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45" yWindow="5220" windowWidth="10155" windowHeight="2415" firstSheet="1" activeTab="1"/>
  </bookViews>
  <sheets>
    <sheet name="CRITERIA1" sheetId="6086" state="hidden" r:id="rId1"/>
    <sheet name="Budžetska" sheetId="2" r:id="rId2"/>
  </sheets>
  <definedNames>
    <definedName name="__xlfn_IFERROR">#N/A</definedName>
    <definedName name="_xlnm._FilterDatabase" localSheetId="1" hidden="1">Budžetska!$A$1:$AX$9104</definedName>
    <definedName name="ACCOUNTEDPERIODTYPE1">CRITERIA1!$B$5</definedName>
    <definedName name="APPSUSERNAME1">CRITERIA1!$B$14</definedName>
    <definedName name="BUDGETORGID1">CRITERIA1!$B$38</definedName>
    <definedName name="BUDGETORGNAME1">CRITERIA1!$B$37</definedName>
    <definedName name="CHARTOFACCOUNTSID1">CRITERIA1!$B$3</definedName>
    <definedName name="CONNECTSTRING1">CRITERIA1!$B$10</definedName>
    <definedName name="CREATESUMMARYJNLS1">CRITERIA1!$B$35</definedName>
    <definedName name="CRITERIACOLUMN1">CRITERIA1!$B$22</definedName>
    <definedName name="DBNAME1">CRITERIA1!$B$11</definedName>
    <definedName name="DBUSERNAME1">CRITERIA1!$B$9</definedName>
    <definedName name="DELETELOGICTYPE1">CRITERIA1!$B$19</definedName>
    <definedName name="FFAPPCOLNAME1_1">CRITERIA1!$F$1</definedName>
    <definedName name="FFAPPCOLNAME2_1">CRITERIA1!$F$2</definedName>
    <definedName name="FFAPPCOLNAME3_1">CRITERIA1!$F$3</definedName>
    <definedName name="FFAPPCOLNAME4_1">CRITERIA1!$F$4</definedName>
    <definedName name="FFAPPCOLNAME5_1">CRITERIA1!$F$5</definedName>
    <definedName name="FFAPPCOLNAME6_1">CRITERIA1!$F$6</definedName>
    <definedName name="FFSEGMENT1_1">CRITERIA1!$D$1</definedName>
    <definedName name="FFSEGMENT2_1">CRITERIA1!$D$2</definedName>
    <definedName name="FFSEGMENT3_1">CRITERIA1!$D$3</definedName>
    <definedName name="FFSEGMENT4_1">CRITERIA1!$D$4</definedName>
    <definedName name="FFSEGMENT5_1">CRITERIA1!$D$5</definedName>
    <definedName name="FFSEGMENT6_1">CRITERIA1!$D$6</definedName>
    <definedName name="FFSEGSEPARATOR1">CRITERIA1!$B$17</definedName>
    <definedName name="FIELDNAMECOLUMN1">CRITERIA1!$B$26</definedName>
    <definedName name="FIELDNAMEROW1">CRITERIA1!$B$25</definedName>
    <definedName name="FIRSTDATAROW1">CRITERIA1!$B$27</definedName>
    <definedName name="FNDNAM1">CRITERIA1!$B$12</definedName>
    <definedName name="FNDUSERID1">CRITERIA1!$B$15</definedName>
    <definedName name="FUNCTIONALCURRENCY1">CRITERIA1!$B$33</definedName>
    <definedName name="GWYUID1">CRITERIA1!$B$13</definedName>
    <definedName name="IMPORTDFF1">CRITERIA1!$B$36</definedName>
    <definedName name="LABELTEXTCOLUMN1">CRITERIA1!$B$24</definedName>
    <definedName name="LABELTEXTROW1">CRITERIA1!$B$23</definedName>
    <definedName name="NOOFFFSEGMENTS1">CRITERIA1!$B$18</definedName>
    <definedName name="NUMBEROFDETAILFIELDS1">CRITERIA1!$B$29</definedName>
    <definedName name="NUMBEROFHEADERFIELDS1">CRITERIA1!$B$28</definedName>
    <definedName name="PERIODSETNAME1">CRITERIA1!$B$4</definedName>
    <definedName name="POSTERRORSTOSUSP1">CRITERIA1!$B$34</definedName>
    <definedName name="_xlnm.Print_Area" localSheetId="1">Budžetska!$A$1:$AW$9103</definedName>
    <definedName name="RESPONSIBILITYAPPLICATIONID1">CRITERIA1!$B$7</definedName>
    <definedName name="RESPONSIBILITYID1">CRITERIA1!$B$8</definedName>
    <definedName name="RESPONSIBILITYNAME1">CRITERIA1!$B$6</definedName>
    <definedName name="ROWSTOUPLOAD1">CRITERIA1!$B$20</definedName>
    <definedName name="SETOFBOOKSID1">CRITERIA1!$B$1</definedName>
    <definedName name="SETOFBOOKSNAME1">CRITERIA1!$B$2</definedName>
    <definedName name="STARTJOURNALIMPORT1">CRITERIA1!$B$21</definedName>
    <definedName name="TEMPLATENUMBER1">CRITERIA1!$B$32</definedName>
    <definedName name="TEMPLATESTYLE1">CRITERIA1!$B$31</definedName>
    <definedName name="TEMPLATETYPE1">CRITERIA1!$B$30</definedName>
  </definedNames>
  <calcPr calcId="125725"/>
</workbook>
</file>

<file path=xl/calcChain.xml><?xml version="1.0" encoding="utf-8"?>
<calcChain xmlns="http://schemas.openxmlformats.org/spreadsheetml/2006/main">
  <c r="J1821" i="2"/>
  <c r="K1821"/>
  <c r="L1821"/>
  <c r="M1821"/>
  <c r="N1821"/>
  <c r="O1821"/>
  <c r="P1821"/>
  <c r="Q1821"/>
  <c r="R1821"/>
  <c r="S1821"/>
  <c r="T1821"/>
  <c r="W1821"/>
  <c r="X1821"/>
  <c r="Y1821"/>
  <c r="Z1821"/>
  <c r="AA1821"/>
  <c r="AB1821"/>
  <c r="AC1821"/>
  <c r="AD1821"/>
  <c r="AE1821"/>
  <c r="AF1821"/>
  <c r="AG1821"/>
  <c r="AK1821"/>
  <c r="AL1821"/>
  <c r="AM1821"/>
  <c r="AN1821"/>
  <c r="AO1821"/>
  <c r="AP1821"/>
  <c r="AQ1821"/>
  <c r="AR1821"/>
  <c r="AS1821"/>
  <c r="AT1821"/>
  <c r="AJ1821"/>
  <c r="X4745"/>
  <c r="Y4745"/>
  <c r="Z4745"/>
  <c r="AA4745"/>
  <c r="AB4745"/>
  <c r="AC4745"/>
  <c r="AD4745"/>
  <c r="AE4745"/>
  <c r="AF4745"/>
  <c r="AG4745"/>
  <c r="W4745"/>
  <c r="K4745"/>
  <c r="L4745"/>
  <c r="M4745"/>
  <c r="N4745"/>
  <c r="O4745"/>
  <c r="P4745"/>
  <c r="Q4745"/>
  <c r="R4745"/>
  <c r="S4745"/>
  <c r="T4745"/>
  <c r="J4745"/>
  <c r="AJ4745"/>
  <c r="AK4745"/>
  <c r="AL4745"/>
  <c r="AM4745"/>
  <c r="AN4745"/>
  <c r="AO4745"/>
  <c r="AP4745"/>
  <c r="AQ4745"/>
  <c r="AR4745"/>
  <c r="AS4745"/>
  <c r="AT4745"/>
  <c r="AK2913"/>
  <c r="AL2913"/>
  <c r="AM2913"/>
  <c r="AN2913"/>
  <c r="AO2913"/>
  <c r="AP2913"/>
  <c r="AQ2913"/>
  <c r="AR2913"/>
  <c r="AS2913"/>
  <c r="AT2913"/>
  <c r="AJ2913"/>
  <c r="X2913"/>
  <c r="Y2913"/>
  <c r="Z2913"/>
  <c r="AA2913"/>
  <c r="AB2913"/>
  <c r="AC2913"/>
  <c r="AD2913"/>
  <c r="AE2913"/>
  <c r="AF2913"/>
  <c r="AG2913"/>
  <c r="W2913"/>
  <c r="K2913"/>
  <c r="L2913"/>
  <c r="M2913"/>
  <c r="N2913"/>
  <c r="O2913"/>
  <c r="P2913"/>
  <c r="Q2913"/>
  <c r="R2913"/>
  <c r="S2913"/>
  <c r="T2913"/>
  <c r="J2913"/>
  <c r="AK1517" l="1"/>
  <c r="AL1517"/>
  <c r="AM1517"/>
  <c r="AN1517"/>
  <c r="AO1517"/>
  <c r="AP1517"/>
  <c r="AQ1517"/>
  <c r="AR1517"/>
  <c r="AS1517"/>
  <c r="AT1517"/>
  <c r="AJ1517"/>
  <c r="X1517"/>
  <c r="Y1517"/>
  <c r="Z1517"/>
  <c r="AA1517"/>
  <c r="AB1517"/>
  <c r="AC1517"/>
  <c r="AD1517"/>
  <c r="AE1517"/>
  <c r="AF1517"/>
  <c r="AG1517"/>
  <c r="W1517"/>
  <c r="K1517"/>
  <c r="L1517"/>
  <c r="M1517"/>
  <c r="N1517"/>
  <c r="O1517"/>
  <c r="P1517"/>
  <c r="Q1517"/>
  <c r="R1517"/>
  <c r="S1517"/>
  <c r="T1517"/>
  <c r="J1517"/>
  <c r="AK1458" l="1"/>
  <c r="AL1458"/>
  <c r="AM1458"/>
  <c r="AN1458"/>
  <c r="AO1458"/>
  <c r="AP1458"/>
  <c r="AQ1458"/>
  <c r="AR1458"/>
  <c r="AS1458"/>
  <c r="AT1458"/>
  <c r="AJ1458"/>
  <c r="X1458"/>
  <c r="Y1458"/>
  <c r="Z1458"/>
  <c r="AA1458"/>
  <c r="AB1458"/>
  <c r="AC1458"/>
  <c r="AD1458"/>
  <c r="AE1458"/>
  <c r="AF1458"/>
  <c r="AG1458"/>
  <c r="W1458"/>
  <c r="K1458"/>
  <c r="L1458"/>
  <c r="M1458"/>
  <c r="N1458"/>
  <c r="O1458"/>
  <c r="P1458"/>
  <c r="Q1458"/>
  <c r="R1458"/>
  <c r="S1458"/>
  <c r="T1458"/>
  <c r="J1458"/>
  <c r="J1818" l="1"/>
  <c r="K1818"/>
  <c r="L1818"/>
  <c r="M1818"/>
  <c r="N1818"/>
  <c r="O1818"/>
  <c r="P1818"/>
  <c r="Q1818"/>
  <c r="R1818"/>
  <c r="S1818"/>
  <c r="T1818"/>
  <c r="W1818"/>
  <c r="X1818"/>
  <c r="Y1818"/>
  <c r="Z1818"/>
  <c r="AA1818"/>
  <c r="AB1818"/>
  <c r="AC1818"/>
  <c r="AD1818"/>
  <c r="AE1818"/>
  <c r="AF1818"/>
  <c r="AG1818"/>
  <c r="AJ1818"/>
  <c r="AK1818"/>
  <c r="AL1818"/>
  <c r="AM1818"/>
  <c r="AN1818"/>
  <c r="AO1818"/>
  <c r="AP1818"/>
  <c r="AQ1818"/>
  <c r="AR1818"/>
  <c r="AS1818"/>
  <c r="AT1818"/>
  <c r="J2109"/>
  <c r="J2108" s="1"/>
  <c r="K2109"/>
  <c r="K2108" s="1"/>
  <c r="L2109"/>
  <c r="L2108" s="1"/>
  <c r="M2109"/>
  <c r="M2108" s="1"/>
  <c r="N2109"/>
  <c r="N2108" s="1"/>
  <c r="O2109"/>
  <c r="O2108" s="1"/>
  <c r="P2109"/>
  <c r="P2108" s="1"/>
  <c r="Q2109"/>
  <c r="Q2108" s="1"/>
  <c r="R2109"/>
  <c r="R2108" s="1"/>
  <c r="S2109"/>
  <c r="S2108" s="1"/>
  <c r="T2109"/>
  <c r="T2108" s="1"/>
  <c r="W2109"/>
  <c r="W2108" s="1"/>
  <c r="X2109"/>
  <c r="X2108" s="1"/>
  <c r="Y2109"/>
  <c r="Y2108" s="1"/>
  <c r="Z2109"/>
  <c r="Z2108" s="1"/>
  <c r="AA2109"/>
  <c r="AA2108" s="1"/>
  <c r="AB2109"/>
  <c r="AB2108" s="1"/>
  <c r="AC2109"/>
  <c r="AC2108" s="1"/>
  <c r="AD2109"/>
  <c r="AD2108" s="1"/>
  <c r="AE2109"/>
  <c r="AE2108" s="1"/>
  <c r="AF2109"/>
  <c r="AF2108" s="1"/>
  <c r="AG2109"/>
  <c r="AG2108" s="1"/>
  <c r="AJ2109"/>
  <c r="AJ2108" s="1"/>
  <c r="AK2109"/>
  <c r="AK2108" s="1"/>
  <c r="AL2109"/>
  <c r="AL2108" s="1"/>
  <c r="AM2109"/>
  <c r="AM2108" s="1"/>
  <c r="AN2109"/>
  <c r="AN2108" s="1"/>
  <c r="AO2109"/>
  <c r="AO2108" s="1"/>
  <c r="AP2109"/>
  <c r="AP2108" s="1"/>
  <c r="AQ2109"/>
  <c r="AQ2108" s="1"/>
  <c r="AR2109"/>
  <c r="AR2108" s="1"/>
  <c r="AS2109"/>
  <c r="AS2108" s="1"/>
  <c r="AT2109"/>
  <c r="AT2108" s="1"/>
  <c r="J1793"/>
  <c r="K1793"/>
  <c r="L1793"/>
  <c r="M1793"/>
  <c r="N1793"/>
  <c r="O1793"/>
  <c r="P1793"/>
  <c r="Q1793"/>
  <c r="R1793"/>
  <c r="S1793"/>
  <c r="T1793"/>
  <c r="W1793"/>
  <c r="X1793"/>
  <c r="Y1793"/>
  <c r="Z1793"/>
  <c r="AA1793"/>
  <c r="AB1793"/>
  <c r="AC1793"/>
  <c r="AD1793"/>
  <c r="AE1793"/>
  <c r="AF1793"/>
  <c r="AG1793"/>
  <c r="AJ1793"/>
  <c r="AK1793"/>
  <c r="AL1793"/>
  <c r="AM1793"/>
  <c r="AN1793"/>
  <c r="AO1793"/>
  <c r="AP1793"/>
  <c r="AQ1793"/>
  <c r="AR1793"/>
  <c r="AS1793"/>
  <c r="AT1793"/>
  <c r="J1795"/>
  <c r="K1795"/>
  <c r="L1795"/>
  <c r="M1795"/>
  <c r="N1795"/>
  <c r="O1795"/>
  <c r="P1795"/>
  <c r="Q1795"/>
  <c r="R1795"/>
  <c r="S1795"/>
  <c r="T1795"/>
  <c r="W1795"/>
  <c r="X1795"/>
  <c r="Y1795"/>
  <c r="Z1795"/>
  <c r="AA1795"/>
  <c r="AB1795"/>
  <c r="AC1795"/>
  <c r="AD1795"/>
  <c r="AE1795"/>
  <c r="AF1795"/>
  <c r="AG1795"/>
  <c r="AJ1795"/>
  <c r="AK1795"/>
  <c r="AL1795"/>
  <c r="AM1795"/>
  <c r="AN1795"/>
  <c r="AO1795"/>
  <c r="AP1795"/>
  <c r="AQ1795"/>
  <c r="AR1795"/>
  <c r="AS1795"/>
  <c r="AT1795"/>
  <c r="J1796"/>
  <c r="K1796"/>
  <c r="L1796"/>
  <c r="M1796"/>
  <c r="N1796"/>
  <c r="O1796"/>
  <c r="P1796"/>
  <c r="Q1796"/>
  <c r="R1796"/>
  <c r="S1796"/>
  <c r="T1796"/>
  <c r="W1796"/>
  <c r="X1796"/>
  <c r="Y1796"/>
  <c r="Z1796"/>
  <c r="AA1796"/>
  <c r="AB1796"/>
  <c r="AC1796"/>
  <c r="AD1796"/>
  <c r="AE1796"/>
  <c r="AF1796"/>
  <c r="AG1796"/>
  <c r="AJ1796"/>
  <c r="AK1796"/>
  <c r="AL1796"/>
  <c r="AM1796"/>
  <c r="AN1796"/>
  <c r="AO1796"/>
  <c r="AP1796"/>
  <c r="AQ1796"/>
  <c r="AR1796"/>
  <c r="AS1796"/>
  <c r="AT1796"/>
  <c r="J1797"/>
  <c r="K1797"/>
  <c r="L1797"/>
  <c r="M1797"/>
  <c r="N1797"/>
  <c r="O1797"/>
  <c r="P1797"/>
  <c r="Q1797"/>
  <c r="R1797"/>
  <c r="S1797"/>
  <c r="T1797"/>
  <c r="W1797"/>
  <c r="X1797"/>
  <c r="Y1797"/>
  <c r="Z1797"/>
  <c r="AA1797"/>
  <c r="AB1797"/>
  <c r="AC1797"/>
  <c r="AD1797"/>
  <c r="AE1797"/>
  <c r="AF1797"/>
  <c r="AG1797"/>
  <c r="AJ1797"/>
  <c r="AK1797"/>
  <c r="AL1797"/>
  <c r="AM1797"/>
  <c r="AN1797"/>
  <c r="AO1797"/>
  <c r="AP1797"/>
  <c r="AQ1797"/>
  <c r="AR1797"/>
  <c r="AS1797"/>
  <c r="AT1797"/>
  <c r="J1798"/>
  <c r="K1798"/>
  <c r="L1798"/>
  <c r="M1798"/>
  <c r="N1798"/>
  <c r="O1798"/>
  <c r="P1798"/>
  <c r="Q1798"/>
  <c r="R1798"/>
  <c r="S1798"/>
  <c r="T1798"/>
  <c r="W1798"/>
  <c r="X1798"/>
  <c r="Y1798"/>
  <c r="Z1798"/>
  <c r="AA1798"/>
  <c r="AB1798"/>
  <c r="AC1798"/>
  <c r="AD1798"/>
  <c r="AE1798"/>
  <c r="AF1798"/>
  <c r="AG1798"/>
  <c r="AJ1798"/>
  <c r="AK1798"/>
  <c r="AL1798"/>
  <c r="AM1798"/>
  <c r="AN1798"/>
  <c r="AO1798"/>
  <c r="AP1798"/>
  <c r="AQ1798"/>
  <c r="AR1798"/>
  <c r="AS1798"/>
  <c r="AT1798"/>
  <c r="J1799"/>
  <c r="K1799"/>
  <c r="L1799"/>
  <c r="M1799"/>
  <c r="N1799"/>
  <c r="O1799"/>
  <c r="P1799"/>
  <c r="Q1799"/>
  <c r="R1799"/>
  <c r="S1799"/>
  <c r="T1799"/>
  <c r="W1799"/>
  <c r="X1799"/>
  <c r="Y1799"/>
  <c r="Z1799"/>
  <c r="AA1799"/>
  <c r="AB1799"/>
  <c r="AC1799"/>
  <c r="AD1799"/>
  <c r="AE1799"/>
  <c r="AF1799"/>
  <c r="AG1799"/>
  <c r="AJ1799"/>
  <c r="AK1799"/>
  <c r="AL1799"/>
  <c r="AM1799"/>
  <c r="AN1799"/>
  <c r="AO1799"/>
  <c r="AP1799"/>
  <c r="AQ1799"/>
  <c r="AR1799"/>
  <c r="AS1799"/>
  <c r="AT1799"/>
  <c r="J1801"/>
  <c r="J1800" s="1"/>
  <c r="K1801"/>
  <c r="K1800" s="1"/>
  <c r="L1801"/>
  <c r="L1800" s="1"/>
  <c r="M1801"/>
  <c r="M1800" s="1"/>
  <c r="N1801"/>
  <c r="N1800" s="1"/>
  <c r="O1801"/>
  <c r="O1800" s="1"/>
  <c r="P1801"/>
  <c r="P1800" s="1"/>
  <c r="Q1801"/>
  <c r="Q1800" s="1"/>
  <c r="R1801"/>
  <c r="S1801"/>
  <c r="S1800" s="1"/>
  <c r="T1801"/>
  <c r="T1800" s="1"/>
  <c r="W1801"/>
  <c r="X1801"/>
  <c r="X1800" s="1"/>
  <c r="Y1801"/>
  <c r="Y1800" s="1"/>
  <c r="Z1801"/>
  <c r="AA1801"/>
  <c r="AA1800" s="1"/>
  <c r="AB1801"/>
  <c r="AB1800" s="1"/>
  <c r="AC1801"/>
  <c r="AD1801"/>
  <c r="AE1801"/>
  <c r="AE1800" s="1"/>
  <c r="AF1801"/>
  <c r="AF1800" s="1"/>
  <c r="AG1801"/>
  <c r="AG1800" s="1"/>
  <c r="AJ1801"/>
  <c r="AJ1800" s="1"/>
  <c r="AK1801"/>
  <c r="AK1800" s="1"/>
  <c r="AL1801"/>
  <c r="AL1800" s="1"/>
  <c r="AM1801"/>
  <c r="AN1801"/>
  <c r="AN1800" s="1"/>
  <c r="AO1801"/>
  <c r="AO1800" s="1"/>
  <c r="AP1801"/>
  <c r="AP1800" s="1"/>
  <c r="AQ1801"/>
  <c r="AR1801"/>
  <c r="AR1800" s="1"/>
  <c r="AS1801"/>
  <c r="AS1800" s="1"/>
  <c r="AT1801"/>
  <c r="AT1800" s="1"/>
  <c r="J1803"/>
  <c r="K1803"/>
  <c r="L1803"/>
  <c r="M1803"/>
  <c r="N1803"/>
  <c r="O1803"/>
  <c r="P1803"/>
  <c r="Q1803"/>
  <c r="R1803"/>
  <c r="S1803"/>
  <c r="T1803"/>
  <c r="W1803"/>
  <c r="X1803"/>
  <c r="Y1803"/>
  <c r="Z1803"/>
  <c r="AA1803"/>
  <c r="AB1803"/>
  <c r="AC1803"/>
  <c r="AD1803"/>
  <c r="AE1803"/>
  <c r="AF1803"/>
  <c r="AG1803"/>
  <c r="AJ1803"/>
  <c r="AK1803"/>
  <c r="AL1803"/>
  <c r="AM1803"/>
  <c r="AN1803"/>
  <c r="AO1803"/>
  <c r="AP1803"/>
  <c r="AQ1803"/>
  <c r="AR1803"/>
  <c r="AS1803"/>
  <c r="AT1803"/>
  <c r="J1804"/>
  <c r="K1804"/>
  <c r="L1804"/>
  <c r="M1804"/>
  <c r="N1804"/>
  <c r="O1804"/>
  <c r="P1804"/>
  <c r="Q1804"/>
  <c r="R1804"/>
  <c r="S1804"/>
  <c r="T1804"/>
  <c r="W1804"/>
  <c r="X1804"/>
  <c r="Y1804"/>
  <c r="Z1804"/>
  <c r="AA1804"/>
  <c r="AB1804"/>
  <c r="AC1804"/>
  <c r="AD1804"/>
  <c r="AE1804"/>
  <c r="AF1804"/>
  <c r="AG1804"/>
  <c r="AJ1804"/>
  <c r="AK1804"/>
  <c r="AL1804"/>
  <c r="AM1804"/>
  <c r="AN1804"/>
  <c r="AO1804"/>
  <c r="AP1804"/>
  <c r="AQ1804"/>
  <c r="AR1804"/>
  <c r="AS1804"/>
  <c r="AT1804"/>
  <c r="J1805"/>
  <c r="K1805"/>
  <c r="L1805"/>
  <c r="M1805"/>
  <c r="N1805"/>
  <c r="O1805"/>
  <c r="P1805"/>
  <c r="Q1805"/>
  <c r="R1805"/>
  <c r="S1805"/>
  <c r="T1805"/>
  <c r="W1805"/>
  <c r="X1805"/>
  <c r="Y1805"/>
  <c r="Z1805"/>
  <c r="AA1805"/>
  <c r="AB1805"/>
  <c r="AC1805"/>
  <c r="AD1805"/>
  <c r="AE1805"/>
  <c r="AF1805"/>
  <c r="AG1805"/>
  <c r="AJ1805"/>
  <c r="AK1805"/>
  <c r="AL1805"/>
  <c r="AM1805"/>
  <c r="AN1805"/>
  <c r="AO1805"/>
  <c r="AP1805"/>
  <c r="AQ1805"/>
  <c r="AR1805"/>
  <c r="AS1805"/>
  <c r="AT1805"/>
  <c r="J1806"/>
  <c r="K1806"/>
  <c r="L1806"/>
  <c r="M1806"/>
  <c r="N1806"/>
  <c r="O1806"/>
  <c r="P1806"/>
  <c r="Q1806"/>
  <c r="R1806"/>
  <c r="S1806"/>
  <c r="T1806"/>
  <c r="W1806"/>
  <c r="X1806"/>
  <c r="Y1806"/>
  <c r="Z1806"/>
  <c r="AA1806"/>
  <c r="AB1806"/>
  <c r="AC1806"/>
  <c r="AD1806"/>
  <c r="AE1806"/>
  <c r="AF1806"/>
  <c r="AG1806"/>
  <c r="AJ1806"/>
  <c r="AK1806"/>
  <c r="AL1806"/>
  <c r="AM1806"/>
  <c r="AN1806"/>
  <c r="AO1806"/>
  <c r="AP1806"/>
  <c r="AQ1806"/>
  <c r="AR1806"/>
  <c r="AS1806"/>
  <c r="AT1806"/>
  <c r="J1807"/>
  <c r="K1807"/>
  <c r="L1807"/>
  <c r="M1807"/>
  <c r="N1807"/>
  <c r="O1807"/>
  <c r="P1807"/>
  <c r="Q1807"/>
  <c r="R1807"/>
  <c r="S1807"/>
  <c r="T1807"/>
  <c r="W1807"/>
  <c r="X1807"/>
  <c r="Y1807"/>
  <c r="Z1807"/>
  <c r="AA1807"/>
  <c r="AB1807"/>
  <c r="AC1807"/>
  <c r="AD1807"/>
  <c r="AE1807"/>
  <c r="AF1807"/>
  <c r="AG1807"/>
  <c r="AJ1807"/>
  <c r="AK1807"/>
  <c r="AL1807"/>
  <c r="AM1807"/>
  <c r="AN1807"/>
  <c r="AO1807"/>
  <c r="AP1807"/>
  <c r="AQ1807"/>
  <c r="AR1807"/>
  <c r="AS1807"/>
  <c r="AT1807"/>
  <c r="J1808"/>
  <c r="K1808"/>
  <c r="L1808"/>
  <c r="M1808"/>
  <c r="N1808"/>
  <c r="O1808"/>
  <c r="P1808"/>
  <c r="Q1808"/>
  <c r="R1808"/>
  <c r="S1808"/>
  <c r="T1808"/>
  <c r="W1808"/>
  <c r="X1808"/>
  <c r="Y1808"/>
  <c r="Z1808"/>
  <c r="AA1808"/>
  <c r="AB1808"/>
  <c r="AC1808"/>
  <c r="AD1808"/>
  <c r="AE1808"/>
  <c r="AF1808"/>
  <c r="AG1808"/>
  <c r="AJ1808"/>
  <c r="AK1808"/>
  <c r="AL1808"/>
  <c r="AM1808"/>
  <c r="AN1808"/>
  <c r="AO1808"/>
  <c r="AP1808"/>
  <c r="AQ1808"/>
  <c r="AR1808"/>
  <c r="AS1808"/>
  <c r="AT1808"/>
  <c r="J1809"/>
  <c r="K1809"/>
  <c r="L1809"/>
  <c r="M1809"/>
  <c r="N1809"/>
  <c r="O1809"/>
  <c r="P1809"/>
  <c r="Q1809"/>
  <c r="R1809"/>
  <c r="S1809"/>
  <c r="T1809"/>
  <c r="W1809"/>
  <c r="X1809"/>
  <c r="Y1809"/>
  <c r="Z1809"/>
  <c r="AA1809"/>
  <c r="AB1809"/>
  <c r="AC1809"/>
  <c r="AD1809"/>
  <c r="AE1809"/>
  <c r="AF1809"/>
  <c r="AG1809"/>
  <c r="AJ1809"/>
  <c r="AK1809"/>
  <c r="AL1809"/>
  <c r="AM1809"/>
  <c r="AN1809"/>
  <c r="AO1809"/>
  <c r="AP1809"/>
  <c r="AQ1809"/>
  <c r="AR1809"/>
  <c r="AS1809"/>
  <c r="AT1809"/>
  <c r="J1810"/>
  <c r="K1810"/>
  <c r="L1810"/>
  <c r="M1810"/>
  <c r="N1810"/>
  <c r="O1810"/>
  <c r="P1810"/>
  <c r="Q1810"/>
  <c r="R1810"/>
  <c r="S1810"/>
  <c r="T1810"/>
  <c r="W1810"/>
  <c r="X1810"/>
  <c r="Y1810"/>
  <c r="Z1810"/>
  <c r="AA1810"/>
  <c r="AB1810"/>
  <c r="AC1810"/>
  <c r="AD1810"/>
  <c r="AE1810"/>
  <c r="AF1810"/>
  <c r="AG1810"/>
  <c r="AJ1810"/>
  <c r="AK1810"/>
  <c r="AL1810"/>
  <c r="AM1810"/>
  <c r="AN1810"/>
  <c r="AO1810"/>
  <c r="AP1810"/>
  <c r="AQ1810"/>
  <c r="AR1810"/>
  <c r="AS1810"/>
  <c r="AT1810"/>
  <c r="J1811"/>
  <c r="K1811"/>
  <c r="L1811"/>
  <c r="M1811"/>
  <c r="N1811"/>
  <c r="O1811"/>
  <c r="P1811"/>
  <c r="Q1811"/>
  <c r="R1811"/>
  <c r="S1811"/>
  <c r="T1811"/>
  <c r="X1811"/>
  <c r="Y1811"/>
  <c r="Z1811"/>
  <c r="AA1811"/>
  <c r="AB1811"/>
  <c r="AC1811"/>
  <c r="AD1811"/>
  <c r="AE1811"/>
  <c r="AF1811"/>
  <c r="AG1811"/>
  <c r="AJ1811"/>
  <c r="AK1811"/>
  <c r="AL1811"/>
  <c r="AM1811"/>
  <c r="AN1811"/>
  <c r="AO1811"/>
  <c r="AP1811"/>
  <c r="AQ1811"/>
  <c r="AR1811"/>
  <c r="AS1811"/>
  <c r="AT1811"/>
  <c r="J1814"/>
  <c r="K1814"/>
  <c r="L1814"/>
  <c r="M1814"/>
  <c r="N1814"/>
  <c r="O1814"/>
  <c r="P1814"/>
  <c r="Q1814"/>
  <c r="R1814"/>
  <c r="S1814"/>
  <c r="T1814"/>
  <c r="W1814"/>
  <c r="X1814"/>
  <c r="Y1814"/>
  <c r="Z1814"/>
  <c r="AA1814"/>
  <c r="AB1814"/>
  <c r="AC1814"/>
  <c r="AD1814"/>
  <c r="AE1814"/>
  <c r="AF1814"/>
  <c r="AG1814"/>
  <c r="AJ1814"/>
  <c r="AK1814"/>
  <c r="AL1814"/>
  <c r="AM1814"/>
  <c r="AN1814"/>
  <c r="AO1814"/>
  <c r="AP1814"/>
  <c r="AQ1814"/>
  <c r="AR1814"/>
  <c r="AS1814"/>
  <c r="AT1814"/>
  <c r="J1815"/>
  <c r="K1815"/>
  <c r="L1815"/>
  <c r="M1815"/>
  <c r="N1815"/>
  <c r="O1815"/>
  <c r="P1815"/>
  <c r="Q1815"/>
  <c r="R1815"/>
  <c r="S1815"/>
  <c r="T1815"/>
  <c r="W1815"/>
  <c r="X1815"/>
  <c r="Y1815"/>
  <c r="Z1815"/>
  <c r="AA1815"/>
  <c r="AB1815"/>
  <c r="AC1815"/>
  <c r="AD1815"/>
  <c r="AE1815"/>
  <c r="AF1815"/>
  <c r="AG1815"/>
  <c r="AJ1815"/>
  <c r="AK1815"/>
  <c r="AL1815"/>
  <c r="AM1815"/>
  <c r="AN1815"/>
  <c r="AO1815"/>
  <c r="AP1815"/>
  <c r="AQ1815"/>
  <c r="AR1815"/>
  <c r="AS1815"/>
  <c r="AT1815"/>
  <c r="J1819"/>
  <c r="K1819"/>
  <c r="L1819"/>
  <c r="M1819"/>
  <c r="N1819"/>
  <c r="O1819"/>
  <c r="P1819"/>
  <c r="Q1819"/>
  <c r="R1819"/>
  <c r="S1819"/>
  <c r="T1819"/>
  <c r="W1819"/>
  <c r="X1819"/>
  <c r="Y1819"/>
  <c r="Z1819"/>
  <c r="AA1819"/>
  <c r="AB1819"/>
  <c r="AC1819"/>
  <c r="AD1819"/>
  <c r="AE1819"/>
  <c r="AF1819"/>
  <c r="AG1819"/>
  <c r="AJ1819"/>
  <c r="AK1819"/>
  <c r="AL1819"/>
  <c r="AM1819"/>
  <c r="AN1819"/>
  <c r="AO1819"/>
  <c r="AP1819"/>
  <c r="AQ1819"/>
  <c r="AR1819"/>
  <c r="AS1819"/>
  <c r="AT1819"/>
  <c r="J1820"/>
  <c r="K1820"/>
  <c r="L1820"/>
  <c r="M1820"/>
  <c r="N1820"/>
  <c r="O1820"/>
  <c r="P1820"/>
  <c r="Q1820"/>
  <c r="R1820"/>
  <c r="S1820"/>
  <c r="T1820"/>
  <c r="W1820"/>
  <c r="X1820"/>
  <c r="Y1820"/>
  <c r="Z1820"/>
  <c r="AA1820"/>
  <c r="AB1820"/>
  <c r="AC1820"/>
  <c r="AD1820"/>
  <c r="AE1820"/>
  <c r="AF1820"/>
  <c r="AG1820"/>
  <c r="AJ1820"/>
  <c r="AK1820"/>
  <c r="AL1820"/>
  <c r="AM1820"/>
  <c r="AN1820"/>
  <c r="AO1820"/>
  <c r="AP1820"/>
  <c r="AQ1820"/>
  <c r="AR1820"/>
  <c r="AS1820"/>
  <c r="AT1820"/>
  <c r="AB5123"/>
  <c r="AB5122" s="1"/>
  <c r="AB5120"/>
  <c r="AB5119" s="1"/>
  <c r="AB5108"/>
  <c r="AB5106"/>
  <c r="AB5100"/>
  <c r="AB5098" s="1"/>
  <c r="W5123"/>
  <c r="W5120"/>
  <c r="W5108"/>
  <c r="W5106"/>
  <c r="W5100"/>
  <c r="Q5123"/>
  <c r="Q5122" s="1"/>
  <c r="Q5120"/>
  <c r="Q5119" s="1"/>
  <c r="Q5108"/>
  <c r="Q5106"/>
  <c r="Q5100"/>
  <c r="Q5098" s="1"/>
  <c r="O5123"/>
  <c r="O5122" s="1"/>
  <c r="O5120"/>
  <c r="O5119" s="1"/>
  <c r="O5108"/>
  <c r="O5106"/>
  <c r="O5100"/>
  <c r="O5098" s="1"/>
  <c r="M5123"/>
  <c r="M5122" s="1"/>
  <c r="M5120"/>
  <c r="M5119" s="1"/>
  <c r="M5108"/>
  <c r="M5106"/>
  <c r="M5100"/>
  <c r="M5098" s="1"/>
  <c r="J5123"/>
  <c r="J5120"/>
  <c r="J5108"/>
  <c r="J5106"/>
  <c r="J5100"/>
  <c r="AT5123"/>
  <c r="AT5122" s="1"/>
  <c r="AS5123"/>
  <c r="AS5122" s="1"/>
  <c r="AR5123"/>
  <c r="AR5122" s="1"/>
  <c r="AQ5123"/>
  <c r="AQ5122" s="1"/>
  <c r="AP5123"/>
  <c r="AP5122" s="1"/>
  <c r="AO5123"/>
  <c r="AO5122" s="1"/>
  <c r="AN5123"/>
  <c r="AM5123"/>
  <c r="AM5122" s="1"/>
  <c r="AL5123"/>
  <c r="AL5122" s="1"/>
  <c r="AK5123"/>
  <c r="AK5122" s="1"/>
  <c r="AJ5123"/>
  <c r="AJ5122" s="1"/>
  <c r="AG5123"/>
  <c r="AG5122" s="1"/>
  <c r="AF5123"/>
  <c r="AF5122" s="1"/>
  <c r="AE5123"/>
  <c r="AE5122" s="1"/>
  <c r="AD5123"/>
  <c r="AD5122" s="1"/>
  <c r="AC5123"/>
  <c r="AC5122" s="1"/>
  <c r="AA5123"/>
  <c r="AA5122" s="1"/>
  <c r="Z5123"/>
  <c r="Y5123"/>
  <c r="Y5122" s="1"/>
  <c r="X5123"/>
  <c r="X5122" s="1"/>
  <c r="T5123"/>
  <c r="T5122" s="1"/>
  <c r="S5123"/>
  <c r="S5122" s="1"/>
  <c r="R5123"/>
  <c r="R5122" s="1"/>
  <c r="P5123"/>
  <c r="P5122" s="1"/>
  <c r="N5123"/>
  <c r="N5122" s="1"/>
  <c r="L5123"/>
  <c r="L5122" s="1"/>
  <c r="K5123"/>
  <c r="AT5120"/>
  <c r="AT5119" s="1"/>
  <c r="AS5120"/>
  <c r="AS5119" s="1"/>
  <c r="AR5120"/>
  <c r="AR5119" s="1"/>
  <c r="AQ5120"/>
  <c r="AQ5119" s="1"/>
  <c r="AP5120"/>
  <c r="AP5119" s="1"/>
  <c r="AO5120"/>
  <c r="AO5119" s="1"/>
  <c r="AN5120"/>
  <c r="AN5119" s="1"/>
  <c r="AM5120"/>
  <c r="AM5119" s="1"/>
  <c r="AL5120"/>
  <c r="AL5119" s="1"/>
  <c r="AK5120"/>
  <c r="AK5119" s="1"/>
  <c r="AJ5120"/>
  <c r="AG5120"/>
  <c r="AG5119" s="1"/>
  <c r="AF5120"/>
  <c r="AF5119" s="1"/>
  <c r="AE5120"/>
  <c r="AE5119" s="1"/>
  <c r="AD5120"/>
  <c r="AD5119" s="1"/>
  <c r="AC5120"/>
  <c r="AC5119" s="1"/>
  <c r="AA5120"/>
  <c r="AA5119" s="1"/>
  <c r="Z5120"/>
  <c r="Z5119" s="1"/>
  <c r="Y5120"/>
  <c r="Y5119" s="1"/>
  <c r="X5120"/>
  <c r="T5120"/>
  <c r="T5119" s="1"/>
  <c r="S5120"/>
  <c r="S5119" s="1"/>
  <c r="R5120"/>
  <c r="R5119" s="1"/>
  <c r="P5120"/>
  <c r="P5119" s="1"/>
  <c r="N5120"/>
  <c r="L5120"/>
  <c r="L5119" s="1"/>
  <c r="K5120"/>
  <c r="K5119" s="1"/>
  <c r="AT5108"/>
  <c r="AS5108"/>
  <c r="AR5108"/>
  <c r="AQ5108"/>
  <c r="AP5108"/>
  <c r="AO5108"/>
  <c r="AN5108"/>
  <c r="AM5108"/>
  <c r="AL5108"/>
  <c r="AK5108"/>
  <c r="AJ5108"/>
  <c r="AG5108"/>
  <c r="AF5108"/>
  <c r="AE5108"/>
  <c r="AD5108"/>
  <c r="AC5108"/>
  <c r="AA5108"/>
  <c r="Z5108"/>
  <c r="Y5108"/>
  <c r="X5108"/>
  <c r="T5108"/>
  <c r="S5108"/>
  <c r="R5108"/>
  <c r="P5108"/>
  <c r="N5108"/>
  <c r="L5108"/>
  <c r="K5108"/>
  <c r="AT5106"/>
  <c r="AS5106"/>
  <c r="AR5106"/>
  <c r="AQ5106"/>
  <c r="AP5106"/>
  <c r="AO5106"/>
  <c r="AN5106"/>
  <c r="AM5106"/>
  <c r="AL5106"/>
  <c r="AK5106"/>
  <c r="AJ5106"/>
  <c r="AG5106"/>
  <c r="AF5106"/>
  <c r="AE5106"/>
  <c r="AD5106"/>
  <c r="AC5106"/>
  <c r="AA5106"/>
  <c r="Z5106"/>
  <c r="Y5106"/>
  <c r="X5106"/>
  <c r="T5106"/>
  <c r="S5106"/>
  <c r="R5106"/>
  <c r="P5106"/>
  <c r="N5106"/>
  <c r="L5106"/>
  <c r="K5106"/>
  <c r="AT5100"/>
  <c r="AT5098" s="1"/>
  <c r="AS5100"/>
  <c r="AS5098" s="1"/>
  <c r="AR5100"/>
  <c r="AR5098" s="1"/>
  <c r="AQ5100"/>
  <c r="AQ5098" s="1"/>
  <c r="AP5100"/>
  <c r="AP5098" s="1"/>
  <c r="AO5100"/>
  <c r="AO5098" s="1"/>
  <c r="AN5100"/>
  <c r="AN5098" s="1"/>
  <c r="AM5100"/>
  <c r="AM5098" s="1"/>
  <c r="AL5100"/>
  <c r="AK5100"/>
  <c r="AK5098" s="1"/>
  <c r="AJ5100"/>
  <c r="AG5100"/>
  <c r="AG5098" s="1"/>
  <c r="AF5100"/>
  <c r="AF5098" s="1"/>
  <c r="AE5100"/>
  <c r="AE5098" s="1"/>
  <c r="AD5100"/>
  <c r="AD5098" s="1"/>
  <c r="AC5100"/>
  <c r="AC5098" s="1"/>
  <c r="AA5100"/>
  <c r="AA5098" s="1"/>
  <c r="Z5100"/>
  <c r="Z5098" s="1"/>
  <c r="Y5100"/>
  <c r="X5100"/>
  <c r="X5098" s="1"/>
  <c r="T5100"/>
  <c r="T5098" s="1"/>
  <c r="S5100"/>
  <c r="S5098" s="1"/>
  <c r="R5100"/>
  <c r="R5098" s="1"/>
  <c r="P5100"/>
  <c r="P5098" s="1"/>
  <c r="N5100"/>
  <c r="L5100"/>
  <c r="L5098" s="1"/>
  <c r="K5100"/>
  <c r="K5098" s="1"/>
  <c r="J3755"/>
  <c r="X2629"/>
  <c r="X2628" s="1"/>
  <c r="Y2629"/>
  <c r="Y2628" s="1"/>
  <c r="Z2629"/>
  <c r="AA2629"/>
  <c r="AA2628" s="1"/>
  <c r="AB2629"/>
  <c r="AB2628" s="1"/>
  <c r="AC2629"/>
  <c r="AC2628" s="1"/>
  <c r="AD2629"/>
  <c r="AD2628" s="1"/>
  <c r="AE2629"/>
  <c r="AE2628" s="1"/>
  <c r="AF2629"/>
  <c r="AF2628" s="1"/>
  <c r="AG2629"/>
  <c r="AG2628" s="1"/>
  <c r="W2629"/>
  <c r="K2629"/>
  <c r="K2628" s="1"/>
  <c r="L2629"/>
  <c r="L2628" s="1"/>
  <c r="M2629"/>
  <c r="N2629"/>
  <c r="N2628" s="1"/>
  <c r="O2629"/>
  <c r="O2628" s="1"/>
  <c r="P2629"/>
  <c r="P2628" s="1"/>
  <c r="Q2629"/>
  <c r="Q2628" s="1"/>
  <c r="R2629"/>
  <c r="R2628" s="1"/>
  <c r="S2629"/>
  <c r="S2628" s="1"/>
  <c r="T2629"/>
  <c r="T2628" s="1"/>
  <c r="J2629"/>
  <c r="AK2629"/>
  <c r="AL2629"/>
  <c r="AL2628" s="1"/>
  <c r="AM2629"/>
  <c r="AM2628" s="1"/>
  <c r="AN2629"/>
  <c r="AN2628" s="1"/>
  <c r="AO2629"/>
  <c r="AO2628" s="1"/>
  <c r="AP2629"/>
  <c r="AP2628" s="1"/>
  <c r="AQ2629"/>
  <c r="AQ2628" s="1"/>
  <c r="AR2629"/>
  <c r="AR2628" s="1"/>
  <c r="AS2629"/>
  <c r="AS2628" s="1"/>
  <c r="AT2629"/>
  <c r="AT2628" s="1"/>
  <c r="AJ2629"/>
  <c r="AK2156"/>
  <c r="AK2155" s="1"/>
  <c r="AL2156"/>
  <c r="AM2156"/>
  <c r="AM2155" s="1"/>
  <c r="AN2156"/>
  <c r="AN2155" s="1"/>
  <c r="AO2156"/>
  <c r="AO2155" s="1"/>
  <c r="AP2156"/>
  <c r="AP2155" s="1"/>
  <c r="AQ2156"/>
  <c r="AQ2155" s="1"/>
  <c r="AR2156"/>
  <c r="AR2155" s="1"/>
  <c r="AS2156"/>
  <c r="AS2155" s="1"/>
  <c r="AT2156"/>
  <c r="AT2155" s="1"/>
  <c r="AJ2156"/>
  <c r="X2156"/>
  <c r="X2155" s="1"/>
  <c r="Y2156"/>
  <c r="Y2155" s="1"/>
  <c r="Z2156"/>
  <c r="Z2155" s="1"/>
  <c r="AA2156"/>
  <c r="AA2155" s="1"/>
  <c r="AB2156"/>
  <c r="AB2155" s="1"/>
  <c r="AC2156"/>
  <c r="AC2155" s="1"/>
  <c r="AD2156"/>
  <c r="AD2155" s="1"/>
  <c r="AE2156"/>
  <c r="AE2155" s="1"/>
  <c r="AF2156"/>
  <c r="AG2156"/>
  <c r="AG2155" s="1"/>
  <c r="W2156"/>
  <c r="K2156"/>
  <c r="K2155" s="1"/>
  <c r="L2156"/>
  <c r="L2155" s="1"/>
  <c r="M2156"/>
  <c r="M2155" s="1"/>
  <c r="N2156"/>
  <c r="O2156"/>
  <c r="O2155" s="1"/>
  <c r="P2156"/>
  <c r="P2155" s="1"/>
  <c r="Q2156"/>
  <c r="Q2155" s="1"/>
  <c r="R2156"/>
  <c r="R2155" s="1"/>
  <c r="S2156"/>
  <c r="S2155" s="1"/>
  <c r="T2156"/>
  <c r="T2155" s="1"/>
  <c r="J2156"/>
  <c r="K3755"/>
  <c r="L3755"/>
  <c r="L3754" s="1"/>
  <c r="M3755"/>
  <c r="M3754" s="1"/>
  <c r="N3755"/>
  <c r="N3754" s="1"/>
  <c r="O3755"/>
  <c r="O3754" s="1"/>
  <c r="P3755"/>
  <c r="P3754" s="1"/>
  <c r="Q3755"/>
  <c r="Q3754" s="1"/>
  <c r="R3755"/>
  <c r="R3754" s="1"/>
  <c r="S3755"/>
  <c r="S3754" s="1"/>
  <c r="T3755"/>
  <c r="T3754" s="1"/>
  <c r="W3755"/>
  <c r="X3755"/>
  <c r="X3754" s="1"/>
  <c r="Y3755"/>
  <c r="Y3754" s="1"/>
  <c r="Z3755"/>
  <c r="Z3754" s="1"/>
  <c r="AA3755"/>
  <c r="AB3755"/>
  <c r="AB3754" s="1"/>
  <c r="AC3755"/>
  <c r="AC3754" s="1"/>
  <c r="AD3755"/>
  <c r="AD3754" s="1"/>
  <c r="AE3755"/>
  <c r="AE3754" s="1"/>
  <c r="AF3755"/>
  <c r="AF3754" s="1"/>
  <c r="AG3755"/>
  <c r="AG3754" s="1"/>
  <c r="AJ3755"/>
  <c r="AK3755"/>
  <c r="AK3754" s="1"/>
  <c r="AL3755"/>
  <c r="AL3754" s="1"/>
  <c r="AM3755"/>
  <c r="AM3754" s="1"/>
  <c r="AN3755"/>
  <c r="AN3754" s="1"/>
  <c r="AO3755"/>
  <c r="AO3754" s="1"/>
  <c r="AP3755"/>
  <c r="AP3754" s="1"/>
  <c r="AQ3755"/>
  <c r="AQ3754" s="1"/>
  <c r="AR3755"/>
  <c r="AR3754" s="1"/>
  <c r="AS3755"/>
  <c r="AS3754" s="1"/>
  <c r="AT3755"/>
  <c r="AT3754" s="1"/>
  <c r="AP3557"/>
  <c r="AQ5173"/>
  <c r="AR5173"/>
  <c r="AS5173"/>
  <c r="AT5173"/>
  <c r="AK5173"/>
  <c r="AL5173"/>
  <c r="AM5173"/>
  <c r="AN5173"/>
  <c r="AO5173"/>
  <c r="AP5173"/>
  <c r="J5173"/>
  <c r="K5173"/>
  <c r="L5173"/>
  <c r="M5173"/>
  <c r="N5173"/>
  <c r="O5173"/>
  <c r="P5173"/>
  <c r="Q5173"/>
  <c r="R5173"/>
  <c r="S5173"/>
  <c r="T5173"/>
  <c r="W5173"/>
  <c r="X5173"/>
  <c r="Y5173"/>
  <c r="Z5173"/>
  <c r="AA5173"/>
  <c r="AB5173"/>
  <c r="AC5173"/>
  <c r="AD5173"/>
  <c r="AE5173"/>
  <c r="AF5173"/>
  <c r="AG5173"/>
  <c r="AJ5173"/>
  <c r="AT5899"/>
  <c r="AT5898" s="1"/>
  <c r="AS5899"/>
  <c r="AS5898" s="1"/>
  <c r="AR5899"/>
  <c r="AR5898" s="1"/>
  <c r="AQ5899"/>
  <c r="AQ5898" s="1"/>
  <c r="AP5899"/>
  <c r="AP5898" s="1"/>
  <c r="AO5899"/>
  <c r="AO5898" s="1"/>
  <c r="AN5899"/>
  <c r="AM5899"/>
  <c r="AM5898" s="1"/>
  <c r="AL5899"/>
  <c r="AL5898" s="1"/>
  <c r="AK5899"/>
  <c r="AK5898" s="1"/>
  <c r="AJ5899"/>
  <c r="AG5899"/>
  <c r="AG5898" s="1"/>
  <c r="AF5899"/>
  <c r="AF5898" s="1"/>
  <c r="AE5899"/>
  <c r="AE5898" s="1"/>
  <c r="AD5899"/>
  <c r="AD5898" s="1"/>
  <c r="AC5899"/>
  <c r="AC5898" s="1"/>
  <c r="AB5899"/>
  <c r="AB5898" s="1"/>
  <c r="AA5899"/>
  <c r="AA5898" s="1"/>
  <c r="Z5899"/>
  <c r="Z5898" s="1"/>
  <c r="Y5899"/>
  <c r="Y5898" s="1"/>
  <c r="X5899"/>
  <c r="W5899"/>
  <c r="T5899"/>
  <c r="T5898" s="1"/>
  <c r="S5899"/>
  <c r="S5898" s="1"/>
  <c r="R5899"/>
  <c r="R5898" s="1"/>
  <c r="Q5899"/>
  <c r="Q5898" s="1"/>
  <c r="P5899"/>
  <c r="P5898" s="1"/>
  <c r="O5899"/>
  <c r="O5898" s="1"/>
  <c r="N5899"/>
  <c r="N5898" s="1"/>
  <c r="M5899"/>
  <c r="M5898" s="1"/>
  <c r="L5899"/>
  <c r="K5899"/>
  <c r="K5898" s="1"/>
  <c r="J5899"/>
  <c r="AT5560"/>
  <c r="AT5559" s="1"/>
  <c r="AS5560"/>
  <c r="AS5559" s="1"/>
  <c r="AR5560"/>
  <c r="AR5559" s="1"/>
  <c r="AQ5560"/>
  <c r="AQ5559" s="1"/>
  <c r="AP5560"/>
  <c r="AP5559" s="1"/>
  <c r="AO5560"/>
  <c r="AO5559" s="1"/>
  <c r="AN5560"/>
  <c r="AM5560"/>
  <c r="AM5559" s="1"/>
  <c r="AL5560"/>
  <c r="AL5559" s="1"/>
  <c r="AK5560"/>
  <c r="AK5559" s="1"/>
  <c r="AJ5560"/>
  <c r="AG5560"/>
  <c r="AG5559" s="1"/>
  <c r="AF5560"/>
  <c r="AF5559" s="1"/>
  <c r="AE5560"/>
  <c r="AE5559" s="1"/>
  <c r="AD5560"/>
  <c r="AD5559" s="1"/>
  <c r="AC5560"/>
  <c r="AC5559" s="1"/>
  <c r="AB5560"/>
  <c r="AB5559" s="1"/>
  <c r="AA5560"/>
  <c r="AA5559" s="1"/>
  <c r="Z5560"/>
  <c r="Z5559" s="1"/>
  <c r="Y5560"/>
  <c r="Y5559" s="1"/>
  <c r="X5560"/>
  <c r="W5560"/>
  <c r="W5559" s="1"/>
  <c r="T5560"/>
  <c r="T5559" s="1"/>
  <c r="S5560"/>
  <c r="S5559" s="1"/>
  <c r="R5560"/>
  <c r="R5559" s="1"/>
  <c r="Q5560"/>
  <c r="Q5559" s="1"/>
  <c r="P5560"/>
  <c r="P5559" s="1"/>
  <c r="O5560"/>
  <c r="O5559" s="1"/>
  <c r="N5560"/>
  <c r="N5559" s="1"/>
  <c r="M5560"/>
  <c r="M5559" s="1"/>
  <c r="L5560"/>
  <c r="K5560"/>
  <c r="K5559" s="1"/>
  <c r="J5560"/>
  <c r="AK7956"/>
  <c r="AL7956"/>
  <c r="AM7956"/>
  <c r="AN7956"/>
  <c r="AO7956"/>
  <c r="AP7956"/>
  <c r="AQ7956"/>
  <c r="AR7956"/>
  <c r="AS7956"/>
  <c r="AT7956"/>
  <c r="AJ7956"/>
  <c r="X7956"/>
  <c r="Y7956"/>
  <c r="Z7956"/>
  <c r="AA7956"/>
  <c r="AB7956"/>
  <c r="AC7956"/>
  <c r="AD7956"/>
  <c r="AE7956"/>
  <c r="AF7956"/>
  <c r="AG7956"/>
  <c r="W7956"/>
  <c r="K7956"/>
  <c r="L7956"/>
  <c r="M7956"/>
  <c r="N7956"/>
  <c r="O7956"/>
  <c r="P7956"/>
  <c r="Q7956"/>
  <c r="R7956"/>
  <c r="S7956"/>
  <c r="T7956"/>
  <c r="J7956"/>
  <c r="AJ6190"/>
  <c r="W1811"/>
  <c r="AK8005"/>
  <c r="AK8004" s="1"/>
  <c r="AL8005"/>
  <c r="AL8004" s="1"/>
  <c r="AM8005"/>
  <c r="AM8004" s="1"/>
  <c r="AN8005"/>
  <c r="AN8004" s="1"/>
  <c r="AO8005"/>
  <c r="AO8004" s="1"/>
  <c r="AP8005"/>
  <c r="AP8004" s="1"/>
  <c r="AQ8005"/>
  <c r="AQ8004" s="1"/>
  <c r="AR8005"/>
  <c r="AR8004" s="1"/>
  <c r="AS8005"/>
  <c r="AS8004" s="1"/>
  <c r="AT8005"/>
  <c r="AT8004" s="1"/>
  <c r="AJ8005"/>
  <c r="AJ8004" s="1"/>
  <c r="X8005"/>
  <c r="Y8005"/>
  <c r="Y8004" s="1"/>
  <c r="Z8005"/>
  <c r="Z8004" s="1"/>
  <c r="AA8005"/>
  <c r="AA8004" s="1"/>
  <c r="AB8005"/>
  <c r="AB8004" s="1"/>
  <c r="AC8005"/>
  <c r="AC8004" s="1"/>
  <c r="AD8005"/>
  <c r="AD8004" s="1"/>
  <c r="AE8005"/>
  <c r="AE8004" s="1"/>
  <c r="AF8005"/>
  <c r="AF8004" s="1"/>
  <c r="AG8005"/>
  <c r="AG8004" s="1"/>
  <c r="W8005"/>
  <c r="W8004" s="1"/>
  <c r="K8005"/>
  <c r="K8004" s="1"/>
  <c r="L8005"/>
  <c r="L8004" s="1"/>
  <c r="M8005"/>
  <c r="N8005"/>
  <c r="N8004" s="1"/>
  <c r="O8005"/>
  <c r="O8004" s="1"/>
  <c r="P8005"/>
  <c r="P8004" s="1"/>
  <c r="Q8005"/>
  <c r="Q8004" s="1"/>
  <c r="R8005"/>
  <c r="R8004" s="1"/>
  <c r="S8005"/>
  <c r="S8004" s="1"/>
  <c r="T8005"/>
  <c r="T8004" s="1"/>
  <c r="J8005"/>
  <c r="J8004" s="1"/>
  <c r="AK2818"/>
  <c r="AK2817" s="1"/>
  <c r="AL2818"/>
  <c r="AL2817" s="1"/>
  <c r="AM2818"/>
  <c r="AM2817" s="1"/>
  <c r="AN2818"/>
  <c r="AN2817" s="1"/>
  <c r="AO2818"/>
  <c r="AO2817" s="1"/>
  <c r="AP2818"/>
  <c r="AP2817" s="1"/>
  <c r="AQ2818"/>
  <c r="AQ2817" s="1"/>
  <c r="AR2818"/>
  <c r="AR2817" s="1"/>
  <c r="AS2818"/>
  <c r="AS2817" s="1"/>
  <c r="AT2818"/>
  <c r="AT2817" s="1"/>
  <c r="AJ2818"/>
  <c r="X2818"/>
  <c r="X2817" s="1"/>
  <c r="Y2818"/>
  <c r="Z2818"/>
  <c r="Z2817" s="1"/>
  <c r="AA2818"/>
  <c r="AA2817" s="1"/>
  <c r="AB2818"/>
  <c r="AB2817" s="1"/>
  <c r="AC2818"/>
  <c r="AC2817" s="1"/>
  <c r="AD2818"/>
  <c r="AD2817" s="1"/>
  <c r="AE2818"/>
  <c r="AE2817" s="1"/>
  <c r="AF2818"/>
  <c r="AF2817" s="1"/>
  <c r="AG2818"/>
  <c r="AG2817" s="1"/>
  <c r="W2818"/>
  <c r="K2818"/>
  <c r="K2817" s="1"/>
  <c r="L2818"/>
  <c r="L2817" s="1"/>
  <c r="M2818"/>
  <c r="M2817" s="1"/>
  <c r="N2818"/>
  <c r="N2817" s="1"/>
  <c r="O2818"/>
  <c r="O2817" s="1"/>
  <c r="P2818"/>
  <c r="P2817" s="1"/>
  <c r="Q2818"/>
  <c r="Q2817" s="1"/>
  <c r="R2818"/>
  <c r="R2817" s="1"/>
  <c r="S2818"/>
  <c r="S2817" s="1"/>
  <c r="T2818"/>
  <c r="T2817" s="1"/>
  <c r="J2818"/>
  <c r="J2817" s="1"/>
  <c r="J5174"/>
  <c r="K5174"/>
  <c r="L5174"/>
  <c r="M5174"/>
  <c r="N5174"/>
  <c r="O5174"/>
  <c r="P5174"/>
  <c r="Q5174"/>
  <c r="R5174"/>
  <c r="S5174"/>
  <c r="T5174"/>
  <c r="W5174"/>
  <c r="X5174"/>
  <c r="Y5174"/>
  <c r="Z5174"/>
  <c r="AA5174"/>
  <c r="AB5174"/>
  <c r="AC5174"/>
  <c r="AD5174"/>
  <c r="AE5174"/>
  <c r="AF5174"/>
  <c r="AG5174"/>
  <c r="AJ5174"/>
  <c r="AK5174"/>
  <c r="AL5174"/>
  <c r="AM5174"/>
  <c r="AN5174"/>
  <c r="AO5174"/>
  <c r="AP5174"/>
  <c r="AQ5174"/>
  <c r="AR5174"/>
  <c r="AS5174"/>
  <c r="AT5174"/>
  <c r="AK6288"/>
  <c r="AK6287" s="1"/>
  <c r="AL6288"/>
  <c r="AL6287" s="1"/>
  <c r="AM6288"/>
  <c r="AM6287" s="1"/>
  <c r="AN6288"/>
  <c r="AO6288"/>
  <c r="AO6287" s="1"/>
  <c r="AP6288"/>
  <c r="AP6287" s="1"/>
  <c r="AQ6288"/>
  <c r="AQ6287" s="1"/>
  <c r="AR6288"/>
  <c r="AR6287" s="1"/>
  <c r="AS6288"/>
  <c r="AS6287" s="1"/>
  <c r="AT6288"/>
  <c r="AT6287" s="1"/>
  <c r="AJ6288"/>
  <c r="X6288"/>
  <c r="X6287" s="1"/>
  <c r="Y6288"/>
  <c r="Y6287" s="1"/>
  <c r="Z6288"/>
  <c r="AA6288"/>
  <c r="AA6287" s="1"/>
  <c r="AB6288"/>
  <c r="AB6287" s="1"/>
  <c r="AC6288"/>
  <c r="AC6287" s="1"/>
  <c r="AD6288"/>
  <c r="AD6287" s="1"/>
  <c r="AE6288"/>
  <c r="AE6287" s="1"/>
  <c r="AF6288"/>
  <c r="AF6287" s="1"/>
  <c r="AG6288"/>
  <c r="AG6287" s="1"/>
  <c r="W6288"/>
  <c r="W6287" s="1"/>
  <c r="K6288"/>
  <c r="K6287" s="1"/>
  <c r="L6288"/>
  <c r="L6287" s="1"/>
  <c r="M6288"/>
  <c r="N6288"/>
  <c r="N6287" s="1"/>
  <c r="O6288"/>
  <c r="O6287" s="1"/>
  <c r="P6288"/>
  <c r="P6287" s="1"/>
  <c r="Q6288"/>
  <c r="Q6287" s="1"/>
  <c r="R6288"/>
  <c r="R6287" s="1"/>
  <c r="S6288"/>
  <c r="S6287" s="1"/>
  <c r="T6288"/>
  <c r="T6287" s="1"/>
  <c r="J6288"/>
  <c r="AK6190"/>
  <c r="AK6189" s="1"/>
  <c r="AL6190"/>
  <c r="AM6190"/>
  <c r="AM6189" s="1"/>
  <c r="AN6190"/>
  <c r="AN6189" s="1"/>
  <c r="AO6190"/>
  <c r="AO6189" s="1"/>
  <c r="AP6190"/>
  <c r="AP6189" s="1"/>
  <c r="AQ6190"/>
  <c r="AQ6189" s="1"/>
  <c r="AR6190"/>
  <c r="AR6189" s="1"/>
  <c r="AS6190"/>
  <c r="AS6189" s="1"/>
  <c r="AT6190"/>
  <c r="AT6189" s="1"/>
  <c r="X6190"/>
  <c r="X6189" s="1"/>
  <c r="Y6190"/>
  <c r="Z6190"/>
  <c r="Z6189" s="1"/>
  <c r="AA6190"/>
  <c r="AA6189" s="1"/>
  <c r="AB6190"/>
  <c r="AB6189" s="1"/>
  <c r="AC6190"/>
  <c r="AC6189" s="1"/>
  <c r="AD6190"/>
  <c r="AD6189" s="1"/>
  <c r="AE6190"/>
  <c r="AE6189" s="1"/>
  <c r="AF6190"/>
  <c r="AF6189" s="1"/>
  <c r="AG6190"/>
  <c r="AG6189" s="1"/>
  <c r="W6190"/>
  <c r="K6190"/>
  <c r="L6190"/>
  <c r="L6189" s="1"/>
  <c r="M6190"/>
  <c r="M6189" s="1"/>
  <c r="N6190"/>
  <c r="N6189" s="1"/>
  <c r="O6190"/>
  <c r="O6189" s="1"/>
  <c r="P6190"/>
  <c r="P6189" s="1"/>
  <c r="Q6190"/>
  <c r="Q6189" s="1"/>
  <c r="R6190"/>
  <c r="R6189" s="1"/>
  <c r="S6190"/>
  <c r="S6189" s="1"/>
  <c r="T6190"/>
  <c r="T6189" s="1"/>
  <c r="J6190"/>
  <c r="AT2061"/>
  <c r="AT2060" s="1"/>
  <c r="AS2061"/>
  <c r="AS2060" s="1"/>
  <c r="AR2061"/>
  <c r="AR2060" s="1"/>
  <c r="AQ2061"/>
  <c r="AQ2060" s="1"/>
  <c r="AP2061"/>
  <c r="AP2060" s="1"/>
  <c r="AO2061"/>
  <c r="AO2060" s="1"/>
  <c r="AN2061"/>
  <c r="AN2060" s="1"/>
  <c r="AM2061"/>
  <c r="AM2060" s="1"/>
  <c r="AL2061"/>
  <c r="AK2061"/>
  <c r="AK2060" s="1"/>
  <c r="AJ2061"/>
  <c r="AG2061"/>
  <c r="AG2060" s="1"/>
  <c r="AF2061"/>
  <c r="AF2060" s="1"/>
  <c r="AE2061"/>
  <c r="AE2060" s="1"/>
  <c r="AD2061"/>
  <c r="AD2060" s="1"/>
  <c r="AC2061"/>
  <c r="AC2060" s="1"/>
  <c r="AB2061"/>
  <c r="AB2060" s="1"/>
  <c r="AA2061"/>
  <c r="AA2060" s="1"/>
  <c r="Z2061"/>
  <c r="Y2061"/>
  <c r="Y2060" s="1"/>
  <c r="X2061"/>
  <c r="X2060" s="1"/>
  <c r="W2061"/>
  <c r="T2061"/>
  <c r="T2060" s="1"/>
  <c r="S2061"/>
  <c r="S2060" s="1"/>
  <c r="R2061"/>
  <c r="R2060" s="1"/>
  <c r="Q2061"/>
  <c r="Q2060" s="1"/>
  <c r="P2061"/>
  <c r="P2060" s="1"/>
  <c r="O2061"/>
  <c r="O2060" s="1"/>
  <c r="N2061"/>
  <c r="M2061"/>
  <c r="M2060" s="1"/>
  <c r="L2061"/>
  <c r="L2060" s="1"/>
  <c r="K2061"/>
  <c r="K2060" s="1"/>
  <c r="J2061"/>
  <c r="P8034"/>
  <c r="AK6337"/>
  <c r="AL6337"/>
  <c r="AL6336" s="1"/>
  <c r="AM6337"/>
  <c r="AM6336" s="1"/>
  <c r="AN6337"/>
  <c r="AN6336" s="1"/>
  <c r="AO6337"/>
  <c r="AO6336" s="1"/>
  <c r="AP6337"/>
  <c r="AP6336" s="1"/>
  <c r="AQ6337"/>
  <c r="AQ6336" s="1"/>
  <c r="AR6337"/>
  <c r="AR6336" s="1"/>
  <c r="AS6337"/>
  <c r="AS6336" s="1"/>
  <c r="AT6337"/>
  <c r="AT6336" s="1"/>
  <c r="AJ6337"/>
  <c r="X6337"/>
  <c r="X6336" s="1"/>
  <c r="Y6337"/>
  <c r="Y6336" s="1"/>
  <c r="Z6337"/>
  <c r="AA6337"/>
  <c r="AA6336" s="1"/>
  <c r="AB6337"/>
  <c r="AB6336" s="1"/>
  <c r="AC6337"/>
  <c r="AC6336" s="1"/>
  <c r="AD6337"/>
  <c r="AD6336" s="1"/>
  <c r="AE6337"/>
  <c r="AE6336" s="1"/>
  <c r="AF6337"/>
  <c r="AF6336" s="1"/>
  <c r="AG6337"/>
  <c r="AG6336" s="1"/>
  <c r="W6337"/>
  <c r="K6337"/>
  <c r="K6336" s="1"/>
  <c r="L6337"/>
  <c r="L6336" s="1"/>
  <c r="M6337"/>
  <c r="M6336" s="1"/>
  <c r="N6337"/>
  <c r="O6337"/>
  <c r="O6336" s="1"/>
  <c r="P6337"/>
  <c r="P6336" s="1"/>
  <c r="Q6337"/>
  <c r="Q6336" s="1"/>
  <c r="R6337"/>
  <c r="R6336" s="1"/>
  <c r="S6337"/>
  <c r="S6336" s="1"/>
  <c r="T6337"/>
  <c r="T6336" s="1"/>
  <c r="J6337"/>
  <c r="AT5706"/>
  <c r="AT5705" s="1"/>
  <c r="AS5706"/>
  <c r="AS5705" s="1"/>
  <c r="AR5706"/>
  <c r="AR5705" s="1"/>
  <c r="AQ5706"/>
  <c r="AQ5705" s="1"/>
  <c r="AP5706"/>
  <c r="AP5705" s="1"/>
  <c r="AO5706"/>
  <c r="AO5705" s="1"/>
  <c r="AN5706"/>
  <c r="AM5706"/>
  <c r="AM5705" s="1"/>
  <c r="AL5706"/>
  <c r="AL5705" s="1"/>
  <c r="AK5706"/>
  <c r="AK5705" s="1"/>
  <c r="AJ5706"/>
  <c r="AG5706"/>
  <c r="AG5705" s="1"/>
  <c r="AF5706"/>
  <c r="AF5705" s="1"/>
  <c r="AE5706"/>
  <c r="AE5705" s="1"/>
  <c r="AD5706"/>
  <c r="AD5705" s="1"/>
  <c r="AC5706"/>
  <c r="AC5705" s="1"/>
  <c r="AB5706"/>
  <c r="AB5705" s="1"/>
  <c r="AA5706"/>
  <c r="AA5705" s="1"/>
  <c r="Z5706"/>
  <c r="Z5705" s="1"/>
  <c r="Y5706"/>
  <c r="Y5705" s="1"/>
  <c r="X5706"/>
  <c r="W5706"/>
  <c r="T5706"/>
  <c r="T5705" s="1"/>
  <c r="S5706"/>
  <c r="S5705" s="1"/>
  <c r="R5706"/>
  <c r="R5705" s="1"/>
  <c r="Q5706"/>
  <c r="Q5705" s="1"/>
  <c r="P5706"/>
  <c r="P5705" s="1"/>
  <c r="O5706"/>
  <c r="O5705" s="1"/>
  <c r="N5706"/>
  <c r="N5705" s="1"/>
  <c r="M5706"/>
  <c r="M5705" s="1"/>
  <c r="L5706"/>
  <c r="K5706"/>
  <c r="K5705" s="1"/>
  <c r="J5706"/>
  <c r="AT4792"/>
  <c r="AT4791" s="1"/>
  <c r="AS4792"/>
  <c r="AS4791" s="1"/>
  <c r="AR4792"/>
  <c r="AR4791" s="1"/>
  <c r="AQ4792"/>
  <c r="AQ4791" s="1"/>
  <c r="AP4792"/>
  <c r="AP4791" s="1"/>
  <c r="AO4792"/>
  <c r="AO4791" s="1"/>
  <c r="AN4792"/>
  <c r="AN4791" s="1"/>
  <c r="AM4792"/>
  <c r="AL4792"/>
  <c r="AL4791" s="1"/>
  <c r="AK4792"/>
  <c r="AK4791" s="1"/>
  <c r="AJ4792"/>
  <c r="AG4792"/>
  <c r="AG4791" s="1"/>
  <c r="AF4792"/>
  <c r="AF4791" s="1"/>
  <c r="AE4792"/>
  <c r="AE4791" s="1"/>
  <c r="AD4792"/>
  <c r="AD4791" s="1"/>
  <c r="AC4792"/>
  <c r="AC4791" s="1"/>
  <c r="AB4792"/>
  <c r="AB4791" s="1"/>
  <c r="AA4792"/>
  <c r="Z4792"/>
  <c r="Z4791" s="1"/>
  <c r="Y4792"/>
  <c r="Y4791" s="1"/>
  <c r="X4792"/>
  <c r="X4791" s="1"/>
  <c r="W4792"/>
  <c r="T4792"/>
  <c r="T4791" s="1"/>
  <c r="S4792"/>
  <c r="S4791" s="1"/>
  <c r="R4792"/>
  <c r="R4791" s="1"/>
  <c r="Q4792"/>
  <c r="Q4791" s="1"/>
  <c r="P4792"/>
  <c r="P4791" s="1"/>
  <c r="O4792"/>
  <c r="O4791" s="1"/>
  <c r="N4792"/>
  <c r="N4791" s="1"/>
  <c r="M4792"/>
  <c r="M4791" s="1"/>
  <c r="L4792"/>
  <c r="L4791" s="1"/>
  <c r="K4792"/>
  <c r="J4792"/>
  <c r="K5366"/>
  <c r="K5365" s="1"/>
  <c r="L5366"/>
  <c r="L5365" s="1"/>
  <c r="M5366"/>
  <c r="M5365" s="1"/>
  <c r="N5366"/>
  <c r="N5365" s="1"/>
  <c r="O5366"/>
  <c r="O5365" s="1"/>
  <c r="P5366"/>
  <c r="P5365" s="1"/>
  <c r="Q5366"/>
  <c r="Q5365" s="1"/>
  <c r="R5366"/>
  <c r="R5365" s="1"/>
  <c r="S5366"/>
  <c r="S5365" s="1"/>
  <c r="T5366"/>
  <c r="T5365" s="1"/>
  <c r="J5366"/>
  <c r="AA3847"/>
  <c r="AA3846" s="1"/>
  <c r="N2141"/>
  <c r="N7713"/>
  <c r="AJ9101"/>
  <c r="AJ9100"/>
  <c r="AJ9097"/>
  <c r="AJ9088"/>
  <c r="AJ9084"/>
  <c r="AJ9082"/>
  <c r="AJ9079"/>
  <c r="AJ9077"/>
  <c r="AJ9073"/>
  <c r="AJ9068"/>
  <c r="AJ9059"/>
  <c r="AJ9057"/>
  <c r="AJ9055"/>
  <c r="AJ9051"/>
  <c r="AJ9046"/>
  <c r="AJ9043"/>
  <c r="AJ9040"/>
  <c r="AJ9037"/>
  <c r="AJ9035"/>
  <c r="AJ9024"/>
  <c r="AJ9022"/>
  <c r="AJ9019"/>
  <c r="AJ9014"/>
  <c r="AJ9000"/>
  <c r="AJ8988"/>
  <c r="AJ8985"/>
  <c r="AJ8975"/>
  <c r="AJ8970"/>
  <c r="AJ8959"/>
  <c r="AJ8953"/>
  <c r="AJ8951" s="1"/>
  <c r="AJ8923"/>
  <c r="AJ8920"/>
  <c r="AJ8908"/>
  <c r="AJ8906"/>
  <c r="AJ8900"/>
  <c r="AJ8888"/>
  <c r="AJ8887"/>
  <c r="AJ8886"/>
  <c r="AJ8885"/>
  <c r="AJ8884"/>
  <c r="AJ8883"/>
  <c r="AJ8875"/>
  <c r="AJ8860"/>
  <c r="AJ8840"/>
  <c r="AJ8834"/>
  <c r="AJ8823"/>
  <c r="AJ8817"/>
  <c r="AJ8784"/>
  <c r="AJ8781"/>
  <c r="AJ8769"/>
  <c r="AJ8767"/>
  <c r="AJ8761"/>
  <c r="AJ8733"/>
  <c r="AJ8729"/>
  <c r="AJ8717"/>
  <c r="AJ8715"/>
  <c r="AJ8709"/>
  <c r="AJ8693"/>
  <c r="AJ8692"/>
  <c r="AJ8691"/>
  <c r="AJ8690"/>
  <c r="AJ8677"/>
  <c r="AJ8663"/>
  <c r="AJ8656"/>
  <c r="AJ8654" s="1"/>
  <c r="AJ8639"/>
  <c r="AJ8637"/>
  <c r="AJ8631"/>
  <c r="AJ8595"/>
  <c r="AJ8592"/>
  <c r="AJ8580"/>
  <c r="AJ8578"/>
  <c r="AJ8572"/>
  <c r="AJ8557"/>
  <c r="AJ8556"/>
  <c r="AJ8555"/>
  <c r="AJ8554"/>
  <c r="AJ8546"/>
  <c r="AJ8536"/>
  <c r="AJ8531"/>
  <c r="AJ8525"/>
  <c r="AJ8520"/>
  <c r="AJ8511"/>
  <c r="AJ8508"/>
  <c r="AJ8493"/>
  <c r="AJ8475"/>
  <c r="AJ8468"/>
  <c r="AJ8463"/>
  <c r="AJ8459"/>
  <c r="AJ8440"/>
  <c r="AJ8438"/>
  <c r="AJ8432"/>
  <c r="AJ8398"/>
  <c r="AJ8395"/>
  <c r="AJ8383"/>
  <c r="AJ8381"/>
  <c r="AJ8375"/>
  <c r="AJ8346"/>
  <c r="AJ8340"/>
  <c r="AJ8328"/>
  <c r="AJ8326"/>
  <c r="AJ8320"/>
  <c r="AJ8285"/>
  <c r="AJ8282"/>
  <c r="AJ8270"/>
  <c r="AJ8268"/>
  <c r="AJ8262"/>
  <c r="AJ8232"/>
  <c r="AJ8229"/>
  <c r="AJ8217"/>
  <c r="AJ8215"/>
  <c r="AJ8209"/>
  <c r="AJ8170"/>
  <c r="AJ8167"/>
  <c r="AJ8166" s="1"/>
  <c r="AJ8155"/>
  <c r="AJ8153"/>
  <c r="AJ8147"/>
  <c r="AJ8109"/>
  <c r="AJ8108" s="1"/>
  <c r="AJ8106"/>
  <c r="AJ8094"/>
  <c r="AJ8092"/>
  <c r="AJ8086"/>
  <c r="AJ8054"/>
  <c r="AJ8053" s="1"/>
  <c r="AJ8051"/>
  <c r="AJ8039"/>
  <c r="AJ8037"/>
  <c r="AJ8031"/>
  <c r="AJ8002"/>
  <c r="AJ7990"/>
  <c r="AJ7988"/>
  <c r="AJ7982"/>
  <c r="AJ7958"/>
  <c r="AJ7957"/>
  <c r="AJ7953"/>
  <c r="AJ7950"/>
  <c r="AJ7949"/>
  <c r="AJ7948"/>
  <c r="AJ7947"/>
  <c r="AJ7946"/>
  <c r="AJ7945"/>
  <c r="AJ7944"/>
  <c r="AJ7943"/>
  <c r="AJ7942"/>
  <c r="AJ7940"/>
  <c r="AJ7938"/>
  <c r="AJ7937"/>
  <c r="AJ7936"/>
  <c r="AJ7935"/>
  <c r="AJ7934"/>
  <c r="AJ7932"/>
  <c r="AJ7918"/>
  <c r="AJ7910"/>
  <c r="AJ7902"/>
  <c r="AJ7895"/>
  <c r="AJ7881"/>
  <c r="AJ7862"/>
  <c r="AJ7850"/>
  <c r="AJ7839"/>
  <c r="AJ7835"/>
  <c r="AJ7832"/>
  <c r="AJ7828"/>
  <c r="AJ7813"/>
  <c r="AJ7811"/>
  <c r="AJ7805"/>
  <c r="AJ7775"/>
  <c r="AJ7772"/>
  <c r="AJ7760"/>
  <c r="AJ7758"/>
  <c r="AJ7752"/>
  <c r="AJ7728"/>
  <c r="AJ7725"/>
  <c r="AJ7724" s="1"/>
  <c r="AJ7713"/>
  <c r="AJ7711"/>
  <c r="AJ7705"/>
  <c r="AJ7681"/>
  <c r="AJ7680" s="1"/>
  <c r="AJ7677"/>
  <c r="AJ7665"/>
  <c r="AJ7663"/>
  <c r="AJ7657"/>
  <c r="AJ7633"/>
  <c r="AJ7630"/>
  <c r="AJ7618"/>
  <c r="AJ7616"/>
  <c r="AJ7610"/>
  <c r="AJ7586"/>
  <c r="AJ7578"/>
  <c r="AJ7574"/>
  <c r="AJ7562"/>
  <c r="AJ7560"/>
  <c r="AJ7554"/>
  <c r="AJ7552" s="1"/>
  <c r="AJ7530"/>
  <c r="AJ7527"/>
  <c r="AJ7522"/>
  <c r="AJ7520"/>
  <c r="AJ7507"/>
  <c r="AJ7505"/>
  <c r="AJ7499"/>
  <c r="AJ7475"/>
  <c r="AJ7474" s="1"/>
  <c r="AJ7471"/>
  <c r="AJ7459"/>
  <c r="AJ7457"/>
  <c r="AJ7451"/>
  <c r="AJ7427"/>
  <c r="AJ7424"/>
  <c r="AJ7412"/>
  <c r="AJ7410"/>
  <c r="AJ7404"/>
  <c r="AJ7380"/>
  <c r="AJ7377"/>
  <c r="AJ7365"/>
  <c r="AJ7363"/>
  <c r="AJ7357"/>
  <c r="AJ7332"/>
  <c r="AJ7329"/>
  <c r="AJ7328" s="1"/>
  <c r="AJ7317"/>
  <c r="AJ7315"/>
  <c r="AJ7309"/>
  <c r="AJ7284"/>
  <c r="AJ7283" s="1"/>
  <c r="AJ7281"/>
  <c r="AJ7269"/>
  <c r="AJ7267"/>
  <c r="AJ7261"/>
  <c r="AJ7259" s="1"/>
  <c r="AJ7237"/>
  <c r="AJ7234"/>
  <c r="AJ7222"/>
  <c r="AJ7220"/>
  <c r="AJ7214"/>
  <c r="AJ7190"/>
  <c r="AJ7189"/>
  <c r="AJ7182"/>
  <c r="AJ7181"/>
  <c r="AJ7176"/>
  <c r="AJ7175"/>
  <c r="AJ7174"/>
  <c r="AJ7173"/>
  <c r="AJ7172"/>
  <c r="AJ7171"/>
  <c r="AJ7170"/>
  <c r="AJ7169"/>
  <c r="AJ7168"/>
  <c r="AJ7166"/>
  <c r="AJ7164"/>
  <c r="AJ7163"/>
  <c r="AJ7162"/>
  <c r="AJ7161"/>
  <c r="AJ7160"/>
  <c r="AJ7158"/>
  <c r="AJ7146"/>
  <c r="AJ7145"/>
  <c r="AJ7137"/>
  <c r="AJ7133"/>
  <c r="AJ7132" s="1"/>
  <c r="AJ7044"/>
  <c r="AJ7020"/>
  <c r="AJ7001"/>
  <c r="AJ6979"/>
  <c r="AJ6972"/>
  <c r="AJ6959"/>
  <c r="AJ6957"/>
  <c r="AJ6951"/>
  <c r="AJ6922"/>
  <c r="AJ6919"/>
  <c r="AJ6907"/>
  <c r="AJ6905"/>
  <c r="AJ6899"/>
  <c r="AJ6874"/>
  <c r="AJ6862"/>
  <c r="AJ6860"/>
  <c r="AJ6854"/>
  <c r="AJ6827"/>
  <c r="AJ6824"/>
  <c r="AJ6812"/>
  <c r="AJ6810"/>
  <c r="AJ6804"/>
  <c r="AJ6779"/>
  <c r="AJ6776"/>
  <c r="AJ6775" s="1"/>
  <c r="AJ6764"/>
  <c r="AJ6762"/>
  <c r="AJ6756"/>
  <c r="AJ6729"/>
  <c r="AJ6728" s="1"/>
  <c r="AJ6726"/>
  <c r="AJ6714"/>
  <c r="AJ6712"/>
  <c r="AJ6706"/>
  <c r="AJ6680"/>
  <c r="AJ6677"/>
  <c r="AJ6665"/>
  <c r="AJ6663"/>
  <c r="AJ6657"/>
  <c r="AJ6631"/>
  <c r="AJ6628"/>
  <c r="AJ6616"/>
  <c r="AJ6614"/>
  <c r="AJ6608"/>
  <c r="AJ6582"/>
  <c r="AJ6579"/>
  <c r="AJ6567"/>
  <c r="AJ6565"/>
  <c r="AJ6559"/>
  <c r="AJ6534"/>
  <c r="AJ6531"/>
  <c r="AJ6519"/>
  <c r="AJ6517"/>
  <c r="AJ6511"/>
  <c r="AJ6485"/>
  <c r="AJ6482"/>
  <c r="AJ6470"/>
  <c r="AJ6468"/>
  <c r="AJ6462"/>
  <c r="AJ6435"/>
  <c r="AJ6432"/>
  <c r="AJ6420"/>
  <c r="AJ6418"/>
  <c r="AJ6412"/>
  <c r="AJ6386"/>
  <c r="AJ6383"/>
  <c r="AJ6371"/>
  <c r="AJ6369"/>
  <c r="AJ6363"/>
  <c r="AJ6334"/>
  <c r="AJ6322"/>
  <c r="AJ6320"/>
  <c r="AJ6314"/>
  <c r="AJ6285"/>
  <c r="AJ6273"/>
  <c r="AJ6271"/>
  <c r="AJ6265"/>
  <c r="AJ6239"/>
  <c r="AJ6236"/>
  <c r="AJ6224"/>
  <c r="AJ6222"/>
  <c r="AJ6216"/>
  <c r="AJ6187"/>
  <c r="AJ6175"/>
  <c r="AJ6173"/>
  <c r="AJ6167"/>
  <c r="AJ6141"/>
  <c r="AJ6138"/>
  <c r="AJ6126"/>
  <c r="AJ6124"/>
  <c r="AJ6118"/>
  <c r="AJ6093"/>
  <c r="AJ6092" s="1"/>
  <c r="AJ6089"/>
  <c r="AJ6077"/>
  <c r="AJ6075"/>
  <c r="AJ6069"/>
  <c r="AJ6044"/>
  <c r="AJ6041"/>
  <c r="AJ6029"/>
  <c r="AJ6027"/>
  <c r="AJ6021"/>
  <c r="AJ5995"/>
  <c r="AJ5992"/>
  <c r="AJ5980"/>
  <c r="AJ5978"/>
  <c r="AJ5972"/>
  <c r="AJ5947"/>
  <c r="AJ5944"/>
  <c r="AJ5932"/>
  <c r="AJ5930"/>
  <c r="AJ5924"/>
  <c r="AJ5896"/>
  <c r="AJ5884"/>
  <c r="AJ5882"/>
  <c r="AJ5876"/>
  <c r="AJ5851"/>
  <c r="AJ5850" s="1"/>
  <c r="AJ5848"/>
  <c r="AJ5836"/>
  <c r="AJ5834"/>
  <c r="AJ5828"/>
  <c r="AJ5803"/>
  <c r="AJ5800"/>
  <c r="AJ5788"/>
  <c r="AJ5786"/>
  <c r="AJ5780"/>
  <c r="AJ5755"/>
  <c r="AJ5752"/>
  <c r="AJ5740"/>
  <c r="AJ5738"/>
  <c r="AJ5732"/>
  <c r="AJ5730" s="1"/>
  <c r="AJ5702"/>
  <c r="AJ5690"/>
  <c r="AJ5688"/>
  <c r="AJ5682"/>
  <c r="AJ5680" s="1"/>
  <c r="AJ5657"/>
  <c r="AJ5654"/>
  <c r="AJ5642"/>
  <c r="AJ5640"/>
  <c r="AJ5634"/>
  <c r="AJ5608"/>
  <c r="AJ5605"/>
  <c r="AJ5593"/>
  <c r="AJ5591"/>
  <c r="AJ5585"/>
  <c r="AJ5557"/>
  <c r="AJ5545"/>
  <c r="AJ5543"/>
  <c r="AJ5537"/>
  <c r="AJ5511"/>
  <c r="AJ5508"/>
  <c r="AJ5496"/>
  <c r="AJ5494"/>
  <c r="AJ5488"/>
  <c r="AJ5463"/>
  <c r="AJ5462" s="1"/>
  <c r="AJ5460"/>
  <c r="AJ5448"/>
  <c r="AJ5446"/>
  <c r="AJ5440"/>
  <c r="AJ5415"/>
  <c r="AJ5412"/>
  <c r="AJ5400"/>
  <c r="AJ5398"/>
  <c r="AJ5392"/>
  <c r="AJ5366"/>
  <c r="AJ5363"/>
  <c r="AJ5351"/>
  <c r="AJ5349"/>
  <c r="AJ5343"/>
  <c r="AJ5318"/>
  <c r="AJ5315"/>
  <c r="AJ5303"/>
  <c r="AJ5301"/>
  <c r="AJ5295"/>
  <c r="AJ5269"/>
  <c r="AJ5266"/>
  <c r="AJ5254"/>
  <c r="AJ5252"/>
  <c r="AJ5246"/>
  <c r="AJ5221"/>
  <c r="AJ5218"/>
  <c r="AJ5206"/>
  <c r="AJ5204"/>
  <c r="AJ5198"/>
  <c r="AJ5172"/>
  <c r="AJ5169"/>
  <c r="AJ5168"/>
  <c r="AJ5167"/>
  <c r="AJ5164"/>
  <c r="AJ5163"/>
  <c r="AJ5162"/>
  <c r="AJ5161"/>
  <c r="AJ5160"/>
  <c r="AJ5159"/>
  <c r="AJ5158"/>
  <c r="AJ5157"/>
  <c r="AJ5156"/>
  <c r="AJ5154"/>
  <c r="AJ5152"/>
  <c r="AJ5151"/>
  <c r="AJ5150"/>
  <c r="AJ5149"/>
  <c r="AJ5148"/>
  <c r="AJ5146"/>
  <c r="AJ5076"/>
  <c r="AJ5073"/>
  <c r="AJ5072" s="1"/>
  <c r="AJ5061"/>
  <c r="AJ5059"/>
  <c r="AJ5053"/>
  <c r="AJ5029"/>
  <c r="AJ5026"/>
  <c r="AJ5014"/>
  <c r="AJ5012"/>
  <c r="AJ5006"/>
  <c r="AJ4982"/>
  <c r="AJ4979"/>
  <c r="AJ4967"/>
  <c r="AJ4965"/>
  <c r="AJ4959"/>
  <c r="AJ4935"/>
  <c r="AJ4932"/>
  <c r="AJ4920"/>
  <c r="AJ4918"/>
  <c r="AJ4912"/>
  <c r="AJ4888"/>
  <c r="AJ4885"/>
  <c r="AJ4873"/>
  <c r="AJ4871"/>
  <c r="AJ4865"/>
  <c r="AJ4841"/>
  <c r="AJ4838"/>
  <c r="AJ4826"/>
  <c r="AJ4824"/>
  <c r="AJ4818"/>
  <c r="AJ4789"/>
  <c r="AJ4777"/>
  <c r="AJ4775"/>
  <c r="AJ4769"/>
  <c r="AJ4742"/>
  <c r="AJ4730"/>
  <c r="AJ4728"/>
  <c r="AJ4722"/>
  <c r="AJ4720" s="1"/>
  <c r="AJ4698"/>
  <c r="AJ4695"/>
  <c r="AJ4683"/>
  <c r="AJ4681"/>
  <c r="AJ4675"/>
  <c r="AJ4650"/>
  <c r="AJ4647"/>
  <c r="AJ4635"/>
  <c r="AJ4633"/>
  <c r="AJ4627"/>
  <c r="AJ4602"/>
  <c r="AJ4599"/>
  <c r="AJ4598" s="1"/>
  <c r="AJ4587"/>
  <c r="AJ4585"/>
  <c r="AJ4579"/>
  <c r="AJ4554"/>
  <c r="AJ4553" s="1"/>
  <c r="AJ4551"/>
  <c r="AJ4539"/>
  <c r="AJ4537"/>
  <c r="AJ4531"/>
  <c r="AJ4529" s="1"/>
  <c r="AJ4507"/>
  <c r="AJ4504"/>
  <c r="AJ4492"/>
  <c r="AJ4490"/>
  <c r="AJ4484"/>
  <c r="AJ4460"/>
  <c r="AJ4457"/>
  <c r="AJ4445"/>
  <c r="AJ4443"/>
  <c r="AJ4437"/>
  <c r="AJ4413"/>
  <c r="AJ4410"/>
  <c r="AJ4409" s="1"/>
  <c r="AJ4398"/>
  <c r="AJ4396"/>
  <c r="AJ4390"/>
  <c r="AJ4367"/>
  <c r="AJ4364"/>
  <c r="AJ4352"/>
  <c r="AJ4350"/>
  <c r="AJ4344"/>
  <c r="AJ4319"/>
  <c r="AJ4316"/>
  <c r="AJ4304"/>
  <c r="AJ4302"/>
  <c r="AJ4296"/>
  <c r="AJ4272"/>
  <c r="AJ4269"/>
  <c r="AJ4257"/>
  <c r="AJ4255"/>
  <c r="AJ4249"/>
  <c r="AJ4225"/>
  <c r="AJ4222"/>
  <c r="AJ4221" s="1"/>
  <c r="AJ4210"/>
  <c r="AJ4208"/>
  <c r="AJ4202"/>
  <c r="AJ4178"/>
  <c r="AJ4177" s="1"/>
  <c r="AJ4175"/>
  <c r="AJ4163"/>
  <c r="AJ4161"/>
  <c r="AJ4155"/>
  <c r="AJ4131"/>
  <c r="AJ4128"/>
  <c r="AJ4116"/>
  <c r="AJ4114"/>
  <c r="AJ4108"/>
  <c r="AJ4084"/>
  <c r="AJ4081"/>
  <c r="AJ4069"/>
  <c r="AJ4067"/>
  <c r="AJ4061"/>
  <c r="AJ4037"/>
  <c r="AJ4034"/>
  <c r="AJ4033" s="1"/>
  <c r="AJ4022"/>
  <c r="AJ4020"/>
  <c r="AJ4014"/>
  <c r="AJ3990"/>
  <c r="AJ3989" s="1"/>
  <c r="AJ3987"/>
  <c r="AJ3975"/>
  <c r="AJ3973"/>
  <c r="AJ3967"/>
  <c r="AJ3965" s="1"/>
  <c r="AJ3943"/>
  <c r="AJ3940"/>
  <c r="AJ3928"/>
  <c r="AJ3926"/>
  <c r="AJ3920"/>
  <c r="AJ3895"/>
  <c r="AJ3892"/>
  <c r="AJ3880"/>
  <c r="AJ3878"/>
  <c r="AJ3872"/>
  <c r="AJ3847"/>
  <c r="AJ3844"/>
  <c r="AJ3832"/>
  <c r="AJ3830"/>
  <c r="AJ3824"/>
  <c r="AJ3800"/>
  <c r="AJ3799" s="1"/>
  <c r="AJ3788"/>
  <c r="AJ3786"/>
  <c r="AJ3780"/>
  <c r="AJ3778" s="1"/>
  <c r="AJ3752"/>
  <c r="AJ3740"/>
  <c r="AJ3738"/>
  <c r="AJ3732"/>
  <c r="AJ3708"/>
  <c r="AJ3696"/>
  <c r="AJ3694"/>
  <c r="AJ3688"/>
  <c r="AJ3664"/>
  <c r="AJ3661"/>
  <c r="AJ3649"/>
  <c r="AJ3647"/>
  <c r="AJ3641"/>
  <c r="AJ3617"/>
  <c r="AJ3605"/>
  <c r="AJ3603"/>
  <c r="AJ3597"/>
  <c r="AJ3572"/>
  <c r="AJ3569"/>
  <c r="AJ3557"/>
  <c r="AJ3555"/>
  <c r="AJ3549"/>
  <c r="AJ3526"/>
  <c r="AJ3523"/>
  <c r="AJ3511"/>
  <c r="AJ3509"/>
  <c r="AJ3503"/>
  <c r="AJ3479"/>
  <c r="AJ3478" s="1"/>
  <c r="AJ3476"/>
  <c r="AJ3464"/>
  <c r="AJ3462"/>
  <c r="AJ3456"/>
  <c r="AJ3454" s="1"/>
  <c r="AJ3431"/>
  <c r="AJ3428"/>
  <c r="AJ3416"/>
  <c r="AJ3414"/>
  <c r="AJ3408"/>
  <c r="AJ3384"/>
  <c r="AJ3381"/>
  <c r="AJ3369"/>
  <c r="AJ3367"/>
  <c r="AJ3361"/>
  <c r="AJ3336"/>
  <c r="AJ3333"/>
  <c r="AJ3321"/>
  <c r="AJ3319"/>
  <c r="AJ3313"/>
  <c r="AJ3289"/>
  <c r="AJ3286"/>
  <c r="AJ3274"/>
  <c r="AJ3272"/>
  <c r="AJ3266"/>
  <c r="AJ3264" s="1"/>
  <c r="AJ3242"/>
  <c r="AJ3239"/>
  <c r="AJ3227"/>
  <c r="AJ3225"/>
  <c r="AJ3219"/>
  <c r="AJ3195"/>
  <c r="AJ3192"/>
  <c r="AJ3180"/>
  <c r="AJ3178"/>
  <c r="AJ3172"/>
  <c r="AJ3148"/>
  <c r="AJ3145"/>
  <c r="AJ3144" s="1"/>
  <c r="AJ3133"/>
  <c r="AJ3131"/>
  <c r="AJ3125"/>
  <c r="AJ3101"/>
  <c r="AJ3098"/>
  <c r="AJ3086"/>
  <c r="AJ3084"/>
  <c r="AJ3078"/>
  <c r="AJ3054"/>
  <c r="AJ3051"/>
  <c r="AJ3039"/>
  <c r="AJ3037"/>
  <c r="AJ3031"/>
  <c r="AJ3029" s="1"/>
  <c r="AJ3007"/>
  <c r="AJ3004"/>
  <c r="AJ2992"/>
  <c r="AJ2990"/>
  <c r="AJ2984"/>
  <c r="AJ2960"/>
  <c r="AJ2957"/>
  <c r="AJ2945"/>
  <c r="AJ2943"/>
  <c r="AJ2937"/>
  <c r="AJ2910"/>
  <c r="AJ2898"/>
  <c r="AJ2896"/>
  <c r="AJ2890"/>
  <c r="AJ2866"/>
  <c r="AJ2865" s="1"/>
  <c r="AJ2863"/>
  <c r="AJ2851"/>
  <c r="AJ2849"/>
  <c r="AJ2843"/>
  <c r="AJ2815"/>
  <c r="AJ2803"/>
  <c r="AJ2801"/>
  <c r="AJ2795"/>
  <c r="AJ2793" s="1"/>
  <c r="AJ2771"/>
  <c r="AJ2768"/>
  <c r="AJ2756"/>
  <c r="AJ2754"/>
  <c r="AJ2748"/>
  <c r="AJ2724"/>
  <c r="AJ2721"/>
  <c r="AJ2709"/>
  <c r="AJ2707"/>
  <c r="AJ2701"/>
  <c r="AJ2677"/>
  <c r="AJ2673"/>
  <c r="AJ2672" s="1"/>
  <c r="AJ2661"/>
  <c r="AJ2659"/>
  <c r="AJ2653"/>
  <c r="AJ2626"/>
  <c r="AJ2614"/>
  <c r="AJ2612"/>
  <c r="AJ2606"/>
  <c r="AJ2582"/>
  <c r="AJ2581" s="1"/>
  <c r="AJ2579"/>
  <c r="AJ2567"/>
  <c r="AJ2565"/>
  <c r="AJ2559"/>
  <c r="AJ2557" s="1"/>
  <c r="AJ2535"/>
  <c r="AJ2532"/>
  <c r="AJ2520"/>
  <c r="AJ2518"/>
  <c r="AJ2512"/>
  <c r="AJ2488"/>
  <c r="AJ2485"/>
  <c r="AJ2473"/>
  <c r="AJ2471"/>
  <c r="AJ2465"/>
  <c r="AJ2441"/>
  <c r="AJ2438"/>
  <c r="AJ2426"/>
  <c r="AJ2424"/>
  <c r="AJ2418"/>
  <c r="AJ2393"/>
  <c r="AJ2392" s="1"/>
  <c r="AJ2390"/>
  <c r="AJ2378"/>
  <c r="AJ2376"/>
  <c r="AJ2370"/>
  <c r="AJ2346"/>
  <c r="AJ2343"/>
  <c r="AJ2331"/>
  <c r="AJ2329"/>
  <c r="AJ2323"/>
  <c r="AJ2299"/>
  <c r="AJ2296"/>
  <c r="AJ2284"/>
  <c r="AJ2282"/>
  <c r="AJ2276"/>
  <c r="AJ2251"/>
  <c r="AJ2248"/>
  <c r="AJ2236"/>
  <c r="AJ2234"/>
  <c r="AJ2228"/>
  <c r="AJ2204"/>
  <c r="AJ2201"/>
  <c r="AJ2189"/>
  <c r="AJ2187"/>
  <c r="AJ2181"/>
  <c r="AJ2153"/>
  <c r="AJ2141"/>
  <c r="AJ2139"/>
  <c r="AJ2133"/>
  <c r="AJ2131" s="1"/>
  <c r="AJ2106"/>
  <c r="AJ2094"/>
  <c r="AJ2092"/>
  <c r="AJ2086"/>
  <c r="AJ2084" s="1"/>
  <c r="AJ2058"/>
  <c r="AJ2046"/>
  <c r="AJ2044"/>
  <c r="AJ2038"/>
  <c r="AJ2014"/>
  <c r="AJ2011"/>
  <c r="AJ1999"/>
  <c r="AJ1997"/>
  <c r="AJ1991"/>
  <c r="AJ1967"/>
  <c r="AJ1964"/>
  <c r="AJ1952"/>
  <c r="AJ1950"/>
  <c r="AJ1944"/>
  <c r="AJ1920"/>
  <c r="AJ1917"/>
  <c r="AJ1905"/>
  <c r="AJ1903"/>
  <c r="AJ1897"/>
  <c r="AJ1873"/>
  <c r="AJ1870"/>
  <c r="AJ1858"/>
  <c r="AJ1856"/>
  <c r="AJ1850"/>
  <c r="AJ1848" s="1"/>
  <c r="AJ1783"/>
  <c r="AJ1782"/>
  <c r="AJ1781"/>
  <c r="AJ1780"/>
  <c r="AJ1771"/>
  <c r="AJ1769"/>
  <c r="AJ1765"/>
  <c r="AJ1759"/>
  <c r="AJ1752"/>
  <c r="AJ1722"/>
  <c r="AJ1716"/>
  <c r="AJ1704"/>
  <c r="AJ1693"/>
  <c r="AJ1687"/>
  <c r="AJ1672"/>
  <c r="AJ1671"/>
  <c r="AJ1670"/>
  <c r="AJ1669"/>
  <c r="AJ1668"/>
  <c r="AJ1661"/>
  <c r="AJ1656"/>
  <c r="AJ1637"/>
  <c r="AJ1635"/>
  <c r="AJ1627"/>
  <c r="AJ1616"/>
  <c r="AJ1610"/>
  <c r="AJ1608" s="1"/>
  <c r="AJ1596"/>
  <c r="AJ1595"/>
  <c r="AJ1594"/>
  <c r="AJ1586"/>
  <c r="AJ1582"/>
  <c r="AJ1581" s="1"/>
  <c r="AJ1578"/>
  <c r="AJ1571"/>
  <c r="AJ1562"/>
  <c r="AJ1551"/>
  <c r="AJ1545"/>
  <c r="AJ1527"/>
  <c r="AJ1526"/>
  <c r="AJ1512"/>
  <c r="AJ1506"/>
  <c r="AJ1500"/>
  <c r="AJ1489"/>
  <c r="AJ1483"/>
  <c r="AJ1470"/>
  <c r="AJ1468"/>
  <c r="AJ1466"/>
  <c r="AJ1447"/>
  <c r="AJ1428"/>
  <c r="AJ1415"/>
  <c r="AJ1400"/>
  <c r="AJ1398"/>
  <c r="AJ1392"/>
  <c r="AJ1363"/>
  <c r="AJ1360"/>
  <c r="AJ1353"/>
  <c r="AJ1341"/>
  <c r="AJ1339"/>
  <c r="AJ1333"/>
  <c r="AJ1331" s="1"/>
  <c r="AJ1308"/>
  <c r="AJ1306"/>
  <c r="AJ1301"/>
  <c r="AJ1299"/>
  <c r="AJ1297"/>
  <c r="AJ1291"/>
  <c r="AJ1285"/>
  <c r="AJ1280"/>
  <c r="AJ1271"/>
  <c r="AJ1265"/>
  <c r="AJ1263" s="1"/>
  <c r="AJ1254"/>
  <c r="AJ1253"/>
  <c r="AJ1252"/>
  <c r="AJ1251"/>
  <c r="AJ1244"/>
  <c r="AJ1242"/>
  <c r="AJ1239"/>
  <c r="AJ1232"/>
  <c r="AJ1227"/>
  <c r="AJ1214"/>
  <c r="AJ1212"/>
  <c r="AJ1210"/>
  <c r="AJ1204"/>
  <c r="AJ1193"/>
  <c r="AJ1187"/>
  <c r="AJ1157"/>
  <c r="AJ1151"/>
  <c r="AJ1149"/>
  <c r="AJ1147"/>
  <c r="AJ1136"/>
  <c r="AJ1131"/>
  <c r="AJ1124"/>
  <c r="AJ1119"/>
  <c r="AJ1114"/>
  <c r="AJ1110"/>
  <c r="AJ1105"/>
  <c r="AJ1099"/>
  <c r="AJ1086"/>
  <c r="AJ1085"/>
  <c r="AJ1084"/>
  <c r="AJ1083"/>
  <c r="AJ1082"/>
  <c r="AJ1081"/>
  <c r="AJ1080"/>
  <c r="AJ1079"/>
  <c r="AJ1078"/>
  <c r="AJ1077"/>
  <c r="AJ1076"/>
  <c r="AJ1075"/>
  <c r="AJ1074"/>
  <c r="AJ1073"/>
  <c r="AJ1072"/>
  <c r="AJ1071"/>
  <c r="AJ1070"/>
  <c r="AJ1069"/>
  <c r="AJ1059"/>
  <c r="AJ1056"/>
  <c r="AJ1051"/>
  <c r="AJ1046"/>
  <c r="AJ1041"/>
  <c r="AJ1032"/>
  <c r="AJ1019"/>
  <c r="AJ1004"/>
  <c r="AJ991"/>
  <c r="AJ989"/>
  <c r="AJ983"/>
  <c r="AJ947"/>
  <c r="AJ944"/>
  <c r="AJ932"/>
  <c r="AJ930"/>
  <c r="AJ924"/>
  <c r="AJ891"/>
  <c r="AJ888"/>
  <c r="AJ876"/>
  <c r="AJ874"/>
  <c r="AJ868"/>
  <c r="AJ835"/>
  <c r="AJ832"/>
  <c r="AJ826"/>
  <c r="AJ815"/>
  <c r="AJ809"/>
  <c r="AJ779"/>
  <c r="AJ776"/>
  <c r="AJ770"/>
  <c r="AJ759"/>
  <c r="AJ753"/>
  <c r="AJ717"/>
  <c r="AJ714"/>
  <c r="AJ710"/>
  <c r="AJ709"/>
  <c r="AJ708"/>
  <c r="AJ707"/>
  <c r="AJ706"/>
  <c r="AJ705"/>
  <c r="AJ704"/>
  <c r="AJ703"/>
  <c r="AJ701"/>
  <c r="AJ699"/>
  <c r="AJ698"/>
  <c r="AJ697"/>
  <c r="AJ696"/>
  <c r="AJ695"/>
  <c r="AJ693"/>
  <c r="AJ678"/>
  <c r="AJ677"/>
  <c r="AJ676"/>
  <c r="AJ667"/>
  <c r="AJ664"/>
  <c r="AJ663" s="1"/>
  <c r="AJ657"/>
  <c r="AJ651"/>
  <c r="AJ640"/>
  <c r="AJ634"/>
  <c r="AJ619"/>
  <c r="AJ618"/>
  <c r="AJ605"/>
  <c r="AJ599"/>
  <c r="AJ598" s="1"/>
  <c r="AJ586"/>
  <c r="AJ584"/>
  <c r="AJ578"/>
  <c r="AJ550"/>
  <c r="AJ538"/>
  <c r="AJ536"/>
  <c r="AJ530"/>
  <c r="AJ528" s="1"/>
  <c r="AJ495"/>
  <c r="AJ492"/>
  <c r="AJ480"/>
  <c r="AJ478"/>
  <c r="AJ472"/>
  <c r="AJ435"/>
  <c r="AJ422"/>
  <c r="AJ420"/>
  <c r="AJ414"/>
  <c r="AJ376"/>
  <c r="AJ364"/>
  <c r="AJ362"/>
  <c r="AJ356"/>
  <c r="AJ315"/>
  <c r="AJ314"/>
  <c r="AJ306"/>
  <c r="AJ305" s="1"/>
  <c r="AJ302"/>
  <c r="AJ266"/>
  <c r="AJ254"/>
  <c r="AJ252"/>
  <c r="AJ246"/>
  <c r="AJ209"/>
  <c r="AJ196"/>
  <c r="AJ194"/>
  <c r="AJ188"/>
  <c r="AJ186" s="1"/>
  <c r="AJ150"/>
  <c r="AJ145"/>
  <c r="AJ133"/>
  <c r="AJ131"/>
  <c r="AJ125"/>
  <c r="AJ96"/>
  <c r="AJ93"/>
  <c r="AJ81"/>
  <c r="AJ79"/>
  <c r="AJ73"/>
  <c r="AJ46"/>
  <c r="AJ41"/>
  <c r="AJ33"/>
  <c r="AJ22"/>
  <c r="AJ16"/>
  <c r="W9101"/>
  <c r="W9100"/>
  <c r="W9097"/>
  <c r="W9088"/>
  <c r="W9084"/>
  <c r="W9082"/>
  <c r="W9079"/>
  <c r="W9077"/>
  <c r="W9073"/>
  <c r="W9068"/>
  <c r="W9059"/>
  <c r="W9057"/>
  <c r="W9055"/>
  <c r="W9051"/>
  <c r="W9046"/>
  <c r="W9043"/>
  <c r="W9040"/>
  <c r="W9037"/>
  <c r="W9035"/>
  <c r="W9024"/>
  <c r="W9022"/>
  <c r="W9019"/>
  <c r="W9014"/>
  <c r="W9000"/>
  <c r="W8988"/>
  <c r="W8985"/>
  <c r="W8975"/>
  <c r="W8970"/>
  <c r="W8961" s="1"/>
  <c r="W8959"/>
  <c r="W8953"/>
  <c r="W8951" s="1"/>
  <c r="W8923"/>
  <c r="W8920"/>
  <c r="W8908"/>
  <c r="W8906"/>
  <c r="W8900"/>
  <c r="W8888"/>
  <c r="W8887"/>
  <c r="W8886"/>
  <c r="W8885"/>
  <c r="W8884"/>
  <c r="W8883"/>
  <c r="W8875"/>
  <c r="W8860"/>
  <c r="W8840"/>
  <c r="W8834"/>
  <c r="W8823"/>
  <c r="W8817"/>
  <c r="W8784"/>
  <c r="W8781"/>
  <c r="W8769"/>
  <c r="W8767"/>
  <c r="W8761"/>
  <c r="W8733"/>
  <c r="W8729"/>
  <c r="W8717"/>
  <c r="W8715"/>
  <c r="W8709"/>
  <c r="W8693"/>
  <c r="W8692"/>
  <c r="W8691"/>
  <c r="W8690"/>
  <c r="W8677"/>
  <c r="W8676" s="1"/>
  <c r="W8663"/>
  <c r="W8656"/>
  <c r="W8654" s="1"/>
  <c r="W8639"/>
  <c r="W8637"/>
  <c r="W8631"/>
  <c r="W8595"/>
  <c r="W8592"/>
  <c r="W8580"/>
  <c r="W8578"/>
  <c r="W8572"/>
  <c r="W8557"/>
  <c r="W8556"/>
  <c r="W8555"/>
  <c r="W8554"/>
  <c r="W8546"/>
  <c r="W8536"/>
  <c r="W8531"/>
  <c r="W8525"/>
  <c r="W8520"/>
  <c r="W8511"/>
  <c r="W8508"/>
  <c r="W8493"/>
  <c r="W8475"/>
  <c r="W8468"/>
  <c r="W8463"/>
  <c r="W8459"/>
  <c r="W8440"/>
  <c r="W8438"/>
  <c r="W8432"/>
  <c r="W8398"/>
  <c r="W8395"/>
  <c r="W8383"/>
  <c r="W8381"/>
  <c r="W8375"/>
  <c r="W8346"/>
  <c r="W8340"/>
  <c r="W8328"/>
  <c r="W8326"/>
  <c r="W8320"/>
  <c r="W8285"/>
  <c r="W8282"/>
  <c r="W8270"/>
  <c r="W8268"/>
  <c r="W8262"/>
  <c r="W8232"/>
  <c r="W8229"/>
  <c r="W8217"/>
  <c r="W8215"/>
  <c r="W8209"/>
  <c r="W8170"/>
  <c r="W8167"/>
  <c r="W8155"/>
  <c r="W8153"/>
  <c r="W8147"/>
  <c r="W8109"/>
  <c r="W8106"/>
  <c r="W8094"/>
  <c r="W8092"/>
  <c r="W8086"/>
  <c r="W8054"/>
  <c r="W8051"/>
  <c r="W8039"/>
  <c r="W8037"/>
  <c r="W8031"/>
  <c r="W8002"/>
  <c r="W7990"/>
  <c r="W7988"/>
  <c r="W7982"/>
  <c r="W7958"/>
  <c r="W7957"/>
  <c r="W7953"/>
  <c r="W7950"/>
  <c r="W7949"/>
  <c r="W7948"/>
  <c r="W7947"/>
  <c r="W7946"/>
  <c r="W7945"/>
  <c r="W7944"/>
  <c r="W7943"/>
  <c r="W7942"/>
  <c r="W7940"/>
  <c r="W7938"/>
  <c r="W7937"/>
  <c r="W7936"/>
  <c r="W7935"/>
  <c r="W7934"/>
  <c r="W7932"/>
  <c r="W7918"/>
  <c r="W7910"/>
  <c r="W7902"/>
  <c r="W7895"/>
  <c r="W7881"/>
  <c r="W7862"/>
  <c r="W7850"/>
  <c r="W7839"/>
  <c r="W7835"/>
  <c r="W7832"/>
  <c r="W7828"/>
  <c r="W7813"/>
  <c r="W7811"/>
  <c r="W7805"/>
  <c r="W7803" s="1"/>
  <c r="W7775"/>
  <c r="W7772"/>
  <c r="W7760"/>
  <c r="W7758"/>
  <c r="W7752"/>
  <c r="W7728"/>
  <c r="W7725"/>
  <c r="W7713"/>
  <c r="W7711"/>
  <c r="W7705"/>
  <c r="W7681"/>
  <c r="W7677"/>
  <c r="W7665"/>
  <c r="W7663"/>
  <c r="W7657"/>
  <c r="W7633"/>
  <c r="W7630"/>
  <c r="W7618"/>
  <c r="W7616"/>
  <c r="W7610"/>
  <c r="W7586"/>
  <c r="W7585" s="1"/>
  <c r="W7578"/>
  <c r="W7574"/>
  <c r="W7562"/>
  <c r="W7560"/>
  <c r="W7554"/>
  <c r="W7530"/>
  <c r="W7527"/>
  <c r="W7526" s="1"/>
  <c r="W7522"/>
  <c r="W7180" s="1"/>
  <c r="W7520"/>
  <c r="W7507"/>
  <c r="W7505"/>
  <c r="W7499"/>
  <c r="W7475"/>
  <c r="W7471"/>
  <c r="W7459"/>
  <c r="W7457"/>
  <c r="W7451"/>
  <c r="W7427"/>
  <c r="W7424"/>
  <c r="W7423" s="1"/>
  <c r="W7412"/>
  <c r="W7410"/>
  <c r="W7404"/>
  <c r="W7380"/>
  <c r="W7377"/>
  <c r="W7365"/>
  <c r="W7363"/>
  <c r="W7357"/>
  <c r="W7332"/>
  <c r="W7329"/>
  <c r="W7317"/>
  <c r="W7315"/>
  <c r="W7309"/>
  <c r="W7284"/>
  <c r="W7281"/>
  <c r="W7269"/>
  <c r="W7267"/>
  <c r="W7261"/>
  <c r="W7237"/>
  <c r="W7234"/>
  <c r="W7222"/>
  <c r="W7220"/>
  <c r="W7214"/>
  <c r="W7190"/>
  <c r="W7189"/>
  <c r="W7182"/>
  <c r="W7181"/>
  <c r="W7176"/>
  <c r="W7175"/>
  <c r="W7174"/>
  <c r="W7173"/>
  <c r="W7172"/>
  <c r="W7171"/>
  <c r="W7170"/>
  <c r="W7169"/>
  <c r="W7168"/>
  <c r="W7166"/>
  <c r="W7165" s="1"/>
  <c r="W7164"/>
  <c r="W7163"/>
  <c r="W7162"/>
  <c r="W7161"/>
  <c r="W7160"/>
  <c r="W7158"/>
  <c r="W7146"/>
  <c r="W7145"/>
  <c r="W7137"/>
  <c r="W7133"/>
  <c r="W7044"/>
  <c r="W7020"/>
  <c r="W7001"/>
  <c r="W6979"/>
  <c r="W6972"/>
  <c r="W6959"/>
  <c r="W6957"/>
  <c r="W6951"/>
  <c r="W6922"/>
  <c r="W6919"/>
  <c r="W6907"/>
  <c r="W6905"/>
  <c r="W6899"/>
  <c r="W6874"/>
  <c r="W6862"/>
  <c r="W6860"/>
  <c r="W6854"/>
  <c r="W6827"/>
  <c r="W6824"/>
  <c r="W6812"/>
  <c r="W6810"/>
  <c r="W6804"/>
  <c r="W6779"/>
  <c r="W6776"/>
  <c r="W6764"/>
  <c r="W6762"/>
  <c r="W6756"/>
  <c r="W6729"/>
  <c r="W6728" s="1"/>
  <c r="W6726"/>
  <c r="W6714"/>
  <c r="W6712"/>
  <c r="W6706"/>
  <c r="W6680"/>
  <c r="W6677"/>
  <c r="W6665"/>
  <c r="W6663"/>
  <c r="W6657"/>
  <c r="W6631"/>
  <c r="W6628"/>
  <c r="W6616"/>
  <c r="W6614"/>
  <c r="W6608"/>
  <c r="W6582"/>
  <c r="W6579"/>
  <c r="W6567"/>
  <c r="W6565"/>
  <c r="W6559"/>
  <c r="W6534"/>
  <c r="W6531"/>
  <c r="W6519"/>
  <c r="W6517"/>
  <c r="W6511"/>
  <c r="W6485"/>
  <c r="W6482"/>
  <c r="W6470"/>
  <c r="W6468"/>
  <c r="W6462"/>
  <c r="W6435"/>
  <c r="W6432"/>
  <c r="W6420"/>
  <c r="W6418"/>
  <c r="W6412"/>
  <c r="W6386"/>
  <c r="W6383"/>
  <c r="W6371"/>
  <c r="W6369"/>
  <c r="W6363"/>
  <c r="W6334"/>
  <c r="W6322"/>
  <c r="W6320"/>
  <c r="W6314"/>
  <c r="W6285"/>
  <c r="W6273"/>
  <c r="W6271"/>
  <c r="W6265"/>
  <c r="W6239"/>
  <c r="W6236"/>
  <c r="W6224"/>
  <c r="W6222"/>
  <c r="W6216"/>
  <c r="W6187"/>
  <c r="W6186" s="1"/>
  <c r="W6175"/>
  <c r="W6173"/>
  <c r="W6167"/>
  <c r="W6141"/>
  <c r="W6138"/>
  <c r="W6126"/>
  <c r="W6124"/>
  <c r="W6118"/>
  <c r="W6093"/>
  <c r="W6089"/>
  <c r="W6077"/>
  <c r="W6075"/>
  <c r="W6069"/>
  <c r="W6044"/>
  <c r="W6041"/>
  <c r="W6029"/>
  <c r="W6027"/>
  <c r="W6021"/>
  <c r="W5995"/>
  <c r="W5992"/>
  <c r="W5980"/>
  <c r="W5978"/>
  <c r="W5972"/>
  <c r="W5947"/>
  <c r="W5944"/>
  <c r="W5932"/>
  <c r="W5930"/>
  <c r="W5924"/>
  <c r="W5922" s="1"/>
  <c r="W5896"/>
  <c r="W5884"/>
  <c r="W5882"/>
  <c r="W5876"/>
  <c r="W5851"/>
  <c r="W5848"/>
  <c r="W5836"/>
  <c r="W5834"/>
  <c r="W5828"/>
  <c r="W5803"/>
  <c r="W5800"/>
  <c r="W5788"/>
  <c r="W5786"/>
  <c r="W5780"/>
  <c r="W5755"/>
  <c r="W5752"/>
  <c r="W5740"/>
  <c r="W5738"/>
  <c r="W5732"/>
  <c r="W5702"/>
  <c r="W5690"/>
  <c r="W5688"/>
  <c r="W5682"/>
  <c r="W5657"/>
  <c r="W5654"/>
  <c r="W5653" s="1"/>
  <c r="W5642"/>
  <c r="W5640"/>
  <c r="W5634"/>
  <c r="W5608"/>
  <c r="W5605"/>
  <c r="W5593"/>
  <c r="W5591"/>
  <c r="W5585"/>
  <c r="W5557"/>
  <c r="W5545"/>
  <c r="W5543"/>
  <c r="W5537"/>
  <c r="W5511"/>
  <c r="W5508"/>
  <c r="W5496"/>
  <c r="W5494"/>
  <c r="W5488"/>
  <c r="W5463"/>
  <c r="W5460"/>
  <c r="W5448"/>
  <c r="W5446"/>
  <c r="W5440"/>
  <c r="W5415"/>
  <c r="W5414" s="1"/>
  <c r="W5412"/>
  <c r="W5400"/>
  <c r="W5398"/>
  <c r="W5392"/>
  <c r="W5390" s="1"/>
  <c r="W5366"/>
  <c r="W5363"/>
  <c r="W5351"/>
  <c r="W5349"/>
  <c r="W5343"/>
  <c r="W5341" s="1"/>
  <c r="W5318"/>
  <c r="W5315"/>
  <c r="W5303"/>
  <c r="W5301"/>
  <c r="W5295"/>
  <c r="W5269"/>
  <c r="W5266"/>
  <c r="W5254"/>
  <c r="W5252"/>
  <c r="W5246"/>
  <c r="W5221"/>
  <c r="W5220" s="1"/>
  <c r="W5218"/>
  <c r="W5206"/>
  <c r="W5204"/>
  <c r="W5198"/>
  <c r="W5172"/>
  <c r="W5169"/>
  <c r="W5168"/>
  <c r="W5167"/>
  <c r="W5164"/>
  <c r="W5163"/>
  <c r="W5162"/>
  <c r="W5161"/>
  <c r="W5160"/>
  <c r="W5159"/>
  <c r="W5158"/>
  <c r="W5157"/>
  <c r="W5156"/>
  <c r="W5154"/>
  <c r="W5152"/>
  <c r="W5151"/>
  <c r="W5150"/>
  <c r="W5149"/>
  <c r="W5148"/>
  <c r="W5146"/>
  <c r="W5076"/>
  <c r="W5073"/>
  <c r="W5061"/>
  <c r="W5059"/>
  <c r="W5053"/>
  <c r="W5051" s="1"/>
  <c r="W5029"/>
  <c r="W5026"/>
  <c r="W5014"/>
  <c r="W5012"/>
  <c r="W5006"/>
  <c r="W4982"/>
  <c r="W4979"/>
  <c r="W4967"/>
  <c r="W4965"/>
  <c r="W4959"/>
  <c r="W4935"/>
  <c r="W4932"/>
  <c r="W4920"/>
  <c r="W4918"/>
  <c r="W4912"/>
  <c r="W4888"/>
  <c r="W4885"/>
  <c r="W4873"/>
  <c r="W4871"/>
  <c r="W4865"/>
  <c r="W4841"/>
  <c r="W4838"/>
  <c r="W4826"/>
  <c r="W4824"/>
  <c r="W4818"/>
  <c r="W4789"/>
  <c r="W4777"/>
  <c r="W4775"/>
  <c r="W4769"/>
  <c r="W4742"/>
  <c r="W4730"/>
  <c r="W4728"/>
  <c r="W4722"/>
  <c r="W4698"/>
  <c r="W4695"/>
  <c r="W4683"/>
  <c r="W4681"/>
  <c r="W4675"/>
  <c r="W4650"/>
  <c r="W4647"/>
  <c r="W4635"/>
  <c r="W4633"/>
  <c r="W4627"/>
  <c r="W4602"/>
  <c r="W4599"/>
  <c r="W4587"/>
  <c r="W4585"/>
  <c r="W4579"/>
  <c r="W4554"/>
  <c r="W4551"/>
  <c r="W4550" s="1"/>
  <c r="W4539"/>
  <c r="W4537"/>
  <c r="W4531"/>
  <c r="W4507"/>
  <c r="W4504"/>
  <c r="W4492"/>
  <c r="W4490"/>
  <c r="W4484"/>
  <c r="W4460"/>
  <c r="W4457"/>
  <c r="W4445"/>
  <c r="W4443"/>
  <c r="W4437"/>
  <c r="W4413"/>
  <c r="W4410"/>
  <c r="W4398"/>
  <c r="W4396"/>
  <c r="W4390"/>
  <c r="W4367"/>
  <c r="W4364"/>
  <c r="W4352"/>
  <c r="W4350"/>
  <c r="W4344"/>
  <c r="W4319"/>
  <c r="W4316"/>
  <c r="W4315" s="1"/>
  <c r="W4304"/>
  <c r="W4302"/>
  <c r="W4296"/>
  <c r="W4272"/>
  <c r="W4269"/>
  <c r="W4257"/>
  <c r="W4255"/>
  <c r="W4249"/>
  <c r="W4247" s="1"/>
  <c r="W4225"/>
  <c r="W4222"/>
  <c r="W4210"/>
  <c r="W4208"/>
  <c r="W4202"/>
  <c r="W4178"/>
  <c r="W4175"/>
  <c r="W4163"/>
  <c r="W4161"/>
  <c r="W4155"/>
  <c r="W4131"/>
  <c r="W4128"/>
  <c r="W4127" s="1"/>
  <c r="W4116"/>
  <c r="W4114"/>
  <c r="W4108"/>
  <c r="W4084"/>
  <c r="W4081"/>
  <c r="W4069"/>
  <c r="W4067"/>
  <c r="W4061"/>
  <c r="W4059" s="1"/>
  <c r="W4037"/>
  <c r="W4034"/>
  <c r="W4022"/>
  <c r="W4020"/>
  <c r="W4014"/>
  <c r="W3990"/>
  <c r="W3987"/>
  <c r="W3975"/>
  <c r="W3973"/>
  <c r="W3967"/>
  <c r="W3943"/>
  <c r="W3940"/>
  <c r="W3928"/>
  <c r="W3926"/>
  <c r="W3920"/>
  <c r="W3918" s="1"/>
  <c r="W3895"/>
  <c r="W3892"/>
  <c r="W3880"/>
  <c r="W3878"/>
  <c r="W3872"/>
  <c r="W3847"/>
  <c r="W3844"/>
  <c r="W3832"/>
  <c r="W3830"/>
  <c r="W3824"/>
  <c r="W3800"/>
  <c r="W3788"/>
  <c r="W3786"/>
  <c r="W3780"/>
  <c r="W3752"/>
  <c r="W3740"/>
  <c r="W3738"/>
  <c r="W3732"/>
  <c r="W3708"/>
  <c r="W3696"/>
  <c r="W3694"/>
  <c r="W3688"/>
  <c r="W3664"/>
  <c r="W3661"/>
  <c r="W3649"/>
  <c r="W3647"/>
  <c r="W3641"/>
  <c r="W3617"/>
  <c r="W3605"/>
  <c r="W3603"/>
  <c r="W3597"/>
  <c r="W3572"/>
  <c r="W3571" s="1"/>
  <c r="W3569"/>
  <c r="W3555"/>
  <c r="W3549"/>
  <c r="W3526"/>
  <c r="W3523"/>
  <c r="W3511"/>
  <c r="W3509"/>
  <c r="W3503"/>
  <c r="W3479"/>
  <c r="W3478" s="1"/>
  <c r="W3476"/>
  <c r="W3464"/>
  <c r="W3462"/>
  <c r="W3456"/>
  <c r="W3431"/>
  <c r="W3428"/>
  <c r="W3416"/>
  <c r="W3414"/>
  <c r="W3408"/>
  <c r="W3384"/>
  <c r="W3381"/>
  <c r="W3380" s="1"/>
  <c r="W3369"/>
  <c r="W3367"/>
  <c r="W3361"/>
  <c r="W3336"/>
  <c r="W3335" s="1"/>
  <c r="W3333"/>
  <c r="W3321"/>
  <c r="W3319"/>
  <c r="W3313"/>
  <c r="W3289"/>
  <c r="W3286"/>
  <c r="W3274"/>
  <c r="W3272"/>
  <c r="W3266"/>
  <c r="W3242"/>
  <c r="W3239"/>
  <c r="W3227"/>
  <c r="W3225"/>
  <c r="W3219"/>
  <c r="W3195"/>
  <c r="W3192"/>
  <c r="W3180"/>
  <c r="W3178"/>
  <c r="W3172"/>
  <c r="W3148"/>
  <c r="W3145"/>
  <c r="W3133"/>
  <c r="W3131"/>
  <c r="W3125"/>
  <c r="W3123" s="1"/>
  <c r="W3101"/>
  <c r="W3098"/>
  <c r="W3086"/>
  <c r="W3084"/>
  <c r="W3078"/>
  <c r="W3054"/>
  <c r="W3051"/>
  <c r="W3039"/>
  <c r="W3037"/>
  <c r="W3031"/>
  <c r="W3007"/>
  <c r="W3004"/>
  <c r="W2992"/>
  <c r="W2990"/>
  <c r="W2984"/>
  <c r="W2960"/>
  <c r="W2957"/>
  <c r="W2945"/>
  <c r="W2943"/>
  <c r="W2937"/>
  <c r="W2935" s="1"/>
  <c r="W2910"/>
  <c r="W2898"/>
  <c r="W2896"/>
  <c r="W2890"/>
  <c r="W2866"/>
  <c r="W2865" s="1"/>
  <c r="W2863"/>
  <c r="W2851"/>
  <c r="W2849"/>
  <c r="W2843"/>
  <c r="W2815"/>
  <c r="W2803"/>
  <c r="W2801"/>
  <c r="W2795"/>
  <c r="W2771"/>
  <c r="W2768"/>
  <c r="W2756"/>
  <c r="W2754"/>
  <c r="W2748"/>
  <c r="W2724"/>
  <c r="W2721"/>
  <c r="W2709"/>
  <c r="W2707"/>
  <c r="W2701"/>
  <c r="W2677"/>
  <c r="W2673"/>
  <c r="W2661"/>
  <c r="W2659"/>
  <c r="W2653"/>
  <c r="W2626"/>
  <c r="W2614"/>
  <c r="W2612"/>
  <c r="W2606"/>
  <c r="W2604" s="1"/>
  <c r="W2582"/>
  <c r="W2579"/>
  <c r="W2567"/>
  <c r="W2565"/>
  <c r="W2559"/>
  <c r="W2535"/>
  <c r="W2534" s="1"/>
  <c r="W2532"/>
  <c r="W2531" s="1"/>
  <c r="W2520"/>
  <c r="W2518"/>
  <c r="W2512"/>
  <c r="W2488"/>
  <c r="W2485"/>
  <c r="W2484" s="1"/>
  <c r="W2473"/>
  <c r="W2471"/>
  <c r="W2465"/>
  <c r="W2463" s="1"/>
  <c r="W2441"/>
  <c r="W2438"/>
  <c r="W2426"/>
  <c r="W2424"/>
  <c r="W2418"/>
  <c r="W2416" s="1"/>
  <c r="W2393"/>
  <c r="W2390"/>
  <c r="W2389" s="1"/>
  <c r="W2378"/>
  <c r="W2376"/>
  <c r="W2370"/>
  <c r="W2346"/>
  <c r="W2343"/>
  <c r="W2331"/>
  <c r="W2329"/>
  <c r="W2323"/>
  <c r="W2299"/>
  <c r="W2296"/>
  <c r="W2284"/>
  <c r="W2282"/>
  <c r="W2276"/>
  <c r="W2251"/>
  <c r="W2248"/>
  <c r="W2236"/>
  <c r="W2234"/>
  <c r="W2228"/>
  <c r="W2204"/>
  <c r="W2201"/>
  <c r="W2189"/>
  <c r="W2187"/>
  <c r="W2181"/>
  <c r="W2153"/>
  <c r="W2141"/>
  <c r="W2139"/>
  <c r="W2133"/>
  <c r="W2106"/>
  <c r="W2094"/>
  <c r="W2092"/>
  <c r="W2086"/>
  <c r="W2058"/>
  <c r="W2046"/>
  <c r="W2044"/>
  <c r="W2038"/>
  <c r="W2014"/>
  <c r="W2011"/>
  <c r="W1999"/>
  <c r="W1997"/>
  <c r="W1991"/>
  <c r="W1967"/>
  <c r="W1964"/>
  <c r="W1952"/>
  <c r="W1950"/>
  <c r="W1944"/>
  <c r="W1920"/>
  <c r="W1917"/>
  <c r="W1905"/>
  <c r="W1903"/>
  <c r="W1897"/>
  <c r="W1873"/>
  <c r="W1870"/>
  <c r="W1858"/>
  <c r="W1856"/>
  <c r="W1850"/>
  <c r="W1783"/>
  <c r="W1782"/>
  <c r="W1781"/>
  <c r="W1780"/>
  <c r="W1771"/>
  <c r="W1769"/>
  <c r="W1765"/>
  <c r="W1759"/>
  <c r="W1752"/>
  <c r="W1722"/>
  <c r="W1716"/>
  <c r="W1704"/>
  <c r="W1693"/>
  <c r="W1687"/>
  <c r="W1672"/>
  <c r="W1671"/>
  <c r="W1670"/>
  <c r="W1669"/>
  <c r="W1668"/>
  <c r="W1661"/>
  <c r="W1656"/>
  <c r="W1637"/>
  <c r="W1635"/>
  <c r="W1627"/>
  <c r="W1616"/>
  <c r="W1610"/>
  <c r="W1596"/>
  <c r="W1595"/>
  <c r="W1594"/>
  <c r="W1586"/>
  <c r="W1582"/>
  <c r="W1578"/>
  <c r="W1571"/>
  <c r="W1562"/>
  <c r="W1553" s="1"/>
  <c r="W1551"/>
  <c r="W1545"/>
  <c r="W1527"/>
  <c r="W1526"/>
  <c r="W1512"/>
  <c r="W1506"/>
  <c r="W1500"/>
  <c r="W1489"/>
  <c r="W1483"/>
  <c r="W1470"/>
  <c r="W1468"/>
  <c r="W1466"/>
  <c r="W1447"/>
  <c r="W1428"/>
  <c r="W1415"/>
  <c r="W1400"/>
  <c r="W1398"/>
  <c r="W1392"/>
  <c r="W1363"/>
  <c r="W1360"/>
  <c r="W1353"/>
  <c r="W1341"/>
  <c r="W1339"/>
  <c r="W1333"/>
  <c r="W1308"/>
  <c r="W1306"/>
  <c r="W1301"/>
  <c r="W1299"/>
  <c r="W1297"/>
  <c r="W1291"/>
  <c r="W1285"/>
  <c r="W1280"/>
  <c r="W1271"/>
  <c r="W1265"/>
  <c r="W1254"/>
  <c r="W1253"/>
  <c r="W1252"/>
  <c r="W1251"/>
  <c r="W1244"/>
  <c r="W1242"/>
  <c r="W1239"/>
  <c r="W1232"/>
  <c r="W1227"/>
  <c r="W1214"/>
  <c r="W1212"/>
  <c r="W1210"/>
  <c r="W1204"/>
  <c r="W1193"/>
  <c r="W1187"/>
  <c r="W1185" s="1"/>
  <c r="W1157"/>
  <c r="W1151"/>
  <c r="W1149"/>
  <c r="W1147"/>
  <c r="W1136"/>
  <c r="W1131"/>
  <c r="W1124"/>
  <c r="W1119"/>
  <c r="W1114"/>
  <c r="W1110"/>
  <c r="W1105"/>
  <c r="W1099"/>
  <c r="W1086"/>
  <c r="W1085"/>
  <c r="W1084"/>
  <c r="W1083"/>
  <c r="W1082"/>
  <c r="W1081"/>
  <c r="W1080"/>
  <c r="W1079"/>
  <c r="W1078"/>
  <c r="W1077"/>
  <c r="W1076"/>
  <c r="W1075"/>
  <c r="W1074"/>
  <c r="W1073"/>
  <c r="W1072"/>
  <c r="W1071"/>
  <c r="W1070"/>
  <c r="W1069"/>
  <c r="W1059"/>
  <c r="W1056"/>
  <c r="W1051"/>
  <c r="W1046"/>
  <c r="W1041"/>
  <c r="W1032"/>
  <c r="W1019"/>
  <c r="W1004"/>
  <c r="W991"/>
  <c r="W989"/>
  <c r="W983"/>
  <c r="W947"/>
  <c r="W944"/>
  <c r="W932"/>
  <c r="W930"/>
  <c r="W924"/>
  <c r="W891"/>
  <c r="W888"/>
  <c r="W876"/>
  <c r="W874"/>
  <c r="W868"/>
  <c r="W835"/>
  <c r="W832"/>
  <c r="W826"/>
  <c r="W815"/>
  <c r="W809"/>
  <c r="W779"/>
  <c r="W776"/>
  <c r="W770"/>
  <c r="W759"/>
  <c r="W753"/>
  <c r="W717"/>
  <c r="W714"/>
  <c r="W710"/>
  <c r="W709"/>
  <c r="W708"/>
  <c r="W707"/>
  <c r="W706"/>
  <c r="W705"/>
  <c r="W704"/>
  <c r="W703"/>
  <c r="W701"/>
  <c r="W699"/>
  <c r="W698"/>
  <c r="W697"/>
  <c r="W696"/>
  <c r="W695"/>
  <c r="W693"/>
  <c r="W678"/>
  <c r="W677"/>
  <c r="W676"/>
  <c r="W667"/>
  <c r="W664"/>
  <c r="W657"/>
  <c r="W651"/>
  <c r="W642" s="1"/>
  <c r="W640"/>
  <c r="W634"/>
  <c r="W619"/>
  <c r="W618"/>
  <c r="W605"/>
  <c r="W599"/>
  <c r="W586"/>
  <c r="W584"/>
  <c r="W578"/>
  <c r="W576" s="1"/>
  <c r="W550"/>
  <c r="W538"/>
  <c r="W536"/>
  <c r="W530"/>
  <c r="W528" s="1"/>
  <c r="W495"/>
  <c r="W492"/>
  <c r="W480"/>
  <c r="W478"/>
  <c r="W472"/>
  <c r="W435"/>
  <c r="W422"/>
  <c r="W420"/>
  <c r="W414"/>
  <c r="W376"/>
  <c r="W364"/>
  <c r="W362"/>
  <c r="W356"/>
  <c r="W315"/>
  <c r="W314"/>
  <c r="W306"/>
  <c r="W305" s="1"/>
  <c r="W302"/>
  <c r="W266"/>
  <c r="W254"/>
  <c r="W252"/>
  <c r="W246"/>
  <c r="W209"/>
  <c r="W196"/>
  <c r="W194"/>
  <c r="W188"/>
  <c r="W150"/>
  <c r="W145"/>
  <c r="W133"/>
  <c r="W131"/>
  <c r="W125"/>
  <c r="W96"/>
  <c r="W93"/>
  <c r="W92" s="1"/>
  <c r="W81"/>
  <c r="W79"/>
  <c r="W73"/>
  <c r="W71" s="1"/>
  <c r="W46"/>
  <c r="W41"/>
  <c r="W33"/>
  <c r="W22"/>
  <c r="W16"/>
  <c r="J9101"/>
  <c r="J9100"/>
  <c r="J9097"/>
  <c r="J9088"/>
  <c r="J9084"/>
  <c r="J9082"/>
  <c r="J9079"/>
  <c r="J9077"/>
  <c r="J9073"/>
  <c r="J9068"/>
  <c r="J9059"/>
  <c r="J9057"/>
  <c r="J9055"/>
  <c r="J9051"/>
  <c r="J9046"/>
  <c r="J9043"/>
  <c r="J9040"/>
  <c r="J9037"/>
  <c r="J9035"/>
  <c r="J9024"/>
  <c r="J9022"/>
  <c r="J9019"/>
  <c r="J9014"/>
  <c r="J9000"/>
  <c r="J8988"/>
  <c r="J8985"/>
  <c r="J8975"/>
  <c r="J8970"/>
  <c r="J8961" s="1"/>
  <c r="J8959"/>
  <c r="J8953"/>
  <c r="J8923"/>
  <c r="J8920"/>
  <c r="J8908"/>
  <c r="J8906"/>
  <c r="J8900"/>
  <c r="J8888"/>
  <c r="J8887"/>
  <c r="J8886"/>
  <c r="J8885"/>
  <c r="J8884"/>
  <c r="J8883"/>
  <c r="J8875"/>
  <c r="J8860"/>
  <c r="J8840"/>
  <c r="J8834"/>
  <c r="J8823"/>
  <c r="J8817"/>
  <c r="J8784"/>
  <c r="J8781"/>
  <c r="J8769"/>
  <c r="J8767"/>
  <c r="J8761"/>
  <c r="J8733"/>
  <c r="J8729"/>
  <c r="J8717"/>
  <c r="J8715"/>
  <c r="J8709"/>
  <c r="J8693"/>
  <c r="J8692"/>
  <c r="J8691"/>
  <c r="J8690"/>
  <c r="J8677"/>
  <c r="J8676" s="1"/>
  <c r="J8663"/>
  <c r="J8656"/>
  <c r="J8654" s="1"/>
  <c r="J8639"/>
  <c r="J8637"/>
  <c r="J8631"/>
  <c r="J8629" s="1"/>
  <c r="J8595"/>
  <c r="J8592"/>
  <c r="J8580"/>
  <c r="J8578"/>
  <c r="J8572"/>
  <c r="J8557"/>
  <c r="J8556"/>
  <c r="J8555"/>
  <c r="J8554"/>
  <c r="J8546"/>
  <c r="J8545" s="1"/>
  <c r="J8536"/>
  <c r="J8531"/>
  <c r="J8525"/>
  <c r="J8520"/>
  <c r="J8511"/>
  <c r="J8508"/>
  <c r="J8493"/>
  <c r="J8475"/>
  <c r="J8468"/>
  <c r="J8463"/>
  <c r="J8459"/>
  <c r="J8440"/>
  <c r="J8438"/>
  <c r="J8432"/>
  <c r="J8398"/>
  <c r="J8395"/>
  <c r="J8383"/>
  <c r="J8381"/>
  <c r="J8375"/>
  <c r="J8346"/>
  <c r="J8340"/>
  <c r="J8339" s="1"/>
  <c r="J8328"/>
  <c r="J8326"/>
  <c r="J8320"/>
  <c r="J8285"/>
  <c r="J8282"/>
  <c r="J8270"/>
  <c r="J8268"/>
  <c r="J8262"/>
  <c r="J8232"/>
  <c r="J8231" s="1"/>
  <c r="J8229"/>
  <c r="J8217"/>
  <c r="J8215"/>
  <c r="J8209"/>
  <c r="J8170"/>
  <c r="J8167"/>
  <c r="J8155"/>
  <c r="J8153"/>
  <c r="J8147"/>
  <c r="J8109"/>
  <c r="J8106"/>
  <c r="J8105" s="1"/>
  <c r="J8094"/>
  <c r="J8092"/>
  <c r="J8086"/>
  <c r="J8054"/>
  <c r="J8053" s="1"/>
  <c r="J8051"/>
  <c r="J8039"/>
  <c r="J8037"/>
  <c r="J8031"/>
  <c r="J8002"/>
  <c r="J7990"/>
  <c r="J7988"/>
  <c r="J7982"/>
  <c r="J7958"/>
  <c r="J7957"/>
  <c r="J7953"/>
  <c r="J7950"/>
  <c r="J7949"/>
  <c r="J7948"/>
  <c r="J7947"/>
  <c r="J7946"/>
  <c r="J7945"/>
  <c r="J7944"/>
  <c r="J7943"/>
  <c r="J7942"/>
  <c r="J7940"/>
  <c r="J7938"/>
  <c r="J7937"/>
  <c r="J7936"/>
  <c r="J7935"/>
  <c r="J7934"/>
  <c r="J7932"/>
  <c r="J7918"/>
  <c r="J7910"/>
  <c r="J7909" s="1"/>
  <c r="J7902"/>
  <c r="J7895"/>
  <c r="J7881"/>
  <c r="J7862"/>
  <c r="J7850"/>
  <c r="J7839"/>
  <c r="J7835"/>
  <c r="J7832"/>
  <c r="J7828"/>
  <c r="J7813"/>
  <c r="J7811"/>
  <c r="J7805"/>
  <c r="J7775"/>
  <c r="J7772"/>
  <c r="J7760"/>
  <c r="J7758"/>
  <c r="J7752"/>
  <c r="J7728"/>
  <c r="J7725"/>
  <c r="J7724" s="1"/>
  <c r="J7713"/>
  <c r="J7711"/>
  <c r="J7705"/>
  <c r="J7681"/>
  <c r="J7677"/>
  <c r="J7676" s="1"/>
  <c r="J7665"/>
  <c r="J7663"/>
  <c r="J7657"/>
  <c r="J7633"/>
  <c r="J7630"/>
  <c r="J7618"/>
  <c r="J7616"/>
  <c r="J7610"/>
  <c r="J7586"/>
  <c r="J7578"/>
  <c r="J7574"/>
  <c r="J7562"/>
  <c r="J7560"/>
  <c r="J7554"/>
  <c r="J7530"/>
  <c r="J7527"/>
  <c r="J7522"/>
  <c r="J7520"/>
  <c r="J7507"/>
  <c r="J7505"/>
  <c r="J7499"/>
  <c r="J7475"/>
  <c r="J7471"/>
  <c r="J7459"/>
  <c r="J7457"/>
  <c r="J7451"/>
  <c r="J7427"/>
  <c r="J7424"/>
  <c r="J7423" s="1"/>
  <c r="J7412"/>
  <c r="J7410"/>
  <c r="J7404"/>
  <c r="J7402" s="1"/>
  <c r="J7380"/>
  <c r="J7377"/>
  <c r="J7365"/>
  <c r="J7363"/>
  <c r="J7357"/>
  <c r="J7332"/>
  <c r="J7329"/>
  <c r="J7317"/>
  <c r="J7315"/>
  <c r="J7309"/>
  <c r="J7284"/>
  <c r="J7281"/>
  <c r="J7269"/>
  <c r="J7267"/>
  <c r="J7261"/>
  <c r="J7237"/>
  <c r="J7234"/>
  <c r="J7233" s="1"/>
  <c r="J7222"/>
  <c r="J7220"/>
  <c r="J7214"/>
  <c r="J7212" s="1"/>
  <c r="J7190"/>
  <c r="J7189"/>
  <c r="J7182"/>
  <c r="J7181"/>
  <c r="J7176"/>
  <c r="J7175"/>
  <c r="J7174"/>
  <c r="J7173"/>
  <c r="J7172"/>
  <c r="J7171"/>
  <c r="J7170"/>
  <c r="J7169"/>
  <c r="J7168"/>
  <c r="J7166"/>
  <c r="J7164"/>
  <c r="J7163"/>
  <c r="J7162"/>
  <c r="J7161"/>
  <c r="J7160"/>
  <c r="J7158"/>
  <c r="J7146"/>
  <c r="J7145"/>
  <c r="J7137"/>
  <c r="J7133"/>
  <c r="J7132" s="1"/>
  <c r="J7044"/>
  <c r="J7020"/>
  <c r="J7001"/>
  <c r="J6979"/>
  <c r="J6972"/>
  <c r="J6959"/>
  <c r="J6957"/>
  <c r="J6951"/>
  <c r="J6922"/>
  <c r="J6919"/>
  <c r="J6907"/>
  <c r="J6905"/>
  <c r="J6899"/>
  <c r="J6874"/>
  <c r="J6862"/>
  <c r="J6860"/>
  <c r="J6854"/>
  <c r="J6827"/>
  <c r="J6824"/>
  <c r="J6812"/>
  <c r="J6810"/>
  <c r="J6804"/>
  <c r="J6779"/>
  <c r="J6776"/>
  <c r="J6764"/>
  <c r="J6762"/>
  <c r="J6756"/>
  <c r="J6729"/>
  <c r="J6728" s="1"/>
  <c r="J6726"/>
  <c r="J6725" s="1"/>
  <c r="J6714"/>
  <c r="J6712"/>
  <c r="J6706"/>
  <c r="J6704" s="1"/>
  <c r="J6680"/>
  <c r="J6677"/>
  <c r="J6665"/>
  <c r="J6663"/>
  <c r="J6657"/>
  <c r="J6655" s="1"/>
  <c r="J6631"/>
  <c r="J6628"/>
  <c r="J6616"/>
  <c r="J6614"/>
  <c r="J6608"/>
  <c r="J6582"/>
  <c r="J6579"/>
  <c r="J6578" s="1"/>
  <c r="J6567"/>
  <c r="J6565"/>
  <c r="J6559"/>
  <c r="J6534"/>
  <c r="J6531"/>
  <c r="J6519"/>
  <c r="J6517"/>
  <c r="J6511"/>
  <c r="J6509" s="1"/>
  <c r="J6485"/>
  <c r="J6482"/>
  <c r="J6470"/>
  <c r="J6468"/>
  <c r="J6462"/>
  <c r="J6435"/>
  <c r="J6432"/>
  <c r="J6420"/>
  <c r="J6418"/>
  <c r="J6412"/>
  <c r="J6386"/>
  <c r="J6385" s="1"/>
  <c r="J6383"/>
  <c r="J6382" s="1"/>
  <c r="J6371"/>
  <c r="J6369"/>
  <c r="J6363"/>
  <c r="J6334"/>
  <c r="J6322"/>
  <c r="J6320"/>
  <c r="J6314"/>
  <c r="J6285"/>
  <c r="J6284" s="1"/>
  <c r="J6273"/>
  <c r="J6271"/>
  <c r="J6265"/>
  <c r="J6239"/>
  <c r="J6236"/>
  <c r="J6224"/>
  <c r="J6222"/>
  <c r="J6216"/>
  <c r="J6214" s="1"/>
  <c r="J6187"/>
  <c r="J6186" s="1"/>
  <c r="J6175"/>
  <c r="J6173"/>
  <c r="J6167"/>
  <c r="J6141"/>
  <c r="J6138"/>
  <c r="J6126"/>
  <c r="J6124"/>
  <c r="J6118"/>
  <c r="J6116" s="1"/>
  <c r="J6093"/>
  <c r="J6089"/>
  <c r="J6077"/>
  <c r="J6075"/>
  <c r="J6069"/>
  <c r="J6044"/>
  <c r="J6041"/>
  <c r="J6040" s="1"/>
  <c r="J6029"/>
  <c r="J6027"/>
  <c r="J6021"/>
  <c r="J5995"/>
  <c r="J5992"/>
  <c r="J5980"/>
  <c r="J5978"/>
  <c r="J5972"/>
  <c r="J5947"/>
  <c r="J5946" s="1"/>
  <c r="J5944"/>
  <c r="J5932"/>
  <c r="J5930"/>
  <c r="J5924"/>
  <c r="J5922" s="1"/>
  <c r="J5896"/>
  <c r="J5884"/>
  <c r="J5882"/>
  <c r="J5876"/>
  <c r="J5851"/>
  <c r="J5848"/>
  <c r="J5836"/>
  <c r="J5834"/>
  <c r="J5828"/>
  <c r="J5803"/>
  <c r="J5800"/>
  <c r="J5788"/>
  <c r="J5786"/>
  <c r="J5780"/>
  <c r="J5755"/>
  <c r="J5752"/>
  <c r="J5751" s="1"/>
  <c r="J5740"/>
  <c r="J5738"/>
  <c r="J5732"/>
  <c r="J5730" s="1"/>
  <c r="J5702"/>
  <c r="J5690"/>
  <c r="J5688"/>
  <c r="J5682"/>
  <c r="J5657"/>
  <c r="J5654"/>
  <c r="J5642"/>
  <c r="J5640"/>
  <c r="J5634"/>
  <c r="J5608"/>
  <c r="J5605"/>
  <c r="J5593"/>
  <c r="J5591"/>
  <c r="J5585"/>
  <c r="J5557"/>
  <c r="J5545"/>
  <c r="J5543"/>
  <c r="J5537"/>
  <c r="J5511"/>
  <c r="J5508"/>
  <c r="J5496"/>
  <c r="J5494"/>
  <c r="J5488"/>
  <c r="J5463"/>
  <c r="J5460"/>
  <c r="J5459" s="1"/>
  <c r="J5448"/>
  <c r="J5446"/>
  <c r="J5440"/>
  <c r="J5438" s="1"/>
  <c r="J5415"/>
  <c r="J5412"/>
  <c r="J5400"/>
  <c r="J5398"/>
  <c r="J5392"/>
  <c r="J5363"/>
  <c r="J5351"/>
  <c r="J5349"/>
  <c r="J5343"/>
  <c r="J5341" s="1"/>
  <c r="J5318"/>
  <c r="J5315"/>
  <c r="J5303"/>
  <c r="J5301"/>
  <c r="J5295"/>
  <c r="J5269"/>
  <c r="J5266"/>
  <c r="J5254"/>
  <c r="J5252"/>
  <c r="J5246"/>
  <c r="J5221"/>
  <c r="J5218"/>
  <c r="J5206"/>
  <c r="J5204"/>
  <c r="J5198"/>
  <c r="J5172"/>
  <c r="J5169"/>
  <c r="J5168"/>
  <c r="J5167"/>
  <c r="J5164"/>
  <c r="J5163"/>
  <c r="J5162"/>
  <c r="J5161"/>
  <c r="J5160"/>
  <c r="J5159"/>
  <c r="J5158"/>
  <c r="J5157"/>
  <c r="J5156"/>
  <c r="J5154"/>
  <c r="J5152"/>
  <c r="J5151"/>
  <c r="J5150"/>
  <c r="J5149"/>
  <c r="J5148"/>
  <c r="J5146"/>
  <c r="J5076"/>
  <c r="J5073"/>
  <c r="J5061"/>
  <c r="J5059"/>
  <c r="J5053"/>
  <c r="J5029"/>
  <c r="J5026"/>
  <c r="J5014"/>
  <c r="J5012"/>
  <c r="J5006"/>
  <c r="J4982"/>
  <c r="J4979"/>
  <c r="J4967"/>
  <c r="J4965"/>
  <c r="J4959"/>
  <c r="J4935"/>
  <c r="J4932"/>
  <c r="J4931" s="1"/>
  <c r="J4920"/>
  <c r="J4918"/>
  <c r="J4912"/>
  <c r="J4888"/>
  <c r="J4885"/>
  <c r="J4873"/>
  <c r="J4871"/>
  <c r="J4865"/>
  <c r="J4841"/>
  <c r="J4838"/>
  <c r="J4826"/>
  <c r="J4824"/>
  <c r="J4818"/>
  <c r="J4789"/>
  <c r="J4777"/>
  <c r="J4775"/>
  <c r="J4769"/>
  <c r="J4742"/>
  <c r="J4741" s="1"/>
  <c r="J4730"/>
  <c r="J4728"/>
  <c r="J4722"/>
  <c r="J4698"/>
  <c r="J4695"/>
  <c r="J4683"/>
  <c r="J4681"/>
  <c r="J4675"/>
  <c r="J4673" s="1"/>
  <c r="J4650"/>
  <c r="J4647"/>
  <c r="J4635"/>
  <c r="J4633"/>
  <c r="J4627"/>
  <c r="J4602"/>
  <c r="J4599"/>
  <c r="J4587"/>
  <c r="J4585"/>
  <c r="J4579"/>
  <c r="J4554"/>
  <c r="J4551"/>
  <c r="J4539"/>
  <c r="J4537"/>
  <c r="J4531"/>
  <c r="J4529" s="1"/>
  <c r="J4507"/>
  <c r="J4504"/>
  <c r="J4492"/>
  <c r="J4490"/>
  <c r="J4484"/>
  <c r="J4460"/>
  <c r="J4459" s="1"/>
  <c r="J4457"/>
  <c r="J4445"/>
  <c r="J4443"/>
  <c r="J4437"/>
  <c r="J4435" s="1"/>
  <c r="J4413"/>
  <c r="J4410"/>
  <c r="J4398"/>
  <c r="J4396"/>
  <c r="J4390"/>
  <c r="J4367"/>
  <c r="J4364"/>
  <c r="J4352"/>
  <c r="J4350"/>
  <c r="J4344"/>
  <c r="J4319"/>
  <c r="J4316"/>
  <c r="J4315" s="1"/>
  <c r="J4304"/>
  <c r="J4302"/>
  <c r="J4296"/>
  <c r="J4272"/>
  <c r="J4271" s="1"/>
  <c r="J4269"/>
  <c r="J4257"/>
  <c r="J4255"/>
  <c r="J4249"/>
  <c r="J4225"/>
  <c r="J4222"/>
  <c r="J4210"/>
  <c r="J4208"/>
  <c r="J4202"/>
  <c r="J4178"/>
  <c r="J4175"/>
  <c r="J4163"/>
  <c r="J4161"/>
  <c r="J4155"/>
  <c r="J4131"/>
  <c r="J4128"/>
  <c r="J4116"/>
  <c r="J4114"/>
  <c r="J4108"/>
  <c r="J4084"/>
  <c r="J4081"/>
  <c r="J4069"/>
  <c r="J4067"/>
  <c r="J4061"/>
  <c r="J4059" s="1"/>
  <c r="J4037"/>
  <c r="J4034"/>
  <c r="J4022"/>
  <c r="J4020"/>
  <c r="J4014"/>
  <c r="J3990"/>
  <c r="J3987"/>
  <c r="J3975"/>
  <c r="J3973"/>
  <c r="J3967"/>
  <c r="J3943"/>
  <c r="J3940"/>
  <c r="J3928"/>
  <c r="J3926"/>
  <c r="J3920"/>
  <c r="J3895"/>
  <c r="J3892"/>
  <c r="J3880"/>
  <c r="J3878"/>
  <c r="J3872"/>
  <c r="J3847"/>
  <c r="J3844"/>
  <c r="J3832"/>
  <c r="J3830"/>
  <c r="J3824"/>
  <c r="J3800"/>
  <c r="J3788"/>
  <c r="J3786"/>
  <c r="J3780"/>
  <c r="J3752"/>
  <c r="J3740"/>
  <c r="J3738"/>
  <c r="J3732"/>
  <c r="J3708"/>
  <c r="J3696"/>
  <c r="J3694"/>
  <c r="J3688"/>
  <c r="J3664"/>
  <c r="J3661"/>
  <c r="J3660" s="1"/>
  <c r="J3649"/>
  <c r="J3647"/>
  <c r="J3641"/>
  <c r="J3617"/>
  <c r="J3605"/>
  <c r="J3603"/>
  <c r="J3597"/>
  <c r="J3572"/>
  <c r="J3569"/>
  <c r="J3557"/>
  <c r="J3555"/>
  <c r="J3549"/>
  <c r="J3547" s="1"/>
  <c r="J3526"/>
  <c r="J3523"/>
  <c r="J3511"/>
  <c r="J3509"/>
  <c r="J3503"/>
  <c r="J3501" s="1"/>
  <c r="J3479"/>
  <c r="J3476"/>
  <c r="J3464"/>
  <c r="J3462"/>
  <c r="J3456"/>
  <c r="J3431"/>
  <c r="J3428"/>
  <c r="J3416"/>
  <c r="J3414"/>
  <c r="J3408"/>
  <c r="J3384"/>
  <c r="J3381"/>
  <c r="J3380" s="1"/>
  <c r="J3369"/>
  <c r="J3367"/>
  <c r="J3361"/>
  <c r="J3336"/>
  <c r="J3335" s="1"/>
  <c r="J3333"/>
  <c r="J3321"/>
  <c r="J3319"/>
  <c r="J3313"/>
  <c r="J3289"/>
  <c r="J3286"/>
  <c r="J3274"/>
  <c r="J3272"/>
  <c r="J3266"/>
  <c r="J3264" s="1"/>
  <c r="J3242"/>
  <c r="J3239"/>
  <c r="J3227"/>
  <c r="J3225"/>
  <c r="J3219"/>
  <c r="J3195"/>
  <c r="J3192"/>
  <c r="J3180"/>
  <c r="J3178"/>
  <c r="J3172"/>
  <c r="J3148"/>
  <c r="J3145"/>
  <c r="J3133"/>
  <c r="J3131"/>
  <c r="J3125"/>
  <c r="J3101"/>
  <c r="J3098"/>
  <c r="J3086"/>
  <c r="J3084"/>
  <c r="J3078"/>
  <c r="J3054"/>
  <c r="J3051"/>
  <c r="J3050" s="1"/>
  <c r="J3039"/>
  <c r="J3037"/>
  <c r="J3031"/>
  <c r="J3007"/>
  <c r="J3006" s="1"/>
  <c r="J3004"/>
  <c r="J2992"/>
  <c r="J2990"/>
  <c r="J2984"/>
  <c r="J2982" s="1"/>
  <c r="J2960"/>
  <c r="J2959" s="1"/>
  <c r="J2957"/>
  <c r="J2945"/>
  <c r="J2943"/>
  <c r="J2937"/>
  <c r="J2910"/>
  <c r="J2898"/>
  <c r="J2896"/>
  <c r="J2890"/>
  <c r="J2866"/>
  <c r="J2865" s="1"/>
  <c r="J2863"/>
  <c r="J2851"/>
  <c r="J2849"/>
  <c r="J2843"/>
  <c r="J2815"/>
  <c r="J2803"/>
  <c r="J2801"/>
  <c r="J2795"/>
  <c r="J2771"/>
  <c r="J2768"/>
  <c r="J2756"/>
  <c r="J2754"/>
  <c r="J2748"/>
  <c r="J2724"/>
  <c r="J2721"/>
  <c r="J2709"/>
  <c r="J2707"/>
  <c r="J2701"/>
  <c r="J2699" s="1"/>
  <c r="J2677"/>
  <c r="J2673"/>
  <c r="J2661"/>
  <c r="J2659"/>
  <c r="J2653"/>
  <c r="J2626"/>
  <c r="J2614"/>
  <c r="J2612"/>
  <c r="J2606"/>
  <c r="J2582"/>
  <c r="J2579"/>
  <c r="J2578" s="1"/>
  <c r="J2567"/>
  <c r="J2565"/>
  <c r="J2559"/>
  <c r="J2535"/>
  <c r="J2534" s="1"/>
  <c r="J2532"/>
  <c r="J2520"/>
  <c r="J2518"/>
  <c r="J2512"/>
  <c r="J2488"/>
  <c r="J2485"/>
  <c r="J2473"/>
  <c r="J2471"/>
  <c r="J2465"/>
  <c r="J2463" s="1"/>
  <c r="J2441"/>
  <c r="J2438"/>
  <c r="J2426"/>
  <c r="J2424"/>
  <c r="J2418"/>
  <c r="J2393"/>
  <c r="J2390"/>
  <c r="J2378"/>
  <c r="J2376"/>
  <c r="J2370"/>
  <c r="J2346"/>
  <c r="J2343"/>
  <c r="J2331"/>
  <c r="J2329"/>
  <c r="J2323"/>
  <c r="J2299"/>
  <c r="J2296"/>
  <c r="J2284"/>
  <c r="J2282"/>
  <c r="J2276"/>
  <c r="J2251"/>
  <c r="J2248"/>
  <c r="J2236"/>
  <c r="J2234"/>
  <c r="J2228"/>
  <c r="J2204"/>
  <c r="J2201"/>
  <c r="J2200" s="1"/>
  <c r="J2189"/>
  <c r="J2187"/>
  <c r="J2181"/>
  <c r="J2153"/>
  <c r="J2141"/>
  <c r="J2139"/>
  <c r="J2133"/>
  <c r="J2106"/>
  <c r="J2094"/>
  <c r="J2092"/>
  <c r="J2086"/>
  <c r="J2058"/>
  <c r="J2057" s="1"/>
  <c r="J2046"/>
  <c r="J2044"/>
  <c r="J2038"/>
  <c r="J2014"/>
  <c r="J2013" s="1"/>
  <c r="J2011"/>
  <c r="J1999"/>
  <c r="J1997"/>
  <c r="J1991"/>
  <c r="J1967"/>
  <c r="J1964"/>
  <c r="J1952"/>
  <c r="J1950"/>
  <c r="J1944"/>
  <c r="J1920"/>
  <c r="J1917"/>
  <c r="J1905"/>
  <c r="J1903"/>
  <c r="J1897"/>
  <c r="J1873"/>
  <c r="J1870"/>
  <c r="J1869" s="1"/>
  <c r="J1858"/>
  <c r="J1856"/>
  <c r="J1850"/>
  <c r="J1783"/>
  <c r="J1782"/>
  <c r="J1781"/>
  <c r="J1780"/>
  <c r="J1771"/>
  <c r="J1769"/>
  <c r="J1765"/>
  <c r="J1759"/>
  <c r="J1752"/>
  <c r="J1751" s="1"/>
  <c r="J1722"/>
  <c r="J1716"/>
  <c r="J1704"/>
  <c r="J1693"/>
  <c r="J1687"/>
  <c r="J1672"/>
  <c r="J1671"/>
  <c r="J1670"/>
  <c r="J1669"/>
  <c r="J1668"/>
  <c r="J1661"/>
  <c r="J1660" s="1"/>
  <c r="J1656"/>
  <c r="J1637"/>
  <c r="J1635"/>
  <c r="J1627"/>
  <c r="J1616"/>
  <c r="J1610"/>
  <c r="J1608" s="1"/>
  <c r="J1596"/>
  <c r="J1595"/>
  <c r="J1594"/>
  <c r="J1586"/>
  <c r="J1582"/>
  <c r="J1578"/>
  <c r="J1571"/>
  <c r="J1562"/>
  <c r="J1551"/>
  <c r="J1545"/>
  <c r="J1527"/>
  <c r="J1526"/>
  <c r="J1512"/>
  <c r="J1506"/>
  <c r="J1505" s="1"/>
  <c r="J1500"/>
  <c r="J1491" s="1"/>
  <c r="J1489"/>
  <c r="J1483"/>
  <c r="J1470"/>
  <c r="J1468"/>
  <c r="J1466"/>
  <c r="J1447"/>
  <c r="J1428"/>
  <c r="J1467" s="1"/>
  <c r="J1415"/>
  <c r="J1400"/>
  <c r="J1398"/>
  <c r="J1392"/>
  <c r="J1363"/>
  <c r="J1360"/>
  <c r="J1353"/>
  <c r="J1352" s="1"/>
  <c r="J1341"/>
  <c r="J1339"/>
  <c r="J1333"/>
  <c r="J1308"/>
  <c r="J1306"/>
  <c r="J1301"/>
  <c r="J1299"/>
  <c r="J1297"/>
  <c r="J1291"/>
  <c r="J1285"/>
  <c r="J1280"/>
  <c r="J1271"/>
  <c r="J1265"/>
  <c r="J1254"/>
  <c r="J1253"/>
  <c r="J1252"/>
  <c r="J1251"/>
  <c r="J1244"/>
  <c r="J1242"/>
  <c r="J1239"/>
  <c r="J1232"/>
  <c r="J1227"/>
  <c r="J1214"/>
  <c r="J1212"/>
  <c r="J1210"/>
  <c r="J1204"/>
  <c r="J1193"/>
  <c r="J1187"/>
  <c r="J1157"/>
  <c r="J1151"/>
  <c r="J1149"/>
  <c r="J1147"/>
  <c r="J1136"/>
  <c r="J1131"/>
  <c r="J1124"/>
  <c r="J1119"/>
  <c r="J1114"/>
  <c r="J1110"/>
  <c r="J1105"/>
  <c r="J1099"/>
  <c r="J1086"/>
  <c r="J1085"/>
  <c r="J1084"/>
  <c r="J1083"/>
  <c r="J1082"/>
  <c r="J1081"/>
  <c r="J1080"/>
  <c r="J1079"/>
  <c r="J1078"/>
  <c r="J1077"/>
  <c r="J1076"/>
  <c r="J1075"/>
  <c r="J1074"/>
  <c r="J1073"/>
  <c r="J1072"/>
  <c r="J1071"/>
  <c r="J1070"/>
  <c r="J1069"/>
  <c r="J1059"/>
  <c r="J1056"/>
  <c r="J1051"/>
  <c r="J1046"/>
  <c r="J1041"/>
  <c r="J1032"/>
  <c r="J1019"/>
  <c r="J1004"/>
  <c r="J991"/>
  <c r="J989"/>
  <c r="J983"/>
  <c r="J947"/>
  <c r="J944"/>
  <c r="J932"/>
  <c r="J930"/>
  <c r="J924"/>
  <c r="J891"/>
  <c r="J888"/>
  <c r="J887" s="1"/>
  <c r="J876"/>
  <c r="J874"/>
  <c r="J868"/>
  <c r="J835"/>
  <c r="J832"/>
  <c r="J826"/>
  <c r="J815"/>
  <c r="J809"/>
  <c r="J807" s="1"/>
  <c r="J779"/>
  <c r="J776"/>
  <c r="J770"/>
  <c r="J759"/>
  <c r="J753"/>
  <c r="J717"/>
  <c r="J714"/>
  <c r="J710"/>
  <c r="J709"/>
  <c r="J708"/>
  <c r="J707"/>
  <c r="J706"/>
  <c r="J705"/>
  <c r="J704"/>
  <c r="J703"/>
  <c r="J701"/>
  <c r="J700" s="1"/>
  <c r="J699"/>
  <c r="J698"/>
  <c r="J697"/>
  <c r="J696"/>
  <c r="J695"/>
  <c r="J693"/>
  <c r="J678"/>
  <c r="J677"/>
  <c r="J676"/>
  <c r="J667"/>
  <c r="J664"/>
  <c r="J657"/>
  <c r="J656" s="1"/>
  <c r="J651"/>
  <c r="J640"/>
  <c r="J634"/>
  <c r="J619"/>
  <c r="J618"/>
  <c r="J605"/>
  <c r="J599"/>
  <c r="J586"/>
  <c r="J584"/>
  <c r="J578"/>
  <c r="J550"/>
  <c r="J538"/>
  <c r="J536"/>
  <c r="J530"/>
  <c r="J495"/>
  <c r="J492"/>
  <c r="J480"/>
  <c r="J478"/>
  <c r="J472"/>
  <c r="J435"/>
  <c r="J422"/>
  <c r="J420"/>
  <c r="J414"/>
  <c r="J376"/>
  <c r="J364"/>
  <c r="J362"/>
  <c r="J356"/>
  <c r="J354" s="1"/>
  <c r="J315"/>
  <c r="J314"/>
  <c r="J306"/>
  <c r="J302"/>
  <c r="J266"/>
  <c r="J254"/>
  <c r="J252"/>
  <c r="J246"/>
  <c r="J209"/>
  <c r="J196"/>
  <c r="J194"/>
  <c r="J188"/>
  <c r="J150"/>
  <c r="J149" s="1"/>
  <c r="J145"/>
  <c r="J144" s="1"/>
  <c r="J133"/>
  <c r="J131"/>
  <c r="J125"/>
  <c r="J96"/>
  <c r="J93"/>
  <c r="J81"/>
  <c r="J79"/>
  <c r="J73"/>
  <c r="J71" s="1"/>
  <c r="J46"/>
  <c r="J41"/>
  <c r="J40" s="1"/>
  <c r="J33"/>
  <c r="J24" s="1"/>
  <c r="J22"/>
  <c r="J16"/>
  <c r="J14" s="1"/>
  <c r="K2866"/>
  <c r="K2865" s="1"/>
  <c r="L2866"/>
  <c r="L2865" s="1"/>
  <c r="M2866"/>
  <c r="M2865" s="1"/>
  <c r="N2866"/>
  <c r="N2865" s="1"/>
  <c r="O2866"/>
  <c r="O2865" s="1"/>
  <c r="P2866"/>
  <c r="P2865" s="1"/>
  <c r="Q2866"/>
  <c r="Q2865" s="1"/>
  <c r="R2866"/>
  <c r="R2865" s="1"/>
  <c r="S2866"/>
  <c r="S2865" s="1"/>
  <c r="T2866"/>
  <c r="T2865" s="1"/>
  <c r="X2866"/>
  <c r="X2865" s="1"/>
  <c r="Y2866"/>
  <c r="Y2865" s="1"/>
  <c r="Z2866"/>
  <c r="Z2865" s="1"/>
  <c r="AA2866"/>
  <c r="AA2865" s="1"/>
  <c r="AB2866"/>
  <c r="AB2865" s="1"/>
  <c r="AC2866"/>
  <c r="AC2865" s="1"/>
  <c r="AD2866"/>
  <c r="AD2865" s="1"/>
  <c r="AE2866"/>
  <c r="AE2865" s="1"/>
  <c r="AF2866"/>
  <c r="AF2865" s="1"/>
  <c r="AG2866"/>
  <c r="AG2865" s="1"/>
  <c r="AK2866"/>
  <c r="AK2865" s="1"/>
  <c r="AL2866"/>
  <c r="AL2865" s="1"/>
  <c r="AM2866"/>
  <c r="AM2865" s="1"/>
  <c r="AN2866"/>
  <c r="AN2865" s="1"/>
  <c r="AO2866"/>
  <c r="AO2865" s="1"/>
  <c r="AP2866"/>
  <c r="AP2865" s="1"/>
  <c r="AQ2866"/>
  <c r="AQ2865" s="1"/>
  <c r="AR2866"/>
  <c r="AR2865" s="1"/>
  <c r="AS2866"/>
  <c r="AS2865" s="1"/>
  <c r="AT2866"/>
  <c r="AT2865" s="1"/>
  <c r="AW2866"/>
  <c r="AW2865" s="1"/>
  <c r="K6729"/>
  <c r="K6728" s="1"/>
  <c r="L6729"/>
  <c r="L6728" s="1"/>
  <c r="M6729"/>
  <c r="M6728" s="1"/>
  <c r="N6729"/>
  <c r="N6728" s="1"/>
  <c r="O6729"/>
  <c r="O6728" s="1"/>
  <c r="P6729"/>
  <c r="P6728" s="1"/>
  <c r="Q6729"/>
  <c r="Q6728" s="1"/>
  <c r="R6729"/>
  <c r="R6728" s="1"/>
  <c r="S6729"/>
  <c r="S6728" s="1"/>
  <c r="T6729"/>
  <c r="T6728" s="1"/>
  <c r="X6729"/>
  <c r="X6728" s="1"/>
  <c r="Y6729"/>
  <c r="Y6728" s="1"/>
  <c r="Z6729"/>
  <c r="Z6728" s="1"/>
  <c r="AA6729"/>
  <c r="AA6728" s="1"/>
  <c r="AB6729"/>
  <c r="AB6728" s="1"/>
  <c r="AC6729"/>
  <c r="AC6728" s="1"/>
  <c r="AD6729"/>
  <c r="AD6728" s="1"/>
  <c r="AE6729"/>
  <c r="AE6728" s="1"/>
  <c r="AF6729"/>
  <c r="AF6728" s="1"/>
  <c r="AG6729"/>
  <c r="AG6728" s="1"/>
  <c r="AK6729"/>
  <c r="AK6728" s="1"/>
  <c r="AL6729"/>
  <c r="AL6728" s="1"/>
  <c r="AM6729"/>
  <c r="AM6728" s="1"/>
  <c r="AN6729"/>
  <c r="AN6728" s="1"/>
  <c r="AO6729"/>
  <c r="AO6728" s="1"/>
  <c r="AP6729"/>
  <c r="AP6728" s="1"/>
  <c r="AQ6729"/>
  <c r="AQ6728" s="1"/>
  <c r="AR6729"/>
  <c r="AR6728" s="1"/>
  <c r="AS6729"/>
  <c r="AS6728" s="1"/>
  <c r="AT6729"/>
  <c r="AT6728" s="1"/>
  <c r="K9068"/>
  <c r="L9068"/>
  <c r="M9068"/>
  <c r="N9068"/>
  <c r="O9068"/>
  <c r="P9068"/>
  <c r="Q9068"/>
  <c r="R9068"/>
  <c r="S9068"/>
  <c r="T9068"/>
  <c r="X9068"/>
  <c r="Y9068"/>
  <c r="Z9068"/>
  <c r="AA9068"/>
  <c r="AB9068"/>
  <c r="AC9068"/>
  <c r="AD9068"/>
  <c r="AE9068"/>
  <c r="AF9068"/>
  <c r="AG9068"/>
  <c r="AK9068"/>
  <c r="AL9068"/>
  <c r="AM9068"/>
  <c r="AN9068"/>
  <c r="AO9068"/>
  <c r="AP9068"/>
  <c r="AQ9068"/>
  <c r="AR9068"/>
  <c r="AS9068"/>
  <c r="AT9068"/>
  <c r="K1752"/>
  <c r="L1752"/>
  <c r="M1752"/>
  <c r="M1751" s="1"/>
  <c r="M1750" s="1"/>
  <c r="N1752"/>
  <c r="O1752"/>
  <c r="P1752"/>
  <c r="Q1752"/>
  <c r="R1752"/>
  <c r="S1752"/>
  <c r="T1752"/>
  <c r="X1752"/>
  <c r="Y1752"/>
  <c r="Z1752"/>
  <c r="AA1752"/>
  <c r="AB1752"/>
  <c r="AC1752"/>
  <c r="AD1752"/>
  <c r="AE1752"/>
  <c r="AE1751" s="1"/>
  <c r="AE1750" s="1"/>
  <c r="AF1752"/>
  <c r="AG1752"/>
  <c r="AK1752"/>
  <c r="AL1752"/>
  <c r="AM1752"/>
  <c r="AN1752"/>
  <c r="AO1752"/>
  <c r="AP1752"/>
  <c r="AQ1752"/>
  <c r="AR1752"/>
  <c r="AS1752"/>
  <c r="AT1752"/>
  <c r="K1447"/>
  <c r="L1447"/>
  <c r="M1447"/>
  <c r="N1447"/>
  <c r="N1446" s="1"/>
  <c r="N1445" s="1"/>
  <c r="O1447"/>
  <c r="P1447"/>
  <c r="Q1447"/>
  <c r="R1447"/>
  <c r="S1447"/>
  <c r="T1447"/>
  <c r="X1447"/>
  <c r="Y1447"/>
  <c r="Z1447"/>
  <c r="AA1447"/>
  <c r="AB1447"/>
  <c r="AC1447"/>
  <c r="AD1447"/>
  <c r="AE1447"/>
  <c r="AF1447"/>
  <c r="AG1447"/>
  <c r="AK1447"/>
  <c r="AL1447"/>
  <c r="AM1447"/>
  <c r="AN1447"/>
  <c r="AO1447"/>
  <c r="AP1447"/>
  <c r="AQ1447"/>
  <c r="AR1447"/>
  <c r="AS1447"/>
  <c r="AT1447"/>
  <c r="K7578"/>
  <c r="K7186" s="1"/>
  <c r="L7578"/>
  <c r="M7578"/>
  <c r="N7578"/>
  <c r="O7578"/>
  <c r="P7578"/>
  <c r="Q7578"/>
  <c r="R7578"/>
  <c r="S7578"/>
  <c r="T7578"/>
  <c r="X7578"/>
  <c r="X7577" s="1"/>
  <c r="X7576" s="1"/>
  <c r="Y7578"/>
  <c r="Z7578"/>
  <c r="AA7578"/>
  <c r="AB7578"/>
  <c r="AC7578"/>
  <c r="AD7578"/>
  <c r="AE7578"/>
  <c r="AF7578"/>
  <c r="AG7578"/>
  <c r="AK7578"/>
  <c r="AL7578"/>
  <c r="AM7578"/>
  <c r="AN7578"/>
  <c r="AO7578"/>
  <c r="AP7578"/>
  <c r="AQ7578"/>
  <c r="AR7578"/>
  <c r="AS7578"/>
  <c r="AT7578"/>
  <c r="AK7471"/>
  <c r="AK7470" s="1"/>
  <c r="AL7471"/>
  <c r="AL7470" s="1"/>
  <c r="AM7471"/>
  <c r="AM7470" s="1"/>
  <c r="AN7471"/>
  <c r="AN7470" s="1"/>
  <c r="AO7471"/>
  <c r="AO7470" s="1"/>
  <c r="AP7471"/>
  <c r="AP7470" s="1"/>
  <c r="AQ7471"/>
  <c r="AQ7470" s="1"/>
  <c r="AR7471"/>
  <c r="AR7470" s="1"/>
  <c r="AS7471"/>
  <c r="AS7470" s="1"/>
  <c r="AT7471"/>
  <c r="AT7470" s="1"/>
  <c r="X7471"/>
  <c r="Y7471"/>
  <c r="Y7470" s="1"/>
  <c r="Z7471"/>
  <c r="Z7470" s="1"/>
  <c r="AA7471"/>
  <c r="AA7470" s="1"/>
  <c r="AB7471"/>
  <c r="AB7470" s="1"/>
  <c r="AC7471"/>
  <c r="AC7470" s="1"/>
  <c r="AD7471"/>
  <c r="AD7470" s="1"/>
  <c r="AE7471"/>
  <c r="AE7470" s="1"/>
  <c r="AF7471"/>
  <c r="AF7470" s="1"/>
  <c r="AG7471"/>
  <c r="AG7470" s="1"/>
  <c r="K7471"/>
  <c r="K7470" s="1"/>
  <c r="L7471"/>
  <c r="L7470" s="1"/>
  <c r="M7471"/>
  <c r="M7470" s="1"/>
  <c r="N7471"/>
  <c r="N7470" s="1"/>
  <c r="O7471"/>
  <c r="O7470" s="1"/>
  <c r="P7471"/>
  <c r="P7470" s="1"/>
  <c r="Q7471"/>
  <c r="Q7470" s="1"/>
  <c r="R7471"/>
  <c r="R7470" s="1"/>
  <c r="S7471"/>
  <c r="S7470" s="1"/>
  <c r="T7471"/>
  <c r="T7470" s="1"/>
  <c r="K7133"/>
  <c r="K7132" s="1"/>
  <c r="K7131" s="1"/>
  <c r="K7130" s="1"/>
  <c r="L7133"/>
  <c r="L7132" s="1"/>
  <c r="M7133"/>
  <c r="M7132" s="1"/>
  <c r="N7133"/>
  <c r="N7132" s="1"/>
  <c r="N7131" s="1"/>
  <c r="N7130" s="1"/>
  <c r="O7133"/>
  <c r="O7132" s="1"/>
  <c r="P7133"/>
  <c r="P7132" s="1"/>
  <c r="Q7133"/>
  <c r="Q7132" s="1"/>
  <c r="R7133"/>
  <c r="R7132" s="1"/>
  <c r="S7133"/>
  <c r="S7132" s="1"/>
  <c r="T7133"/>
  <c r="T7132" s="1"/>
  <c r="T7131" s="1"/>
  <c r="T7130" s="1"/>
  <c r="X7133"/>
  <c r="X7132" s="1"/>
  <c r="X7131" s="1"/>
  <c r="X7130" s="1"/>
  <c r="Y7133"/>
  <c r="Y7132" s="1"/>
  <c r="Y7131" s="1"/>
  <c r="Y7130" s="1"/>
  <c r="Z7133"/>
  <c r="Z7132" s="1"/>
  <c r="AA7133"/>
  <c r="AA7132" s="1"/>
  <c r="AB7133"/>
  <c r="AB7132" s="1"/>
  <c r="AC7133"/>
  <c r="AC7132" s="1"/>
  <c r="AC7131" s="1"/>
  <c r="AC7130" s="1"/>
  <c r="AD7133"/>
  <c r="AD7132" s="1"/>
  <c r="AE7133"/>
  <c r="AE7132" s="1"/>
  <c r="AF7133"/>
  <c r="AF7132" s="1"/>
  <c r="AG7133"/>
  <c r="AG7132" s="1"/>
  <c r="AK7133"/>
  <c r="AK7132" s="1"/>
  <c r="AL7133"/>
  <c r="AL7132" s="1"/>
  <c r="AM7133"/>
  <c r="AM7132" s="1"/>
  <c r="AN7133"/>
  <c r="AN7132" s="1"/>
  <c r="AN7131" s="1"/>
  <c r="AN7130" s="1"/>
  <c r="AO7133"/>
  <c r="AO7132" s="1"/>
  <c r="AO7131" s="1"/>
  <c r="AO7130" s="1"/>
  <c r="AP7133"/>
  <c r="AP7132" s="1"/>
  <c r="AQ7133"/>
  <c r="AQ7132" s="1"/>
  <c r="AR7133"/>
  <c r="AR7132" s="1"/>
  <c r="AR7131" s="1"/>
  <c r="AR7130" s="1"/>
  <c r="AS7133"/>
  <c r="AS7132" s="1"/>
  <c r="AS7131" s="1"/>
  <c r="AS7130" s="1"/>
  <c r="AT7133"/>
  <c r="AT7132" s="1"/>
  <c r="AT7131" s="1"/>
  <c r="AT7130" s="1"/>
  <c r="AT3847"/>
  <c r="AT3846" s="1"/>
  <c r="AS3847"/>
  <c r="AS3846" s="1"/>
  <c r="AR3847"/>
  <c r="AR3846" s="1"/>
  <c r="AQ3847"/>
  <c r="AQ3846" s="1"/>
  <c r="AP3847"/>
  <c r="AP3846" s="1"/>
  <c r="AO3847"/>
  <c r="AN3847"/>
  <c r="AN3846" s="1"/>
  <c r="AM3847"/>
  <c r="AM3846" s="1"/>
  <c r="AL3847"/>
  <c r="AL3846" s="1"/>
  <c r="AK3847"/>
  <c r="AK3846" s="1"/>
  <c r="AG3847"/>
  <c r="AG3846" s="1"/>
  <c r="AF3847"/>
  <c r="AF3846" s="1"/>
  <c r="AE3847"/>
  <c r="AE3846" s="1"/>
  <c r="AD3847"/>
  <c r="AD3846" s="1"/>
  <c r="AC3847"/>
  <c r="AC3846" s="1"/>
  <c r="AB3847"/>
  <c r="AB3846" s="1"/>
  <c r="Z3847"/>
  <c r="Z3846" s="1"/>
  <c r="Y3847"/>
  <c r="Y3846" s="1"/>
  <c r="X3847"/>
  <c r="T3847"/>
  <c r="T3846" s="1"/>
  <c r="S3847"/>
  <c r="S3846" s="1"/>
  <c r="R3847"/>
  <c r="R3846" s="1"/>
  <c r="Q3847"/>
  <c r="Q3846" s="1"/>
  <c r="P3847"/>
  <c r="P3846" s="1"/>
  <c r="O3847"/>
  <c r="O3846" s="1"/>
  <c r="N3847"/>
  <c r="N3846" s="1"/>
  <c r="M3847"/>
  <c r="M3846" s="1"/>
  <c r="L3847"/>
  <c r="L3846" s="1"/>
  <c r="K3847"/>
  <c r="AT1967"/>
  <c r="AT1966" s="1"/>
  <c r="AS1967"/>
  <c r="AS1966" s="1"/>
  <c r="AR1967"/>
  <c r="AR1966" s="1"/>
  <c r="AQ1967"/>
  <c r="AQ1966" s="1"/>
  <c r="AP1967"/>
  <c r="AP1966" s="1"/>
  <c r="AO1967"/>
  <c r="AO1966" s="1"/>
  <c r="AN1967"/>
  <c r="AN1966" s="1"/>
  <c r="AM1967"/>
  <c r="AM1966" s="1"/>
  <c r="AL1967"/>
  <c r="AL1966" s="1"/>
  <c r="AK1967"/>
  <c r="AG1967"/>
  <c r="AG1966" s="1"/>
  <c r="AF1967"/>
  <c r="AF1966" s="1"/>
  <c r="AE1967"/>
  <c r="AE1966" s="1"/>
  <c r="AD1967"/>
  <c r="AD1966" s="1"/>
  <c r="AC1967"/>
  <c r="AC1966" s="1"/>
  <c r="AB1967"/>
  <c r="AB1966" s="1"/>
  <c r="AA1967"/>
  <c r="AA1966" s="1"/>
  <c r="Z1967"/>
  <c r="Z1966" s="1"/>
  <c r="Y1967"/>
  <c r="Y1966" s="1"/>
  <c r="X1967"/>
  <c r="T1967"/>
  <c r="T1966" s="1"/>
  <c r="S1967"/>
  <c r="S1966" s="1"/>
  <c r="R1967"/>
  <c r="R1966" s="1"/>
  <c r="Q1967"/>
  <c r="Q1966" s="1"/>
  <c r="P1967"/>
  <c r="P1966" s="1"/>
  <c r="O1967"/>
  <c r="O1966" s="1"/>
  <c r="N1967"/>
  <c r="N1966" s="1"/>
  <c r="M1967"/>
  <c r="M1966" s="1"/>
  <c r="L1967"/>
  <c r="L1966" s="1"/>
  <c r="K1967"/>
  <c r="AL770"/>
  <c r="AL761" s="1"/>
  <c r="AW4527"/>
  <c r="AT9101"/>
  <c r="AS9101"/>
  <c r="AR9101"/>
  <c r="AQ9101"/>
  <c r="AP9101"/>
  <c r="AO9101"/>
  <c r="AN9101"/>
  <c r="AM9101"/>
  <c r="AL9101"/>
  <c r="AK9101"/>
  <c r="AG9101"/>
  <c r="AF9101"/>
  <c r="AE9101"/>
  <c r="AD9101"/>
  <c r="AC9101"/>
  <c r="AB9101"/>
  <c r="AA9101"/>
  <c r="Z9101"/>
  <c r="Y9101"/>
  <c r="X9101"/>
  <c r="T9101"/>
  <c r="S9101"/>
  <c r="R9101"/>
  <c r="Q9101"/>
  <c r="P9101"/>
  <c r="O9101"/>
  <c r="N9101"/>
  <c r="M9101"/>
  <c r="L9101"/>
  <c r="K9101"/>
  <c r="AT9100"/>
  <c r="AS9100"/>
  <c r="AR9100"/>
  <c r="AQ9100"/>
  <c r="AP9100"/>
  <c r="AO9100"/>
  <c r="AN9100"/>
  <c r="AM9100"/>
  <c r="AL9100"/>
  <c r="AK9100"/>
  <c r="AG9100"/>
  <c r="AF9100"/>
  <c r="AE9100"/>
  <c r="AD9100"/>
  <c r="AC9100"/>
  <c r="AB9100"/>
  <c r="AA9100"/>
  <c r="Z9100"/>
  <c r="Y9100"/>
  <c r="X9100"/>
  <c r="T9100"/>
  <c r="S9100"/>
  <c r="R9100"/>
  <c r="Q9100"/>
  <c r="P9100"/>
  <c r="O9100"/>
  <c r="N9100"/>
  <c r="M9100"/>
  <c r="L9100"/>
  <c r="K9100"/>
  <c r="AT9097"/>
  <c r="AS9097"/>
  <c r="AR9097"/>
  <c r="AQ9097"/>
  <c r="AP9097"/>
  <c r="AO9097"/>
  <c r="AN9097"/>
  <c r="AM9097"/>
  <c r="AL9097"/>
  <c r="AK9097"/>
  <c r="AG9097"/>
  <c r="AF9097"/>
  <c r="AE9097"/>
  <c r="AD9097"/>
  <c r="AC9097"/>
  <c r="AB9097"/>
  <c r="AA9097"/>
  <c r="Z9097"/>
  <c r="Y9097"/>
  <c r="X9097"/>
  <c r="T9097"/>
  <c r="S9097"/>
  <c r="R9097"/>
  <c r="Q9097"/>
  <c r="P9097"/>
  <c r="O9097"/>
  <c r="N9097"/>
  <c r="M9097"/>
  <c r="L9097"/>
  <c r="K9097"/>
  <c r="AT9088"/>
  <c r="AT9087" s="1"/>
  <c r="AT9086" s="1"/>
  <c r="AS9088"/>
  <c r="AS9087" s="1"/>
  <c r="AS9086" s="1"/>
  <c r="AR9088"/>
  <c r="AR9087" s="1"/>
  <c r="AR9086" s="1"/>
  <c r="AQ9088"/>
  <c r="AQ9087" s="1"/>
  <c r="AQ9086" s="1"/>
  <c r="AP9088"/>
  <c r="AP9087" s="1"/>
  <c r="AP9086" s="1"/>
  <c r="AO9088"/>
  <c r="AO9087" s="1"/>
  <c r="AO9086" s="1"/>
  <c r="AN9088"/>
  <c r="AM9088"/>
  <c r="AM9087" s="1"/>
  <c r="AM9086" s="1"/>
  <c r="AL9088"/>
  <c r="AL9087" s="1"/>
  <c r="AL9086" s="1"/>
  <c r="AK9088"/>
  <c r="AK9087" s="1"/>
  <c r="AG9088"/>
  <c r="AG9087" s="1"/>
  <c r="AG9086" s="1"/>
  <c r="AF9088"/>
  <c r="AF9087" s="1"/>
  <c r="AF9086" s="1"/>
  <c r="AE9088"/>
  <c r="AE9087" s="1"/>
  <c r="AE9086" s="1"/>
  <c r="AD9088"/>
  <c r="AD9087" s="1"/>
  <c r="AD9086" s="1"/>
  <c r="AC9088"/>
  <c r="AC9087" s="1"/>
  <c r="AC9086" s="1"/>
  <c r="AB9088"/>
  <c r="AB9087" s="1"/>
  <c r="AB9086" s="1"/>
  <c r="AA9088"/>
  <c r="AA9087" s="1"/>
  <c r="AA9086" s="1"/>
  <c r="Z9088"/>
  <c r="Y9088"/>
  <c r="Y9087" s="1"/>
  <c r="Y9086" s="1"/>
  <c r="X9088"/>
  <c r="X9087" s="1"/>
  <c r="X9086" s="1"/>
  <c r="T9088"/>
  <c r="T9087" s="1"/>
  <c r="T9086" s="1"/>
  <c r="S9088"/>
  <c r="S9087" s="1"/>
  <c r="S9086" s="1"/>
  <c r="R9088"/>
  <c r="R9087" s="1"/>
  <c r="R9086" s="1"/>
  <c r="Q9088"/>
  <c r="Q9087" s="1"/>
  <c r="Q9086" s="1"/>
  <c r="P9088"/>
  <c r="P9087" s="1"/>
  <c r="P9086" s="1"/>
  <c r="O9088"/>
  <c r="O9087" s="1"/>
  <c r="O9086" s="1"/>
  <c r="N9088"/>
  <c r="N9087" s="1"/>
  <c r="N9086" s="1"/>
  <c r="M9088"/>
  <c r="M9087" s="1"/>
  <c r="M9086" s="1"/>
  <c r="L9088"/>
  <c r="L9087" s="1"/>
  <c r="L9086" s="1"/>
  <c r="K9088"/>
  <c r="K9087" s="1"/>
  <c r="K9086" s="1"/>
  <c r="AT9084"/>
  <c r="AS9084"/>
  <c r="AR9084"/>
  <c r="AQ9084"/>
  <c r="AP9084"/>
  <c r="AO9084"/>
  <c r="AN9084"/>
  <c r="AM9084"/>
  <c r="AL9084"/>
  <c r="AK9084"/>
  <c r="AG9084"/>
  <c r="AF9084"/>
  <c r="AE9084"/>
  <c r="AD9084"/>
  <c r="AC9084"/>
  <c r="AB9084"/>
  <c r="AA9084"/>
  <c r="Z9084"/>
  <c r="Y9084"/>
  <c r="X9084"/>
  <c r="T9084"/>
  <c r="S9084"/>
  <c r="R9084"/>
  <c r="Q9084"/>
  <c r="P9084"/>
  <c r="O9084"/>
  <c r="N9084"/>
  <c r="M9084"/>
  <c r="L9084"/>
  <c r="K9084"/>
  <c r="AT9082"/>
  <c r="AS9082"/>
  <c r="AR9082"/>
  <c r="AQ9082"/>
  <c r="AP9082"/>
  <c r="AO9082"/>
  <c r="AN9082"/>
  <c r="AM9082"/>
  <c r="AL9082"/>
  <c r="AK9082"/>
  <c r="AG9082"/>
  <c r="AF9082"/>
  <c r="AE9082"/>
  <c r="AD9082"/>
  <c r="AC9082"/>
  <c r="AB9082"/>
  <c r="AA9082"/>
  <c r="Z9082"/>
  <c r="Y9082"/>
  <c r="X9082"/>
  <c r="T9082"/>
  <c r="S9082"/>
  <c r="R9082"/>
  <c r="Q9082"/>
  <c r="P9082"/>
  <c r="O9082"/>
  <c r="N9082"/>
  <c r="M9082"/>
  <c r="L9082"/>
  <c r="K9082"/>
  <c r="AT9079"/>
  <c r="AS9079"/>
  <c r="AR9079"/>
  <c r="AQ9079"/>
  <c r="AP9079"/>
  <c r="AO9079"/>
  <c r="AN9079"/>
  <c r="AM9079"/>
  <c r="AL9079"/>
  <c r="AK9079"/>
  <c r="AG9079"/>
  <c r="AF9079"/>
  <c r="AE9079"/>
  <c r="AD9079"/>
  <c r="AC9079"/>
  <c r="AB9079"/>
  <c r="AA9079"/>
  <c r="Z9079"/>
  <c r="Y9079"/>
  <c r="X9079"/>
  <c r="T9079"/>
  <c r="S9079"/>
  <c r="R9079"/>
  <c r="Q9079"/>
  <c r="P9079"/>
  <c r="O9079"/>
  <c r="N9079"/>
  <c r="M9079"/>
  <c r="L9079"/>
  <c r="K9079"/>
  <c r="AT9077"/>
  <c r="AS9077"/>
  <c r="AR9077"/>
  <c r="AQ9077"/>
  <c r="AP9077"/>
  <c r="AO9077"/>
  <c r="AN9077"/>
  <c r="AM9077"/>
  <c r="AL9077"/>
  <c r="AK9077"/>
  <c r="AG9077"/>
  <c r="AF9077"/>
  <c r="AE9077"/>
  <c r="AD9077"/>
  <c r="AC9077"/>
  <c r="AB9077"/>
  <c r="AA9077"/>
  <c r="Z9077"/>
  <c r="Y9077"/>
  <c r="X9077"/>
  <c r="T9077"/>
  <c r="S9077"/>
  <c r="R9077"/>
  <c r="Q9077"/>
  <c r="P9077"/>
  <c r="O9077"/>
  <c r="N9077"/>
  <c r="M9077"/>
  <c r="L9077"/>
  <c r="K9077"/>
  <c r="AT9073"/>
  <c r="AS9073"/>
  <c r="AR9073"/>
  <c r="AQ9073"/>
  <c r="AP9073"/>
  <c r="AO9073"/>
  <c r="AN9073"/>
  <c r="AM9073"/>
  <c r="AL9073"/>
  <c r="AK9073"/>
  <c r="AG9073"/>
  <c r="AF9073"/>
  <c r="AE9073"/>
  <c r="AD9073"/>
  <c r="AC9073"/>
  <c r="AB9073"/>
  <c r="AA9073"/>
  <c r="Z9073"/>
  <c r="Y9073"/>
  <c r="X9073"/>
  <c r="T9073"/>
  <c r="S9073"/>
  <c r="R9073"/>
  <c r="Q9073"/>
  <c r="P9073"/>
  <c r="O9073"/>
  <c r="N9073"/>
  <c r="M9073"/>
  <c r="L9073"/>
  <c r="K9073"/>
  <c r="AT9059"/>
  <c r="AS9059"/>
  <c r="AR9059"/>
  <c r="AQ9059"/>
  <c r="AP9059"/>
  <c r="AO9059"/>
  <c r="AN9059"/>
  <c r="AM9059"/>
  <c r="AL9059"/>
  <c r="AK9059"/>
  <c r="AG9059"/>
  <c r="AF9059"/>
  <c r="AE9059"/>
  <c r="AD9059"/>
  <c r="AC9059"/>
  <c r="AB9059"/>
  <c r="AA9059"/>
  <c r="Z9059"/>
  <c r="Y9059"/>
  <c r="X9059"/>
  <c r="T9059"/>
  <c r="S9059"/>
  <c r="R9059"/>
  <c r="Q9059"/>
  <c r="P9059"/>
  <c r="O9059"/>
  <c r="N9059"/>
  <c r="M9059"/>
  <c r="L9059"/>
  <c r="K9059"/>
  <c r="AT9057"/>
  <c r="AS9057"/>
  <c r="AR9057"/>
  <c r="AQ9057"/>
  <c r="AP9057"/>
  <c r="AO9057"/>
  <c r="AN9057"/>
  <c r="AM9057"/>
  <c r="AL9057"/>
  <c r="AK9057"/>
  <c r="AG9057"/>
  <c r="AF9057"/>
  <c r="AE9057"/>
  <c r="AD9057"/>
  <c r="AC9057"/>
  <c r="AB9057"/>
  <c r="AA9057"/>
  <c r="Z9057"/>
  <c r="Y9057"/>
  <c r="X9057"/>
  <c r="T9057"/>
  <c r="S9057"/>
  <c r="R9057"/>
  <c r="Q9057"/>
  <c r="P9057"/>
  <c r="O9057"/>
  <c r="N9057"/>
  <c r="M9057"/>
  <c r="L9057"/>
  <c r="K9057"/>
  <c r="AT9055"/>
  <c r="AS9055"/>
  <c r="AR9055"/>
  <c r="AQ9055"/>
  <c r="AP9055"/>
  <c r="AO9055"/>
  <c r="AN9055"/>
  <c r="AM9055"/>
  <c r="AL9055"/>
  <c r="AK9055"/>
  <c r="AG9055"/>
  <c r="AF9055"/>
  <c r="AE9055"/>
  <c r="AD9055"/>
  <c r="AC9055"/>
  <c r="AB9055"/>
  <c r="AA9055"/>
  <c r="Z9055"/>
  <c r="Y9055"/>
  <c r="X9055"/>
  <c r="T9055"/>
  <c r="S9055"/>
  <c r="R9055"/>
  <c r="Q9055"/>
  <c r="P9055"/>
  <c r="O9055"/>
  <c r="N9055"/>
  <c r="M9055"/>
  <c r="L9055"/>
  <c r="K9055"/>
  <c r="AT9051"/>
  <c r="AS9051"/>
  <c r="AR9051"/>
  <c r="AQ9051"/>
  <c r="AP9051"/>
  <c r="AO9051"/>
  <c r="AN9051"/>
  <c r="AM9051"/>
  <c r="AL9051"/>
  <c r="AK9051"/>
  <c r="AG9051"/>
  <c r="AF9051"/>
  <c r="AE9051"/>
  <c r="AD9051"/>
  <c r="AC9051"/>
  <c r="AB9051"/>
  <c r="AA9051"/>
  <c r="Z9051"/>
  <c r="Y9051"/>
  <c r="X9051"/>
  <c r="T9051"/>
  <c r="S9051"/>
  <c r="R9051"/>
  <c r="Q9051"/>
  <c r="P9051"/>
  <c r="O9051"/>
  <c r="N9051"/>
  <c r="M9051"/>
  <c r="L9051"/>
  <c r="K9051"/>
  <c r="AT9046"/>
  <c r="AS9046"/>
  <c r="AR9046"/>
  <c r="AQ9046"/>
  <c r="AP9046"/>
  <c r="AO9046"/>
  <c r="AN9046"/>
  <c r="AM9046"/>
  <c r="AL9046"/>
  <c r="AK9046"/>
  <c r="AG9046"/>
  <c r="AF9046"/>
  <c r="AE9046"/>
  <c r="AD9046"/>
  <c r="AC9046"/>
  <c r="AB9046"/>
  <c r="AA9046"/>
  <c r="Z9046"/>
  <c r="Y9046"/>
  <c r="X9046"/>
  <c r="T9046"/>
  <c r="S9046"/>
  <c r="R9046"/>
  <c r="Q9046"/>
  <c r="P9046"/>
  <c r="O9046"/>
  <c r="N9046"/>
  <c r="M9046"/>
  <c r="L9046"/>
  <c r="K9046"/>
  <c r="AT9043"/>
  <c r="AS9043"/>
  <c r="AR9043"/>
  <c r="AQ9043"/>
  <c r="AP9043"/>
  <c r="AO9043"/>
  <c r="AN9043"/>
  <c r="AM9043"/>
  <c r="AL9043"/>
  <c r="AK9043"/>
  <c r="AG9043"/>
  <c r="AF9043"/>
  <c r="AE9043"/>
  <c r="AD9043"/>
  <c r="AC9043"/>
  <c r="AB9043"/>
  <c r="AA9043"/>
  <c r="Z9043"/>
  <c r="Y9043"/>
  <c r="X9043"/>
  <c r="T9043"/>
  <c r="S9043"/>
  <c r="R9043"/>
  <c r="Q9043"/>
  <c r="P9043"/>
  <c r="O9043"/>
  <c r="N9043"/>
  <c r="M9043"/>
  <c r="L9043"/>
  <c r="K9043"/>
  <c r="AT9040"/>
  <c r="AS9040"/>
  <c r="AR9040"/>
  <c r="AQ9040"/>
  <c r="AP9040"/>
  <c r="AO9040"/>
  <c r="AN9040"/>
  <c r="AM9040"/>
  <c r="AL9040"/>
  <c r="AK9040"/>
  <c r="AG9040"/>
  <c r="AF9040"/>
  <c r="AE9040"/>
  <c r="AD9040"/>
  <c r="AC9040"/>
  <c r="AB9040"/>
  <c r="AA9040"/>
  <c r="Z9040"/>
  <c r="Y9040"/>
  <c r="X9040"/>
  <c r="T9040"/>
  <c r="S9040"/>
  <c r="R9040"/>
  <c r="Q9040"/>
  <c r="P9040"/>
  <c r="O9040"/>
  <c r="N9040"/>
  <c r="M9040"/>
  <c r="L9040"/>
  <c r="K9040"/>
  <c r="AT9037"/>
  <c r="AS9037"/>
  <c r="AR9037"/>
  <c r="AQ9037"/>
  <c r="AP9037"/>
  <c r="AO9037"/>
  <c r="AN9037"/>
  <c r="AM9037"/>
  <c r="AL9037"/>
  <c r="AK9037"/>
  <c r="AG9037"/>
  <c r="AF9037"/>
  <c r="AE9037"/>
  <c r="AD9037"/>
  <c r="AC9037"/>
  <c r="AB9037"/>
  <c r="AA9037"/>
  <c r="Z9037"/>
  <c r="Y9037"/>
  <c r="X9037"/>
  <c r="T9037"/>
  <c r="S9037"/>
  <c r="R9037"/>
  <c r="Q9037"/>
  <c r="P9037"/>
  <c r="O9037"/>
  <c r="N9037"/>
  <c r="M9037"/>
  <c r="L9037"/>
  <c r="K9037"/>
  <c r="AT9035"/>
  <c r="AS9035"/>
  <c r="AR9035"/>
  <c r="AQ9035"/>
  <c r="AP9035"/>
  <c r="AO9035"/>
  <c r="AN9035"/>
  <c r="AM9035"/>
  <c r="AL9035"/>
  <c r="AK9035"/>
  <c r="AG9035"/>
  <c r="AF9035"/>
  <c r="AE9035"/>
  <c r="AD9035"/>
  <c r="AC9035"/>
  <c r="AB9035"/>
  <c r="AA9035"/>
  <c r="Z9035"/>
  <c r="Y9035"/>
  <c r="X9035"/>
  <c r="T9035"/>
  <c r="S9035"/>
  <c r="R9035"/>
  <c r="Q9035"/>
  <c r="P9035"/>
  <c r="O9035"/>
  <c r="N9035"/>
  <c r="M9035"/>
  <c r="L9035"/>
  <c r="K9035"/>
  <c r="AT9024"/>
  <c r="AS9024"/>
  <c r="AR9024"/>
  <c r="AQ9024"/>
  <c r="AP9024"/>
  <c r="AO9024"/>
  <c r="AN9024"/>
  <c r="AM9024"/>
  <c r="AL9024"/>
  <c r="AK9024"/>
  <c r="AG9024"/>
  <c r="AF9024"/>
  <c r="AE9024"/>
  <c r="AD9024"/>
  <c r="AC9024"/>
  <c r="AB9024"/>
  <c r="AA9024"/>
  <c r="Z9024"/>
  <c r="Y9024"/>
  <c r="X9024"/>
  <c r="T9024"/>
  <c r="S9024"/>
  <c r="R9024"/>
  <c r="Q9024"/>
  <c r="P9024"/>
  <c r="O9024"/>
  <c r="N9024"/>
  <c r="M9024"/>
  <c r="L9024"/>
  <c r="K9024"/>
  <c r="AT9022"/>
  <c r="AS9022"/>
  <c r="AR9022"/>
  <c r="AQ9022"/>
  <c r="AP9022"/>
  <c r="AO9022"/>
  <c r="AN9022"/>
  <c r="AM9022"/>
  <c r="AL9022"/>
  <c r="AK9022"/>
  <c r="AG9022"/>
  <c r="AF9022"/>
  <c r="AE9022"/>
  <c r="AD9022"/>
  <c r="AC9022"/>
  <c r="AB9022"/>
  <c r="AA9022"/>
  <c r="Z9022"/>
  <c r="Y9022"/>
  <c r="X9022"/>
  <c r="T9022"/>
  <c r="S9022"/>
  <c r="R9022"/>
  <c r="Q9022"/>
  <c r="P9022"/>
  <c r="O9022"/>
  <c r="N9022"/>
  <c r="M9022"/>
  <c r="L9022"/>
  <c r="K9022"/>
  <c r="AT9019"/>
  <c r="AS9019"/>
  <c r="AR9019"/>
  <c r="AQ9019"/>
  <c r="AP9019"/>
  <c r="AO9019"/>
  <c r="AN9019"/>
  <c r="AM9019"/>
  <c r="AL9019"/>
  <c r="AK9019"/>
  <c r="AG9019"/>
  <c r="AF9019"/>
  <c r="AE9019"/>
  <c r="AD9019"/>
  <c r="AC9019"/>
  <c r="AB9019"/>
  <c r="AA9019"/>
  <c r="Z9019"/>
  <c r="Y9019"/>
  <c r="X9019"/>
  <c r="T9019"/>
  <c r="S9019"/>
  <c r="R9019"/>
  <c r="Q9019"/>
  <c r="P9019"/>
  <c r="O9019"/>
  <c r="N9019"/>
  <c r="M9019"/>
  <c r="L9019"/>
  <c r="K9019"/>
  <c r="AT9014"/>
  <c r="AS9014"/>
  <c r="AR9014"/>
  <c r="AQ9014"/>
  <c r="AP9014"/>
  <c r="AO9014"/>
  <c r="AN9014"/>
  <c r="AM9014"/>
  <c r="AL9014"/>
  <c r="AK9014"/>
  <c r="AG9014"/>
  <c r="AF9014"/>
  <c r="AE9014"/>
  <c r="AD9014"/>
  <c r="AC9014"/>
  <c r="AB9014"/>
  <c r="AA9014"/>
  <c r="Z9014"/>
  <c r="Y9014"/>
  <c r="X9014"/>
  <c r="T9014"/>
  <c r="S9014"/>
  <c r="R9014"/>
  <c r="Q9014"/>
  <c r="P9014"/>
  <c r="O9014"/>
  <c r="N9014"/>
  <c r="M9014"/>
  <c r="L9014"/>
  <c r="K9014"/>
  <c r="AT9000"/>
  <c r="AS9000"/>
  <c r="AR9000"/>
  <c r="AQ9000"/>
  <c r="AP9000"/>
  <c r="AO9000"/>
  <c r="AN9000"/>
  <c r="AM9000"/>
  <c r="AL9000"/>
  <c r="AK9000"/>
  <c r="AG9000"/>
  <c r="AF9000"/>
  <c r="AE9000"/>
  <c r="AD9000"/>
  <c r="AC9000"/>
  <c r="AB9000"/>
  <c r="AA9000"/>
  <c r="Z9000"/>
  <c r="Y9000"/>
  <c r="X9000"/>
  <c r="T9000"/>
  <c r="S9000"/>
  <c r="R9000"/>
  <c r="Q9000"/>
  <c r="P9000"/>
  <c r="O9000"/>
  <c r="N9000"/>
  <c r="M9000"/>
  <c r="L9000"/>
  <c r="K9000"/>
  <c r="AT8988"/>
  <c r="AS8988"/>
  <c r="AR8988"/>
  <c r="AQ8988"/>
  <c r="AP8988"/>
  <c r="AO8988"/>
  <c r="AN8988"/>
  <c r="AM8988"/>
  <c r="AL8988"/>
  <c r="AK8988"/>
  <c r="AG8988"/>
  <c r="AF8988"/>
  <c r="AE8988"/>
  <c r="AD8988"/>
  <c r="AC8988"/>
  <c r="AB8988"/>
  <c r="AA8988"/>
  <c r="Z8988"/>
  <c r="Y8988"/>
  <c r="X8988"/>
  <c r="T8988"/>
  <c r="S8988"/>
  <c r="R8988"/>
  <c r="Q8988"/>
  <c r="P8988"/>
  <c r="O8988"/>
  <c r="N8988"/>
  <c r="M8988"/>
  <c r="L8988"/>
  <c r="K8988"/>
  <c r="AT8985"/>
  <c r="AS8985"/>
  <c r="AR8985"/>
  <c r="AQ8985"/>
  <c r="AP8985"/>
  <c r="AO8985"/>
  <c r="AN8985"/>
  <c r="AM8985"/>
  <c r="AL8985"/>
  <c r="AK8985"/>
  <c r="AG8985"/>
  <c r="AF8985"/>
  <c r="AE8985"/>
  <c r="AD8985"/>
  <c r="AC8985"/>
  <c r="AB8985"/>
  <c r="AA8985"/>
  <c r="Z8985"/>
  <c r="Y8985"/>
  <c r="X8985"/>
  <c r="T8985"/>
  <c r="S8985"/>
  <c r="R8985"/>
  <c r="Q8985"/>
  <c r="P8985"/>
  <c r="O8985"/>
  <c r="N8985"/>
  <c r="M8985"/>
  <c r="L8985"/>
  <c r="K8985"/>
  <c r="AT8975"/>
  <c r="AS8975"/>
  <c r="AR8975"/>
  <c r="AQ8975"/>
  <c r="AP8975"/>
  <c r="AO8975"/>
  <c r="AN8975"/>
  <c r="AM8975"/>
  <c r="AL8975"/>
  <c r="AK8975"/>
  <c r="AG8975"/>
  <c r="AF8975"/>
  <c r="AE8975"/>
  <c r="AD8975"/>
  <c r="AC8975"/>
  <c r="AB8975"/>
  <c r="AA8975"/>
  <c r="Z8975"/>
  <c r="Y8975"/>
  <c r="X8975"/>
  <c r="T8975"/>
  <c r="S8975"/>
  <c r="R8975"/>
  <c r="Q8975"/>
  <c r="P8975"/>
  <c r="O8975"/>
  <c r="N8975"/>
  <c r="M8975"/>
  <c r="L8975"/>
  <c r="K8975"/>
  <c r="AT8970"/>
  <c r="AT8961" s="1"/>
  <c r="AS8970"/>
  <c r="AR8970"/>
  <c r="AQ8970"/>
  <c r="AP8970"/>
  <c r="AP8961" s="1"/>
  <c r="AO8970"/>
  <c r="AN8970"/>
  <c r="AM8970"/>
  <c r="AL8970"/>
  <c r="AK8970"/>
  <c r="AG8970"/>
  <c r="AF8970"/>
  <c r="AF8961" s="1"/>
  <c r="AE8970"/>
  <c r="AD8970"/>
  <c r="AC8970"/>
  <c r="AB8970"/>
  <c r="AB8961" s="1"/>
  <c r="AA8970"/>
  <c r="Z8970"/>
  <c r="Z8961" s="1"/>
  <c r="Y8970"/>
  <c r="X8970"/>
  <c r="X8961" s="1"/>
  <c r="T8970"/>
  <c r="S8970"/>
  <c r="R8970"/>
  <c r="Q8970"/>
  <c r="P8970"/>
  <c r="O8970"/>
  <c r="O8961" s="1"/>
  <c r="N8970"/>
  <c r="M8970"/>
  <c r="L8970"/>
  <c r="K8970"/>
  <c r="AT8959"/>
  <c r="AS8959"/>
  <c r="AR8959"/>
  <c r="AQ8959"/>
  <c r="AP8959"/>
  <c r="AO8959"/>
  <c r="AN8959"/>
  <c r="AM8959"/>
  <c r="AL8959"/>
  <c r="AK8959"/>
  <c r="AG8959"/>
  <c r="AF8959"/>
  <c r="AE8959"/>
  <c r="AD8959"/>
  <c r="AC8959"/>
  <c r="AB8959"/>
  <c r="AA8959"/>
  <c r="Z8959"/>
  <c r="Y8959"/>
  <c r="X8959"/>
  <c r="T8959"/>
  <c r="S8959"/>
  <c r="R8959"/>
  <c r="Q8959"/>
  <c r="P8959"/>
  <c r="O8959"/>
  <c r="N8959"/>
  <c r="M8959"/>
  <c r="L8959"/>
  <c r="K8959"/>
  <c r="AT8953"/>
  <c r="AS8953"/>
  <c r="AR8953"/>
  <c r="AQ8953"/>
  <c r="AP8953"/>
  <c r="AO8953"/>
  <c r="AN8953"/>
  <c r="AM8953"/>
  <c r="AL8953"/>
  <c r="AK8953"/>
  <c r="AG8953"/>
  <c r="AF8953"/>
  <c r="AE8953"/>
  <c r="AD8953"/>
  <c r="AC8953"/>
  <c r="AB8953"/>
  <c r="AA8953"/>
  <c r="Z8953"/>
  <c r="Y8953"/>
  <c r="X8953"/>
  <c r="T8953"/>
  <c r="S8953"/>
  <c r="R8953"/>
  <c r="Q8953"/>
  <c r="P8953"/>
  <c r="O8953"/>
  <c r="N8953"/>
  <c r="M8953"/>
  <c r="L8953"/>
  <c r="K8953"/>
  <c r="AT8923"/>
  <c r="AT8922" s="1"/>
  <c r="AS8923"/>
  <c r="AS8922" s="1"/>
  <c r="AR8923"/>
  <c r="AR8922" s="1"/>
  <c r="AQ8923"/>
  <c r="AQ8922" s="1"/>
  <c r="AP8923"/>
  <c r="AP8922" s="1"/>
  <c r="AO8923"/>
  <c r="AO8922" s="1"/>
  <c r="AN8923"/>
  <c r="AM8923"/>
  <c r="AM8922" s="1"/>
  <c r="AL8923"/>
  <c r="AL8922" s="1"/>
  <c r="AK8923"/>
  <c r="AK8922" s="1"/>
  <c r="AG8923"/>
  <c r="AG8922" s="1"/>
  <c r="AF8923"/>
  <c r="AF8922" s="1"/>
  <c r="AE8923"/>
  <c r="AE8922" s="1"/>
  <c r="AD8923"/>
  <c r="AD8922" s="1"/>
  <c r="AC8923"/>
  <c r="AC8922" s="1"/>
  <c r="AB8923"/>
  <c r="AB8922" s="1"/>
  <c r="AA8923"/>
  <c r="Z8923"/>
  <c r="Z8922" s="1"/>
  <c r="Y8923"/>
  <c r="Y8922" s="1"/>
  <c r="X8923"/>
  <c r="X8922" s="1"/>
  <c r="T8923"/>
  <c r="T8922" s="1"/>
  <c r="S8923"/>
  <c r="S8922" s="1"/>
  <c r="R8923"/>
  <c r="R8922" s="1"/>
  <c r="Q8923"/>
  <c r="Q8922" s="1"/>
  <c r="P8923"/>
  <c r="P8922" s="1"/>
  <c r="O8923"/>
  <c r="O8922" s="1"/>
  <c r="N8923"/>
  <c r="N8922" s="1"/>
  <c r="M8923"/>
  <c r="M8922" s="1"/>
  <c r="L8923"/>
  <c r="L8922" s="1"/>
  <c r="K8923"/>
  <c r="AT8920"/>
  <c r="AT8919" s="1"/>
  <c r="AS8920"/>
  <c r="AS8919" s="1"/>
  <c r="AR8920"/>
  <c r="AR8919" s="1"/>
  <c r="AQ8920"/>
  <c r="AQ8919" s="1"/>
  <c r="AP8920"/>
  <c r="AP8919" s="1"/>
  <c r="AO8920"/>
  <c r="AO8919" s="1"/>
  <c r="AN8920"/>
  <c r="AN8919" s="1"/>
  <c r="AM8920"/>
  <c r="AL8920"/>
  <c r="AL8919" s="1"/>
  <c r="AK8920"/>
  <c r="AK8919" s="1"/>
  <c r="AG8920"/>
  <c r="AG8919" s="1"/>
  <c r="AF8920"/>
  <c r="AF8919" s="1"/>
  <c r="AE8920"/>
  <c r="AE8919" s="1"/>
  <c r="AD8920"/>
  <c r="AD8919" s="1"/>
  <c r="AC8920"/>
  <c r="AC8919" s="1"/>
  <c r="AB8920"/>
  <c r="AB8919" s="1"/>
  <c r="AA8920"/>
  <c r="AA8919" s="1"/>
  <c r="Z8920"/>
  <c r="Y8920"/>
  <c r="Y8919" s="1"/>
  <c r="X8920"/>
  <c r="X8919" s="1"/>
  <c r="T8920"/>
  <c r="T8919" s="1"/>
  <c r="S8920"/>
  <c r="S8919" s="1"/>
  <c r="R8920"/>
  <c r="R8919" s="1"/>
  <c r="Q8920"/>
  <c r="Q8919" s="1"/>
  <c r="P8920"/>
  <c r="P8919" s="1"/>
  <c r="O8920"/>
  <c r="O8919" s="1"/>
  <c r="N8920"/>
  <c r="N8919" s="1"/>
  <c r="M8920"/>
  <c r="M8919" s="1"/>
  <c r="L8920"/>
  <c r="L8919" s="1"/>
  <c r="K8920"/>
  <c r="K8919" s="1"/>
  <c r="AT8908"/>
  <c r="AS8908"/>
  <c r="AR8908"/>
  <c r="AQ8908"/>
  <c r="AP8908"/>
  <c r="AO8908"/>
  <c r="AN8908"/>
  <c r="AM8908"/>
  <c r="AL8908"/>
  <c r="AK8908"/>
  <c r="AG8908"/>
  <c r="AF8908"/>
  <c r="AE8908"/>
  <c r="AD8908"/>
  <c r="AC8908"/>
  <c r="AB8908"/>
  <c r="AA8908"/>
  <c r="Z8908"/>
  <c r="Y8908"/>
  <c r="X8908"/>
  <c r="T8908"/>
  <c r="S8908"/>
  <c r="R8908"/>
  <c r="Q8908"/>
  <c r="P8908"/>
  <c r="O8908"/>
  <c r="N8908"/>
  <c r="M8908"/>
  <c r="L8908"/>
  <c r="K8908"/>
  <c r="AT8906"/>
  <c r="AS8906"/>
  <c r="AR8906"/>
  <c r="AQ8906"/>
  <c r="AP8906"/>
  <c r="AO8906"/>
  <c r="AN8906"/>
  <c r="AM8906"/>
  <c r="AL8906"/>
  <c r="AK8906"/>
  <c r="AG8906"/>
  <c r="AF8906"/>
  <c r="AE8906"/>
  <c r="AD8906"/>
  <c r="AC8906"/>
  <c r="AB8906"/>
  <c r="AA8906"/>
  <c r="Z8906"/>
  <c r="Y8906"/>
  <c r="X8906"/>
  <c r="T8906"/>
  <c r="S8906"/>
  <c r="R8906"/>
  <c r="Q8906"/>
  <c r="P8906"/>
  <c r="O8906"/>
  <c r="N8906"/>
  <c r="M8906"/>
  <c r="L8906"/>
  <c r="K8906"/>
  <c r="AT8900"/>
  <c r="AT8898" s="1"/>
  <c r="AS8900"/>
  <c r="AS8898" s="1"/>
  <c r="AR8900"/>
  <c r="AQ8900"/>
  <c r="AQ8898" s="1"/>
  <c r="AP8900"/>
  <c r="AP8898" s="1"/>
  <c r="AO8900"/>
  <c r="AO8898" s="1"/>
  <c r="AN8900"/>
  <c r="AM8900"/>
  <c r="AM8898" s="1"/>
  <c r="AL8900"/>
  <c r="AL8898" s="1"/>
  <c r="AK8900"/>
  <c r="AK8898" s="1"/>
  <c r="AG8900"/>
  <c r="AG8898" s="1"/>
  <c r="AF8900"/>
  <c r="AF8898" s="1"/>
  <c r="AE8900"/>
  <c r="AE8898" s="1"/>
  <c r="AD8900"/>
  <c r="AD8898" s="1"/>
  <c r="AC8900"/>
  <c r="AC8898" s="1"/>
  <c r="AB8900"/>
  <c r="AB8898" s="1"/>
  <c r="AA8900"/>
  <c r="Z8900"/>
  <c r="Z8898" s="1"/>
  <c r="Y8900"/>
  <c r="Y8898" s="1"/>
  <c r="X8900"/>
  <c r="X8898" s="1"/>
  <c r="T8900"/>
  <c r="T8898" s="1"/>
  <c r="S8900"/>
  <c r="S8898" s="1"/>
  <c r="R8900"/>
  <c r="Q8900"/>
  <c r="Q8898" s="1"/>
  <c r="P8900"/>
  <c r="P8898" s="1"/>
  <c r="O8900"/>
  <c r="O8898" s="1"/>
  <c r="N8900"/>
  <c r="M8900"/>
  <c r="L8900"/>
  <c r="L8898" s="1"/>
  <c r="K8900"/>
  <c r="AT8888"/>
  <c r="AS8888"/>
  <c r="AR8888"/>
  <c r="AQ8888"/>
  <c r="AP8888"/>
  <c r="AO8888"/>
  <c r="AN8888"/>
  <c r="AM8888"/>
  <c r="AL8888"/>
  <c r="AK8888"/>
  <c r="AG8888"/>
  <c r="AF8888"/>
  <c r="AE8888"/>
  <c r="AD8888"/>
  <c r="AC8888"/>
  <c r="AB8888"/>
  <c r="AA8888"/>
  <c r="Z8888"/>
  <c r="Y8888"/>
  <c r="X8888"/>
  <c r="T8888"/>
  <c r="S8888"/>
  <c r="R8888"/>
  <c r="Q8888"/>
  <c r="P8888"/>
  <c r="O8888"/>
  <c r="N8888"/>
  <c r="M8888"/>
  <c r="L8888"/>
  <c r="K8888"/>
  <c r="AT8887"/>
  <c r="AS8887"/>
  <c r="AR8887"/>
  <c r="AQ8887"/>
  <c r="AP8887"/>
  <c r="AO8887"/>
  <c r="AN8887"/>
  <c r="AM8887"/>
  <c r="AL8887"/>
  <c r="AK8887"/>
  <c r="AG8887"/>
  <c r="AF8887"/>
  <c r="AE8887"/>
  <c r="AD8887"/>
  <c r="AC8887"/>
  <c r="AB8887"/>
  <c r="AA8887"/>
  <c r="Z8887"/>
  <c r="Y8887"/>
  <c r="X8887"/>
  <c r="T8887"/>
  <c r="S8887"/>
  <c r="R8887"/>
  <c r="Q8887"/>
  <c r="P8887"/>
  <c r="O8887"/>
  <c r="N8887"/>
  <c r="M8887"/>
  <c r="L8887"/>
  <c r="K8887"/>
  <c r="AT8886"/>
  <c r="AS8886"/>
  <c r="AR8886"/>
  <c r="AQ8886"/>
  <c r="AP8886"/>
  <c r="AO8886"/>
  <c r="AN8886"/>
  <c r="AM8886"/>
  <c r="AL8886"/>
  <c r="AK8886"/>
  <c r="AG8886"/>
  <c r="AF8886"/>
  <c r="AE8886"/>
  <c r="AD8886"/>
  <c r="AC8886"/>
  <c r="AB8886"/>
  <c r="AA8886"/>
  <c r="Z8886"/>
  <c r="Y8886"/>
  <c r="X8886"/>
  <c r="T8886"/>
  <c r="S8886"/>
  <c r="R8886"/>
  <c r="Q8886"/>
  <c r="P8886"/>
  <c r="O8886"/>
  <c r="N8886"/>
  <c r="M8886"/>
  <c r="L8886"/>
  <c r="K8886"/>
  <c r="AT8885"/>
  <c r="AS8885"/>
  <c r="AR8885"/>
  <c r="AQ8885"/>
  <c r="AP8885"/>
  <c r="AO8885"/>
  <c r="AN8885"/>
  <c r="AM8885"/>
  <c r="AL8885"/>
  <c r="AK8885"/>
  <c r="AG8885"/>
  <c r="AF8885"/>
  <c r="AE8885"/>
  <c r="AD8885"/>
  <c r="AC8885"/>
  <c r="AB8885"/>
  <c r="AA8885"/>
  <c r="Z8885"/>
  <c r="Y8885"/>
  <c r="X8885"/>
  <c r="T8885"/>
  <c r="S8885"/>
  <c r="R8885"/>
  <c r="Q8885"/>
  <c r="P8885"/>
  <c r="O8885"/>
  <c r="N8885"/>
  <c r="M8885"/>
  <c r="L8885"/>
  <c r="K8885"/>
  <c r="AT8884"/>
  <c r="AS8884"/>
  <c r="AR8884"/>
  <c r="AQ8884"/>
  <c r="AP8884"/>
  <c r="AO8884"/>
  <c r="AN8884"/>
  <c r="AM8884"/>
  <c r="AL8884"/>
  <c r="AK8884"/>
  <c r="AG8884"/>
  <c r="AF8884"/>
  <c r="AE8884"/>
  <c r="AD8884"/>
  <c r="AC8884"/>
  <c r="AB8884"/>
  <c r="AA8884"/>
  <c r="Z8884"/>
  <c r="Y8884"/>
  <c r="X8884"/>
  <c r="T8884"/>
  <c r="S8884"/>
  <c r="R8884"/>
  <c r="Q8884"/>
  <c r="P8884"/>
  <c r="O8884"/>
  <c r="N8884"/>
  <c r="M8884"/>
  <c r="L8884"/>
  <c r="K8884"/>
  <c r="AT8883"/>
  <c r="AS8883"/>
  <c r="AR8883"/>
  <c r="AQ8883"/>
  <c r="AP8883"/>
  <c r="AO8883"/>
  <c r="AN8883"/>
  <c r="AM8883"/>
  <c r="AL8883"/>
  <c r="AK8883"/>
  <c r="AG8883"/>
  <c r="AF8883"/>
  <c r="AE8883"/>
  <c r="AD8883"/>
  <c r="AC8883"/>
  <c r="AB8883"/>
  <c r="AA8883"/>
  <c r="Z8883"/>
  <c r="Y8883"/>
  <c r="X8883"/>
  <c r="T8883"/>
  <c r="S8883"/>
  <c r="R8883"/>
  <c r="Q8883"/>
  <c r="P8883"/>
  <c r="O8883"/>
  <c r="N8883"/>
  <c r="M8883"/>
  <c r="L8883"/>
  <c r="K8883"/>
  <c r="AT8875"/>
  <c r="AT8874" s="1"/>
  <c r="AS8875"/>
  <c r="AS8874" s="1"/>
  <c r="AR8875"/>
  <c r="AR8874" s="1"/>
  <c r="AQ8875"/>
  <c r="AQ8874" s="1"/>
  <c r="AP8875"/>
  <c r="AO8875"/>
  <c r="AO8874" s="1"/>
  <c r="AN8875"/>
  <c r="AN8874" s="1"/>
  <c r="AM8875"/>
  <c r="AM8874" s="1"/>
  <c r="AL8875"/>
  <c r="AL8874" s="1"/>
  <c r="AK8875"/>
  <c r="AK8874" s="1"/>
  <c r="AG8875"/>
  <c r="AG8874" s="1"/>
  <c r="AF8875"/>
  <c r="AF8874" s="1"/>
  <c r="AE8875"/>
  <c r="AE8874" s="1"/>
  <c r="AD8875"/>
  <c r="AD8874" s="1"/>
  <c r="AC8875"/>
  <c r="AC8874" s="1"/>
  <c r="AB8875"/>
  <c r="AB8874" s="1"/>
  <c r="AA8875"/>
  <c r="AA8874" s="1"/>
  <c r="Z8875"/>
  <c r="Y8875"/>
  <c r="Y8874" s="1"/>
  <c r="X8875"/>
  <c r="X8874" s="1"/>
  <c r="T8875"/>
  <c r="T8874" s="1"/>
  <c r="S8875"/>
  <c r="S8874" s="1"/>
  <c r="R8875"/>
  <c r="R8874" s="1"/>
  <c r="Q8875"/>
  <c r="Q8874" s="1"/>
  <c r="P8875"/>
  <c r="P8874" s="1"/>
  <c r="O8875"/>
  <c r="O8874" s="1"/>
  <c r="N8875"/>
  <c r="N8874" s="1"/>
  <c r="M8875"/>
  <c r="L8875"/>
  <c r="L8874" s="1"/>
  <c r="K8875"/>
  <c r="K8874" s="1"/>
  <c r="AT8860"/>
  <c r="AS8860"/>
  <c r="AR8860"/>
  <c r="AQ8860"/>
  <c r="AP8860"/>
  <c r="AO8860"/>
  <c r="AN8860"/>
  <c r="AM8860"/>
  <c r="AM8859" s="1"/>
  <c r="AM8858" s="1"/>
  <c r="AL8860"/>
  <c r="AK8860"/>
  <c r="AG8860"/>
  <c r="AF8860"/>
  <c r="AE8860"/>
  <c r="AE8859" s="1"/>
  <c r="AE8858" s="1"/>
  <c r="AD8860"/>
  <c r="AD8859" s="1"/>
  <c r="AD8858" s="1"/>
  <c r="AC8860"/>
  <c r="AB8860"/>
  <c r="AA8860"/>
  <c r="Z8860"/>
  <c r="Z8859" s="1"/>
  <c r="Z8858" s="1"/>
  <c r="Y8860"/>
  <c r="X8860"/>
  <c r="T8860"/>
  <c r="S8860"/>
  <c r="R8860"/>
  <c r="Q8860"/>
  <c r="P8860"/>
  <c r="O8860"/>
  <c r="N8860"/>
  <c r="M8860"/>
  <c r="L8860"/>
  <c r="K8860"/>
  <c r="AT8840"/>
  <c r="AS8840"/>
  <c r="AR8840"/>
  <c r="AQ8840"/>
  <c r="AP8840"/>
  <c r="AP8839" s="1"/>
  <c r="AP8838" s="1"/>
  <c r="AO8840"/>
  <c r="AN8840"/>
  <c r="AM8840"/>
  <c r="AL8840"/>
  <c r="AK8840"/>
  <c r="AG8840"/>
  <c r="AG8839" s="1"/>
  <c r="AG8838" s="1"/>
  <c r="AF8840"/>
  <c r="AE8840"/>
  <c r="AD8840"/>
  <c r="AC8840"/>
  <c r="AB8840"/>
  <c r="AA8840"/>
  <c r="Z8840"/>
  <c r="Y8840"/>
  <c r="X8840"/>
  <c r="T8840"/>
  <c r="S8840"/>
  <c r="R8840"/>
  <c r="Q8840"/>
  <c r="P8840"/>
  <c r="O8840"/>
  <c r="N8840"/>
  <c r="M8840"/>
  <c r="L8840"/>
  <c r="L8839" s="1"/>
  <c r="L8838" s="1"/>
  <c r="K8840"/>
  <c r="AT8834"/>
  <c r="AS8834"/>
  <c r="AR8834"/>
  <c r="AQ8834"/>
  <c r="AP8834"/>
  <c r="AO8834"/>
  <c r="AN8834"/>
  <c r="AM8834"/>
  <c r="AL8834"/>
  <c r="AK8834"/>
  <c r="AG8834"/>
  <c r="AF8834"/>
  <c r="AF8825" s="1"/>
  <c r="AE8834"/>
  <c r="AD8834"/>
  <c r="AC8834"/>
  <c r="AB8834"/>
  <c r="AB8825" s="1"/>
  <c r="AA8834"/>
  <c r="Z8834"/>
  <c r="Y8834"/>
  <c r="X8834"/>
  <c r="T8834"/>
  <c r="S8834"/>
  <c r="R8834"/>
  <c r="Q8834"/>
  <c r="P8834"/>
  <c r="O8834"/>
  <c r="N8834"/>
  <c r="M8834"/>
  <c r="L8834"/>
  <c r="K8834"/>
  <c r="AT8823"/>
  <c r="AS8823"/>
  <c r="AR8823"/>
  <c r="AQ8823"/>
  <c r="AP8823"/>
  <c r="AO8823"/>
  <c r="AN8823"/>
  <c r="AM8823"/>
  <c r="AL8823"/>
  <c r="AK8823"/>
  <c r="AG8823"/>
  <c r="AF8823"/>
  <c r="AE8823"/>
  <c r="AD8823"/>
  <c r="AC8823"/>
  <c r="AB8823"/>
  <c r="AA8823"/>
  <c r="Z8823"/>
  <c r="Y8823"/>
  <c r="X8823"/>
  <c r="T8823"/>
  <c r="S8823"/>
  <c r="R8823"/>
  <c r="Q8823"/>
  <c r="P8823"/>
  <c r="O8823"/>
  <c r="N8823"/>
  <c r="M8823"/>
  <c r="L8823"/>
  <c r="K8823"/>
  <c r="AT8817"/>
  <c r="AS8817"/>
  <c r="AR8817"/>
  <c r="AR8815" s="1"/>
  <c r="AQ8817"/>
  <c r="AQ8815" s="1"/>
  <c r="AP8817"/>
  <c r="AO8817"/>
  <c r="AN8817"/>
  <c r="AN8815" s="1"/>
  <c r="AM8817"/>
  <c r="AL8817"/>
  <c r="AK8817"/>
  <c r="AG8817"/>
  <c r="AF8817"/>
  <c r="AE8817"/>
  <c r="AD8817"/>
  <c r="AC8817"/>
  <c r="AB8817"/>
  <c r="AA8817"/>
  <c r="AA8815" s="1"/>
  <c r="Z8817"/>
  <c r="Y8817"/>
  <c r="X8817"/>
  <c r="X8815" s="1"/>
  <c r="T8817"/>
  <c r="S8817"/>
  <c r="R8817"/>
  <c r="R8815" s="1"/>
  <c r="Q8817"/>
  <c r="P8817"/>
  <c r="O8817"/>
  <c r="N8817"/>
  <c r="N8815" s="1"/>
  <c r="M8817"/>
  <c r="M8815" s="1"/>
  <c r="L8817"/>
  <c r="K8817"/>
  <c r="K8815" s="1"/>
  <c r="AT8784"/>
  <c r="AT8783" s="1"/>
  <c r="AS8784"/>
  <c r="AS8783" s="1"/>
  <c r="AR8784"/>
  <c r="AR8783" s="1"/>
  <c r="AQ8784"/>
  <c r="AQ8783" s="1"/>
  <c r="AP8784"/>
  <c r="AP8783" s="1"/>
  <c r="AO8784"/>
  <c r="AO8783" s="1"/>
  <c r="AN8784"/>
  <c r="AN8783" s="1"/>
  <c r="AM8784"/>
  <c r="AM8783" s="1"/>
  <c r="AL8784"/>
  <c r="AL8783" s="1"/>
  <c r="AK8784"/>
  <c r="AG8784"/>
  <c r="AG8783" s="1"/>
  <c r="AF8784"/>
  <c r="AF8783" s="1"/>
  <c r="AE8784"/>
  <c r="AE8783" s="1"/>
  <c r="AD8784"/>
  <c r="AD8783" s="1"/>
  <c r="AC8784"/>
  <c r="AC8783" s="1"/>
  <c r="AB8784"/>
  <c r="AB8783" s="1"/>
  <c r="AA8784"/>
  <c r="AA8783" s="1"/>
  <c r="Z8784"/>
  <c r="Z8783" s="1"/>
  <c r="Y8784"/>
  <c r="Y8783" s="1"/>
  <c r="X8784"/>
  <c r="T8784"/>
  <c r="T8783" s="1"/>
  <c r="S8784"/>
  <c r="R8784"/>
  <c r="R8783" s="1"/>
  <c r="Q8784"/>
  <c r="Q8783" s="1"/>
  <c r="P8784"/>
  <c r="P8783" s="1"/>
  <c r="O8784"/>
  <c r="O8783" s="1"/>
  <c r="N8784"/>
  <c r="N8783" s="1"/>
  <c r="M8784"/>
  <c r="M8783" s="1"/>
  <c r="L8784"/>
  <c r="L8783" s="1"/>
  <c r="K8784"/>
  <c r="K8783" s="1"/>
  <c r="AT8781"/>
  <c r="AT8780" s="1"/>
  <c r="AS8781"/>
  <c r="AS8780" s="1"/>
  <c r="AR8781"/>
  <c r="AR8780" s="1"/>
  <c r="AQ8781"/>
  <c r="AQ8780" s="1"/>
  <c r="AP8781"/>
  <c r="AP8780" s="1"/>
  <c r="AO8781"/>
  <c r="AO8780" s="1"/>
  <c r="AN8781"/>
  <c r="AM8781"/>
  <c r="AM8780" s="1"/>
  <c r="AL8781"/>
  <c r="AL8780" s="1"/>
  <c r="AK8781"/>
  <c r="AK8780" s="1"/>
  <c r="AG8781"/>
  <c r="AG8780" s="1"/>
  <c r="AF8781"/>
  <c r="AF8780" s="1"/>
  <c r="AE8781"/>
  <c r="AE8780" s="1"/>
  <c r="AD8781"/>
  <c r="AD8780" s="1"/>
  <c r="AC8781"/>
  <c r="AC8780" s="1"/>
  <c r="AB8781"/>
  <c r="AB8780" s="1"/>
  <c r="AA8781"/>
  <c r="AA8780" s="1"/>
  <c r="Z8781"/>
  <c r="Z8780" s="1"/>
  <c r="Y8781"/>
  <c r="Y8780" s="1"/>
  <c r="X8781"/>
  <c r="T8781"/>
  <c r="T8780" s="1"/>
  <c r="S8781"/>
  <c r="R8781"/>
  <c r="R8780" s="1"/>
  <c r="Q8781"/>
  <c r="Q8780" s="1"/>
  <c r="P8781"/>
  <c r="P8780" s="1"/>
  <c r="O8781"/>
  <c r="O8780" s="1"/>
  <c r="N8781"/>
  <c r="N8780" s="1"/>
  <c r="M8781"/>
  <c r="M8780" s="1"/>
  <c r="L8781"/>
  <c r="L8780" s="1"/>
  <c r="K8781"/>
  <c r="K8780" s="1"/>
  <c r="AT8769"/>
  <c r="AS8769"/>
  <c r="AR8769"/>
  <c r="AQ8769"/>
  <c r="AP8769"/>
  <c r="AO8769"/>
  <c r="AN8769"/>
  <c r="AM8769"/>
  <c r="AL8769"/>
  <c r="AK8769"/>
  <c r="AG8769"/>
  <c r="AF8769"/>
  <c r="AE8769"/>
  <c r="AD8769"/>
  <c r="AC8769"/>
  <c r="AB8769"/>
  <c r="AA8769"/>
  <c r="Z8769"/>
  <c r="Y8769"/>
  <c r="X8769"/>
  <c r="T8769"/>
  <c r="S8769"/>
  <c r="R8769"/>
  <c r="Q8769"/>
  <c r="P8769"/>
  <c r="O8769"/>
  <c r="N8769"/>
  <c r="M8769"/>
  <c r="L8769"/>
  <c r="K8769"/>
  <c r="AT8767"/>
  <c r="AS8767"/>
  <c r="AR8767"/>
  <c r="AQ8767"/>
  <c r="AP8767"/>
  <c r="AO8767"/>
  <c r="AN8767"/>
  <c r="AM8767"/>
  <c r="AL8767"/>
  <c r="AK8767"/>
  <c r="AG8767"/>
  <c r="AF8767"/>
  <c r="AE8767"/>
  <c r="AD8767"/>
  <c r="AC8767"/>
  <c r="AB8767"/>
  <c r="AA8767"/>
  <c r="Z8767"/>
  <c r="Y8767"/>
  <c r="X8767"/>
  <c r="T8767"/>
  <c r="S8767"/>
  <c r="R8767"/>
  <c r="Q8767"/>
  <c r="P8767"/>
  <c r="O8767"/>
  <c r="N8767"/>
  <c r="M8767"/>
  <c r="L8767"/>
  <c r="K8767"/>
  <c r="AT8761"/>
  <c r="AS8761"/>
  <c r="AR8761"/>
  <c r="AQ8761"/>
  <c r="AP8761"/>
  <c r="AO8761"/>
  <c r="AN8761"/>
  <c r="AM8761"/>
  <c r="AL8761"/>
  <c r="AK8761"/>
  <c r="AG8761"/>
  <c r="AF8761"/>
  <c r="AE8761"/>
  <c r="AD8761"/>
  <c r="AC8761"/>
  <c r="AB8761"/>
  <c r="AA8761"/>
  <c r="Z8761"/>
  <c r="Y8761"/>
  <c r="X8761"/>
  <c r="T8761"/>
  <c r="T8759" s="1"/>
  <c r="S8761"/>
  <c r="R8761"/>
  <c r="Q8761"/>
  <c r="P8761"/>
  <c r="P8759" s="1"/>
  <c r="O8761"/>
  <c r="N8761"/>
  <c r="M8761"/>
  <c r="L8761"/>
  <c r="K8761"/>
  <c r="AT8733"/>
  <c r="AS8733"/>
  <c r="AR8733"/>
  <c r="AQ8733"/>
  <c r="AP8733"/>
  <c r="AO8733"/>
  <c r="AN8733"/>
  <c r="AM8733"/>
  <c r="AL8733"/>
  <c r="AK8733"/>
  <c r="AK8732" s="1"/>
  <c r="AK8731" s="1"/>
  <c r="AG8733"/>
  <c r="AF8733"/>
  <c r="AE8733"/>
  <c r="AD8733"/>
  <c r="AC8733"/>
  <c r="AB8733"/>
  <c r="AB8732" s="1"/>
  <c r="AB8731" s="1"/>
  <c r="AA8733"/>
  <c r="Z8733"/>
  <c r="Y8733"/>
  <c r="X8733"/>
  <c r="X8732" s="1"/>
  <c r="X8731" s="1"/>
  <c r="T8733"/>
  <c r="S8733"/>
  <c r="R8733"/>
  <c r="R8732" s="1"/>
  <c r="R8731" s="1"/>
  <c r="Q8733"/>
  <c r="P8733"/>
  <c r="O8733"/>
  <c r="N8733"/>
  <c r="N8732" s="1"/>
  <c r="N8731" s="1"/>
  <c r="M8733"/>
  <c r="L8733"/>
  <c r="K8733"/>
  <c r="AT8729"/>
  <c r="AT8728" s="1"/>
  <c r="AS8729"/>
  <c r="AS8728" s="1"/>
  <c r="AR8729"/>
  <c r="AR8728" s="1"/>
  <c r="AQ8729"/>
  <c r="AQ8728" s="1"/>
  <c r="AP8729"/>
  <c r="AP8728" s="1"/>
  <c r="AO8729"/>
  <c r="AO8728" s="1"/>
  <c r="AN8729"/>
  <c r="AN8728" s="1"/>
  <c r="AM8729"/>
  <c r="AM8728" s="1"/>
  <c r="AL8729"/>
  <c r="AL8728" s="1"/>
  <c r="AK8729"/>
  <c r="AG8729"/>
  <c r="AG8728" s="1"/>
  <c r="AF8729"/>
  <c r="AF8728" s="1"/>
  <c r="AE8729"/>
  <c r="AE8728" s="1"/>
  <c r="AD8729"/>
  <c r="AD8728" s="1"/>
  <c r="AC8729"/>
  <c r="AC8728" s="1"/>
  <c r="AB8729"/>
  <c r="AB8728" s="1"/>
  <c r="AA8729"/>
  <c r="AA8728" s="1"/>
  <c r="Z8729"/>
  <c r="Z8728" s="1"/>
  <c r="Y8729"/>
  <c r="X8729"/>
  <c r="X8728" s="1"/>
  <c r="T8729"/>
  <c r="T8728" s="1"/>
  <c r="S8729"/>
  <c r="S8728" s="1"/>
  <c r="R8729"/>
  <c r="R8728" s="1"/>
  <c r="Q8729"/>
  <c r="P8729"/>
  <c r="P8728" s="1"/>
  <c r="O8729"/>
  <c r="O8728" s="1"/>
  <c r="N8729"/>
  <c r="N8728" s="1"/>
  <c r="M8729"/>
  <c r="M8728" s="1"/>
  <c r="L8729"/>
  <c r="L8728" s="1"/>
  <c r="K8729"/>
  <c r="K8728" s="1"/>
  <c r="AT8717"/>
  <c r="AS8717"/>
  <c r="AR8717"/>
  <c r="AQ8717"/>
  <c r="AP8717"/>
  <c r="AO8717"/>
  <c r="AN8717"/>
  <c r="AM8717"/>
  <c r="AL8717"/>
  <c r="AK8717"/>
  <c r="AG8717"/>
  <c r="AF8717"/>
  <c r="AE8717"/>
  <c r="AD8717"/>
  <c r="AC8717"/>
  <c r="AB8717"/>
  <c r="AA8717"/>
  <c r="Z8717"/>
  <c r="Y8717"/>
  <c r="X8717"/>
  <c r="T8717"/>
  <c r="S8717"/>
  <c r="R8717"/>
  <c r="Q8717"/>
  <c r="P8717"/>
  <c r="O8717"/>
  <c r="N8717"/>
  <c r="M8717"/>
  <c r="L8717"/>
  <c r="K8717"/>
  <c r="AT8715"/>
  <c r="AS8715"/>
  <c r="AR8715"/>
  <c r="AQ8715"/>
  <c r="AP8715"/>
  <c r="AO8715"/>
  <c r="AN8715"/>
  <c r="AM8715"/>
  <c r="AL8715"/>
  <c r="AK8715"/>
  <c r="AG8715"/>
  <c r="AF8715"/>
  <c r="AE8715"/>
  <c r="AD8715"/>
  <c r="AC8715"/>
  <c r="AB8715"/>
  <c r="AA8715"/>
  <c r="Z8715"/>
  <c r="Y8715"/>
  <c r="X8715"/>
  <c r="T8715"/>
  <c r="S8715"/>
  <c r="R8715"/>
  <c r="Q8715"/>
  <c r="P8715"/>
  <c r="O8715"/>
  <c r="N8715"/>
  <c r="M8715"/>
  <c r="L8715"/>
  <c r="K8715"/>
  <c r="AT8709"/>
  <c r="AS8709"/>
  <c r="AR8709"/>
  <c r="AR8707" s="1"/>
  <c r="AQ8709"/>
  <c r="AP8709"/>
  <c r="AO8709"/>
  <c r="AN8709"/>
  <c r="AN8707" s="1"/>
  <c r="AM8709"/>
  <c r="AL8709"/>
  <c r="AK8709"/>
  <c r="AK8707" s="1"/>
  <c r="AG8709"/>
  <c r="AF8709"/>
  <c r="AE8709"/>
  <c r="AD8709"/>
  <c r="AC8709"/>
  <c r="AB8709"/>
  <c r="AB8707" s="1"/>
  <c r="AA8709"/>
  <c r="Z8709"/>
  <c r="Y8709"/>
  <c r="X8709"/>
  <c r="T8709"/>
  <c r="S8709"/>
  <c r="R8709"/>
  <c r="R8707" s="1"/>
  <c r="Q8709"/>
  <c r="P8709"/>
  <c r="O8709"/>
  <c r="N8709"/>
  <c r="M8709"/>
  <c r="M8707" s="1"/>
  <c r="L8709"/>
  <c r="K8709"/>
  <c r="AT8693"/>
  <c r="AS8693"/>
  <c r="AR8693"/>
  <c r="AQ8693"/>
  <c r="AP8693"/>
  <c r="AO8693"/>
  <c r="AN8693"/>
  <c r="AM8693"/>
  <c r="AL8693"/>
  <c r="AK8693"/>
  <c r="AG8693"/>
  <c r="AF8693"/>
  <c r="AE8693"/>
  <c r="AD8693"/>
  <c r="AC8693"/>
  <c r="AB8693"/>
  <c r="AA8693"/>
  <c r="Z8693"/>
  <c r="Y8693"/>
  <c r="X8693"/>
  <c r="T8693"/>
  <c r="S8693"/>
  <c r="R8693"/>
  <c r="Q8693"/>
  <c r="P8693"/>
  <c r="O8693"/>
  <c r="N8693"/>
  <c r="M8693"/>
  <c r="L8693"/>
  <c r="K8693"/>
  <c r="AT8692"/>
  <c r="AS8692"/>
  <c r="AR8692"/>
  <c r="AQ8692"/>
  <c r="AP8692"/>
  <c r="AO8692"/>
  <c r="AN8692"/>
  <c r="AM8692"/>
  <c r="AL8692"/>
  <c r="AK8692"/>
  <c r="AG8692"/>
  <c r="AF8692"/>
  <c r="AE8692"/>
  <c r="AD8692"/>
  <c r="AC8692"/>
  <c r="AB8692"/>
  <c r="AA8692"/>
  <c r="Z8692"/>
  <c r="Y8692"/>
  <c r="X8692"/>
  <c r="T8692"/>
  <c r="S8692"/>
  <c r="R8692"/>
  <c r="Q8692"/>
  <c r="P8692"/>
  <c r="O8692"/>
  <c r="N8692"/>
  <c r="M8692"/>
  <c r="L8692"/>
  <c r="K8692"/>
  <c r="AT8691"/>
  <c r="AS8691"/>
  <c r="AR8691"/>
  <c r="AQ8691"/>
  <c r="AP8691"/>
  <c r="AO8691"/>
  <c r="AN8691"/>
  <c r="AM8691"/>
  <c r="AL8691"/>
  <c r="AK8691"/>
  <c r="AG8691"/>
  <c r="AF8691"/>
  <c r="AE8691"/>
  <c r="AD8691"/>
  <c r="AC8691"/>
  <c r="AB8691"/>
  <c r="AA8691"/>
  <c r="Z8691"/>
  <c r="Y8691"/>
  <c r="X8691"/>
  <c r="T8691"/>
  <c r="S8691"/>
  <c r="R8691"/>
  <c r="Q8691"/>
  <c r="P8691"/>
  <c r="O8691"/>
  <c r="N8691"/>
  <c r="M8691"/>
  <c r="L8691"/>
  <c r="K8691"/>
  <c r="AT8690"/>
  <c r="AS8690"/>
  <c r="AR8690"/>
  <c r="AQ8690"/>
  <c r="AP8690"/>
  <c r="AO8690"/>
  <c r="AN8690"/>
  <c r="AM8690"/>
  <c r="AL8690"/>
  <c r="AK8690"/>
  <c r="AG8690"/>
  <c r="AF8690"/>
  <c r="AE8690"/>
  <c r="AD8690"/>
  <c r="AC8690"/>
  <c r="AB8690"/>
  <c r="AA8690"/>
  <c r="Z8690"/>
  <c r="Y8690"/>
  <c r="X8690"/>
  <c r="T8690"/>
  <c r="S8690"/>
  <c r="R8690"/>
  <c r="Q8690"/>
  <c r="P8690"/>
  <c r="O8690"/>
  <c r="N8690"/>
  <c r="M8690"/>
  <c r="L8690"/>
  <c r="K8690"/>
  <c r="AT8677"/>
  <c r="AS8677"/>
  <c r="AR8677"/>
  <c r="AR8676" s="1"/>
  <c r="AR8675" s="1"/>
  <c r="AQ8677"/>
  <c r="AP8677"/>
  <c r="AO8677"/>
  <c r="AN8677"/>
  <c r="AM8677"/>
  <c r="AL8677"/>
  <c r="AK8677"/>
  <c r="AG8677"/>
  <c r="AF8677"/>
  <c r="AE8677"/>
  <c r="AD8677"/>
  <c r="AC8677"/>
  <c r="AB8677"/>
  <c r="AA8677"/>
  <c r="Z8677"/>
  <c r="Y8677"/>
  <c r="X8677"/>
  <c r="T8677"/>
  <c r="S8677"/>
  <c r="R8677"/>
  <c r="Q8677"/>
  <c r="Q8676" s="1"/>
  <c r="Q8675" s="1"/>
  <c r="P8677"/>
  <c r="O8677"/>
  <c r="N8677"/>
  <c r="M8677"/>
  <c r="M8676" s="1"/>
  <c r="M8675" s="1"/>
  <c r="L8677"/>
  <c r="K8677"/>
  <c r="AT8663"/>
  <c r="AT8662" s="1"/>
  <c r="AT8661" s="1"/>
  <c r="AS8663"/>
  <c r="AR8663"/>
  <c r="AQ8663"/>
  <c r="AP8663"/>
  <c r="AO8663"/>
  <c r="AN8663"/>
  <c r="AM8663"/>
  <c r="AM8662" s="1"/>
  <c r="AM8661" s="1"/>
  <c r="AL8663"/>
  <c r="AK8663"/>
  <c r="AG8663"/>
  <c r="AF8663"/>
  <c r="AE8663"/>
  <c r="AD8663"/>
  <c r="AC8663"/>
  <c r="AB8663"/>
  <c r="AA8663"/>
  <c r="Z8663"/>
  <c r="Y8663"/>
  <c r="X8663"/>
  <c r="T8663"/>
  <c r="S8663"/>
  <c r="R8663"/>
  <c r="Q8663"/>
  <c r="P8663"/>
  <c r="O8663"/>
  <c r="N8663"/>
  <c r="N8662" s="1"/>
  <c r="N8661" s="1"/>
  <c r="M8663"/>
  <c r="L8663"/>
  <c r="K8663"/>
  <c r="AT8656"/>
  <c r="AT8654" s="1"/>
  <c r="AT8653" s="1"/>
  <c r="AS8656"/>
  <c r="AS8654" s="1"/>
  <c r="AR8656"/>
  <c r="AR8654" s="1"/>
  <c r="AQ8656"/>
  <c r="AQ8654" s="1"/>
  <c r="AP8656"/>
  <c r="AP8654" s="1"/>
  <c r="AO8656"/>
  <c r="AO8654" s="1"/>
  <c r="AN8656"/>
  <c r="AN8654" s="1"/>
  <c r="AM8656"/>
  <c r="AM8654" s="1"/>
  <c r="AL8656"/>
  <c r="AL8654" s="1"/>
  <c r="AL8653" s="1"/>
  <c r="AK8656"/>
  <c r="AK8654" s="1"/>
  <c r="AG8656"/>
  <c r="AG8654" s="1"/>
  <c r="AG8653" s="1"/>
  <c r="AF8656"/>
  <c r="AF8654" s="1"/>
  <c r="AE8656"/>
  <c r="AE8654" s="1"/>
  <c r="AD8656"/>
  <c r="AD8654" s="1"/>
  <c r="AC8656"/>
  <c r="AC8654" s="1"/>
  <c r="AC8653" s="1"/>
  <c r="AB8656"/>
  <c r="AB8654" s="1"/>
  <c r="AA8656"/>
  <c r="AA8654" s="1"/>
  <c r="Z8656"/>
  <c r="Z8654" s="1"/>
  <c r="Y8656"/>
  <c r="X8656"/>
  <c r="X8654" s="1"/>
  <c r="T8656"/>
  <c r="T8654" s="1"/>
  <c r="T8653" s="1"/>
  <c r="S8656"/>
  <c r="S8654" s="1"/>
  <c r="R8656"/>
  <c r="R8654" s="1"/>
  <c r="Q8656"/>
  <c r="Q8654" s="1"/>
  <c r="P8656"/>
  <c r="P8654" s="1"/>
  <c r="P8653" s="1"/>
  <c r="O8656"/>
  <c r="O8654" s="1"/>
  <c r="N8656"/>
  <c r="N8654" s="1"/>
  <c r="M8656"/>
  <c r="M8654" s="1"/>
  <c r="L8656"/>
  <c r="L8654" s="1"/>
  <c r="K8656"/>
  <c r="K8654" s="1"/>
  <c r="AT8639"/>
  <c r="AS8639"/>
  <c r="AR8639"/>
  <c r="AQ8639"/>
  <c r="AP8639"/>
  <c r="AO8639"/>
  <c r="AN8639"/>
  <c r="AM8639"/>
  <c r="AL8639"/>
  <c r="AK8639"/>
  <c r="AG8639"/>
  <c r="AF8639"/>
  <c r="AE8639"/>
  <c r="AD8639"/>
  <c r="AC8639"/>
  <c r="AB8639"/>
  <c r="AA8639"/>
  <c r="Z8639"/>
  <c r="Y8639"/>
  <c r="X8639"/>
  <c r="T8639"/>
  <c r="S8639"/>
  <c r="R8639"/>
  <c r="Q8639"/>
  <c r="P8639"/>
  <c r="O8639"/>
  <c r="N8639"/>
  <c r="M8639"/>
  <c r="L8639"/>
  <c r="K8639"/>
  <c r="AT8637"/>
  <c r="AS8637"/>
  <c r="AR8637"/>
  <c r="AQ8637"/>
  <c r="AP8637"/>
  <c r="AO8637"/>
  <c r="AN8637"/>
  <c r="AM8637"/>
  <c r="AL8637"/>
  <c r="AK8637"/>
  <c r="AG8637"/>
  <c r="AF8637"/>
  <c r="AE8637"/>
  <c r="AD8637"/>
  <c r="AC8637"/>
  <c r="AB8637"/>
  <c r="AA8637"/>
  <c r="Z8637"/>
  <c r="Y8637"/>
  <c r="X8637"/>
  <c r="T8637"/>
  <c r="S8637"/>
  <c r="R8637"/>
  <c r="Q8637"/>
  <c r="P8637"/>
  <c r="O8637"/>
  <c r="N8637"/>
  <c r="M8637"/>
  <c r="L8637"/>
  <c r="K8637"/>
  <c r="AT8631"/>
  <c r="AS8631"/>
  <c r="AR8631"/>
  <c r="AQ8631"/>
  <c r="AP8631"/>
  <c r="AO8631"/>
  <c r="AN8631"/>
  <c r="AM8631"/>
  <c r="AL8631"/>
  <c r="AK8631"/>
  <c r="AK8629" s="1"/>
  <c r="AG8631"/>
  <c r="AG8629" s="1"/>
  <c r="AF8631"/>
  <c r="AE8631"/>
  <c r="AD8631"/>
  <c r="AC8631"/>
  <c r="AB8631"/>
  <c r="AA8631"/>
  <c r="Z8631"/>
  <c r="Y8631"/>
  <c r="X8631"/>
  <c r="T8631"/>
  <c r="S8631"/>
  <c r="R8631"/>
  <c r="Q8631"/>
  <c r="P8631"/>
  <c r="O8631"/>
  <c r="N8631"/>
  <c r="M8631"/>
  <c r="L8631"/>
  <c r="L8629" s="1"/>
  <c r="K8631"/>
  <c r="AT8595"/>
  <c r="AT8594" s="1"/>
  <c r="AS8595"/>
  <c r="AS8594" s="1"/>
  <c r="AR8595"/>
  <c r="AR8594" s="1"/>
  <c r="AQ8595"/>
  <c r="AQ8594" s="1"/>
  <c r="AP8595"/>
  <c r="AP8594" s="1"/>
  <c r="AO8595"/>
  <c r="AN8595"/>
  <c r="AN8594" s="1"/>
  <c r="AM8595"/>
  <c r="AM8594" s="1"/>
  <c r="AL8595"/>
  <c r="AL8594" s="1"/>
  <c r="AK8595"/>
  <c r="AK8594" s="1"/>
  <c r="AG8595"/>
  <c r="AG8594" s="1"/>
  <c r="AF8595"/>
  <c r="AF8594" s="1"/>
  <c r="AE8595"/>
  <c r="AE8594" s="1"/>
  <c r="AD8595"/>
  <c r="AD8594" s="1"/>
  <c r="AC8595"/>
  <c r="AC8594" s="1"/>
  <c r="AB8595"/>
  <c r="AB8594" s="1"/>
  <c r="AA8595"/>
  <c r="AA8594" s="1"/>
  <c r="Z8595"/>
  <c r="Z8594" s="1"/>
  <c r="Y8595"/>
  <c r="X8595"/>
  <c r="X8594" s="1"/>
  <c r="T8595"/>
  <c r="T8594" s="1"/>
  <c r="S8595"/>
  <c r="S8594" s="1"/>
  <c r="R8595"/>
  <c r="R8594" s="1"/>
  <c r="Q8595"/>
  <c r="Q8594" s="1"/>
  <c r="P8595"/>
  <c r="P8594" s="1"/>
  <c r="O8595"/>
  <c r="O8594" s="1"/>
  <c r="N8595"/>
  <c r="N8594" s="1"/>
  <c r="M8595"/>
  <c r="M8594" s="1"/>
  <c r="L8595"/>
  <c r="K8595"/>
  <c r="K8594" s="1"/>
  <c r="AT8592"/>
  <c r="AT8591" s="1"/>
  <c r="AS8592"/>
  <c r="AS8591" s="1"/>
  <c r="AR8592"/>
  <c r="AR8591" s="1"/>
  <c r="AQ8592"/>
  <c r="AQ8591" s="1"/>
  <c r="AP8592"/>
  <c r="AP8591" s="1"/>
  <c r="AO8592"/>
  <c r="AO8591" s="1"/>
  <c r="AN8592"/>
  <c r="AM8592"/>
  <c r="AM8591" s="1"/>
  <c r="AL8592"/>
  <c r="AL8591" s="1"/>
  <c r="AK8592"/>
  <c r="AK8591" s="1"/>
  <c r="AG8592"/>
  <c r="AG8591" s="1"/>
  <c r="AF8592"/>
  <c r="AE8592"/>
  <c r="AE8591" s="1"/>
  <c r="AD8592"/>
  <c r="AD8591" s="1"/>
  <c r="AC8592"/>
  <c r="AC8591" s="1"/>
  <c r="AB8592"/>
  <c r="AB8591" s="1"/>
  <c r="AA8592"/>
  <c r="AA8591" s="1"/>
  <c r="Z8592"/>
  <c r="Z8591" s="1"/>
  <c r="Y8592"/>
  <c r="Y8591" s="1"/>
  <c r="X8592"/>
  <c r="X8591" s="1"/>
  <c r="T8592"/>
  <c r="T8591" s="1"/>
  <c r="S8592"/>
  <c r="S8591" s="1"/>
  <c r="R8592"/>
  <c r="R8591" s="1"/>
  <c r="Q8592"/>
  <c r="Q8591" s="1"/>
  <c r="P8592"/>
  <c r="P8591" s="1"/>
  <c r="O8592"/>
  <c r="O8591" s="1"/>
  <c r="N8592"/>
  <c r="N8591" s="1"/>
  <c r="M8592"/>
  <c r="M8591" s="1"/>
  <c r="L8592"/>
  <c r="K8592"/>
  <c r="K8591" s="1"/>
  <c r="AT8580"/>
  <c r="AS8580"/>
  <c r="AR8580"/>
  <c r="AQ8580"/>
  <c r="AP8580"/>
  <c r="AO8580"/>
  <c r="AN8580"/>
  <c r="AM8580"/>
  <c r="AL8580"/>
  <c r="AK8580"/>
  <c r="AG8580"/>
  <c r="AF8580"/>
  <c r="AE8580"/>
  <c r="AD8580"/>
  <c r="AC8580"/>
  <c r="AB8580"/>
  <c r="AA8580"/>
  <c r="Z8580"/>
  <c r="Y8580"/>
  <c r="X8580"/>
  <c r="T8580"/>
  <c r="S8580"/>
  <c r="R8580"/>
  <c r="Q8580"/>
  <c r="P8580"/>
  <c r="O8580"/>
  <c r="N8580"/>
  <c r="M8580"/>
  <c r="L8580"/>
  <c r="K8580"/>
  <c r="AT8578"/>
  <c r="AS8578"/>
  <c r="AR8578"/>
  <c r="AQ8578"/>
  <c r="AP8578"/>
  <c r="AO8578"/>
  <c r="AN8578"/>
  <c r="AM8578"/>
  <c r="AL8578"/>
  <c r="AK8578"/>
  <c r="AG8578"/>
  <c r="AF8578"/>
  <c r="AE8578"/>
  <c r="AD8578"/>
  <c r="AC8578"/>
  <c r="AB8578"/>
  <c r="AA8578"/>
  <c r="Z8578"/>
  <c r="Y8578"/>
  <c r="X8578"/>
  <c r="T8578"/>
  <c r="S8578"/>
  <c r="R8578"/>
  <c r="Q8578"/>
  <c r="P8578"/>
  <c r="O8578"/>
  <c r="N8578"/>
  <c r="M8578"/>
  <c r="L8578"/>
  <c r="K8578"/>
  <c r="AT8572"/>
  <c r="AT8570" s="1"/>
  <c r="AS8572"/>
  <c r="AR8572"/>
  <c r="AQ8572"/>
  <c r="AP8572"/>
  <c r="AP8570" s="1"/>
  <c r="AO8572"/>
  <c r="AN8572"/>
  <c r="AM8572"/>
  <c r="AL8572"/>
  <c r="AK8572"/>
  <c r="AG8572"/>
  <c r="AF8572"/>
  <c r="AF8570" s="1"/>
  <c r="AE8572"/>
  <c r="AD8572"/>
  <c r="AC8572"/>
  <c r="AC8570" s="1"/>
  <c r="AB8572"/>
  <c r="AA8572"/>
  <c r="Z8572"/>
  <c r="Y8572"/>
  <c r="Y8570" s="1"/>
  <c r="X8572"/>
  <c r="T8572"/>
  <c r="S8572"/>
  <c r="S8570" s="1"/>
  <c r="R8572"/>
  <c r="Q8572"/>
  <c r="P8572"/>
  <c r="O8572"/>
  <c r="N8572"/>
  <c r="M8572"/>
  <c r="L8572"/>
  <c r="K8572"/>
  <c r="AT8557"/>
  <c r="AS8557"/>
  <c r="AR8557"/>
  <c r="AQ8557"/>
  <c r="AP8557"/>
  <c r="AO8557"/>
  <c r="AN8557"/>
  <c r="AM8557"/>
  <c r="AL8557"/>
  <c r="AK8557"/>
  <c r="AG8557"/>
  <c r="AF8557"/>
  <c r="AE8557"/>
  <c r="AD8557"/>
  <c r="AC8557"/>
  <c r="AB8557"/>
  <c r="AA8557"/>
  <c r="Z8557"/>
  <c r="Y8557"/>
  <c r="X8557"/>
  <c r="T8557"/>
  <c r="S8557"/>
  <c r="R8557"/>
  <c r="Q8557"/>
  <c r="P8557"/>
  <c r="O8557"/>
  <c r="N8557"/>
  <c r="M8557"/>
  <c r="L8557"/>
  <c r="K8557"/>
  <c r="AT8556"/>
  <c r="AS8556"/>
  <c r="AR8556"/>
  <c r="AQ8556"/>
  <c r="AP8556"/>
  <c r="AO8556"/>
  <c r="AN8556"/>
  <c r="AM8556"/>
  <c r="AL8556"/>
  <c r="AK8556"/>
  <c r="AG8556"/>
  <c r="AF8556"/>
  <c r="AE8556"/>
  <c r="AD8556"/>
  <c r="AC8556"/>
  <c r="AB8556"/>
  <c r="AA8556"/>
  <c r="Z8556"/>
  <c r="Y8556"/>
  <c r="X8556"/>
  <c r="T8556"/>
  <c r="S8556"/>
  <c r="R8556"/>
  <c r="Q8556"/>
  <c r="P8556"/>
  <c r="O8556"/>
  <c r="N8556"/>
  <c r="M8556"/>
  <c r="L8556"/>
  <c r="K8556"/>
  <c r="AT8555"/>
  <c r="AS8555"/>
  <c r="AR8555"/>
  <c r="AQ8555"/>
  <c r="AP8555"/>
  <c r="AO8555"/>
  <c r="AN8555"/>
  <c r="AM8555"/>
  <c r="AL8555"/>
  <c r="AK8555"/>
  <c r="AG8555"/>
  <c r="AF8555"/>
  <c r="AE8555"/>
  <c r="AD8555"/>
  <c r="AC8555"/>
  <c r="AB8555"/>
  <c r="AA8555"/>
  <c r="Z8555"/>
  <c r="Y8555"/>
  <c r="X8555"/>
  <c r="T8555"/>
  <c r="S8555"/>
  <c r="R8555"/>
  <c r="Q8555"/>
  <c r="P8555"/>
  <c r="O8555"/>
  <c r="N8555"/>
  <c r="M8555"/>
  <c r="L8555"/>
  <c r="K8555"/>
  <c r="AT8554"/>
  <c r="AS8554"/>
  <c r="AR8554"/>
  <c r="AQ8554"/>
  <c r="AP8554"/>
  <c r="AO8554"/>
  <c r="AN8554"/>
  <c r="AM8554"/>
  <c r="AL8554"/>
  <c r="AK8554"/>
  <c r="AG8554"/>
  <c r="AF8554"/>
  <c r="AE8554"/>
  <c r="AD8554"/>
  <c r="AC8554"/>
  <c r="AB8554"/>
  <c r="AA8554"/>
  <c r="Z8554"/>
  <c r="Y8554"/>
  <c r="X8554"/>
  <c r="T8554"/>
  <c r="S8554"/>
  <c r="R8554"/>
  <c r="Q8554"/>
  <c r="P8554"/>
  <c r="O8554"/>
  <c r="N8554"/>
  <c r="M8554"/>
  <c r="L8554"/>
  <c r="K8554"/>
  <c r="AT8546"/>
  <c r="AT8545" s="1"/>
  <c r="AS8546"/>
  <c r="AS8545" s="1"/>
  <c r="AR8546"/>
  <c r="AR8545" s="1"/>
  <c r="AQ8546"/>
  <c r="AQ8545" s="1"/>
  <c r="AP8546"/>
  <c r="AP8545" s="1"/>
  <c r="AO8546"/>
  <c r="AO8545" s="1"/>
  <c r="AN8546"/>
  <c r="AN8545" s="1"/>
  <c r="AM8546"/>
  <c r="AL8546"/>
  <c r="AL8545" s="1"/>
  <c r="AK8546"/>
  <c r="AK8545" s="1"/>
  <c r="AG8546"/>
  <c r="AG8545" s="1"/>
  <c r="AF8546"/>
  <c r="AF8545" s="1"/>
  <c r="AE8546"/>
  <c r="AE8545" s="1"/>
  <c r="AD8546"/>
  <c r="AD8545" s="1"/>
  <c r="AC8546"/>
  <c r="AC8545" s="1"/>
  <c r="AB8546"/>
  <c r="AB8545" s="1"/>
  <c r="AA8546"/>
  <c r="AA8545" s="1"/>
  <c r="Z8546"/>
  <c r="Z8545" s="1"/>
  <c r="Y8546"/>
  <c r="Y8545" s="1"/>
  <c r="X8546"/>
  <c r="X8545" s="1"/>
  <c r="T8546"/>
  <c r="T8545" s="1"/>
  <c r="S8546"/>
  <c r="S8545" s="1"/>
  <c r="R8546"/>
  <c r="R8545" s="1"/>
  <c r="Q8546"/>
  <c r="Q8545" s="1"/>
  <c r="P8546"/>
  <c r="P8545" s="1"/>
  <c r="O8546"/>
  <c r="O8545" s="1"/>
  <c r="N8546"/>
  <c r="M8546"/>
  <c r="M8545" s="1"/>
  <c r="L8546"/>
  <c r="L8545" s="1"/>
  <c r="K8546"/>
  <c r="K8545" s="1"/>
  <c r="AT8536"/>
  <c r="AS8536"/>
  <c r="AR8536"/>
  <c r="AQ8536"/>
  <c r="AP8536"/>
  <c r="AO8536"/>
  <c r="AN8536"/>
  <c r="AM8536"/>
  <c r="AL8536"/>
  <c r="AK8536"/>
  <c r="AG8536"/>
  <c r="AF8536"/>
  <c r="AE8536"/>
  <c r="AD8536"/>
  <c r="AC8536"/>
  <c r="AB8536"/>
  <c r="AA8536"/>
  <c r="Z8536"/>
  <c r="Y8536"/>
  <c r="X8536"/>
  <c r="T8536"/>
  <c r="S8536"/>
  <c r="R8536"/>
  <c r="Q8536"/>
  <c r="P8536"/>
  <c r="O8536"/>
  <c r="N8536"/>
  <c r="M8536"/>
  <c r="L8536"/>
  <c r="K8536"/>
  <c r="AT8531"/>
  <c r="AS8531"/>
  <c r="AR8531"/>
  <c r="AQ8531"/>
  <c r="AP8531"/>
  <c r="AO8531"/>
  <c r="AN8531"/>
  <c r="AM8531"/>
  <c r="AL8531"/>
  <c r="AK8531"/>
  <c r="AG8531"/>
  <c r="AF8531"/>
  <c r="AE8531"/>
  <c r="AD8531"/>
  <c r="AC8531"/>
  <c r="AB8531"/>
  <c r="AA8531"/>
  <c r="Z8531"/>
  <c r="Y8531"/>
  <c r="X8531"/>
  <c r="T8531"/>
  <c r="S8531"/>
  <c r="R8531"/>
  <c r="Q8531"/>
  <c r="P8531"/>
  <c r="O8531"/>
  <c r="N8531"/>
  <c r="M8531"/>
  <c r="L8531"/>
  <c r="K8531"/>
  <c r="AT8525"/>
  <c r="AS8525"/>
  <c r="AR8525"/>
  <c r="AQ8525"/>
  <c r="AP8525"/>
  <c r="AO8525"/>
  <c r="AN8525"/>
  <c r="AM8525"/>
  <c r="AL8525"/>
  <c r="AK8525"/>
  <c r="AG8525"/>
  <c r="AF8525"/>
  <c r="AE8525"/>
  <c r="AD8525"/>
  <c r="AC8525"/>
  <c r="AB8525"/>
  <c r="AA8525"/>
  <c r="Z8525"/>
  <c r="Y8525"/>
  <c r="X8525"/>
  <c r="T8525"/>
  <c r="S8525"/>
  <c r="R8525"/>
  <c r="Q8525"/>
  <c r="P8525"/>
  <c r="O8525"/>
  <c r="N8525"/>
  <c r="M8525"/>
  <c r="L8525"/>
  <c r="K8525"/>
  <c r="AT8520"/>
  <c r="AS8520"/>
  <c r="AR8520"/>
  <c r="AQ8520"/>
  <c r="AP8520"/>
  <c r="AO8520"/>
  <c r="AN8520"/>
  <c r="AM8520"/>
  <c r="AL8520"/>
  <c r="AK8520"/>
  <c r="AG8520"/>
  <c r="AF8520"/>
  <c r="AE8520"/>
  <c r="AD8520"/>
  <c r="AC8520"/>
  <c r="AB8520"/>
  <c r="AA8520"/>
  <c r="Z8520"/>
  <c r="Y8520"/>
  <c r="X8520"/>
  <c r="T8520"/>
  <c r="S8520"/>
  <c r="R8520"/>
  <c r="Q8520"/>
  <c r="P8520"/>
  <c r="O8520"/>
  <c r="N8520"/>
  <c r="M8520"/>
  <c r="L8520"/>
  <c r="K8520"/>
  <c r="AT8511"/>
  <c r="AS8511"/>
  <c r="AR8511"/>
  <c r="AQ8511"/>
  <c r="AP8511"/>
  <c r="AO8511"/>
  <c r="AN8511"/>
  <c r="AM8511"/>
  <c r="AL8511"/>
  <c r="AK8511"/>
  <c r="AG8511"/>
  <c r="AF8511"/>
  <c r="AE8511"/>
  <c r="AD8511"/>
  <c r="AC8511"/>
  <c r="AB8511"/>
  <c r="AA8511"/>
  <c r="Z8511"/>
  <c r="Y8511"/>
  <c r="X8511"/>
  <c r="T8511"/>
  <c r="S8511"/>
  <c r="R8511"/>
  <c r="Q8511"/>
  <c r="P8511"/>
  <c r="O8511"/>
  <c r="N8511"/>
  <c r="M8511"/>
  <c r="L8511"/>
  <c r="K8511"/>
  <c r="AT8508"/>
  <c r="AS8508"/>
  <c r="AR8508"/>
  <c r="AQ8508"/>
  <c r="AP8508"/>
  <c r="AO8508"/>
  <c r="AN8508"/>
  <c r="AM8508"/>
  <c r="AL8508"/>
  <c r="AK8508"/>
  <c r="AG8508"/>
  <c r="AF8508"/>
  <c r="AE8508"/>
  <c r="AD8508"/>
  <c r="AC8508"/>
  <c r="AB8508"/>
  <c r="AA8508"/>
  <c r="Z8508"/>
  <c r="Y8508"/>
  <c r="X8508"/>
  <c r="T8508"/>
  <c r="S8508"/>
  <c r="R8508"/>
  <c r="Q8508"/>
  <c r="P8508"/>
  <c r="O8508"/>
  <c r="N8508"/>
  <c r="M8508"/>
  <c r="L8508"/>
  <c r="K8508"/>
  <c r="AT8493"/>
  <c r="AS8493"/>
  <c r="AR8493"/>
  <c r="AQ8493"/>
  <c r="AP8493"/>
  <c r="AO8493"/>
  <c r="AN8493"/>
  <c r="AM8493"/>
  <c r="AL8493"/>
  <c r="AK8493"/>
  <c r="AG8493"/>
  <c r="AF8493"/>
  <c r="AE8493"/>
  <c r="AD8493"/>
  <c r="AC8493"/>
  <c r="AB8493"/>
  <c r="AA8493"/>
  <c r="Z8493"/>
  <c r="Y8493"/>
  <c r="X8493"/>
  <c r="T8493"/>
  <c r="S8493"/>
  <c r="R8493"/>
  <c r="Q8493"/>
  <c r="P8493"/>
  <c r="O8493"/>
  <c r="N8493"/>
  <c r="M8493"/>
  <c r="L8493"/>
  <c r="K8493"/>
  <c r="AT8475"/>
  <c r="AS8475"/>
  <c r="AR8475"/>
  <c r="AQ8475"/>
  <c r="AP8475"/>
  <c r="AO8475"/>
  <c r="AN8475"/>
  <c r="AM8475"/>
  <c r="AL8475"/>
  <c r="AK8475"/>
  <c r="AG8475"/>
  <c r="AF8475"/>
  <c r="AE8475"/>
  <c r="AD8475"/>
  <c r="AC8475"/>
  <c r="AB8475"/>
  <c r="AA8475"/>
  <c r="Z8475"/>
  <c r="Y8475"/>
  <c r="X8475"/>
  <c r="T8475"/>
  <c r="S8475"/>
  <c r="R8475"/>
  <c r="Q8475"/>
  <c r="P8475"/>
  <c r="O8475"/>
  <c r="N8475"/>
  <c r="M8475"/>
  <c r="L8475"/>
  <c r="K8475"/>
  <c r="AT8468"/>
  <c r="AS8468"/>
  <c r="AR8468"/>
  <c r="AQ8468"/>
  <c r="AP8468"/>
  <c r="AO8468"/>
  <c r="AN8468"/>
  <c r="AM8468"/>
  <c r="AL8468"/>
  <c r="AK8468"/>
  <c r="AG8468"/>
  <c r="AF8468"/>
  <c r="AE8468"/>
  <c r="AD8468"/>
  <c r="AC8468"/>
  <c r="AB8468"/>
  <c r="AA8468"/>
  <c r="Z8468"/>
  <c r="Y8468"/>
  <c r="X8468"/>
  <c r="T8468"/>
  <c r="S8468"/>
  <c r="R8468"/>
  <c r="Q8468"/>
  <c r="P8468"/>
  <c r="O8468"/>
  <c r="N8468"/>
  <c r="M8468"/>
  <c r="L8468"/>
  <c r="K8468"/>
  <c r="AT8463"/>
  <c r="AS8463"/>
  <c r="AR8463"/>
  <c r="AQ8463"/>
  <c r="AP8463"/>
  <c r="AO8463"/>
  <c r="AN8463"/>
  <c r="AM8463"/>
  <c r="AL8463"/>
  <c r="AK8463"/>
  <c r="AG8463"/>
  <c r="AF8463"/>
  <c r="AE8463"/>
  <c r="AD8463"/>
  <c r="AC8463"/>
  <c r="AB8463"/>
  <c r="AA8463"/>
  <c r="Z8463"/>
  <c r="Y8463"/>
  <c r="X8463"/>
  <c r="T8463"/>
  <c r="S8463"/>
  <c r="R8463"/>
  <c r="Q8463"/>
  <c r="P8463"/>
  <c r="O8463"/>
  <c r="N8463"/>
  <c r="M8463"/>
  <c r="L8463"/>
  <c r="K8463"/>
  <c r="AT8459"/>
  <c r="AS8459"/>
  <c r="AR8459"/>
  <c r="AQ8459"/>
  <c r="AP8459"/>
  <c r="AO8459"/>
  <c r="AN8459"/>
  <c r="AM8459"/>
  <c r="AL8459"/>
  <c r="AK8459"/>
  <c r="AG8459"/>
  <c r="AF8459"/>
  <c r="AE8459"/>
  <c r="AD8459"/>
  <c r="AC8459"/>
  <c r="AB8459"/>
  <c r="AA8459"/>
  <c r="Z8459"/>
  <c r="Y8459"/>
  <c r="X8459"/>
  <c r="T8459"/>
  <c r="S8459"/>
  <c r="R8459"/>
  <c r="Q8459"/>
  <c r="P8459"/>
  <c r="O8459"/>
  <c r="N8459"/>
  <c r="M8459"/>
  <c r="L8459"/>
  <c r="K8459"/>
  <c r="AT8440"/>
  <c r="AS8440"/>
  <c r="AR8440"/>
  <c r="AQ8440"/>
  <c r="AP8440"/>
  <c r="AO8440"/>
  <c r="AN8440"/>
  <c r="AM8440"/>
  <c r="AL8440"/>
  <c r="AK8440"/>
  <c r="AG8440"/>
  <c r="AF8440"/>
  <c r="AE8440"/>
  <c r="AD8440"/>
  <c r="AC8440"/>
  <c r="AB8440"/>
  <c r="AA8440"/>
  <c r="Z8440"/>
  <c r="Y8440"/>
  <c r="X8440"/>
  <c r="T8440"/>
  <c r="S8440"/>
  <c r="R8440"/>
  <c r="Q8440"/>
  <c r="P8440"/>
  <c r="O8440"/>
  <c r="N8440"/>
  <c r="M8440"/>
  <c r="L8440"/>
  <c r="K8440"/>
  <c r="AT8438"/>
  <c r="AS8438"/>
  <c r="AR8438"/>
  <c r="AQ8438"/>
  <c r="AP8438"/>
  <c r="AO8438"/>
  <c r="AN8438"/>
  <c r="AM8438"/>
  <c r="AL8438"/>
  <c r="AK8438"/>
  <c r="AG8438"/>
  <c r="AF8438"/>
  <c r="AE8438"/>
  <c r="AD8438"/>
  <c r="AC8438"/>
  <c r="AB8438"/>
  <c r="AA8438"/>
  <c r="Z8438"/>
  <c r="Y8438"/>
  <c r="X8438"/>
  <c r="T8438"/>
  <c r="S8438"/>
  <c r="R8438"/>
  <c r="Q8438"/>
  <c r="P8438"/>
  <c r="O8438"/>
  <c r="N8438"/>
  <c r="M8438"/>
  <c r="L8438"/>
  <c r="K8438"/>
  <c r="AT8432"/>
  <c r="AT8430" s="1"/>
  <c r="AS8432"/>
  <c r="AR8432"/>
  <c r="AQ8432"/>
  <c r="AP8432"/>
  <c r="AP8430" s="1"/>
  <c r="AO8432"/>
  <c r="AN8432"/>
  <c r="AM8432"/>
  <c r="AL8432"/>
  <c r="AK8432"/>
  <c r="AG8432"/>
  <c r="AF8432"/>
  <c r="AE8432"/>
  <c r="AD8432"/>
  <c r="AC8432"/>
  <c r="AC8430" s="1"/>
  <c r="AB8432"/>
  <c r="AA8432"/>
  <c r="Z8432"/>
  <c r="Y8432"/>
  <c r="Y8430" s="1"/>
  <c r="X8432"/>
  <c r="T8432"/>
  <c r="S8432"/>
  <c r="R8432"/>
  <c r="Q8432"/>
  <c r="P8432"/>
  <c r="O8432"/>
  <c r="N8432"/>
  <c r="M8432"/>
  <c r="L8432"/>
  <c r="K8432"/>
  <c r="AT8398"/>
  <c r="AT8397" s="1"/>
  <c r="AS8398"/>
  <c r="AS8397" s="1"/>
  <c r="AR8398"/>
  <c r="AR8397" s="1"/>
  <c r="AQ8398"/>
  <c r="AQ8397" s="1"/>
  <c r="AP8398"/>
  <c r="AP8397" s="1"/>
  <c r="AO8398"/>
  <c r="AO8397" s="1"/>
  <c r="AN8398"/>
  <c r="AN8397" s="1"/>
  <c r="AM8398"/>
  <c r="AM8397" s="1"/>
  <c r="AL8398"/>
  <c r="AK8398"/>
  <c r="AK8397" s="1"/>
  <c r="AG8398"/>
  <c r="AG8397" s="1"/>
  <c r="AF8398"/>
  <c r="AF8397" s="1"/>
  <c r="AE8398"/>
  <c r="AE8397" s="1"/>
  <c r="AD8398"/>
  <c r="AD8397" s="1"/>
  <c r="AC8398"/>
  <c r="AC8397" s="1"/>
  <c r="AB8398"/>
  <c r="AB8397" s="1"/>
  <c r="AA8398"/>
  <c r="AA8397" s="1"/>
  <c r="Z8398"/>
  <c r="Z8397" s="1"/>
  <c r="Y8398"/>
  <c r="X8398"/>
  <c r="X8397" s="1"/>
  <c r="T8398"/>
  <c r="S8398"/>
  <c r="S8397" s="1"/>
  <c r="R8398"/>
  <c r="R8397" s="1"/>
  <c r="Q8398"/>
  <c r="Q8397" s="1"/>
  <c r="P8398"/>
  <c r="P8397" s="1"/>
  <c r="O8398"/>
  <c r="O8397" s="1"/>
  <c r="N8398"/>
  <c r="N8397" s="1"/>
  <c r="M8398"/>
  <c r="M8397" s="1"/>
  <c r="L8398"/>
  <c r="L8397" s="1"/>
  <c r="K8398"/>
  <c r="K8397" s="1"/>
  <c r="AT8395"/>
  <c r="AT8394" s="1"/>
  <c r="AS8395"/>
  <c r="AS8394" s="1"/>
  <c r="AR8395"/>
  <c r="AR8394" s="1"/>
  <c r="AQ8395"/>
  <c r="AQ8394" s="1"/>
  <c r="AP8395"/>
  <c r="AP8394" s="1"/>
  <c r="AO8395"/>
  <c r="AO8394" s="1"/>
  <c r="AN8395"/>
  <c r="AN8394" s="1"/>
  <c r="AM8395"/>
  <c r="AL8395"/>
  <c r="AL8394" s="1"/>
  <c r="AK8395"/>
  <c r="AK8394" s="1"/>
  <c r="AG8395"/>
  <c r="AG8394" s="1"/>
  <c r="AF8395"/>
  <c r="AF8394" s="1"/>
  <c r="AE8395"/>
  <c r="AE8394" s="1"/>
  <c r="AD8395"/>
  <c r="AD8394" s="1"/>
  <c r="AC8395"/>
  <c r="AC8394" s="1"/>
  <c r="AB8395"/>
  <c r="AB8394" s="1"/>
  <c r="AA8395"/>
  <c r="AA8394" s="1"/>
  <c r="Z8395"/>
  <c r="Z8394" s="1"/>
  <c r="Y8395"/>
  <c r="Y8394" s="1"/>
  <c r="X8395"/>
  <c r="T8395"/>
  <c r="S8395"/>
  <c r="S8394" s="1"/>
  <c r="R8395"/>
  <c r="R8394" s="1"/>
  <c r="Q8395"/>
  <c r="Q8394" s="1"/>
  <c r="P8395"/>
  <c r="P8394" s="1"/>
  <c r="O8395"/>
  <c r="O8394" s="1"/>
  <c r="N8395"/>
  <c r="N8394" s="1"/>
  <c r="M8395"/>
  <c r="M8394" s="1"/>
  <c r="L8395"/>
  <c r="L8394" s="1"/>
  <c r="K8395"/>
  <c r="K8394" s="1"/>
  <c r="AT8383"/>
  <c r="AS8383"/>
  <c r="AR8383"/>
  <c r="AQ8383"/>
  <c r="AP8383"/>
  <c r="AO8383"/>
  <c r="AN8383"/>
  <c r="AM8383"/>
  <c r="AL8383"/>
  <c r="AK8383"/>
  <c r="AG8383"/>
  <c r="AF8383"/>
  <c r="AE8383"/>
  <c r="AD8383"/>
  <c r="AC8383"/>
  <c r="AB8383"/>
  <c r="AA8383"/>
  <c r="Z8383"/>
  <c r="Y8383"/>
  <c r="X8383"/>
  <c r="T8383"/>
  <c r="S8383"/>
  <c r="R8383"/>
  <c r="Q8383"/>
  <c r="P8383"/>
  <c r="O8383"/>
  <c r="N8383"/>
  <c r="M8383"/>
  <c r="L8383"/>
  <c r="K8383"/>
  <c r="AT8381"/>
  <c r="AS8381"/>
  <c r="AR8381"/>
  <c r="AQ8381"/>
  <c r="AP8381"/>
  <c r="AO8381"/>
  <c r="AN8381"/>
  <c r="AM8381"/>
  <c r="AL8381"/>
  <c r="AK8381"/>
  <c r="AG8381"/>
  <c r="AF8381"/>
  <c r="AE8381"/>
  <c r="AD8381"/>
  <c r="AC8381"/>
  <c r="AB8381"/>
  <c r="AA8381"/>
  <c r="Z8381"/>
  <c r="Y8381"/>
  <c r="X8381"/>
  <c r="T8381"/>
  <c r="S8381"/>
  <c r="R8381"/>
  <c r="Q8381"/>
  <c r="P8381"/>
  <c r="O8381"/>
  <c r="N8381"/>
  <c r="M8381"/>
  <c r="L8381"/>
  <c r="K8381"/>
  <c r="AT8375"/>
  <c r="AS8375"/>
  <c r="AS8373" s="1"/>
  <c r="AR8375"/>
  <c r="AQ8375"/>
  <c r="AP8375"/>
  <c r="AP8373" s="1"/>
  <c r="AO8375"/>
  <c r="AN8375"/>
  <c r="AM8375"/>
  <c r="AL8375"/>
  <c r="AL8373" s="1"/>
  <c r="AK8375"/>
  <c r="AG8375"/>
  <c r="AG8373" s="1"/>
  <c r="AF8375"/>
  <c r="AF8373" s="1"/>
  <c r="AE8375"/>
  <c r="AD8375"/>
  <c r="AC8375"/>
  <c r="AB8375"/>
  <c r="AA8375"/>
  <c r="Z8375"/>
  <c r="Y8375"/>
  <c r="Y8373" s="1"/>
  <c r="X8375"/>
  <c r="T8375"/>
  <c r="T8373" s="1"/>
  <c r="S8375"/>
  <c r="R8375"/>
  <c r="Q8375"/>
  <c r="P8375"/>
  <c r="O8375"/>
  <c r="N8375"/>
  <c r="M8375"/>
  <c r="L8375"/>
  <c r="K8375"/>
  <c r="AT8346"/>
  <c r="AS8346"/>
  <c r="AS8343" s="1"/>
  <c r="AS8342" s="1"/>
  <c r="AR8346"/>
  <c r="AQ8346"/>
  <c r="AP8346"/>
  <c r="AO8346"/>
  <c r="AN8346"/>
  <c r="AM8346"/>
  <c r="AL8346"/>
  <c r="AK8346"/>
  <c r="AK8343" s="1"/>
  <c r="AK8342" s="1"/>
  <c r="AG8346"/>
  <c r="AF8346"/>
  <c r="AE8346"/>
  <c r="AD8346"/>
  <c r="AC8346"/>
  <c r="AB8346"/>
  <c r="AA8346"/>
  <c r="AA8343" s="1"/>
  <c r="AA8342" s="1"/>
  <c r="Z8346"/>
  <c r="Y8346"/>
  <c r="X8346"/>
  <c r="T8346"/>
  <c r="S8346"/>
  <c r="S8343" s="1"/>
  <c r="S8342" s="1"/>
  <c r="R8346"/>
  <c r="R8343" s="1"/>
  <c r="R8342" s="1"/>
  <c r="Q8346"/>
  <c r="P8346"/>
  <c r="O8346"/>
  <c r="N8346"/>
  <c r="M8346"/>
  <c r="L8346"/>
  <c r="K8346"/>
  <c r="K8343" s="1"/>
  <c r="K8342" s="1"/>
  <c r="AT8340"/>
  <c r="AT8339" s="1"/>
  <c r="AS8340"/>
  <c r="AS8339" s="1"/>
  <c r="AR8340"/>
  <c r="AR8339" s="1"/>
  <c r="AQ8340"/>
  <c r="AQ8339" s="1"/>
  <c r="AP8340"/>
  <c r="AP8339" s="1"/>
  <c r="AO8340"/>
  <c r="AO8339" s="1"/>
  <c r="AN8340"/>
  <c r="AN8339" s="1"/>
  <c r="AM8340"/>
  <c r="AM8339" s="1"/>
  <c r="AL8340"/>
  <c r="AL8339" s="1"/>
  <c r="AK8340"/>
  <c r="AG8340"/>
  <c r="AF8340"/>
  <c r="AF8339" s="1"/>
  <c r="AE8340"/>
  <c r="AE8339" s="1"/>
  <c r="AD8340"/>
  <c r="AD8339" s="1"/>
  <c r="AC8340"/>
  <c r="AC8339" s="1"/>
  <c r="AB8340"/>
  <c r="AB8339" s="1"/>
  <c r="AA8340"/>
  <c r="AA8339" s="1"/>
  <c r="Z8340"/>
  <c r="Z8339" s="1"/>
  <c r="Y8340"/>
  <c r="Y8339" s="1"/>
  <c r="X8340"/>
  <c r="X8339" s="1"/>
  <c r="T8340"/>
  <c r="T8339" s="1"/>
  <c r="S8340"/>
  <c r="S8339" s="1"/>
  <c r="R8340"/>
  <c r="R8339" s="1"/>
  <c r="Q8340"/>
  <c r="Q8339" s="1"/>
  <c r="P8340"/>
  <c r="P8339" s="1"/>
  <c r="O8340"/>
  <c r="N8340"/>
  <c r="N8339" s="1"/>
  <c r="M8340"/>
  <c r="M8339" s="1"/>
  <c r="L8340"/>
  <c r="L8339" s="1"/>
  <c r="K8340"/>
  <c r="K8339" s="1"/>
  <c r="AT8328"/>
  <c r="AS8328"/>
  <c r="AR8328"/>
  <c r="AQ8328"/>
  <c r="AP8328"/>
  <c r="AO8328"/>
  <c r="AN8328"/>
  <c r="AM8328"/>
  <c r="AL8328"/>
  <c r="AK8328"/>
  <c r="AG8328"/>
  <c r="AF8328"/>
  <c r="AE8328"/>
  <c r="AD8328"/>
  <c r="AC8328"/>
  <c r="AB8328"/>
  <c r="AA8328"/>
  <c r="Z8328"/>
  <c r="Y8328"/>
  <c r="X8328"/>
  <c r="T8328"/>
  <c r="S8328"/>
  <c r="R8328"/>
  <c r="Q8328"/>
  <c r="P8328"/>
  <c r="O8328"/>
  <c r="N8328"/>
  <c r="M8328"/>
  <c r="L8328"/>
  <c r="K8328"/>
  <c r="AT8326"/>
  <c r="AS8326"/>
  <c r="AR8326"/>
  <c r="AQ8326"/>
  <c r="AP8326"/>
  <c r="AO8326"/>
  <c r="AN8326"/>
  <c r="AM8326"/>
  <c r="AL8326"/>
  <c r="AK8326"/>
  <c r="AG8326"/>
  <c r="AF8326"/>
  <c r="AE8326"/>
  <c r="AD8326"/>
  <c r="AC8326"/>
  <c r="AB8326"/>
  <c r="AA8326"/>
  <c r="Z8326"/>
  <c r="Y8326"/>
  <c r="X8326"/>
  <c r="T8326"/>
  <c r="S8326"/>
  <c r="R8326"/>
  <c r="Q8326"/>
  <c r="P8326"/>
  <c r="O8326"/>
  <c r="N8326"/>
  <c r="M8326"/>
  <c r="L8326"/>
  <c r="K8326"/>
  <c r="AT8320"/>
  <c r="AS8320"/>
  <c r="AR8320"/>
  <c r="AQ8320"/>
  <c r="AP8320"/>
  <c r="AO8320"/>
  <c r="AO8318" s="1"/>
  <c r="AN8320"/>
  <c r="AM8320"/>
  <c r="AM8318" s="1"/>
  <c r="AL8320"/>
  <c r="AK8320"/>
  <c r="AG8320"/>
  <c r="AF8320"/>
  <c r="AE8320"/>
  <c r="AD8320"/>
  <c r="AC8320"/>
  <c r="AB8320"/>
  <c r="AB8318" s="1"/>
  <c r="AA8320"/>
  <c r="AA8318" s="1"/>
  <c r="Z8320"/>
  <c r="Z8318" s="1"/>
  <c r="Y8320"/>
  <c r="X8320"/>
  <c r="T8320"/>
  <c r="S8320"/>
  <c r="R8320"/>
  <c r="Q8320"/>
  <c r="P8320"/>
  <c r="O8320"/>
  <c r="N8320"/>
  <c r="N8318" s="1"/>
  <c r="M8320"/>
  <c r="L8320"/>
  <c r="K8320"/>
  <c r="AT8285"/>
  <c r="AT8284" s="1"/>
  <c r="AS8285"/>
  <c r="AS8284" s="1"/>
  <c r="AR8285"/>
  <c r="AR8284" s="1"/>
  <c r="AQ8285"/>
  <c r="AQ8284" s="1"/>
  <c r="AP8285"/>
  <c r="AP8284" s="1"/>
  <c r="AO8285"/>
  <c r="AO8284" s="1"/>
  <c r="AN8285"/>
  <c r="AN8284" s="1"/>
  <c r="AM8285"/>
  <c r="AM8284" s="1"/>
  <c r="AL8285"/>
  <c r="AL8284" s="1"/>
  <c r="AK8285"/>
  <c r="AG8285"/>
  <c r="AG8284" s="1"/>
  <c r="AF8285"/>
  <c r="AF8284" s="1"/>
  <c r="AE8285"/>
  <c r="AE8284" s="1"/>
  <c r="AD8285"/>
  <c r="AD8284" s="1"/>
  <c r="AC8285"/>
  <c r="AC8284" s="1"/>
  <c r="AB8285"/>
  <c r="AB8284" s="1"/>
  <c r="AA8285"/>
  <c r="Z8285"/>
  <c r="Z8284" s="1"/>
  <c r="Y8285"/>
  <c r="Y8284" s="1"/>
  <c r="X8285"/>
  <c r="X8284" s="1"/>
  <c r="T8285"/>
  <c r="T8284" s="1"/>
  <c r="S8285"/>
  <c r="S8284" s="1"/>
  <c r="R8285"/>
  <c r="R8284" s="1"/>
  <c r="Q8285"/>
  <c r="Q8284" s="1"/>
  <c r="P8285"/>
  <c r="P8284" s="1"/>
  <c r="O8285"/>
  <c r="O8284" s="1"/>
  <c r="N8285"/>
  <c r="M8285"/>
  <c r="M8284" s="1"/>
  <c r="L8285"/>
  <c r="L8284" s="1"/>
  <c r="K8285"/>
  <c r="K8284" s="1"/>
  <c r="AT8282"/>
  <c r="AT8281" s="1"/>
  <c r="AS8282"/>
  <c r="AS8281" s="1"/>
  <c r="AR8282"/>
  <c r="AR8281" s="1"/>
  <c r="AQ8282"/>
  <c r="AQ8281" s="1"/>
  <c r="AP8282"/>
  <c r="AP8281" s="1"/>
  <c r="AO8282"/>
  <c r="AO8281" s="1"/>
  <c r="AN8282"/>
  <c r="AN8281" s="1"/>
  <c r="AM8282"/>
  <c r="AL8282"/>
  <c r="AL8281" s="1"/>
  <c r="AK8282"/>
  <c r="AK8281" s="1"/>
  <c r="AG8282"/>
  <c r="AG8281" s="1"/>
  <c r="AF8282"/>
  <c r="AF8281" s="1"/>
  <c r="AE8282"/>
  <c r="AD8282"/>
  <c r="AD8281" s="1"/>
  <c r="AC8282"/>
  <c r="AC8281" s="1"/>
  <c r="AB8282"/>
  <c r="AB8281" s="1"/>
  <c r="AA8282"/>
  <c r="AA8281" s="1"/>
  <c r="Z8282"/>
  <c r="Z8281" s="1"/>
  <c r="Y8282"/>
  <c r="Y8281" s="1"/>
  <c r="X8282"/>
  <c r="X8281" s="1"/>
  <c r="T8282"/>
  <c r="T8281" s="1"/>
  <c r="S8282"/>
  <c r="S8281" s="1"/>
  <c r="R8282"/>
  <c r="R8281" s="1"/>
  <c r="Q8282"/>
  <c r="Q8281" s="1"/>
  <c r="P8282"/>
  <c r="P8281" s="1"/>
  <c r="O8282"/>
  <c r="O8281" s="1"/>
  <c r="N8282"/>
  <c r="N8281" s="1"/>
  <c r="M8282"/>
  <c r="L8282"/>
  <c r="L8281" s="1"/>
  <c r="K8282"/>
  <c r="K8281" s="1"/>
  <c r="AT8270"/>
  <c r="AS8270"/>
  <c r="AR8270"/>
  <c r="AQ8270"/>
  <c r="AP8270"/>
  <c r="AO8270"/>
  <c r="AN8270"/>
  <c r="AM8270"/>
  <c r="AL8270"/>
  <c r="AK8270"/>
  <c r="AG8270"/>
  <c r="AF8270"/>
  <c r="AE8270"/>
  <c r="AD8270"/>
  <c r="AC8270"/>
  <c r="AB8270"/>
  <c r="AA8270"/>
  <c r="Z8270"/>
  <c r="Y8270"/>
  <c r="X8270"/>
  <c r="T8270"/>
  <c r="S8270"/>
  <c r="R8270"/>
  <c r="Q8270"/>
  <c r="P8270"/>
  <c r="O8270"/>
  <c r="N8270"/>
  <c r="M8270"/>
  <c r="L8270"/>
  <c r="K8270"/>
  <c r="AT8268"/>
  <c r="AS8268"/>
  <c r="AR8268"/>
  <c r="AQ8268"/>
  <c r="AP8268"/>
  <c r="AO8268"/>
  <c r="AN8268"/>
  <c r="AM8268"/>
  <c r="AL8268"/>
  <c r="AK8268"/>
  <c r="AG8268"/>
  <c r="AF8268"/>
  <c r="AE8268"/>
  <c r="AD8268"/>
  <c r="AC8268"/>
  <c r="AB8268"/>
  <c r="AA8268"/>
  <c r="Z8268"/>
  <c r="Y8268"/>
  <c r="X8268"/>
  <c r="T8268"/>
  <c r="S8268"/>
  <c r="R8268"/>
  <c r="Q8268"/>
  <c r="P8268"/>
  <c r="O8268"/>
  <c r="N8268"/>
  <c r="M8268"/>
  <c r="L8268"/>
  <c r="K8268"/>
  <c r="AT8262"/>
  <c r="AT8260" s="1"/>
  <c r="AS8262"/>
  <c r="AS8260" s="1"/>
  <c r="AR8262"/>
  <c r="AR8260" s="1"/>
  <c r="AQ8262"/>
  <c r="AP8262"/>
  <c r="AP8260" s="1"/>
  <c r="AO8262"/>
  <c r="AO8260" s="1"/>
  <c r="AN8262"/>
  <c r="AN8260" s="1"/>
  <c r="AM8262"/>
  <c r="AL8262"/>
  <c r="AK8262"/>
  <c r="AK8260" s="1"/>
  <c r="AG8262"/>
  <c r="AG8260" s="1"/>
  <c r="AF8262"/>
  <c r="AF8260" s="1"/>
  <c r="AE8262"/>
  <c r="AD8262"/>
  <c r="AC8262"/>
  <c r="AC8260" s="1"/>
  <c r="AB8262"/>
  <c r="AB8260" s="1"/>
  <c r="AA8262"/>
  <c r="Z8262"/>
  <c r="Y8262"/>
  <c r="Y8260" s="1"/>
  <c r="X8262"/>
  <c r="X8260" s="1"/>
  <c r="T8262"/>
  <c r="T8260" s="1"/>
  <c r="S8262"/>
  <c r="S8260" s="1"/>
  <c r="R8262"/>
  <c r="Q8262"/>
  <c r="P8262"/>
  <c r="P8260" s="1"/>
  <c r="O8262"/>
  <c r="O8260" s="1"/>
  <c r="N8262"/>
  <c r="N8260" s="1"/>
  <c r="M8262"/>
  <c r="M8260" s="1"/>
  <c r="L8262"/>
  <c r="L8260" s="1"/>
  <c r="K8262"/>
  <c r="K8260" s="1"/>
  <c r="AT8232"/>
  <c r="AT8231" s="1"/>
  <c r="AS8232"/>
  <c r="AS8231" s="1"/>
  <c r="AR8232"/>
  <c r="AR8231" s="1"/>
  <c r="AQ8232"/>
  <c r="AQ8231" s="1"/>
  <c r="AP8232"/>
  <c r="AP8231" s="1"/>
  <c r="AO8232"/>
  <c r="AN8232"/>
  <c r="AN8231" s="1"/>
  <c r="AM8232"/>
  <c r="AM8231" s="1"/>
  <c r="AL8232"/>
  <c r="AL8231" s="1"/>
  <c r="AK8232"/>
  <c r="AK8231" s="1"/>
  <c r="AG8232"/>
  <c r="AG8231" s="1"/>
  <c r="AF8232"/>
  <c r="AE8232"/>
  <c r="AE8231" s="1"/>
  <c r="AD8232"/>
  <c r="AD8231" s="1"/>
  <c r="AC8232"/>
  <c r="AC8231" s="1"/>
  <c r="AB8232"/>
  <c r="AB8231" s="1"/>
  <c r="AA8232"/>
  <c r="AA8231" s="1"/>
  <c r="Z8232"/>
  <c r="Z8231" s="1"/>
  <c r="Y8232"/>
  <c r="Y8231" s="1"/>
  <c r="X8232"/>
  <c r="X8231" s="1"/>
  <c r="T8232"/>
  <c r="T8231" s="1"/>
  <c r="S8232"/>
  <c r="S8231" s="1"/>
  <c r="R8232"/>
  <c r="R8231" s="1"/>
  <c r="Q8232"/>
  <c r="Q8231" s="1"/>
  <c r="P8232"/>
  <c r="P8231" s="1"/>
  <c r="O8232"/>
  <c r="N8232"/>
  <c r="N8231" s="1"/>
  <c r="M8232"/>
  <c r="M8231" s="1"/>
  <c r="L8232"/>
  <c r="L8231" s="1"/>
  <c r="K8232"/>
  <c r="K8231" s="1"/>
  <c r="AT8229"/>
  <c r="AT8228" s="1"/>
  <c r="AS8229"/>
  <c r="AS8228" s="1"/>
  <c r="AR8229"/>
  <c r="AR8228" s="1"/>
  <c r="AQ8229"/>
  <c r="AQ8228" s="1"/>
  <c r="AP8229"/>
  <c r="AO8229"/>
  <c r="AO8228" s="1"/>
  <c r="AN8229"/>
  <c r="AN8228" s="1"/>
  <c r="AM8229"/>
  <c r="AM8228" s="1"/>
  <c r="AL8229"/>
  <c r="AL8228" s="1"/>
  <c r="AK8229"/>
  <c r="AK8228" s="1"/>
  <c r="AG8229"/>
  <c r="AG8228" s="1"/>
  <c r="AF8229"/>
  <c r="AF8228" s="1"/>
  <c r="AE8229"/>
  <c r="AD8229"/>
  <c r="AD8228" s="1"/>
  <c r="AC8229"/>
  <c r="AC8228" s="1"/>
  <c r="AB8229"/>
  <c r="AB8228" s="1"/>
  <c r="AA8229"/>
  <c r="AA8228" s="1"/>
  <c r="Z8229"/>
  <c r="Z8228" s="1"/>
  <c r="Y8229"/>
  <c r="Y8228" s="1"/>
  <c r="X8229"/>
  <c r="X8228" s="1"/>
  <c r="T8229"/>
  <c r="T8228" s="1"/>
  <c r="S8229"/>
  <c r="S8228" s="1"/>
  <c r="R8229"/>
  <c r="R8228" s="1"/>
  <c r="Q8229"/>
  <c r="Q8228" s="1"/>
  <c r="P8229"/>
  <c r="P8228" s="1"/>
  <c r="O8229"/>
  <c r="O8228" s="1"/>
  <c r="N8229"/>
  <c r="N8228" s="1"/>
  <c r="M8229"/>
  <c r="M8228" s="1"/>
  <c r="L8229"/>
  <c r="K8229"/>
  <c r="K8228" s="1"/>
  <c r="AT8217"/>
  <c r="AS8217"/>
  <c r="AR8217"/>
  <c r="AQ8217"/>
  <c r="AP8217"/>
  <c r="AO8217"/>
  <c r="AN8217"/>
  <c r="AM8217"/>
  <c r="AL8217"/>
  <c r="AK8217"/>
  <c r="AG8217"/>
  <c r="AF8217"/>
  <c r="AE8217"/>
  <c r="AD8217"/>
  <c r="AC8217"/>
  <c r="AB8217"/>
  <c r="AA8217"/>
  <c r="Z8217"/>
  <c r="Y8217"/>
  <c r="X8217"/>
  <c r="T8217"/>
  <c r="S8217"/>
  <c r="R8217"/>
  <c r="Q8217"/>
  <c r="P8217"/>
  <c r="O8217"/>
  <c r="N8217"/>
  <c r="M8217"/>
  <c r="L8217"/>
  <c r="K8217"/>
  <c r="AT8215"/>
  <c r="AS8215"/>
  <c r="AR8215"/>
  <c r="AQ8215"/>
  <c r="AP8215"/>
  <c r="AO8215"/>
  <c r="AN8215"/>
  <c r="AM8215"/>
  <c r="AL8215"/>
  <c r="AK8215"/>
  <c r="AG8215"/>
  <c r="AF8215"/>
  <c r="AE8215"/>
  <c r="AD8215"/>
  <c r="AC8215"/>
  <c r="AB8215"/>
  <c r="AA8215"/>
  <c r="Z8215"/>
  <c r="Y8215"/>
  <c r="X8215"/>
  <c r="T8215"/>
  <c r="S8215"/>
  <c r="R8215"/>
  <c r="Q8215"/>
  <c r="P8215"/>
  <c r="O8215"/>
  <c r="N8215"/>
  <c r="M8215"/>
  <c r="L8215"/>
  <c r="K8215"/>
  <c r="AT8209"/>
  <c r="AT8207" s="1"/>
  <c r="AS8209"/>
  <c r="AS8207" s="1"/>
  <c r="AR8209"/>
  <c r="AQ8209"/>
  <c r="AQ8207" s="1"/>
  <c r="AP8209"/>
  <c r="AO8209"/>
  <c r="AN8209"/>
  <c r="AN8207" s="1"/>
  <c r="AM8209"/>
  <c r="AM8207" s="1"/>
  <c r="AL8209"/>
  <c r="AL8207" s="1"/>
  <c r="AK8209"/>
  <c r="AK8207" s="1"/>
  <c r="AG8209"/>
  <c r="AF8209"/>
  <c r="AF8207" s="1"/>
  <c r="AE8209"/>
  <c r="AE8207" s="1"/>
  <c r="AD8209"/>
  <c r="AD8207" s="1"/>
  <c r="AC8209"/>
  <c r="AC8207" s="1"/>
  <c r="AB8209"/>
  <c r="AB8207" s="1"/>
  <c r="AA8209"/>
  <c r="AA8207" s="1"/>
  <c r="Z8209"/>
  <c r="Z8207" s="1"/>
  <c r="Y8209"/>
  <c r="X8209"/>
  <c r="X8207" s="1"/>
  <c r="T8209"/>
  <c r="S8209"/>
  <c r="S8207" s="1"/>
  <c r="R8209"/>
  <c r="R8207" s="1"/>
  <c r="Q8209"/>
  <c r="Q8207" s="1"/>
  <c r="P8209"/>
  <c r="P8207" s="1"/>
  <c r="O8209"/>
  <c r="O8207" s="1"/>
  <c r="N8209"/>
  <c r="M8209"/>
  <c r="M8207" s="1"/>
  <c r="L8209"/>
  <c r="L8207" s="1"/>
  <c r="K8209"/>
  <c r="AT8170"/>
  <c r="AS8170"/>
  <c r="AS8169" s="1"/>
  <c r="AR8170"/>
  <c r="AR8169" s="1"/>
  <c r="AQ8170"/>
  <c r="AQ8169" s="1"/>
  <c r="AP8170"/>
  <c r="AP8169" s="1"/>
  <c r="AO8170"/>
  <c r="AO8169" s="1"/>
  <c r="AN8170"/>
  <c r="AN8169" s="1"/>
  <c r="AM8170"/>
  <c r="AM8169" s="1"/>
  <c r="AL8170"/>
  <c r="AL8169" s="1"/>
  <c r="AK8170"/>
  <c r="AK8169" s="1"/>
  <c r="AG8170"/>
  <c r="AG8169" s="1"/>
  <c r="AF8170"/>
  <c r="AE8170"/>
  <c r="AE8169" s="1"/>
  <c r="AD8170"/>
  <c r="AD8169" s="1"/>
  <c r="AC8170"/>
  <c r="AC8169" s="1"/>
  <c r="AB8170"/>
  <c r="AB8169" s="1"/>
  <c r="AA8170"/>
  <c r="AA8169" s="1"/>
  <c r="Z8170"/>
  <c r="Z8169" s="1"/>
  <c r="Y8170"/>
  <c r="Y8169" s="1"/>
  <c r="X8170"/>
  <c r="X8169" s="1"/>
  <c r="T8170"/>
  <c r="T8169" s="1"/>
  <c r="S8170"/>
  <c r="S8169" s="1"/>
  <c r="R8170"/>
  <c r="R8169" s="1"/>
  <c r="Q8170"/>
  <c r="Q8169" s="1"/>
  <c r="P8170"/>
  <c r="P8169" s="1"/>
  <c r="O8170"/>
  <c r="O8169" s="1"/>
  <c r="N8170"/>
  <c r="N8169" s="1"/>
  <c r="M8170"/>
  <c r="L8170"/>
  <c r="L8169" s="1"/>
  <c r="K8170"/>
  <c r="K8169" s="1"/>
  <c r="AT8167"/>
  <c r="AT8166" s="1"/>
  <c r="AS8167"/>
  <c r="AS8166" s="1"/>
  <c r="AR8167"/>
  <c r="AR8166" s="1"/>
  <c r="AQ8167"/>
  <c r="AQ8166" s="1"/>
  <c r="AP8167"/>
  <c r="AP8166" s="1"/>
  <c r="AO8167"/>
  <c r="AO8166" s="1"/>
  <c r="AN8167"/>
  <c r="AN8166" s="1"/>
  <c r="AM8167"/>
  <c r="AL8167"/>
  <c r="AL8166" s="1"/>
  <c r="AK8167"/>
  <c r="AK8166" s="1"/>
  <c r="AG8167"/>
  <c r="AG8166" s="1"/>
  <c r="AF8167"/>
  <c r="AF8166" s="1"/>
  <c r="AE8167"/>
  <c r="AE8166" s="1"/>
  <c r="AD8167"/>
  <c r="AD8166" s="1"/>
  <c r="AC8167"/>
  <c r="AB8167"/>
  <c r="AB8166" s="1"/>
  <c r="AA8167"/>
  <c r="AA8166" s="1"/>
  <c r="Z8167"/>
  <c r="Z8166" s="1"/>
  <c r="Y8167"/>
  <c r="Y8166" s="1"/>
  <c r="X8167"/>
  <c r="X8166" s="1"/>
  <c r="T8167"/>
  <c r="T8166" s="1"/>
  <c r="S8167"/>
  <c r="S8166" s="1"/>
  <c r="R8167"/>
  <c r="R8166" s="1"/>
  <c r="Q8167"/>
  <c r="Q8166" s="1"/>
  <c r="P8167"/>
  <c r="P8166" s="1"/>
  <c r="O8167"/>
  <c r="O8166" s="1"/>
  <c r="N8167"/>
  <c r="N8166" s="1"/>
  <c r="M8167"/>
  <c r="M8166" s="1"/>
  <c r="L8167"/>
  <c r="K8167"/>
  <c r="K8166" s="1"/>
  <c r="AT8155"/>
  <c r="AS8155"/>
  <c r="AR8155"/>
  <c r="AQ8155"/>
  <c r="AP8155"/>
  <c r="AO8155"/>
  <c r="AN8155"/>
  <c r="AM8155"/>
  <c r="AL8155"/>
  <c r="AK8155"/>
  <c r="AG8155"/>
  <c r="AF8155"/>
  <c r="AE8155"/>
  <c r="AD8155"/>
  <c r="AC8155"/>
  <c r="AB8155"/>
  <c r="AA8155"/>
  <c r="Z8155"/>
  <c r="Y8155"/>
  <c r="X8155"/>
  <c r="T8155"/>
  <c r="S8155"/>
  <c r="R8155"/>
  <c r="Q8155"/>
  <c r="P8155"/>
  <c r="O8155"/>
  <c r="N8155"/>
  <c r="M8155"/>
  <c r="L8155"/>
  <c r="K8155"/>
  <c r="AT8153"/>
  <c r="AS8153"/>
  <c r="AR8153"/>
  <c r="AQ8153"/>
  <c r="AP8153"/>
  <c r="AO8153"/>
  <c r="AN8153"/>
  <c r="AM8153"/>
  <c r="AL8153"/>
  <c r="AK8153"/>
  <c r="AG8153"/>
  <c r="AF8153"/>
  <c r="AE8153"/>
  <c r="AD8153"/>
  <c r="AC8153"/>
  <c r="AB8153"/>
  <c r="AA8153"/>
  <c r="Z8153"/>
  <c r="Y8153"/>
  <c r="X8153"/>
  <c r="T8153"/>
  <c r="S8153"/>
  <c r="R8153"/>
  <c r="Q8153"/>
  <c r="P8153"/>
  <c r="O8153"/>
  <c r="N8153"/>
  <c r="M8153"/>
  <c r="L8153"/>
  <c r="K8153"/>
  <c r="AT8147"/>
  <c r="AT8145" s="1"/>
  <c r="AS8147"/>
  <c r="AS8145" s="1"/>
  <c r="AR8147"/>
  <c r="AR8145" s="1"/>
  <c r="AQ8147"/>
  <c r="AP8147"/>
  <c r="AP8145" s="1"/>
  <c r="AO8147"/>
  <c r="AO8145" s="1"/>
  <c r="AN8147"/>
  <c r="AN8145" s="1"/>
  <c r="AM8147"/>
  <c r="AM8145" s="1"/>
  <c r="AL8147"/>
  <c r="AL8145" s="1"/>
  <c r="AK8147"/>
  <c r="AK8145" s="1"/>
  <c r="AG8147"/>
  <c r="AG8145" s="1"/>
  <c r="AF8147"/>
  <c r="AF8145" s="1"/>
  <c r="AE8147"/>
  <c r="AE8145" s="1"/>
  <c r="AD8147"/>
  <c r="AD8145" s="1"/>
  <c r="AC8147"/>
  <c r="AC8145" s="1"/>
  <c r="AB8147"/>
  <c r="AB8145" s="1"/>
  <c r="AA8147"/>
  <c r="Z8147"/>
  <c r="Z8145" s="1"/>
  <c r="Y8147"/>
  <c r="Y8145" s="1"/>
  <c r="X8147"/>
  <c r="X8145" s="1"/>
  <c r="T8147"/>
  <c r="T8145" s="1"/>
  <c r="S8147"/>
  <c r="S8145" s="1"/>
  <c r="R8147"/>
  <c r="R8145" s="1"/>
  <c r="Q8147"/>
  <c r="Q8145" s="1"/>
  <c r="P8147"/>
  <c r="P8145" s="1"/>
  <c r="O8147"/>
  <c r="N8147"/>
  <c r="N8145" s="1"/>
  <c r="M8147"/>
  <c r="M8145" s="1"/>
  <c r="L8147"/>
  <c r="L8145" s="1"/>
  <c r="K8147"/>
  <c r="K8145" s="1"/>
  <c r="AT8109"/>
  <c r="AT8108" s="1"/>
  <c r="AS8109"/>
  <c r="AS8108" s="1"/>
  <c r="AR8109"/>
  <c r="AR8108" s="1"/>
  <c r="AQ8109"/>
  <c r="AQ8108" s="1"/>
  <c r="AP8109"/>
  <c r="AP8108" s="1"/>
  <c r="AO8109"/>
  <c r="AO8108" s="1"/>
  <c r="AN8109"/>
  <c r="AN8108" s="1"/>
  <c r="AM8109"/>
  <c r="AM8108" s="1"/>
  <c r="AL8109"/>
  <c r="AK8109"/>
  <c r="AK8108" s="1"/>
  <c r="AG8109"/>
  <c r="AG8108" s="1"/>
  <c r="AF8109"/>
  <c r="AF8108" s="1"/>
  <c r="AE8109"/>
  <c r="AD8109"/>
  <c r="AD8108" s="1"/>
  <c r="AC8109"/>
  <c r="AC8108" s="1"/>
  <c r="AB8109"/>
  <c r="AB8108" s="1"/>
  <c r="AA8109"/>
  <c r="AA8108" s="1"/>
  <c r="Z8109"/>
  <c r="Z8108" s="1"/>
  <c r="Y8109"/>
  <c r="Y8108" s="1"/>
  <c r="X8109"/>
  <c r="X8108" s="1"/>
  <c r="T8109"/>
  <c r="T8108" s="1"/>
  <c r="S8109"/>
  <c r="S8108" s="1"/>
  <c r="R8109"/>
  <c r="R8108" s="1"/>
  <c r="Q8109"/>
  <c r="Q8108" s="1"/>
  <c r="P8109"/>
  <c r="P8108" s="1"/>
  <c r="O8109"/>
  <c r="O8108" s="1"/>
  <c r="N8109"/>
  <c r="M8109"/>
  <c r="M8108" s="1"/>
  <c r="L8109"/>
  <c r="L8108" s="1"/>
  <c r="K8109"/>
  <c r="K8108" s="1"/>
  <c r="AT8106"/>
  <c r="AT8105" s="1"/>
  <c r="AS8106"/>
  <c r="AS8105" s="1"/>
  <c r="AR8106"/>
  <c r="AR8105" s="1"/>
  <c r="AQ8106"/>
  <c r="AQ8105" s="1"/>
  <c r="AP8106"/>
  <c r="AP8105" s="1"/>
  <c r="AO8106"/>
  <c r="AO8105" s="1"/>
  <c r="AN8106"/>
  <c r="AN8105" s="1"/>
  <c r="AM8106"/>
  <c r="AL8106"/>
  <c r="AL8105" s="1"/>
  <c r="AK8106"/>
  <c r="AK8105" s="1"/>
  <c r="AG8106"/>
  <c r="AF8106"/>
  <c r="AF8105" s="1"/>
  <c r="AE8106"/>
  <c r="AE8105" s="1"/>
  <c r="AD8106"/>
  <c r="AD8105" s="1"/>
  <c r="AC8106"/>
  <c r="AC8105" s="1"/>
  <c r="AB8106"/>
  <c r="AB8105" s="1"/>
  <c r="AA8106"/>
  <c r="AA8105" s="1"/>
  <c r="Z8106"/>
  <c r="Z8105" s="1"/>
  <c r="Y8106"/>
  <c r="Y8105" s="1"/>
  <c r="X8106"/>
  <c r="X8105" s="1"/>
  <c r="T8106"/>
  <c r="T8105" s="1"/>
  <c r="S8106"/>
  <c r="S8105" s="1"/>
  <c r="R8106"/>
  <c r="R8105" s="1"/>
  <c r="Q8106"/>
  <c r="Q8105" s="1"/>
  <c r="P8106"/>
  <c r="P8105" s="1"/>
  <c r="O8106"/>
  <c r="O8105" s="1"/>
  <c r="N8106"/>
  <c r="N8105" s="1"/>
  <c r="M8106"/>
  <c r="L8106"/>
  <c r="L8105" s="1"/>
  <c r="K8106"/>
  <c r="K8105" s="1"/>
  <c r="AT8094"/>
  <c r="AS8094"/>
  <c r="AR8094"/>
  <c r="AQ8094"/>
  <c r="AP8094"/>
  <c r="AO8094"/>
  <c r="AN8094"/>
  <c r="AM8094"/>
  <c r="AL8094"/>
  <c r="AK8094"/>
  <c r="AG8094"/>
  <c r="AF8094"/>
  <c r="AE8094"/>
  <c r="AD8094"/>
  <c r="AC8094"/>
  <c r="AB8094"/>
  <c r="AA8094"/>
  <c r="Z8094"/>
  <c r="Y8094"/>
  <c r="X8094"/>
  <c r="T8094"/>
  <c r="S8094"/>
  <c r="R8094"/>
  <c r="Q8094"/>
  <c r="P8094"/>
  <c r="O8094"/>
  <c r="N8094"/>
  <c r="M8094"/>
  <c r="L8094"/>
  <c r="K8094"/>
  <c r="AT8092"/>
  <c r="AS8092"/>
  <c r="AR8092"/>
  <c r="AQ8092"/>
  <c r="AP8092"/>
  <c r="AO8092"/>
  <c r="AN8092"/>
  <c r="AM8092"/>
  <c r="AL8092"/>
  <c r="AK8092"/>
  <c r="AG8092"/>
  <c r="AF8092"/>
  <c r="AE8092"/>
  <c r="AD8092"/>
  <c r="AC8092"/>
  <c r="AB8092"/>
  <c r="AA8092"/>
  <c r="Z8092"/>
  <c r="Y8092"/>
  <c r="X8092"/>
  <c r="T8092"/>
  <c r="S8092"/>
  <c r="R8092"/>
  <c r="Q8092"/>
  <c r="P8092"/>
  <c r="O8092"/>
  <c r="N8092"/>
  <c r="M8092"/>
  <c r="L8092"/>
  <c r="K8092"/>
  <c r="AT8086"/>
  <c r="AS8086"/>
  <c r="AS8084" s="1"/>
  <c r="AR8086"/>
  <c r="AR8084" s="1"/>
  <c r="AQ8086"/>
  <c r="AQ8084" s="1"/>
  <c r="AP8086"/>
  <c r="AP8084" s="1"/>
  <c r="AO8086"/>
  <c r="AO8084" s="1"/>
  <c r="AN8086"/>
  <c r="AN8084" s="1"/>
  <c r="AM8086"/>
  <c r="AM8084" s="1"/>
  <c r="AL8086"/>
  <c r="AL8084" s="1"/>
  <c r="AK8086"/>
  <c r="AK8084" s="1"/>
  <c r="AG8086"/>
  <c r="AG8084" s="1"/>
  <c r="AF8086"/>
  <c r="AF8084" s="1"/>
  <c r="AE8086"/>
  <c r="AE8084" s="1"/>
  <c r="AD8086"/>
  <c r="AD8084" s="1"/>
  <c r="AC8086"/>
  <c r="AC8084" s="1"/>
  <c r="AB8086"/>
  <c r="AB8084" s="1"/>
  <c r="AA8086"/>
  <c r="AA8084" s="1"/>
  <c r="Z8086"/>
  <c r="Z8084" s="1"/>
  <c r="Y8086"/>
  <c r="X8086"/>
  <c r="X8084" s="1"/>
  <c r="T8086"/>
  <c r="T8084" s="1"/>
  <c r="S8086"/>
  <c r="S8084" s="1"/>
  <c r="R8086"/>
  <c r="R8084" s="1"/>
  <c r="Q8086"/>
  <c r="Q8084" s="1"/>
  <c r="P8086"/>
  <c r="P8084" s="1"/>
  <c r="O8086"/>
  <c r="O8084" s="1"/>
  <c r="N8086"/>
  <c r="N8084" s="1"/>
  <c r="M8086"/>
  <c r="L8086"/>
  <c r="K8086"/>
  <c r="K8084" s="1"/>
  <c r="AT8054"/>
  <c r="AT8053" s="1"/>
  <c r="AS8054"/>
  <c r="AS8053" s="1"/>
  <c r="AR8054"/>
  <c r="AR8053" s="1"/>
  <c r="AQ8054"/>
  <c r="AQ8053" s="1"/>
  <c r="AP8054"/>
  <c r="AP8053" s="1"/>
  <c r="AO8054"/>
  <c r="AO8053" s="1"/>
  <c r="AN8054"/>
  <c r="AN8053" s="1"/>
  <c r="AM8054"/>
  <c r="AM8053" s="1"/>
  <c r="AL8054"/>
  <c r="AL8053" s="1"/>
  <c r="AK8054"/>
  <c r="AG8054"/>
  <c r="AG8053" s="1"/>
  <c r="AF8054"/>
  <c r="AF8053" s="1"/>
  <c r="AE8054"/>
  <c r="AE8053" s="1"/>
  <c r="AD8054"/>
  <c r="AD8053" s="1"/>
  <c r="AC8054"/>
  <c r="AC8053" s="1"/>
  <c r="AB8054"/>
  <c r="AB8053" s="1"/>
  <c r="AA8054"/>
  <c r="AA8053" s="1"/>
  <c r="Z8054"/>
  <c r="Z8053" s="1"/>
  <c r="Y8054"/>
  <c r="X8054"/>
  <c r="X8053" s="1"/>
  <c r="T8054"/>
  <c r="T8053" s="1"/>
  <c r="S8054"/>
  <c r="S8053" s="1"/>
  <c r="R8054"/>
  <c r="R8053" s="1"/>
  <c r="Q8054"/>
  <c r="Q8053" s="1"/>
  <c r="P8054"/>
  <c r="P8053" s="1"/>
  <c r="O8054"/>
  <c r="O8053" s="1"/>
  <c r="N8054"/>
  <c r="N8053" s="1"/>
  <c r="M8054"/>
  <c r="M8053" s="1"/>
  <c r="L8054"/>
  <c r="L8053" s="1"/>
  <c r="K8054"/>
  <c r="K8053" s="1"/>
  <c r="AT8051"/>
  <c r="AT8050" s="1"/>
  <c r="AS8051"/>
  <c r="AS8050" s="1"/>
  <c r="AR8051"/>
  <c r="AR8050" s="1"/>
  <c r="AQ8051"/>
  <c r="AQ8050" s="1"/>
  <c r="AP8051"/>
  <c r="AP8050" s="1"/>
  <c r="AO8051"/>
  <c r="AO8050" s="1"/>
  <c r="AN8051"/>
  <c r="AN8050" s="1"/>
  <c r="AM8051"/>
  <c r="AM8050" s="1"/>
  <c r="AL8051"/>
  <c r="AL8050" s="1"/>
  <c r="AK8051"/>
  <c r="AG8051"/>
  <c r="AG8050" s="1"/>
  <c r="AF8051"/>
  <c r="AF8050" s="1"/>
  <c r="AE8051"/>
  <c r="AE8050" s="1"/>
  <c r="AD8051"/>
  <c r="AD8050" s="1"/>
  <c r="AC8051"/>
  <c r="AC8050" s="1"/>
  <c r="AB8051"/>
  <c r="AB8050" s="1"/>
  <c r="AA8051"/>
  <c r="AA8050" s="1"/>
  <c r="Z8051"/>
  <c r="Y8051"/>
  <c r="Y8050" s="1"/>
  <c r="X8051"/>
  <c r="X8050" s="1"/>
  <c r="T8051"/>
  <c r="T8050" s="1"/>
  <c r="S8051"/>
  <c r="S8050" s="1"/>
  <c r="R8051"/>
  <c r="R8050" s="1"/>
  <c r="Q8051"/>
  <c r="Q8050" s="1"/>
  <c r="P8051"/>
  <c r="P8050" s="1"/>
  <c r="O8051"/>
  <c r="O8050" s="1"/>
  <c r="N8051"/>
  <c r="N8050" s="1"/>
  <c r="M8051"/>
  <c r="M8050" s="1"/>
  <c r="L8051"/>
  <c r="L8050" s="1"/>
  <c r="K8051"/>
  <c r="K8050" s="1"/>
  <c r="AT8039"/>
  <c r="AS8039"/>
  <c r="AR8039"/>
  <c r="AQ8039"/>
  <c r="AP8039"/>
  <c r="AO8039"/>
  <c r="AN8039"/>
  <c r="AM8039"/>
  <c r="AL8039"/>
  <c r="AK8039"/>
  <c r="AG8039"/>
  <c r="AF8039"/>
  <c r="AE8039"/>
  <c r="AD8039"/>
  <c r="AC8039"/>
  <c r="AB8039"/>
  <c r="AA8039"/>
  <c r="Z8039"/>
  <c r="Y8039"/>
  <c r="X8039"/>
  <c r="T8039"/>
  <c r="S8039"/>
  <c r="R8039"/>
  <c r="Q8039"/>
  <c r="P8039"/>
  <c r="O8039"/>
  <c r="N8039"/>
  <c r="M8039"/>
  <c r="L8039"/>
  <c r="K8039"/>
  <c r="AT8037"/>
  <c r="AS8037"/>
  <c r="AR8037"/>
  <c r="AQ8037"/>
  <c r="AP8037"/>
  <c r="AO8037"/>
  <c r="AN8037"/>
  <c r="AM8037"/>
  <c r="AL8037"/>
  <c r="AK8037"/>
  <c r="AG8037"/>
  <c r="AF8037"/>
  <c r="AE8037"/>
  <c r="AD8037"/>
  <c r="AC8037"/>
  <c r="AB8037"/>
  <c r="AA8037"/>
  <c r="Z8037"/>
  <c r="Y8037"/>
  <c r="X8037"/>
  <c r="T8037"/>
  <c r="S8037"/>
  <c r="R8037"/>
  <c r="Q8037"/>
  <c r="P8037"/>
  <c r="O8037"/>
  <c r="N8037"/>
  <c r="M8037"/>
  <c r="L8037"/>
  <c r="K8037"/>
  <c r="AT8031"/>
  <c r="AT8029" s="1"/>
  <c r="AS8031"/>
  <c r="AR8031"/>
  <c r="AR8029" s="1"/>
  <c r="AQ8031"/>
  <c r="AQ8029" s="1"/>
  <c r="AP8031"/>
  <c r="AP8029" s="1"/>
  <c r="AO8031"/>
  <c r="AO8029" s="1"/>
  <c r="AN8031"/>
  <c r="AM8031"/>
  <c r="AM8029" s="1"/>
  <c r="AL8031"/>
  <c r="AL8029" s="1"/>
  <c r="AK8031"/>
  <c r="AK8029" s="1"/>
  <c r="AG8031"/>
  <c r="AG8029" s="1"/>
  <c r="AF8031"/>
  <c r="AE8031"/>
  <c r="AE8029" s="1"/>
  <c r="AD8031"/>
  <c r="AD8029" s="1"/>
  <c r="AC8031"/>
  <c r="AC8029" s="1"/>
  <c r="AB8031"/>
  <c r="AB8029" s="1"/>
  <c r="AA8031"/>
  <c r="AA8029" s="1"/>
  <c r="Z8031"/>
  <c r="Z8029" s="1"/>
  <c r="Y8031"/>
  <c r="Y8029" s="1"/>
  <c r="X8031"/>
  <c r="T8031"/>
  <c r="T8029" s="1"/>
  <c r="S8031"/>
  <c r="S8029" s="1"/>
  <c r="R8031"/>
  <c r="R8029" s="1"/>
  <c r="Q8031"/>
  <c r="Q8029" s="1"/>
  <c r="P8031"/>
  <c r="P8029" s="1"/>
  <c r="O8031"/>
  <c r="O8029" s="1"/>
  <c r="N8031"/>
  <c r="N8029" s="1"/>
  <c r="M8031"/>
  <c r="M8029" s="1"/>
  <c r="L8031"/>
  <c r="L8029" s="1"/>
  <c r="K8031"/>
  <c r="K8029" s="1"/>
  <c r="AT8002"/>
  <c r="AT8001" s="1"/>
  <c r="AS8002"/>
  <c r="AS8001" s="1"/>
  <c r="AR8002"/>
  <c r="AR8001" s="1"/>
  <c r="AQ8002"/>
  <c r="AQ8001" s="1"/>
  <c r="AP8002"/>
  <c r="AP8001" s="1"/>
  <c r="AO8002"/>
  <c r="AO8001" s="1"/>
  <c r="AN8002"/>
  <c r="AN8001" s="1"/>
  <c r="AM8002"/>
  <c r="AM8001" s="1"/>
  <c r="AL8002"/>
  <c r="AL8001" s="1"/>
  <c r="AK8002"/>
  <c r="AG8002"/>
  <c r="AF8002"/>
  <c r="AF8001" s="1"/>
  <c r="AE8002"/>
  <c r="AE8001" s="1"/>
  <c r="AD8002"/>
  <c r="AD8001" s="1"/>
  <c r="AC8002"/>
  <c r="AC8001" s="1"/>
  <c r="AB8002"/>
  <c r="AB8001" s="1"/>
  <c r="AA8002"/>
  <c r="AA8001" s="1"/>
  <c r="Z8002"/>
  <c r="Z8001" s="1"/>
  <c r="Y8002"/>
  <c r="Y8001" s="1"/>
  <c r="X8002"/>
  <c r="X8001" s="1"/>
  <c r="T8002"/>
  <c r="T8001" s="1"/>
  <c r="S8002"/>
  <c r="S8001" s="1"/>
  <c r="R8002"/>
  <c r="R8001" s="1"/>
  <c r="Q8002"/>
  <c r="Q8001" s="1"/>
  <c r="P8002"/>
  <c r="P8001" s="1"/>
  <c r="O8002"/>
  <c r="O8001" s="1"/>
  <c r="N8002"/>
  <c r="N8001" s="1"/>
  <c r="M8002"/>
  <c r="L8002"/>
  <c r="L8001" s="1"/>
  <c r="K8002"/>
  <c r="K8001" s="1"/>
  <c r="AT7990"/>
  <c r="AS7990"/>
  <c r="AR7990"/>
  <c r="AQ7990"/>
  <c r="AP7990"/>
  <c r="AO7990"/>
  <c r="AN7990"/>
  <c r="AM7990"/>
  <c r="AL7990"/>
  <c r="AK7990"/>
  <c r="AG7990"/>
  <c r="AF7990"/>
  <c r="AE7990"/>
  <c r="AD7990"/>
  <c r="AC7990"/>
  <c r="AB7990"/>
  <c r="AA7990"/>
  <c r="Z7990"/>
  <c r="Y7990"/>
  <c r="X7990"/>
  <c r="T7990"/>
  <c r="S7990"/>
  <c r="R7990"/>
  <c r="Q7990"/>
  <c r="P7990"/>
  <c r="O7990"/>
  <c r="N7990"/>
  <c r="M7990"/>
  <c r="L7990"/>
  <c r="K7990"/>
  <c r="AT7988"/>
  <c r="AS7988"/>
  <c r="AR7988"/>
  <c r="AQ7988"/>
  <c r="AP7988"/>
  <c r="AO7988"/>
  <c r="AN7988"/>
  <c r="AM7988"/>
  <c r="AL7988"/>
  <c r="AK7988"/>
  <c r="AG7988"/>
  <c r="AF7988"/>
  <c r="AE7988"/>
  <c r="AD7988"/>
  <c r="AC7988"/>
  <c r="AB7988"/>
  <c r="AA7988"/>
  <c r="Z7988"/>
  <c r="Y7988"/>
  <c r="X7988"/>
  <c r="T7988"/>
  <c r="S7988"/>
  <c r="R7988"/>
  <c r="Q7988"/>
  <c r="P7988"/>
  <c r="O7988"/>
  <c r="N7988"/>
  <c r="M7988"/>
  <c r="L7988"/>
  <c r="K7988"/>
  <c r="AT7982"/>
  <c r="AT7980" s="1"/>
  <c r="AS7982"/>
  <c r="AS7980" s="1"/>
  <c r="AR7982"/>
  <c r="AR7980" s="1"/>
  <c r="AQ7982"/>
  <c r="AQ7980" s="1"/>
  <c r="AP7982"/>
  <c r="AP7980" s="1"/>
  <c r="AO7982"/>
  <c r="AO7980" s="1"/>
  <c r="AN7982"/>
  <c r="AN7980" s="1"/>
  <c r="AM7982"/>
  <c r="AM7980" s="1"/>
  <c r="AL7982"/>
  <c r="AK7982"/>
  <c r="AG7982"/>
  <c r="AG7980" s="1"/>
  <c r="AF7982"/>
  <c r="AF7980" s="1"/>
  <c r="AE7982"/>
  <c r="AE7980" s="1"/>
  <c r="AD7982"/>
  <c r="AD7980" s="1"/>
  <c r="AC7982"/>
  <c r="AB7982"/>
  <c r="AA7982"/>
  <c r="AA7980" s="1"/>
  <c r="Z7982"/>
  <c r="Z7980" s="1"/>
  <c r="Y7982"/>
  <c r="Y7980" s="1"/>
  <c r="X7982"/>
  <c r="X7980" s="1"/>
  <c r="T7982"/>
  <c r="T7980" s="1"/>
  <c r="S7982"/>
  <c r="S7980" s="1"/>
  <c r="R7982"/>
  <c r="Q7982"/>
  <c r="Q7980" s="1"/>
  <c r="P7982"/>
  <c r="P7980" s="1"/>
  <c r="O7982"/>
  <c r="N7982"/>
  <c r="N7980" s="1"/>
  <c r="M7982"/>
  <c r="M7980" s="1"/>
  <c r="L7982"/>
  <c r="L7980" s="1"/>
  <c r="K7982"/>
  <c r="AT7958"/>
  <c r="AS7958"/>
  <c r="AR7958"/>
  <c r="AQ7958"/>
  <c r="AP7958"/>
  <c r="AO7958"/>
  <c r="AN7958"/>
  <c r="AM7958"/>
  <c r="AL7958"/>
  <c r="AK7958"/>
  <c r="AG7958"/>
  <c r="AF7958"/>
  <c r="AE7958"/>
  <c r="AD7958"/>
  <c r="AC7958"/>
  <c r="AB7958"/>
  <c r="AA7958"/>
  <c r="Z7958"/>
  <c r="Y7958"/>
  <c r="X7958"/>
  <c r="T7958"/>
  <c r="S7958"/>
  <c r="R7958"/>
  <c r="Q7958"/>
  <c r="P7958"/>
  <c r="O7958"/>
  <c r="N7958"/>
  <c r="M7958"/>
  <c r="L7958"/>
  <c r="K7958"/>
  <c r="AT7957"/>
  <c r="AS7957"/>
  <c r="AR7957"/>
  <c r="AQ7957"/>
  <c r="AP7957"/>
  <c r="AO7957"/>
  <c r="AN7957"/>
  <c r="AM7957"/>
  <c r="AL7957"/>
  <c r="AK7957"/>
  <c r="AG7957"/>
  <c r="AF7957"/>
  <c r="AE7957"/>
  <c r="AD7957"/>
  <c r="AC7957"/>
  <c r="AB7957"/>
  <c r="AA7957"/>
  <c r="Z7957"/>
  <c r="Y7957"/>
  <c r="X7957"/>
  <c r="T7957"/>
  <c r="S7957"/>
  <c r="R7957"/>
  <c r="Q7957"/>
  <c r="P7957"/>
  <c r="O7957"/>
  <c r="N7957"/>
  <c r="M7957"/>
  <c r="L7957"/>
  <c r="K7957"/>
  <c r="AT7953"/>
  <c r="AS7953"/>
  <c r="AR7953"/>
  <c r="AQ7953"/>
  <c r="AP7953"/>
  <c r="AO7953"/>
  <c r="AN7953"/>
  <c r="AM7953"/>
  <c r="AL7953"/>
  <c r="AK7953"/>
  <c r="AG7953"/>
  <c r="AG7952" s="1"/>
  <c r="AG7951" s="1"/>
  <c r="AF7953"/>
  <c r="AE7953"/>
  <c r="AD7953"/>
  <c r="AC7953"/>
  <c r="AB7953"/>
  <c r="AA7953"/>
  <c r="Z7953"/>
  <c r="Y7953"/>
  <c r="X7953"/>
  <c r="T7953"/>
  <c r="S7953"/>
  <c r="R7953"/>
  <c r="Q7953"/>
  <c r="P7953"/>
  <c r="O7953"/>
  <c r="N7953"/>
  <c r="M7953"/>
  <c r="L7953"/>
  <c r="K7953"/>
  <c r="K7952" s="1"/>
  <c r="K7951" s="1"/>
  <c r="AT7950"/>
  <c r="AS7950"/>
  <c r="AR7950"/>
  <c r="AQ7950"/>
  <c r="AP7950"/>
  <c r="AO7950"/>
  <c r="AN7950"/>
  <c r="AM7950"/>
  <c r="AL7950"/>
  <c r="AK7950"/>
  <c r="AG7950"/>
  <c r="AF7950"/>
  <c r="AE7950"/>
  <c r="AD7950"/>
  <c r="AC7950"/>
  <c r="AB7950"/>
  <c r="AA7950"/>
  <c r="Z7950"/>
  <c r="Y7950"/>
  <c r="X7950"/>
  <c r="T7950"/>
  <c r="S7950"/>
  <c r="R7950"/>
  <c r="Q7950"/>
  <c r="P7950"/>
  <c r="O7950"/>
  <c r="N7950"/>
  <c r="M7950"/>
  <c r="L7950"/>
  <c r="K7950"/>
  <c r="AT7949"/>
  <c r="AS7949"/>
  <c r="AR7949"/>
  <c r="AQ7949"/>
  <c r="AP7949"/>
  <c r="AO7949"/>
  <c r="AN7949"/>
  <c r="AM7949"/>
  <c r="AL7949"/>
  <c r="AK7949"/>
  <c r="AG7949"/>
  <c r="AF7949"/>
  <c r="AE7949"/>
  <c r="AD7949"/>
  <c r="AC7949"/>
  <c r="AB7949"/>
  <c r="AA7949"/>
  <c r="Z7949"/>
  <c r="Y7949"/>
  <c r="X7949"/>
  <c r="T7949"/>
  <c r="S7949"/>
  <c r="R7949"/>
  <c r="Q7949"/>
  <c r="P7949"/>
  <c r="O7949"/>
  <c r="N7949"/>
  <c r="M7949"/>
  <c r="L7949"/>
  <c r="K7949"/>
  <c r="AT7948"/>
  <c r="AS7948"/>
  <c r="AR7948"/>
  <c r="AQ7948"/>
  <c r="AP7948"/>
  <c r="AO7948"/>
  <c r="AN7948"/>
  <c r="AM7948"/>
  <c r="AL7948"/>
  <c r="AK7948"/>
  <c r="AG7948"/>
  <c r="AF7948"/>
  <c r="AE7948"/>
  <c r="AD7948"/>
  <c r="AC7948"/>
  <c r="AB7948"/>
  <c r="AA7948"/>
  <c r="Z7948"/>
  <c r="Y7948"/>
  <c r="X7948"/>
  <c r="T7948"/>
  <c r="S7948"/>
  <c r="R7948"/>
  <c r="Q7948"/>
  <c r="P7948"/>
  <c r="O7948"/>
  <c r="N7948"/>
  <c r="M7948"/>
  <c r="L7948"/>
  <c r="K7948"/>
  <c r="AT7947"/>
  <c r="AS7947"/>
  <c r="AR7947"/>
  <c r="AQ7947"/>
  <c r="AP7947"/>
  <c r="AO7947"/>
  <c r="AN7947"/>
  <c r="AM7947"/>
  <c r="AL7947"/>
  <c r="AK7947"/>
  <c r="AG7947"/>
  <c r="AF7947"/>
  <c r="AE7947"/>
  <c r="AD7947"/>
  <c r="AC7947"/>
  <c r="AB7947"/>
  <c r="AA7947"/>
  <c r="Z7947"/>
  <c r="Y7947"/>
  <c r="X7947"/>
  <c r="T7947"/>
  <c r="S7947"/>
  <c r="R7947"/>
  <c r="Q7947"/>
  <c r="P7947"/>
  <c r="O7947"/>
  <c r="N7947"/>
  <c r="M7947"/>
  <c r="L7947"/>
  <c r="K7947"/>
  <c r="AT7946"/>
  <c r="AS7946"/>
  <c r="AR7946"/>
  <c r="AQ7946"/>
  <c r="AP7946"/>
  <c r="AO7946"/>
  <c r="AN7946"/>
  <c r="AM7946"/>
  <c r="AL7946"/>
  <c r="AK7946"/>
  <c r="AG7946"/>
  <c r="AF7946"/>
  <c r="AE7946"/>
  <c r="AD7946"/>
  <c r="AC7946"/>
  <c r="AB7946"/>
  <c r="AA7946"/>
  <c r="Z7946"/>
  <c r="Y7946"/>
  <c r="X7946"/>
  <c r="T7946"/>
  <c r="S7946"/>
  <c r="R7946"/>
  <c r="Q7946"/>
  <c r="P7946"/>
  <c r="O7946"/>
  <c r="N7946"/>
  <c r="M7946"/>
  <c r="L7946"/>
  <c r="K7946"/>
  <c r="AT7945"/>
  <c r="AS7945"/>
  <c r="AR7945"/>
  <c r="AQ7945"/>
  <c r="AP7945"/>
  <c r="AO7945"/>
  <c r="AN7945"/>
  <c r="AM7945"/>
  <c r="AL7945"/>
  <c r="AK7945"/>
  <c r="AG7945"/>
  <c r="AF7945"/>
  <c r="AE7945"/>
  <c r="AD7945"/>
  <c r="AC7945"/>
  <c r="AB7945"/>
  <c r="AA7945"/>
  <c r="Z7945"/>
  <c r="Y7945"/>
  <c r="X7945"/>
  <c r="T7945"/>
  <c r="S7945"/>
  <c r="R7945"/>
  <c r="Q7945"/>
  <c r="P7945"/>
  <c r="O7945"/>
  <c r="N7945"/>
  <c r="M7945"/>
  <c r="L7945"/>
  <c r="K7945"/>
  <c r="AT7944"/>
  <c r="AS7944"/>
  <c r="AR7944"/>
  <c r="AQ7944"/>
  <c r="AP7944"/>
  <c r="AO7944"/>
  <c r="AN7944"/>
  <c r="AM7944"/>
  <c r="AL7944"/>
  <c r="AK7944"/>
  <c r="AG7944"/>
  <c r="AF7944"/>
  <c r="AE7944"/>
  <c r="AD7944"/>
  <c r="AC7944"/>
  <c r="AB7944"/>
  <c r="AA7944"/>
  <c r="Z7944"/>
  <c r="Y7944"/>
  <c r="X7944"/>
  <c r="T7944"/>
  <c r="S7944"/>
  <c r="R7944"/>
  <c r="Q7944"/>
  <c r="P7944"/>
  <c r="O7944"/>
  <c r="N7944"/>
  <c r="M7944"/>
  <c r="L7944"/>
  <c r="K7944"/>
  <c r="AT7943"/>
  <c r="AS7943"/>
  <c r="AR7943"/>
  <c r="AQ7943"/>
  <c r="AP7943"/>
  <c r="AO7943"/>
  <c r="AN7943"/>
  <c r="AM7943"/>
  <c r="AL7943"/>
  <c r="AK7943"/>
  <c r="AG7943"/>
  <c r="AF7943"/>
  <c r="AE7943"/>
  <c r="AD7943"/>
  <c r="AC7943"/>
  <c r="AB7943"/>
  <c r="AA7943"/>
  <c r="Z7943"/>
  <c r="Y7943"/>
  <c r="X7943"/>
  <c r="T7943"/>
  <c r="S7943"/>
  <c r="R7943"/>
  <c r="Q7943"/>
  <c r="P7943"/>
  <c r="O7943"/>
  <c r="N7943"/>
  <c r="M7943"/>
  <c r="L7943"/>
  <c r="K7943"/>
  <c r="AT7942"/>
  <c r="AS7942"/>
  <c r="AR7942"/>
  <c r="AQ7942"/>
  <c r="AP7942"/>
  <c r="AO7942"/>
  <c r="AN7942"/>
  <c r="AM7942"/>
  <c r="AL7942"/>
  <c r="AK7942"/>
  <c r="AG7942"/>
  <c r="AF7942"/>
  <c r="AE7942"/>
  <c r="AD7942"/>
  <c r="AC7942"/>
  <c r="AB7942"/>
  <c r="AA7942"/>
  <c r="Z7942"/>
  <c r="Y7942"/>
  <c r="X7942"/>
  <c r="T7942"/>
  <c r="S7942"/>
  <c r="R7942"/>
  <c r="Q7942"/>
  <c r="P7942"/>
  <c r="O7942"/>
  <c r="N7942"/>
  <c r="M7942"/>
  <c r="L7942"/>
  <c r="K7942"/>
  <c r="AT7940"/>
  <c r="AS7940"/>
  <c r="AR7940"/>
  <c r="AQ7940"/>
  <c r="AP7940"/>
  <c r="AO7940"/>
  <c r="AN7940"/>
  <c r="AM7940"/>
  <c r="AL7940"/>
  <c r="AK7940"/>
  <c r="AG7940"/>
  <c r="AF7940"/>
  <c r="AE7940"/>
  <c r="AD7940"/>
  <c r="AC7940"/>
  <c r="AB7940"/>
  <c r="AA7940"/>
  <c r="Z7940"/>
  <c r="Y7940"/>
  <c r="X7940"/>
  <c r="T7940"/>
  <c r="S7940"/>
  <c r="R7940"/>
  <c r="Q7940"/>
  <c r="P7940"/>
  <c r="O7940"/>
  <c r="N7940"/>
  <c r="N7939" s="1"/>
  <c r="M7940"/>
  <c r="L7940"/>
  <c r="K7940"/>
  <c r="AT7938"/>
  <c r="AS7938"/>
  <c r="AR7938"/>
  <c r="AQ7938"/>
  <c r="AP7938"/>
  <c r="AO7938"/>
  <c r="AN7938"/>
  <c r="AM7938"/>
  <c r="AL7938"/>
  <c r="AK7938"/>
  <c r="AG7938"/>
  <c r="AF7938"/>
  <c r="AE7938"/>
  <c r="AD7938"/>
  <c r="AC7938"/>
  <c r="AB7938"/>
  <c r="AA7938"/>
  <c r="Z7938"/>
  <c r="Y7938"/>
  <c r="X7938"/>
  <c r="T7938"/>
  <c r="S7938"/>
  <c r="R7938"/>
  <c r="Q7938"/>
  <c r="P7938"/>
  <c r="O7938"/>
  <c r="N7938"/>
  <c r="M7938"/>
  <c r="L7938"/>
  <c r="K7938"/>
  <c r="AT7937"/>
  <c r="AS7937"/>
  <c r="AR7937"/>
  <c r="AQ7937"/>
  <c r="AP7937"/>
  <c r="AO7937"/>
  <c r="AN7937"/>
  <c r="AM7937"/>
  <c r="AL7937"/>
  <c r="AK7937"/>
  <c r="AG7937"/>
  <c r="AF7937"/>
  <c r="AE7937"/>
  <c r="AD7937"/>
  <c r="AC7937"/>
  <c r="AB7937"/>
  <c r="AA7937"/>
  <c r="Z7937"/>
  <c r="Y7937"/>
  <c r="X7937"/>
  <c r="T7937"/>
  <c r="S7937"/>
  <c r="R7937"/>
  <c r="Q7937"/>
  <c r="P7937"/>
  <c r="O7937"/>
  <c r="N7937"/>
  <c r="M7937"/>
  <c r="L7937"/>
  <c r="K7937"/>
  <c r="AT7936"/>
  <c r="AS7936"/>
  <c r="AR7936"/>
  <c r="AQ7936"/>
  <c r="AP7936"/>
  <c r="AO7936"/>
  <c r="AN7936"/>
  <c r="AM7936"/>
  <c r="AL7936"/>
  <c r="AK7936"/>
  <c r="AG7936"/>
  <c r="AF7936"/>
  <c r="AE7936"/>
  <c r="AD7936"/>
  <c r="AC7936"/>
  <c r="AB7936"/>
  <c r="AA7936"/>
  <c r="Z7936"/>
  <c r="Y7936"/>
  <c r="X7936"/>
  <c r="T7936"/>
  <c r="S7936"/>
  <c r="R7936"/>
  <c r="Q7936"/>
  <c r="P7936"/>
  <c r="O7936"/>
  <c r="N7936"/>
  <c r="M7936"/>
  <c r="L7936"/>
  <c r="K7936"/>
  <c r="AT7935"/>
  <c r="AS7935"/>
  <c r="AR7935"/>
  <c r="AQ7935"/>
  <c r="AP7935"/>
  <c r="AO7935"/>
  <c r="AN7935"/>
  <c r="AM7935"/>
  <c r="AL7935"/>
  <c r="AK7935"/>
  <c r="AG7935"/>
  <c r="AF7935"/>
  <c r="AE7935"/>
  <c r="AD7935"/>
  <c r="AC7935"/>
  <c r="AB7935"/>
  <c r="AA7935"/>
  <c r="Z7935"/>
  <c r="Y7935"/>
  <c r="X7935"/>
  <c r="T7935"/>
  <c r="S7935"/>
  <c r="R7935"/>
  <c r="Q7935"/>
  <c r="P7935"/>
  <c r="O7935"/>
  <c r="N7935"/>
  <c r="M7935"/>
  <c r="L7935"/>
  <c r="K7935"/>
  <c r="AT7934"/>
  <c r="AS7934"/>
  <c r="AR7934"/>
  <c r="AQ7934"/>
  <c r="AP7934"/>
  <c r="AO7934"/>
  <c r="AN7934"/>
  <c r="AM7934"/>
  <c r="AL7934"/>
  <c r="AK7934"/>
  <c r="AG7934"/>
  <c r="AF7934"/>
  <c r="AE7934"/>
  <c r="AD7934"/>
  <c r="AC7934"/>
  <c r="AB7934"/>
  <c r="AA7934"/>
  <c r="Z7934"/>
  <c r="Y7934"/>
  <c r="X7934"/>
  <c r="T7934"/>
  <c r="S7934"/>
  <c r="R7934"/>
  <c r="Q7934"/>
  <c r="P7934"/>
  <c r="O7934"/>
  <c r="N7934"/>
  <c r="M7934"/>
  <c r="L7934"/>
  <c r="K7934"/>
  <c r="AT7932"/>
  <c r="AS7932"/>
  <c r="AR7932"/>
  <c r="AQ7932"/>
  <c r="AP7932"/>
  <c r="AO7932"/>
  <c r="AN7932"/>
  <c r="AM7932"/>
  <c r="AL7932"/>
  <c r="AK7932"/>
  <c r="AG7932"/>
  <c r="AF7932"/>
  <c r="AE7932"/>
  <c r="AD7932"/>
  <c r="AC7932"/>
  <c r="AB7932"/>
  <c r="AA7932"/>
  <c r="Z7932"/>
  <c r="Y7932"/>
  <c r="X7932"/>
  <c r="T7932"/>
  <c r="S7932"/>
  <c r="R7932"/>
  <c r="Q7932"/>
  <c r="P7932"/>
  <c r="O7932"/>
  <c r="N7932"/>
  <c r="M7932"/>
  <c r="L7932"/>
  <c r="K7932"/>
  <c r="AT7918"/>
  <c r="AS7918"/>
  <c r="AR7918"/>
  <c r="AQ7918"/>
  <c r="AP7918"/>
  <c r="AO7918"/>
  <c r="AN7918"/>
  <c r="AM7918"/>
  <c r="AL7918"/>
  <c r="AK7918"/>
  <c r="AG7918"/>
  <c r="AF7918"/>
  <c r="AE7918"/>
  <c r="AD7918"/>
  <c r="AC7918"/>
  <c r="AB7918"/>
  <c r="AA7918"/>
  <c r="Z7918"/>
  <c r="Y7918"/>
  <c r="X7918"/>
  <c r="T7918"/>
  <c r="S7918"/>
  <c r="R7918"/>
  <c r="Q7918"/>
  <c r="P7918"/>
  <c r="O7918"/>
  <c r="N7918"/>
  <c r="M7918"/>
  <c r="L7918"/>
  <c r="K7918"/>
  <c r="AT7910"/>
  <c r="AS7910"/>
  <c r="AR7910"/>
  <c r="AR7909" s="1"/>
  <c r="AQ7910"/>
  <c r="AP7910"/>
  <c r="AO7910"/>
  <c r="AN7910"/>
  <c r="AM7910"/>
  <c r="AL7910"/>
  <c r="AK7910"/>
  <c r="AG7910"/>
  <c r="AF7910"/>
  <c r="AE7910"/>
  <c r="AE7909" s="1"/>
  <c r="AD7910"/>
  <c r="AC7910"/>
  <c r="AB7910"/>
  <c r="AA7910"/>
  <c r="Z7910"/>
  <c r="Z7909" s="1"/>
  <c r="Y7910"/>
  <c r="X7910"/>
  <c r="T7910"/>
  <c r="S7910"/>
  <c r="R7910"/>
  <c r="R7909" s="1"/>
  <c r="Q7910"/>
  <c r="P7910"/>
  <c r="O7910"/>
  <c r="N7910"/>
  <c r="M7910"/>
  <c r="L7910"/>
  <c r="K7910"/>
  <c r="AT7902"/>
  <c r="AS7902"/>
  <c r="AR7902"/>
  <c r="AQ7902"/>
  <c r="AP7902"/>
  <c r="AO7902"/>
  <c r="AN7902"/>
  <c r="AM7902"/>
  <c r="AL7902"/>
  <c r="AK7902"/>
  <c r="AG7902"/>
  <c r="AF7902"/>
  <c r="AE7902"/>
  <c r="AD7902"/>
  <c r="AC7902"/>
  <c r="AB7902"/>
  <c r="AA7902"/>
  <c r="Z7902"/>
  <c r="Y7902"/>
  <c r="X7902"/>
  <c r="T7902"/>
  <c r="S7902"/>
  <c r="R7902"/>
  <c r="Q7902"/>
  <c r="P7902"/>
  <c r="O7902"/>
  <c r="N7902"/>
  <c r="M7902"/>
  <c r="L7902"/>
  <c r="K7902"/>
  <c r="AT7895"/>
  <c r="AS7895"/>
  <c r="AR7895"/>
  <c r="AQ7895"/>
  <c r="AP7895"/>
  <c r="AO7895"/>
  <c r="AN7895"/>
  <c r="AM7895"/>
  <c r="AL7895"/>
  <c r="AK7895"/>
  <c r="AG7895"/>
  <c r="AF7895"/>
  <c r="AE7895"/>
  <c r="AD7895"/>
  <c r="AC7895"/>
  <c r="AB7895"/>
  <c r="AA7895"/>
  <c r="Z7895"/>
  <c r="Y7895"/>
  <c r="X7895"/>
  <c r="T7895"/>
  <c r="S7895"/>
  <c r="R7895"/>
  <c r="Q7895"/>
  <c r="P7895"/>
  <c r="O7895"/>
  <c r="N7895"/>
  <c r="M7895"/>
  <c r="L7895"/>
  <c r="K7895"/>
  <c r="AT7881"/>
  <c r="AS7881"/>
  <c r="AR7881"/>
  <c r="AQ7881"/>
  <c r="AP7881"/>
  <c r="AO7881"/>
  <c r="AN7881"/>
  <c r="AM7881"/>
  <c r="AL7881"/>
  <c r="AK7881"/>
  <c r="AG7881"/>
  <c r="AF7881"/>
  <c r="AE7881"/>
  <c r="AD7881"/>
  <c r="AC7881"/>
  <c r="AB7881"/>
  <c r="AA7881"/>
  <c r="Z7881"/>
  <c r="Y7881"/>
  <c r="X7881"/>
  <c r="T7881"/>
  <c r="S7881"/>
  <c r="R7881"/>
  <c r="Q7881"/>
  <c r="P7881"/>
  <c r="O7881"/>
  <c r="N7881"/>
  <c r="M7881"/>
  <c r="L7881"/>
  <c r="K7881"/>
  <c r="AT7862"/>
  <c r="AS7862"/>
  <c r="AS7861" s="1"/>
  <c r="AR7862"/>
  <c r="AR7861" s="1"/>
  <c r="AQ7862"/>
  <c r="AQ7861" s="1"/>
  <c r="AP7862"/>
  <c r="AO7862"/>
  <c r="AN7862"/>
  <c r="AN7861" s="1"/>
  <c r="AM7862"/>
  <c r="AL7862"/>
  <c r="AK7862"/>
  <c r="AG7862"/>
  <c r="AG7861" s="1"/>
  <c r="AF7862"/>
  <c r="AE7862"/>
  <c r="AE7861" s="1"/>
  <c r="AD7862"/>
  <c r="AD7861" s="1"/>
  <c r="AC7862"/>
  <c r="AC7861" s="1"/>
  <c r="AB7862"/>
  <c r="AB7861" s="1"/>
  <c r="AA7862"/>
  <c r="AA7861" s="1"/>
  <c r="Z7862"/>
  <c r="Z7861" s="1"/>
  <c r="Y7862"/>
  <c r="X7862"/>
  <c r="T7862"/>
  <c r="S7862"/>
  <c r="R7862"/>
  <c r="Q7862"/>
  <c r="Q7861" s="1"/>
  <c r="P7862"/>
  <c r="P7861" s="1"/>
  <c r="O7862"/>
  <c r="O7861" s="1"/>
  <c r="N7862"/>
  <c r="M7862"/>
  <c r="L7862"/>
  <c r="L7861" s="1"/>
  <c r="K7862"/>
  <c r="AT7850"/>
  <c r="AS7850"/>
  <c r="AR7850"/>
  <c r="AQ7850"/>
  <c r="AP7850"/>
  <c r="AO7850"/>
  <c r="AN7850"/>
  <c r="AM7850"/>
  <c r="AL7850"/>
  <c r="AK7850"/>
  <c r="AG7850"/>
  <c r="AF7850"/>
  <c r="AE7850"/>
  <c r="AD7850"/>
  <c r="AC7850"/>
  <c r="AB7850"/>
  <c r="AA7850"/>
  <c r="Z7850"/>
  <c r="Y7850"/>
  <c r="X7850"/>
  <c r="T7850"/>
  <c r="S7850"/>
  <c r="R7850"/>
  <c r="Q7850"/>
  <c r="P7850"/>
  <c r="O7850"/>
  <c r="N7850"/>
  <c r="M7850"/>
  <c r="L7850"/>
  <c r="K7850"/>
  <c r="AT7839"/>
  <c r="AS7839"/>
  <c r="AR7839"/>
  <c r="AQ7839"/>
  <c r="AP7839"/>
  <c r="AO7839"/>
  <c r="AN7839"/>
  <c r="AM7839"/>
  <c r="AL7839"/>
  <c r="AK7839"/>
  <c r="AG7839"/>
  <c r="AF7839"/>
  <c r="AE7839"/>
  <c r="AD7839"/>
  <c r="AC7839"/>
  <c r="AB7839"/>
  <c r="AA7839"/>
  <c r="Z7839"/>
  <c r="Y7839"/>
  <c r="X7839"/>
  <c r="T7839"/>
  <c r="S7839"/>
  <c r="R7839"/>
  <c r="Q7839"/>
  <c r="P7839"/>
  <c r="O7839"/>
  <c r="N7839"/>
  <c r="M7839"/>
  <c r="L7839"/>
  <c r="K7839"/>
  <c r="AT7835"/>
  <c r="AS7835"/>
  <c r="AR7835"/>
  <c r="AQ7835"/>
  <c r="AP7835"/>
  <c r="AO7835"/>
  <c r="AN7835"/>
  <c r="AM7835"/>
  <c r="AL7835"/>
  <c r="AK7835"/>
  <c r="AG7835"/>
  <c r="AF7835"/>
  <c r="AE7835"/>
  <c r="AD7835"/>
  <c r="AC7835"/>
  <c r="AB7835"/>
  <c r="AA7835"/>
  <c r="Z7835"/>
  <c r="Y7835"/>
  <c r="X7835"/>
  <c r="T7835"/>
  <c r="S7835"/>
  <c r="R7835"/>
  <c r="Q7835"/>
  <c r="P7835"/>
  <c r="O7835"/>
  <c r="N7835"/>
  <c r="M7835"/>
  <c r="L7835"/>
  <c r="K7835"/>
  <c r="AT7832"/>
  <c r="AS7832"/>
  <c r="AR7832"/>
  <c r="AQ7832"/>
  <c r="AP7832"/>
  <c r="AO7832"/>
  <c r="AN7832"/>
  <c r="AM7832"/>
  <c r="AL7832"/>
  <c r="AK7832"/>
  <c r="AG7832"/>
  <c r="AF7832"/>
  <c r="AE7832"/>
  <c r="AD7832"/>
  <c r="AC7832"/>
  <c r="AB7832"/>
  <c r="AA7832"/>
  <c r="Z7832"/>
  <c r="Y7832"/>
  <c r="X7832"/>
  <c r="T7832"/>
  <c r="S7832"/>
  <c r="R7832"/>
  <c r="Q7832"/>
  <c r="P7832"/>
  <c r="O7832"/>
  <c r="N7832"/>
  <c r="M7832"/>
  <c r="L7832"/>
  <c r="K7832"/>
  <c r="AT7828"/>
  <c r="AS7828"/>
  <c r="AR7828"/>
  <c r="AQ7828"/>
  <c r="AP7828"/>
  <c r="AO7828"/>
  <c r="AN7828"/>
  <c r="AM7828"/>
  <c r="AL7828"/>
  <c r="AK7828"/>
  <c r="AG7828"/>
  <c r="AF7828"/>
  <c r="AE7828"/>
  <c r="AD7828"/>
  <c r="AC7828"/>
  <c r="AB7828"/>
  <c r="AA7828"/>
  <c r="Z7828"/>
  <c r="Y7828"/>
  <c r="X7828"/>
  <c r="T7828"/>
  <c r="S7828"/>
  <c r="R7828"/>
  <c r="Q7828"/>
  <c r="P7828"/>
  <c r="O7828"/>
  <c r="N7828"/>
  <c r="M7828"/>
  <c r="L7828"/>
  <c r="K7828"/>
  <c r="AT7813"/>
  <c r="AS7813"/>
  <c r="AR7813"/>
  <c r="AQ7813"/>
  <c r="AP7813"/>
  <c r="AO7813"/>
  <c r="AN7813"/>
  <c r="AM7813"/>
  <c r="AL7813"/>
  <c r="AK7813"/>
  <c r="AG7813"/>
  <c r="AF7813"/>
  <c r="AE7813"/>
  <c r="AD7813"/>
  <c r="AC7813"/>
  <c r="AB7813"/>
  <c r="AA7813"/>
  <c r="Z7813"/>
  <c r="Y7813"/>
  <c r="X7813"/>
  <c r="T7813"/>
  <c r="S7813"/>
  <c r="R7813"/>
  <c r="Q7813"/>
  <c r="P7813"/>
  <c r="O7813"/>
  <c r="N7813"/>
  <c r="M7813"/>
  <c r="L7813"/>
  <c r="K7813"/>
  <c r="AT7811"/>
  <c r="AS7811"/>
  <c r="AR7811"/>
  <c r="AQ7811"/>
  <c r="AP7811"/>
  <c r="AO7811"/>
  <c r="AN7811"/>
  <c r="AM7811"/>
  <c r="AL7811"/>
  <c r="AK7811"/>
  <c r="AG7811"/>
  <c r="AF7811"/>
  <c r="AE7811"/>
  <c r="AD7811"/>
  <c r="AC7811"/>
  <c r="AB7811"/>
  <c r="AA7811"/>
  <c r="Z7811"/>
  <c r="Y7811"/>
  <c r="X7811"/>
  <c r="T7811"/>
  <c r="S7811"/>
  <c r="R7811"/>
  <c r="Q7811"/>
  <c r="P7811"/>
  <c r="O7811"/>
  <c r="N7811"/>
  <c r="M7811"/>
  <c r="L7811"/>
  <c r="K7811"/>
  <c r="AT7805"/>
  <c r="AT7803" s="1"/>
  <c r="AS7805"/>
  <c r="AS7803" s="1"/>
  <c r="AR7805"/>
  <c r="AR7803" s="1"/>
  <c r="AQ7805"/>
  <c r="AQ7803" s="1"/>
  <c r="AP7805"/>
  <c r="AP7803" s="1"/>
  <c r="AO7805"/>
  <c r="AO7803" s="1"/>
  <c r="AN7805"/>
  <c r="AN7803" s="1"/>
  <c r="AM7805"/>
  <c r="AL7805"/>
  <c r="AL7803" s="1"/>
  <c r="AK7805"/>
  <c r="AK7803" s="1"/>
  <c r="AG7805"/>
  <c r="AG7803" s="1"/>
  <c r="AF7805"/>
  <c r="AF7803" s="1"/>
  <c r="AE7805"/>
  <c r="AD7805"/>
  <c r="AD7803" s="1"/>
  <c r="AC7805"/>
  <c r="AC7803" s="1"/>
  <c r="AB7805"/>
  <c r="AB7803" s="1"/>
  <c r="AA7805"/>
  <c r="AA7803" s="1"/>
  <c r="Z7805"/>
  <c r="Z7803" s="1"/>
  <c r="Y7805"/>
  <c r="Y7803" s="1"/>
  <c r="X7805"/>
  <c r="X7803" s="1"/>
  <c r="T7805"/>
  <c r="T7803" s="1"/>
  <c r="S7805"/>
  <c r="S7803" s="1"/>
  <c r="R7805"/>
  <c r="R7803" s="1"/>
  <c r="Q7805"/>
  <c r="Q7803" s="1"/>
  <c r="P7805"/>
  <c r="P7803" s="1"/>
  <c r="O7805"/>
  <c r="O7803" s="1"/>
  <c r="N7805"/>
  <c r="N7803" s="1"/>
  <c r="M7805"/>
  <c r="L7805"/>
  <c r="L7803" s="1"/>
  <c r="K7805"/>
  <c r="K7803" s="1"/>
  <c r="AT7775"/>
  <c r="AT7774" s="1"/>
  <c r="AS7775"/>
  <c r="AS7774" s="1"/>
  <c r="AR7775"/>
  <c r="AR7774" s="1"/>
  <c r="AQ7775"/>
  <c r="AQ7774" s="1"/>
  <c r="AP7775"/>
  <c r="AP7774" s="1"/>
  <c r="AO7775"/>
  <c r="AO7774" s="1"/>
  <c r="AN7775"/>
  <c r="AN7774" s="1"/>
  <c r="AM7775"/>
  <c r="AM7774" s="1"/>
  <c r="AL7775"/>
  <c r="AK7775"/>
  <c r="AK7774" s="1"/>
  <c r="AG7775"/>
  <c r="AG7774" s="1"/>
  <c r="AF7775"/>
  <c r="AF7774" s="1"/>
  <c r="AE7775"/>
  <c r="AE7774" s="1"/>
  <c r="AD7775"/>
  <c r="AD7774" s="1"/>
  <c r="AC7775"/>
  <c r="AC7774" s="1"/>
  <c r="AB7775"/>
  <c r="AB7774" s="1"/>
  <c r="AA7775"/>
  <c r="AA7774" s="1"/>
  <c r="Z7775"/>
  <c r="Z7774" s="1"/>
  <c r="Y7775"/>
  <c r="Y7774" s="1"/>
  <c r="X7775"/>
  <c r="X7774" s="1"/>
  <c r="T7775"/>
  <c r="T7774" s="1"/>
  <c r="S7775"/>
  <c r="S7774" s="1"/>
  <c r="R7775"/>
  <c r="R7774" s="1"/>
  <c r="Q7775"/>
  <c r="Q7774" s="1"/>
  <c r="P7775"/>
  <c r="P7774" s="1"/>
  <c r="O7775"/>
  <c r="O7774" s="1"/>
  <c r="N7775"/>
  <c r="N7774" s="1"/>
  <c r="M7775"/>
  <c r="M7774" s="1"/>
  <c r="L7775"/>
  <c r="L7774" s="1"/>
  <c r="K7775"/>
  <c r="AT7772"/>
  <c r="AT7771" s="1"/>
  <c r="AS7772"/>
  <c r="AS7771" s="1"/>
  <c r="AR7772"/>
  <c r="AR7771" s="1"/>
  <c r="AQ7772"/>
  <c r="AQ7771" s="1"/>
  <c r="AP7772"/>
  <c r="AP7771" s="1"/>
  <c r="AO7772"/>
  <c r="AO7771" s="1"/>
  <c r="AN7772"/>
  <c r="AM7772"/>
  <c r="AM7771" s="1"/>
  <c r="AL7772"/>
  <c r="AL7771" s="1"/>
  <c r="AK7772"/>
  <c r="AK7771" s="1"/>
  <c r="AG7772"/>
  <c r="AG7771" s="1"/>
  <c r="AF7772"/>
  <c r="AF7771" s="1"/>
  <c r="AE7772"/>
  <c r="AD7772"/>
  <c r="AD7771" s="1"/>
  <c r="AC7772"/>
  <c r="AC7771" s="1"/>
  <c r="AB7772"/>
  <c r="AB7771" s="1"/>
  <c r="AA7772"/>
  <c r="AA7771" s="1"/>
  <c r="Z7772"/>
  <c r="Z7771" s="1"/>
  <c r="Y7772"/>
  <c r="Y7771" s="1"/>
  <c r="X7772"/>
  <c r="X7771" s="1"/>
  <c r="T7772"/>
  <c r="T7771" s="1"/>
  <c r="S7772"/>
  <c r="S7771" s="1"/>
  <c r="R7772"/>
  <c r="R7771" s="1"/>
  <c r="Q7772"/>
  <c r="Q7771" s="1"/>
  <c r="P7772"/>
  <c r="P7771" s="1"/>
  <c r="O7772"/>
  <c r="O7771" s="1"/>
  <c r="N7772"/>
  <c r="N7771" s="1"/>
  <c r="M7772"/>
  <c r="L7772"/>
  <c r="L7771" s="1"/>
  <c r="K7772"/>
  <c r="K7771" s="1"/>
  <c r="AT7760"/>
  <c r="AS7760"/>
  <c r="AR7760"/>
  <c r="AQ7760"/>
  <c r="AP7760"/>
  <c r="AO7760"/>
  <c r="AN7760"/>
  <c r="AM7760"/>
  <c r="AL7760"/>
  <c r="AK7760"/>
  <c r="AG7760"/>
  <c r="AF7760"/>
  <c r="AE7760"/>
  <c r="AD7760"/>
  <c r="AC7760"/>
  <c r="AB7760"/>
  <c r="AA7760"/>
  <c r="Z7760"/>
  <c r="Y7760"/>
  <c r="X7760"/>
  <c r="T7760"/>
  <c r="S7760"/>
  <c r="R7760"/>
  <c r="Q7760"/>
  <c r="P7760"/>
  <c r="O7760"/>
  <c r="N7760"/>
  <c r="M7760"/>
  <c r="L7760"/>
  <c r="K7760"/>
  <c r="AT7758"/>
  <c r="AS7758"/>
  <c r="AR7758"/>
  <c r="AQ7758"/>
  <c r="AP7758"/>
  <c r="AO7758"/>
  <c r="AN7758"/>
  <c r="AM7758"/>
  <c r="AL7758"/>
  <c r="AK7758"/>
  <c r="AG7758"/>
  <c r="AF7758"/>
  <c r="AE7758"/>
  <c r="AD7758"/>
  <c r="AC7758"/>
  <c r="AB7758"/>
  <c r="AA7758"/>
  <c r="Z7758"/>
  <c r="Y7758"/>
  <c r="X7758"/>
  <c r="T7758"/>
  <c r="S7758"/>
  <c r="R7758"/>
  <c r="Q7758"/>
  <c r="P7758"/>
  <c r="O7758"/>
  <c r="N7758"/>
  <c r="M7758"/>
  <c r="L7758"/>
  <c r="K7758"/>
  <c r="AT7752"/>
  <c r="AT7750" s="1"/>
  <c r="AS7752"/>
  <c r="AS7750" s="1"/>
  <c r="AR7752"/>
  <c r="AR7750" s="1"/>
  <c r="AQ7752"/>
  <c r="AQ7750" s="1"/>
  <c r="AP7752"/>
  <c r="AP7750" s="1"/>
  <c r="AO7752"/>
  <c r="AO7750" s="1"/>
  <c r="AN7752"/>
  <c r="AM7752"/>
  <c r="AM7750" s="1"/>
  <c r="AL7752"/>
  <c r="AL7750" s="1"/>
  <c r="AK7752"/>
  <c r="AK7750" s="1"/>
  <c r="AG7752"/>
  <c r="AG7750" s="1"/>
  <c r="AF7752"/>
  <c r="AF7750" s="1"/>
  <c r="AE7752"/>
  <c r="AD7752"/>
  <c r="AD7750" s="1"/>
  <c r="AC7752"/>
  <c r="AC7750" s="1"/>
  <c r="AB7752"/>
  <c r="AB7750" s="1"/>
  <c r="AA7752"/>
  <c r="Z7752"/>
  <c r="Z7750" s="1"/>
  <c r="Y7752"/>
  <c r="Y7750" s="1"/>
  <c r="X7752"/>
  <c r="X7750" s="1"/>
  <c r="T7752"/>
  <c r="T7750" s="1"/>
  <c r="S7752"/>
  <c r="S7750" s="1"/>
  <c r="R7752"/>
  <c r="Q7752"/>
  <c r="Q7750" s="1"/>
  <c r="P7752"/>
  <c r="P7750" s="1"/>
  <c r="O7752"/>
  <c r="O7750" s="1"/>
  <c r="N7752"/>
  <c r="N7750" s="1"/>
  <c r="M7752"/>
  <c r="M7750" s="1"/>
  <c r="L7752"/>
  <c r="L7750" s="1"/>
  <c r="K7752"/>
  <c r="K7750" s="1"/>
  <c r="AT7728"/>
  <c r="AT7727" s="1"/>
  <c r="AS7728"/>
  <c r="AS7727" s="1"/>
  <c r="AR7728"/>
  <c r="AR7727" s="1"/>
  <c r="AQ7728"/>
  <c r="AQ7727" s="1"/>
  <c r="AP7728"/>
  <c r="AP7727" s="1"/>
  <c r="AO7728"/>
  <c r="AO7727" s="1"/>
  <c r="AN7728"/>
  <c r="AM7728"/>
  <c r="AM7727" s="1"/>
  <c r="AL7728"/>
  <c r="AL7727" s="1"/>
  <c r="AK7728"/>
  <c r="AK7727" s="1"/>
  <c r="AG7728"/>
  <c r="AG7727" s="1"/>
  <c r="AF7728"/>
  <c r="AF7727" s="1"/>
  <c r="AE7728"/>
  <c r="AE7727" s="1"/>
  <c r="AD7728"/>
  <c r="AD7727" s="1"/>
  <c r="AC7728"/>
  <c r="AC7727" s="1"/>
  <c r="AB7728"/>
  <c r="AB7727" s="1"/>
  <c r="AA7728"/>
  <c r="AA7727" s="1"/>
  <c r="Z7728"/>
  <c r="Z7727" s="1"/>
  <c r="Y7728"/>
  <c r="Y7727" s="1"/>
  <c r="X7728"/>
  <c r="T7728"/>
  <c r="T7727" s="1"/>
  <c r="S7728"/>
  <c r="S7727" s="1"/>
  <c r="R7728"/>
  <c r="R7727" s="1"/>
  <c r="Q7728"/>
  <c r="P7728"/>
  <c r="P7727" s="1"/>
  <c r="O7728"/>
  <c r="O7727" s="1"/>
  <c r="N7728"/>
  <c r="N7727" s="1"/>
  <c r="M7728"/>
  <c r="M7727" s="1"/>
  <c r="L7728"/>
  <c r="L7727" s="1"/>
  <c r="K7728"/>
  <c r="K7727" s="1"/>
  <c r="AT7725"/>
  <c r="AS7725"/>
  <c r="AS7724" s="1"/>
  <c r="AR7725"/>
  <c r="AR7724" s="1"/>
  <c r="AQ7725"/>
  <c r="AQ7724" s="1"/>
  <c r="AP7725"/>
  <c r="AP7724" s="1"/>
  <c r="AO7725"/>
  <c r="AO7724" s="1"/>
  <c r="AN7725"/>
  <c r="AN7724" s="1"/>
  <c r="AM7725"/>
  <c r="AM7724" s="1"/>
  <c r="AL7725"/>
  <c r="AL7724" s="1"/>
  <c r="AK7725"/>
  <c r="AK7724" s="1"/>
  <c r="AG7725"/>
  <c r="AG7724" s="1"/>
  <c r="AF7725"/>
  <c r="AF7724" s="1"/>
  <c r="AE7725"/>
  <c r="AE7724" s="1"/>
  <c r="AD7725"/>
  <c r="AD7724" s="1"/>
  <c r="AC7725"/>
  <c r="AC7724" s="1"/>
  <c r="AB7725"/>
  <c r="AB7724" s="1"/>
  <c r="AA7725"/>
  <c r="AA7724" s="1"/>
  <c r="Z7725"/>
  <c r="Z7724" s="1"/>
  <c r="Y7725"/>
  <c r="Y7724" s="1"/>
  <c r="X7725"/>
  <c r="T7725"/>
  <c r="T7724" s="1"/>
  <c r="S7725"/>
  <c r="S7724" s="1"/>
  <c r="R7725"/>
  <c r="R7724" s="1"/>
  <c r="Q7725"/>
  <c r="Q7724" s="1"/>
  <c r="P7725"/>
  <c r="P7724" s="1"/>
  <c r="O7725"/>
  <c r="O7724" s="1"/>
  <c r="N7725"/>
  <c r="N7724" s="1"/>
  <c r="M7725"/>
  <c r="M7724" s="1"/>
  <c r="L7725"/>
  <c r="L7724" s="1"/>
  <c r="K7725"/>
  <c r="K7724" s="1"/>
  <c r="AT7713"/>
  <c r="AS7713"/>
  <c r="AR7713"/>
  <c r="AQ7713"/>
  <c r="AP7713"/>
  <c r="AO7713"/>
  <c r="AN7713"/>
  <c r="AM7713"/>
  <c r="AL7713"/>
  <c r="AK7713"/>
  <c r="AG7713"/>
  <c r="AF7713"/>
  <c r="AE7713"/>
  <c r="AD7713"/>
  <c r="AC7713"/>
  <c r="AB7713"/>
  <c r="AA7713"/>
  <c r="Z7713"/>
  <c r="Y7713"/>
  <c r="X7713"/>
  <c r="T7713"/>
  <c r="S7713"/>
  <c r="R7713"/>
  <c r="Q7713"/>
  <c r="P7713"/>
  <c r="O7713"/>
  <c r="M7713"/>
  <c r="L7713"/>
  <c r="K7713"/>
  <c r="AT7711"/>
  <c r="AS7711"/>
  <c r="AR7711"/>
  <c r="AQ7711"/>
  <c r="AP7711"/>
  <c r="AO7711"/>
  <c r="AN7711"/>
  <c r="AM7711"/>
  <c r="AL7711"/>
  <c r="AK7711"/>
  <c r="AG7711"/>
  <c r="AF7711"/>
  <c r="AE7711"/>
  <c r="AD7711"/>
  <c r="AC7711"/>
  <c r="AB7711"/>
  <c r="AA7711"/>
  <c r="Z7711"/>
  <c r="Y7711"/>
  <c r="X7711"/>
  <c r="T7711"/>
  <c r="S7711"/>
  <c r="R7711"/>
  <c r="Q7711"/>
  <c r="P7711"/>
  <c r="O7711"/>
  <c r="N7711"/>
  <c r="M7711"/>
  <c r="L7711"/>
  <c r="K7711"/>
  <c r="AT7705"/>
  <c r="AT7703" s="1"/>
  <c r="AS7705"/>
  <c r="AS7703" s="1"/>
  <c r="AR7705"/>
  <c r="AR7703" s="1"/>
  <c r="AQ7705"/>
  <c r="AQ7703" s="1"/>
  <c r="AP7705"/>
  <c r="AP7703" s="1"/>
  <c r="AO7705"/>
  <c r="AN7705"/>
  <c r="AN7703" s="1"/>
  <c r="AM7705"/>
  <c r="AM7703" s="1"/>
  <c r="AL7705"/>
  <c r="AL7703" s="1"/>
  <c r="AK7705"/>
  <c r="AK7703" s="1"/>
  <c r="AG7705"/>
  <c r="AG7703" s="1"/>
  <c r="AF7705"/>
  <c r="AF7703" s="1"/>
  <c r="AE7705"/>
  <c r="AE7703" s="1"/>
  <c r="AD7705"/>
  <c r="AD7703" s="1"/>
  <c r="AC7705"/>
  <c r="AC7703" s="1"/>
  <c r="AB7705"/>
  <c r="AB7703" s="1"/>
  <c r="AA7705"/>
  <c r="Z7705"/>
  <c r="Z7703" s="1"/>
  <c r="Y7705"/>
  <c r="Y7703" s="1"/>
  <c r="X7705"/>
  <c r="X7703" s="1"/>
  <c r="T7705"/>
  <c r="T7703" s="1"/>
  <c r="S7705"/>
  <c r="S7703" s="1"/>
  <c r="R7705"/>
  <c r="R7703" s="1"/>
  <c r="Q7705"/>
  <c r="Q7703" s="1"/>
  <c r="P7705"/>
  <c r="P7703" s="1"/>
  <c r="O7705"/>
  <c r="O7703" s="1"/>
  <c r="N7705"/>
  <c r="N7703" s="1"/>
  <c r="M7705"/>
  <c r="M7703" s="1"/>
  <c r="L7705"/>
  <c r="L7703" s="1"/>
  <c r="K7705"/>
  <c r="AT7681"/>
  <c r="AT7680" s="1"/>
  <c r="AS7681"/>
  <c r="AS7680" s="1"/>
  <c r="AR7681"/>
  <c r="AR7680" s="1"/>
  <c r="AQ7681"/>
  <c r="AQ7680" s="1"/>
  <c r="AP7681"/>
  <c r="AP7680" s="1"/>
  <c r="AO7681"/>
  <c r="AO7680" s="1"/>
  <c r="AN7681"/>
  <c r="AN7680" s="1"/>
  <c r="AM7681"/>
  <c r="AM7680" s="1"/>
  <c r="AL7681"/>
  <c r="AL7680" s="1"/>
  <c r="AK7681"/>
  <c r="AG7681"/>
  <c r="AG7680" s="1"/>
  <c r="AF7681"/>
  <c r="AF7680" s="1"/>
  <c r="AE7681"/>
  <c r="AE7680" s="1"/>
  <c r="AD7681"/>
  <c r="AD7680" s="1"/>
  <c r="AC7681"/>
  <c r="AC7680" s="1"/>
  <c r="AB7681"/>
  <c r="AB7680" s="1"/>
  <c r="AA7681"/>
  <c r="AA7680" s="1"/>
  <c r="Z7681"/>
  <c r="Z7680" s="1"/>
  <c r="Y7681"/>
  <c r="X7681"/>
  <c r="X7680" s="1"/>
  <c r="T7681"/>
  <c r="S7681"/>
  <c r="S7680" s="1"/>
  <c r="R7681"/>
  <c r="R7680" s="1"/>
  <c r="Q7681"/>
  <c r="Q7680" s="1"/>
  <c r="P7681"/>
  <c r="P7680" s="1"/>
  <c r="O7681"/>
  <c r="O7680" s="1"/>
  <c r="N7681"/>
  <c r="N7680" s="1"/>
  <c r="M7681"/>
  <c r="M7680" s="1"/>
  <c r="L7681"/>
  <c r="L7680" s="1"/>
  <c r="K7681"/>
  <c r="K7680" s="1"/>
  <c r="AT7677"/>
  <c r="AT7676" s="1"/>
  <c r="AS7677"/>
  <c r="AS7676" s="1"/>
  <c r="AR7677"/>
  <c r="AR7676" s="1"/>
  <c r="AQ7677"/>
  <c r="AQ7676" s="1"/>
  <c r="AP7677"/>
  <c r="AP7676" s="1"/>
  <c r="AO7677"/>
  <c r="AO7676" s="1"/>
  <c r="AN7677"/>
  <c r="AN7676" s="1"/>
  <c r="AM7677"/>
  <c r="AM7676" s="1"/>
  <c r="AL7677"/>
  <c r="AL7676" s="1"/>
  <c r="AK7677"/>
  <c r="AG7677"/>
  <c r="AG7676" s="1"/>
  <c r="AF7677"/>
  <c r="AF7676" s="1"/>
  <c r="AE7677"/>
  <c r="AE7676" s="1"/>
  <c r="AD7677"/>
  <c r="AD7676" s="1"/>
  <c r="AC7677"/>
  <c r="AC7676" s="1"/>
  <c r="AB7677"/>
  <c r="AB7676" s="1"/>
  <c r="AA7677"/>
  <c r="Z7677"/>
  <c r="Z7676" s="1"/>
  <c r="Y7677"/>
  <c r="Y7676" s="1"/>
  <c r="X7677"/>
  <c r="X7676" s="1"/>
  <c r="T7677"/>
  <c r="T7676" s="1"/>
  <c r="S7677"/>
  <c r="S7676" s="1"/>
  <c r="R7677"/>
  <c r="R7676" s="1"/>
  <c r="Q7677"/>
  <c r="Q7676" s="1"/>
  <c r="P7677"/>
  <c r="P7676" s="1"/>
  <c r="O7677"/>
  <c r="N7677"/>
  <c r="N7676" s="1"/>
  <c r="M7677"/>
  <c r="M7676" s="1"/>
  <c r="L7677"/>
  <c r="L7676" s="1"/>
  <c r="K7677"/>
  <c r="K7676" s="1"/>
  <c r="AT7665"/>
  <c r="AS7665"/>
  <c r="AR7665"/>
  <c r="AQ7665"/>
  <c r="AP7665"/>
  <c r="AO7665"/>
  <c r="AN7665"/>
  <c r="AM7665"/>
  <c r="AL7665"/>
  <c r="AK7665"/>
  <c r="AG7665"/>
  <c r="AF7665"/>
  <c r="AE7665"/>
  <c r="AD7665"/>
  <c r="AC7665"/>
  <c r="AB7665"/>
  <c r="AA7665"/>
  <c r="Z7665"/>
  <c r="Y7665"/>
  <c r="X7665"/>
  <c r="T7665"/>
  <c r="S7665"/>
  <c r="R7665"/>
  <c r="Q7665"/>
  <c r="P7665"/>
  <c r="O7665"/>
  <c r="N7665"/>
  <c r="M7665"/>
  <c r="L7665"/>
  <c r="K7665"/>
  <c r="AT7663"/>
  <c r="AS7663"/>
  <c r="AR7663"/>
  <c r="AQ7663"/>
  <c r="AP7663"/>
  <c r="AO7663"/>
  <c r="AN7663"/>
  <c r="AM7663"/>
  <c r="AL7663"/>
  <c r="AK7663"/>
  <c r="AG7663"/>
  <c r="AF7663"/>
  <c r="AE7663"/>
  <c r="AD7663"/>
  <c r="AC7663"/>
  <c r="AB7663"/>
  <c r="AA7663"/>
  <c r="Z7663"/>
  <c r="Y7663"/>
  <c r="X7663"/>
  <c r="T7663"/>
  <c r="S7663"/>
  <c r="R7663"/>
  <c r="Q7663"/>
  <c r="P7663"/>
  <c r="O7663"/>
  <c r="N7663"/>
  <c r="M7663"/>
  <c r="L7663"/>
  <c r="K7663"/>
  <c r="AT7657"/>
  <c r="AT7655" s="1"/>
  <c r="AS7657"/>
  <c r="AS7655" s="1"/>
  <c r="AR7657"/>
  <c r="AR7655" s="1"/>
  <c r="AQ7657"/>
  <c r="AQ7655" s="1"/>
  <c r="AP7657"/>
  <c r="AP7655" s="1"/>
  <c r="AO7657"/>
  <c r="AO7655" s="1"/>
  <c r="AN7657"/>
  <c r="AN7655" s="1"/>
  <c r="AM7657"/>
  <c r="AL7657"/>
  <c r="AL7655" s="1"/>
  <c r="AK7657"/>
  <c r="AK7655" s="1"/>
  <c r="AG7657"/>
  <c r="AG7655" s="1"/>
  <c r="AF7657"/>
  <c r="AF7655" s="1"/>
  <c r="AE7657"/>
  <c r="AE7655" s="1"/>
  <c r="AD7657"/>
  <c r="AD7655" s="1"/>
  <c r="AC7657"/>
  <c r="AC7655" s="1"/>
  <c r="AB7657"/>
  <c r="AB7655" s="1"/>
  <c r="AA7657"/>
  <c r="AA7655" s="1"/>
  <c r="Z7657"/>
  <c r="Z7655" s="1"/>
  <c r="Y7657"/>
  <c r="Y7655" s="1"/>
  <c r="X7657"/>
  <c r="T7657"/>
  <c r="T7655" s="1"/>
  <c r="S7657"/>
  <c r="S7655" s="1"/>
  <c r="R7657"/>
  <c r="R7655" s="1"/>
  <c r="Q7657"/>
  <c r="Q7655" s="1"/>
  <c r="P7657"/>
  <c r="P7655" s="1"/>
  <c r="O7657"/>
  <c r="N7657"/>
  <c r="N7655" s="1"/>
  <c r="M7657"/>
  <c r="M7655" s="1"/>
  <c r="L7657"/>
  <c r="L7655" s="1"/>
  <c r="K7657"/>
  <c r="AT7633"/>
  <c r="AS7633"/>
  <c r="AS7632" s="1"/>
  <c r="AR7633"/>
  <c r="AR7632" s="1"/>
  <c r="AQ7633"/>
  <c r="AQ7632" s="1"/>
  <c r="AP7633"/>
  <c r="AP7632" s="1"/>
  <c r="AO7633"/>
  <c r="AO7632" s="1"/>
  <c r="AN7633"/>
  <c r="AN7632" s="1"/>
  <c r="AM7633"/>
  <c r="AM7632" s="1"/>
  <c r="AL7633"/>
  <c r="AL7632" s="1"/>
  <c r="AK7633"/>
  <c r="AK7632" s="1"/>
  <c r="AG7633"/>
  <c r="AG7632" s="1"/>
  <c r="AF7633"/>
  <c r="AF7632" s="1"/>
  <c r="AE7633"/>
  <c r="AE7632" s="1"/>
  <c r="AD7633"/>
  <c r="AD7632" s="1"/>
  <c r="AC7633"/>
  <c r="AC7632" s="1"/>
  <c r="AB7633"/>
  <c r="AB7632" s="1"/>
  <c r="AA7633"/>
  <c r="AA7632" s="1"/>
  <c r="Z7633"/>
  <c r="Y7633"/>
  <c r="Y7632" s="1"/>
  <c r="X7633"/>
  <c r="X7632" s="1"/>
  <c r="T7633"/>
  <c r="T7632" s="1"/>
  <c r="S7633"/>
  <c r="S7632" s="1"/>
  <c r="R7633"/>
  <c r="R7632" s="1"/>
  <c r="Q7633"/>
  <c r="Q7632" s="1"/>
  <c r="P7633"/>
  <c r="P7632" s="1"/>
  <c r="O7633"/>
  <c r="O7632" s="1"/>
  <c r="N7633"/>
  <c r="N7632" s="1"/>
  <c r="M7633"/>
  <c r="M7632" s="1"/>
  <c r="L7633"/>
  <c r="K7633"/>
  <c r="K7632" s="1"/>
  <c r="AT7630"/>
  <c r="AT7629" s="1"/>
  <c r="AS7630"/>
  <c r="AS7629" s="1"/>
  <c r="AR7630"/>
  <c r="AR7629" s="1"/>
  <c r="AQ7630"/>
  <c r="AQ7629" s="1"/>
  <c r="AP7630"/>
  <c r="AP7629" s="1"/>
  <c r="AO7630"/>
  <c r="AO7629" s="1"/>
  <c r="AN7630"/>
  <c r="AN7629" s="1"/>
  <c r="AM7630"/>
  <c r="AM7629" s="1"/>
  <c r="AL7630"/>
  <c r="AL7629" s="1"/>
  <c r="AK7630"/>
  <c r="AG7630"/>
  <c r="AG7629" s="1"/>
  <c r="AF7630"/>
  <c r="AF7629" s="1"/>
  <c r="AE7630"/>
  <c r="AE7629" s="1"/>
  <c r="AD7630"/>
  <c r="AD7629" s="1"/>
  <c r="AC7630"/>
  <c r="AC7629" s="1"/>
  <c r="AB7630"/>
  <c r="AB7629" s="1"/>
  <c r="AA7630"/>
  <c r="AA7629" s="1"/>
  <c r="Z7630"/>
  <c r="Z7629" s="1"/>
  <c r="Y7630"/>
  <c r="Y7629" s="1"/>
  <c r="X7630"/>
  <c r="T7630"/>
  <c r="T7629" s="1"/>
  <c r="S7630"/>
  <c r="S7629" s="1"/>
  <c r="R7630"/>
  <c r="R7629" s="1"/>
  <c r="Q7630"/>
  <c r="Q7629" s="1"/>
  <c r="P7630"/>
  <c r="P7629" s="1"/>
  <c r="O7630"/>
  <c r="O7629" s="1"/>
  <c r="N7630"/>
  <c r="N7629" s="1"/>
  <c r="M7630"/>
  <c r="M7629" s="1"/>
  <c r="L7630"/>
  <c r="L7629" s="1"/>
  <c r="K7630"/>
  <c r="AT7618"/>
  <c r="AS7618"/>
  <c r="AR7618"/>
  <c r="AQ7618"/>
  <c r="AP7618"/>
  <c r="AO7618"/>
  <c r="AN7618"/>
  <c r="AM7618"/>
  <c r="AL7618"/>
  <c r="AK7618"/>
  <c r="AG7618"/>
  <c r="AF7618"/>
  <c r="AE7618"/>
  <c r="AD7618"/>
  <c r="AC7618"/>
  <c r="AB7618"/>
  <c r="AA7618"/>
  <c r="Z7618"/>
  <c r="Y7618"/>
  <c r="X7618"/>
  <c r="T7618"/>
  <c r="S7618"/>
  <c r="R7618"/>
  <c r="Q7618"/>
  <c r="P7618"/>
  <c r="O7618"/>
  <c r="N7618"/>
  <c r="M7618"/>
  <c r="L7618"/>
  <c r="K7618"/>
  <c r="AT7616"/>
  <c r="AS7616"/>
  <c r="AR7616"/>
  <c r="AQ7616"/>
  <c r="AP7616"/>
  <c r="AO7616"/>
  <c r="AN7616"/>
  <c r="AM7616"/>
  <c r="AL7616"/>
  <c r="AK7616"/>
  <c r="AG7616"/>
  <c r="AF7616"/>
  <c r="AE7616"/>
  <c r="AD7616"/>
  <c r="AC7616"/>
  <c r="AB7616"/>
  <c r="AA7616"/>
  <c r="Z7616"/>
  <c r="Y7616"/>
  <c r="X7616"/>
  <c r="T7616"/>
  <c r="S7616"/>
  <c r="R7616"/>
  <c r="Q7616"/>
  <c r="P7616"/>
  <c r="O7616"/>
  <c r="N7616"/>
  <c r="M7616"/>
  <c r="L7616"/>
  <c r="K7616"/>
  <c r="AT7610"/>
  <c r="AT7608" s="1"/>
  <c r="AS7610"/>
  <c r="AS7608" s="1"/>
  <c r="AR7610"/>
  <c r="AR7608" s="1"/>
  <c r="AQ7610"/>
  <c r="AQ7608" s="1"/>
  <c r="AP7610"/>
  <c r="AP7608" s="1"/>
  <c r="AO7610"/>
  <c r="AO7608" s="1"/>
  <c r="AN7610"/>
  <c r="AN7608" s="1"/>
  <c r="AM7610"/>
  <c r="AM7608" s="1"/>
  <c r="AL7610"/>
  <c r="AK7610"/>
  <c r="AK7608" s="1"/>
  <c r="AG7610"/>
  <c r="AG7608" s="1"/>
  <c r="AF7610"/>
  <c r="AF7608" s="1"/>
  <c r="AE7610"/>
  <c r="AE7608" s="1"/>
  <c r="AD7610"/>
  <c r="AD7608" s="1"/>
  <c r="AC7610"/>
  <c r="AC7608" s="1"/>
  <c r="AB7610"/>
  <c r="AB7608" s="1"/>
  <c r="AA7610"/>
  <c r="AA7608" s="1"/>
  <c r="Z7610"/>
  <c r="Z7608" s="1"/>
  <c r="Y7610"/>
  <c r="Y7608" s="1"/>
  <c r="X7610"/>
  <c r="X7608" s="1"/>
  <c r="T7610"/>
  <c r="T7608" s="1"/>
  <c r="S7610"/>
  <c r="S7608" s="1"/>
  <c r="R7610"/>
  <c r="R7608" s="1"/>
  <c r="Q7610"/>
  <c r="Q7608" s="1"/>
  <c r="P7610"/>
  <c r="P7608" s="1"/>
  <c r="O7610"/>
  <c r="O7608" s="1"/>
  <c r="N7610"/>
  <c r="N7608" s="1"/>
  <c r="M7610"/>
  <c r="L7610"/>
  <c r="L7608" s="1"/>
  <c r="K7610"/>
  <c r="K7608" s="1"/>
  <c r="AT7586"/>
  <c r="AT7585" s="1"/>
  <c r="AS7586"/>
  <c r="AS7585" s="1"/>
  <c r="AR7586"/>
  <c r="AR7585" s="1"/>
  <c r="AQ7586"/>
  <c r="AQ7585" s="1"/>
  <c r="AP7586"/>
  <c r="AP7585" s="1"/>
  <c r="AO7586"/>
  <c r="AO7585" s="1"/>
  <c r="AN7586"/>
  <c r="AN7585" s="1"/>
  <c r="AM7586"/>
  <c r="AL7586"/>
  <c r="AL7585" s="1"/>
  <c r="AK7586"/>
  <c r="AK7585" s="1"/>
  <c r="AG7586"/>
  <c r="AG7585" s="1"/>
  <c r="AF7586"/>
  <c r="AF7585" s="1"/>
  <c r="AE7586"/>
  <c r="AE7585" s="1"/>
  <c r="AD7586"/>
  <c r="AD7585" s="1"/>
  <c r="AC7586"/>
  <c r="AC7585" s="1"/>
  <c r="AB7586"/>
  <c r="AA7586"/>
  <c r="AA7585" s="1"/>
  <c r="Z7586"/>
  <c r="Z7585" s="1"/>
  <c r="Y7586"/>
  <c r="Y7585" s="1"/>
  <c r="X7586"/>
  <c r="X7585" s="1"/>
  <c r="T7586"/>
  <c r="T7585" s="1"/>
  <c r="S7586"/>
  <c r="S7585" s="1"/>
  <c r="R7586"/>
  <c r="R7585" s="1"/>
  <c r="Q7586"/>
  <c r="Q7585" s="1"/>
  <c r="P7586"/>
  <c r="P7585" s="1"/>
  <c r="O7586"/>
  <c r="O7585" s="1"/>
  <c r="N7586"/>
  <c r="N7585" s="1"/>
  <c r="M7586"/>
  <c r="L7586"/>
  <c r="L7585" s="1"/>
  <c r="K7586"/>
  <c r="K7585" s="1"/>
  <c r="AT7574"/>
  <c r="AT7573" s="1"/>
  <c r="AS7574"/>
  <c r="AS7573" s="1"/>
  <c r="AR7574"/>
  <c r="AR7573" s="1"/>
  <c r="AQ7574"/>
  <c r="AP7574"/>
  <c r="AP7573" s="1"/>
  <c r="AO7574"/>
  <c r="AO7573" s="1"/>
  <c r="AN7574"/>
  <c r="AN7573" s="1"/>
  <c r="AM7574"/>
  <c r="AM7573" s="1"/>
  <c r="AL7574"/>
  <c r="AL7573" s="1"/>
  <c r="AK7574"/>
  <c r="AK7573" s="1"/>
  <c r="AG7574"/>
  <c r="AG7573" s="1"/>
  <c r="AF7574"/>
  <c r="AF7573" s="1"/>
  <c r="AE7574"/>
  <c r="AE7573" s="1"/>
  <c r="AD7574"/>
  <c r="AD7573" s="1"/>
  <c r="AC7574"/>
  <c r="AC7573" s="1"/>
  <c r="AB7574"/>
  <c r="AB7573" s="1"/>
  <c r="AA7574"/>
  <c r="AA7573" s="1"/>
  <c r="Z7574"/>
  <c r="Z7573" s="1"/>
  <c r="Y7574"/>
  <c r="Y7573" s="1"/>
  <c r="X7574"/>
  <c r="T7574"/>
  <c r="T7573" s="1"/>
  <c r="S7574"/>
  <c r="S7573" s="1"/>
  <c r="R7574"/>
  <c r="R7573" s="1"/>
  <c r="Q7574"/>
  <c r="Q7573" s="1"/>
  <c r="P7574"/>
  <c r="P7573" s="1"/>
  <c r="O7574"/>
  <c r="O7573" s="1"/>
  <c r="N7574"/>
  <c r="N7573" s="1"/>
  <c r="M7574"/>
  <c r="L7574"/>
  <c r="L7573" s="1"/>
  <c r="K7574"/>
  <c r="K7573" s="1"/>
  <c r="AT7562"/>
  <c r="AS7562"/>
  <c r="AR7562"/>
  <c r="AQ7562"/>
  <c r="AP7562"/>
  <c r="AO7562"/>
  <c r="AN7562"/>
  <c r="AM7562"/>
  <c r="AL7562"/>
  <c r="AK7562"/>
  <c r="AG7562"/>
  <c r="AF7562"/>
  <c r="AE7562"/>
  <c r="AD7562"/>
  <c r="AC7562"/>
  <c r="AB7562"/>
  <c r="AA7562"/>
  <c r="Z7562"/>
  <c r="Y7562"/>
  <c r="X7562"/>
  <c r="T7562"/>
  <c r="S7562"/>
  <c r="R7562"/>
  <c r="Q7562"/>
  <c r="P7562"/>
  <c r="O7562"/>
  <c r="N7562"/>
  <c r="M7562"/>
  <c r="L7562"/>
  <c r="K7562"/>
  <c r="AT7560"/>
  <c r="AS7560"/>
  <c r="AR7560"/>
  <c r="AQ7560"/>
  <c r="AP7560"/>
  <c r="AO7560"/>
  <c r="AN7560"/>
  <c r="AM7560"/>
  <c r="AL7560"/>
  <c r="AK7560"/>
  <c r="AG7560"/>
  <c r="AF7560"/>
  <c r="AE7560"/>
  <c r="AD7560"/>
  <c r="AC7560"/>
  <c r="AB7560"/>
  <c r="AA7560"/>
  <c r="Z7560"/>
  <c r="Y7560"/>
  <c r="X7560"/>
  <c r="T7560"/>
  <c r="S7560"/>
  <c r="R7560"/>
  <c r="Q7560"/>
  <c r="P7560"/>
  <c r="O7560"/>
  <c r="N7560"/>
  <c r="M7560"/>
  <c r="L7560"/>
  <c r="K7560"/>
  <c r="AT7554"/>
  <c r="AT7552" s="1"/>
  <c r="AS7554"/>
  <c r="AS7552" s="1"/>
  <c r="AR7554"/>
  <c r="AR7552" s="1"/>
  <c r="AQ7554"/>
  <c r="AQ7552" s="1"/>
  <c r="AP7554"/>
  <c r="AP7552" s="1"/>
  <c r="AO7554"/>
  <c r="AO7552" s="1"/>
  <c r="AN7554"/>
  <c r="AN7552" s="1"/>
  <c r="AM7554"/>
  <c r="AM7552" s="1"/>
  <c r="AL7554"/>
  <c r="AK7554"/>
  <c r="AK7552" s="1"/>
  <c r="AG7554"/>
  <c r="AG7552" s="1"/>
  <c r="AF7554"/>
  <c r="AF7552" s="1"/>
  <c r="AE7554"/>
  <c r="AE7552" s="1"/>
  <c r="AD7554"/>
  <c r="AD7552" s="1"/>
  <c r="AC7554"/>
  <c r="AC7552" s="1"/>
  <c r="AB7554"/>
  <c r="AB7552" s="1"/>
  <c r="AA7554"/>
  <c r="AA7552" s="1"/>
  <c r="Z7554"/>
  <c r="Z7552" s="1"/>
  <c r="Y7554"/>
  <c r="X7554"/>
  <c r="X7552" s="1"/>
  <c r="T7554"/>
  <c r="T7552" s="1"/>
  <c r="S7554"/>
  <c r="S7552" s="1"/>
  <c r="R7554"/>
  <c r="R7552" s="1"/>
  <c r="Q7554"/>
  <c r="Q7552" s="1"/>
  <c r="P7554"/>
  <c r="P7552" s="1"/>
  <c r="O7554"/>
  <c r="O7552" s="1"/>
  <c r="N7554"/>
  <c r="N7552" s="1"/>
  <c r="M7554"/>
  <c r="M7552" s="1"/>
  <c r="L7554"/>
  <c r="K7554"/>
  <c r="K7552" s="1"/>
  <c r="AT7530"/>
  <c r="AT7529" s="1"/>
  <c r="AS7530"/>
  <c r="AS7529" s="1"/>
  <c r="AR7530"/>
  <c r="AR7529" s="1"/>
  <c r="AQ7530"/>
  <c r="AQ7529" s="1"/>
  <c r="AP7530"/>
  <c r="AP7529" s="1"/>
  <c r="AO7530"/>
  <c r="AO7529" s="1"/>
  <c r="AN7530"/>
  <c r="AN7529" s="1"/>
  <c r="AM7530"/>
  <c r="AM7529" s="1"/>
  <c r="AL7530"/>
  <c r="AL7529" s="1"/>
  <c r="AK7530"/>
  <c r="AK7529" s="1"/>
  <c r="AG7530"/>
  <c r="AG7529" s="1"/>
  <c r="AF7530"/>
  <c r="AF7529" s="1"/>
  <c r="AE7530"/>
  <c r="AE7529" s="1"/>
  <c r="AD7530"/>
  <c r="AD7529" s="1"/>
  <c r="AC7530"/>
  <c r="AC7529" s="1"/>
  <c r="AB7530"/>
  <c r="AB7529" s="1"/>
  <c r="AA7530"/>
  <c r="AA7529" s="1"/>
  <c r="Z7530"/>
  <c r="Z7529" s="1"/>
  <c r="Y7530"/>
  <c r="X7530"/>
  <c r="X7529" s="1"/>
  <c r="T7530"/>
  <c r="T7529" s="1"/>
  <c r="S7530"/>
  <c r="S7529" s="1"/>
  <c r="R7530"/>
  <c r="R7529" s="1"/>
  <c r="Q7530"/>
  <c r="Q7529" s="1"/>
  <c r="P7530"/>
  <c r="P7529" s="1"/>
  <c r="O7530"/>
  <c r="O7529" s="1"/>
  <c r="N7530"/>
  <c r="N7529" s="1"/>
  <c r="M7530"/>
  <c r="M7529" s="1"/>
  <c r="L7530"/>
  <c r="L7529" s="1"/>
  <c r="K7530"/>
  <c r="AT7527"/>
  <c r="AS7527"/>
  <c r="AR7527"/>
  <c r="AQ7527"/>
  <c r="AQ7185" s="1"/>
  <c r="AP7527"/>
  <c r="AO7527"/>
  <c r="AN7527"/>
  <c r="AM7527"/>
  <c r="AM7185" s="1"/>
  <c r="AL7527"/>
  <c r="AK7527"/>
  <c r="AG7527"/>
  <c r="AF7527"/>
  <c r="AE7527"/>
  <c r="AD7527"/>
  <c r="AC7527"/>
  <c r="AB7527"/>
  <c r="AA7527"/>
  <c r="Z7527"/>
  <c r="Y7527"/>
  <c r="X7527"/>
  <c r="T7527"/>
  <c r="S7527"/>
  <c r="R7527"/>
  <c r="Q7527"/>
  <c r="Q7185" s="1"/>
  <c r="P7527"/>
  <c r="O7527"/>
  <c r="N7527"/>
  <c r="M7527"/>
  <c r="L7527"/>
  <c r="K7527"/>
  <c r="AT7522"/>
  <c r="AT7180" s="1"/>
  <c r="AS7522"/>
  <c r="AS7180" s="1"/>
  <c r="AR7522"/>
  <c r="AR7180" s="1"/>
  <c r="AQ7522"/>
  <c r="AP7522"/>
  <c r="AP7180" s="1"/>
  <c r="AO7522"/>
  <c r="AN7522"/>
  <c r="AN7180" s="1"/>
  <c r="AM7522"/>
  <c r="AL7522"/>
  <c r="AL7180" s="1"/>
  <c r="AK7522"/>
  <c r="AK7180" s="1"/>
  <c r="AG7522"/>
  <c r="AG7180" s="1"/>
  <c r="AF7522"/>
  <c r="AF7180" s="1"/>
  <c r="AE7522"/>
  <c r="AE7180" s="1"/>
  <c r="AD7522"/>
  <c r="AC7522"/>
  <c r="AC7180" s="1"/>
  <c r="AB7522"/>
  <c r="AB7180" s="1"/>
  <c r="AA7522"/>
  <c r="AA7180" s="1"/>
  <c r="Z7522"/>
  <c r="Y7522"/>
  <c r="Y7180" s="1"/>
  <c r="X7522"/>
  <c r="X7180" s="1"/>
  <c r="T7522"/>
  <c r="T7180" s="1"/>
  <c r="S7522"/>
  <c r="S7180" s="1"/>
  <c r="R7522"/>
  <c r="R7180" s="1"/>
  <c r="Q7522"/>
  <c r="P7522"/>
  <c r="O7522"/>
  <c r="O7180" s="1"/>
  <c r="N7522"/>
  <c r="M7522"/>
  <c r="L7522"/>
  <c r="K7522"/>
  <c r="K7180" s="1"/>
  <c r="AT7520"/>
  <c r="AS7520"/>
  <c r="AR7520"/>
  <c r="AQ7520"/>
  <c r="AQ7179" s="1"/>
  <c r="AP7520"/>
  <c r="AO7520"/>
  <c r="AO7179" s="1"/>
  <c r="AN7520"/>
  <c r="AM7520"/>
  <c r="AM7179" s="1"/>
  <c r="AL7520"/>
  <c r="AK7520"/>
  <c r="AK7179" s="1"/>
  <c r="AG7520"/>
  <c r="AG7179" s="1"/>
  <c r="AF7520"/>
  <c r="AE7520"/>
  <c r="AD7520"/>
  <c r="AD7179" s="1"/>
  <c r="AC7520"/>
  <c r="AB7520"/>
  <c r="AB7179" s="1"/>
  <c r="AA7520"/>
  <c r="Z7520"/>
  <c r="Z7179" s="1"/>
  <c r="Y7520"/>
  <c r="X7520"/>
  <c r="T7520"/>
  <c r="T7179" s="1"/>
  <c r="S7520"/>
  <c r="R7520"/>
  <c r="Q7520"/>
  <c r="Q7179" s="1"/>
  <c r="P7520"/>
  <c r="P7179" s="1"/>
  <c r="O7520"/>
  <c r="N7520"/>
  <c r="N7179" s="1"/>
  <c r="M7520"/>
  <c r="M7179" s="1"/>
  <c r="L7520"/>
  <c r="L7179" s="1"/>
  <c r="K7520"/>
  <c r="AT7507"/>
  <c r="AS7507"/>
  <c r="AR7507"/>
  <c r="AQ7507"/>
  <c r="AP7507"/>
  <c r="AO7507"/>
  <c r="AN7507"/>
  <c r="AM7507"/>
  <c r="AL7507"/>
  <c r="AK7507"/>
  <c r="AG7507"/>
  <c r="AF7507"/>
  <c r="AE7507"/>
  <c r="AD7507"/>
  <c r="AC7507"/>
  <c r="AB7507"/>
  <c r="AA7507"/>
  <c r="Z7507"/>
  <c r="Y7507"/>
  <c r="X7507"/>
  <c r="T7507"/>
  <c r="S7507"/>
  <c r="R7507"/>
  <c r="Q7507"/>
  <c r="P7507"/>
  <c r="O7507"/>
  <c r="N7507"/>
  <c r="M7507"/>
  <c r="L7507"/>
  <c r="K7507"/>
  <c r="AT7505"/>
  <c r="AS7505"/>
  <c r="AR7505"/>
  <c r="AQ7505"/>
  <c r="AP7505"/>
  <c r="AO7505"/>
  <c r="AN7505"/>
  <c r="AM7505"/>
  <c r="AL7505"/>
  <c r="AK7505"/>
  <c r="AG7505"/>
  <c r="AF7505"/>
  <c r="AE7505"/>
  <c r="AD7505"/>
  <c r="AC7505"/>
  <c r="AB7505"/>
  <c r="AA7505"/>
  <c r="Z7505"/>
  <c r="Y7505"/>
  <c r="X7505"/>
  <c r="T7505"/>
  <c r="S7505"/>
  <c r="R7505"/>
  <c r="Q7505"/>
  <c r="P7505"/>
  <c r="O7505"/>
  <c r="N7505"/>
  <c r="M7505"/>
  <c r="L7505"/>
  <c r="K7505"/>
  <c r="AT7499"/>
  <c r="AT7497" s="1"/>
  <c r="AS7499"/>
  <c r="AS7497" s="1"/>
  <c r="AR7499"/>
  <c r="AR7497" s="1"/>
  <c r="AQ7499"/>
  <c r="AQ7497" s="1"/>
  <c r="AP7499"/>
  <c r="AP7497" s="1"/>
  <c r="AO7499"/>
  <c r="AO7497" s="1"/>
  <c r="AN7499"/>
  <c r="AN7497" s="1"/>
  <c r="AM7499"/>
  <c r="AL7499"/>
  <c r="AL7497" s="1"/>
  <c r="AK7499"/>
  <c r="AK7497" s="1"/>
  <c r="AG7499"/>
  <c r="AG7497" s="1"/>
  <c r="AF7499"/>
  <c r="AF7497" s="1"/>
  <c r="AE7499"/>
  <c r="AE7497" s="1"/>
  <c r="AD7499"/>
  <c r="AD7497" s="1"/>
  <c r="AC7499"/>
  <c r="AC7497" s="1"/>
  <c r="AB7499"/>
  <c r="AB7497" s="1"/>
  <c r="AA7499"/>
  <c r="AA7497" s="1"/>
  <c r="Z7499"/>
  <c r="Z7497" s="1"/>
  <c r="Y7499"/>
  <c r="X7499"/>
  <c r="X7497" s="1"/>
  <c r="T7499"/>
  <c r="T7497" s="1"/>
  <c r="S7499"/>
  <c r="S7497" s="1"/>
  <c r="R7499"/>
  <c r="R7497" s="1"/>
  <c r="Q7499"/>
  <c r="Q7497" s="1"/>
  <c r="P7499"/>
  <c r="P7497" s="1"/>
  <c r="O7499"/>
  <c r="O7497" s="1"/>
  <c r="N7499"/>
  <c r="N7497" s="1"/>
  <c r="M7499"/>
  <c r="L7499"/>
  <c r="L7497" s="1"/>
  <c r="K7499"/>
  <c r="K7497" s="1"/>
  <c r="AT7475"/>
  <c r="AT7474" s="1"/>
  <c r="AS7475"/>
  <c r="AS7474" s="1"/>
  <c r="AR7475"/>
  <c r="AR7474" s="1"/>
  <c r="AQ7475"/>
  <c r="AQ7474" s="1"/>
  <c r="AP7475"/>
  <c r="AO7475"/>
  <c r="AO7474" s="1"/>
  <c r="AN7475"/>
  <c r="AN7474" s="1"/>
  <c r="AM7475"/>
  <c r="AM7474" s="1"/>
  <c r="AL7475"/>
  <c r="AL7474" s="1"/>
  <c r="AK7475"/>
  <c r="AK7474" s="1"/>
  <c r="AG7475"/>
  <c r="AG7474" s="1"/>
  <c r="AF7475"/>
  <c r="AF7474" s="1"/>
  <c r="AE7475"/>
  <c r="AE7474" s="1"/>
  <c r="AD7475"/>
  <c r="AD7474" s="1"/>
  <c r="AC7475"/>
  <c r="AC7474" s="1"/>
  <c r="AB7475"/>
  <c r="AB7474" s="1"/>
  <c r="AA7475"/>
  <c r="AA7474" s="1"/>
  <c r="Z7475"/>
  <c r="Z7474" s="1"/>
  <c r="Y7475"/>
  <c r="X7475"/>
  <c r="X7474" s="1"/>
  <c r="T7475"/>
  <c r="T7474" s="1"/>
  <c r="S7475"/>
  <c r="S7474" s="1"/>
  <c r="R7475"/>
  <c r="R7474" s="1"/>
  <c r="Q7475"/>
  <c r="Q7474" s="1"/>
  <c r="P7475"/>
  <c r="P7474" s="1"/>
  <c r="O7475"/>
  <c r="O7474" s="1"/>
  <c r="N7475"/>
  <c r="N7474" s="1"/>
  <c r="M7475"/>
  <c r="M7474" s="1"/>
  <c r="L7475"/>
  <c r="K7475"/>
  <c r="K7474" s="1"/>
  <c r="AT7459"/>
  <c r="AS7459"/>
  <c r="AR7459"/>
  <c r="AQ7459"/>
  <c r="AP7459"/>
  <c r="AO7459"/>
  <c r="AN7459"/>
  <c r="AM7459"/>
  <c r="AL7459"/>
  <c r="AK7459"/>
  <c r="AG7459"/>
  <c r="AF7459"/>
  <c r="AE7459"/>
  <c r="AD7459"/>
  <c r="AC7459"/>
  <c r="AB7459"/>
  <c r="AA7459"/>
  <c r="Z7459"/>
  <c r="Y7459"/>
  <c r="X7459"/>
  <c r="T7459"/>
  <c r="S7459"/>
  <c r="R7459"/>
  <c r="Q7459"/>
  <c r="P7459"/>
  <c r="O7459"/>
  <c r="N7459"/>
  <c r="M7459"/>
  <c r="L7459"/>
  <c r="K7459"/>
  <c r="AT7457"/>
  <c r="AS7457"/>
  <c r="AR7457"/>
  <c r="AQ7457"/>
  <c r="AP7457"/>
  <c r="AO7457"/>
  <c r="AN7457"/>
  <c r="AM7457"/>
  <c r="AL7457"/>
  <c r="AK7457"/>
  <c r="AG7457"/>
  <c r="AF7457"/>
  <c r="AE7457"/>
  <c r="AD7457"/>
  <c r="AC7457"/>
  <c r="AB7457"/>
  <c r="AA7457"/>
  <c r="Z7457"/>
  <c r="Y7457"/>
  <c r="X7457"/>
  <c r="T7457"/>
  <c r="S7457"/>
  <c r="R7457"/>
  <c r="Q7457"/>
  <c r="P7457"/>
  <c r="O7457"/>
  <c r="N7457"/>
  <c r="M7457"/>
  <c r="L7457"/>
  <c r="K7457"/>
  <c r="AT7451"/>
  <c r="AT7449" s="1"/>
  <c r="AS7451"/>
  <c r="AS7449" s="1"/>
  <c r="AR7451"/>
  <c r="AR7449" s="1"/>
  <c r="AQ7451"/>
  <c r="AQ7449" s="1"/>
  <c r="AP7451"/>
  <c r="AP7449" s="1"/>
  <c r="AO7451"/>
  <c r="AO7449" s="1"/>
  <c r="AN7451"/>
  <c r="AN7449" s="1"/>
  <c r="AM7451"/>
  <c r="AM7449" s="1"/>
  <c r="AL7451"/>
  <c r="AK7451"/>
  <c r="AK7449" s="1"/>
  <c r="AG7451"/>
  <c r="AG7449" s="1"/>
  <c r="AF7451"/>
  <c r="AF7449" s="1"/>
  <c r="AE7451"/>
  <c r="AE7449" s="1"/>
  <c r="AD7451"/>
  <c r="AD7449" s="1"/>
  <c r="AC7451"/>
  <c r="AC7449" s="1"/>
  <c r="AB7451"/>
  <c r="AB7449" s="1"/>
  <c r="AA7451"/>
  <c r="AA7449" s="1"/>
  <c r="Z7451"/>
  <c r="Z7449" s="1"/>
  <c r="Y7451"/>
  <c r="X7451"/>
  <c r="X7449" s="1"/>
  <c r="T7451"/>
  <c r="T7449" s="1"/>
  <c r="S7451"/>
  <c r="S7449" s="1"/>
  <c r="R7451"/>
  <c r="R7449" s="1"/>
  <c r="Q7451"/>
  <c r="Q7449" s="1"/>
  <c r="P7451"/>
  <c r="P7449" s="1"/>
  <c r="O7451"/>
  <c r="O7449" s="1"/>
  <c r="N7451"/>
  <c r="N7449" s="1"/>
  <c r="M7451"/>
  <c r="M7449" s="1"/>
  <c r="L7451"/>
  <c r="L7449" s="1"/>
  <c r="K7451"/>
  <c r="AT7427"/>
  <c r="AT7426" s="1"/>
  <c r="AS7427"/>
  <c r="AS7426" s="1"/>
  <c r="AR7427"/>
  <c r="AR7426" s="1"/>
  <c r="AQ7427"/>
  <c r="AQ7426" s="1"/>
  <c r="AP7427"/>
  <c r="AP7426" s="1"/>
  <c r="AO7427"/>
  <c r="AO7426" s="1"/>
  <c r="AN7427"/>
  <c r="AN7426" s="1"/>
  <c r="AM7427"/>
  <c r="AM7426" s="1"/>
  <c r="AL7427"/>
  <c r="AL7426" s="1"/>
  <c r="AK7427"/>
  <c r="AG7427"/>
  <c r="AG7426" s="1"/>
  <c r="AF7427"/>
  <c r="AE7427"/>
  <c r="AE7426" s="1"/>
  <c r="AD7427"/>
  <c r="AD7426" s="1"/>
  <c r="AC7427"/>
  <c r="AC7426" s="1"/>
  <c r="AB7427"/>
  <c r="AB7426" s="1"/>
  <c r="AA7427"/>
  <c r="AA7426" s="1"/>
  <c r="Z7427"/>
  <c r="Z7426" s="1"/>
  <c r="Y7427"/>
  <c r="Y7426" s="1"/>
  <c r="X7427"/>
  <c r="X7426" s="1"/>
  <c r="T7427"/>
  <c r="T7426" s="1"/>
  <c r="S7427"/>
  <c r="S7426" s="1"/>
  <c r="R7427"/>
  <c r="R7426" s="1"/>
  <c r="Q7427"/>
  <c r="Q7426" s="1"/>
  <c r="P7427"/>
  <c r="P7426" s="1"/>
  <c r="O7427"/>
  <c r="N7427"/>
  <c r="N7426" s="1"/>
  <c r="M7427"/>
  <c r="M7426" s="1"/>
  <c r="L7427"/>
  <c r="L7426" s="1"/>
  <c r="K7427"/>
  <c r="K7426" s="1"/>
  <c r="AT7424"/>
  <c r="AT7423" s="1"/>
  <c r="AS7424"/>
  <c r="AS7423" s="1"/>
  <c r="AR7424"/>
  <c r="AR7423" s="1"/>
  <c r="AQ7424"/>
  <c r="AQ7423" s="1"/>
  <c r="AP7424"/>
  <c r="AP7423" s="1"/>
  <c r="AO7424"/>
  <c r="AO7423" s="1"/>
  <c r="AN7424"/>
  <c r="AN7423" s="1"/>
  <c r="AM7424"/>
  <c r="AM7423" s="1"/>
  <c r="AL7424"/>
  <c r="AL7423" s="1"/>
  <c r="AK7424"/>
  <c r="AG7424"/>
  <c r="AF7424"/>
  <c r="AF7423" s="1"/>
  <c r="AE7424"/>
  <c r="AE7423" s="1"/>
  <c r="AD7424"/>
  <c r="AD7423" s="1"/>
  <c r="AC7424"/>
  <c r="AC7423" s="1"/>
  <c r="AB7424"/>
  <c r="AB7423" s="1"/>
  <c r="AA7424"/>
  <c r="AA7423" s="1"/>
  <c r="Z7424"/>
  <c r="Z7423" s="1"/>
  <c r="Y7424"/>
  <c r="Y7423" s="1"/>
  <c r="X7424"/>
  <c r="X7423" s="1"/>
  <c r="T7424"/>
  <c r="T7423" s="1"/>
  <c r="S7424"/>
  <c r="S7423" s="1"/>
  <c r="R7424"/>
  <c r="R7423" s="1"/>
  <c r="Q7424"/>
  <c r="Q7423" s="1"/>
  <c r="P7424"/>
  <c r="P7423" s="1"/>
  <c r="O7424"/>
  <c r="O7423" s="1"/>
  <c r="N7424"/>
  <c r="N7423" s="1"/>
  <c r="M7424"/>
  <c r="M7423" s="1"/>
  <c r="L7424"/>
  <c r="K7424"/>
  <c r="K7423" s="1"/>
  <c r="AT7412"/>
  <c r="AS7412"/>
  <c r="AR7412"/>
  <c r="AQ7412"/>
  <c r="AP7412"/>
  <c r="AO7412"/>
  <c r="AN7412"/>
  <c r="AM7412"/>
  <c r="AL7412"/>
  <c r="AK7412"/>
  <c r="AG7412"/>
  <c r="AF7412"/>
  <c r="AE7412"/>
  <c r="AD7412"/>
  <c r="AC7412"/>
  <c r="AB7412"/>
  <c r="AA7412"/>
  <c r="Z7412"/>
  <c r="Y7412"/>
  <c r="X7412"/>
  <c r="T7412"/>
  <c r="S7412"/>
  <c r="R7412"/>
  <c r="Q7412"/>
  <c r="P7412"/>
  <c r="O7412"/>
  <c r="N7412"/>
  <c r="M7412"/>
  <c r="L7412"/>
  <c r="K7412"/>
  <c r="AT7410"/>
  <c r="AS7410"/>
  <c r="AR7410"/>
  <c r="AQ7410"/>
  <c r="AP7410"/>
  <c r="AO7410"/>
  <c r="AN7410"/>
  <c r="AM7410"/>
  <c r="AL7410"/>
  <c r="AK7410"/>
  <c r="AG7410"/>
  <c r="AF7410"/>
  <c r="AE7410"/>
  <c r="AD7410"/>
  <c r="AC7410"/>
  <c r="AB7410"/>
  <c r="AA7410"/>
  <c r="Z7410"/>
  <c r="Y7410"/>
  <c r="X7410"/>
  <c r="T7410"/>
  <c r="S7410"/>
  <c r="R7410"/>
  <c r="Q7410"/>
  <c r="P7410"/>
  <c r="O7410"/>
  <c r="N7410"/>
  <c r="M7410"/>
  <c r="L7410"/>
  <c r="K7410"/>
  <c r="AT7404"/>
  <c r="AT7402" s="1"/>
  <c r="AS7404"/>
  <c r="AS7402" s="1"/>
  <c r="AR7404"/>
  <c r="AR7402" s="1"/>
  <c r="AQ7404"/>
  <c r="AQ7402" s="1"/>
  <c r="AP7404"/>
  <c r="AP7402" s="1"/>
  <c r="AO7404"/>
  <c r="AO7402" s="1"/>
  <c r="AN7404"/>
  <c r="AN7402" s="1"/>
  <c r="AM7404"/>
  <c r="AM7402" s="1"/>
  <c r="AL7404"/>
  <c r="AL7402" s="1"/>
  <c r="AK7404"/>
  <c r="AG7404"/>
  <c r="AF7404"/>
  <c r="AE7404"/>
  <c r="AE7402" s="1"/>
  <c r="AD7404"/>
  <c r="AD7402" s="1"/>
  <c r="AC7404"/>
  <c r="AB7404"/>
  <c r="AB7402" s="1"/>
  <c r="AA7404"/>
  <c r="AA7402" s="1"/>
  <c r="Z7404"/>
  <c r="Z7402" s="1"/>
  <c r="Y7404"/>
  <c r="Y7402" s="1"/>
  <c r="X7404"/>
  <c r="X7402" s="1"/>
  <c r="T7404"/>
  <c r="T7402" s="1"/>
  <c r="S7404"/>
  <c r="S7402" s="1"/>
  <c r="R7404"/>
  <c r="R7402" s="1"/>
  <c r="Q7404"/>
  <c r="Q7402" s="1"/>
  <c r="P7404"/>
  <c r="P7402" s="1"/>
  <c r="O7404"/>
  <c r="O7402" s="1"/>
  <c r="N7404"/>
  <c r="N7402" s="1"/>
  <c r="M7404"/>
  <c r="M7402" s="1"/>
  <c r="L7404"/>
  <c r="L7402" s="1"/>
  <c r="K7404"/>
  <c r="K7402" s="1"/>
  <c r="AT7380"/>
  <c r="AT7379" s="1"/>
  <c r="AS7380"/>
  <c r="AS7379" s="1"/>
  <c r="AR7380"/>
  <c r="AR7379" s="1"/>
  <c r="AQ7380"/>
  <c r="AQ7379" s="1"/>
  <c r="AP7380"/>
  <c r="AP7379" s="1"/>
  <c r="AO7380"/>
  <c r="AO7379" s="1"/>
  <c r="AN7380"/>
  <c r="AN7379" s="1"/>
  <c r="AM7380"/>
  <c r="AM7379" s="1"/>
  <c r="AL7380"/>
  <c r="AK7380"/>
  <c r="AK7379" s="1"/>
  <c r="AG7380"/>
  <c r="AG7379" s="1"/>
  <c r="AF7380"/>
  <c r="AF7379" s="1"/>
  <c r="AE7380"/>
  <c r="AE7379" s="1"/>
  <c r="AD7380"/>
  <c r="AC7380"/>
  <c r="AC7379" s="1"/>
  <c r="AB7380"/>
  <c r="AB7379" s="1"/>
  <c r="AA7380"/>
  <c r="AA7379" s="1"/>
  <c r="Z7380"/>
  <c r="Z7379" s="1"/>
  <c r="Y7380"/>
  <c r="Y7379" s="1"/>
  <c r="X7380"/>
  <c r="X7379" s="1"/>
  <c r="T7380"/>
  <c r="T7379" s="1"/>
  <c r="S7380"/>
  <c r="S7379" s="1"/>
  <c r="R7380"/>
  <c r="R7379" s="1"/>
  <c r="Q7380"/>
  <c r="Q7379" s="1"/>
  <c r="P7380"/>
  <c r="P7379" s="1"/>
  <c r="O7380"/>
  <c r="O7379" s="1"/>
  <c r="N7380"/>
  <c r="N7379" s="1"/>
  <c r="M7380"/>
  <c r="M7379" s="1"/>
  <c r="L7380"/>
  <c r="L7379" s="1"/>
  <c r="K7380"/>
  <c r="AT7377"/>
  <c r="AT7376" s="1"/>
  <c r="AS7377"/>
  <c r="AS7376" s="1"/>
  <c r="AR7377"/>
  <c r="AQ7377"/>
  <c r="AQ7376" s="1"/>
  <c r="AP7377"/>
  <c r="AP7376" s="1"/>
  <c r="AO7377"/>
  <c r="AO7376" s="1"/>
  <c r="AN7377"/>
  <c r="AN7376" s="1"/>
  <c r="AM7377"/>
  <c r="AM7376" s="1"/>
  <c r="AL7377"/>
  <c r="AL7376" s="1"/>
  <c r="AK7377"/>
  <c r="AK7376" s="1"/>
  <c r="AG7377"/>
  <c r="AG7376" s="1"/>
  <c r="AF7377"/>
  <c r="AE7377"/>
  <c r="AE7376" s="1"/>
  <c r="AD7377"/>
  <c r="AD7376" s="1"/>
  <c r="AC7377"/>
  <c r="AC7376" s="1"/>
  <c r="AB7377"/>
  <c r="AB7376" s="1"/>
  <c r="AA7377"/>
  <c r="AA7376" s="1"/>
  <c r="Z7377"/>
  <c r="Z7376" s="1"/>
  <c r="Y7377"/>
  <c r="Y7376" s="1"/>
  <c r="X7377"/>
  <c r="X7376" s="1"/>
  <c r="T7377"/>
  <c r="T7376" s="1"/>
  <c r="S7377"/>
  <c r="S7376" s="1"/>
  <c r="R7377"/>
  <c r="R7376" s="1"/>
  <c r="Q7377"/>
  <c r="Q7376" s="1"/>
  <c r="P7377"/>
  <c r="O7377"/>
  <c r="O7376" s="1"/>
  <c r="N7377"/>
  <c r="N7376" s="1"/>
  <c r="M7377"/>
  <c r="M7376" s="1"/>
  <c r="L7377"/>
  <c r="L7376" s="1"/>
  <c r="K7377"/>
  <c r="K7376" s="1"/>
  <c r="AT7365"/>
  <c r="AS7365"/>
  <c r="AR7365"/>
  <c r="AQ7365"/>
  <c r="AP7365"/>
  <c r="AO7365"/>
  <c r="AN7365"/>
  <c r="AM7365"/>
  <c r="AL7365"/>
  <c r="AK7365"/>
  <c r="AG7365"/>
  <c r="AF7365"/>
  <c r="AE7365"/>
  <c r="AD7365"/>
  <c r="AC7365"/>
  <c r="AB7365"/>
  <c r="AA7365"/>
  <c r="Z7365"/>
  <c r="Y7365"/>
  <c r="X7365"/>
  <c r="T7365"/>
  <c r="S7365"/>
  <c r="R7365"/>
  <c r="Q7365"/>
  <c r="P7365"/>
  <c r="O7365"/>
  <c r="N7365"/>
  <c r="M7365"/>
  <c r="L7365"/>
  <c r="K7365"/>
  <c r="AT7363"/>
  <c r="AS7363"/>
  <c r="AR7363"/>
  <c r="AQ7363"/>
  <c r="AP7363"/>
  <c r="AO7363"/>
  <c r="AN7363"/>
  <c r="AM7363"/>
  <c r="AL7363"/>
  <c r="AK7363"/>
  <c r="AG7363"/>
  <c r="AF7363"/>
  <c r="AE7363"/>
  <c r="AD7363"/>
  <c r="AC7363"/>
  <c r="AB7363"/>
  <c r="AA7363"/>
  <c r="Z7363"/>
  <c r="Y7363"/>
  <c r="X7363"/>
  <c r="T7363"/>
  <c r="S7363"/>
  <c r="R7363"/>
  <c r="Q7363"/>
  <c r="P7363"/>
  <c r="O7363"/>
  <c r="N7363"/>
  <c r="M7363"/>
  <c r="L7363"/>
  <c r="K7363"/>
  <c r="AT7357"/>
  <c r="AS7357"/>
  <c r="AS7355" s="1"/>
  <c r="AR7357"/>
  <c r="AQ7357"/>
  <c r="AQ7355" s="1"/>
  <c r="AP7357"/>
  <c r="AP7355" s="1"/>
  <c r="AO7357"/>
  <c r="AN7357"/>
  <c r="AN7355" s="1"/>
  <c r="AM7357"/>
  <c r="AM7355" s="1"/>
  <c r="AL7357"/>
  <c r="AK7357"/>
  <c r="AK7355" s="1"/>
  <c r="AG7357"/>
  <c r="AG7355" s="1"/>
  <c r="AF7357"/>
  <c r="AF7355" s="1"/>
  <c r="AE7357"/>
  <c r="AE7355" s="1"/>
  <c r="AD7357"/>
  <c r="AD7355" s="1"/>
  <c r="AC7357"/>
  <c r="AC7355" s="1"/>
  <c r="AB7357"/>
  <c r="AB7355" s="1"/>
  <c r="AA7357"/>
  <c r="AA7355" s="1"/>
  <c r="Z7357"/>
  <c r="Z7355" s="1"/>
  <c r="Y7357"/>
  <c r="X7357"/>
  <c r="X7355" s="1"/>
  <c r="T7357"/>
  <c r="S7357"/>
  <c r="S7355" s="1"/>
  <c r="R7357"/>
  <c r="R7355" s="1"/>
  <c r="Q7357"/>
  <c r="Q7355" s="1"/>
  <c r="P7357"/>
  <c r="O7357"/>
  <c r="O7355" s="1"/>
  <c r="N7357"/>
  <c r="N7355" s="1"/>
  <c r="M7357"/>
  <c r="M7355" s="1"/>
  <c r="L7357"/>
  <c r="K7357"/>
  <c r="AT7332"/>
  <c r="AT7331" s="1"/>
  <c r="AS7332"/>
  <c r="AS7331" s="1"/>
  <c r="AR7332"/>
  <c r="AR7331" s="1"/>
  <c r="AQ7332"/>
  <c r="AQ7331" s="1"/>
  <c r="AP7332"/>
  <c r="AP7331" s="1"/>
  <c r="AO7332"/>
  <c r="AO7331" s="1"/>
  <c r="AN7332"/>
  <c r="AM7332"/>
  <c r="AM7331" s="1"/>
  <c r="AL7332"/>
  <c r="AL7331" s="1"/>
  <c r="AK7332"/>
  <c r="AK7331" s="1"/>
  <c r="AG7332"/>
  <c r="AG7331" s="1"/>
  <c r="AF7332"/>
  <c r="AF7331" s="1"/>
  <c r="AE7332"/>
  <c r="AE7331" s="1"/>
  <c r="AD7332"/>
  <c r="AD7331" s="1"/>
  <c r="AC7332"/>
  <c r="AC7331" s="1"/>
  <c r="AB7332"/>
  <c r="AB7331" s="1"/>
  <c r="AA7332"/>
  <c r="AA7331" s="1"/>
  <c r="Z7332"/>
  <c r="Y7332"/>
  <c r="Y7331" s="1"/>
  <c r="X7332"/>
  <c r="X7331" s="1"/>
  <c r="T7332"/>
  <c r="T7331" s="1"/>
  <c r="S7332"/>
  <c r="S7331" s="1"/>
  <c r="R7332"/>
  <c r="R7331" s="1"/>
  <c r="Q7332"/>
  <c r="Q7331" s="1"/>
  <c r="P7332"/>
  <c r="P7331" s="1"/>
  <c r="O7332"/>
  <c r="O7331" s="1"/>
  <c r="N7332"/>
  <c r="N7331" s="1"/>
  <c r="M7332"/>
  <c r="L7332"/>
  <c r="L7331" s="1"/>
  <c r="K7332"/>
  <c r="K7331" s="1"/>
  <c r="AT7329"/>
  <c r="AT7328" s="1"/>
  <c r="AS7329"/>
  <c r="AS7328" s="1"/>
  <c r="AR7329"/>
  <c r="AR7328" s="1"/>
  <c r="AQ7329"/>
  <c r="AQ7328" s="1"/>
  <c r="AP7329"/>
  <c r="AP7328" s="1"/>
  <c r="AO7329"/>
  <c r="AO7328" s="1"/>
  <c r="AN7329"/>
  <c r="AN7328" s="1"/>
  <c r="AM7329"/>
  <c r="AM7328" s="1"/>
  <c r="AL7329"/>
  <c r="AK7329"/>
  <c r="AK7328" s="1"/>
  <c r="AG7329"/>
  <c r="AG7328" s="1"/>
  <c r="AF7329"/>
  <c r="AF7328" s="1"/>
  <c r="AE7329"/>
  <c r="AE7328" s="1"/>
  <c r="AD7329"/>
  <c r="AD7328" s="1"/>
  <c r="AC7329"/>
  <c r="AC7328" s="1"/>
  <c r="AB7329"/>
  <c r="AB7328" s="1"/>
  <c r="AA7329"/>
  <c r="AA7328" s="1"/>
  <c r="Z7329"/>
  <c r="Z7328" s="1"/>
  <c r="Y7329"/>
  <c r="Y7328" s="1"/>
  <c r="X7329"/>
  <c r="X7328" s="1"/>
  <c r="T7329"/>
  <c r="T7328" s="1"/>
  <c r="S7329"/>
  <c r="S7328" s="1"/>
  <c r="R7329"/>
  <c r="R7328" s="1"/>
  <c r="Q7329"/>
  <c r="Q7328" s="1"/>
  <c r="P7329"/>
  <c r="P7328" s="1"/>
  <c r="O7329"/>
  <c r="O7328" s="1"/>
  <c r="N7329"/>
  <c r="N7328" s="1"/>
  <c r="M7329"/>
  <c r="L7329"/>
  <c r="L7328" s="1"/>
  <c r="K7329"/>
  <c r="K7328" s="1"/>
  <c r="AT7317"/>
  <c r="AS7317"/>
  <c r="AR7317"/>
  <c r="AQ7317"/>
  <c r="AP7317"/>
  <c r="AO7317"/>
  <c r="AN7317"/>
  <c r="AM7317"/>
  <c r="AL7317"/>
  <c r="AK7317"/>
  <c r="AG7317"/>
  <c r="AF7317"/>
  <c r="AE7317"/>
  <c r="AD7317"/>
  <c r="AC7317"/>
  <c r="AB7317"/>
  <c r="AA7317"/>
  <c r="Z7317"/>
  <c r="Y7317"/>
  <c r="X7317"/>
  <c r="T7317"/>
  <c r="S7317"/>
  <c r="R7317"/>
  <c r="Q7317"/>
  <c r="P7317"/>
  <c r="O7317"/>
  <c r="N7317"/>
  <c r="M7317"/>
  <c r="L7317"/>
  <c r="K7317"/>
  <c r="AT7315"/>
  <c r="AS7315"/>
  <c r="AR7315"/>
  <c r="AQ7315"/>
  <c r="AP7315"/>
  <c r="AO7315"/>
  <c r="AN7315"/>
  <c r="AM7315"/>
  <c r="AL7315"/>
  <c r="AK7315"/>
  <c r="AG7315"/>
  <c r="AF7315"/>
  <c r="AE7315"/>
  <c r="AD7315"/>
  <c r="AC7315"/>
  <c r="AB7315"/>
  <c r="AA7315"/>
  <c r="Z7315"/>
  <c r="Y7315"/>
  <c r="X7315"/>
  <c r="T7315"/>
  <c r="S7315"/>
  <c r="R7315"/>
  <c r="Q7315"/>
  <c r="P7315"/>
  <c r="O7315"/>
  <c r="N7315"/>
  <c r="M7315"/>
  <c r="L7315"/>
  <c r="K7315"/>
  <c r="AT7309"/>
  <c r="AT7307" s="1"/>
  <c r="AS7309"/>
  <c r="AR7309"/>
  <c r="AR7307" s="1"/>
  <c r="AQ7309"/>
  <c r="AQ7307" s="1"/>
  <c r="AP7309"/>
  <c r="AP7307" s="1"/>
  <c r="AO7309"/>
  <c r="AO7307" s="1"/>
  <c r="AN7309"/>
  <c r="AN7307" s="1"/>
  <c r="AM7309"/>
  <c r="AM7307" s="1"/>
  <c r="AL7309"/>
  <c r="AL7307" s="1"/>
  <c r="AK7309"/>
  <c r="AK7307" s="1"/>
  <c r="AG7309"/>
  <c r="AG7307" s="1"/>
  <c r="AF7309"/>
  <c r="AF7307" s="1"/>
  <c r="AE7309"/>
  <c r="AE7307" s="1"/>
  <c r="AD7309"/>
  <c r="AD7307" s="1"/>
  <c r="AC7309"/>
  <c r="AB7309"/>
  <c r="AB7307" s="1"/>
  <c r="AA7309"/>
  <c r="AA7307" s="1"/>
  <c r="Z7309"/>
  <c r="Z7307" s="1"/>
  <c r="Y7309"/>
  <c r="X7309"/>
  <c r="X7307" s="1"/>
  <c r="T7309"/>
  <c r="T7307" s="1"/>
  <c r="S7309"/>
  <c r="S7307" s="1"/>
  <c r="R7309"/>
  <c r="Q7309"/>
  <c r="Q7307" s="1"/>
  <c r="P7309"/>
  <c r="P7307" s="1"/>
  <c r="O7309"/>
  <c r="O7307" s="1"/>
  <c r="N7309"/>
  <c r="M7309"/>
  <c r="M7307" s="1"/>
  <c r="L7309"/>
  <c r="L7307" s="1"/>
  <c r="K7309"/>
  <c r="K7307" s="1"/>
  <c r="AT7284"/>
  <c r="AT7283" s="1"/>
  <c r="AS7284"/>
  <c r="AS7283" s="1"/>
  <c r="AR7284"/>
  <c r="AR7283" s="1"/>
  <c r="AQ7284"/>
  <c r="AQ7283" s="1"/>
  <c r="AP7284"/>
  <c r="AP7283" s="1"/>
  <c r="AO7284"/>
  <c r="AO7283" s="1"/>
  <c r="AN7284"/>
  <c r="AN7283" s="1"/>
  <c r="AM7284"/>
  <c r="AM7283" s="1"/>
  <c r="AL7284"/>
  <c r="AL7283" s="1"/>
  <c r="AK7284"/>
  <c r="AK7283" s="1"/>
  <c r="AG7284"/>
  <c r="AG7283" s="1"/>
  <c r="AF7284"/>
  <c r="AF7283" s="1"/>
  <c r="AE7284"/>
  <c r="AE7283" s="1"/>
  <c r="AD7284"/>
  <c r="AD7283" s="1"/>
  <c r="AC7284"/>
  <c r="AC7283" s="1"/>
  <c r="AB7284"/>
  <c r="AB7283" s="1"/>
  <c r="AA7284"/>
  <c r="AA7283" s="1"/>
  <c r="Z7284"/>
  <c r="Y7284"/>
  <c r="Y7283" s="1"/>
  <c r="X7284"/>
  <c r="X7283" s="1"/>
  <c r="T7284"/>
  <c r="S7284"/>
  <c r="S7283" s="1"/>
  <c r="R7284"/>
  <c r="R7283" s="1"/>
  <c r="Q7284"/>
  <c r="Q7283" s="1"/>
  <c r="P7284"/>
  <c r="P7283" s="1"/>
  <c r="O7284"/>
  <c r="O7283" s="1"/>
  <c r="N7284"/>
  <c r="N7283" s="1"/>
  <c r="M7284"/>
  <c r="M7283" s="1"/>
  <c r="L7284"/>
  <c r="L7283" s="1"/>
  <c r="K7284"/>
  <c r="K7283" s="1"/>
  <c r="AT7281"/>
  <c r="AT7280" s="1"/>
  <c r="AS7281"/>
  <c r="AS7280" s="1"/>
  <c r="AR7281"/>
  <c r="AR7280" s="1"/>
  <c r="AQ7281"/>
  <c r="AQ7280" s="1"/>
  <c r="AP7281"/>
  <c r="AP7280" s="1"/>
  <c r="AO7281"/>
  <c r="AO7280" s="1"/>
  <c r="AN7281"/>
  <c r="AN7280" s="1"/>
  <c r="AM7281"/>
  <c r="AM7280" s="1"/>
  <c r="AL7281"/>
  <c r="AK7281"/>
  <c r="AK7280" s="1"/>
  <c r="AG7281"/>
  <c r="AG7280" s="1"/>
  <c r="AF7281"/>
  <c r="AF7280" s="1"/>
  <c r="AE7281"/>
  <c r="AD7281"/>
  <c r="AD7280" s="1"/>
  <c r="AC7281"/>
  <c r="AC7280" s="1"/>
  <c r="AB7281"/>
  <c r="AB7280" s="1"/>
  <c r="AA7281"/>
  <c r="AA7280" s="1"/>
  <c r="Z7281"/>
  <c r="Z7280" s="1"/>
  <c r="Y7281"/>
  <c r="Y7280" s="1"/>
  <c r="X7281"/>
  <c r="X7280" s="1"/>
  <c r="T7281"/>
  <c r="T7280" s="1"/>
  <c r="S7281"/>
  <c r="S7280" s="1"/>
  <c r="R7281"/>
  <c r="R7280" s="1"/>
  <c r="Q7281"/>
  <c r="Q7280" s="1"/>
  <c r="P7281"/>
  <c r="P7280" s="1"/>
  <c r="O7281"/>
  <c r="O7280" s="1"/>
  <c r="N7281"/>
  <c r="N7280" s="1"/>
  <c r="M7281"/>
  <c r="L7281"/>
  <c r="L7280" s="1"/>
  <c r="K7281"/>
  <c r="K7280" s="1"/>
  <c r="AT7269"/>
  <c r="AS7269"/>
  <c r="AR7269"/>
  <c r="AQ7269"/>
  <c r="AP7269"/>
  <c r="AO7269"/>
  <c r="AN7269"/>
  <c r="AM7269"/>
  <c r="AL7269"/>
  <c r="AK7269"/>
  <c r="AG7269"/>
  <c r="AF7269"/>
  <c r="AE7269"/>
  <c r="AD7269"/>
  <c r="AC7269"/>
  <c r="AB7269"/>
  <c r="AA7269"/>
  <c r="Z7269"/>
  <c r="Y7269"/>
  <c r="X7269"/>
  <c r="T7269"/>
  <c r="S7269"/>
  <c r="R7269"/>
  <c r="Q7269"/>
  <c r="P7269"/>
  <c r="O7269"/>
  <c r="N7269"/>
  <c r="M7269"/>
  <c r="L7269"/>
  <c r="K7269"/>
  <c r="AT7267"/>
  <c r="AS7267"/>
  <c r="AR7267"/>
  <c r="AQ7267"/>
  <c r="AP7267"/>
  <c r="AO7267"/>
  <c r="AN7267"/>
  <c r="AM7267"/>
  <c r="AL7267"/>
  <c r="AK7267"/>
  <c r="AG7267"/>
  <c r="AF7267"/>
  <c r="AE7267"/>
  <c r="AD7267"/>
  <c r="AC7267"/>
  <c r="AB7267"/>
  <c r="AA7267"/>
  <c r="Z7267"/>
  <c r="Y7267"/>
  <c r="X7267"/>
  <c r="T7267"/>
  <c r="S7267"/>
  <c r="R7267"/>
  <c r="Q7267"/>
  <c r="P7267"/>
  <c r="O7267"/>
  <c r="N7267"/>
  <c r="M7267"/>
  <c r="L7267"/>
  <c r="K7267"/>
  <c r="AT7261"/>
  <c r="AT7259" s="1"/>
  <c r="AS7261"/>
  <c r="AS7259" s="1"/>
  <c r="AR7261"/>
  <c r="AR7259" s="1"/>
  <c r="AQ7261"/>
  <c r="AQ7259" s="1"/>
  <c r="AP7261"/>
  <c r="AP7259" s="1"/>
  <c r="AO7261"/>
  <c r="AO7259" s="1"/>
  <c r="AN7261"/>
  <c r="AN7259" s="1"/>
  <c r="AM7261"/>
  <c r="AL7261"/>
  <c r="AL7259" s="1"/>
  <c r="AK7261"/>
  <c r="AK7259" s="1"/>
  <c r="AG7261"/>
  <c r="AG7259" s="1"/>
  <c r="AF7261"/>
  <c r="AF7259" s="1"/>
  <c r="AE7261"/>
  <c r="AE7259" s="1"/>
  <c r="AD7261"/>
  <c r="AD7259" s="1"/>
  <c r="AC7261"/>
  <c r="AC7259" s="1"/>
  <c r="AB7261"/>
  <c r="AA7261"/>
  <c r="AA7259" s="1"/>
  <c r="Z7261"/>
  <c r="Z7259" s="1"/>
  <c r="Y7261"/>
  <c r="Y7259" s="1"/>
  <c r="X7261"/>
  <c r="T7261"/>
  <c r="T7259" s="1"/>
  <c r="S7261"/>
  <c r="R7261"/>
  <c r="R7259" s="1"/>
  <c r="Q7261"/>
  <c r="Q7259" s="1"/>
  <c r="P7261"/>
  <c r="P7259" s="1"/>
  <c r="O7261"/>
  <c r="O7259" s="1"/>
  <c r="N7261"/>
  <c r="N7259" s="1"/>
  <c r="M7261"/>
  <c r="M7259" s="1"/>
  <c r="L7261"/>
  <c r="L7259" s="1"/>
  <c r="K7261"/>
  <c r="K7259" s="1"/>
  <c r="AT7237"/>
  <c r="AT7236" s="1"/>
  <c r="AS7237"/>
  <c r="AS7236" s="1"/>
  <c r="AR7237"/>
  <c r="AR7236" s="1"/>
  <c r="AQ7237"/>
  <c r="AQ7236" s="1"/>
  <c r="AP7237"/>
  <c r="AP7236" s="1"/>
  <c r="AO7237"/>
  <c r="AO7236" s="1"/>
  <c r="AN7237"/>
  <c r="AN7236" s="1"/>
  <c r="AM7237"/>
  <c r="AM7236" s="1"/>
  <c r="AL7237"/>
  <c r="AL7236" s="1"/>
  <c r="AK7237"/>
  <c r="AK7236" s="1"/>
  <c r="AG7237"/>
  <c r="AG7236" s="1"/>
  <c r="AF7237"/>
  <c r="AF7236" s="1"/>
  <c r="AE7237"/>
  <c r="AE7236" s="1"/>
  <c r="AD7237"/>
  <c r="AD7236" s="1"/>
  <c r="AC7237"/>
  <c r="AC7236" s="1"/>
  <c r="AB7237"/>
  <c r="AB7236" s="1"/>
  <c r="AA7237"/>
  <c r="AA7236" s="1"/>
  <c r="Z7237"/>
  <c r="Z7236" s="1"/>
  <c r="Y7237"/>
  <c r="Y7236" s="1"/>
  <c r="X7237"/>
  <c r="T7237"/>
  <c r="T7236" s="1"/>
  <c r="S7237"/>
  <c r="R7237"/>
  <c r="R7236" s="1"/>
  <c r="Q7237"/>
  <c r="Q7236" s="1"/>
  <c r="P7237"/>
  <c r="P7236" s="1"/>
  <c r="O7237"/>
  <c r="O7236" s="1"/>
  <c r="N7237"/>
  <c r="N7236" s="1"/>
  <c r="M7237"/>
  <c r="M7236" s="1"/>
  <c r="L7237"/>
  <c r="L7236" s="1"/>
  <c r="K7237"/>
  <c r="K7236" s="1"/>
  <c r="AT7234"/>
  <c r="AT7233" s="1"/>
  <c r="AS7234"/>
  <c r="AS7233" s="1"/>
  <c r="AR7234"/>
  <c r="AR7233" s="1"/>
  <c r="AQ7234"/>
  <c r="AQ7233" s="1"/>
  <c r="AP7234"/>
  <c r="AP7233" s="1"/>
  <c r="AO7234"/>
  <c r="AO7233" s="1"/>
  <c r="AN7234"/>
  <c r="AN7233" s="1"/>
  <c r="AM7234"/>
  <c r="AM7233" s="1"/>
  <c r="AL7234"/>
  <c r="AL7233" s="1"/>
  <c r="AK7234"/>
  <c r="AK7233" s="1"/>
  <c r="AG7234"/>
  <c r="AG7233" s="1"/>
  <c r="AF7234"/>
  <c r="AF7233" s="1"/>
  <c r="AE7234"/>
  <c r="AE7233" s="1"/>
  <c r="AD7234"/>
  <c r="AD7233" s="1"/>
  <c r="AC7234"/>
  <c r="AC7233" s="1"/>
  <c r="AB7234"/>
  <c r="AB7233" s="1"/>
  <c r="AA7234"/>
  <c r="AA7233" s="1"/>
  <c r="Z7234"/>
  <c r="Y7234"/>
  <c r="Y7233" s="1"/>
  <c r="X7234"/>
  <c r="X7233" s="1"/>
  <c r="T7234"/>
  <c r="T7233" s="1"/>
  <c r="S7234"/>
  <c r="S7233" s="1"/>
  <c r="R7234"/>
  <c r="R7233" s="1"/>
  <c r="Q7234"/>
  <c r="Q7233" s="1"/>
  <c r="P7234"/>
  <c r="P7233" s="1"/>
  <c r="O7234"/>
  <c r="O7233" s="1"/>
  <c r="N7234"/>
  <c r="N7233" s="1"/>
  <c r="M7234"/>
  <c r="M7233" s="1"/>
  <c r="L7234"/>
  <c r="L7233" s="1"/>
  <c r="K7234"/>
  <c r="K7233" s="1"/>
  <c r="AT7222"/>
  <c r="AS7222"/>
  <c r="AR7222"/>
  <c r="AQ7222"/>
  <c r="AP7222"/>
  <c r="AO7222"/>
  <c r="AN7222"/>
  <c r="AM7222"/>
  <c r="AL7222"/>
  <c r="AK7222"/>
  <c r="AG7222"/>
  <c r="AF7222"/>
  <c r="AE7222"/>
  <c r="AD7222"/>
  <c r="AC7222"/>
  <c r="AB7222"/>
  <c r="AA7222"/>
  <c r="Z7222"/>
  <c r="Y7222"/>
  <c r="X7222"/>
  <c r="T7222"/>
  <c r="S7222"/>
  <c r="R7222"/>
  <c r="Q7222"/>
  <c r="P7222"/>
  <c r="O7222"/>
  <c r="N7222"/>
  <c r="M7222"/>
  <c r="L7222"/>
  <c r="K7222"/>
  <c r="AT7220"/>
  <c r="AS7220"/>
  <c r="AR7220"/>
  <c r="AQ7220"/>
  <c r="AP7220"/>
  <c r="AO7220"/>
  <c r="AN7220"/>
  <c r="AM7220"/>
  <c r="AL7220"/>
  <c r="AK7220"/>
  <c r="AG7220"/>
  <c r="AF7220"/>
  <c r="AE7220"/>
  <c r="AD7220"/>
  <c r="AC7220"/>
  <c r="AB7220"/>
  <c r="AA7220"/>
  <c r="Z7220"/>
  <c r="Y7220"/>
  <c r="X7220"/>
  <c r="T7220"/>
  <c r="S7220"/>
  <c r="R7220"/>
  <c r="Q7220"/>
  <c r="P7220"/>
  <c r="O7220"/>
  <c r="N7220"/>
  <c r="M7220"/>
  <c r="L7220"/>
  <c r="K7220"/>
  <c r="AT7214"/>
  <c r="AT7212" s="1"/>
  <c r="AS7214"/>
  <c r="AS7212" s="1"/>
  <c r="AR7214"/>
  <c r="AR7212" s="1"/>
  <c r="AQ7214"/>
  <c r="AP7214"/>
  <c r="AO7214"/>
  <c r="AO7212" s="1"/>
  <c r="AN7214"/>
  <c r="AN7212" s="1"/>
  <c r="AM7214"/>
  <c r="AL7214"/>
  <c r="AL7212" s="1"/>
  <c r="AK7214"/>
  <c r="AK7212" s="1"/>
  <c r="AG7214"/>
  <c r="AG7212" s="1"/>
  <c r="AF7214"/>
  <c r="AF7212" s="1"/>
  <c r="AE7214"/>
  <c r="AE7212" s="1"/>
  <c r="AD7214"/>
  <c r="AC7214"/>
  <c r="AC7212" s="1"/>
  <c r="AB7214"/>
  <c r="AB7212" s="1"/>
  <c r="AA7214"/>
  <c r="AA7212" s="1"/>
  <c r="Z7214"/>
  <c r="Y7214"/>
  <c r="X7214"/>
  <c r="X7212" s="1"/>
  <c r="T7214"/>
  <c r="T7212" s="1"/>
  <c r="S7214"/>
  <c r="S7212" s="1"/>
  <c r="R7214"/>
  <c r="R7212" s="1"/>
  <c r="Q7214"/>
  <c r="P7214"/>
  <c r="P7212" s="1"/>
  <c r="O7214"/>
  <c r="O7212" s="1"/>
  <c r="N7214"/>
  <c r="M7214"/>
  <c r="M7212" s="1"/>
  <c r="L7214"/>
  <c r="L7212" s="1"/>
  <c r="K7214"/>
  <c r="K7212" s="1"/>
  <c r="AT7190"/>
  <c r="AS7190"/>
  <c r="AR7190"/>
  <c r="AQ7190"/>
  <c r="AP7190"/>
  <c r="AO7190"/>
  <c r="AN7190"/>
  <c r="AM7190"/>
  <c r="AL7190"/>
  <c r="AK7190"/>
  <c r="AG7190"/>
  <c r="AF7190"/>
  <c r="AE7190"/>
  <c r="AD7190"/>
  <c r="AC7190"/>
  <c r="AB7190"/>
  <c r="AA7190"/>
  <c r="Z7190"/>
  <c r="Y7190"/>
  <c r="X7190"/>
  <c r="T7190"/>
  <c r="S7190"/>
  <c r="R7190"/>
  <c r="Q7190"/>
  <c r="P7190"/>
  <c r="O7190"/>
  <c r="N7190"/>
  <c r="M7190"/>
  <c r="L7190"/>
  <c r="K7190"/>
  <c r="AT7189"/>
  <c r="AS7189"/>
  <c r="AR7189"/>
  <c r="AQ7189"/>
  <c r="AP7189"/>
  <c r="AO7189"/>
  <c r="AN7189"/>
  <c r="AM7189"/>
  <c r="AL7189"/>
  <c r="AK7189"/>
  <c r="AG7189"/>
  <c r="AF7189"/>
  <c r="AE7189"/>
  <c r="AD7189"/>
  <c r="AC7189"/>
  <c r="AB7189"/>
  <c r="AA7189"/>
  <c r="Z7189"/>
  <c r="Y7189"/>
  <c r="X7189"/>
  <c r="T7189"/>
  <c r="S7189"/>
  <c r="R7189"/>
  <c r="Q7189"/>
  <c r="P7189"/>
  <c r="O7189"/>
  <c r="N7189"/>
  <c r="M7189"/>
  <c r="L7189"/>
  <c r="K7189"/>
  <c r="AT7182"/>
  <c r="AS7182"/>
  <c r="AR7182"/>
  <c r="AQ7182"/>
  <c r="AP7182"/>
  <c r="AO7182"/>
  <c r="AN7182"/>
  <c r="AM7182"/>
  <c r="AL7182"/>
  <c r="AK7182"/>
  <c r="AG7182"/>
  <c r="AF7182"/>
  <c r="AE7182"/>
  <c r="AD7182"/>
  <c r="AC7182"/>
  <c r="AB7182"/>
  <c r="AA7182"/>
  <c r="Z7182"/>
  <c r="Y7182"/>
  <c r="X7182"/>
  <c r="T7182"/>
  <c r="S7182"/>
  <c r="R7182"/>
  <c r="Q7182"/>
  <c r="P7182"/>
  <c r="O7182"/>
  <c r="N7182"/>
  <c r="M7182"/>
  <c r="L7182"/>
  <c r="K7182"/>
  <c r="AT7181"/>
  <c r="AS7181"/>
  <c r="AR7181"/>
  <c r="AQ7181"/>
  <c r="AP7181"/>
  <c r="AO7181"/>
  <c r="AN7181"/>
  <c r="AM7181"/>
  <c r="AL7181"/>
  <c r="AK7181"/>
  <c r="AG7181"/>
  <c r="AF7181"/>
  <c r="AE7181"/>
  <c r="AD7181"/>
  <c r="AC7181"/>
  <c r="AB7181"/>
  <c r="AA7181"/>
  <c r="Z7181"/>
  <c r="Y7181"/>
  <c r="X7181"/>
  <c r="T7181"/>
  <c r="S7181"/>
  <c r="R7181"/>
  <c r="Q7181"/>
  <c r="P7181"/>
  <c r="O7181"/>
  <c r="N7181"/>
  <c r="M7181"/>
  <c r="L7181"/>
  <c r="K7181"/>
  <c r="AT7176"/>
  <c r="AS7176"/>
  <c r="AR7176"/>
  <c r="AQ7176"/>
  <c r="AP7176"/>
  <c r="AO7176"/>
  <c r="AN7176"/>
  <c r="AM7176"/>
  <c r="AL7176"/>
  <c r="AK7176"/>
  <c r="AG7176"/>
  <c r="AF7176"/>
  <c r="AE7176"/>
  <c r="AD7176"/>
  <c r="AC7176"/>
  <c r="AB7176"/>
  <c r="AA7176"/>
  <c r="Z7176"/>
  <c r="Y7176"/>
  <c r="X7176"/>
  <c r="T7176"/>
  <c r="S7176"/>
  <c r="R7176"/>
  <c r="Q7176"/>
  <c r="P7176"/>
  <c r="O7176"/>
  <c r="N7176"/>
  <c r="M7176"/>
  <c r="L7176"/>
  <c r="K7176"/>
  <c r="AT7175"/>
  <c r="AS7175"/>
  <c r="AR7175"/>
  <c r="AQ7175"/>
  <c r="AP7175"/>
  <c r="AO7175"/>
  <c r="AN7175"/>
  <c r="AM7175"/>
  <c r="AL7175"/>
  <c r="AK7175"/>
  <c r="AG7175"/>
  <c r="AF7175"/>
  <c r="AE7175"/>
  <c r="AD7175"/>
  <c r="AC7175"/>
  <c r="AB7175"/>
  <c r="AA7175"/>
  <c r="Z7175"/>
  <c r="Y7175"/>
  <c r="X7175"/>
  <c r="T7175"/>
  <c r="S7175"/>
  <c r="R7175"/>
  <c r="Q7175"/>
  <c r="P7175"/>
  <c r="O7175"/>
  <c r="N7175"/>
  <c r="M7175"/>
  <c r="L7175"/>
  <c r="K7175"/>
  <c r="AT7174"/>
  <c r="AS7174"/>
  <c r="AR7174"/>
  <c r="AQ7174"/>
  <c r="AP7174"/>
  <c r="AO7174"/>
  <c r="AN7174"/>
  <c r="AM7174"/>
  <c r="AL7174"/>
  <c r="AK7174"/>
  <c r="AG7174"/>
  <c r="AF7174"/>
  <c r="AE7174"/>
  <c r="AD7174"/>
  <c r="AC7174"/>
  <c r="AB7174"/>
  <c r="AA7174"/>
  <c r="Z7174"/>
  <c r="Y7174"/>
  <c r="X7174"/>
  <c r="T7174"/>
  <c r="S7174"/>
  <c r="R7174"/>
  <c r="Q7174"/>
  <c r="P7174"/>
  <c r="O7174"/>
  <c r="N7174"/>
  <c r="M7174"/>
  <c r="L7174"/>
  <c r="K7174"/>
  <c r="AT7173"/>
  <c r="AS7173"/>
  <c r="AR7173"/>
  <c r="AQ7173"/>
  <c r="AP7173"/>
  <c r="AO7173"/>
  <c r="AN7173"/>
  <c r="AM7173"/>
  <c r="AL7173"/>
  <c r="AK7173"/>
  <c r="AG7173"/>
  <c r="AF7173"/>
  <c r="AE7173"/>
  <c r="AD7173"/>
  <c r="AC7173"/>
  <c r="AB7173"/>
  <c r="AA7173"/>
  <c r="Z7173"/>
  <c r="Y7173"/>
  <c r="X7173"/>
  <c r="T7173"/>
  <c r="S7173"/>
  <c r="R7173"/>
  <c r="Q7173"/>
  <c r="P7173"/>
  <c r="O7173"/>
  <c r="N7173"/>
  <c r="M7173"/>
  <c r="L7173"/>
  <c r="K7173"/>
  <c r="AT7172"/>
  <c r="AS7172"/>
  <c r="AR7172"/>
  <c r="AQ7172"/>
  <c r="AP7172"/>
  <c r="AO7172"/>
  <c r="AN7172"/>
  <c r="AM7172"/>
  <c r="AL7172"/>
  <c r="AK7172"/>
  <c r="AG7172"/>
  <c r="AF7172"/>
  <c r="AE7172"/>
  <c r="AD7172"/>
  <c r="AC7172"/>
  <c r="AB7172"/>
  <c r="AA7172"/>
  <c r="Z7172"/>
  <c r="Y7172"/>
  <c r="X7172"/>
  <c r="T7172"/>
  <c r="S7172"/>
  <c r="R7172"/>
  <c r="Q7172"/>
  <c r="P7172"/>
  <c r="O7172"/>
  <c r="N7172"/>
  <c r="M7172"/>
  <c r="L7172"/>
  <c r="K7172"/>
  <c r="AT7171"/>
  <c r="AS7171"/>
  <c r="AR7171"/>
  <c r="AQ7171"/>
  <c r="AP7171"/>
  <c r="AO7171"/>
  <c r="AN7171"/>
  <c r="AM7171"/>
  <c r="AL7171"/>
  <c r="AK7171"/>
  <c r="AG7171"/>
  <c r="AF7171"/>
  <c r="AE7171"/>
  <c r="AD7171"/>
  <c r="AC7171"/>
  <c r="AB7171"/>
  <c r="AA7171"/>
  <c r="Z7171"/>
  <c r="Y7171"/>
  <c r="X7171"/>
  <c r="T7171"/>
  <c r="S7171"/>
  <c r="R7171"/>
  <c r="Q7171"/>
  <c r="P7171"/>
  <c r="O7171"/>
  <c r="N7171"/>
  <c r="M7171"/>
  <c r="L7171"/>
  <c r="K7171"/>
  <c r="AT7170"/>
  <c r="AS7170"/>
  <c r="AR7170"/>
  <c r="AQ7170"/>
  <c r="AP7170"/>
  <c r="AO7170"/>
  <c r="AN7170"/>
  <c r="AM7170"/>
  <c r="AL7170"/>
  <c r="AK7170"/>
  <c r="AG7170"/>
  <c r="AF7170"/>
  <c r="AE7170"/>
  <c r="AD7170"/>
  <c r="AC7170"/>
  <c r="AB7170"/>
  <c r="AA7170"/>
  <c r="Z7170"/>
  <c r="Y7170"/>
  <c r="X7170"/>
  <c r="T7170"/>
  <c r="S7170"/>
  <c r="R7170"/>
  <c r="Q7170"/>
  <c r="P7170"/>
  <c r="O7170"/>
  <c r="N7170"/>
  <c r="M7170"/>
  <c r="L7170"/>
  <c r="K7170"/>
  <c r="AT7169"/>
  <c r="AS7169"/>
  <c r="AR7169"/>
  <c r="AQ7169"/>
  <c r="AP7169"/>
  <c r="AO7169"/>
  <c r="AN7169"/>
  <c r="AM7169"/>
  <c r="AL7169"/>
  <c r="AK7169"/>
  <c r="AG7169"/>
  <c r="AF7169"/>
  <c r="AE7169"/>
  <c r="AD7169"/>
  <c r="AC7169"/>
  <c r="AB7169"/>
  <c r="AA7169"/>
  <c r="Z7169"/>
  <c r="Y7169"/>
  <c r="X7169"/>
  <c r="T7169"/>
  <c r="S7169"/>
  <c r="R7169"/>
  <c r="Q7169"/>
  <c r="P7169"/>
  <c r="O7169"/>
  <c r="N7169"/>
  <c r="M7169"/>
  <c r="L7169"/>
  <c r="K7169"/>
  <c r="AT7168"/>
  <c r="AS7168"/>
  <c r="AR7168"/>
  <c r="AQ7168"/>
  <c r="AP7168"/>
  <c r="AO7168"/>
  <c r="AN7168"/>
  <c r="AM7168"/>
  <c r="AL7168"/>
  <c r="AK7168"/>
  <c r="AG7168"/>
  <c r="AF7168"/>
  <c r="AE7168"/>
  <c r="AD7168"/>
  <c r="AC7168"/>
  <c r="AB7168"/>
  <c r="AA7168"/>
  <c r="Z7168"/>
  <c r="Y7168"/>
  <c r="X7168"/>
  <c r="T7168"/>
  <c r="S7168"/>
  <c r="R7168"/>
  <c r="Q7168"/>
  <c r="P7168"/>
  <c r="O7168"/>
  <c r="N7168"/>
  <c r="M7168"/>
  <c r="L7168"/>
  <c r="K7168"/>
  <c r="AT7166"/>
  <c r="AS7166"/>
  <c r="AR7166"/>
  <c r="AQ7166"/>
  <c r="AP7166"/>
  <c r="AO7166"/>
  <c r="AN7166"/>
  <c r="AM7166"/>
  <c r="AL7166"/>
  <c r="AL7165" s="1"/>
  <c r="AK7166"/>
  <c r="AG7166"/>
  <c r="AG7165" s="1"/>
  <c r="AF7166"/>
  <c r="AE7166"/>
  <c r="AD7166"/>
  <c r="AC7166"/>
  <c r="AB7166"/>
  <c r="AA7166"/>
  <c r="Z7166"/>
  <c r="Z7165" s="1"/>
  <c r="Y7166"/>
  <c r="X7166"/>
  <c r="T7166"/>
  <c r="S7166"/>
  <c r="R7166"/>
  <c r="R7165" s="1"/>
  <c r="Q7166"/>
  <c r="Q7165" s="1"/>
  <c r="P7166"/>
  <c r="P7165" s="1"/>
  <c r="O7166"/>
  <c r="N7166"/>
  <c r="M7166"/>
  <c r="L7166"/>
  <c r="L7165" s="1"/>
  <c r="K7166"/>
  <c r="AT7164"/>
  <c r="AS7164"/>
  <c r="AR7164"/>
  <c r="AQ7164"/>
  <c r="AP7164"/>
  <c r="AO7164"/>
  <c r="AN7164"/>
  <c r="AM7164"/>
  <c r="AL7164"/>
  <c r="AK7164"/>
  <c r="AG7164"/>
  <c r="AF7164"/>
  <c r="AE7164"/>
  <c r="AD7164"/>
  <c r="AC7164"/>
  <c r="AB7164"/>
  <c r="AA7164"/>
  <c r="Z7164"/>
  <c r="Y7164"/>
  <c r="X7164"/>
  <c r="T7164"/>
  <c r="S7164"/>
  <c r="R7164"/>
  <c r="Q7164"/>
  <c r="P7164"/>
  <c r="O7164"/>
  <c r="N7164"/>
  <c r="M7164"/>
  <c r="L7164"/>
  <c r="K7164"/>
  <c r="AT7163"/>
  <c r="AS7163"/>
  <c r="AR7163"/>
  <c r="AQ7163"/>
  <c r="AP7163"/>
  <c r="AO7163"/>
  <c r="AN7163"/>
  <c r="AM7163"/>
  <c r="AL7163"/>
  <c r="AK7163"/>
  <c r="AG7163"/>
  <c r="AF7163"/>
  <c r="AE7163"/>
  <c r="AD7163"/>
  <c r="AC7163"/>
  <c r="AB7163"/>
  <c r="AA7163"/>
  <c r="Z7163"/>
  <c r="Y7163"/>
  <c r="X7163"/>
  <c r="T7163"/>
  <c r="S7163"/>
  <c r="R7163"/>
  <c r="Q7163"/>
  <c r="P7163"/>
  <c r="O7163"/>
  <c r="N7163"/>
  <c r="M7163"/>
  <c r="L7163"/>
  <c r="K7163"/>
  <c r="AT7162"/>
  <c r="AS7162"/>
  <c r="AR7162"/>
  <c r="AQ7162"/>
  <c r="AP7162"/>
  <c r="AO7162"/>
  <c r="AN7162"/>
  <c r="AM7162"/>
  <c r="AL7162"/>
  <c r="AK7162"/>
  <c r="AG7162"/>
  <c r="AF7162"/>
  <c r="AE7162"/>
  <c r="AD7162"/>
  <c r="AC7162"/>
  <c r="AB7162"/>
  <c r="AA7162"/>
  <c r="Z7162"/>
  <c r="Y7162"/>
  <c r="X7162"/>
  <c r="T7162"/>
  <c r="S7162"/>
  <c r="R7162"/>
  <c r="Q7162"/>
  <c r="P7162"/>
  <c r="O7162"/>
  <c r="N7162"/>
  <c r="M7162"/>
  <c r="L7162"/>
  <c r="K7162"/>
  <c r="AT7161"/>
  <c r="AS7161"/>
  <c r="AR7161"/>
  <c r="AQ7161"/>
  <c r="AP7161"/>
  <c r="AO7161"/>
  <c r="AN7161"/>
  <c r="AM7161"/>
  <c r="AL7161"/>
  <c r="AK7161"/>
  <c r="AG7161"/>
  <c r="AF7161"/>
  <c r="AE7161"/>
  <c r="AD7161"/>
  <c r="AC7161"/>
  <c r="AB7161"/>
  <c r="AA7161"/>
  <c r="Z7161"/>
  <c r="Y7161"/>
  <c r="X7161"/>
  <c r="T7161"/>
  <c r="S7161"/>
  <c r="R7161"/>
  <c r="Q7161"/>
  <c r="P7161"/>
  <c r="O7161"/>
  <c r="N7161"/>
  <c r="M7161"/>
  <c r="L7161"/>
  <c r="K7161"/>
  <c r="AT7160"/>
  <c r="AS7160"/>
  <c r="AR7160"/>
  <c r="AQ7160"/>
  <c r="AP7160"/>
  <c r="AO7160"/>
  <c r="AN7160"/>
  <c r="AM7160"/>
  <c r="AL7160"/>
  <c r="AK7160"/>
  <c r="AG7160"/>
  <c r="AF7160"/>
  <c r="AE7160"/>
  <c r="AD7160"/>
  <c r="AC7160"/>
  <c r="AB7160"/>
  <c r="AA7160"/>
  <c r="Z7160"/>
  <c r="Y7160"/>
  <c r="X7160"/>
  <c r="T7160"/>
  <c r="S7160"/>
  <c r="R7160"/>
  <c r="Q7160"/>
  <c r="P7160"/>
  <c r="O7160"/>
  <c r="N7160"/>
  <c r="M7160"/>
  <c r="L7160"/>
  <c r="K7160"/>
  <c r="AT7158"/>
  <c r="AS7158"/>
  <c r="AR7158"/>
  <c r="AQ7158"/>
  <c r="AP7158"/>
  <c r="AO7158"/>
  <c r="AN7158"/>
  <c r="AM7158"/>
  <c r="AL7158"/>
  <c r="AK7158"/>
  <c r="AG7158"/>
  <c r="AF7158"/>
  <c r="AE7158"/>
  <c r="AD7158"/>
  <c r="AC7158"/>
  <c r="AB7158"/>
  <c r="AA7158"/>
  <c r="Z7158"/>
  <c r="Y7158"/>
  <c r="X7158"/>
  <c r="T7158"/>
  <c r="S7158"/>
  <c r="R7158"/>
  <c r="Q7158"/>
  <c r="P7158"/>
  <c r="O7158"/>
  <c r="N7158"/>
  <c r="M7158"/>
  <c r="L7158"/>
  <c r="K7158"/>
  <c r="AT7146"/>
  <c r="AS7146"/>
  <c r="AR7146"/>
  <c r="AQ7146"/>
  <c r="AP7146"/>
  <c r="AO7146"/>
  <c r="AN7146"/>
  <c r="AM7146"/>
  <c r="AL7146"/>
  <c r="AK7146"/>
  <c r="AG7146"/>
  <c r="AF7146"/>
  <c r="AE7146"/>
  <c r="AD7146"/>
  <c r="AC7146"/>
  <c r="AB7146"/>
  <c r="AA7146"/>
  <c r="Z7146"/>
  <c r="Y7146"/>
  <c r="X7146"/>
  <c r="T7146"/>
  <c r="S7146"/>
  <c r="R7146"/>
  <c r="Q7146"/>
  <c r="P7146"/>
  <c r="O7146"/>
  <c r="N7146"/>
  <c r="M7146"/>
  <c r="L7146"/>
  <c r="K7146"/>
  <c r="AT7145"/>
  <c r="AS7145"/>
  <c r="AR7145"/>
  <c r="AQ7145"/>
  <c r="AP7145"/>
  <c r="AO7145"/>
  <c r="AN7145"/>
  <c r="AM7145"/>
  <c r="AL7145"/>
  <c r="AK7145"/>
  <c r="AG7145"/>
  <c r="AF7145"/>
  <c r="AE7145"/>
  <c r="AD7145"/>
  <c r="AC7145"/>
  <c r="AB7145"/>
  <c r="AA7145"/>
  <c r="Z7145"/>
  <c r="Y7145"/>
  <c r="X7145"/>
  <c r="T7145"/>
  <c r="S7145"/>
  <c r="R7145"/>
  <c r="Q7145"/>
  <c r="P7145"/>
  <c r="O7145"/>
  <c r="N7145"/>
  <c r="M7145"/>
  <c r="L7145"/>
  <c r="K7145"/>
  <c r="AT7137"/>
  <c r="AT7136" s="1"/>
  <c r="AS7137"/>
  <c r="AR7137"/>
  <c r="AR7136" s="1"/>
  <c r="AQ7137"/>
  <c r="AQ7136" s="1"/>
  <c r="AP7137"/>
  <c r="AP7136" s="1"/>
  <c r="AO7137"/>
  <c r="AO7136" s="1"/>
  <c r="AN7137"/>
  <c r="AN7136" s="1"/>
  <c r="AM7137"/>
  <c r="AM7136" s="1"/>
  <c r="AL7137"/>
  <c r="AL7136" s="1"/>
  <c r="AK7137"/>
  <c r="AK7136" s="1"/>
  <c r="AG7137"/>
  <c r="AG7136" s="1"/>
  <c r="AF7137"/>
  <c r="AF7136" s="1"/>
  <c r="AE7137"/>
  <c r="AD7137"/>
  <c r="AD7136" s="1"/>
  <c r="AC7137"/>
  <c r="AC7136" s="1"/>
  <c r="AB7137"/>
  <c r="AB7136" s="1"/>
  <c r="AA7137"/>
  <c r="AA7136" s="1"/>
  <c r="Z7137"/>
  <c r="Z7136" s="1"/>
  <c r="Y7137"/>
  <c r="Y7136" s="1"/>
  <c r="X7137"/>
  <c r="X7136" s="1"/>
  <c r="T7137"/>
  <c r="T7136" s="1"/>
  <c r="S7137"/>
  <c r="S7136" s="1"/>
  <c r="R7137"/>
  <c r="R7136" s="1"/>
  <c r="Q7137"/>
  <c r="Q7136" s="1"/>
  <c r="P7137"/>
  <c r="P7136" s="1"/>
  <c r="O7137"/>
  <c r="O7136" s="1"/>
  <c r="N7137"/>
  <c r="N7136" s="1"/>
  <c r="M7137"/>
  <c r="L7137"/>
  <c r="L7136" s="1"/>
  <c r="K7137"/>
  <c r="K7136" s="1"/>
  <c r="AT7044"/>
  <c r="AS7044"/>
  <c r="AR7044"/>
  <c r="AQ7044"/>
  <c r="AP7044"/>
  <c r="AO7044"/>
  <c r="AN7044"/>
  <c r="AM7044"/>
  <c r="AL7044"/>
  <c r="AK7044"/>
  <c r="AG7044"/>
  <c r="AF7044"/>
  <c r="AE7044"/>
  <c r="AD7044"/>
  <c r="AC7044"/>
  <c r="AB7044"/>
  <c r="AA7044"/>
  <c r="Z7044"/>
  <c r="Y7044"/>
  <c r="X7044"/>
  <c r="T7044"/>
  <c r="S7044"/>
  <c r="R7044"/>
  <c r="Q7044"/>
  <c r="P7044"/>
  <c r="O7044"/>
  <c r="N7044"/>
  <c r="M7044"/>
  <c r="L7044"/>
  <c r="K7044"/>
  <c r="AT7020"/>
  <c r="AT7019" s="1"/>
  <c r="AS7020"/>
  <c r="AS7019" s="1"/>
  <c r="AR7020"/>
  <c r="AR7019" s="1"/>
  <c r="AQ7020"/>
  <c r="AQ7019" s="1"/>
  <c r="AP7020"/>
  <c r="AP7019" s="1"/>
  <c r="AO7020"/>
  <c r="AO7019" s="1"/>
  <c r="AN7020"/>
  <c r="AN7019" s="1"/>
  <c r="AM7020"/>
  <c r="AL7020"/>
  <c r="AL7019" s="1"/>
  <c r="AK7020"/>
  <c r="AK7019" s="1"/>
  <c r="AG7020"/>
  <c r="AG7019" s="1"/>
  <c r="AF7020"/>
  <c r="AF7019" s="1"/>
  <c r="AE7020"/>
  <c r="AE7019" s="1"/>
  <c r="AD7020"/>
  <c r="AD7019" s="1"/>
  <c r="AC7020"/>
  <c r="AC7019" s="1"/>
  <c r="AB7020"/>
  <c r="AA7020"/>
  <c r="AA7019" s="1"/>
  <c r="Z7020"/>
  <c r="Z7019" s="1"/>
  <c r="Y7020"/>
  <c r="Y7019" s="1"/>
  <c r="X7020"/>
  <c r="X7019" s="1"/>
  <c r="T7020"/>
  <c r="T7019" s="1"/>
  <c r="S7020"/>
  <c r="S7019" s="1"/>
  <c r="R7020"/>
  <c r="R7019" s="1"/>
  <c r="Q7020"/>
  <c r="P7020"/>
  <c r="P7019" s="1"/>
  <c r="O7020"/>
  <c r="O7019" s="1"/>
  <c r="N7020"/>
  <c r="N7019" s="1"/>
  <c r="M7020"/>
  <c r="M7019" s="1"/>
  <c r="L7020"/>
  <c r="L7019" s="1"/>
  <c r="K7020"/>
  <c r="K7019" s="1"/>
  <c r="AT7001"/>
  <c r="AS7001"/>
  <c r="AR7001"/>
  <c r="AQ7001"/>
  <c r="AP7001"/>
  <c r="AO7001"/>
  <c r="AN7001"/>
  <c r="AM7001"/>
  <c r="AL7001"/>
  <c r="AK7001"/>
  <c r="AG7001"/>
  <c r="AF7001"/>
  <c r="AE7001"/>
  <c r="AD7001"/>
  <c r="AC7001"/>
  <c r="AB7001"/>
  <c r="AA7001"/>
  <c r="Z7001"/>
  <c r="Y7001"/>
  <c r="X7001"/>
  <c r="T7001"/>
  <c r="S7001"/>
  <c r="R7001"/>
  <c r="Q7001"/>
  <c r="P7001"/>
  <c r="O7001"/>
  <c r="N7001"/>
  <c r="M7001"/>
  <c r="L7001"/>
  <c r="K7001"/>
  <c r="AT6979"/>
  <c r="AS6979"/>
  <c r="AR6979"/>
  <c r="AQ6979"/>
  <c r="AP6979"/>
  <c r="AO6979"/>
  <c r="AN6979"/>
  <c r="AM6979"/>
  <c r="AL6979"/>
  <c r="AK6979"/>
  <c r="AG6979"/>
  <c r="AF6979"/>
  <c r="AE6979"/>
  <c r="AD6979"/>
  <c r="AC6979"/>
  <c r="AB6979"/>
  <c r="AA6979"/>
  <c r="Z6979"/>
  <c r="Y6979"/>
  <c r="X6979"/>
  <c r="T6979"/>
  <c r="S6979"/>
  <c r="R6979"/>
  <c r="Q6979"/>
  <c r="P6979"/>
  <c r="O6979"/>
  <c r="N6979"/>
  <c r="M6979"/>
  <c r="L6979"/>
  <c r="K6979"/>
  <c r="AT6972"/>
  <c r="AS6972"/>
  <c r="AR6972"/>
  <c r="AQ6972"/>
  <c r="AP6972"/>
  <c r="AO6972"/>
  <c r="AN6972"/>
  <c r="AM6972"/>
  <c r="AL6972"/>
  <c r="AK6972"/>
  <c r="AG6972"/>
  <c r="AF6972"/>
  <c r="AE6972"/>
  <c r="AD6972"/>
  <c r="AC6972"/>
  <c r="AB6972"/>
  <c r="AA6972"/>
  <c r="Z6972"/>
  <c r="Y6972"/>
  <c r="X6972"/>
  <c r="T6972"/>
  <c r="S6972"/>
  <c r="R6972"/>
  <c r="Q6972"/>
  <c r="P6972"/>
  <c r="O6972"/>
  <c r="N6972"/>
  <c r="M6972"/>
  <c r="L6972"/>
  <c r="K6972"/>
  <c r="AT6959"/>
  <c r="AS6959"/>
  <c r="AR6959"/>
  <c r="AQ6959"/>
  <c r="AP6959"/>
  <c r="AO6959"/>
  <c r="AN6959"/>
  <c r="AM6959"/>
  <c r="AL6959"/>
  <c r="AK6959"/>
  <c r="AG6959"/>
  <c r="AF6959"/>
  <c r="AE6959"/>
  <c r="AD6959"/>
  <c r="AC6959"/>
  <c r="AB6959"/>
  <c r="AA6959"/>
  <c r="Z6959"/>
  <c r="Y6959"/>
  <c r="X6959"/>
  <c r="T6959"/>
  <c r="S6959"/>
  <c r="R6959"/>
  <c r="Q6959"/>
  <c r="P6959"/>
  <c r="O6959"/>
  <c r="N6959"/>
  <c r="M6959"/>
  <c r="L6959"/>
  <c r="K6959"/>
  <c r="AT6957"/>
  <c r="AS6957"/>
  <c r="AR6957"/>
  <c r="AQ6957"/>
  <c r="AP6957"/>
  <c r="AO6957"/>
  <c r="AN6957"/>
  <c r="AM6957"/>
  <c r="AL6957"/>
  <c r="AK6957"/>
  <c r="AG6957"/>
  <c r="AF6957"/>
  <c r="AE6957"/>
  <c r="AD6957"/>
  <c r="AC6957"/>
  <c r="AB6957"/>
  <c r="AA6957"/>
  <c r="Z6957"/>
  <c r="Y6957"/>
  <c r="X6957"/>
  <c r="T6957"/>
  <c r="S6957"/>
  <c r="R6957"/>
  <c r="Q6957"/>
  <c r="P6957"/>
  <c r="O6957"/>
  <c r="N6957"/>
  <c r="M6957"/>
  <c r="L6957"/>
  <c r="K6957"/>
  <c r="AT6951"/>
  <c r="AS6951"/>
  <c r="AS6949" s="1"/>
  <c r="AR6951"/>
  <c r="AR6949" s="1"/>
  <c r="AQ6951"/>
  <c r="AQ6949" s="1"/>
  <c r="AP6951"/>
  <c r="AP6949" s="1"/>
  <c r="AO6951"/>
  <c r="AO6949" s="1"/>
  <c r="AN6951"/>
  <c r="AN6949" s="1"/>
  <c r="AM6951"/>
  <c r="AM6949" s="1"/>
  <c r="AL6951"/>
  <c r="AK6951"/>
  <c r="AK6949" s="1"/>
  <c r="AG6951"/>
  <c r="AF6951"/>
  <c r="AF6949" s="1"/>
  <c r="AE6951"/>
  <c r="AE6949" s="1"/>
  <c r="AD6951"/>
  <c r="AC6951"/>
  <c r="AC6949" s="1"/>
  <c r="AB6951"/>
  <c r="AB6949" s="1"/>
  <c r="AA6951"/>
  <c r="Z6951"/>
  <c r="Z6949" s="1"/>
  <c r="Y6951"/>
  <c r="Y6949" s="1"/>
  <c r="X6951"/>
  <c r="X6949" s="1"/>
  <c r="T6951"/>
  <c r="T6949" s="1"/>
  <c r="S6951"/>
  <c r="S6949" s="1"/>
  <c r="R6951"/>
  <c r="R6949" s="1"/>
  <c r="Q6951"/>
  <c r="Q6949" s="1"/>
  <c r="P6951"/>
  <c r="P6949" s="1"/>
  <c r="O6951"/>
  <c r="N6951"/>
  <c r="M6951"/>
  <c r="M6949" s="1"/>
  <c r="L6951"/>
  <c r="L6949" s="1"/>
  <c r="K6951"/>
  <c r="K6949" s="1"/>
  <c r="AT6922"/>
  <c r="AS6922"/>
  <c r="AR6922"/>
  <c r="AQ6922"/>
  <c r="AP6922"/>
  <c r="AO6922"/>
  <c r="AN6922"/>
  <c r="AM6922"/>
  <c r="AL6922"/>
  <c r="AK6922"/>
  <c r="AG6922"/>
  <c r="AF6922"/>
  <c r="AE6922"/>
  <c r="AD6922"/>
  <c r="AC6922"/>
  <c r="AB6922"/>
  <c r="AA6922"/>
  <c r="Z6922"/>
  <c r="Y6922"/>
  <c r="X6922"/>
  <c r="T6922"/>
  <c r="S6922"/>
  <c r="R6922"/>
  <c r="R6921" s="1"/>
  <c r="Q6922"/>
  <c r="P6922"/>
  <c r="O6922"/>
  <c r="N6922"/>
  <c r="M6922"/>
  <c r="L6922"/>
  <c r="L6921" s="1"/>
  <c r="K6922"/>
  <c r="AT6919"/>
  <c r="AT6918" s="1"/>
  <c r="AS6919"/>
  <c r="AS6918" s="1"/>
  <c r="AR6919"/>
  <c r="AR6918" s="1"/>
  <c r="AQ6919"/>
  <c r="AQ6918" s="1"/>
  <c r="AP6919"/>
  <c r="AP6918" s="1"/>
  <c r="AO6919"/>
  <c r="AO6918" s="1"/>
  <c r="AN6919"/>
  <c r="AM6919"/>
  <c r="AM6918" s="1"/>
  <c r="AL6919"/>
  <c r="AL6918" s="1"/>
  <c r="AK6919"/>
  <c r="AK6918" s="1"/>
  <c r="AG6919"/>
  <c r="AG6918" s="1"/>
  <c r="AF6919"/>
  <c r="AE6919"/>
  <c r="AE6918" s="1"/>
  <c r="AD6919"/>
  <c r="AD6918" s="1"/>
  <c r="AC6919"/>
  <c r="AC6918" s="1"/>
  <c r="AB6919"/>
  <c r="AB6918" s="1"/>
  <c r="AA6919"/>
  <c r="AA6918" s="1"/>
  <c r="Z6919"/>
  <c r="Z6918" s="1"/>
  <c r="Y6919"/>
  <c r="Y6918" s="1"/>
  <c r="X6919"/>
  <c r="X6918" s="1"/>
  <c r="T6919"/>
  <c r="T6918" s="1"/>
  <c r="S6919"/>
  <c r="S6918" s="1"/>
  <c r="R6919"/>
  <c r="R6918" s="1"/>
  <c r="Q6919"/>
  <c r="Q6918" s="1"/>
  <c r="P6919"/>
  <c r="P6918" s="1"/>
  <c r="O6919"/>
  <c r="O6918" s="1"/>
  <c r="N6919"/>
  <c r="M6919"/>
  <c r="M6918" s="1"/>
  <c r="L6919"/>
  <c r="L6918" s="1"/>
  <c r="K6919"/>
  <c r="K6918" s="1"/>
  <c r="AT6907"/>
  <c r="AS6907"/>
  <c r="AR6907"/>
  <c r="AQ6907"/>
  <c r="AP6907"/>
  <c r="AO6907"/>
  <c r="AN6907"/>
  <c r="AM6907"/>
  <c r="AL6907"/>
  <c r="AK6907"/>
  <c r="AG6907"/>
  <c r="AF6907"/>
  <c r="AE6907"/>
  <c r="AD6907"/>
  <c r="AC6907"/>
  <c r="AB6907"/>
  <c r="AA6907"/>
  <c r="Z6907"/>
  <c r="Y6907"/>
  <c r="X6907"/>
  <c r="T6907"/>
  <c r="S6907"/>
  <c r="R6907"/>
  <c r="Q6907"/>
  <c r="P6907"/>
  <c r="O6907"/>
  <c r="N6907"/>
  <c r="M6907"/>
  <c r="L6907"/>
  <c r="K6907"/>
  <c r="AT6905"/>
  <c r="AS6905"/>
  <c r="AR6905"/>
  <c r="AQ6905"/>
  <c r="AP6905"/>
  <c r="AO6905"/>
  <c r="AN6905"/>
  <c r="AM6905"/>
  <c r="AL6905"/>
  <c r="AK6905"/>
  <c r="AG6905"/>
  <c r="AF6905"/>
  <c r="AE6905"/>
  <c r="AD6905"/>
  <c r="AC6905"/>
  <c r="AB6905"/>
  <c r="AA6905"/>
  <c r="Z6905"/>
  <c r="Y6905"/>
  <c r="X6905"/>
  <c r="T6905"/>
  <c r="S6905"/>
  <c r="R6905"/>
  <c r="Q6905"/>
  <c r="P6905"/>
  <c r="O6905"/>
  <c r="N6905"/>
  <c r="M6905"/>
  <c r="L6905"/>
  <c r="K6905"/>
  <c r="AT6899"/>
  <c r="AT6897" s="1"/>
  <c r="AS6899"/>
  <c r="AS6897" s="1"/>
  <c r="AR6899"/>
  <c r="AR6897" s="1"/>
  <c r="AQ6899"/>
  <c r="AQ6897" s="1"/>
  <c r="AP6899"/>
  <c r="AP6897" s="1"/>
  <c r="AO6899"/>
  <c r="AN6899"/>
  <c r="AN6897" s="1"/>
  <c r="AM6899"/>
  <c r="AM6897" s="1"/>
  <c r="AL6899"/>
  <c r="AL6897" s="1"/>
  <c r="AK6899"/>
  <c r="AK6897" s="1"/>
  <c r="AG6899"/>
  <c r="AG6897" s="1"/>
  <c r="AF6899"/>
  <c r="AF6897" s="1"/>
  <c r="AE6899"/>
  <c r="AE6897" s="1"/>
  <c r="AD6899"/>
  <c r="AD6897" s="1"/>
  <c r="AC6899"/>
  <c r="AC6897" s="1"/>
  <c r="AB6899"/>
  <c r="AB6897" s="1"/>
  <c r="AA6899"/>
  <c r="AA6897" s="1"/>
  <c r="Z6899"/>
  <c r="Z6897" s="1"/>
  <c r="Y6899"/>
  <c r="Y6897" s="1"/>
  <c r="X6899"/>
  <c r="T6899"/>
  <c r="T6897" s="1"/>
  <c r="S6899"/>
  <c r="S6897" s="1"/>
  <c r="R6899"/>
  <c r="R6897" s="1"/>
  <c r="Q6899"/>
  <c r="Q6897" s="1"/>
  <c r="P6899"/>
  <c r="P6897" s="1"/>
  <c r="O6899"/>
  <c r="O6897" s="1"/>
  <c r="N6899"/>
  <c r="N6897" s="1"/>
  <c r="M6899"/>
  <c r="M6897" s="1"/>
  <c r="L6899"/>
  <c r="L6897" s="1"/>
  <c r="K6899"/>
  <c r="K6897" s="1"/>
  <c r="AT6874"/>
  <c r="AT6873" s="1"/>
  <c r="AS6874"/>
  <c r="AS6873" s="1"/>
  <c r="AR6874"/>
  <c r="AR6873" s="1"/>
  <c r="AQ6874"/>
  <c r="AQ6873" s="1"/>
  <c r="AP6874"/>
  <c r="AP6873" s="1"/>
  <c r="AO6874"/>
  <c r="AO6873" s="1"/>
  <c r="AN6874"/>
  <c r="AN6873" s="1"/>
  <c r="AM6874"/>
  <c r="AL6874"/>
  <c r="AL6873" s="1"/>
  <c r="AK6874"/>
  <c r="AK6873" s="1"/>
  <c r="AG6874"/>
  <c r="AF6874"/>
  <c r="AF6873" s="1"/>
  <c r="AE6874"/>
  <c r="AE6873" s="1"/>
  <c r="AD6874"/>
  <c r="AD6873" s="1"/>
  <c r="AC6874"/>
  <c r="AC6873" s="1"/>
  <c r="AB6874"/>
  <c r="AB6873" s="1"/>
  <c r="AA6874"/>
  <c r="AA6873" s="1"/>
  <c r="Z6874"/>
  <c r="Z6873" s="1"/>
  <c r="Y6874"/>
  <c r="Y6873" s="1"/>
  <c r="X6874"/>
  <c r="X6873" s="1"/>
  <c r="T6874"/>
  <c r="T6873" s="1"/>
  <c r="S6874"/>
  <c r="S6873" s="1"/>
  <c r="R6874"/>
  <c r="R6873" s="1"/>
  <c r="Q6874"/>
  <c r="Q6873" s="1"/>
  <c r="P6874"/>
  <c r="P6873" s="1"/>
  <c r="O6874"/>
  <c r="O6873" s="1"/>
  <c r="N6874"/>
  <c r="N6873" s="1"/>
  <c r="M6874"/>
  <c r="M6873" s="1"/>
  <c r="L6874"/>
  <c r="K6874"/>
  <c r="K6873" s="1"/>
  <c r="AT6862"/>
  <c r="AS6862"/>
  <c r="AR6862"/>
  <c r="AQ6862"/>
  <c r="AP6862"/>
  <c r="AO6862"/>
  <c r="AN6862"/>
  <c r="AM6862"/>
  <c r="AL6862"/>
  <c r="AK6862"/>
  <c r="AG6862"/>
  <c r="AF6862"/>
  <c r="AE6862"/>
  <c r="AD6862"/>
  <c r="AC6862"/>
  <c r="AB6862"/>
  <c r="AA6862"/>
  <c r="Z6862"/>
  <c r="Y6862"/>
  <c r="X6862"/>
  <c r="T6862"/>
  <c r="S6862"/>
  <c r="R6862"/>
  <c r="Q6862"/>
  <c r="P6862"/>
  <c r="O6862"/>
  <c r="N6862"/>
  <c r="M6862"/>
  <c r="L6862"/>
  <c r="K6862"/>
  <c r="AT6860"/>
  <c r="AS6860"/>
  <c r="AR6860"/>
  <c r="AQ6860"/>
  <c r="AP6860"/>
  <c r="AO6860"/>
  <c r="AN6860"/>
  <c r="AM6860"/>
  <c r="AL6860"/>
  <c r="AK6860"/>
  <c r="AG6860"/>
  <c r="AF6860"/>
  <c r="AE6860"/>
  <c r="AD6860"/>
  <c r="AC6860"/>
  <c r="AB6860"/>
  <c r="AA6860"/>
  <c r="Z6860"/>
  <c r="Y6860"/>
  <c r="X6860"/>
  <c r="T6860"/>
  <c r="S6860"/>
  <c r="R6860"/>
  <c r="Q6860"/>
  <c r="P6860"/>
  <c r="O6860"/>
  <c r="N6860"/>
  <c r="M6860"/>
  <c r="L6860"/>
  <c r="K6860"/>
  <c r="AT6854"/>
  <c r="AT6852" s="1"/>
  <c r="AS6854"/>
  <c r="AS6852" s="1"/>
  <c r="AR6854"/>
  <c r="AR6852" s="1"/>
  <c r="AQ6854"/>
  <c r="AQ6852" s="1"/>
  <c r="AP6854"/>
  <c r="AP6852" s="1"/>
  <c r="AO6854"/>
  <c r="AO6852" s="1"/>
  <c r="AN6854"/>
  <c r="AN6852" s="1"/>
  <c r="AM6854"/>
  <c r="AM6852" s="1"/>
  <c r="AL6854"/>
  <c r="AL6852" s="1"/>
  <c r="AK6854"/>
  <c r="AK6852" s="1"/>
  <c r="AG6854"/>
  <c r="AG6852" s="1"/>
  <c r="AF6854"/>
  <c r="AF6852" s="1"/>
  <c r="AE6854"/>
  <c r="AE6852" s="1"/>
  <c r="AD6854"/>
  <c r="AD6852" s="1"/>
  <c r="AC6854"/>
  <c r="AC6852" s="1"/>
  <c r="AB6854"/>
  <c r="AB6852" s="1"/>
  <c r="AA6854"/>
  <c r="AA6852" s="1"/>
  <c r="Z6854"/>
  <c r="Z6852" s="1"/>
  <c r="Y6854"/>
  <c r="X6854"/>
  <c r="X6852" s="1"/>
  <c r="T6854"/>
  <c r="T6852" s="1"/>
  <c r="S6854"/>
  <c r="S6852" s="1"/>
  <c r="R6854"/>
  <c r="R6852" s="1"/>
  <c r="Q6854"/>
  <c r="Q6852" s="1"/>
  <c r="P6854"/>
  <c r="P6852" s="1"/>
  <c r="O6854"/>
  <c r="O6852" s="1"/>
  <c r="N6854"/>
  <c r="M6854"/>
  <c r="M6852" s="1"/>
  <c r="L6854"/>
  <c r="L6852" s="1"/>
  <c r="K6854"/>
  <c r="K6852" s="1"/>
  <c r="AT6827"/>
  <c r="AT6826" s="1"/>
  <c r="AS6827"/>
  <c r="AS6826" s="1"/>
  <c r="AR6827"/>
  <c r="AR6826" s="1"/>
  <c r="AQ6827"/>
  <c r="AQ6826" s="1"/>
  <c r="AP6827"/>
  <c r="AP6826" s="1"/>
  <c r="AO6827"/>
  <c r="AO6826" s="1"/>
  <c r="AN6827"/>
  <c r="AN6826" s="1"/>
  <c r="AM6827"/>
  <c r="AM6826" s="1"/>
  <c r="AL6827"/>
  <c r="AL6826" s="1"/>
  <c r="AK6827"/>
  <c r="AK6826" s="1"/>
  <c r="AG6827"/>
  <c r="AG6826" s="1"/>
  <c r="AF6827"/>
  <c r="AF6826" s="1"/>
  <c r="AE6827"/>
  <c r="AE6826" s="1"/>
  <c r="AD6827"/>
  <c r="AD6826" s="1"/>
  <c r="AC6827"/>
  <c r="AC6826" s="1"/>
  <c r="AB6827"/>
  <c r="AB6826" s="1"/>
  <c r="AA6827"/>
  <c r="AA6826" s="1"/>
  <c r="Z6827"/>
  <c r="Y6827"/>
  <c r="Y6826" s="1"/>
  <c r="X6827"/>
  <c r="X6826" s="1"/>
  <c r="T6827"/>
  <c r="T6826" s="1"/>
  <c r="S6827"/>
  <c r="S6826" s="1"/>
  <c r="R6827"/>
  <c r="R6826" s="1"/>
  <c r="Q6827"/>
  <c r="Q6826" s="1"/>
  <c r="P6827"/>
  <c r="P6826" s="1"/>
  <c r="O6827"/>
  <c r="O6826" s="1"/>
  <c r="N6827"/>
  <c r="N6826" s="1"/>
  <c r="M6827"/>
  <c r="M6826" s="1"/>
  <c r="L6827"/>
  <c r="K6827"/>
  <c r="K6826" s="1"/>
  <c r="AT6824"/>
  <c r="AT6823" s="1"/>
  <c r="AS6824"/>
  <c r="AS6823" s="1"/>
  <c r="AR6824"/>
  <c r="AR6823" s="1"/>
  <c r="AQ6824"/>
  <c r="AQ6823" s="1"/>
  <c r="AP6824"/>
  <c r="AP6823" s="1"/>
  <c r="AO6824"/>
  <c r="AO6823" s="1"/>
  <c r="AN6824"/>
  <c r="AM6824"/>
  <c r="AM6823" s="1"/>
  <c r="AL6824"/>
  <c r="AL6823" s="1"/>
  <c r="AK6824"/>
  <c r="AK6823" s="1"/>
  <c r="AG6824"/>
  <c r="AG6823" s="1"/>
  <c r="AF6824"/>
  <c r="AF6823" s="1"/>
  <c r="AE6824"/>
  <c r="AE6823" s="1"/>
  <c r="AD6824"/>
  <c r="AD6823" s="1"/>
  <c r="AC6824"/>
  <c r="AC6823" s="1"/>
  <c r="AB6824"/>
  <c r="AB6823" s="1"/>
  <c r="AA6824"/>
  <c r="AA6823" s="1"/>
  <c r="Z6824"/>
  <c r="Z6823" s="1"/>
  <c r="Y6824"/>
  <c r="Y6823" s="1"/>
  <c r="X6824"/>
  <c r="T6824"/>
  <c r="T6823" s="1"/>
  <c r="S6824"/>
  <c r="S6823" s="1"/>
  <c r="R6824"/>
  <c r="R6823" s="1"/>
  <c r="Q6824"/>
  <c r="Q6823" s="1"/>
  <c r="P6824"/>
  <c r="P6823" s="1"/>
  <c r="O6824"/>
  <c r="O6823" s="1"/>
  <c r="N6824"/>
  <c r="M6824"/>
  <c r="M6823" s="1"/>
  <c r="L6824"/>
  <c r="L6823" s="1"/>
  <c r="K6824"/>
  <c r="K6823" s="1"/>
  <c r="AT6812"/>
  <c r="AS6812"/>
  <c r="AR6812"/>
  <c r="AQ6812"/>
  <c r="AP6812"/>
  <c r="AO6812"/>
  <c r="AN6812"/>
  <c r="AM6812"/>
  <c r="AL6812"/>
  <c r="AK6812"/>
  <c r="AG6812"/>
  <c r="AF6812"/>
  <c r="AE6812"/>
  <c r="AD6812"/>
  <c r="AC6812"/>
  <c r="AB6812"/>
  <c r="AA6812"/>
  <c r="Z6812"/>
  <c r="Y6812"/>
  <c r="X6812"/>
  <c r="T6812"/>
  <c r="S6812"/>
  <c r="R6812"/>
  <c r="Q6812"/>
  <c r="P6812"/>
  <c r="O6812"/>
  <c r="N6812"/>
  <c r="M6812"/>
  <c r="L6812"/>
  <c r="K6812"/>
  <c r="AT6810"/>
  <c r="AS6810"/>
  <c r="AR6810"/>
  <c r="AQ6810"/>
  <c r="AP6810"/>
  <c r="AO6810"/>
  <c r="AN6810"/>
  <c r="AM6810"/>
  <c r="AL6810"/>
  <c r="AK6810"/>
  <c r="AG6810"/>
  <c r="AF6810"/>
  <c r="AE6810"/>
  <c r="AD6810"/>
  <c r="AC6810"/>
  <c r="AB6810"/>
  <c r="AA6810"/>
  <c r="Z6810"/>
  <c r="Y6810"/>
  <c r="X6810"/>
  <c r="T6810"/>
  <c r="S6810"/>
  <c r="R6810"/>
  <c r="Q6810"/>
  <c r="P6810"/>
  <c r="O6810"/>
  <c r="N6810"/>
  <c r="M6810"/>
  <c r="L6810"/>
  <c r="K6810"/>
  <c r="AT6804"/>
  <c r="AT6802" s="1"/>
  <c r="AS6804"/>
  <c r="AS6802" s="1"/>
  <c r="AR6804"/>
  <c r="AR6802" s="1"/>
  <c r="AQ6804"/>
  <c r="AQ6802" s="1"/>
  <c r="AP6804"/>
  <c r="AP6802" s="1"/>
  <c r="AO6804"/>
  <c r="AO6802" s="1"/>
  <c r="AN6804"/>
  <c r="AN6802" s="1"/>
  <c r="AM6804"/>
  <c r="AM6802" s="1"/>
  <c r="AL6804"/>
  <c r="AL6802" s="1"/>
  <c r="AK6804"/>
  <c r="AG6804"/>
  <c r="AG6802" s="1"/>
  <c r="AF6804"/>
  <c r="AF6802" s="1"/>
  <c r="AE6804"/>
  <c r="AE6802" s="1"/>
  <c r="AD6804"/>
  <c r="AD6802" s="1"/>
  <c r="AC6804"/>
  <c r="AC6802" s="1"/>
  <c r="AB6804"/>
  <c r="AB6802" s="1"/>
  <c r="AA6804"/>
  <c r="AA6802" s="1"/>
  <c r="Z6804"/>
  <c r="Z6802" s="1"/>
  <c r="Y6804"/>
  <c r="X6804"/>
  <c r="X6802" s="1"/>
  <c r="T6804"/>
  <c r="T6802" s="1"/>
  <c r="S6804"/>
  <c r="S6802" s="1"/>
  <c r="R6804"/>
  <c r="R6802" s="1"/>
  <c r="Q6804"/>
  <c r="Q6802" s="1"/>
  <c r="P6804"/>
  <c r="P6802" s="1"/>
  <c r="O6804"/>
  <c r="O6802" s="1"/>
  <c r="N6804"/>
  <c r="M6804"/>
  <c r="M6802" s="1"/>
  <c r="L6804"/>
  <c r="L6802" s="1"/>
  <c r="K6804"/>
  <c r="K6802" s="1"/>
  <c r="AT6779"/>
  <c r="AT6778" s="1"/>
  <c r="AS6779"/>
  <c r="AS6778" s="1"/>
  <c r="AR6779"/>
  <c r="AQ6779"/>
  <c r="AQ6778" s="1"/>
  <c r="AP6779"/>
  <c r="AP6778" s="1"/>
  <c r="AO6779"/>
  <c r="AO6778" s="1"/>
  <c r="AN6779"/>
  <c r="AN6778" s="1"/>
  <c r="AM6779"/>
  <c r="AM6778" s="1"/>
  <c r="AL6779"/>
  <c r="AL6778" s="1"/>
  <c r="AK6779"/>
  <c r="AK6778" s="1"/>
  <c r="AG6779"/>
  <c r="AG6778" s="1"/>
  <c r="AF6779"/>
  <c r="AF6778" s="1"/>
  <c r="AE6779"/>
  <c r="AE6778" s="1"/>
  <c r="AD6779"/>
  <c r="AD6778" s="1"/>
  <c r="AC6779"/>
  <c r="AC6778" s="1"/>
  <c r="AB6779"/>
  <c r="AA6779"/>
  <c r="AA6778" s="1"/>
  <c r="Z6779"/>
  <c r="Z6778" s="1"/>
  <c r="Y6779"/>
  <c r="Y6778" s="1"/>
  <c r="X6779"/>
  <c r="X6778" s="1"/>
  <c r="T6779"/>
  <c r="T6778" s="1"/>
  <c r="S6779"/>
  <c r="S6778" s="1"/>
  <c r="R6779"/>
  <c r="R6778" s="1"/>
  <c r="Q6779"/>
  <c r="Q6778" s="1"/>
  <c r="P6779"/>
  <c r="P6778" s="1"/>
  <c r="O6779"/>
  <c r="O6778" s="1"/>
  <c r="N6779"/>
  <c r="N6778" s="1"/>
  <c r="M6779"/>
  <c r="M6778" s="1"/>
  <c r="L6779"/>
  <c r="L6778" s="1"/>
  <c r="K6779"/>
  <c r="K6778" s="1"/>
  <c r="AT6776"/>
  <c r="AT6775" s="1"/>
  <c r="AS6776"/>
  <c r="AS6775" s="1"/>
  <c r="AR6776"/>
  <c r="AR6775" s="1"/>
  <c r="AQ6776"/>
  <c r="AQ6775" s="1"/>
  <c r="AP6776"/>
  <c r="AP6775" s="1"/>
  <c r="AO6776"/>
  <c r="AO6775" s="1"/>
  <c r="AN6776"/>
  <c r="AN6775" s="1"/>
  <c r="AM6776"/>
  <c r="AM6775" s="1"/>
  <c r="AL6776"/>
  <c r="AL6775" s="1"/>
  <c r="AK6776"/>
  <c r="AG6776"/>
  <c r="AG6775" s="1"/>
  <c r="AF6776"/>
  <c r="AF6775" s="1"/>
  <c r="AE6776"/>
  <c r="AE6775" s="1"/>
  <c r="AD6776"/>
  <c r="AD6775" s="1"/>
  <c r="AC6776"/>
  <c r="AC6775" s="1"/>
  <c r="AB6776"/>
  <c r="AB6775" s="1"/>
  <c r="AA6776"/>
  <c r="AA6775" s="1"/>
  <c r="Z6776"/>
  <c r="Z6775" s="1"/>
  <c r="Y6776"/>
  <c r="Y6775" s="1"/>
  <c r="X6776"/>
  <c r="T6776"/>
  <c r="T6775" s="1"/>
  <c r="S6776"/>
  <c r="S6775" s="1"/>
  <c r="R6776"/>
  <c r="R6775" s="1"/>
  <c r="Q6776"/>
  <c r="Q6775" s="1"/>
  <c r="P6776"/>
  <c r="P6775" s="1"/>
  <c r="O6776"/>
  <c r="O6775" s="1"/>
  <c r="N6776"/>
  <c r="N6775" s="1"/>
  <c r="M6776"/>
  <c r="M6775" s="1"/>
  <c r="L6776"/>
  <c r="K6776"/>
  <c r="K6775" s="1"/>
  <c r="AT6764"/>
  <c r="AS6764"/>
  <c r="AR6764"/>
  <c r="AQ6764"/>
  <c r="AP6764"/>
  <c r="AO6764"/>
  <c r="AN6764"/>
  <c r="AM6764"/>
  <c r="AL6764"/>
  <c r="AK6764"/>
  <c r="AG6764"/>
  <c r="AF6764"/>
  <c r="AE6764"/>
  <c r="AD6764"/>
  <c r="AC6764"/>
  <c r="AB6764"/>
  <c r="AA6764"/>
  <c r="Z6764"/>
  <c r="Y6764"/>
  <c r="X6764"/>
  <c r="T6764"/>
  <c r="S6764"/>
  <c r="R6764"/>
  <c r="Q6764"/>
  <c r="P6764"/>
  <c r="O6764"/>
  <c r="N6764"/>
  <c r="M6764"/>
  <c r="L6764"/>
  <c r="K6764"/>
  <c r="AT6762"/>
  <c r="AS6762"/>
  <c r="AR6762"/>
  <c r="AQ6762"/>
  <c r="AP6762"/>
  <c r="AO6762"/>
  <c r="AN6762"/>
  <c r="AM6762"/>
  <c r="AL6762"/>
  <c r="AK6762"/>
  <c r="AG6762"/>
  <c r="AF6762"/>
  <c r="AE6762"/>
  <c r="AD6762"/>
  <c r="AC6762"/>
  <c r="AB6762"/>
  <c r="AA6762"/>
  <c r="Z6762"/>
  <c r="Y6762"/>
  <c r="X6762"/>
  <c r="T6762"/>
  <c r="S6762"/>
  <c r="R6762"/>
  <c r="Q6762"/>
  <c r="P6762"/>
  <c r="O6762"/>
  <c r="N6762"/>
  <c r="M6762"/>
  <c r="L6762"/>
  <c r="K6762"/>
  <c r="AT6756"/>
  <c r="AT6754" s="1"/>
  <c r="AS6756"/>
  <c r="AS6754" s="1"/>
  <c r="AR6756"/>
  <c r="AR6754" s="1"/>
  <c r="AQ6756"/>
  <c r="AQ6754" s="1"/>
  <c r="AP6756"/>
  <c r="AP6754" s="1"/>
  <c r="AO6756"/>
  <c r="AO6754" s="1"/>
  <c r="AN6756"/>
  <c r="AN6754" s="1"/>
  <c r="AM6756"/>
  <c r="AM6754" s="1"/>
  <c r="AL6756"/>
  <c r="AK6756"/>
  <c r="AK6754" s="1"/>
  <c r="AG6756"/>
  <c r="AG6754" s="1"/>
  <c r="AF6756"/>
  <c r="AF6754" s="1"/>
  <c r="AE6756"/>
  <c r="AE6754" s="1"/>
  <c r="AD6756"/>
  <c r="AD6754" s="1"/>
  <c r="AC6756"/>
  <c r="AC6754" s="1"/>
  <c r="AB6756"/>
  <c r="AB6754" s="1"/>
  <c r="AA6756"/>
  <c r="AA6754" s="1"/>
  <c r="Z6756"/>
  <c r="Z6754" s="1"/>
  <c r="Y6756"/>
  <c r="X6756"/>
  <c r="X6754" s="1"/>
  <c r="T6756"/>
  <c r="T6754" s="1"/>
  <c r="S6756"/>
  <c r="S6754" s="1"/>
  <c r="R6756"/>
  <c r="R6754" s="1"/>
  <c r="Q6756"/>
  <c r="Q6754" s="1"/>
  <c r="P6756"/>
  <c r="P6754" s="1"/>
  <c r="O6756"/>
  <c r="O6754" s="1"/>
  <c r="N6756"/>
  <c r="N6754" s="1"/>
  <c r="M6756"/>
  <c r="L6756"/>
  <c r="L6754" s="1"/>
  <c r="K6756"/>
  <c r="K6754" s="1"/>
  <c r="AT6726"/>
  <c r="AT6725" s="1"/>
  <c r="AS6726"/>
  <c r="AS6725" s="1"/>
  <c r="AR6726"/>
  <c r="AR6725" s="1"/>
  <c r="AQ6726"/>
  <c r="AQ6725" s="1"/>
  <c r="AP6726"/>
  <c r="AP6725" s="1"/>
  <c r="AO6726"/>
  <c r="AO6725" s="1"/>
  <c r="AN6726"/>
  <c r="AN6725" s="1"/>
  <c r="AM6726"/>
  <c r="AM6725" s="1"/>
  <c r="AL6726"/>
  <c r="AL6725" s="1"/>
  <c r="AK6726"/>
  <c r="AG6726"/>
  <c r="AG6725" s="1"/>
  <c r="AF6726"/>
  <c r="AF6725" s="1"/>
  <c r="AE6726"/>
  <c r="AE6725" s="1"/>
  <c r="AD6726"/>
  <c r="AD6725" s="1"/>
  <c r="AC6726"/>
  <c r="AC6725" s="1"/>
  <c r="AB6726"/>
  <c r="AB6725" s="1"/>
  <c r="AA6726"/>
  <c r="AA6725" s="1"/>
  <c r="Z6726"/>
  <c r="Z6725" s="1"/>
  <c r="Y6726"/>
  <c r="Y6725" s="1"/>
  <c r="X6726"/>
  <c r="T6726"/>
  <c r="T6725" s="1"/>
  <c r="S6726"/>
  <c r="S6725" s="1"/>
  <c r="R6726"/>
  <c r="R6725" s="1"/>
  <c r="Q6726"/>
  <c r="Q6725" s="1"/>
  <c r="P6726"/>
  <c r="P6725" s="1"/>
  <c r="O6726"/>
  <c r="O6725" s="1"/>
  <c r="N6726"/>
  <c r="N6725" s="1"/>
  <c r="M6726"/>
  <c r="M6725" s="1"/>
  <c r="L6726"/>
  <c r="K6726"/>
  <c r="K6725" s="1"/>
  <c r="AT6714"/>
  <c r="AS6714"/>
  <c r="AR6714"/>
  <c r="AQ6714"/>
  <c r="AP6714"/>
  <c r="AO6714"/>
  <c r="AN6714"/>
  <c r="AM6714"/>
  <c r="AL6714"/>
  <c r="AK6714"/>
  <c r="AG6714"/>
  <c r="AF6714"/>
  <c r="AE6714"/>
  <c r="AD6714"/>
  <c r="AC6714"/>
  <c r="AB6714"/>
  <c r="AA6714"/>
  <c r="Z6714"/>
  <c r="Y6714"/>
  <c r="X6714"/>
  <c r="T6714"/>
  <c r="S6714"/>
  <c r="R6714"/>
  <c r="Q6714"/>
  <c r="P6714"/>
  <c r="O6714"/>
  <c r="N6714"/>
  <c r="M6714"/>
  <c r="L6714"/>
  <c r="K6714"/>
  <c r="AT6712"/>
  <c r="AS6712"/>
  <c r="AR6712"/>
  <c r="AQ6712"/>
  <c r="AP6712"/>
  <c r="AO6712"/>
  <c r="AN6712"/>
  <c r="AM6712"/>
  <c r="AL6712"/>
  <c r="AK6712"/>
  <c r="AG6712"/>
  <c r="AF6712"/>
  <c r="AE6712"/>
  <c r="AD6712"/>
  <c r="AC6712"/>
  <c r="AB6712"/>
  <c r="AA6712"/>
  <c r="Z6712"/>
  <c r="Y6712"/>
  <c r="X6712"/>
  <c r="T6712"/>
  <c r="S6712"/>
  <c r="R6712"/>
  <c r="Q6712"/>
  <c r="P6712"/>
  <c r="O6712"/>
  <c r="N6712"/>
  <c r="M6712"/>
  <c r="L6712"/>
  <c r="K6712"/>
  <c r="AT6706"/>
  <c r="AT6704" s="1"/>
  <c r="AS6706"/>
  <c r="AS6704" s="1"/>
  <c r="AR6706"/>
  <c r="AR6704" s="1"/>
  <c r="AQ6706"/>
  <c r="AQ6704" s="1"/>
  <c r="AP6706"/>
  <c r="AP6704" s="1"/>
  <c r="AO6706"/>
  <c r="AO6704" s="1"/>
  <c r="AN6706"/>
  <c r="AN6704" s="1"/>
  <c r="AM6706"/>
  <c r="AL6706"/>
  <c r="AL6704" s="1"/>
  <c r="AK6706"/>
  <c r="AK6704" s="1"/>
  <c r="AG6706"/>
  <c r="AG6704" s="1"/>
  <c r="AF6706"/>
  <c r="AF6704" s="1"/>
  <c r="AE6706"/>
  <c r="AE6704" s="1"/>
  <c r="AD6706"/>
  <c r="AD6704" s="1"/>
  <c r="AC6706"/>
  <c r="AC6704" s="1"/>
  <c r="AB6706"/>
  <c r="AB6704" s="1"/>
  <c r="AA6706"/>
  <c r="AA6704" s="1"/>
  <c r="Z6706"/>
  <c r="Y6706"/>
  <c r="Y6704" s="1"/>
  <c r="X6706"/>
  <c r="X6704" s="1"/>
  <c r="T6706"/>
  <c r="T6704" s="1"/>
  <c r="S6706"/>
  <c r="S6704" s="1"/>
  <c r="R6706"/>
  <c r="R6704" s="1"/>
  <c r="Q6706"/>
  <c r="Q6704" s="1"/>
  <c r="P6706"/>
  <c r="P6704" s="1"/>
  <c r="O6706"/>
  <c r="O6704" s="1"/>
  <c r="N6706"/>
  <c r="N6704" s="1"/>
  <c r="M6706"/>
  <c r="L6706"/>
  <c r="L6704" s="1"/>
  <c r="K6706"/>
  <c r="K6704" s="1"/>
  <c r="AT6680"/>
  <c r="AT6679" s="1"/>
  <c r="AS6680"/>
  <c r="AS6679" s="1"/>
  <c r="AR6680"/>
  <c r="AR6679" s="1"/>
  <c r="AQ6680"/>
  <c r="AQ6679" s="1"/>
  <c r="AP6680"/>
  <c r="AP6679" s="1"/>
  <c r="AO6680"/>
  <c r="AO6679" s="1"/>
  <c r="AN6680"/>
  <c r="AN6679" s="1"/>
  <c r="AM6680"/>
  <c r="AM6679" s="1"/>
  <c r="AL6680"/>
  <c r="AK6680"/>
  <c r="AK6679" s="1"/>
  <c r="AG6680"/>
  <c r="AG6679" s="1"/>
  <c r="AF6680"/>
  <c r="AF6679" s="1"/>
  <c r="AE6680"/>
  <c r="AE6679" s="1"/>
  <c r="AD6680"/>
  <c r="AD6679" s="1"/>
  <c r="AC6680"/>
  <c r="AC6679" s="1"/>
  <c r="AB6680"/>
  <c r="AB6679" s="1"/>
  <c r="AA6680"/>
  <c r="AA6679" s="1"/>
  <c r="Z6680"/>
  <c r="Z6679" s="1"/>
  <c r="Y6680"/>
  <c r="Y6679" s="1"/>
  <c r="X6680"/>
  <c r="T6680"/>
  <c r="T6679" s="1"/>
  <c r="S6680"/>
  <c r="S6679" s="1"/>
  <c r="R6680"/>
  <c r="R6679" s="1"/>
  <c r="Q6680"/>
  <c r="Q6679" s="1"/>
  <c r="P6680"/>
  <c r="P6679" s="1"/>
  <c r="O6680"/>
  <c r="O6679" s="1"/>
  <c r="N6680"/>
  <c r="N6679" s="1"/>
  <c r="M6680"/>
  <c r="M6679" s="1"/>
  <c r="L6680"/>
  <c r="L6679" s="1"/>
  <c r="K6680"/>
  <c r="AT6677"/>
  <c r="AT6676" s="1"/>
  <c r="AS6677"/>
  <c r="AS6676" s="1"/>
  <c r="AR6677"/>
  <c r="AR6676" s="1"/>
  <c r="AQ6677"/>
  <c r="AQ6676" s="1"/>
  <c r="AP6677"/>
  <c r="AP6676" s="1"/>
  <c r="AO6677"/>
  <c r="AO6676" s="1"/>
  <c r="AN6677"/>
  <c r="AN6676" s="1"/>
  <c r="AM6677"/>
  <c r="AM6676" s="1"/>
  <c r="AL6677"/>
  <c r="AL6676" s="1"/>
  <c r="AK6677"/>
  <c r="AK6676" s="1"/>
  <c r="AG6677"/>
  <c r="AG6676" s="1"/>
  <c r="AF6677"/>
  <c r="AF6676" s="1"/>
  <c r="AE6677"/>
  <c r="AE6676" s="1"/>
  <c r="AD6677"/>
  <c r="AD6676" s="1"/>
  <c r="AC6677"/>
  <c r="AC6676" s="1"/>
  <c r="AB6677"/>
  <c r="AB6676" s="1"/>
  <c r="AA6677"/>
  <c r="AA6676" s="1"/>
  <c r="Z6677"/>
  <c r="Z6676" s="1"/>
  <c r="Y6677"/>
  <c r="Y6676" s="1"/>
  <c r="X6677"/>
  <c r="T6677"/>
  <c r="T6676" s="1"/>
  <c r="S6677"/>
  <c r="S6676" s="1"/>
  <c r="R6677"/>
  <c r="R6676" s="1"/>
  <c r="Q6677"/>
  <c r="Q6676" s="1"/>
  <c r="P6677"/>
  <c r="P6676" s="1"/>
  <c r="O6677"/>
  <c r="O6676" s="1"/>
  <c r="N6677"/>
  <c r="N6676" s="1"/>
  <c r="M6677"/>
  <c r="M6676" s="1"/>
  <c r="L6677"/>
  <c r="K6677"/>
  <c r="K6676" s="1"/>
  <c r="AT6665"/>
  <c r="AS6665"/>
  <c r="AR6665"/>
  <c r="AQ6665"/>
  <c r="AP6665"/>
  <c r="AO6665"/>
  <c r="AN6665"/>
  <c r="AM6665"/>
  <c r="AL6665"/>
  <c r="AK6665"/>
  <c r="AG6665"/>
  <c r="AF6665"/>
  <c r="AE6665"/>
  <c r="AD6665"/>
  <c r="AC6665"/>
  <c r="AB6665"/>
  <c r="AA6665"/>
  <c r="Z6665"/>
  <c r="Y6665"/>
  <c r="X6665"/>
  <c r="T6665"/>
  <c r="S6665"/>
  <c r="R6665"/>
  <c r="Q6665"/>
  <c r="P6665"/>
  <c r="O6665"/>
  <c r="N6665"/>
  <c r="M6665"/>
  <c r="L6665"/>
  <c r="K6665"/>
  <c r="AT6663"/>
  <c r="AS6663"/>
  <c r="AR6663"/>
  <c r="AQ6663"/>
  <c r="AP6663"/>
  <c r="AO6663"/>
  <c r="AN6663"/>
  <c r="AM6663"/>
  <c r="AL6663"/>
  <c r="AK6663"/>
  <c r="AG6663"/>
  <c r="AF6663"/>
  <c r="AE6663"/>
  <c r="AD6663"/>
  <c r="AC6663"/>
  <c r="AB6663"/>
  <c r="AA6663"/>
  <c r="Z6663"/>
  <c r="Y6663"/>
  <c r="X6663"/>
  <c r="T6663"/>
  <c r="S6663"/>
  <c r="R6663"/>
  <c r="Q6663"/>
  <c r="P6663"/>
  <c r="O6663"/>
  <c r="N6663"/>
  <c r="M6663"/>
  <c r="L6663"/>
  <c r="K6663"/>
  <c r="AT6657"/>
  <c r="AT6655" s="1"/>
  <c r="AS6657"/>
  <c r="AS6655" s="1"/>
  <c r="AR6657"/>
  <c r="AR6655" s="1"/>
  <c r="AQ6657"/>
  <c r="AQ6655" s="1"/>
  <c r="AP6657"/>
  <c r="AP6655" s="1"/>
  <c r="AO6657"/>
  <c r="AO6655" s="1"/>
  <c r="AN6657"/>
  <c r="AN6655" s="1"/>
  <c r="AM6657"/>
  <c r="AL6657"/>
  <c r="AL6655" s="1"/>
  <c r="AK6657"/>
  <c r="AK6655" s="1"/>
  <c r="AG6657"/>
  <c r="AG6655" s="1"/>
  <c r="AF6657"/>
  <c r="AF6655" s="1"/>
  <c r="AE6657"/>
  <c r="AE6655" s="1"/>
  <c r="AD6657"/>
  <c r="AC6657"/>
  <c r="AC6655" s="1"/>
  <c r="AB6657"/>
  <c r="AB6655" s="1"/>
  <c r="AA6657"/>
  <c r="AA6655" s="1"/>
  <c r="Z6657"/>
  <c r="Y6657"/>
  <c r="Y6655" s="1"/>
  <c r="X6657"/>
  <c r="X6655" s="1"/>
  <c r="T6657"/>
  <c r="T6655" s="1"/>
  <c r="S6657"/>
  <c r="S6655" s="1"/>
  <c r="R6657"/>
  <c r="R6655" s="1"/>
  <c r="Q6657"/>
  <c r="P6657"/>
  <c r="P6655" s="1"/>
  <c r="O6657"/>
  <c r="O6655" s="1"/>
  <c r="N6657"/>
  <c r="N6655" s="1"/>
  <c r="M6657"/>
  <c r="M6655" s="1"/>
  <c r="L6657"/>
  <c r="L6655" s="1"/>
  <c r="K6657"/>
  <c r="K6655" s="1"/>
  <c r="AT6631"/>
  <c r="AT6630" s="1"/>
  <c r="AS6631"/>
  <c r="AS6630" s="1"/>
  <c r="AR6631"/>
  <c r="AR6630" s="1"/>
  <c r="AQ6631"/>
  <c r="AQ6630" s="1"/>
  <c r="AP6631"/>
  <c r="AP6630" s="1"/>
  <c r="AO6631"/>
  <c r="AO6630" s="1"/>
  <c r="AN6631"/>
  <c r="AM6631"/>
  <c r="AM6630" s="1"/>
  <c r="AL6631"/>
  <c r="AL6630" s="1"/>
  <c r="AK6631"/>
  <c r="AK6630" s="1"/>
  <c r="AG6631"/>
  <c r="AG6630" s="1"/>
  <c r="AF6631"/>
  <c r="AF6630" s="1"/>
  <c r="AE6631"/>
  <c r="AE6630" s="1"/>
  <c r="AD6631"/>
  <c r="AD6630" s="1"/>
  <c r="AC6631"/>
  <c r="AC6630" s="1"/>
  <c r="AB6631"/>
  <c r="AB6630" s="1"/>
  <c r="AA6631"/>
  <c r="Z6631"/>
  <c r="Z6630" s="1"/>
  <c r="Y6631"/>
  <c r="Y6630" s="1"/>
  <c r="X6631"/>
  <c r="X6630" s="1"/>
  <c r="T6631"/>
  <c r="T6630" s="1"/>
  <c r="S6631"/>
  <c r="S6630" s="1"/>
  <c r="R6631"/>
  <c r="R6630" s="1"/>
  <c r="Q6631"/>
  <c r="Q6630" s="1"/>
  <c r="P6631"/>
  <c r="P6630" s="1"/>
  <c r="O6631"/>
  <c r="O6630" s="1"/>
  <c r="N6631"/>
  <c r="N6630" s="1"/>
  <c r="M6631"/>
  <c r="M6630" s="1"/>
  <c r="L6631"/>
  <c r="L6630" s="1"/>
  <c r="K6631"/>
  <c r="AT6628"/>
  <c r="AT6627" s="1"/>
  <c r="AS6628"/>
  <c r="AS6627" s="1"/>
  <c r="AR6628"/>
  <c r="AR6627" s="1"/>
  <c r="AQ6628"/>
  <c r="AQ6627" s="1"/>
  <c r="AP6628"/>
  <c r="AP6627" s="1"/>
  <c r="AO6628"/>
  <c r="AO6627" s="1"/>
  <c r="AN6628"/>
  <c r="AN6627" s="1"/>
  <c r="AM6628"/>
  <c r="AM6627" s="1"/>
  <c r="AL6628"/>
  <c r="AK6628"/>
  <c r="AK6627" s="1"/>
  <c r="AG6628"/>
  <c r="AG6627" s="1"/>
  <c r="AF6628"/>
  <c r="AF6627" s="1"/>
  <c r="AE6628"/>
  <c r="AD6628"/>
  <c r="AD6627" s="1"/>
  <c r="AC6628"/>
  <c r="AC6627" s="1"/>
  <c r="AB6628"/>
  <c r="AB6627" s="1"/>
  <c r="AA6628"/>
  <c r="AA6627" s="1"/>
  <c r="Z6628"/>
  <c r="Z6627" s="1"/>
  <c r="Y6628"/>
  <c r="Y6627" s="1"/>
  <c r="X6628"/>
  <c r="X6627" s="1"/>
  <c r="T6628"/>
  <c r="T6627" s="1"/>
  <c r="S6628"/>
  <c r="S6627" s="1"/>
  <c r="R6628"/>
  <c r="R6627" s="1"/>
  <c r="Q6628"/>
  <c r="Q6627" s="1"/>
  <c r="P6628"/>
  <c r="P6627" s="1"/>
  <c r="O6628"/>
  <c r="O6627" s="1"/>
  <c r="N6628"/>
  <c r="N6627" s="1"/>
  <c r="M6628"/>
  <c r="M6627" s="1"/>
  <c r="L6628"/>
  <c r="K6628"/>
  <c r="K6627" s="1"/>
  <c r="AT6616"/>
  <c r="AS6616"/>
  <c r="AR6616"/>
  <c r="AQ6616"/>
  <c r="AP6616"/>
  <c r="AO6616"/>
  <c r="AN6616"/>
  <c r="AM6616"/>
  <c r="AL6616"/>
  <c r="AK6616"/>
  <c r="AG6616"/>
  <c r="AF6616"/>
  <c r="AE6616"/>
  <c r="AD6616"/>
  <c r="AC6616"/>
  <c r="AB6616"/>
  <c r="AA6616"/>
  <c r="Z6616"/>
  <c r="Y6616"/>
  <c r="X6616"/>
  <c r="T6616"/>
  <c r="S6616"/>
  <c r="R6616"/>
  <c r="Q6616"/>
  <c r="P6616"/>
  <c r="O6616"/>
  <c r="N6616"/>
  <c r="M6616"/>
  <c r="L6616"/>
  <c r="K6616"/>
  <c r="AT6614"/>
  <c r="AS6614"/>
  <c r="AR6614"/>
  <c r="AQ6614"/>
  <c r="AP6614"/>
  <c r="AO6614"/>
  <c r="AN6614"/>
  <c r="AM6614"/>
  <c r="AL6614"/>
  <c r="AK6614"/>
  <c r="AG6614"/>
  <c r="AF6614"/>
  <c r="AE6614"/>
  <c r="AD6614"/>
  <c r="AC6614"/>
  <c r="AB6614"/>
  <c r="AA6614"/>
  <c r="Z6614"/>
  <c r="Y6614"/>
  <c r="X6614"/>
  <c r="T6614"/>
  <c r="S6614"/>
  <c r="R6614"/>
  <c r="Q6614"/>
  <c r="P6614"/>
  <c r="O6614"/>
  <c r="N6614"/>
  <c r="M6614"/>
  <c r="L6614"/>
  <c r="K6614"/>
  <c r="AT6608"/>
  <c r="AT6606" s="1"/>
  <c r="AS6608"/>
  <c r="AS6606" s="1"/>
  <c r="AR6608"/>
  <c r="AR6606" s="1"/>
  <c r="AQ6608"/>
  <c r="AQ6606" s="1"/>
  <c r="AP6608"/>
  <c r="AP6606" s="1"/>
  <c r="AO6608"/>
  <c r="AO6606" s="1"/>
  <c r="AN6608"/>
  <c r="AM6608"/>
  <c r="AM6606" s="1"/>
  <c r="AL6608"/>
  <c r="AL6606" s="1"/>
  <c r="AK6608"/>
  <c r="AK6606" s="1"/>
  <c r="AG6608"/>
  <c r="AG6606" s="1"/>
  <c r="AF6608"/>
  <c r="AF6606" s="1"/>
  <c r="AE6608"/>
  <c r="AE6606" s="1"/>
  <c r="AD6608"/>
  <c r="AD6606" s="1"/>
  <c r="AC6608"/>
  <c r="AC6606" s="1"/>
  <c r="AB6608"/>
  <c r="AB6606" s="1"/>
  <c r="AA6608"/>
  <c r="AA6606" s="1"/>
  <c r="Z6608"/>
  <c r="Z6606" s="1"/>
  <c r="Y6608"/>
  <c r="Y6606" s="1"/>
  <c r="X6608"/>
  <c r="T6608"/>
  <c r="T6606" s="1"/>
  <c r="S6608"/>
  <c r="S6606" s="1"/>
  <c r="R6608"/>
  <c r="Q6608"/>
  <c r="Q6606" s="1"/>
  <c r="P6608"/>
  <c r="P6606" s="1"/>
  <c r="O6608"/>
  <c r="O6606" s="1"/>
  <c r="N6608"/>
  <c r="M6608"/>
  <c r="M6606" s="1"/>
  <c r="L6608"/>
  <c r="L6606" s="1"/>
  <c r="K6608"/>
  <c r="K6606" s="1"/>
  <c r="AT6582"/>
  <c r="AT6581" s="1"/>
  <c r="AS6582"/>
  <c r="AS6581" s="1"/>
  <c r="AR6582"/>
  <c r="AR6581" s="1"/>
  <c r="AQ6582"/>
  <c r="AQ6581" s="1"/>
  <c r="AP6582"/>
  <c r="AP6581" s="1"/>
  <c r="AO6582"/>
  <c r="AN6582"/>
  <c r="AN6581" s="1"/>
  <c r="AM6582"/>
  <c r="AM6581" s="1"/>
  <c r="AL6582"/>
  <c r="AL6581" s="1"/>
  <c r="AK6582"/>
  <c r="AK6581" s="1"/>
  <c r="AG6582"/>
  <c r="AG6581" s="1"/>
  <c r="AF6582"/>
  <c r="AF6581" s="1"/>
  <c r="AE6582"/>
  <c r="AE6581" s="1"/>
  <c r="AD6582"/>
  <c r="AD6581" s="1"/>
  <c r="AC6582"/>
  <c r="AC6581" s="1"/>
  <c r="AB6582"/>
  <c r="AB6581" s="1"/>
  <c r="AA6582"/>
  <c r="AA6581" s="1"/>
  <c r="Z6582"/>
  <c r="Y6582"/>
  <c r="Y6581" s="1"/>
  <c r="X6582"/>
  <c r="X6581" s="1"/>
  <c r="T6582"/>
  <c r="T6581" s="1"/>
  <c r="S6582"/>
  <c r="S6581" s="1"/>
  <c r="R6582"/>
  <c r="R6581" s="1"/>
  <c r="Q6582"/>
  <c r="Q6581" s="1"/>
  <c r="P6582"/>
  <c r="P6581" s="1"/>
  <c r="O6582"/>
  <c r="O6581" s="1"/>
  <c r="N6582"/>
  <c r="N6581" s="1"/>
  <c r="M6582"/>
  <c r="M6581" s="1"/>
  <c r="L6582"/>
  <c r="L6581" s="1"/>
  <c r="K6582"/>
  <c r="AT6579"/>
  <c r="AT6578" s="1"/>
  <c r="AS6579"/>
  <c r="AS6578" s="1"/>
  <c r="AR6579"/>
  <c r="AR6578" s="1"/>
  <c r="AQ6579"/>
  <c r="AQ6578" s="1"/>
  <c r="AP6579"/>
  <c r="AP6578" s="1"/>
  <c r="AO6579"/>
  <c r="AO6578" s="1"/>
  <c r="AN6579"/>
  <c r="AN6578" s="1"/>
  <c r="AM6579"/>
  <c r="AM6578" s="1"/>
  <c r="AL6579"/>
  <c r="AL6578" s="1"/>
  <c r="AK6579"/>
  <c r="AK6578" s="1"/>
  <c r="AG6579"/>
  <c r="AG6578" s="1"/>
  <c r="AF6579"/>
  <c r="AF6578" s="1"/>
  <c r="AE6579"/>
  <c r="AE6578" s="1"/>
  <c r="AD6579"/>
  <c r="AD6578" s="1"/>
  <c r="AC6579"/>
  <c r="AC6578" s="1"/>
  <c r="AB6579"/>
  <c r="AB6578" s="1"/>
  <c r="AA6579"/>
  <c r="AA6578" s="1"/>
  <c r="Z6579"/>
  <c r="Z6578" s="1"/>
  <c r="Y6579"/>
  <c r="X6579"/>
  <c r="X6578" s="1"/>
  <c r="T6579"/>
  <c r="T6578" s="1"/>
  <c r="S6579"/>
  <c r="S6578" s="1"/>
  <c r="R6579"/>
  <c r="R6578" s="1"/>
  <c r="Q6579"/>
  <c r="Q6578" s="1"/>
  <c r="P6579"/>
  <c r="P6578" s="1"/>
  <c r="O6579"/>
  <c r="O6578" s="1"/>
  <c r="N6579"/>
  <c r="N6578" s="1"/>
  <c r="M6579"/>
  <c r="M6578" s="1"/>
  <c r="L6579"/>
  <c r="K6579"/>
  <c r="K6578" s="1"/>
  <c r="AT6567"/>
  <c r="AS6567"/>
  <c r="AR6567"/>
  <c r="AQ6567"/>
  <c r="AP6567"/>
  <c r="AO6567"/>
  <c r="AN6567"/>
  <c r="AM6567"/>
  <c r="AL6567"/>
  <c r="AK6567"/>
  <c r="AG6567"/>
  <c r="AF6567"/>
  <c r="AE6567"/>
  <c r="AD6567"/>
  <c r="AC6567"/>
  <c r="AB6567"/>
  <c r="AA6567"/>
  <c r="Z6567"/>
  <c r="Y6567"/>
  <c r="X6567"/>
  <c r="T6567"/>
  <c r="S6567"/>
  <c r="R6567"/>
  <c r="Q6567"/>
  <c r="P6567"/>
  <c r="O6567"/>
  <c r="N6567"/>
  <c r="M6567"/>
  <c r="L6567"/>
  <c r="K6567"/>
  <c r="AT6565"/>
  <c r="AS6565"/>
  <c r="AR6565"/>
  <c r="AQ6565"/>
  <c r="AP6565"/>
  <c r="AO6565"/>
  <c r="AN6565"/>
  <c r="AM6565"/>
  <c r="AL6565"/>
  <c r="AK6565"/>
  <c r="AG6565"/>
  <c r="AF6565"/>
  <c r="AE6565"/>
  <c r="AD6565"/>
  <c r="AC6565"/>
  <c r="AB6565"/>
  <c r="AA6565"/>
  <c r="Z6565"/>
  <c r="Y6565"/>
  <c r="X6565"/>
  <c r="T6565"/>
  <c r="S6565"/>
  <c r="R6565"/>
  <c r="Q6565"/>
  <c r="P6565"/>
  <c r="O6565"/>
  <c r="N6565"/>
  <c r="M6565"/>
  <c r="L6565"/>
  <c r="K6565"/>
  <c r="AT6559"/>
  <c r="AS6559"/>
  <c r="AS6557" s="1"/>
  <c r="AR6559"/>
  <c r="AR6557" s="1"/>
  <c r="AQ6559"/>
  <c r="AQ6557" s="1"/>
  <c r="AP6559"/>
  <c r="AP6557" s="1"/>
  <c r="AO6559"/>
  <c r="AO6557" s="1"/>
  <c r="AN6559"/>
  <c r="AN6557" s="1"/>
  <c r="AM6559"/>
  <c r="AM6557" s="1"/>
  <c r="AL6559"/>
  <c r="AL6557" s="1"/>
  <c r="AK6559"/>
  <c r="AK6557" s="1"/>
  <c r="AG6559"/>
  <c r="AG6557" s="1"/>
  <c r="AF6559"/>
  <c r="AF6557" s="1"/>
  <c r="AE6559"/>
  <c r="AE6557" s="1"/>
  <c r="AD6559"/>
  <c r="AD6557" s="1"/>
  <c r="AC6559"/>
  <c r="AC6557" s="1"/>
  <c r="AB6559"/>
  <c r="AB6557" s="1"/>
  <c r="AA6559"/>
  <c r="AA6557" s="1"/>
  <c r="Z6559"/>
  <c r="Y6559"/>
  <c r="Y6557" s="1"/>
  <c r="X6559"/>
  <c r="X6557" s="1"/>
  <c r="T6559"/>
  <c r="T6557" s="1"/>
  <c r="S6559"/>
  <c r="S6557" s="1"/>
  <c r="R6559"/>
  <c r="R6557" s="1"/>
  <c r="Q6559"/>
  <c r="Q6557" s="1"/>
  <c r="P6559"/>
  <c r="P6557" s="1"/>
  <c r="O6559"/>
  <c r="O6557" s="1"/>
  <c r="N6559"/>
  <c r="N6557" s="1"/>
  <c r="M6559"/>
  <c r="L6559"/>
  <c r="L6557" s="1"/>
  <c r="K6559"/>
  <c r="K6557" s="1"/>
  <c r="AT6534"/>
  <c r="AT6533" s="1"/>
  <c r="AS6534"/>
  <c r="AS6533" s="1"/>
  <c r="AR6534"/>
  <c r="AR6533" s="1"/>
  <c r="AQ6534"/>
  <c r="AQ6533" s="1"/>
  <c r="AP6534"/>
  <c r="AP6533" s="1"/>
  <c r="AO6534"/>
  <c r="AO6533" s="1"/>
  <c r="AN6534"/>
  <c r="AN6533" s="1"/>
  <c r="AM6534"/>
  <c r="AM6533" s="1"/>
  <c r="AL6534"/>
  <c r="AK6534"/>
  <c r="AK6533" s="1"/>
  <c r="AG6534"/>
  <c r="AG6533" s="1"/>
  <c r="AF6534"/>
  <c r="AF6533" s="1"/>
  <c r="AE6534"/>
  <c r="AE6533" s="1"/>
  <c r="AD6534"/>
  <c r="AD6533" s="1"/>
  <c r="AC6534"/>
  <c r="AC6533" s="1"/>
  <c r="AB6534"/>
  <c r="AB6533" s="1"/>
  <c r="AA6534"/>
  <c r="AA6533" s="1"/>
  <c r="Z6534"/>
  <c r="Z6533" s="1"/>
  <c r="Y6534"/>
  <c r="Y6533" s="1"/>
  <c r="X6534"/>
  <c r="X6533" s="1"/>
  <c r="T6534"/>
  <c r="T6533" s="1"/>
  <c r="S6534"/>
  <c r="S6533" s="1"/>
  <c r="R6534"/>
  <c r="R6533" s="1"/>
  <c r="Q6534"/>
  <c r="Q6533" s="1"/>
  <c r="P6534"/>
  <c r="P6533" s="1"/>
  <c r="O6534"/>
  <c r="O6533" s="1"/>
  <c r="N6534"/>
  <c r="M6534"/>
  <c r="M6533" s="1"/>
  <c r="L6534"/>
  <c r="L6533" s="1"/>
  <c r="K6534"/>
  <c r="K6533" s="1"/>
  <c r="AT6531"/>
  <c r="AT6530" s="1"/>
  <c r="AS6531"/>
  <c r="AR6531"/>
  <c r="AR6530" s="1"/>
  <c r="AQ6531"/>
  <c r="AQ6530" s="1"/>
  <c r="AP6531"/>
  <c r="AP6530" s="1"/>
  <c r="AO6531"/>
  <c r="AO6530" s="1"/>
  <c r="AN6531"/>
  <c r="AN6530" s="1"/>
  <c r="AM6531"/>
  <c r="AM6530" s="1"/>
  <c r="AL6531"/>
  <c r="AL6530" s="1"/>
  <c r="AK6531"/>
  <c r="AK6530" s="1"/>
  <c r="AG6531"/>
  <c r="AG6530" s="1"/>
  <c r="AF6531"/>
  <c r="AF6530" s="1"/>
  <c r="AE6531"/>
  <c r="AE6530" s="1"/>
  <c r="AD6531"/>
  <c r="AD6530" s="1"/>
  <c r="AC6531"/>
  <c r="AC6530" s="1"/>
  <c r="AB6531"/>
  <c r="AB6530" s="1"/>
  <c r="AA6531"/>
  <c r="Z6531"/>
  <c r="Z6530" s="1"/>
  <c r="Y6531"/>
  <c r="Y6530" s="1"/>
  <c r="X6531"/>
  <c r="X6530" s="1"/>
  <c r="T6531"/>
  <c r="T6530" s="1"/>
  <c r="S6531"/>
  <c r="S6530" s="1"/>
  <c r="R6531"/>
  <c r="R6530" s="1"/>
  <c r="Q6531"/>
  <c r="Q6530" s="1"/>
  <c r="P6531"/>
  <c r="P6530" s="1"/>
  <c r="O6531"/>
  <c r="O6530" s="1"/>
  <c r="N6531"/>
  <c r="M6531"/>
  <c r="M6530" s="1"/>
  <c r="L6531"/>
  <c r="L6530" s="1"/>
  <c r="K6531"/>
  <c r="K6530" s="1"/>
  <c r="AT6519"/>
  <c r="AS6519"/>
  <c r="AR6519"/>
  <c r="AQ6519"/>
  <c r="AP6519"/>
  <c r="AO6519"/>
  <c r="AN6519"/>
  <c r="AM6519"/>
  <c r="AL6519"/>
  <c r="AK6519"/>
  <c r="AG6519"/>
  <c r="AF6519"/>
  <c r="AE6519"/>
  <c r="AD6519"/>
  <c r="AC6519"/>
  <c r="AB6519"/>
  <c r="AA6519"/>
  <c r="Z6519"/>
  <c r="Y6519"/>
  <c r="X6519"/>
  <c r="T6519"/>
  <c r="S6519"/>
  <c r="R6519"/>
  <c r="Q6519"/>
  <c r="P6519"/>
  <c r="O6519"/>
  <c r="N6519"/>
  <c r="M6519"/>
  <c r="L6519"/>
  <c r="K6519"/>
  <c r="AT6517"/>
  <c r="AS6517"/>
  <c r="AR6517"/>
  <c r="AQ6517"/>
  <c r="AP6517"/>
  <c r="AO6517"/>
  <c r="AN6517"/>
  <c r="AM6517"/>
  <c r="AL6517"/>
  <c r="AK6517"/>
  <c r="AG6517"/>
  <c r="AF6517"/>
  <c r="AE6517"/>
  <c r="AD6517"/>
  <c r="AC6517"/>
  <c r="AB6517"/>
  <c r="AA6517"/>
  <c r="Z6517"/>
  <c r="Y6517"/>
  <c r="X6517"/>
  <c r="T6517"/>
  <c r="S6517"/>
  <c r="R6517"/>
  <c r="Q6517"/>
  <c r="P6517"/>
  <c r="O6517"/>
  <c r="N6517"/>
  <c r="M6517"/>
  <c r="L6517"/>
  <c r="K6517"/>
  <c r="AT6511"/>
  <c r="AT6509" s="1"/>
  <c r="AS6511"/>
  <c r="AR6511"/>
  <c r="AR6509" s="1"/>
  <c r="AQ6511"/>
  <c r="AQ6509" s="1"/>
  <c r="AP6511"/>
  <c r="AP6509" s="1"/>
  <c r="AO6511"/>
  <c r="AO6509" s="1"/>
  <c r="AN6511"/>
  <c r="AN6509" s="1"/>
  <c r="AM6511"/>
  <c r="AM6509" s="1"/>
  <c r="AL6511"/>
  <c r="AL6509" s="1"/>
  <c r="AK6511"/>
  <c r="AK6509" s="1"/>
  <c r="AG6511"/>
  <c r="AG6509" s="1"/>
  <c r="AF6511"/>
  <c r="AF6509" s="1"/>
  <c r="AE6511"/>
  <c r="AE6509" s="1"/>
  <c r="AD6511"/>
  <c r="AD6509" s="1"/>
  <c r="AC6511"/>
  <c r="AC6509" s="1"/>
  <c r="AB6511"/>
  <c r="AB6509" s="1"/>
  <c r="AA6511"/>
  <c r="AA6509" s="1"/>
  <c r="Z6511"/>
  <c r="Z6509" s="1"/>
  <c r="Y6511"/>
  <c r="Y6509" s="1"/>
  <c r="X6511"/>
  <c r="T6511"/>
  <c r="T6509" s="1"/>
  <c r="S6511"/>
  <c r="S6509" s="1"/>
  <c r="R6511"/>
  <c r="R6509" s="1"/>
  <c r="Q6511"/>
  <c r="Q6509" s="1"/>
  <c r="P6511"/>
  <c r="P6509" s="1"/>
  <c r="O6511"/>
  <c r="O6509" s="1"/>
  <c r="N6511"/>
  <c r="N6509" s="1"/>
  <c r="M6511"/>
  <c r="M6509" s="1"/>
  <c r="L6511"/>
  <c r="L6509" s="1"/>
  <c r="K6511"/>
  <c r="AT6485"/>
  <c r="AT6484" s="1"/>
  <c r="AS6485"/>
  <c r="AS6484" s="1"/>
  <c r="AR6485"/>
  <c r="AR6484" s="1"/>
  <c r="AQ6485"/>
  <c r="AQ6484" s="1"/>
  <c r="AP6485"/>
  <c r="AP6484" s="1"/>
  <c r="AO6485"/>
  <c r="AO6484" s="1"/>
  <c r="AN6485"/>
  <c r="AN6484" s="1"/>
  <c r="AM6485"/>
  <c r="AM6484" s="1"/>
  <c r="AL6485"/>
  <c r="AL6484" s="1"/>
  <c r="AK6485"/>
  <c r="AG6485"/>
  <c r="AG6484" s="1"/>
  <c r="AF6485"/>
  <c r="AF6484" s="1"/>
  <c r="AE6485"/>
  <c r="AE6484" s="1"/>
  <c r="AD6485"/>
  <c r="AD6484" s="1"/>
  <c r="AC6485"/>
  <c r="AC6484" s="1"/>
  <c r="AB6485"/>
  <c r="AB6484" s="1"/>
  <c r="AA6485"/>
  <c r="AA6484" s="1"/>
  <c r="Z6485"/>
  <c r="Z6484" s="1"/>
  <c r="Y6485"/>
  <c r="Y6484" s="1"/>
  <c r="X6485"/>
  <c r="T6485"/>
  <c r="T6484" s="1"/>
  <c r="S6485"/>
  <c r="S6484" s="1"/>
  <c r="R6485"/>
  <c r="R6484" s="1"/>
  <c r="Q6485"/>
  <c r="Q6484" s="1"/>
  <c r="P6485"/>
  <c r="P6484" s="1"/>
  <c r="O6485"/>
  <c r="O6484" s="1"/>
  <c r="N6485"/>
  <c r="N6484" s="1"/>
  <c r="M6485"/>
  <c r="L6485"/>
  <c r="L6484" s="1"/>
  <c r="K6485"/>
  <c r="K6484" s="1"/>
  <c r="AT6482"/>
  <c r="AT6481" s="1"/>
  <c r="AS6482"/>
  <c r="AS6481" s="1"/>
  <c r="AR6482"/>
  <c r="AR6481" s="1"/>
  <c r="AQ6482"/>
  <c r="AQ6481" s="1"/>
  <c r="AP6482"/>
  <c r="AP6481" s="1"/>
  <c r="AO6482"/>
  <c r="AO6481" s="1"/>
  <c r="AN6482"/>
  <c r="AN6481" s="1"/>
  <c r="AM6482"/>
  <c r="AM6481" s="1"/>
  <c r="AL6482"/>
  <c r="AL6481" s="1"/>
  <c r="AK6482"/>
  <c r="AK6481" s="1"/>
  <c r="AG6482"/>
  <c r="AG6481" s="1"/>
  <c r="AF6482"/>
  <c r="AF6481" s="1"/>
  <c r="AE6482"/>
  <c r="AE6481" s="1"/>
  <c r="AD6482"/>
  <c r="AD6481" s="1"/>
  <c r="AC6482"/>
  <c r="AC6481" s="1"/>
  <c r="AB6482"/>
  <c r="AB6481" s="1"/>
  <c r="AA6482"/>
  <c r="AA6481" s="1"/>
  <c r="Z6482"/>
  <c r="Z6481" s="1"/>
  <c r="Y6482"/>
  <c r="X6482"/>
  <c r="X6481" s="1"/>
  <c r="T6482"/>
  <c r="T6481" s="1"/>
  <c r="S6482"/>
  <c r="S6481" s="1"/>
  <c r="R6482"/>
  <c r="R6481" s="1"/>
  <c r="Q6482"/>
  <c r="Q6481" s="1"/>
  <c r="P6482"/>
  <c r="P6481" s="1"/>
  <c r="O6482"/>
  <c r="O6481" s="1"/>
  <c r="N6482"/>
  <c r="N6481" s="1"/>
  <c r="M6482"/>
  <c r="L6482"/>
  <c r="L6481" s="1"/>
  <c r="K6482"/>
  <c r="K6481" s="1"/>
  <c r="AT6470"/>
  <c r="AS6470"/>
  <c r="AR6470"/>
  <c r="AQ6470"/>
  <c r="AP6470"/>
  <c r="AO6470"/>
  <c r="AN6470"/>
  <c r="AM6470"/>
  <c r="AL6470"/>
  <c r="AK6470"/>
  <c r="AG6470"/>
  <c r="AF6470"/>
  <c r="AE6470"/>
  <c r="AD6470"/>
  <c r="AC6470"/>
  <c r="AB6470"/>
  <c r="AA6470"/>
  <c r="Z6470"/>
  <c r="Y6470"/>
  <c r="X6470"/>
  <c r="T6470"/>
  <c r="S6470"/>
  <c r="R6470"/>
  <c r="Q6470"/>
  <c r="P6470"/>
  <c r="O6470"/>
  <c r="N6470"/>
  <c r="M6470"/>
  <c r="L6470"/>
  <c r="K6470"/>
  <c r="AT6468"/>
  <c r="AS6468"/>
  <c r="AR6468"/>
  <c r="AQ6468"/>
  <c r="AP6468"/>
  <c r="AO6468"/>
  <c r="AN6468"/>
  <c r="AM6468"/>
  <c r="AL6468"/>
  <c r="AK6468"/>
  <c r="AG6468"/>
  <c r="AF6468"/>
  <c r="AE6468"/>
  <c r="AD6468"/>
  <c r="AC6468"/>
  <c r="AB6468"/>
  <c r="AA6468"/>
  <c r="Z6468"/>
  <c r="Y6468"/>
  <c r="X6468"/>
  <c r="T6468"/>
  <c r="S6468"/>
  <c r="R6468"/>
  <c r="Q6468"/>
  <c r="P6468"/>
  <c r="O6468"/>
  <c r="N6468"/>
  <c r="M6468"/>
  <c r="L6468"/>
  <c r="K6468"/>
  <c r="AT6462"/>
  <c r="AT6460" s="1"/>
  <c r="AS6462"/>
  <c r="AS6460" s="1"/>
  <c r="AR6462"/>
  <c r="AR6460" s="1"/>
  <c r="AQ6462"/>
  <c r="AQ6460" s="1"/>
  <c r="AP6462"/>
  <c r="AP6460" s="1"/>
  <c r="AO6462"/>
  <c r="AN6462"/>
  <c r="AN6460" s="1"/>
  <c r="AM6462"/>
  <c r="AM6460" s="1"/>
  <c r="AL6462"/>
  <c r="AL6460" s="1"/>
  <c r="AK6462"/>
  <c r="AK6460" s="1"/>
  <c r="AG6462"/>
  <c r="AG6460" s="1"/>
  <c r="AF6462"/>
  <c r="AF6460" s="1"/>
  <c r="AE6462"/>
  <c r="AE6460" s="1"/>
  <c r="AD6462"/>
  <c r="AD6460" s="1"/>
  <c r="AC6462"/>
  <c r="AC6460" s="1"/>
  <c r="AB6462"/>
  <c r="AB6460" s="1"/>
  <c r="AA6462"/>
  <c r="AA6460" s="1"/>
  <c r="Z6462"/>
  <c r="Z6460" s="1"/>
  <c r="Y6462"/>
  <c r="X6462"/>
  <c r="X6460" s="1"/>
  <c r="T6462"/>
  <c r="T6460" s="1"/>
  <c r="S6462"/>
  <c r="S6460" s="1"/>
  <c r="R6462"/>
  <c r="R6460" s="1"/>
  <c r="Q6462"/>
  <c r="Q6460" s="1"/>
  <c r="P6462"/>
  <c r="P6460" s="1"/>
  <c r="O6462"/>
  <c r="O6460" s="1"/>
  <c r="N6462"/>
  <c r="N6460" s="1"/>
  <c r="M6462"/>
  <c r="M6460" s="1"/>
  <c r="L6462"/>
  <c r="K6462"/>
  <c r="K6460" s="1"/>
  <c r="AT6435"/>
  <c r="AT6434" s="1"/>
  <c r="AS6435"/>
  <c r="AS6434" s="1"/>
  <c r="AR6435"/>
  <c r="AR6434" s="1"/>
  <c r="AQ6435"/>
  <c r="AQ6434" s="1"/>
  <c r="AP6435"/>
  <c r="AP6434" s="1"/>
  <c r="AO6435"/>
  <c r="AO6434" s="1"/>
  <c r="AN6435"/>
  <c r="AN6434" s="1"/>
  <c r="AM6435"/>
  <c r="AM6434" s="1"/>
  <c r="AL6435"/>
  <c r="AL6434" s="1"/>
  <c r="AK6435"/>
  <c r="AK6434" s="1"/>
  <c r="AG6435"/>
  <c r="AG6434" s="1"/>
  <c r="AF6435"/>
  <c r="AF6434" s="1"/>
  <c r="AE6435"/>
  <c r="AE6434" s="1"/>
  <c r="AD6435"/>
  <c r="AD6434" s="1"/>
  <c r="AC6435"/>
  <c r="AC6434" s="1"/>
  <c r="AB6435"/>
  <c r="AB6434" s="1"/>
  <c r="AA6435"/>
  <c r="Z6435"/>
  <c r="Z6434" s="1"/>
  <c r="Y6435"/>
  <c r="Y6434" s="1"/>
  <c r="X6435"/>
  <c r="X6434" s="1"/>
  <c r="T6435"/>
  <c r="T6434" s="1"/>
  <c r="S6435"/>
  <c r="S6434" s="1"/>
  <c r="R6435"/>
  <c r="R6434" s="1"/>
  <c r="Q6435"/>
  <c r="Q6434" s="1"/>
  <c r="P6435"/>
  <c r="P6434" s="1"/>
  <c r="O6435"/>
  <c r="O6434" s="1"/>
  <c r="N6435"/>
  <c r="N6434" s="1"/>
  <c r="M6435"/>
  <c r="M6434" s="1"/>
  <c r="L6435"/>
  <c r="K6435"/>
  <c r="K6434" s="1"/>
  <c r="AT6432"/>
  <c r="AT6431" s="1"/>
  <c r="AS6432"/>
  <c r="AS6431" s="1"/>
  <c r="AR6432"/>
  <c r="AR6431" s="1"/>
  <c r="AQ6432"/>
  <c r="AQ6431" s="1"/>
  <c r="AP6432"/>
  <c r="AP6431" s="1"/>
  <c r="AO6432"/>
  <c r="AO6431" s="1"/>
  <c r="AN6432"/>
  <c r="AN6431" s="1"/>
  <c r="AM6432"/>
  <c r="AM6431" s="1"/>
  <c r="AL6432"/>
  <c r="AK6432"/>
  <c r="AK6431" s="1"/>
  <c r="AG6432"/>
  <c r="AF6432"/>
  <c r="AF6431" s="1"/>
  <c r="AE6432"/>
  <c r="AE6431" s="1"/>
  <c r="AD6432"/>
  <c r="AD6431" s="1"/>
  <c r="AC6432"/>
  <c r="AC6431" s="1"/>
  <c r="AB6432"/>
  <c r="AB6431" s="1"/>
  <c r="AA6432"/>
  <c r="AA6431" s="1"/>
  <c r="Z6432"/>
  <c r="Z6431" s="1"/>
  <c r="Y6432"/>
  <c r="Y6431" s="1"/>
  <c r="X6432"/>
  <c r="X6431" s="1"/>
  <c r="T6432"/>
  <c r="T6431" s="1"/>
  <c r="S6432"/>
  <c r="S6431" s="1"/>
  <c r="R6432"/>
  <c r="R6431" s="1"/>
  <c r="Q6432"/>
  <c r="Q6431" s="1"/>
  <c r="P6432"/>
  <c r="P6431" s="1"/>
  <c r="O6432"/>
  <c r="O6431" s="1"/>
  <c r="N6432"/>
  <c r="N6431" s="1"/>
  <c r="M6432"/>
  <c r="M6431" s="1"/>
  <c r="L6432"/>
  <c r="K6432"/>
  <c r="K6431" s="1"/>
  <c r="AT6420"/>
  <c r="AS6420"/>
  <c r="AR6420"/>
  <c r="AQ6420"/>
  <c r="AP6420"/>
  <c r="AO6420"/>
  <c r="AN6420"/>
  <c r="AM6420"/>
  <c r="AL6420"/>
  <c r="AK6420"/>
  <c r="AG6420"/>
  <c r="AF6420"/>
  <c r="AE6420"/>
  <c r="AD6420"/>
  <c r="AC6420"/>
  <c r="AB6420"/>
  <c r="AA6420"/>
  <c r="Z6420"/>
  <c r="Y6420"/>
  <c r="X6420"/>
  <c r="T6420"/>
  <c r="S6420"/>
  <c r="R6420"/>
  <c r="Q6420"/>
  <c r="P6420"/>
  <c r="O6420"/>
  <c r="N6420"/>
  <c r="M6420"/>
  <c r="L6420"/>
  <c r="K6420"/>
  <c r="AT6418"/>
  <c r="AS6418"/>
  <c r="AR6418"/>
  <c r="AQ6418"/>
  <c r="AP6418"/>
  <c r="AO6418"/>
  <c r="AN6418"/>
  <c r="AM6418"/>
  <c r="AL6418"/>
  <c r="AK6418"/>
  <c r="AG6418"/>
  <c r="AF6418"/>
  <c r="AE6418"/>
  <c r="AD6418"/>
  <c r="AC6418"/>
  <c r="AB6418"/>
  <c r="AA6418"/>
  <c r="Z6418"/>
  <c r="Y6418"/>
  <c r="X6418"/>
  <c r="T6418"/>
  <c r="S6418"/>
  <c r="R6418"/>
  <c r="Q6418"/>
  <c r="P6418"/>
  <c r="O6418"/>
  <c r="N6418"/>
  <c r="M6418"/>
  <c r="L6418"/>
  <c r="K6418"/>
  <c r="AT6412"/>
  <c r="AT6410" s="1"/>
  <c r="AS6412"/>
  <c r="AS6410" s="1"/>
  <c r="AR6412"/>
  <c r="AR6410" s="1"/>
  <c r="AQ6412"/>
  <c r="AQ6410" s="1"/>
  <c r="AP6412"/>
  <c r="AP6410" s="1"/>
  <c r="AO6412"/>
  <c r="AO6410" s="1"/>
  <c r="AN6412"/>
  <c r="AN6410" s="1"/>
  <c r="AM6412"/>
  <c r="AM6410" s="1"/>
  <c r="AL6412"/>
  <c r="AL6410" s="1"/>
  <c r="AK6412"/>
  <c r="AG6412"/>
  <c r="AG6410" s="1"/>
  <c r="AF6412"/>
  <c r="AF6410" s="1"/>
  <c r="AE6412"/>
  <c r="AE6410" s="1"/>
  <c r="AD6412"/>
  <c r="AD6410" s="1"/>
  <c r="AC6412"/>
  <c r="AC6410" s="1"/>
  <c r="AB6412"/>
  <c r="AA6412"/>
  <c r="AA6410" s="1"/>
  <c r="Z6412"/>
  <c r="Z6410" s="1"/>
  <c r="Y6412"/>
  <c r="Y6410" s="1"/>
  <c r="X6412"/>
  <c r="X6410" s="1"/>
  <c r="T6412"/>
  <c r="T6410" s="1"/>
  <c r="S6412"/>
  <c r="S6410" s="1"/>
  <c r="R6412"/>
  <c r="R6410" s="1"/>
  <c r="Q6412"/>
  <c r="Q6410" s="1"/>
  <c r="P6412"/>
  <c r="P6410" s="1"/>
  <c r="O6412"/>
  <c r="O6410" s="1"/>
  <c r="N6412"/>
  <c r="N6410" s="1"/>
  <c r="M6412"/>
  <c r="M6410" s="1"/>
  <c r="L6412"/>
  <c r="L6410" s="1"/>
  <c r="K6412"/>
  <c r="K6410" s="1"/>
  <c r="AT6386"/>
  <c r="AT6385" s="1"/>
  <c r="AS6386"/>
  <c r="AS6385" s="1"/>
  <c r="AR6386"/>
  <c r="AR6385" s="1"/>
  <c r="AQ6386"/>
  <c r="AQ6385" s="1"/>
  <c r="AP6386"/>
  <c r="AP6385" s="1"/>
  <c r="AO6386"/>
  <c r="AO6385" s="1"/>
  <c r="AN6386"/>
  <c r="AN6385" s="1"/>
  <c r="AM6386"/>
  <c r="AM6385" s="1"/>
  <c r="AL6386"/>
  <c r="AL6385" s="1"/>
  <c r="AK6386"/>
  <c r="AK6385" s="1"/>
  <c r="AG6386"/>
  <c r="AG6385" s="1"/>
  <c r="AF6386"/>
  <c r="AF6385" s="1"/>
  <c r="AE6386"/>
  <c r="AE6385" s="1"/>
  <c r="AD6386"/>
  <c r="AD6385" s="1"/>
  <c r="AC6386"/>
  <c r="AC6385" s="1"/>
  <c r="AB6386"/>
  <c r="AB6385" s="1"/>
  <c r="AA6386"/>
  <c r="AA6385" s="1"/>
  <c r="Z6386"/>
  <c r="Z6385" s="1"/>
  <c r="Y6386"/>
  <c r="X6386"/>
  <c r="X6385" s="1"/>
  <c r="T6386"/>
  <c r="T6385" s="1"/>
  <c r="S6386"/>
  <c r="S6385" s="1"/>
  <c r="R6386"/>
  <c r="R6385" s="1"/>
  <c r="Q6386"/>
  <c r="Q6385" s="1"/>
  <c r="P6386"/>
  <c r="O6386"/>
  <c r="O6385" s="1"/>
  <c r="N6386"/>
  <c r="N6385" s="1"/>
  <c r="M6386"/>
  <c r="M6385" s="1"/>
  <c r="L6386"/>
  <c r="L6385" s="1"/>
  <c r="K6386"/>
  <c r="K6385" s="1"/>
  <c r="AT6383"/>
  <c r="AT6382" s="1"/>
  <c r="AS6383"/>
  <c r="AS6382" s="1"/>
  <c r="AR6383"/>
  <c r="AR6382" s="1"/>
  <c r="AQ6383"/>
  <c r="AQ6382" s="1"/>
  <c r="AP6383"/>
  <c r="AP6382" s="1"/>
  <c r="AO6383"/>
  <c r="AO6382" s="1"/>
  <c r="AN6383"/>
  <c r="AN6382" s="1"/>
  <c r="AM6383"/>
  <c r="AM6382" s="1"/>
  <c r="AL6383"/>
  <c r="AL6382" s="1"/>
  <c r="AK6383"/>
  <c r="AG6383"/>
  <c r="AG6382" s="1"/>
  <c r="AF6383"/>
  <c r="AF6382" s="1"/>
  <c r="AE6383"/>
  <c r="AE6382" s="1"/>
  <c r="AD6383"/>
  <c r="AD6382" s="1"/>
  <c r="AC6383"/>
  <c r="AC6382" s="1"/>
  <c r="AB6383"/>
  <c r="AB6382" s="1"/>
  <c r="AA6383"/>
  <c r="AA6382" s="1"/>
  <c r="Z6383"/>
  <c r="Y6383"/>
  <c r="Y6382" s="1"/>
  <c r="X6383"/>
  <c r="X6382" s="1"/>
  <c r="T6383"/>
  <c r="T6382" s="1"/>
  <c r="S6383"/>
  <c r="S6382" s="1"/>
  <c r="R6383"/>
  <c r="Q6383"/>
  <c r="Q6382" s="1"/>
  <c r="P6383"/>
  <c r="P6382" s="1"/>
  <c r="O6383"/>
  <c r="O6382" s="1"/>
  <c r="N6383"/>
  <c r="N6382" s="1"/>
  <c r="M6383"/>
  <c r="M6382" s="1"/>
  <c r="L6383"/>
  <c r="L6382" s="1"/>
  <c r="K6383"/>
  <c r="K6382" s="1"/>
  <c r="AT6371"/>
  <c r="AS6371"/>
  <c r="AR6371"/>
  <c r="AQ6371"/>
  <c r="AP6371"/>
  <c r="AO6371"/>
  <c r="AN6371"/>
  <c r="AM6371"/>
  <c r="AL6371"/>
  <c r="AK6371"/>
  <c r="AG6371"/>
  <c r="AF6371"/>
  <c r="AE6371"/>
  <c r="AD6371"/>
  <c r="AC6371"/>
  <c r="AB6371"/>
  <c r="AA6371"/>
  <c r="Z6371"/>
  <c r="Y6371"/>
  <c r="X6371"/>
  <c r="T6371"/>
  <c r="S6371"/>
  <c r="R6371"/>
  <c r="Q6371"/>
  <c r="P6371"/>
  <c r="O6371"/>
  <c r="N6371"/>
  <c r="M6371"/>
  <c r="L6371"/>
  <c r="K6371"/>
  <c r="AT6369"/>
  <c r="AS6369"/>
  <c r="AR6369"/>
  <c r="AQ6369"/>
  <c r="AP6369"/>
  <c r="AO6369"/>
  <c r="AN6369"/>
  <c r="AM6369"/>
  <c r="AL6369"/>
  <c r="AK6369"/>
  <c r="AG6369"/>
  <c r="AF6369"/>
  <c r="AE6369"/>
  <c r="AD6369"/>
  <c r="AC6369"/>
  <c r="AB6369"/>
  <c r="AA6369"/>
  <c r="Z6369"/>
  <c r="Y6369"/>
  <c r="X6369"/>
  <c r="T6369"/>
  <c r="S6369"/>
  <c r="R6369"/>
  <c r="Q6369"/>
  <c r="P6369"/>
  <c r="O6369"/>
  <c r="N6369"/>
  <c r="M6369"/>
  <c r="L6369"/>
  <c r="K6369"/>
  <c r="AT6363"/>
  <c r="AT6361" s="1"/>
  <c r="AS6363"/>
  <c r="AS6361" s="1"/>
  <c r="AR6363"/>
  <c r="AR6361" s="1"/>
  <c r="AQ6363"/>
  <c r="AQ6361" s="1"/>
  <c r="AP6363"/>
  <c r="AP6361" s="1"/>
  <c r="AO6363"/>
  <c r="AO6361" s="1"/>
  <c r="AN6363"/>
  <c r="AN6361" s="1"/>
  <c r="AM6363"/>
  <c r="AM6361" s="1"/>
  <c r="AL6363"/>
  <c r="AL6361" s="1"/>
  <c r="AK6363"/>
  <c r="AK6361" s="1"/>
  <c r="AG6363"/>
  <c r="AG6361" s="1"/>
  <c r="AF6363"/>
  <c r="AF6361" s="1"/>
  <c r="AE6363"/>
  <c r="AE6361" s="1"/>
  <c r="AD6363"/>
  <c r="AD6361" s="1"/>
  <c r="AC6363"/>
  <c r="AC6361" s="1"/>
  <c r="AB6363"/>
  <c r="AB6361" s="1"/>
  <c r="AA6363"/>
  <c r="AA6361" s="1"/>
  <c r="Z6363"/>
  <c r="Z6361" s="1"/>
  <c r="Y6363"/>
  <c r="X6363"/>
  <c r="X6361" s="1"/>
  <c r="T6363"/>
  <c r="T6361" s="1"/>
  <c r="S6363"/>
  <c r="S6361" s="1"/>
  <c r="R6363"/>
  <c r="R6361" s="1"/>
  <c r="Q6363"/>
  <c r="Q6361" s="1"/>
  <c r="P6363"/>
  <c r="P6361" s="1"/>
  <c r="O6363"/>
  <c r="O6361" s="1"/>
  <c r="N6363"/>
  <c r="N6361" s="1"/>
  <c r="M6363"/>
  <c r="M6361" s="1"/>
  <c r="L6363"/>
  <c r="L6361" s="1"/>
  <c r="K6363"/>
  <c r="AT6334"/>
  <c r="AT6333" s="1"/>
  <c r="AS6334"/>
  <c r="AS6333" s="1"/>
  <c r="AR6334"/>
  <c r="AR6333" s="1"/>
  <c r="AQ6334"/>
  <c r="AQ6333" s="1"/>
  <c r="AP6334"/>
  <c r="AP6333" s="1"/>
  <c r="AO6334"/>
  <c r="AO6333" s="1"/>
  <c r="AN6334"/>
  <c r="AN6333" s="1"/>
  <c r="AM6334"/>
  <c r="AM6333" s="1"/>
  <c r="AL6334"/>
  <c r="AK6334"/>
  <c r="AK6333" s="1"/>
  <c r="AG6334"/>
  <c r="AG6333" s="1"/>
  <c r="AF6334"/>
  <c r="AF6333" s="1"/>
  <c r="AE6334"/>
  <c r="AE6333" s="1"/>
  <c r="AD6334"/>
  <c r="AD6333" s="1"/>
  <c r="AC6334"/>
  <c r="AC6333" s="1"/>
  <c r="AB6334"/>
  <c r="AB6333" s="1"/>
  <c r="AA6334"/>
  <c r="AA6333" s="1"/>
  <c r="Z6334"/>
  <c r="Z6333" s="1"/>
  <c r="Y6334"/>
  <c r="X6334"/>
  <c r="X6333" s="1"/>
  <c r="T6334"/>
  <c r="T6333" s="1"/>
  <c r="S6334"/>
  <c r="S6333" s="1"/>
  <c r="R6334"/>
  <c r="R6333" s="1"/>
  <c r="Q6334"/>
  <c r="Q6333" s="1"/>
  <c r="P6334"/>
  <c r="O6334"/>
  <c r="O6333" s="1"/>
  <c r="N6334"/>
  <c r="N6333" s="1"/>
  <c r="M6334"/>
  <c r="M6333" s="1"/>
  <c r="L6334"/>
  <c r="L6333" s="1"/>
  <c r="K6334"/>
  <c r="K6333" s="1"/>
  <c r="AT6322"/>
  <c r="AS6322"/>
  <c r="AR6322"/>
  <c r="AQ6322"/>
  <c r="AP6322"/>
  <c r="AO6322"/>
  <c r="AN6322"/>
  <c r="AM6322"/>
  <c r="AL6322"/>
  <c r="AK6322"/>
  <c r="AG6322"/>
  <c r="AF6322"/>
  <c r="AE6322"/>
  <c r="AD6322"/>
  <c r="AC6322"/>
  <c r="AB6322"/>
  <c r="AA6322"/>
  <c r="Z6322"/>
  <c r="Y6322"/>
  <c r="X6322"/>
  <c r="T6322"/>
  <c r="S6322"/>
  <c r="R6322"/>
  <c r="Q6322"/>
  <c r="P6322"/>
  <c r="O6322"/>
  <c r="N6322"/>
  <c r="M6322"/>
  <c r="L6322"/>
  <c r="K6322"/>
  <c r="AT6320"/>
  <c r="AS6320"/>
  <c r="AR6320"/>
  <c r="AQ6320"/>
  <c r="AP6320"/>
  <c r="AO6320"/>
  <c r="AN6320"/>
  <c r="AM6320"/>
  <c r="AL6320"/>
  <c r="AK6320"/>
  <c r="AG6320"/>
  <c r="AF6320"/>
  <c r="AE6320"/>
  <c r="AD6320"/>
  <c r="AC6320"/>
  <c r="AB6320"/>
  <c r="AA6320"/>
  <c r="Z6320"/>
  <c r="Y6320"/>
  <c r="X6320"/>
  <c r="T6320"/>
  <c r="S6320"/>
  <c r="R6320"/>
  <c r="Q6320"/>
  <c r="P6320"/>
  <c r="O6320"/>
  <c r="N6320"/>
  <c r="M6320"/>
  <c r="L6320"/>
  <c r="K6320"/>
  <c r="AT6314"/>
  <c r="AT6312" s="1"/>
  <c r="AS6314"/>
  <c r="AS6312" s="1"/>
  <c r="AR6314"/>
  <c r="AR6312" s="1"/>
  <c r="AQ6314"/>
  <c r="AQ6312" s="1"/>
  <c r="AP6314"/>
  <c r="AO6314"/>
  <c r="AO6312" s="1"/>
  <c r="AN6314"/>
  <c r="AN6312" s="1"/>
  <c r="AM6314"/>
  <c r="AM6312" s="1"/>
  <c r="AL6314"/>
  <c r="AK6314"/>
  <c r="AK6312" s="1"/>
  <c r="AG6314"/>
  <c r="AF6314"/>
  <c r="AF6312" s="1"/>
  <c r="AE6314"/>
  <c r="AE6312" s="1"/>
  <c r="AD6314"/>
  <c r="AD6312" s="1"/>
  <c r="AC6314"/>
  <c r="AC6312" s="1"/>
  <c r="AB6314"/>
  <c r="AB6312" s="1"/>
  <c r="AA6314"/>
  <c r="AA6312" s="1"/>
  <c r="Z6314"/>
  <c r="Z6312" s="1"/>
  <c r="Y6314"/>
  <c r="Y6312" s="1"/>
  <c r="X6314"/>
  <c r="X6312" s="1"/>
  <c r="T6314"/>
  <c r="T6312" s="1"/>
  <c r="S6314"/>
  <c r="S6312" s="1"/>
  <c r="R6314"/>
  <c r="R6312" s="1"/>
  <c r="Q6314"/>
  <c r="Q6312" s="1"/>
  <c r="P6314"/>
  <c r="P6312" s="1"/>
  <c r="O6314"/>
  <c r="O6312" s="1"/>
  <c r="N6314"/>
  <c r="N6312" s="1"/>
  <c r="M6314"/>
  <c r="M6312" s="1"/>
  <c r="L6314"/>
  <c r="L6312" s="1"/>
  <c r="K6314"/>
  <c r="K6312" s="1"/>
  <c r="AT6285"/>
  <c r="AT6284" s="1"/>
  <c r="AS6285"/>
  <c r="AS6284" s="1"/>
  <c r="AR6285"/>
  <c r="AR6284" s="1"/>
  <c r="AQ6285"/>
  <c r="AQ6284" s="1"/>
  <c r="AP6285"/>
  <c r="AP6284" s="1"/>
  <c r="AO6285"/>
  <c r="AO6284" s="1"/>
  <c r="AN6285"/>
  <c r="AN6284" s="1"/>
  <c r="AM6285"/>
  <c r="AM6284" s="1"/>
  <c r="AL6285"/>
  <c r="AK6285"/>
  <c r="AK6284" s="1"/>
  <c r="AG6285"/>
  <c r="AG6284" s="1"/>
  <c r="AF6285"/>
  <c r="AF6284" s="1"/>
  <c r="AE6285"/>
  <c r="AE6284" s="1"/>
  <c r="AD6285"/>
  <c r="AC6285"/>
  <c r="AC6284" s="1"/>
  <c r="AB6285"/>
  <c r="AB6284" s="1"/>
  <c r="AA6285"/>
  <c r="AA6284" s="1"/>
  <c r="Z6285"/>
  <c r="Z6284" s="1"/>
  <c r="Y6285"/>
  <c r="Y6284" s="1"/>
  <c r="X6285"/>
  <c r="X6284" s="1"/>
  <c r="T6285"/>
  <c r="T6284" s="1"/>
  <c r="S6285"/>
  <c r="S6284" s="1"/>
  <c r="R6285"/>
  <c r="R6284" s="1"/>
  <c r="Q6285"/>
  <c r="Q6284" s="1"/>
  <c r="P6285"/>
  <c r="P6284" s="1"/>
  <c r="O6285"/>
  <c r="O6284" s="1"/>
  <c r="N6285"/>
  <c r="N6284" s="1"/>
  <c r="M6285"/>
  <c r="M6284" s="1"/>
  <c r="L6285"/>
  <c r="K6285"/>
  <c r="K6284" s="1"/>
  <c r="AT6273"/>
  <c r="AS6273"/>
  <c r="AR6273"/>
  <c r="AQ6273"/>
  <c r="AP6273"/>
  <c r="AO6273"/>
  <c r="AN6273"/>
  <c r="AM6273"/>
  <c r="AL6273"/>
  <c r="AK6273"/>
  <c r="AG6273"/>
  <c r="AF6273"/>
  <c r="AE6273"/>
  <c r="AD6273"/>
  <c r="AC6273"/>
  <c r="AB6273"/>
  <c r="AA6273"/>
  <c r="Z6273"/>
  <c r="Y6273"/>
  <c r="X6273"/>
  <c r="T6273"/>
  <c r="S6273"/>
  <c r="R6273"/>
  <c r="Q6273"/>
  <c r="P6273"/>
  <c r="O6273"/>
  <c r="N6273"/>
  <c r="M6273"/>
  <c r="L6273"/>
  <c r="K6273"/>
  <c r="AT6271"/>
  <c r="AS6271"/>
  <c r="AR6271"/>
  <c r="AQ6271"/>
  <c r="AP6271"/>
  <c r="AO6271"/>
  <c r="AN6271"/>
  <c r="AM6271"/>
  <c r="AL6271"/>
  <c r="AK6271"/>
  <c r="AG6271"/>
  <c r="AF6271"/>
  <c r="AE6271"/>
  <c r="AD6271"/>
  <c r="AC6271"/>
  <c r="AB6271"/>
  <c r="AA6271"/>
  <c r="Z6271"/>
  <c r="Y6271"/>
  <c r="X6271"/>
  <c r="T6271"/>
  <c r="S6271"/>
  <c r="R6271"/>
  <c r="Q6271"/>
  <c r="P6271"/>
  <c r="O6271"/>
  <c r="N6271"/>
  <c r="M6271"/>
  <c r="L6271"/>
  <c r="K6271"/>
  <c r="AT6265"/>
  <c r="AT6263" s="1"/>
  <c r="AS6265"/>
  <c r="AS6263" s="1"/>
  <c r="AR6265"/>
  <c r="AR6263" s="1"/>
  <c r="AQ6265"/>
  <c r="AQ6263" s="1"/>
  <c r="AP6265"/>
  <c r="AP6263" s="1"/>
  <c r="AO6265"/>
  <c r="AO6263" s="1"/>
  <c r="AN6265"/>
  <c r="AN6263" s="1"/>
  <c r="AM6265"/>
  <c r="AM6263" s="1"/>
  <c r="AL6265"/>
  <c r="AL6263" s="1"/>
  <c r="AK6265"/>
  <c r="AG6265"/>
  <c r="AG6263" s="1"/>
  <c r="AF6265"/>
  <c r="AF6263" s="1"/>
  <c r="AE6265"/>
  <c r="AE6263" s="1"/>
  <c r="AD6265"/>
  <c r="AD6263" s="1"/>
  <c r="AC6265"/>
  <c r="AB6265"/>
  <c r="AB6263" s="1"/>
  <c r="AA6265"/>
  <c r="AA6263" s="1"/>
  <c r="Z6265"/>
  <c r="Z6263" s="1"/>
  <c r="Y6265"/>
  <c r="Y6263" s="1"/>
  <c r="X6265"/>
  <c r="X6263" s="1"/>
  <c r="T6265"/>
  <c r="T6263" s="1"/>
  <c r="S6265"/>
  <c r="S6263" s="1"/>
  <c r="R6265"/>
  <c r="R6263" s="1"/>
  <c r="Q6265"/>
  <c r="Q6263" s="1"/>
  <c r="P6265"/>
  <c r="P6263" s="1"/>
  <c r="O6265"/>
  <c r="O6263" s="1"/>
  <c r="N6265"/>
  <c r="N6263" s="1"/>
  <c r="M6265"/>
  <c r="M6263" s="1"/>
  <c r="L6265"/>
  <c r="L6263" s="1"/>
  <c r="K6265"/>
  <c r="K6263" s="1"/>
  <c r="AT6239"/>
  <c r="AT6238" s="1"/>
  <c r="AS6239"/>
  <c r="AS6238" s="1"/>
  <c r="AR6239"/>
  <c r="AR6238" s="1"/>
  <c r="AQ6239"/>
  <c r="AQ6238" s="1"/>
  <c r="AP6239"/>
  <c r="AP6238" s="1"/>
  <c r="AO6239"/>
  <c r="AO6238" s="1"/>
  <c r="AN6239"/>
  <c r="AN6238" s="1"/>
  <c r="AM6239"/>
  <c r="AL6239"/>
  <c r="AL6238" s="1"/>
  <c r="AK6239"/>
  <c r="AK6238" s="1"/>
  <c r="AG6239"/>
  <c r="AG6238" s="1"/>
  <c r="AF6239"/>
  <c r="AF6238" s="1"/>
  <c r="AE6239"/>
  <c r="AD6239"/>
  <c r="AD6238" s="1"/>
  <c r="AC6239"/>
  <c r="AC6238" s="1"/>
  <c r="AB6239"/>
  <c r="AB6238" s="1"/>
  <c r="AA6239"/>
  <c r="AA6238" s="1"/>
  <c r="Z6239"/>
  <c r="Z6238" s="1"/>
  <c r="Y6239"/>
  <c r="Y6238" s="1"/>
  <c r="X6239"/>
  <c r="X6238" s="1"/>
  <c r="T6239"/>
  <c r="T6238" s="1"/>
  <c r="S6239"/>
  <c r="S6238" s="1"/>
  <c r="R6239"/>
  <c r="R6238" s="1"/>
  <c r="Q6239"/>
  <c r="Q6238" s="1"/>
  <c r="P6239"/>
  <c r="P6238" s="1"/>
  <c r="O6239"/>
  <c r="O6238" s="1"/>
  <c r="N6239"/>
  <c r="N6238" s="1"/>
  <c r="M6239"/>
  <c r="M6238" s="1"/>
  <c r="L6239"/>
  <c r="K6239"/>
  <c r="K6238" s="1"/>
  <c r="AT6236"/>
  <c r="AT6235" s="1"/>
  <c r="AS6236"/>
  <c r="AS6235" s="1"/>
  <c r="AR6236"/>
  <c r="AR6235" s="1"/>
  <c r="AQ6236"/>
  <c r="AQ6235" s="1"/>
  <c r="AP6236"/>
  <c r="AP6235" s="1"/>
  <c r="AO6236"/>
  <c r="AO6235" s="1"/>
  <c r="AN6236"/>
  <c r="AM6236"/>
  <c r="AM6235" s="1"/>
  <c r="AL6236"/>
  <c r="AL6235" s="1"/>
  <c r="AK6236"/>
  <c r="AK6235" s="1"/>
  <c r="AG6236"/>
  <c r="AG6235" s="1"/>
  <c r="AF6236"/>
  <c r="AF6235" s="1"/>
  <c r="AE6236"/>
  <c r="AE6235" s="1"/>
  <c r="AD6236"/>
  <c r="AD6235" s="1"/>
  <c r="AC6236"/>
  <c r="AC6235" s="1"/>
  <c r="AB6236"/>
  <c r="AB6235" s="1"/>
  <c r="AA6236"/>
  <c r="AA6235" s="1"/>
  <c r="Z6236"/>
  <c r="Z6235" s="1"/>
  <c r="Y6236"/>
  <c r="Y6235" s="1"/>
  <c r="X6236"/>
  <c r="T6236"/>
  <c r="T6235" s="1"/>
  <c r="S6236"/>
  <c r="S6235" s="1"/>
  <c r="R6236"/>
  <c r="R6235" s="1"/>
  <c r="Q6236"/>
  <c r="Q6235" s="1"/>
  <c r="P6236"/>
  <c r="O6236"/>
  <c r="O6235" s="1"/>
  <c r="N6236"/>
  <c r="N6235" s="1"/>
  <c r="M6236"/>
  <c r="M6235" s="1"/>
  <c r="L6236"/>
  <c r="L6235" s="1"/>
  <c r="K6236"/>
  <c r="K6235" s="1"/>
  <c r="AT6224"/>
  <c r="AS6224"/>
  <c r="AR6224"/>
  <c r="AQ6224"/>
  <c r="AP6224"/>
  <c r="AO6224"/>
  <c r="AN6224"/>
  <c r="AM6224"/>
  <c r="AL6224"/>
  <c r="AK6224"/>
  <c r="AG6224"/>
  <c r="AF6224"/>
  <c r="AE6224"/>
  <c r="AD6224"/>
  <c r="AC6224"/>
  <c r="AB6224"/>
  <c r="AA6224"/>
  <c r="Z6224"/>
  <c r="Y6224"/>
  <c r="X6224"/>
  <c r="T6224"/>
  <c r="S6224"/>
  <c r="R6224"/>
  <c r="Q6224"/>
  <c r="P6224"/>
  <c r="O6224"/>
  <c r="N6224"/>
  <c r="M6224"/>
  <c r="L6224"/>
  <c r="K6224"/>
  <c r="AT6222"/>
  <c r="AS6222"/>
  <c r="AR6222"/>
  <c r="AQ6222"/>
  <c r="AP6222"/>
  <c r="AO6222"/>
  <c r="AN6222"/>
  <c r="AM6222"/>
  <c r="AL6222"/>
  <c r="AK6222"/>
  <c r="AG6222"/>
  <c r="AF6222"/>
  <c r="AE6222"/>
  <c r="AD6222"/>
  <c r="AC6222"/>
  <c r="AB6222"/>
  <c r="AA6222"/>
  <c r="Z6222"/>
  <c r="Y6222"/>
  <c r="X6222"/>
  <c r="T6222"/>
  <c r="S6222"/>
  <c r="R6222"/>
  <c r="Q6222"/>
  <c r="P6222"/>
  <c r="O6222"/>
  <c r="N6222"/>
  <c r="M6222"/>
  <c r="L6222"/>
  <c r="K6222"/>
  <c r="AT6216"/>
  <c r="AT6214" s="1"/>
  <c r="AS6216"/>
  <c r="AS6214" s="1"/>
  <c r="AR6216"/>
  <c r="AR6214" s="1"/>
  <c r="AQ6216"/>
  <c r="AQ6214" s="1"/>
  <c r="AP6216"/>
  <c r="AP6214" s="1"/>
  <c r="AO6216"/>
  <c r="AO6214" s="1"/>
  <c r="AN6216"/>
  <c r="AN6214" s="1"/>
  <c r="AM6216"/>
  <c r="AL6216"/>
  <c r="AL6214" s="1"/>
  <c r="AK6216"/>
  <c r="AK6214" s="1"/>
  <c r="AG6216"/>
  <c r="AG6214" s="1"/>
  <c r="AF6216"/>
  <c r="AF6214" s="1"/>
  <c r="AE6216"/>
  <c r="AE6214" s="1"/>
  <c r="AD6216"/>
  <c r="AD6214" s="1"/>
  <c r="AC6216"/>
  <c r="AC6214" s="1"/>
  <c r="AB6216"/>
  <c r="AB6214" s="1"/>
  <c r="AA6216"/>
  <c r="AA6214" s="1"/>
  <c r="Z6216"/>
  <c r="Z6214" s="1"/>
  <c r="Y6216"/>
  <c r="X6216"/>
  <c r="T6216"/>
  <c r="T6214" s="1"/>
  <c r="S6216"/>
  <c r="S6214" s="1"/>
  <c r="R6216"/>
  <c r="R6214" s="1"/>
  <c r="Q6216"/>
  <c r="Q6214" s="1"/>
  <c r="P6216"/>
  <c r="P6214" s="1"/>
  <c r="O6216"/>
  <c r="O6214" s="1"/>
  <c r="N6216"/>
  <c r="N6214" s="1"/>
  <c r="M6216"/>
  <c r="M6214" s="1"/>
  <c r="L6216"/>
  <c r="K6216"/>
  <c r="K6214" s="1"/>
  <c r="AT6187"/>
  <c r="AT6186" s="1"/>
  <c r="AS6187"/>
  <c r="AS6186" s="1"/>
  <c r="AR6187"/>
  <c r="AR6186" s="1"/>
  <c r="AQ6187"/>
  <c r="AP6187"/>
  <c r="AP6186" s="1"/>
  <c r="AO6187"/>
  <c r="AO6186" s="1"/>
  <c r="AN6187"/>
  <c r="AN6186" s="1"/>
  <c r="AM6187"/>
  <c r="AM6186" s="1"/>
  <c r="AL6187"/>
  <c r="AL6186" s="1"/>
  <c r="AK6187"/>
  <c r="AK6186" s="1"/>
  <c r="AG6187"/>
  <c r="AG6186" s="1"/>
  <c r="AF6187"/>
  <c r="AE6187"/>
  <c r="AE6186" s="1"/>
  <c r="AD6187"/>
  <c r="AD6186" s="1"/>
  <c r="AC6187"/>
  <c r="AC6186" s="1"/>
  <c r="AB6187"/>
  <c r="AB6186" s="1"/>
  <c r="AA6187"/>
  <c r="AA6186" s="1"/>
  <c r="Z6187"/>
  <c r="Z6186" s="1"/>
  <c r="Y6187"/>
  <c r="Y6186" s="1"/>
  <c r="X6187"/>
  <c r="X6186" s="1"/>
  <c r="T6187"/>
  <c r="T6186" s="1"/>
  <c r="S6187"/>
  <c r="S6186" s="1"/>
  <c r="R6187"/>
  <c r="Q6187"/>
  <c r="Q6186" s="1"/>
  <c r="P6187"/>
  <c r="P6186" s="1"/>
  <c r="O6187"/>
  <c r="O6186" s="1"/>
  <c r="N6187"/>
  <c r="N6186" s="1"/>
  <c r="M6187"/>
  <c r="M6186" s="1"/>
  <c r="L6187"/>
  <c r="L6186" s="1"/>
  <c r="K6187"/>
  <c r="K6186" s="1"/>
  <c r="AT6175"/>
  <c r="AS6175"/>
  <c r="AR6175"/>
  <c r="AQ6175"/>
  <c r="AP6175"/>
  <c r="AO6175"/>
  <c r="AN6175"/>
  <c r="AM6175"/>
  <c r="AL6175"/>
  <c r="AK6175"/>
  <c r="AG6175"/>
  <c r="AF6175"/>
  <c r="AE6175"/>
  <c r="AD6175"/>
  <c r="AC6175"/>
  <c r="AB6175"/>
  <c r="AA6175"/>
  <c r="Z6175"/>
  <c r="Y6175"/>
  <c r="X6175"/>
  <c r="T6175"/>
  <c r="S6175"/>
  <c r="R6175"/>
  <c r="Q6175"/>
  <c r="P6175"/>
  <c r="O6175"/>
  <c r="N6175"/>
  <c r="M6175"/>
  <c r="L6175"/>
  <c r="K6175"/>
  <c r="AT6173"/>
  <c r="AS6173"/>
  <c r="AR6173"/>
  <c r="AQ6173"/>
  <c r="AP6173"/>
  <c r="AO6173"/>
  <c r="AN6173"/>
  <c r="AM6173"/>
  <c r="AL6173"/>
  <c r="AK6173"/>
  <c r="AG6173"/>
  <c r="AF6173"/>
  <c r="AE6173"/>
  <c r="AD6173"/>
  <c r="AC6173"/>
  <c r="AB6173"/>
  <c r="AA6173"/>
  <c r="Z6173"/>
  <c r="Y6173"/>
  <c r="X6173"/>
  <c r="T6173"/>
  <c r="S6173"/>
  <c r="R6173"/>
  <c r="Q6173"/>
  <c r="P6173"/>
  <c r="O6173"/>
  <c r="N6173"/>
  <c r="M6173"/>
  <c r="L6173"/>
  <c r="K6173"/>
  <c r="AT6167"/>
  <c r="AT6165" s="1"/>
  <c r="AS6167"/>
  <c r="AS6165" s="1"/>
  <c r="AR6167"/>
  <c r="AQ6167"/>
  <c r="AQ6165" s="1"/>
  <c r="AP6167"/>
  <c r="AP6165" s="1"/>
  <c r="AO6167"/>
  <c r="AO6165" s="1"/>
  <c r="AN6167"/>
  <c r="AN6165" s="1"/>
  <c r="AM6167"/>
  <c r="AM6165" s="1"/>
  <c r="AL6167"/>
  <c r="AL6165" s="1"/>
  <c r="AK6167"/>
  <c r="AK6165" s="1"/>
  <c r="AG6167"/>
  <c r="AG6165" s="1"/>
  <c r="AF6167"/>
  <c r="AF6165" s="1"/>
  <c r="AE6167"/>
  <c r="AE6165" s="1"/>
  <c r="AD6167"/>
  <c r="AD6165" s="1"/>
  <c r="AC6167"/>
  <c r="AC6165" s="1"/>
  <c r="AB6167"/>
  <c r="AB6165" s="1"/>
  <c r="AA6167"/>
  <c r="AA6165" s="1"/>
  <c r="Z6167"/>
  <c r="Z6165" s="1"/>
  <c r="Y6167"/>
  <c r="Y6165" s="1"/>
  <c r="X6167"/>
  <c r="T6167"/>
  <c r="T6165" s="1"/>
  <c r="S6167"/>
  <c r="S6165" s="1"/>
  <c r="R6167"/>
  <c r="R6165" s="1"/>
  <c r="Q6167"/>
  <c r="Q6165" s="1"/>
  <c r="P6167"/>
  <c r="P6165" s="1"/>
  <c r="O6167"/>
  <c r="O6165" s="1"/>
  <c r="N6167"/>
  <c r="N6165" s="1"/>
  <c r="M6167"/>
  <c r="M6165" s="1"/>
  <c r="L6167"/>
  <c r="L6165" s="1"/>
  <c r="K6167"/>
  <c r="AT6141"/>
  <c r="AT6140" s="1"/>
  <c r="AS6141"/>
  <c r="AS6140" s="1"/>
  <c r="AR6141"/>
  <c r="AR6140" s="1"/>
  <c r="AQ6141"/>
  <c r="AQ6140" s="1"/>
  <c r="AP6141"/>
  <c r="AP6140" s="1"/>
  <c r="AO6141"/>
  <c r="AN6141"/>
  <c r="AN6140" s="1"/>
  <c r="AM6141"/>
  <c r="AM6140" s="1"/>
  <c r="AL6141"/>
  <c r="AL6140" s="1"/>
  <c r="AK6141"/>
  <c r="AK6140" s="1"/>
  <c r="AG6141"/>
  <c r="AG6140" s="1"/>
  <c r="AF6141"/>
  <c r="AF6140" s="1"/>
  <c r="AE6141"/>
  <c r="AE6140" s="1"/>
  <c r="AD6141"/>
  <c r="AD6140" s="1"/>
  <c r="AC6141"/>
  <c r="AC6140" s="1"/>
  <c r="AB6141"/>
  <c r="AB6140" s="1"/>
  <c r="AA6141"/>
  <c r="AA6140" s="1"/>
  <c r="Z6141"/>
  <c r="Y6141"/>
  <c r="Y6140" s="1"/>
  <c r="X6141"/>
  <c r="X6140" s="1"/>
  <c r="T6141"/>
  <c r="T6140" s="1"/>
  <c r="S6141"/>
  <c r="S6140" s="1"/>
  <c r="R6141"/>
  <c r="R6140" s="1"/>
  <c r="Q6141"/>
  <c r="Q6140" s="1"/>
  <c r="P6141"/>
  <c r="P6140" s="1"/>
  <c r="O6141"/>
  <c r="O6140" s="1"/>
  <c r="N6141"/>
  <c r="N6140" s="1"/>
  <c r="M6141"/>
  <c r="M6140" s="1"/>
  <c r="L6141"/>
  <c r="L6140" s="1"/>
  <c r="K6141"/>
  <c r="K6140" s="1"/>
  <c r="AT6138"/>
  <c r="AT6137" s="1"/>
  <c r="AS6138"/>
  <c r="AS6137" s="1"/>
  <c r="AR6138"/>
  <c r="AR6137" s="1"/>
  <c r="AQ6138"/>
  <c r="AQ6137" s="1"/>
  <c r="AP6138"/>
  <c r="AP6137" s="1"/>
  <c r="AO6138"/>
  <c r="AO6137" s="1"/>
  <c r="AN6138"/>
  <c r="AN6137" s="1"/>
  <c r="AM6138"/>
  <c r="AM6137" s="1"/>
  <c r="AL6138"/>
  <c r="AL6137" s="1"/>
  <c r="AK6138"/>
  <c r="AK6137" s="1"/>
  <c r="AG6138"/>
  <c r="AG6137" s="1"/>
  <c r="AF6138"/>
  <c r="AF6137" s="1"/>
  <c r="AE6138"/>
  <c r="AE6137" s="1"/>
  <c r="AD6138"/>
  <c r="AD6137" s="1"/>
  <c r="AC6138"/>
  <c r="AC6137" s="1"/>
  <c r="AB6138"/>
  <c r="AB6137" s="1"/>
  <c r="AA6138"/>
  <c r="AA6137" s="1"/>
  <c r="Z6138"/>
  <c r="Z6137" s="1"/>
  <c r="Y6138"/>
  <c r="Y6137" s="1"/>
  <c r="X6138"/>
  <c r="T6138"/>
  <c r="T6137" s="1"/>
  <c r="S6138"/>
  <c r="S6137" s="1"/>
  <c r="R6138"/>
  <c r="R6137" s="1"/>
  <c r="Q6138"/>
  <c r="Q6137" s="1"/>
  <c r="P6138"/>
  <c r="P6137" s="1"/>
  <c r="O6138"/>
  <c r="O6137" s="1"/>
  <c r="N6138"/>
  <c r="N6137" s="1"/>
  <c r="M6138"/>
  <c r="M6137" s="1"/>
  <c r="L6138"/>
  <c r="L6137" s="1"/>
  <c r="K6138"/>
  <c r="K6137" s="1"/>
  <c r="AT6126"/>
  <c r="AS6126"/>
  <c r="AR6126"/>
  <c r="AQ6126"/>
  <c r="AP6126"/>
  <c r="AO6126"/>
  <c r="AN6126"/>
  <c r="AM6126"/>
  <c r="AL6126"/>
  <c r="AK6126"/>
  <c r="AG6126"/>
  <c r="AF6126"/>
  <c r="AE6126"/>
  <c r="AD6126"/>
  <c r="AC6126"/>
  <c r="AB6126"/>
  <c r="AA6126"/>
  <c r="Z6126"/>
  <c r="Y6126"/>
  <c r="X6126"/>
  <c r="T6126"/>
  <c r="S6126"/>
  <c r="R6126"/>
  <c r="Q6126"/>
  <c r="P6126"/>
  <c r="O6126"/>
  <c r="N6126"/>
  <c r="M6126"/>
  <c r="L6126"/>
  <c r="K6126"/>
  <c r="AT6124"/>
  <c r="AS6124"/>
  <c r="AR6124"/>
  <c r="AQ6124"/>
  <c r="AP6124"/>
  <c r="AO6124"/>
  <c r="AN6124"/>
  <c r="AM6124"/>
  <c r="AL6124"/>
  <c r="AK6124"/>
  <c r="AG6124"/>
  <c r="AF6124"/>
  <c r="AE6124"/>
  <c r="AD6124"/>
  <c r="AC6124"/>
  <c r="AB6124"/>
  <c r="AA6124"/>
  <c r="Z6124"/>
  <c r="Y6124"/>
  <c r="X6124"/>
  <c r="T6124"/>
  <c r="S6124"/>
  <c r="R6124"/>
  <c r="Q6124"/>
  <c r="P6124"/>
  <c r="O6124"/>
  <c r="N6124"/>
  <c r="M6124"/>
  <c r="L6124"/>
  <c r="K6124"/>
  <c r="AT6118"/>
  <c r="AT6116" s="1"/>
  <c r="AS6118"/>
  <c r="AS6116" s="1"/>
  <c r="AR6118"/>
  <c r="AR6116" s="1"/>
  <c r="AQ6118"/>
  <c r="AQ6116" s="1"/>
  <c r="AP6118"/>
  <c r="AP6116" s="1"/>
  <c r="AO6118"/>
  <c r="AO6116" s="1"/>
  <c r="AN6118"/>
  <c r="AN6116" s="1"/>
  <c r="AM6118"/>
  <c r="AM6116" s="1"/>
  <c r="AL6118"/>
  <c r="AL6116" s="1"/>
  <c r="AK6118"/>
  <c r="AK6116" s="1"/>
  <c r="AG6118"/>
  <c r="AG6116" s="1"/>
  <c r="AF6118"/>
  <c r="AF6116" s="1"/>
  <c r="AE6118"/>
  <c r="AE6116" s="1"/>
  <c r="AD6118"/>
  <c r="AD6116" s="1"/>
  <c r="AC6118"/>
  <c r="AC6116" s="1"/>
  <c r="AB6118"/>
  <c r="AB6116" s="1"/>
  <c r="AA6118"/>
  <c r="AA6116" s="1"/>
  <c r="Z6118"/>
  <c r="Z6116" s="1"/>
  <c r="Y6118"/>
  <c r="Y6116" s="1"/>
  <c r="X6118"/>
  <c r="X6116" s="1"/>
  <c r="T6118"/>
  <c r="T6116" s="1"/>
  <c r="S6118"/>
  <c r="S6116" s="1"/>
  <c r="R6118"/>
  <c r="R6116" s="1"/>
  <c r="Q6118"/>
  <c r="Q6116" s="1"/>
  <c r="P6118"/>
  <c r="P6116" s="1"/>
  <c r="O6118"/>
  <c r="O6116" s="1"/>
  <c r="N6118"/>
  <c r="N6116" s="1"/>
  <c r="M6118"/>
  <c r="L6118"/>
  <c r="L6116" s="1"/>
  <c r="K6118"/>
  <c r="K6116" s="1"/>
  <c r="AT6093"/>
  <c r="AT6092" s="1"/>
  <c r="AS6093"/>
  <c r="AS6092" s="1"/>
  <c r="AR6093"/>
  <c r="AR6092" s="1"/>
  <c r="AQ6093"/>
  <c r="AQ6092" s="1"/>
  <c r="AP6093"/>
  <c r="AP6092" s="1"/>
  <c r="AO6093"/>
  <c r="AO6092" s="1"/>
  <c r="AN6093"/>
  <c r="AN6092" s="1"/>
  <c r="AM6093"/>
  <c r="AM6092" s="1"/>
  <c r="AL6093"/>
  <c r="AL6092" s="1"/>
  <c r="AK6093"/>
  <c r="AG6093"/>
  <c r="AG6092" s="1"/>
  <c r="AF6093"/>
  <c r="AF6092" s="1"/>
  <c r="AE6093"/>
  <c r="AE6092" s="1"/>
  <c r="AD6093"/>
  <c r="AD6092" s="1"/>
  <c r="AC6093"/>
  <c r="AC6092" s="1"/>
  <c r="AB6093"/>
  <c r="AB6092" s="1"/>
  <c r="AA6093"/>
  <c r="AA6092" s="1"/>
  <c r="Z6093"/>
  <c r="Z6092" s="1"/>
  <c r="Y6093"/>
  <c r="Y6092" s="1"/>
  <c r="X6093"/>
  <c r="T6093"/>
  <c r="T6092" s="1"/>
  <c r="S6093"/>
  <c r="S6092" s="1"/>
  <c r="R6093"/>
  <c r="R6092" s="1"/>
  <c r="Q6093"/>
  <c r="Q6092" s="1"/>
  <c r="P6093"/>
  <c r="P6092" s="1"/>
  <c r="O6093"/>
  <c r="O6092" s="1"/>
  <c r="N6093"/>
  <c r="N6092" s="1"/>
  <c r="M6093"/>
  <c r="M6092" s="1"/>
  <c r="L6093"/>
  <c r="L6092" s="1"/>
  <c r="K6093"/>
  <c r="K6092" s="1"/>
  <c r="AT6089"/>
  <c r="AT6088" s="1"/>
  <c r="AS6089"/>
  <c r="AS6088" s="1"/>
  <c r="AR6089"/>
  <c r="AR6088" s="1"/>
  <c r="AQ6089"/>
  <c r="AQ6088" s="1"/>
  <c r="AP6089"/>
  <c r="AP6088" s="1"/>
  <c r="AO6089"/>
  <c r="AO6088" s="1"/>
  <c r="AN6089"/>
  <c r="AN6088" s="1"/>
  <c r="AM6089"/>
  <c r="AM6088" s="1"/>
  <c r="AL6089"/>
  <c r="AL6088" s="1"/>
  <c r="AK6089"/>
  <c r="AK6088" s="1"/>
  <c r="AG6089"/>
  <c r="AG6088" s="1"/>
  <c r="AF6089"/>
  <c r="AF6088" s="1"/>
  <c r="AE6089"/>
  <c r="AE6088" s="1"/>
  <c r="AD6089"/>
  <c r="AD6088" s="1"/>
  <c r="AC6089"/>
  <c r="AC6088" s="1"/>
  <c r="AB6089"/>
  <c r="AB6088" s="1"/>
  <c r="AA6089"/>
  <c r="AA6088" s="1"/>
  <c r="Z6089"/>
  <c r="Z6088" s="1"/>
  <c r="Y6089"/>
  <c r="Y6088" s="1"/>
  <c r="X6089"/>
  <c r="T6089"/>
  <c r="T6088" s="1"/>
  <c r="S6089"/>
  <c r="S6088" s="1"/>
  <c r="R6089"/>
  <c r="Q6089"/>
  <c r="Q6088" s="1"/>
  <c r="P6089"/>
  <c r="P6088" s="1"/>
  <c r="O6089"/>
  <c r="O6088" s="1"/>
  <c r="N6089"/>
  <c r="N6088" s="1"/>
  <c r="M6089"/>
  <c r="M6088" s="1"/>
  <c r="L6089"/>
  <c r="L6088" s="1"/>
  <c r="K6089"/>
  <c r="K6088" s="1"/>
  <c r="AT6077"/>
  <c r="AS6077"/>
  <c r="AR6077"/>
  <c r="AQ6077"/>
  <c r="AP6077"/>
  <c r="AO6077"/>
  <c r="AN6077"/>
  <c r="AM6077"/>
  <c r="AL6077"/>
  <c r="AK6077"/>
  <c r="AG6077"/>
  <c r="AF6077"/>
  <c r="AE6077"/>
  <c r="AD6077"/>
  <c r="AC6077"/>
  <c r="AB6077"/>
  <c r="AA6077"/>
  <c r="Z6077"/>
  <c r="Y6077"/>
  <c r="X6077"/>
  <c r="T6077"/>
  <c r="S6077"/>
  <c r="R6077"/>
  <c r="Q6077"/>
  <c r="P6077"/>
  <c r="O6077"/>
  <c r="N6077"/>
  <c r="M6077"/>
  <c r="L6077"/>
  <c r="K6077"/>
  <c r="AT6075"/>
  <c r="AS6075"/>
  <c r="AR6075"/>
  <c r="AQ6075"/>
  <c r="AP6075"/>
  <c r="AO6075"/>
  <c r="AN6075"/>
  <c r="AM6075"/>
  <c r="AL6075"/>
  <c r="AK6075"/>
  <c r="AG6075"/>
  <c r="AF6075"/>
  <c r="AE6075"/>
  <c r="AD6075"/>
  <c r="AC6075"/>
  <c r="AB6075"/>
  <c r="AA6075"/>
  <c r="Z6075"/>
  <c r="Y6075"/>
  <c r="X6075"/>
  <c r="T6075"/>
  <c r="S6075"/>
  <c r="R6075"/>
  <c r="Q6075"/>
  <c r="P6075"/>
  <c r="O6075"/>
  <c r="N6075"/>
  <c r="M6075"/>
  <c r="L6075"/>
  <c r="K6075"/>
  <c r="AT6069"/>
  <c r="AT6067" s="1"/>
  <c r="AS6069"/>
  <c r="AS6067" s="1"/>
  <c r="AR6069"/>
  <c r="AR6067" s="1"/>
  <c r="AQ6069"/>
  <c r="AQ6067" s="1"/>
  <c r="AP6069"/>
  <c r="AP6067" s="1"/>
  <c r="AO6069"/>
  <c r="AO6067" s="1"/>
  <c r="AN6069"/>
  <c r="AN6067" s="1"/>
  <c r="AM6069"/>
  <c r="AM6067" s="1"/>
  <c r="AL6069"/>
  <c r="AL6067" s="1"/>
  <c r="AK6069"/>
  <c r="AK6067" s="1"/>
  <c r="AG6069"/>
  <c r="AG6067" s="1"/>
  <c r="AF6069"/>
  <c r="AF6067" s="1"/>
  <c r="AE6069"/>
  <c r="AE6067" s="1"/>
  <c r="AD6069"/>
  <c r="AD6067" s="1"/>
  <c r="AC6069"/>
  <c r="AC6067" s="1"/>
  <c r="AB6069"/>
  <c r="AB6067" s="1"/>
  <c r="AA6069"/>
  <c r="AA6067" s="1"/>
  <c r="Z6069"/>
  <c r="Z6067" s="1"/>
  <c r="Y6069"/>
  <c r="Y6067" s="1"/>
  <c r="X6069"/>
  <c r="X6067" s="1"/>
  <c r="T6069"/>
  <c r="T6067" s="1"/>
  <c r="S6069"/>
  <c r="S6067" s="1"/>
  <c r="R6069"/>
  <c r="R6067" s="1"/>
  <c r="Q6069"/>
  <c r="Q6067" s="1"/>
  <c r="P6069"/>
  <c r="P6067" s="1"/>
  <c r="O6069"/>
  <c r="O6067" s="1"/>
  <c r="N6069"/>
  <c r="N6067" s="1"/>
  <c r="M6069"/>
  <c r="M6067" s="1"/>
  <c r="L6069"/>
  <c r="L6067" s="1"/>
  <c r="K6069"/>
  <c r="AT6044"/>
  <c r="AT6043" s="1"/>
  <c r="AS6044"/>
  <c r="AS6043" s="1"/>
  <c r="AR6044"/>
  <c r="AR6043" s="1"/>
  <c r="AQ6044"/>
  <c r="AQ6043" s="1"/>
  <c r="AP6044"/>
  <c r="AP6043" s="1"/>
  <c r="AO6044"/>
  <c r="AO6043" s="1"/>
  <c r="AN6044"/>
  <c r="AN6043" s="1"/>
  <c r="AM6044"/>
  <c r="AM6043" s="1"/>
  <c r="AL6044"/>
  <c r="AL6043" s="1"/>
  <c r="AK6044"/>
  <c r="AG6044"/>
  <c r="AG6043" s="1"/>
  <c r="AF6044"/>
  <c r="AF6043" s="1"/>
  <c r="AE6044"/>
  <c r="AE6043" s="1"/>
  <c r="AD6044"/>
  <c r="AD6043" s="1"/>
  <c r="AC6044"/>
  <c r="AC6043" s="1"/>
  <c r="AB6044"/>
  <c r="AB6043" s="1"/>
  <c r="AA6044"/>
  <c r="AA6043" s="1"/>
  <c r="Z6044"/>
  <c r="Z6043" s="1"/>
  <c r="Y6044"/>
  <c r="X6044"/>
  <c r="X6043" s="1"/>
  <c r="T6044"/>
  <c r="T6043" s="1"/>
  <c r="S6044"/>
  <c r="S6043" s="1"/>
  <c r="R6044"/>
  <c r="R6043" s="1"/>
  <c r="Q6044"/>
  <c r="Q6043" s="1"/>
  <c r="P6044"/>
  <c r="P6043" s="1"/>
  <c r="O6044"/>
  <c r="O6043" s="1"/>
  <c r="N6044"/>
  <c r="N6043" s="1"/>
  <c r="M6044"/>
  <c r="M6043" s="1"/>
  <c r="L6044"/>
  <c r="L6043" s="1"/>
  <c r="K6044"/>
  <c r="K6043" s="1"/>
  <c r="AT6041"/>
  <c r="AT6040" s="1"/>
  <c r="AS6041"/>
  <c r="AS6040" s="1"/>
  <c r="AR6041"/>
  <c r="AR6040" s="1"/>
  <c r="AQ6041"/>
  <c r="AQ6040" s="1"/>
  <c r="AP6041"/>
  <c r="AP6040" s="1"/>
  <c r="AO6041"/>
  <c r="AO6040" s="1"/>
  <c r="AN6041"/>
  <c r="AN6040" s="1"/>
  <c r="AM6041"/>
  <c r="AM6040" s="1"/>
  <c r="AL6041"/>
  <c r="AL6040" s="1"/>
  <c r="AK6041"/>
  <c r="AG6041"/>
  <c r="AG6040" s="1"/>
  <c r="AF6041"/>
  <c r="AF6040" s="1"/>
  <c r="AE6041"/>
  <c r="AE6040" s="1"/>
  <c r="AD6041"/>
  <c r="AD6040" s="1"/>
  <c r="AC6041"/>
  <c r="AC6040" s="1"/>
  <c r="AB6041"/>
  <c r="AB6040" s="1"/>
  <c r="AA6041"/>
  <c r="AA6040" s="1"/>
  <c r="Z6041"/>
  <c r="Y6041"/>
  <c r="Y6040" s="1"/>
  <c r="X6041"/>
  <c r="X6040" s="1"/>
  <c r="T6041"/>
  <c r="T6040" s="1"/>
  <c r="S6041"/>
  <c r="S6040" s="1"/>
  <c r="R6041"/>
  <c r="R6040" s="1"/>
  <c r="Q6041"/>
  <c r="Q6040" s="1"/>
  <c r="P6041"/>
  <c r="P6040" s="1"/>
  <c r="O6041"/>
  <c r="O6040" s="1"/>
  <c r="N6041"/>
  <c r="N6040" s="1"/>
  <c r="M6041"/>
  <c r="L6041"/>
  <c r="L6040" s="1"/>
  <c r="K6041"/>
  <c r="K6040" s="1"/>
  <c r="AT6029"/>
  <c r="AS6029"/>
  <c r="AR6029"/>
  <c r="AQ6029"/>
  <c r="AP6029"/>
  <c r="AO6029"/>
  <c r="AN6029"/>
  <c r="AM6029"/>
  <c r="AL6029"/>
  <c r="AK6029"/>
  <c r="AG6029"/>
  <c r="AF6029"/>
  <c r="AE6029"/>
  <c r="AD6029"/>
  <c r="AC6029"/>
  <c r="AB6029"/>
  <c r="AA6029"/>
  <c r="Z6029"/>
  <c r="Y6029"/>
  <c r="X6029"/>
  <c r="T6029"/>
  <c r="S6029"/>
  <c r="R6029"/>
  <c r="Q6029"/>
  <c r="P6029"/>
  <c r="O6029"/>
  <c r="N6029"/>
  <c r="M6029"/>
  <c r="L6029"/>
  <c r="K6029"/>
  <c r="AT6027"/>
  <c r="AS6027"/>
  <c r="AR6027"/>
  <c r="AQ6027"/>
  <c r="AP6027"/>
  <c r="AO6027"/>
  <c r="AN6027"/>
  <c r="AM6027"/>
  <c r="AL6027"/>
  <c r="AK6027"/>
  <c r="AG6027"/>
  <c r="AF6027"/>
  <c r="AE6027"/>
  <c r="AD6027"/>
  <c r="AC6027"/>
  <c r="AB6027"/>
  <c r="AA6027"/>
  <c r="Z6027"/>
  <c r="Y6027"/>
  <c r="X6027"/>
  <c r="T6027"/>
  <c r="S6027"/>
  <c r="R6027"/>
  <c r="Q6027"/>
  <c r="P6027"/>
  <c r="O6027"/>
  <c r="N6027"/>
  <c r="M6027"/>
  <c r="L6027"/>
  <c r="K6027"/>
  <c r="AT6021"/>
  <c r="AT6019" s="1"/>
  <c r="AS6021"/>
  <c r="AS6019" s="1"/>
  <c r="AR6021"/>
  <c r="AR6019" s="1"/>
  <c r="AQ6021"/>
  <c r="AQ6019" s="1"/>
  <c r="AP6021"/>
  <c r="AP6019" s="1"/>
  <c r="AO6021"/>
  <c r="AO6019" s="1"/>
  <c r="AN6021"/>
  <c r="AM6021"/>
  <c r="AM6019" s="1"/>
  <c r="AL6021"/>
  <c r="AL6019" s="1"/>
  <c r="AK6021"/>
  <c r="AK6019" s="1"/>
  <c r="AG6021"/>
  <c r="AG6019" s="1"/>
  <c r="AF6021"/>
  <c r="AF6019" s="1"/>
  <c r="AE6021"/>
  <c r="AE6019" s="1"/>
  <c r="AD6021"/>
  <c r="AD6019" s="1"/>
  <c r="AC6021"/>
  <c r="AC6019" s="1"/>
  <c r="AB6021"/>
  <c r="AB6019" s="1"/>
  <c r="AA6021"/>
  <c r="Z6021"/>
  <c r="Z6019" s="1"/>
  <c r="Y6021"/>
  <c r="Y6019" s="1"/>
  <c r="X6021"/>
  <c r="X6019" s="1"/>
  <c r="T6021"/>
  <c r="T6019" s="1"/>
  <c r="S6021"/>
  <c r="S6019" s="1"/>
  <c r="R6021"/>
  <c r="R6019" s="1"/>
  <c r="Q6021"/>
  <c r="Q6019" s="1"/>
  <c r="P6021"/>
  <c r="P6019" s="1"/>
  <c r="O6021"/>
  <c r="O6019" s="1"/>
  <c r="N6021"/>
  <c r="N6019" s="1"/>
  <c r="M6021"/>
  <c r="M6019" s="1"/>
  <c r="L6021"/>
  <c r="L6019" s="1"/>
  <c r="K6021"/>
  <c r="AT5995"/>
  <c r="AT5994" s="1"/>
  <c r="AS5995"/>
  <c r="AS5994" s="1"/>
  <c r="AR5995"/>
  <c r="AR5994" s="1"/>
  <c r="AQ5995"/>
  <c r="AQ5994" s="1"/>
  <c r="AP5995"/>
  <c r="AP5994" s="1"/>
  <c r="AO5995"/>
  <c r="AO5994" s="1"/>
  <c r="AN5995"/>
  <c r="AN5994" s="1"/>
  <c r="AM5995"/>
  <c r="AL5995"/>
  <c r="AL5994" s="1"/>
  <c r="AK5995"/>
  <c r="AK5994" s="1"/>
  <c r="AG5995"/>
  <c r="AG5994" s="1"/>
  <c r="AF5995"/>
  <c r="AF5994" s="1"/>
  <c r="AE5995"/>
  <c r="AE5994" s="1"/>
  <c r="AD5995"/>
  <c r="AD5994" s="1"/>
  <c r="AC5995"/>
  <c r="AC5994" s="1"/>
  <c r="AB5995"/>
  <c r="AB5994" s="1"/>
  <c r="AA5995"/>
  <c r="AA5994" s="1"/>
  <c r="Z5995"/>
  <c r="Z5994" s="1"/>
  <c r="Y5995"/>
  <c r="Y5994" s="1"/>
  <c r="X5995"/>
  <c r="T5995"/>
  <c r="T5994" s="1"/>
  <c r="S5995"/>
  <c r="S5994" s="1"/>
  <c r="R5995"/>
  <c r="R5994" s="1"/>
  <c r="Q5995"/>
  <c r="Q5994" s="1"/>
  <c r="P5995"/>
  <c r="P5994" s="1"/>
  <c r="O5995"/>
  <c r="O5994" s="1"/>
  <c r="N5995"/>
  <c r="M5995"/>
  <c r="M5994" s="1"/>
  <c r="L5995"/>
  <c r="L5994" s="1"/>
  <c r="K5995"/>
  <c r="K5994" s="1"/>
  <c r="AT5992"/>
  <c r="AT5991" s="1"/>
  <c r="AS5992"/>
  <c r="AR5992"/>
  <c r="AR5991" s="1"/>
  <c r="AQ5992"/>
  <c r="AQ5991" s="1"/>
  <c r="AP5992"/>
  <c r="AP5991" s="1"/>
  <c r="AO5992"/>
  <c r="AO5991" s="1"/>
  <c r="AN5992"/>
  <c r="AN5991" s="1"/>
  <c r="AM5992"/>
  <c r="AM5991" s="1"/>
  <c r="AL5992"/>
  <c r="AL5991" s="1"/>
  <c r="AK5992"/>
  <c r="AK5991" s="1"/>
  <c r="AG5992"/>
  <c r="AG5991" s="1"/>
  <c r="AF5992"/>
  <c r="AE5992"/>
  <c r="AE5991" s="1"/>
  <c r="AD5992"/>
  <c r="AD5991" s="1"/>
  <c r="AC5992"/>
  <c r="AC5991" s="1"/>
  <c r="AB5992"/>
  <c r="AB5991" s="1"/>
  <c r="AA5992"/>
  <c r="AA5991" s="1"/>
  <c r="Z5992"/>
  <c r="Z5991" s="1"/>
  <c r="Y5992"/>
  <c r="Y5991" s="1"/>
  <c r="X5992"/>
  <c r="X5991" s="1"/>
  <c r="T5992"/>
  <c r="T5991" s="1"/>
  <c r="S5992"/>
  <c r="S5991" s="1"/>
  <c r="R5992"/>
  <c r="R5991" s="1"/>
  <c r="Q5992"/>
  <c r="Q5991" s="1"/>
  <c r="P5992"/>
  <c r="P5991" s="1"/>
  <c r="O5992"/>
  <c r="O5991" s="1"/>
  <c r="N5992"/>
  <c r="N5991" s="1"/>
  <c r="M5992"/>
  <c r="M5991" s="1"/>
  <c r="L5992"/>
  <c r="L5991" s="1"/>
  <c r="K5992"/>
  <c r="AT5980"/>
  <c r="AS5980"/>
  <c r="AR5980"/>
  <c r="AQ5980"/>
  <c r="AP5980"/>
  <c r="AO5980"/>
  <c r="AN5980"/>
  <c r="AM5980"/>
  <c r="AL5980"/>
  <c r="AK5980"/>
  <c r="AG5980"/>
  <c r="AF5980"/>
  <c r="AE5980"/>
  <c r="AD5980"/>
  <c r="AC5980"/>
  <c r="AB5980"/>
  <c r="AA5980"/>
  <c r="Z5980"/>
  <c r="Y5980"/>
  <c r="X5980"/>
  <c r="T5980"/>
  <c r="S5980"/>
  <c r="R5980"/>
  <c r="Q5980"/>
  <c r="P5980"/>
  <c r="O5980"/>
  <c r="N5980"/>
  <c r="M5980"/>
  <c r="L5980"/>
  <c r="K5980"/>
  <c r="AT5978"/>
  <c r="AS5978"/>
  <c r="AR5978"/>
  <c r="AQ5978"/>
  <c r="AP5978"/>
  <c r="AO5978"/>
  <c r="AN5978"/>
  <c r="AM5978"/>
  <c r="AL5978"/>
  <c r="AK5978"/>
  <c r="AG5978"/>
  <c r="AF5978"/>
  <c r="AE5978"/>
  <c r="AD5978"/>
  <c r="AC5978"/>
  <c r="AB5978"/>
  <c r="AA5978"/>
  <c r="Z5978"/>
  <c r="Y5978"/>
  <c r="X5978"/>
  <c r="T5978"/>
  <c r="S5978"/>
  <c r="R5978"/>
  <c r="Q5978"/>
  <c r="P5978"/>
  <c r="O5978"/>
  <c r="N5978"/>
  <c r="M5978"/>
  <c r="L5978"/>
  <c r="K5978"/>
  <c r="AT5972"/>
  <c r="AT5970" s="1"/>
  <c r="AS5972"/>
  <c r="AS5970" s="1"/>
  <c r="AR5972"/>
  <c r="AR5970" s="1"/>
  <c r="AQ5972"/>
  <c r="AQ5970" s="1"/>
  <c r="AP5972"/>
  <c r="AP5970" s="1"/>
  <c r="AO5972"/>
  <c r="AO5970" s="1"/>
  <c r="AN5972"/>
  <c r="AN5970" s="1"/>
  <c r="AM5972"/>
  <c r="AL5972"/>
  <c r="AL5970" s="1"/>
  <c r="AK5972"/>
  <c r="AK5970" s="1"/>
  <c r="AG5972"/>
  <c r="AG5970" s="1"/>
  <c r="AF5972"/>
  <c r="AF5970" s="1"/>
  <c r="AE5972"/>
  <c r="AE5970" s="1"/>
  <c r="AD5972"/>
  <c r="AD5970" s="1"/>
  <c r="AC5972"/>
  <c r="AC5970" s="1"/>
  <c r="AB5972"/>
  <c r="AB5970" s="1"/>
  <c r="AA5972"/>
  <c r="Z5972"/>
  <c r="Z5970" s="1"/>
  <c r="Y5972"/>
  <c r="Y5970" s="1"/>
  <c r="X5972"/>
  <c r="T5972"/>
  <c r="T5970" s="1"/>
  <c r="S5972"/>
  <c r="S5970" s="1"/>
  <c r="R5972"/>
  <c r="R5970" s="1"/>
  <c r="Q5972"/>
  <c r="Q5970" s="1"/>
  <c r="P5972"/>
  <c r="O5972"/>
  <c r="O5970" s="1"/>
  <c r="N5972"/>
  <c r="N5970" s="1"/>
  <c r="M5972"/>
  <c r="M5970" s="1"/>
  <c r="L5972"/>
  <c r="K5972"/>
  <c r="K5970" s="1"/>
  <c r="AT5947"/>
  <c r="AT5946" s="1"/>
  <c r="AS5947"/>
  <c r="AS5946" s="1"/>
  <c r="AR5947"/>
  <c r="AR5946" s="1"/>
  <c r="AQ5947"/>
  <c r="AQ5946" s="1"/>
  <c r="AP5947"/>
  <c r="AP5946" s="1"/>
  <c r="AO5947"/>
  <c r="AO5946" s="1"/>
  <c r="AN5947"/>
  <c r="AN5946" s="1"/>
  <c r="AM5947"/>
  <c r="AL5947"/>
  <c r="AL5946" s="1"/>
  <c r="AK5947"/>
  <c r="AK5946" s="1"/>
  <c r="AG5947"/>
  <c r="AG5946" s="1"/>
  <c r="AF5947"/>
  <c r="AF5946" s="1"/>
  <c r="AE5947"/>
  <c r="AE5946" s="1"/>
  <c r="AD5947"/>
  <c r="AD5946" s="1"/>
  <c r="AC5947"/>
  <c r="AC5946" s="1"/>
  <c r="AB5947"/>
  <c r="AB5946" s="1"/>
  <c r="AA5947"/>
  <c r="AA5946" s="1"/>
  <c r="Z5947"/>
  <c r="Z5946" s="1"/>
  <c r="Y5947"/>
  <c r="Y5946" s="1"/>
  <c r="X5947"/>
  <c r="X5946" s="1"/>
  <c r="T5947"/>
  <c r="T5946" s="1"/>
  <c r="S5947"/>
  <c r="S5946" s="1"/>
  <c r="R5947"/>
  <c r="R5946" s="1"/>
  <c r="Q5947"/>
  <c r="Q5946" s="1"/>
  <c r="P5947"/>
  <c r="P5946" s="1"/>
  <c r="O5947"/>
  <c r="O5946" s="1"/>
  <c r="N5947"/>
  <c r="N5946" s="1"/>
  <c r="M5947"/>
  <c r="M5946" s="1"/>
  <c r="L5947"/>
  <c r="K5947"/>
  <c r="K5946" s="1"/>
  <c r="AT5944"/>
  <c r="AT5943" s="1"/>
  <c r="AS5944"/>
  <c r="AS5943" s="1"/>
  <c r="AR5944"/>
  <c r="AR5943" s="1"/>
  <c r="AQ5944"/>
  <c r="AQ5943" s="1"/>
  <c r="AP5944"/>
  <c r="AP5943" s="1"/>
  <c r="AO5944"/>
  <c r="AO5943" s="1"/>
  <c r="AN5944"/>
  <c r="AN5943" s="1"/>
  <c r="AM5944"/>
  <c r="AM5943" s="1"/>
  <c r="AL5944"/>
  <c r="AK5944"/>
  <c r="AK5943" s="1"/>
  <c r="AG5944"/>
  <c r="AF5944"/>
  <c r="AF5943" s="1"/>
  <c r="AE5944"/>
  <c r="AE5943" s="1"/>
  <c r="AD5944"/>
  <c r="AD5943" s="1"/>
  <c r="AC5944"/>
  <c r="AC5943" s="1"/>
  <c r="AB5944"/>
  <c r="AB5943" s="1"/>
  <c r="AA5944"/>
  <c r="AA5943" s="1"/>
  <c r="Z5944"/>
  <c r="Z5943" s="1"/>
  <c r="Y5944"/>
  <c r="Y5943" s="1"/>
  <c r="X5944"/>
  <c r="X5943" s="1"/>
  <c r="T5944"/>
  <c r="T5943" s="1"/>
  <c r="S5944"/>
  <c r="S5943" s="1"/>
  <c r="R5944"/>
  <c r="R5943" s="1"/>
  <c r="Q5944"/>
  <c r="Q5943" s="1"/>
  <c r="P5944"/>
  <c r="P5943" s="1"/>
  <c r="O5944"/>
  <c r="O5943" s="1"/>
  <c r="N5944"/>
  <c r="N5943" s="1"/>
  <c r="M5944"/>
  <c r="M5943" s="1"/>
  <c r="L5944"/>
  <c r="L5943" s="1"/>
  <c r="K5944"/>
  <c r="K5943" s="1"/>
  <c r="AT5932"/>
  <c r="AS5932"/>
  <c r="AR5932"/>
  <c r="AQ5932"/>
  <c r="AP5932"/>
  <c r="AO5932"/>
  <c r="AN5932"/>
  <c r="AM5932"/>
  <c r="AL5932"/>
  <c r="AK5932"/>
  <c r="AG5932"/>
  <c r="AF5932"/>
  <c r="AE5932"/>
  <c r="AD5932"/>
  <c r="AC5932"/>
  <c r="AB5932"/>
  <c r="AA5932"/>
  <c r="Z5932"/>
  <c r="Y5932"/>
  <c r="X5932"/>
  <c r="T5932"/>
  <c r="S5932"/>
  <c r="R5932"/>
  <c r="Q5932"/>
  <c r="P5932"/>
  <c r="O5932"/>
  <c r="N5932"/>
  <c r="M5932"/>
  <c r="L5932"/>
  <c r="K5932"/>
  <c r="AT5930"/>
  <c r="AS5930"/>
  <c r="AR5930"/>
  <c r="AQ5930"/>
  <c r="AP5930"/>
  <c r="AO5930"/>
  <c r="AN5930"/>
  <c r="AM5930"/>
  <c r="AL5930"/>
  <c r="AK5930"/>
  <c r="AG5930"/>
  <c r="AF5930"/>
  <c r="AE5930"/>
  <c r="AD5930"/>
  <c r="AC5930"/>
  <c r="AB5930"/>
  <c r="AA5930"/>
  <c r="Z5930"/>
  <c r="Y5930"/>
  <c r="X5930"/>
  <c r="T5930"/>
  <c r="S5930"/>
  <c r="R5930"/>
  <c r="Q5930"/>
  <c r="P5930"/>
  <c r="O5930"/>
  <c r="N5930"/>
  <c r="M5930"/>
  <c r="L5930"/>
  <c r="K5930"/>
  <c r="AT5924"/>
  <c r="AT5922" s="1"/>
  <c r="AS5924"/>
  <c r="AS5922" s="1"/>
  <c r="AR5924"/>
  <c r="AR5922" s="1"/>
  <c r="AQ5924"/>
  <c r="AQ5922" s="1"/>
  <c r="AP5924"/>
  <c r="AP5922" s="1"/>
  <c r="AO5924"/>
  <c r="AO5922" s="1"/>
  <c r="AN5924"/>
  <c r="AN5922" s="1"/>
  <c r="AM5924"/>
  <c r="AM5922" s="1"/>
  <c r="AL5924"/>
  <c r="AL5922" s="1"/>
  <c r="AK5924"/>
  <c r="AK5922" s="1"/>
  <c r="AG5924"/>
  <c r="AG5922" s="1"/>
  <c r="AF5924"/>
  <c r="AF5922" s="1"/>
  <c r="AE5924"/>
  <c r="AE5922" s="1"/>
  <c r="AD5924"/>
  <c r="AD5922" s="1"/>
  <c r="AC5924"/>
  <c r="AC5922" s="1"/>
  <c r="AB5924"/>
  <c r="AB5922" s="1"/>
  <c r="AA5924"/>
  <c r="AA5922" s="1"/>
  <c r="Z5924"/>
  <c r="Z5922" s="1"/>
  <c r="Y5924"/>
  <c r="Y5922" s="1"/>
  <c r="X5924"/>
  <c r="T5924"/>
  <c r="T5922" s="1"/>
  <c r="S5924"/>
  <c r="S5922" s="1"/>
  <c r="R5924"/>
  <c r="R5922" s="1"/>
  <c r="Q5924"/>
  <c r="Q5922" s="1"/>
  <c r="P5924"/>
  <c r="P5922" s="1"/>
  <c r="O5924"/>
  <c r="O5922" s="1"/>
  <c r="N5924"/>
  <c r="N5922" s="1"/>
  <c r="M5924"/>
  <c r="M5922" s="1"/>
  <c r="L5924"/>
  <c r="L5922" s="1"/>
  <c r="K5924"/>
  <c r="K5922" s="1"/>
  <c r="AT5896"/>
  <c r="AT5895" s="1"/>
  <c r="AS5896"/>
  <c r="AS5895" s="1"/>
  <c r="AR5896"/>
  <c r="AR5895" s="1"/>
  <c r="AQ5896"/>
  <c r="AQ5895" s="1"/>
  <c r="AP5896"/>
  <c r="AP5895" s="1"/>
  <c r="AO5896"/>
  <c r="AO5895" s="1"/>
  <c r="AN5896"/>
  <c r="AN5895" s="1"/>
  <c r="AM5896"/>
  <c r="AM5895" s="1"/>
  <c r="AL5896"/>
  <c r="AK5896"/>
  <c r="AK5895" s="1"/>
  <c r="AG5896"/>
  <c r="AG5895" s="1"/>
  <c r="AF5896"/>
  <c r="AF5895" s="1"/>
  <c r="AE5896"/>
  <c r="AE5895" s="1"/>
  <c r="AD5896"/>
  <c r="AD5895" s="1"/>
  <c r="AC5896"/>
  <c r="AB5896"/>
  <c r="AB5895" s="1"/>
  <c r="AA5896"/>
  <c r="AA5895" s="1"/>
  <c r="Z5896"/>
  <c r="Z5895" s="1"/>
  <c r="Y5896"/>
  <c r="Y5895" s="1"/>
  <c r="X5896"/>
  <c r="X5895" s="1"/>
  <c r="T5896"/>
  <c r="T5895" s="1"/>
  <c r="S5896"/>
  <c r="S5895" s="1"/>
  <c r="R5896"/>
  <c r="R5895" s="1"/>
  <c r="Q5896"/>
  <c r="Q5895" s="1"/>
  <c r="P5896"/>
  <c r="P5895" s="1"/>
  <c r="O5896"/>
  <c r="O5895" s="1"/>
  <c r="N5896"/>
  <c r="N5895" s="1"/>
  <c r="M5896"/>
  <c r="M5895" s="1"/>
  <c r="L5896"/>
  <c r="K5896"/>
  <c r="K5895" s="1"/>
  <c r="AT5884"/>
  <c r="AS5884"/>
  <c r="AR5884"/>
  <c r="AQ5884"/>
  <c r="AP5884"/>
  <c r="AO5884"/>
  <c r="AN5884"/>
  <c r="AM5884"/>
  <c r="AL5884"/>
  <c r="AK5884"/>
  <c r="AG5884"/>
  <c r="AF5884"/>
  <c r="AE5884"/>
  <c r="AD5884"/>
  <c r="AC5884"/>
  <c r="AB5884"/>
  <c r="AA5884"/>
  <c r="Z5884"/>
  <c r="Y5884"/>
  <c r="X5884"/>
  <c r="T5884"/>
  <c r="S5884"/>
  <c r="R5884"/>
  <c r="Q5884"/>
  <c r="P5884"/>
  <c r="O5884"/>
  <c r="N5884"/>
  <c r="M5884"/>
  <c r="L5884"/>
  <c r="K5884"/>
  <c r="AT5882"/>
  <c r="AS5882"/>
  <c r="AR5882"/>
  <c r="AQ5882"/>
  <c r="AP5882"/>
  <c r="AO5882"/>
  <c r="AN5882"/>
  <c r="AM5882"/>
  <c r="AL5882"/>
  <c r="AK5882"/>
  <c r="AG5882"/>
  <c r="AF5882"/>
  <c r="AE5882"/>
  <c r="AD5882"/>
  <c r="AC5882"/>
  <c r="AB5882"/>
  <c r="AA5882"/>
  <c r="Z5882"/>
  <c r="Y5882"/>
  <c r="X5882"/>
  <c r="T5882"/>
  <c r="S5882"/>
  <c r="R5882"/>
  <c r="Q5882"/>
  <c r="P5882"/>
  <c r="O5882"/>
  <c r="N5882"/>
  <c r="M5882"/>
  <c r="L5882"/>
  <c r="K5882"/>
  <c r="AT5876"/>
  <c r="AT5874" s="1"/>
  <c r="AS5876"/>
  <c r="AS5874" s="1"/>
  <c r="AR5876"/>
  <c r="AR5874" s="1"/>
  <c r="AQ5876"/>
  <c r="AQ5874" s="1"/>
  <c r="AP5876"/>
  <c r="AP5874" s="1"/>
  <c r="AO5876"/>
  <c r="AO5874" s="1"/>
  <c r="AN5876"/>
  <c r="AN5874" s="1"/>
  <c r="AM5876"/>
  <c r="AM5874" s="1"/>
  <c r="AL5876"/>
  <c r="AL5874" s="1"/>
  <c r="AK5876"/>
  <c r="AK5874" s="1"/>
  <c r="AG5876"/>
  <c r="AG5874" s="1"/>
  <c r="AF5876"/>
  <c r="AF5874" s="1"/>
  <c r="AE5876"/>
  <c r="AE5874" s="1"/>
  <c r="AD5876"/>
  <c r="AD5874" s="1"/>
  <c r="AC5876"/>
  <c r="AC5874" s="1"/>
  <c r="AB5876"/>
  <c r="AB5874" s="1"/>
  <c r="AA5876"/>
  <c r="AA5874" s="1"/>
  <c r="Z5876"/>
  <c r="Z5874" s="1"/>
  <c r="Y5876"/>
  <c r="Y5874" s="1"/>
  <c r="X5876"/>
  <c r="X5874" s="1"/>
  <c r="T5876"/>
  <c r="T5874" s="1"/>
  <c r="S5876"/>
  <c r="S5874" s="1"/>
  <c r="R5876"/>
  <c r="R5874" s="1"/>
  <c r="Q5876"/>
  <c r="Q5874" s="1"/>
  <c r="P5876"/>
  <c r="P5874" s="1"/>
  <c r="O5876"/>
  <c r="O5874" s="1"/>
  <c r="N5876"/>
  <c r="N5874" s="1"/>
  <c r="M5876"/>
  <c r="L5876"/>
  <c r="L5874" s="1"/>
  <c r="K5876"/>
  <c r="K5874" s="1"/>
  <c r="AT5851"/>
  <c r="AT5850" s="1"/>
  <c r="AS5851"/>
  <c r="AS5850" s="1"/>
  <c r="AR5851"/>
  <c r="AR5850" s="1"/>
  <c r="AQ5851"/>
  <c r="AQ5850" s="1"/>
  <c r="AP5851"/>
  <c r="AP5850" s="1"/>
  <c r="AO5851"/>
  <c r="AO5850" s="1"/>
  <c r="AN5851"/>
  <c r="AN5850" s="1"/>
  <c r="AM5851"/>
  <c r="AM5850" s="1"/>
  <c r="AL5851"/>
  <c r="AK5851"/>
  <c r="AK5850" s="1"/>
  <c r="AG5851"/>
  <c r="AG5850" s="1"/>
  <c r="AF5851"/>
  <c r="AF5850" s="1"/>
  <c r="AE5851"/>
  <c r="AE5850" s="1"/>
  <c r="AD5851"/>
  <c r="AD5850" s="1"/>
  <c r="AC5851"/>
  <c r="AC5850" s="1"/>
  <c r="AB5851"/>
  <c r="AB5850" s="1"/>
  <c r="AA5851"/>
  <c r="AA5850" s="1"/>
  <c r="Z5851"/>
  <c r="Z5850" s="1"/>
  <c r="Y5851"/>
  <c r="X5851"/>
  <c r="X5850" s="1"/>
  <c r="T5851"/>
  <c r="T5850" s="1"/>
  <c r="S5851"/>
  <c r="S5850" s="1"/>
  <c r="R5851"/>
  <c r="R5850" s="1"/>
  <c r="Q5851"/>
  <c r="Q5850" s="1"/>
  <c r="P5851"/>
  <c r="P5850" s="1"/>
  <c r="O5851"/>
  <c r="O5850" s="1"/>
  <c r="N5851"/>
  <c r="N5850" s="1"/>
  <c r="M5851"/>
  <c r="M5850" s="1"/>
  <c r="L5851"/>
  <c r="K5851"/>
  <c r="K5850" s="1"/>
  <c r="AT5848"/>
  <c r="AT5847" s="1"/>
  <c r="AS5848"/>
  <c r="AS5847" s="1"/>
  <c r="AR5848"/>
  <c r="AR5847" s="1"/>
  <c r="AQ5848"/>
  <c r="AQ5847" s="1"/>
  <c r="AP5848"/>
  <c r="AP5847" s="1"/>
  <c r="AO5848"/>
  <c r="AO5847" s="1"/>
  <c r="AN5848"/>
  <c r="AN5847" s="1"/>
  <c r="AM5848"/>
  <c r="AM5847" s="1"/>
  <c r="AL5848"/>
  <c r="AL5847" s="1"/>
  <c r="AK5848"/>
  <c r="AG5848"/>
  <c r="AG5847" s="1"/>
  <c r="AF5848"/>
  <c r="AF5847" s="1"/>
  <c r="AE5848"/>
  <c r="AE5847" s="1"/>
  <c r="AD5848"/>
  <c r="AD5847" s="1"/>
  <c r="AC5848"/>
  <c r="AC5847" s="1"/>
  <c r="AB5848"/>
  <c r="AB5847" s="1"/>
  <c r="AA5848"/>
  <c r="AA5847" s="1"/>
  <c r="Z5848"/>
  <c r="Z5847" s="1"/>
  <c r="Y5848"/>
  <c r="Y5847" s="1"/>
  <c r="X5848"/>
  <c r="X5847" s="1"/>
  <c r="T5848"/>
  <c r="T5847" s="1"/>
  <c r="S5848"/>
  <c r="S5847" s="1"/>
  <c r="R5848"/>
  <c r="R5847" s="1"/>
  <c r="Q5848"/>
  <c r="Q5847" s="1"/>
  <c r="P5848"/>
  <c r="P5847" s="1"/>
  <c r="O5848"/>
  <c r="O5847" s="1"/>
  <c r="N5848"/>
  <c r="N5847" s="1"/>
  <c r="M5848"/>
  <c r="M5847" s="1"/>
  <c r="L5848"/>
  <c r="L5847" s="1"/>
  <c r="K5848"/>
  <c r="K5847" s="1"/>
  <c r="AT5836"/>
  <c r="AS5836"/>
  <c r="AR5836"/>
  <c r="AQ5836"/>
  <c r="AP5836"/>
  <c r="AO5836"/>
  <c r="AN5836"/>
  <c r="AM5836"/>
  <c r="AL5836"/>
  <c r="AK5836"/>
  <c r="AG5836"/>
  <c r="AF5836"/>
  <c r="AE5836"/>
  <c r="AD5836"/>
  <c r="AC5836"/>
  <c r="AB5836"/>
  <c r="AA5836"/>
  <c r="Z5836"/>
  <c r="Y5836"/>
  <c r="X5836"/>
  <c r="T5836"/>
  <c r="S5836"/>
  <c r="R5836"/>
  <c r="Q5836"/>
  <c r="P5836"/>
  <c r="O5836"/>
  <c r="N5836"/>
  <c r="M5836"/>
  <c r="L5836"/>
  <c r="K5836"/>
  <c r="AT5834"/>
  <c r="AS5834"/>
  <c r="AR5834"/>
  <c r="AQ5834"/>
  <c r="AP5834"/>
  <c r="AO5834"/>
  <c r="AN5834"/>
  <c r="AM5834"/>
  <c r="AL5834"/>
  <c r="AK5834"/>
  <c r="AG5834"/>
  <c r="AF5834"/>
  <c r="AE5834"/>
  <c r="AD5834"/>
  <c r="AC5834"/>
  <c r="AB5834"/>
  <c r="AA5834"/>
  <c r="Z5834"/>
  <c r="Y5834"/>
  <c r="X5834"/>
  <c r="T5834"/>
  <c r="S5834"/>
  <c r="R5834"/>
  <c r="Q5834"/>
  <c r="P5834"/>
  <c r="O5834"/>
  <c r="N5834"/>
  <c r="M5834"/>
  <c r="L5834"/>
  <c r="K5834"/>
  <c r="AT5828"/>
  <c r="AT5826" s="1"/>
  <c r="AS5828"/>
  <c r="AS5826" s="1"/>
  <c r="AR5828"/>
  <c r="AR5826" s="1"/>
  <c r="AQ5828"/>
  <c r="AQ5826" s="1"/>
  <c r="AP5828"/>
  <c r="AP5826" s="1"/>
  <c r="AO5828"/>
  <c r="AO5826" s="1"/>
  <c r="AN5828"/>
  <c r="AN5826" s="1"/>
  <c r="AM5828"/>
  <c r="AM5826" s="1"/>
  <c r="AL5828"/>
  <c r="AK5828"/>
  <c r="AK5826" s="1"/>
  <c r="AG5828"/>
  <c r="AG5826" s="1"/>
  <c r="AF5828"/>
  <c r="AF5826" s="1"/>
  <c r="AE5828"/>
  <c r="AE5826" s="1"/>
  <c r="AD5828"/>
  <c r="AD5826" s="1"/>
  <c r="AC5828"/>
  <c r="AC5826" s="1"/>
  <c r="AB5828"/>
  <c r="AB5826" s="1"/>
  <c r="AA5828"/>
  <c r="AA5826" s="1"/>
  <c r="Z5828"/>
  <c r="Z5826" s="1"/>
  <c r="Y5828"/>
  <c r="X5828"/>
  <c r="X5826" s="1"/>
  <c r="T5828"/>
  <c r="T5826" s="1"/>
  <c r="S5828"/>
  <c r="S5826" s="1"/>
  <c r="R5828"/>
  <c r="R5826" s="1"/>
  <c r="Q5828"/>
  <c r="Q5826" s="1"/>
  <c r="P5828"/>
  <c r="P5826" s="1"/>
  <c r="O5828"/>
  <c r="O5826" s="1"/>
  <c r="N5828"/>
  <c r="N5826" s="1"/>
  <c r="M5828"/>
  <c r="L5828"/>
  <c r="L5826" s="1"/>
  <c r="K5828"/>
  <c r="K5826" s="1"/>
  <c r="AT5803"/>
  <c r="AT5802" s="1"/>
  <c r="AS5803"/>
  <c r="AS5802" s="1"/>
  <c r="AR5803"/>
  <c r="AR5802" s="1"/>
  <c r="AQ5803"/>
  <c r="AQ5802" s="1"/>
  <c r="AP5803"/>
  <c r="AP5802" s="1"/>
  <c r="AO5803"/>
  <c r="AO5802" s="1"/>
  <c r="AN5803"/>
  <c r="AN5802" s="1"/>
  <c r="AM5803"/>
  <c r="AL5803"/>
  <c r="AL5802" s="1"/>
  <c r="AK5803"/>
  <c r="AK5802" s="1"/>
  <c r="AG5803"/>
  <c r="AG5802" s="1"/>
  <c r="AF5803"/>
  <c r="AF5802" s="1"/>
  <c r="AE5803"/>
  <c r="AE5802" s="1"/>
  <c r="AD5803"/>
  <c r="AD5802" s="1"/>
  <c r="AC5803"/>
  <c r="AC5802" s="1"/>
  <c r="AB5803"/>
  <c r="AB5802" s="1"/>
  <c r="AA5803"/>
  <c r="AA5802" s="1"/>
  <c r="Z5803"/>
  <c r="Z5802" s="1"/>
  <c r="Y5803"/>
  <c r="Y5802" s="1"/>
  <c r="X5803"/>
  <c r="X5802" s="1"/>
  <c r="T5803"/>
  <c r="T5802" s="1"/>
  <c r="S5803"/>
  <c r="S5802" s="1"/>
  <c r="R5803"/>
  <c r="R5802" s="1"/>
  <c r="Q5803"/>
  <c r="Q5802" s="1"/>
  <c r="P5803"/>
  <c r="P5802" s="1"/>
  <c r="O5803"/>
  <c r="O5802" s="1"/>
  <c r="N5803"/>
  <c r="M5803"/>
  <c r="M5802" s="1"/>
  <c r="L5803"/>
  <c r="L5802" s="1"/>
  <c r="K5803"/>
  <c r="K5802" s="1"/>
  <c r="AT5800"/>
  <c r="AT5799" s="1"/>
  <c r="AS5800"/>
  <c r="AS5799" s="1"/>
  <c r="AR5800"/>
  <c r="AR5799" s="1"/>
  <c r="AQ5800"/>
  <c r="AQ5799" s="1"/>
  <c r="AP5800"/>
  <c r="AP5799" s="1"/>
  <c r="AO5800"/>
  <c r="AO5799" s="1"/>
  <c r="AN5800"/>
  <c r="AM5800"/>
  <c r="AM5799" s="1"/>
  <c r="AL5800"/>
  <c r="AL5799" s="1"/>
  <c r="AK5800"/>
  <c r="AK5799" s="1"/>
  <c r="AG5800"/>
  <c r="AG5799" s="1"/>
  <c r="AF5800"/>
  <c r="AF5799" s="1"/>
  <c r="AE5800"/>
  <c r="AE5799" s="1"/>
  <c r="AD5800"/>
  <c r="AD5799" s="1"/>
  <c r="AC5800"/>
  <c r="AC5799" s="1"/>
  <c r="AB5800"/>
  <c r="AB5799" s="1"/>
  <c r="AA5800"/>
  <c r="Z5800"/>
  <c r="Z5799" s="1"/>
  <c r="Y5800"/>
  <c r="Y5799" s="1"/>
  <c r="X5800"/>
  <c r="X5799" s="1"/>
  <c r="T5800"/>
  <c r="T5799" s="1"/>
  <c r="S5800"/>
  <c r="S5799" s="1"/>
  <c r="R5800"/>
  <c r="R5799" s="1"/>
  <c r="Q5800"/>
  <c r="Q5799" s="1"/>
  <c r="P5800"/>
  <c r="P5799" s="1"/>
  <c r="O5800"/>
  <c r="O5799" s="1"/>
  <c r="N5800"/>
  <c r="N5799" s="1"/>
  <c r="M5800"/>
  <c r="M5799" s="1"/>
  <c r="L5800"/>
  <c r="L5799" s="1"/>
  <c r="K5800"/>
  <c r="K5799" s="1"/>
  <c r="AT5788"/>
  <c r="AS5788"/>
  <c r="AR5788"/>
  <c r="AQ5788"/>
  <c r="AP5788"/>
  <c r="AO5788"/>
  <c r="AN5788"/>
  <c r="AM5788"/>
  <c r="AL5788"/>
  <c r="AK5788"/>
  <c r="AG5788"/>
  <c r="AF5788"/>
  <c r="AE5788"/>
  <c r="AD5788"/>
  <c r="AC5788"/>
  <c r="AB5788"/>
  <c r="AA5788"/>
  <c r="Z5788"/>
  <c r="Y5788"/>
  <c r="X5788"/>
  <c r="T5788"/>
  <c r="S5788"/>
  <c r="R5788"/>
  <c r="Q5788"/>
  <c r="P5788"/>
  <c r="O5788"/>
  <c r="N5788"/>
  <c r="M5788"/>
  <c r="L5788"/>
  <c r="K5788"/>
  <c r="AT5786"/>
  <c r="AS5786"/>
  <c r="AR5786"/>
  <c r="AQ5786"/>
  <c r="AP5786"/>
  <c r="AO5786"/>
  <c r="AN5786"/>
  <c r="AM5786"/>
  <c r="AL5786"/>
  <c r="AK5786"/>
  <c r="AG5786"/>
  <c r="AF5786"/>
  <c r="AE5786"/>
  <c r="AD5786"/>
  <c r="AC5786"/>
  <c r="AB5786"/>
  <c r="AA5786"/>
  <c r="Z5786"/>
  <c r="Y5786"/>
  <c r="X5786"/>
  <c r="T5786"/>
  <c r="S5786"/>
  <c r="R5786"/>
  <c r="Q5786"/>
  <c r="P5786"/>
  <c r="O5786"/>
  <c r="N5786"/>
  <c r="M5786"/>
  <c r="L5786"/>
  <c r="K5786"/>
  <c r="AT5780"/>
  <c r="AT5778" s="1"/>
  <c r="AS5780"/>
  <c r="AS5778" s="1"/>
  <c r="AR5780"/>
  <c r="AR5778" s="1"/>
  <c r="AQ5780"/>
  <c r="AQ5778" s="1"/>
  <c r="AP5780"/>
  <c r="AP5778" s="1"/>
  <c r="AO5780"/>
  <c r="AO5778" s="1"/>
  <c r="AN5780"/>
  <c r="AM5780"/>
  <c r="AM5778" s="1"/>
  <c r="AL5780"/>
  <c r="AL5778" s="1"/>
  <c r="AK5780"/>
  <c r="AK5778" s="1"/>
  <c r="AG5780"/>
  <c r="AG5778" s="1"/>
  <c r="AF5780"/>
  <c r="AF5778" s="1"/>
  <c r="AE5780"/>
  <c r="AE5778" s="1"/>
  <c r="AD5780"/>
  <c r="AC5780"/>
  <c r="AC5778" s="1"/>
  <c r="AB5780"/>
  <c r="AB5778" s="1"/>
  <c r="AA5780"/>
  <c r="AA5778" s="1"/>
  <c r="Z5780"/>
  <c r="Z5778" s="1"/>
  <c r="Y5780"/>
  <c r="Y5778" s="1"/>
  <c r="X5780"/>
  <c r="X5778" s="1"/>
  <c r="T5780"/>
  <c r="T5778" s="1"/>
  <c r="S5780"/>
  <c r="S5778" s="1"/>
  <c r="R5780"/>
  <c r="R5778" s="1"/>
  <c r="Q5780"/>
  <c r="Q5778" s="1"/>
  <c r="P5780"/>
  <c r="P5778" s="1"/>
  <c r="O5780"/>
  <c r="O5778" s="1"/>
  <c r="N5780"/>
  <c r="N5778" s="1"/>
  <c r="M5780"/>
  <c r="L5780"/>
  <c r="L5778" s="1"/>
  <c r="K5780"/>
  <c r="K5778" s="1"/>
  <c r="AT5755"/>
  <c r="AT5754" s="1"/>
  <c r="AS5755"/>
  <c r="AS5754" s="1"/>
  <c r="AR5755"/>
  <c r="AR5754" s="1"/>
  <c r="AQ5755"/>
  <c r="AQ5754" s="1"/>
  <c r="AP5755"/>
  <c r="AP5754" s="1"/>
  <c r="AO5755"/>
  <c r="AO5754" s="1"/>
  <c r="AN5755"/>
  <c r="AM5755"/>
  <c r="AM5754" s="1"/>
  <c r="AL5755"/>
  <c r="AL5754" s="1"/>
  <c r="AK5755"/>
  <c r="AK5754" s="1"/>
  <c r="AG5755"/>
  <c r="AG5754" s="1"/>
  <c r="AF5755"/>
  <c r="AF5754" s="1"/>
  <c r="AE5755"/>
  <c r="AE5754" s="1"/>
  <c r="AD5755"/>
  <c r="AC5755"/>
  <c r="AC5754" s="1"/>
  <c r="AB5755"/>
  <c r="AB5754" s="1"/>
  <c r="AA5755"/>
  <c r="AA5754" s="1"/>
  <c r="Z5755"/>
  <c r="Z5754" s="1"/>
  <c r="Y5755"/>
  <c r="Y5754" s="1"/>
  <c r="X5755"/>
  <c r="X5754" s="1"/>
  <c r="T5755"/>
  <c r="T5754" s="1"/>
  <c r="S5755"/>
  <c r="S5754" s="1"/>
  <c r="R5755"/>
  <c r="R5754" s="1"/>
  <c r="Q5755"/>
  <c r="Q5754" s="1"/>
  <c r="P5755"/>
  <c r="P5754" s="1"/>
  <c r="O5755"/>
  <c r="O5754" s="1"/>
  <c r="N5755"/>
  <c r="N5754" s="1"/>
  <c r="M5755"/>
  <c r="M5754" s="1"/>
  <c r="L5755"/>
  <c r="K5755"/>
  <c r="K5754" s="1"/>
  <c r="AT5752"/>
  <c r="AT5751" s="1"/>
  <c r="AS5752"/>
  <c r="AS5751" s="1"/>
  <c r="AR5752"/>
  <c r="AR5751" s="1"/>
  <c r="AQ5752"/>
  <c r="AQ5751" s="1"/>
  <c r="AP5752"/>
  <c r="AO5752"/>
  <c r="AO5751" s="1"/>
  <c r="AN5752"/>
  <c r="AN5751" s="1"/>
  <c r="AM5752"/>
  <c r="AM5751" s="1"/>
  <c r="AL5752"/>
  <c r="AL5751" s="1"/>
  <c r="AK5752"/>
  <c r="AK5751" s="1"/>
  <c r="AG5752"/>
  <c r="AG5751" s="1"/>
  <c r="AF5752"/>
  <c r="AF5751" s="1"/>
  <c r="AE5752"/>
  <c r="AE5751" s="1"/>
  <c r="AD5752"/>
  <c r="AD5751" s="1"/>
  <c r="AC5752"/>
  <c r="AC5751" s="1"/>
  <c r="AB5752"/>
  <c r="AB5751" s="1"/>
  <c r="AA5752"/>
  <c r="AA5751" s="1"/>
  <c r="Z5752"/>
  <c r="Z5751" s="1"/>
  <c r="Y5752"/>
  <c r="Y5751" s="1"/>
  <c r="X5752"/>
  <c r="X5751" s="1"/>
  <c r="T5752"/>
  <c r="T5751" s="1"/>
  <c r="S5752"/>
  <c r="S5751" s="1"/>
  <c r="R5752"/>
  <c r="R5751" s="1"/>
  <c r="Q5752"/>
  <c r="Q5751" s="1"/>
  <c r="P5752"/>
  <c r="P5751" s="1"/>
  <c r="O5752"/>
  <c r="O5751" s="1"/>
  <c r="N5752"/>
  <c r="N5751" s="1"/>
  <c r="M5752"/>
  <c r="M5751" s="1"/>
  <c r="L5752"/>
  <c r="L5751" s="1"/>
  <c r="K5752"/>
  <c r="K5751" s="1"/>
  <c r="AT5740"/>
  <c r="AS5740"/>
  <c r="AR5740"/>
  <c r="AQ5740"/>
  <c r="AP5740"/>
  <c r="AO5740"/>
  <c r="AN5740"/>
  <c r="AM5740"/>
  <c r="AL5740"/>
  <c r="AK5740"/>
  <c r="AG5740"/>
  <c r="AF5740"/>
  <c r="AE5740"/>
  <c r="AD5740"/>
  <c r="AC5740"/>
  <c r="AB5740"/>
  <c r="AA5740"/>
  <c r="Z5740"/>
  <c r="Y5740"/>
  <c r="X5740"/>
  <c r="T5740"/>
  <c r="S5740"/>
  <c r="R5740"/>
  <c r="Q5740"/>
  <c r="P5740"/>
  <c r="O5740"/>
  <c r="N5740"/>
  <c r="M5740"/>
  <c r="L5740"/>
  <c r="K5740"/>
  <c r="AT5738"/>
  <c r="AS5738"/>
  <c r="AR5738"/>
  <c r="AQ5738"/>
  <c r="AP5738"/>
  <c r="AO5738"/>
  <c r="AN5738"/>
  <c r="AM5738"/>
  <c r="AL5738"/>
  <c r="AK5738"/>
  <c r="AG5738"/>
  <c r="AF5738"/>
  <c r="AE5738"/>
  <c r="AD5738"/>
  <c r="AC5738"/>
  <c r="AB5738"/>
  <c r="AA5738"/>
  <c r="Z5738"/>
  <c r="Y5738"/>
  <c r="X5738"/>
  <c r="T5738"/>
  <c r="S5738"/>
  <c r="R5738"/>
  <c r="Q5738"/>
  <c r="P5738"/>
  <c r="O5738"/>
  <c r="N5738"/>
  <c r="M5738"/>
  <c r="L5738"/>
  <c r="K5738"/>
  <c r="AT5732"/>
  <c r="AT5730" s="1"/>
  <c r="AS5732"/>
  <c r="AS5730" s="1"/>
  <c r="AR5732"/>
  <c r="AR5730" s="1"/>
  <c r="AQ5732"/>
  <c r="AP5732"/>
  <c r="AP5730" s="1"/>
  <c r="AO5732"/>
  <c r="AO5730" s="1"/>
  <c r="AN5732"/>
  <c r="AN5730" s="1"/>
  <c r="AM5732"/>
  <c r="AM5730" s="1"/>
  <c r="AL5732"/>
  <c r="AL5730" s="1"/>
  <c r="AK5732"/>
  <c r="AK5730" s="1"/>
  <c r="AG5732"/>
  <c r="AG5730" s="1"/>
  <c r="AF5732"/>
  <c r="AF5730" s="1"/>
  <c r="AE5732"/>
  <c r="AD5732"/>
  <c r="AD5730" s="1"/>
  <c r="AC5732"/>
  <c r="AC5730" s="1"/>
  <c r="AB5732"/>
  <c r="AB5730" s="1"/>
  <c r="AA5732"/>
  <c r="AA5730" s="1"/>
  <c r="Z5732"/>
  <c r="Z5730" s="1"/>
  <c r="Y5732"/>
  <c r="Y5730" s="1"/>
  <c r="X5732"/>
  <c r="X5730" s="1"/>
  <c r="T5732"/>
  <c r="S5732"/>
  <c r="S5730" s="1"/>
  <c r="R5732"/>
  <c r="R5730" s="1"/>
  <c r="Q5732"/>
  <c r="Q5730" s="1"/>
  <c r="P5732"/>
  <c r="P5730" s="1"/>
  <c r="O5732"/>
  <c r="O5730" s="1"/>
  <c r="N5732"/>
  <c r="N5730" s="1"/>
  <c r="M5732"/>
  <c r="M5730" s="1"/>
  <c r="L5732"/>
  <c r="L5730" s="1"/>
  <c r="K5732"/>
  <c r="K5730" s="1"/>
  <c r="AT5702"/>
  <c r="AT5701" s="1"/>
  <c r="AS5702"/>
  <c r="AS5701" s="1"/>
  <c r="AR5702"/>
  <c r="AR5701" s="1"/>
  <c r="AQ5702"/>
  <c r="AQ5701" s="1"/>
  <c r="AP5702"/>
  <c r="AP5701" s="1"/>
  <c r="AO5702"/>
  <c r="AO5701" s="1"/>
  <c r="AN5702"/>
  <c r="AN5701" s="1"/>
  <c r="AM5702"/>
  <c r="AM5701" s="1"/>
  <c r="AL5702"/>
  <c r="AK5702"/>
  <c r="AK5701" s="1"/>
  <c r="AG5702"/>
  <c r="AG5701" s="1"/>
  <c r="AF5702"/>
  <c r="AF5701" s="1"/>
  <c r="AE5702"/>
  <c r="AE5701" s="1"/>
  <c r="AD5702"/>
  <c r="AC5702"/>
  <c r="AC5701" s="1"/>
  <c r="AB5702"/>
  <c r="AB5701" s="1"/>
  <c r="AA5702"/>
  <c r="AA5701" s="1"/>
  <c r="Z5702"/>
  <c r="Z5701" s="1"/>
  <c r="Y5702"/>
  <c r="Y5701" s="1"/>
  <c r="X5702"/>
  <c r="X5701" s="1"/>
  <c r="T5702"/>
  <c r="T5701" s="1"/>
  <c r="S5702"/>
  <c r="S5701" s="1"/>
  <c r="R5702"/>
  <c r="R5701" s="1"/>
  <c r="Q5702"/>
  <c r="Q5701" s="1"/>
  <c r="P5702"/>
  <c r="P5701" s="1"/>
  <c r="O5702"/>
  <c r="O5701" s="1"/>
  <c r="N5702"/>
  <c r="N5701" s="1"/>
  <c r="M5702"/>
  <c r="L5702"/>
  <c r="L5701" s="1"/>
  <c r="K5702"/>
  <c r="K5701" s="1"/>
  <c r="AT5690"/>
  <c r="AS5690"/>
  <c r="AR5690"/>
  <c r="AQ5690"/>
  <c r="AP5690"/>
  <c r="AO5690"/>
  <c r="AN5690"/>
  <c r="AM5690"/>
  <c r="AL5690"/>
  <c r="AK5690"/>
  <c r="AG5690"/>
  <c r="AF5690"/>
  <c r="AE5690"/>
  <c r="AD5690"/>
  <c r="AC5690"/>
  <c r="AB5690"/>
  <c r="AA5690"/>
  <c r="Z5690"/>
  <c r="Y5690"/>
  <c r="X5690"/>
  <c r="T5690"/>
  <c r="S5690"/>
  <c r="R5690"/>
  <c r="Q5690"/>
  <c r="P5690"/>
  <c r="O5690"/>
  <c r="N5690"/>
  <c r="M5690"/>
  <c r="L5690"/>
  <c r="K5690"/>
  <c r="AT5688"/>
  <c r="AS5688"/>
  <c r="AR5688"/>
  <c r="AQ5688"/>
  <c r="AP5688"/>
  <c r="AO5688"/>
  <c r="AN5688"/>
  <c r="AM5688"/>
  <c r="AL5688"/>
  <c r="AK5688"/>
  <c r="AG5688"/>
  <c r="AF5688"/>
  <c r="AE5688"/>
  <c r="AD5688"/>
  <c r="AC5688"/>
  <c r="AB5688"/>
  <c r="AA5688"/>
  <c r="Z5688"/>
  <c r="Y5688"/>
  <c r="X5688"/>
  <c r="T5688"/>
  <c r="S5688"/>
  <c r="R5688"/>
  <c r="Q5688"/>
  <c r="P5688"/>
  <c r="O5688"/>
  <c r="N5688"/>
  <c r="M5688"/>
  <c r="L5688"/>
  <c r="K5688"/>
  <c r="AT5682"/>
  <c r="AT5680" s="1"/>
  <c r="AS5682"/>
  <c r="AS5680" s="1"/>
  <c r="AR5682"/>
  <c r="AR5680" s="1"/>
  <c r="AQ5682"/>
  <c r="AQ5680" s="1"/>
  <c r="AP5682"/>
  <c r="AP5680" s="1"/>
  <c r="AO5682"/>
  <c r="AO5680" s="1"/>
  <c r="AN5682"/>
  <c r="AM5682"/>
  <c r="AM5680" s="1"/>
  <c r="AL5682"/>
  <c r="AL5680" s="1"/>
  <c r="AK5682"/>
  <c r="AK5680" s="1"/>
  <c r="AG5682"/>
  <c r="AG5680" s="1"/>
  <c r="AF5682"/>
  <c r="AF5680" s="1"/>
  <c r="AE5682"/>
  <c r="AE5680" s="1"/>
  <c r="AD5682"/>
  <c r="AD5680" s="1"/>
  <c r="AC5682"/>
  <c r="AC5680" s="1"/>
  <c r="AB5682"/>
  <c r="AA5682"/>
  <c r="AA5680" s="1"/>
  <c r="Z5682"/>
  <c r="Z5680" s="1"/>
  <c r="Y5682"/>
  <c r="Y5680" s="1"/>
  <c r="X5682"/>
  <c r="T5682"/>
  <c r="T5680" s="1"/>
  <c r="S5682"/>
  <c r="S5680" s="1"/>
  <c r="R5682"/>
  <c r="R5680" s="1"/>
  <c r="Q5682"/>
  <c r="Q5680" s="1"/>
  <c r="P5682"/>
  <c r="P5680" s="1"/>
  <c r="O5682"/>
  <c r="N5682"/>
  <c r="N5680" s="1"/>
  <c r="M5682"/>
  <c r="M5680" s="1"/>
  <c r="L5682"/>
  <c r="L5680" s="1"/>
  <c r="K5682"/>
  <c r="K5680" s="1"/>
  <c r="AT5657"/>
  <c r="AT5656" s="1"/>
  <c r="AS5657"/>
  <c r="AS5656" s="1"/>
  <c r="AR5657"/>
  <c r="AR5656" s="1"/>
  <c r="AQ5657"/>
  <c r="AQ5656" s="1"/>
  <c r="AP5657"/>
  <c r="AP5656" s="1"/>
  <c r="AO5657"/>
  <c r="AO5656" s="1"/>
  <c r="AN5657"/>
  <c r="AN5656" s="1"/>
  <c r="AM5657"/>
  <c r="AM5656" s="1"/>
  <c r="AL5657"/>
  <c r="AL5656" s="1"/>
  <c r="AK5657"/>
  <c r="AK5656" s="1"/>
  <c r="AG5657"/>
  <c r="AG5656" s="1"/>
  <c r="AF5657"/>
  <c r="AE5657"/>
  <c r="AE5656" s="1"/>
  <c r="AD5657"/>
  <c r="AD5656" s="1"/>
  <c r="AC5657"/>
  <c r="AC5656" s="1"/>
  <c r="AB5657"/>
  <c r="AB5656" s="1"/>
  <c r="AA5657"/>
  <c r="AA5656" s="1"/>
  <c r="Z5657"/>
  <c r="Z5656" s="1"/>
  <c r="Y5657"/>
  <c r="Y5656" s="1"/>
  <c r="X5657"/>
  <c r="X5656" s="1"/>
  <c r="T5657"/>
  <c r="T5656" s="1"/>
  <c r="S5657"/>
  <c r="S5656" s="1"/>
  <c r="R5657"/>
  <c r="R5656" s="1"/>
  <c r="Q5657"/>
  <c r="Q5656" s="1"/>
  <c r="P5657"/>
  <c r="P5656" s="1"/>
  <c r="O5657"/>
  <c r="O5656" s="1"/>
  <c r="N5657"/>
  <c r="N5656" s="1"/>
  <c r="M5657"/>
  <c r="M5656" s="1"/>
  <c r="L5657"/>
  <c r="L5656" s="1"/>
  <c r="K5657"/>
  <c r="AT5654"/>
  <c r="AT5653" s="1"/>
  <c r="AS5654"/>
  <c r="AS5653" s="1"/>
  <c r="AR5654"/>
  <c r="AR5653" s="1"/>
  <c r="AQ5654"/>
  <c r="AQ5653" s="1"/>
  <c r="AP5654"/>
  <c r="AP5653" s="1"/>
  <c r="AO5654"/>
  <c r="AO5653" s="1"/>
  <c r="AN5654"/>
  <c r="AN5653" s="1"/>
  <c r="AM5654"/>
  <c r="AM5653" s="1"/>
  <c r="AL5654"/>
  <c r="AK5654"/>
  <c r="AK5653" s="1"/>
  <c r="AG5654"/>
  <c r="AG5653" s="1"/>
  <c r="AF5654"/>
  <c r="AF5653" s="1"/>
  <c r="AE5654"/>
  <c r="AE5653" s="1"/>
  <c r="AD5654"/>
  <c r="AD5653" s="1"/>
  <c r="AC5654"/>
  <c r="AB5654"/>
  <c r="AB5653" s="1"/>
  <c r="AA5654"/>
  <c r="AA5653" s="1"/>
  <c r="Z5654"/>
  <c r="Z5653" s="1"/>
  <c r="Y5654"/>
  <c r="Y5653" s="1"/>
  <c r="X5654"/>
  <c r="X5653" s="1"/>
  <c r="T5654"/>
  <c r="T5653" s="1"/>
  <c r="S5654"/>
  <c r="S5653" s="1"/>
  <c r="R5654"/>
  <c r="R5653" s="1"/>
  <c r="Q5654"/>
  <c r="Q5653" s="1"/>
  <c r="P5654"/>
  <c r="P5653" s="1"/>
  <c r="O5654"/>
  <c r="O5653" s="1"/>
  <c r="N5654"/>
  <c r="N5653" s="1"/>
  <c r="M5654"/>
  <c r="M5653" s="1"/>
  <c r="L5654"/>
  <c r="L5653" s="1"/>
  <c r="K5654"/>
  <c r="K5653" s="1"/>
  <c r="AT5642"/>
  <c r="AS5642"/>
  <c r="AR5642"/>
  <c r="AQ5642"/>
  <c r="AP5642"/>
  <c r="AO5642"/>
  <c r="AN5642"/>
  <c r="AM5642"/>
  <c r="AL5642"/>
  <c r="AK5642"/>
  <c r="AG5642"/>
  <c r="AF5642"/>
  <c r="AE5642"/>
  <c r="AD5642"/>
  <c r="AC5642"/>
  <c r="AB5642"/>
  <c r="AA5642"/>
  <c r="Z5642"/>
  <c r="Y5642"/>
  <c r="X5642"/>
  <c r="T5642"/>
  <c r="S5642"/>
  <c r="R5642"/>
  <c r="Q5642"/>
  <c r="P5642"/>
  <c r="O5642"/>
  <c r="N5642"/>
  <c r="M5642"/>
  <c r="L5642"/>
  <c r="K5642"/>
  <c r="AT5640"/>
  <c r="AS5640"/>
  <c r="AR5640"/>
  <c r="AQ5640"/>
  <c r="AP5640"/>
  <c r="AO5640"/>
  <c r="AN5640"/>
  <c r="AM5640"/>
  <c r="AL5640"/>
  <c r="AK5640"/>
  <c r="AG5640"/>
  <c r="AF5640"/>
  <c r="AE5640"/>
  <c r="AD5640"/>
  <c r="AC5640"/>
  <c r="AB5640"/>
  <c r="AA5640"/>
  <c r="Z5640"/>
  <c r="Y5640"/>
  <c r="X5640"/>
  <c r="T5640"/>
  <c r="S5640"/>
  <c r="R5640"/>
  <c r="Q5640"/>
  <c r="P5640"/>
  <c r="O5640"/>
  <c r="N5640"/>
  <c r="M5640"/>
  <c r="L5640"/>
  <c r="K5640"/>
  <c r="AT5634"/>
  <c r="AT5632" s="1"/>
  <c r="AS5634"/>
  <c r="AR5634"/>
  <c r="AR5632" s="1"/>
  <c r="AQ5634"/>
  <c r="AQ5632" s="1"/>
  <c r="AP5634"/>
  <c r="AP5632" s="1"/>
  <c r="AO5634"/>
  <c r="AN5634"/>
  <c r="AN5632" s="1"/>
  <c r="AM5634"/>
  <c r="AM5632" s="1"/>
  <c r="AL5634"/>
  <c r="AL5632" s="1"/>
  <c r="AK5634"/>
  <c r="AG5634"/>
  <c r="AG5632" s="1"/>
  <c r="AF5634"/>
  <c r="AE5634"/>
  <c r="AE5632" s="1"/>
  <c r="AD5634"/>
  <c r="AD5632" s="1"/>
  <c r="AC5634"/>
  <c r="AC5632" s="1"/>
  <c r="AB5634"/>
  <c r="AB5632" s="1"/>
  <c r="AA5634"/>
  <c r="AA5632" s="1"/>
  <c r="Z5634"/>
  <c r="Y5634"/>
  <c r="Y5632" s="1"/>
  <c r="X5634"/>
  <c r="X5632" s="1"/>
  <c r="T5634"/>
  <c r="T5632" s="1"/>
  <c r="S5634"/>
  <c r="S5632" s="1"/>
  <c r="R5634"/>
  <c r="R5632" s="1"/>
  <c r="Q5634"/>
  <c r="Q5632" s="1"/>
  <c r="P5634"/>
  <c r="P5632" s="1"/>
  <c r="O5634"/>
  <c r="N5634"/>
  <c r="N5632" s="1"/>
  <c r="M5634"/>
  <c r="M5632" s="1"/>
  <c r="L5634"/>
  <c r="L5632" s="1"/>
  <c r="K5634"/>
  <c r="AT5608"/>
  <c r="AT5607" s="1"/>
  <c r="AS5608"/>
  <c r="AS5607" s="1"/>
  <c r="AR5608"/>
  <c r="AR5607" s="1"/>
  <c r="AQ5608"/>
  <c r="AQ5607" s="1"/>
  <c r="AP5608"/>
  <c r="AP5607" s="1"/>
  <c r="AO5608"/>
  <c r="AO5607" s="1"/>
  <c r="AN5608"/>
  <c r="AN5607" s="1"/>
  <c r="AM5608"/>
  <c r="AM5607" s="1"/>
  <c r="AL5608"/>
  <c r="AL5607" s="1"/>
  <c r="AK5608"/>
  <c r="AG5608"/>
  <c r="AG5607" s="1"/>
  <c r="AF5608"/>
  <c r="AF5607" s="1"/>
  <c r="AE5608"/>
  <c r="AE5607" s="1"/>
  <c r="AD5608"/>
  <c r="AD5607" s="1"/>
  <c r="AC5608"/>
  <c r="AC5607" s="1"/>
  <c r="AB5608"/>
  <c r="AB5607" s="1"/>
  <c r="AA5608"/>
  <c r="AA5607" s="1"/>
  <c r="Z5608"/>
  <c r="Z5607" s="1"/>
  <c r="Y5608"/>
  <c r="Y5607" s="1"/>
  <c r="X5608"/>
  <c r="X5607" s="1"/>
  <c r="T5608"/>
  <c r="T5607" s="1"/>
  <c r="S5608"/>
  <c r="R5608"/>
  <c r="R5607" s="1"/>
  <c r="Q5608"/>
  <c r="Q5607" s="1"/>
  <c r="P5608"/>
  <c r="P5607" s="1"/>
  <c r="O5608"/>
  <c r="O5607" s="1"/>
  <c r="N5608"/>
  <c r="N5607" s="1"/>
  <c r="M5608"/>
  <c r="M5607" s="1"/>
  <c r="L5608"/>
  <c r="L5607" s="1"/>
  <c r="K5608"/>
  <c r="K5607" s="1"/>
  <c r="AT5605"/>
  <c r="AT5604" s="1"/>
  <c r="AS5605"/>
  <c r="AS5604" s="1"/>
  <c r="AR5605"/>
  <c r="AR5604" s="1"/>
  <c r="AQ5605"/>
  <c r="AQ5604" s="1"/>
  <c r="AP5605"/>
  <c r="AP5604" s="1"/>
  <c r="AO5605"/>
  <c r="AN5605"/>
  <c r="AN5604" s="1"/>
  <c r="AM5605"/>
  <c r="AM5604" s="1"/>
  <c r="AL5605"/>
  <c r="AL5604" s="1"/>
  <c r="AK5605"/>
  <c r="AK5604" s="1"/>
  <c r="AG5605"/>
  <c r="AG5604" s="1"/>
  <c r="AF5605"/>
  <c r="AF5604" s="1"/>
  <c r="AE5605"/>
  <c r="AE5604" s="1"/>
  <c r="AD5605"/>
  <c r="AD5604" s="1"/>
  <c r="AC5605"/>
  <c r="AC5604" s="1"/>
  <c r="AB5605"/>
  <c r="AB5604" s="1"/>
  <c r="AA5605"/>
  <c r="AA5604" s="1"/>
  <c r="Z5605"/>
  <c r="Y5605"/>
  <c r="Y5604" s="1"/>
  <c r="X5605"/>
  <c r="X5604" s="1"/>
  <c r="T5605"/>
  <c r="T5604" s="1"/>
  <c r="S5605"/>
  <c r="S5604" s="1"/>
  <c r="R5605"/>
  <c r="R5604" s="1"/>
  <c r="Q5605"/>
  <c r="Q5604" s="1"/>
  <c r="P5605"/>
  <c r="P5604" s="1"/>
  <c r="O5605"/>
  <c r="O5604" s="1"/>
  <c r="N5605"/>
  <c r="N5604" s="1"/>
  <c r="M5605"/>
  <c r="L5605"/>
  <c r="L5604" s="1"/>
  <c r="K5605"/>
  <c r="K5604" s="1"/>
  <c r="AT5593"/>
  <c r="AS5593"/>
  <c r="AR5593"/>
  <c r="AQ5593"/>
  <c r="AP5593"/>
  <c r="AO5593"/>
  <c r="AN5593"/>
  <c r="AM5593"/>
  <c r="AL5593"/>
  <c r="AK5593"/>
  <c r="AG5593"/>
  <c r="AF5593"/>
  <c r="AE5593"/>
  <c r="AD5593"/>
  <c r="AC5593"/>
  <c r="AB5593"/>
  <c r="AA5593"/>
  <c r="Z5593"/>
  <c r="Y5593"/>
  <c r="X5593"/>
  <c r="T5593"/>
  <c r="S5593"/>
  <c r="R5593"/>
  <c r="Q5593"/>
  <c r="P5593"/>
  <c r="O5593"/>
  <c r="N5593"/>
  <c r="M5593"/>
  <c r="L5593"/>
  <c r="K5593"/>
  <c r="AT5591"/>
  <c r="AS5591"/>
  <c r="AR5591"/>
  <c r="AQ5591"/>
  <c r="AP5591"/>
  <c r="AO5591"/>
  <c r="AN5591"/>
  <c r="AM5591"/>
  <c r="AL5591"/>
  <c r="AK5591"/>
  <c r="AG5591"/>
  <c r="AF5591"/>
  <c r="AE5591"/>
  <c r="AD5591"/>
  <c r="AC5591"/>
  <c r="AB5591"/>
  <c r="AA5591"/>
  <c r="Z5591"/>
  <c r="Y5591"/>
  <c r="X5591"/>
  <c r="T5591"/>
  <c r="S5591"/>
  <c r="R5591"/>
  <c r="Q5591"/>
  <c r="P5591"/>
  <c r="O5591"/>
  <c r="N5591"/>
  <c r="M5591"/>
  <c r="L5591"/>
  <c r="K5591"/>
  <c r="AT5585"/>
  <c r="AT5583" s="1"/>
  <c r="AS5585"/>
  <c r="AS5583" s="1"/>
  <c r="AR5585"/>
  <c r="AR5583" s="1"/>
  <c r="AQ5585"/>
  <c r="AQ5583" s="1"/>
  <c r="AP5585"/>
  <c r="AP5583" s="1"/>
  <c r="AO5585"/>
  <c r="AO5583" s="1"/>
  <c r="AN5585"/>
  <c r="AN5583" s="1"/>
  <c r="AM5585"/>
  <c r="AM5583" s="1"/>
  <c r="AL5585"/>
  <c r="AK5585"/>
  <c r="AK5583" s="1"/>
  <c r="AG5585"/>
  <c r="AG5583" s="1"/>
  <c r="AF5585"/>
  <c r="AF5583" s="1"/>
  <c r="AE5585"/>
  <c r="AE5583" s="1"/>
  <c r="AD5585"/>
  <c r="AD5583" s="1"/>
  <c r="AC5585"/>
  <c r="AC5583" s="1"/>
  <c r="AB5585"/>
  <c r="AA5585"/>
  <c r="AA5583" s="1"/>
  <c r="Z5585"/>
  <c r="Z5583" s="1"/>
  <c r="Y5585"/>
  <c r="Y5583" s="1"/>
  <c r="X5585"/>
  <c r="X5583" s="1"/>
  <c r="T5585"/>
  <c r="T5583" s="1"/>
  <c r="S5585"/>
  <c r="S5583" s="1"/>
  <c r="R5585"/>
  <c r="R5583" s="1"/>
  <c r="Q5585"/>
  <c r="Q5583" s="1"/>
  <c r="P5585"/>
  <c r="P5583" s="1"/>
  <c r="O5585"/>
  <c r="O5583" s="1"/>
  <c r="N5585"/>
  <c r="N5583" s="1"/>
  <c r="M5585"/>
  <c r="M5583" s="1"/>
  <c r="L5585"/>
  <c r="K5585"/>
  <c r="K5583" s="1"/>
  <c r="AT5557"/>
  <c r="AT5556" s="1"/>
  <c r="AS5557"/>
  <c r="AS5556" s="1"/>
  <c r="AR5557"/>
  <c r="AR5556" s="1"/>
  <c r="AQ5557"/>
  <c r="AQ5556" s="1"/>
  <c r="AP5557"/>
  <c r="AP5556" s="1"/>
  <c r="AO5557"/>
  <c r="AO5556" s="1"/>
  <c r="AN5557"/>
  <c r="AN5556" s="1"/>
  <c r="AM5557"/>
  <c r="AM5556" s="1"/>
  <c r="AL5557"/>
  <c r="AL5556" s="1"/>
  <c r="AK5557"/>
  <c r="AG5557"/>
  <c r="AG5556" s="1"/>
  <c r="AF5557"/>
  <c r="AF5556" s="1"/>
  <c r="AE5557"/>
  <c r="AE5556" s="1"/>
  <c r="AD5557"/>
  <c r="AD5556" s="1"/>
  <c r="AC5557"/>
  <c r="AC5556" s="1"/>
  <c r="AB5557"/>
  <c r="AB5556" s="1"/>
  <c r="AA5557"/>
  <c r="AA5556" s="1"/>
  <c r="Z5557"/>
  <c r="Y5557"/>
  <c r="Y5556" s="1"/>
  <c r="X5557"/>
  <c r="X5556" s="1"/>
  <c r="T5557"/>
  <c r="T5556" s="1"/>
  <c r="S5557"/>
  <c r="S5556" s="1"/>
  <c r="R5557"/>
  <c r="R5556" s="1"/>
  <c r="Q5557"/>
  <c r="Q5556" s="1"/>
  <c r="P5557"/>
  <c r="P5556" s="1"/>
  <c r="O5557"/>
  <c r="O5556" s="1"/>
  <c r="N5557"/>
  <c r="N5556" s="1"/>
  <c r="M5557"/>
  <c r="M5556" s="1"/>
  <c r="L5557"/>
  <c r="L5556" s="1"/>
  <c r="K5557"/>
  <c r="AT5545"/>
  <c r="AS5545"/>
  <c r="AR5545"/>
  <c r="AQ5545"/>
  <c r="AP5545"/>
  <c r="AO5545"/>
  <c r="AN5545"/>
  <c r="AM5545"/>
  <c r="AL5545"/>
  <c r="AK5545"/>
  <c r="AG5545"/>
  <c r="AF5545"/>
  <c r="AE5545"/>
  <c r="AD5545"/>
  <c r="AC5545"/>
  <c r="AB5545"/>
  <c r="AA5545"/>
  <c r="Z5545"/>
  <c r="Y5545"/>
  <c r="X5545"/>
  <c r="T5545"/>
  <c r="S5545"/>
  <c r="R5545"/>
  <c r="Q5545"/>
  <c r="P5545"/>
  <c r="O5545"/>
  <c r="N5545"/>
  <c r="M5545"/>
  <c r="L5545"/>
  <c r="K5545"/>
  <c r="AT5543"/>
  <c r="AS5543"/>
  <c r="AR5543"/>
  <c r="AQ5543"/>
  <c r="AP5543"/>
  <c r="AO5543"/>
  <c r="AN5543"/>
  <c r="AM5543"/>
  <c r="AL5543"/>
  <c r="AK5543"/>
  <c r="AG5543"/>
  <c r="AF5543"/>
  <c r="AE5543"/>
  <c r="AD5543"/>
  <c r="AC5543"/>
  <c r="AB5543"/>
  <c r="AA5543"/>
  <c r="Z5543"/>
  <c r="Y5543"/>
  <c r="X5543"/>
  <c r="T5543"/>
  <c r="S5543"/>
  <c r="R5543"/>
  <c r="Q5543"/>
  <c r="P5543"/>
  <c r="O5543"/>
  <c r="N5543"/>
  <c r="M5543"/>
  <c r="L5543"/>
  <c r="K5543"/>
  <c r="AT5537"/>
  <c r="AS5537"/>
  <c r="AS5535" s="1"/>
  <c r="AR5537"/>
  <c r="AR5535" s="1"/>
  <c r="AQ5537"/>
  <c r="AP5537"/>
  <c r="AP5535" s="1"/>
  <c r="AO5537"/>
  <c r="AO5535" s="1"/>
  <c r="AN5537"/>
  <c r="AM5537"/>
  <c r="AM5535" s="1"/>
  <c r="AL5537"/>
  <c r="AL5535" s="1"/>
  <c r="AK5537"/>
  <c r="AG5537"/>
  <c r="AG5535" s="1"/>
  <c r="AF5537"/>
  <c r="AF5535" s="1"/>
  <c r="AE5537"/>
  <c r="AE5535" s="1"/>
  <c r="AD5537"/>
  <c r="AD5535" s="1"/>
  <c r="AC5537"/>
  <c r="AB5537"/>
  <c r="AB5535" s="1"/>
  <c r="AA5537"/>
  <c r="AA5535" s="1"/>
  <c r="Z5537"/>
  <c r="Y5537"/>
  <c r="Y5535" s="1"/>
  <c r="X5537"/>
  <c r="X5535" s="1"/>
  <c r="T5537"/>
  <c r="T5535" s="1"/>
  <c r="S5537"/>
  <c r="S5535" s="1"/>
  <c r="R5537"/>
  <c r="Q5537"/>
  <c r="Q5535" s="1"/>
  <c r="P5537"/>
  <c r="P5535" s="1"/>
  <c r="O5537"/>
  <c r="O5535" s="1"/>
  <c r="N5537"/>
  <c r="N5535" s="1"/>
  <c r="M5537"/>
  <c r="M5535" s="1"/>
  <c r="L5537"/>
  <c r="L5535" s="1"/>
  <c r="K5537"/>
  <c r="K5535" s="1"/>
  <c r="AT5511"/>
  <c r="AT5510" s="1"/>
  <c r="AS5511"/>
  <c r="AS5510" s="1"/>
  <c r="AR5511"/>
  <c r="AR5510" s="1"/>
  <c r="AQ5511"/>
  <c r="AQ5510" s="1"/>
  <c r="AP5511"/>
  <c r="AP5510" s="1"/>
  <c r="AO5511"/>
  <c r="AO5510" s="1"/>
  <c r="AN5511"/>
  <c r="AN5510" s="1"/>
  <c r="AM5511"/>
  <c r="AM5510" s="1"/>
  <c r="AL5511"/>
  <c r="AL5510" s="1"/>
  <c r="AK5511"/>
  <c r="AG5511"/>
  <c r="AG5510" s="1"/>
  <c r="AF5511"/>
  <c r="AE5511"/>
  <c r="AE5510" s="1"/>
  <c r="AD5511"/>
  <c r="AD5510" s="1"/>
  <c r="AC5511"/>
  <c r="AC5510" s="1"/>
  <c r="AB5511"/>
  <c r="AB5510" s="1"/>
  <c r="AA5511"/>
  <c r="AA5510" s="1"/>
  <c r="Z5511"/>
  <c r="Z5510" s="1"/>
  <c r="Y5511"/>
  <c r="Y5510" s="1"/>
  <c r="X5511"/>
  <c r="X5510" s="1"/>
  <c r="T5511"/>
  <c r="T5510" s="1"/>
  <c r="S5511"/>
  <c r="S5510" s="1"/>
  <c r="R5511"/>
  <c r="R5510" s="1"/>
  <c r="Q5511"/>
  <c r="Q5510" s="1"/>
  <c r="P5511"/>
  <c r="P5510" s="1"/>
  <c r="O5511"/>
  <c r="O5510" s="1"/>
  <c r="N5511"/>
  <c r="N5510" s="1"/>
  <c r="M5511"/>
  <c r="M5510" s="1"/>
  <c r="L5511"/>
  <c r="L5510" s="1"/>
  <c r="K5511"/>
  <c r="K5510" s="1"/>
  <c r="AT5508"/>
  <c r="AT5507" s="1"/>
  <c r="AS5508"/>
  <c r="AS5507" s="1"/>
  <c r="AR5508"/>
  <c r="AR5507" s="1"/>
  <c r="AQ5508"/>
  <c r="AQ5507" s="1"/>
  <c r="AP5508"/>
  <c r="AP5507" s="1"/>
  <c r="AO5508"/>
  <c r="AO5507" s="1"/>
  <c r="AN5508"/>
  <c r="AN5507" s="1"/>
  <c r="AM5508"/>
  <c r="AM5507" s="1"/>
  <c r="AL5508"/>
  <c r="AL5507" s="1"/>
  <c r="AK5508"/>
  <c r="AG5508"/>
  <c r="AG5507" s="1"/>
  <c r="AF5508"/>
  <c r="AF5507" s="1"/>
  <c r="AE5508"/>
  <c r="AE5507" s="1"/>
  <c r="AD5508"/>
  <c r="AD5507" s="1"/>
  <c r="AC5508"/>
  <c r="AC5507" s="1"/>
  <c r="AB5508"/>
  <c r="AB5507" s="1"/>
  <c r="AA5508"/>
  <c r="AA5507" s="1"/>
  <c r="Z5508"/>
  <c r="Z5507" s="1"/>
  <c r="Y5508"/>
  <c r="X5508"/>
  <c r="X5507" s="1"/>
  <c r="T5508"/>
  <c r="T5507" s="1"/>
  <c r="S5508"/>
  <c r="S5507" s="1"/>
  <c r="R5508"/>
  <c r="R5507" s="1"/>
  <c r="Q5508"/>
  <c r="Q5507" s="1"/>
  <c r="P5508"/>
  <c r="P5507" s="1"/>
  <c r="O5508"/>
  <c r="O5507" s="1"/>
  <c r="N5508"/>
  <c r="N5507" s="1"/>
  <c r="M5508"/>
  <c r="L5508"/>
  <c r="L5507" s="1"/>
  <c r="K5508"/>
  <c r="K5507" s="1"/>
  <c r="AT5496"/>
  <c r="AS5496"/>
  <c r="AR5496"/>
  <c r="AQ5496"/>
  <c r="AP5496"/>
  <c r="AO5496"/>
  <c r="AN5496"/>
  <c r="AM5496"/>
  <c r="AL5496"/>
  <c r="AK5496"/>
  <c r="AG5496"/>
  <c r="AF5496"/>
  <c r="AE5496"/>
  <c r="AD5496"/>
  <c r="AC5496"/>
  <c r="AB5496"/>
  <c r="AA5496"/>
  <c r="Z5496"/>
  <c r="Y5496"/>
  <c r="X5496"/>
  <c r="T5496"/>
  <c r="S5496"/>
  <c r="R5496"/>
  <c r="Q5496"/>
  <c r="P5496"/>
  <c r="O5496"/>
  <c r="N5496"/>
  <c r="M5496"/>
  <c r="L5496"/>
  <c r="K5496"/>
  <c r="AT5494"/>
  <c r="AS5494"/>
  <c r="AR5494"/>
  <c r="AQ5494"/>
  <c r="AP5494"/>
  <c r="AO5494"/>
  <c r="AN5494"/>
  <c r="AM5494"/>
  <c r="AL5494"/>
  <c r="AK5494"/>
  <c r="AG5494"/>
  <c r="AF5494"/>
  <c r="AE5494"/>
  <c r="AD5494"/>
  <c r="AC5494"/>
  <c r="AB5494"/>
  <c r="AA5494"/>
  <c r="Z5494"/>
  <c r="Y5494"/>
  <c r="X5494"/>
  <c r="T5494"/>
  <c r="S5494"/>
  <c r="R5494"/>
  <c r="Q5494"/>
  <c r="P5494"/>
  <c r="O5494"/>
  <c r="N5494"/>
  <c r="M5494"/>
  <c r="L5494"/>
  <c r="K5494"/>
  <c r="AT5488"/>
  <c r="AT5486" s="1"/>
  <c r="AS5488"/>
  <c r="AS5486" s="1"/>
  <c r="AR5488"/>
  <c r="AR5486" s="1"/>
  <c r="AQ5488"/>
  <c r="AQ5486" s="1"/>
  <c r="AP5488"/>
  <c r="AP5486" s="1"/>
  <c r="AO5488"/>
  <c r="AO5486" s="1"/>
  <c r="AN5488"/>
  <c r="AN5486" s="1"/>
  <c r="AM5488"/>
  <c r="AM5486" s="1"/>
  <c r="AL5488"/>
  <c r="AL5486" s="1"/>
  <c r="AK5488"/>
  <c r="AK5486" s="1"/>
  <c r="AG5488"/>
  <c r="AG5486" s="1"/>
  <c r="AF5488"/>
  <c r="AF5486" s="1"/>
  <c r="AE5488"/>
  <c r="AE5486" s="1"/>
  <c r="AD5488"/>
  <c r="AD5486" s="1"/>
  <c r="AC5488"/>
  <c r="AC5486" s="1"/>
  <c r="AB5488"/>
  <c r="AB5486" s="1"/>
  <c r="AA5488"/>
  <c r="AA5486" s="1"/>
  <c r="Z5488"/>
  <c r="Z5486" s="1"/>
  <c r="Y5488"/>
  <c r="Y5486" s="1"/>
  <c r="X5488"/>
  <c r="T5488"/>
  <c r="T5486" s="1"/>
  <c r="S5488"/>
  <c r="S5486" s="1"/>
  <c r="R5488"/>
  <c r="R5486" s="1"/>
  <c r="Q5488"/>
  <c r="Q5486" s="1"/>
  <c r="P5488"/>
  <c r="P5486" s="1"/>
  <c r="O5488"/>
  <c r="O5486" s="1"/>
  <c r="N5488"/>
  <c r="N5486" s="1"/>
  <c r="M5488"/>
  <c r="L5488"/>
  <c r="L5486" s="1"/>
  <c r="K5488"/>
  <c r="K5486" s="1"/>
  <c r="AT5463"/>
  <c r="AT5462" s="1"/>
  <c r="AS5463"/>
  <c r="AS5462" s="1"/>
  <c r="AR5463"/>
  <c r="AR5462" s="1"/>
  <c r="AQ5463"/>
  <c r="AQ5462" s="1"/>
  <c r="AP5463"/>
  <c r="AP5462" s="1"/>
  <c r="AO5463"/>
  <c r="AO5462" s="1"/>
  <c r="AN5463"/>
  <c r="AM5463"/>
  <c r="AM5462" s="1"/>
  <c r="AL5463"/>
  <c r="AL5462" s="1"/>
  <c r="AK5463"/>
  <c r="AK5462" s="1"/>
  <c r="AG5463"/>
  <c r="AG5462" s="1"/>
  <c r="AF5463"/>
  <c r="AF5462" s="1"/>
  <c r="AE5463"/>
  <c r="AE5462" s="1"/>
  <c r="AD5463"/>
  <c r="AD5462" s="1"/>
  <c r="AC5463"/>
  <c r="AC5462" s="1"/>
  <c r="AB5463"/>
  <c r="AB5462" s="1"/>
  <c r="AA5463"/>
  <c r="AA5462" s="1"/>
  <c r="Z5463"/>
  <c r="Z5462" s="1"/>
  <c r="Y5463"/>
  <c r="Y5462" s="1"/>
  <c r="X5463"/>
  <c r="T5463"/>
  <c r="T5462" s="1"/>
  <c r="S5463"/>
  <c r="S5462" s="1"/>
  <c r="R5463"/>
  <c r="R5462" s="1"/>
  <c r="Q5463"/>
  <c r="Q5462" s="1"/>
  <c r="P5463"/>
  <c r="P5462" s="1"/>
  <c r="O5463"/>
  <c r="O5462" s="1"/>
  <c r="N5463"/>
  <c r="N5462" s="1"/>
  <c r="M5463"/>
  <c r="M5462" s="1"/>
  <c r="L5463"/>
  <c r="L5462" s="1"/>
  <c r="K5463"/>
  <c r="K5462" s="1"/>
  <c r="AT5460"/>
  <c r="AT5459" s="1"/>
  <c r="AS5460"/>
  <c r="AS5459" s="1"/>
  <c r="AR5460"/>
  <c r="AR5459" s="1"/>
  <c r="AQ5460"/>
  <c r="AQ5459" s="1"/>
  <c r="AP5460"/>
  <c r="AP5459" s="1"/>
  <c r="AO5460"/>
  <c r="AO5459" s="1"/>
  <c r="AN5460"/>
  <c r="AN5459" s="1"/>
  <c r="AM5460"/>
  <c r="AM5459" s="1"/>
  <c r="AL5460"/>
  <c r="AL5459" s="1"/>
  <c r="AK5460"/>
  <c r="AK5459" s="1"/>
  <c r="AG5460"/>
  <c r="AG5459" s="1"/>
  <c r="AF5460"/>
  <c r="AF5459" s="1"/>
  <c r="AE5460"/>
  <c r="AE5459" s="1"/>
  <c r="AD5460"/>
  <c r="AD5459" s="1"/>
  <c r="AC5460"/>
  <c r="AC5459" s="1"/>
  <c r="AB5460"/>
  <c r="AB5459" s="1"/>
  <c r="AA5460"/>
  <c r="AA5459" s="1"/>
  <c r="Z5460"/>
  <c r="Y5460"/>
  <c r="Y5459" s="1"/>
  <c r="X5460"/>
  <c r="X5459" s="1"/>
  <c r="T5460"/>
  <c r="T5459" s="1"/>
  <c r="S5460"/>
  <c r="S5459" s="1"/>
  <c r="R5460"/>
  <c r="R5459" s="1"/>
  <c r="Q5460"/>
  <c r="Q5459" s="1"/>
  <c r="P5460"/>
  <c r="P5459" s="1"/>
  <c r="O5460"/>
  <c r="O5459" s="1"/>
  <c r="N5460"/>
  <c r="N5459" s="1"/>
  <c r="M5460"/>
  <c r="M5459" s="1"/>
  <c r="L5460"/>
  <c r="L5459" s="1"/>
  <c r="K5460"/>
  <c r="K5459" s="1"/>
  <c r="AT5448"/>
  <c r="AS5448"/>
  <c r="AR5448"/>
  <c r="AQ5448"/>
  <c r="AP5448"/>
  <c r="AO5448"/>
  <c r="AN5448"/>
  <c r="AM5448"/>
  <c r="AL5448"/>
  <c r="AK5448"/>
  <c r="AG5448"/>
  <c r="AF5448"/>
  <c r="AE5448"/>
  <c r="AD5448"/>
  <c r="AC5448"/>
  <c r="AB5448"/>
  <c r="AA5448"/>
  <c r="Z5448"/>
  <c r="Y5448"/>
  <c r="X5448"/>
  <c r="T5448"/>
  <c r="S5448"/>
  <c r="R5448"/>
  <c r="Q5448"/>
  <c r="P5448"/>
  <c r="O5448"/>
  <c r="N5448"/>
  <c r="M5448"/>
  <c r="L5448"/>
  <c r="K5448"/>
  <c r="AT5446"/>
  <c r="AS5446"/>
  <c r="AR5446"/>
  <c r="AQ5446"/>
  <c r="AP5446"/>
  <c r="AO5446"/>
  <c r="AN5446"/>
  <c r="AM5446"/>
  <c r="AL5446"/>
  <c r="AK5446"/>
  <c r="AG5446"/>
  <c r="AF5446"/>
  <c r="AE5446"/>
  <c r="AD5446"/>
  <c r="AC5446"/>
  <c r="AB5446"/>
  <c r="AA5446"/>
  <c r="Z5446"/>
  <c r="Y5446"/>
  <c r="X5446"/>
  <c r="T5446"/>
  <c r="S5446"/>
  <c r="R5446"/>
  <c r="Q5446"/>
  <c r="P5446"/>
  <c r="O5446"/>
  <c r="N5446"/>
  <c r="M5446"/>
  <c r="L5446"/>
  <c r="K5446"/>
  <c r="AT5440"/>
  <c r="AT5438" s="1"/>
  <c r="AS5440"/>
  <c r="AS5438" s="1"/>
  <c r="AR5440"/>
  <c r="AR5438" s="1"/>
  <c r="AQ5440"/>
  <c r="AQ5438" s="1"/>
  <c r="AP5440"/>
  <c r="AP5438" s="1"/>
  <c r="AO5440"/>
  <c r="AO5438" s="1"/>
  <c r="AN5440"/>
  <c r="AN5438" s="1"/>
  <c r="AM5440"/>
  <c r="AM5438" s="1"/>
  <c r="AL5440"/>
  <c r="AL5438" s="1"/>
  <c r="AK5440"/>
  <c r="AK5438" s="1"/>
  <c r="AG5440"/>
  <c r="AG5438" s="1"/>
  <c r="AF5440"/>
  <c r="AF5438" s="1"/>
  <c r="AE5440"/>
  <c r="AE5438" s="1"/>
  <c r="AD5440"/>
  <c r="AD5438" s="1"/>
  <c r="AC5440"/>
  <c r="AC5438" s="1"/>
  <c r="AB5440"/>
  <c r="AB5438" s="1"/>
  <c r="AA5440"/>
  <c r="AA5438" s="1"/>
  <c r="Z5440"/>
  <c r="Z5438" s="1"/>
  <c r="Y5440"/>
  <c r="Y5438" s="1"/>
  <c r="X5440"/>
  <c r="X5438" s="1"/>
  <c r="T5440"/>
  <c r="T5438" s="1"/>
  <c r="S5440"/>
  <c r="S5438" s="1"/>
  <c r="R5440"/>
  <c r="R5438" s="1"/>
  <c r="Q5440"/>
  <c r="Q5438" s="1"/>
  <c r="P5440"/>
  <c r="P5438" s="1"/>
  <c r="O5440"/>
  <c r="O5438" s="1"/>
  <c r="N5440"/>
  <c r="N5438" s="1"/>
  <c r="M5440"/>
  <c r="M5438" s="1"/>
  <c r="L5440"/>
  <c r="L5438" s="1"/>
  <c r="K5440"/>
  <c r="AT5415"/>
  <c r="AT5414" s="1"/>
  <c r="AS5415"/>
  <c r="AS5414" s="1"/>
  <c r="AR5415"/>
  <c r="AR5414" s="1"/>
  <c r="AQ5415"/>
  <c r="AQ5414" s="1"/>
  <c r="AP5415"/>
  <c r="AP5414" s="1"/>
  <c r="AO5415"/>
  <c r="AO5414" s="1"/>
  <c r="AN5415"/>
  <c r="AN5414" s="1"/>
  <c r="AM5415"/>
  <c r="AM5414" s="1"/>
  <c r="AL5415"/>
  <c r="AL5414" s="1"/>
  <c r="AK5415"/>
  <c r="AK5414" s="1"/>
  <c r="AG5415"/>
  <c r="AG5414" s="1"/>
  <c r="AF5415"/>
  <c r="AF5414" s="1"/>
  <c r="AE5415"/>
  <c r="AE5414" s="1"/>
  <c r="AD5415"/>
  <c r="AD5414" s="1"/>
  <c r="AC5415"/>
  <c r="AC5414" s="1"/>
  <c r="AB5415"/>
  <c r="AB5414" s="1"/>
  <c r="AA5415"/>
  <c r="AA5414" s="1"/>
  <c r="Z5415"/>
  <c r="Y5415"/>
  <c r="Y5414" s="1"/>
  <c r="X5415"/>
  <c r="X5414" s="1"/>
  <c r="T5415"/>
  <c r="T5414" s="1"/>
  <c r="S5415"/>
  <c r="S5414" s="1"/>
  <c r="R5415"/>
  <c r="R5414" s="1"/>
  <c r="Q5415"/>
  <c r="Q5414" s="1"/>
  <c r="P5415"/>
  <c r="P5414" s="1"/>
  <c r="O5415"/>
  <c r="O5414" s="1"/>
  <c r="N5415"/>
  <c r="N5414" s="1"/>
  <c r="M5415"/>
  <c r="M5414" s="1"/>
  <c r="L5415"/>
  <c r="L5414" s="1"/>
  <c r="K5415"/>
  <c r="AT5412"/>
  <c r="AT5411" s="1"/>
  <c r="AS5412"/>
  <c r="AS5411" s="1"/>
  <c r="AR5412"/>
  <c r="AR5411" s="1"/>
  <c r="AQ5412"/>
  <c r="AQ5411" s="1"/>
  <c r="AP5412"/>
  <c r="AP5411" s="1"/>
  <c r="AO5412"/>
  <c r="AO5411" s="1"/>
  <c r="AN5412"/>
  <c r="AM5412"/>
  <c r="AM5411" s="1"/>
  <c r="AL5412"/>
  <c r="AL5411" s="1"/>
  <c r="AK5412"/>
  <c r="AK5411" s="1"/>
  <c r="AG5412"/>
  <c r="AG5411" s="1"/>
  <c r="AF5412"/>
  <c r="AF5411" s="1"/>
  <c r="AE5412"/>
  <c r="AE5411" s="1"/>
  <c r="AD5412"/>
  <c r="AD5411" s="1"/>
  <c r="AC5412"/>
  <c r="AC5411" s="1"/>
  <c r="AB5412"/>
  <c r="AB5411" s="1"/>
  <c r="AA5412"/>
  <c r="Z5412"/>
  <c r="Z5411" s="1"/>
  <c r="Y5412"/>
  <c r="Y5411" s="1"/>
  <c r="X5412"/>
  <c r="X5411" s="1"/>
  <c r="T5412"/>
  <c r="T5411" s="1"/>
  <c r="S5412"/>
  <c r="S5411" s="1"/>
  <c r="R5412"/>
  <c r="R5411" s="1"/>
  <c r="Q5412"/>
  <c r="Q5411" s="1"/>
  <c r="P5412"/>
  <c r="P5411" s="1"/>
  <c r="O5412"/>
  <c r="O5411" s="1"/>
  <c r="N5412"/>
  <c r="M5412"/>
  <c r="M5411" s="1"/>
  <c r="L5412"/>
  <c r="L5411" s="1"/>
  <c r="K5412"/>
  <c r="K5411" s="1"/>
  <c r="AT5400"/>
  <c r="AS5400"/>
  <c r="AR5400"/>
  <c r="AQ5400"/>
  <c r="AP5400"/>
  <c r="AO5400"/>
  <c r="AN5400"/>
  <c r="AM5400"/>
  <c r="AL5400"/>
  <c r="AK5400"/>
  <c r="AG5400"/>
  <c r="AF5400"/>
  <c r="AE5400"/>
  <c r="AD5400"/>
  <c r="AC5400"/>
  <c r="AB5400"/>
  <c r="AA5400"/>
  <c r="Z5400"/>
  <c r="Y5400"/>
  <c r="X5400"/>
  <c r="T5400"/>
  <c r="S5400"/>
  <c r="R5400"/>
  <c r="Q5400"/>
  <c r="P5400"/>
  <c r="O5400"/>
  <c r="N5400"/>
  <c r="M5400"/>
  <c r="L5400"/>
  <c r="K5400"/>
  <c r="AT5398"/>
  <c r="AS5398"/>
  <c r="AR5398"/>
  <c r="AQ5398"/>
  <c r="AP5398"/>
  <c r="AO5398"/>
  <c r="AN5398"/>
  <c r="AM5398"/>
  <c r="AL5398"/>
  <c r="AK5398"/>
  <c r="AG5398"/>
  <c r="AF5398"/>
  <c r="AE5398"/>
  <c r="AD5398"/>
  <c r="AC5398"/>
  <c r="AB5398"/>
  <c r="AA5398"/>
  <c r="Z5398"/>
  <c r="Y5398"/>
  <c r="X5398"/>
  <c r="T5398"/>
  <c r="S5398"/>
  <c r="R5398"/>
  <c r="Q5398"/>
  <c r="P5398"/>
  <c r="O5398"/>
  <c r="N5398"/>
  <c r="M5398"/>
  <c r="L5398"/>
  <c r="K5398"/>
  <c r="AT5392"/>
  <c r="AT5390" s="1"/>
  <c r="AS5392"/>
  <c r="AS5390" s="1"/>
  <c r="AR5392"/>
  <c r="AR5390" s="1"/>
  <c r="AQ5392"/>
  <c r="AQ5390" s="1"/>
  <c r="AP5392"/>
  <c r="AP5390" s="1"/>
  <c r="AO5392"/>
  <c r="AO5390" s="1"/>
  <c r="AN5392"/>
  <c r="AN5390" s="1"/>
  <c r="AM5392"/>
  <c r="AM5390" s="1"/>
  <c r="AL5392"/>
  <c r="AL5390" s="1"/>
  <c r="AK5392"/>
  <c r="AK5390" s="1"/>
  <c r="AG5392"/>
  <c r="AG5390" s="1"/>
  <c r="AF5392"/>
  <c r="AF5390" s="1"/>
  <c r="AE5392"/>
  <c r="AE5390" s="1"/>
  <c r="AD5392"/>
  <c r="AD5390" s="1"/>
  <c r="AC5392"/>
  <c r="AC5390" s="1"/>
  <c r="AB5392"/>
  <c r="AB5390" s="1"/>
  <c r="AA5392"/>
  <c r="AA5390" s="1"/>
  <c r="Z5392"/>
  <c r="Z5390" s="1"/>
  <c r="Y5392"/>
  <c r="Y5390" s="1"/>
  <c r="X5392"/>
  <c r="X5390" s="1"/>
  <c r="T5392"/>
  <c r="T5390" s="1"/>
  <c r="S5392"/>
  <c r="S5390" s="1"/>
  <c r="R5392"/>
  <c r="R5390" s="1"/>
  <c r="Q5392"/>
  <c r="Q5390" s="1"/>
  <c r="P5392"/>
  <c r="P5390" s="1"/>
  <c r="O5392"/>
  <c r="O5390" s="1"/>
  <c r="N5392"/>
  <c r="N5390" s="1"/>
  <c r="M5392"/>
  <c r="L5392"/>
  <c r="L5390" s="1"/>
  <c r="K5392"/>
  <c r="K5390" s="1"/>
  <c r="AT5366"/>
  <c r="AT5365" s="1"/>
  <c r="AS5366"/>
  <c r="AS5365" s="1"/>
  <c r="AR5366"/>
  <c r="AR5365" s="1"/>
  <c r="AQ5366"/>
  <c r="AQ5365" s="1"/>
  <c r="AP5366"/>
  <c r="AP5365" s="1"/>
  <c r="AO5366"/>
  <c r="AO5365" s="1"/>
  <c r="AN5366"/>
  <c r="AM5366"/>
  <c r="AM5365" s="1"/>
  <c r="AL5366"/>
  <c r="AL5365" s="1"/>
  <c r="AK5366"/>
  <c r="AK5365" s="1"/>
  <c r="AG5366"/>
  <c r="AG5365" s="1"/>
  <c r="AF5366"/>
  <c r="AF5365" s="1"/>
  <c r="AE5366"/>
  <c r="AE5365" s="1"/>
  <c r="AD5366"/>
  <c r="AD5365" s="1"/>
  <c r="AC5366"/>
  <c r="AC5365" s="1"/>
  <c r="AB5366"/>
  <c r="AB5365" s="1"/>
  <c r="AA5366"/>
  <c r="AA5365" s="1"/>
  <c r="Z5366"/>
  <c r="Z5365" s="1"/>
  <c r="Y5366"/>
  <c r="Y5365" s="1"/>
  <c r="X5366"/>
  <c r="AT5363"/>
  <c r="AT5362" s="1"/>
  <c r="AS5363"/>
  <c r="AS5362" s="1"/>
  <c r="AR5363"/>
  <c r="AR5362" s="1"/>
  <c r="AQ5363"/>
  <c r="AQ5362" s="1"/>
  <c r="AP5363"/>
  <c r="AP5362" s="1"/>
  <c r="AO5363"/>
  <c r="AO5362" s="1"/>
  <c r="AN5363"/>
  <c r="AN5362" s="1"/>
  <c r="AM5363"/>
  <c r="AM5362" s="1"/>
  <c r="AL5363"/>
  <c r="AL5362" s="1"/>
  <c r="AK5363"/>
  <c r="AK5362" s="1"/>
  <c r="AG5363"/>
  <c r="AG5362" s="1"/>
  <c r="AF5363"/>
  <c r="AF5362" s="1"/>
  <c r="AE5363"/>
  <c r="AE5362" s="1"/>
  <c r="AD5363"/>
  <c r="AD5362" s="1"/>
  <c r="AC5363"/>
  <c r="AC5362" s="1"/>
  <c r="AB5363"/>
  <c r="AB5362" s="1"/>
  <c r="AA5363"/>
  <c r="AA5362" s="1"/>
  <c r="Z5363"/>
  <c r="Z5362" s="1"/>
  <c r="Y5363"/>
  <c r="Y5362" s="1"/>
  <c r="X5363"/>
  <c r="X5362" s="1"/>
  <c r="T5363"/>
  <c r="T5362" s="1"/>
  <c r="S5363"/>
  <c r="S5362" s="1"/>
  <c r="R5363"/>
  <c r="R5362" s="1"/>
  <c r="Q5363"/>
  <c r="Q5362" s="1"/>
  <c r="P5363"/>
  <c r="P5362" s="1"/>
  <c r="O5363"/>
  <c r="O5362" s="1"/>
  <c r="N5363"/>
  <c r="N5362" s="1"/>
  <c r="M5363"/>
  <c r="M5362" s="1"/>
  <c r="L5363"/>
  <c r="L5362" s="1"/>
  <c r="K5363"/>
  <c r="K5362" s="1"/>
  <c r="AT5351"/>
  <c r="AS5351"/>
  <c r="AR5351"/>
  <c r="AQ5351"/>
  <c r="AP5351"/>
  <c r="AO5351"/>
  <c r="AN5351"/>
  <c r="AM5351"/>
  <c r="AL5351"/>
  <c r="AK5351"/>
  <c r="AG5351"/>
  <c r="AF5351"/>
  <c r="AE5351"/>
  <c r="AD5351"/>
  <c r="AC5351"/>
  <c r="AB5351"/>
  <c r="AA5351"/>
  <c r="Z5351"/>
  <c r="Y5351"/>
  <c r="X5351"/>
  <c r="T5351"/>
  <c r="S5351"/>
  <c r="R5351"/>
  <c r="Q5351"/>
  <c r="P5351"/>
  <c r="O5351"/>
  <c r="N5351"/>
  <c r="M5351"/>
  <c r="L5351"/>
  <c r="K5351"/>
  <c r="AT5349"/>
  <c r="AS5349"/>
  <c r="AR5349"/>
  <c r="AQ5349"/>
  <c r="AP5349"/>
  <c r="AO5349"/>
  <c r="AN5349"/>
  <c r="AM5349"/>
  <c r="AL5349"/>
  <c r="AK5349"/>
  <c r="AG5349"/>
  <c r="AF5349"/>
  <c r="AE5349"/>
  <c r="AD5349"/>
  <c r="AC5349"/>
  <c r="AB5349"/>
  <c r="AA5349"/>
  <c r="Z5349"/>
  <c r="Y5349"/>
  <c r="X5349"/>
  <c r="T5349"/>
  <c r="S5349"/>
  <c r="R5349"/>
  <c r="Q5349"/>
  <c r="P5349"/>
  <c r="O5349"/>
  <c r="N5349"/>
  <c r="M5349"/>
  <c r="L5349"/>
  <c r="K5349"/>
  <c r="AT5343"/>
  <c r="AT5341" s="1"/>
  <c r="AS5343"/>
  <c r="AS5341" s="1"/>
  <c r="AR5343"/>
  <c r="AR5341" s="1"/>
  <c r="AQ5343"/>
  <c r="AQ5341" s="1"/>
  <c r="AP5343"/>
  <c r="AP5341" s="1"/>
  <c r="AO5343"/>
  <c r="AO5341" s="1"/>
  <c r="AN5343"/>
  <c r="AN5341" s="1"/>
  <c r="AM5343"/>
  <c r="AM5341" s="1"/>
  <c r="AL5343"/>
  <c r="AL5341" s="1"/>
  <c r="AK5343"/>
  <c r="AK5341" s="1"/>
  <c r="AG5343"/>
  <c r="AG5341" s="1"/>
  <c r="AF5343"/>
  <c r="AF5341" s="1"/>
  <c r="AE5343"/>
  <c r="AE5341" s="1"/>
  <c r="AD5343"/>
  <c r="AD5341" s="1"/>
  <c r="AC5343"/>
  <c r="AC5341" s="1"/>
  <c r="AB5343"/>
  <c r="AB5341" s="1"/>
  <c r="AA5343"/>
  <c r="Z5343"/>
  <c r="Z5341" s="1"/>
  <c r="Y5343"/>
  <c r="Y5341" s="1"/>
  <c r="X5343"/>
  <c r="X5341" s="1"/>
  <c r="T5343"/>
  <c r="T5341" s="1"/>
  <c r="S5343"/>
  <c r="R5343"/>
  <c r="R5341" s="1"/>
  <c r="Q5343"/>
  <c r="Q5341" s="1"/>
  <c r="P5343"/>
  <c r="P5341" s="1"/>
  <c r="O5343"/>
  <c r="O5341" s="1"/>
  <c r="N5343"/>
  <c r="N5341" s="1"/>
  <c r="M5343"/>
  <c r="M5341" s="1"/>
  <c r="L5343"/>
  <c r="L5341" s="1"/>
  <c r="K5343"/>
  <c r="AT5318"/>
  <c r="AT5317" s="1"/>
  <c r="AS5318"/>
  <c r="AS5317" s="1"/>
  <c r="AR5318"/>
  <c r="AR5317" s="1"/>
  <c r="AQ5318"/>
  <c r="AQ5317" s="1"/>
  <c r="AP5318"/>
  <c r="AP5317" s="1"/>
  <c r="AO5318"/>
  <c r="AO5317" s="1"/>
  <c r="AN5318"/>
  <c r="AN5317" s="1"/>
  <c r="AM5318"/>
  <c r="AM5317" s="1"/>
  <c r="AL5318"/>
  <c r="AL5317" s="1"/>
  <c r="AK5318"/>
  <c r="AK5317" s="1"/>
  <c r="AG5318"/>
  <c r="AG5317" s="1"/>
  <c r="AF5318"/>
  <c r="AF5317" s="1"/>
  <c r="AE5318"/>
  <c r="AE5317" s="1"/>
  <c r="AD5318"/>
  <c r="AD5317" s="1"/>
  <c r="AC5318"/>
  <c r="AC5317" s="1"/>
  <c r="AB5318"/>
  <c r="AB5317" s="1"/>
  <c r="AA5318"/>
  <c r="AA5317" s="1"/>
  <c r="Z5318"/>
  <c r="Z5317" s="1"/>
  <c r="Y5318"/>
  <c r="Y5317" s="1"/>
  <c r="X5318"/>
  <c r="X5317" s="1"/>
  <c r="T5318"/>
  <c r="T5317" s="1"/>
  <c r="S5318"/>
  <c r="S5317" s="1"/>
  <c r="R5318"/>
  <c r="R5317" s="1"/>
  <c r="Q5318"/>
  <c r="Q5317" s="1"/>
  <c r="P5318"/>
  <c r="P5317" s="1"/>
  <c r="O5318"/>
  <c r="N5318"/>
  <c r="N5317" s="1"/>
  <c r="M5318"/>
  <c r="M5317" s="1"/>
  <c r="L5318"/>
  <c r="L5317" s="1"/>
  <c r="K5318"/>
  <c r="K5317" s="1"/>
  <c r="AT5315"/>
  <c r="AT5314" s="1"/>
  <c r="AS5315"/>
  <c r="AS5314" s="1"/>
  <c r="AR5315"/>
  <c r="AR5314" s="1"/>
  <c r="AQ5315"/>
  <c r="AQ5314" s="1"/>
  <c r="AP5315"/>
  <c r="AP5314" s="1"/>
  <c r="AO5315"/>
  <c r="AO5314" s="1"/>
  <c r="AN5315"/>
  <c r="AN5314" s="1"/>
  <c r="AM5315"/>
  <c r="AM5314" s="1"/>
  <c r="AL5315"/>
  <c r="AL5314" s="1"/>
  <c r="AK5315"/>
  <c r="AG5315"/>
  <c r="AG5314" s="1"/>
  <c r="AF5315"/>
  <c r="AF5314" s="1"/>
  <c r="AE5315"/>
  <c r="AE5314" s="1"/>
  <c r="AD5315"/>
  <c r="AD5314" s="1"/>
  <c r="AC5315"/>
  <c r="AC5314" s="1"/>
  <c r="AB5315"/>
  <c r="AB5314" s="1"/>
  <c r="AA5315"/>
  <c r="AA5314" s="1"/>
  <c r="Z5315"/>
  <c r="Z5314" s="1"/>
  <c r="Y5315"/>
  <c r="Y5314" s="1"/>
  <c r="X5315"/>
  <c r="X5314" s="1"/>
  <c r="T5315"/>
  <c r="T5314" s="1"/>
  <c r="S5315"/>
  <c r="S5314" s="1"/>
  <c r="R5315"/>
  <c r="R5314" s="1"/>
  <c r="Q5315"/>
  <c r="Q5314" s="1"/>
  <c r="P5315"/>
  <c r="P5314" s="1"/>
  <c r="O5315"/>
  <c r="O5314" s="1"/>
  <c r="N5315"/>
  <c r="N5314" s="1"/>
  <c r="M5315"/>
  <c r="M5314" s="1"/>
  <c r="L5315"/>
  <c r="L5314" s="1"/>
  <c r="K5315"/>
  <c r="AT5303"/>
  <c r="AS5303"/>
  <c r="AR5303"/>
  <c r="AQ5303"/>
  <c r="AP5303"/>
  <c r="AO5303"/>
  <c r="AN5303"/>
  <c r="AM5303"/>
  <c r="AL5303"/>
  <c r="AK5303"/>
  <c r="AG5303"/>
  <c r="AF5303"/>
  <c r="AE5303"/>
  <c r="AD5303"/>
  <c r="AC5303"/>
  <c r="AB5303"/>
  <c r="AA5303"/>
  <c r="Z5303"/>
  <c r="Y5303"/>
  <c r="X5303"/>
  <c r="T5303"/>
  <c r="S5303"/>
  <c r="R5303"/>
  <c r="Q5303"/>
  <c r="P5303"/>
  <c r="O5303"/>
  <c r="N5303"/>
  <c r="M5303"/>
  <c r="L5303"/>
  <c r="K5303"/>
  <c r="AT5301"/>
  <c r="AS5301"/>
  <c r="AR5301"/>
  <c r="AQ5301"/>
  <c r="AP5301"/>
  <c r="AO5301"/>
  <c r="AN5301"/>
  <c r="AM5301"/>
  <c r="AL5301"/>
  <c r="AK5301"/>
  <c r="AG5301"/>
  <c r="AF5301"/>
  <c r="AE5301"/>
  <c r="AD5301"/>
  <c r="AC5301"/>
  <c r="AB5301"/>
  <c r="AA5301"/>
  <c r="Z5301"/>
  <c r="Y5301"/>
  <c r="X5301"/>
  <c r="T5301"/>
  <c r="S5301"/>
  <c r="R5301"/>
  <c r="Q5301"/>
  <c r="P5301"/>
  <c r="O5301"/>
  <c r="N5301"/>
  <c r="M5301"/>
  <c r="L5301"/>
  <c r="K5301"/>
  <c r="AT5295"/>
  <c r="AT5293" s="1"/>
  <c r="AS5295"/>
  <c r="AS5293" s="1"/>
  <c r="AR5295"/>
  <c r="AR5293" s="1"/>
  <c r="AQ5295"/>
  <c r="AQ5293" s="1"/>
  <c r="AP5295"/>
  <c r="AP5293" s="1"/>
  <c r="AO5295"/>
  <c r="AO5293" s="1"/>
  <c r="AN5295"/>
  <c r="AN5293" s="1"/>
  <c r="AM5295"/>
  <c r="AM5293" s="1"/>
  <c r="AL5295"/>
  <c r="AL5293" s="1"/>
  <c r="AK5295"/>
  <c r="AK5293" s="1"/>
  <c r="AG5295"/>
  <c r="AG5293" s="1"/>
  <c r="AF5295"/>
  <c r="AF5293" s="1"/>
  <c r="AE5295"/>
  <c r="AE5293" s="1"/>
  <c r="AD5295"/>
  <c r="AD5293" s="1"/>
  <c r="AC5295"/>
  <c r="AC5293" s="1"/>
  <c r="AB5295"/>
  <c r="AB5293" s="1"/>
  <c r="AA5295"/>
  <c r="AA5293" s="1"/>
  <c r="Z5295"/>
  <c r="Z5293" s="1"/>
  <c r="Y5295"/>
  <c r="Y5293" s="1"/>
  <c r="X5295"/>
  <c r="X5293" s="1"/>
  <c r="T5295"/>
  <c r="T5293" s="1"/>
  <c r="S5295"/>
  <c r="S5293" s="1"/>
  <c r="R5295"/>
  <c r="R5293" s="1"/>
  <c r="Q5295"/>
  <c r="Q5293" s="1"/>
  <c r="P5295"/>
  <c r="P5293" s="1"/>
  <c r="O5295"/>
  <c r="O5293" s="1"/>
  <c r="N5295"/>
  <c r="N5293" s="1"/>
  <c r="M5295"/>
  <c r="M5293" s="1"/>
  <c r="L5295"/>
  <c r="L5293" s="1"/>
  <c r="K5295"/>
  <c r="K5293" s="1"/>
  <c r="AT5269"/>
  <c r="AT5268" s="1"/>
  <c r="AS5269"/>
  <c r="AS5268" s="1"/>
  <c r="AR5269"/>
  <c r="AR5268" s="1"/>
  <c r="AQ5269"/>
  <c r="AQ5268" s="1"/>
  <c r="AP5269"/>
  <c r="AP5268" s="1"/>
  <c r="AO5269"/>
  <c r="AO5268" s="1"/>
  <c r="AN5269"/>
  <c r="AN5268" s="1"/>
  <c r="AM5269"/>
  <c r="AM5268" s="1"/>
  <c r="AL5269"/>
  <c r="AL5268" s="1"/>
  <c r="AK5269"/>
  <c r="AK5268" s="1"/>
  <c r="AG5269"/>
  <c r="AG5268" s="1"/>
  <c r="AF5269"/>
  <c r="AF5268" s="1"/>
  <c r="AE5269"/>
  <c r="AE5268" s="1"/>
  <c r="AD5269"/>
  <c r="AD5268" s="1"/>
  <c r="AC5269"/>
  <c r="AC5268" s="1"/>
  <c r="AB5269"/>
  <c r="AB5268" s="1"/>
  <c r="AA5269"/>
  <c r="Z5269"/>
  <c r="Z5268" s="1"/>
  <c r="Y5269"/>
  <c r="Y5268" s="1"/>
  <c r="X5269"/>
  <c r="X5268" s="1"/>
  <c r="T5269"/>
  <c r="T5268" s="1"/>
  <c r="S5269"/>
  <c r="S5268" s="1"/>
  <c r="R5269"/>
  <c r="R5268" s="1"/>
  <c r="Q5269"/>
  <c r="Q5268" s="1"/>
  <c r="P5269"/>
  <c r="P5268" s="1"/>
  <c r="O5269"/>
  <c r="O5268" s="1"/>
  <c r="N5269"/>
  <c r="N5268" s="1"/>
  <c r="M5269"/>
  <c r="M5268" s="1"/>
  <c r="L5269"/>
  <c r="L5268" s="1"/>
  <c r="K5269"/>
  <c r="K5268" s="1"/>
  <c r="AT5266"/>
  <c r="AT5265" s="1"/>
  <c r="AS5266"/>
  <c r="AS5265" s="1"/>
  <c r="AR5266"/>
  <c r="AR5265" s="1"/>
  <c r="AQ5266"/>
  <c r="AQ5265" s="1"/>
  <c r="AP5266"/>
  <c r="AP5265" s="1"/>
  <c r="AO5266"/>
  <c r="AO5265" s="1"/>
  <c r="AN5266"/>
  <c r="AN5265" s="1"/>
  <c r="AM5266"/>
  <c r="AM5265" s="1"/>
  <c r="AL5266"/>
  <c r="AL5265" s="1"/>
  <c r="AK5266"/>
  <c r="AK5265" s="1"/>
  <c r="AG5266"/>
  <c r="AG5265" s="1"/>
  <c r="AF5266"/>
  <c r="AF5265" s="1"/>
  <c r="AE5266"/>
  <c r="AE5265" s="1"/>
  <c r="AD5266"/>
  <c r="AD5265" s="1"/>
  <c r="AC5266"/>
  <c r="AC5265" s="1"/>
  <c r="AB5266"/>
  <c r="AB5265" s="1"/>
  <c r="AA5266"/>
  <c r="AA5265" s="1"/>
  <c r="Z5266"/>
  <c r="Z5265" s="1"/>
  <c r="Y5266"/>
  <c r="Y5265" s="1"/>
  <c r="X5266"/>
  <c r="X5265" s="1"/>
  <c r="T5266"/>
  <c r="T5265" s="1"/>
  <c r="S5266"/>
  <c r="S5265" s="1"/>
  <c r="R5266"/>
  <c r="R5265" s="1"/>
  <c r="Q5266"/>
  <c r="Q5265" s="1"/>
  <c r="P5266"/>
  <c r="P5265" s="1"/>
  <c r="O5266"/>
  <c r="O5265" s="1"/>
  <c r="N5266"/>
  <c r="N5265" s="1"/>
  <c r="M5266"/>
  <c r="M5265" s="1"/>
  <c r="L5266"/>
  <c r="L5265" s="1"/>
  <c r="K5266"/>
  <c r="K5265" s="1"/>
  <c r="AT5254"/>
  <c r="AS5254"/>
  <c r="AR5254"/>
  <c r="AQ5254"/>
  <c r="AP5254"/>
  <c r="AO5254"/>
  <c r="AN5254"/>
  <c r="AM5254"/>
  <c r="AL5254"/>
  <c r="AK5254"/>
  <c r="AG5254"/>
  <c r="AF5254"/>
  <c r="AE5254"/>
  <c r="AD5254"/>
  <c r="AC5254"/>
  <c r="AB5254"/>
  <c r="AA5254"/>
  <c r="Z5254"/>
  <c r="Y5254"/>
  <c r="X5254"/>
  <c r="T5254"/>
  <c r="S5254"/>
  <c r="R5254"/>
  <c r="Q5254"/>
  <c r="P5254"/>
  <c r="O5254"/>
  <c r="N5254"/>
  <c r="M5254"/>
  <c r="L5254"/>
  <c r="K5254"/>
  <c r="AT5252"/>
  <c r="AS5252"/>
  <c r="AR5252"/>
  <c r="AQ5252"/>
  <c r="AP5252"/>
  <c r="AO5252"/>
  <c r="AN5252"/>
  <c r="AM5252"/>
  <c r="AL5252"/>
  <c r="AK5252"/>
  <c r="AG5252"/>
  <c r="AF5252"/>
  <c r="AE5252"/>
  <c r="AD5252"/>
  <c r="AC5252"/>
  <c r="AB5252"/>
  <c r="AA5252"/>
  <c r="Z5252"/>
  <c r="Y5252"/>
  <c r="X5252"/>
  <c r="T5252"/>
  <c r="S5252"/>
  <c r="R5252"/>
  <c r="Q5252"/>
  <c r="P5252"/>
  <c r="O5252"/>
  <c r="N5252"/>
  <c r="M5252"/>
  <c r="L5252"/>
  <c r="K5252"/>
  <c r="AT5246"/>
  <c r="AT5244" s="1"/>
  <c r="AS5246"/>
  <c r="AS5244" s="1"/>
  <c r="AR5246"/>
  <c r="AR5244" s="1"/>
  <c r="AQ5246"/>
  <c r="AQ5244" s="1"/>
  <c r="AP5246"/>
  <c r="AP5244" s="1"/>
  <c r="AO5246"/>
  <c r="AO5244" s="1"/>
  <c r="AN5246"/>
  <c r="AN5244" s="1"/>
  <c r="AM5246"/>
  <c r="AM5244" s="1"/>
  <c r="AL5246"/>
  <c r="AL5244" s="1"/>
  <c r="AK5246"/>
  <c r="AK5244" s="1"/>
  <c r="AG5246"/>
  <c r="AG5244" s="1"/>
  <c r="AF5246"/>
  <c r="AF5244" s="1"/>
  <c r="AE5246"/>
  <c r="AE5244" s="1"/>
  <c r="AD5246"/>
  <c r="AD5244" s="1"/>
  <c r="AC5246"/>
  <c r="AC5244" s="1"/>
  <c r="AB5246"/>
  <c r="AB5244" s="1"/>
  <c r="AA5246"/>
  <c r="AA5244" s="1"/>
  <c r="Z5246"/>
  <c r="Z5244" s="1"/>
  <c r="Y5246"/>
  <c r="Y5244" s="1"/>
  <c r="X5246"/>
  <c r="X5244" s="1"/>
  <c r="T5246"/>
  <c r="T5244" s="1"/>
  <c r="S5246"/>
  <c r="S5244" s="1"/>
  <c r="R5246"/>
  <c r="R5244" s="1"/>
  <c r="Q5246"/>
  <c r="Q5244" s="1"/>
  <c r="P5246"/>
  <c r="P5244" s="1"/>
  <c r="O5246"/>
  <c r="O5244" s="1"/>
  <c r="N5246"/>
  <c r="N5244" s="1"/>
  <c r="M5246"/>
  <c r="M5244" s="1"/>
  <c r="L5246"/>
  <c r="L5244" s="1"/>
  <c r="K5246"/>
  <c r="AT5221"/>
  <c r="AT5220" s="1"/>
  <c r="AS5221"/>
  <c r="AS5220" s="1"/>
  <c r="AR5221"/>
  <c r="AR5220" s="1"/>
  <c r="AQ5221"/>
  <c r="AQ5220" s="1"/>
  <c r="AP5221"/>
  <c r="AP5220" s="1"/>
  <c r="AO5221"/>
  <c r="AO5220" s="1"/>
  <c r="AN5221"/>
  <c r="AN5220" s="1"/>
  <c r="AM5221"/>
  <c r="AM5220" s="1"/>
  <c r="AL5221"/>
  <c r="AL5220" s="1"/>
  <c r="AK5221"/>
  <c r="AG5221"/>
  <c r="AG5220" s="1"/>
  <c r="AF5221"/>
  <c r="AF5220" s="1"/>
  <c r="AE5221"/>
  <c r="AE5220" s="1"/>
  <c r="AD5221"/>
  <c r="AD5220" s="1"/>
  <c r="AC5221"/>
  <c r="AC5220" s="1"/>
  <c r="AB5221"/>
  <c r="AB5220" s="1"/>
  <c r="AA5221"/>
  <c r="AA5220" s="1"/>
  <c r="Z5221"/>
  <c r="Y5221"/>
  <c r="Y5220" s="1"/>
  <c r="X5221"/>
  <c r="X5220" s="1"/>
  <c r="T5221"/>
  <c r="T5220" s="1"/>
  <c r="S5221"/>
  <c r="S5220" s="1"/>
  <c r="R5221"/>
  <c r="R5220" s="1"/>
  <c r="Q5221"/>
  <c r="Q5220" s="1"/>
  <c r="P5221"/>
  <c r="P5220" s="1"/>
  <c r="O5221"/>
  <c r="O5220" s="1"/>
  <c r="N5221"/>
  <c r="N5220" s="1"/>
  <c r="M5221"/>
  <c r="M5220" s="1"/>
  <c r="L5221"/>
  <c r="L5220" s="1"/>
  <c r="K5221"/>
  <c r="K5220" s="1"/>
  <c r="AT5218"/>
  <c r="AT5217" s="1"/>
  <c r="AS5218"/>
  <c r="AS5217" s="1"/>
  <c r="AR5218"/>
  <c r="AR5217" s="1"/>
  <c r="AQ5218"/>
  <c r="AQ5217" s="1"/>
  <c r="AP5218"/>
  <c r="AP5217" s="1"/>
  <c r="AO5218"/>
  <c r="AO5217" s="1"/>
  <c r="AN5218"/>
  <c r="AN5217" s="1"/>
  <c r="AM5218"/>
  <c r="AM5217" s="1"/>
  <c r="AL5218"/>
  <c r="AL5217" s="1"/>
  <c r="AK5218"/>
  <c r="AG5218"/>
  <c r="AG5217" s="1"/>
  <c r="AF5218"/>
  <c r="AF5217" s="1"/>
  <c r="AE5218"/>
  <c r="AE5217" s="1"/>
  <c r="AD5218"/>
  <c r="AD5217" s="1"/>
  <c r="AC5218"/>
  <c r="AC5217" s="1"/>
  <c r="AB5218"/>
  <c r="AB5217" s="1"/>
  <c r="AA5218"/>
  <c r="AA5217" s="1"/>
  <c r="Z5218"/>
  <c r="Z5217" s="1"/>
  <c r="Y5218"/>
  <c r="Y5217" s="1"/>
  <c r="X5218"/>
  <c r="X5217" s="1"/>
  <c r="T5218"/>
  <c r="T5217" s="1"/>
  <c r="S5218"/>
  <c r="S5217" s="1"/>
  <c r="R5218"/>
  <c r="R5217" s="1"/>
  <c r="Q5218"/>
  <c r="Q5217" s="1"/>
  <c r="P5218"/>
  <c r="P5217" s="1"/>
  <c r="O5218"/>
  <c r="O5217" s="1"/>
  <c r="N5218"/>
  <c r="N5217" s="1"/>
  <c r="M5218"/>
  <c r="M5217" s="1"/>
  <c r="L5218"/>
  <c r="L5217" s="1"/>
  <c r="K5218"/>
  <c r="K5217" s="1"/>
  <c r="AT5206"/>
  <c r="AS5206"/>
  <c r="AR5206"/>
  <c r="AQ5206"/>
  <c r="AP5206"/>
  <c r="AO5206"/>
  <c r="AN5206"/>
  <c r="AM5206"/>
  <c r="AL5206"/>
  <c r="AK5206"/>
  <c r="AG5206"/>
  <c r="AF5206"/>
  <c r="AE5206"/>
  <c r="AD5206"/>
  <c r="AC5206"/>
  <c r="AB5206"/>
  <c r="AA5206"/>
  <c r="Z5206"/>
  <c r="Y5206"/>
  <c r="X5206"/>
  <c r="T5206"/>
  <c r="S5206"/>
  <c r="R5206"/>
  <c r="Q5206"/>
  <c r="P5206"/>
  <c r="O5206"/>
  <c r="N5206"/>
  <c r="M5206"/>
  <c r="L5206"/>
  <c r="K5206"/>
  <c r="AT5204"/>
  <c r="AS5204"/>
  <c r="AR5204"/>
  <c r="AQ5204"/>
  <c r="AP5204"/>
  <c r="AO5204"/>
  <c r="AN5204"/>
  <c r="AM5204"/>
  <c r="AL5204"/>
  <c r="AK5204"/>
  <c r="AG5204"/>
  <c r="AF5204"/>
  <c r="AE5204"/>
  <c r="AD5204"/>
  <c r="AC5204"/>
  <c r="AB5204"/>
  <c r="AA5204"/>
  <c r="Z5204"/>
  <c r="Y5204"/>
  <c r="X5204"/>
  <c r="T5204"/>
  <c r="S5204"/>
  <c r="R5204"/>
  <c r="Q5204"/>
  <c r="P5204"/>
  <c r="O5204"/>
  <c r="N5204"/>
  <c r="M5204"/>
  <c r="L5204"/>
  <c r="K5204"/>
  <c r="AT5198"/>
  <c r="AT5196" s="1"/>
  <c r="AS5198"/>
  <c r="AS5196" s="1"/>
  <c r="AR5198"/>
  <c r="AR5196" s="1"/>
  <c r="AQ5198"/>
  <c r="AQ5196" s="1"/>
  <c r="AP5198"/>
  <c r="AP5196" s="1"/>
  <c r="AO5198"/>
  <c r="AO5196" s="1"/>
  <c r="AN5198"/>
  <c r="AN5196" s="1"/>
  <c r="AM5198"/>
  <c r="AM5196" s="1"/>
  <c r="AL5198"/>
  <c r="AL5196" s="1"/>
  <c r="AK5198"/>
  <c r="AK5196" s="1"/>
  <c r="AG5198"/>
  <c r="AG5196" s="1"/>
  <c r="AF5198"/>
  <c r="AF5196" s="1"/>
  <c r="AE5198"/>
  <c r="AE5196" s="1"/>
  <c r="AD5198"/>
  <c r="AD5196" s="1"/>
  <c r="AC5198"/>
  <c r="AC5196" s="1"/>
  <c r="AB5198"/>
  <c r="AB5196" s="1"/>
  <c r="AA5198"/>
  <c r="AA5196" s="1"/>
  <c r="Z5198"/>
  <c r="Z5196" s="1"/>
  <c r="Y5198"/>
  <c r="Y5196" s="1"/>
  <c r="X5198"/>
  <c r="X5196" s="1"/>
  <c r="T5198"/>
  <c r="T5196" s="1"/>
  <c r="S5198"/>
  <c r="S5196" s="1"/>
  <c r="R5198"/>
  <c r="R5196" s="1"/>
  <c r="Q5198"/>
  <c r="Q5196" s="1"/>
  <c r="P5198"/>
  <c r="P5196" s="1"/>
  <c r="O5198"/>
  <c r="O5196" s="1"/>
  <c r="N5198"/>
  <c r="N5196" s="1"/>
  <c r="M5198"/>
  <c r="M5196" s="1"/>
  <c r="L5198"/>
  <c r="L5196" s="1"/>
  <c r="K5198"/>
  <c r="K5196" s="1"/>
  <c r="AT5172"/>
  <c r="AS5172"/>
  <c r="AR5172"/>
  <c r="AQ5172"/>
  <c r="AP5172"/>
  <c r="AO5172"/>
  <c r="AN5172"/>
  <c r="AM5172"/>
  <c r="AL5172"/>
  <c r="AK5172"/>
  <c r="AG5172"/>
  <c r="AF5172"/>
  <c r="AE5172"/>
  <c r="AD5172"/>
  <c r="AC5172"/>
  <c r="AB5172"/>
  <c r="AA5172"/>
  <c r="Z5172"/>
  <c r="Y5172"/>
  <c r="X5172"/>
  <c r="T5172"/>
  <c r="S5172"/>
  <c r="R5172"/>
  <c r="Q5172"/>
  <c r="P5172"/>
  <c r="O5172"/>
  <c r="N5172"/>
  <c r="M5172"/>
  <c r="L5172"/>
  <c r="K5172"/>
  <c r="AT5169"/>
  <c r="AS5169"/>
  <c r="AR5169"/>
  <c r="AQ5169"/>
  <c r="AP5169"/>
  <c r="AO5169"/>
  <c r="AN5169"/>
  <c r="AM5169"/>
  <c r="AL5169"/>
  <c r="AK5169"/>
  <c r="AG5169"/>
  <c r="AF5169"/>
  <c r="AE5169"/>
  <c r="AD5169"/>
  <c r="AC5169"/>
  <c r="AB5169"/>
  <c r="AA5169"/>
  <c r="Z5169"/>
  <c r="Y5169"/>
  <c r="X5169"/>
  <c r="T5169"/>
  <c r="S5169"/>
  <c r="R5169"/>
  <c r="Q5169"/>
  <c r="P5169"/>
  <c r="O5169"/>
  <c r="N5169"/>
  <c r="M5169"/>
  <c r="L5169"/>
  <c r="K5169"/>
  <c r="AT5168"/>
  <c r="AS5168"/>
  <c r="AR5168"/>
  <c r="AQ5168"/>
  <c r="AP5168"/>
  <c r="AO5168"/>
  <c r="AN5168"/>
  <c r="AM5168"/>
  <c r="AL5168"/>
  <c r="AK5168"/>
  <c r="AG5168"/>
  <c r="AF5168"/>
  <c r="AE5168"/>
  <c r="AD5168"/>
  <c r="AC5168"/>
  <c r="AB5168"/>
  <c r="AA5168"/>
  <c r="Z5168"/>
  <c r="Y5168"/>
  <c r="X5168"/>
  <c r="T5168"/>
  <c r="S5168"/>
  <c r="R5168"/>
  <c r="Q5168"/>
  <c r="P5168"/>
  <c r="O5168"/>
  <c r="N5168"/>
  <c r="M5168"/>
  <c r="L5168"/>
  <c r="K5168"/>
  <c r="AT5167"/>
  <c r="AS5167"/>
  <c r="AR5167"/>
  <c r="AQ5167"/>
  <c r="AP5167"/>
  <c r="AO5167"/>
  <c r="AN5167"/>
  <c r="AM5167"/>
  <c r="AL5167"/>
  <c r="AK5167"/>
  <c r="AG5167"/>
  <c r="AF5167"/>
  <c r="AE5167"/>
  <c r="AD5167"/>
  <c r="AC5167"/>
  <c r="AB5167"/>
  <c r="AA5167"/>
  <c r="Z5167"/>
  <c r="Y5167"/>
  <c r="X5167"/>
  <c r="T5167"/>
  <c r="S5167"/>
  <c r="R5167"/>
  <c r="Q5167"/>
  <c r="P5167"/>
  <c r="O5167"/>
  <c r="N5167"/>
  <c r="M5167"/>
  <c r="L5167"/>
  <c r="K5167"/>
  <c r="AT5164"/>
  <c r="AS5164"/>
  <c r="AR5164"/>
  <c r="AQ5164"/>
  <c r="AP5164"/>
  <c r="AO5164"/>
  <c r="AN5164"/>
  <c r="AM5164"/>
  <c r="AL5164"/>
  <c r="AK5164"/>
  <c r="AG5164"/>
  <c r="AF5164"/>
  <c r="AE5164"/>
  <c r="AD5164"/>
  <c r="AC5164"/>
  <c r="AB5164"/>
  <c r="AA5164"/>
  <c r="Z5164"/>
  <c r="Y5164"/>
  <c r="X5164"/>
  <c r="T5164"/>
  <c r="S5164"/>
  <c r="R5164"/>
  <c r="Q5164"/>
  <c r="P5164"/>
  <c r="O5164"/>
  <c r="N5164"/>
  <c r="M5164"/>
  <c r="L5164"/>
  <c r="K5164"/>
  <c r="AT5163"/>
  <c r="AS5163"/>
  <c r="AR5163"/>
  <c r="AQ5163"/>
  <c r="AP5163"/>
  <c r="AO5163"/>
  <c r="AN5163"/>
  <c r="AM5163"/>
  <c r="AL5163"/>
  <c r="AK5163"/>
  <c r="AG5163"/>
  <c r="AF5163"/>
  <c r="AE5163"/>
  <c r="AD5163"/>
  <c r="AC5163"/>
  <c r="AB5163"/>
  <c r="AA5163"/>
  <c r="Z5163"/>
  <c r="Y5163"/>
  <c r="X5163"/>
  <c r="T5163"/>
  <c r="S5163"/>
  <c r="R5163"/>
  <c r="Q5163"/>
  <c r="P5163"/>
  <c r="O5163"/>
  <c r="N5163"/>
  <c r="M5163"/>
  <c r="L5163"/>
  <c r="K5163"/>
  <c r="AT5162"/>
  <c r="AS5162"/>
  <c r="AR5162"/>
  <c r="AQ5162"/>
  <c r="AP5162"/>
  <c r="AO5162"/>
  <c r="AN5162"/>
  <c r="AM5162"/>
  <c r="AL5162"/>
  <c r="AK5162"/>
  <c r="AG5162"/>
  <c r="AF5162"/>
  <c r="AE5162"/>
  <c r="AD5162"/>
  <c r="AC5162"/>
  <c r="AB5162"/>
  <c r="AA5162"/>
  <c r="Z5162"/>
  <c r="Y5162"/>
  <c r="X5162"/>
  <c r="T5162"/>
  <c r="S5162"/>
  <c r="R5162"/>
  <c r="Q5162"/>
  <c r="P5162"/>
  <c r="O5162"/>
  <c r="N5162"/>
  <c r="M5162"/>
  <c r="L5162"/>
  <c r="K5162"/>
  <c r="AT5161"/>
  <c r="AS5161"/>
  <c r="AR5161"/>
  <c r="AQ5161"/>
  <c r="AP5161"/>
  <c r="AO5161"/>
  <c r="AN5161"/>
  <c r="AM5161"/>
  <c r="AL5161"/>
  <c r="AK5161"/>
  <c r="AG5161"/>
  <c r="AF5161"/>
  <c r="AE5161"/>
  <c r="AD5161"/>
  <c r="AC5161"/>
  <c r="AB5161"/>
  <c r="AA5161"/>
  <c r="Z5161"/>
  <c r="Y5161"/>
  <c r="X5161"/>
  <c r="T5161"/>
  <c r="S5161"/>
  <c r="R5161"/>
  <c r="Q5161"/>
  <c r="P5161"/>
  <c r="O5161"/>
  <c r="N5161"/>
  <c r="M5161"/>
  <c r="L5161"/>
  <c r="K5161"/>
  <c r="AT5160"/>
  <c r="AS5160"/>
  <c r="AR5160"/>
  <c r="AQ5160"/>
  <c r="AP5160"/>
  <c r="AO5160"/>
  <c r="AN5160"/>
  <c r="AM5160"/>
  <c r="AL5160"/>
  <c r="AK5160"/>
  <c r="AG5160"/>
  <c r="AF5160"/>
  <c r="AE5160"/>
  <c r="AD5160"/>
  <c r="AC5160"/>
  <c r="AB5160"/>
  <c r="AA5160"/>
  <c r="Z5160"/>
  <c r="Y5160"/>
  <c r="X5160"/>
  <c r="T5160"/>
  <c r="S5160"/>
  <c r="R5160"/>
  <c r="Q5160"/>
  <c r="P5160"/>
  <c r="O5160"/>
  <c r="N5160"/>
  <c r="M5160"/>
  <c r="L5160"/>
  <c r="K5160"/>
  <c r="AT5159"/>
  <c r="AS5159"/>
  <c r="AR5159"/>
  <c r="AQ5159"/>
  <c r="AP5159"/>
  <c r="AO5159"/>
  <c r="AN5159"/>
  <c r="AM5159"/>
  <c r="AL5159"/>
  <c r="AK5159"/>
  <c r="AG5159"/>
  <c r="AF5159"/>
  <c r="AE5159"/>
  <c r="AD5159"/>
  <c r="AC5159"/>
  <c r="AB5159"/>
  <c r="AA5159"/>
  <c r="Z5159"/>
  <c r="Y5159"/>
  <c r="X5159"/>
  <c r="T5159"/>
  <c r="S5159"/>
  <c r="R5159"/>
  <c r="Q5159"/>
  <c r="P5159"/>
  <c r="O5159"/>
  <c r="N5159"/>
  <c r="M5159"/>
  <c r="L5159"/>
  <c r="K5159"/>
  <c r="AT5158"/>
  <c r="AS5158"/>
  <c r="AR5158"/>
  <c r="AQ5158"/>
  <c r="AP5158"/>
  <c r="AO5158"/>
  <c r="AN5158"/>
  <c r="AM5158"/>
  <c r="AL5158"/>
  <c r="AK5158"/>
  <c r="AG5158"/>
  <c r="AF5158"/>
  <c r="AE5158"/>
  <c r="AD5158"/>
  <c r="AC5158"/>
  <c r="AB5158"/>
  <c r="AA5158"/>
  <c r="Z5158"/>
  <c r="Y5158"/>
  <c r="X5158"/>
  <c r="T5158"/>
  <c r="S5158"/>
  <c r="R5158"/>
  <c r="Q5158"/>
  <c r="P5158"/>
  <c r="O5158"/>
  <c r="N5158"/>
  <c r="M5158"/>
  <c r="L5158"/>
  <c r="K5158"/>
  <c r="AT5157"/>
  <c r="AS5157"/>
  <c r="AR5157"/>
  <c r="AQ5157"/>
  <c r="AP5157"/>
  <c r="AO5157"/>
  <c r="AN5157"/>
  <c r="AM5157"/>
  <c r="AL5157"/>
  <c r="AK5157"/>
  <c r="AG5157"/>
  <c r="AF5157"/>
  <c r="AE5157"/>
  <c r="AD5157"/>
  <c r="AC5157"/>
  <c r="AB5157"/>
  <c r="AA5157"/>
  <c r="Z5157"/>
  <c r="Y5157"/>
  <c r="X5157"/>
  <c r="T5157"/>
  <c r="S5157"/>
  <c r="R5157"/>
  <c r="Q5157"/>
  <c r="P5157"/>
  <c r="O5157"/>
  <c r="N5157"/>
  <c r="M5157"/>
  <c r="L5157"/>
  <c r="K5157"/>
  <c r="AT5156"/>
  <c r="AS5156"/>
  <c r="AR5156"/>
  <c r="AQ5156"/>
  <c r="AP5156"/>
  <c r="AO5156"/>
  <c r="AN5156"/>
  <c r="AM5156"/>
  <c r="AL5156"/>
  <c r="AK5156"/>
  <c r="AG5156"/>
  <c r="AF5156"/>
  <c r="AE5156"/>
  <c r="AD5156"/>
  <c r="AC5156"/>
  <c r="AB5156"/>
  <c r="AA5156"/>
  <c r="Z5156"/>
  <c r="Y5156"/>
  <c r="X5156"/>
  <c r="T5156"/>
  <c r="S5156"/>
  <c r="R5156"/>
  <c r="Q5156"/>
  <c r="P5156"/>
  <c r="O5156"/>
  <c r="N5156"/>
  <c r="M5156"/>
  <c r="L5156"/>
  <c r="K5156"/>
  <c r="AT5154"/>
  <c r="AS5154"/>
  <c r="AS5153" s="1"/>
  <c r="AR5154"/>
  <c r="AQ5154"/>
  <c r="AQ5153" s="1"/>
  <c r="AP5154"/>
  <c r="AP5153" s="1"/>
  <c r="AO5154"/>
  <c r="AO5153" s="1"/>
  <c r="AN5154"/>
  <c r="AM5154"/>
  <c r="AM5153" s="1"/>
  <c r="AL5154"/>
  <c r="AK5154"/>
  <c r="AK5153" s="1"/>
  <c r="AG5154"/>
  <c r="AG5153" s="1"/>
  <c r="AF5154"/>
  <c r="AE5154"/>
  <c r="AD5154"/>
  <c r="AD5153" s="1"/>
  <c r="AC5154"/>
  <c r="AC5153" s="1"/>
  <c r="AB5154"/>
  <c r="AA5154"/>
  <c r="Z5154"/>
  <c r="Z5153" s="1"/>
  <c r="Y5154"/>
  <c r="Y5153" s="1"/>
  <c r="X5154"/>
  <c r="T5154"/>
  <c r="T5153" s="1"/>
  <c r="S5154"/>
  <c r="R5154"/>
  <c r="R5153" s="1"/>
  <c r="Q5154"/>
  <c r="Q5153" s="1"/>
  <c r="P5154"/>
  <c r="P5153" s="1"/>
  <c r="O5154"/>
  <c r="N5154"/>
  <c r="M5154"/>
  <c r="M5153" s="1"/>
  <c r="L5154"/>
  <c r="L5153" s="1"/>
  <c r="K5154"/>
  <c r="AT5152"/>
  <c r="AS5152"/>
  <c r="AR5152"/>
  <c r="AQ5152"/>
  <c r="AP5152"/>
  <c r="AO5152"/>
  <c r="AN5152"/>
  <c r="AM5152"/>
  <c r="AL5152"/>
  <c r="AK5152"/>
  <c r="AG5152"/>
  <c r="AF5152"/>
  <c r="AE5152"/>
  <c r="AD5152"/>
  <c r="AC5152"/>
  <c r="AB5152"/>
  <c r="AA5152"/>
  <c r="Z5152"/>
  <c r="Y5152"/>
  <c r="X5152"/>
  <c r="T5152"/>
  <c r="S5152"/>
  <c r="R5152"/>
  <c r="Q5152"/>
  <c r="P5152"/>
  <c r="O5152"/>
  <c r="N5152"/>
  <c r="M5152"/>
  <c r="L5152"/>
  <c r="K5152"/>
  <c r="AT5151"/>
  <c r="AS5151"/>
  <c r="AR5151"/>
  <c r="AQ5151"/>
  <c r="AP5151"/>
  <c r="AO5151"/>
  <c r="AN5151"/>
  <c r="AM5151"/>
  <c r="AL5151"/>
  <c r="AK5151"/>
  <c r="AG5151"/>
  <c r="AF5151"/>
  <c r="AE5151"/>
  <c r="AD5151"/>
  <c r="AC5151"/>
  <c r="AB5151"/>
  <c r="AA5151"/>
  <c r="Z5151"/>
  <c r="Y5151"/>
  <c r="X5151"/>
  <c r="T5151"/>
  <c r="S5151"/>
  <c r="R5151"/>
  <c r="Q5151"/>
  <c r="P5151"/>
  <c r="O5151"/>
  <c r="N5151"/>
  <c r="M5151"/>
  <c r="L5151"/>
  <c r="K5151"/>
  <c r="AT5150"/>
  <c r="AS5150"/>
  <c r="AR5150"/>
  <c r="AQ5150"/>
  <c r="AP5150"/>
  <c r="AO5150"/>
  <c r="AN5150"/>
  <c r="AM5150"/>
  <c r="AL5150"/>
  <c r="AK5150"/>
  <c r="AG5150"/>
  <c r="AF5150"/>
  <c r="AE5150"/>
  <c r="AD5150"/>
  <c r="AC5150"/>
  <c r="AB5150"/>
  <c r="AA5150"/>
  <c r="Z5150"/>
  <c r="Y5150"/>
  <c r="X5150"/>
  <c r="T5150"/>
  <c r="S5150"/>
  <c r="R5150"/>
  <c r="Q5150"/>
  <c r="P5150"/>
  <c r="O5150"/>
  <c r="N5150"/>
  <c r="M5150"/>
  <c r="L5150"/>
  <c r="K5150"/>
  <c r="AT5149"/>
  <c r="AS5149"/>
  <c r="AR5149"/>
  <c r="AQ5149"/>
  <c r="AP5149"/>
  <c r="AO5149"/>
  <c r="AN5149"/>
  <c r="AM5149"/>
  <c r="AL5149"/>
  <c r="AK5149"/>
  <c r="AG5149"/>
  <c r="AF5149"/>
  <c r="AE5149"/>
  <c r="AD5149"/>
  <c r="AC5149"/>
  <c r="AB5149"/>
  <c r="AA5149"/>
  <c r="Z5149"/>
  <c r="Y5149"/>
  <c r="X5149"/>
  <c r="T5149"/>
  <c r="S5149"/>
  <c r="R5149"/>
  <c r="Q5149"/>
  <c r="P5149"/>
  <c r="O5149"/>
  <c r="N5149"/>
  <c r="M5149"/>
  <c r="L5149"/>
  <c r="K5149"/>
  <c r="AT5148"/>
  <c r="AS5148"/>
  <c r="AR5148"/>
  <c r="AQ5148"/>
  <c r="AP5148"/>
  <c r="AO5148"/>
  <c r="AN5148"/>
  <c r="AM5148"/>
  <c r="AL5148"/>
  <c r="AK5148"/>
  <c r="AG5148"/>
  <c r="AF5148"/>
  <c r="AE5148"/>
  <c r="AD5148"/>
  <c r="AC5148"/>
  <c r="AB5148"/>
  <c r="AA5148"/>
  <c r="Z5148"/>
  <c r="Y5148"/>
  <c r="X5148"/>
  <c r="T5148"/>
  <c r="S5148"/>
  <c r="R5148"/>
  <c r="Q5148"/>
  <c r="P5148"/>
  <c r="O5148"/>
  <c r="N5148"/>
  <c r="M5148"/>
  <c r="L5148"/>
  <c r="K5148"/>
  <c r="AT5146"/>
  <c r="AS5146"/>
  <c r="AR5146"/>
  <c r="AQ5146"/>
  <c r="AP5146"/>
  <c r="AO5146"/>
  <c r="AN5146"/>
  <c r="AM5146"/>
  <c r="AL5146"/>
  <c r="AK5146"/>
  <c r="AG5146"/>
  <c r="AF5146"/>
  <c r="AE5146"/>
  <c r="AD5146"/>
  <c r="AC5146"/>
  <c r="AB5146"/>
  <c r="AA5146"/>
  <c r="Z5146"/>
  <c r="Y5146"/>
  <c r="X5146"/>
  <c r="T5146"/>
  <c r="S5146"/>
  <c r="R5146"/>
  <c r="Q5146"/>
  <c r="P5146"/>
  <c r="O5146"/>
  <c r="N5146"/>
  <c r="M5146"/>
  <c r="L5146"/>
  <c r="K5146"/>
  <c r="AT5076"/>
  <c r="AT5075" s="1"/>
  <c r="AS5076"/>
  <c r="AS5075" s="1"/>
  <c r="AR5076"/>
  <c r="AR5075" s="1"/>
  <c r="AQ5076"/>
  <c r="AQ5075" s="1"/>
  <c r="AP5076"/>
  <c r="AP5075" s="1"/>
  <c r="AO5076"/>
  <c r="AO5075" s="1"/>
  <c r="AN5076"/>
  <c r="AN5075" s="1"/>
  <c r="AM5076"/>
  <c r="AM5075" s="1"/>
  <c r="AL5076"/>
  <c r="AK5076"/>
  <c r="AK5075" s="1"/>
  <c r="AG5076"/>
  <c r="AG5075" s="1"/>
  <c r="AF5076"/>
  <c r="AF5075" s="1"/>
  <c r="AE5076"/>
  <c r="AE5075" s="1"/>
  <c r="AD5076"/>
  <c r="AD5075" s="1"/>
  <c r="AC5076"/>
  <c r="AC5075" s="1"/>
  <c r="AB5076"/>
  <c r="AB5075" s="1"/>
  <c r="AA5076"/>
  <c r="Z5076"/>
  <c r="Z5075" s="1"/>
  <c r="Y5076"/>
  <c r="Y5075" s="1"/>
  <c r="X5076"/>
  <c r="X5075" s="1"/>
  <c r="T5076"/>
  <c r="T5075" s="1"/>
  <c r="S5076"/>
  <c r="S5075" s="1"/>
  <c r="R5076"/>
  <c r="R5075" s="1"/>
  <c r="Q5076"/>
  <c r="Q5075" s="1"/>
  <c r="P5076"/>
  <c r="P5075" s="1"/>
  <c r="O5076"/>
  <c r="O5075" s="1"/>
  <c r="N5076"/>
  <c r="N5075" s="1"/>
  <c r="M5076"/>
  <c r="M5075" s="1"/>
  <c r="L5076"/>
  <c r="K5076"/>
  <c r="K5075" s="1"/>
  <c r="AT5073"/>
  <c r="AT5072" s="1"/>
  <c r="AS5073"/>
  <c r="AS5072" s="1"/>
  <c r="AR5073"/>
  <c r="AR5072" s="1"/>
  <c r="AQ5073"/>
  <c r="AQ5072" s="1"/>
  <c r="AP5073"/>
  <c r="AP5072" s="1"/>
  <c r="AO5073"/>
  <c r="AO5072" s="1"/>
  <c r="AN5073"/>
  <c r="AN5072" s="1"/>
  <c r="AM5073"/>
  <c r="AM5072" s="1"/>
  <c r="AL5073"/>
  <c r="AL5072" s="1"/>
  <c r="AK5073"/>
  <c r="AG5073"/>
  <c r="AG5072" s="1"/>
  <c r="AF5073"/>
  <c r="AF5072" s="1"/>
  <c r="AE5073"/>
  <c r="AE5072" s="1"/>
  <c r="AD5073"/>
  <c r="AD5072" s="1"/>
  <c r="AC5073"/>
  <c r="AC5072" s="1"/>
  <c r="AB5073"/>
  <c r="AB5072" s="1"/>
  <c r="AA5073"/>
  <c r="AA5072" s="1"/>
  <c r="Z5073"/>
  <c r="Z5072" s="1"/>
  <c r="Y5073"/>
  <c r="Y5072" s="1"/>
  <c r="X5073"/>
  <c r="T5073"/>
  <c r="T5072" s="1"/>
  <c r="S5073"/>
  <c r="S5072" s="1"/>
  <c r="R5073"/>
  <c r="R5072" s="1"/>
  <c r="Q5073"/>
  <c r="Q5072" s="1"/>
  <c r="P5073"/>
  <c r="P5072" s="1"/>
  <c r="O5073"/>
  <c r="O5072" s="1"/>
  <c r="N5073"/>
  <c r="M5073"/>
  <c r="M5072" s="1"/>
  <c r="L5073"/>
  <c r="L5072" s="1"/>
  <c r="K5073"/>
  <c r="K5072" s="1"/>
  <c r="AT5061"/>
  <c r="AS5061"/>
  <c r="AR5061"/>
  <c r="AQ5061"/>
  <c r="AP5061"/>
  <c r="AO5061"/>
  <c r="AN5061"/>
  <c r="AM5061"/>
  <c r="AL5061"/>
  <c r="AK5061"/>
  <c r="AG5061"/>
  <c r="AF5061"/>
  <c r="AE5061"/>
  <c r="AD5061"/>
  <c r="AC5061"/>
  <c r="AB5061"/>
  <c r="AA5061"/>
  <c r="Z5061"/>
  <c r="Y5061"/>
  <c r="X5061"/>
  <c r="T5061"/>
  <c r="S5061"/>
  <c r="R5061"/>
  <c r="Q5061"/>
  <c r="P5061"/>
  <c r="O5061"/>
  <c r="N5061"/>
  <c r="M5061"/>
  <c r="L5061"/>
  <c r="K5061"/>
  <c r="AT5059"/>
  <c r="AS5059"/>
  <c r="AR5059"/>
  <c r="AQ5059"/>
  <c r="AP5059"/>
  <c r="AO5059"/>
  <c r="AN5059"/>
  <c r="AM5059"/>
  <c r="AL5059"/>
  <c r="AK5059"/>
  <c r="AG5059"/>
  <c r="AF5059"/>
  <c r="AE5059"/>
  <c r="AD5059"/>
  <c r="AC5059"/>
  <c r="AB5059"/>
  <c r="AA5059"/>
  <c r="Z5059"/>
  <c r="Y5059"/>
  <c r="X5059"/>
  <c r="T5059"/>
  <c r="S5059"/>
  <c r="R5059"/>
  <c r="Q5059"/>
  <c r="P5059"/>
  <c r="O5059"/>
  <c r="N5059"/>
  <c r="M5059"/>
  <c r="L5059"/>
  <c r="K5059"/>
  <c r="AT5053"/>
  <c r="AS5053"/>
  <c r="AS5051" s="1"/>
  <c r="AR5053"/>
  <c r="AR5051" s="1"/>
  <c r="AQ5053"/>
  <c r="AQ5051" s="1"/>
  <c r="AP5053"/>
  <c r="AP5051" s="1"/>
  <c r="AO5053"/>
  <c r="AO5051" s="1"/>
  <c r="AN5053"/>
  <c r="AN5051" s="1"/>
  <c r="AM5053"/>
  <c r="AL5053"/>
  <c r="AL5051" s="1"/>
  <c r="AK5053"/>
  <c r="AK5051" s="1"/>
  <c r="AG5053"/>
  <c r="AG5051" s="1"/>
  <c r="AF5053"/>
  <c r="AF5051" s="1"/>
  <c r="AE5053"/>
  <c r="AE5051" s="1"/>
  <c r="AD5053"/>
  <c r="AC5053"/>
  <c r="AC5051" s="1"/>
  <c r="AB5053"/>
  <c r="AB5051" s="1"/>
  <c r="AA5053"/>
  <c r="AA5051" s="1"/>
  <c r="Z5053"/>
  <c r="Y5053"/>
  <c r="Y5051" s="1"/>
  <c r="X5053"/>
  <c r="X5051" s="1"/>
  <c r="T5053"/>
  <c r="T5051" s="1"/>
  <c r="S5053"/>
  <c r="S5051" s="1"/>
  <c r="R5053"/>
  <c r="R5051" s="1"/>
  <c r="Q5053"/>
  <c r="P5053"/>
  <c r="P5051" s="1"/>
  <c r="O5053"/>
  <c r="O5051" s="1"/>
  <c r="N5053"/>
  <c r="N5051" s="1"/>
  <c r="M5053"/>
  <c r="M5051" s="1"/>
  <c r="L5053"/>
  <c r="L5051" s="1"/>
  <c r="K5053"/>
  <c r="K5051" s="1"/>
  <c r="AT5029"/>
  <c r="AT5028" s="1"/>
  <c r="AS5029"/>
  <c r="AS5028" s="1"/>
  <c r="AR5029"/>
  <c r="AR5028" s="1"/>
  <c r="AQ5029"/>
  <c r="AQ5028" s="1"/>
  <c r="AP5029"/>
  <c r="AP5028" s="1"/>
  <c r="AO5029"/>
  <c r="AO5028" s="1"/>
  <c r="AN5029"/>
  <c r="AN5028" s="1"/>
  <c r="AM5029"/>
  <c r="AM5028" s="1"/>
  <c r="AL5029"/>
  <c r="AL5028" s="1"/>
  <c r="AK5029"/>
  <c r="AK5028" s="1"/>
  <c r="AG5029"/>
  <c r="AG5028" s="1"/>
  <c r="AF5029"/>
  <c r="AF5028" s="1"/>
  <c r="AE5029"/>
  <c r="AE5028" s="1"/>
  <c r="AD5029"/>
  <c r="AD5028" s="1"/>
  <c r="AC5029"/>
  <c r="AC5028" s="1"/>
  <c r="AB5029"/>
  <c r="AB5028" s="1"/>
  <c r="AA5029"/>
  <c r="AA5028" s="1"/>
  <c r="Z5029"/>
  <c r="Z5028" s="1"/>
  <c r="Y5029"/>
  <c r="Y5028" s="1"/>
  <c r="X5029"/>
  <c r="T5029"/>
  <c r="T5028" s="1"/>
  <c r="S5029"/>
  <c r="S5028" s="1"/>
  <c r="R5029"/>
  <c r="R5028" s="1"/>
  <c r="Q5029"/>
  <c r="Q5028" s="1"/>
  <c r="P5029"/>
  <c r="P5028" s="1"/>
  <c r="O5029"/>
  <c r="O5028" s="1"/>
  <c r="N5029"/>
  <c r="N5028" s="1"/>
  <c r="M5029"/>
  <c r="M5028" s="1"/>
  <c r="L5029"/>
  <c r="L5028" s="1"/>
  <c r="K5029"/>
  <c r="AT5026"/>
  <c r="AT5025" s="1"/>
  <c r="AS5026"/>
  <c r="AS5025" s="1"/>
  <c r="AR5026"/>
  <c r="AR5025" s="1"/>
  <c r="AQ5026"/>
  <c r="AQ5025" s="1"/>
  <c r="AP5026"/>
  <c r="AP5025" s="1"/>
  <c r="AO5026"/>
  <c r="AO5025" s="1"/>
  <c r="AN5026"/>
  <c r="AM5026"/>
  <c r="AM5025" s="1"/>
  <c r="AL5026"/>
  <c r="AL5025" s="1"/>
  <c r="AK5026"/>
  <c r="AK5025" s="1"/>
  <c r="AG5026"/>
  <c r="AG5025" s="1"/>
  <c r="AF5026"/>
  <c r="AF5025" s="1"/>
  <c r="AE5026"/>
  <c r="AE5025" s="1"/>
  <c r="AD5026"/>
  <c r="AD5025" s="1"/>
  <c r="AC5026"/>
  <c r="AC5025" s="1"/>
  <c r="AB5026"/>
  <c r="AB5025" s="1"/>
  <c r="AA5026"/>
  <c r="Z5026"/>
  <c r="Z5025" s="1"/>
  <c r="Y5026"/>
  <c r="Y5025" s="1"/>
  <c r="X5026"/>
  <c r="X5025" s="1"/>
  <c r="T5026"/>
  <c r="T5025" s="1"/>
  <c r="S5026"/>
  <c r="S5025" s="1"/>
  <c r="R5026"/>
  <c r="R5025" s="1"/>
  <c r="Q5026"/>
  <c r="Q5025" s="1"/>
  <c r="P5026"/>
  <c r="P5025" s="1"/>
  <c r="O5026"/>
  <c r="O5025" s="1"/>
  <c r="N5026"/>
  <c r="M5026"/>
  <c r="M5025" s="1"/>
  <c r="L5026"/>
  <c r="L5025" s="1"/>
  <c r="K5026"/>
  <c r="K5025" s="1"/>
  <c r="AT5014"/>
  <c r="AS5014"/>
  <c r="AR5014"/>
  <c r="AQ5014"/>
  <c r="AP5014"/>
  <c r="AO5014"/>
  <c r="AN5014"/>
  <c r="AM5014"/>
  <c r="AL5014"/>
  <c r="AK5014"/>
  <c r="AG5014"/>
  <c r="AF5014"/>
  <c r="AE5014"/>
  <c r="AD5014"/>
  <c r="AC5014"/>
  <c r="AB5014"/>
  <c r="AA5014"/>
  <c r="Z5014"/>
  <c r="Y5014"/>
  <c r="X5014"/>
  <c r="T5014"/>
  <c r="S5014"/>
  <c r="R5014"/>
  <c r="Q5014"/>
  <c r="P5014"/>
  <c r="O5014"/>
  <c r="N5014"/>
  <c r="M5014"/>
  <c r="L5014"/>
  <c r="K5014"/>
  <c r="AT5012"/>
  <c r="AS5012"/>
  <c r="AR5012"/>
  <c r="AQ5012"/>
  <c r="AP5012"/>
  <c r="AO5012"/>
  <c r="AN5012"/>
  <c r="AM5012"/>
  <c r="AL5012"/>
  <c r="AK5012"/>
  <c r="AG5012"/>
  <c r="AF5012"/>
  <c r="AE5012"/>
  <c r="AD5012"/>
  <c r="AC5012"/>
  <c r="AB5012"/>
  <c r="AA5012"/>
  <c r="Z5012"/>
  <c r="Y5012"/>
  <c r="X5012"/>
  <c r="T5012"/>
  <c r="S5012"/>
  <c r="R5012"/>
  <c r="Q5012"/>
  <c r="P5012"/>
  <c r="O5012"/>
  <c r="N5012"/>
  <c r="M5012"/>
  <c r="L5012"/>
  <c r="K5012"/>
  <c r="AT5006"/>
  <c r="AT5004" s="1"/>
  <c r="AS5006"/>
  <c r="AS5004" s="1"/>
  <c r="AR5006"/>
  <c r="AR5004" s="1"/>
  <c r="AQ5006"/>
  <c r="AQ5004" s="1"/>
  <c r="AP5006"/>
  <c r="AP5004" s="1"/>
  <c r="AO5006"/>
  <c r="AO5004" s="1"/>
  <c r="AN5006"/>
  <c r="AN5004" s="1"/>
  <c r="AM5006"/>
  <c r="AM5004" s="1"/>
  <c r="AL5006"/>
  <c r="AL5004" s="1"/>
  <c r="AK5006"/>
  <c r="AG5006"/>
  <c r="AG5004" s="1"/>
  <c r="AF5006"/>
  <c r="AF5004" s="1"/>
  <c r="AE5006"/>
  <c r="AE5004" s="1"/>
  <c r="AD5006"/>
  <c r="AD5004" s="1"/>
  <c r="AC5006"/>
  <c r="AC5004" s="1"/>
  <c r="AB5006"/>
  <c r="AB5004" s="1"/>
  <c r="AA5006"/>
  <c r="AA5004" s="1"/>
  <c r="Z5006"/>
  <c r="Z5004" s="1"/>
  <c r="Y5006"/>
  <c r="Y5004" s="1"/>
  <c r="X5006"/>
  <c r="T5006"/>
  <c r="T5004" s="1"/>
  <c r="S5006"/>
  <c r="S5004" s="1"/>
  <c r="R5006"/>
  <c r="R5004" s="1"/>
  <c r="Q5006"/>
  <c r="Q5004" s="1"/>
  <c r="P5006"/>
  <c r="P5004" s="1"/>
  <c r="O5006"/>
  <c r="O5004" s="1"/>
  <c r="N5006"/>
  <c r="N5004" s="1"/>
  <c r="M5006"/>
  <c r="M5004" s="1"/>
  <c r="L5006"/>
  <c r="L5004" s="1"/>
  <c r="K5006"/>
  <c r="AT4982"/>
  <c r="AT4981" s="1"/>
  <c r="AS4982"/>
  <c r="AS4981" s="1"/>
  <c r="AR4982"/>
  <c r="AR4981" s="1"/>
  <c r="AQ4982"/>
  <c r="AQ4981" s="1"/>
  <c r="AP4982"/>
  <c r="AP4981" s="1"/>
  <c r="AO4982"/>
  <c r="AO4981" s="1"/>
  <c r="AN4982"/>
  <c r="AN4981" s="1"/>
  <c r="AM4982"/>
  <c r="AM4981" s="1"/>
  <c r="AL4982"/>
  <c r="AL4981" s="1"/>
  <c r="AK4982"/>
  <c r="AK4981" s="1"/>
  <c r="AG4982"/>
  <c r="AG4981" s="1"/>
  <c r="AF4982"/>
  <c r="AF4981" s="1"/>
  <c r="AE4982"/>
  <c r="AE4981" s="1"/>
  <c r="AD4982"/>
  <c r="AD4981" s="1"/>
  <c r="AC4982"/>
  <c r="AC4981" s="1"/>
  <c r="AB4982"/>
  <c r="AB4981" s="1"/>
  <c r="AA4982"/>
  <c r="Z4982"/>
  <c r="Z4981" s="1"/>
  <c r="Y4982"/>
  <c r="Y4981" s="1"/>
  <c r="X4982"/>
  <c r="X4981" s="1"/>
  <c r="T4982"/>
  <c r="T4981" s="1"/>
  <c r="S4982"/>
  <c r="S4981" s="1"/>
  <c r="R4982"/>
  <c r="R4981" s="1"/>
  <c r="Q4982"/>
  <c r="Q4981" s="1"/>
  <c r="P4982"/>
  <c r="P4981" s="1"/>
  <c r="O4982"/>
  <c r="O4981" s="1"/>
  <c r="N4982"/>
  <c r="M4982"/>
  <c r="M4981" s="1"/>
  <c r="L4982"/>
  <c r="L4981" s="1"/>
  <c r="K4982"/>
  <c r="K4981" s="1"/>
  <c r="AT4979"/>
  <c r="AT4978" s="1"/>
  <c r="AS4979"/>
  <c r="AS4978" s="1"/>
  <c r="AR4979"/>
  <c r="AR4978" s="1"/>
  <c r="AQ4979"/>
  <c r="AQ4978" s="1"/>
  <c r="AP4979"/>
  <c r="AP4978" s="1"/>
  <c r="AO4979"/>
  <c r="AO4978" s="1"/>
  <c r="AN4979"/>
  <c r="AN4978" s="1"/>
  <c r="AM4979"/>
  <c r="AL4979"/>
  <c r="AL4978" s="1"/>
  <c r="AK4979"/>
  <c r="AK4978" s="1"/>
  <c r="AG4979"/>
  <c r="AG4978" s="1"/>
  <c r="AF4979"/>
  <c r="AF4978" s="1"/>
  <c r="AE4979"/>
  <c r="AE4978" s="1"/>
  <c r="AD4979"/>
  <c r="AD4978" s="1"/>
  <c r="AC4979"/>
  <c r="AC4978" s="1"/>
  <c r="AB4979"/>
  <c r="AB4978" s="1"/>
  <c r="AA4979"/>
  <c r="AA4978" s="1"/>
  <c r="Z4979"/>
  <c r="Y4979"/>
  <c r="Y4978" s="1"/>
  <c r="X4979"/>
  <c r="X4978" s="1"/>
  <c r="T4979"/>
  <c r="T4978" s="1"/>
  <c r="S4979"/>
  <c r="S4978" s="1"/>
  <c r="R4979"/>
  <c r="R4978" s="1"/>
  <c r="Q4979"/>
  <c r="Q4978" s="1"/>
  <c r="P4979"/>
  <c r="P4978" s="1"/>
  <c r="O4979"/>
  <c r="O4978" s="1"/>
  <c r="N4979"/>
  <c r="N4978" s="1"/>
  <c r="M4979"/>
  <c r="L4979"/>
  <c r="L4978" s="1"/>
  <c r="K4979"/>
  <c r="K4978" s="1"/>
  <c r="AT4967"/>
  <c r="AS4967"/>
  <c r="AR4967"/>
  <c r="AQ4967"/>
  <c r="AP4967"/>
  <c r="AO4967"/>
  <c r="AN4967"/>
  <c r="AM4967"/>
  <c r="AL4967"/>
  <c r="AK4967"/>
  <c r="AG4967"/>
  <c r="AF4967"/>
  <c r="AE4967"/>
  <c r="AD4967"/>
  <c r="AC4967"/>
  <c r="AB4967"/>
  <c r="AA4967"/>
  <c r="Z4967"/>
  <c r="Y4967"/>
  <c r="X4967"/>
  <c r="T4967"/>
  <c r="S4967"/>
  <c r="R4967"/>
  <c r="Q4967"/>
  <c r="P4967"/>
  <c r="O4967"/>
  <c r="N4967"/>
  <c r="M4967"/>
  <c r="L4967"/>
  <c r="K4967"/>
  <c r="AT4965"/>
  <c r="AS4965"/>
  <c r="AR4965"/>
  <c r="AQ4965"/>
  <c r="AP4965"/>
  <c r="AO4965"/>
  <c r="AN4965"/>
  <c r="AM4965"/>
  <c r="AL4965"/>
  <c r="AK4965"/>
  <c r="AG4965"/>
  <c r="AF4965"/>
  <c r="AE4965"/>
  <c r="AD4965"/>
  <c r="AC4965"/>
  <c r="AB4965"/>
  <c r="AA4965"/>
  <c r="Z4965"/>
  <c r="Y4965"/>
  <c r="X4965"/>
  <c r="T4965"/>
  <c r="S4965"/>
  <c r="R4965"/>
  <c r="Q4965"/>
  <c r="P4965"/>
  <c r="O4965"/>
  <c r="N4965"/>
  <c r="M4965"/>
  <c r="L4965"/>
  <c r="K4965"/>
  <c r="AT4959"/>
  <c r="AT4957" s="1"/>
  <c r="AS4959"/>
  <c r="AS4957" s="1"/>
  <c r="AR4959"/>
  <c r="AR4957" s="1"/>
  <c r="AQ4959"/>
  <c r="AQ4957" s="1"/>
  <c r="AP4959"/>
  <c r="AP4957" s="1"/>
  <c r="AO4959"/>
  <c r="AO4957" s="1"/>
  <c r="AN4959"/>
  <c r="AM4959"/>
  <c r="AM4957" s="1"/>
  <c r="AL4959"/>
  <c r="AL4957" s="1"/>
  <c r="AK4959"/>
  <c r="AK4957" s="1"/>
  <c r="AG4959"/>
  <c r="AG4957" s="1"/>
  <c r="AF4959"/>
  <c r="AF4957" s="1"/>
  <c r="AE4959"/>
  <c r="AE4957" s="1"/>
  <c r="AD4959"/>
  <c r="AD4957" s="1"/>
  <c r="AC4959"/>
  <c r="AC4957" s="1"/>
  <c r="AB4959"/>
  <c r="AB4957" s="1"/>
  <c r="AA4959"/>
  <c r="AA4957" s="1"/>
  <c r="Z4959"/>
  <c r="Z4957" s="1"/>
  <c r="Y4959"/>
  <c r="Y4957" s="1"/>
  <c r="X4959"/>
  <c r="T4959"/>
  <c r="T4957" s="1"/>
  <c r="S4959"/>
  <c r="S4957" s="1"/>
  <c r="R4959"/>
  <c r="R4957" s="1"/>
  <c r="Q4959"/>
  <c r="Q4957" s="1"/>
  <c r="P4959"/>
  <c r="P4957" s="1"/>
  <c r="O4959"/>
  <c r="O4957" s="1"/>
  <c r="N4959"/>
  <c r="M4959"/>
  <c r="M4957" s="1"/>
  <c r="L4959"/>
  <c r="L4957" s="1"/>
  <c r="K4959"/>
  <c r="K4957" s="1"/>
  <c r="AT4935"/>
  <c r="AT4934" s="1"/>
  <c r="AS4935"/>
  <c r="AS4934" s="1"/>
  <c r="AR4935"/>
  <c r="AR4934" s="1"/>
  <c r="AQ4935"/>
  <c r="AQ4934" s="1"/>
  <c r="AP4935"/>
  <c r="AP4934" s="1"/>
  <c r="AO4935"/>
  <c r="AO4934" s="1"/>
  <c r="AN4935"/>
  <c r="AM4935"/>
  <c r="AM4934" s="1"/>
  <c r="AL4935"/>
  <c r="AL4934" s="1"/>
  <c r="AK4935"/>
  <c r="AK4934" s="1"/>
  <c r="AG4935"/>
  <c r="AG4934" s="1"/>
  <c r="AF4935"/>
  <c r="AF4934" s="1"/>
  <c r="AE4935"/>
  <c r="AE4934" s="1"/>
  <c r="AD4935"/>
  <c r="AD4934" s="1"/>
  <c r="AC4935"/>
  <c r="AC4934" s="1"/>
  <c r="AB4935"/>
  <c r="AB4934" s="1"/>
  <c r="AA4935"/>
  <c r="Z4935"/>
  <c r="Z4934" s="1"/>
  <c r="Y4935"/>
  <c r="Y4934" s="1"/>
  <c r="X4935"/>
  <c r="X4934" s="1"/>
  <c r="T4935"/>
  <c r="T4934" s="1"/>
  <c r="S4935"/>
  <c r="S4934" s="1"/>
  <c r="R4935"/>
  <c r="R4934" s="1"/>
  <c r="Q4935"/>
  <c r="Q4934" s="1"/>
  <c r="P4935"/>
  <c r="P4934" s="1"/>
  <c r="O4935"/>
  <c r="N4935"/>
  <c r="N4934" s="1"/>
  <c r="M4935"/>
  <c r="M4934" s="1"/>
  <c r="L4935"/>
  <c r="L4934" s="1"/>
  <c r="K4935"/>
  <c r="K4934" s="1"/>
  <c r="AT4932"/>
  <c r="AT4931" s="1"/>
  <c r="AS4932"/>
  <c r="AS4931" s="1"/>
  <c r="AR4932"/>
  <c r="AR4931" s="1"/>
  <c r="AQ4932"/>
  <c r="AQ4931" s="1"/>
  <c r="AP4932"/>
  <c r="AP4931" s="1"/>
  <c r="AO4932"/>
  <c r="AO4931" s="1"/>
  <c r="AN4932"/>
  <c r="AN4931" s="1"/>
  <c r="AM4932"/>
  <c r="AM4931" s="1"/>
  <c r="AL4932"/>
  <c r="AK4932"/>
  <c r="AK4931" s="1"/>
  <c r="AG4932"/>
  <c r="AG4931" s="1"/>
  <c r="AF4932"/>
  <c r="AF4931" s="1"/>
  <c r="AE4932"/>
  <c r="AE4931" s="1"/>
  <c r="AD4932"/>
  <c r="AD4931" s="1"/>
  <c r="AC4932"/>
  <c r="AC4931" s="1"/>
  <c r="AB4932"/>
  <c r="AB4931" s="1"/>
  <c r="AA4932"/>
  <c r="AA4931" s="1"/>
  <c r="Z4932"/>
  <c r="Z4931" s="1"/>
  <c r="Y4932"/>
  <c r="X4932"/>
  <c r="X4931" s="1"/>
  <c r="T4932"/>
  <c r="T4931" s="1"/>
  <c r="S4932"/>
  <c r="S4931" s="1"/>
  <c r="R4932"/>
  <c r="R4931" s="1"/>
  <c r="Q4932"/>
  <c r="Q4931" s="1"/>
  <c r="P4932"/>
  <c r="P4931" s="1"/>
  <c r="O4932"/>
  <c r="O4931" s="1"/>
  <c r="N4932"/>
  <c r="N4931" s="1"/>
  <c r="M4932"/>
  <c r="M4931" s="1"/>
  <c r="L4932"/>
  <c r="L4931" s="1"/>
  <c r="K4932"/>
  <c r="K4931" s="1"/>
  <c r="AT4920"/>
  <c r="AS4920"/>
  <c r="AR4920"/>
  <c r="AQ4920"/>
  <c r="AP4920"/>
  <c r="AO4920"/>
  <c r="AN4920"/>
  <c r="AM4920"/>
  <c r="AL4920"/>
  <c r="AK4920"/>
  <c r="AG4920"/>
  <c r="AF4920"/>
  <c r="AE4920"/>
  <c r="AD4920"/>
  <c r="AC4920"/>
  <c r="AB4920"/>
  <c r="AA4920"/>
  <c r="Z4920"/>
  <c r="Y4920"/>
  <c r="X4920"/>
  <c r="T4920"/>
  <c r="S4920"/>
  <c r="R4920"/>
  <c r="Q4920"/>
  <c r="P4920"/>
  <c r="O4920"/>
  <c r="N4920"/>
  <c r="M4920"/>
  <c r="L4920"/>
  <c r="K4920"/>
  <c r="AT4918"/>
  <c r="AS4918"/>
  <c r="AR4918"/>
  <c r="AQ4918"/>
  <c r="AP4918"/>
  <c r="AO4918"/>
  <c r="AN4918"/>
  <c r="AM4918"/>
  <c r="AL4918"/>
  <c r="AK4918"/>
  <c r="AG4918"/>
  <c r="AF4918"/>
  <c r="AE4918"/>
  <c r="AD4918"/>
  <c r="AC4918"/>
  <c r="AB4918"/>
  <c r="AA4918"/>
  <c r="Z4918"/>
  <c r="Y4918"/>
  <c r="X4918"/>
  <c r="T4918"/>
  <c r="S4918"/>
  <c r="R4918"/>
  <c r="Q4918"/>
  <c r="P4918"/>
  <c r="O4918"/>
  <c r="N4918"/>
  <c r="M4918"/>
  <c r="L4918"/>
  <c r="K4918"/>
  <c r="AT4912"/>
  <c r="AT4910" s="1"/>
  <c r="AS4912"/>
  <c r="AS4910" s="1"/>
  <c r="AR4912"/>
  <c r="AR4910" s="1"/>
  <c r="AQ4912"/>
  <c r="AQ4910" s="1"/>
  <c r="AP4912"/>
  <c r="AP4910" s="1"/>
  <c r="AO4912"/>
  <c r="AO4910" s="1"/>
  <c r="AN4912"/>
  <c r="AN4910" s="1"/>
  <c r="AM4912"/>
  <c r="AL4912"/>
  <c r="AL4910" s="1"/>
  <c r="AK4912"/>
  <c r="AK4910" s="1"/>
  <c r="AG4912"/>
  <c r="AG4910" s="1"/>
  <c r="AF4912"/>
  <c r="AF4910" s="1"/>
  <c r="AE4912"/>
  <c r="AE4910" s="1"/>
  <c r="AD4912"/>
  <c r="AD4910" s="1"/>
  <c r="AC4912"/>
  <c r="AC4910" s="1"/>
  <c r="AB4912"/>
  <c r="AB4910" s="1"/>
  <c r="AA4912"/>
  <c r="AA4910" s="1"/>
  <c r="Z4912"/>
  <c r="Y4912"/>
  <c r="Y4910" s="1"/>
  <c r="X4912"/>
  <c r="X4910" s="1"/>
  <c r="T4912"/>
  <c r="T4910" s="1"/>
  <c r="S4912"/>
  <c r="S4910" s="1"/>
  <c r="R4912"/>
  <c r="R4910" s="1"/>
  <c r="Q4912"/>
  <c r="Q4910" s="1"/>
  <c r="P4912"/>
  <c r="P4910" s="1"/>
  <c r="O4912"/>
  <c r="O4910" s="1"/>
  <c r="N4912"/>
  <c r="N4910" s="1"/>
  <c r="M4912"/>
  <c r="L4912"/>
  <c r="L4910" s="1"/>
  <c r="K4912"/>
  <c r="K4910" s="1"/>
  <c r="AT4888"/>
  <c r="AT4887" s="1"/>
  <c r="AS4888"/>
  <c r="AS4887" s="1"/>
  <c r="AR4888"/>
  <c r="AR4887" s="1"/>
  <c r="AQ4888"/>
  <c r="AQ4887" s="1"/>
  <c r="AP4888"/>
  <c r="AP4887" s="1"/>
  <c r="AO4888"/>
  <c r="AO4887" s="1"/>
  <c r="AN4888"/>
  <c r="AN4887" s="1"/>
  <c r="AM4888"/>
  <c r="AM4887" s="1"/>
  <c r="AL4888"/>
  <c r="AK4888"/>
  <c r="AK4887" s="1"/>
  <c r="AG4888"/>
  <c r="AG4887" s="1"/>
  <c r="AF4888"/>
  <c r="AF4887" s="1"/>
  <c r="AE4888"/>
  <c r="AE4887" s="1"/>
  <c r="AD4888"/>
  <c r="AD4887" s="1"/>
  <c r="AC4888"/>
  <c r="AC4887" s="1"/>
  <c r="AB4888"/>
  <c r="AB4887" s="1"/>
  <c r="AA4888"/>
  <c r="AA4887" s="1"/>
  <c r="Z4888"/>
  <c r="Y4888"/>
  <c r="Y4887" s="1"/>
  <c r="X4888"/>
  <c r="X4887" s="1"/>
  <c r="T4888"/>
  <c r="T4887" s="1"/>
  <c r="S4888"/>
  <c r="S4887" s="1"/>
  <c r="R4888"/>
  <c r="R4887" s="1"/>
  <c r="Q4888"/>
  <c r="Q4887" s="1"/>
  <c r="P4888"/>
  <c r="P4887" s="1"/>
  <c r="O4888"/>
  <c r="O4887" s="1"/>
  <c r="N4888"/>
  <c r="N4887" s="1"/>
  <c r="M4888"/>
  <c r="L4888"/>
  <c r="L4887" s="1"/>
  <c r="K4888"/>
  <c r="K4887" s="1"/>
  <c r="AT4885"/>
  <c r="AT4884" s="1"/>
  <c r="AS4885"/>
  <c r="AS4884" s="1"/>
  <c r="AR4885"/>
  <c r="AR4884" s="1"/>
  <c r="AQ4885"/>
  <c r="AQ4884" s="1"/>
  <c r="AP4885"/>
  <c r="AP4884" s="1"/>
  <c r="AO4885"/>
  <c r="AO4884" s="1"/>
  <c r="AN4885"/>
  <c r="AN4884" s="1"/>
  <c r="AM4885"/>
  <c r="AM4884" s="1"/>
  <c r="AL4885"/>
  <c r="AK4885"/>
  <c r="AK4884" s="1"/>
  <c r="AG4885"/>
  <c r="AG4884" s="1"/>
  <c r="AF4885"/>
  <c r="AF4884" s="1"/>
  <c r="AE4885"/>
  <c r="AE4884" s="1"/>
  <c r="AD4885"/>
  <c r="AD4884" s="1"/>
  <c r="AC4885"/>
  <c r="AC4884" s="1"/>
  <c r="AB4885"/>
  <c r="AB4884" s="1"/>
  <c r="AA4885"/>
  <c r="AA4884" s="1"/>
  <c r="Z4885"/>
  <c r="Z4884" s="1"/>
  <c r="Y4885"/>
  <c r="Y4884" s="1"/>
  <c r="X4885"/>
  <c r="T4885"/>
  <c r="T4884" s="1"/>
  <c r="S4885"/>
  <c r="S4884" s="1"/>
  <c r="R4885"/>
  <c r="R4884" s="1"/>
  <c r="Q4885"/>
  <c r="Q4884" s="1"/>
  <c r="P4885"/>
  <c r="P4884" s="1"/>
  <c r="O4885"/>
  <c r="O4884" s="1"/>
  <c r="N4885"/>
  <c r="N4884" s="1"/>
  <c r="M4885"/>
  <c r="M4884" s="1"/>
  <c r="L4885"/>
  <c r="L4884" s="1"/>
  <c r="K4885"/>
  <c r="AT4873"/>
  <c r="AS4873"/>
  <c r="AR4873"/>
  <c r="AQ4873"/>
  <c r="AP4873"/>
  <c r="AO4873"/>
  <c r="AN4873"/>
  <c r="AM4873"/>
  <c r="AL4873"/>
  <c r="AK4873"/>
  <c r="AG4873"/>
  <c r="AF4873"/>
  <c r="AE4873"/>
  <c r="AD4873"/>
  <c r="AC4873"/>
  <c r="AB4873"/>
  <c r="AA4873"/>
  <c r="Z4873"/>
  <c r="Y4873"/>
  <c r="X4873"/>
  <c r="T4873"/>
  <c r="S4873"/>
  <c r="R4873"/>
  <c r="Q4873"/>
  <c r="P4873"/>
  <c r="O4873"/>
  <c r="N4873"/>
  <c r="M4873"/>
  <c r="L4873"/>
  <c r="K4873"/>
  <c r="AT4871"/>
  <c r="AS4871"/>
  <c r="AR4871"/>
  <c r="AQ4871"/>
  <c r="AP4871"/>
  <c r="AO4871"/>
  <c r="AN4871"/>
  <c r="AM4871"/>
  <c r="AL4871"/>
  <c r="AK4871"/>
  <c r="AG4871"/>
  <c r="AF4871"/>
  <c r="AE4871"/>
  <c r="AD4871"/>
  <c r="AC4871"/>
  <c r="AB4871"/>
  <c r="AA4871"/>
  <c r="Z4871"/>
  <c r="Y4871"/>
  <c r="X4871"/>
  <c r="T4871"/>
  <c r="S4871"/>
  <c r="R4871"/>
  <c r="Q4871"/>
  <c r="P4871"/>
  <c r="O4871"/>
  <c r="N4871"/>
  <c r="M4871"/>
  <c r="L4871"/>
  <c r="K4871"/>
  <c r="AT4865"/>
  <c r="AT4863" s="1"/>
  <c r="AS4865"/>
  <c r="AS4863" s="1"/>
  <c r="AR4865"/>
  <c r="AR4863" s="1"/>
  <c r="AQ4865"/>
  <c r="AQ4863" s="1"/>
  <c r="AP4865"/>
  <c r="AP4863" s="1"/>
  <c r="AO4865"/>
  <c r="AO4863" s="1"/>
  <c r="AN4865"/>
  <c r="AN4863" s="1"/>
  <c r="AM4865"/>
  <c r="AM4863" s="1"/>
  <c r="AL4865"/>
  <c r="AL4863" s="1"/>
  <c r="AK4865"/>
  <c r="AK4863" s="1"/>
  <c r="AG4865"/>
  <c r="AG4863" s="1"/>
  <c r="AF4865"/>
  <c r="AF4863" s="1"/>
  <c r="AE4865"/>
  <c r="AE4863" s="1"/>
  <c r="AD4865"/>
  <c r="AD4863" s="1"/>
  <c r="AC4865"/>
  <c r="AC4863" s="1"/>
  <c r="AB4865"/>
  <c r="AB4863" s="1"/>
  <c r="AA4865"/>
  <c r="AA4863" s="1"/>
  <c r="Z4865"/>
  <c r="Z4863" s="1"/>
  <c r="Y4865"/>
  <c r="X4865"/>
  <c r="X4863" s="1"/>
  <c r="T4865"/>
  <c r="T4863" s="1"/>
  <c r="S4865"/>
  <c r="S4863" s="1"/>
  <c r="R4865"/>
  <c r="R4863" s="1"/>
  <c r="Q4865"/>
  <c r="Q4863" s="1"/>
  <c r="P4865"/>
  <c r="P4863" s="1"/>
  <c r="O4865"/>
  <c r="O4863" s="1"/>
  <c r="N4865"/>
  <c r="N4863" s="1"/>
  <c r="M4865"/>
  <c r="M4863" s="1"/>
  <c r="L4865"/>
  <c r="L4863" s="1"/>
  <c r="K4865"/>
  <c r="K4863" s="1"/>
  <c r="AT4841"/>
  <c r="AT4840" s="1"/>
  <c r="AS4841"/>
  <c r="AS4840" s="1"/>
  <c r="AR4841"/>
  <c r="AR4840" s="1"/>
  <c r="AQ4841"/>
  <c r="AQ4840" s="1"/>
  <c r="AP4841"/>
  <c r="AP4840" s="1"/>
  <c r="AO4841"/>
  <c r="AO4840" s="1"/>
  <c r="AN4841"/>
  <c r="AN4840" s="1"/>
  <c r="AM4841"/>
  <c r="AM4840" s="1"/>
  <c r="AL4841"/>
  <c r="AL4840" s="1"/>
  <c r="AK4841"/>
  <c r="AG4841"/>
  <c r="AG4840" s="1"/>
  <c r="AF4841"/>
  <c r="AF4840" s="1"/>
  <c r="AE4841"/>
  <c r="AE4840" s="1"/>
  <c r="AD4841"/>
  <c r="AD4840" s="1"/>
  <c r="AC4841"/>
  <c r="AC4840" s="1"/>
  <c r="AB4841"/>
  <c r="AB4840" s="1"/>
  <c r="AA4841"/>
  <c r="AA4840" s="1"/>
  <c r="Z4841"/>
  <c r="Y4841"/>
  <c r="Y4840" s="1"/>
  <c r="X4841"/>
  <c r="X4840" s="1"/>
  <c r="T4841"/>
  <c r="T4840" s="1"/>
  <c r="S4841"/>
  <c r="S4840" s="1"/>
  <c r="R4841"/>
  <c r="R4840" s="1"/>
  <c r="Q4841"/>
  <c r="Q4840" s="1"/>
  <c r="P4841"/>
  <c r="P4840" s="1"/>
  <c r="O4841"/>
  <c r="O4840" s="1"/>
  <c r="N4841"/>
  <c r="N4840" s="1"/>
  <c r="M4841"/>
  <c r="M4840" s="1"/>
  <c r="L4841"/>
  <c r="L4840" s="1"/>
  <c r="K4841"/>
  <c r="AT4838"/>
  <c r="AT4837" s="1"/>
  <c r="AS4838"/>
  <c r="AS4837" s="1"/>
  <c r="AR4838"/>
  <c r="AR4837" s="1"/>
  <c r="AQ4838"/>
  <c r="AQ4837" s="1"/>
  <c r="AP4838"/>
  <c r="AP4837" s="1"/>
  <c r="AO4838"/>
  <c r="AO4837" s="1"/>
  <c r="AN4838"/>
  <c r="AN4837" s="1"/>
  <c r="AM4838"/>
  <c r="AL4838"/>
  <c r="AL4837" s="1"/>
  <c r="AK4838"/>
  <c r="AK4837" s="1"/>
  <c r="AG4838"/>
  <c r="AG4837" s="1"/>
  <c r="AF4838"/>
  <c r="AF4837" s="1"/>
  <c r="AE4838"/>
  <c r="AE4837" s="1"/>
  <c r="AD4838"/>
  <c r="AD4837" s="1"/>
  <c r="AC4838"/>
  <c r="AC4837" s="1"/>
  <c r="AB4838"/>
  <c r="AB4837" s="1"/>
  <c r="AA4838"/>
  <c r="AA4837" s="1"/>
  <c r="Z4838"/>
  <c r="Y4838"/>
  <c r="Y4837" s="1"/>
  <c r="X4838"/>
  <c r="X4837" s="1"/>
  <c r="T4838"/>
  <c r="T4837" s="1"/>
  <c r="S4838"/>
  <c r="S4837" s="1"/>
  <c r="R4838"/>
  <c r="R4837" s="1"/>
  <c r="Q4838"/>
  <c r="Q4837" s="1"/>
  <c r="P4838"/>
  <c r="P4837" s="1"/>
  <c r="O4838"/>
  <c r="O4837" s="1"/>
  <c r="N4838"/>
  <c r="N4837" s="1"/>
  <c r="M4838"/>
  <c r="L4838"/>
  <c r="L4837" s="1"/>
  <c r="K4838"/>
  <c r="K4837" s="1"/>
  <c r="AT4826"/>
  <c r="AS4826"/>
  <c r="AR4826"/>
  <c r="AQ4826"/>
  <c r="AP4826"/>
  <c r="AO4826"/>
  <c r="AN4826"/>
  <c r="AM4826"/>
  <c r="AL4826"/>
  <c r="AK4826"/>
  <c r="AG4826"/>
  <c r="AF4826"/>
  <c r="AE4826"/>
  <c r="AD4826"/>
  <c r="AC4826"/>
  <c r="AB4826"/>
  <c r="AA4826"/>
  <c r="Z4826"/>
  <c r="Y4826"/>
  <c r="X4826"/>
  <c r="T4826"/>
  <c r="S4826"/>
  <c r="R4826"/>
  <c r="Q4826"/>
  <c r="P4826"/>
  <c r="O4826"/>
  <c r="N4826"/>
  <c r="M4826"/>
  <c r="L4826"/>
  <c r="K4826"/>
  <c r="AT4824"/>
  <c r="AS4824"/>
  <c r="AR4824"/>
  <c r="AQ4824"/>
  <c r="AP4824"/>
  <c r="AO4824"/>
  <c r="AN4824"/>
  <c r="AM4824"/>
  <c r="AL4824"/>
  <c r="AK4824"/>
  <c r="AG4824"/>
  <c r="AF4824"/>
  <c r="AE4824"/>
  <c r="AD4824"/>
  <c r="AC4824"/>
  <c r="AB4824"/>
  <c r="AA4824"/>
  <c r="Z4824"/>
  <c r="Y4824"/>
  <c r="X4824"/>
  <c r="T4824"/>
  <c r="S4824"/>
  <c r="R4824"/>
  <c r="Q4824"/>
  <c r="P4824"/>
  <c r="O4824"/>
  <c r="N4824"/>
  <c r="M4824"/>
  <c r="L4824"/>
  <c r="K4824"/>
  <c r="AT4818"/>
  <c r="AT4816" s="1"/>
  <c r="AS4818"/>
  <c r="AS4816" s="1"/>
  <c r="AR4818"/>
  <c r="AR4816" s="1"/>
  <c r="AQ4818"/>
  <c r="AP4818"/>
  <c r="AP4816" s="1"/>
  <c r="AO4818"/>
  <c r="AO4816" s="1"/>
  <c r="AN4818"/>
  <c r="AN4816" s="1"/>
  <c r="AM4818"/>
  <c r="AM4816" s="1"/>
  <c r="AL4818"/>
  <c r="AL4816" s="1"/>
  <c r="AK4818"/>
  <c r="AK4816" s="1"/>
  <c r="AG4818"/>
  <c r="AG4816" s="1"/>
  <c r="AF4818"/>
  <c r="AF4816" s="1"/>
  <c r="AE4818"/>
  <c r="AE4816" s="1"/>
  <c r="AD4818"/>
  <c r="AD4816" s="1"/>
  <c r="AC4818"/>
  <c r="AC4816" s="1"/>
  <c r="AB4818"/>
  <c r="AB4816" s="1"/>
  <c r="AA4818"/>
  <c r="AA4816" s="1"/>
  <c r="Z4818"/>
  <c r="Y4818"/>
  <c r="Y4816" s="1"/>
  <c r="X4818"/>
  <c r="X4816" s="1"/>
  <c r="T4818"/>
  <c r="T4816" s="1"/>
  <c r="S4818"/>
  <c r="S4816" s="1"/>
  <c r="R4818"/>
  <c r="R4816" s="1"/>
  <c r="Q4818"/>
  <c r="Q4816" s="1"/>
  <c r="P4818"/>
  <c r="P4816" s="1"/>
  <c r="O4818"/>
  <c r="O4816" s="1"/>
  <c r="N4818"/>
  <c r="N4816" s="1"/>
  <c r="M4818"/>
  <c r="M4816" s="1"/>
  <c r="L4818"/>
  <c r="L4816" s="1"/>
  <c r="K4818"/>
  <c r="K4816" s="1"/>
  <c r="AT4789"/>
  <c r="AT4788" s="1"/>
  <c r="AS4789"/>
  <c r="AS4788" s="1"/>
  <c r="AR4789"/>
  <c r="AR4788" s="1"/>
  <c r="AQ4789"/>
  <c r="AQ4788" s="1"/>
  <c r="AP4789"/>
  <c r="AP4788" s="1"/>
  <c r="AO4789"/>
  <c r="AO4788" s="1"/>
  <c r="AN4789"/>
  <c r="AM4789"/>
  <c r="AM4788" s="1"/>
  <c r="AL4789"/>
  <c r="AL4788" s="1"/>
  <c r="AK4789"/>
  <c r="AK4788" s="1"/>
  <c r="AG4789"/>
  <c r="AG4788" s="1"/>
  <c r="AF4789"/>
  <c r="AF4788" s="1"/>
  <c r="AE4789"/>
  <c r="AE4788" s="1"/>
  <c r="AD4789"/>
  <c r="AD4788" s="1"/>
  <c r="AC4789"/>
  <c r="AC4788" s="1"/>
  <c r="AB4789"/>
  <c r="AB4788" s="1"/>
  <c r="AA4789"/>
  <c r="Z4789"/>
  <c r="Z4788" s="1"/>
  <c r="Y4789"/>
  <c r="Y4788" s="1"/>
  <c r="X4789"/>
  <c r="X4788" s="1"/>
  <c r="T4789"/>
  <c r="T4788" s="1"/>
  <c r="S4789"/>
  <c r="S4788" s="1"/>
  <c r="R4789"/>
  <c r="R4788" s="1"/>
  <c r="Q4789"/>
  <c r="Q4788" s="1"/>
  <c r="P4789"/>
  <c r="P4788" s="1"/>
  <c r="O4789"/>
  <c r="O4788" s="1"/>
  <c r="N4789"/>
  <c r="M4789"/>
  <c r="M4788" s="1"/>
  <c r="L4789"/>
  <c r="L4788" s="1"/>
  <c r="K4789"/>
  <c r="K4788" s="1"/>
  <c r="AT4777"/>
  <c r="AS4777"/>
  <c r="AR4777"/>
  <c r="AQ4777"/>
  <c r="AP4777"/>
  <c r="AO4777"/>
  <c r="AN4777"/>
  <c r="AM4777"/>
  <c r="AL4777"/>
  <c r="AK4777"/>
  <c r="AG4777"/>
  <c r="AF4777"/>
  <c r="AE4777"/>
  <c r="AD4777"/>
  <c r="AC4777"/>
  <c r="AB4777"/>
  <c r="AA4777"/>
  <c r="Z4777"/>
  <c r="Y4777"/>
  <c r="X4777"/>
  <c r="T4777"/>
  <c r="S4777"/>
  <c r="R4777"/>
  <c r="Q4777"/>
  <c r="P4777"/>
  <c r="O4777"/>
  <c r="N4777"/>
  <c r="M4777"/>
  <c r="L4777"/>
  <c r="K4777"/>
  <c r="AT4775"/>
  <c r="AS4775"/>
  <c r="AR4775"/>
  <c r="AQ4775"/>
  <c r="AP4775"/>
  <c r="AO4775"/>
  <c r="AN4775"/>
  <c r="AM4775"/>
  <c r="AL4775"/>
  <c r="AK4775"/>
  <c r="AG4775"/>
  <c r="AF4775"/>
  <c r="AE4775"/>
  <c r="AD4775"/>
  <c r="AC4775"/>
  <c r="AB4775"/>
  <c r="AA4775"/>
  <c r="Z4775"/>
  <c r="Y4775"/>
  <c r="X4775"/>
  <c r="T4775"/>
  <c r="S4775"/>
  <c r="R4775"/>
  <c r="Q4775"/>
  <c r="P4775"/>
  <c r="O4775"/>
  <c r="N4775"/>
  <c r="M4775"/>
  <c r="L4775"/>
  <c r="K4775"/>
  <c r="AT4769"/>
  <c r="AT4767" s="1"/>
  <c r="AS4769"/>
  <c r="AS4767" s="1"/>
  <c r="AR4769"/>
  <c r="AR4767" s="1"/>
  <c r="AQ4769"/>
  <c r="AQ4767" s="1"/>
  <c r="AP4769"/>
  <c r="AP4767" s="1"/>
  <c r="AO4769"/>
  <c r="AO4767" s="1"/>
  <c r="AN4769"/>
  <c r="AN4767" s="1"/>
  <c r="AM4769"/>
  <c r="AM4767" s="1"/>
  <c r="AL4769"/>
  <c r="AL4767" s="1"/>
  <c r="AK4769"/>
  <c r="AG4769"/>
  <c r="AG4767" s="1"/>
  <c r="AF4769"/>
  <c r="AF4767" s="1"/>
  <c r="AE4769"/>
  <c r="AE4767" s="1"/>
  <c r="AD4769"/>
  <c r="AD4767" s="1"/>
  <c r="AC4769"/>
  <c r="AC4767" s="1"/>
  <c r="AB4769"/>
  <c r="AB4767" s="1"/>
  <c r="AA4769"/>
  <c r="AA4767" s="1"/>
  <c r="Z4769"/>
  <c r="Z4767" s="1"/>
  <c r="Y4769"/>
  <c r="Y4767" s="1"/>
  <c r="X4769"/>
  <c r="T4769"/>
  <c r="T4767" s="1"/>
  <c r="S4769"/>
  <c r="S4767" s="1"/>
  <c r="R4769"/>
  <c r="R4767" s="1"/>
  <c r="Q4769"/>
  <c r="Q4767" s="1"/>
  <c r="P4769"/>
  <c r="O4769"/>
  <c r="O4767" s="1"/>
  <c r="N4769"/>
  <c r="N4767" s="1"/>
  <c r="M4769"/>
  <c r="M4767" s="1"/>
  <c r="L4769"/>
  <c r="L4767" s="1"/>
  <c r="K4769"/>
  <c r="K4767" s="1"/>
  <c r="AT4744"/>
  <c r="AS4744"/>
  <c r="AR4744"/>
  <c r="AQ4744"/>
  <c r="AP4744"/>
  <c r="AO4744"/>
  <c r="AN4744"/>
  <c r="AM4744"/>
  <c r="AK4744"/>
  <c r="AG4744"/>
  <c r="AF4744"/>
  <c r="AE4744"/>
  <c r="AD4744"/>
  <c r="AC4744"/>
  <c r="AB4744"/>
  <c r="AA4744"/>
  <c r="Y4744"/>
  <c r="X4744"/>
  <c r="T4744"/>
  <c r="S4744"/>
  <c r="R4744"/>
  <c r="P4744"/>
  <c r="O4744"/>
  <c r="N4744"/>
  <c r="M4744"/>
  <c r="L4744"/>
  <c r="K4744"/>
  <c r="AT4742"/>
  <c r="AT4741" s="1"/>
  <c r="AS4742"/>
  <c r="AS4741" s="1"/>
  <c r="AR4742"/>
  <c r="AR4741" s="1"/>
  <c r="AQ4742"/>
  <c r="AQ4741" s="1"/>
  <c r="AP4742"/>
  <c r="AP4741" s="1"/>
  <c r="AO4742"/>
  <c r="AO4741" s="1"/>
  <c r="AN4742"/>
  <c r="AN4741" s="1"/>
  <c r="AM4742"/>
  <c r="AL4742"/>
  <c r="AL4741" s="1"/>
  <c r="AK4742"/>
  <c r="AK4741" s="1"/>
  <c r="AG4742"/>
  <c r="AG4741" s="1"/>
  <c r="AF4742"/>
  <c r="AF4741" s="1"/>
  <c r="AE4742"/>
  <c r="AE4741" s="1"/>
  <c r="AD4742"/>
  <c r="AD4741" s="1"/>
  <c r="AC4742"/>
  <c r="AC4741" s="1"/>
  <c r="AB4742"/>
  <c r="AB4741" s="1"/>
  <c r="AA4742"/>
  <c r="AA4741" s="1"/>
  <c r="Z4742"/>
  <c r="Y4742"/>
  <c r="Y4741" s="1"/>
  <c r="X4742"/>
  <c r="X4741" s="1"/>
  <c r="T4742"/>
  <c r="T4741" s="1"/>
  <c r="S4742"/>
  <c r="S4741" s="1"/>
  <c r="R4742"/>
  <c r="R4741" s="1"/>
  <c r="Q4742"/>
  <c r="Q4741" s="1"/>
  <c r="P4742"/>
  <c r="P4741" s="1"/>
  <c r="O4742"/>
  <c r="O4741" s="1"/>
  <c r="N4742"/>
  <c r="N4741" s="1"/>
  <c r="M4742"/>
  <c r="L4742"/>
  <c r="L4741" s="1"/>
  <c r="K4742"/>
  <c r="K4741" s="1"/>
  <c r="AT4730"/>
  <c r="AS4730"/>
  <c r="AR4730"/>
  <c r="AQ4730"/>
  <c r="AP4730"/>
  <c r="AO4730"/>
  <c r="AN4730"/>
  <c r="AM4730"/>
  <c r="AL4730"/>
  <c r="AK4730"/>
  <c r="AG4730"/>
  <c r="AF4730"/>
  <c r="AE4730"/>
  <c r="AD4730"/>
  <c r="AC4730"/>
  <c r="AB4730"/>
  <c r="AA4730"/>
  <c r="Z4730"/>
  <c r="Y4730"/>
  <c r="X4730"/>
  <c r="T4730"/>
  <c r="S4730"/>
  <c r="R4730"/>
  <c r="Q4730"/>
  <c r="P4730"/>
  <c r="O4730"/>
  <c r="N4730"/>
  <c r="M4730"/>
  <c r="L4730"/>
  <c r="K4730"/>
  <c r="AT4728"/>
  <c r="AS4728"/>
  <c r="AR4728"/>
  <c r="AQ4728"/>
  <c r="AP4728"/>
  <c r="AO4728"/>
  <c r="AN4728"/>
  <c r="AM4728"/>
  <c r="AL4728"/>
  <c r="AK4728"/>
  <c r="AG4728"/>
  <c r="AF4728"/>
  <c r="AE4728"/>
  <c r="AD4728"/>
  <c r="AC4728"/>
  <c r="AB4728"/>
  <c r="AA4728"/>
  <c r="Z4728"/>
  <c r="Y4728"/>
  <c r="X4728"/>
  <c r="T4728"/>
  <c r="S4728"/>
  <c r="R4728"/>
  <c r="Q4728"/>
  <c r="P4728"/>
  <c r="O4728"/>
  <c r="N4728"/>
  <c r="M4728"/>
  <c r="L4728"/>
  <c r="K4728"/>
  <c r="AT4722"/>
  <c r="AT4720" s="1"/>
  <c r="AS4722"/>
  <c r="AS4720" s="1"/>
  <c r="AR4722"/>
  <c r="AR4720" s="1"/>
  <c r="AQ4722"/>
  <c r="AQ4720" s="1"/>
  <c r="AP4722"/>
  <c r="AP4720" s="1"/>
  <c r="AO4722"/>
  <c r="AO4720" s="1"/>
  <c r="AN4722"/>
  <c r="AM4722"/>
  <c r="AM4720" s="1"/>
  <c r="AL4722"/>
  <c r="AL4720" s="1"/>
  <c r="AK4722"/>
  <c r="AK4720" s="1"/>
  <c r="AG4722"/>
  <c r="AG4720" s="1"/>
  <c r="AF4722"/>
  <c r="AF4720" s="1"/>
  <c r="AE4722"/>
  <c r="AE4720" s="1"/>
  <c r="AD4722"/>
  <c r="AD4720" s="1"/>
  <c r="AC4722"/>
  <c r="AC4720" s="1"/>
  <c r="AB4722"/>
  <c r="AB4720" s="1"/>
  <c r="AA4722"/>
  <c r="Z4722"/>
  <c r="Z4720" s="1"/>
  <c r="Y4722"/>
  <c r="Y4720" s="1"/>
  <c r="X4722"/>
  <c r="X4720" s="1"/>
  <c r="T4722"/>
  <c r="T4720" s="1"/>
  <c r="S4722"/>
  <c r="S4720" s="1"/>
  <c r="R4722"/>
  <c r="R4720" s="1"/>
  <c r="Q4722"/>
  <c r="Q4720" s="1"/>
  <c r="P4722"/>
  <c r="P4720" s="1"/>
  <c r="O4722"/>
  <c r="O4720" s="1"/>
  <c r="N4722"/>
  <c r="M4722"/>
  <c r="M4720" s="1"/>
  <c r="L4722"/>
  <c r="L4720" s="1"/>
  <c r="K4722"/>
  <c r="K4720" s="1"/>
  <c r="AT4698"/>
  <c r="AT4697" s="1"/>
  <c r="AS4698"/>
  <c r="AS4697" s="1"/>
  <c r="AR4698"/>
  <c r="AR4697" s="1"/>
  <c r="AQ4698"/>
  <c r="AQ4697" s="1"/>
  <c r="AP4698"/>
  <c r="AP4697" s="1"/>
  <c r="AO4698"/>
  <c r="AO4697" s="1"/>
  <c r="AN4698"/>
  <c r="AN4697" s="1"/>
  <c r="AM4698"/>
  <c r="AL4698"/>
  <c r="AL4697" s="1"/>
  <c r="AK4698"/>
  <c r="AK4697" s="1"/>
  <c r="AG4698"/>
  <c r="AG4697" s="1"/>
  <c r="AF4698"/>
  <c r="AF4697" s="1"/>
  <c r="AE4698"/>
  <c r="AE4697" s="1"/>
  <c r="AD4698"/>
  <c r="AD4697" s="1"/>
  <c r="AC4698"/>
  <c r="AC4697" s="1"/>
  <c r="AB4698"/>
  <c r="AB4697" s="1"/>
  <c r="AA4698"/>
  <c r="AA4697" s="1"/>
  <c r="Z4698"/>
  <c r="Y4698"/>
  <c r="Y4697" s="1"/>
  <c r="X4698"/>
  <c r="X4697" s="1"/>
  <c r="T4698"/>
  <c r="T4697" s="1"/>
  <c r="S4698"/>
  <c r="S4697" s="1"/>
  <c r="R4698"/>
  <c r="R4697" s="1"/>
  <c r="Q4698"/>
  <c r="Q4697" s="1"/>
  <c r="P4698"/>
  <c r="P4697" s="1"/>
  <c r="O4698"/>
  <c r="O4697" s="1"/>
  <c r="N4698"/>
  <c r="N4697" s="1"/>
  <c r="M4698"/>
  <c r="L4698"/>
  <c r="L4697" s="1"/>
  <c r="K4698"/>
  <c r="K4697" s="1"/>
  <c r="AT4695"/>
  <c r="AT4694" s="1"/>
  <c r="AS4695"/>
  <c r="AS4694" s="1"/>
  <c r="AR4695"/>
  <c r="AR4694" s="1"/>
  <c r="AQ4695"/>
  <c r="AQ4694" s="1"/>
  <c r="AP4695"/>
  <c r="AP4694" s="1"/>
  <c r="AO4695"/>
  <c r="AO4694" s="1"/>
  <c r="AN4695"/>
  <c r="AN4694" s="1"/>
  <c r="AM4695"/>
  <c r="AM4694" s="1"/>
  <c r="AL4695"/>
  <c r="AL4694" s="1"/>
  <c r="AK4695"/>
  <c r="AG4695"/>
  <c r="AF4695"/>
  <c r="AF4694" s="1"/>
  <c r="AE4695"/>
  <c r="AE4694" s="1"/>
  <c r="AD4695"/>
  <c r="AD4694" s="1"/>
  <c r="AC4695"/>
  <c r="AC4694" s="1"/>
  <c r="AB4695"/>
  <c r="AB4694" s="1"/>
  <c r="AA4695"/>
  <c r="AA4694" s="1"/>
  <c r="Z4695"/>
  <c r="Z4694" s="1"/>
  <c r="Y4695"/>
  <c r="Y4694" s="1"/>
  <c r="X4695"/>
  <c r="X4694" s="1"/>
  <c r="T4695"/>
  <c r="T4694" s="1"/>
  <c r="S4695"/>
  <c r="S4694" s="1"/>
  <c r="R4695"/>
  <c r="R4694" s="1"/>
  <c r="Q4695"/>
  <c r="Q4694" s="1"/>
  <c r="P4695"/>
  <c r="P4694" s="1"/>
  <c r="O4695"/>
  <c r="O4694" s="1"/>
  <c r="N4695"/>
  <c r="N4694" s="1"/>
  <c r="M4695"/>
  <c r="M4694" s="1"/>
  <c r="L4695"/>
  <c r="L4694" s="1"/>
  <c r="K4695"/>
  <c r="AT4683"/>
  <c r="AS4683"/>
  <c r="AR4683"/>
  <c r="AQ4683"/>
  <c r="AP4683"/>
  <c r="AO4683"/>
  <c r="AN4683"/>
  <c r="AM4683"/>
  <c r="AL4683"/>
  <c r="AK4683"/>
  <c r="AG4683"/>
  <c r="AF4683"/>
  <c r="AE4683"/>
  <c r="AD4683"/>
  <c r="AC4683"/>
  <c r="AB4683"/>
  <c r="AA4683"/>
  <c r="Z4683"/>
  <c r="Y4683"/>
  <c r="X4683"/>
  <c r="T4683"/>
  <c r="S4683"/>
  <c r="R4683"/>
  <c r="Q4683"/>
  <c r="P4683"/>
  <c r="O4683"/>
  <c r="N4683"/>
  <c r="M4683"/>
  <c r="L4683"/>
  <c r="K4683"/>
  <c r="AT4681"/>
  <c r="AS4681"/>
  <c r="AR4681"/>
  <c r="AQ4681"/>
  <c r="AP4681"/>
  <c r="AO4681"/>
  <c r="AN4681"/>
  <c r="AM4681"/>
  <c r="AL4681"/>
  <c r="AK4681"/>
  <c r="AG4681"/>
  <c r="AF4681"/>
  <c r="AE4681"/>
  <c r="AD4681"/>
  <c r="AC4681"/>
  <c r="AB4681"/>
  <c r="AA4681"/>
  <c r="Z4681"/>
  <c r="Y4681"/>
  <c r="X4681"/>
  <c r="T4681"/>
  <c r="S4681"/>
  <c r="R4681"/>
  <c r="Q4681"/>
  <c r="P4681"/>
  <c r="O4681"/>
  <c r="N4681"/>
  <c r="M4681"/>
  <c r="L4681"/>
  <c r="K4681"/>
  <c r="AT4675"/>
  <c r="AT4673" s="1"/>
  <c r="AS4675"/>
  <c r="AS4673" s="1"/>
  <c r="AR4675"/>
  <c r="AQ4675"/>
  <c r="AQ4673" s="1"/>
  <c r="AP4675"/>
  <c r="AP4673" s="1"/>
  <c r="AO4675"/>
  <c r="AO4673" s="1"/>
  <c r="AN4675"/>
  <c r="AN4673" s="1"/>
  <c r="AM4675"/>
  <c r="AM4673" s="1"/>
  <c r="AL4675"/>
  <c r="AL4673" s="1"/>
  <c r="AK4675"/>
  <c r="AK4673" s="1"/>
  <c r="AG4675"/>
  <c r="AG4673" s="1"/>
  <c r="AF4675"/>
  <c r="AF4673" s="1"/>
  <c r="AE4675"/>
  <c r="AE4673" s="1"/>
  <c r="AD4675"/>
  <c r="AD4673" s="1"/>
  <c r="AC4675"/>
  <c r="AC4673" s="1"/>
  <c r="AB4675"/>
  <c r="AB4673" s="1"/>
  <c r="AA4675"/>
  <c r="AA4673" s="1"/>
  <c r="Z4675"/>
  <c r="Z4673" s="1"/>
  <c r="Y4675"/>
  <c r="Y4673" s="1"/>
  <c r="X4675"/>
  <c r="T4675"/>
  <c r="T4673" s="1"/>
  <c r="S4675"/>
  <c r="R4675"/>
  <c r="R4673" s="1"/>
  <c r="Q4675"/>
  <c r="Q4673" s="1"/>
  <c r="P4675"/>
  <c r="O4675"/>
  <c r="O4673" s="1"/>
  <c r="N4675"/>
  <c r="N4673" s="1"/>
  <c r="M4675"/>
  <c r="M4673" s="1"/>
  <c r="L4675"/>
  <c r="L4673" s="1"/>
  <c r="K4675"/>
  <c r="K4673" s="1"/>
  <c r="AT4650"/>
  <c r="AT4649" s="1"/>
  <c r="AS4650"/>
  <c r="AS4649" s="1"/>
  <c r="AR4650"/>
  <c r="AR4649" s="1"/>
  <c r="AQ4650"/>
  <c r="AQ4649" s="1"/>
  <c r="AP4650"/>
  <c r="AP4649" s="1"/>
  <c r="AO4650"/>
  <c r="AN4650"/>
  <c r="AN4649" s="1"/>
  <c r="AM4650"/>
  <c r="AM4649" s="1"/>
  <c r="AL4650"/>
  <c r="AL4649" s="1"/>
  <c r="AK4650"/>
  <c r="AK4649" s="1"/>
  <c r="AG4650"/>
  <c r="AG4649" s="1"/>
  <c r="AF4650"/>
  <c r="AF4649" s="1"/>
  <c r="AE4650"/>
  <c r="AE4649" s="1"/>
  <c r="AD4650"/>
  <c r="AD4649" s="1"/>
  <c r="AC4650"/>
  <c r="AC4649" s="1"/>
  <c r="AB4650"/>
  <c r="AB4649" s="1"/>
  <c r="AA4650"/>
  <c r="AA4649" s="1"/>
  <c r="Z4650"/>
  <c r="Y4650"/>
  <c r="Y4649" s="1"/>
  <c r="X4650"/>
  <c r="X4649" s="1"/>
  <c r="T4650"/>
  <c r="T4649" s="1"/>
  <c r="S4650"/>
  <c r="S4649" s="1"/>
  <c r="R4650"/>
  <c r="R4649" s="1"/>
  <c r="Q4650"/>
  <c r="Q4649" s="1"/>
  <c r="P4650"/>
  <c r="P4649" s="1"/>
  <c r="O4650"/>
  <c r="O4649" s="1"/>
  <c r="N4650"/>
  <c r="N4649" s="1"/>
  <c r="M4650"/>
  <c r="M4649" s="1"/>
  <c r="L4650"/>
  <c r="L4649" s="1"/>
  <c r="K4650"/>
  <c r="K4649" s="1"/>
  <c r="AT4647"/>
  <c r="AT4646" s="1"/>
  <c r="AS4647"/>
  <c r="AS4646" s="1"/>
  <c r="AR4647"/>
  <c r="AQ4647"/>
  <c r="AQ4646" s="1"/>
  <c r="AP4647"/>
  <c r="AP4646" s="1"/>
  <c r="AO4647"/>
  <c r="AO4646" s="1"/>
  <c r="AN4647"/>
  <c r="AN4646" s="1"/>
  <c r="AM4647"/>
  <c r="AM4646" s="1"/>
  <c r="AL4647"/>
  <c r="AL4646" s="1"/>
  <c r="AK4647"/>
  <c r="AK4646" s="1"/>
  <c r="AG4647"/>
  <c r="AG4646" s="1"/>
  <c r="AF4647"/>
  <c r="AF4646" s="1"/>
  <c r="AE4647"/>
  <c r="AE4646" s="1"/>
  <c r="AD4647"/>
  <c r="AD4646" s="1"/>
  <c r="AC4647"/>
  <c r="AC4646" s="1"/>
  <c r="AB4647"/>
  <c r="AB4646" s="1"/>
  <c r="AA4647"/>
  <c r="AA4646" s="1"/>
  <c r="Z4647"/>
  <c r="Y4647"/>
  <c r="Y4646" s="1"/>
  <c r="X4647"/>
  <c r="X4646" s="1"/>
  <c r="T4647"/>
  <c r="T4646" s="1"/>
  <c r="S4647"/>
  <c r="S4646" s="1"/>
  <c r="R4647"/>
  <c r="R4646" s="1"/>
  <c r="Q4647"/>
  <c r="Q4646" s="1"/>
  <c r="P4647"/>
  <c r="P4646" s="1"/>
  <c r="O4647"/>
  <c r="O4646" s="1"/>
  <c r="N4647"/>
  <c r="N4646" s="1"/>
  <c r="M4647"/>
  <c r="M4646" s="1"/>
  <c r="L4647"/>
  <c r="L4646" s="1"/>
  <c r="K4647"/>
  <c r="AT4635"/>
  <c r="AS4635"/>
  <c r="AR4635"/>
  <c r="AQ4635"/>
  <c r="AP4635"/>
  <c r="AO4635"/>
  <c r="AN4635"/>
  <c r="AM4635"/>
  <c r="AL4635"/>
  <c r="AK4635"/>
  <c r="AG4635"/>
  <c r="AF4635"/>
  <c r="AE4635"/>
  <c r="AD4635"/>
  <c r="AC4635"/>
  <c r="AB4635"/>
  <c r="AA4635"/>
  <c r="Z4635"/>
  <c r="Y4635"/>
  <c r="X4635"/>
  <c r="T4635"/>
  <c r="S4635"/>
  <c r="R4635"/>
  <c r="Q4635"/>
  <c r="P4635"/>
  <c r="O4635"/>
  <c r="N4635"/>
  <c r="M4635"/>
  <c r="L4635"/>
  <c r="K4635"/>
  <c r="AT4633"/>
  <c r="AS4633"/>
  <c r="AR4633"/>
  <c r="AQ4633"/>
  <c r="AP4633"/>
  <c r="AO4633"/>
  <c r="AN4633"/>
  <c r="AM4633"/>
  <c r="AL4633"/>
  <c r="AK4633"/>
  <c r="AG4633"/>
  <c r="AF4633"/>
  <c r="AE4633"/>
  <c r="AD4633"/>
  <c r="AC4633"/>
  <c r="AB4633"/>
  <c r="AA4633"/>
  <c r="Z4633"/>
  <c r="Y4633"/>
  <c r="X4633"/>
  <c r="T4633"/>
  <c r="S4633"/>
  <c r="R4633"/>
  <c r="Q4633"/>
  <c r="P4633"/>
  <c r="O4633"/>
  <c r="N4633"/>
  <c r="M4633"/>
  <c r="L4633"/>
  <c r="K4633"/>
  <c r="AT4627"/>
  <c r="AT4625" s="1"/>
  <c r="AS4627"/>
  <c r="AS4625" s="1"/>
  <c r="AR4627"/>
  <c r="AR4625" s="1"/>
  <c r="AQ4627"/>
  <c r="AQ4625" s="1"/>
  <c r="AP4627"/>
  <c r="AP4625" s="1"/>
  <c r="AO4627"/>
  <c r="AO4625" s="1"/>
  <c r="AN4627"/>
  <c r="AN4625" s="1"/>
  <c r="AM4627"/>
  <c r="AM4625" s="1"/>
  <c r="AL4627"/>
  <c r="AK4627"/>
  <c r="AK4625" s="1"/>
  <c r="AG4627"/>
  <c r="AG4625" s="1"/>
  <c r="AF4627"/>
  <c r="AF4625" s="1"/>
  <c r="AE4627"/>
  <c r="AE4625" s="1"/>
  <c r="AD4627"/>
  <c r="AD4625" s="1"/>
  <c r="AC4627"/>
  <c r="AC4625" s="1"/>
  <c r="AB4627"/>
  <c r="AB4625" s="1"/>
  <c r="AA4627"/>
  <c r="AA4625" s="1"/>
  <c r="Z4627"/>
  <c r="Z4625" s="1"/>
  <c r="Y4627"/>
  <c r="X4627"/>
  <c r="X4625" s="1"/>
  <c r="T4627"/>
  <c r="T4625" s="1"/>
  <c r="S4627"/>
  <c r="S4625" s="1"/>
  <c r="R4627"/>
  <c r="R4625" s="1"/>
  <c r="Q4627"/>
  <c r="Q4625" s="1"/>
  <c r="P4627"/>
  <c r="P4625" s="1"/>
  <c r="O4627"/>
  <c r="O4625" s="1"/>
  <c r="N4627"/>
  <c r="N4625" s="1"/>
  <c r="M4627"/>
  <c r="L4627"/>
  <c r="L4625" s="1"/>
  <c r="K4627"/>
  <c r="K4625" s="1"/>
  <c r="AT4602"/>
  <c r="AT4601" s="1"/>
  <c r="AS4602"/>
  <c r="AS4601" s="1"/>
  <c r="AR4602"/>
  <c r="AR4601" s="1"/>
  <c r="AQ4602"/>
  <c r="AQ4601" s="1"/>
  <c r="AP4602"/>
  <c r="AP4601" s="1"/>
  <c r="AO4602"/>
  <c r="AO4601" s="1"/>
  <c r="AN4602"/>
  <c r="AN4601" s="1"/>
  <c r="AM4602"/>
  <c r="AM4601" s="1"/>
  <c r="AL4602"/>
  <c r="AK4602"/>
  <c r="AK4601" s="1"/>
  <c r="AG4602"/>
  <c r="AG4601" s="1"/>
  <c r="AF4602"/>
  <c r="AF4601" s="1"/>
  <c r="AE4602"/>
  <c r="AE4601" s="1"/>
  <c r="AD4602"/>
  <c r="AD4601" s="1"/>
  <c r="AC4602"/>
  <c r="AC4601" s="1"/>
  <c r="AB4602"/>
  <c r="AB4601" s="1"/>
  <c r="AA4602"/>
  <c r="AA4601" s="1"/>
  <c r="Z4602"/>
  <c r="Z4601" s="1"/>
  <c r="Y4602"/>
  <c r="Y4601" s="1"/>
  <c r="X4602"/>
  <c r="T4602"/>
  <c r="T4601" s="1"/>
  <c r="S4602"/>
  <c r="S4601" s="1"/>
  <c r="R4602"/>
  <c r="R4601" s="1"/>
  <c r="Q4602"/>
  <c r="Q4601" s="1"/>
  <c r="P4602"/>
  <c r="P4601" s="1"/>
  <c r="O4602"/>
  <c r="O4601" s="1"/>
  <c r="N4602"/>
  <c r="N4601" s="1"/>
  <c r="M4602"/>
  <c r="M4601" s="1"/>
  <c r="L4602"/>
  <c r="K4602"/>
  <c r="K4601" s="1"/>
  <c r="AT4599"/>
  <c r="AT4598" s="1"/>
  <c r="AS4599"/>
  <c r="AS4598" s="1"/>
  <c r="AR4599"/>
  <c r="AR4598" s="1"/>
  <c r="AQ4599"/>
  <c r="AQ4598" s="1"/>
  <c r="AP4599"/>
  <c r="AP4598" s="1"/>
  <c r="AO4599"/>
  <c r="AO4598" s="1"/>
  <c r="AN4599"/>
  <c r="AN4598" s="1"/>
  <c r="AM4599"/>
  <c r="AM4598" s="1"/>
  <c r="AL4599"/>
  <c r="AL4598" s="1"/>
  <c r="AK4599"/>
  <c r="AG4599"/>
  <c r="AG4598" s="1"/>
  <c r="AF4599"/>
  <c r="AF4598" s="1"/>
  <c r="AE4599"/>
  <c r="AE4598" s="1"/>
  <c r="AD4599"/>
  <c r="AD4598" s="1"/>
  <c r="AC4599"/>
  <c r="AC4598" s="1"/>
  <c r="AB4599"/>
  <c r="AB4598" s="1"/>
  <c r="AA4599"/>
  <c r="AA4598" s="1"/>
  <c r="Z4599"/>
  <c r="Z4598" s="1"/>
  <c r="Y4599"/>
  <c r="Y4598" s="1"/>
  <c r="X4599"/>
  <c r="T4599"/>
  <c r="T4598" s="1"/>
  <c r="S4599"/>
  <c r="S4598" s="1"/>
  <c r="R4599"/>
  <c r="R4598" s="1"/>
  <c r="Q4599"/>
  <c r="Q4598" s="1"/>
  <c r="P4599"/>
  <c r="P4598" s="1"/>
  <c r="O4599"/>
  <c r="O4598" s="1"/>
  <c r="N4599"/>
  <c r="N4598" s="1"/>
  <c r="M4599"/>
  <c r="M4598" s="1"/>
  <c r="L4599"/>
  <c r="L4598" s="1"/>
  <c r="K4599"/>
  <c r="AT4587"/>
  <c r="AS4587"/>
  <c r="AR4587"/>
  <c r="AQ4587"/>
  <c r="AP4587"/>
  <c r="AO4587"/>
  <c r="AN4587"/>
  <c r="AM4587"/>
  <c r="AL4587"/>
  <c r="AK4587"/>
  <c r="AG4587"/>
  <c r="AF4587"/>
  <c r="AE4587"/>
  <c r="AD4587"/>
  <c r="AC4587"/>
  <c r="AB4587"/>
  <c r="AA4587"/>
  <c r="Z4587"/>
  <c r="Y4587"/>
  <c r="X4587"/>
  <c r="T4587"/>
  <c r="S4587"/>
  <c r="R4587"/>
  <c r="Q4587"/>
  <c r="P4587"/>
  <c r="O4587"/>
  <c r="N4587"/>
  <c r="M4587"/>
  <c r="L4587"/>
  <c r="K4587"/>
  <c r="AT4585"/>
  <c r="AS4585"/>
  <c r="AR4585"/>
  <c r="AQ4585"/>
  <c r="AP4585"/>
  <c r="AO4585"/>
  <c r="AN4585"/>
  <c r="AM4585"/>
  <c r="AL4585"/>
  <c r="AK4585"/>
  <c r="AG4585"/>
  <c r="AF4585"/>
  <c r="AE4585"/>
  <c r="AD4585"/>
  <c r="AC4585"/>
  <c r="AB4585"/>
  <c r="AA4585"/>
  <c r="Z4585"/>
  <c r="Y4585"/>
  <c r="X4585"/>
  <c r="T4585"/>
  <c r="S4585"/>
  <c r="R4585"/>
  <c r="Q4585"/>
  <c r="P4585"/>
  <c r="O4585"/>
  <c r="N4585"/>
  <c r="M4585"/>
  <c r="L4585"/>
  <c r="K4585"/>
  <c r="AT4579"/>
  <c r="AT4577" s="1"/>
  <c r="AS4579"/>
  <c r="AS4577" s="1"/>
  <c r="AR4579"/>
  <c r="AQ4579"/>
  <c r="AQ4577" s="1"/>
  <c r="AP4579"/>
  <c r="AP4577" s="1"/>
  <c r="AO4579"/>
  <c r="AO4577" s="1"/>
  <c r="AN4579"/>
  <c r="AN4577" s="1"/>
  <c r="AM4579"/>
  <c r="AM4577" s="1"/>
  <c r="AL4579"/>
  <c r="AL4577" s="1"/>
  <c r="AK4579"/>
  <c r="AK4577" s="1"/>
  <c r="AG4579"/>
  <c r="AG4577" s="1"/>
  <c r="AF4579"/>
  <c r="AF4577" s="1"/>
  <c r="AE4579"/>
  <c r="AE4577" s="1"/>
  <c r="AD4579"/>
  <c r="AD4577" s="1"/>
  <c r="AC4579"/>
  <c r="AC4577" s="1"/>
  <c r="AB4579"/>
  <c r="AB4577" s="1"/>
  <c r="AA4579"/>
  <c r="AA4577" s="1"/>
  <c r="Z4579"/>
  <c r="Z4577" s="1"/>
  <c r="Y4579"/>
  <c r="X4579"/>
  <c r="X4577" s="1"/>
  <c r="T4579"/>
  <c r="T4577" s="1"/>
  <c r="S4579"/>
  <c r="S4577" s="1"/>
  <c r="R4579"/>
  <c r="R4577" s="1"/>
  <c r="Q4579"/>
  <c r="Q4577" s="1"/>
  <c r="P4579"/>
  <c r="P4577" s="1"/>
  <c r="O4579"/>
  <c r="O4577" s="1"/>
  <c r="N4579"/>
  <c r="N4577" s="1"/>
  <c r="M4579"/>
  <c r="M4577" s="1"/>
  <c r="L4579"/>
  <c r="K4579"/>
  <c r="K4577" s="1"/>
  <c r="AT4554"/>
  <c r="AT4553" s="1"/>
  <c r="AS4554"/>
  <c r="AS4553" s="1"/>
  <c r="AR4554"/>
  <c r="AR4553" s="1"/>
  <c r="AQ4554"/>
  <c r="AQ4553" s="1"/>
  <c r="AP4554"/>
  <c r="AP4553" s="1"/>
  <c r="AO4554"/>
  <c r="AO4553" s="1"/>
  <c r="AN4554"/>
  <c r="AN4553" s="1"/>
  <c r="AM4554"/>
  <c r="AM4553" s="1"/>
  <c r="AL4554"/>
  <c r="AK4554"/>
  <c r="AK4553" s="1"/>
  <c r="AG4554"/>
  <c r="AG4553" s="1"/>
  <c r="AF4554"/>
  <c r="AF4553" s="1"/>
  <c r="AE4554"/>
  <c r="AE4553" s="1"/>
  <c r="AD4554"/>
  <c r="AD4553" s="1"/>
  <c r="AC4554"/>
  <c r="AC4553" s="1"/>
  <c r="AB4554"/>
  <c r="AB4553" s="1"/>
  <c r="AA4554"/>
  <c r="AA4553" s="1"/>
  <c r="Z4554"/>
  <c r="Y4554"/>
  <c r="Y4553" s="1"/>
  <c r="X4554"/>
  <c r="X4553" s="1"/>
  <c r="T4554"/>
  <c r="T4553" s="1"/>
  <c r="S4554"/>
  <c r="S4553" s="1"/>
  <c r="R4554"/>
  <c r="R4553" s="1"/>
  <c r="Q4554"/>
  <c r="Q4553" s="1"/>
  <c r="P4554"/>
  <c r="P4553" s="1"/>
  <c r="O4554"/>
  <c r="O4553" s="1"/>
  <c r="N4554"/>
  <c r="N4553" s="1"/>
  <c r="M4554"/>
  <c r="L4554"/>
  <c r="L4553" s="1"/>
  <c r="K4554"/>
  <c r="K4553" s="1"/>
  <c r="AT4551"/>
  <c r="AT4550" s="1"/>
  <c r="AS4551"/>
  <c r="AS4550" s="1"/>
  <c r="AR4551"/>
  <c r="AR4550" s="1"/>
  <c r="AQ4551"/>
  <c r="AQ4550" s="1"/>
  <c r="AP4551"/>
  <c r="AP4550" s="1"/>
  <c r="AO4551"/>
  <c r="AO4550" s="1"/>
  <c r="AN4551"/>
  <c r="AN4550" s="1"/>
  <c r="AM4551"/>
  <c r="AM4550" s="1"/>
  <c r="AL4551"/>
  <c r="AK4551"/>
  <c r="AK4550" s="1"/>
  <c r="AG4551"/>
  <c r="AG4550" s="1"/>
  <c r="AF4551"/>
  <c r="AF4550" s="1"/>
  <c r="AE4551"/>
  <c r="AE4550" s="1"/>
  <c r="AD4551"/>
  <c r="AD4550" s="1"/>
  <c r="AC4551"/>
  <c r="AC4550" s="1"/>
  <c r="AB4551"/>
  <c r="AB4550" s="1"/>
  <c r="AA4551"/>
  <c r="AA4550" s="1"/>
  <c r="Z4551"/>
  <c r="Z4550" s="1"/>
  <c r="Y4551"/>
  <c r="X4551"/>
  <c r="X4550" s="1"/>
  <c r="T4551"/>
  <c r="T4550" s="1"/>
  <c r="S4551"/>
  <c r="S4550" s="1"/>
  <c r="R4551"/>
  <c r="R4550" s="1"/>
  <c r="Q4551"/>
  <c r="Q4550" s="1"/>
  <c r="P4551"/>
  <c r="P4550" s="1"/>
  <c r="O4551"/>
  <c r="O4550" s="1"/>
  <c r="N4551"/>
  <c r="N4550" s="1"/>
  <c r="M4551"/>
  <c r="L4551"/>
  <c r="L4550" s="1"/>
  <c r="K4551"/>
  <c r="K4550" s="1"/>
  <c r="AT4539"/>
  <c r="AS4539"/>
  <c r="AR4539"/>
  <c r="AQ4539"/>
  <c r="AP4539"/>
  <c r="AO4539"/>
  <c r="AN4539"/>
  <c r="AM4539"/>
  <c r="AL4539"/>
  <c r="AK4539"/>
  <c r="AG4539"/>
  <c r="AF4539"/>
  <c r="AE4539"/>
  <c r="AD4539"/>
  <c r="AC4539"/>
  <c r="AB4539"/>
  <c r="AA4539"/>
  <c r="Z4539"/>
  <c r="Y4539"/>
  <c r="X4539"/>
  <c r="T4539"/>
  <c r="S4539"/>
  <c r="R4539"/>
  <c r="Q4539"/>
  <c r="P4539"/>
  <c r="O4539"/>
  <c r="N4539"/>
  <c r="M4539"/>
  <c r="L4539"/>
  <c r="K4539"/>
  <c r="AT4537"/>
  <c r="AS4537"/>
  <c r="AR4537"/>
  <c r="AQ4537"/>
  <c r="AP4537"/>
  <c r="AO4537"/>
  <c r="AN4537"/>
  <c r="AM4537"/>
  <c r="AL4537"/>
  <c r="AK4537"/>
  <c r="AG4537"/>
  <c r="AF4537"/>
  <c r="AE4537"/>
  <c r="AD4537"/>
  <c r="AC4537"/>
  <c r="AB4537"/>
  <c r="AA4537"/>
  <c r="Z4537"/>
  <c r="Y4537"/>
  <c r="X4537"/>
  <c r="T4537"/>
  <c r="S4537"/>
  <c r="R4537"/>
  <c r="Q4537"/>
  <c r="P4537"/>
  <c r="O4537"/>
  <c r="N4537"/>
  <c r="M4537"/>
  <c r="L4537"/>
  <c r="K4537"/>
  <c r="AT4531"/>
  <c r="AS4531"/>
  <c r="AS4529" s="1"/>
  <c r="AR4531"/>
  <c r="AR4529" s="1"/>
  <c r="AQ4531"/>
  <c r="AQ4529" s="1"/>
  <c r="AP4531"/>
  <c r="AP4529" s="1"/>
  <c r="AO4531"/>
  <c r="AO4529" s="1"/>
  <c r="AN4531"/>
  <c r="AN4529" s="1"/>
  <c r="AM4531"/>
  <c r="AM4529" s="1"/>
  <c r="AL4531"/>
  <c r="AL4529" s="1"/>
  <c r="AK4531"/>
  <c r="AK4529" s="1"/>
  <c r="AG4531"/>
  <c r="AG4529" s="1"/>
  <c r="AF4531"/>
  <c r="AF4529" s="1"/>
  <c r="AE4531"/>
  <c r="AE4529" s="1"/>
  <c r="AD4531"/>
  <c r="AD4529" s="1"/>
  <c r="AC4531"/>
  <c r="AC4529" s="1"/>
  <c r="AB4531"/>
  <c r="AB4529" s="1"/>
  <c r="AA4531"/>
  <c r="AA4529" s="1"/>
  <c r="Z4531"/>
  <c r="Z4529" s="1"/>
  <c r="Y4531"/>
  <c r="X4531"/>
  <c r="X4529" s="1"/>
  <c r="T4531"/>
  <c r="T4529" s="1"/>
  <c r="S4531"/>
  <c r="S4529" s="1"/>
  <c r="R4531"/>
  <c r="R4529" s="1"/>
  <c r="Q4531"/>
  <c r="Q4529" s="1"/>
  <c r="P4531"/>
  <c r="P4529" s="1"/>
  <c r="O4531"/>
  <c r="O4529" s="1"/>
  <c r="N4531"/>
  <c r="N4529" s="1"/>
  <c r="M4531"/>
  <c r="M4529" s="1"/>
  <c r="L4531"/>
  <c r="K4531"/>
  <c r="K4529" s="1"/>
  <c r="AT4507"/>
  <c r="AT4506" s="1"/>
  <c r="AS4507"/>
  <c r="AS4506" s="1"/>
  <c r="AR4507"/>
  <c r="AR4506" s="1"/>
  <c r="AQ4507"/>
  <c r="AQ4506" s="1"/>
  <c r="AP4507"/>
  <c r="AP4506" s="1"/>
  <c r="AO4507"/>
  <c r="AO4506" s="1"/>
  <c r="AN4507"/>
  <c r="AN4506" s="1"/>
  <c r="AM4507"/>
  <c r="AM4506" s="1"/>
  <c r="AL4507"/>
  <c r="AL4506" s="1"/>
  <c r="AK4507"/>
  <c r="AG4507"/>
  <c r="AG4506" s="1"/>
  <c r="AF4507"/>
  <c r="AF4506" s="1"/>
  <c r="AE4507"/>
  <c r="AE4506" s="1"/>
  <c r="AD4507"/>
  <c r="AD4506" s="1"/>
  <c r="AC4507"/>
  <c r="AC4506" s="1"/>
  <c r="AB4507"/>
  <c r="AB4506" s="1"/>
  <c r="AA4507"/>
  <c r="AA4506" s="1"/>
  <c r="Z4507"/>
  <c r="Z4506" s="1"/>
  <c r="Y4507"/>
  <c r="Y4506" s="1"/>
  <c r="X4507"/>
  <c r="T4507"/>
  <c r="T4506" s="1"/>
  <c r="S4507"/>
  <c r="S4506" s="1"/>
  <c r="R4507"/>
  <c r="R4506" s="1"/>
  <c r="Q4507"/>
  <c r="Q4506" s="1"/>
  <c r="P4507"/>
  <c r="P4506" s="1"/>
  <c r="O4507"/>
  <c r="O4506" s="1"/>
  <c r="N4507"/>
  <c r="N4506" s="1"/>
  <c r="M4507"/>
  <c r="M4506" s="1"/>
  <c r="L4507"/>
  <c r="L4506" s="1"/>
  <c r="K4507"/>
  <c r="AT4504"/>
  <c r="AT4503" s="1"/>
  <c r="AS4504"/>
  <c r="AS4503" s="1"/>
  <c r="AR4504"/>
  <c r="AR4503" s="1"/>
  <c r="AQ4504"/>
  <c r="AQ4503" s="1"/>
  <c r="AP4504"/>
  <c r="AP4503" s="1"/>
  <c r="AO4504"/>
  <c r="AO4503" s="1"/>
  <c r="AN4504"/>
  <c r="AM4504"/>
  <c r="AM4503" s="1"/>
  <c r="AL4504"/>
  <c r="AL4503" s="1"/>
  <c r="AK4504"/>
  <c r="AK4503" s="1"/>
  <c r="AG4504"/>
  <c r="AG4503" s="1"/>
  <c r="AF4504"/>
  <c r="AF4503" s="1"/>
  <c r="AE4504"/>
  <c r="AE4503" s="1"/>
  <c r="AD4504"/>
  <c r="AD4503" s="1"/>
  <c r="AC4504"/>
  <c r="AC4503" s="1"/>
  <c r="AB4504"/>
  <c r="AB4503" s="1"/>
  <c r="AA4504"/>
  <c r="Z4504"/>
  <c r="Z4503" s="1"/>
  <c r="Y4504"/>
  <c r="Y4503" s="1"/>
  <c r="X4504"/>
  <c r="X4503" s="1"/>
  <c r="T4504"/>
  <c r="T4503" s="1"/>
  <c r="S4504"/>
  <c r="S4503" s="1"/>
  <c r="R4504"/>
  <c r="R4503" s="1"/>
  <c r="Q4504"/>
  <c r="Q4503" s="1"/>
  <c r="P4504"/>
  <c r="P4503" s="1"/>
  <c r="O4504"/>
  <c r="O4503" s="1"/>
  <c r="N4504"/>
  <c r="M4504"/>
  <c r="M4503" s="1"/>
  <c r="L4504"/>
  <c r="L4503" s="1"/>
  <c r="K4504"/>
  <c r="K4503" s="1"/>
  <c r="AT4492"/>
  <c r="AS4492"/>
  <c r="AR4492"/>
  <c r="AQ4492"/>
  <c r="AP4492"/>
  <c r="AO4492"/>
  <c r="AN4492"/>
  <c r="AM4492"/>
  <c r="AL4492"/>
  <c r="AK4492"/>
  <c r="AG4492"/>
  <c r="AF4492"/>
  <c r="AE4492"/>
  <c r="AD4492"/>
  <c r="AC4492"/>
  <c r="AB4492"/>
  <c r="AA4492"/>
  <c r="Z4492"/>
  <c r="Y4492"/>
  <c r="X4492"/>
  <c r="T4492"/>
  <c r="S4492"/>
  <c r="R4492"/>
  <c r="Q4492"/>
  <c r="P4492"/>
  <c r="O4492"/>
  <c r="N4492"/>
  <c r="M4492"/>
  <c r="L4492"/>
  <c r="K4492"/>
  <c r="AT4490"/>
  <c r="AS4490"/>
  <c r="AR4490"/>
  <c r="AQ4490"/>
  <c r="AP4490"/>
  <c r="AO4490"/>
  <c r="AN4490"/>
  <c r="AM4490"/>
  <c r="AL4490"/>
  <c r="AK4490"/>
  <c r="AG4490"/>
  <c r="AF4490"/>
  <c r="AE4490"/>
  <c r="AD4490"/>
  <c r="AC4490"/>
  <c r="AB4490"/>
  <c r="AA4490"/>
  <c r="Z4490"/>
  <c r="Y4490"/>
  <c r="X4490"/>
  <c r="T4490"/>
  <c r="S4490"/>
  <c r="R4490"/>
  <c r="Q4490"/>
  <c r="P4490"/>
  <c r="O4490"/>
  <c r="N4490"/>
  <c r="M4490"/>
  <c r="L4490"/>
  <c r="K4490"/>
  <c r="AT4484"/>
  <c r="AT4482" s="1"/>
  <c r="AS4484"/>
  <c r="AS4482" s="1"/>
  <c r="AR4484"/>
  <c r="AR4482" s="1"/>
  <c r="AQ4484"/>
  <c r="AQ4482" s="1"/>
  <c r="AP4484"/>
  <c r="AP4482" s="1"/>
  <c r="AO4484"/>
  <c r="AO4482" s="1"/>
  <c r="AN4484"/>
  <c r="AN4482" s="1"/>
  <c r="AM4484"/>
  <c r="AM4482" s="1"/>
  <c r="AL4484"/>
  <c r="AL4482" s="1"/>
  <c r="AK4484"/>
  <c r="AG4484"/>
  <c r="AG4482" s="1"/>
  <c r="AF4484"/>
  <c r="AF4482" s="1"/>
  <c r="AE4484"/>
  <c r="AE4482" s="1"/>
  <c r="AD4484"/>
  <c r="AD4482" s="1"/>
  <c r="AC4484"/>
  <c r="AC4482" s="1"/>
  <c r="AB4484"/>
  <c r="AB4482" s="1"/>
  <c r="AA4484"/>
  <c r="AA4482" s="1"/>
  <c r="Z4484"/>
  <c r="Z4482" s="1"/>
  <c r="Y4484"/>
  <c r="Y4482" s="1"/>
  <c r="X4484"/>
  <c r="T4484"/>
  <c r="T4482" s="1"/>
  <c r="S4484"/>
  <c r="S4482" s="1"/>
  <c r="R4484"/>
  <c r="R4482" s="1"/>
  <c r="Q4484"/>
  <c r="P4484"/>
  <c r="P4482" s="1"/>
  <c r="O4484"/>
  <c r="O4482" s="1"/>
  <c r="N4484"/>
  <c r="N4482" s="1"/>
  <c r="M4484"/>
  <c r="M4482" s="1"/>
  <c r="L4484"/>
  <c r="L4482" s="1"/>
  <c r="K4484"/>
  <c r="K4482" s="1"/>
  <c r="AT4460"/>
  <c r="AT4459" s="1"/>
  <c r="AS4460"/>
  <c r="AS4459" s="1"/>
  <c r="AR4460"/>
  <c r="AR4459" s="1"/>
  <c r="AQ4460"/>
  <c r="AQ4459" s="1"/>
  <c r="AP4460"/>
  <c r="AP4459" s="1"/>
  <c r="AO4460"/>
  <c r="AO4459" s="1"/>
  <c r="AN4460"/>
  <c r="AN4459" s="1"/>
  <c r="AM4460"/>
  <c r="AM4459" s="1"/>
  <c r="AL4460"/>
  <c r="AL4459" s="1"/>
  <c r="AK4460"/>
  <c r="AK4459" s="1"/>
  <c r="AG4460"/>
  <c r="AG4459" s="1"/>
  <c r="AF4460"/>
  <c r="AF4459" s="1"/>
  <c r="AE4460"/>
  <c r="AE4459" s="1"/>
  <c r="AD4460"/>
  <c r="AD4459" s="1"/>
  <c r="AC4460"/>
  <c r="AC4459" s="1"/>
  <c r="AB4460"/>
  <c r="AB4459" s="1"/>
  <c r="AA4460"/>
  <c r="AA4459" s="1"/>
  <c r="Z4460"/>
  <c r="Z4459" s="1"/>
  <c r="Y4460"/>
  <c r="Y4459" s="1"/>
  <c r="X4460"/>
  <c r="T4460"/>
  <c r="T4459" s="1"/>
  <c r="S4460"/>
  <c r="S4459" s="1"/>
  <c r="R4460"/>
  <c r="R4459" s="1"/>
  <c r="Q4460"/>
  <c r="Q4459" s="1"/>
  <c r="P4460"/>
  <c r="P4459" s="1"/>
  <c r="O4460"/>
  <c r="O4459" s="1"/>
  <c r="N4460"/>
  <c r="N4459" s="1"/>
  <c r="M4460"/>
  <c r="M4459" s="1"/>
  <c r="L4460"/>
  <c r="K4460"/>
  <c r="K4459" s="1"/>
  <c r="AT4457"/>
  <c r="AT4456" s="1"/>
  <c r="AS4457"/>
  <c r="AS4456" s="1"/>
  <c r="AR4457"/>
  <c r="AR4456" s="1"/>
  <c r="AQ4457"/>
  <c r="AQ4456" s="1"/>
  <c r="AP4457"/>
  <c r="AP4456" s="1"/>
  <c r="AO4457"/>
  <c r="AO4456" s="1"/>
  <c r="AN4457"/>
  <c r="AN4456" s="1"/>
  <c r="AM4457"/>
  <c r="AM4456" s="1"/>
  <c r="AL4457"/>
  <c r="AL4456" s="1"/>
  <c r="AK4457"/>
  <c r="AG4457"/>
  <c r="AG4456" s="1"/>
  <c r="AF4457"/>
  <c r="AF4456" s="1"/>
  <c r="AE4457"/>
  <c r="AE4456" s="1"/>
  <c r="AD4457"/>
  <c r="AD4456" s="1"/>
  <c r="AC4457"/>
  <c r="AC4456" s="1"/>
  <c r="AB4457"/>
  <c r="AB4456" s="1"/>
  <c r="AA4457"/>
  <c r="AA4456" s="1"/>
  <c r="Z4457"/>
  <c r="Z4456" s="1"/>
  <c r="Y4457"/>
  <c r="Y4456" s="1"/>
  <c r="X4457"/>
  <c r="T4457"/>
  <c r="T4456" s="1"/>
  <c r="S4457"/>
  <c r="S4456" s="1"/>
  <c r="R4457"/>
  <c r="R4456" s="1"/>
  <c r="Q4457"/>
  <c r="Q4456" s="1"/>
  <c r="P4457"/>
  <c r="P4456" s="1"/>
  <c r="O4457"/>
  <c r="O4456" s="1"/>
  <c r="N4457"/>
  <c r="N4456" s="1"/>
  <c r="M4457"/>
  <c r="M4456" s="1"/>
  <c r="L4457"/>
  <c r="L4456" s="1"/>
  <c r="K4457"/>
  <c r="AT4445"/>
  <c r="AS4445"/>
  <c r="AR4445"/>
  <c r="AQ4445"/>
  <c r="AP4445"/>
  <c r="AO4445"/>
  <c r="AN4445"/>
  <c r="AM4445"/>
  <c r="AL4445"/>
  <c r="AK4445"/>
  <c r="AG4445"/>
  <c r="AF4445"/>
  <c r="AE4445"/>
  <c r="AD4445"/>
  <c r="AC4445"/>
  <c r="AB4445"/>
  <c r="AA4445"/>
  <c r="Z4445"/>
  <c r="Y4445"/>
  <c r="X4445"/>
  <c r="T4445"/>
  <c r="S4445"/>
  <c r="R4445"/>
  <c r="Q4445"/>
  <c r="P4445"/>
  <c r="O4445"/>
  <c r="N4445"/>
  <c r="M4445"/>
  <c r="L4445"/>
  <c r="K4445"/>
  <c r="AT4443"/>
  <c r="AS4443"/>
  <c r="AR4443"/>
  <c r="AQ4443"/>
  <c r="AP4443"/>
  <c r="AO4443"/>
  <c r="AN4443"/>
  <c r="AM4443"/>
  <c r="AL4443"/>
  <c r="AK4443"/>
  <c r="AG4443"/>
  <c r="AF4443"/>
  <c r="AE4443"/>
  <c r="AD4443"/>
  <c r="AC4443"/>
  <c r="AB4443"/>
  <c r="AA4443"/>
  <c r="Z4443"/>
  <c r="Y4443"/>
  <c r="X4443"/>
  <c r="T4443"/>
  <c r="S4443"/>
  <c r="R4443"/>
  <c r="Q4443"/>
  <c r="P4443"/>
  <c r="O4443"/>
  <c r="N4443"/>
  <c r="M4443"/>
  <c r="L4443"/>
  <c r="K4443"/>
  <c r="AT4437"/>
  <c r="AT4435" s="1"/>
  <c r="AS4437"/>
  <c r="AS4435" s="1"/>
  <c r="AR4437"/>
  <c r="AR4435" s="1"/>
  <c r="AQ4437"/>
  <c r="AQ4435" s="1"/>
  <c r="AP4437"/>
  <c r="AP4435" s="1"/>
  <c r="AO4437"/>
  <c r="AO4435" s="1"/>
  <c r="AN4437"/>
  <c r="AN4435" s="1"/>
  <c r="AM4437"/>
  <c r="AM4435" s="1"/>
  <c r="AL4437"/>
  <c r="AK4437"/>
  <c r="AK4435" s="1"/>
  <c r="AG4437"/>
  <c r="AG4435" s="1"/>
  <c r="AF4437"/>
  <c r="AF4435" s="1"/>
  <c r="AE4437"/>
  <c r="AE4435" s="1"/>
  <c r="AD4437"/>
  <c r="AD4435" s="1"/>
  <c r="AC4437"/>
  <c r="AC4435" s="1"/>
  <c r="AB4437"/>
  <c r="AB4435" s="1"/>
  <c r="AA4437"/>
  <c r="AA4435" s="1"/>
  <c r="Z4437"/>
  <c r="Z4435" s="1"/>
  <c r="Y4437"/>
  <c r="X4437"/>
  <c r="X4435" s="1"/>
  <c r="T4437"/>
  <c r="T4435" s="1"/>
  <c r="S4437"/>
  <c r="S4435" s="1"/>
  <c r="R4437"/>
  <c r="R4435" s="1"/>
  <c r="Q4437"/>
  <c r="Q4435" s="1"/>
  <c r="P4437"/>
  <c r="P4435" s="1"/>
  <c r="O4437"/>
  <c r="O4435" s="1"/>
  <c r="N4437"/>
  <c r="N4435" s="1"/>
  <c r="M4437"/>
  <c r="L4437"/>
  <c r="L4435" s="1"/>
  <c r="K4437"/>
  <c r="K4435" s="1"/>
  <c r="AT4413"/>
  <c r="AT4412" s="1"/>
  <c r="AS4413"/>
  <c r="AS4412" s="1"/>
  <c r="AR4413"/>
  <c r="AR4412" s="1"/>
  <c r="AQ4413"/>
  <c r="AQ4412" s="1"/>
  <c r="AP4413"/>
  <c r="AP4412" s="1"/>
  <c r="AO4413"/>
  <c r="AO4412" s="1"/>
  <c r="AN4413"/>
  <c r="AN4412" s="1"/>
  <c r="AM4413"/>
  <c r="AL4413"/>
  <c r="AL4412" s="1"/>
  <c r="AK4413"/>
  <c r="AK4412" s="1"/>
  <c r="AG4413"/>
  <c r="AG4412" s="1"/>
  <c r="AF4413"/>
  <c r="AF4412" s="1"/>
  <c r="AE4413"/>
  <c r="AE4412" s="1"/>
  <c r="AD4413"/>
  <c r="AD4412" s="1"/>
  <c r="AC4413"/>
  <c r="AC4412" s="1"/>
  <c r="AB4413"/>
  <c r="AB4412" s="1"/>
  <c r="AA4413"/>
  <c r="AA4412" s="1"/>
  <c r="Z4413"/>
  <c r="Z4412" s="1"/>
  <c r="Y4413"/>
  <c r="X4413"/>
  <c r="X4412" s="1"/>
  <c r="T4413"/>
  <c r="T4412" s="1"/>
  <c r="S4413"/>
  <c r="S4412" s="1"/>
  <c r="R4413"/>
  <c r="R4412" s="1"/>
  <c r="Q4413"/>
  <c r="Q4412" s="1"/>
  <c r="P4413"/>
  <c r="P4412" s="1"/>
  <c r="O4413"/>
  <c r="O4412" s="1"/>
  <c r="N4413"/>
  <c r="N4412" s="1"/>
  <c r="M4413"/>
  <c r="M4412" s="1"/>
  <c r="L4413"/>
  <c r="K4413"/>
  <c r="K4412" s="1"/>
  <c r="AT4410"/>
  <c r="AT4409" s="1"/>
  <c r="AS4410"/>
  <c r="AS4409" s="1"/>
  <c r="AR4410"/>
  <c r="AR4409" s="1"/>
  <c r="AQ4410"/>
  <c r="AQ4409" s="1"/>
  <c r="AP4410"/>
  <c r="AP4409" s="1"/>
  <c r="AO4410"/>
  <c r="AO4409" s="1"/>
  <c r="AN4410"/>
  <c r="AN4409" s="1"/>
  <c r="AM4410"/>
  <c r="AM4409" s="1"/>
  <c r="AL4410"/>
  <c r="AL4409" s="1"/>
  <c r="AK4410"/>
  <c r="AG4410"/>
  <c r="AG4409" s="1"/>
  <c r="AF4410"/>
  <c r="AF4409" s="1"/>
  <c r="AE4410"/>
  <c r="AE4409" s="1"/>
  <c r="AD4410"/>
  <c r="AD4409" s="1"/>
  <c r="AC4410"/>
  <c r="AC4409" s="1"/>
  <c r="AB4410"/>
  <c r="AB4409" s="1"/>
  <c r="AA4410"/>
  <c r="AA4409" s="1"/>
  <c r="Z4410"/>
  <c r="Z4409" s="1"/>
  <c r="Y4410"/>
  <c r="Y4409" s="1"/>
  <c r="X4410"/>
  <c r="T4410"/>
  <c r="T4409" s="1"/>
  <c r="S4410"/>
  <c r="S4409" s="1"/>
  <c r="R4410"/>
  <c r="R4409" s="1"/>
  <c r="Q4410"/>
  <c r="Q4409" s="1"/>
  <c r="P4410"/>
  <c r="P4409" s="1"/>
  <c r="O4410"/>
  <c r="O4409" s="1"/>
  <c r="N4410"/>
  <c r="N4409" s="1"/>
  <c r="M4410"/>
  <c r="M4409" s="1"/>
  <c r="L4410"/>
  <c r="L4409" s="1"/>
  <c r="K4410"/>
  <c r="K4409" s="1"/>
  <c r="AT4398"/>
  <c r="AS4398"/>
  <c r="AR4398"/>
  <c r="AQ4398"/>
  <c r="AP4398"/>
  <c r="AO4398"/>
  <c r="AN4398"/>
  <c r="AM4398"/>
  <c r="AL4398"/>
  <c r="AK4398"/>
  <c r="AG4398"/>
  <c r="AF4398"/>
  <c r="AE4398"/>
  <c r="AD4398"/>
  <c r="AC4398"/>
  <c r="AB4398"/>
  <c r="AA4398"/>
  <c r="Z4398"/>
  <c r="Y4398"/>
  <c r="X4398"/>
  <c r="T4398"/>
  <c r="S4398"/>
  <c r="R4398"/>
  <c r="Q4398"/>
  <c r="P4398"/>
  <c r="O4398"/>
  <c r="N4398"/>
  <c r="M4398"/>
  <c r="L4398"/>
  <c r="K4398"/>
  <c r="AT4396"/>
  <c r="AS4396"/>
  <c r="AR4396"/>
  <c r="AQ4396"/>
  <c r="AP4396"/>
  <c r="AO4396"/>
  <c r="AN4396"/>
  <c r="AM4396"/>
  <c r="AL4396"/>
  <c r="AK4396"/>
  <c r="AG4396"/>
  <c r="AF4396"/>
  <c r="AE4396"/>
  <c r="AD4396"/>
  <c r="AC4396"/>
  <c r="AB4396"/>
  <c r="AA4396"/>
  <c r="Z4396"/>
  <c r="Y4396"/>
  <c r="X4396"/>
  <c r="T4396"/>
  <c r="S4396"/>
  <c r="R4396"/>
  <c r="Q4396"/>
  <c r="P4396"/>
  <c r="O4396"/>
  <c r="N4396"/>
  <c r="M4396"/>
  <c r="L4396"/>
  <c r="K4396"/>
  <c r="AT4390"/>
  <c r="AT4388" s="1"/>
  <c r="AS4390"/>
  <c r="AS4388" s="1"/>
  <c r="AR4390"/>
  <c r="AR4388" s="1"/>
  <c r="AQ4390"/>
  <c r="AQ4388" s="1"/>
  <c r="AP4390"/>
  <c r="AP4388" s="1"/>
  <c r="AO4390"/>
  <c r="AO4388" s="1"/>
  <c r="AN4390"/>
  <c r="AN4388" s="1"/>
  <c r="AM4390"/>
  <c r="AM4388" s="1"/>
  <c r="AL4390"/>
  <c r="AL4388" s="1"/>
  <c r="AK4390"/>
  <c r="AG4390"/>
  <c r="AG4388" s="1"/>
  <c r="AF4390"/>
  <c r="AF4388" s="1"/>
  <c r="AE4390"/>
  <c r="AE4388" s="1"/>
  <c r="AD4390"/>
  <c r="AD4388" s="1"/>
  <c r="AC4390"/>
  <c r="AC4388" s="1"/>
  <c r="AB4390"/>
  <c r="AA4390"/>
  <c r="AA4388" s="1"/>
  <c r="Z4390"/>
  <c r="Z4388" s="1"/>
  <c r="Y4390"/>
  <c r="Y4388" s="1"/>
  <c r="X4390"/>
  <c r="X4388" s="1"/>
  <c r="T4390"/>
  <c r="T4388" s="1"/>
  <c r="S4390"/>
  <c r="S4388" s="1"/>
  <c r="R4390"/>
  <c r="R4388" s="1"/>
  <c r="Q4390"/>
  <c r="Q4388" s="1"/>
  <c r="P4390"/>
  <c r="P4388" s="1"/>
  <c r="O4390"/>
  <c r="O4388" s="1"/>
  <c r="N4390"/>
  <c r="N4388" s="1"/>
  <c r="M4390"/>
  <c r="L4390"/>
  <c r="L4388" s="1"/>
  <c r="K4390"/>
  <c r="K4388" s="1"/>
  <c r="AT4367"/>
  <c r="AT4366" s="1"/>
  <c r="AS4367"/>
  <c r="AS4366" s="1"/>
  <c r="AR4367"/>
  <c r="AR4366" s="1"/>
  <c r="AQ4367"/>
  <c r="AQ4366" s="1"/>
  <c r="AP4367"/>
  <c r="AP4366" s="1"/>
  <c r="AO4367"/>
  <c r="AO4366" s="1"/>
  <c r="AN4367"/>
  <c r="AN4366" s="1"/>
  <c r="AM4367"/>
  <c r="AM4366" s="1"/>
  <c r="AL4367"/>
  <c r="AK4367"/>
  <c r="AK4366" s="1"/>
  <c r="AG4367"/>
  <c r="AG4366" s="1"/>
  <c r="AF4367"/>
  <c r="AF4366" s="1"/>
  <c r="AE4367"/>
  <c r="AE4366" s="1"/>
  <c r="AD4367"/>
  <c r="AD4366" s="1"/>
  <c r="AC4367"/>
  <c r="AC4366" s="1"/>
  <c r="AB4367"/>
  <c r="AB4366" s="1"/>
  <c r="AA4367"/>
  <c r="AA4366" s="1"/>
  <c r="Z4367"/>
  <c r="Z4366" s="1"/>
  <c r="Y4367"/>
  <c r="X4367"/>
  <c r="X4366" s="1"/>
  <c r="T4367"/>
  <c r="T4366" s="1"/>
  <c r="S4367"/>
  <c r="S4366" s="1"/>
  <c r="R4367"/>
  <c r="R4366" s="1"/>
  <c r="Q4367"/>
  <c r="Q4366" s="1"/>
  <c r="P4367"/>
  <c r="P4366" s="1"/>
  <c r="O4367"/>
  <c r="O4366" s="1"/>
  <c r="N4367"/>
  <c r="N4366" s="1"/>
  <c r="M4367"/>
  <c r="M4366" s="1"/>
  <c r="L4367"/>
  <c r="K4367"/>
  <c r="K4366" s="1"/>
  <c r="AT4364"/>
  <c r="AT4363" s="1"/>
  <c r="AS4364"/>
  <c r="AS4363" s="1"/>
  <c r="AR4364"/>
  <c r="AR4363" s="1"/>
  <c r="AQ4364"/>
  <c r="AQ4363" s="1"/>
  <c r="AP4364"/>
  <c r="AP4363" s="1"/>
  <c r="AO4364"/>
  <c r="AO4363" s="1"/>
  <c r="AN4364"/>
  <c r="AN4363" s="1"/>
  <c r="AM4364"/>
  <c r="AM4363" s="1"/>
  <c r="AL4364"/>
  <c r="AL4363" s="1"/>
  <c r="AK4364"/>
  <c r="AG4364"/>
  <c r="AG4363" s="1"/>
  <c r="AF4364"/>
  <c r="AF4363" s="1"/>
  <c r="AE4364"/>
  <c r="AE4363" s="1"/>
  <c r="AD4364"/>
  <c r="AD4363" s="1"/>
  <c r="AC4364"/>
  <c r="AC4363" s="1"/>
  <c r="AB4364"/>
  <c r="AB4363" s="1"/>
  <c r="AA4364"/>
  <c r="AA4363" s="1"/>
  <c r="Z4364"/>
  <c r="Z4363" s="1"/>
  <c r="Y4364"/>
  <c r="Y4363" s="1"/>
  <c r="X4364"/>
  <c r="T4364"/>
  <c r="T4363" s="1"/>
  <c r="S4364"/>
  <c r="S4363" s="1"/>
  <c r="R4364"/>
  <c r="R4363" s="1"/>
  <c r="Q4364"/>
  <c r="Q4363" s="1"/>
  <c r="P4364"/>
  <c r="P4363" s="1"/>
  <c r="O4364"/>
  <c r="O4363" s="1"/>
  <c r="N4364"/>
  <c r="N4363" s="1"/>
  <c r="M4364"/>
  <c r="M4363" s="1"/>
  <c r="L4364"/>
  <c r="L4363" s="1"/>
  <c r="K4364"/>
  <c r="K4363" s="1"/>
  <c r="AT4352"/>
  <c r="AS4352"/>
  <c r="AR4352"/>
  <c r="AQ4352"/>
  <c r="AP4352"/>
  <c r="AO4352"/>
  <c r="AN4352"/>
  <c r="AM4352"/>
  <c r="AL4352"/>
  <c r="AK4352"/>
  <c r="AG4352"/>
  <c r="AF4352"/>
  <c r="AE4352"/>
  <c r="AD4352"/>
  <c r="AC4352"/>
  <c r="AB4352"/>
  <c r="AA4352"/>
  <c r="Z4352"/>
  <c r="Y4352"/>
  <c r="X4352"/>
  <c r="T4352"/>
  <c r="S4352"/>
  <c r="R4352"/>
  <c r="Q4352"/>
  <c r="P4352"/>
  <c r="O4352"/>
  <c r="N4352"/>
  <c r="M4352"/>
  <c r="L4352"/>
  <c r="K4352"/>
  <c r="AT4350"/>
  <c r="AS4350"/>
  <c r="AR4350"/>
  <c r="AQ4350"/>
  <c r="AP4350"/>
  <c r="AO4350"/>
  <c r="AN4350"/>
  <c r="AM4350"/>
  <c r="AL4350"/>
  <c r="AK4350"/>
  <c r="AG4350"/>
  <c r="AF4350"/>
  <c r="AE4350"/>
  <c r="AD4350"/>
  <c r="AC4350"/>
  <c r="AB4350"/>
  <c r="AA4350"/>
  <c r="Z4350"/>
  <c r="Y4350"/>
  <c r="X4350"/>
  <c r="T4350"/>
  <c r="S4350"/>
  <c r="R4350"/>
  <c r="Q4350"/>
  <c r="P4350"/>
  <c r="O4350"/>
  <c r="N4350"/>
  <c r="M4350"/>
  <c r="L4350"/>
  <c r="K4350"/>
  <c r="AT4344"/>
  <c r="AT4342" s="1"/>
  <c r="AS4344"/>
  <c r="AS4342" s="1"/>
  <c r="AR4344"/>
  <c r="AR4342" s="1"/>
  <c r="AQ4344"/>
  <c r="AQ4342" s="1"/>
  <c r="AP4344"/>
  <c r="AP4342" s="1"/>
  <c r="AO4344"/>
  <c r="AO4342" s="1"/>
  <c r="AN4344"/>
  <c r="AN4342" s="1"/>
  <c r="AM4344"/>
  <c r="AM4342" s="1"/>
  <c r="AL4344"/>
  <c r="AL4342" s="1"/>
  <c r="AK4344"/>
  <c r="AG4344"/>
  <c r="AG4342" s="1"/>
  <c r="AF4344"/>
  <c r="AF4342" s="1"/>
  <c r="AE4344"/>
  <c r="AE4342" s="1"/>
  <c r="AD4344"/>
  <c r="AD4342" s="1"/>
  <c r="AC4344"/>
  <c r="AC4342" s="1"/>
  <c r="AB4344"/>
  <c r="AB4342" s="1"/>
  <c r="AA4344"/>
  <c r="AA4342" s="1"/>
  <c r="Z4344"/>
  <c r="Z4342" s="1"/>
  <c r="Y4344"/>
  <c r="X4344"/>
  <c r="X4342" s="1"/>
  <c r="T4344"/>
  <c r="T4342" s="1"/>
  <c r="S4344"/>
  <c r="S4342" s="1"/>
  <c r="R4344"/>
  <c r="R4342" s="1"/>
  <c r="Q4344"/>
  <c r="Q4342" s="1"/>
  <c r="P4344"/>
  <c r="P4342" s="1"/>
  <c r="O4344"/>
  <c r="O4342" s="1"/>
  <c r="N4344"/>
  <c r="N4342" s="1"/>
  <c r="M4344"/>
  <c r="M4342" s="1"/>
  <c r="L4344"/>
  <c r="K4344"/>
  <c r="K4342" s="1"/>
  <c r="AT4319"/>
  <c r="AT4318" s="1"/>
  <c r="AS4319"/>
  <c r="AS4318" s="1"/>
  <c r="AR4319"/>
  <c r="AR4318" s="1"/>
  <c r="AQ4319"/>
  <c r="AQ4318" s="1"/>
  <c r="AP4319"/>
  <c r="AP4318" s="1"/>
  <c r="AO4319"/>
  <c r="AO4318" s="1"/>
  <c r="AN4319"/>
  <c r="AN4318" s="1"/>
  <c r="AM4319"/>
  <c r="AM4318" s="1"/>
  <c r="AL4319"/>
  <c r="AL4318" s="1"/>
  <c r="AK4319"/>
  <c r="AG4319"/>
  <c r="AG4318" s="1"/>
  <c r="AF4319"/>
  <c r="AF4318" s="1"/>
  <c r="AE4319"/>
  <c r="AE4318" s="1"/>
  <c r="AD4319"/>
  <c r="AD4318" s="1"/>
  <c r="AC4319"/>
  <c r="AC4318" s="1"/>
  <c r="AB4319"/>
  <c r="AB4318" s="1"/>
  <c r="AA4319"/>
  <c r="AA4318" s="1"/>
  <c r="Z4319"/>
  <c r="Z4318" s="1"/>
  <c r="Y4319"/>
  <c r="Y4318" s="1"/>
  <c r="X4319"/>
  <c r="T4319"/>
  <c r="T4318" s="1"/>
  <c r="S4319"/>
  <c r="S4318" s="1"/>
  <c r="R4319"/>
  <c r="R4318" s="1"/>
  <c r="Q4319"/>
  <c r="Q4318" s="1"/>
  <c r="P4319"/>
  <c r="P4318" s="1"/>
  <c r="O4319"/>
  <c r="O4318" s="1"/>
  <c r="N4319"/>
  <c r="N4318" s="1"/>
  <c r="M4319"/>
  <c r="L4319"/>
  <c r="L4318" s="1"/>
  <c r="K4319"/>
  <c r="K4318" s="1"/>
  <c r="AT4316"/>
  <c r="AT4315" s="1"/>
  <c r="AS4316"/>
  <c r="AS4315" s="1"/>
  <c r="AR4316"/>
  <c r="AR4315" s="1"/>
  <c r="AQ4316"/>
  <c r="AQ4315" s="1"/>
  <c r="AP4316"/>
  <c r="AP4315" s="1"/>
  <c r="AO4316"/>
  <c r="AO4315" s="1"/>
  <c r="AN4316"/>
  <c r="AM4316"/>
  <c r="AM4315" s="1"/>
  <c r="AL4316"/>
  <c r="AL4315" s="1"/>
  <c r="AK4316"/>
  <c r="AK4315" s="1"/>
  <c r="AG4316"/>
  <c r="AG4315" s="1"/>
  <c r="AF4316"/>
  <c r="AF4315" s="1"/>
  <c r="AE4316"/>
  <c r="AE4315" s="1"/>
  <c r="AD4316"/>
  <c r="AD4315" s="1"/>
  <c r="AC4316"/>
  <c r="AC4315" s="1"/>
  <c r="AB4316"/>
  <c r="AB4315" s="1"/>
  <c r="AA4316"/>
  <c r="Z4316"/>
  <c r="Z4315" s="1"/>
  <c r="Y4316"/>
  <c r="Y4315" s="1"/>
  <c r="X4316"/>
  <c r="X4315" s="1"/>
  <c r="T4316"/>
  <c r="T4315" s="1"/>
  <c r="S4316"/>
  <c r="S4315" s="1"/>
  <c r="R4316"/>
  <c r="R4315" s="1"/>
  <c r="Q4316"/>
  <c r="Q4315" s="1"/>
  <c r="P4316"/>
  <c r="P4315" s="1"/>
  <c r="O4316"/>
  <c r="O4315" s="1"/>
  <c r="N4316"/>
  <c r="M4316"/>
  <c r="M4315" s="1"/>
  <c r="L4316"/>
  <c r="L4315" s="1"/>
  <c r="K4316"/>
  <c r="K4315" s="1"/>
  <c r="AT4304"/>
  <c r="AS4304"/>
  <c r="AR4304"/>
  <c r="AQ4304"/>
  <c r="AP4304"/>
  <c r="AO4304"/>
  <c r="AN4304"/>
  <c r="AM4304"/>
  <c r="AL4304"/>
  <c r="AK4304"/>
  <c r="AG4304"/>
  <c r="AF4304"/>
  <c r="AE4304"/>
  <c r="AD4304"/>
  <c r="AC4304"/>
  <c r="AB4304"/>
  <c r="AA4304"/>
  <c r="Z4304"/>
  <c r="Y4304"/>
  <c r="X4304"/>
  <c r="T4304"/>
  <c r="S4304"/>
  <c r="R4304"/>
  <c r="Q4304"/>
  <c r="P4304"/>
  <c r="O4304"/>
  <c r="N4304"/>
  <c r="M4304"/>
  <c r="L4304"/>
  <c r="K4304"/>
  <c r="AT4302"/>
  <c r="AS4302"/>
  <c r="AR4302"/>
  <c r="AQ4302"/>
  <c r="AP4302"/>
  <c r="AO4302"/>
  <c r="AN4302"/>
  <c r="AM4302"/>
  <c r="AL4302"/>
  <c r="AK4302"/>
  <c r="AG4302"/>
  <c r="AF4302"/>
  <c r="AE4302"/>
  <c r="AD4302"/>
  <c r="AC4302"/>
  <c r="AB4302"/>
  <c r="AA4302"/>
  <c r="Z4302"/>
  <c r="Y4302"/>
  <c r="X4302"/>
  <c r="T4302"/>
  <c r="S4302"/>
  <c r="R4302"/>
  <c r="Q4302"/>
  <c r="P4302"/>
  <c r="O4302"/>
  <c r="N4302"/>
  <c r="M4302"/>
  <c r="L4302"/>
  <c r="K4302"/>
  <c r="AT4296"/>
  <c r="AT4294" s="1"/>
  <c r="AS4296"/>
  <c r="AS4294" s="1"/>
  <c r="AR4296"/>
  <c r="AR4294" s="1"/>
  <c r="AQ4296"/>
  <c r="AQ4294" s="1"/>
  <c r="AP4296"/>
  <c r="AP4294" s="1"/>
  <c r="AO4296"/>
  <c r="AO4294" s="1"/>
  <c r="AN4296"/>
  <c r="AN4294" s="1"/>
  <c r="AM4296"/>
  <c r="AM4294" s="1"/>
  <c r="AL4296"/>
  <c r="AL4294" s="1"/>
  <c r="AK4296"/>
  <c r="AG4296"/>
  <c r="AG4294" s="1"/>
  <c r="AF4296"/>
  <c r="AF4294" s="1"/>
  <c r="AE4296"/>
  <c r="AE4294" s="1"/>
  <c r="AD4296"/>
  <c r="AD4294" s="1"/>
  <c r="AC4296"/>
  <c r="AC4294" s="1"/>
  <c r="AB4296"/>
  <c r="AB4294" s="1"/>
  <c r="AA4296"/>
  <c r="AA4294" s="1"/>
  <c r="Z4296"/>
  <c r="Z4294" s="1"/>
  <c r="Y4296"/>
  <c r="Y4294" s="1"/>
  <c r="X4296"/>
  <c r="T4296"/>
  <c r="T4294" s="1"/>
  <c r="S4296"/>
  <c r="S4294" s="1"/>
  <c r="R4296"/>
  <c r="R4294" s="1"/>
  <c r="Q4296"/>
  <c r="Q4294" s="1"/>
  <c r="P4296"/>
  <c r="P4294" s="1"/>
  <c r="O4296"/>
  <c r="O4294" s="1"/>
  <c r="N4296"/>
  <c r="N4294" s="1"/>
  <c r="M4296"/>
  <c r="M4294" s="1"/>
  <c r="L4296"/>
  <c r="L4294" s="1"/>
  <c r="K4296"/>
  <c r="AT4272"/>
  <c r="AT4271" s="1"/>
  <c r="AS4272"/>
  <c r="AS4271" s="1"/>
  <c r="AR4272"/>
  <c r="AR4271" s="1"/>
  <c r="AQ4272"/>
  <c r="AQ4271" s="1"/>
  <c r="AP4272"/>
  <c r="AP4271" s="1"/>
  <c r="AO4272"/>
  <c r="AO4271" s="1"/>
  <c r="AN4272"/>
  <c r="AN4271" s="1"/>
  <c r="AM4272"/>
  <c r="AM4271" s="1"/>
  <c r="AL4272"/>
  <c r="AL4271" s="1"/>
  <c r="AK4272"/>
  <c r="AG4272"/>
  <c r="AG4271" s="1"/>
  <c r="AF4272"/>
  <c r="AF4271" s="1"/>
  <c r="AE4272"/>
  <c r="AE4271" s="1"/>
  <c r="AD4272"/>
  <c r="AD4271" s="1"/>
  <c r="AC4272"/>
  <c r="AB4272"/>
  <c r="AB4271" s="1"/>
  <c r="AA4272"/>
  <c r="AA4271" s="1"/>
  <c r="Z4272"/>
  <c r="Z4271" s="1"/>
  <c r="Y4272"/>
  <c r="Y4271" s="1"/>
  <c r="X4272"/>
  <c r="X4271" s="1"/>
  <c r="T4272"/>
  <c r="T4271" s="1"/>
  <c r="S4272"/>
  <c r="S4271" s="1"/>
  <c r="R4272"/>
  <c r="R4271" s="1"/>
  <c r="Q4272"/>
  <c r="Q4271" s="1"/>
  <c r="P4272"/>
  <c r="P4271" s="1"/>
  <c r="O4272"/>
  <c r="O4271" s="1"/>
  <c r="N4272"/>
  <c r="N4271" s="1"/>
  <c r="M4272"/>
  <c r="L4272"/>
  <c r="L4271" s="1"/>
  <c r="K4272"/>
  <c r="K4271" s="1"/>
  <c r="AT4269"/>
  <c r="AT4268" s="1"/>
  <c r="AS4269"/>
  <c r="AS4268" s="1"/>
  <c r="AR4269"/>
  <c r="AR4268" s="1"/>
  <c r="AQ4269"/>
  <c r="AQ4268" s="1"/>
  <c r="AP4269"/>
  <c r="AP4268" s="1"/>
  <c r="AO4269"/>
  <c r="AO4268" s="1"/>
  <c r="AN4269"/>
  <c r="AN4268" s="1"/>
  <c r="AM4269"/>
  <c r="AM4268" s="1"/>
  <c r="AL4269"/>
  <c r="AL4268" s="1"/>
  <c r="AK4269"/>
  <c r="AK4268" s="1"/>
  <c r="AG4269"/>
  <c r="AG4268" s="1"/>
  <c r="AF4269"/>
  <c r="AF4268" s="1"/>
  <c r="AE4269"/>
  <c r="AE4268" s="1"/>
  <c r="AD4269"/>
  <c r="AD4268" s="1"/>
  <c r="AC4269"/>
  <c r="AC4268" s="1"/>
  <c r="AB4269"/>
  <c r="AB4268" s="1"/>
  <c r="AA4269"/>
  <c r="Z4269"/>
  <c r="Z4268" s="1"/>
  <c r="Y4269"/>
  <c r="Y4268" s="1"/>
  <c r="X4269"/>
  <c r="X4268" s="1"/>
  <c r="T4269"/>
  <c r="T4268" s="1"/>
  <c r="S4269"/>
  <c r="S4268" s="1"/>
  <c r="R4269"/>
  <c r="R4268" s="1"/>
  <c r="Q4269"/>
  <c r="Q4268" s="1"/>
  <c r="P4269"/>
  <c r="P4268" s="1"/>
  <c r="O4269"/>
  <c r="O4268" s="1"/>
  <c r="N4269"/>
  <c r="N4268" s="1"/>
  <c r="M4269"/>
  <c r="M4268" s="1"/>
  <c r="L4269"/>
  <c r="K4269"/>
  <c r="K4268" s="1"/>
  <c r="AT4257"/>
  <c r="AS4257"/>
  <c r="AR4257"/>
  <c r="AQ4257"/>
  <c r="AP4257"/>
  <c r="AO4257"/>
  <c r="AN4257"/>
  <c r="AM4257"/>
  <c r="AL4257"/>
  <c r="AK4257"/>
  <c r="AG4257"/>
  <c r="AF4257"/>
  <c r="AE4257"/>
  <c r="AD4257"/>
  <c r="AC4257"/>
  <c r="AB4257"/>
  <c r="AA4257"/>
  <c r="Z4257"/>
  <c r="Y4257"/>
  <c r="X4257"/>
  <c r="T4257"/>
  <c r="S4257"/>
  <c r="R4257"/>
  <c r="Q4257"/>
  <c r="P4257"/>
  <c r="O4257"/>
  <c r="N4257"/>
  <c r="M4257"/>
  <c r="L4257"/>
  <c r="K4257"/>
  <c r="AT4255"/>
  <c r="AS4255"/>
  <c r="AR4255"/>
  <c r="AQ4255"/>
  <c r="AP4255"/>
  <c r="AO4255"/>
  <c r="AN4255"/>
  <c r="AM4255"/>
  <c r="AL4255"/>
  <c r="AK4255"/>
  <c r="AG4255"/>
  <c r="AF4255"/>
  <c r="AE4255"/>
  <c r="AD4255"/>
  <c r="AC4255"/>
  <c r="AB4255"/>
  <c r="AA4255"/>
  <c r="Z4255"/>
  <c r="Y4255"/>
  <c r="X4255"/>
  <c r="T4255"/>
  <c r="S4255"/>
  <c r="R4255"/>
  <c r="Q4255"/>
  <c r="P4255"/>
  <c r="O4255"/>
  <c r="N4255"/>
  <c r="M4255"/>
  <c r="L4255"/>
  <c r="K4255"/>
  <c r="AT4249"/>
  <c r="AT4247" s="1"/>
  <c r="AS4249"/>
  <c r="AS4247" s="1"/>
  <c r="AR4249"/>
  <c r="AR4247" s="1"/>
  <c r="AQ4249"/>
  <c r="AQ4247" s="1"/>
  <c r="AP4249"/>
  <c r="AP4247" s="1"/>
  <c r="AO4249"/>
  <c r="AO4247" s="1"/>
  <c r="AN4249"/>
  <c r="AN4247" s="1"/>
  <c r="AM4249"/>
  <c r="AM4247" s="1"/>
  <c r="AL4249"/>
  <c r="AL4247" s="1"/>
  <c r="AK4249"/>
  <c r="AG4249"/>
  <c r="AG4247" s="1"/>
  <c r="AF4249"/>
  <c r="AF4247" s="1"/>
  <c r="AE4249"/>
  <c r="AE4247" s="1"/>
  <c r="AD4249"/>
  <c r="AD4247" s="1"/>
  <c r="AC4249"/>
  <c r="AC4247" s="1"/>
  <c r="AB4249"/>
  <c r="AB4247" s="1"/>
  <c r="AA4249"/>
  <c r="AA4247" s="1"/>
  <c r="Z4249"/>
  <c r="Z4247" s="1"/>
  <c r="Y4249"/>
  <c r="Y4247" s="1"/>
  <c r="X4249"/>
  <c r="T4249"/>
  <c r="T4247" s="1"/>
  <c r="S4249"/>
  <c r="S4247" s="1"/>
  <c r="R4249"/>
  <c r="R4247" s="1"/>
  <c r="Q4249"/>
  <c r="Q4247" s="1"/>
  <c r="P4249"/>
  <c r="P4247" s="1"/>
  <c r="O4249"/>
  <c r="N4249"/>
  <c r="N4247" s="1"/>
  <c r="M4249"/>
  <c r="M4247" s="1"/>
  <c r="L4249"/>
  <c r="L4247" s="1"/>
  <c r="K4249"/>
  <c r="K4247" s="1"/>
  <c r="AT4225"/>
  <c r="AT4224" s="1"/>
  <c r="AS4225"/>
  <c r="AS4224" s="1"/>
  <c r="AR4225"/>
  <c r="AR4224" s="1"/>
  <c r="AQ4225"/>
  <c r="AQ4224" s="1"/>
  <c r="AP4225"/>
  <c r="AP4224" s="1"/>
  <c r="AO4225"/>
  <c r="AO4224" s="1"/>
  <c r="AN4225"/>
  <c r="AM4225"/>
  <c r="AM4224" s="1"/>
  <c r="AL4225"/>
  <c r="AL4224" s="1"/>
  <c r="AK4225"/>
  <c r="AK4224" s="1"/>
  <c r="AG4225"/>
  <c r="AG4224" s="1"/>
  <c r="AF4225"/>
  <c r="AF4224" s="1"/>
  <c r="AE4225"/>
  <c r="AE4224" s="1"/>
  <c r="AD4225"/>
  <c r="AD4224" s="1"/>
  <c r="AC4225"/>
  <c r="AC4224" s="1"/>
  <c r="AB4225"/>
  <c r="AB4224" s="1"/>
  <c r="AA4225"/>
  <c r="Z4225"/>
  <c r="Z4224" s="1"/>
  <c r="Y4225"/>
  <c r="Y4224" s="1"/>
  <c r="X4225"/>
  <c r="X4224" s="1"/>
  <c r="T4225"/>
  <c r="T4224" s="1"/>
  <c r="S4225"/>
  <c r="S4224" s="1"/>
  <c r="R4225"/>
  <c r="R4224" s="1"/>
  <c r="Q4225"/>
  <c r="Q4224" s="1"/>
  <c r="P4225"/>
  <c r="P4224" s="1"/>
  <c r="O4225"/>
  <c r="O4224" s="1"/>
  <c r="N4225"/>
  <c r="M4225"/>
  <c r="M4224" s="1"/>
  <c r="L4225"/>
  <c r="L4224" s="1"/>
  <c r="K4225"/>
  <c r="K4224" s="1"/>
  <c r="AT4222"/>
  <c r="AT4221" s="1"/>
  <c r="AS4222"/>
  <c r="AS4221" s="1"/>
  <c r="AR4222"/>
  <c r="AR4221" s="1"/>
  <c r="AQ4222"/>
  <c r="AQ4221" s="1"/>
  <c r="AP4222"/>
  <c r="AP4221" s="1"/>
  <c r="AO4222"/>
  <c r="AO4221" s="1"/>
  <c r="AN4222"/>
  <c r="AN4221" s="1"/>
  <c r="AM4222"/>
  <c r="AL4222"/>
  <c r="AL4221" s="1"/>
  <c r="AK4222"/>
  <c r="AK4221" s="1"/>
  <c r="AG4222"/>
  <c r="AG4221" s="1"/>
  <c r="AF4222"/>
  <c r="AF4221" s="1"/>
  <c r="AE4222"/>
  <c r="AE4221" s="1"/>
  <c r="AD4222"/>
  <c r="AD4221" s="1"/>
  <c r="AC4222"/>
  <c r="AC4221" s="1"/>
  <c r="AB4222"/>
  <c r="AB4221" s="1"/>
  <c r="AA4222"/>
  <c r="AA4221" s="1"/>
  <c r="Z4222"/>
  <c r="Y4222"/>
  <c r="Y4221" s="1"/>
  <c r="X4222"/>
  <c r="X4221" s="1"/>
  <c r="T4222"/>
  <c r="T4221" s="1"/>
  <c r="S4222"/>
  <c r="S4221" s="1"/>
  <c r="R4222"/>
  <c r="R4221" s="1"/>
  <c r="Q4222"/>
  <c r="Q4221" s="1"/>
  <c r="P4222"/>
  <c r="P4221" s="1"/>
  <c r="O4222"/>
  <c r="O4221" s="1"/>
  <c r="N4222"/>
  <c r="N4221" s="1"/>
  <c r="M4222"/>
  <c r="L4222"/>
  <c r="L4221" s="1"/>
  <c r="K4222"/>
  <c r="K4221" s="1"/>
  <c r="AT4210"/>
  <c r="AS4210"/>
  <c r="AR4210"/>
  <c r="AQ4210"/>
  <c r="AP4210"/>
  <c r="AO4210"/>
  <c r="AN4210"/>
  <c r="AM4210"/>
  <c r="AL4210"/>
  <c r="AK4210"/>
  <c r="AG4210"/>
  <c r="AF4210"/>
  <c r="AE4210"/>
  <c r="AD4210"/>
  <c r="AC4210"/>
  <c r="AB4210"/>
  <c r="AA4210"/>
  <c r="Z4210"/>
  <c r="Y4210"/>
  <c r="X4210"/>
  <c r="T4210"/>
  <c r="S4210"/>
  <c r="R4210"/>
  <c r="Q4210"/>
  <c r="P4210"/>
  <c r="O4210"/>
  <c r="N4210"/>
  <c r="M4210"/>
  <c r="L4210"/>
  <c r="K4210"/>
  <c r="AT4208"/>
  <c r="AS4208"/>
  <c r="AR4208"/>
  <c r="AQ4208"/>
  <c r="AP4208"/>
  <c r="AO4208"/>
  <c r="AN4208"/>
  <c r="AM4208"/>
  <c r="AL4208"/>
  <c r="AK4208"/>
  <c r="AG4208"/>
  <c r="AF4208"/>
  <c r="AE4208"/>
  <c r="AD4208"/>
  <c r="AC4208"/>
  <c r="AB4208"/>
  <c r="AA4208"/>
  <c r="Z4208"/>
  <c r="Y4208"/>
  <c r="X4208"/>
  <c r="T4208"/>
  <c r="S4208"/>
  <c r="R4208"/>
  <c r="Q4208"/>
  <c r="P4208"/>
  <c r="O4208"/>
  <c r="N4208"/>
  <c r="M4208"/>
  <c r="L4208"/>
  <c r="K4208"/>
  <c r="AT4202"/>
  <c r="AT4200" s="1"/>
  <c r="AS4202"/>
  <c r="AS4200" s="1"/>
  <c r="AR4202"/>
  <c r="AQ4202"/>
  <c r="AQ4200" s="1"/>
  <c r="AP4202"/>
  <c r="AP4200" s="1"/>
  <c r="AO4202"/>
  <c r="AO4200" s="1"/>
  <c r="AN4202"/>
  <c r="AM4202"/>
  <c r="AM4200" s="1"/>
  <c r="AL4202"/>
  <c r="AL4200" s="1"/>
  <c r="AK4202"/>
  <c r="AK4200" s="1"/>
  <c r="AG4202"/>
  <c r="AG4200" s="1"/>
  <c r="AF4202"/>
  <c r="AE4202"/>
  <c r="AE4200" s="1"/>
  <c r="AD4202"/>
  <c r="AD4200" s="1"/>
  <c r="AC4202"/>
  <c r="AC4200" s="1"/>
  <c r="AB4202"/>
  <c r="AA4202"/>
  <c r="AA4200" s="1"/>
  <c r="Z4202"/>
  <c r="Z4200" s="1"/>
  <c r="Y4202"/>
  <c r="X4202"/>
  <c r="X4200" s="1"/>
  <c r="T4202"/>
  <c r="T4200" s="1"/>
  <c r="S4202"/>
  <c r="S4200" s="1"/>
  <c r="R4202"/>
  <c r="R4200" s="1"/>
  <c r="Q4202"/>
  <c r="Q4200" s="1"/>
  <c r="P4202"/>
  <c r="P4200" s="1"/>
  <c r="O4202"/>
  <c r="O4200" s="1"/>
  <c r="N4202"/>
  <c r="N4200" s="1"/>
  <c r="M4202"/>
  <c r="L4202"/>
  <c r="L4200" s="1"/>
  <c r="K4202"/>
  <c r="K4200" s="1"/>
  <c r="AT4178"/>
  <c r="AT4177" s="1"/>
  <c r="AS4178"/>
  <c r="AS4177" s="1"/>
  <c r="AR4178"/>
  <c r="AR4177" s="1"/>
  <c r="AQ4178"/>
  <c r="AQ4177" s="1"/>
  <c r="AP4178"/>
  <c r="AP4177" s="1"/>
  <c r="AO4178"/>
  <c r="AO4177" s="1"/>
  <c r="AN4178"/>
  <c r="AM4178"/>
  <c r="AM4177" s="1"/>
  <c r="AL4178"/>
  <c r="AL4177" s="1"/>
  <c r="AK4178"/>
  <c r="AK4177" s="1"/>
  <c r="AG4178"/>
  <c r="AG4177" s="1"/>
  <c r="AF4178"/>
  <c r="AF4177" s="1"/>
  <c r="AE4178"/>
  <c r="AE4177" s="1"/>
  <c r="AD4178"/>
  <c r="AD4177" s="1"/>
  <c r="AC4178"/>
  <c r="AC4177" s="1"/>
  <c r="AB4178"/>
  <c r="AB4177" s="1"/>
  <c r="AA4178"/>
  <c r="Z4178"/>
  <c r="Z4177" s="1"/>
  <c r="Y4178"/>
  <c r="Y4177" s="1"/>
  <c r="X4178"/>
  <c r="X4177" s="1"/>
  <c r="T4178"/>
  <c r="T4177" s="1"/>
  <c r="S4178"/>
  <c r="S4177" s="1"/>
  <c r="R4178"/>
  <c r="R4177" s="1"/>
  <c r="Q4178"/>
  <c r="Q4177" s="1"/>
  <c r="P4178"/>
  <c r="P4177" s="1"/>
  <c r="O4178"/>
  <c r="O4177" s="1"/>
  <c r="N4178"/>
  <c r="M4178"/>
  <c r="M4177" s="1"/>
  <c r="L4178"/>
  <c r="L4177" s="1"/>
  <c r="K4178"/>
  <c r="K4177" s="1"/>
  <c r="AT4175"/>
  <c r="AT4174" s="1"/>
  <c r="AS4175"/>
  <c r="AS4174" s="1"/>
  <c r="AR4175"/>
  <c r="AQ4175"/>
  <c r="AQ4174" s="1"/>
  <c r="AP4175"/>
  <c r="AP4174" s="1"/>
  <c r="AO4175"/>
  <c r="AO4174" s="1"/>
  <c r="AN4175"/>
  <c r="AN4174" s="1"/>
  <c r="AM4175"/>
  <c r="AM4174" s="1"/>
  <c r="AL4175"/>
  <c r="AL4174" s="1"/>
  <c r="AK4175"/>
  <c r="AK4174" s="1"/>
  <c r="AG4175"/>
  <c r="AG4174" s="1"/>
  <c r="AF4175"/>
  <c r="AF4174" s="1"/>
  <c r="AE4175"/>
  <c r="AE4174" s="1"/>
  <c r="AD4175"/>
  <c r="AD4174" s="1"/>
  <c r="AC4175"/>
  <c r="AC4174" s="1"/>
  <c r="AB4175"/>
  <c r="AB4174" s="1"/>
  <c r="AA4175"/>
  <c r="Z4175"/>
  <c r="Z4174" s="1"/>
  <c r="Y4175"/>
  <c r="Y4174" s="1"/>
  <c r="X4175"/>
  <c r="X4174" s="1"/>
  <c r="T4175"/>
  <c r="T4174" s="1"/>
  <c r="S4175"/>
  <c r="S4174" s="1"/>
  <c r="R4175"/>
  <c r="R4174" s="1"/>
  <c r="Q4175"/>
  <c r="Q4174" s="1"/>
  <c r="P4175"/>
  <c r="P4174" s="1"/>
  <c r="O4175"/>
  <c r="O4174" s="1"/>
  <c r="N4175"/>
  <c r="M4175"/>
  <c r="M4174" s="1"/>
  <c r="L4175"/>
  <c r="L4174" s="1"/>
  <c r="K4175"/>
  <c r="K4174" s="1"/>
  <c r="AT4163"/>
  <c r="AS4163"/>
  <c r="AR4163"/>
  <c r="AQ4163"/>
  <c r="AP4163"/>
  <c r="AO4163"/>
  <c r="AN4163"/>
  <c r="AM4163"/>
  <c r="AL4163"/>
  <c r="AK4163"/>
  <c r="AG4163"/>
  <c r="AF4163"/>
  <c r="AE4163"/>
  <c r="AD4163"/>
  <c r="AC4163"/>
  <c r="AB4163"/>
  <c r="AA4163"/>
  <c r="Z4163"/>
  <c r="Y4163"/>
  <c r="X4163"/>
  <c r="T4163"/>
  <c r="S4163"/>
  <c r="R4163"/>
  <c r="Q4163"/>
  <c r="P4163"/>
  <c r="O4163"/>
  <c r="N4163"/>
  <c r="M4163"/>
  <c r="L4163"/>
  <c r="K4163"/>
  <c r="AT4161"/>
  <c r="AS4161"/>
  <c r="AR4161"/>
  <c r="AQ4161"/>
  <c r="AP4161"/>
  <c r="AO4161"/>
  <c r="AN4161"/>
  <c r="AM4161"/>
  <c r="AL4161"/>
  <c r="AK4161"/>
  <c r="AG4161"/>
  <c r="AF4161"/>
  <c r="AE4161"/>
  <c r="AD4161"/>
  <c r="AC4161"/>
  <c r="AB4161"/>
  <c r="AA4161"/>
  <c r="Z4161"/>
  <c r="Y4161"/>
  <c r="X4161"/>
  <c r="T4161"/>
  <c r="S4161"/>
  <c r="R4161"/>
  <c r="Q4161"/>
  <c r="P4161"/>
  <c r="O4161"/>
  <c r="N4161"/>
  <c r="M4161"/>
  <c r="L4161"/>
  <c r="K4161"/>
  <c r="AT4155"/>
  <c r="AT4153" s="1"/>
  <c r="AS4155"/>
  <c r="AS4153" s="1"/>
  <c r="AR4155"/>
  <c r="AR4153" s="1"/>
  <c r="AQ4155"/>
  <c r="AQ4153" s="1"/>
  <c r="AP4155"/>
  <c r="AP4153" s="1"/>
  <c r="AO4155"/>
  <c r="AO4153" s="1"/>
  <c r="AN4155"/>
  <c r="AN4153" s="1"/>
  <c r="AM4155"/>
  <c r="AM4153" s="1"/>
  <c r="AL4155"/>
  <c r="AK4155"/>
  <c r="AK4153" s="1"/>
  <c r="AG4155"/>
  <c r="AG4153" s="1"/>
  <c r="AF4155"/>
  <c r="AF4153" s="1"/>
  <c r="AE4155"/>
  <c r="AE4153" s="1"/>
  <c r="AD4155"/>
  <c r="AD4153" s="1"/>
  <c r="AC4155"/>
  <c r="AC4153" s="1"/>
  <c r="AB4155"/>
  <c r="AB4153" s="1"/>
  <c r="AA4155"/>
  <c r="AA4153" s="1"/>
  <c r="Z4155"/>
  <c r="Z4153" s="1"/>
  <c r="Y4155"/>
  <c r="X4155"/>
  <c r="X4153" s="1"/>
  <c r="T4155"/>
  <c r="T4153" s="1"/>
  <c r="S4155"/>
  <c r="S4153" s="1"/>
  <c r="R4155"/>
  <c r="R4153" s="1"/>
  <c r="Q4155"/>
  <c r="Q4153" s="1"/>
  <c r="P4155"/>
  <c r="P4153" s="1"/>
  <c r="O4155"/>
  <c r="O4153" s="1"/>
  <c r="N4155"/>
  <c r="N4153" s="1"/>
  <c r="M4155"/>
  <c r="M4153" s="1"/>
  <c r="L4155"/>
  <c r="K4155"/>
  <c r="K4153" s="1"/>
  <c r="AT4131"/>
  <c r="AT4130" s="1"/>
  <c r="AS4131"/>
  <c r="AS4130" s="1"/>
  <c r="AR4131"/>
  <c r="AR4130" s="1"/>
  <c r="AQ4131"/>
  <c r="AQ4130" s="1"/>
  <c r="AP4131"/>
  <c r="AP4130" s="1"/>
  <c r="AO4131"/>
  <c r="AO4130" s="1"/>
  <c r="AN4131"/>
  <c r="AN4130" s="1"/>
  <c r="AM4131"/>
  <c r="AM4130" s="1"/>
  <c r="AL4131"/>
  <c r="AK4131"/>
  <c r="AK4130" s="1"/>
  <c r="AG4131"/>
  <c r="AG4130" s="1"/>
  <c r="AF4131"/>
  <c r="AF4130" s="1"/>
  <c r="AE4131"/>
  <c r="AE4130" s="1"/>
  <c r="AD4131"/>
  <c r="AD4130" s="1"/>
  <c r="AC4131"/>
  <c r="AC4130" s="1"/>
  <c r="AB4131"/>
  <c r="AB4130" s="1"/>
  <c r="AA4131"/>
  <c r="AA4130" s="1"/>
  <c r="Z4131"/>
  <c r="Z4130" s="1"/>
  <c r="Y4131"/>
  <c r="X4131"/>
  <c r="X4130" s="1"/>
  <c r="T4131"/>
  <c r="T4130" s="1"/>
  <c r="S4131"/>
  <c r="S4130" s="1"/>
  <c r="R4131"/>
  <c r="R4130" s="1"/>
  <c r="Q4131"/>
  <c r="Q4130" s="1"/>
  <c r="P4131"/>
  <c r="P4130" s="1"/>
  <c r="O4131"/>
  <c r="O4130" s="1"/>
  <c r="N4131"/>
  <c r="N4130" s="1"/>
  <c r="M4131"/>
  <c r="L4131"/>
  <c r="L4130" s="1"/>
  <c r="K4131"/>
  <c r="K4130" s="1"/>
  <c r="AT4128"/>
  <c r="AT4127" s="1"/>
  <c r="AS4128"/>
  <c r="AS4127" s="1"/>
  <c r="AR4128"/>
  <c r="AR4127" s="1"/>
  <c r="AQ4128"/>
  <c r="AQ4127" s="1"/>
  <c r="AP4128"/>
  <c r="AP4127" s="1"/>
  <c r="AO4128"/>
  <c r="AO4127" s="1"/>
  <c r="AN4128"/>
  <c r="AN4127" s="1"/>
  <c r="AM4128"/>
  <c r="AM4127" s="1"/>
  <c r="AL4128"/>
  <c r="AL4127" s="1"/>
  <c r="AK4128"/>
  <c r="AG4128"/>
  <c r="AG4127" s="1"/>
  <c r="AF4128"/>
  <c r="AE4128"/>
  <c r="AE4127" s="1"/>
  <c r="AD4128"/>
  <c r="AD4127" s="1"/>
  <c r="AC4128"/>
  <c r="AC4127" s="1"/>
  <c r="AB4128"/>
  <c r="AB4127" s="1"/>
  <c r="AA4128"/>
  <c r="AA4127" s="1"/>
  <c r="Z4128"/>
  <c r="Z4127" s="1"/>
  <c r="Y4128"/>
  <c r="Y4127" s="1"/>
  <c r="X4128"/>
  <c r="X4127" s="1"/>
  <c r="T4128"/>
  <c r="T4127" s="1"/>
  <c r="S4128"/>
  <c r="S4127" s="1"/>
  <c r="R4128"/>
  <c r="R4127" s="1"/>
  <c r="Q4128"/>
  <c r="Q4127" s="1"/>
  <c r="P4128"/>
  <c r="P4127" s="1"/>
  <c r="O4128"/>
  <c r="O4127" s="1"/>
  <c r="N4128"/>
  <c r="N4127" s="1"/>
  <c r="M4128"/>
  <c r="L4128"/>
  <c r="L4127" s="1"/>
  <c r="K4128"/>
  <c r="K4127" s="1"/>
  <c r="AT4116"/>
  <c r="AS4116"/>
  <c r="AR4116"/>
  <c r="AQ4116"/>
  <c r="AP4116"/>
  <c r="AO4116"/>
  <c r="AN4116"/>
  <c r="AM4116"/>
  <c r="AL4116"/>
  <c r="AK4116"/>
  <c r="AG4116"/>
  <c r="AF4116"/>
  <c r="AE4116"/>
  <c r="AD4116"/>
  <c r="AC4116"/>
  <c r="AB4116"/>
  <c r="AA4116"/>
  <c r="Z4116"/>
  <c r="Y4116"/>
  <c r="X4116"/>
  <c r="T4116"/>
  <c r="S4116"/>
  <c r="R4116"/>
  <c r="Q4116"/>
  <c r="P4116"/>
  <c r="O4116"/>
  <c r="N4116"/>
  <c r="M4116"/>
  <c r="L4116"/>
  <c r="K4116"/>
  <c r="AT4114"/>
  <c r="AS4114"/>
  <c r="AR4114"/>
  <c r="AQ4114"/>
  <c r="AP4114"/>
  <c r="AO4114"/>
  <c r="AN4114"/>
  <c r="AM4114"/>
  <c r="AL4114"/>
  <c r="AK4114"/>
  <c r="AG4114"/>
  <c r="AF4114"/>
  <c r="AE4114"/>
  <c r="AD4114"/>
  <c r="AC4114"/>
  <c r="AB4114"/>
  <c r="AA4114"/>
  <c r="Z4114"/>
  <c r="Y4114"/>
  <c r="X4114"/>
  <c r="T4114"/>
  <c r="S4114"/>
  <c r="R4114"/>
  <c r="Q4114"/>
  <c r="P4114"/>
  <c r="O4114"/>
  <c r="N4114"/>
  <c r="M4114"/>
  <c r="L4114"/>
  <c r="K4114"/>
  <c r="AT4108"/>
  <c r="AT4106" s="1"/>
  <c r="AS4108"/>
  <c r="AS4106" s="1"/>
  <c r="AR4108"/>
  <c r="AR4106" s="1"/>
  <c r="AQ4108"/>
  <c r="AQ4106" s="1"/>
  <c r="AP4108"/>
  <c r="AP4106" s="1"/>
  <c r="AO4108"/>
  <c r="AO4106" s="1"/>
  <c r="AN4108"/>
  <c r="AM4108"/>
  <c r="AM4106" s="1"/>
  <c r="AL4108"/>
  <c r="AL4106" s="1"/>
  <c r="AK4108"/>
  <c r="AK4106" s="1"/>
  <c r="AG4108"/>
  <c r="AG4106" s="1"/>
  <c r="AF4108"/>
  <c r="AF4106" s="1"/>
  <c r="AE4108"/>
  <c r="AE4106" s="1"/>
  <c r="AD4108"/>
  <c r="AD4106" s="1"/>
  <c r="AC4108"/>
  <c r="AC4106" s="1"/>
  <c r="AB4108"/>
  <c r="AB4106" s="1"/>
  <c r="AA4108"/>
  <c r="AA4106" s="1"/>
  <c r="Z4108"/>
  <c r="Z4106" s="1"/>
  <c r="Y4108"/>
  <c r="X4108"/>
  <c r="X4106" s="1"/>
  <c r="T4108"/>
  <c r="T4106" s="1"/>
  <c r="S4108"/>
  <c r="S4106" s="1"/>
  <c r="R4108"/>
  <c r="Q4108"/>
  <c r="Q4106" s="1"/>
  <c r="P4108"/>
  <c r="P4106" s="1"/>
  <c r="O4108"/>
  <c r="O4106" s="1"/>
  <c r="N4108"/>
  <c r="N4106" s="1"/>
  <c r="M4108"/>
  <c r="M4106" s="1"/>
  <c r="L4108"/>
  <c r="L4106" s="1"/>
  <c r="K4108"/>
  <c r="K4106" s="1"/>
  <c r="AT4084"/>
  <c r="AT4083" s="1"/>
  <c r="AS4084"/>
  <c r="AS4083" s="1"/>
  <c r="AR4084"/>
  <c r="AR4083" s="1"/>
  <c r="AQ4084"/>
  <c r="AQ4083" s="1"/>
  <c r="AP4084"/>
  <c r="AP4083" s="1"/>
  <c r="AO4084"/>
  <c r="AO4083" s="1"/>
  <c r="AN4084"/>
  <c r="AN4083" s="1"/>
  <c r="AM4084"/>
  <c r="AM4083" s="1"/>
  <c r="AL4084"/>
  <c r="AK4084"/>
  <c r="AK4083" s="1"/>
  <c r="AG4084"/>
  <c r="AG4083" s="1"/>
  <c r="AF4084"/>
  <c r="AF4083" s="1"/>
  <c r="AE4084"/>
  <c r="AE4083" s="1"/>
  <c r="AD4084"/>
  <c r="AD4083" s="1"/>
  <c r="AC4084"/>
  <c r="AC4083" s="1"/>
  <c r="AB4084"/>
  <c r="AB4083" s="1"/>
  <c r="AA4084"/>
  <c r="Z4084"/>
  <c r="Z4083" s="1"/>
  <c r="Y4084"/>
  <c r="Y4083" s="1"/>
  <c r="X4084"/>
  <c r="X4083" s="1"/>
  <c r="T4084"/>
  <c r="T4083" s="1"/>
  <c r="S4084"/>
  <c r="S4083" s="1"/>
  <c r="R4084"/>
  <c r="R4083" s="1"/>
  <c r="Q4084"/>
  <c r="Q4083" s="1"/>
  <c r="P4084"/>
  <c r="P4083" s="1"/>
  <c r="O4084"/>
  <c r="O4083" s="1"/>
  <c r="N4084"/>
  <c r="M4084"/>
  <c r="M4083" s="1"/>
  <c r="L4084"/>
  <c r="L4083" s="1"/>
  <c r="K4084"/>
  <c r="K4083" s="1"/>
  <c r="AT4081"/>
  <c r="AT4080" s="1"/>
  <c r="AS4081"/>
  <c r="AS4080" s="1"/>
  <c r="AR4081"/>
  <c r="AR4080" s="1"/>
  <c r="AQ4081"/>
  <c r="AQ4080" s="1"/>
  <c r="AP4081"/>
  <c r="AP4080" s="1"/>
  <c r="AO4081"/>
  <c r="AO4080" s="1"/>
  <c r="AN4081"/>
  <c r="AN4080" s="1"/>
  <c r="AM4081"/>
  <c r="AL4081"/>
  <c r="AL4080" s="1"/>
  <c r="AK4081"/>
  <c r="AK4080" s="1"/>
  <c r="AG4081"/>
  <c r="AG4080" s="1"/>
  <c r="AF4081"/>
  <c r="AF4080" s="1"/>
  <c r="AE4081"/>
  <c r="AE4080" s="1"/>
  <c r="AD4081"/>
  <c r="AD4080" s="1"/>
  <c r="AC4081"/>
  <c r="AC4080" s="1"/>
  <c r="AB4081"/>
  <c r="AB4080" s="1"/>
  <c r="AA4081"/>
  <c r="AA4080" s="1"/>
  <c r="Z4081"/>
  <c r="Y4081"/>
  <c r="Y4080" s="1"/>
  <c r="X4081"/>
  <c r="X4080" s="1"/>
  <c r="T4081"/>
  <c r="T4080" s="1"/>
  <c r="S4081"/>
  <c r="S4080" s="1"/>
  <c r="R4081"/>
  <c r="R4080" s="1"/>
  <c r="Q4081"/>
  <c r="Q4080" s="1"/>
  <c r="P4081"/>
  <c r="P4080" s="1"/>
  <c r="O4081"/>
  <c r="O4080" s="1"/>
  <c r="N4081"/>
  <c r="N4080" s="1"/>
  <c r="M4081"/>
  <c r="L4081"/>
  <c r="L4080" s="1"/>
  <c r="K4081"/>
  <c r="K4080" s="1"/>
  <c r="AT4069"/>
  <c r="AS4069"/>
  <c r="AR4069"/>
  <c r="AQ4069"/>
  <c r="AP4069"/>
  <c r="AO4069"/>
  <c r="AN4069"/>
  <c r="AM4069"/>
  <c r="AL4069"/>
  <c r="AK4069"/>
  <c r="AG4069"/>
  <c r="AF4069"/>
  <c r="AE4069"/>
  <c r="AD4069"/>
  <c r="AC4069"/>
  <c r="AB4069"/>
  <c r="AA4069"/>
  <c r="Z4069"/>
  <c r="Y4069"/>
  <c r="X4069"/>
  <c r="T4069"/>
  <c r="S4069"/>
  <c r="R4069"/>
  <c r="Q4069"/>
  <c r="P4069"/>
  <c r="O4069"/>
  <c r="N4069"/>
  <c r="M4069"/>
  <c r="L4069"/>
  <c r="K4069"/>
  <c r="AT4067"/>
  <c r="AS4067"/>
  <c r="AR4067"/>
  <c r="AQ4067"/>
  <c r="AP4067"/>
  <c r="AO4067"/>
  <c r="AN4067"/>
  <c r="AM4067"/>
  <c r="AL4067"/>
  <c r="AK4067"/>
  <c r="AG4067"/>
  <c r="AF4067"/>
  <c r="AE4067"/>
  <c r="AD4067"/>
  <c r="AC4067"/>
  <c r="AB4067"/>
  <c r="AA4067"/>
  <c r="Z4067"/>
  <c r="Y4067"/>
  <c r="X4067"/>
  <c r="T4067"/>
  <c r="S4067"/>
  <c r="R4067"/>
  <c r="Q4067"/>
  <c r="P4067"/>
  <c r="O4067"/>
  <c r="N4067"/>
  <c r="M4067"/>
  <c r="L4067"/>
  <c r="K4067"/>
  <c r="AT4061"/>
  <c r="AT4059" s="1"/>
  <c r="AS4061"/>
  <c r="AS4059" s="1"/>
  <c r="AR4061"/>
  <c r="AR4059" s="1"/>
  <c r="AQ4061"/>
  <c r="AQ4059" s="1"/>
  <c r="AP4061"/>
  <c r="AP4059" s="1"/>
  <c r="AO4061"/>
  <c r="AO4059" s="1"/>
  <c r="AN4061"/>
  <c r="AN4059" s="1"/>
  <c r="AM4061"/>
  <c r="AM4059" s="1"/>
  <c r="AL4061"/>
  <c r="AK4061"/>
  <c r="AK4059" s="1"/>
  <c r="AG4061"/>
  <c r="AG4059" s="1"/>
  <c r="AF4061"/>
  <c r="AF4059" s="1"/>
  <c r="AE4061"/>
  <c r="AE4059" s="1"/>
  <c r="AD4061"/>
  <c r="AD4059" s="1"/>
  <c r="AC4061"/>
  <c r="AC4059" s="1"/>
  <c r="AB4061"/>
  <c r="AB4059" s="1"/>
  <c r="AA4061"/>
  <c r="AA4059" s="1"/>
  <c r="Z4061"/>
  <c r="Y4061"/>
  <c r="Y4059" s="1"/>
  <c r="X4061"/>
  <c r="X4059" s="1"/>
  <c r="T4061"/>
  <c r="T4059" s="1"/>
  <c r="S4061"/>
  <c r="S4059" s="1"/>
  <c r="R4061"/>
  <c r="R4059" s="1"/>
  <c r="Q4061"/>
  <c r="Q4059" s="1"/>
  <c r="P4061"/>
  <c r="P4059" s="1"/>
  <c r="O4061"/>
  <c r="O4059" s="1"/>
  <c r="N4061"/>
  <c r="N4059" s="1"/>
  <c r="M4061"/>
  <c r="L4061"/>
  <c r="L4059" s="1"/>
  <c r="K4061"/>
  <c r="K4059" s="1"/>
  <c r="AT4037"/>
  <c r="AT4036" s="1"/>
  <c r="AS4037"/>
  <c r="AS4036" s="1"/>
  <c r="AR4037"/>
  <c r="AR4036" s="1"/>
  <c r="AQ4037"/>
  <c r="AQ4036" s="1"/>
  <c r="AP4037"/>
  <c r="AP4036" s="1"/>
  <c r="AO4037"/>
  <c r="AO4036" s="1"/>
  <c r="AN4037"/>
  <c r="AN4036" s="1"/>
  <c r="AM4037"/>
  <c r="AM4036" s="1"/>
  <c r="AL4037"/>
  <c r="AK4037"/>
  <c r="AK4036" s="1"/>
  <c r="AG4037"/>
  <c r="AG4036" s="1"/>
  <c r="AF4037"/>
  <c r="AF4036" s="1"/>
  <c r="AE4037"/>
  <c r="AE4036" s="1"/>
  <c r="AD4037"/>
  <c r="AD4036" s="1"/>
  <c r="AC4037"/>
  <c r="AC4036" s="1"/>
  <c r="AB4037"/>
  <c r="AB4036" s="1"/>
  <c r="AA4037"/>
  <c r="AA4036" s="1"/>
  <c r="Z4037"/>
  <c r="Z4036" s="1"/>
  <c r="Y4037"/>
  <c r="X4037"/>
  <c r="X4036" s="1"/>
  <c r="T4037"/>
  <c r="T4036" s="1"/>
  <c r="S4037"/>
  <c r="S4036" s="1"/>
  <c r="R4037"/>
  <c r="R4036" s="1"/>
  <c r="Q4037"/>
  <c r="P4037"/>
  <c r="P4036" s="1"/>
  <c r="O4037"/>
  <c r="O4036" s="1"/>
  <c r="N4037"/>
  <c r="N4036" s="1"/>
  <c r="M4037"/>
  <c r="M4036" s="1"/>
  <c r="L4037"/>
  <c r="L4036" s="1"/>
  <c r="K4037"/>
  <c r="K4036" s="1"/>
  <c r="AT4034"/>
  <c r="AT4033" s="1"/>
  <c r="AS4034"/>
  <c r="AS4033" s="1"/>
  <c r="AR4034"/>
  <c r="AR4033" s="1"/>
  <c r="AQ4034"/>
  <c r="AQ4033" s="1"/>
  <c r="AP4034"/>
  <c r="AP4033" s="1"/>
  <c r="AO4034"/>
  <c r="AO4033" s="1"/>
  <c r="AN4034"/>
  <c r="AN4033" s="1"/>
  <c r="AM4034"/>
  <c r="AL4034"/>
  <c r="AL4033" s="1"/>
  <c r="AK4034"/>
  <c r="AK4033" s="1"/>
  <c r="AG4034"/>
  <c r="AG4033" s="1"/>
  <c r="AF4034"/>
  <c r="AF4033" s="1"/>
  <c r="AE4034"/>
  <c r="AE4033" s="1"/>
  <c r="AD4034"/>
  <c r="AD4033" s="1"/>
  <c r="AC4034"/>
  <c r="AC4033" s="1"/>
  <c r="AB4034"/>
  <c r="AB4033" s="1"/>
  <c r="AA4034"/>
  <c r="AA4033" s="1"/>
  <c r="Z4034"/>
  <c r="Y4034"/>
  <c r="Y4033" s="1"/>
  <c r="X4034"/>
  <c r="X4033" s="1"/>
  <c r="T4034"/>
  <c r="T4033" s="1"/>
  <c r="S4034"/>
  <c r="S4033" s="1"/>
  <c r="R4034"/>
  <c r="R4033" s="1"/>
  <c r="Q4034"/>
  <c r="Q4033" s="1"/>
  <c r="P4034"/>
  <c r="P4033" s="1"/>
  <c r="O4034"/>
  <c r="O4033" s="1"/>
  <c r="N4034"/>
  <c r="N4033" s="1"/>
  <c r="M4034"/>
  <c r="M4033" s="1"/>
  <c r="L4034"/>
  <c r="K4034"/>
  <c r="K4033" s="1"/>
  <c r="AT4022"/>
  <c r="AS4022"/>
  <c r="AR4022"/>
  <c r="AQ4022"/>
  <c r="AP4022"/>
  <c r="AO4022"/>
  <c r="AN4022"/>
  <c r="AM4022"/>
  <c r="AL4022"/>
  <c r="AK4022"/>
  <c r="AG4022"/>
  <c r="AF4022"/>
  <c r="AE4022"/>
  <c r="AD4022"/>
  <c r="AC4022"/>
  <c r="AB4022"/>
  <c r="AA4022"/>
  <c r="Z4022"/>
  <c r="Y4022"/>
  <c r="X4022"/>
  <c r="T4022"/>
  <c r="S4022"/>
  <c r="R4022"/>
  <c r="Q4022"/>
  <c r="P4022"/>
  <c r="O4022"/>
  <c r="N4022"/>
  <c r="M4022"/>
  <c r="L4022"/>
  <c r="K4022"/>
  <c r="AT4020"/>
  <c r="AS4020"/>
  <c r="AR4020"/>
  <c r="AQ4020"/>
  <c r="AP4020"/>
  <c r="AO4020"/>
  <c r="AN4020"/>
  <c r="AM4020"/>
  <c r="AL4020"/>
  <c r="AK4020"/>
  <c r="AG4020"/>
  <c r="AF4020"/>
  <c r="AE4020"/>
  <c r="AD4020"/>
  <c r="AC4020"/>
  <c r="AB4020"/>
  <c r="AA4020"/>
  <c r="Z4020"/>
  <c r="Y4020"/>
  <c r="X4020"/>
  <c r="T4020"/>
  <c r="S4020"/>
  <c r="R4020"/>
  <c r="Q4020"/>
  <c r="P4020"/>
  <c r="O4020"/>
  <c r="N4020"/>
  <c r="M4020"/>
  <c r="L4020"/>
  <c r="K4020"/>
  <c r="AT4014"/>
  <c r="AT4012" s="1"/>
  <c r="AS4014"/>
  <c r="AS4012" s="1"/>
  <c r="AR4014"/>
  <c r="AR4012" s="1"/>
  <c r="AQ4014"/>
  <c r="AQ4012" s="1"/>
  <c r="AP4014"/>
  <c r="AP4012" s="1"/>
  <c r="AO4014"/>
  <c r="AO4012" s="1"/>
  <c r="AN4014"/>
  <c r="AN4012" s="1"/>
  <c r="AM4014"/>
  <c r="AL4014"/>
  <c r="AL4012" s="1"/>
  <c r="AK4014"/>
  <c r="AK4012" s="1"/>
  <c r="AG4014"/>
  <c r="AG4012" s="1"/>
  <c r="AF4014"/>
  <c r="AF4012" s="1"/>
  <c r="AE4014"/>
  <c r="AE4012" s="1"/>
  <c r="AD4014"/>
  <c r="AD4012" s="1"/>
  <c r="AC4014"/>
  <c r="AC4012" s="1"/>
  <c r="AB4014"/>
  <c r="AB4012" s="1"/>
  <c r="AA4014"/>
  <c r="AA4012" s="1"/>
  <c r="Z4014"/>
  <c r="Z4012" s="1"/>
  <c r="Y4014"/>
  <c r="Y4012" s="1"/>
  <c r="X4014"/>
  <c r="X4012" s="1"/>
  <c r="T4014"/>
  <c r="T4012" s="1"/>
  <c r="S4014"/>
  <c r="R4014"/>
  <c r="R4012" s="1"/>
  <c r="Q4014"/>
  <c r="Q4012" s="1"/>
  <c r="P4014"/>
  <c r="P4012" s="1"/>
  <c r="O4014"/>
  <c r="O4012" s="1"/>
  <c r="N4014"/>
  <c r="N4012" s="1"/>
  <c r="M4014"/>
  <c r="M4012" s="1"/>
  <c r="L4014"/>
  <c r="K4014"/>
  <c r="K4012" s="1"/>
  <c r="AT3990"/>
  <c r="AT3989" s="1"/>
  <c r="AS3990"/>
  <c r="AS3989" s="1"/>
  <c r="AR3990"/>
  <c r="AR3989" s="1"/>
  <c r="AQ3990"/>
  <c r="AP3990"/>
  <c r="AP3989" s="1"/>
  <c r="AO3990"/>
  <c r="AO3989" s="1"/>
  <c r="AN3990"/>
  <c r="AN3989" s="1"/>
  <c r="AM3990"/>
  <c r="AM3989" s="1"/>
  <c r="AL3990"/>
  <c r="AL3989" s="1"/>
  <c r="AK3990"/>
  <c r="AK3989" s="1"/>
  <c r="AG3990"/>
  <c r="AG3989" s="1"/>
  <c r="AF3990"/>
  <c r="AF3989" s="1"/>
  <c r="AE3990"/>
  <c r="AE3989" s="1"/>
  <c r="AD3990"/>
  <c r="AD3989" s="1"/>
  <c r="AC3990"/>
  <c r="AC3989" s="1"/>
  <c r="AB3990"/>
  <c r="AB3989" s="1"/>
  <c r="AA3990"/>
  <c r="AA3989" s="1"/>
  <c r="Z3990"/>
  <c r="Z3989" s="1"/>
  <c r="Y3990"/>
  <c r="Y3989" s="1"/>
  <c r="X3990"/>
  <c r="X3989" s="1"/>
  <c r="T3990"/>
  <c r="T3989" s="1"/>
  <c r="S3990"/>
  <c r="S3989" s="1"/>
  <c r="R3990"/>
  <c r="R3989" s="1"/>
  <c r="Q3990"/>
  <c r="Q3989" s="1"/>
  <c r="P3990"/>
  <c r="P3989" s="1"/>
  <c r="O3990"/>
  <c r="O3989" s="1"/>
  <c r="N3990"/>
  <c r="N3989" s="1"/>
  <c r="M3990"/>
  <c r="M3989" s="1"/>
  <c r="L3990"/>
  <c r="K3990"/>
  <c r="K3989" s="1"/>
  <c r="AT3987"/>
  <c r="AT3986" s="1"/>
  <c r="AS3987"/>
  <c r="AS3986" s="1"/>
  <c r="AR3987"/>
  <c r="AR3986" s="1"/>
  <c r="AQ3987"/>
  <c r="AQ3986" s="1"/>
  <c r="AP3987"/>
  <c r="AP3986" s="1"/>
  <c r="AO3987"/>
  <c r="AO3986" s="1"/>
  <c r="AN3987"/>
  <c r="AN3986" s="1"/>
  <c r="AM3987"/>
  <c r="AL3987"/>
  <c r="AL3986" s="1"/>
  <c r="AK3987"/>
  <c r="AK3986" s="1"/>
  <c r="AG3987"/>
  <c r="AG3986" s="1"/>
  <c r="AF3987"/>
  <c r="AF3986" s="1"/>
  <c r="AE3987"/>
  <c r="AE3986" s="1"/>
  <c r="AD3987"/>
  <c r="AD3986" s="1"/>
  <c r="AC3987"/>
  <c r="AC3986" s="1"/>
  <c r="AB3987"/>
  <c r="AB3986" s="1"/>
  <c r="AA3987"/>
  <c r="AA3986" s="1"/>
  <c r="Z3987"/>
  <c r="Y3987"/>
  <c r="Y3986" s="1"/>
  <c r="X3987"/>
  <c r="X3986" s="1"/>
  <c r="T3987"/>
  <c r="T3986" s="1"/>
  <c r="S3987"/>
  <c r="S3986" s="1"/>
  <c r="R3987"/>
  <c r="R3986" s="1"/>
  <c r="Q3987"/>
  <c r="Q3986" s="1"/>
  <c r="P3987"/>
  <c r="P3986" s="1"/>
  <c r="O3987"/>
  <c r="O3986" s="1"/>
  <c r="N3987"/>
  <c r="N3986" s="1"/>
  <c r="M3987"/>
  <c r="M3986" s="1"/>
  <c r="L3987"/>
  <c r="L3986" s="1"/>
  <c r="K3987"/>
  <c r="AT3975"/>
  <c r="AS3975"/>
  <c r="AR3975"/>
  <c r="AQ3975"/>
  <c r="AP3975"/>
  <c r="AO3975"/>
  <c r="AN3975"/>
  <c r="AM3975"/>
  <c r="AL3975"/>
  <c r="AK3975"/>
  <c r="AG3975"/>
  <c r="AF3975"/>
  <c r="AE3975"/>
  <c r="AD3975"/>
  <c r="AC3975"/>
  <c r="AB3975"/>
  <c r="AA3975"/>
  <c r="Z3975"/>
  <c r="Y3975"/>
  <c r="X3975"/>
  <c r="T3975"/>
  <c r="S3975"/>
  <c r="R3975"/>
  <c r="Q3975"/>
  <c r="P3975"/>
  <c r="O3975"/>
  <c r="N3975"/>
  <c r="M3975"/>
  <c r="L3975"/>
  <c r="K3975"/>
  <c r="AT3973"/>
  <c r="AS3973"/>
  <c r="AR3973"/>
  <c r="AQ3973"/>
  <c r="AP3973"/>
  <c r="AO3973"/>
  <c r="AN3973"/>
  <c r="AM3973"/>
  <c r="AL3973"/>
  <c r="AK3973"/>
  <c r="AG3973"/>
  <c r="AF3973"/>
  <c r="AE3973"/>
  <c r="AD3973"/>
  <c r="AC3973"/>
  <c r="AB3973"/>
  <c r="AA3973"/>
  <c r="Z3973"/>
  <c r="Y3973"/>
  <c r="X3973"/>
  <c r="T3973"/>
  <c r="S3973"/>
  <c r="R3973"/>
  <c r="Q3973"/>
  <c r="P3973"/>
  <c r="O3973"/>
  <c r="N3973"/>
  <c r="M3973"/>
  <c r="L3973"/>
  <c r="K3973"/>
  <c r="AT3967"/>
  <c r="AT3965" s="1"/>
  <c r="AS3967"/>
  <c r="AS3965" s="1"/>
  <c r="AR3967"/>
  <c r="AR3965" s="1"/>
  <c r="AQ3967"/>
  <c r="AQ3965" s="1"/>
  <c r="AP3967"/>
  <c r="AP3965" s="1"/>
  <c r="AO3967"/>
  <c r="AO3965" s="1"/>
  <c r="AN3967"/>
  <c r="AN3965" s="1"/>
  <c r="AM3967"/>
  <c r="AM3965" s="1"/>
  <c r="AL3967"/>
  <c r="AL3965" s="1"/>
  <c r="AK3967"/>
  <c r="AK3965" s="1"/>
  <c r="AG3967"/>
  <c r="AG3965" s="1"/>
  <c r="AF3967"/>
  <c r="AF3965" s="1"/>
  <c r="AE3967"/>
  <c r="AE3965" s="1"/>
  <c r="AD3967"/>
  <c r="AD3965" s="1"/>
  <c r="AC3967"/>
  <c r="AC3965" s="1"/>
  <c r="AB3967"/>
  <c r="AB3965" s="1"/>
  <c r="AA3967"/>
  <c r="Z3967"/>
  <c r="Z3965" s="1"/>
  <c r="Y3967"/>
  <c r="Y3965" s="1"/>
  <c r="X3967"/>
  <c r="X3965" s="1"/>
  <c r="T3967"/>
  <c r="T3965" s="1"/>
  <c r="S3967"/>
  <c r="S3965" s="1"/>
  <c r="R3967"/>
  <c r="R3965" s="1"/>
  <c r="Q3967"/>
  <c r="Q3965" s="1"/>
  <c r="P3967"/>
  <c r="P3965" s="1"/>
  <c r="O3967"/>
  <c r="O3965" s="1"/>
  <c r="N3967"/>
  <c r="N3965" s="1"/>
  <c r="M3967"/>
  <c r="M3965" s="1"/>
  <c r="L3967"/>
  <c r="L3965" s="1"/>
  <c r="K3967"/>
  <c r="AT3943"/>
  <c r="AT3942" s="1"/>
  <c r="AS3943"/>
  <c r="AS3942" s="1"/>
  <c r="AR3943"/>
  <c r="AR3942" s="1"/>
  <c r="AQ3943"/>
  <c r="AQ3942" s="1"/>
  <c r="AP3943"/>
  <c r="AP3942" s="1"/>
  <c r="AO3943"/>
  <c r="AO3942" s="1"/>
  <c r="AN3943"/>
  <c r="AN3942" s="1"/>
  <c r="AM3943"/>
  <c r="AM3942" s="1"/>
  <c r="AL3943"/>
  <c r="AL3942" s="1"/>
  <c r="AK3943"/>
  <c r="AG3943"/>
  <c r="AG3942" s="1"/>
  <c r="AF3943"/>
  <c r="AF3942" s="1"/>
  <c r="AE3943"/>
  <c r="AE3942" s="1"/>
  <c r="AD3943"/>
  <c r="AD3942" s="1"/>
  <c r="AC3943"/>
  <c r="AC3942" s="1"/>
  <c r="AB3943"/>
  <c r="AB3942" s="1"/>
  <c r="AA3943"/>
  <c r="AA3942" s="1"/>
  <c r="Z3943"/>
  <c r="Z3942" s="1"/>
  <c r="Y3943"/>
  <c r="Y3942" s="1"/>
  <c r="X3943"/>
  <c r="T3943"/>
  <c r="T3942" s="1"/>
  <c r="S3943"/>
  <c r="S3942" s="1"/>
  <c r="R3943"/>
  <c r="R3942" s="1"/>
  <c r="Q3943"/>
  <c r="Q3942" s="1"/>
  <c r="P3943"/>
  <c r="P3942" s="1"/>
  <c r="O3943"/>
  <c r="O3942" s="1"/>
  <c r="N3943"/>
  <c r="N3942" s="1"/>
  <c r="M3943"/>
  <c r="M3942" s="1"/>
  <c r="L3943"/>
  <c r="L3942" s="1"/>
  <c r="K3943"/>
  <c r="AT3940"/>
  <c r="AT3939" s="1"/>
  <c r="AS3940"/>
  <c r="AS3939" s="1"/>
  <c r="AR3940"/>
  <c r="AR3939" s="1"/>
  <c r="AQ3940"/>
  <c r="AQ3939" s="1"/>
  <c r="AP3940"/>
  <c r="AP3939" s="1"/>
  <c r="AO3940"/>
  <c r="AO3939" s="1"/>
  <c r="AN3940"/>
  <c r="AN3939" s="1"/>
  <c r="AM3940"/>
  <c r="AL3940"/>
  <c r="AL3939" s="1"/>
  <c r="AK3940"/>
  <c r="AK3939" s="1"/>
  <c r="AG3940"/>
  <c r="AG3939" s="1"/>
  <c r="AF3940"/>
  <c r="AF3939" s="1"/>
  <c r="AE3940"/>
  <c r="AE3939" s="1"/>
  <c r="AD3940"/>
  <c r="AD3939" s="1"/>
  <c r="AC3940"/>
  <c r="AC3939" s="1"/>
  <c r="AB3940"/>
  <c r="AB3939" s="1"/>
  <c r="AA3940"/>
  <c r="Z3940"/>
  <c r="Z3939" s="1"/>
  <c r="Y3940"/>
  <c r="Y3939" s="1"/>
  <c r="X3940"/>
  <c r="X3939" s="1"/>
  <c r="T3940"/>
  <c r="T3939" s="1"/>
  <c r="S3940"/>
  <c r="S3939" s="1"/>
  <c r="R3940"/>
  <c r="R3939" s="1"/>
  <c r="Q3940"/>
  <c r="Q3939" s="1"/>
  <c r="P3940"/>
  <c r="P3939" s="1"/>
  <c r="O3940"/>
  <c r="O3939" s="1"/>
  <c r="N3940"/>
  <c r="M3940"/>
  <c r="M3939" s="1"/>
  <c r="L3940"/>
  <c r="L3939" s="1"/>
  <c r="K3940"/>
  <c r="K3939" s="1"/>
  <c r="AT3928"/>
  <c r="AS3928"/>
  <c r="AR3928"/>
  <c r="AQ3928"/>
  <c r="AP3928"/>
  <c r="AO3928"/>
  <c r="AN3928"/>
  <c r="AM3928"/>
  <c r="AL3928"/>
  <c r="AK3928"/>
  <c r="AG3928"/>
  <c r="AF3928"/>
  <c r="AE3928"/>
  <c r="AD3928"/>
  <c r="AC3928"/>
  <c r="AB3928"/>
  <c r="AA3928"/>
  <c r="Z3928"/>
  <c r="Y3928"/>
  <c r="X3928"/>
  <c r="T3928"/>
  <c r="S3928"/>
  <c r="R3928"/>
  <c r="Q3928"/>
  <c r="P3928"/>
  <c r="O3928"/>
  <c r="N3928"/>
  <c r="M3928"/>
  <c r="L3928"/>
  <c r="K3928"/>
  <c r="AT3926"/>
  <c r="AS3926"/>
  <c r="AR3926"/>
  <c r="AQ3926"/>
  <c r="AP3926"/>
  <c r="AO3926"/>
  <c r="AN3926"/>
  <c r="AM3926"/>
  <c r="AL3926"/>
  <c r="AK3926"/>
  <c r="AG3926"/>
  <c r="AF3926"/>
  <c r="AE3926"/>
  <c r="AD3926"/>
  <c r="AC3926"/>
  <c r="AB3926"/>
  <c r="AA3926"/>
  <c r="Z3926"/>
  <c r="Y3926"/>
  <c r="X3926"/>
  <c r="T3926"/>
  <c r="S3926"/>
  <c r="R3926"/>
  <c r="Q3926"/>
  <c r="P3926"/>
  <c r="O3926"/>
  <c r="N3926"/>
  <c r="M3926"/>
  <c r="L3926"/>
  <c r="K3926"/>
  <c r="AT3920"/>
  <c r="AT3918" s="1"/>
  <c r="AS3920"/>
  <c r="AS3918" s="1"/>
  <c r="AR3920"/>
  <c r="AR3918" s="1"/>
  <c r="AQ3920"/>
  <c r="AQ3918" s="1"/>
  <c r="AP3920"/>
  <c r="AP3918" s="1"/>
  <c r="AO3920"/>
  <c r="AO3918" s="1"/>
  <c r="AN3920"/>
  <c r="AN3918" s="1"/>
  <c r="AM3920"/>
  <c r="AM3918" s="1"/>
  <c r="AL3920"/>
  <c r="AL3918" s="1"/>
  <c r="AK3920"/>
  <c r="AG3920"/>
  <c r="AG3918" s="1"/>
  <c r="AF3920"/>
  <c r="AF3918" s="1"/>
  <c r="AE3920"/>
  <c r="AE3918" s="1"/>
  <c r="AD3920"/>
  <c r="AD3918" s="1"/>
  <c r="AC3920"/>
  <c r="AC3918" s="1"/>
  <c r="AB3920"/>
  <c r="AB3918" s="1"/>
  <c r="AA3920"/>
  <c r="AA3918" s="1"/>
  <c r="Z3920"/>
  <c r="Z3918" s="1"/>
  <c r="Y3920"/>
  <c r="Y3918" s="1"/>
  <c r="X3920"/>
  <c r="T3920"/>
  <c r="T3918" s="1"/>
  <c r="S3920"/>
  <c r="S3918" s="1"/>
  <c r="R3920"/>
  <c r="R3918" s="1"/>
  <c r="Q3920"/>
  <c r="Q3918" s="1"/>
  <c r="P3920"/>
  <c r="P3918" s="1"/>
  <c r="O3920"/>
  <c r="O3918" s="1"/>
  <c r="N3920"/>
  <c r="N3918" s="1"/>
  <c r="M3920"/>
  <c r="M3918" s="1"/>
  <c r="L3920"/>
  <c r="L3918" s="1"/>
  <c r="K3920"/>
  <c r="AT3895"/>
  <c r="AT3894" s="1"/>
  <c r="AS3895"/>
  <c r="AS3894" s="1"/>
  <c r="AR3895"/>
  <c r="AR3894" s="1"/>
  <c r="AQ3895"/>
  <c r="AQ3894" s="1"/>
  <c r="AP3895"/>
  <c r="AP3894" s="1"/>
  <c r="AO3895"/>
  <c r="AO3894" s="1"/>
  <c r="AN3895"/>
  <c r="AM3895"/>
  <c r="AM3894" s="1"/>
  <c r="AL3895"/>
  <c r="AL3894" s="1"/>
  <c r="AK3895"/>
  <c r="AK3894" s="1"/>
  <c r="AG3895"/>
  <c r="AG3894" s="1"/>
  <c r="AF3895"/>
  <c r="AF3894" s="1"/>
  <c r="AE3895"/>
  <c r="AE3894" s="1"/>
  <c r="AD3895"/>
  <c r="AD3894" s="1"/>
  <c r="AC3895"/>
  <c r="AC3894" s="1"/>
  <c r="AB3895"/>
  <c r="AB3894" s="1"/>
  <c r="AA3895"/>
  <c r="AA3894" s="1"/>
  <c r="Z3895"/>
  <c r="Y3895"/>
  <c r="Y3894" s="1"/>
  <c r="X3895"/>
  <c r="X3894" s="1"/>
  <c r="T3895"/>
  <c r="T3894" s="1"/>
  <c r="S3895"/>
  <c r="S3894" s="1"/>
  <c r="R3895"/>
  <c r="R3894" s="1"/>
  <c r="Q3895"/>
  <c r="Q3894" s="1"/>
  <c r="P3895"/>
  <c r="P3894" s="1"/>
  <c r="O3895"/>
  <c r="O3894" s="1"/>
  <c r="N3895"/>
  <c r="N3894" s="1"/>
  <c r="M3895"/>
  <c r="M3894" s="1"/>
  <c r="L3895"/>
  <c r="K3895"/>
  <c r="K3894" s="1"/>
  <c r="AT3892"/>
  <c r="AT3891" s="1"/>
  <c r="AS3892"/>
  <c r="AS3891" s="1"/>
  <c r="AR3892"/>
  <c r="AR3891" s="1"/>
  <c r="AQ3892"/>
  <c r="AQ3891" s="1"/>
  <c r="AP3892"/>
  <c r="AP3891" s="1"/>
  <c r="AO3892"/>
  <c r="AO3891" s="1"/>
  <c r="AN3892"/>
  <c r="AN3891" s="1"/>
  <c r="AM3892"/>
  <c r="AL3892"/>
  <c r="AL3891" s="1"/>
  <c r="AK3892"/>
  <c r="AK3891" s="1"/>
  <c r="AG3892"/>
  <c r="AG3891" s="1"/>
  <c r="AF3892"/>
  <c r="AF3891" s="1"/>
  <c r="AE3892"/>
  <c r="AE3891" s="1"/>
  <c r="AD3892"/>
  <c r="AD3891" s="1"/>
  <c r="AC3892"/>
  <c r="AC3891" s="1"/>
  <c r="AB3892"/>
  <c r="AB3891" s="1"/>
  <c r="AA3892"/>
  <c r="AA3891" s="1"/>
  <c r="Z3892"/>
  <c r="Y3892"/>
  <c r="Y3891" s="1"/>
  <c r="X3892"/>
  <c r="X3891" s="1"/>
  <c r="T3892"/>
  <c r="T3891" s="1"/>
  <c r="S3892"/>
  <c r="S3891" s="1"/>
  <c r="R3892"/>
  <c r="R3891" s="1"/>
  <c r="Q3892"/>
  <c r="Q3891" s="1"/>
  <c r="P3892"/>
  <c r="P3891" s="1"/>
  <c r="O3892"/>
  <c r="O3891" s="1"/>
  <c r="N3892"/>
  <c r="N3891" s="1"/>
  <c r="M3892"/>
  <c r="L3892"/>
  <c r="L3891" s="1"/>
  <c r="K3892"/>
  <c r="K3891" s="1"/>
  <c r="AT3880"/>
  <c r="AS3880"/>
  <c r="AR3880"/>
  <c r="AQ3880"/>
  <c r="AP3880"/>
  <c r="AO3880"/>
  <c r="AN3880"/>
  <c r="AM3880"/>
  <c r="AL3880"/>
  <c r="AK3880"/>
  <c r="AG3880"/>
  <c r="AF3880"/>
  <c r="AE3880"/>
  <c r="AD3880"/>
  <c r="AC3880"/>
  <c r="AB3880"/>
  <c r="AA3880"/>
  <c r="Z3880"/>
  <c r="Y3880"/>
  <c r="X3880"/>
  <c r="T3880"/>
  <c r="S3880"/>
  <c r="R3880"/>
  <c r="Q3880"/>
  <c r="P3880"/>
  <c r="O3880"/>
  <c r="N3880"/>
  <c r="M3880"/>
  <c r="L3880"/>
  <c r="K3880"/>
  <c r="AT3878"/>
  <c r="AS3878"/>
  <c r="AR3878"/>
  <c r="AQ3878"/>
  <c r="AP3878"/>
  <c r="AO3878"/>
  <c r="AN3878"/>
  <c r="AM3878"/>
  <c r="AL3878"/>
  <c r="AK3878"/>
  <c r="AG3878"/>
  <c r="AF3878"/>
  <c r="AE3878"/>
  <c r="AD3878"/>
  <c r="AC3878"/>
  <c r="AB3878"/>
  <c r="AA3878"/>
  <c r="Z3878"/>
  <c r="Y3878"/>
  <c r="X3878"/>
  <c r="T3878"/>
  <c r="S3878"/>
  <c r="R3878"/>
  <c r="Q3878"/>
  <c r="P3878"/>
  <c r="O3878"/>
  <c r="N3878"/>
  <c r="M3878"/>
  <c r="L3878"/>
  <c r="K3878"/>
  <c r="AT3872"/>
  <c r="AT3870" s="1"/>
  <c r="AS3872"/>
  <c r="AS3870" s="1"/>
  <c r="AR3872"/>
  <c r="AR3870" s="1"/>
  <c r="AQ3872"/>
  <c r="AQ3870" s="1"/>
  <c r="AP3872"/>
  <c r="AP3870" s="1"/>
  <c r="AO3872"/>
  <c r="AO3870" s="1"/>
  <c r="AN3872"/>
  <c r="AN3870" s="1"/>
  <c r="AM3872"/>
  <c r="AM3870" s="1"/>
  <c r="AL3872"/>
  <c r="AL3870" s="1"/>
  <c r="AK3872"/>
  <c r="AG3872"/>
  <c r="AG3870" s="1"/>
  <c r="AF3872"/>
  <c r="AF3870" s="1"/>
  <c r="AE3872"/>
  <c r="AE3870" s="1"/>
  <c r="AD3872"/>
  <c r="AD3870" s="1"/>
  <c r="AC3872"/>
  <c r="AC3870" s="1"/>
  <c r="AB3872"/>
  <c r="AB3870" s="1"/>
  <c r="AA3872"/>
  <c r="AA3870" s="1"/>
  <c r="Z3872"/>
  <c r="Z3870" s="1"/>
  <c r="Y3872"/>
  <c r="Y3870" s="1"/>
  <c r="X3872"/>
  <c r="T3872"/>
  <c r="T3870" s="1"/>
  <c r="S3872"/>
  <c r="S3870" s="1"/>
  <c r="R3872"/>
  <c r="R3870" s="1"/>
  <c r="Q3872"/>
  <c r="Q3870" s="1"/>
  <c r="P3872"/>
  <c r="P3870" s="1"/>
  <c r="O3872"/>
  <c r="O3870" s="1"/>
  <c r="N3872"/>
  <c r="M3872"/>
  <c r="M3870" s="1"/>
  <c r="L3872"/>
  <c r="L3870" s="1"/>
  <c r="K3872"/>
  <c r="K3870" s="1"/>
  <c r="AT3844"/>
  <c r="AT3843" s="1"/>
  <c r="AS3844"/>
  <c r="AS3843" s="1"/>
  <c r="AR3844"/>
  <c r="AR3843" s="1"/>
  <c r="AQ3844"/>
  <c r="AQ3843" s="1"/>
  <c r="AP3844"/>
  <c r="AP3843" s="1"/>
  <c r="AO3844"/>
  <c r="AO3843" s="1"/>
  <c r="AN3844"/>
  <c r="AM3844"/>
  <c r="AM3843" s="1"/>
  <c r="AL3844"/>
  <c r="AL3843" s="1"/>
  <c r="AK3844"/>
  <c r="AK3843" s="1"/>
  <c r="AG3844"/>
  <c r="AG3843" s="1"/>
  <c r="AF3844"/>
  <c r="AF3843" s="1"/>
  <c r="AE3844"/>
  <c r="AE3843" s="1"/>
  <c r="AD3844"/>
  <c r="AD3843" s="1"/>
  <c r="AC3844"/>
  <c r="AC3843" s="1"/>
  <c r="AB3844"/>
  <c r="AB3843" s="1"/>
  <c r="AA3844"/>
  <c r="Z3844"/>
  <c r="Z3843" s="1"/>
  <c r="Y3844"/>
  <c r="Y3843" s="1"/>
  <c r="X3844"/>
  <c r="X3843" s="1"/>
  <c r="T3844"/>
  <c r="T3843" s="1"/>
  <c r="S3844"/>
  <c r="S3843" s="1"/>
  <c r="R3844"/>
  <c r="R3843" s="1"/>
  <c r="Q3844"/>
  <c r="Q3843" s="1"/>
  <c r="P3844"/>
  <c r="P3843" s="1"/>
  <c r="O3844"/>
  <c r="O3843" s="1"/>
  <c r="N3844"/>
  <c r="M3844"/>
  <c r="M3843" s="1"/>
  <c r="L3844"/>
  <c r="L3843" s="1"/>
  <c r="K3844"/>
  <c r="K3843" s="1"/>
  <c r="AT3832"/>
  <c r="AS3832"/>
  <c r="AR3832"/>
  <c r="AQ3832"/>
  <c r="AP3832"/>
  <c r="AO3832"/>
  <c r="AN3832"/>
  <c r="AM3832"/>
  <c r="AL3832"/>
  <c r="AK3832"/>
  <c r="AG3832"/>
  <c r="AF3832"/>
  <c r="AE3832"/>
  <c r="AD3832"/>
  <c r="AC3832"/>
  <c r="AB3832"/>
  <c r="AA3832"/>
  <c r="Z3832"/>
  <c r="Y3832"/>
  <c r="X3832"/>
  <c r="T3832"/>
  <c r="S3832"/>
  <c r="R3832"/>
  <c r="Q3832"/>
  <c r="P3832"/>
  <c r="O3832"/>
  <c r="N3832"/>
  <c r="M3832"/>
  <c r="L3832"/>
  <c r="K3832"/>
  <c r="AT3830"/>
  <c r="AS3830"/>
  <c r="AR3830"/>
  <c r="AQ3830"/>
  <c r="AP3830"/>
  <c r="AO3830"/>
  <c r="AN3830"/>
  <c r="AM3830"/>
  <c r="AL3830"/>
  <c r="AK3830"/>
  <c r="AG3830"/>
  <c r="AF3830"/>
  <c r="AE3830"/>
  <c r="AD3830"/>
  <c r="AC3830"/>
  <c r="AB3830"/>
  <c r="AA3830"/>
  <c r="Z3830"/>
  <c r="Y3830"/>
  <c r="X3830"/>
  <c r="T3830"/>
  <c r="S3830"/>
  <c r="R3830"/>
  <c r="Q3830"/>
  <c r="P3830"/>
  <c r="O3830"/>
  <c r="N3830"/>
  <c r="M3830"/>
  <c r="L3830"/>
  <c r="K3830"/>
  <c r="AT3824"/>
  <c r="AT3822" s="1"/>
  <c r="AS3824"/>
  <c r="AS3822" s="1"/>
  <c r="AR3824"/>
  <c r="AR3822" s="1"/>
  <c r="AQ3824"/>
  <c r="AQ3822" s="1"/>
  <c r="AP3824"/>
  <c r="AP3822" s="1"/>
  <c r="AO3824"/>
  <c r="AO3822" s="1"/>
  <c r="AN3824"/>
  <c r="AN3822" s="1"/>
  <c r="AM3824"/>
  <c r="AM3822" s="1"/>
  <c r="AL3824"/>
  <c r="AL3822" s="1"/>
  <c r="AK3824"/>
  <c r="AG3824"/>
  <c r="AG3822" s="1"/>
  <c r="AF3824"/>
  <c r="AF3822" s="1"/>
  <c r="AE3824"/>
  <c r="AE3822" s="1"/>
  <c r="AD3824"/>
  <c r="AD3822" s="1"/>
  <c r="AC3824"/>
  <c r="AC3822" s="1"/>
  <c r="AB3824"/>
  <c r="AB3822" s="1"/>
  <c r="AA3824"/>
  <c r="AA3822" s="1"/>
  <c r="Z3824"/>
  <c r="Z3822" s="1"/>
  <c r="Y3824"/>
  <c r="X3824"/>
  <c r="X3822" s="1"/>
  <c r="T3824"/>
  <c r="T3822" s="1"/>
  <c r="S3824"/>
  <c r="S3822" s="1"/>
  <c r="R3824"/>
  <c r="R3822" s="1"/>
  <c r="Q3824"/>
  <c r="Q3822" s="1"/>
  <c r="P3824"/>
  <c r="P3822" s="1"/>
  <c r="O3824"/>
  <c r="O3822" s="1"/>
  <c r="N3824"/>
  <c r="N3822" s="1"/>
  <c r="M3824"/>
  <c r="M3822" s="1"/>
  <c r="L3824"/>
  <c r="K3824"/>
  <c r="K3822" s="1"/>
  <c r="AT3800"/>
  <c r="AT3799" s="1"/>
  <c r="AS3800"/>
  <c r="AS3799" s="1"/>
  <c r="AR3800"/>
  <c r="AR3799" s="1"/>
  <c r="AQ3800"/>
  <c r="AQ3799" s="1"/>
  <c r="AP3800"/>
  <c r="AP3799" s="1"/>
  <c r="AO3800"/>
  <c r="AO3799" s="1"/>
  <c r="AN3800"/>
  <c r="AN3799" s="1"/>
  <c r="AM3800"/>
  <c r="AM3799" s="1"/>
  <c r="AL3800"/>
  <c r="AK3800"/>
  <c r="AK3799" s="1"/>
  <c r="AG3800"/>
  <c r="AG3799" s="1"/>
  <c r="AF3800"/>
  <c r="AF3799" s="1"/>
  <c r="AE3800"/>
  <c r="AE3799" s="1"/>
  <c r="AD3800"/>
  <c r="AD3799" s="1"/>
  <c r="AC3800"/>
  <c r="AC3799" s="1"/>
  <c r="AB3800"/>
  <c r="AB3799" s="1"/>
  <c r="AA3800"/>
  <c r="AA3799" s="1"/>
  <c r="Z3800"/>
  <c r="Z3799" s="1"/>
  <c r="Y3800"/>
  <c r="Y3799" s="1"/>
  <c r="X3800"/>
  <c r="T3800"/>
  <c r="T3799" s="1"/>
  <c r="S3800"/>
  <c r="S3799" s="1"/>
  <c r="R3800"/>
  <c r="R3799" s="1"/>
  <c r="Q3800"/>
  <c r="Q3799" s="1"/>
  <c r="P3800"/>
  <c r="P3799" s="1"/>
  <c r="O3800"/>
  <c r="O3799" s="1"/>
  <c r="N3800"/>
  <c r="N3799" s="1"/>
  <c r="M3800"/>
  <c r="M3799" s="1"/>
  <c r="L3800"/>
  <c r="K3800"/>
  <c r="K3799" s="1"/>
  <c r="AT3788"/>
  <c r="AS3788"/>
  <c r="AR3788"/>
  <c r="AQ3788"/>
  <c r="AP3788"/>
  <c r="AO3788"/>
  <c r="AN3788"/>
  <c r="AM3788"/>
  <c r="AL3788"/>
  <c r="AK3788"/>
  <c r="AG3788"/>
  <c r="AF3788"/>
  <c r="AE3788"/>
  <c r="AD3788"/>
  <c r="AC3788"/>
  <c r="AB3788"/>
  <c r="AA3788"/>
  <c r="Z3788"/>
  <c r="Y3788"/>
  <c r="X3788"/>
  <c r="T3788"/>
  <c r="S3788"/>
  <c r="R3788"/>
  <c r="Q3788"/>
  <c r="P3788"/>
  <c r="O3788"/>
  <c r="N3788"/>
  <c r="M3788"/>
  <c r="L3788"/>
  <c r="K3788"/>
  <c r="AT3786"/>
  <c r="AS3786"/>
  <c r="AR3786"/>
  <c r="AQ3786"/>
  <c r="AP3786"/>
  <c r="AO3786"/>
  <c r="AN3786"/>
  <c r="AM3786"/>
  <c r="AL3786"/>
  <c r="AK3786"/>
  <c r="AG3786"/>
  <c r="AF3786"/>
  <c r="AE3786"/>
  <c r="AD3786"/>
  <c r="AC3786"/>
  <c r="AB3786"/>
  <c r="AA3786"/>
  <c r="Z3786"/>
  <c r="Y3786"/>
  <c r="X3786"/>
  <c r="T3786"/>
  <c r="S3786"/>
  <c r="R3786"/>
  <c r="Q3786"/>
  <c r="P3786"/>
  <c r="O3786"/>
  <c r="N3786"/>
  <c r="M3786"/>
  <c r="L3786"/>
  <c r="K3786"/>
  <c r="AT3780"/>
  <c r="AT3778" s="1"/>
  <c r="AS3780"/>
  <c r="AS3778" s="1"/>
  <c r="AR3780"/>
  <c r="AR3778" s="1"/>
  <c r="AQ3780"/>
  <c r="AQ3778" s="1"/>
  <c r="AP3780"/>
  <c r="AP3778" s="1"/>
  <c r="AO3780"/>
  <c r="AO3778" s="1"/>
  <c r="AN3780"/>
  <c r="AN3778" s="1"/>
  <c r="AM3780"/>
  <c r="AL3780"/>
  <c r="AL3778" s="1"/>
  <c r="AK3780"/>
  <c r="AK3778" s="1"/>
  <c r="AG3780"/>
  <c r="AG3778" s="1"/>
  <c r="AF3780"/>
  <c r="AF3778" s="1"/>
  <c r="AE3780"/>
  <c r="AE3778" s="1"/>
  <c r="AD3780"/>
  <c r="AD3778" s="1"/>
  <c r="AC3780"/>
  <c r="AC3778" s="1"/>
  <c r="AB3780"/>
  <c r="AB3778" s="1"/>
  <c r="AA3780"/>
  <c r="AA3778" s="1"/>
  <c r="Z3780"/>
  <c r="Y3780"/>
  <c r="Y3778" s="1"/>
  <c r="X3780"/>
  <c r="X3778" s="1"/>
  <c r="T3780"/>
  <c r="T3778" s="1"/>
  <c r="S3780"/>
  <c r="S3778" s="1"/>
  <c r="R3780"/>
  <c r="R3778" s="1"/>
  <c r="Q3780"/>
  <c r="Q3778" s="1"/>
  <c r="P3780"/>
  <c r="P3778" s="1"/>
  <c r="O3780"/>
  <c r="O3778" s="1"/>
  <c r="N3780"/>
  <c r="N3778" s="1"/>
  <c r="M3780"/>
  <c r="M3778" s="1"/>
  <c r="L3780"/>
  <c r="L3778" s="1"/>
  <c r="K3780"/>
  <c r="K3778" s="1"/>
  <c r="AT3752"/>
  <c r="AT3751" s="1"/>
  <c r="AS3752"/>
  <c r="AS3751" s="1"/>
  <c r="AR3752"/>
  <c r="AR3751" s="1"/>
  <c r="AQ3752"/>
  <c r="AQ3751" s="1"/>
  <c r="AP3752"/>
  <c r="AP3751" s="1"/>
  <c r="AO3752"/>
  <c r="AO3751" s="1"/>
  <c r="AN3752"/>
  <c r="AN3751" s="1"/>
  <c r="AM3752"/>
  <c r="AM3751" s="1"/>
  <c r="AL3752"/>
  <c r="AL3751" s="1"/>
  <c r="AK3752"/>
  <c r="AG3752"/>
  <c r="AG3751" s="1"/>
  <c r="AF3752"/>
  <c r="AF3751" s="1"/>
  <c r="AE3752"/>
  <c r="AE3751" s="1"/>
  <c r="AD3752"/>
  <c r="AD3751" s="1"/>
  <c r="AC3752"/>
  <c r="AC3751" s="1"/>
  <c r="AB3752"/>
  <c r="AA3752"/>
  <c r="AA3751" s="1"/>
  <c r="Z3752"/>
  <c r="Z3751" s="1"/>
  <c r="Y3752"/>
  <c r="Y3751" s="1"/>
  <c r="X3752"/>
  <c r="X3751" s="1"/>
  <c r="T3752"/>
  <c r="T3751" s="1"/>
  <c r="S3752"/>
  <c r="S3751" s="1"/>
  <c r="R3752"/>
  <c r="R3751" s="1"/>
  <c r="Q3752"/>
  <c r="Q3751" s="1"/>
  <c r="P3752"/>
  <c r="P3751" s="1"/>
  <c r="O3752"/>
  <c r="O3751" s="1"/>
  <c r="N3752"/>
  <c r="N3751" s="1"/>
  <c r="M3752"/>
  <c r="M3751" s="1"/>
  <c r="L3752"/>
  <c r="K3752"/>
  <c r="K3751" s="1"/>
  <c r="AT3740"/>
  <c r="AS3740"/>
  <c r="AR3740"/>
  <c r="AQ3740"/>
  <c r="AP3740"/>
  <c r="AO3740"/>
  <c r="AN3740"/>
  <c r="AM3740"/>
  <c r="AL3740"/>
  <c r="AK3740"/>
  <c r="AG3740"/>
  <c r="AF3740"/>
  <c r="AE3740"/>
  <c r="AD3740"/>
  <c r="AC3740"/>
  <c r="AB3740"/>
  <c r="AA3740"/>
  <c r="Z3740"/>
  <c r="Y3740"/>
  <c r="X3740"/>
  <c r="T3740"/>
  <c r="S3740"/>
  <c r="R3740"/>
  <c r="Q3740"/>
  <c r="P3740"/>
  <c r="O3740"/>
  <c r="N3740"/>
  <c r="M3740"/>
  <c r="L3740"/>
  <c r="K3740"/>
  <c r="AT3738"/>
  <c r="AS3738"/>
  <c r="AR3738"/>
  <c r="AQ3738"/>
  <c r="AP3738"/>
  <c r="AO3738"/>
  <c r="AN3738"/>
  <c r="AM3738"/>
  <c r="AL3738"/>
  <c r="AK3738"/>
  <c r="AG3738"/>
  <c r="AF3738"/>
  <c r="AE3738"/>
  <c r="AD3738"/>
  <c r="AC3738"/>
  <c r="AB3738"/>
  <c r="AA3738"/>
  <c r="Z3738"/>
  <c r="Y3738"/>
  <c r="X3738"/>
  <c r="T3738"/>
  <c r="S3738"/>
  <c r="R3738"/>
  <c r="Q3738"/>
  <c r="P3738"/>
  <c r="O3738"/>
  <c r="N3738"/>
  <c r="M3738"/>
  <c r="L3738"/>
  <c r="K3738"/>
  <c r="AT3732"/>
  <c r="AT3730" s="1"/>
  <c r="AS3732"/>
  <c r="AS3730" s="1"/>
  <c r="AR3732"/>
  <c r="AR3730" s="1"/>
  <c r="AQ3732"/>
  <c r="AQ3730" s="1"/>
  <c r="AP3732"/>
  <c r="AP3730" s="1"/>
  <c r="AO3732"/>
  <c r="AO3730" s="1"/>
  <c r="AN3732"/>
  <c r="AN3730" s="1"/>
  <c r="AM3732"/>
  <c r="AM3730" s="1"/>
  <c r="AL3732"/>
  <c r="AK3732"/>
  <c r="AK3730" s="1"/>
  <c r="AG3732"/>
  <c r="AG3730" s="1"/>
  <c r="AF3732"/>
  <c r="AF3730" s="1"/>
  <c r="AE3732"/>
  <c r="AE3730" s="1"/>
  <c r="AD3732"/>
  <c r="AD3730" s="1"/>
  <c r="AC3732"/>
  <c r="AC3730" s="1"/>
  <c r="AB3732"/>
  <c r="AB3730" s="1"/>
  <c r="AA3732"/>
  <c r="AA3730" s="1"/>
  <c r="Z3732"/>
  <c r="Z3730" s="1"/>
  <c r="Y3732"/>
  <c r="Y3730" s="1"/>
  <c r="X3732"/>
  <c r="X3730" s="1"/>
  <c r="T3732"/>
  <c r="T3730" s="1"/>
  <c r="S3732"/>
  <c r="S3730" s="1"/>
  <c r="R3732"/>
  <c r="Q3732"/>
  <c r="Q3730" s="1"/>
  <c r="P3732"/>
  <c r="P3730" s="1"/>
  <c r="O3732"/>
  <c r="O3730" s="1"/>
  <c r="N3732"/>
  <c r="M3732"/>
  <c r="M3730" s="1"/>
  <c r="L3732"/>
  <c r="L3730" s="1"/>
  <c r="K3732"/>
  <c r="K3730" s="1"/>
  <c r="AT3708"/>
  <c r="AT3707" s="1"/>
  <c r="AS3708"/>
  <c r="AS3707" s="1"/>
  <c r="AR3708"/>
  <c r="AR3707" s="1"/>
  <c r="AQ3708"/>
  <c r="AQ3707" s="1"/>
  <c r="AP3708"/>
  <c r="AP3707" s="1"/>
  <c r="AO3708"/>
  <c r="AO3707" s="1"/>
  <c r="AN3708"/>
  <c r="AN3707" s="1"/>
  <c r="AM3708"/>
  <c r="AL3708"/>
  <c r="AL3707" s="1"/>
  <c r="AK3708"/>
  <c r="AK3707" s="1"/>
  <c r="AG3708"/>
  <c r="AG3707" s="1"/>
  <c r="AF3708"/>
  <c r="AF3707" s="1"/>
  <c r="AE3708"/>
  <c r="AE3707" s="1"/>
  <c r="AD3708"/>
  <c r="AD3707" s="1"/>
  <c r="AC3708"/>
  <c r="AC3707" s="1"/>
  <c r="AB3708"/>
  <c r="AB3707" s="1"/>
  <c r="AA3708"/>
  <c r="AA3707" s="1"/>
  <c r="Z3708"/>
  <c r="Y3708"/>
  <c r="Y3707" s="1"/>
  <c r="X3708"/>
  <c r="X3707" s="1"/>
  <c r="T3708"/>
  <c r="T3707" s="1"/>
  <c r="S3708"/>
  <c r="S3707" s="1"/>
  <c r="R3708"/>
  <c r="R3707" s="1"/>
  <c r="Q3708"/>
  <c r="Q3707" s="1"/>
  <c r="P3708"/>
  <c r="P3707" s="1"/>
  <c r="O3708"/>
  <c r="O3707" s="1"/>
  <c r="N3708"/>
  <c r="N3707" s="1"/>
  <c r="M3708"/>
  <c r="L3708"/>
  <c r="L3707" s="1"/>
  <c r="K3708"/>
  <c r="K3707" s="1"/>
  <c r="AT3696"/>
  <c r="AS3696"/>
  <c r="AR3696"/>
  <c r="AQ3696"/>
  <c r="AP3696"/>
  <c r="AO3696"/>
  <c r="AN3696"/>
  <c r="AM3696"/>
  <c r="AL3696"/>
  <c r="AK3696"/>
  <c r="AG3696"/>
  <c r="AF3696"/>
  <c r="AE3696"/>
  <c r="AD3696"/>
  <c r="AC3696"/>
  <c r="AB3696"/>
  <c r="AA3696"/>
  <c r="Z3696"/>
  <c r="Y3696"/>
  <c r="X3696"/>
  <c r="T3696"/>
  <c r="S3696"/>
  <c r="R3696"/>
  <c r="Q3696"/>
  <c r="P3696"/>
  <c r="O3696"/>
  <c r="N3696"/>
  <c r="M3696"/>
  <c r="L3696"/>
  <c r="K3696"/>
  <c r="AT3694"/>
  <c r="AS3694"/>
  <c r="AR3694"/>
  <c r="AQ3694"/>
  <c r="AP3694"/>
  <c r="AO3694"/>
  <c r="AN3694"/>
  <c r="AM3694"/>
  <c r="AL3694"/>
  <c r="AK3694"/>
  <c r="AG3694"/>
  <c r="AF3694"/>
  <c r="AE3694"/>
  <c r="AD3694"/>
  <c r="AC3694"/>
  <c r="AB3694"/>
  <c r="AA3694"/>
  <c r="Z3694"/>
  <c r="Y3694"/>
  <c r="X3694"/>
  <c r="T3694"/>
  <c r="S3694"/>
  <c r="R3694"/>
  <c r="Q3694"/>
  <c r="P3694"/>
  <c r="O3694"/>
  <c r="N3694"/>
  <c r="M3694"/>
  <c r="L3694"/>
  <c r="K3694"/>
  <c r="AT3688"/>
  <c r="AT3686" s="1"/>
  <c r="AS3688"/>
  <c r="AS3686" s="1"/>
  <c r="AR3688"/>
  <c r="AR3686" s="1"/>
  <c r="AQ3688"/>
  <c r="AQ3686" s="1"/>
  <c r="AP3688"/>
  <c r="AP3686" s="1"/>
  <c r="AO3688"/>
  <c r="AO3686" s="1"/>
  <c r="AN3688"/>
  <c r="AN3686" s="1"/>
  <c r="AM3688"/>
  <c r="AM3686" s="1"/>
  <c r="AL3688"/>
  <c r="AL3686" s="1"/>
  <c r="AK3688"/>
  <c r="AK3686" s="1"/>
  <c r="AG3688"/>
  <c r="AG3686" s="1"/>
  <c r="AF3688"/>
  <c r="AF3686" s="1"/>
  <c r="AE3688"/>
  <c r="AE3686" s="1"/>
  <c r="AD3688"/>
  <c r="AD3686" s="1"/>
  <c r="AC3688"/>
  <c r="AC3686" s="1"/>
  <c r="AB3688"/>
  <c r="AB3686" s="1"/>
  <c r="AA3688"/>
  <c r="AA3686" s="1"/>
  <c r="Z3688"/>
  <c r="Z3686" s="1"/>
  <c r="Y3688"/>
  <c r="X3688"/>
  <c r="X3686" s="1"/>
  <c r="T3688"/>
  <c r="T3686" s="1"/>
  <c r="S3688"/>
  <c r="S3686" s="1"/>
  <c r="R3688"/>
  <c r="R3686" s="1"/>
  <c r="Q3688"/>
  <c r="Q3686" s="1"/>
  <c r="P3688"/>
  <c r="P3686" s="1"/>
  <c r="O3688"/>
  <c r="O3686" s="1"/>
  <c r="N3688"/>
  <c r="N3686" s="1"/>
  <c r="M3688"/>
  <c r="L3688"/>
  <c r="L3686" s="1"/>
  <c r="K3688"/>
  <c r="K3686" s="1"/>
  <c r="AT3664"/>
  <c r="AT3663" s="1"/>
  <c r="AS3664"/>
  <c r="AS3663" s="1"/>
  <c r="AR3664"/>
  <c r="AR3663" s="1"/>
  <c r="AQ3664"/>
  <c r="AQ3663" s="1"/>
  <c r="AP3664"/>
  <c r="AP3663" s="1"/>
  <c r="AO3664"/>
  <c r="AO3663" s="1"/>
  <c r="AN3664"/>
  <c r="AN3663" s="1"/>
  <c r="AM3664"/>
  <c r="AM3663" s="1"/>
  <c r="AL3664"/>
  <c r="AK3664"/>
  <c r="AK3663" s="1"/>
  <c r="AG3664"/>
  <c r="AG3663" s="1"/>
  <c r="AF3664"/>
  <c r="AF3663" s="1"/>
  <c r="AE3664"/>
  <c r="AE3663" s="1"/>
  <c r="AD3664"/>
  <c r="AD3663" s="1"/>
  <c r="AC3664"/>
  <c r="AC3663" s="1"/>
  <c r="AB3664"/>
  <c r="AB3663" s="1"/>
  <c r="AA3664"/>
  <c r="AA3663" s="1"/>
  <c r="Z3664"/>
  <c r="Y3664"/>
  <c r="Y3663" s="1"/>
  <c r="X3664"/>
  <c r="X3663" s="1"/>
  <c r="T3664"/>
  <c r="T3663" s="1"/>
  <c r="S3664"/>
  <c r="S3663" s="1"/>
  <c r="R3664"/>
  <c r="R3663" s="1"/>
  <c r="Q3664"/>
  <c r="Q3663" s="1"/>
  <c r="P3664"/>
  <c r="P3663" s="1"/>
  <c r="O3664"/>
  <c r="O3663" s="1"/>
  <c r="N3664"/>
  <c r="N3663" s="1"/>
  <c r="M3664"/>
  <c r="M3663" s="1"/>
  <c r="L3664"/>
  <c r="K3664"/>
  <c r="K3663" s="1"/>
  <c r="AT3661"/>
  <c r="AT3660" s="1"/>
  <c r="AS3661"/>
  <c r="AS3660" s="1"/>
  <c r="AR3661"/>
  <c r="AR3660" s="1"/>
  <c r="AQ3661"/>
  <c r="AQ3660" s="1"/>
  <c r="AP3661"/>
  <c r="AP3660" s="1"/>
  <c r="AO3661"/>
  <c r="AO3660" s="1"/>
  <c r="AN3661"/>
  <c r="AN3660" s="1"/>
  <c r="AM3661"/>
  <c r="AM3660" s="1"/>
  <c r="AL3661"/>
  <c r="AL3660" s="1"/>
  <c r="AK3661"/>
  <c r="AG3661"/>
  <c r="AG3660" s="1"/>
  <c r="AF3661"/>
  <c r="AF3660" s="1"/>
  <c r="AE3661"/>
  <c r="AE3660" s="1"/>
  <c r="AD3661"/>
  <c r="AD3660" s="1"/>
  <c r="AC3661"/>
  <c r="AC3660" s="1"/>
  <c r="AB3661"/>
  <c r="AB3660" s="1"/>
  <c r="AA3661"/>
  <c r="Z3661"/>
  <c r="Z3660" s="1"/>
  <c r="Y3661"/>
  <c r="Y3660" s="1"/>
  <c r="X3661"/>
  <c r="X3660" s="1"/>
  <c r="T3661"/>
  <c r="T3660" s="1"/>
  <c r="S3661"/>
  <c r="S3660" s="1"/>
  <c r="R3661"/>
  <c r="R3660" s="1"/>
  <c r="Q3661"/>
  <c r="Q3660" s="1"/>
  <c r="P3661"/>
  <c r="P3660" s="1"/>
  <c r="O3661"/>
  <c r="O3660" s="1"/>
  <c r="N3661"/>
  <c r="M3661"/>
  <c r="M3660" s="1"/>
  <c r="L3661"/>
  <c r="L3660" s="1"/>
  <c r="K3661"/>
  <c r="K3660" s="1"/>
  <c r="AT3649"/>
  <c r="AS3649"/>
  <c r="AR3649"/>
  <c r="AQ3649"/>
  <c r="AP3649"/>
  <c r="AO3649"/>
  <c r="AN3649"/>
  <c r="AM3649"/>
  <c r="AL3649"/>
  <c r="AK3649"/>
  <c r="AG3649"/>
  <c r="AF3649"/>
  <c r="AE3649"/>
  <c r="AD3649"/>
  <c r="AC3649"/>
  <c r="AB3649"/>
  <c r="AA3649"/>
  <c r="Z3649"/>
  <c r="Y3649"/>
  <c r="X3649"/>
  <c r="T3649"/>
  <c r="S3649"/>
  <c r="R3649"/>
  <c r="Q3649"/>
  <c r="P3649"/>
  <c r="O3649"/>
  <c r="N3649"/>
  <c r="M3649"/>
  <c r="L3649"/>
  <c r="K3649"/>
  <c r="AT3647"/>
  <c r="AS3647"/>
  <c r="AR3647"/>
  <c r="AQ3647"/>
  <c r="AP3647"/>
  <c r="AO3647"/>
  <c r="AN3647"/>
  <c r="AM3647"/>
  <c r="AL3647"/>
  <c r="AK3647"/>
  <c r="AG3647"/>
  <c r="AF3647"/>
  <c r="AE3647"/>
  <c r="AD3647"/>
  <c r="AC3647"/>
  <c r="AB3647"/>
  <c r="AA3647"/>
  <c r="Z3647"/>
  <c r="Y3647"/>
  <c r="X3647"/>
  <c r="T3647"/>
  <c r="S3647"/>
  <c r="R3647"/>
  <c r="Q3647"/>
  <c r="P3647"/>
  <c r="O3647"/>
  <c r="N3647"/>
  <c r="M3647"/>
  <c r="L3647"/>
  <c r="K3647"/>
  <c r="AT3641"/>
  <c r="AT3639" s="1"/>
  <c r="AS3641"/>
  <c r="AS3639" s="1"/>
  <c r="AR3641"/>
  <c r="AR3639" s="1"/>
  <c r="AQ3641"/>
  <c r="AQ3639" s="1"/>
  <c r="AP3641"/>
  <c r="AP3639" s="1"/>
  <c r="AO3641"/>
  <c r="AO3639" s="1"/>
  <c r="AN3641"/>
  <c r="AN3639" s="1"/>
  <c r="AM3641"/>
  <c r="AM3639" s="1"/>
  <c r="AL3641"/>
  <c r="AK3641"/>
  <c r="AK3639" s="1"/>
  <c r="AG3641"/>
  <c r="AG3639" s="1"/>
  <c r="AF3641"/>
  <c r="AF3639" s="1"/>
  <c r="AE3641"/>
  <c r="AE3639" s="1"/>
  <c r="AD3641"/>
  <c r="AD3639" s="1"/>
  <c r="AC3641"/>
  <c r="AC3639" s="1"/>
  <c r="AB3641"/>
  <c r="AB3639" s="1"/>
  <c r="AA3641"/>
  <c r="AA3639" s="1"/>
  <c r="Z3641"/>
  <c r="Z3639" s="1"/>
  <c r="Y3641"/>
  <c r="Y3639" s="1"/>
  <c r="X3641"/>
  <c r="X3639" s="1"/>
  <c r="T3641"/>
  <c r="T3639" s="1"/>
  <c r="S3641"/>
  <c r="S3639" s="1"/>
  <c r="R3641"/>
  <c r="R3639" s="1"/>
  <c r="Q3641"/>
  <c r="Q3639" s="1"/>
  <c r="P3641"/>
  <c r="P3639" s="1"/>
  <c r="O3641"/>
  <c r="O3639" s="1"/>
  <c r="N3641"/>
  <c r="N3639" s="1"/>
  <c r="M3641"/>
  <c r="M3639" s="1"/>
  <c r="L3641"/>
  <c r="K3641"/>
  <c r="K3639" s="1"/>
  <c r="AT3617"/>
  <c r="AT3616" s="1"/>
  <c r="AS3617"/>
  <c r="AS3616" s="1"/>
  <c r="AR3617"/>
  <c r="AR3616" s="1"/>
  <c r="AQ3617"/>
  <c r="AQ3616" s="1"/>
  <c r="AP3617"/>
  <c r="AP3616" s="1"/>
  <c r="AO3617"/>
  <c r="AO3616" s="1"/>
  <c r="AN3617"/>
  <c r="AM3617"/>
  <c r="AM3616" s="1"/>
  <c r="AL3617"/>
  <c r="AL3616" s="1"/>
  <c r="AK3617"/>
  <c r="AK3616" s="1"/>
  <c r="AG3617"/>
  <c r="AG3616" s="1"/>
  <c r="AF3617"/>
  <c r="AF3616" s="1"/>
  <c r="AE3617"/>
  <c r="AE3616" s="1"/>
  <c r="AD3617"/>
  <c r="AD3616" s="1"/>
  <c r="AC3617"/>
  <c r="AC3616" s="1"/>
  <c r="AB3617"/>
  <c r="AB3616" s="1"/>
  <c r="AA3617"/>
  <c r="AA3616" s="1"/>
  <c r="Z3617"/>
  <c r="Z3616" s="1"/>
  <c r="Y3617"/>
  <c r="Y3616" s="1"/>
  <c r="X3617"/>
  <c r="T3617"/>
  <c r="T3616" s="1"/>
  <c r="S3617"/>
  <c r="S3616" s="1"/>
  <c r="R3617"/>
  <c r="R3616" s="1"/>
  <c r="Q3617"/>
  <c r="Q3616" s="1"/>
  <c r="P3617"/>
  <c r="P3616" s="1"/>
  <c r="O3617"/>
  <c r="O3616" s="1"/>
  <c r="N3617"/>
  <c r="N3616" s="1"/>
  <c r="M3617"/>
  <c r="M3616" s="1"/>
  <c r="L3617"/>
  <c r="L3616" s="1"/>
  <c r="K3617"/>
  <c r="AT3605"/>
  <c r="AS3605"/>
  <c r="AR3605"/>
  <c r="AQ3605"/>
  <c r="AP3605"/>
  <c r="AO3605"/>
  <c r="AN3605"/>
  <c r="AM3605"/>
  <c r="AL3605"/>
  <c r="AK3605"/>
  <c r="AG3605"/>
  <c r="AF3605"/>
  <c r="AE3605"/>
  <c r="AD3605"/>
  <c r="AC3605"/>
  <c r="AB3605"/>
  <c r="AA3605"/>
  <c r="Z3605"/>
  <c r="Y3605"/>
  <c r="X3605"/>
  <c r="T3605"/>
  <c r="S3605"/>
  <c r="R3605"/>
  <c r="Q3605"/>
  <c r="P3605"/>
  <c r="O3605"/>
  <c r="N3605"/>
  <c r="M3605"/>
  <c r="L3605"/>
  <c r="K3605"/>
  <c r="AT3603"/>
  <c r="AS3603"/>
  <c r="AR3603"/>
  <c r="AQ3603"/>
  <c r="AP3603"/>
  <c r="AO3603"/>
  <c r="AN3603"/>
  <c r="AM3603"/>
  <c r="AL3603"/>
  <c r="AK3603"/>
  <c r="AG3603"/>
  <c r="AF3603"/>
  <c r="AE3603"/>
  <c r="AD3603"/>
  <c r="AC3603"/>
  <c r="AB3603"/>
  <c r="AA3603"/>
  <c r="Z3603"/>
  <c r="Y3603"/>
  <c r="X3603"/>
  <c r="T3603"/>
  <c r="S3603"/>
  <c r="R3603"/>
  <c r="Q3603"/>
  <c r="P3603"/>
  <c r="O3603"/>
  <c r="N3603"/>
  <c r="M3603"/>
  <c r="L3603"/>
  <c r="K3603"/>
  <c r="AT3597"/>
  <c r="AT3595" s="1"/>
  <c r="AS3597"/>
  <c r="AS3595" s="1"/>
  <c r="AR3597"/>
  <c r="AR3595" s="1"/>
  <c r="AQ3597"/>
  <c r="AQ3595" s="1"/>
  <c r="AP3597"/>
  <c r="AP3595" s="1"/>
  <c r="AO3597"/>
  <c r="AO3595" s="1"/>
  <c r="AN3597"/>
  <c r="AN3595" s="1"/>
  <c r="AM3597"/>
  <c r="AM3595" s="1"/>
  <c r="AL3597"/>
  <c r="AL3595" s="1"/>
  <c r="AK3597"/>
  <c r="AK3595" s="1"/>
  <c r="AG3597"/>
  <c r="AG3595" s="1"/>
  <c r="AF3597"/>
  <c r="AF3595" s="1"/>
  <c r="AE3597"/>
  <c r="AE3595" s="1"/>
  <c r="AD3597"/>
  <c r="AD3595" s="1"/>
  <c r="AC3597"/>
  <c r="AC3595" s="1"/>
  <c r="AB3597"/>
  <c r="AB3595" s="1"/>
  <c r="AA3597"/>
  <c r="AA3595" s="1"/>
  <c r="Z3597"/>
  <c r="Y3597"/>
  <c r="Y3595" s="1"/>
  <c r="X3597"/>
  <c r="T3597"/>
  <c r="T3595" s="1"/>
  <c r="S3597"/>
  <c r="S3595" s="1"/>
  <c r="R3597"/>
  <c r="R3595" s="1"/>
  <c r="Q3597"/>
  <c r="Q3595" s="1"/>
  <c r="P3597"/>
  <c r="P3595" s="1"/>
  <c r="O3597"/>
  <c r="O3595" s="1"/>
  <c r="N3597"/>
  <c r="N3595" s="1"/>
  <c r="M3597"/>
  <c r="M3595" s="1"/>
  <c r="L3597"/>
  <c r="K3597"/>
  <c r="K3595" s="1"/>
  <c r="AT3572"/>
  <c r="AT3571" s="1"/>
  <c r="AS3572"/>
  <c r="AS3571" s="1"/>
  <c r="AR3572"/>
  <c r="AR3571" s="1"/>
  <c r="AQ3572"/>
  <c r="AQ3571" s="1"/>
  <c r="AP3572"/>
  <c r="AP3571" s="1"/>
  <c r="AO3572"/>
  <c r="AO3571" s="1"/>
  <c r="AN3572"/>
  <c r="AM3572"/>
  <c r="AM3571" s="1"/>
  <c r="AL3572"/>
  <c r="AL3571" s="1"/>
  <c r="AK3572"/>
  <c r="AK3571" s="1"/>
  <c r="AG3572"/>
  <c r="AG3571" s="1"/>
  <c r="AF3572"/>
  <c r="AF3571" s="1"/>
  <c r="AE3572"/>
  <c r="AE3571" s="1"/>
  <c r="AD3572"/>
  <c r="AD3571" s="1"/>
  <c r="AC3572"/>
  <c r="AC3571" s="1"/>
  <c r="AB3572"/>
  <c r="AB3571" s="1"/>
  <c r="AA3572"/>
  <c r="Z3572"/>
  <c r="Z3571" s="1"/>
  <c r="Y3572"/>
  <c r="Y3571" s="1"/>
  <c r="X3572"/>
  <c r="X3571" s="1"/>
  <c r="T3572"/>
  <c r="T3571" s="1"/>
  <c r="S3572"/>
  <c r="S3571" s="1"/>
  <c r="R3572"/>
  <c r="R3571" s="1"/>
  <c r="Q3572"/>
  <c r="Q3571" s="1"/>
  <c r="P3572"/>
  <c r="P3571" s="1"/>
  <c r="O3572"/>
  <c r="N3572"/>
  <c r="N3571" s="1"/>
  <c r="M3572"/>
  <c r="M3571" s="1"/>
  <c r="L3572"/>
  <c r="L3571" s="1"/>
  <c r="K3572"/>
  <c r="K3571" s="1"/>
  <c r="AT3569"/>
  <c r="AT3568" s="1"/>
  <c r="AS3569"/>
  <c r="AS3568" s="1"/>
  <c r="AR3569"/>
  <c r="AR3568" s="1"/>
  <c r="AQ3569"/>
  <c r="AQ3568" s="1"/>
  <c r="AP3569"/>
  <c r="AP3568" s="1"/>
  <c r="AO3569"/>
  <c r="AO3568" s="1"/>
  <c r="AN3569"/>
  <c r="AN3568" s="1"/>
  <c r="AM3569"/>
  <c r="AM3568" s="1"/>
  <c r="AL3569"/>
  <c r="AK3569"/>
  <c r="AK3568" s="1"/>
  <c r="AG3569"/>
  <c r="AG3568" s="1"/>
  <c r="AF3569"/>
  <c r="AF3568" s="1"/>
  <c r="AE3569"/>
  <c r="AE3568" s="1"/>
  <c r="AD3569"/>
  <c r="AD3568" s="1"/>
  <c r="AC3569"/>
  <c r="AC3568" s="1"/>
  <c r="AB3569"/>
  <c r="AB3568" s="1"/>
  <c r="AA3569"/>
  <c r="AA3568" s="1"/>
  <c r="Z3569"/>
  <c r="Z3568" s="1"/>
  <c r="Y3569"/>
  <c r="X3569"/>
  <c r="X3568" s="1"/>
  <c r="T3569"/>
  <c r="S3569"/>
  <c r="S3568" s="1"/>
  <c r="R3569"/>
  <c r="R3568" s="1"/>
  <c r="Q3569"/>
  <c r="Q3568" s="1"/>
  <c r="P3569"/>
  <c r="P3568" s="1"/>
  <c r="O3569"/>
  <c r="O3568" s="1"/>
  <c r="N3569"/>
  <c r="N3568" s="1"/>
  <c r="M3569"/>
  <c r="M3568" s="1"/>
  <c r="L3569"/>
  <c r="L3568" s="1"/>
  <c r="K3569"/>
  <c r="K3568" s="1"/>
  <c r="AT3557"/>
  <c r="AS3557"/>
  <c r="AR3557"/>
  <c r="AQ3557"/>
  <c r="AO3557"/>
  <c r="AN3557"/>
  <c r="AM3557"/>
  <c r="AL3557"/>
  <c r="AK3557"/>
  <c r="AG3557"/>
  <c r="AF3557"/>
  <c r="AE3557"/>
  <c r="AD3557"/>
  <c r="AC3557"/>
  <c r="AB3557"/>
  <c r="AA3557"/>
  <c r="Z3557"/>
  <c r="Y3557"/>
  <c r="X3557"/>
  <c r="T3557"/>
  <c r="S3557"/>
  <c r="R3557"/>
  <c r="Q3557"/>
  <c r="P3557"/>
  <c r="O3557"/>
  <c r="N3557"/>
  <c r="M3557"/>
  <c r="L3557"/>
  <c r="K3557"/>
  <c r="AT3555"/>
  <c r="AS3555"/>
  <c r="AR3555"/>
  <c r="AQ3555"/>
  <c r="AP3555"/>
  <c r="AO3555"/>
  <c r="AN3555"/>
  <c r="AM3555"/>
  <c r="AL3555"/>
  <c r="AK3555"/>
  <c r="AG3555"/>
  <c r="AF3555"/>
  <c r="AE3555"/>
  <c r="AD3555"/>
  <c r="AC3555"/>
  <c r="AB3555"/>
  <c r="AA3555"/>
  <c r="Z3555"/>
  <c r="Y3555"/>
  <c r="X3555"/>
  <c r="T3555"/>
  <c r="S3555"/>
  <c r="R3555"/>
  <c r="Q3555"/>
  <c r="P3555"/>
  <c r="O3555"/>
  <c r="N3555"/>
  <c r="M3555"/>
  <c r="L3555"/>
  <c r="K3555"/>
  <c r="AT3549"/>
  <c r="AT3547" s="1"/>
  <c r="AS3549"/>
  <c r="AS3547" s="1"/>
  <c r="AR3549"/>
  <c r="AR3547" s="1"/>
  <c r="AQ3549"/>
  <c r="AQ3547" s="1"/>
  <c r="AP3549"/>
  <c r="AP3547" s="1"/>
  <c r="AO3549"/>
  <c r="AO3547" s="1"/>
  <c r="AN3549"/>
  <c r="AM3549"/>
  <c r="AM3547" s="1"/>
  <c r="AL3549"/>
  <c r="AL3547" s="1"/>
  <c r="AK3549"/>
  <c r="AK3547" s="1"/>
  <c r="AG3549"/>
  <c r="AG3547" s="1"/>
  <c r="AF3549"/>
  <c r="AF3547" s="1"/>
  <c r="AE3549"/>
  <c r="AE3547" s="1"/>
  <c r="AD3549"/>
  <c r="AD3547" s="1"/>
  <c r="AC3549"/>
  <c r="AC3547" s="1"/>
  <c r="AB3549"/>
  <c r="AB3547" s="1"/>
  <c r="AA3549"/>
  <c r="Z3549"/>
  <c r="Z3547" s="1"/>
  <c r="Y3549"/>
  <c r="Y3547" s="1"/>
  <c r="X3549"/>
  <c r="X3547" s="1"/>
  <c r="T3549"/>
  <c r="T3547" s="1"/>
  <c r="S3549"/>
  <c r="S3547" s="1"/>
  <c r="R3549"/>
  <c r="R3547" s="1"/>
  <c r="Q3549"/>
  <c r="Q3547" s="1"/>
  <c r="P3549"/>
  <c r="P3547" s="1"/>
  <c r="O3549"/>
  <c r="O3547" s="1"/>
  <c r="N3549"/>
  <c r="M3549"/>
  <c r="M3547" s="1"/>
  <c r="L3549"/>
  <c r="L3547" s="1"/>
  <c r="K3549"/>
  <c r="K3547" s="1"/>
  <c r="AT3526"/>
  <c r="AS3526"/>
  <c r="AS3525" s="1"/>
  <c r="AR3526"/>
  <c r="AR3525" s="1"/>
  <c r="AQ3526"/>
  <c r="AQ3525" s="1"/>
  <c r="AP3526"/>
  <c r="AP3525" s="1"/>
  <c r="AO3526"/>
  <c r="AO3525" s="1"/>
  <c r="AN3526"/>
  <c r="AN3525" s="1"/>
  <c r="AM3526"/>
  <c r="AM3525" s="1"/>
  <c r="AL3526"/>
  <c r="AL3525" s="1"/>
  <c r="AK3526"/>
  <c r="AK3525" s="1"/>
  <c r="AG3526"/>
  <c r="AG3525" s="1"/>
  <c r="AF3526"/>
  <c r="AF3525" s="1"/>
  <c r="AE3526"/>
  <c r="AE3525" s="1"/>
  <c r="AD3526"/>
  <c r="AD3525" s="1"/>
  <c r="AC3526"/>
  <c r="AC3525" s="1"/>
  <c r="AB3526"/>
  <c r="AB3525" s="1"/>
  <c r="AA3526"/>
  <c r="Z3526"/>
  <c r="Z3525" s="1"/>
  <c r="Y3526"/>
  <c r="Y3525" s="1"/>
  <c r="X3526"/>
  <c r="X3525" s="1"/>
  <c r="T3526"/>
  <c r="T3525" s="1"/>
  <c r="S3526"/>
  <c r="S3525" s="1"/>
  <c r="R3526"/>
  <c r="R3525" s="1"/>
  <c r="Q3526"/>
  <c r="Q3525" s="1"/>
  <c r="P3526"/>
  <c r="P3525" s="1"/>
  <c r="O3526"/>
  <c r="O3525" s="1"/>
  <c r="N3526"/>
  <c r="N3525" s="1"/>
  <c r="M3526"/>
  <c r="M3525" s="1"/>
  <c r="L3526"/>
  <c r="L3525" s="1"/>
  <c r="K3526"/>
  <c r="AT3523"/>
  <c r="AT3522" s="1"/>
  <c r="AS3523"/>
  <c r="AS3522" s="1"/>
  <c r="AR3523"/>
  <c r="AR3522" s="1"/>
  <c r="AQ3523"/>
  <c r="AQ3522" s="1"/>
  <c r="AP3523"/>
  <c r="AP3522" s="1"/>
  <c r="AO3523"/>
  <c r="AO3522" s="1"/>
  <c r="AN3523"/>
  <c r="AN3522" s="1"/>
  <c r="AM3523"/>
  <c r="AM3522" s="1"/>
  <c r="AL3523"/>
  <c r="AL3522" s="1"/>
  <c r="AK3523"/>
  <c r="AG3523"/>
  <c r="AG3522" s="1"/>
  <c r="AF3523"/>
  <c r="AF3522" s="1"/>
  <c r="AE3523"/>
  <c r="AE3522" s="1"/>
  <c r="AD3523"/>
  <c r="AD3522" s="1"/>
  <c r="AC3523"/>
  <c r="AC3522" s="1"/>
  <c r="AB3523"/>
  <c r="AB3522" s="1"/>
  <c r="AA3523"/>
  <c r="AA3522" s="1"/>
  <c r="Z3523"/>
  <c r="Y3523"/>
  <c r="Y3522" s="1"/>
  <c r="X3523"/>
  <c r="X3522" s="1"/>
  <c r="T3523"/>
  <c r="T3522" s="1"/>
  <c r="S3523"/>
  <c r="S3522" s="1"/>
  <c r="R3523"/>
  <c r="Q3523"/>
  <c r="Q3522" s="1"/>
  <c r="P3523"/>
  <c r="P3522" s="1"/>
  <c r="O3523"/>
  <c r="O3522" s="1"/>
  <c r="N3523"/>
  <c r="N3522" s="1"/>
  <c r="M3523"/>
  <c r="M3522" s="1"/>
  <c r="L3523"/>
  <c r="L3522" s="1"/>
  <c r="K3523"/>
  <c r="K3522" s="1"/>
  <c r="AT3511"/>
  <c r="AS3511"/>
  <c r="AR3511"/>
  <c r="AQ3511"/>
  <c r="AP3511"/>
  <c r="AO3511"/>
  <c r="AN3511"/>
  <c r="AM3511"/>
  <c r="AL3511"/>
  <c r="AK3511"/>
  <c r="AG3511"/>
  <c r="AF3511"/>
  <c r="AE3511"/>
  <c r="AD3511"/>
  <c r="AC3511"/>
  <c r="AB3511"/>
  <c r="AA3511"/>
  <c r="Z3511"/>
  <c r="Y3511"/>
  <c r="X3511"/>
  <c r="T3511"/>
  <c r="S3511"/>
  <c r="R3511"/>
  <c r="Q3511"/>
  <c r="P3511"/>
  <c r="O3511"/>
  <c r="N3511"/>
  <c r="M3511"/>
  <c r="L3511"/>
  <c r="K3511"/>
  <c r="AT3509"/>
  <c r="AS3509"/>
  <c r="AR3509"/>
  <c r="AQ3509"/>
  <c r="AP3509"/>
  <c r="AO3509"/>
  <c r="AN3509"/>
  <c r="AM3509"/>
  <c r="AL3509"/>
  <c r="AK3509"/>
  <c r="AG3509"/>
  <c r="AF3509"/>
  <c r="AE3509"/>
  <c r="AD3509"/>
  <c r="AC3509"/>
  <c r="AB3509"/>
  <c r="AA3509"/>
  <c r="Z3509"/>
  <c r="Y3509"/>
  <c r="X3509"/>
  <c r="T3509"/>
  <c r="S3509"/>
  <c r="R3509"/>
  <c r="Q3509"/>
  <c r="P3509"/>
  <c r="O3509"/>
  <c r="N3509"/>
  <c r="M3509"/>
  <c r="L3509"/>
  <c r="K3509"/>
  <c r="AT3503"/>
  <c r="AT3501" s="1"/>
  <c r="AS3503"/>
  <c r="AS3501" s="1"/>
  <c r="AR3503"/>
  <c r="AR3501" s="1"/>
  <c r="AQ3503"/>
  <c r="AQ3501" s="1"/>
  <c r="AP3503"/>
  <c r="AP3501" s="1"/>
  <c r="AO3503"/>
  <c r="AO3501" s="1"/>
  <c r="AN3503"/>
  <c r="AN3501" s="1"/>
  <c r="AM3503"/>
  <c r="AM3501" s="1"/>
  <c r="AL3503"/>
  <c r="AK3503"/>
  <c r="AK3501" s="1"/>
  <c r="AG3503"/>
  <c r="AG3501" s="1"/>
  <c r="AF3503"/>
  <c r="AF3501" s="1"/>
  <c r="AE3503"/>
  <c r="AE3501" s="1"/>
  <c r="AD3503"/>
  <c r="AD3501" s="1"/>
  <c r="AC3503"/>
  <c r="AC3501" s="1"/>
  <c r="AB3503"/>
  <c r="AB3501" s="1"/>
  <c r="AA3503"/>
  <c r="AA3501" s="1"/>
  <c r="Z3503"/>
  <c r="Y3503"/>
  <c r="Y3501" s="1"/>
  <c r="X3503"/>
  <c r="X3501" s="1"/>
  <c r="T3503"/>
  <c r="T3501" s="1"/>
  <c r="S3503"/>
  <c r="S3501" s="1"/>
  <c r="R3503"/>
  <c r="R3501" s="1"/>
  <c r="Q3503"/>
  <c r="Q3501" s="1"/>
  <c r="P3503"/>
  <c r="P3501" s="1"/>
  <c r="O3503"/>
  <c r="O3501" s="1"/>
  <c r="N3503"/>
  <c r="N3501" s="1"/>
  <c r="M3503"/>
  <c r="M3501" s="1"/>
  <c r="L3503"/>
  <c r="L3501" s="1"/>
  <c r="K3503"/>
  <c r="K3501" s="1"/>
  <c r="AT3479"/>
  <c r="AT3478" s="1"/>
  <c r="AS3479"/>
  <c r="AS3478" s="1"/>
  <c r="AR3479"/>
  <c r="AR3478" s="1"/>
  <c r="AQ3479"/>
  <c r="AQ3478" s="1"/>
  <c r="AP3479"/>
  <c r="AP3478" s="1"/>
  <c r="AO3479"/>
  <c r="AO3478" s="1"/>
  <c r="AN3479"/>
  <c r="AM3479"/>
  <c r="AM3478" s="1"/>
  <c r="AL3479"/>
  <c r="AL3478" s="1"/>
  <c r="AK3479"/>
  <c r="AK3478" s="1"/>
  <c r="AG3479"/>
  <c r="AG3478" s="1"/>
  <c r="AF3479"/>
  <c r="AF3478" s="1"/>
  <c r="AE3479"/>
  <c r="AE3478" s="1"/>
  <c r="AD3479"/>
  <c r="AD3478" s="1"/>
  <c r="AC3479"/>
  <c r="AC3478" s="1"/>
  <c r="AB3479"/>
  <c r="AB3478" s="1"/>
  <c r="AA3479"/>
  <c r="AA3478" s="1"/>
  <c r="Z3479"/>
  <c r="Y3479"/>
  <c r="Y3478" s="1"/>
  <c r="X3479"/>
  <c r="X3478" s="1"/>
  <c r="T3479"/>
  <c r="T3478" s="1"/>
  <c r="S3479"/>
  <c r="S3478" s="1"/>
  <c r="R3479"/>
  <c r="R3478" s="1"/>
  <c r="Q3479"/>
  <c r="Q3478" s="1"/>
  <c r="P3479"/>
  <c r="P3478" s="1"/>
  <c r="O3479"/>
  <c r="O3478" s="1"/>
  <c r="N3479"/>
  <c r="N3478" s="1"/>
  <c r="M3479"/>
  <c r="L3479"/>
  <c r="L3478" s="1"/>
  <c r="K3479"/>
  <c r="K3478" s="1"/>
  <c r="AT3476"/>
  <c r="AT3475" s="1"/>
  <c r="AS3476"/>
  <c r="AS3475" s="1"/>
  <c r="AR3476"/>
  <c r="AR3475" s="1"/>
  <c r="AQ3476"/>
  <c r="AQ3475" s="1"/>
  <c r="AP3476"/>
  <c r="AP3475" s="1"/>
  <c r="AO3476"/>
  <c r="AO3475" s="1"/>
  <c r="AN3476"/>
  <c r="AN3475" s="1"/>
  <c r="AM3476"/>
  <c r="AL3476"/>
  <c r="AL3475" s="1"/>
  <c r="AK3476"/>
  <c r="AK3475" s="1"/>
  <c r="AG3476"/>
  <c r="AG3475" s="1"/>
  <c r="AF3476"/>
  <c r="AF3475" s="1"/>
  <c r="AE3476"/>
  <c r="AD3476"/>
  <c r="AD3475" s="1"/>
  <c r="AC3476"/>
  <c r="AC3475" s="1"/>
  <c r="AB3476"/>
  <c r="AB3475" s="1"/>
  <c r="AA3476"/>
  <c r="AA3475" s="1"/>
  <c r="Z3476"/>
  <c r="Z3475" s="1"/>
  <c r="Y3476"/>
  <c r="Y3475" s="1"/>
  <c r="X3476"/>
  <c r="X3475" s="1"/>
  <c r="T3476"/>
  <c r="T3475" s="1"/>
  <c r="S3476"/>
  <c r="S3475" s="1"/>
  <c r="R3476"/>
  <c r="Q3476"/>
  <c r="Q3475" s="1"/>
  <c r="P3476"/>
  <c r="P3475" s="1"/>
  <c r="O3476"/>
  <c r="O3475" s="1"/>
  <c r="N3476"/>
  <c r="N3475" s="1"/>
  <c r="M3476"/>
  <c r="M3475" s="1"/>
  <c r="L3476"/>
  <c r="L3475" s="1"/>
  <c r="K3476"/>
  <c r="K3475" s="1"/>
  <c r="AT3464"/>
  <c r="AS3464"/>
  <c r="AR3464"/>
  <c r="AQ3464"/>
  <c r="AP3464"/>
  <c r="AO3464"/>
  <c r="AN3464"/>
  <c r="AM3464"/>
  <c r="AL3464"/>
  <c r="AK3464"/>
  <c r="AG3464"/>
  <c r="AF3464"/>
  <c r="AE3464"/>
  <c r="AD3464"/>
  <c r="AC3464"/>
  <c r="AB3464"/>
  <c r="AA3464"/>
  <c r="Z3464"/>
  <c r="Y3464"/>
  <c r="X3464"/>
  <c r="T3464"/>
  <c r="S3464"/>
  <c r="R3464"/>
  <c r="Q3464"/>
  <c r="P3464"/>
  <c r="O3464"/>
  <c r="N3464"/>
  <c r="M3464"/>
  <c r="L3464"/>
  <c r="K3464"/>
  <c r="AT3462"/>
  <c r="AS3462"/>
  <c r="AR3462"/>
  <c r="AQ3462"/>
  <c r="AP3462"/>
  <c r="AO3462"/>
  <c r="AN3462"/>
  <c r="AM3462"/>
  <c r="AL3462"/>
  <c r="AK3462"/>
  <c r="AG3462"/>
  <c r="AF3462"/>
  <c r="AE3462"/>
  <c r="AD3462"/>
  <c r="AC3462"/>
  <c r="AB3462"/>
  <c r="AA3462"/>
  <c r="Z3462"/>
  <c r="Y3462"/>
  <c r="X3462"/>
  <c r="T3462"/>
  <c r="S3462"/>
  <c r="R3462"/>
  <c r="Q3462"/>
  <c r="P3462"/>
  <c r="O3462"/>
  <c r="N3462"/>
  <c r="M3462"/>
  <c r="L3462"/>
  <c r="K3462"/>
  <c r="AT3456"/>
  <c r="AT3454" s="1"/>
  <c r="AS3456"/>
  <c r="AS3454" s="1"/>
  <c r="AR3456"/>
  <c r="AR3454" s="1"/>
  <c r="AQ3456"/>
  <c r="AQ3454" s="1"/>
  <c r="AP3456"/>
  <c r="AP3454" s="1"/>
  <c r="AO3456"/>
  <c r="AO3454" s="1"/>
  <c r="AN3456"/>
  <c r="AM3456"/>
  <c r="AM3454" s="1"/>
  <c r="AL3456"/>
  <c r="AL3454" s="1"/>
  <c r="AK3456"/>
  <c r="AK3454" s="1"/>
  <c r="AG3456"/>
  <c r="AG3454" s="1"/>
  <c r="AF3456"/>
  <c r="AF3454" s="1"/>
  <c r="AE3456"/>
  <c r="AE3454" s="1"/>
  <c r="AD3456"/>
  <c r="AD3454" s="1"/>
  <c r="AC3456"/>
  <c r="AC3454" s="1"/>
  <c r="AB3456"/>
  <c r="AB3454" s="1"/>
  <c r="AA3456"/>
  <c r="Z3456"/>
  <c r="Z3454" s="1"/>
  <c r="Y3456"/>
  <c r="Y3454" s="1"/>
  <c r="X3456"/>
  <c r="X3454" s="1"/>
  <c r="T3456"/>
  <c r="T3454" s="1"/>
  <c r="S3456"/>
  <c r="S3454" s="1"/>
  <c r="R3456"/>
  <c r="R3454" s="1"/>
  <c r="Q3456"/>
  <c r="Q3454" s="1"/>
  <c r="P3456"/>
  <c r="P3454" s="1"/>
  <c r="O3456"/>
  <c r="O3454" s="1"/>
  <c r="N3456"/>
  <c r="N3454" s="1"/>
  <c r="M3456"/>
  <c r="M3454" s="1"/>
  <c r="L3456"/>
  <c r="L3454" s="1"/>
  <c r="K3456"/>
  <c r="K3454" s="1"/>
  <c r="AT3431"/>
  <c r="AT3430" s="1"/>
  <c r="AS3431"/>
  <c r="AS3430" s="1"/>
  <c r="AR3431"/>
  <c r="AR3430" s="1"/>
  <c r="AQ3431"/>
  <c r="AQ3430" s="1"/>
  <c r="AP3431"/>
  <c r="AP3430" s="1"/>
  <c r="AO3431"/>
  <c r="AO3430" s="1"/>
  <c r="AN3431"/>
  <c r="AN3430" s="1"/>
  <c r="AM3431"/>
  <c r="AM3430" s="1"/>
  <c r="AL3431"/>
  <c r="AK3431"/>
  <c r="AK3430" s="1"/>
  <c r="AG3431"/>
  <c r="AG3430" s="1"/>
  <c r="AF3431"/>
  <c r="AF3430" s="1"/>
  <c r="AE3431"/>
  <c r="AE3430" s="1"/>
  <c r="AD3431"/>
  <c r="AD3430" s="1"/>
  <c r="AC3431"/>
  <c r="AC3430" s="1"/>
  <c r="AB3431"/>
  <c r="AB3430" s="1"/>
  <c r="AA3431"/>
  <c r="AA3430" s="1"/>
  <c r="Z3431"/>
  <c r="Z3430" s="1"/>
  <c r="Y3431"/>
  <c r="X3431"/>
  <c r="X3430" s="1"/>
  <c r="T3431"/>
  <c r="T3430" s="1"/>
  <c r="S3431"/>
  <c r="S3430" s="1"/>
  <c r="R3431"/>
  <c r="R3430" s="1"/>
  <c r="Q3431"/>
  <c r="Q3430" s="1"/>
  <c r="P3431"/>
  <c r="P3430" s="1"/>
  <c r="O3431"/>
  <c r="O3430" s="1"/>
  <c r="N3431"/>
  <c r="N3430" s="1"/>
  <c r="M3431"/>
  <c r="L3431"/>
  <c r="L3430" s="1"/>
  <c r="K3431"/>
  <c r="K3430" s="1"/>
  <c r="AT3428"/>
  <c r="AT3427" s="1"/>
  <c r="AS3428"/>
  <c r="AS3427" s="1"/>
  <c r="AR3428"/>
  <c r="AR3427" s="1"/>
  <c r="AQ3428"/>
  <c r="AQ3427" s="1"/>
  <c r="AP3428"/>
  <c r="AP3427" s="1"/>
  <c r="AO3428"/>
  <c r="AO3427" s="1"/>
  <c r="AN3428"/>
  <c r="AN3427" s="1"/>
  <c r="AM3428"/>
  <c r="AM3427" s="1"/>
  <c r="AL3428"/>
  <c r="AK3428"/>
  <c r="AK3427" s="1"/>
  <c r="AG3428"/>
  <c r="AG3427" s="1"/>
  <c r="AF3428"/>
  <c r="AF3427" s="1"/>
  <c r="AE3428"/>
  <c r="AE3427" s="1"/>
  <c r="AD3428"/>
  <c r="AD3427" s="1"/>
  <c r="AC3428"/>
  <c r="AC3427" s="1"/>
  <c r="AB3428"/>
  <c r="AB3427" s="1"/>
  <c r="AA3428"/>
  <c r="AA3427" s="1"/>
  <c r="Z3428"/>
  <c r="Y3428"/>
  <c r="Y3427" s="1"/>
  <c r="X3428"/>
  <c r="X3427" s="1"/>
  <c r="T3428"/>
  <c r="T3427" s="1"/>
  <c r="S3428"/>
  <c r="S3427" s="1"/>
  <c r="R3428"/>
  <c r="R3427" s="1"/>
  <c r="Q3428"/>
  <c r="Q3427" s="1"/>
  <c r="P3428"/>
  <c r="P3427" s="1"/>
  <c r="O3428"/>
  <c r="O3427" s="1"/>
  <c r="N3428"/>
  <c r="M3428"/>
  <c r="M3427" s="1"/>
  <c r="L3428"/>
  <c r="L3427" s="1"/>
  <c r="K3428"/>
  <c r="K3427" s="1"/>
  <c r="AT3416"/>
  <c r="AS3416"/>
  <c r="AR3416"/>
  <c r="AQ3416"/>
  <c r="AP3416"/>
  <c r="AO3416"/>
  <c r="AN3416"/>
  <c r="AM3416"/>
  <c r="AL3416"/>
  <c r="AK3416"/>
  <c r="AG3416"/>
  <c r="AF3416"/>
  <c r="AE3416"/>
  <c r="AD3416"/>
  <c r="AC3416"/>
  <c r="AB3416"/>
  <c r="AA3416"/>
  <c r="Z3416"/>
  <c r="Y3416"/>
  <c r="X3416"/>
  <c r="T3416"/>
  <c r="S3416"/>
  <c r="R3416"/>
  <c r="Q3416"/>
  <c r="P3416"/>
  <c r="O3416"/>
  <c r="N3416"/>
  <c r="M3416"/>
  <c r="L3416"/>
  <c r="K3416"/>
  <c r="AT3414"/>
  <c r="AS3414"/>
  <c r="AR3414"/>
  <c r="AQ3414"/>
  <c r="AP3414"/>
  <c r="AO3414"/>
  <c r="AN3414"/>
  <c r="AM3414"/>
  <c r="AL3414"/>
  <c r="AK3414"/>
  <c r="AG3414"/>
  <c r="AF3414"/>
  <c r="AE3414"/>
  <c r="AD3414"/>
  <c r="AC3414"/>
  <c r="AB3414"/>
  <c r="AA3414"/>
  <c r="Z3414"/>
  <c r="Y3414"/>
  <c r="X3414"/>
  <c r="T3414"/>
  <c r="S3414"/>
  <c r="R3414"/>
  <c r="Q3414"/>
  <c r="P3414"/>
  <c r="O3414"/>
  <c r="N3414"/>
  <c r="M3414"/>
  <c r="L3414"/>
  <c r="K3414"/>
  <c r="AT3408"/>
  <c r="AT3406" s="1"/>
  <c r="AS3408"/>
  <c r="AS3406" s="1"/>
  <c r="AR3408"/>
  <c r="AR3406" s="1"/>
  <c r="AQ3408"/>
  <c r="AQ3406" s="1"/>
  <c r="AP3408"/>
  <c r="AP3406" s="1"/>
  <c r="AO3408"/>
  <c r="AO3406" s="1"/>
  <c r="AN3408"/>
  <c r="AN3406" s="1"/>
  <c r="AM3408"/>
  <c r="AM3406" s="1"/>
  <c r="AL3408"/>
  <c r="AL3406" s="1"/>
  <c r="AK3408"/>
  <c r="AG3408"/>
  <c r="AG3406" s="1"/>
  <c r="AF3408"/>
  <c r="AF3406" s="1"/>
  <c r="AE3408"/>
  <c r="AE3406" s="1"/>
  <c r="AD3408"/>
  <c r="AD3406" s="1"/>
  <c r="AC3408"/>
  <c r="AC3406" s="1"/>
  <c r="AB3408"/>
  <c r="AB3406" s="1"/>
  <c r="AA3408"/>
  <c r="AA3406" s="1"/>
  <c r="Z3408"/>
  <c r="Z3406" s="1"/>
  <c r="Y3408"/>
  <c r="Y3406" s="1"/>
  <c r="X3408"/>
  <c r="T3408"/>
  <c r="T3406" s="1"/>
  <c r="S3408"/>
  <c r="S3406" s="1"/>
  <c r="R3408"/>
  <c r="R3406" s="1"/>
  <c r="Q3408"/>
  <c r="Q3406" s="1"/>
  <c r="P3408"/>
  <c r="P3406" s="1"/>
  <c r="O3408"/>
  <c r="O3406" s="1"/>
  <c r="N3408"/>
  <c r="N3406" s="1"/>
  <c r="M3408"/>
  <c r="M3406" s="1"/>
  <c r="L3408"/>
  <c r="L3406" s="1"/>
  <c r="K3408"/>
  <c r="AT3384"/>
  <c r="AT3383" s="1"/>
  <c r="AS3384"/>
  <c r="AS3383" s="1"/>
  <c r="AR3384"/>
  <c r="AR3383" s="1"/>
  <c r="AQ3384"/>
  <c r="AQ3383" s="1"/>
  <c r="AP3384"/>
  <c r="AP3383" s="1"/>
  <c r="AO3384"/>
  <c r="AO3383" s="1"/>
  <c r="AN3384"/>
  <c r="AM3384"/>
  <c r="AM3383" s="1"/>
  <c r="AL3384"/>
  <c r="AL3383" s="1"/>
  <c r="AK3384"/>
  <c r="AK3383" s="1"/>
  <c r="AG3384"/>
  <c r="AG3383" s="1"/>
  <c r="AF3384"/>
  <c r="AF3383" s="1"/>
  <c r="AE3384"/>
  <c r="AE3383" s="1"/>
  <c r="AD3384"/>
  <c r="AD3383" s="1"/>
  <c r="AC3384"/>
  <c r="AC3383" s="1"/>
  <c r="AB3384"/>
  <c r="AB3383" s="1"/>
  <c r="AA3384"/>
  <c r="Z3384"/>
  <c r="Z3383" s="1"/>
  <c r="Y3384"/>
  <c r="Y3383" s="1"/>
  <c r="X3384"/>
  <c r="X3383" s="1"/>
  <c r="T3384"/>
  <c r="T3383" s="1"/>
  <c r="S3384"/>
  <c r="S3383" s="1"/>
  <c r="R3384"/>
  <c r="R3383" s="1"/>
  <c r="Q3384"/>
  <c r="Q3383" s="1"/>
  <c r="P3384"/>
  <c r="P3383" s="1"/>
  <c r="O3384"/>
  <c r="O3383" s="1"/>
  <c r="N3384"/>
  <c r="M3384"/>
  <c r="M3383" s="1"/>
  <c r="L3384"/>
  <c r="L3383" s="1"/>
  <c r="K3384"/>
  <c r="K3383" s="1"/>
  <c r="AT3381"/>
  <c r="AT3380" s="1"/>
  <c r="AS3381"/>
  <c r="AS3380" s="1"/>
  <c r="AR3381"/>
  <c r="AR3380" s="1"/>
  <c r="AQ3381"/>
  <c r="AQ3380" s="1"/>
  <c r="AP3381"/>
  <c r="AP3380" s="1"/>
  <c r="AO3381"/>
  <c r="AO3380" s="1"/>
  <c r="AN3381"/>
  <c r="AN3380" s="1"/>
  <c r="AM3381"/>
  <c r="AL3381"/>
  <c r="AL3380" s="1"/>
  <c r="AK3381"/>
  <c r="AK3380" s="1"/>
  <c r="AG3381"/>
  <c r="AG3380" s="1"/>
  <c r="AF3381"/>
  <c r="AF3380" s="1"/>
  <c r="AE3381"/>
  <c r="AE3380" s="1"/>
  <c r="AD3381"/>
  <c r="AD3380" s="1"/>
  <c r="AC3381"/>
  <c r="AC3380" s="1"/>
  <c r="AB3381"/>
  <c r="AB3380" s="1"/>
  <c r="AA3381"/>
  <c r="Z3381"/>
  <c r="Z3380" s="1"/>
  <c r="Y3381"/>
  <c r="Y3380" s="1"/>
  <c r="X3381"/>
  <c r="X3380" s="1"/>
  <c r="T3381"/>
  <c r="T3380" s="1"/>
  <c r="S3381"/>
  <c r="S3380" s="1"/>
  <c r="R3381"/>
  <c r="R3380" s="1"/>
  <c r="Q3381"/>
  <c r="Q3380" s="1"/>
  <c r="P3381"/>
  <c r="P3380" s="1"/>
  <c r="O3381"/>
  <c r="O3380" s="1"/>
  <c r="N3381"/>
  <c r="M3381"/>
  <c r="M3380" s="1"/>
  <c r="L3381"/>
  <c r="L3380" s="1"/>
  <c r="K3381"/>
  <c r="K3380" s="1"/>
  <c r="AT3369"/>
  <c r="AS3369"/>
  <c r="AR3369"/>
  <c r="AQ3369"/>
  <c r="AP3369"/>
  <c r="AO3369"/>
  <c r="AN3369"/>
  <c r="AM3369"/>
  <c r="AL3369"/>
  <c r="AK3369"/>
  <c r="AG3369"/>
  <c r="AF3369"/>
  <c r="AE3369"/>
  <c r="AD3369"/>
  <c r="AC3369"/>
  <c r="AB3369"/>
  <c r="AA3369"/>
  <c r="Z3369"/>
  <c r="Y3369"/>
  <c r="X3369"/>
  <c r="T3369"/>
  <c r="S3369"/>
  <c r="R3369"/>
  <c r="Q3369"/>
  <c r="P3369"/>
  <c r="O3369"/>
  <c r="N3369"/>
  <c r="M3369"/>
  <c r="L3369"/>
  <c r="K3369"/>
  <c r="AT3367"/>
  <c r="AS3367"/>
  <c r="AR3367"/>
  <c r="AQ3367"/>
  <c r="AP3367"/>
  <c r="AO3367"/>
  <c r="AN3367"/>
  <c r="AM3367"/>
  <c r="AL3367"/>
  <c r="AK3367"/>
  <c r="AG3367"/>
  <c r="AF3367"/>
  <c r="AE3367"/>
  <c r="AD3367"/>
  <c r="AC3367"/>
  <c r="AB3367"/>
  <c r="AA3367"/>
  <c r="Z3367"/>
  <c r="Y3367"/>
  <c r="X3367"/>
  <c r="T3367"/>
  <c r="S3367"/>
  <c r="R3367"/>
  <c r="Q3367"/>
  <c r="P3367"/>
  <c r="O3367"/>
  <c r="N3367"/>
  <c r="M3367"/>
  <c r="L3367"/>
  <c r="K3367"/>
  <c r="AT3361"/>
  <c r="AT3359" s="1"/>
  <c r="AS3361"/>
  <c r="AS3359" s="1"/>
  <c r="AR3361"/>
  <c r="AR3359" s="1"/>
  <c r="AQ3361"/>
  <c r="AQ3359" s="1"/>
  <c r="AP3361"/>
  <c r="AP3359" s="1"/>
  <c r="AO3361"/>
  <c r="AO3359" s="1"/>
  <c r="AN3361"/>
  <c r="AN3359" s="1"/>
  <c r="AM3361"/>
  <c r="AM3359" s="1"/>
  <c r="AL3361"/>
  <c r="AL3359" s="1"/>
  <c r="AK3361"/>
  <c r="AG3361"/>
  <c r="AG3359" s="1"/>
  <c r="AF3361"/>
  <c r="AF3359" s="1"/>
  <c r="AE3361"/>
  <c r="AE3359" s="1"/>
  <c r="AD3361"/>
  <c r="AD3359" s="1"/>
  <c r="AC3361"/>
  <c r="AC3359" s="1"/>
  <c r="AB3361"/>
  <c r="AB3359" s="1"/>
  <c r="AA3361"/>
  <c r="AA3359" s="1"/>
  <c r="Z3361"/>
  <c r="Z3359" s="1"/>
  <c r="Y3361"/>
  <c r="Y3359" s="1"/>
  <c r="X3361"/>
  <c r="T3361"/>
  <c r="T3359" s="1"/>
  <c r="S3361"/>
  <c r="S3359" s="1"/>
  <c r="R3361"/>
  <c r="R3359" s="1"/>
  <c r="Q3361"/>
  <c r="Q3359" s="1"/>
  <c r="P3361"/>
  <c r="P3359" s="1"/>
  <c r="O3361"/>
  <c r="O3359" s="1"/>
  <c r="N3361"/>
  <c r="N3359" s="1"/>
  <c r="M3361"/>
  <c r="M3359" s="1"/>
  <c r="L3361"/>
  <c r="K3361"/>
  <c r="K3359" s="1"/>
  <c r="AT3336"/>
  <c r="AT3335" s="1"/>
  <c r="AS3336"/>
  <c r="AS3335" s="1"/>
  <c r="AR3336"/>
  <c r="AR3335" s="1"/>
  <c r="AQ3336"/>
  <c r="AQ3335" s="1"/>
  <c r="AP3336"/>
  <c r="AP3335" s="1"/>
  <c r="AO3336"/>
  <c r="AO3335" s="1"/>
  <c r="AN3336"/>
  <c r="AN3335" s="1"/>
  <c r="AM3336"/>
  <c r="AM3335" s="1"/>
  <c r="AL3336"/>
  <c r="AK3336"/>
  <c r="AK3335" s="1"/>
  <c r="AG3336"/>
  <c r="AG3335" s="1"/>
  <c r="AF3336"/>
  <c r="AF3335" s="1"/>
  <c r="AE3336"/>
  <c r="AE3335" s="1"/>
  <c r="AD3336"/>
  <c r="AD3335" s="1"/>
  <c r="AC3336"/>
  <c r="AC3335" s="1"/>
  <c r="AB3336"/>
  <c r="AB3335" s="1"/>
  <c r="AA3336"/>
  <c r="AA3335" s="1"/>
  <c r="Z3336"/>
  <c r="Z3335" s="1"/>
  <c r="Y3336"/>
  <c r="X3336"/>
  <c r="X3335" s="1"/>
  <c r="T3336"/>
  <c r="T3335" s="1"/>
  <c r="S3336"/>
  <c r="S3335" s="1"/>
  <c r="R3336"/>
  <c r="R3335" s="1"/>
  <c r="Q3336"/>
  <c r="Q3335" s="1"/>
  <c r="P3336"/>
  <c r="P3335" s="1"/>
  <c r="O3336"/>
  <c r="O3335" s="1"/>
  <c r="N3336"/>
  <c r="N3335" s="1"/>
  <c r="M3336"/>
  <c r="L3336"/>
  <c r="L3335" s="1"/>
  <c r="K3336"/>
  <c r="K3335" s="1"/>
  <c r="AT3333"/>
  <c r="AT3332" s="1"/>
  <c r="AS3333"/>
  <c r="AS3332" s="1"/>
  <c r="AR3333"/>
  <c r="AR3332" s="1"/>
  <c r="AQ3333"/>
  <c r="AQ3332" s="1"/>
  <c r="AP3333"/>
  <c r="AP3332" s="1"/>
  <c r="AO3333"/>
  <c r="AO3332" s="1"/>
  <c r="AN3333"/>
  <c r="AN3332" s="1"/>
  <c r="AM3333"/>
  <c r="AM3332" s="1"/>
  <c r="AL3333"/>
  <c r="AK3333"/>
  <c r="AK3332" s="1"/>
  <c r="AG3333"/>
  <c r="AG3332" s="1"/>
  <c r="AF3333"/>
  <c r="AF3332" s="1"/>
  <c r="AE3333"/>
  <c r="AE3332" s="1"/>
  <c r="AD3333"/>
  <c r="AD3332" s="1"/>
  <c r="AC3333"/>
  <c r="AC3332" s="1"/>
  <c r="AB3333"/>
  <c r="AB3332" s="1"/>
  <c r="AA3333"/>
  <c r="AA3332" s="1"/>
  <c r="Z3333"/>
  <c r="Z3332" s="1"/>
  <c r="Y3333"/>
  <c r="X3333"/>
  <c r="X3332" s="1"/>
  <c r="T3333"/>
  <c r="T3332" s="1"/>
  <c r="S3333"/>
  <c r="S3332" s="1"/>
  <c r="R3333"/>
  <c r="R3332" s="1"/>
  <c r="Q3333"/>
  <c r="Q3332" s="1"/>
  <c r="P3333"/>
  <c r="P3332" s="1"/>
  <c r="O3333"/>
  <c r="O3332" s="1"/>
  <c r="N3333"/>
  <c r="N3332" s="1"/>
  <c r="M3333"/>
  <c r="L3333"/>
  <c r="L3332" s="1"/>
  <c r="K3333"/>
  <c r="K3332" s="1"/>
  <c r="AT3321"/>
  <c r="AS3321"/>
  <c r="AR3321"/>
  <c r="AQ3321"/>
  <c r="AP3321"/>
  <c r="AO3321"/>
  <c r="AN3321"/>
  <c r="AM3321"/>
  <c r="AL3321"/>
  <c r="AK3321"/>
  <c r="AG3321"/>
  <c r="AF3321"/>
  <c r="AE3321"/>
  <c r="AD3321"/>
  <c r="AC3321"/>
  <c r="AB3321"/>
  <c r="AA3321"/>
  <c r="Z3321"/>
  <c r="Y3321"/>
  <c r="X3321"/>
  <c r="T3321"/>
  <c r="S3321"/>
  <c r="R3321"/>
  <c r="Q3321"/>
  <c r="P3321"/>
  <c r="O3321"/>
  <c r="N3321"/>
  <c r="M3321"/>
  <c r="L3321"/>
  <c r="K3321"/>
  <c r="AT3319"/>
  <c r="AS3319"/>
  <c r="AR3319"/>
  <c r="AQ3319"/>
  <c r="AP3319"/>
  <c r="AO3319"/>
  <c r="AN3319"/>
  <c r="AM3319"/>
  <c r="AL3319"/>
  <c r="AK3319"/>
  <c r="AG3319"/>
  <c r="AF3319"/>
  <c r="AE3319"/>
  <c r="AD3319"/>
  <c r="AC3319"/>
  <c r="AB3319"/>
  <c r="AA3319"/>
  <c r="Z3319"/>
  <c r="Y3319"/>
  <c r="X3319"/>
  <c r="T3319"/>
  <c r="S3319"/>
  <c r="R3319"/>
  <c r="Q3319"/>
  <c r="P3319"/>
  <c r="O3319"/>
  <c r="N3319"/>
  <c r="M3319"/>
  <c r="L3319"/>
  <c r="K3319"/>
  <c r="AT3313"/>
  <c r="AT3311" s="1"/>
  <c r="AS3313"/>
  <c r="AS3311" s="1"/>
  <c r="AR3313"/>
  <c r="AR3311" s="1"/>
  <c r="AQ3313"/>
  <c r="AQ3311" s="1"/>
  <c r="AP3313"/>
  <c r="AP3311" s="1"/>
  <c r="AO3313"/>
  <c r="AN3313"/>
  <c r="AN3311" s="1"/>
  <c r="AM3313"/>
  <c r="AM3311" s="1"/>
  <c r="AL3313"/>
  <c r="AL3311" s="1"/>
  <c r="AK3313"/>
  <c r="AG3313"/>
  <c r="AG3311" s="1"/>
  <c r="AF3313"/>
  <c r="AF3311" s="1"/>
  <c r="AE3313"/>
  <c r="AE3311" s="1"/>
  <c r="AD3313"/>
  <c r="AD3311" s="1"/>
  <c r="AC3313"/>
  <c r="AC3311" s="1"/>
  <c r="AB3313"/>
  <c r="AB3311" s="1"/>
  <c r="AA3313"/>
  <c r="AA3311" s="1"/>
  <c r="Z3313"/>
  <c r="Z3311" s="1"/>
  <c r="Y3313"/>
  <c r="Y3311" s="1"/>
  <c r="X3313"/>
  <c r="T3313"/>
  <c r="T3311" s="1"/>
  <c r="S3313"/>
  <c r="S3311" s="1"/>
  <c r="R3313"/>
  <c r="R3311" s="1"/>
  <c r="Q3313"/>
  <c r="Q3311" s="1"/>
  <c r="P3313"/>
  <c r="P3311" s="1"/>
  <c r="O3313"/>
  <c r="O3311" s="1"/>
  <c r="N3313"/>
  <c r="N3311" s="1"/>
  <c r="M3313"/>
  <c r="M3311" s="1"/>
  <c r="L3313"/>
  <c r="L3311" s="1"/>
  <c r="K3313"/>
  <c r="AT3289"/>
  <c r="AT3288" s="1"/>
  <c r="AS3289"/>
  <c r="AS3288" s="1"/>
  <c r="AR3289"/>
  <c r="AR3288" s="1"/>
  <c r="AQ3289"/>
  <c r="AQ3288" s="1"/>
  <c r="AP3289"/>
  <c r="AP3288" s="1"/>
  <c r="AO3289"/>
  <c r="AO3288" s="1"/>
  <c r="AN3289"/>
  <c r="AN3288" s="1"/>
  <c r="AM3289"/>
  <c r="AL3289"/>
  <c r="AL3288" s="1"/>
  <c r="AK3289"/>
  <c r="AK3288" s="1"/>
  <c r="AG3289"/>
  <c r="AG3288" s="1"/>
  <c r="AF3289"/>
  <c r="AF3288" s="1"/>
  <c r="AE3289"/>
  <c r="AE3288" s="1"/>
  <c r="AD3289"/>
  <c r="AD3288" s="1"/>
  <c r="AC3289"/>
  <c r="AC3288" s="1"/>
  <c r="AB3289"/>
  <c r="AB3288" s="1"/>
  <c r="AA3289"/>
  <c r="AA3288" s="1"/>
  <c r="Z3289"/>
  <c r="Y3289"/>
  <c r="Y3288" s="1"/>
  <c r="X3289"/>
  <c r="X3288" s="1"/>
  <c r="T3289"/>
  <c r="T3288" s="1"/>
  <c r="S3289"/>
  <c r="S3288" s="1"/>
  <c r="R3289"/>
  <c r="R3288" s="1"/>
  <c r="Q3289"/>
  <c r="Q3288" s="1"/>
  <c r="P3289"/>
  <c r="P3288" s="1"/>
  <c r="O3289"/>
  <c r="O3288" s="1"/>
  <c r="N3289"/>
  <c r="N3288" s="1"/>
  <c r="M3289"/>
  <c r="L3289"/>
  <c r="L3288" s="1"/>
  <c r="K3289"/>
  <c r="K3288" s="1"/>
  <c r="AT3286"/>
  <c r="AT3285" s="1"/>
  <c r="AS3286"/>
  <c r="AS3285" s="1"/>
  <c r="AR3286"/>
  <c r="AR3285" s="1"/>
  <c r="AQ3286"/>
  <c r="AQ3285" s="1"/>
  <c r="AP3286"/>
  <c r="AP3285" s="1"/>
  <c r="AO3286"/>
  <c r="AO3285" s="1"/>
  <c r="AN3286"/>
  <c r="AN3285" s="1"/>
  <c r="AM3286"/>
  <c r="AL3286"/>
  <c r="AL3285" s="1"/>
  <c r="AK3286"/>
  <c r="AK3285" s="1"/>
  <c r="AG3286"/>
  <c r="AG3285" s="1"/>
  <c r="AF3286"/>
  <c r="AF3285" s="1"/>
  <c r="AE3286"/>
  <c r="AE3285" s="1"/>
  <c r="AD3286"/>
  <c r="AD3285" s="1"/>
  <c r="AC3286"/>
  <c r="AC3285" s="1"/>
  <c r="AB3286"/>
  <c r="AB3285" s="1"/>
  <c r="AA3286"/>
  <c r="AA3285" s="1"/>
  <c r="Z3286"/>
  <c r="Y3286"/>
  <c r="Y3285" s="1"/>
  <c r="X3286"/>
  <c r="X3285" s="1"/>
  <c r="T3286"/>
  <c r="T3285" s="1"/>
  <c r="S3286"/>
  <c r="S3285" s="1"/>
  <c r="R3286"/>
  <c r="R3285" s="1"/>
  <c r="Q3286"/>
  <c r="Q3285" s="1"/>
  <c r="P3286"/>
  <c r="P3285" s="1"/>
  <c r="O3286"/>
  <c r="O3285" s="1"/>
  <c r="N3286"/>
  <c r="N3285" s="1"/>
  <c r="M3286"/>
  <c r="L3286"/>
  <c r="L3285" s="1"/>
  <c r="K3286"/>
  <c r="K3285" s="1"/>
  <c r="AT3274"/>
  <c r="AS3274"/>
  <c r="AR3274"/>
  <c r="AQ3274"/>
  <c r="AP3274"/>
  <c r="AO3274"/>
  <c r="AN3274"/>
  <c r="AM3274"/>
  <c r="AL3274"/>
  <c r="AK3274"/>
  <c r="AG3274"/>
  <c r="AF3274"/>
  <c r="AE3274"/>
  <c r="AD3274"/>
  <c r="AC3274"/>
  <c r="AB3274"/>
  <c r="AA3274"/>
  <c r="Z3274"/>
  <c r="Y3274"/>
  <c r="X3274"/>
  <c r="T3274"/>
  <c r="S3274"/>
  <c r="R3274"/>
  <c r="Q3274"/>
  <c r="P3274"/>
  <c r="O3274"/>
  <c r="N3274"/>
  <c r="M3274"/>
  <c r="L3274"/>
  <c r="K3274"/>
  <c r="AT3272"/>
  <c r="AS3272"/>
  <c r="AR3272"/>
  <c r="AQ3272"/>
  <c r="AP3272"/>
  <c r="AO3272"/>
  <c r="AN3272"/>
  <c r="AM3272"/>
  <c r="AL3272"/>
  <c r="AK3272"/>
  <c r="AG3272"/>
  <c r="AF3272"/>
  <c r="AE3272"/>
  <c r="AD3272"/>
  <c r="AC3272"/>
  <c r="AB3272"/>
  <c r="AA3272"/>
  <c r="Z3272"/>
  <c r="Y3272"/>
  <c r="X3272"/>
  <c r="T3272"/>
  <c r="S3272"/>
  <c r="R3272"/>
  <c r="Q3272"/>
  <c r="P3272"/>
  <c r="O3272"/>
  <c r="N3272"/>
  <c r="M3272"/>
  <c r="L3272"/>
  <c r="K3272"/>
  <c r="AT3266"/>
  <c r="AT3264" s="1"/>
  <c r="AS3266"/>
  <c r="AS3264" s="1"/>
  <c r="AR3266"/>
  <c r="AR3264" s="1"/>
  <c r="AQ3266"/>
  <c r="AQ3264" s="1"/>
  <c r="AP3266"/>
  <c r="AP3264" s="1"/>
  <c r="AO3266"/>
  <c r="AO3264" s="1"/>
  <c r="AN3266"/>
  <c r="AM3266"/>
  <c r="AM3264" s="1"/>
  <c r="AL3266"/>
  <c r="AL3264" s="1"/>
  <c r="AK3266"/>
  <c r="AK3264" s="1"/>
  <c r="AG3266"/>
  <c r="AG3264" s="1"/>
  <c r="AF3266"/>
  <c r="AF3264" s="1"/>
  <c r="AE3266"/>
  <c r="AE3264" s="1"/>
  <c r="AD3266"/>
  <c r="AD3264" s="1"/>
  <c r="AC3266"/>
  <c r="AC3264" s="1"/>
  <c r="AB3266"/>
  <c r="AB3264" s="1"/>
  <c r="AA3266"/>
  <c r="AA3264" s="1"/>
  <c r="Z3266"/>
  <c r="Z3264" s="1"/>
  <c r="Y3266"/>
  <c r="Y3264" s="1"/>
  <c r="X3266"/>
  <c r="X3264" s="1"/>
  <c r="T3266"/>
  <c r="T3264" s="1"/>
  <c r="S3266"/>
  <c r="S3264" s="1"/>
  <c r="R3266"/>
  <c r="R3264" s="1"/>
  <c r="Q3266"/>
  <c r="Q3264" s="1"/>
  <c r="P3266"/>
  <c r="P3264" s="1"/>
  <c r="O3266"/>
  <c r="O3264" s="1"/>
  <c r="N3266"/>
  <c r="M3266"/>
  <c r="M3264" s="1"/>
  <c r="L3266"/>
  <c r="L3264" s="1"/>
  <c r="K3266"/>
  <c r="K3264" s="1"/>
  <c r="AT3242"/>
  <c r="AT3241" s="1"/>
  <c r="AS3242"/>
  <c r="AS3241" s="1"/>
  <c r="AR3242"/>
  <c r="AR3241" s="1"/>
  <c r="AQ3242"/>
  <c r="AQ3241" s="1"/>
  <c r="AP3242"/>
  <c r="AP3241" s="1"/>
  <c r="AO3242"/>
  <c r="AO3241" s="1"/>
  <c r="AN3242"/>
  <c r="AN3241" s="1"/>
  <c r="AM3242"/>
  <c r="AL3242"/>
  <c r="AL3241" s="1"/>
  <c r="AK3242"/>
  <c r="AK3241" s="1"/>
  <c r="AG3242"/>
  <c r="AG3241" s="1"/>
  <c r="AF3242"/>
  <c r="AF3241" s="1"/>
  <c r="AE3242"/>
  <c r="AE3241" s="1"/>
  <c r="AD3242"/>
  <c r="AD3241" s="1"/>
  <c r="AC3242"/>
  <c r="AC3241" s="1"/>
  <c r="AB3242"/>
  <c r="AB3241" s="1"/>
  <c r="AA3242"/>
  <c r="AA3241" s="1"/>
  <c r="Z3242"/>
  <c r="Z3241" s="1"/>
  <c r="Y3242"/>
  <c r="X3242"/>
  <c r="X3241" s="1"/>
  <c r="T3242"/>
  <c r="S3242"/>
  <c r="S3241" s="1"/>
  <c r="R3242"/>
  <c r="R3241" s="1"/>
  <c r="Q3242"/>
  <c r="Q3241" s="1"/>
  <c r="P3242"/>
  <c r="P3241" s="1"/>
  <c r="O3242"/>
  <c r="O3241" s="1"/>
  <c r="N3242"/>
  <c r="N3241" s="1"/>
  <c r="M3242"/>
  <c r="M3241" s="1"/>
  <c r="L3242"/>
  <c r="L3241" s="1"/>
  <c r="K3242"/>
  <c r="K3241" s="1"/>
  <c r="AT3239"/>
  <c r="AT3238" s="1"/>
  <c r="AS3239"/>
  <c r="AS3238" s="1"/>
  <c r="AR3239"/>
  <c r="AR3238" s="1"/>
  <c r="AQ3239"/>
  <c r="AQ3238" s="1"/>
  <c r="AP3239"/>
  <c r="AP3238" s="1"/>
  <c r="AO3239"/>
  <c r="AO3238" s="1"/>
  <c r="AN3239"/>
  <c r="AN3238" s="1"/>
  <c r="AM3239"/>
  <c r="AM3238" s="1"/>
  <c r="AL3239"/>
  <c r="AK3239"/>
  <c r="AK3238" s="1"/>
  <c r="AG3239"/>
  <c r="AG3238" s="1"/>
  <c r="AF3239"/>
  <c r="AF3238" s="1"/>
  <c r="AE3239"/>
  <c r="AE3238" s="1"/>
  <c r="AD3239"/>
  <c r="AD3238" s="1"/>
  <c r="AC3239"/>
  <c r="AC3238" s="1"/>
  <c r="AB3239"/>
  <c r="AB3238" s="1"/>
  <c r="AA3239"/>
  <c r="AA3238" s="1"/>
  <c r="Z3239"/>
  <c r="Y3239"/>
  <c r="Y3238" s="1"/>
  <c r="X3239"/>
  <c r="X3238" s="1"/>
  <c r="T3239"/>
  <c r="T3238" s="1"/>
  <c r="S3239"/>
  <c r="S3238" s="1"/>
  <c r="R3239"/>
  <c r="R3238" s="1"/>
  <c r="Q3239"/>
  <c r="Q3238" s="1"/>
  <c r="P3239"/>
  <c r="P3238" s="1"/>
  <c r="O3239"/>
  <c r="O3238" s="1"/>
  <c r="N3239"/>
  <c r="N3238" s="1"/>
  <c r="M3239"/>
  <c r="M3238" s="1"/>
  <c r="L3239"/>
  <c r="K3239"/>
  <c r="K3238" s="1"/>
  <c r="AT3227"/>
  <c r="AS3227"/>
  <c r="AR3227"/>
  <c r="AQ3227"/>
  <c r="AP3227"/>
  <c r="AO3227"/>
  <c r="AN3227"/>
  <c r="AL3227"/>
  <c r="AK3227"/>
  <c r="AG3227"/>
  <c r="AF3227"/>
  <c r="AE3227"/>
  <c r="AD3227"/>
  <c r="AC3227"/>
  <c r="AB3227"/>
  <c r="AA3227"/>
  <c r="Z3227"/>
  <c r="Y3227"/>
  <c r="X3227"/>
  <c r="T3227"/>
  <c r="S3227"/>
  <c r="R3227"/>
  <c r="Q3227"/>
  <c r="P3227"/>
  <c r="O3227"/>
  <c r="N3227"/>
  <c r="M3227"/>
  <c r="L3227"/>
  <c r="K3227"/>
  <c r="AT3225"/>
  <c r="AS3225"/>
  <c r="AR3225"/>
  <c r="AQ3225"/>
  <c r="AP3225"/>
  <c r="AO3225"/>
  <c r="AN3225"/>
  <c r="AM3225"/>
  <c r="AL3225"/>
  <c r="AK3225"/>
  <c r="AG3225"/>
  <c r="AF3225"/>
  <c r="AE3225"/>
  <c r="AD3225"/>
  <c r="AC3225"/>
  <c r="AB3225"/>
  <c r="AA3225"/>
  <c r="Z3225"/>
  <c r="Y3225"/>
  <c r="X3225"/>
  <c r="T3225"/>
  <c r="S3225"/>
  <c r="R3225"/>
  <c r="Q3225"/>
  <c r="P3225"/>
  <c r="O3225"/>
  <c r="N3225"/>
  <c r="M3225"/>
  <c r="L3225"/>
  <c r="K3225"/>
  <c r="AT3219"/>
  <c r="AT3217" s="1"/>
  <c r="AS3219"/>
  <c r="AS3217" s="1"/>
  <c r="AR3219"/>
  <c r="AR3217" s="1"/>
  <c r="AQ3219"/>
  <c r="AQ3217" s="1"/>
  <c r="AP3219"/>
  <c r="AP3217" s="1"/>
  <c r="AO3219"/>
  <c r="AO3217" s="1"/>
  <c r="AN3219"/>
  <c r="AN3217" s="1"/>
  <c r="AM3219"/>
  <c r="AL3219"/>
  <c r="AL3217" s="1"/>
  <c r="AK3219"/>
  <c r="AK3217" s="1"/>
  <c r="AG3219"/>
  <c r="AG3217" s="1"/>
  <c r="AF3219"/>
  <c r="AF3217" s="1"/>
  <c r="AE3219"/>
  <c r="AE3217" s="1"/>
  <c r="AD3219"/>
  <c r="AD3217" s="1"/>
  <c r="AC3219"/>
  <c r="AC3217" s="1"/>
  <c r="AB3219"/>
  <c r="AB3217" s="1"/>
  <c r="AA3219"/>
  <c r="AA3217" s="1"/>
  <c r="Z3219"/>
  <c r="Z3217" s="1"/>
  <c r="Y3219"/>
  <c r="X3219"/>
  <c r="X3217" s="1"/>
  <c r="T3219"/>
  <c r="T3217" s="1"/>
  <c r="S3219"/>
  <c r="S3217" s="1"/>
  <c r="R3219"/>
  <c r="R3217" s="1"/>
  <c r="Q3219"/>
  <c r="Q3217" s="1"/>
  <c r="P3219"/>
  <c r="P3217" s="1"/>
  <c r="O3219"/>
  <c r="O3217" s="1"/>
  <c r="N3219"/>
  <c r="N3217" s="1"/>
  <c r="M3219"/>
  <c r="M3217" s="1"/>
  <c r="L3219"/>
  <c r="K3219"/>
  <c r="K3217" s="1"/>
  <c r="AT3195"/>
  <c r="AT3194" s="1"/>
  <c r="AS3195"/>
  <c r="AS3194" s="1"/>
  <c r="AR3195"/>
  <c r="AR3194" s="1"/>
  <c r="AQ3195"/>
  <c r="AQ3194" s="1"/>
  <c r="AP3195"/>
  <c r="AP3194" s="1"/>
  <c r="AO3195"/>
  <c r="AO3194" s="1"/>
  <c r="AN3195"/>
  <c r="AN3194" s="1"/>
  <c r="AM3195"/>
  <c r="AM3194" s="1"/>
  <c r="AL3195"/>
  <c r="AK3195"/>
  <c r="AK3194" s="1"/>
  <c r="AG3195"/>
  <c r="AG3194" s="1"/>
  <c r="AF3195"/>
  <c r="AF3194" s="1"/>
  <c r="AE3195"/>
  <c r="AE3194" s="1"/>
  <c r="AD3195"/>
  <c r="AD3194" s="1"/>
  <c r="AC3195"/>
  <c r="AC3194" s="1"/>
  <c r="AB3195"/>
  <c r="AB3194" s="1"/>
  <c r="AA3195"/>
  <c r="AA3194" s="1"/>
  <c r="Z3195"/>
  <c r="Z3194" s="1"/>
  <c r="Y3195"/>
  <c r="Y3194" s="1"/>
  <c r="X3195"/>
  <c r="T3195"/>
  <c r="T3194" s="1"/>
  <c r="S3195"/>
  <c r="S3194" s="1"/>
  <c r="R3195"/>
  <c r="R3194" s="1"/>
  <c r="Q3195"/>
  <c r="Q3194" s="1"/>
  <c r="P3195"/>
  <c r="P3194" s="1"/>
  <c r="O3195"/>
  <c r="O3194" s="1"/>
  <c r="N3195"/>
  <c r="N3194" s="1"/>
  <c r="M3195"/>
  <c r="M3194" s="1"/>
  <c r="L3195"/>
  <c r="L3194" s="1"/>
  <c r="K3195"/>
  <c r="AT3192"/>
  <c r="AT3191" s="1"/>
  <c r="AS3192"/>
  <c r="AS3191" s="1"/>
  <c r="AR3192"/>
  <c r="AR3191" s="1"/>
  <c r="AQ3192"/>
  <c r="AQ3191" s="1"/>
  <c r="AP3192"/>
  <c r="AP3191" s="1"/>
  <c r="AO3192"/>
  <c r="AO3191" s="1"/>
  <c r="AN3192"/>
  <c r="AM3192"/>
  <c r="AM3191" s="1"/>
  <c r="AL3192"/>
  <c r="AL3191" s="1"/>
  <c r="AK3192"/>
  <c r="AK3191" s="1"/>
  <c r="AG3192"/>
  <c r="AG3191" s="1"/>
  <c r="AF3192"/>
  <c r="AF3191" s="1"/>
  <c r="AE3192"/>
  <c r="AE3191" s="1"/>
  <c r="AD3192"/>
  <c r="AD3191" s="1"/>
  <c r="AC3192"/>
  <c r="AC3191" s="1"/>
  <c r="AB3192"/>
  <c r="AB3191" s="1"/>
  <c r="AA3192"/>
  <c r="Z3192"/>
  <c r="Z3191" s="1"/>
  <c r="Y3192"/>
  <c r="Y3191" s="1"/>
  <c r="X3192"/>
  <c r="X3191" s="1"/>
  <c r="T3192"/>
  <c r="T3191" s="1"/>
  <c r="S3192"/>
  <c r="S3191" s="1"/>
  <c r="R3192"/>
  <c r="R3191" s="1"/>
  <c r="Q3192"/>
  <c r="Q3191" s="1"/>
  <c r="P3192"/>
  <c r="P3191" s="1"/>
  <c r="O3192"/>
  <c r="O3191" s="1"/>
  <c r="N3192"/>
  <c r="M3192"/>
  <c r="M3191" s="1"/>
  <c r="L3192"/>
  <c r="L3191" s="1"/>
  <c r="K3192"/>
  <c r="K3191" s="1"/>
  <c r="AT3180"/>
  <c r="AS3180"/>
  <c r="AR3180"/>
  <c r="AQ3180"/>
  <c r="AP3180"/>
  <c r="AO3180"/>
  <c r="AN3180"/>
  <c r="AM3180"/>
  <c r="AL3180"/>
  <c r="AK3180"/>
  <c r="AG3180"/>
  <c r="AF3180"/>
  <c r="AE3180"/>
  <c r="AD3180"/>
  <c r="AC3180"/>
  <c r="AB3180"/>
  <c r="AA3180"/>
  <c r="Z3180"/>
  <c r="Y3180"/>
  <c r="X3180"/>
  <c r="T3180"/>
  <c r="S3180"/>
  <c r="R3180"/>
  <c r="Q3180"/>
  <c r="P3180"/>
  <c r="O3180"/>
  <c r="N3180"/>
  <c r="M3180"/>
  <c r="L3180"/>
  <c r="K3180"/>
  <c r="AT3178"/>
  <c r="AS3178"/>
  <c r="AR3178"/>
  <c r="AQ3178"/>
  <c r="AP3178"/>
  <c r="AO3178"/>
  <c r="AN3178"/>
  <c r="AM3178"/>
  <c r="AL3178"/>
  <c r="AK3178"/>
  <c r="AG3178"/>
  <c r="AF3178"/>
  <c r="AE3178"/>
  <c r="AD3178"/>
  <c r="AC3178"/>
  <c r="AB3178"/>
  <c r="AA3178"/>
  <c r="Z3178"/>
  <c r="Y3178"/>
  <c r="X3178"/>
  <c r="T3178"/>
  <c r="S3178"/>
  <c r="R3178"/>
  <c r="Q3178"/>
  <c r="P3178"/>
  <c r="O3178"/>
  <c r="N3178"/>
  <c r="M3178"/>
  <c r="L3178"/>
  <c r="K3178"/>
  <c r="AT3172"/>
  <c r="AT3170" s="1"/>
  <c r="AS3172"/>
  <c r="AS3170" s="1"/>
  <c r="AR3172"/>
  <c r="AR3170" s="1"/>
  <c r="AQ3172"/>
  <c r="AQ3170" s="1"/>
  <c r="AP3172"/>
  <c r="AP3170" s="1"/>
  <c r="AO3172"/>
  <c r="AO3170" s="1"/>
  <c r="AN3172"/>
  <c r="AN3170" s="1"/>
  <c r="AM3172"/>
  <c r="AM3170" s="1"/>
  <c r="AL3172"/>
  <c r="AK3172"/>
  <c r="AK3170" s="1"/>
  <c r="AG3172"/>
  <c r="AG3170" s="1"/>
  <c r="AF3172"/>
  <c r="AF3170" s="1"/>
  <c r="AE3172"/>
  <c r="AE3170" s="1"/>
  <c r="AD3172"/>
  <c r="AD3170" s="1"/>
  <c r="AC3172"/>
  <c r="AC3170" s="1"/>
  <c r="AB3172"/>
  <c r="AB3170" s="1"/>
  <c r="AA3172"/>
  <c r="AA3170" s="1"/>
  <c r="Z3172"/>
  <c r="Z3170" s="1"/>
  <c r="Y3172"/>
  <c r="Y3170" s="1"/>
  <c r="X3172"/>
  <c r="X3170" s="1"/>
  <c r="T3172"/>
  <c r="T3170" s="1"/>
  <c r="S3172"/>
  <c r="S3170" s="1"/>
  <c r="R3172"/>
  <c r="R3170" s="1"/>
  <c r="Q3172"/>
  <c r="Q3170" s="1"/>
  <c r="P3172"/>
  <c r="P3170" s="1"/>
  <c r="O3172"/>
  <c r="O3170" s="1"/>
  <c r="N3172"/>
  <c r="N3170" s="1"/>
  <c r="M3172"/>
  <c r="L3172"/>
  <c r="L3170" s="1"/>
  <c r="K3172"/>
  <c r="K3170" s="1"/>
  <c r="AT3148"/>
  <c r="AT3147" s="1"/>
  <c r="AS3148"/>
  <c r="AS3147" s="1"/>
  <c r="AR3148"/>
  <c r="AR3147" s="1"/>
  <c r="AQ3148"/>
  <c r="AQ3147" s="1"/>
  <c r="AP3148"/>
  <c r="AP3147" s="1"/>
  <c r="AO3148"/>
  <c r="AO3147" s="1"/>
  <c r="AN3148"/>
  <c r="AN3147" s="1"/>
  <c r="AM3148"/>
  <c r="AM3147" s="1"/>
  <c r="AL3148"/>
  <c r="AK3148"/>
  <c r="AK3147" s="1"/>
  <c r="AG3148"/>
  <c r="AG3147" s="1"/>
  <c r="AF3148"/>
  <c r="AF3147" s="1"/>
  <c r="AE3148"/>
  <c r="AE3147" s="1"/>
  <c r="AD3148"/>
  <c r="AD3147" s="1"/>
  <c r="AC3148"/>
  <c r="AC3147" s="1"/>
  <c r="AB3148"/>
  <c r="AB3147" s="1"/>
  <c r="AA3148"/>
  <c r="AA3147" s="1"/>
  <c r="Z3148"/>
  <c r="Z3147" s="1"/>
  <c r="Y3148"/>
  <c r="X3148"/>
  <c r="X3147" s="1"/>
  <c r="T3148"/>
  <c r="T3147" s="1"/>
  <c r="S3148"/>
  <c r="S3147" s="1"/>
  <c r="R3148"/>
  <c r="R3147" s="1"/>
  <c r="Q3148"/>
  <c r="Q3147" s="1"/>
  <c r="P3148"/>
  <c r="P3147" s="1"/>
  <c r="O3148"/>
  <c r="O3147" s="1"/>
  <c r="N3148"/>
  <c r="N3147" s="1"/>
  <c r="M3148"/>
  <c r="M3147" s="1"/>
  <c r="L3148"/>
  <c r="K3148"/>
  <c r="K3147" s="1"/>
  <c r="AT3145"/>
  <c r="AT3144" s="1"/>
  <c r="AS3145"/>
  <c r="AS3144" s="1"/>
  <c r="AR3145"/>
  <c r="AR3144" s="1"/>
  <c r="AQ3145"/>
  <c r="AQ3144" s="1"/>
  <c r="AP3145"/>
  <c r="AP3144" s="1"/>
  <c r="AO3145"/>
  <c r="AO3144" s="1"/>
  <c r="AN3145"/>
  <c r="AN3144" s="1"/>
  <c r="AM3145"/>
  <c r="AM3144" s="1"/>
  <c r="AL3145"/>
  <c r="AL3144" s="1"/>
  <c r="AK3145"/>
  <c r="AG3145"/>
  <c r="AG3144" s="1"/>
  <c r="AF3145"/>
  <c r="AF3144" s="1"/>
  <c r="AE3145"/>
  <c r="AE3144" s="1"/>
  <c r="AD3145"/>
  <c r="AD3144" s="1"/>
  <c r="AC3145"/>
  <c r="AC3144" s="1"/>
  <c r="AB3145"/>
  <c r="AB3144" s="1"/>
  <c r="AA3145"/>
  <c r="Z3145"/>
  <c r="Z3144" s="1"/>
  <c r="Y3145"/>
  <c r="Y3144" s="1"/>
  <c r="X3145"/>
  <c r="X3144" s="1"/>
  <c r="T3145"/>
  <c r="T3144" s="1"/>
  <c r="S3145"/>
  <c r="S3144" s="1"/>
  <c r="R3145"/>
  <c r="Q3145"/>
  <c r="Q3144" s="1"/>
  <c r="P3145"/>
  <c r="P3144" s="1"/>
  <c r="O3145"/>
  <c r="O3144" s="1"/>
  <c r="N3145"/>
  <c r="N3144" s="1"/>
  <c r="M3145"/>
  <c r="M3144" s="1"/>
  <c r="L3145"/>
  <c r="L3144" s="1"/>
  <c r="K3145"/>
  <c r="K3144" s="1"/>
  <c r="AT3133"/>
  <c r="AS3133"/>
  <c r="AR3133"/>
  <c r="AQ3133"/>
  <c r="AP3133"/>
  <c r="AO3133"/>
  <c r="AN3133"/>
  <c r="AM3133"/>
  <c r="AL3133"/>
  <c r="AK3133"/>
  <c r="AG3133"/>
  <c r="AF3133"/>
  <c r="AE3133"/>
  <c r="AD3133"/>
  <c r="AC3133"/>
  <c r="AB3133"/>
  <c r="AA3133"/>
  <c r="Z3133"/>
  <c r="Y3133"/>
  <c r="X3133"/>
  <c r="T3133"/>
  <c r="S3133"/>
  <c r="R3133"/>
  <c r="Q3133"/>
  <c r="P3133"/>
  <c r="O3133"/>
  <c r="N3133"/>
  <c r="M3133"/>
  <c r="L3133"/>
  <c r="K3133"/>
  <c r="AT3131"/>
  <c r="AS3131"/>
  <c r="AR3131"/>
  <c r="AQ3131"/>
  <c r="AP3131"/>
  <c r="AO3131"/>
  <c r="AN3131"/>
  <c r="AM3131"/>
  <c r="AL3131"/>
  <c r="AK3131"/>
  <c r="AG3131"/>
  <c r="AF3131"/>
  <c r="AE3131"/>
  <c r="AD3131"/>
  <c r="AC3131"/>
  <c r="AB3131"/>
  <c r="AA3131"/>
  <c r="Z3131"/>
  <c r="Y3131"/>
  <c r="X3131"/>
  <c r="T3131"/>
  <c r="S3131"/>
  <c r="R3131"/>
  <c r="Q3131"/>
  <c r="P3131"/>
  <c r="O3131"/>
  <c r="N3131"/>
  <c r="M3131"/>
  <c r="L3131"/>
  <c r="K3131"/>
  <c r="AT3125"/>
  <c r="AT3123" s="1"/>
  <c r="AS3125"/>
  <c r="AS3123" s="1"/>
  <c r="AR3125"/>
  <c r="AR3123" s="1"/>
  <c r="AQ3125"/>
  <c r="AQ3123" s="1"/>
  <c r="AP3125"/>
  <c r="AP3123" s="1"/>
  <c r="AO3125"/>
  <c r="AO3123" s="1"/>
  <c r="AN3125"/>
  <c r="AN3123" s="1"/>
  <c r="AM3125"/>
  <c r="AL3125"/>
  <c r="AL3123" s="1"/>
  <c r="AK3125"/>
  <c r="AK3123" s="1"/>
  <c r="AG3125"/>
  <c r="AG3123" s="1"/>
  <c r="AF3125"/>
  <c r="AF3123" s="1"/>
  <c r="AE3125"/>
  <c r="AE3123" s="1"/>
  <c r="AD3125"/>
  <c r="AD3123" s="1"/>
  <c r="AC3125"/>
  <c r="AC3123" s="1"/>
  <c r="AB3125"/>
  <c r="AB3123" s="1"/>
  <c r="AA3125"/>
  <c r="AA3123" s="1"/>
  <c r="Z3125"/>
  <c r="Y3125"/>
  <c r="Y3123" s="1"/>
  <c r="X3125"/>
  <c r="X3123" s="1"/>
  <c r="T3125"/>
  <c r="T3123" s="1"/>
  <c r="S3125"/>
  <c r="S3123" s="1"/>
  <c r="R3125"/>
  <c r="R3123" s="1"/>
  <c r="Q3125"/>
  <c r="Q3123" s="1"/>
  <c r="P3125"/>
  <c r="P3123" s="1"/>
  <c r="O3125"/>
  <c r="O3123" s="1"/>
  <c r="N3125"/>
  <c r="N3123" s="1"/>
  <c r="M3125"/>
  <c r="L3125"/>
  <c r="L3123" s="1"/>
  <c r="K3125"/>
  <c r="K3123" s="1"/>
  <c r="AT3101"/>
  <c r="AT3100" s="1"/>
  <c r="AS3101"/>
  <c r="AS3100" s="1"/>
  <c r="AR3101"/>
  <c r="AR3100" s="1"/>
  <c r="AQ3101"/>
  <c r="AQ3100" s="1"/>
  <c r="AP3101"/>
  <c r="AP3100" s="1"/>
  <c r="AO3101"/>
  <c r="AO3100" s="1"/>
  <c r="AN3101"/>
  <c r="AN3100" s="1"/>
  <c r="AM3101"/>
  <c r="AM3100" s="1"/>
  <c r="AL3101"/>
  <c r="AK3101"/>
  <c r="AK3100" s="1"/>
  <c r="AG3101"/>
  <c r="AG3100" s="1"/>
  <c r="AF3101"/>
  <c r="AF3100" s="1"/>
  <c r="AE3101"/>
  <c r="AE3100" s="1"/>
  <c r="AD3101"/>
  <c r="AC3101"/>
  <c r="AC3100" s="1"/>
  <c r="AB3101"/>
  <c r="AB3100" s="1"/>
  <c r="AA3101"/>
  <c r="AA3100" s="1"/>
  <c r="Z3101"/>
  <c r="Z3100" s="1"/>
  <c r="Y3101"/>
  <c r="Y3100" s="1"/>
  <c r="X3101"/>
  <c r="X3100" s="1"/>
  <c r="T3101"/>
  <c r="T3100" s="1"/>
  <c r="S3101"/>
  <c r="S3100" s="1"/>
  <c r="R3101"/>
  <c r="R3100" s="1"/>
  <c r="Q3101"/>
  <c r="Q3100" s="1"/>
  <c r="P3101"/>
  <c r="P3100" s="1"/>
  <c r="O3101"/>
  <c r="O3100" s="1"/>
  <c r="N3101"/>
  <c r="N3100" s="1"/>
  <c r="M3101"/>
  <c r="L3101"/>
  <c r="L3100" s="1"/>
  <c r="K3101"/>
  <c r="K3100" s="1"/>
  <c r="AT3098"/>
  <c r="AT3097" s="1"/>
  <c r="AS3098"/>
  <c r="AS3097" s="1"/>
  <c r="AR3098"/>
  <c r="AQ3098"/>
  <c r="AQ3097" s="1"/>
  <c r="AP3098"/>
  <c r="AP3097" s="1"/>
  <c r="AO3098"/>
  <c r="AO3097" s="1"/>
  <c r="AN3098"/>
  <c r="AN3097" s="1"/>
  <c r="AM3098"/>
  <c r="AM3097" s="1"/>
  <c r="AL3098"/>
  <c r="AL3097" s="1"/>
  <c r="AK3098"/>
  <c r="AK3097" s="1"/>
  <c r="AG3098"/>
  <c r="AG3097" s="1"/>
  <c r="AF3098"/>
  <c r="AF3097" s="1"/>
  <c r="AE3098"/>
  <c r="AE3097" s="1"/>
  <c r="AD3098"/>
  <c r="AD3097" s="1"/>
  <c r="AC3098"/>
  <c r="AC3097" s="1"/>
  <c r="AB3098"/>
  <c r="AB3097" s="1"/>
  <c r="AA3098"/>
  <c r="AA3097" s="1"/>
  <c r="Z3098"/>
  <c r="Z3097" s="1"/>
  <c r="Y3098"/>
  <c r="X3098"/>
  <c r="X3097" s="1"/>
  <c r="T3098"/>
  <c r="T3097" s="1"/>
  <c r="S3098"/>
  <c r="S3097" s="1"/>
  <c r="R3098"/>
  <c r="R3097" s="1"/>
  <c r="Q3098"/>
  <c r="Q3097" s="1"/>
  <c r="P3098"/>
  <c r="P3097" s="1"/>
  <c r="O3098"/>
  <c r="O3097" s="1"/>
  <c r="N3098"/>
  <c r="N3097" s="1"/>
  <c r="M3098"/>
  <c r="M3097" s="1"/>
  <c r="L3098"/>
  <c r="K3098"/>
  <c r="K3097" s="1"/>
  <c r="AT3086"/>
  <c r="AS3086"/>
  <c r="AR3086"/>
  <c r="AQ3086"/>
  <c r="AP3086"/>
  <c r="AO3086"/>
  <c r="AN3086"/>
  <c r="AM3086"/>
  <c r="AL3086"/>
  <c r="AK3086"/>
  <c r="AG3086"/>
  <c r="AF3086"/>
  <c r="AE3086"/>
  <c r="AD3086"/>
  <c r="AC3086"/>
  <c r="AB3086"/>
  <c r="AA3086"/>
  <c r="Z3086"/>
  <c r="Y3086"/>
  <c r="X3086"/>
  <c r="T3086"/>
  <c r="S3086"/>
  <c r="R3086"/>
  <c r="Q3086"/>
  <c r="P3086"/>
  <c r="O3086"/>
  <c r="N3086"/>
  <c r="M3086"/>
  <c r="L3086"/>
  <c r="K3086"/>
  <c r="AT3084"/>
  <c r="AS3084"/>
  <c r="AR3084"/>
  <c r="AQ3084"/>
  <c r="AP3084"/>
  <c r="AO3084"/>
  <c r="AN3084"/>
  <c r="AM3084"/>
  <c r="AL3084"/>
  <c r="AK3084"/>
  <c r="AG3084"/>
  <c r="AF3084"/>
  <c r="AE3084"/>
  <c r="AD3084"/>
  <c r="AC3084"/>
  <c r="AB3084"/>
  <c r="AA3084"/>
  <c r="Z3084"/>
  <c r="Y3084"/>
  <c r="X3084"/>
  <c r="T3084"/>
  <c r="S3084"/>
  <c r="R3084"/>
  <c r="Q3084"/>
  <c r="P3084"/>
  <c r="O3084"/>
  <c r="N3084"/>
  <c r="M3084"/>
  <c r="L3084"/>
  <c r="K3084"/>
  <c r="AT3078"/>
  <c r="AT3076" s="1"/>
  <c r="AS3078"/>
  <c r="AS3076" s="1"/>
  <c r="AR3078"/>
  <c r="AR3076" s="1"/>
  <c r="AQ3078"/>
  <c r="AQ3076" s="1"/>
  <c r="AP3078"/>
  <c r="AP3076" s="1"/>
  <c r="AO3078"/>
  <c r="AO3076" s="1"/>
  <c r="AN3078"/>
  <c r="AN3076" s="1"/>
  <c r="AM3078"/>
  <c r="AL3078"/>
  <c r="AL3076" s="1"/>
  <c r="AK3078"/>
  <c r="AK3076" s="1"/>
  <c r="AG3078"/>
  <c r="AG3076" s="1"/>
  <c r="AF3078"/>
  <c r="AF3076" s="1"/>
  <c r="AE3078"/>
  <c r="AE3076" s="1"/>
  <c r="AD3078"/>
  <c r="AD3076" s="1"/>
  <c r="AC3078"/>
  <c r="AC3076" s="1"/>
  <c r="AB3078"/>
  <c r="AB3076" s="1"/>
  <c r="AA3078"/>
  <c r="AA3076" s="1"/>
  <c r="Z3078"/>
  <c r="Z3076" s="1"/>
  <c r="Y3078"/>
  <c r="Y3076" s="1"/>
  <c r="X3078"/>
  <c r="X3076" s="1"/>
  <c r="T3078"/>
  <c r="T3076" s="1"/>
  <c r="S3078"/>
  <c r="S3076" s="1"/>
  <c r="R3078"/>
  <c r="R3076" s="1"/>
  <c r="Q3078"/>
  <c r="Q3076" s="1"/>
  <c r="P3078"/>
  <c r="P3076" s="1"/>
  <c r="O3078"/>
  <c r="O3076" s="1"/>
  <c r="N3078"/>
  <c r="N3076" s="1"/>
  <c r="M3078"/>
  <c r="M3076" s="1"/>
  <c r="L3078"/>
  <c r="K3078"/>
  <c r="K3076" s="1"/>
  <c r="AT3054"/>
  <c r="AT3053" s="1"/>
  <c r="AS3054"/>
  <c r="AS3053" s="1"/>
  <c r="AR3054"/>
  <c r="AR3053" s="1"/>
  <c r="AQ3054"/>
  <c r="AQ3053" s="1"/>
  <c r="AP3054"/>
  <c r="AP3053" s="1"/>
  <c r="AO3054"/>
  <c r="AO3053" s="1"/>
  <c r="AN3054"/>
  <c r="AM3054"/>
  <c r="AM3053" s="1"/>
  <c r="AL3054"/>
  <c r="AL3053" s="1"/>
  <c r="AK3054"/>
  <c r="AK3053" s="1"/>
  <c r="AG3054"/>
  <c r="AG3053" s="1"/>
  <c r="AF3054"/>
  <c r="AF3053" s="1"/>
  <c r="AE3054"/>
  <c r="AE3053" s="1"/>
  <c r="AD3054"/>
  <c r="AD3053" s="1"/>
  <c r="AC3054"/>
  <c r="AC3053" s="1"/>
  <c r="AB3054"/>
  <c r="AB3053" s="1"/>
  <c r="AA3054"/>
  <c r="AA3053" s="1"/>
  <c r="Z3054"/>
  <c r="Z3053" s="1"/>
  <c r="Y3054"/>
  <c r="Y3053" s="1"/>
  <c r="X3054"/>
  <c r="T3054"/>
  <c r="T3053" s="1"/>
  <c r="S3054"/>
  <c r="S3053" s="1"/>
  <c r="R3054"/>
  <c r="R3053" s="1"/>
  <c r="Q3054"/>
  <c r="Q3053" s="1"/>
  <c r="P3054"/>
  <c r="O3054"/>
  <c r="O3053" s="1"/>
  <c r="N3054"/>
  <c r="N3053" s="1"/>
  <c r="M3054"/>
  <c r="M3053" s="1"/>
  <c r="L3054"/>
  <c r="L3053" s="1"/>
  <c r="K3054"/>
  <c r="K3053" s="1"/>
  <c r="AT3051"/>
  <c r="AT3050" s="1"/>
  <c r="AS3051"/>
  <c r="AS3050" s="1"/>
  <c r="AR3051"/>
  <c r="AR3050" s="1"/>
  <c r="AQ3051"/>
  <c r="AQ3050" s="1"/>
  <c r="AP3051"/>
  <c r="AP3050" s="1"/>
  <c r="AO3051"/>
  <c r="AO3050" s="1"/>
  <c r="AN3051"/>
  <c r="AN3050" s="1"/>
  <c r="AM3051"/>
  <c r="AL3051"/>
  <c r="AL3050" s="1"/>
  <c r="AK3051"/>
  <c r="AK3050" s="1"/>
  <c r="AG3051"/>
  <c r="AG3050" s="1"/>
  <c r="AF3051"/>
  <c r="AF3050" s="1"/>
  <c r="AE3051"/>
  <c r="AE3050" s="1"/>
  <c r="AD3051"/>
  <c r="AD3050" s="1"/>
  <c r="AC3051"/>
  <c r="AC3050" s="1"/>
  <c r="AB3051"/>
  <c r="AB3050" s="1"/>
  <c r="AA3051"/>
  <c r="AA3050" s="1"/>
  <c r="Z3051"/>
  <c r="Y3051"/>
  <c r="Y3050" s="1"/>
  <c r="X3051"/>
  <c r="X3050" s="1"/>
  <c r="T3051"/>
  <c r="T3050" s="1"/>
  <c r="S3051"/>
  <c r="S3050" s="1"/>
  <c r="R3051"/>
  <c r="R3050" s="1"/>
  <c r="Q3051"/>
  <c r="Q3050" s="1"/>
  <c r="P3051"/>
  <c r="P3050" s="1"/>
  <c r="O3051"/>
  <c r="N3051"/>
  <c r="N3050" s="1"/>
  <c r="M3051"/>
  <c r="M3050" s="1"/>
  <c r="L3051"/>
  <c r="L3050" s="1"/>
  <c r="K3051"/>
  <c r="K3050" s="1"/>
  <c r="AT3039"/>
  <c r="AS3039"/>
  <c r="AR3039"/>
  <c r="AQ3039"/>
  <c r="AP3039"/>
  <c r="AO3039"/>
  <c r="AN3039"/>
  <c r="AM3039"/>
  <c r="AL3039"/>
  <c r="AK3039"/>
  <c r="AG3039"/>
  <c r="AF3039"/>
  <c r="AE3039"/>
  <c r="AD3039"/>
  <c r="AC3039"/>
  <c r="AB3039"/>
  <c r="AA3039"/>
  <c r="Z3039"/>
  <c r="Y3039"/>
  <c r="X3039"/>
  <c r="T3039"/>
  <c r="S3039"/>
  <c r="R3039"/>
  <c r="Q3039"/>
  <c r="P3039"/>
  <c r="O3039"/>
  <c r="N3039"/>
  <c r="M3039"/>
  <c r="L3039"/>
  <c r="K3039"/>
  <c r="AT3037"/>
  <c r="AS3037"/>
  <c r="AR3037"/>
  <c r="AQ3037"/>
  <c r="AP3037"/>
  <c r="AO3037"/>
  <c r="AN3037"/>
  <c r="AM3037"/>
  <c r="AL3037"/>
  <c r="AK3037"/>
  <c r="AG3037"/>
  <c r="AF3037"/>
  <c r="AE3037"/>
  <c r="AD3037"/>
  <c r="AC3037"/>
  <c r="AB3037"/>
  <c r="AA3037"/>
  <c r="Z3037"/>
  <c r="Y3037"/>
  <c r="X3037"/>
  <c r="T3037"/>
  <c r="S3037"/>
  <c r="R3037"/>
  <c r="Q3037"/>
  <c r="P3037"/>
  <c r="O3037"/>
  <c r="N3037"/>
  <c r="M3037"/>
  <c r="L3037"/>
  <c r="K3037"/>
  <c r="AT3031"/>
  <c r="AT3029" s="1"/>
  <c r="AS3031"/>
  <c r="AS3029" s="1"/>
  <c r="AR3031"/>
  <c r="AR3029" s="1"/>
  <c r="AQ3031"/>
  <c r="AQ3029" s="1"/>
  <c r="AP3031"/>
  <c r="AP3029" s="1"/>
  <c r="AO3031"/>
  <c r="AO3029" s="1"/>
  <c r="AN3031"/>
  <c r="AM3031"/>
  <c r="AM3029" s="1"/>
  <c r="AL3031"/>
  <c r="AL3029" s="1"/>
  <c r="AK3031"/>
  <c r="AK3029" s="1"/>
  <c r="AG3031"/>
  <c r="AG3029" s="1"/>
  <c r="AF3031"/>
  <c r="AF3029" s="1"/>
  <c r="AE3031"/>
  <c r="AE3029" s="1"/>
  <c r="AD3031"/>
  <c r="AD3029" s="1"/>
  <c r="AC3031"/>
  <c r="AC3029" s="1"/>
  <c r="AB3031"/>
  <c r="AB3029" s="1"/>
  <c r="AA3031"/>
  <c r="AA3029" s="1"/>
  <c r="Z3031"/>
  <c r="Y3031"/>
  <c r="Y3029" s="1"/>
  <c r="X3031"/>
  <c r="X3029" s="1"/>
  <c r="T3031"/>
  <c r="T3029" s="1"/>
  <c r="S3031"/>
  <c r="S3029" s="1"/>
  <c r="R3031"/>
  <c r="R3029" s="1"/>
  <c r="Q3031"/>
  <c r="Q3029" s="1"/>
  <c r="P3031"/>
  <c r="P3029" s="1"/>
  <c r="O3031"/>
  <c r="O3029" s="1"/>
  <c r="N3031"/>
  <c r="N3029" s="1"/>
  <c r="M3031"/>
  <c r="M3029" s="1"/>
  <c r="L3031"/>
  <c r="L3029" s="1"/>
  <c r="K3031"/>
  <c r="AT3007"/>
  <c r="AT3006" s="1"/>
  <c r="AS3007"/>
  <c r="AS3006" s="1"/>
  <c r="AR3007"/>
  <c r="AR3006" s="1"/>
  <c r="AQ3007"/>
  <c r="AQ3006" s="1"/>
  <c r="AP3007"/>
  <c r="AP3006" s="1"/>
  <c r="AO3007"/>
  <c r="AO3006" s="1"/>
  <c r="AN3007"/>
  <c r="AM3007"/>
  <c r="AM3006" s="1"/>
  <c r="AL3007"/>
  <c r="AL3006" s="1"/>
  <c r="AK3007"/>
  <c r="AK3006" s="1"/>
  <c r="AG3007"/>
  <c r="AG3006" s="1"/>
  <c r="AF3007"/>
  <c r="AF3006" s="1"/>
  <c r="AE3007"/>
  <c r="AE3006" s="1"/>
  <c r="AD3007"/>
  <c r="AD3006" s="1"/>
  <c r="AC3007"/>
  <c r="AC3006" s="1"/>
  <c r="AB3007"/>
  <c r="AB3006" s="1"/>
  <c r="AA3007"/>
  <c r="AA3006" s="1"/>
  <c r="Z3007"/>
  <c r="Y3007"/>
  <c r="Y3006" s="1"/>
  <c r="X3007"/>
  <c r="X3006" s="1"/>
  <c r="T3007"/>
  <c r="T3006" s="1"/>
  <c r="S3007"/>
  <c r="S3006" s="1"/>
  <c r="R3007"/>
  <c r="R3006" s="1"/>
  <c r="Q3007"/>
  <c r="Q3006" s="1"/>
  <c r="P3007"/>
  <c r="P3006" s="1"/>
  <c r="O3007"/>
  <c r="O3006" s="1"/>
  <c r="N3007"/>
  <c r="N3006" s="1"/>
  <c r="M3007"/>
  <c r="L3007"/>
  <c r="L3006" s="1"/>
  <c r="K3007"/>
  <c r="K3006" s="1"/>
  <c r="AT3004"/>
  <c r="AT3003" s="1"/>
  <c r="AS3004"/>
  <c r="AS3003" s="1"/>
  <c r="AR3004"/>
  <c r="AR3003" s="1"/>
  <c r="AQ3004"/>
  <c r="AQ3003" s="1"/>
  <c r="AP3004"/>
  <c r="AP3003" s="1"/>
  <c r="AO3004"/>
  <c r="AO3003" s="1"/>
  <c r="AN3004"/>
  <c r="AN3003" s="1"/>
  <c r="AM3004"/>
  <c r="AM3003" s="1"/>
  <c r="AL3004"/>
  <c r="AL3003" s="1"/>
  <c r="AK3004"/>
  <c r="AK3003" s="1"/>
  <c r="AG3004"/>
  <c r="AG3003" s="1"/>
  <c r="AF3004"/>
  <c r="AF3003" s="1"/>
  <c r="AE3004"/>
  <c r="AE3003" s="1"/>
  <c r="AD3004"/>
  <c r="AD3003" s="1"/>
  <c r="AC3004"/>
  <c r="AC3003" s="1"/>
  <c r="AB3004"/>
  <c r="AB3003" s="1"/>
  <c r="AA3004"/>
  <c r="AA3003" s="1"/>
  <c r="Z3004"/>
  <c r="Z3003" s="1"/>
  <c r="Y3004"/>
  <c r="Y3003" s="1"/>
  <c r="X3004"/>
  <c r="X3003" s="1"/>
  <c r="T3004"/>
  <c r="T3003" s="1"/>
  <c r="S3004"/>
  <c r="S3003" s="1"/>
  <c r="R3004"/>
  <c r="R3003" s="1"/>
  <c r="Q3004"/>
  <c r="Q3003" s="1"/>
  <c r="P3004"/>
  <c r="P3003" s="1"/>
  <c r="O3004"/>
  <c r="O3003" s="1"/>
  <c r="N3004"/>
  <c r="M3004"/>
  <c r="M3003" s="1"/>
  <c r="L3004"/>
  <c r="L3003" s="1"/>
  <c r="K3004"/>
  <c r="K3003" s="1"/>
  <c r="AT2992"/>
  <c r="AS2992"/>
  <c r="AR2992"/>
  <c r="AQ2992"/>
  <c r="AP2992"/>
  <c r="AO2992"/>
  <c r="AN2992"/>
  <c r="AM2992"/>
  <c r="AL2992"/>
  <c r="AK2992"/>
  <c r="AG2992"/>
  <c r="AF2992"/>
  <c r="AE2992"/>
  <c r="AD2992"/>
  <c r="AC2992"/>
  <c r="AB2992"/>
  <c r="AA2992"/>
  <c r="Z2992"/>
  <c r="Y2992"/>
  <c r="X2992"/>
  <c r="T2992"/>
  <c r="S2992"/>
  <c r="R2992"/>
  <c r="Q2992"/>
  <c r="P2992"/>
  <c r="O2992"/>
  <c r="N2992"/>
  <c r="M2992"/>
  <c r="L2992"/>
  <c r="K2992"/>
  <c r="AT2990"/>
  <c r="AS2990"/>
  <c r="AR2990"/>
  <c r="AQ2990"/>
  <c r="AP2990"/>
  <c r="AO2990"/>
  <c r="AN2990"/>
  <c r="AM2990"/>
  <c r="AL2990"/>
  <c r="AK2990"/>
  <c r="AG2990"/>
  <c r="AF2990"/>
  <c r="AE2990"/>
  <c r="AD2990"/>
  <c r="AC2990"/>
  <c r="AB2990"/>
  <c r="AA2990"/>
  <c r="Z2990"/>
  <c r="Y2990"/>
  <c r="X2990"/>
  <c r="T2990"/>
  <c r="S2990"/>
  <c r="R2990"/>
  <c r="Q2990"/>
  <c r="P2990"/>
  <c r="O2990"/>
  <c r="N2990"/>
  <c r="M2990"/>
  <c r="L2990"/>
  <c r="K2990"/>
  <c r="AT2984"/>
  <c r="AT2982" s="1"/>
  <c r="AS2984"/>
  <c r="AS2982" s="1"/>
  <c r="AR2984"/>
  <c r="AR2982" s="1"/>
  <c r="AQ2984"/>
  <c r="AQ2982" s="1"/>
  <c r="AP2984"/>
  <c r="AP2982" s="1"/>
  <c r="AO2984"/>
  <c r="AO2982" s="1"/>
  <c r="AN2984"/>
  <c r="AN2982" s="1"/>
  <c r="AM2984"/>
  <c r="AM2982" s="1"/>
  <c r="AL2984"/>
  <c r="AL2982" s="1"/>
  <c r="AK2984"/>
  <c r="AG2984"/>
  <c r="AG2982" s="1"/>
  <c r="AF2984"/>
  <c r="AF2982" s="1"/>
  <c r="AE2984"/>
  <c r="AE2982" s="1"/>
  <c r="AD2984"/>
  <c r="AD2982" s="1"/>
  <c r="AC2984"/>
  <c r="AC2982" s="1"/>
  <c r="AB2984"/>
  <c r="AB2982" s="1"/>
  <c r="AA2984"/>
  <c r="AA2982" s="1"/>
  <c r="Z2984"/>
  <c r="Y2984"/>
  <c r="Y2982" s="1"/>
  <c r="X2984"/>
  <c r="X2982" s="1"/>
  <c r="T2984"/>
  <c r="T2982" s="1"/>
  <c r="S2984"/>
  <c r="S2982" s="1"/>
  <c r="R2984"/>
  <c r="R2982" s="1"/>
  <c r="Q2984"/>
  <c r="Q2982" s="1"/>
  <c r="P2984"/>
  <c r="P2982" s="1"/>
  <c r="O2984"/>
  <c r="O2982" s="1"/>
  <c r="N2984"/>
  <c r="N2982" s="1"/>
  <c r="M2984"/>
  <c r="M2982" s="1"/>
  <c r="L2984"/>
  <c r="L2982" s="1"/>
  <c r="K2984"/>
  <c r="AT2960"/>
  <c r="AT2959" s="1"/>
  <c r="AS2960"/>
  <c r="AS2959" s="1"/>
  <c r="AR2960"/>
  <c r="AR2959" s="1"/>
  <c r="AQ2960"/>
  <c r="AQ2959" s="1"/>
  <c r="AP2960"/>
  <c r="AP2959" s="1"/>
  <c r="AO2960"/>
  <c r="AO2959" s="1"/>
  <c r="AN2960"/>
  <c r="AN2959" s="1"/>
  <c r="AM2960"/>
  <c r="AM2959" s="1"/>
  <c r="AL2960"/>
  <c r="AL2959" s="1"/>
  <c r="AK2960"/>
  <c r="AK2959" s="1"/>
  <c r="AG2960"/>
  <c r="AG2959" s="1"/>
  <c r="AF2960"/>
  <c r="AF2959" s="1"/>
  <c r="AE2960"/>
  <c r="AE2959" s="1"/>
  <c r="AD2960"/>
  <c r="AD2959" s="1"/>
  <c r="AC2960"/>
  <c r="AC2959" s="1"/>
  <c r="AB2960"/>
  <c r="AB2959" s="1"/>
  <c r="AA2960"/>
  <c r="AA2959" s="1"/>
  <c r="Z2960"/>
  <c r="Z2959" s="1"/>
  <c r="Y2960"/>
  <c r="Y2959" s="1"/>
  <c r="X2960"/>
  <c r="T2960"/>
  <c r="T2959" s="1"/>
  <c r="S2960"/>
  <c r="S2959" s="1"/>
  <c r="R2960"/>
  <c r="R2959" s="1"/>
  <c r="Q2960"/>
  <c r="Q2959" s="1"/>
  <c r="P2960"/>
  <c r="P2959" s="1"/>
  <c r="O2960"/>
  <c r="O2959" s="1"/>
  <c r="N2960"/>
  <c r="N2959" s="1"/>
  <c r="M2960"/>
  <c r="M2959" s="1"/>
  <c r="L2960"/>
  <c r="K2960"/>
  <c r="K2959" s="1"/>
  <c r="AT2957"/>
  <c r="AT2956" s="1"/>
  <c r="AS2957"/>
  <c r="AS2956" s="1"/>
  <c r="AR2957"/>
  <c r="AR2956" s="1"/>
  <c r="AQ2957"/>
  <c r="AQ2956" s="1"/>
  <c r="AP2957"/>
  <c r="AP2956" s="1"/>
  <c r="AO2957"/>
  <c r="AO2956" s="1"/>
  <c r="AN2957"/>
  <c r="AN2956" s="1"/>
  <c r="AM2957"/>
  <c r="AM2956" s="1"/>
  <c r="AL2957"/>
  <c r="AL2956" s="1"/>
  <c r="AK2957"/>
  <c r="AG2957"/>
  <c r="AG2956" s="1"/>
  <c r="AF2957"/>
  <c r="AF2956" s="1"/>
  <c r="AE2957"/>
  <c r="AE2956" s="1"/>
  <c r="AD2957"/>
  <c r="AD2956" s="1"/>
  <c r="AC2957"/>
  <c r="AC2956" s="1"/>
  <c r="AB2957"/>
  <c r="AB2956" s="1"/>
  <c r="AA2957"/>
  <c r="AA2956" s="1"/>
  <c r="Z2957"/>
  <c r="Z2956" s="1"/>
  <c r="Y2957"/>
  <c r="Y2956" s="1"/>
  <c r="X2957"/>
  <c r="T2957"/>
  <c r="T2956" s="1"/>
  <c r="S2957"/>
  <c r="S2956" s="1"/>
  <c r="R2957"/>
  <c r="R2956" s="1"/>
  <c r="Q2957"/>
  <c r="Q2956" s="1"/>
  <c r="P2957"/>
  <c r="P2956" s="1"/>
  <c r="O2957"/>
  <c r="O2956" s="1"/>
  <c r="N2957"/>
  <c r="N2956" s="1"/>
  <c r="M2957"/>
  <c r="M2956" s="1"/>
  <c r="L2957"/>
  <c r="L2956" s="1"/>
  <c r="K2957"/>
  <c r="AT2945"/>
  <c r="AS2945"/>
  <c r="AR2945"/>
  <c r="AQ2945"/>
  <c r="AP2945"/>
  <c r="AO2945"/>
  <c r="AN2945"/>
  <c r="AM2945"/>
  <c r="AL2945"/>
  <c r="AK2945"/>
  <c r="AG2945"/>
  <c r="AF2945"/>
  <c r="AE2945"/>
  <c r="AD2945"/>
  <c r="AC2945"/>
  <c r="AB2945"/>
  <c r="AA2945"/>
  <c r="Z2945"/>
  <c r="Y2945"/>
  <c r="X2945"/>
  <c r="T2945"/>
  <c r="S2945"/>
  <c r="R2945"/>
  <c r="Q2945"/>
  <c r="P2945"/>
  <c r="O2945"/>
  <c r="N2945"/>
  <c r="M2945"/>
  <c r="L2945"/>
  <c r="K2945"/>
  <c r="AT2943"/>
  <c r="AS2943"/>
  <c r="AR2943"/>
  <c r="AQ2943"/>
  <c r="AP2943"/>
  <c r="AO2943"/>
  <c r="AN2943"/>
  <c r="AM2943"/>
  <c r="AL2943"/>
  <c r="AK2943"/>
  <c r="AG2943"/>
  <c r="AF2943"/>
  <c r="AE2943"/>
  <c r="AD2943"/>
  <c r="AC2943"/>
  <c r="AB2943"/>
  <c r="AA2943"/>
  <c r="Z2943"/>
  <c r="Y2943"/>
  <c r="X2943"/>
  <c r="T2943"/>
  <c r="S2943"/>
  <c r="R2943"/>
  <c r="Q2943"/>
  <c r="P2943"/>
  <c r="O2943"/>
  <c r="N2943"/>
  <c r="M2943"/>
  <c r="L2943"/>
  <c r="K2943"/>
  <c r="AT2937"/>
  <c r="AT2935" s="1"/>
  <c r="AS2937"/>
  <c r="AS2935" s="1"/>
  <c r="AR2937"/>
  <c r="AR2935" s="1"/>
  <c r="AQ2937"/>
  <c r="AQ2935" s="1"/>
  <c r="AP2937"/>
  <c r="AP2935" s="1"/>
  <c r="AO2937"/>
  <c r="AO2935" s="1"/>
  <c r="AN2937"/>
  <c r="AN2935" s="1"/>
  <c r="AM2937"/>
  <c r="AM2935" s="1"/>
  <c r="AL2937"/>
  <c r="AK2937"/>
  <c r="AK2935" s="1"/>
  <c r="AG2937"/>
  <c r="AG2935" s="1"/>
  <c r="AF2937"/>
  <c r="AF2935" s="1"/>
  <c r="AE2937"/>
  <c r="AE2935" s="1"/>
  <c r="AD2937"/>
  <c r="AD2935" s="1"/>
  <c r="AC2937"/>
  <c r="AB2937"/>
  <c r="AB2935" s="1"/>
  <c r="AA2937"/>
  <c r="AA2935" s="1"/>
  <c r="Z2937"/>
  <c r="Z2935" s="1"/>
  <c r="Y2937"/>
  <c r="X2937"/>
  <c r="X2935" s="1"/>
  <c r="T2937"/>
  <c r="T2935" s="1"/>
  <c r="S2937"/>
  <c r="S2935" s="1"/>
  <c r="R2937"/>
  <c r="R2935" s="1"/>
  <c r="Q2937"/>
  <c r="Q2935" s="1"/>
  <c r="P2937"/>
  <c r="P2935" s="1"/>
  <c r="O2937"/>
  <c r="O2935" s="1"/>
  <c r="N2937"/>
  <c r="N2935" s="1"/>
  <c r="M2937"/>
  <c r="M2935" s="1"/>
  <c r="L2937"/>
  <c r="K2937"/>
  <c r="K2935" s="1"/>
  <c r="AT2912"/>
  <c r="AS2912"/>
  <c r="AR2912"/>
  <c r="AQ2912"/>
  <c r="AP2912"/>
  <c r="AN2912"/>
  <c r="AM2912"/>
  <c r="AL2912"/>
  <c r="AK2912"/>
  <c r="AG2912"/>
  <c r="AF2912"/>
  <c r="AE2912"/>
  <c r="AD2912"/>
  <c r="AC2912"/>
  <c r="AB2912"/>
  <c r="AA2912"/>
  <c r="Z2912"/>
  <c r="Y2912"/>
  <c r="T2912"/>
  <c r="S2912"/>
  <c r="R2912"/>
  <c r="Q2912"/>
  <c r="P2912"/>
  <c r="O2912"/>
  <c r="N2912"/>
  <c r="M2912"/>
  <c r="L2912"/>
  <c r="AT2910"/>
  <c r="AT2909" s="1"/>
  <c r="AS2910"/>
  <c r="AR2910"/>
  <c r="AR2909" s="1"/>
  <c r="AQ2910"/>
  <c r="AQ2909" s="1"/>
  <c r="AP2910"/>
  <c r="AP2909" s="1"/>
  <c r="AO2910"/>
  <c r="AO2909" s="1"/>
  <c r="AN2910"/>
  <c r="AN2909" s="1"/>
  <c r="AM2910"/>
  <c r="AM2909" s="1"/>
  <c r="AL2910"/>
  <c r="AL2909" s="1"/>
  <c r="AK2910"/>
  <c r="AG2910"/>
  <c r="AG2909" s="1"/>
  <c r="AF2910"/>
  <c r="AF2909" s="1"/>
  <c r="AE2910"/>
  <c r="AE2909" s="1"/>
  <c r="AD2910"/>
  <c r="AD2909" s="1"/>
  <c r="AC2910"/>
  <c r="AC2909" s="1"/>
  <c r="AB2910"/>
  <c r="AB2909" s="1"/>
  <c r="AA2910"/>
  <c r="AA2909" s="1"/>
  <c r="Z2910"/>
  <c r="Y2910"/>
  <c r="Y2909" s="1"/>
  <c r="X2910"/>
  <c r="X2909" s="1"/>
  <c r="T2910"/>
  <c r="T2909" s="1"/>
  <c r="S2910"/>
  <c r="S2909" s="1"/>
  <c r="R2910"/>
  <c r="R2909" s="1"/>
  <c r="Q2910"/>
  <c r="Q2909" s="1"/>
  <c r="P2910"/>
  <c r="P2909" s="1"/>
  <c r="O2910"/>
  <c r="O2909" s="1"/>
  <c r="N2910"/>
  <c r="M2910"/>
  <c r="M2909" s="1"/>
  <c r="L2910"/>
  <c r="L2909" s="1"/>
  <c r="K2910"/>
  <c r="K2909" s="1"/>
  <c r="AT2898"/>
  <c r="AS2898"/>
  <c r="AR2898"/>
  <c r="AQ2898"/>
  <c r="AP2898"/>
  <c r="AO2898"/>
  <c r="AN2898"/>
  <c r="AM2898"/>
  <c r="AL2898"/>
  <c r="AK2898"/>
  <c r="AG2898"/>
  <c r="AF2898"/>
  <c r="AE2898"/>
  <c r="AD2898"/>
  <c r="AC2898"/>
  <c r="AB2898"/>
  <c r="AA2898"/>
  <c r="Z2898"/>
  <c r="Y2898"/>
  <c r="X2898"/>
  <c r="T2898"/>
  <c r="S2898"/>
  <c r="R2898"/>
  <c r="Q2898"/>
  <c r="P2898"/>
  <c r="O2898"/>
  <c r="N2898"/>
  <c r="M2898"/>
  <c r="L2898"/>
  <c r="K2898"/>
  <c r="AT2896"/>
  <c r="AS2896"/>
  <c r="AR2896"/>
  <c r="AQ2896"/>
  <c r="AP2896"/>
  <c r="AO2896"/>
  <c r="AN2896"/>
  <c r="AM2896"/>
  <c r="AL2896"/>
  <c r="AK2896"/>
  <c r="AG2896"/>
  <c r="AF2896"/>
  <c r="AE2896"/>
  <c r="AD2896"/>
  <c r="AC2896"/>
  <c r="AB2896"/>
  <c r="AA2896"/>
  <c r="Z2896"/>
  <c r="Y2896"/>
  <c r="X2896"/>
  <c r="T2896"/>
  <c r="S2896"/>
  <c r="R2896"/>
  <c r="Q2896"/>
  <c r="P2896"/>
  <c r="O2896"/>
  <c r="N2896"/>
  <c r="M2896"/>
  <c r="L2896"/>
  <c r="K2896"/>
  <c r="AT2890"/>
  <c r="AT2888" s="1"/>
  <c r="AS2890"/>
  <c r="AS2888" s="1"/>
  <c r="AR2890"/>
  <c r="AR2888" s="1"/>
  <c r="AQ2890"/>
  <c r="AQ2888" s="1"/>
  <c r="AP2890"/>
  <c r="AP2888" s="1"/>
  <c r="AO2890"/>
  <c r="AO2888" s="1"/>
  <c r="AN2890"/>
  <c r="AN2888" s="1"/>
  <c r="AM2890"/>
  <c r="AL2890"/>
  <c r="AL2888" s="1"/>
  <c r="AK2890"/>
  <c r="AK2888" s="1"/>
  <c r="AG2890"/>
  <c r="AG2888" s="1"/>
  <c r="AF2890"/>
  <c r="AF2888" s="1"/>
  <c r="AE2890"/>
  <c r="AE2888" s="1"/>
  <c r="AD2890"/>
  <c r="AD2888" s="1"/>
  <c r="AC2890"/>
  <c r="AC2888" s="1"/>
  <c r="AB2890"/>
  <c r="AB2888" s="1"/>
  <c r="AA2890"/>
  <c r="AA2888" s="1"/>
  <c r="Z2890"/>
  <c r="Z2888" s="1"/>
  <c r="Y2890"/>
  <c r="Y2888" s="1"/>
  <c r="X2890"/>
  <c r="T2890"/>
  <c r="T2888" s="1"/>
  <c r="S2890"/>
  <c r="S2888" s="1"/>
  <c r="R2890"/>
  <c r="R2888" s="1"/>
  <c r="Q2890"/>
  <c r="Q2888" s="1"/>
  <c r="P2890"/>
  <c r="P2888" s="1"/>
  <c r="O2890"/>
  <c r="O2888" s="1"/>
  <c r="N2890"/>
  <c r="N2888" s="1"/>
  <c r="M2890"/>
  <c r="M2888" s="1"/>
  <c r="L2890"/>
  <c r="L2888" s="1"/>
  <c r="K2890"/>
  <c r="AT2863"/>
  <c r="AT2862" s="1"/>
  <c r="AS2863"/>
  <c r="AS2862" s="1"/>
  <c r="AR2863"/>
  <c r="AR2862" s="1"/>
  <c r="AQ2863"/>
  <c r="AQ2862" s="1"/>
  <c r="AP2863"/>
  <c r="AP2862" s="1"/>
  <c r="AO2863"/>
  <c r="AO2862" s="1"/>
  <c r="AN2863"/>
  <c r="AM2863"/>
  <c r="AM2862" s="1"/>
  <c r="AL2863"/>
  <c r="AL2862" s="1"/>
  <c r="AK2863"/>
  <c r="AK2862" s="1"/>
  <c r="AG2863"/>
  <c r="AG2862" s="1"/>
  <c r="AF2863"/>
  <c r="AF2862" s="1"/>
  <c r="AE2863"/>
  <c r="AE2862" s="1"/>
  <c r="AD2863"/>
  <c r="AD2862" s="1"/>
  <c r="AC2863"/>
  <c r="AC2862" s="1"/>
  <c r="AB2863"/>
  <c r="AB2862" s="1"/>
  <c r="AA2863"/>
  <c r="Z2863"/>
  <c r="Z2862" s="1"/>
  <c r="Y2863"/>
  <c r="Y2862" s="1"/>
  <c r="X2863"/>
  <c r="X2862" s="1"/>
  <c r="T2863"/>
  <c r="T2862" s="1"/>
  <c r="S2863"/>
  <c r="S2862" s="1"/>
  <c r="R2863"/>
  <c r="R2862" s="1"/>
  <c r="Q2863"/>
  <c r="Q2862" s="1"/>
  <c r="P2863"/>
  <c r="P2862" s="1"/>
  <c r="O2863"/>
  <c r="O2862" s="1"/>
  <c r="N2863"/>
  <c r="N2862" s="1"/>
  <c r="M2863"/>
  <c r="M2862" s="1"/>
  <c r="L2863"/>
  <c r="L2862" s="1"/>
  <c r="K2863"/>
  <c r="AT2851"/>
  <c r="AS2851"/>
  <c r="AR2851"/>
  <c r="AQ2851"/>
  <c r="AP2851"/>
  <c r="AO2851"/>
  <c r="AN2851"/>
  <c r="AM2851"/>
  <c r="AL2851"/>
  <c r="AK2851"/>
  <c r="AG2851"/>
  <c r="AF2851"/>
  <c r="AE2851"/>
  <c r="AD2851"/>
  <c r="AC2851"/>
  <c r="AB2851"/>
  <c r="AA2851"/>
  <c r="Z2851"/>
  <c r="Y2851"/>
  <c r="X2851"/>
  <c r="T2851"/>
  <c r="S2851"/>
  <c r="R2851"/>
  <c r="Q2851"/>
  <c r="P2851"/>
  <c r="O2851"/>
  <c r="N2851"/>
  <c r="M2851"/>
  <c r="L2851"/>
  <c r="K2851"/>
  <c r="AT2849"/>
  <c r="AS2849"/>
  <c r="AR2849"/>
  <c r="AQ2849"/>
  <c r="AP2849"/>
  <c r="AO2849"/>
  <c r="AN2849"/>
  <c r="AM2849"/>
  <c r="AL2849"/>
  <c r="AK2849"/>
  <c r="AG2849"/>
  <c r="AF2849"/>
  <c r="AE2849"/>
  <c r="AD2849"/>
  <c r="AC2849"/>
  <c r="AB2849"/>
  <c r="AA2849"/>
  <c r="Z2849"/>
  <c r="Y2849"/>
  <c r="X2849"/>
  <c r="T2849"/>
  <c r="S2849"/>
  <c r="R2849"/>
  <c r="Q2849"/>
  <c r="P2849"/>
  <c r="O2849"/>
  <c r="N2849"/>
  <c r="M2849"/>
  <c r="L2849"/>
  <c r="K2849"/>
  <c r="AT2843"/>
  <c r="AT2841" s="1"/>
  <c r="AS2843"/>
  <c r="AS2841" s="1"/>
  <c r="AR2843"/>
  <c r="AR2841" s="1"/>
  <c r="AQ2843"/>
  <c r="AQ2841" s="1"/>
  <c r="AP2843"/>
  <c r="AP2841" s="1"/>
  <c r="AO2843"/>
  <c r="AO2841" s="1"/>
  <c r="AN2843"/>
  <c r="AN2841" s="1"/>
  <c r="AM2843"/>
  <c r="AM2841" s="1"/>
  <c r="AL2843"/>
  <c r="AK2843"/>
  <c r="AK2841" s="1"/>
  <c r="AG2843"/>
  <c r="AF2843"/>
  <c r="AF2841" s="1"/>
  <c r="AE2843"/>
  <c r="AE2841" s="1"/>
  <c r="AD2843"/>
  <c r="AD2841" s="1"/>
  <c r="AC2843"/>
  <c r="AC2841" s="1"/>
  <c r="AB2843"/>
  <c r="AB2841" s="1"/>
  <c r="AA2843"/>
  <c r="AA2841" s="1"/>
  <c r="Z2843"/>
  <c r="Y2843"/>
  <c r="Y2841" s="1"/>
  <c r="X2843"/>
  <c r="X2841" s="1"/>
  <c r="T2843"/>
  <c r="T2841" s="1"/>
  <c r="S2843"/>
  <c r="S2841" s="1"/>
  <c r="R2843"/>
  <c r="R2841" s="1"/>
  <c r="Q2843"/>
  <c r="Q2841" s="1"/>
  <c r="P2843"/>
  <c r="P2841" s="1"/>
  <c r="O2843"/>
  <c r="O2841" s="1"/>
  <c r="N2843"/>
  <c r="N2841" s="1"/>
  <c r="M2843"/>
  <c r="L2843"/>
  <c r="L2841" s="1"/>
  <c r="K2843"/>
  <c r="K2841" s="1"/>
  <c r="AT2815"/>
  <c r="AT2814" s="1"/>
  <c r="AS2815"/>
  <c r="AS2814" s="1"/>
  <c r="AR2815"/>
  <c r="AR2814" s="1"/>
  <c r="AQ2815"/>
  <c r="AQ2814" s="1"/>
  <c r="AP2815"/>
  <c r="AP2814" s="1"/>
  <c r="AO2815"/>
  <c r="AO2814" s="1"/>
  <c r="AN2815"/>
  <c r="AN2814" s="1"/>
  <c r="AM2815"/>
  <c r="AM2814" s="1"/>
  <c r="AL2815"/>
  <c r="AL2814" s="1"/>
  <c r="AK2815"/>
  <c r="AG2815"/>
  <c r="AG2814" s="1"/>
  <c r="AF2815"/>
  <c r="AF2814" s="1"/>
  <c r="AE2815"/>
  <c r="AE2814" s="1"/>
  <c r="AD2815"/>
  <c r="AD2814" s="1"/>
  <c r="AC2815"/>
  <c r="AC2814" s="1"/>
  <c r="AB2815"/>
  <c r="AB2814" s="1"/>
  <c r="AA2815"/>
  <c r="AA2814" s="1"/>
  <c r="Z2815"/>
  <c r="Z2814" s="1"/>
  <c r="Y2815"/>
  <c r="Y2814" s="1"/>
  <c r="X2815"/>
  <c r="T2815"/>
  <c r="T2814" s="1"/>
  <c r="S2815"/>
  <c r="S2814" s="1"/>
  <c r="R2815"/>
  <c r="R2814" s="1"/>
  <c r="Q2815"/>
  <c r="Q2814" s="1"/>
  <c r="P2815"/>
  <c r="P2814" s="1"/>
  <c r="O2815"/>
  <c r="O2814" s="1"/>
  <c r="N2815"/>
  <c r="N2814" s="1"/>
  <c r="M2815"/>
  <c r="M2814" s="1"/>
  <c r="L2815"/>
  <c r="L2814" s="1"/>
  <c r="K2815"/>
  <c r="AT2803"/>
  <c r="AS2803"/>
  <c r="AR2803"/>
  <c r="AQ2803"/>
  <c r="AP2803"/>
  <c r="AO2803"/>
  <c r="AN2803"/>
  <c r="AM2803"/>
  <c r="AL2803"/>
  <c r="AK2803"/>
  <c r="AG2803"/>
  <c r="AF2803"/>
  <c r="AE2803"/>
  <c r="AD2803"/>
  <c r="AC2803"/>
  <c r="AB2803"/>
  <c r="AA2803"/>
  <c r="Z2803"/>
  <c r="Y2803"/>
  <c r="X2803"/>
  <c r="T2803"/>
  <c r="S2803"/>
  <c r="R2803"/>
  <c r="Q2803"/>
  <c r="P2803"/>
  <c r="O2803"/>
  <c r="N2803"/>
  <c r="M2803"/>
  <c r="L2803"/>
  <c r="K2803"/>
  <c r="AT2801"/>
  <c r="AS2801"/>
  <c r="AR2801"/>
  <c r="AQ2801"/>
  <c r="AP2801"/>
  <c r="AO2801"/>
  <c r="AN2801"/>
  <c r="AM2801"/>
  <c r="AL2801"/>
  <c r="AK2801"/>
  <c r="AG2801"/>
  <c r="AF2801"/>
  <c r="AE2801"/>
  <c r="AD2801"/>
  <c r="AC2801"/>
  <c r="AB2801"/>
  <c r="AA2801"/>
  <c r="Z2801"/>
  <c r="Y2801"/>
  <c r="X2801"/>
  <c r="T2801"/>
  <c r="S2801"/>
  <c r="R2801"/>
  <c r="Q2801"/>
  <c r="P2801"/>
  <c r="O2801"/>
  <c r="N2801"/>
  <c r="M2801"/>
  <c r="L2801"/>
  <c r="K2801"/>
  <c r="AT2795"/>
  <c r="AT2793" s="1"/>
  <c r="AS2795"/>
  <c r="AS2793" s="1"/>
  <c r="AR2795"/>
  <c r="AR2793" s="1"/>
  <c r="AQ2795"/>
  <c r="AQ2793" s="1"/>
  <c r="AP2795"/>
  <c r="AP2793" s="1"/>
  <c r="AO2795"/>
  <c r="AO2793" s="1"/>
  <c r="AN2795"/>
  <c r="AM2795"/>
  <c r="AM2793" s="1"/>
  <c r="AL2795"/>
  <c r="AL2793" s="1"/>
  <c r="AK2795"/>
  <c r="AK2793" s="1"/>
  <c r="AG2795"/>
  <c r="AG2793" s="1"/>
  <c r="AF2795"/>
  <c r="AF2793" s="1"/>
  <c r="AE2795"/>
  <c r="AD2795"/>
  <c r="AD2793" s="1"/>
  <c r="AC2795"/>
  <c r="AC2793" s="1"/>
  <c r="AB2795"/>
  <c r="AB2793" s="1"/>
  <c r="AA2795"/>
  <c r="AA2793" s="1"/>
  <c r="Z2795"/>
  <c r="Z2793" s="1"/>
  <c r="Y2795"/>
  <c r="Y2793" s="1"/>
  <c r="X2795"/>
  <c r="X2793" s="1"/>
  <c r="T2795"/>
  <c r="T2793" s="1"/>
  <c r="S2795"/>
  <c r="S2793" s="1"/>
  <c r="R2795"/>
  <c r="R2793" s="1"/>
  <c r="Q2795"/>
  <c r="P2795"/>
  <c r="P2793" s="1"/>
  <c r="O2795"/>
  <c r="O2793" s="1"/>
  <c r="N2795"/>
  <c r="N2793" s="1"/>
  <c r="M2795"/>
  <c r="M2793" s="1"/>
  <c r="L2795"/>
  <c r="L2793" s="1"/>
  <c r="K2795"/>
  <c r="K2793" s="1"/>
  <c r="AT2771"/>
  <c r="AT2770" s="1"/>
  <c r="AS2771"/>
  <c r="AS2770" s="1"/>
  <c r="AR2771"/>
  <c r="AR2770" s="1"/>
  <c r="AQ2771"/>
  <c r="AQ2770" s="1"/>
  <c r="AP2771"/>
  <c r="AP2770" s="1"/>
  <c r="AO2771"/>
  <c r="AO2770" s="1"/>
  <c r="AN2771"/>
  <c r="AN2770" s="1"/>
  <c r="AM2771"/>
  <c r="AM2770" s="1"/>
  <c r="AL2771"/>
  <c r="AL2770" s="1"/>
  <c r="AK2771"/>
  <c r="AK2770" s="1"/>
  <c r="AG2771"/>
  <c r="AG2770" s="1"/>
  <c r="AF2771"/>
  <c r="AF2770" s="1"/>
  <c r="AE2771"/>
  <c r="AE2770" s="1"/>
  <c r="AD2771"/>
  <c r="AD2770" s="1"/>
  <c r="AC2771"/>
  <c r="AC2770" s="1"/>
  <c r="AB2771"/>
  <c r="AB2770" s="1"/>
  <c r="AA2771"/>
  <c r="Z2771"/>
  <c r="Z2770" s="1"/>
  <c r="Y2771"/>
  <c r="Y2770" s="1"/>
  <c r="X2771"/>
  <c r="X2770" s="1"/>
  <c r="T2771"/>
  <c r="T2770" s="1"/>
  <c r="S2771"/>
  <c r="S2770" s="1"/>
  <c r="R2771"/>
  <c r="R2770" s="1"/>
  <c r="Q2771"/>
  <c r="Q2770" s="1"/>
  <c r="P2771"/>
  <c r="P2770" s="1"/>
  <c r="O2771"/>
  <c r="O2770" s="1"/>
  <c r="N2771"/>
  <c r="M2771"/>
  <c r="M2770" s="1"/>
  <c r="L2771"/>
  <c r="L2770" s="1"/>
  <c r="K2771"/>
  <c r="K2770" s="1"/>
  <c r="AT2768"/>
  <c r="AT2767" s="1"/>
  <c r="AS2768"/>
  <c r="AS2767" s="1"/>
  <c r="AR2768"/>
  <c r="AR2767" s="1"/>
  <c r="AQ2768"/>
  <c r="AQ2767" s="1"/>
  <c r="AP2768"/>
  <c r="AP2767" s="1"/>
  <c r="AO2768"/>
  <c r="AO2767" s="1"/>
  <c r="AN2768"/>
  <c r="AN2767" s="1"/>
  <c r="AM2768"/>
  <c r="AM2767" s="1"/>
  <c r="AL2768"/>
  <c r="AL2767" s="1"/>
  <c r="AK2768"/>
  <c r="AG2768"/>
  <c r="AG2767" s="1"/>
  <c r="AF2768"/>
  <c r="AF2767" s="1"/>
  <c r="AE2768"/>
  <c r="AE2767" s="1"/>
  <c r="AD2768"/>
  <c r="AD2767" s="1"/>
  <c r="AC2768"/>
  <c r="AC2767" s="1"/>
  <c r="AB2768"/>
  <c r="AB2767" s="1"/>
  <c r="AA2768"/>
  <c r="AA2767" s="1"/>
  <c r="Z2768"/>
  <c r="Z2767" s="1"/>
  <c r="Y2768"/>
  <c r="X2768"/>
  <c r="X2767" s="1"/>
  <c r="T2768"/>
  <c r="T2767" s="1"/>
  <c r="S2768"/>
  <c r="S2767" s="1"/>
  <c r="R2768"/>
  <c r="R2767" s="1"/>
  <c r="Q2768"/>
  <c r="Q2767" s="1"/>
  <c r="P2768"/>
  <c r="P2767" s="1"/>
  <c r="O2768"/>
  <c r="O2767" s="1"/>
  <c r="N2768"/>
  <c r="M2768"/>
  <c r="M2767" s="1"/>
  <c r="L2768"/>
  <c r="L2767" s="1"/>
  <c r="K2768"/>
  <c r="K2767" s="1"/>
  <c r="AT2756"/>
  <c r="AS2756"/>
  <c r="AR2756"/>
  <c r="AQ2756"/>
  <c r="AP2756"/>
  <c r="AO2756"/>
  <c r="AN2756"/>
  <c r="AM2756"/>
  <c r="AL2756"/>
  <c r="AK2756"/>
  <c r="AG2756"/>
  <c r="AF2756"/>
  <c r="AE2756"/>
  <c r="AD2756"/>
  <c r="AC2756"/>
  <c r="AB2756"/>
  <c r="AA2756"/>
  <c r="Z2756"/>
  <c r="Y2756"/>
  <c r="X2756"/>
  <c r="T2756"/>
  <c r="S2756"/>
  <c r="R2756"/>
  <c r="Q2756"/>
  <c r="P2756"/>
  <c r="O2756"/>
  <c r="N2756"/>
  <c r="M2756"/>
  <c r="L2756"/>
  <c r="K2756"/>
  <c r="AT2754"/>
  <c r="AS2754"/>
  <c r="AR2754"/>
  <c r="AQ2754"/>
  <c r="AP2754"/>
  <c r="AO2754"/>
  <c r="AN2754"/>
  <c r="AM2754"/>
  <c r="AL2754"/>
  <c r="AK2754"/>
  <c r="AG2754"/>
  <c r="AF2754"/>
  <c r="AE2754"/>
  <c r="AD2754"/>
  <c r="AC2754"/>
  <c r="AB2754"/>
  <c r="AA2754"/>
  <c r="Z2754"/>
  <c r="Y2754"/>
  <c r="X2754"/>
  <c r="T2754"/>
  <c r="S2754"/>
  <c r="R2754"/>
  <c r="Q2754"/>
  <c r="P2754"/>
  <c r="O2754"/>
  <c r="N2754"/>
  <c r="M2754"/>
  <c r="L2754"/>
  <c r="K2754"/>
  <c r="AT2748"/>
  <c r="AT2746" s="1"/>
  <c r="AS2748"/>
  <c r="AS2746" s="1"/>
  <c r="AR2748"/>
  <c r="AR2746" s="1"/>
  <c r="AQ2748"/>
  <c r="AQ2746" s="1"/>
  <c r="AP2748"/>
  <c r="AP2746" s="1"/>
  <c r="AO2748"/>
  <c r="AO2746" s="1"/>
  <c r="AN2748"/>
  <c r="AN2746" s="1"/>
  <c r="AM2748"/>
  <c r="AM2746" s="1"/>
  <c r="AL2748"/>
  <c r="AL2746" s="1"/>
  <c r="AK2748"/>
  <c r="AG2748"/>
  <c r="AG2746" s="1"/>
  <c r="AF2748"/>
  <c r="AF2746" s="1"/>
  <c r="AE2748"/>
  <c r="AE2746" s="1"/>
  <c r="AD2748"/>
  <c r="AD2746" s="1"/>
  <c r="AC2748"/>
  <c r="AC2746" s="1"/>
  <c r="AB2748"/>
  <c r="AB2746" s="1"/>
  <c r="AA2748"/>
  <c r="AA2746" s="1"/>
  <c r="Z2748"/>
  <c r="Z2746" s="1"/>
  <c r="Y2748"/>
  <c r="Y2746" s="1"/>
  <c r="X2748"/>
  <c r="T2748"/>
  <c r="T2746" s="1"/>
  <c r="S2748"/>
  <c r="S2746" s="1"/>
  <c r="R2748"/>
  <c r="R2746" s="1"/>
  <c r="Q2748"/>
  <c r="Q2746" s="1"/>
  <c r="P2748"/>
  <c r="P2746" s="1"/>
  <c r="O2748"/>
  <c r="O2746" s="1"/>
  <c r="N2748"/>
  <c r="N2746" s="1"/>
  <c r="M2748"/>
  <c r="M2746" s="1"/>
  <c r="L2748"/>
  <c r="L2746" s="1"/>
  <c r="K2748"/>
  <c r="AT2724"/>
  <c r="AT2723" s="1"/>
  <c r="AS2724"/>
  <c r="AS2723" s="1"/>
  <c r="AR2724"/>
  <c r="AR2723" s="1"/>
  <c r="AQ2724"/>
  <c r="AQ2723" s="1"/>
  <c r="AP2724"/>
  <c r="AP2723" s="1"/>
  <c r="AO2724"/>
  <c r="AO2723" s="1"/>
  <c r="AN2724"/>
  <c r="AN2723" s="1"/>
  <c r="AM2724"/>
  <c r="AM2723" s="1"/>
  <c r="AL2724"/>
  <c r="AK2724"/>
  <c r="AK2723" s="1"/>
  <c r="AG2724"/>
  <c r="AG2723" s="1"/>
  <c r="AF2724"/>
  <c r="AF2723" s="1"/>
  <c r="AE2724"/>
  <c r="AE2723" s="1"/>
  <c r="AD2724"/>
  <c r="AD2723" s="1"/>
  <c r="AC2724"/>
  <c r="AC2723" s="1"/>
  <c r="AB2724"/>
  <c r="AB2723" s="1"/>
  <c r="AA2724"/>
  <c r="AA2723" s="1"/>
  <c r="Z2724"/>
  <c r="Z2723" s="1"/>
  <c r="Y2724"/>
  <c r="X2724"/>
  <c r="X2723" s="1"/>
  <c r="T2724"/>
  <c r="T2723" s="1"/>
  <c r="S2724"/>
  <c r="S2723" s="1"/>
  <c r="R2724"/>
  <c r="R2723" s="1"/>
  <c r="Q2724"/>
  <c r="Q2723" s="1"/>
  <c r="P2724"/>
  <c r="P2723" s="1"/>
  <c r="O2724"/>
  <c r="O2723" s="1"/>
  <c r="N2724"/>
  <c r="N2723" s="1"/>
  <c r="M2724"/>
  <c r="M2723" s="1"/>
  <c r="L2724"/>
  <c r="L2723" s="1"/>
  <c r="K2724"/>
  <c r="AT2721"/>
  <c r="AT2720" s="1"/>
  <c r="AS2721"/>
  <c r="AS2720" s="1"/>
  <c r="AR2721"/>
  <c r="AR2720" s="1"/>
  <c r="AQ2721"/>
  <c r="AQ2720" s="1"/>
  <c r="AP2721"/>
  <c r="AP2720" s="1"/>
  <c r="AO2721"/>
  <c r="AO2720" s="1"/>
  <c r="AN2721"/>
  <c r="AN2720" s="1"/>
  <c r="AM2721"/>
  <c r="AM2720" s="1"/>
  <c r="AL2721"/>
  <c r="AL2720" s="1"/>
  <c r="AK2721"/>
  <c r="AG2721"/>
  <c r="AG2720" s="1"/>
  <c r="AF2721"/>
  <c r="AF2720" s="1"/>
  <c r="AE2721"/>
  <c r="AE2720" s="1"/>
  <c r="AD2721"/>
  <c r="AD2720" s="1"/>
  <c r="AC2721"/>
  <c r="AC2720" s="1"/>
  <c r="AB2721"/>
  <c r="AA2721"/>
  <c r="AA2720" s="1"/>
  <c r="Z2721"/>
  <c r="Z2720" s="1"/>
  <c r="Y2721"/>
  <c r="Y2720" s="1"/>
  <c r="X2721"/>
  <c r="X2720" s="1"/>
  <c r="T2721"/>
  <c r="T2720" s="1"/>
  <c r="S2721"/>
  <c r="S2720" s="1"/>
  <c r="R2721"/>
  <c r="R2720" s="1"/>
  <c r="Q2721"/>
  <c r="Q2720" s="1"/>
  <c r="P2721"/>
  <c r="P2720" s="1"/>
  <c r="O2721"/>
  <c r="O2720" s="1"/>
  <c r="N2721"/>
  <c r="N2720" s="1"/>
  <c r="M2721"/>
  <c r="M2720" s="1"/>
  <c r="L2721"/>
  <c r="L2720" s="1"/>
  <c r="K2721"/>
  <c r="AT2709"/>
  <c r="AS2709"/>
  <c r="AR2709"/>
  <c r="AQ2709"/>
  <c r="AP2709"/>
  <c r="AO2709"/>
  <c r="AN2709"/>
  <c r="AM2709"/>
  <c r="AL2709"/>
  <c r="AK2709"/>
  <c r="AG2709"/>
  <c r="AF2709"/>
  <c r="AE2709"/>
  <c r="AD2709"/>
  <c r="AC2709"/>
  <c r="AB2709"/>
  <c r="AA2709"/>
  <c r="Z2709"/>
  <c r="Y2709"/>
  <c r="X2709"/>
  <c r="T2709"/>
  <c r="S2709"/>
  <c r="R2709"/>
  <c r="Q2709"/>
  <c r="P2709"/>
  <c r="O2709"/>
  <c r="N2709"/>
  <c r="M2709"/>
  <c r="L2709"/>
  <c r="K2709"/>
  <c r="AT2707"/>
  <c r="AS2707"/>
  <c r="AR2707"/>
  <c r="AQ2707"/>
  <c r="AP2707"/>
  <c r="AO2707"/>
  <c r="AN2707"/>
  <c r="AM2707"/>
  <c r="AL2707"/>
  <c r="AK2707"/>
  <c r="AG2707"/>
  <c r="AF2707"/>
  <c r="AE2707"/>
  <c r="AD2707"/>
  <c r="AC2707"/>
  <c r="AB2707"/>
  <c r="AA2707"/>
  <c r="Z2707"/>
  <c r="Y2707"/>
  <c r="X2707"/>
  <c r="T2707"/>
  <c r="S2707"/>
  <c r="R2707"/>
  <c r="Q2707"/>
  <c r="P2707"/>
  <c r="O2707"/>
  <c r="N2707"/>
  <c r="M2707"/>
  <c r="L2707"/>
  <c r="K2707"/>
  <c r="AT2701"/>
  <c r="AT2699" s="1"/>
  <c r="AS2701"/>
  <c r="AS2699" s="1"/>
  <c r="AR2701"/>
  <c r="AR2699" s="1"/>
  <c r="AQ2701"/>
  <c r="AQ2699" s="1"/>
  <c r="AP2701"/>
  <c r="AP2699" s="1"/>
  <c r="AO2701"/>
  <c r="AO2699" s="1"/>
  <c r="AN2701"/>
  <c r="AN2699" s="1"/>
  <c r="AM2701"/>
  <c r="AL2701"/>
  <c r="AL2699" s="1"/>
  <c r="AK2701"/>
  <c r="AK2699" s="1"/>
  <c r="AG2701"/>
  <c r="AG2699" s="1"/>
  <c r="AF2701"/>
  <c r="AF2699" s="1"/>
  <c r="AE2701"/>
  <c r="AE2699" s="1"/>
  <c r="AD2701"/>
  <c r="AD2699" s="1"/>
  <c r="AC2701"/>
  <c r="AC2699" s="1"/>
  <c r="AB2701"/>
  <c r="AB2699" s="1"/>
  <c r="AA2701"/>
  <c r="AA2699" s="1"/>
  <c r="Z2701"/>
  <c r="Z2699" s="1"/>
  <c r="Y2701"/>
  <c r="Y2699" s="1"/>
  <c r="X2701"/>
  <c r="X2699" s="1"/>
  <c r="T2701"/>
  <c r="T2699" s="1"/>
  <c r="S2701"/>
  <c r="S2699" s="1"/>
  <c r="R2701"/>
  <c r="R2699" s="1"/>
  <c r="Q2701"/>
  <c r="Q2699" s="1"/>
  <c r="P2701"/>
  <c r="P2699" s="1"/>
  <c r="O2701"/>
  <c r="O2699" s="1"/>
  <c r="N2701"/>
  <c r="N2699" s="1"/>
  <c r="M2701"/>
  <c r="M2699" s="1"/>
  <c r="L2701"/>
  <c r="K2701"/>
  <c r="K2699" s="1"/>
  <c r="AT2677"/>
  <c r="AT2676" s="1"/>
  <c r="AS2677"/>
  <c r="AS2676" s="1"/>
  <c r="AR2677"/>
  <c r="AR2676" s="1"/>
  <c r="AQ2677"/>
  <c r="AQ2676" s="1"/>
  <c r="AP2677"/>
  <c r="AP2676" s="1"/>
  <c r="AO2677"/>
  <c r="AO2676" s="1"/>
  <c r="AN2677"/>
  <c r="AN2676" s="1"/>
  <c r="AM2677"/>
  <c r="AM2676" s="1"/>
  <c r="AL2677"/>
  <c r="AL2676" s="1"/>
  <c r="AK2677"/>
  <c r="AK2676" s="1"/>
  <c r="AG2677"/>
  <c r="AG2676" s="1"/>
  <c r="AF2677"/>
  <c r="AF2676" s="1"/>
  <c r="AE2677"/>
  <c r="AE2676" s="1"/>
  <c r="AD2677"/>
  <c r="AD2676" s="1"/>
  <c r="AC2677"/>
  <c r="AC2676" s="1"/>
  <c r="AB2677"/>
  <c r="AB2676" s="1"/>
  <c r="AA2677"/>
  <c r="AA2676" s="1"/>
  <c r="Z2677"/>
  <c r="Z2676" s="1"/>
  <c r="Y2677"/>
  <c r="X2677"/>
  <c r="X2676" s="1"/>
  <c r="T2677"/>
  <c r="S2677"/>
  <c r="S2676" s="1"/>
  <c r="R2677"/>
  <c r="R2676" s="1"/>
  <c r="Q2677"/>
  <c r="Q2676" s="1"/>
  <c r="P2677"/>
  <c r="P2676" s="1"/>
  <c r="O2677"/>
  <c r="O2676" s="1"/>
  <c r="N2677"/>
  <c r="N2676" s="1"/>
  <c r="M2677"/>
  <c r="M2676" s="1"/>
  <c r="L2677"/>
  <c r="L2676" s="1"/>
  <c r="K2677"/>
  <c r="K2676" s="1"/>
  <c r="AT2673"/>
  <c r="AT2672" s="1"/>
  <c r="AS2673"/>
  <c r="AS2672" s="1"/>
  <c r="AR2673"/>
  <c r="AR2672" s="1"/>
  <c r="AQ2673"/>
  <c r="AQ2672" s="1"/>
  <c r="AP2673"/>
  <c r="AP2672" s="1"/>
  <c r="AO2673"/>
  <c r="AO2672" s="1"/>
  <c r="AN2673"/>
  <c r="AN2672" s="1"/>
  <c r="AM2673"/>
  <c r="AL2673"/>
  <c r="AL2672" s="1"/>
  <c r="AK2673"/>
  <c r="AK2672" s="1"/>
  <c r="AG2673"/>
  <c r="AG2672" s="1"/>
  <c r="AF2673"/>
  <c r="AF2672" s="1"/>
  <c r="AE2673"/>
  <c r="AE2672" s="1"/>
  <c r="AD2673"/>
  <c r="AD2672" s="1"/>
  <c r="AC2673"/>
  <c r="AC2672" s="1"/>
  <c r="AB2673"/>
  <c r="AB2672" s="1"/>
  <c r="AA2673"/>
  <c r="AA2672" s="1"/>
  <c r="Z2673"/>
  <c r="Z2672" s="1"/>
  <c r="Y2673"/>
  <c r="Y2672" s="1"/>
  <c r="X2673"/>
  <c r="T2673"/>
  <c r="T2672" s="1"/>
  <c r="S2673"/>
  <c r="S2672" s="1"/>
  <c r="R2673"/>
  <c r="R2672" s="1"/>
  <c r="Q2673"/>
  <c r="Q2672" s="1"/>
  <c r="P2673"/>
  <c r="P2672" s="1"/>
  <c r="O2673"/>
  <c r="O2672" s="1"/>
  <c r="N2673"/>
  <c r="M2673"/>
  <c r="M2672" s="1"/>
  <c r="L2673"/>
  <c r="L2672" s="1"/>
  <c r="K2673"/>
  <c r="K2672" s="1"/>
  <c r="AT2661"/>
  <c r="AS2661"/>
  <c r="AR2661"/>
  <c r="AQ2661"/>
  <c r="AP2661"/>
  <c r="AO2661"/>
  <c r="AN2661"/>
  <c r="AM2661"/>
  <c r="AL2661"/>
  <c r="AK2661"/>
  <c r="AG2661"/>
  <c r="AF2661"/>
  <c r="AE2661"/>
  <c r="AD2661"/>
  <c r="AC2661"/>
  <c r="AB2661"/>
  <c r="AA2661"/>
  <c r="Z2661"/>
  <c r="Y2661"/>
  <c r="X2661"/>
  <c r="T2661"/>
  <c r="S2661"/>
  <c r="R2661"/>
  <c r="Q2661"/>
  <c r="P2661"/>
  <c r="O2661"/>
  <c r="N2661"/>
  <c r="M2661"/>
  <c r="L2661"/>
  <c r="K2661"/>
  <c r="AT2659"/>
  <c r="AS2659"/>
  <c r="AR2659"/>
  <c r="AQ2659"/>
  <c r="AP2659"/>
  <c r="AO2659"/>
  <c r="AN2659"/>
  <c r="AM2659"/>
  <c r="AL2659"/>
  <c r="AK2659"/>
  <c r="AG2659"/>
  <c r="AF2659"/>
  <c r="AE2659"/>
  <c r="AD2659"/>
  <c r="AC2659"/>
  <c r="AB2659"/>
  <c r="AA2659"/>
  <c r="Z2659"/>
  <c r="Y2659"/>
  <c r="X2659"/>
  <c r="T2659"/>
  <c r="S2659"/>
  <c r="R2659"/>
  <c r="Q2659"/>
  <c r="P2659"/>
  <c r="O2659"/>
  <c r="N2659"/>
  <c r="M2659"/>
  <c r="L2659"/>
  <c r="K2659"/>
  <c r="AT2653"/>
  <c r="AT2651" s="1"/>
  <c r="AS2653"/>
  <c r="AS2651" s="1"/>
  <c r="AR2653"/>
  <c r="AR2651" s="1"/>
  <c r="AQ2653"/>
  <c r="AQ2651" s="1"/>
  <c r="AP2653"/>
  <c r="AP2651" s="1"/>
  <c r="AO2653"/>
  <c r="AO2651" s="1"/>
  <c r="AN2653"/>
  <c r="AN2651" s="1"/>
  <c r="AM2653"/>
  <c r="AM2651" s="1"/>
  <c r="AL2653"/>
  <c r="AL2651" s="1"/>
  <c r="AK2653"/>
  <c r="AG2653"/>
  <c r="AG2651" s="1"/>
  <c r="AF2653"/>
  <c r="AF2651" s="1"/>
  <c r="AE2653"/>
  <c r="AE2651" s="1"/>
  <c r="AD2653"/>
  <c r="AD2651" s="1"/>
  <c r="AC2653"/>
  <c r="AC2651" s="1"/>
  <c r="AB2653"/>
  <c r="AB2651" s="1"/>
  <c r="AA2653"/>
  <c r="AA2651" s="1"/>
  <c r="Z2653"/>
  <c r="Z2651" s="1"/>
  <c r="Y2653"/>
  <c r="Y2651" s="1"/>
  <c r="X2653"/>
  <c r="T2653"/>
  <c r="T2651" s="1"/>
  <c r="S2653"/>
  <c r="S2651" s="1"/>
  <c r="R2653"/>
  <c r="R2651" s="1"/>
  <c r="Q2653"/>
  <c r="Q2651" s="1"/>
  <c r="P2653"/>
  <c r="P2651" s="1"/>
  <c r="O2653"/>
  <c r="O2651" s="1"/>
  <c r="N2653"/>
  <c r="N2651" s="1"/>
  <c r="M2653"/>
  <c r="M2651" s="1"/>
  <c r="L2653"/>
  <c r="L2651" s="1"/>
  <c r="K2653"/>
  <c r="AT2626"/>
  <c r="AT2625" s="1"/>
  <c r="AS2626"/>
  <c r="AS2625" s="1"/>
  <c r="AR2626"/>
  <c r="AR2625" s="1"/>
  <c r="AQ2626"/>
  <c r="AQ2625" s="1"/>
  <c r="AP2626"/>
  <c r="AP2625" s="1"/>
  <c r="AO2626"/>
  <c r="AO2625" s="1"/>
  <c r="AN2626"/>
  <c r="AN2625" s="1"/>
  <c r="AM2626"/>
  <c r="AM2625" s="1"/>
  <c r="AL2626"/>
  <c r="AK2626"/>
  <c r="AK2625" s="1"/>
  <c r="AG2626"/>
  <c r="AG2625" s="1"/>
  <c r="AF2626"/>
  <c r="AF2625" s="1"/>
  <c r="AE2626"/>
  <c r="AE2625" s="1"/>
  <c r="AD2626"/>
  <c r="AD2625" s="1"/>
  <c r="AC2626"/>
  <c r="AC2625" s="1"/>
  <c r="AB2626"/>
  <c r="AB2625" s="1"/>
  <c r="AA2626"/>
  <c r="AA2625" s="1"/>
  <c r="Z2626"/>
  <c r="Z2625" s="1"/>
  <c r="Y2626"/>
  <c r="Y2625" s="1"/>
  <c r="X2626"/>
  <c r="X2625" s="1"/>
  <c r="T2626"/>
  <c r="T2625" s="1"/>
  <c r="S2626"/>
  <c r="S2625" s="1"/>
  <c r="R2626"/>
  <c r="R2625" s="1"/>
  <c r="Q2626"/>
  <c r="Q2625" s="1"/>
  <c r="P2626"/>
  <c r="P2625" s="1"/>
  <c r="O2626"/>
  <c r="O2625" s="1"/>
  <c r="N2626"/>
  <c r="N2625" s="1"/>
  <c r="M2626"/>
  <c r="M2625" s="1"/>
  <c r="L2626"/>
  <c r="K2626"/>
  <c r="K2625" s="1"/>
  <c r="AT2614"/>
  <c r="AS2614"/>
  <c r="AR2614"/>
  <c r="AQ2614"/>
  <c r="AP2614"/>
  <c r="AO2614"/>
  <c r="AN2614"/>
  <c r="AM2614"/>
  <c r="AL2614"/>
  <c r="AK2614"/>
  <c r="AG2614"/>
  <c r="AF2614"/>
  <c r="AE2614"/>
  <c r="AD2614"/>
  <c r="AC2614"/>
  <c r="AB2614"/>
  <c r="AA2614"/>
  <c r="Z2614"/>
  <c r="Y2614"/>
  <c r="X2614"/>
  <c r="T2614"/>
  <c r="S2614"/>
  <c r="R2614"/>
  <c r="Q2614"/>
  <c r="P2614"/>
  <c r="O2614"/>
  <c r="N2614"/>
  <c r="M2614"/>
  <c r="L2614"/>
  <c r="K2614"/>
  <c r="AT2612"/>
  <c r="AS2612"/>
  <c r="AR2612"/>
  <c r="AQ2612"/>
  <c r="AP2612"/>
  <c r="AO2612"/>
  <c r="AN2612"/>
  <c r="AM2612"/>
  <c r="AL2612"/>
  <c r="AK2612"/>
  <c r="AG2612"/>
  <c r="AF2612"/>
  <c r="AE2612"/>
  <c r="AD2612"/>
  <c r="AC2612"/>
  <c r="AB2612"/>
  <c r="AA2612"/>
  <c r="Z2612"/>
  <c r="Y2612"/>
  <c r="X2612"/>
  <c r="T2612"/>
  <c r="S2612"/>
  <c r="R2612"/>
  <c r="Q2612"/>
  <c r="P2612"/>
  <c r="O2612"/>
  <c r="N2612"/>
  <c r="M2612"/>
  <c r="L2612"/>
  <c r="K2612"/>
  <c r="AT2606"/>
  <c r="AT2604" s="1"/>
  <c r="AS2606"/>
  <c r="AS2604" s="1"/>
  <c r="AR2606"/>
  <c r="AR2604" s="1"/>
  <c r="AQ2606"/>
  <c r="AQ2604" s="1"/>
  <c r="AP2606"/>
  <c r="AP2604" s="1"/>
  <c r="AO2606"/>
  <c r="AO2604" s="1"/>
  <c r="AN2606"/>
  <c r="AN2604" s="1"/>
  <c r="AM2606"/>
  <c r="AL2606"/>
  <c r="AL2604" s="1"/>
  <c r="AK2606"/>
  <c r="AK2604" s="1"/>
  <c r="AG2606"/>
  <c r="AG2604" s="1"/>
  <c r="AF2606"/>
  <c r="AF2604" s="1"/>
  <c r="AE2606"/>
  <c r="AE2604" s="1"/>
  <c r="AD2606"/>
  <c r="AD2604" s="1"/>
  <c r="AC2606"/>
  <c r="AC2604" s="1"/>
  <c r="AB2606"/>
  <c r="AB2604" s="1"/>
  <c r="AA2606"/>
  <c r="AA2604" s="1"/>
  <c r="Z2606"/>
  <c r="Y2606"/>
  <c r="Y2604" s="1"/>
  <c r="X2606"/>
  <c r="X2604" s="1"/>
  <c r="T2606"/>
  <c r="T2604" s="1"/>
  <c r="S2606"/>
  <c r="S2604" s="1"/>
  <c r="R2606"/>
  <c r="R2604" s="1"/>
  <c r="Q2606"/>
  <c r="Q2604" s="1"/>
  <c r="P2606"/>
  <c r="P2604" s="1"/>
  <c r="O2606"/>
  <c r="O2604" s="1"/>
  <c r="N2606"/>
  <c r="N2604" s="1"/>
  <c r="M2606"/>
  <c r="L2606"/>
  <c r="L2604" s="1"/>
  <c r="K2606"/>
  <c r="K2604" s="1"/>
  <c r="AT2582"/>
  <c r="AT2581" s="1"/>
  <c r="AS2582"/>
  <c r="AS2581" s="1"/>
  <c r="AR2582"/>
  <c r="AR2581" s="1"/>
  <c r="AQ2582"/>
  <c r="AP2582"/>
  <c r="AP2581" s="1"/>
  <c r="AO2582"/>
  <c r="AO2581" s="1"/>
  <c r="AN2582"/>
  <c r="AN2581" s="1"/>
  <c r="AM2582"/>
  <c r="AM2581" s="1"/>
  <c r="AL2582"/>
  <c r="AL2581" s="1"/>
  <c r="AK2582"/>
  <c r="AK2581" s="1"/>
  <c r="AG2582"/>
  <c r="AG2581" s="1"/>
  <c r="AF2582"/>
  <c r="AF2581" s="1"/>
  <c r="AE2582"/>
  <c r="AE2581" s="1"/>
  <c r="AD2582"/>
  <c r="AD2581" s="1"/>
  <c r="AC2582"/>
  <c r="AC2581" s="1"/>
  <c r="AB2582"/>
  <c r="AB2581" s="1"/>
  <c r="AA2582"/>
  <c r="AA2581" s="1"/>
  <c r="Z2582"/>
  <c r="Z2581" s="1"/>
  <c r="Y2582"/>
  <c r="Y2581" s="1"/>
  <c r="X2582"/>
  <c r="T2582"/>
  <c r="T2581" s="1"/>
  <c r="S2582"/>
  <c r="S2581" s="1"/>
  <c r="R2582"/>
  <c r="R2581" s="1"/>
  <c r="Q2582"/>
  <c r="Q2581" s="1"/>
  <c r="P2582"/>
  <c r="P2581" s="1"/>
  <c r="O2582"/>
  <c r="O2581" s="1"/>
  <c r="N2582"/>
  <c r="N2581" s="1"/>
  <c r="M2582"/>
  <c r="M2581" s="1"/>
  <c r="L2582"/>
  <c r="L2581" s="1"/>
  <c r="K2582"/>
  <c r="AT2579"/>
  <c r="AT2578" s="1"/>
  <c r="AS2579"/>
  <c r="AS2578" s="1"/>
  <c r="AR2579"/>
  <c r="AR2578" s="1"/>
  <c r="AQ2579"/>
  <c r="AQ2578" s="1"/>
  <c r="AP2579"/>
  <c r="AP2578" s="1"/>
  <c r="AO2579"/>
  <c r="AO2578" s="1"/>
  <c r="AN2579"/>
  <c r="AM2579"/>
  <c r="AM2578" s="1"/>
  <c r="AL2579"/>
  <c r="AL2578" s="1"/>
  <c r="AK2579"/>
  <c r="AK2578" s="1"/>
  <c r="AG2579"/>
  <c r="AG2578" s="1"/>
  <c r="AF2579"/>
  <c r="AF2578" s="1"/>
  <c r="AE2579"/>
  <c r="AE2578" s="1"/>
  <c r="AD2579"/>
  <c r="AD2578" s="1"/>
  <c r="AC2579"/>
  <c r="AC2578" s="1"/>
  <c r="AB2579"/>
  <c r="AB2578" s="1"/>
  <c r="AA2579"/>
  <c r="Z2579"/>
  <c r="Z2578" s="1"/>
  <c r="Y2579"/>
  <c r="Y2578" s="1"/>
  <c r="X2579"/>
  <c r="X2578" s="1"/>
  <c r="T2579"/>
  <c r="T2578" s="1"/>
  <c r="S2579"/>
  <c r="S2578" s="1"/>
  <c r="R2579"/>
  <c r="R2578" s="1"/>
  <c r="Q2579"/>
  <c r="Q2578" s="1"/>
  <c r="P2579"/>
  <c r="P2578" s="1"/>
  <c r="O2579"/>
  <c r="O2578" s="1"/>
  <c r="N2579"/>
  <c r="M2579"/>
  <c r="M2578" s="1"/>
  <c r="L2579"/>
  <c r="L2578" s="1"/>
  <c r="K2579"/>
  <c r="K2578" s="1"/>
  <c r="AT2567"/>
  <c r="AS2567"/>
  <c r="AR2567"/>
  <c r="AQ2567"/>
  <c r="AP2567"/>
  <c r="AO2567"/>
  <c r="AN2567"/>
  <c r="AM2567"/>
  <c r="AL2567"/>
  <c r="AK2567"/>
  <c r="AG2567"/>
  <c r="AF2567"/>
  <c r="AE2567"/>
  <c r="AD2567"/>
  <c r="AC2567"/>
  <c r="AB2567"/>
  <c r="AA2567"/>
  <c r="Z2567"/>
  <c r="Y2567"/>
  <c r="X2567"/>
  <c r="T2567"/>
  <c r="S2567"/>
  <c r="R2567"/>
  <c r="Q2567"/>
  <c r="P2567"/>
  <c r="O2567"/>
  <c r="N2567"/>
  <c r="M2567"/>
  <c r="L2567"/>
  <c r="K2567"/>
  <c r="AT2565"/>
  <c r="AS2565"/>
  <c r="AR2565"/>
  <c r="AQ2565"/>
  <c r="AP2565"/>
  <c r="AO2565"/>
  <c r="AN2565"/>
  <c r="AM2565"/>
  <c r="AL2565"/>
  <c r="AK2565"/>
  <c r="AG2565"/>
  <c r="AF2565"/>
  <c r="AE2565"/>
  <c r="AD2565"/>
  <c r="AC2565"/>
  <c r="AB2565"/>
  <c r="AA2565"/>
  <c r="Z2565"/>
  <c r="Y2565"/>
  <c r="X2565"/>
  <c r="T2565"/>
  <c r="S2565"/>
  <c r="R2565"/>
  <c r="Q2565"/>
  <c r="P2565"/>
  <c r="O2565"/>
  <c r="N2565"/>
  <c r="M2565"/>
  <c r="L2565"/>
  <c r="K2565"/>
  <c r="AT2559"/>
  <c r="AT2557" s="1"/>
  <c r="AS2559"/>
  <c r="AS2557" s="1"/>
  <c r="AR2559"/>
  <c r="AR2557" s="1"/>
  <c r="AQ2559"/>
  <c r="AQ2557" s="1"/>
  <c r="AP2559"/>
  <c r="AP2557" s="1"/>
  <c r="AO2559"/>
  <c r="AO2557" s="1"/>
  <c r="AN2559"/>
  <c r="AN2557" s="1"/>
  <c r="AM2559"/>
  <c r="AM2557" s="1"/>
  <c r="AL2559"/>
  <c r="AL2557" s="1"/>
  <c r="AK2559"/>
  <c r="AG2559"/>
  <c r="AG2557" s="1"/>
  <c r="AF2559"/>
  <c r="AF2557" s="1"/>
  <c r="AE2559"/>
  <c r="AE2557" s="1"/>
  <c r="AD2559"/>
  <c r="AD2557" s="1"/>
  <c r="AC2559"/>
  <c r="AB2559"/>
  <c r="AB2557" s="1"/>
  <c r="AA2559"/>
  <c r="AA2557" s="1"/>
  <c r="Z2559"/>
  <c r="Z2557" s="1"/>
  <c r="Y2559"/>
  <c r="Y2557" s="1"/>
  <c r="X2559"/>
  <c r="X2557" s="1"/>
  <c r="T2559"/>
  <c r="S2559"/>
  <c r="S2557" s="1"/>
  <c r="R2559"/>
  <c r="R2557" s="1"/>
  <c r="Q2559"/>
  <c r="Q2557" s="1"/>
  <c r="P2559"/>
  <c r="P2557" s="1"/>
  <c r="O2559"/>
  <c r="O2557" s="1"/>
  <c r="N2559"/>
  <c r="N2557" s="1"/>
  <c r="M2559"/>
  <c r="M2557" s="1"/>
  <c r="L2559"/>
  <c r="K2559"/>
  <c r="K2557" s="1"/>
  <c r="AT2535"/>
  <c r="AT2534" s="1"/>
  <c r="AS2535"/>
  <c r="AS2534" s="1"/>
  <c r="AR2535"/>
  <c r="AR2534" s="1"/>
  <c r="AQ2535"/>
  <c r="AQ2534" s="1"/>
  <c r="AP2535"/>
  <c r="AP2534" s="1"/>
  <c r="AO2535"/>
  <c r="AO2534" s="1"/>
  <c r="AN2535"/>
  <c r="AN2534" s="1"/>
  <c r="AM2535"/>
  <c r="AM2534" s="1"/>
  <c r="AL2535"/>
  <c r="AL2534" s="1"/>
  <c r="AK2535"/>
  <c r="AG2535"/>
  <c r="AG2534" s="1"/>
  <c r="AF2535"/>
  <c r="AE2535"/>
  <c r="AE2534" s="1"/>
  <c r="AD2535"/>
  <c r="AD2534" s="1"/>
  <c r="AC2535"/>
  <c r="AC2534" s="1"/>
  <c r="AB2535"/>
  <c r="AB2534" s="1"/>
  <c r="AA2535"/>
  <c r="AA2534" s="1"/>
  <c r="Z2535"/>
  <c r="Z2534" s="1"/>
  <c r="Y2535"/>
  <c r="Y2534" s="1"/>
  <c r="X2535"/>
  <c r="X2534" s="1"/>
  <c r="T2535"/>
  <c r="T2534" s="1"/>
  <c r="S2535"/>
  <c r="S2534" s="1"/>
  <c r="R2535"/>
  <c r="R2534" s="1"/>
  <c r="Q2535"/>
  <c r="Q2534" s="1"/>
  <c r="P2535"/>
  <c r="P2534" s="1"/>
  <c r="O2535"/>
  <c r="O2534" s="1"/>
  <c r="N2535"/>
  <c r="N2534" s="1"/>
  <c r="M2535"/>
  <c r="M2534" s="1"/>
  <c r="L2535"/>
  <c r="L2534" s="1"/>
  <c r="K2535"/>
  <c r="AT2532"/>
  <c r="AT2531" s="1"/>
  <c r="AS2532"/>
  <c r="AS2531" s="1"/>
  <c r="AR2532"/>
  <c r="AR2531" s="1"/>
  <c r="AQ2532"/>
  <c r="AQ2531" s="1"/>
  <c r="AP2532"/>
  <c r="AP2531" s="1"/>
  <c r="AO2532"/>
  <c r="AO2531" s="1"/>
  <c r="AN2532"/>
  <c r="AN2531" s="1"/>
  <c r="AM2532"/>
  <c r="AM2531" s="1"/>
  <c r="AL2532"/>
  <c r="AK2532"/>
  <c r="AK2531" s="1"/>
  <c r="AG2532"/>
  <c r="AG2531" s="1"/>
  <c r="AF2532"/>
  <c r="AF2531" s="1"/>
  <c r="AE2532"/>
  <c r="AE2531" s="1"/>
  <c r="AD2532"/>
  <c r="AD2531" s="1"/>
  <c r="AC2532"/>
  <c r="AC2531" s="1"/>
  <c r="AB2532"/>
  <c r="AB2531" s="1"/>
  <c r="AA2532"/>
  <c r="AA2531" s="1"/>
  <c r="Z2532"/>
  <c r="Z2531" s="1"/>
  <c r="Y2532"/>
  <c r="Y2531" s="1"/>
  <c r="X2532"/>
  <c r="T2532"/>
  <c r="T2531" s="1"/>
  <c r="S2532"/>
  <c r="S2531" s="1"/>
  <c r="R2532"/>
  <c r="R2531" s="1"/>
  <c r="Q2532"/>
  <c r="Q2531" s="1"/>
  <c r="P2532"/>
  <c r="P2531" s="1"/>
  <c r="O2532"/>
  <c r="O2531" s="1"/>
  <c r="N2532"/>
  <c r="N2531" s="1"/>
  <c r="M2532"/>
  <c r="M2531" s="1"/>
  <c r="L2532"/>
  <c r="K2532"/>
  <c r="K2531" s="1"/>
  <c r="AT2520"/>
  <c r="AS2520"/>
  <c r="AR2520"/>
  <c r="AQ2520"/>
  <c r="AP2520"/>
  <c r="AO2520"/>
  <c r="AN2520"/>
  <c r="AM2520"/>
  <c r="AL2520"/>
  <c r="AK2520"/>
  <c r="AG2520"/>
  <c r="AF2520"/>
  <c r="AE2520"/>
  <c r="AD2520"/>
  <c r="AC2520"/>
  <c r="AB2520"/>
  <c r="AA2520"/>
  <c r="Z2520"/>
  <c r="Y2520"/>
  <c r="X2520"/>
  <c r="T2520"/>
  <c r="S2520"/>
  <c r="R2520"/>
  <c r="Q2520"/>
  <c r="P2520"/>
  <c r="O2520"/>
  <c r="N2520"/>
  <c r="M2520"/>
  <c r="L2520"/>
  <c r="K2520"/>
  <c r="AT2518"/>
  <c r="AS2518"/>
  <c r="AR2518"/>
  <c r="AQ2518"/>
  <c r="AP2518"/>
  <c r="AO2518"/>
  <c r="AN2518"/>
  <c r="AM2518"/>
  <c r="AL2518"/>
  <c r="AK2518"/>
  <c r="AG2518"/>
  <c r="AF2518"/>
  <c r="AE2518"/>
  <c r="AD2518"/>
  <c r="AC2518"/>
  <c r="AB2518"/>
  <c r="AA2518"/>
  <c r="Z2518"/>
  <c r="Y2518"/>
  <c r="X2518"/>
  <c r="T2518"/>
  <c r="S2518"/>
  <c r="R2518"/>
  <c r="Q2518"/>
  <c r="P2518"/>
  <c r="O2518"/>
  <c r="N2518"/>
  <c r="M2518"/>
  <c r="L2518"/>
  <c r="K2518"/>
  <c r="AT2512"/>
  <c r="AT2510" s="1"/>
  <c r="AS2512"/>
  <c r="AS2510" s="1"/>
  <c r="AR2512"/>
  <c r="AQ2512"/>
  <c r="AQ2510" s="1"/>
  <c r="AP2512"/>
  <c r="AP2510" s="1"/>
  <c r="AO2512"/>
  <c r="AO2510" s="1"/>
  <c r="AN2512"/>
  <c r="AN2510" s="1"/>
  <c r="AM2512"/>
  <c r="AM2510" s="1"/>
  <c r="AL2512"/>
  <c r="AL2510" s="1"/>
  <c r="AK2512"/>
  <c r="AK2510" s="1"/>
  <c r="AG2512"/>
  <c r="AG2510" s="1"/>
  <c r="AF2512"/>
  <c r="AF2510" s="1"/>
  <c r="AE2512"/>
  <c r="AE2510" s="1"/>
  <c r="AD2512"/>
  <c r="AD2510" s="1"/>
  <c r="AC2512"/>
  <c r="AC2510" s="1"/>
  <c r="AB2512"/>
  <c r="AB2510" s="1"/>
  <c r="AA2512"/>
  <c r="AA2510" s="1"/>
  <c r="Z2512"/>
  <c r="Y2512"/>
  <c r="Y2510" s="1"/>
  <c r="X2512"/>
  <c r="X2510" s="1"/>
  <c r="T2512"/>
  <c r="T2510" s="1"/>
  <c r="S2512"/>
  <c r="S2510" s="1"/>
  <c r="R2512"/>
  <c r="R2510" s="1"/>
  <c r="Q2512"/>
  <c r="Q2510" s="1"/>
  <c r="P2512"/>
  <c r="P2510" s="1"/>
  <c r="O2512"/>
  <c r="O2510" s="1"/>
  <c r="N2512"/>
  <c r="N2510" s="1"/>
  <c r="M2512"/>
  <c r="M2510" s="1"/>
  <c r="L2512"/>
  <c r="K2512"/>
  <c r="K2510" s="1"/>
  <c r="AT2488"/>
  <c r="AT2487" s="1"/>
  <c r="AS2488"/>
  <c r="AS2487" s="1"/>
  <c r="AR2488"/>
  <c r="AR2487" s="1"/>
  <c r="AQ2488"/>
  <c r="AQ2487" s="1"/>
  <c r="AP2488"/>
  <c r="AP2487" s="1"/>
  <c r="AO2488"/>
  <c r="AO2487" s="1"/>
  <c r="AN2488"/>
  <c r="AN2487" s="1"/>
  <c r="AM2488"/>
  <c r="AM2487" s="1"/>
  <c r="AL2488"/>
  <c r="AK2488"/>
  <c r="AK2487" s="1"/>
  <c r="AG2488"/>
  <c r="AG2487" s="1"/>
  <c r="AF2488"/>
  <c r="AF2487" s="1"/>
  <c r="AE2488"/>
  <c r="AE2487" s="1"/>
  <c r="AD2488"/>
  <c r="AD2487" s="1"/>
  <c r="AC2488"/>
  <c r="AC2487" s="1"/>
  <c r="AB2488"/>
  <c r="AB2487" s="1"/>
  <c r="AA2488"/>
  <c r="AA2487" s="1"/>
  <c r="Z2488"/>
  <c r="Z2487" s="1"/>
  <c r="Y2488"/>
  <c r="X2488"/>
  <c r="X2487" s="1"/>
  <c r="T2488"/>
  <c r="T2487" s="1"/>
  <c r="S2488"/>
  <c r="S2487" s="1"/>
  <c r="R2488"/>
  <c r="R2487" s="1"/>
  <c r="Q2488"/>
  <c r="Q2487" s="1"/>
  <c r="P2488"/>
  <c r="P2487" s="1"/>
  <c r="O2488"/>
  <c r="O2487" s="1"/>
  <c r="N2488"/>
  <c r="N2487" s="1"/>
  <c r="M2488"/>
  <c r="M2487" s="1"/>
  <c r="L2488"/>
  <c r="K2488"/>
  <c r="K2487" s="1"/>
  <c r="AT2485"/>
  <c r="AT2484" s="1"/>
  <c r="AS2485"/>
  <c r="AS2484" s="1"/>
  <c r="AR2485"/>
  <c r="AR2484" s="1"/>
  <c r="AQ2485"/>
  <c r="AQ2484" s="1"/>
  <c r="AP2485"/>
  <c r="AP2484" s="1"/>
  <c r="AO2485"/>
  <c r="AO2484" s="1"/>
  <c r="AN2485"/>
  <c r="AN2484" s="1"/>
  <c r="AM2485"/>
  <c r="AM2484" s="1"/>
  <c r="AL2485"/>
  <c r="AL2484" s="1"/>
  <c r="AK2485"/>
  <c r="AG2485"/>
  <c r="AG2484" s="1"/>
  <c r="AF2485"/>
  <c r="AF2484" s="1"/>
  <c r="AE2485"/>
  <c r="AE2484" s="1"/>
  <c r="AD2485"/>
  <c r="AD2484" s="1"/>
  <c r="AC2485"/>
  <c r="AC2484" s="1"/>
  <c r="AB2485"/>
  <c r="AB2484" s="1"/>
  <c r="AA2485"/>
  <c r="AA2484" s="1"/>
  <c r="Z2485"/>
  <c r="Y2485"/>
  <c r="Y2484" s="1"/>
  <c r="X2485"/>
  <c r="X2484" s="1"/>
  <c r="T2485"/>
  <c r="T2484" s="1"/>
  <c r="S2485"/>
  <c r="S2484" s="1"/>
  <c r="R2485"/>
  <c r="R2484" s="1"/>
  <c r="Q2485"/>
  <c r="Q2484" s="1"/>
  <c r="P2485"/>
  <c r="P2484" s="1"/>
  <c r="O2485"/>
  <c r="O2484" s="1"/>
  <c r="N2485"/>
  <c r="N2484" s="1"/>
  <c r="M2485"/>
  <c r="L2485"/>
  <c r="L2484" s="1"/>
  <c r="K2485"/>
  <c r="K2484" s="1"/>
  <c r="AT2473"/>
  <c r="AS2473"/>
  <c r="AR2473"/>
  <c r="AQ2473"/>
  <c r="AP2473"/>
  <c r="AO2473"/>
  <c r="AN2473"/>
  <c r="AM2473"/>
  <c r="AL2473"/>
  <c r="AK2473"/>
  <c r="AG2473"/>
  <c r="AF2473"/>
  <c r="AE2473"/>
  <c r="AD2473"/>
  <c r="AC2473"/>
  <c r="AB2473"/>
  <c r="AA2473"/>
  <c r="Z2473"/>
  <c r="Y2473"/>
  <c r="X2473"/>
  <c r="T2473"/>
  <c r="S2473"/>
  <c r="R2473"/>
  <c r="Q2473"/>
  <c r="P2473"/>
  <c r="O2473"/>
  <c r="N2473"/>
  <c r="M2473"/>
  <c r="L2473"/>
  <c r="K2473"/>
  <c r="AT2471"/>
  <c r="AS2471"/>
  <c r="AR2471"/>
  <c r="AQ2471"/>
  <c r="AP2471"/>
  <c r="AO2471"/>
  <c r="AN2471"/>
  <c r="AM2471"/>
  <c r="AL2471"/>
  <c r="AK2471"/>
  <c r="AG2471"/>
  <c r="AF2471"/>
  <c r="AE2471"/>
  <c r="AD2471"/>
  <c r="AC2471"/>
  <c r="AB2471"/>
  <c r="AA2471"/>
  <c r="Z2471"/>
  <c r="Y2471"/>
  <c r="X2471"/>
  <c r="T2471"/>
  <c r="S2471"/>
  <c r="R2471"/>
  <c r="Q2471"/>
  <c r="P2471"/>
  <c r="O2471"/>
  <c r="N2471"/>
  <c r="M2471"/>
  <c r="L2471"/>
  <c r="K2471"/>
  <c r="AT2465"/>
  <c r="AT2463" s="1"/>
  <c r="AS2465"/>
  <c r="AS2463" s="1"/>
  <c r="AR2465"/>
  <c r="AR2463" s="1"/>
  <c r="AQ2465"/>
  <c r="AQ2463" s="1"/>
  <c r="AP2465"/>
  <c r="AP2463" s="1"/>
  <c r="AO2465"/>
  <c r="AO2463" s="1"/>
  <c r="AN2465"/>
  <c r="AM2465"/>
  <c r="AM2463" s="1"/>
  <c r="AL2465"/>
  <c r="AL2463" s="1"/>
  <c r="AK2465"/>
  <c r="AK2463" s="1"/>
  <c r="AG2465"/>
  <c r="AG2463" s="1"/>
  <c r="AF2465"/>
  <c r="AF2463" s="1"/>
  <c r="AE2465"/>
  <c r="AD2465"/>
  <c r="AD2463" s="1"/>
  <c r="AC2465"/>
  <c r="AC2463" s="1"/>
  <c r="AB2465"/>
  <c r="AB2463" s="1"/>
  <c r="AA2465"/>
  <c r="Z2465"/>
  <c r="Z2463" s="1"/>
  <c r="Y2465"/>
  <c r="Y2463" s="1"/>
  <c r="X2465"/>
  <c r="T2465"/>
  <c r="T2463" s="1"/>
  <c r="S2465"/>
  <c r="S2463" s="1"/>
  <c r="R2465"/>
  <c r="R2463" s="1"/>
  <c r="Q2465"/>
  <c r="Q2463" s="1"/>
  <c r="P2465"/>
  <c r="P2463" s="1"/>
  <c r="O2465"/>
  <c r="O2463" s="1"/>
  <c r="N2465"/>
  <c r="N2463" s="1"/>
  <c r="M2465"/>
  <c r="M2463" s="1"/>
  <c r="L2465"/>
  <c r="L2463" s="1"/>
  <c r="K2465"/>
  <c r="AT2441"/>
  <c r="AT2440" s="1"/>
  <c r="AS2441"/>
  <c r="AS2440" s="1"/>
  <c r="AR2441"/>
  <c r="AR2440" s="1"/>
  <c r="AQ2441"/>
  <c r="AQ2440" s="1"/>
  <c r="AP2441"/>
  <c r="AP2440" s="1"/>
  <c r="AO2441"/>
  <c r="AO2440" s="1"/>
  <c r="AN2441"/>
  <c r="AM2441"/>
  <c r="AM2440" s="1"/>
  <c r="AL2441"/>
  <c r="AL2440" s="1"/>
  <c r="AK2441"/>
  <c r="AK2440" s="1"/>
  <c r="AG2441"/>
  <c r="AG2440" s="1"/>
  <c r="AF2441"/>
  <c r="AF2440" s="1"/>
  <c r="AE2441"/>
  <c r="AE2440" s="1"/>
  <c r="AD2441"/>
  <c r="AD2440" s="1"/>
  <c r="AC2441"/>
  <c r="AC2440" s="1"/>
  <c r="AB2441"/>
  <c r="AB2440" s="1"/>
  <c r="AA2441"/>
  <c r="Z2441"/>
  <c r="Z2440" s="1"/>
  <c r="Y2441"/>
  <c r="Y2440" s="1"/>
  <c r="X2441"/>
  <c r="X2440" s="1"/>
  <c r="T2441"/>
  <c r="T2440" s="1"/>
  <c r="S2441"/>
  <c r="S2440" s="1"/>
  <c r="R2441"/>
  <c r="R2440" s="1"/>
  <c r="Q2441"/>
  <c r="Q2440" s="1"/>
  <c r="P2441"/>
  <c r="P2440" s="1"/>
  <c r="O2441"/>
  <c r="O2440" s="1"/>
  <c r="N2441"/>
  <c r="N2440" s="1"/>
  <c r="M2441"/>
  <c r="M2440" s="1"/>
  <c r="L2441"/>
  <c r="L2440" s="1"/>
  <c r="K2441"/>
  <c r="K2440" s="1"/>
  <c r="AT2438"/>
  <c r="AT2437" s="1"/>
  <c r="AS2438"/>
  <c r="AS2437" s="1"/>
  <c r="AR2438"/>
  <c r="AR2437" s="1"/>
  <c r="AQ2438"/>
  <c r="AQ2437" s="1"/>
  <c r="AP2438"/>
  <c r="AP2437" s="1"/>
  <c r="AO2438"/>
  <c r="AO2437" s="1"/>
  <c r="AN2438"/>
  <c r="AM2438"/>
  <c r="AM2437" s="1"/>
  <c r="AL2438"/>
  <c r="AL2437" s="1"/>
  <c r="AK2438"/>
  <c r="AK2437" s="1"/>
  <c r="AG2438"/>
  <c r="AG2437" s="1"/>
  <c r="AF2438"/>
  <c r="AF2437" s="1"/>
  <c r="AE2438"/>
  <c r="AE2437" s="1"/>
  <c r="AD2438"/>
  <c r="AD2437" s="1"/>
  <c r="AC2438"/>
  <c r="AC2437" s="1"/>
  <c r="AB2438"/>
  <c r="AB2437" s="1"/>
  <c r="AA2438"/>
  <c r="AA2437" s="1"/>
  <c r="Z2438"/>
  <c r="Z2437" s="1"/>
  <c r="Y2438"/>
  <c r="Y2437" s="1"/>
  <c r="X2438"/>
  <c r="T2438"/>
  <c r="T2437" s="1"/>
  <c r="S2438"/>
  <c r="S2437" s="1"/>
  <c r="R2438"/>
  <c r="R2437" s="1"/>
  <c r="Q2438"/>
  <c r="Q2437" s="1"/>
  <c r="P2438"/>
  <c r="P2437" s="1"/>
  <c r="O2438"/>
  <c r="O2437" s="1"/>
  <c r="N2438"/>
  <c r="N2437" s="1"/>
  <c r="M2438"/>
  <c r="M2437" s="1"/>
  <c r="L2438"/>
  <c r="L2437" s="1"/>
  <c r="K2438"/>
  <c r="K2437" s="1"/>
  <c r="AT2426"/>
  <c r="AS2426"/>
  <c r="AR2426"/>
  <c r="AQ2426"/>
  <c r="AP2426"/>
  <c r="AO2426"/>
  <c r="AN2426"/>
  <c r="AM2426"/>
  <c r="AL2426"/>
  <c r="AK2426"/>
  <c r="AG2426"/>
  <c r="AF2426"/>
  <c r="AE2426"/>
  <c r="AD2426"/>
  <c r="AC2426"/>
  <c r="AB2426"/>
  <c r="AA2426"/>
  <c r="Z2426"/>
  <c r="Y2426"/>
  <c r="X2426"/>
  <c r="T2426"/>
  <c r="S2426"/>
  <c r="R2426"/>
  <c r="Q2426"/>
  <c r="P2426"/>
  <c r="O2426"/>
  <c r="N2426"/>
  <c r="M2426"/>
  <c r="L2426"/>
  <c r="K2426"/>
  <c r="AT2424"/>
  <c r="AS2424"/>
  <c r="AR2424"/>
  <c r="AQ2424"/>
  <c r="AP2424"/>
  <c r="AO2424"/>
  <c r="AN2424"/>
  <c r="AM2424"/>
  <c r="AL2424"/>
  <c r="AK2424"/>
  <c r="AG2424"/>
  <c r="AF2424"/>
  <c r="AE2424"/>
  <c r="AD2424"/>
  <c r="AC2424"/>
  <c r="AB2424"/>
  <c r="AA2424"/>
  <c r="Z2424"/>
  <c r="Y2424"/>
  <c r="X2424"/>
  <c r="T2424"/>
  <c r="S2424"/>
  <c r="R2424"/>
  <c r="Q2424"/>
  <c r="P2424"/>
  <c r="O2424"/>
  <c r="N2424"/>
  <c r="M2424"/>
  <c r="L2424"/>
  <c r="K2424"/>
  <c r="AT2418"/>
  <c r="AT2416" s="1"/>
  <c r="AS2418"/>
  <c r="AS2416" s="1"/>
  <c r="AR2418"/>
  <c r="AR2416" s="1"/>
  <c r="AQ2418"/>
  <c r="AQ2416" s="1"/>
  <c r="AP2418"/>
  <c r="AP2416" s="1"/>
  <c r="AO2418"/>
  <c r="AO2416" s="1"/>
  <c r="AN2418"/>
  <c r="AN2416" s="1"/>
  <c r="AM2418"/>
  <c r="AM2416" s="1"/>
  <c r="AL2418"/>
  <c r="AK2418"/>
  <c r="AK2416" s="1"/>
  <c r="AG2418"/>
  <c r="AG2416" s="1"/>
  <c r="AF2418"/>
  <c r="AF2416" s="1"/>
  <c r="AE2418"/>
  <c r="AE2416" s="1"/>
  <c r="AD2418"/>
  <c r="AD2416" s="1"/>
  <c r="AC2418"/>
  <c r="AC2416" s="1"/>
  <c r="AB2418"/>
  <c r="AB2416" s="1"/>
  <c r="AA2418"/>
  <c r="AA2416" s="1"/>
  <c r="Z2418"/>
  <c r="Z2416" s="1"/>
  <c r="Y2418"/>
  <c r="Y2416" s="1"/>
  <c r="X2418"/>
  <c r="T2418"/>
  <c r="T2416" s="1"/>
  <c r="S2418"/>
  <c r="S2416" s="1"/>
  <c r="R2418"/>
  <c r="R2416" s="1"/>
  <c r="Q2418"/>
  <c r="Q2416" s="1"/>
  <c r="P2418"/>
  <c r="P2416" s="1"/>
  <c r="O2418"/>
  <c r="O2416" s="1"/>
  <c r="N2418"/>
  <c r="N2416" s="1"/>
  <c r="M2418"/>
  <c r="M2416" s="1"/>
  <c r="L2418"/>
  <c r="L2416" s="1"/>
  <c r="K2418"/>
  <c r="AT2393"/>
  <c r="AT2392" s="1"/>
  <c r="AS2393"/>
  <c r="AS2392" s="1"/>
  <c r="AR2393"/>
  <c r="AR2392" s="1"/>
  <c r="AQ2393"/>
  <c r="AQ2392" s="1"/>
  <c r="AP2393"/>
  <c r="AP2392" s="1"/>
  <c r="AO2393"/>
  <c r="AO2392" s="1"/>
  <c r="AN2393"/>
  <c r="AM2393"/>
  <c r="AM2392" s="1"/>
  <c r="AL2393"/>
  <c r="AL2392" s="1"/>
  <c r="AK2393"/>
  <c r="AK2392" s="1"/>
  <c r="AG2393"/>
  <c r="AG2392" s="1"/>
  <c r="AF2393"/>
  <c r="AF2392" s="1"/>
  <c r="AE2393"/>
  <c r="AE2392" s="1"/>
  <c r="AD2393"/>
  <c r="AD2392" s="1"/>
  <c r="AC2393"/>
  <c r="AC2392" s="1"/>
  <c r="AB2393"/>
  <c r="AB2392" s="1"/>
  <c r="AA2393"/>
  <c r="AA2392" s="1"/>
  <c r="Z2393"/>
  <c r="Z2392" s="1"/>
  <c r="Y2393"/>
  <c r="Y2392" s="1"/>
  <c r="X2393"/>
  <c r="T2393"/>
  <c r="T2392" s="1"/>
  <c r="S2393"/>
  <c r="S2392" s="1"/>
  <c r="R2393"/>
  <c r="R2392" s="1"/>
  <c r="Q2393"/>
  <c r="Q2392" s="1"/>
  <c r="P2393"/>
  <c r="P2392" s="1"/>
  <c r="O2393"/>
  <c r="O2392" s="1"/>
  <c r="N2393"/>
  <c r="N2392" s="1"/>
  <c r="M2393"/>
  <c r="M2392" s="1"/>
  <c r="L2393"/>
  <c r="K2393"/>
  <c r="K2392" s="1"/>
  <c r="AT2390"/>
  <c r="AT2389" s="1"/>
  <c r="AS2390"/>
  <c r="AS2389" s="1"/>
  <c r="AR2390"/>
  <c r="AR2389" s="1"/>
  <c r="AQ2390"/>
  <c r="AQ2389" s="1"/>
  <c r="AP2390"/>
  <c r="AP2389" s="1"/>
  <c r="AO2390"/>
  <c r="AO2389" s="1"/>
  <c r="AN2390"/>
  <c r="AN2389" s="1"/>
  <c r="AM2390"/>
  <c r="AM2389" s="1"/>
  <c r="AL2390"/>
  <c r="AL2389" s="1"/>
  <c r="AK2390"/>
  <c r="AG2390"/>
  <c r="AG2389" s="1"/>
  <c r="AF2390"/>
  <c r="AF2389" s="1"/>
  <c r="AE2390"/>
  <c r="AE2389" s="1"/>
  <c r="AD2390"/>
  <c r="AD2389" s="1"/>
  <c r="AC2390"/>
  <c r="AC2389" s="1"/>
  <c r="AB2390"/>
  <c r="AA2390"/>
  <c r="AA2389" s="1"/>
  <c r="Z2390"/>
  <c r="Z2389" s="1"/>
  <c r="Y2390"/>
  <c r="Y2389" s="1"/>
  <c r="X2390"/>
  <c r="X2389" s="1"/>
  <c r="T2390"/>
  <c r="T2389" s="1"/>
  <c r="S2390"/>
  <c r="S2389" s="1"/>
  <c r="R2390"/>
  <c r="R2389" s="1"/>
  <c r="Q2390"/>
  <c r="Q2389" s="1"/>
  <c r="P2390"/>
  <c r="P2389" s="1"/>
  <c r="O2390"/>
  <c r="O2389" s="1"/>
  <c r="N2390"/>
  <c r="N2389" s="1"/>
  <c r="M2390"/>
  <c r="L2390"/>
  <c r="L2389" s="1"/>
  <c r="K2390"/>
  <c r="K2389" s="1"/>
  <c r="AT2378"/>
  <c r="AS2378"/>
  <c r="AR2378"/>
  <c r="AQ2378"/>
  <c r="AP2378"/>
  <c r="AO2378"/>
  <c r="AN2378"/>
  <c r="AM2378"/>
  <c r="AL2378"/>
  <c r="AK2378"/>
  <c r="AG2378"/>
  <c r="AF2378"/>
  <c r="AE2378"/>
  <c r="AD2378"/>
  <c r="AC2378"/>
  <c r="AB2378"/>
  <c r="AA2378"/>
  <c r="Z2378"/>
  <c r="Y2378"/>
  <c r="X2378"/>
  <c r="T2378"/>
  <c r="S2378"/>
  <c r="R2378"/>
  <c r="Q2378"/>
  <c r="P2378"/>
  <c r="O2378"/>
  <c r="N2378"/>
  <c r="M2378"/>
  <c r="L2378"/>
  <c r="K2378"/>
  <c r="AT2376"/>
  <c r="AS2376"/>
  <c r="AR2376"/>
  <c r="AQ2376"/>
  <c r="AP2376"/>
  <c r="AO2376"/>
  <c r="AN2376"/>
  <c r="AM2376"/>
  <c r="AL2376"/>
  <c r="AK2376"/>
  <c r="AG2376"/>
  <c r="AF2376"/>
  <c r="AE2376"/>
  <c r="AD2376"/>
  <c r="AC2376"/>
  <c r="AB2376"/>
  <c r="AA2376"/>
  <c r="Z2376"/>
  <c r="Y2376"/>
  <c r="X2376"/>
  <c r="T2376"/>
  <c r="S2376"/>
  <c r="R2376"/>
  <c r="Q2376"/>
  <c r="P2376"/>
  <c r="O2376"/>
  <c r="N2376"/>
  <c r="M2376"/>
  <c r="L2376"/>
  <c r="K2376"/>
  <c r="AT2370"/>
  <c r="AT2368" s="1"/>
  <c r="AS2370"/>
  <c r="AS2368" s="1"/>
  <c r="AR2370"/>
  <c r="AR2368" s="1"/>
  <c r="AQ2370"/>
  <c r="AQ2368" s="1"/>
  <c r="AP2370"/>
  <c r="AP2368" s="1"/>
  <c r="AO2370"/>
  <c r="AO2368" s="1"/>
  <c r="AN2370"/>
  <c r="AM2370"/>
  <c r="AM2368" s="1"/>
  <c r="AL2370"/>
  <c r="AL2368" s="1"/>
  <c r="AK2370"/>
  <c r="AK2368" s="1"/>
  <c r="AG2370"/>
  <c r="AG2368" s="1"/>
  <c r="AF2370"/>
  <c r="AF2368" s="1"/>
  <c r="AE2370"/>
  <c r="AE2368" s="1"/>
  <c r="AD2370"/>
  <c r="AD2368" s="1"/>
  <c r="AC2370"/>
  <c r="AC2368" s="1"/>
  <c r="AB2370"/>
  <c r="AB2368" s="1"/>
  <c r="AA2370"/>
  <c r="Z2370"/>
  <c r="Z2368" s="1"/>
  <c r="Y2370"/>
  <c r="Y2368" s="1"/>
  <c r="X2370"/>
  <c r="X2368" s="1"/>
  <c r="T2370"/>
  <c r="T2368" s="1"/>
  <c r="S2370"/>
  <c r="S2368" s="1"/>
  <c r="R2370"/>
  <c r="R2368" s="1"/>
  <c r="Q2370"/>
  <c r="Q2368" s="1"/>
  <c r="P2370"/>
  <c r="P2368" s="1"/>
  <c r="O2370"/>
  <c r="O2368" s="1"/>
  <c r="N2370"/>
  <c r="M2370"/>
  <c r="L2370"/>
  <c r="L2368" s="1"/>
  <c r="K2370"/>
  <c r="K2368" s="1"/>
  <c r="AT2346"/>
  <c r="AT2345" s="1"/>
  <c r="AS2346"/>
  <c r="AS2345" s="1"/>
  <c r="AR2346"/>
  <c r="AR2345" s="1"/>
  <c r="AQ2346"/>
  <c r="AQ2345" s="1"/>
  <c r="AP2346"/>
  <c r="AP2345" s="1"/>
  <c r="AO2346"/>
  <c r="AO2345" s="1"/>
  <c r="AN2346"/>
  <c r="AN2345" s="1"/>
  <c r="AM2346"/>
  <c r="AL2346"/>
  <c r="AL2345" s="1"/>
  <c r="AK2346"/>
  <c r="AK2345" s="1"/>
  <c r="AG2346"/>
  <c r="AG2345" s="1"/>
  <c r="AF2346"/>
  <c r="AF2345" s="1"/>
  <c r="AE2346"/>
  <c r="AE2345" s="1"/>
  <c r="AD2346"/>
  <c r="AD2345" s="1"/>
  <c r="AC2346"/>
  <c r="AC2345" s="1"/>
  <c r="AB2346"/>
  <c r="AB2345" s="1"/>
  <c r="AA2346"/>
  <c r="AA2345" s="1"/>
  <c r="Z2346"/>
  <c r="Z2345" s="1"/>
  <c r="Y2346"/>
  <c r="Y2345" s="1"/>
  <c r="X2346"/>
  <c r="T2346"/>
  <c r="T2345" s="1"/>
  <c r="S2346"/>
  <c r="S2345" s="1"/>
  <c r="R2346"/>
  <c r="R2345" s="1"/>
  <c r="Q2346"/>
  <c r="Q2345" s="1"/>
  <c r="P2346"/>
  <c r="P2345" s="1"/>
  <c r="O2346"/>
  <c r="O2345" s="1"/>
  <c r="N2346"/>
  <c r="N2345" s="1"/>
  <c r="M2346"/>
  <c r="M2345" s="1"/>
  <c r="L2346"/>
  <c r="L2345" s="1"/>
  <c r="K2346"/>
  <c r="AT2343"/>
  <c r="AT2342" s="1"/>
  <c r="AS2343"/>
  <c r="AS2342" s="1"/>
  <c r="AR2343"/>
  <c r="AR2342" s="1"/>
  <c r="AQ2343"/>
  <c r="AQ2342" s="1"/>
  <c r="AP2343"/>
  <c r="AP2342" s="1"/>
  <c r="AO2343"/>
  <c r="AO2342" s="1"/>
  <c r="AN2343"/>
  <c r="AM2343"/>
  <c r="AM2342" s="1"/>
  <c r="AL2343"/>
  <c r="AL2342" s="1"/>
  <c r="AK2343"/>
  <c r="AK2342" s="1"/>
  <c r="AG2343"/>
  <c r="AG2342" s="1"/>
  <c r="AF2343"/>
  <c r="AF2342" s="1"/>
  <c r="AE2343"/>
  <c r="AD2343"/>
  <c r="AD2342" s="1"/>
  <c r="AC2343"/>
  <c r="AC2342" s="1"/>
  <c r="AB2343"/>
  <c r="AB2342" s="1"/>
  <c r="AA2343"/>
  <c r="AA2342" s="1"/>
  <c r="Z2343"/>
  <c r="Z2342" s="1"/>
  <c r="Y2343"/>
  <c r="Y2342" s="1"/>
  <c r="X2343"/>
  <c r="X2342" s="1"/>
  <c r="T2343"/>
  <c r="T2342" s="1"/>
  <c r="S2343"/>
  <c r="S2342" s="1"/>
  <c r="R2343"/>
  <c r="R2342" s="1"/>
  <c r="Q2343"/>
  <c r="Q2342" s="1"/>
  <c r="P2343"/>
  <c r="P2342" s="1"/>
  <c r="O2343"/>
  <c r="O2342" s="1"/>
  <c r="N2343"/>
  <c r="M2343"/>
  <c r="M2342" s="1"/>
  <c r="L2343"/>
  <c r="L2342" s="1"/>
  <c r="K2343"/>
  <c r="K2342" s="1"/>
  <c r="AT2331"/>
  <c r="AS2331"/>
  <c r="AR2331"/>
  <c r="AQ2331"/>
  <c r="AP2331"/>
  <c r="AO2331"/>
  <c r="AN2331"/>
  <c r="AM2331"/>
  <c r="AL2331"/>
  <c r="AK2331"/>
  <c r="AG2331"/>
  <c r="AF2331"/>
  <c r="AE2331"/>
  <c r="AD2331"/>
  <c r="AC2331"/>
  <c r="AB2331"/>
  <c r="AA2331"/>
  <c r="Z2331"/>
  <c r="Y2331"/>
  <c r="X2331"/>
  <c r="T2331"/>
  <c r="S2331"/>
  <c r="R2331"/>
  <c r="Q2331"/>
  <c r="P2331"/>
  <c r="O2331"/>
  <c r="N2331"/>
  <c r="M2331"/>
  <c r="L2331"/>
  <c r="K2331"/>
  <c r="AT2329"/>
  <c r="AS2329"/>
  <c r="AR2329"/>
  <c r="AQ2329"/>
  <c r="AP2329"/>
  <c r="AO2329"/>
  <c r="AN2329"/>
  <c r="AM2329"/>
  <c r="AL2329"/>
  <c r="AK2329"/>
  <c r="AG2329"/>
  <c r="AF2329"/>
  <c r="AE2329"/>
  <c r="AD2329"/>
  <c r="AC2329"/>
  <c r="AB2329"/>
  <c r="AA2329"/>
  <c r="Z2329"/>
  <c r="Y2329"/>
  <c r="X2329"/>
  <c r="T2329"/>
  <c r="S2329"/>
  <c r="R2329"/>
  <c r="Q2329"/>
  <c r="P2329"/>
  <c r="O2329"/>
  <c r="N2329"/>
  <c r="M2329"/>
  <c r="L2329"/>
  <c r="K2329"/>
  <c r="AT2323"/>
  <c r="AT2321" s="1"/>
  <c r="AS2323"/>
  <c r="AS2321" s="1"/>
  <c r="AR2323"/>
  <c r="AR2321" s="1"/>
  <c r="AQ2323"/>
  <c r="AQ2321" s="1"/>
  <c r="AP2323"/>
  <c r="AO2323"/>
  <c r="AO2321" s="1"/>
  <c r="AN2323"/>
  <c r="AN2321" s="1"/>
  <c r="AM2323"/>
  <c r="AM2321" s="1"/>
  <c r="AL2323"/>
  <c r="AK2323"/>
  <c r="AK2321" s="1"/>
  <c r="AG2323"/>
  <c r="AG2321" s="1"/>
  <c r="AF2323"/>
  <c r="AF2321" s="1"/>
  <c r="AE2323"/>
  <c r="AE2321" s="1"/>
  <c r="AD2323"/>
  <c r="AD2321" s="1"/>
  <c r="AC2323"/>
  <c r="AC2321" s="1"/>
  <c r="AB2323"/>
  <c r="AB2321" s="1"/>
  <c r="AA2323"/>
  <c r="AA2321" s="1"/>
  <c r="Z2323"/>
  <c r="Y2323"/>
  <c r="Y2321" s="1"/>
  <c r="X2323"/>
  <c r="X2321" s="1"/>
  <c r="T2323"/>
  <c r="T2321" s="1"/>
  <c r="S2323"/>
  <c r="S2321" s="1"/>
  <c r="R2323"/>
  <c r="R2321" s="1"/>
  <c r="Q2323"/>
  <c r="Q2321" s="1"/>
  <c r="P2323"/>
  <c r="P2321" s="1"/>
  <c r="O2323"/>
  <c r="O2321" s="1"/>
  <c r="N2323"/>
  <c r="N2321" s="1"/>
  <c r="M2323"/>
  <c r="L2323"/>
  <c r="L2321" s="1"/>
  <c r="K2323"/>
  <c r="K2321" s="1"/>
  <c r="AT2299"/>
  <c r="AT2298" s="1"/>
  <c r="AS2299"/>
  <c r="AS2298" s="1"/>
  <c r="AR2299"/>
  <c r="AR2298" s="1"/>
  <c r="AQ2299"/>
  <c r="AQ2298" s="1"/>
  <c r="AP2299"/>
  <c r="AP2298" s="1"/>
  <c r="AO2299"/>
  <c r="AO2298" s="1"/>
  <c r="AN2299"/>
  <c r="AN2298" s="1"/>
  <c r="AM2299"/>
  <c r="AM2298" s="1"/>
  <c r="AL2299"/>
  <c r="AK2299"/>
  <c r="AK2298" s="1"/>
  <c r="AG2299"/>
  <c r="AG2298" s="1"/>
  <c r="AF2299"/>
  <c r="AF2298" s="1"/>
  <c r="AE2299"/>
  <c r="AE2298" s="1"/>
  <c r="AD2299"/>
  <c r="AD2298" s="1"/>
  <c r="AC2299"/>
  <c r="AC2298" s="1"/>
  <c r="AB2299"/>
  <c r="AB2298" s="1"/>
  <c r="AA2299"/>
  <c r="AA2298" s="1"/>
  <c r="Z2299"/>
  <c r="Z2298" s="1"/>
  <c r="Y2299"/>
  <c r="X2299"/>
  <c r="X2298" s="1"/>
  <c r="T2299"/>
  <c r="T2298" s="1"/>
  <c r="S2299"/>
  <c r="S2298" s="1"/>
  <c r="R2299"/>
  <c r="R2298" s="1"/>
  <c r="Q2299"/>
  <c r="Q2298" s="1"/>
  <c r="P2299"/>
  <c r="P2298" s="1"/>
  <c r="O2299"/>
  <c r="O2298" s="1"/>
  <c r="N2299"/>
  <c r="M2299"/>
  <c r="M2298" s="1"/>
  <c r="L2299"/>
  <c r="L2298" s="1"/>
  <c r="K2299"/>
  <c r="K2298" s="1"/>
  <c r="AT2296"/>
  <c r="AT2295" s="1"/>
  <c r="AS2296"/>
  <c r="AS2295" s="1"/>
  <c r="AR2296"/>
  <c r="AR2295" s="1"/>
  <c r="AQ2296"/>
  <c r="AQ2295" s="1"/>
  <c r="AP2296"/>
  <c r="AP2295" s="1"/>
  <c r="AO2296"/>
  <c r="AO2295" s="1"/>
  <c r="AN2296"/>
  <c r="AN2295" s="1"/>
  <c r="AM2296"/>
  <c r="AL2296"/>
  <c r="AL2295" s="1"/>
  <c r="AK2296"/>
  <c r="AK2295" s="1"/>
  <c r="AG2296"/>
  <c r="AG2295" s="1"/>
  <c r="AF2296"/>
  <c r="AF2295" s="1"/>
  <c r="AE2296"/>
  <c r="AE2295" s="1"/>
  <c r="AD2296"/>
  <c r="AD2295" s="1"/>
  <c r="AC2296"/>
  <c r="AC2295" s="1"/>
  <c r="AB2296"/>
  <c r="AB2295" s="1"/>
  <c r="AA2296"/>
  <c r="Z2296"/>
  <c r="Z2295" s="1"/>
  <c r="Y2296"/>
  <c r="Y2295" s="1"/>
  <c r="X2296"/>
  <c r="X2295" s="1"/>
  <c r="T2296"/>
  <c r="T2295" s="1"/>
  <c r="S2296"/>
  <c r="S2295" s="1"/>
  <c r="R2296"/>
  <c r="R2295" s="1"/>
  <c r="Q2296"/>
  <c r="Q2295" s="1"/>
  <c r="P2296"/>
  <c r="P2295" s="1"/>
  <c r="O2296"/>
  <c r="O2295" s="1"/>
  <c r="N2296"/>
  <c r="M2296"/>
  <c r="M2295" s="1"/>
  <c r="L2296"/>
  <c r="L2295" s="1"/>
  <c r="K2296"/>
  <c r="K2295" s="1"/>
  <c r="AT2284"/>
  <c r="AS2284"/>
  <c r="AR2284"/>
  <c r="AQ2284"/>
  <c r="AP2284"/>
  <c r="AO2284"/>
  <c r="AN2284"/>
  <c r="AM2284"/>
  <c r="AL2284"/>
  <c r="AK2284"/>
  <c r="AG2284"/>
  <c r="AF2284"/>
  <c r="AE2284"/>
  <c r="AD2284"/>
  <c r="AC2284"/>
  <c r="AB2284"/>
  <c r="AA2284"/>
  <c r="Z2284"/>
  <c r="Y2284"/>
  <c r="X2284"/>
  <c r="T2284"/>
  <c r="S2284"/>
  <c r="R2284"/>
  <c r="Q2284"/>
  <c r="P2284"/>
  <c r="O2284"/>
  <c r="N2284"/>
  <c r="M2284"/>
  <c r="L2284"/>
  <c r="K2284"/>
  <c r="AT2282"/>
  <c r="AS2282"/>
  <c r="AR2282"/>
  <c r="AQ2282"/>
  <c r="AP2282"/>
  <c r="AO2282"/>
  <c r="AN2282"/>
  <c r="AM2282"/>
  <c r="AL2282"/>
  <c r="AK2282"/>
  <c r="AG2282"/>
  <c r="AF2282"/>
  <c r="AE2282"/>
  <c r="AD2282"/>
  <c r="AC2282"/>
  <c r="AB2282"/>
  <c r="AA2282"/>
  <c r="Z2282"/>
  <c r="Y2282"/>
  <c r="X2282"/>
  <c r="T2282"/>
  <c r="S2282"/>
  <c r="R2282"/>
  <c r="Q2282"/>
  <c r="P2282"/>
  <c r="O2282"/>
  <c r="N2282"/>
  <c r="M2282"/>
  <c r="L2282"/>
  <c r="K2282"/>
  <c r="AT2276"/>
  <c r="AT2274" s="1"/>
  <c r="AS2276"/>
  <c r="AS2274" s="1"/>
  <c r="AR2276"/>
  <c r="AR2274" s="1"/>
  <c r="AQ2276"/>
  <c r="AQ2274" s="1"/>
  <c r="AP2276"/>
  <c r="AP2274" s="1"/>
  <c r="AO2276"/>
  <c r="AO2274" s="1"/>
  <c r="AN2276"/>
  <c r="AN2274" s="1"/>
  <c r="AM2276"/>
  <c r="AM2274" s="1"/>
  <c r="AL2276"/>
  <c r="AL2274" s="1"/>
  <c r="AK2276"/>
  <c r="AG2276"/>
  <c r="AG2274" s="1"/>
  <c r="AF2276"/>
  <c r="AF2274" s="1"/>
  <c r="AE2276"/>
  <c r="AE2274" s="1"/>
  <c r="AD2276"/>
  <c r="AD2274" s="1"/>
  <c r="AC2276"/>
  <c r="AC2274" s="1"/>
  <c r="AB2276"/>
  <c r="AB2274" s="1"/>
  <c r="AA2276"/>
  <c r="Z2276"/>
  <c r="Z2274" s="1"/>
  <c r="Y2276"/>
  <c r="Y2274" s="1"/>
  <c r="X2276"/>
  <c r="X2274" s="1"/>
  <c r="T2276"/>
  <c r="T2274" s="1"/>
  <c r="S2276"/>
  <c r="S2274" s="1"/>
  <c r="R2276"/>
  <c r="R2274" s="1"/>
  <c r="Q2276"/>
  <c r="Q2274" s="1"/>
  <c r="P2276"/>
  <c r="P2274" s="1"/>
  <c r="O2276"/>
  <c r="N2276"/>
  <c r="N2274" s="1"/>
  <c r="M2276"/>
  <c r="M2274" s="1"/>
  <c r="L2276"/>
  <c r="L2274" s="1"/>
  <c r="K2276"/>
  <c r="K2274" s="1"/>
  <c r="AT2251"/>
  <c r="AT2250" s="1"/>
  <c r="AS2251"/>
  <c r="AS2250" s="1"/>
  <c r="AR2251"/>
  <c r="AR2250" s="1"/>
  <c r="AQ2251"/>
  <c r="AQ2250" s="1"/>
  <c r="AP2251"/>
  <c r="AP2250" s="1"/>
  <c r="AO2251"/>
  <c r="AO2250" s="1"/>
  <c r="AN2251"/>
  <c r="AN2250" s="1"/>
  <c r="AM2251"/>
  <c r="AM2250" s="1"/>
  <c r="AL2251"/>
  <c r="AK2251"/>
  <c r="AK2250" s="1"/>
  <c r="AG2251"/>
  <c r="AG2250" s="1"/>
  <c r="AF2251"/>
  <c r="AF2250" s="1"/>
  <c r="AE2251"/>
  <c r="AE2250" s="1"/>
  <c r="AD2251"/>
  <c r="AD2250" s="1"/>
  <c r="AC2251"/>
  <c r="AC2250" s="1"/>
  <c r="AB2251"/>
  <c r="AB2250" s="1"/>
  <c r="AA2251"/>
  <c r="AA2250" s="1"/>
  <c r="Z2251"/>
  <c r="Z2250" s="1"/>
  <c r="Y2251"/>
  <c r="Y2250" s="1"/>
  <c r="X2251"/>
  <c r="T2251"/>
  <c r="T2250" s="1"/>
  <c r="S2251"/>
  <c r="S2250" s="1"/>
  <c r="R2251"/>
  <c r="R2250" s="1"/>
  <c r="Q2251"/>
  <c r="Q2250" s="1"/>
  <c r="P2251"/>
  <c r="P2250" s="1"/>
  <c r="O2251"/>
  <c r="O2250" s="1"/>
  <c r="N2251"/>
  <c r="M2251"/>
  <c r="M2250" s="1"/>
  <c r="L2251"/>
  <c r="L2250" s="1"/>
  <c r="K2251"/>
  <c r="K2250" s="1"/>
  <c r="AT2248"/>
  <c r="AT2247" s="1"/>
  <c r="AS2248"/>
  <c r="AS2247" s="1"/>
  <c r="AR2248"/>
  <c r="AR2247" s="1"/>
  <c r="AQ2248"/>
  <c r="AQ2247" s="1"/>
  <c r="AP2248"/>
  <c r="AP2247" s="1"/>
  <c r="AO2248"/>
  <c r="AO2247" s="1"/>
  <c r="AN2248"/>
  <c r="AN2247" s="1"/>
  <c r="AM2248"/>
  <c r="AL2248"/>
  <c r="AL2247" s="1"/>
  <c r="AK2248"/>
  <c r="AK2247" s="1"/>
  <c r="AG2248"/>
  <c r="AG2247" s="1"/>
  <c r="AF2248"/>
  <c r="AF2247" s="1"/>
  <c r="AE2248"/>
  <c r="AE2247" s="1"/>
  <c r="AD2248"/>
  <c r="AC2248"/>
  <c r="AC2247" s="1"/>
  <c r="AB2248"/>
  <c r="AB2247" s="1"/>
  <c r="AA2248"/>
  <c r="AA2247" s="1"/>
  <c r="Z2248"/>
  <c r="Z2247" s="1"/>
  <c r="Y2248"/>
  <c r="Y2247" s="1"/>
  <c r="X2248"/>
  <c r="X2247" s="1"/>
  <c r="T2248"/>
  <c r="T2247" s="1"/>
  <c r="S2248"/>
  <c r="S2247" s="1"/>
  <c r="R2248"/>
  <c r="R2247" s="1"/>
  <c r="Q2248"/>
  <c r="Q2247" s="1"/>
  <c r="P2248"/>
  <c r="P2247" s="1"/>
  <c r="O2248"/>
  <c r="O2247" s="1"/>
  <c r="N2248"/>
  <c r="M2248"/>
  <c r="M2247" s="1"/>
  <c r="L2248"/>
  <c r="L2247" s="1"/>
  <c r="K2248"/>
  <c r="K2247" s="1"/>
  <c r="AT2236"/>
  <c r="AS2236"/>
  <c r="AR2236"/>
  <c r="AQ2236"/>
  <c r="AP2236"/>
  <c r="AO2236"/>
  <c r="AN2236"/>
  <c r="AM2236"/>
  <c r="AL2236"/>
  <c r="AK2236"/>
  <c r="AG2236"/>
  <c r="AF2236"/>
  <c r="AE2236"/>
  <c r="AD2236"/>
  <c r="AC2236"/>
  <c r="AB2236"/>
  <c r="AA2236"/>
  <c r="Z2236"/>
  <c r="Y2236"/>
  <c r="X2236"/>
  <c r="T2236"/>
  <c r="S2236"/>
  <c r="R2236"/>
  <c r="Q2236"/>
  <c r="P2236"/>
  <c r="O2236"/>
  <c r="N2236"/>
  <c r="M2236"/>
  <c r="L2236"/>
  <c r="K2236"/>
  <c r="AT2234"/>
  <c r="AS2234"/>
  <c r="AR2234"/>
  <c r="AQ2234"/>
  <c r="AP2234"/>
  <c r="AO2234"/>
  <c r="AN2234"/>
  <c r="AM2234"/>
  <c r="AL2234"/>
  <c r="AK2234"/>
  <c r="AG2234"/>
  <c r="AF2234"/>
  <c r="AE2234"/>
  <c r="AD2234"/>
  <c r="AC2234"/>
  <c r="AB2234"/>
  <c r="AA2234"/>
  <c r="Z2234"/>
  <c r="Y2234"/>
  <c r="X2234"/>
  <c r="T2234"/>
  <c r="S2234"/>
  <c r="R2234"/>
  <c r="Q2234"/>
  <c r="P2234"/>
  <c r="O2234"/>
  <c r="N2234"/>
  <c r="M2234"/>
  <c r="L2234"/>
  <c r="K2234"/>
  <c r="AT2228"/>
  <c r="AT2226" s="1"/>
  <c r="AS2228"/>
  <c r="AR2228"/>
  <c r="AR2226" s="1"/>
  <c r="AQ2228"/>
  <c r="AQ2226" s="1"/>
  <c r="AP2228"/>
  <c r="AP2226" s="1"/>
  <c r="AO2228"/>
  <c r="AO2226" s="1"/>
  <c r="AN2228"/>
  <c r="AN2226" s="1"/>
  <c r="AM2228"/>
  <c r="AL2228"/>
  <c r="AL2226" s="1"/>
  <c r="AK2228"/>
  <c r="AK2226" s="1"/>
  <c r="AG2228"/>
  <c r="AG2226" s="1"/>
  <c r="AF2228"/>
  <c r="AF2226" s="1"/>
  <c r="AE2228"/>
  <c r="AE2226" s="1"/>
  <c r="AD2228"/>
  <c r="AD2226" s="1"/>
  <c r="AC2228"/>
  <c r="AC2226" s="1"/>
  <c r="AB2228"/>
  <c r="AB2226" s="1"/>
  <c r="AA2228"/>
  <c r="AA2226" s="1"/>
  <c r="Z2228"/>
  <c r="Z2226" s="1"/>
  <c r="Y2228"/>
  <c r="X2228"/>
  <c r="X2226" s="1"/>
  <c r="T2228"/>
  <c r="T2226" s="1"/>
  <c r="S2228"/>
  <c r="S2226" s="1"/>
  <c r="R2228"/>
  <c r="R2226" s="1"/>
  <c r="Q2228"/>
  <c r="Q2226" s="1"/>
  <c r="P2228"/>
  <c r="P2226" s="1"/>
  <c r="O2228"/>
  <c r="O2226" s="1"/>
  <c r="N2228"/>
  <c r="M2228"/>
  <c r="M2226" s="1"/>
  <c r="L2228"/>
  <c r="L2226" s="1"/>
  <c r="K2228"/>
  <c r="K2226" s="1"/>
  <c r="AT2204"/>
  <c r="AT2203" s="1"/>
  <c r="AS2204"/>
  <c r="AS2203" s="1"/>
  <c r="AR2204"/>
  <c r="AR2203" s="1"/>
  <c r="AQ2204"/>
  <c r="AQ2203" s="1"/>
  <c r="AP2204"/>
  <c r="AP2203" s="1"/>
  <c r="AO2204"/>
  <c r="AO2203" s="1"/>
  <c r="AN2204"/>
  <c r="AN2203" s="1"/>
  <c r="AM2204"/>
  <c r="AM2203" s="1"/>
  <c r="AL2204"/>
  <c r="AK2204"/>
  <c r="AK2203" s="1"/>
  <c r="AG2204"/>
  <c r="AG2203" s="1"/>
  <c r="AF2204"/>
  <c r="AF2203" s="1"/>
  <c r="AE2204"/>
  <c r="AE2203" s="1"/>
  <c r="AD2204"/>
  <c r="AD2203" s="1"/>
  <c r="AC2204"/>
  <c r="AC2203" s="1"/>
  <c r="AB2204"/>
  <c r="AB2203" s="1"/>
  <c r="AA2204"/>
  <c r="Z2204"/>
  <c r="Z2203" s="1"/>
  <c r="Y2204"/>
  <c r="Y2203" s="1"/>
  <c r="X2204"/>
  <c r="X2203" s="1"/>
  <c r="T2204"/>
  <c r="T2203" s="1"/>
  <c r="S2204"/>
  <c r="S2203" s="1"/>
  <c r="R2204"/>
  <c r="R2203" s="1"/>
  <c r="Q2204"/>
  <c r="Q2203" s="1"/>
  <c r="P2204"/>
  <c r="P2203" s="1"/>
  <c r="O2204"/>
  <c r="O2203" s="1"/>
  <c r="N2204"/>
  <c r="N2203" s="1"/>
  <c r="M2204"/>
  <c r="M2203" s="1"/>
  <c r="L2204"/>
  <c r="L2203" s="1"/>
  <c r="K2204"/>
  <c r="AT2201"/>
  <c r="AT2200" s="1"/>
  <c r="AS2201"/>
  <c r="AS2200" s="1"/>
  <c r="AR2201"/>
  <c r="AR2200" s="1"/>
  <c r="AQ2201"/>
  <c r="AQ2200" s="1"/>
  <c r="AP2201"/>
  <c r="AP2200" s="1"/>
  <c r="AO2201"/>
  <c r="AO2200" s="1"/>
  <c r="AN2201"/>
  <c r="AN2200" s="1"/>
  <c r="AM2201"/>
  <c r="AL2201"/>
  <c r="AL2200" s="1"/>
  <c r="AK2201"/>
  <c r="AK2200" s="1"/>
  <c r="AG2201"/>
  <c r="AG2200" s="1"/>
  <c r="AF2201"/>
  <c r="AF2200" s="1"/>
  <c r="AE2201"/>
  <c r="AE2200" s="1"/>
  <c r="AD2201"/>
  <c r="AD2200" s="1"/>
  <c r="AC2201"/>
  <c r="AC2200" s="1"/>
  <c r="AB2201"/>
  <c r="AB2200" s="1"/>
  <c r="AA2201"/>
  <c r="Z2201"/>
  <c r="Z2200" s="1"/>
  <c r="Y2201"/>
  <c r="Y2200" s="1"/>
  <c r="X2201"/>
  <c r="X2200" s="1"/>
  <c r="T2201"/>
  <c r="T2200" s="1"/>
  <c r="S2201"/>
  <c r="S2200" s="1"/>
  <c r="R2201"/>
  <c r="R2200" s="1"/>
  <c r="Q2201"/>
  <c r="Q2200" s="1"/>
  <c r="P2201"/>
  <c r="P2200" s="1"/>
  <c r="O2201"/>
  <c r="O2200" s="1"/>
  <c r="N2201"/>
  <c r="N2200" s="1"/>
  <c r="M2201"/>
  <c r="L2201"/>
  <c r="L2200" s="1"/>
  <c r="K2201"/>
  <c r="K2200" s="1"/>
  <c r="AT2189"/>
  <c r="AS2189"/>
  <c r="AR2189"/>
  <c r="AQ2189"/>
  <c r="AP2189"/>
  <c r="AO2189"/>
  <c r="AN2189"/>
  <c r="AM2189"/>
  <c r="AL2189"/>
  <c r="AK2189"/>
  <c r="AG2189"/>
  <c r="AF2189"/>
  <c r="AE2189"/>
  <c r="AD2189"/>
  <c r="AC2189"/>
  <c r="AB2189"/>
  <c r="AA2189"/>
  <c r="Z2189"/>
  <c r="Y2189"/>
  <c r="X2189"/>
  <c r="T2189"/>
  <c r="S2189"/>
  <c r="R2189"/>
  <c r="Q2189"/>
  <c r="P2189"/>
  <c r="O2189"/>
  <c r="N2189"/>
  <c r="M2189"/>
  <c r="L2189"/>
  <c r="K2189"/>
  <c r="AT2187"/>
  <c r="AS2187"/>
  <c r="AR2187"/>
  <c r="AQ2187"/>
  <c r="AP2187"/>
  <c r="AO2187"/>
  <c r="AN2187"/>
  <c r="AM2187"/>
  <c r="AL2187"/>
  <c r="AK2187"/>
  <c r="AG2187"/>
  <c r="AF2187"/>
  <c r="AE2187"/>
  <c r="AD2187"/>
  <c r="AC2187"/>
  <c r="AB2187"/>
  <c r="AA2187"/>
  <c r="Z2187"/>
  <c r="Y2187"/>
  <c r="X2187"/>
  <c r="T2187"/>
  <c r="S2187"/>
  <c r="R2187"/>
  <c r="Q2187"/>
  <c r="P2187"/>
  <c r="O2187"/>
  <c r="N2187"/>
  <c r="M2187"/>
  <c r="L2187"/>
  <c r="K2187"/>
  <c r="AT2181"/>
  <c r="AT2179" s="1"/>
  <c r="AS2181"/>
  <c r="AS2179" s="1"/>
  <c r="AR2181"/>
  <c r="AR2179" s="1"/>
  <c r="AQ2181"/>
  <c r="AQ2179" s="1"/>
  <c r="AP2181"/>
  <c r="AP2179" s="1"/>
  <c r="AO2181"/>
  <c r="AO2179" s="1"/>
  <c r="AN2181"/>
  <c r="AN2179" s="1"/>
  <c r="AM2181"/>
  <c r="AM2179" s="1"/>
  <c r="AL2181"/>
  <c r="AL2179" s="1"/>
  <c r="AK2181"/>
  <c r="AG2181"/>
  <c r="AG2179" s="1"/>
  <c r="AF2181"/>
  <c r="AF2179" s="1"/>
  <c r="AE2181"/>
  <c r="AE2179" s="1"/>
  <c r="AD2181"/>
  <c r="AD2179" s="1"/>
  <c r="AC2181"/>
  <c r="AC2179" s="1"/>
  <c r="AB2181"/>
  <c r="AA2181"/>
  <c r="AA2179" s="1"/>
  <c r="Z2181"/>
  <c r="Z2179" s="1"/>
  <c r="Y2181"/>
  <c r="Y2179" s="1"/>
  <c r="X2181"/>
  <c r="X2179" s="1"/>
  <c r="T2181"/>
  <c r="T2179" s="1"/>
  <c r="S2181"/>
  <c r="S2179" s="1"/>
  <c r="R2181"/>
  <c r="R2179" s="1"/>
  <c r="Q2181"/>
  <c r="Q2179" s="1"/>
  <c r="P2181"/>
  <c r="P2179" s="1"/>
  <c r="O2181"/>
  <c r="O2179" s="1"/>
  <c r="N2181"/>
  <c r="N2179" s="1"/>
  <c r="M2181"/>
  <c r="M2179" s="1"/>
  <c r="L2181"/>
  <c r="K2181"/>
  <c r="K2179" s="1"/>
  <c r="AT2153"/>
  <c r="AT2152" s="1"/>
  <c r="AS2153"/>
  <c r="AS2152" s="1"/>
  <c r="AR2153"/>
  <c r="AR2152" s="1"/>
  <c r="AQ2153"/>
  <c r="AQ2152" s="1"/>
  <c r="AP2153"/>
  <c r="AP2152" s="1"/>
  <c r="AO2153"/>
  <c r="AO2152" s="1"/>
  <c r="AN2153"/>
  <c r="AN2152" s="1"/>
  <c r="AM2153"/>
  <c r="AM2152" s="1"/>
  <c r="AL2153"/>
  <c r="AL2152" s="1"/>
  <c r="AK2153"/>
  <c r="AG2153"/>
  <c r="AG2152" s="1"/>
  <c r="AF2153"/>
  <c r="AF2152" s="1"/>
  <c r="AE2153"/>
  <c r="AE2152" s="1"/>
  <c r="AD2153"/>
  <c r="AD2152" s="1"/>
  <c r="AC2153"/>
  <c r="AC2152" s="1"/>
  <c r="AB2153"/>
  <c r="AB2152" s="1"/>
  <c r="AA2153"/>
  <c r="AA2152" s="1"/>
  <c r="Z2153"/>
  <c r="Z2152" s="1"/>
  <c r="Y2153"/>
  <c r="Y2152" s="1"/>
  <c r="X2153"/>
  <c r="X2152" s="1"/>
  <c r="T2153"/>
  <c r="T2152" s="1"/>
  <c r="S2153"/>
  <c r="S2152" s="1"/>
  <c r="R2153"/>
  <c r="R2152" s="1"/>
  <c r="Q2153"/>
  <c r="Q2152" s="1"/>
  <c r="P2153"/>
  <c r="P2152" s="1"/>
  <c r="O2153"/>
  <c r="O2152" s="1"/>
  <c r="N2153"/>
  <c r="N2152" s="1"/>
  <c r="M2153"/>
  <c r="M2152" s="1"/>
  <c r="L2153"/>
  <c r="K2153"/>
  <c r="K2152" s="1"/>
  <c r="AT2141"/>
  <c r="AS2141"/>
  <c r="AR2141"/>
  <c r="AQ2141"/>
  <c r="AP2141"/>
  <c r="AO2141"/>
  <c r="AN2141"/>
  <c r="AM2141"/>
  <c r="AL2141"/>
  <c r="AK2141"/>
  <c r="AG2141"/>
  <c r="AF2141"/>
  <c r="AE2141"/>
  <c r="AD2141"/>
  <c r="AC2141"/>
  <c r="AB2141"/>
  <c r="AA2141"/>
  <c r="Z2141"/>
  <c r="Y2141"/>
  <c r="X2141"/>
  <c r="T2141"/>
  <c r="S2141"/>
  <c r="R2141"/>
  <c r="Q2141"/>
  <c r="P2141"/>
  <c r="O2141"/>
  <c r="M2141"/>
  <c r="L2141"/>
  <c r="K2141"/>
  <c r="AT2139"/>
  <c r="AS2139"/>
  <c r="AR2139"/>
  <c r="AQ2139"/>
  <c r="AP2139"/>
  <c r="AO2139"/>
  <c r="AN2139"/>
  <c r="AM2139"/>
  <c r="AL2139"/>
  <c r="AK2139"/>
  <c r="AG2139"/>
  <c r="AF2139"/>
  <c r="AE2139"/>
  <c r="AD2139"/>
  <c r="AC2139"/>
  <c r="AB2139"/>
  <c r="AA2139"/>
  <c r="Z2139"/>
  <c r="Y2139"/>
  <c r="X2139"/>
  <c r="T2139"/>
  <c r="S2139"/>
  <c r="R2139"/>
  <c r="Q2139"/>
  <c r="P2139"/>
  <c r="O2139"/>
  <c r="N2139"/>
  <c r="M2139"/>
  <c r="L2139"/>
  <c r="K2139"/>
  <c r="AT2133"/>
  <c r="AT2131" s="1"/>
  <c r="AS2133"/>
  <c r="AS2131" s="1"/>
  <c r="AR2133"/>
  <c r="AR2131" s="1"/>
  <c r="AQ2133"/>
  <c r="AQ2131" s="1"/>
  <c r="AP2133"/>
  <c r="AP2131" s="1"/>
  <c r="AO2133"/>
  <c r="AO2131" s="1"/>
  <c r="AN2133"/>
  <c r="AM2133"/>
  <c r="AM2131" s="1"/>
  <c r="AL2133"/>
  <c r="AL2131" s="1"/>
  <c r="AK2133"/>
  <c r="AK2131" s="1"/>
  <c r="AG2133"/>
  <c r="AG2131" s="1"/>
  <c r="AF2133"/>
  <c r="AF2131" s="1"/>
  <c r="AE2133"/>
  <c r="AE2131" s="1"/>
  <c r="AD2133"/>
  <c r="AD2131" s="1"/>
  <c r="AC2133"/>
  <c r="AC2131" s="1"/>
  <c r="AB2133"/>
  <c r="AA2133"/>
  <c r="AA2131" s="1"/>
  <c r="Z2133"/>
  <c r="Z2131" s="1"/>
  <c r="Y2133"/>
  <c r="Y2131" s="1"/>
  <c r="X2133"/>
  <c r="X2131" s="1"/>
  <c r="T2133"/>
  <c r="T2131" s="1"/>
  <c r="S2133"/>
  <c r="S2131" s="1"/>
  <c r="R2133"/>
  <c r="R2131" s="1"/>
  <c r="Q2133"/>
  <c r="Q2131" s="1"/>
  <c r="P2133"/>
  <c r="P2131" s="1"/>
  <c r="O2133"/>
  <c r="O2131" s="1"/>
  <c r="N2133"/>
  <c r="N2131" s="1"/>
  <c r="M2133"/>
  <c r="M2131" s="1"/>
  <c r="L2133"/>
  <c r="L2131" s="1"/>
  <c r="K2133"/>
  <c r="K2131" s="1"/>
  <c r="AT2106"/>
  <c r="AT2105" s="1"/>
  <c r="AS2106"/>
  <c r="AS2105" s="1"/>
  <c r="AR2106"/>
  <c r="AR2105" s="1"/>
  <c r="AQ2106"/>
  <c r="AQ2105" s="1"/>
  <c r="AP2106"/>
  <c r="AP2105" s="1"/>
  <c r="AO2106"/>
  <c r="AO2105" s="1"/>
  <c r="AN2106"/>
  <c r="AN2105" s="1"/>
  <c r="AM2106"/>
  <c r="AM2105" s="1"/>
  <c r="AL2106"/>
  <c r="AK2106"/>
  <c r="AK2105" s="1"/>
  <c r="AG2106"/>
  <c r="AG2105" s="1"/>
  <c r="AF2106"/>
  <c r="AF2105" s="1"/>
  <c r="AE2106"/>
  <c r="AE2105" s="1"/>
  <c r="AD2106"/>
  <c r="AD2105" s="1"/>
  <c r="AC2106"/>
  <c r="AC2105" s="1"/>
  <c r="AB2106"/>
  <c r="AB2105" s="1"/>
  <c r="AA2106"/>
  <c r="AA2105" s="1"/>
  <c r="Z2106"/>
  <c r="Z2105" s="1"/>
  <c r="Y2106"/>
  <c r="X2106"/>
  <c r="X2105" s="1"/>
  <c r="T2106"/>
  <c r="T2105" s="1"/>
  <c r="S2106"/>
  <c r="S2105" s="1"/>
  <c r="R2106"/>
  <c r="R2105" s="1"/>
  <c r="Q2106"/>
  <c r="Q2105" s="1"/>
  <c r="P2106"/>
  <c r="P2105" s="1"/>
  <c r="O2106"/>
  <c r="O2105" s="1"/>
  <c r="N2106"/>
  <c r="N2105" s="1"/>
  <c r="M2106"/>
  <c r="M2105" s="1"/>
  <c r="L2106"/>
  <c r="K2106"/>
  <c r="K2105" s="1"/>
  <c r="AT2094"/>
  <c r="AS2094"/>
  <c r="AR2094"/>
  <c r="AQ2094"/>
  <c r="AP2094"/>
  <c r="AO2094"/>
  <c r="AN2094"/>
  <c r="AM2094"/>
  <c r="AL2094"/>
  <c r="AK2094"/>
  <c r="AG2094"/>
  <c r="AF2094"/>
  <c r="AE2094"/>
  <c r="AD2094"/>
  <c r="AC2094"/>
  <c r="AB2094"/>
  <c r="AA2094"/>
  <c r="Z2094"/>
  <c r="Y2094"/>
  <c r="X2094"/>
  <c r="T2094"/>
  <c r="S2094"/>
  <c r="R2094"/>
  <c r="Q2094"/>
  <c r="P2094"/>
  <c r="O2094"/>
  <c r="N2094"/>
  <c r="M2094"/>
  <c r="L2094"/>
  <c r="K2094"/>
  <c r="AT2092"/>
  <c r="AS2092"/>
  <c r="AR2092"/>
  <c r="AQ2092"/>
  <c r="AP2092"/>
  <c r="AO2092"/>
  <c r="AN2092"/>
  <c r="AM2092"/>
  <c r="AL2092"/>
  <c r="AK2092"/>
  <c r="AG2092"/>
  <c r="AF2092"/>
  <c r="AE2092"/>
  <c r="AD2092"/>
  <c r="AC2092"/>
  <c r="AB2092"/>
  <c r="AA2092"/>
  <c r="Z2092"/>
  <c r="Y2092"/>
  <c r="X2092"/>
  <c r="T2092"/>
  <c r="S2092"/>
  <c r="R2092"/>
  <c r="Q2092"/>
  <c r="P2092"/>
  <c r="O2092"/>
  <c r="N2092"/>
  <c r="M2092"/>
  <c r="L2092"/>
  <c r="K2092"/>
  <c r="AT2086"/>
  <c r="AT2084" s="1"/>
  <c r="AS2086"/>
  <c r="AS2084" s="1"/>
  <c r="AR2086"/>
  <c r="AR2084" s="1"/>
  <c r="AQ2086"/>
  <c r="AP2086"/>
  <c r="AP2084" s="1"/>
  <c r="AO2086"/>
  <c r="AO2084" s="1"/>
  <c r="AN2086"/>
  <c r="AN2084" s="1"/>
  <c r="AM2086"/>
  <c r="AM2084" s="1"/>
  <c r="AL2086"/>
  <c r="AL2084" s="1"/>
  <c r="AK2086"/>
  <c r="AK2084" s="1"/>
  <c r="AG2086"/>
  <c r="AG2084" s="1"/>
  <c r="AF2086"/>
  <c r="AF2084" s="1"/>
  <c r="AE2086"/>
  <c r="AE2084" s="1"/>
  <c r="AD2086"/>
  <c r="AD2084" s="1"/>
  <c r="AC2086"/>
  <c r="AC2084" s="1"/>
  <c r="AB2086"/>
  <c r="AB2084" s="1"/>
  <c r="AA2086"/>
  <c r="AA2084" s="1"/>
  <c r="Z2086"/>
  <c r="Y2086"/>
  <c r="Y2084" s="1"/>
  <c r="X2086"/>
  <c r="X2084" s="1"/>
  <c r="T2086"/>
  <c r="T2084" s="1"/>
  <c r="S2086"/>
  <c r="S2084" s="1"/>
  <c r="R2086"/>
  <c r="R2084" s="1"/>
  <c r="Q2086"/>
  <c r="Q2084" s="1"/>
  <c r="P2086"/>
  <c r="P2084" s="1"/>
  <c r="O2086"/>
  <c r="O2084" s="1"/>
  <c r="N2086"/>
  <c r="N2084" s="1"/>
  <c r="M2086"/>
  <c r="L2086"/>
  <c r="L2084" s="1"/>
  <c r="K2086"/>
  <c r="K2084" s="1"/>
  <c r="AT2058"/>
  <c r="AT2057" s="1"/>
  <c r="AS2058"/>
  <c r="AS2057" s="1"/>
  <c r="AR2058"/>
  <c r="AR2057" s="1"/>
  <c r="AQ2058"/>
  <c r="AQ2057" s="1"/>
  <c r="AP2058"/>
  <c r="AP2057" s="1"/>
  <c r="AO2058"/>
  <c r="AO2057" s="1"/>
  <c r="AN2058"/>
  <c r="AN2057" s="1"/>
  <c r="AM2058"/>
  <c r="AM2057" s="1"/>
  <c r="AL2058"/>
  <c r="AL2057" s="1"/>
  <c r="AK2058"/>
  <c r="AG2058"/>
  <c r="AG2057" s="1"/>
  <c r="AF2058"/>
  <c r="AF2057" s="1"/>
  <c r="AE2058"/>
  <c r="AE2057" s="1"/>
  <c r="AD2058"/>
  <c r="AD2057" s="1"/>
  <c r="AC2058"/>
  <c r="AC2057" s="1"/>
  <c r="AB2058"/>
  <c r="AB2057" s="1"/>
  <c r="AA2058"/>
  <c r="AA2057" s="1"/>
  <c r="Z2058"/>
  <c r="Z2057" s="1"/>
  <c r="Y2058"/>
  <c r="Y2057" s="1"/>
  <c r="X2058"/>
  <c r="X2057" s="1"/>
  <c r="T2058"/>
  <c r="T2057" s="1"/>
  <c r="S2058"/>
  <c r="S2057" s="1"/>
  <c r="R2058"/>
  <c r="R2057" s="1"/>
  <c r="Q2058"/>
  <c r="Q2057" s="1"/>
  <c r="P2058"/>
  <c r="P2057" s="1"/>
  <c r="O2058"/>
  <c r="O2057" s="1"/>
  <c r="N2058"/>
  <c r="N2057" s="1"/>
  <c r="M2058"/>
  <c r="M2057" s="1"/>
  <c r="L2058"/>
  <c r="L2057" s="1"/>
  <c r="K2058"/>
  <c r="K2057" s="1"/>
  <c r="AT2046"/>
  <c r="AS2046"/>
  <c r="AR2046"/>
  <c r="AQ2046"/>
  <c r="AP2046"/>
  <c r="AO2046"/>
  <c r="AN2046"/>
  <c r="AM2046"/>
  <c r="AL2046"/>
  <c r="AK2046"/>
  <c r="AG2046"/>
  <c r="AF2046"/>
  <c r="AE2046"/>
  <c r="AD2046"/>
  <c r="AC2046"/>
  <c r="AB2046"/>
  <c r="AA2046"/>
  <c r="Z2046"/>
  <c r="Y2046"/>
  <c r="X2046"/>
  <c r="T2046"/>
  <c r="S2046"/>
  <c r="R2046"/>
  <c r="Q2046"/>
  <c r="P2046"/>
  <c r="O2046"/>
  <c r="N2046"/>
  <c r="M2046"/>
  <c r="L2046"/>
  <c r="K2046"/>
  <c r="AT2044"/>
  <c r="AS2044"/>
  <c r="AR2044"/>
  <c r="AQ2044"/>
  <c r="AP2044"/>
  <c r="AO2044"/>
  <c r="AN2044"/>
  <c r="AM2044"/>
  <c r="AL2044"/>
  <c r="AK2044"/>
  <c r="AG2044"/>
  <c r="AF2044"/>
  <c r="AE2044"/>
  <c r="AD2044"/>
  <c r="AC2044"/>
  <c r="AB2044"/>
  <c r="AA2044"/>
  <c r="Z2044"/>
  <c r="Y2044"/>
  <c r="X2044"/>
  <c r="T2044"/>
  <c r="S2044"/>
  <c r="R2044"/>
  <c r="Q2044"/>
  <c r="P2044"/>
  <c r="O2044"/>
  <c r="N2044"/>
  <c r="M2044"/>
  <c r="L2044"/>
  <c r="K2044"/>
  <c r="AT2038"/>
  <c r="AT2036" s="1"/>
  <c r="AS2038"/>
  <c r="AS2036" s="1"/>
  <c r="AR2038"/>
  <c r="AR2036" s="1"/>
  <c r="AQ2038"/>
  <c r="AQ2036" s="1"/>
  <c r="AP2038"/>
  <c r="AP2036" s="1"/>
  <c r="AO2038"/>
  <c r="AO2036" s="1"/>
  <c r="AN2038"/>
  <c r="AN2036" s="1"/>
  <c r="AM2038"/>
  <c r="AM2036" s="1"/>
  <c r="AL2038"/>
  <c r="AK2038"/>
  <c r="AK2036" s="1"/>
  <c r="AG2038"/>
  <c r="AG2036" s="1"/>
  <c r="AF2038"/>
  <c r="AF2036" s="1"/>
  <c r="AE2038"/>
  <c r="AE2036" s="1"/>
  <c r="AD2038"/>
  <c r="AD2036" s="1"/>
  <c r="AC2038"/>
  <c r="AC2036" s="1"/>
  <c r="AB2038"/>
  <c r="AB2036" s="1"/>
  <c r="AA2038"/>
  <c r="AA2036" s="1"/>
  <c r="Z2038"/>
  <c r="Z2036" s="1"/>
  <c r="Y2038"/>
  <c r="Y2036" s="1"/>
  <c r="X2038"/>
  <c r="T2038"/>
  <c r="T2036" s="1"/>
  <c r="S2038"/>
  <c r="S2036" s="1"/>
  <c r="R2038"/>
  <c r="R2036" s="1"/>
  <c r="Q2038"/>
  <c r="Q2036" s="1"/>
  <c r="P2038"/>
  <c r="P2036" s="1"/>
  <c r="O2038"/>
  <c r="O2036" s="1"/>
  <c r="N2038"/>
  <c r="N2036" s="1"/>
  <c r="M2038"/>
  <c r="L2038"/>
  <c r="L2036" s="1"/>
  <c r="K2038"/>
  <c r="K2036" s="1"/>
  <c r="AT2014"/>
  <c r="AT2013" s="1"/>
  <c r="AS2014"/>
  <c r="AS2013" s="1"/>
  <c r="AR2014"/>
  <c r="AR2013" s="1"/>
  <c r="AQ2014"/>
  <c r="AQ2013" s="1"/>
  <c r="AP2014"/>
  <c r="AP2013" s="1"/>
  <c r="AO2014"/>
  <c r="AO2013" s="1"/>
  <c r="AN2014"/>
  <c r="AN2013" s="1"/>
  <c r="AM2014"/>
  <c r="AM2013" s="1"/>
  <c r="AL2014"/>
  <c r="AK2014"/>
  <c r="AK2013" s="1"/>
  <c r="AG2014"/>
  <c r="AG2013" s="1"/>
  <c r="AF2014"/>
  <c r="AF2013" s="1"/>
  <c r="AE2014"/>
  <c r="AE2013" s="1"/>
  <c r="AD2014"/>
  <c r="AD2013" s="1"/>
  <c r="AC2014"/>
  <c r="AC2013" s="1"/>
  <c r="AB2014"/>
  <c r="AB2013" s="1"/>
  <c r="AA2014"/>
  <c r="AA2013" s="1"/>
  <c r="Z2014"/>
  <c r="Z2013" s="1"/>
  <c r="Y2014"/>
  <c r="X2014"/>
  <c r="X2013" s="1"/>
  <c r="T2014"/>
  <c r="T2013" s="1"/>
  <c r="S2014"/>
  <c r="S2013" s="1"/>
  <c r="R2014"/>
  <c r="R2013" s="1"/>
  <c r="Q2014"/>
  <c r="Q2013" s="1"/>
  <c r="P2014"/>
  <c r="P2013" s="1"/>
  <c r="O2014"/>
  <c r="O2013" s="1"/>
  <c r="N2014"/>
  <c r="N2013" s="1"/>
  <c r="M2014"/>
  <c r="L2014"/>
  <c r="L2013" s="1"/>
  <c r="K2014"/>
  <c r="K2013" s="1"/>
  <c r="AT2011"/>
  <c r="AT2010" s="1"/>
  <c r="AS2011"/>
  <c r="AS2010" s="1"/>
  <c r="AR2011"/>
  <c r="AR2010" s="1"/>
  <c r="AQ2011"/>
  <c r="AQ2010" s="1"/>
  <c r="AP2011"/>
  <c r="AP2010" s="1"/>
  <c r="AO2011"/>
  <c r="AO2010" s="1"/>
  <c r="AN2011"/>
  <c r="AN2010" s="1"/>
  <c r="AM2011"/>
  <c r="AL2011"/>
  <c r="AL2010" s="1"/>
  <c r="AK2011"/>
  <c r="AK2010" s="1"/>
  <c r="AG2011"/>
  <c r="AG2010" s="1"/>
  <c r="AF2011"/>
  <c r="AF2010" s="1"/>
  <c r="AE2011"/>
  <c r="AD2011"/>
  <c r="AD2010" s="1"/>
  <c r="AC2011"/>
  <c r="AC2010" s="1"/>
  <c r="AB2011"/>
  <c r="AB2010" s="1"/>
  <c r="AA2011"/>
  <c r="AA2010" s="1"/>
  <c r="Z2011"/>
  <c r="Z2010" s="1"/>
  <c r="Y2011"/>
  <c r="Y2010" s="1"/>
  <c r="X2011"/>
  <c r="X2010" s="1"/>
  <c r="T2011"/>
  <c r="T2010" s="1"/>
  <c r="S2011"/>
  <c r="S2010" s="1"/>
  <c r="R2011"/>
  <c r="R2010" s="1"/>
  <c r="Q2011"/>
  <c r="Q2010" s="1"/>
  <c r="P2011"/>
  <c r="P2010" s="1"/>
  <c r="O2011"/>
  <c r="O2010" s="1"/>
  <c r="N2011"/>
  <c r="N2010" s="1"/>
  <c r="M2011"/>
  <c r="M2010" s="1"/>
  <c r="L2011"/>
  <c r="L2010" s="1"/>
  <c r="K2011"/>
  <c r="AT1999"/>
  <c r="AS1999"/>
  <c r="AR1999"/>
  <c r="AQ1999"/>
  <c r="AP1999"/>
  <c r="AO1999"/>
  <c r="AN1999"/>
  <c r="AM1999"/>
  <c r="AL1999"/>
  <c r="AK1999"/>
  <c r="AG1999"/>
  <c r="AF1999"/>
  <c r="AE1999"/>
  <c r="AD1999"/>
  <c r="AC1999"/>
  <c r="AB1999"/>
  <c r="AA1999"/>
  <c r="Z1999"/>
  <c r="Y1999"/>
  <c r="X1999"/>
  <c r="T1999"/>
  <c r="S1999"/>
  <c r="R1999"/>
  <c r="Q1999"/>
  <c r="P1999"/>
  <c r="O1999"/>
  <c r="N1999"/>
  <c r="M1999"/>
  <c r="L1999"/>
  <c r="K1999"/>
  <c r="AT1997"/>
  <c r="AS1997"/>
  <c r="AR1997"/>
  <c r="AQ1997"/>
  <c r="AP1997"/>
  <c r="AO1997"/>
  <c r="AN1997"/>
  <c r="AM1997"/>
  <c r="AL1997"/>
  <c r="AK1997"/>
  <c r="AG1997"/>
  <c r="AF1997"/>
  <c r="AE1997"/>
  <c r="AD1997"/>
  <c r="AC1997"/>
  <c r="AB1997"/>
  <c r="AA1997"/>
  <c r="Z1997"/>
  <c r="Y1997"/>
  <c r="X1997"/>
  <c r="T1997"/>
  <c r="S1997"/>
  <c r="R1997"/>
  <c r="Q1997"/>
  <c r="P1997"/>
  <c r="O1997"/>
  <c r="N1997"/>
  <c r="M1997"/>
  <c r="L1997"/>
  <c r="K1997"/>
  <c r="AT1991"/>
  <c r="AT1989" s="1"/>
  <c r="AS1991"/>
  <c r="AS1989" s="1"/>
  <c r="AR1991"/>
  <c r="AR1989" s="1"/>
  <c r="AQ1991"/>
  <c r="AQ1989" s="1"/>
  <c r="AP1991"/>
  <c r="AP1989" s="1"/>
  <c r="AO1991"/>
  <c r="AO1989" s="1"/>
  <c r="AN1991"/>
  <c r="AN1989" s="1"/>
  <c r="AM1991"/>
  <c r="AM1989" s="1"/>
  <c r="AL1991"/>
  <c r="AK1991"/>
  <c r="AK1989" s="1"/>
  <c r="AG1991"/>
  <c r="AG1989" s="1"/>
  <c r="AF1991"/>
  <c r="AF1989" s="1"/>
  <c r="AE1991"/>
  <c r="AE1989" s="1"/>
  <c r="AD1991"/>
  <c r="AD1989" s="1"/>
  <c r="AC1991"/>
  <c r="AC1989" s="1"/>
  <c r="AB1991"/>
  <c r="AB1989" s="1"/>
  <c r="AA1991"/>
  <c r="AA1989" s="1"/>
  <c r="Z1991"/>
  <c r="Z1989" s="1"/>
  <c r="Y1991"/>
  <c r="Y1989" s="1"/>
  <c r="X1991"/>
  <c r="T1991"/>
  <c r="T1989" s="1"/>
  <c r="S1991"/>
  <c r="S1989" s="1"/>
  <c r="R1991"/>
  <c r="R1989" s="1"/>
  <c r="Q1991"/>
  <c r="Q1989" s="1"/>
  <c r="P1991"/>
  <c r="P1989" s="1"/>
  <c r="O1991"/>
  <c r="O1989" s="1"/>
  <c r="N1991"/>
  <c r="N1989" s="1"/>
  <c r="M1991"/>
  <c r="M1989" s="1"/>
  <c r="L1991"/>
  <c r="L1989" s="1"/>
  <c r="K1991"/>
  <c r="AT1964"/>
  <c r="AT1963" s="1"/>
  <c r="AS1964"/>
  <c r="AS1963" s="1"/>
  <c r="AR1964"/>
  <c r="AR1963" s="1"/>
  <c r="AQ1964"/>
  <c r="AQ1963" s="1"/>
  <c r="AP1964"/>
  <c r="AP1963" s="1"/>
  <c r="AO1964"/>
  <c r="AO1963" s="1"/>
  <c r="AN1964"/>
  <c r="AN1963" s="1"/>
  <c r="AM1964"/>
  <c r="AM1963" s="1"/>
  <c r="AL1964"/>
  <c r="AL1963" s="1"/>
  <c r="AK1964"/>
  <c r="AG1964"/>
  <c r="AG1963" s="1"/>
  <c r="AF1964"/>
  <c r="AF1963" s="1"/>
  <c r="AE1964"/>
  <c r="AE1963" s="1"/>
  <c r="AD1964"/>
  <c r="AD1963" s="1"/>
  <c r="AC1964"/>
  <c r="AC1963" s="1"/>
  <c r="AB1964"/>
  <c r="AB1963" s="1"/>
  <c r="AA1964"/>
  <c r="AA1963" s="1"/>
  <c r="Z1964"/>
  <c r="Z1963" s="1"/>
  <c r="Y1964"/>
  <c r="Y1963" s="1"/>
  <c r="X1964"/>
  <c r="T1964"/>
  <c r="T1963" s="1"/>
  <c r="S1964"/>
  <c r="S1963" s="1"/>
  <c r="R1964"/>
  <c r="R1963" s="1"/>
  <c r="Q1964"/>
  <c r="Q1963" s="1"/>
  <c r="P1964"/>
  <c r="P1963" s="1"/>
  <c r="O1964"/>
  <c r="O1963" s="1"/>
  <c r="N1964"/>
  <c r="M1964"/>
  <c r="M1963" s="1"/>
  <c r="L1964"/>
  <c r="L1963" s="1"/>
  <c r="K1964"/>
  <c r="K1963" s="1"/>
  <c r="AT1952"/>
  <c r="AS1952"/>
  <c r="AR1952"/>
  <c r="AQ1952"/>
  <c r="AP1952"/>
  <c r="AO1952"/>
  <c r="AN1952"/>
  <c r="AM1952"/>
  <c r="AL1952"/>
  <c r="AK1952"/>
  <c r="AG1952"/>
  <c r="AF1952"/>
  <c r="AE1952"/>
  <c r="AD1952"/>
  <c r="AC1952"/>
  <c r="AB1952"/>
  <c r="AA1952"/>
  <c r="Z1952"/>
  <c r="Y1952"/>
  <c r="X1952"/>
  <c r="T1952"/>
  <c r="S1952"/>
  <c r="R1952"/>
  <c r="Q1952"/>
  <c r="P1952"/>
  <c r="O1952"/>
  <c r="N1952"/>
  <c r="M1952"/>
  <c r="L1952"/>
  <c r="K1952"/>
  <c r="AT1950"/>
  <c r="AS1950"/>
  <c r="AR1950"/>
  <c r="AQ1950"/>
  <c r="AP1950"/>
  <c r="AO1950"/>
  <c r="AN1950"/>
  <c r="AM1950"/>
  <c r="AL1950"/>
  <c r="AK1950"/>
  <c r="AG1950"/>
  <c r="AF1950"/>
  <c r="AE1950"/>
  <c r="AD1950"/>
  <c r="AC1950"/>
  <c r="AB1950"/>
  <c r="AA1950"/>
  <c r="Z1950"/>
  <c r="Y1950"/>
  <c r="X1950"/>
  <c r="T1950"/>
  <c r="S1950"/>
  <c r="R1950"/>
  <c r="Q1950"/>
  <c r="P1950"/>
  <c r="O1950"/>
  <c r="N1950"/>
  <c r="M1950"/>
  <c r="L1950"/>
  <c r="K1950"/>
  <c r="AT1944"/>
  <c r="AT1942" s="1"/>
  <c r="AS1944"/>
  <c r="AS1942" s="1"/>
  <c r="AR1944"/>
  <c r="AR1942" s="1"/>
  <c r="AQ1944"/>
  <c r="AQ1942" s="1"/>
  <c r="AP1944"/>
  <c r="AP1942" s="1"/>
  <c r="AO1944"/>
  <c r="AO1942" s="1"/>
  <c r="AN1944"/>
  <c r="AN1942" s="1"/>
  <c r="AM1944"/>
  <c r="AM1942" s="1"/>
  <c r="AL1944"/>
  <c r="AL1942" s="1"/>
  <c r="AK1944"/>
  <c r="AK1942" s="1"/>
  <c r="AG1944"/>
  <c r="AG1942" s="1"/>
  <c r="AF1944"/>
  <c r="AF1942" s="1"/>
  <c r="AE1944"/>
  <c r="AE1942" s="1"/>
  <c r="AD1944"/>
  <c r="AD1942" s="1"/>
  <c r="AC1944"/>
  <c r="AC1942" s="1"/>
  <c r="AB1944"/>
  <c r="AB1942" s="1"/>
  <c r="AA1944"/>
  <c r="AA1942" s="1"/>
  <c r="Z1944"/>
  <c r="Y1944"/>
  <c r="Y1942" s="1"/>
  <c r="X1944"/>
  <c r="X1942" s="1"/>
  <c r="T1944"/>
  <c r="T1942" s="1"/>
  <c r="S1944"/>
  <c r="S1942" s="1"/>
  <c r="R1944"/>
  <c r="R1942" s="1"/>
  <c r="Q1944"/>
  <c r="Q1942" s="1"/>
  <c r="P1944"/>
  <c r="P1942" s="1"/>
  <c r="O1944"/>
  <c r="O1942" s="1"/>
  <c r="N1944"/>
  <c r="N1942" s="1"/>
  <c r="M1944"/>
  <c r="M1942" s="1"/>
  <c r="L1944"/>
  <c r="L1942" s="1"/>
  <c r="K1944"/>
  <c r="K1942" s="1"/>
  <c r="AT1920"/>
  <c r="AT1919" s="1"/>
  <c r="AS1920"/>
  <c r="AS1919" s="1"/>
  <c r="AR1920"/>
  <c r="AR1919" s="1"/>
  <c r="AQ1920"/>
  <c r="AQ1919" s="1"/>
  <c r="AP1920"/>
  <c r="AP1919" s="1"/>
  <c r="AO1920"/>
  <c r="AO1919" s="1"/>
  <c r="AN1920"/>
  <c r="AN1919" s="1"/>
  <c r="AM1920"/>
  <c r="AM1919" s="1"/>
  <c r="AL1920"/>
  <c r="AK1920"/>
  <c r="AK1919" s="1"/>
  <c r="AG1920"/>
  <c r="AG1919" s="1"/>
  <c r="AF1920"/>
  <c r="AF1919" s="1"/>
  <c r="AE1920"/>
  <c r="AE1919" s="1"/>
  <c r="AD1920"/>
  <c r="AD1919" s="1"/>
  <c r="AC1920"/>
  <c r="AC1919" s="1"/>
  <c r="AB1920"/>
  <c r="AB1919" s="1"/>
  <c r="AA1920"/>
  <c r="AA1919" s="1"/>
  <c r="Z1920"/>
  <c r="Z1919" s="1"/>
  <c r="Y1920"/>
  <c r="Y1919" s="1"/>
  <c r="X1920"/>
  <c r="T1920"/>
  <c r="T1919" s="1"/>
  <c r="S1920"/>
  <c r="S1919" s="1"/>
  <c r="R1920"/>
  <c r="R1919" s="1"/>
  <c r="Q1920"/>
  <c r="Q1919" s="1"/>
  <c r="P1920"/>
  <c r="P1919" s="1"/>
  <c r="O1920"/>
  <c r="O1919" s="1"/>
  <c r="N1920"/>
  <c r="N1919" s="1"/>
  <c r="M1920"/>
  <c r="L1920"/>
  <c r="L1919" s="1"/>
  <c r="K1920"/>
  <c r="K1919" s="1"/>
  <c r="AT1917"/>
  <c r="AT1916" s="1"/>
  <c r="AS1917"/>
  <c r="AS1916" s="1"/>
  <c r="AR1917"/>
  <c r="AR1916" s="1"/>
  <c r="AQ1917"/>
  <c r="AQ1916" s="1"/>
  <c r="AP1917"/>
  <c r="AP1916" s="1"/>
  <c r="AO1917"/>
  <c r="AO1916" s="1"/>
  <c r="AN1917"/>
  <c r="AN1916" s="1"/>
  <c r="AM1917"/>
  <c r="AL1917"/>
  <c r="AL1916" s="1"/>
  <c r="AK1917"/>
  <c r="AK1916" s="1"/>
  <c r="AG1917"/>
  <c r="AG1916" s="1"/>
  <c r="AF1917"/>
  <c r="AF1916" s="1"/>
  <c r="AE1917"/>
  <c r="AE1916" s="1"/>
  <c r="AD1917"/>
  <c r="AD1916" s="1"/>
  <c r="AC1917"/>
  <c r="AC1916" s="1"/>
  <c r="AB1917"/>
  <c r="AB1916" s="1"/>
  <c r="AA1917"/>
  <c r="AA1916" s="1"/>
  <c r="Z1917"/>
  <c r="Y1917"/>
  <c r="Y1916" s="1"/>
  <c r="X1917"/>
  <c r="X1916" s="1"/>
  <c r="T1917"/>
  <c r="T1916" s="1"/>
  <c r="S1917"/>
  <c r="S1916" s="1"/>
  <c r="R1917"/>
  <c r="R1916" s="1"/>
  <c r="Q1917"/>
  <c r="Q1916" s="1"/>
  <c r="P1917"/>
  <c r="P1916" s="1"/>
  <c r="O1917"/>
  <c r="O1916" s="1"/>
  <c r="N1917"/>
  <c r="N1916" s="1"/>
  <c r="M1917"/>
  <c r="M1916" s="1"/>
  <c r="L1917"/>
  <c r="L1916" s="1"/>
  <c r="K1917"/>
  <c r="AT1905"/>
  <c r="AS1905"/>
  <c r="AR1905"/>
  <c r="AQ1905"/>
  <c r="AP1905"/>
  <c r="AO1905"/>
  <c r="AN1905"/>
  <c r="AM1905"/>
  <c r="AL1905"/>
  <c r="AK1905"/>
  <c r="AG1905"/>
  <c r="AF1905"/>
  <c r="AE1905"/>
  <c r="AD1905"/>
  <c r="AC1905"/>
  <c r="AB1905"/>
  <c r="AA1905"/>
  <c r="Z1905"/>
  <c r="Y1905"/>
  <c r="X1905"/>
  <c r="T1905"/>
  <c r="S1905"/>
  <c r="R1905"/>
  <c r="Q1905"/>
  <c r="P1905"/>
  <c r="O1905"/>
  <c r="N1905"/>
  <c r="M1905"/>
  <c r="L1905"/>
  <c r="K1905"/>
  <c r="AT1903"/>
  <c r="AS1903"/>
  <c r="AR1903"/>
  <c r="AQ1903"/>
  <c r="AP1903"/>
  <c r="AO1903"/>
  <c r="AN1903"/>
  <c r="AM1903"/>
  <c r="AL1903"/>
  <c r="AK1903"/>
  <c r="AG1903"/>
  <c r="AF1903"/>
  <c r="AE1903"/>
  <c r="AD1903"/>
  <c r="AC1903"/>
  <c r="AB1903"/>
  <c r="AA1903"/>
  <c r="Z1903"/>
  <c r="Y1903"/>
  <c r="X1903"/>
  <c r="T1903"/>
  <c r="S1903"/>
  <c r="R1903"/>
  <c r="Q1903"/>
  <c r="P1903"/>
  <c r="O1903"/>
  <c r="N1903"/>
  <c r="M1903"/>
  <c r="L1903"/>
  <c r="K1903"/>
  <c r="AT1897"/>
  <c r="AT1895" s="1"/>
  <c r="AS1897"/>
  <c r="AS1895" s="1"/>
  <c r="AR1897"/>
  <c r="AR1895" s="1"/>
  <c r="AQ1897"/>
  <c r="AQ1895" s="1"/>
  <c r="AP1897"/>
  <c r="AP1895" s="1"/>
  <c r="AO1897"/>
  <c r="AO1895" s="1"/>
  <c r="AN1897"/>
  <c r="AN1895" s="1"/>
  <c r="AM1897"/>
  <c r="AM1895" s="1"/>
  <c r="AL1897"/>
  <c r="AK1897"/>
  <c r="AK1895" s="1"/>
  <c r="AG1897"/>
  <c r="AG1895" s="1"/>
  <c r="AF1897"/>
  <c r="AF1895" s="1"/>
  <c r="AE1897"/>
  <c r="AE1895" s="1"/>
  <c r="AD1897"/>
  <c r="AD1895" s="1"/>
  <c r="AC1897"/>
  <c r="AC1895" s="1"/>
  <c r="AB1897"/>
  <c r="AB1895" s="1"/>
  <c r="AA1897"/>
  <c r="AA1895" s="1"/>
  <c r="Z1897"/>
  <c r="Z1895" s="1"/>
  <c r="Y1897"/>
  <c r="Y1895" s="1"/>
  <c r="X1897"/>
  <c r="T1897"/>
  <c r="T1895" s="1"/>
  <c r="S1897"/>
  <c r="S1895" s="1"/>
  <c r="R1897"/>
  <c r="R1895" s="1"/>
  <c r="Q1897"/>
  <c r="Q1895" s="1"/>
  <c r="P1897"/>
  <c r="P1895" s="1"/>
  <c r="O1897"/>
  <c r="O1895" s="1"/>
  <c r="N1897"/>
  <c r="N1895" s="1"/>
  <c r="M1897"/>
  <c r="M1895" s="1"/>
  <c r="L1897"/>
  <c r="L1895" s="1"/>
  <c r="K1897"/>
  <c r="K1895" s="1"/>
  <c r="AT1873"/>
  <c r="AT1872" s="1"/>
  <c r="AS1873"/>
  <c r="AS1872" s="1"/>
  <c r="AR1873"/>
  <c r="AR1872" s="1"/>
  <c r="AQ1873"/>
  <c r="AQ1872" s="1"/>
  <c r="AP1873"/>
  <c r="AP1872" s="1"/>
  <c r="AO1873"/>
  <c r="AO1872" s="1"/>
  <c r="AN1873"/>
  <c r="AM1873"/>
  <c r="AM1872" s="1"/>
  <c r="AL1873"/>
  <c r="AL1872" s="1"/>
  <c r="AK1873"/>
  <c r="AK1872" s="1"/>
  <c r="AG1873"/>
  <c r="AG1872" s="1"/>
  <c r="AF1873"/>
  <c r="AF1872" s="1"/>
  <c r="AE1873"/>
  <c r="AE1872" s="1"/>
  <c r="AD1873"/>
  <c r="AD1872" s="1"/>
  <c r="AC1873"/>
  <c r="AC1872" s="1"/>
  <c r="AB1873"/>
  <c r="AB1872" s="1"/>
  <c r="AA1873"/>
  <c r="AA1872" s="1"/>
  <c r="Z1873"/>
  <c r="Z1872" s="1"/>
  <c r="Y1873"/>
  <c r="X1873"/>
  <c r="X1872" s="1"/>
  <c r="T1873"/>
  <c r="T1872" s="1"/>
  <c r="S1873"/>
  <c r="S1872" s="1"/>
  <c r="R1873"/>
  <c r="R1872" s="1"/>
  <c r="Q1873"/>
  <c r="Q1872" s="1"/>
  <c r="P1873"/>
  <c r="P1872" s="1"/>
  <c r="O1873"/>
  <c r="O1872" s="1"/>
  <c r="N1873"/>
  <c r="N1872" s="1"/>
  <c r="M1873"/>
  <c r="M1872" s="1"/>
  <c r="L1873"/>
  <c r="L1872" s="1"/>
  <c r="K1873"/>
  <c r="K1872" s="1"/>
  <c r="AT1870"/>
  <c r="AT1869" s="1"/>
  <c r="AS1870"/>
  <c r="AS1869" s="1"/>
  <c r="AR1870"/>
  <c r="AR1869" s="1"/>
  <c r="AQ1870"/>
  <c r="AQ1869" s="1"/>
  <c r="AP1870"/>
  <c r="AP1869" s="1"/>
  <c r="AO1870"/>
  <c r="AO1869" s="1"/>
  <c r="AN1870"/>
  <c r="AN1869" s="1"/>
  <c r="AM1870"/>
  <c r="AM1869" s="1"/>
  <c r="AL1870"/>
  <c r="AK1870"/>
  <c r="AK1869" s="1"/>
  <c r="AG1870"/>
  <c r="AG1869" s="1"/>
  <c r="AF1870"/>
  <c r="AF1869" s="1"/>
  <c r="AE1870"/>
  <c r="AE1869" s="1"/>
  <c r="AD1870"/>
  <c r="AD1869" s="1"/>
  <c r="AC1870"/>
  <c r="AB1870"/>
  <c r="AB1869" s="1"/>
  <c r="AA1870"/>
  <c r="AA1869" s="1"/>
  <c r="Z1870"/>
  <c r="Z1869" s="1"/>
  <c r="Y1870"/>
  <c r="Y1869" s="1"/>
  <c r="X1870"/>
  <c r="X1869" s="1"/>
  <c r="T1870"/>
  <c r="T1869" s="1"/>
  <c r="S1870"/>
  <c r="S1869" s="1"/>
  <c r="R1870"/>
  <c r="R1869" s="1"/>
  <c r="Q1870"/>
  <c r="Q1869" s="1"/>
  <c r="P1870"/>
  <c r="P1869" s="1"/>
  <c r="O1870"/>
  <c r="N1870"/>
  <c r="N1869" s="1"/>
  <c r="M1870"/>
  <c r="M1869" s="1"/>
  <c r="L1870"/>
  <c r="L1869" s="1"/>
  <c r="K1870"/>
  <c r="K1869" s="1"/>
  <c r="AT1858"/>
  <c r="AS1858"/>
  <c r="AR1858"/>
  <c r="AQ1858"/>
  <c r="AP1858"/>
  <c r="AO1858"/>
  <c r="AN1858"/>
  <c r="AM1858"/>
  <c r="AL1858"/>
  <c r="AK1858"/>
  <c r="AG1858"/>
  <c r="AF1858"/>
  <c r="AE1858"/>
  <c r="AD1858"/>
  <c r="AC1858"/>
  <c r="AB1858"/>
  <c r="AA1858"/>
  <c r="Z1858"/>
  <c r="Y1858"/>
  <c r="X1858"/>
  <c r="T1858"/>
  <c r="S1858"/>
  <c r="R1858"/>
  <c r="Q1858"/>
  <c r="P1858"/>
  <c r="O1858"/>
  <c r="N1858"/>
  <c r="M1858"/>
  <c r="L1858"/>
  <c r="K1858"/>
  <c r="AT1856"/>
  <c r="AS1856"/>
  <c r="AR1856"/>
  <c r="AQ1856"/>
  <c r="AP1856"/>
  <c r="AO1856"/>
  <c r="AN1856"/>
  <c r="AM1856"/>
  <c r="AL1856"/>
  <c r="AK1856"/>
  <c r="AG1856"/>
  <c r="AF1856"/>
  <c r="AE1856"/>
  <c r="AD1856"/>
  <c r="AC1856"/>
  <c r="AB1856"/>
  <c r="AA1856"/>
  <c r="Z1856"/>
  <c r="Y1856"/>
  <c r="X1856"/>
  <c r="T1856"/>
  <c r="S1856"/>
  <c r="R1856"/>
  <c r="Q1856"/>
  <c r="P1856"/>
  <c r="O1856"/>
  <c r="N1856"/>
  <c r="M1856"/>
  <c r="L1856"/>
  <c r="K1856"/>
  <c r="AT1850"/>
  <c r="AT1848" s="1"/>
  <c r="AS1850"/>
  <c r="AS1848" s="1"/>
  <c r="AR1850"/>
  <c r="AR1848" s="1"/>
  <c r="AQ1850"/>
  <c r="AQ1848" s="1"/>
  <c r="AP1850"/>
  <c r="AP1848" s="1"/>
  <c r="AO1850"/>
  <c r="AO1848" s="1"/>
  <c r="AN1850"/>
  <c r="AN1848" s="1"/>
  <c r="AM1850"/>
  <c r="AL1850"/>
  <c r="AL1848" s="1"/>
  <c r="AK1850"/>
  <c r="AK1848" s="1"/>
  <c r="AG1850"/>
  <c r="AG1848" s="1"/>
  <c r="AF1850"/>
  <c r="AF1848" s="1"/>
  <c r="AE1850"/>
  <c r="AE1848" s="1"/>
  <c r="AD1850"/>
  <c r="AD1848" s="1"/>
  <c r="AC1850"/>
  <c r="AC1848" s="1"/>
  <c r="AB1850"/>
  <c r="AB1848" s="1"/>
  <c r="AA1850"/>
  <c r="AA1848" s="1"/>
  <c r="Z1850"/>
  <c r="Z1848" s="1"/>
  <c r="Y1850"/>
  <c r="Y1848" s="1"/>
  <c r="X1850"/>
  <c r="T1850"/>
  <c r="T1848" s="1"/>
  <c r="S1850"/>
  <c r="S1848" s="1"/>
  <c r="R1850"/>
  <c r="R1848" s="1"/>
  <c r="Q1850"/>
  <c r="Q1848" s="1"/>
  <c r="P1850"/>
  <c r="P1848" s="1"/>
  <c r="O1850"/>
  <c r="O1848" s="1"/>
  <c r="N1850"/>
  <c r="N1848" s="1"/>
  <c r="M1850"/>
  <c r="M1848" s="1"/>
  <c r="L1850"/>
  <c r="K1850"/>
  <c r="K1848" s="1"/>
  <c r="AT1783"/>
  <c r="AS1783"/>
  <c r="AR1783"/>
  <c r="AQ1783"/>
  <c r="AP1783"/>
  <c r="AO1783"/>
  <c r="AN1783"/>
  <c r="AM1783"/>
  <c r="AL1783"/>
  <c r="AK1783"/>
  <c r="AG1783"/>
  <c r="AF1783"/>
  <c r="AE1783"/>
  <c r="AD1783"/>
  <c r="AC1783"/>
  <c r="AB1783"/>
  <c r="AA1783"/>
  <c r="Z1783"/>
  <c r="Y1783"/>
  <c r="X1783"/>
  <c r="T1783"/>
  <c r="S1783"/>
  <c r="R1783"/>
  <c r="Q1783"/>
  <c r="P1783"/>
  <c r="O1783"/>
  <c r="N1783"/>
  <c r="M1783"/>
  <c r="L1783"/>
  <c r="K1783"/>
  <c r="AT1782"/>
  <c r="AS1782"/>
  <c r="AR1782"/>
  <c r="AQ1782"/>
  <c r="AP1782"/>
  <c r="AO1782"/>
  <c r="AN1782"/>
  <c r="AM1782"/>
  <c r="AL1782"/>
  <c r="AK1782"/>
  <c r="AG1782"/>
  <c r="AF1782"/>
  <c r="AE1782"/>
  <c r="AD1782"/>
  <c r="AC1782"/>
  <c r="AB1782"/>
  <c r="AA1782"/>
  <c r="Z1782"/>
  <c r="Y1782"/>
  <c r="X1782"/>
  <c r="T1782"/>
  <c r="S1782"/>
  <c r="R1782"/>
  <c r="Q1782"/>
  <c r="P1782"/>
  <c r="O1782"/>
  <c r="N1782"/>
  <c r="M1782"/>
  <c r="L1782"/>
  <c r="K1782"/>
  <c r="AT1781"/>
  <c r="AS1781"/>
  <c r="AR1781"/>
  <c r="AQ1781"/>
  <c r="AP1781"/>
  <c r="AO1781"/>
  <c r="AN1781"/>
  <c r="AM1781"/>
  <c r="AL1781"/>
  <c r="AK1781"/>
  <c r="AG1781"/>
  <c r="AF1781"/>
  <c r="AE1781"/>
  <c r="AD1781"/>
  <c r="AC1781"/>
  <c r="AB1781"/>
  <c r="AA1781"/>
  <c r="Z1781"/>
  <c r="Y1781"/>
  <c r="X1781"/>
  <c r="T1781"/>
  <c r="S1781"/>
  <c r="R1781"/>
  <c r="Q1781"/>
  <c r="P1781"/>
  <c r="O1781"/>
  <c r="N1781"/>
  <c r="M1781"/>
  <c r="L1781"/>
  <c r="K1781"/>
  <c r="AT1780"/>
  <c r="AS1780"/>
  <c r="AR1780"/>
  <c r="AQ1780"/>
  <c r="AP1780"/>
  <c r="AO1780"/>
  <c r="AN1780"/>
  <c r="AM1780"/>
  <c r="AL1780"/>
  <c r="AK1780"/>
  <c r="AG1780"/>
  <c r="AF1780"/>
  <c r="AE1780"/>
  <c r="AD1780"/>
  <c r="AC1780"/>
  <c r="AB1780"/>
  <c r="AA1780"/>
  <c r="Z1780"/>
  <c r="Y1780"/>
  <c r="X1780"/>
  <c r="T1780"/>
  <c r="S1780"/>
  <c r="R1780"/>
  <c r="Q1780"/>
  <c r="P1780"/>
  <c r="O1780"/>
  <c r="N1780"/>
  <c r="M1780"/>
  <c r="L1780"/>
  <c r="K1780"/>
  <c r="AT1771"/>
  <c r="AS1771"/>
  <c r="AR1771"/>
  <c r="AQ1771"/>
  <c r="AP1771"/>
  <c r="AO1771"/>
  <c r="AN1771"/>
  <c r="AM1771"/>
  <c r="AL1771"/>
  <c r="AK1771"/>
  <c r="AG1771"/>
  <c r="AF1771"/>
  <c r="AE1771"/>
  <c r="AD1771"/>
  <c r="AC1771"/>
  <c r="AB1771"/>
  <c r="AA1771"/>
  <c r="Z1771"/>
  <c r="Y1771"/>
  <c r="X1771"/>
  <c r="T1771"/>
  <c r="S1771"/>
  <c r="R1771"/>
  <c r="Q1771"/>
  <c r="P1771"/>
  <c r="O1771"/>
  <c r="N1771"/>
  <c r="M1771"/>
  <c r="L1771"/>
  <c r="K1771"/>
  <c r="AT1769"/>
  <c r="AS1769"/>
  <c r="AR1769"/>
  <c r="AQ1769"/>
  <c r="AP1769"/>
  <c r="AO1769"/>
  <c r="AN1769"/>
  <c r="AM1769"/>
  <c r="AL1769"/>
  <c r="AK1769"/>
  <c r="AG1769"/>
  <c r="AF1769"/>
  <c r="AE1769"/>
  <c r="AD1769"/>
  <c r="AC1769"/>
  <c r="AB1769"/>
  <c r="AA1769"/>
  <c r="Z1769"/>
  <c r="Y1769"/>
  <c r="X1769"/>
  <c r="T1769"/>
  <c r="S1769"/>
  <c r="R1769"/>
  <c r="Q1769"/>
  <c r="P1769"/>
  <c r="O1769"/>
  <c r="N1769"/>
  <c r="M1769"/>
  <c r="L1769"/>
  <c r="K1769"/>
  <c r="AT1765"/>
  <c r="AS1765"/>
  <c r="AR1765"/>
  <c r="AQ1765"/>
  <c r="AP1765"/>
  <c r="AO1765"/>
  <c r="AN1765"/>
  <c r="AM1765"/>
  <c r="AL1765"/>
  <c r="AK1765"/>
  <c r="AG1765"/>
  <c r="AF1765"/>
  <c r="AE1765"/>
  <c r="AD1765"/>
  <c r="AC1765"/>
  <c r="AB1765"/>
  <c r="AA1765"/>
  <c r="Z1765"/>
  <c r="Y1765"/>
  <c r="X1765"/>
  <c r="T1765"/>
  <c r="S1765"/>
  <c r="R1765"/>
  <c r="Q1765"/>
  <c r="P1765"/>
  <c r="O1765"/>
  <c r="N1765"/>
  <c r="M1765"/>
  <c r="L1765"/>
  <c r="K1765"/>
  <c r="AT1759"/>
  <c r="AS1759"/>
  <c r="AR1759"/>
  <c r="AQ1759"/>
  <c r="AP1759"/>
  <c r="AO1759"/>
  <c r="AN1759"/>
  <c r="AM1759"/>
  <c r="AL1759"/>
  <c r="AK1759"/>
  <c r="AG1759"/>
  <c r="AF1759"/>
  <c r="AE1759"/>
  <c r="AD1759"/>
  <c r="AC1759"/>
  <c r="AB1759"/>
  <c r="AA1759"/>
  <c r="Z1759"/>
  <c r="Y1759"/>
  <c r="X1759"/>
  <c r="T1759"/>
  <c r="S1759"/>
  <c r="R1759"/>
  <c r="Q1759"/>
  <c r="P1759"/>
  <c r="O1759"/>
  <c r="N1759"/>
  <c r="M1759"/>
  <c r="L1759"/>
  <c r="K1759"/>
  <c r="AT1722"/>
  <c r="AS1722"/>
  <c r="AR1722"/>
  <c r="AQ1722"/>
  <c r="AP1722"/>
  <c r="AO1722"/>
  <c r="AN1722"/>
  <c r="AM1722"/>
  <c r="AL1722"/>
  <c r="AK1722"/>
  <c r="AG1722"/>
  <c r="AF1722"/>
  <c r="AE1722"/>
  <c r="AD1722"/>
  <c r="AC1722"/>
  <c r="AB1722"/>
  <c r="AA1722"/>
  <c r="Z1722"/>
  <c r="Y1722"/>
  <c r="X1722"/>
  <c r="T1722"/>
  <c r="S1722"/>
  <c r="R1722"/>
  <c r="Q1722"/>
  <c r="P1722"/>
  <c r="O1722"/>
  <c r="N1722"/>
  <c r="M1722"/>
  <c r="L1722"/>
  <c r="K1722"/>
  <c r="AT1716"/>
  <c r="AS1716"/>
  <c r="AR1716"/>
  <c r="AQ1716"/>
  <c r="AP1716"/>
  <c r="AO1716"/>
  <c r="AN1716"/>
  <c r="AM1716"/>
  <c r="AL1716"/>
  <c r="AK1716"/>
  <c r="AG1716"/>
  <c r="AF1716"/>
  <c r="AE1716"/>
  <c r="AD1716"/>
  <c r="AC1716"/>
  <c r="AB1716"/>
  <c r="AA1716"/>
  <c r="Z1716"/>
  <c r="Y1716"/>
  <c r="X1716"/>
  <c r="T1716"/>
  <c r="S1716"/>
  <c r="R1716"/>
  <c r="Q1716"/>
  <c r="P1716"/>
  <c r="O1716"/>
  <c r="N1716"/>
  <c r="M1716"/>
  <c r="L1716"/>
  <c r="K1716"/>
  <c r="AT1704"/>
  <c r="AT1695" s="1"/>
  <c r="AS1704"/>
  <c r="AS1695" s="1"/>
  <c r="AR1704"/>
  <c r="AR1695" s="1"/>
  <c r="AQ1704"/>
  <c r="AP1704"/>
  <c r="AP1695" s="1"/>
  <c r="AO1704"/>
  <c r="AO1695" s="1"/>
  <c r="AN1704"/>
  <c r="AM1704"/>
  <c r="AM1695" s="1"/>
  <c r="AL1704"/>
  <c r="AL1695" s="1"/>
  <c r="AK1704"/>
  <c r="AK1695" s="1"/>
  <c r="AG1704"/>
  <c r="AG1695" s="1"/>
  <c r="AF1704"/>
  <c r="AF1695" s="1"/>
  <c r="AE1704"/>
  <c r="AE1695" s="1"/>
  <c r="AD1704"/>
  <c r="AD1695" s="1"/>
  <c r="AC1704"/>
  <c r="AC1695" s="1"/>
  <c r="AB1704"/>
  <c r="AB1695" s="1"/>
  <c r="AA1704"/>
  <c r="AA1695" s="1"/>
  <c r="Z1704"/>
  <c r="Y1704"/>
  <c r="Y1695" s="1"/>
  <c r="X1704"/>
  <c r="T1704"/>
  <c r="T1695" s="1"/>
  <c r="S1704"/>
  <c r="S1695" s="1"/>
  <c r="R1704"/>
  <c r="R1695" s="1"/>
  <c r="Q1704"/>
  <c r="P1704"/>
  <c r="P1695" s="1"/>
  <c r="O1704"/>
  <c r="O1695" s="1"/>
  <c r="N1704"/>
  <c r="N1695" s="1"/>
  <c r="M1704"/>
  <c r="M1695" s="1"/>
  <c r="L1704"/>
  <c r="L1695" s="1"/>
  <c r="K1704"/>
  <c r="K1695" s="1"/>
  <c r="AT1693"/>
  <c r="AS1693"/>
  <c r="AR1693"/>
  <c r="AQ1693"/>
  <c r="AP1693"/>
  <c r="AO1693"/>
  <c r="AN1693"/>
  <c r="AM1693"/>
  <c r="AL1693"/>
  <c r="AK1693"/>
  <c r="AG1693"/>
  <c r="AF1693"/>
  <c r="AE1693"/>
  <c r="AD1693"/>
  <c r="AC1693"/>
  <c r="AB1693"/>
  <c r="AA1693"/>
  <c r="Z1693"/>
  <c r="Y1693"/>
  <c r="X1693"/>
  <c r="T1693"/>
  <c r="S1693"/>
  <c r="R1693"/>
  <c r="Q1693"/>
  <c r="P1693"/>
  <c r="O1693"/>
  <c r="N1693"/>
  <c r="M1693"/>
  <c r="L1693"/>
  <c r="K1693"/>
  <c r="AT1687"/>
  <c r="AT1685" s="1"/>
  <c r="AS1687"/>
  <c r="AS1685" s="1"/>
  <c r="AR1687"/>
  <c r="AR1685" s="1"/>
  <c r="AQ1687"/>
  <c r="AQ1685" s="1"/>
  <c r="AP1687"/>
  <c r="AP1685" s="1"/>
  <c r="AO1687"/>
  <c r="AO1685" s="1"/>
  <c r="AN1687"/>
  <c r="AN1685" s="1"/>
  <c r="AM1687"/>
  <c r="AM1685" s="1"/>
  <c r="AL1687"/>
  <c r="AL1685" s="1"/>
  <c r="AK1687"/>
  <c r="AK1685" s="1"/>
  <c r="AG1687"/>
  <c r="AG1685" s="1"/>
  <c r="AF1687"/>
  <c r="AF1685" s="1"/>
  <c r="AE1687"/>
  <c r="AD1687"/>
  <c r="AD1685" s="1"/>
  <c r="AC1687"/>
  <c r="AC1685" s="1"/>
  <c r="AB1687"/>
  <c r="AB1685" s="1"/>
  <c r="AA1687"/>
  <c r="Z1687"/>
  <c r="Z1685" s="1"/>
  <c r="Y1687"/>
  <c r="Y1685" s="1"/>
  <c r="X1687"/>
  <c r="X1685" s="1"/>
  <c r="T1687"/>
  <c r="T1685" s="1"/>
  <c r="S1687"/>
  <c r="S1685" s="1"/>
  <c r="R1687"/>
  <c r="R1685" s="1"/>
  <c r="Q1687"/>
  <c r="Q1685" s="1"/>
  <c r="P1687"/>
  <c r="P1685" s="1"/>
  <c r="O1687"/>
  <c r="O1685" s="1"/>
  <c r="N1687"/>
  <c r="M1687"/>
  <c r="M1685" s="1"/>
  <c r="L1687"/>
  <c r="L1685" s="1"/>
  <c r="K1687"/>
  <c r="K1685" s="1"/>
  <c r="AT1672"/>
  <c r="AS1672"/>
  <c r="AR1672"/>
  <c r="AQ1672"/>
  <c r="AP1672"/>
  <c r="AO1672"/>
  <c r="AN1672"/>
  <c r="AM1672"/>
  <c r="AL1672"/>
  <c r="AK1672"/>
  <c r="AG1672"/>
  <c r="AF1672"/>
  <c r="AE1672"/>
  <c r="AD1672"/>
  <c r="AC1672"/>
  <c r="AB1672"/>
  <c r="AA1672"/>
  <c r="Z1672"/>
  <c r="Y1672"/>
  <c r="X1672"/>
  <c r="T1672"/>
  <c r="S1672"/>
  <c r="R1672"/>
  <c r="Q1672"/>
  <c r="P1672"/>
  <c r="O1672"/>
  <c r="N1672"/>
  <c r="M1672"/>
  <c r="L1672"/>
  <c r="K1672"/>
  <c r="AT1671"/>
  <c r="AS1671"/>
  <c r="AR1671"/>
  <c r="AQ1671"/>
  <c r="AP1671"/>
  <c r="AO1671"/>
  <c r="AN1671"/>
  <c r="AM1671"/>
  <c r="AL1671"/>
  <c r="AK1671"/>
  <c r="AG1671"/>
  <c r="AF1671"/>
  <c r="AE1671"/>
  <c r="AD1671"/>
  <c r="AC1671"/>
  <c r="AB1671"/>
  <c r="AA1671"/>
  <c r="Z1671"/>
  <c r="Y1671"/>
  <c r="X1671"/>
  <c r="T1671"/>
  <c r="S1671"/>
  <c r="R1671"/>
  <c r="Q1671"/>
  <c r="P1671"/>
  <c r="O1671"/>
  <c r="N1671"/>
  <c r="M1671"/>
  <c r="L1671"/>
  <c r="K1671"/>
  <c r="AT1670"/>
  <c r="AS1670"/>
  <c r="AR1670"/>
  <c r="AQ1670"/>
  <c r="AP1670"/>
  <c r="AO1670"/>
  <c r="AN1670"/>
  <c r="AM1670"/>
  <c r="AL1670"/>
  <c r="AK1670"/>
  <c r="AG1670"/>
  <c r="AF1670"/>
  <c r="AE1670"/>
  <c r="AD1670"/>
  <c r="AC1670"/>
  <c r="AB1670"/>
  <c r="AA1670"/>
  <c r="Z1670"/>
  <c r="Y1670"/>
  <c r="X1670"/>
  <c r="T1670"/>
  <c r="S1670"/>
  <c r="R1670"/>
  <c r="Q1670"/>
  <c r="P1670"/>
  <c r="O1670"/>
  <c r="N1670"/>
  <c r="M1670"/>
  <c r="L1670"/>
  <c r="K1670"/>
  <c r="AT1669"/>
  <c r="AS1669"/>
  <c r="AR1669"/>
  <c r="AQ1669"/>
  <c r="AP1669"/>
  <c r="AO1669"/>
  <c r="AN1669"/>
  <c r="AM1669"/>
  <c r="AL1669"/>
  <c r="AK1669"/>
  <c r="AG1669"/>
  <c r="AF1669"/>
  <c r="AE1669"/>
  <c r="AD1669"/>
  <c r="AC1669"/>
  <c r="AB1669"/>
  <c r="AA1669"/>
  <c r="Z1669"/>
  <c r="Y1669"/>
  <c r="X1669"/>
  <c r="T1669"/>
  <c r="S1669"/>
  <c r="R1669"/>
  <c r="Q1669"/>
  <c r="P1669"/>
  <c r="O1669"/>
  <c r="N1669"/>
  <c r="M1669"/>
  <c r="L1669"/>
  <c r="K1669"/>
  <c r="AT1668"/>
  <c r="AS1668"/>
  <c r="AR1668"/>
  <c r="AQ1668"/>
  <c r="AP1668"/>
  <c r="AO1668"/>
  <c r="AN1668"/>
  <c r="AM1668"/>
  <c r="AL1668"/>
  <c r="AK1668"/>
  <c r="AG1668"/>
  <c r="AF1668"/>
  <c r="AE1668"/>
  <c r="AD1668"/>
  <c r="AC1668"/>
  <c r="AB1668"/>
  <c r="AA1668"/>
  <c r="Z1668"/>
  <c r="Y1668"/>
  <c r="X1668"/>
  <c r="T1668"/>
  <c r="S1668"/>
  <c r="R1668"/>
  <c r="Q1668"/>
  <c r="P1668"/>
  <c r="O1668"/>
  <c r="N1668"/>
  <c r="M1668"/>
  <c r="L1668"/>
  <c r="K1668"/>
  <c r="AT1661"/>
  <c r="AT1660" s="1"/>
  <c r="AS1661"/>
  <c r="AS1660" s="1"/>
  <c r="AR1661"/>
  <c r="AR1660" s="1"/>
  <c r="AQ1661"/>
  <c r="AQ1660" s="1"/>
  <c r="AP1661"/>
  <c r="AP1660" s="1"/>
  <c r="AO1661"/>
  <c r="AO1660" s="1"/>
  <c r="AN1661"/>
  <c r="AN1660" s="1"/>
  <c r="AM1661"/>
  <c r="AM1660" s="1"/>
  <c r="AL1661"/>
  <c r="AL1660" s="1"/>
  <c r="AK1661"/>
  <c r="AK1660" s="1"/>
  <c r="AG1661"/>
  <c r="AG1660" s="1"/>
  <c r="AF1661"/>
  <c r="AF1660" s="1"/>
  <c r="AE1661"/>
  <c r="AE1660" s="1"/>
  <c r="AD1661"/>
  <c r="AD1660" s="1"/>
  <c r="AC1661"/>
  <c r="AC1660" s="1"/>
  <c r="AB1661"/>
  <c r="AA1661"/>
  <c r="AA1660" s="1"/>
  <c r="Z1661"/>
  <c r="Z1660" s="1"/>
  <c r="Y1661"/>
  <c r="Y1660" s="1"/>
  <c r="X1661"/>
  <c r="X1660" s="1"/>
  <c r="T1661"/>
  <c r="T1660" s="1"/>
  <c r="S1661"/>
  <c r="S1660" s="1"/>
  <c r="R1661"/>
  <c r="R1660" s="1"/>
  <c r="Q1661"/>
  <c r="Q1660" s="1"/>
  <c r="P1661"/>
  <c r="P1660" s="1"/>
  <c r="O1661"/>
  <c r="O1660" s="1"/>
  <c r="N1661"/>
  <c r="N1660" s="1"/>
  <c r="M1661"/>
  <c r="M1660" s="1"/>
  <c r="L1661"/>
  <c r="L1660" s="1"/>
  <c r="K1661"/>
  <c r="K1660" s="1"/>
  <c r="AT1656"/>
  <c r="AT1654" s="1"/>
  <c r="AT1653" s="1"/>
  <c r="AT1652" s="1"/>
  <c r="AS1656"/>
  <c r="AS1654" s="1"/>
  <c r="AR1656"/>
  <c r="AR1654" s="1"/>
  <c r="AQ1656"/>
  <c r="AQ1654" s="1"/>
  <c r="AP1656"/>
  <c r="AP1654" s="1"/>
  <c r="AO1656"/>
  <c r="AO1654" s="1"/>
  <c r="AN1656"/>
  <c r="AN1654" s="1"/>
  <c r="AM1656"/>
  <c r="AM1654" s="1"/>
  <c r="AM1653" s="1"/>
  <c r="AM1652" s="1"/>
  <c r="AL1656"/>
  <c r="AL1654" s="1"/>
  <c r="AK1656"/>
  <c r="AK1654" s="1"/>
  <c r="AG1656"/>
  <c r="AG1654" s="1"/>
  <c r="AF1656"/>
  <c r="AF1654" s="1"/>
  <c r="AE1656"/>
  <c r="AE1654" s="1"/>
  <c r="AD1656"/>
  <c r="AD1654" s="1"/>
  <c r="AC1656"/>
  <c r="AC1654" s="1"/>
  <c r="AB1656"/>
  <c r="AB1654" s="1"/>
  <c r="AA1656"/>
  <c r="AA1654" s="1"/>
  <c r="Z1656"/>
  <c r="Z1654" s="1"/>
  <c r="Y1656"/>
  <c r="Y1654" s="1"/>
  <c r="X1656"/>
  <c r="X1654" s="1"/>
  <c r="T1656"/>
  <c r="T1654" s="1"/>
  <c r="S1656"/>
  <c r="S1654" s="1"/>
  <c r="R1656"/>
  <c r="R1654" s="1"/>
  <c r="Q1656"/>
  <c r="Q1654" s="1"/>
  <c r="Q1653" s="1"/>
  <c r="Q1652" s="1"/>
  <c r="P1656"/>
  <c r="P1654" s="1"/>
  <c r="O1656"/>
  <c r="O1654" s="1"/>
  <c r="N1656"/>
  <c r="M1656"/>
  <c r="M1654" s="1"/>
  <c r="L1656"/>
  <c r="L1654" s="1"/>
  <c r="K1656"/>
  <c r="K1654" s="1"/>
  <c r="AT1637"/>
  <c r="AS1637"/>
  <c r="AR1637"/>
  <c r="AQ1637"/>
  <c r="AP1637"/>
  <c r="AO1637"/>
  <c r="AN1637"/>
  <c r="AM1637"/>
  <c r="AL1637"/>
  <c r="AK1637"/>
  <c r="AG1637"/>
  <c r="AF1637"/>
  <c r="AE1637"/>
  <c r="AD1637"/>
  <c r="AC1637"/>
  <c r="AB1637"/>
  <c r="AA1637"/>
  <c r="Z1637"/>
  <c r="Y1637"/>
  <c r="X1637"/>
  <c r="T1637"/>
  <c r="S1637"/>
  <c r="R1637"/>
  <c r="Q1637"/>
  <c r="P1637"/>
  <c r="O1637"/>
  <c r="N1637"/>
  <c r="M1637"/>
  <c r="L1637"/>
  <c r="K1637"/>
  <c r="AT1635"/>
  <c r="AS1635"/>
  <c r="AR1635"/>
  <c r="AQ1635"/>
  <c r="AP1635"/>
  <c r="AO1635"/>
  <c r="AN1635"/>
  <c r="AM1635"/>
  <c r="AL1635"/>
  <c r="AK1635"/>
  <c r="AG1635"/>
  <c r="AF1635"/>
  <c r="AE1635"/>
  <c r="AD1635"/>
  <c r="AC1635"/>
  <c r="AB1635"/>
  <c r="AA1635"/>
  <c r="Z1635"/>
  <c r="Y1635"/>
  <c r="X1635"/>
  <c r="T1635"/>
  <c r="S1635"/>
  <c r="R1635"/>
  <c r="Q1635"/>
  <c r="P1635"/>
  <c r="O1635"/>
  <c r="N1635"/>
  <c r="M1635"/>
  <c r="L1635"/>
  <c r="K1635"/>
  <c r="AT1627"/>
  <c r="AS1627"/>
  <c r="AS1618" s="1"/>
  <c r="AR1627"/>
  <c r="AQ1627"/>
  <c r="AP1627"/>
  <c r="AO1627"/>
  <c r="AN1627"/>
  <c r="AM1627"/>
  <c r="AL1627"/>
  <c r="AK1627"/>
  <c r="AG1627"/>
  <c r="AF1627"/>
  <c r="AE1627"/>
  <c r="AD1627"/>
  <c r="AD1618" s="1"/>
  <c r="AC1627"/>
  <c r="AB1627"/>
  <c r="AB1618" s="1"/>
  <c r="AA1627"/>
  <c r="Z1627"/>
  <c r="Z1618" s="1"/>
  <c r="Y1627"/>
  <c r="X1627"/>
  <c r="T1627"/>
  <c r="S1627"/>
  <c r="S1618" s="1"/>
  <c r="R1627"/>
  <c r="Q1627"/>
  <c r="P1627"/>
  <c r="O1627"/>
  <c r="N1627"/>
  <c r="M1627"/>
  <c r="M1618" s="1"/>
  <c r="L1627"/>
  <c r="K1627"/>
  <c r="AT1616"/>
  <c r="AS1616"/>
  <c r="AR1616"/>
  <c r="AQ1616"/>
  <c r="AP1616"/>
  <c r="AO1616"/>
  <c r="AN1616"/>
  <c r="AM1616"/>
  <c r="AL1616"/>
  <c r="AK1616"/>
  <c r="AG1616"/>
  <c r="AF1616"/>
  <c r="AE1616"/>
  <c r="AD1616"/>
  <c r="AC1616"/>
  <c r="AB1616"/>
  <c r="AA1616"/>
  <c r="Z1616"/>
  <c r="Y1616"/>
  <c r="X1616"/>
  <c r="T1616"/>
  <c r="S1616"/>
  <c r="R1616"/>
  <c r="Q1616"/>
  <c r="P1616"/>
  <c r="O1616"/>
  <c r="N1616"/>
  <c r="M1616"/>
  <c r="L1616"/>
  <c r="K1616"/>
  <c r="AT1610"/>
  <c r="AS1610"/>
  <c r="AR1610"/>
  <c r="AQ1610"/>
  <c r="AP1610"/>
  <c r="AO1610"/>
  <c r="AN1610"/>
  <c r="AM1610"/>
  <c r="AL1610"/>
  <c r="AK1610"/>
  <c r="AK1608" s="1"/>
  <c r="AG1610"/>
  <c r="AG1608" s="1"/>
  <c r="AF1610"/>
  <c r="AF1608" s="1"/>
  <c r="AE1610"/>
  <c r="AD1610"/>
  <c r="AC1610"/>
  <c r="AB1610"/>
  <c r="AA1610"/>
  <c r="Z1610"/>
  <c r="Y1610"/>
  <c r="Y1608" s="1"/>
  <c r="X1610"/>
  <c r="T1610"/>
  <c r="S1610"/>
  <c r="R1610"/>
  <c r="Q1610"/>
  <c r="P1610"/>
  <c r="O1610"/>
  <c r="N1610"/>
  <c r="M1610"/>
  <c r="L1610"/>
  <c r="K1610"/>
  <c r="AT1596"/>
  <c r="AS1596"/>
  <c r="AR1596"/>
  <c r="AQ1596"/>
  <c r="AP1596"/>
  <c r="AO1596"/>
  <c r="AN1596"/>
  <c r="AM1596"/>
  <c r="AL1596"/>
  <c r="AK1596"/>
  <c r="AG1596"/>
  <c r="AF1596"/>
  <c r="AE1596"/>
  <c r="AD1596"/>
  <c r="AC1596"/>
  <c r="AB1596"/>
  <c r="AA1596"/>
  <c r="Z1596"/>
  <c r="Y1596"/>
  <c r="X1596"/>
  <c r="T1596"/>
  <c r="S1596"/>
  <c r="R1596"/>
  <c r="Q1596"/>
  <c r="P1596"/>
  <c r="O1596"/>
  <c r="N1596"/>
  <c r="M1596"/>
  <c r="L1596"/>
  <c r="K1596"/>
  <c r="AT1595"/>
  <c r="AS1595"/>
  <c r="AR1595"/>
  <c r="AQ1595"/>
  <c r="AP1595"/>
  <c r="AO1595"/>
  <c r="AN1595"/>
  <c r="AM1595"/>
  <c r="AL1595"/>
  <c r="AK1595"/>
  <c r="AG1595"/>
  <c r="AF1595"/>
  <c r="AE1595"/>
  <c r="AD1595"/>
  <c r="AC1595"/>
  <c r="AB1595"/>
  <c r="AA1595"/>
  <c r="Z1595"/>
  <c r="Y1595"/>
  <c r="X1595"/>
  <c r="T1595"/>
  <c r="S1595"/>
  <c r="R1595"/>
  <c r="Q1595"/>
  <c r="P1595"/>
  <c r="O1595"/>
  <c r="N1595"/>
  <c r="M1595"/>
  <c r="L1595"/>
  <c r="K1595"/>
  <c r="AT1594"/>
  <c r="AS1594"/>
  <c r="AR1594"/>
  <c r="AQ1594"/>
  <c r="AP1594"/>
  <c r="AO1594"/>
  <c r="AN1594"/>
  <c r="AM1594"/>
  <c r="AL1594"/>
  <c r="AK1594"/>
  <c r="AG1594"/>
  <c r="AF1594"/>
  <c r="AE1594"/>
  <c r="AD1594"/>
  <c r="AC1594"/>
  <c r="AB1594"/>
  <c r="AA1594"/>
  <c r="Z1594"/>
  <c r="Y1594"/>
  <c r="X1594"/>
  <c r="T1594"/>
  <c r="S1594"/>
  <c r="R1594"/>
  <c r="Q1594"/>
  <c r="P1594"/>
  <c r="O1594"/>
  <c r="N1594"/>
  <c r="M1594"/>
  <c r="L1594"/>
  <c r="K1594"/>
  <c r="AT1586"/>
  <c r="AT1585" s="1"/>
  <c r="AS1586"/>
  <c r="AS1585" s="1"/>
  <c r="AR1586"/>
  <c r="AR1585" s="1"/>
  <c r="AQ1586"/>
  <c r="AQ1585" s="1"/>
  <c r="AP1586"/>
  <c r="AP1585" s="1"/>
  <c r="AO1586"/>
  <c r="AO1585" s="1"/>
  <c r="AN1586"/>
  <c r="AN1585" s="1"/>
  <c r="AM1586"/>
  <c r="AM1585" s="1"/>
  <c r="AL1586"/>
  <c r="AL1585" s="1"/>
  <c r="AK1586"/>
  <c r="AG1586"/>
  <c r="AG1585" s="1"/>
  <c r="AF1586"/>
  <c r="AF1585" s="1"/>
  <c r="AE1586"/>
  <c r="AE1585" s="1"/>
  <c r="AD1586"/>
  <c r="AD1585" s="1"/>
  <c r="AC1586"/>
  <c r="AC1585" s="1"/>
  <c r="AB1586"/>
  <c r="AB1585" s="1"/>
  <c r="AA1586"/>
  <c r="AA1585" s="1"/>
  <c r="Z1586"/>
  <c r="Z1585" s="1"/>
  <c r="Y1586"/>
  <c r="Y1585" s="1"/>
  <c r="X1586"/>
  <c r="T1586"/>
  <c r="T1585" s="1"/>
  <c r="S1586"/>
  <c r="S1585" s="1"/>
  <c r="R1586"/>
  <c r="R1585" s="1"/>
  <c r="Q1586"/>
  <c r="Q1585" s="1"/>
  <c r="P1586"/>
  <c r="P1585" s="1"/>
  <c r="O1586"/>
  <c r="O1585" s="1"/>
  <c r="N1586"/>
  <c r="N1585" s="1"/>
  <c r="M1586"/>
  <c r="M1585" s="1"/>
  <c r="L1586"/>
  <c r="L1585" s="1"/>
  <c r="K1586"/>
  <c r="AT1582"/>
  <c r="AT1581" s="1"/>
  <c r="AS1582"/>
  <c r="AS1581" s="1"/>
  <c r="AR1582"/>
  <c r="AR1581" s="1"/>
  <c r="AQ1582"/>
  <c r="AQ1581" s="1"/>
  <c r="AP1582"/>
  <c r="AP1581" s="1"/>
  <c r="AO1582"/>
  <c r="AO1581" s="1"/>
  <c r="AN1582"/>
  <c r="AN1581" s="1"/>
  <c r="AM1582"/>
  <c r="AM1581" s="1"/>
  <c r="AL1582"/>
  <c r="AK1582"/>
  <c r="AK1581" s="1"/>
  <c r="AG1582"/>
  <c r="AG1581" s="1"/>
  <c r="AF1582"/>
  <c r="AF1581" s="1"/>
  <c r="AE1582"/>
  <c r="AE1581" s="1"/>
  <c r="AD1582"/>
  <c r="AD1581" s="1"/>
  <c r="AC1582"/>
  <c r="AC1581" s="1"/>
  <c r="AB1582"/>
  <c r="AB1581" s="1"/>
  <c r="AA1582"/>
  <c r="AA1581" s="1"/>
  <c r="Z1582"/>
  <c r="Z1581" s="1"/>
  <c r="Y1582"/>
  <c r="Y1581" s="1"/>
  <c r="X1582"/>
  <c r="T1582"/>
  <c r="T1581" s="1"/>
  <c r="S1582"/>
  <c r="S1581" s="1"/>
  <c r="R1582"/>
  <c r="R1581" s="1"/>
  <c r="Q1582"/>
  <c r="Q1581" s="1"/>
  <c r="P1582"/>
  <c r="P1581" s="1"/>
  <c r="O1582"/>
  <c r="O1581" s="1"/>
  <c r="N1582"/>
  <c r="N1581" s="1"/>
  <c r="M1582"/>
  <c r="M1581" s="1"/>
  <c r="L1582"/>
  <c r="K1582"/>
  <c r="K1581" s="1"/>
  <c r="AT1578"/>
  <c r="AT1577" s="1"/>
  <c r="AT1576" s="1"/>
  <c r="AS1578"/>
  <c r="AS1577" s="1"/>
  <c r="AS1576" s="1"/>
  <c r="AR1578"/>
  <c r="AR1577" s="1"/>
  <c r="AR1576" s="1"/>
  <c r="AQ1578"/>
  <c r="AQ1577" s="1"/>
  <c r="AQ1576" s="1"/>
  <c r="AP1578"/>
  <c r="AP1577" s="1"/>
  <c r="AP1576" s="1"/>
  <c r="AO1578"/>
  <c r="AO1577" s="1"/>
  <c r="AO1576" s="1"/>
  <c r="AN1578"/>
  <c r="AN1577" s="1"/>
  <c r="AN1576" s="1"/>
  <c r="AM1578"/>
  <c r="AM1577" s="1"/>
  <c r="AM1576" s="1"/>
  <c r="AL1578"/>
  <c r="AL1577" s="1"/>
  <c r="AL1576" s="1"/>
  <c r="AK1578"/>
  <c r="AG1578"/>
  <c r="AG1577" s="1"/>
  <c r="AG1576" s="1"/>
  <c r="AF1578"/>
  <c r="AF1577" s="1"/>
  <c r="AF1576" s="1"/>
  <c r="AE1578"/>
  <c r="AE1577" s="1"/>
  <c r="AE1576" s="1"/>
  <c r="AD1578"/>
  <c r="AD1577" s="1"/>
  <c r="AD1576" s="1"/>
  <c r="AC1578"/>
  <c r="AC1577" s="1"/>
  <c r="AC1576" s="1"/>
  <c r="AB1578"/>
  <c r="AB1577" s="1"/>
  <c r="AB1576" s="1"/>
  <c r="AA1578"/>
  <c r="AA1577" s="1"/>
  <c r="AA1576" s="1"/>
  <c r="Z1578"/>
  <c r="Z1577" s="1"/>
  <c r="Z1576" s="1"/>
  <c r="Y1578"/>
  <c r="Y1577" s="1"/>
  <c r="X1578"/>
  <c r="T1578"/>
  <c r="T1577" s="1"/>
  <c r="T1576" s="1"/>
  <c r="S1578"/>
  <c r="S1577" s="1"/>
  <c r="S1576" s="1"/>
  <c r="R1578"/>
  <c r="R1577" s="1"/>
  <c r="R1576" s="1"/>
  <c r="Q1578"/>
  <c r="Q1577" s="1"/>
  <c r="P1578"/>
  <c r="P1577" s="1"/>
  <c r="P1576" s="1"/>
  <c r="O1578"/>
  <c r="O1577" s="1"/>
  <c r="O1576" s="1"/>
  <c r="N1578"/>
  <c r="N1577" s="1"/>
  <c r="N1576" s="1"/>
  <c r="M1578"/>
  <c r="M1577" s="1"/>
  <c r="M1576" s="1"/>
  <c r="L1578"/>
  <c r="L1577" s="1"/>
  <c r="L1576" s="1"/>
  <c r="K1578"/>
  <c r="K1577" s="1"/>
  <c r="K1576" s="1"/>
  <c r="AT1571"/>
  <c r="AS1571"/>
  <c r="AR1571"/>
  <c r="AQ1571"/>
  <c r="AP1571"/>
  <c r="AO1571"/>
  <c r="AN1571"/>
  <c r="AM1571"/>
  <c r="AL1571"/>
  <c r="AL1569" s="1"/>
  <c r="AL1568" s="1"/>
  <c r="AK1571"/>
  <c r="AK1569" s="1"/>
  <c r="AK1568" s="1"/>
  <c r="AG1571"/>
  <c r="AF1571"/>
  <c r="AE1571"/>
  <c r="AE1569" s="1"/>
  <c r="AE1568" s="1"/>
  <c r="AD1571"/>
  <c r="AC1571"/>
  <c r="AB1571"/>
  <c r="AB1569" s="1"/>
  <c r="AB1568" s="1"/>
  <c r="AA1571"/>
  <c r="Z1571"/>
  <c r="Y1571"/>
  <c r="X1571"/>
  <c r="T1571"/>
  <c r="S1571"/>
  <c r="R1571"/>
  <c r="Q1571"/>
  <c r="P1571"/>
  <c r="O1571"/>
  <c r="N1571"/>
  <c r="M1571"/>
  <c r="M1569" s="1"/>
  <c r="M1568" s="1"/>
  <c r="L1571"/>
  <c r="K1571"/>
  <c r="K1569" s="1"/>
  <c r="K1568" s="1"/>
  <c r="AT1562"/>
  <c r="AS1562"/>
  <c r="AR1562"/>
  <c r="AQ1562"/>
  <c r="AP1562"/>
  <c r="AO1562"/>
  <c r="AN1562"/>
  <c r="AN1553" s="1"/>
  <c r="AM1562"/>
  <c r="AL1562"/>
  <c r="AL1553" s="1"/>
  <c r="AK1562"/>
  <c r="AG1562"/>
  <c r="AF1562"/>
  <c r="AF1553" s="1"/>
  <c r="AE1562"/>
  <c r="AD1562"/>
  <c r="AD1553" s="1"/>
  <c r="AC1562"/>
  <c r="AB1562"/>
  <c r="AA1562"/>
  <c r="AA1553" s="1"/>
  <c r="Z1562"/>
  <c r="Y1562"/>
  <c r="X1562"/>
  <c r="T1562"/>
  <c r="S1562"/>
  <c r="R1562"/>
  <c r="Q1562"/>
  <c r="P1562"/>
  <c r="P1553" s="1"/>
  <c r="O1562"/>
  <c r="N1562"/>
  <c r="M1562"/>
  <c r="L1562"/>
  <c r="K1562"/>
  <c r="AT1551"/>
  <c r="AS1551"/>
  <c r="AR1551"/>
  <c r="AQ1551"/>
  <c r="AP1551"/>
  <c r="AO1551"/>
  <c r="AN1551"/>
  <c r="AM1551"/>
  <c r="AL1551"/>
  <c r="AK1551"/>
  <c r="AG1551"/>
  <c r="AF1551"/>
  <c r="AE1551"/>
  <c r="AD1551"/>
  <c r="AC1551"/>
  <c r="AB1551"/>
  <c r="AA1551"/>
  <c r="Z1551"/>
  <c r="Y1551"/>
  <c r="X1551"/>
  <c r="T1551"/>
  <c r="S1551"/>
  <c r="R1551"/>
  <c r="Q1551"/>
  <c r="P1551"/>
  <c r="O1551"/>
  <c r="N1551"/>
  <c r="M1551"/>
  <c r="L1551"/>
  <c r="K1551"/>
  <c r="AT1545"/>
  <c r="AS1545"/>
  <c r="AR1545"/>
  <c r="AQ1545"/>
  <c r="AQ1543" s="1"/>
  <c r="AP1545"/>
  <c r="AO1545"/>
  <c r="AO1543" s="1"/>
  <c r="AN1545"/>
  <c r="AN1543" s="1"/>
  <c r="AM1545"/>
  <c r="AM1543" s="1"/>
  <c r="AL1545"/>
  <c r="AK1545"/>
  <c r="AG1545"/>
  <c r="AF1545"/>
  <c r="AE1545"/>
  <c r="AD1545"/>
  <c r="AC1545"/>
  <c r="AB1545"/>
  <c r="AA1545"/>
  <c r="AA1543" s="1"/>
  <c r="Z1545"/>
  <c r="Y1545"/>
  <c r="X1545"/>
  <c r="T1545"/>
  <c r="S1545"/>
  <c r="R1545"/>
  <c r="Q1545"/>
  <c r="P1545"/>
  <c r="O1545"/>
  <c r="N1545"/>
  <c r="N1543" s="1"/>
  <c r="M1545"/>
  <c r="L1545"/>
  <c r="K1545"/>
  <c r="AT1527"/>
  <c r="AS1527"/>
  <c r="AR1527"/>
  <c r="AQ1527"/>
  <c r="AP1527"/>
  <c r="AO1527"/>
  <c r="AN1527"/>
  <c r="AM1527"/>
  <c r="AL1527"/>
  <c r="AK1527"/>
  <c r="AG1527"/>
  <c r="AF1527"/>
  <c r="AE1527"/>
  <c r="AD1527"/>
  <c r="AC1527"/>
  <c r="AB1527"/>
  <c r="AA1527"/>
  <c r="Z1527"/>
  <c r="Y1527"/>
  <c r="X1527"/>
  <c r="T1527"/>
  <c r="S1527"/>
  <c r="R1527"/>
  <c r="Q1527"/>
  <c r="P1527"/>
  <c r="O1527"/>
  <c r="N1527"/>
  <c r="M1527"/>
  <c r="L1527"/>
  <c r="K1527"/>
  <c r="AT1526"/>
  <c r="AS1526"/>
  <c r="AR1526"/>
  <c r="AQ1526"/>
  <c r="AP1526"/>
  <c r="AO1526"/>
  <c r="AN1526"/>
  <c r="AM1526"/>
  <c r="AL1526"/>
  <c r="AK1526"/>
  <c r="AG1526"/>
  <c r="AF1526"/>
  <c r="AE1526"/>
  <c r="AD1526"/>
  <c r="AC1526"/>
  <c r="AB1526"/>
  <c r="AA1526"/>
  <c r="Z1526"/>
  <c r="Y1526"/>
  <c r="X1526"/>
  <c r="T1526"/>
  <c r="S1526"/>
  <c r="R1526"/>
  <c r="Q1526"/>
  <c r="P1526"/>
  <c r="O1526"/>
  <c r="N1526"/>
  <c r="M1526"/>
  <c r="L1526"/>
  <c r="K1526"/>
  <c r="AN1515"/>
  <c r="AN1514" s="1"/>
  <c r="Z1515"/>
  <c r="Z1514" s="1"/>
  <c r="Y1515"/>
  <c r="Y1514" s="1"/>
  <c r="S1515"/>
  <c r="S1514" s="1"/>
  <c r="L1515"/>
  <c r="L1514" s="1"/>
  <c r="AT1512"/>
  <c r="AS1512"/>
  <c r="AR1512"/>
  <c r="AQ1512"/>
  <c r="AP1512"/>
  <c r="AO1512"/>
  <c r="AN1512"/>
  <c r="AN1511" s="1"/>
  <c r="AN1510" s="1"/>
  <c r="AM1512"/>
  <c r="AL1512"/>
  <c r="AK1512"/>
  <c r="AG1512"/>
  <c r="AF1512"/>
  <c r="AE1512"/>
  <c r="AD1512"/>
  <c r="AC1512"/>
  <c r="AB1512"/>
  <c r="AA1512"/>
  <c r="Z1512"/>
  <c r="Y1512"/>
  <c r="X1512"/>
  <c r="T1512"/>
  <c r="S1512"/>
  <c r="S1511" s="1"/>
  <c r="S1510" s="1"/>
  <c r="R1512"/>
  <c r="Q1512"/>
  <c r="P1512"/>
  <c r="O1512"/>
  <c r="N1512"/>
  <c r="M1512"/>
  <c r="L1512"/>
  <c r="K1512"/>
  <c r="AT1506"/>
  <c r="AT1505" s="1"/>
  <c r="AS1506"/>
  <c r="AS1505" s="1"/>
  <c r="AR1506"/>
  <c r="AR1505" s="1"/>
  <c r="AQ1506"/>
  <c r="AQ1505" s="1"/>
  <c r="AP1506"/>
  <c r="AO1506"/>
  <c r="AO1505" s="1"/>
  <c r="AN1506"/>
  <c r="AN1505" s="1"/>
  <c r="AM1506"/>
  <c r="AM1505" s="1"/>
  <c r="AL1506"/>
  <c r="AL1505" s="1"/>
  <c r="AK1506"/>
  <c r="AK1505" s="1"/>
  <c r="AG1506"/>
  <c r="AG1505" s="1"/>
  <c r="AF1506"/>
  <c r="AF1505" s="1"/>
  <c r="AE1506"/>
  <c r="AE1505" s="1"/>
  <c r="AD1506"/>
  <c r="AC1506"/>
  <c r="AC1505" s="1"/>
  <c r="AB1506"/>
  <c r="AB1505" s="1"/>
  <c r="AA1506"/>
  <c r="AA1505" s="1"/>
  <c r="Z1506"/>
  <c r="Z1505" s="1"/>
  <c r="Y1506"/>
  <c r="Y1505" s="1"/>
  <c r="X1506"/>
  <c r="X1505" s="1"/>
  <c r="T1506"/>
  <c r="T1505" s="1"/>
  <c r="S1506"/>
  <c r="S1505" s="1"/>
  <c r="R1506"/>
  <c r="R1505" s="1"/>
  <c r="Q1506"/>
  <c r="Q1505" s="1"/>
  <c r="P1506"/>
  <c r="P1505" s="1"/>
  <c r="O1506"/>
  <c r="O1505" s="1"/>
  <c r="N1506"/>
  <c r="M1506"/>
  <c r="M1505" s="1"/>
  <c r="L1506"/>
  <c r="L1505" s="1"/>
  <c r="K1506"/>
  <c r="K1505" s="1"/>
  <c r="AT1500"/>
  <c r="AS1500"/>
  <c r="AR1500"/>
  <c r="AQ1500"/>
  <c r="AP1500"/>
  <c r="AO1500"/>
  <c r="AN1500"/>
  <c r="AM1500"/>
  <c r="AL1500"/>
  <c r="AK1500"/>
  <c r="AG1500"/>
  <c r="AG1491" s="1"/>
  <c r="AF1500"/>
  <c r="AE1500"/>
  <c r="AD1500"/>
  <c r="AC1500"/>
  <c r="AB1500"/>
  <c r="AA1500"/>
  <c r="Z1500"/>
  <c r="Y1500"/>
  <c r="Y1491" s="1"/>
  <c r="X1500"/>
  <c r="T1500"/>
  <c r="S1500"/>
  <c r="S1491" s="1"/>
  <c r="R1500"/>
  <c r="Q1500"/>
  <c r="P1500"/>
  <c r="O1500"/>
  <c r="N1500"/>
  <c r="M1500"/>
  <c r="M1491" s="1"/>
  <c r="L1500"/>
  <c r="K1500"/>
  <c r="AT1489"/>
  <c r="AS1489"/>
  <c r="AR1489"/>
  <c r="AQ1489"/>
  <c r="AP1489"/>
  <c r="AO1489"/>
  <c r="AN1489"/>
  <c r="AM1489"/>
  <c r="AL1489"/>
  <c r="AK1489"/>
  <c r="AG1489"/>
  <c r="AF1489"/>
  <c r="AE1489"/>
  <c r="AD1489"/>
  <c r="AC1489"/>
  <c r="AB1489"/>
  <c r="AA1489"/>
  <c r="Z1489"/>
  <c r="Y1489"/>
  <c r="X1489"/>
  <c r="T1489"/>
  <c r="S1489"/>
  <c r="R1489"/>
  <c r="Q1489"/>
  <c r="P1489"/>
  <c r="O1489"/>
  <c r="N1489"/>
  <c r="M1489"/>
  <c r="L1489"/>
  <c r="K1489"/>
  <c r="AT1483"/>
  <c r="AT1481" s="1"/>
  <c r="AS1483"/>
  <c r="AS1481" s="1"/>
  <c r="AR1483"/>
  <c r="AR1481" s="1"/>
  <c r="AQ1483"/>
  <c r="AP1483"/>
  <c r="AP1481" s="1"/>
  <c r="AO1483"/>
  <c r="AN1483"/>
  <c r="AN1481" s="1"/>
  <c r="AM1483"/>
  <c r="AL1483"/>
  <c r="AL1481" s="1"/>
  <c r="AK1483"/>
  <c r="AG1483"/>
  <c r="AG1481" s="1"/>
  <c r="AF1483"/>
  <c r="AF1481" s="1"/>
  <c r="AE1483"/>
  <c r="AE1481" s="1"/>
  <c r="AD1483"/>
  <c r="AC1483"/>
  <c r="AC1481" s="1"/>
  <c r="AB1483"/>
  <c r="AA1483"/>
  <c r="AA1481" s="1"/>
  <c r="Z1483"/>
  <c r="Z1481" s="1"/>
  <c r="Y1483"/>
  <c r="X1483"/>
  <c r="X1481" s="1"/>
  <c r="T1483"/>
  <c r="T1481" s="1"/>
  <c r="S1483"/>
  <c r="R1483"/>
  <c r="R1481" s="1"/>
  <c r="Q1483"/>
  <c r="P1483"/>
  <c r="P1481" s="1"/>
  <c r="O1483"/>
  <c r="N1483"/>
  <c r="N1481" s="1"/>
  <c r="M1483"/>
  <c r="M1481" s="1"/>
  <c r="L1483"/>
  <c r="L1481" s="1"/>
  <c r="K1483"/>
  <c r="AT1470"/>
  <c r="AS1470"/>
  <c r="AR1470"/>
  <c r="AQ1470"/>
  <c r="AP1470"/>
  <c r="AO1470"/>
  <c r="AN1470"/>
  <c r="AM1470"/>
  <c r="AL1470"/>
  <c r="AK1470"/>
  <c r="AG1470"/>
  <c r="AF1470"/>
  <c r="AE1470"/>
  <c r="AD1470"/>
  <c r="AC1470"/>
  <c r="AB1470"/>
  <c r="AA1470"/>
  <c r="Z1470"/>
  <c r="Y1470"/>
  <c r="X1470"/>
  <c r="T1470"/>
  <c r="S1470"/>
  <c r="R1470"/>
  <c r="Q1470"/>
  <c r="P1470"/>
  <c r="O1470"/>
  <c r="N1470"/>
  <c r="M1470"/>
  <c r="L1470"/>
  <c r="K1470"/>
  <c r="AT1468"/>
  <c r="AS1468"/>
  <c r="AR1468"/>
  <c r="AQ1468"/>
  <c r="AP1468"/>
  <c r="AO1468"/>
  <c r="AN1468"/>
  <c r="AM1468"/>
  <c r="AL1468"/>
  <c r="AK1468"/>
  <c r="AG1468"/>
  <c r="AF1468"/>
  <c r="AE1468"/>
  <c r="AD1468"/>
  <c r="AC1468"/>
  <c r="AB1468"/>
  <c r="AA1468"/>
  <c r="Z1468"/>
  <c r="Y1468"/>
  <c r="X1468"/>
  <c r="T1468"/>
  <c r="S1468"/>
  <c r="R1468"/>
  <c r="Q1468"/>
  <c r="P1468"/>
  <c r="O1468"/>
  <c r="N1468"/>
  <c r="M1468"/>
  <c r="L1468"/>
  <c r="K1468"/>
  <c r="AT1466"/>
  <c r="AS1466"/>
  <c r="AR1466"/>
  <c r="AQ1466"/>
  <c r="AP1466"/>
  <c r="AO1466"/>
  <c r="AN1466"/>
  <c r="AM1466"/>
  <c r="AL1466"/>
  <c r="AK1466"/>
  <c r="AG1466"/>
  <c r="AF1466"/>
  <c r="AE1466"/>
  <c r="AD1466"/>
  <c r="AC1466"/>
  <c r="AB1466"/>
  <c r="AA1466"/>
  <c r="Z1466"/>
  <c r="Y1466"/>
  <c r="X1466"/>
  <c r="T1466"/>
  <c r="S1466"/>
  <c r="R1466"/>
  <c r="Q1466"/>
  <c r="P1466"/>
  <c r="O1466"/>
  <c r="N1466"/>
  <c r="M1466"/>
  <c r="L1466"/>
  <c r="K1466"/>
  <c r="AT1457"/>
  <c r="AS1457"/>
  <c r="AR1457"/>
  <c r="AQ1457"/>
  <c r="AP1457"/>
  <c r="AO1457"/>
  <c r="AN1457"/>
  <c r="AM1457"/>
  <c r="AK1457"/>
  <c r="AG1457"/>
  <c r="AF1457"/>
  <c r="AE1457"/>
  <c r="AD1457"/>
  <c r="AC1457"/>
  <c r="AA1457"/>
  <c r="Z1457"/>
  <c r="Y1457"/>
  <c r="X1457"/>
  <c r="T1457"/>
  <c r="S1457"/>
  <c r="R1457"/>
  <c r="Q1457"/>
  <c r="P1457"/>
  <c r="O1457"/>
  <c r="N1457"/>
  <c r="L1457"/>
  <c r="K1457"/>
  <c r="AT1428"/>
  <c r="AT1467" s="1"/>
  <c r="AS1428"/>
  <c r="AS1467" s="1"/>
  <c r="AR1428"/>
  <c r="AR1467" s="1"/>
  <c r="AQ1428"/>
  <c r="AQ1467" s="1"/>
  <c r="AP1428"/>
  <c r="AO1428"/>
  <c r="AO1467" s="1"/>
  <c r="AN1428"/>
  <c r="AN1467" s="1"/>
  <c r="AM1428"/>
  <c r="AM1467" s="1"/>
  <c r="AL1428"/>
  <c r="AL1467" s="1"/>
  <c r="AK1428"/>
  <c r="AG1428"/>
  <c r="AG1467" s="1"/>
  <c r="AF1428"/>
  <c r="AF1467" s="1"/>
  <c r="AE1428"/>
  <c r="AE1467" s="1"/>
  <c r="AD1428"/>
  <c r="AD1467" s="1"/>
  <c r="AC1428"/>
  <c r="AC1467" s="1"/>
  <c r="AB1428"/>
  <c r="AB1467" s="1"/>
  <c r="AA1428"/>
  <c r="AA1467" s="1"/>
  <c r="Z1428"/>
  <c r="Z1467" s="1"/>
  <c r="Y1428"/>
  <c r="Y1467" s="1"/>
  <c r="X1428"/>
  <c r="X1467" s="1"/>
  <c r="T1428"/>
  <c r="T1467" s="1"/>
  <c r="S1428"/>
  <c r="S1467" s="1"/>
  <c r="R1428"/>
  <c r="Q1428"/>
  <c r="Q1467" s="1"/>
  <c r="P1428"/>
  <c r="P1467" s="1"/>
  <c r="O1428"/>
  <c r="O1467" s="1"/>
  <c r="N1428"/>
  <c r="N1467" s="1"/>
  <c r="M1428"/>
  <c r="M1467" s="1"/>
  <c r="L1428"/>
  <c r="K1428"/>
  <c r="K1467" s="1"/>
  <c r="AT1415"/>
  <c r="AT1469" s="1"/>
  <c r="AS1415"/>
  <c r="AR1415"/>
  <c r="AQ1415"/>
  <c r="AP1415"/>
  <c r="AP1469" s="1"/>
  <c r="AO1415"/>
  <c r="AN1415"/>
  <c r="AM1415"/>
  <c r="AL1415"/>
  <c r="AK1415"/>
  <c r="AG1415"/>
  <c r="AF1415"/>
  <c r="AF1469" s="1"/>
  <c r="AE1415"/>
  <c r="AD1415"/>
  <c r="AC1415"/>
  <c r="AB1415"/>
  <c r="AA1415"/>
  <c r="Z1415"/>
  <c r="Y1415"/>
  <c r="X1415"/>
  <c r="T1415"/>
  <c r="S1415"/>
  <c r="S1469" s="1"/>
  <c r="R1415"/>
  <c r="R1469" s="1"/>
  <c r="Q1415"/>
  <c r="Q1469" s="1"/>
  <c r="P1415"/>
  <c r="P1469" s="1"/>
  <c r="O1415"/>
  <c r="N1415"/>
  <c r="M1415"/>
  <c r="M1469" s="1"/>
  <c r="L1415"/>
  <c r="K1415"/>
  <c r="AT1400"/>
  <c r="AS1400"/>
  <c r="AR1400"/>
  <c r="AQ1400"/>
  <c r="AP1400"/>
  <c r="AO1400"/>
  <c r="AN1400"/>
  <c r="AM1400"/>
  <c r="AL1400"/>
  <c r="AK1400"/>
  <c r="AG1400"/>
  <c r="AF1400"/>
  <c r="AE1400"/>
  <c r="AD1400"/>
  <c r="AC1400"/>
  <c r="AB1400"/>
  <c r="AA1400"/>
  <c r="Z1400"/>
  <c r="Y1400"/>
  <c r="X1400"/>
  <c r="T1400"/>
  <c r="S1400"/>
  <c r="R1400"/>
  <c r="Q1400"/>
  <c r="P1400"/>
  <c r="O1400"/>
  <c r="N1400"/>
  <c r="M1400"/>
  <c r="L1400"/>
  <c r="K1400"/>
  <c r="AT1398"/>
  <c r="AS1398"/>
  <c r="AR1398"/>
  <c r="AQ1398"/>
  <c r="AP1398"/>
  <c r="AO1398"/>
  <c r="AN1398"/>
  <c r="AM1398"/>
  <c r="AL1398"/>
  <c r="AK1398"/>
  <c r="AG1398"/>
  <c r="AF1398"/>
  <c r="AE1398"/>
  <c r="AD1398"/>
  <c r="AC1398"/>
  <c r="AB1398"/>
  <c r="AA1398"/>
  <c r="Z1398"/>
  <c r="Y1398"/>
  <c r="X1398"/>
  <c r="T1398"/>
  <c r="S1398"/>
  <c r="R1398"/>
  <c r="Q1398"/>
  <c r="P1398"/>
  <c r="O1398"/>
  <c r="N1398"/>
  <c r="M1398"/>
  <c r="L1398"/>
  <c r="K1398"/>
  <c r="AT1392"/>
  <c r="AS1392"/>
  <c r="AR1392"/>
  <c r="AQ1392"/>
  <c r="AQ1390" s="1"/>
  <c r="AP1392"/>
  <c r="AO1392"/>
  <c r="AO1390" s="1"/>
  <c r="AN1392"/>
  <c r="AM1392"/>
  <c r="AM1390" s="1"/>
  <c r="AL1392"/>
  <c r="AK1392"/>
  <c r="AK1390" s="1"/>
  <c r="AG1392"/>
  <c r="AG1390" s="1"/>
  <c r="AF1392"/>
  <c r="AE1392"/>
  <c r="AD1392"/>
  <c r="AD1390" s="1"/>
  <c r="AC1392"/>
  <c r="AB1392"/>
  <c r="AB1390" s="1"/>
  <c r="AA1392"/>
  <c r="Z1392"/>
  <c r="Z1390" s="1"/>
  <c r="Y1392"/>
  <c r="X1392"/>
  <c r="T1392"/>
  <c r="S1392"/>
  <c r="S1390" s="1"/>
  <c r="R1392"/>
  <c r="R1390" s="1"/>
  <c r="Q1392"/>
  <c r="Q1390" s="1"/>
  <c r="P1392"/>
  <c r="O1392"/>
  <c r="O1390" s="1"/>
  <c r="N1392"/>
  <c r="M1392"/>
  <c r="M1390" s="1"/>
  <c r="L1392"/>
  <c r="K1392"/>
  <c r="AT1363"/>
  <c r="AS1363"/>
  <c r="AR1363"/>
  <c r="AQ1363"/>
  <c r="AP1363"/>
  <c r="AO1363"/>
  <c r="AN1363"/>
  <c r="AM1363"/>
  <c r="AL1363"/>
  <c r="AK1363"/>
  <c r="AG1363"/>
  <c r="AF1363"/>
  <c r="AE1363"/>
  <c r="AD1363"/>
  <c r="AC1363"/>
  <c r="AB1363"/>
  <c r="AA1363"/>
  <c r="Z1363"/>
  <c r="Y1363"/>
  <c r="X1363"/>
  <c r="T1363"/>
  <c r="S1363"/>
  <c r="R1363"/>
  <c r="Q1363"/>
  <c r="P1363"/>
  <c r="O1363"/>
  <c r="N1363"/>
  <c r="M1363"/>
  <c r="L1363"/>
  <c r="K1363"/>
  <c r="AT1360"/>
  <c r="AS1360"/>
  <c r="AR1360"/>
  <c r="AQ1360"/>
  <c r="AP1360"/>
  <c r="AO1360"/>
  <c r="AN1360"/>
  <c r="AM1360"/>
  <c r="AL1360"/>
  <c r="AK1360"/>
  <c r="AG1360"/>
  <c r="AF1360"/>
  <c r="AE1360"/>
  <c r="AD1360"/>
  <c r="AC1360"/>
  <c r="AB1360"/>
  <c r="AA1360"/>
  <c r="Z1360"/>
  <c r="Y1360"/>
  <c r="X1360"/>
  <c r="T1360"/>
  <c r="S1360"/>
  <c r="R1360"/>
  <c r="Q1360"/>
  <c r="P1360"/>
  <c r="O1360"/>
  <c r="N1360"/>
  <c r="M1360"/>
  <c r="L1360"/>
  <c r="K1360"/>
  <c r="AT1353"/>
  <c r="AT1352" s="1"/>
  <c r="AS1353"/>
  <c r="AS1352" s="1"/>
  <c r="AR1353"/>
  <c r="AR1352" s="1"/>
  <c r="AQ1353"/>
  <c r="AQ1352" s="1"/>
  <c r="AP1353"/>
  <c r="AP1352" s="1"/>
  <c r="AO1353"/>
  <c r="AO1352" s="1"/>
  <c r="AN1353"/>
  <c r="AN1352" s="1"/>
  <c r="AM1353"/>
  <c r="AM1352" s="1"/>
  <c r="AL1353"/>
  <c r="AL1352" s="1"/>
  <c r="AK1353"/>
  <c r="AK1352" s="1"/>
  <c r="AG1353"/>
  <c r="AG1352" s="1"/>
  <c r="AF1353"/>
  <c r="AF1352" s="1"/>
  <c r="AE1353"/>
  <c r="AE1352" s="1"/>
  <c r="AD1353"/>
  <c r="AD1352" s="1"/>
  <c r="AC1353"/>
  <c r="AC1352" s="1"/>
  <c r="AB1353"/>
  <c r="AB1352" s="1"/>
  <c r="AA1353"/>
  <c r="AA1352" s="1"/>
  <c r="Z1353"/>
  <c r="Z1352" s="1"/>
  <c r="Y1353"/>
  <c r="X1353"/>
  <c r="X1352" s="1"/>
  <c r="T1353"/>
  <c r="T1352" s="1"/>
  <c r="S1353"/>
  <c r="S1352" s="1"/>
  <c r="R1353"/>
  <c r="R1352" s="1"/>
  <c r="Q1353"/>
  <c r="Q1352" s="1"/>
  <c r="P1353"/>
  <c r="P1352" s="1"/>
  <c r="O1353"/>
  <c r="O1352" s="1"/>
  <c r="N1353"/>
  <c r="N1352" s="1"/>
  <c r="M1353"/>
  <c r="M1352" s="1"/>
  <c r="L1353"/>
  <c r="L1352" s="1"/>
  <c r="K1353"/>
  <c r="K1352" s="1"/>
  <c r="AT1341"/>
  <c r="AS1341"/>
  <c r="AR1341"/>
  <c r="AQ1341"/>
  <c r="AP1341"/>
  <c r="AO1341"/>
  <c r="AN1341"/>
  <c r="AM1341"/>
  <c r="AL1341"/>
  <c r="AK1341"/>
  <c r="AG1341"/>
  <c r="AF1341"/>
  <c r="AE1341"/>
  <c r="AD1341"/>
  <c r="AC1341"/>
  <c r="AB1341"/>
  <c r="AA1341"/>
  <c r="Z1341"/>
  <c r="Y1341"/>
  <c r="X1341"/>
  <c r="T1341"/>
  <c r="S1341"/>
  <c r="R1341"/>
  <c r="Q1341"/>
  <c r="P1341"/>
  <c r="O1341"/>
  <c r="N1341"/>
  <c r="M1341"/>
  <c r="L1341"/>
  <c r="K1341"/>
  <c r="AT1339"/>
  <c r="AS1339"/>
  <c r="AR1339"/>
  <c r="AQ1339"/>
  <c r="AP1339"/>
  <c r="AO1339"/>
  <c r="AN1339"/>
  <c r="AM1339"/>
  <c r="AL1339"/>
  <c r="AK1339"/>
  <c r="AG1339"/>
  <c r="AF1339"/>
  <c r="AE1339"/>
  <c r="AD1339"/>
  <c r="AC1339"/>
  <c r="AB1339"/>
  <c r="AA1339"/>
  <c r="Z1339"/>
  <c r="Y1339"/>
  <c r="X1339"/>
  <c r="T1339"/>
  <c r="S1339"/>
  <c r="R1339"/>
  <c r="Q1339"/>
  <c r="P1339"/>
  <c r="O1339"/>
  <c r="N1339"/>
  <c r="M1339"/>
  <c r="L1339"/>
  <c r="K1339"/>
  <c r="AT1333"/>
  <c r="AS1333"/>
  <c r="AR1333"/>
  <c r="AQ1333"/>
  <c r="AP1333"/>
  <c r="AO1333"/>
  <c r="AN1333"/>
  <c r="AM1333"/>
  <c r="AM1331" s="1"/>
  <c r="AL1333"/>
  <c r="AL1331" s="1"/>
  <c r="AK1333"/>
  <c r="AG1333"/>
  <c r="AF1333"/>
  <c r="AE1333"/>
  <c r="AD1333"/>
  <c r="AD1331" s="1"/>
  <c r="AC1333"/>
  <c r="AB1333"/>
  <c r="AB1331" s="1"/>
  <c r="AA1333"/>
  <c r="Z1333"/>
  <c r="Y1333"/>
  <c r="X1333"/>
  <c r="X1331" s="1"/>
  <c r="T1333"/>
  <c r="S1333"/>
  <c r="R1333"/>
  <c r="Q1333"/>
  <c r="P1333"/>
  <c r="O1333"/>
  <c r="O1331" s="1"/>
  <c r="N1333"/>
  <c r="M1333"/>
  <c r="M1331" s="1"/>
  <c r="L1333"/>
  <c r="K1333"/>
  <c r="AT1308"/>
  <c r="AS1308"/>
  <c r="AR1308"/>
  <c r="AQ1308"/>
  <c r="AP1308"/>
  <c r="AO1308"/>
  <c r="AN1308"/>
  <c r="AM1308"/>
  <c r="AL1308"/>
  <c r="AK1308"/>
  <c r="AG1308"/>
  <c r="AF1308"/>
  <c r="AE1308"/>
  <c r="AD1308"/>
  <c r="AC1308"/>
  <c r="AB1308"/>
  <c r="AA1308"/>
  <c r="Z1308"/>
  <c r="Y1308"/>
  <c r="X1308"/>
  <c r="T1308"/>
  <c r="S1308"/>
  <c r="R1308"/>
  <c r="Q1308"/>
  <c r="P1308"/>
  <c r="O1308"/>
  <c r="N1308"/>
  <c r="M1308"/>
  <c r="L1308"/>
  <c r="K1308"/>
  <c r="AT1306"/>
  <c r="AS1306"/>
  <c r="AR1306"/>
  <c r="AQ1306"/>
  <c r="AP1306"/>
  <c r="AO1306"/>
  <c r="AN1306"/>
  <c r="AM1306"/>
  <c r="AL1306"/>
  <c r="AK1306"/>
  <c r="AG1306"/>
  <c r="AF1306"/>
  <c r="AE1306"/>
  <c r="AD1306"/>
  <c r="AC1306"/>
  <c r="AB1306"/>
  <c r="AA1306"/>
  <c r="Z1306"/>
  <c r="Y1306"/>
  <c r="X1306"/>
  <c r="T1306"/>
  <c r="S1306"/>
  <c r="R1306"/>
  <c r="Q1306"/>
  <c r="P1306"/>
  <c r="O1306"/>
  <c r="N1306"/>
  <c r="M1306"/>
  <c r="L1306"/>
  <c r="K1306"/>
  <c r="AT1301"/>
  <c r="AS1301"/>
  <c r="AR1301"/>
  <c r="AQ1301"/>
  <c r="AP1301"/>
  <c r="AO1301"/>
  <c r="AN1301"/>
  <c r="AM1301"/>
  <c r="AL1301"/>
  <c r="AK1301"/>
  <c r="AG1301"/>
  <c r="AF1301"/>
  <c r="AE1301"/>
  <c r="AD1301"/>
  <c r="AC1301"/>
  <c r="AB1301"/>
  <c r="AA1301"/>
  <c r="Z1301"/>
  <c r="Y1301"/>
  <c r="X1301"/>
  <c r="T1301"/>
  <c r="S1301"/>
  <c r="R1301"/>
  <c r="Q1301"/>
  <c r="P1301"/>
  <c r="O1301"/>
  <c r="N1301"/>
  <c r="M1301"/>
  <c r="L1301"/>
  <c r="K1301"/>
  <c r="AT1299"/>
  <c r="AS1299"/>
  <c r="AR1299"/>
  <c r="AQ1299"/>
  <c r="AP1299"/>
  <c r="AO1299"/>
  <c r="AN1299"/>
  <c r="AM1299"/>
  <c r="AL1299"/>
  <c r="AK1299"/>
  <c r="AG1299"/>
  <c r="AF1299"/>
  <c r="AE1299"/>
  <c r="AD1299"/>
  <c r="AC1299"/>
  <c r="AB1299"/>
  <c r="AA1299"/>
  <c r="Z1299"/>
  <c r="Y1299"/>
  <c r="X1299"/>
  <c r="T1299"/>
  <c r="S1299"/>
  <c r="R1299"/>
  <c r="Q1299"/>
  <c r="P1299"/>
  <c r="O1299"/>
  <c r="N1299"/>
  <c r="M1299"/>
  <c r="L1299"/>
  <c r="K1299"/>
  <c r="AT1297"/>
  <c r="AS1297"/>
  <c r="AR1297"/>
  <c r="AQ1297"/>
  <c r="AP1297"/>
  <c r="AO1297"/>
  <c r="AN1297"/>
  <c r="AM1297"/>
  <c r="AL1297"/>
  <c r="AK1297"/>
  <c r="AG1297"/>
  <c r="AF1297"/>
  <c r="AE1297"/>
  <c r="AD1297"/>
  <c r="AC1297"/>
  <c r="AB1297"/>
  <c r="AA1297"/>
  <c r="Z1297"/>
  <c r="Y1297"/>
  <c r="X1297"/>
  <c r="T1297"/>
  <c r="S1297"/>
  <c r="R1297"/>
  <c r="Q1297"/>
  <c r="P1297"/>
  <c r="O1297"/>
  <c r="N1297"/>
  <c r="M1297"/>
  <c r="L1297"/>
  <c r="K1297"/>
  <c r="AT1291"/>
  <c r="AS1291"/>
  <c r="AR1291"/>
  <c r="AQ1291"/>
  <c r="AP1291"/>
  <c r="AO1291"/>
  <c r="AO1290" s="1"/>
  <c r="AO1289" s="1"/>
  <c r="AN1291"/>
  <c r="AN1290" s="1"/>
  <c r="AN1289" s="1"/>
  <c r="AM1291"/>
  <c r="AM1290" s="1"/>
  <c r="AM1289" s="1"/>
  <c r="AL1291"/>
  <c r="AK1291"/>
  <c r="AK1290" s="1"/>
  <c r="AK1289" s="1"/>
  <c r="AG1291"/>
  <c r="AF1291"/>
  <c r="AE1291"/>
  <c r="AD1291"/>
  <c r="AC1291"/>
  <c r="AB1291"/>
  <c r="AA1291"/>
  <c r="Z1291"/>
  <c r="Y1291"/>
  <c r="X1291"/>
  <c r="X1290" s="1"/>
  <c r="X1289" s="1"/>
  <c r="T1291"/>
  <c r="S1291"/>
  <c r="R1291"/>
  <c r="Q1291"/>
  <c r="P1291"/>
  <c r="O1291"/>
  <c r="N1291"/>
  <c r="M1291"/>
  <c r="M1290" s="1"/>
  <c r="M1289" s="1"/>
  <c r="L1291"/>
  <c r="K1291"/>
  <c r="AT1285"/>
  <c r="AS1285"/>
  <c r="AR1285"/>
  <c r="AQ1285"/>
  <c r="AP1285"/>
  <c r="AO1285"/>
  <c r="AN1285"/>
  <c r="AM1285"/>
  <c r="AL1285"/>
  <c r="AK1285"/>
  <c r="AG1285"/>
  <c r="AF1285"/>
  <c r="AE1285"/>
  <c r="AD1285"/>
  <c r="AC1285"/>
  <c r="AB1285"/>
  <c r="AA1285"/>
  <c r="Z1285"/>
  <c r="Y1285"/>
  <c r="X1285"/>
  <c r="T1285"/>
  <c r="S1285"/>
  <c r="R1285"/>
  <c r="Q1285"/>
  <c r="P1285"/>
  <c r="O1285"/>
  <c r="N1285"/>
  <c r="M1285"/>
  <c r="L1285"/>
  <c r="K1285"/>
  <c r="AT1280"/>
  <c r="AS1280"/>
  <c r="AR1280"/>
  <c r="AQ1280"/>
  <c r="AP1280"/>
  <c r="AO1280"/>
  <c r="AN1280"/>
  <c r="AM1280"/>
  <c r="AL1280"/>
  <c r="AK1280"/>
  <c r="AG1280"/>
  <c r="AF1280"/>
  <c r="AE1280"/>
  <c r="AD1280"/>
  <c r="AC1280"/>
  <c r="AB1280"/>
  <c r="AA1280"/>
  <c r="Z1280"/>
  <c r="Y1280"/>
  <c r="X1280"/>
  <c r="T1280"/>
  <c r="S1280"/>
  <c r="R1280"/>
  <c r="Q1280"/>
  <c r="P1280"/>
  <c r="O1280"/>
  <c r="N1280"/>
  <c r="M1280"/>
  <c r="L1280"/>
  <c r="K1280"/>
  <c r="AT1271"/>
  <c r="AS1271"/>
  <c r="AR1271"/>
  <c r="AQ1271"/>
  <c r="AP1271"/>
  <c r="AO1271"/>
  <c r="AN1271"/>
  <c r="AM1271"/>
  <c r="AL1271"/>
  <c r="AK1271"/>
  <c r="AG1271"/>
  <c r="AF1271"/>
  <c r="AE1271"/>
  <c r="AD1271"/>
  <c r="AC1271"/>
  <c r="AB1271"/>
  <c r="AA1271"/>
  <c r="Z1271"/>
  <c r="Y1271"/>
  <c r="X1271"/>
  <c r="T1271"/>
  <c r="S1271"/>
  <c r="R1271"/>
  <c r="Q1271"/>
  <c r="P1271"/>
  <c r="O1271"/>
  <c r="N1271"/>
  <c r="M1271"/>
  <c r="L1271"/>
  <c r="K1271"/>
  <c r="AT1265"/>
  <c r="AS1265"/>
  <c r="AR1265"/>
  <c r="AQ1265"/>
  <c r="AQ1263" s="1"/>
  <c r="AP1265"/>
  <c r="AO1265"/>
  <c r="AN1265"/>
  <c r="AM1265"/>
  <c r="AL1265"/>
  <c r="AK1265"/>
  <c r="AG1265"/>
  <c r="AF1265"/>
  <c r="AE1265"/>
  <c r="AE1263" s="1"/>
  <c r="AD1265"/>
  <c r="AD1263" s="1"/>
  <c r="AC1265"/>
  <c r="AC1263" s="1"/>
  <c r="AB1265"/>
  <c r="AA1265"/>
  <c r="Z1265"/>
  <c r="Y1265"/>
  <c r="X1265"/>
  <c r="T1265"/>
  <c r="S1265"/>
  <c r="R1265"/>
  <c r="Q1265"/>
  <c r="P1265"/>
  <c r="P1263" s="1"/>
  <c r="O1265"/>
  <c r="N1265"/>
  <c r="M1265"/>
  <c r="L1265"/>
  <c r="K1265"/>
  <c r="AT1254"/>
  <c r="AS1254"/>
  <c r="AR1254"/>
  <c r="AQ1254"/>
  <c r="AP1254"/>
  <c r="AO1254"/>
  <c r="AN1254"/>
  <c r="AM1254"/>
  <c r="AL1254"/>
  <c r="AK1254"/>
  <c r="AG1254"/>
  <c r="AF1254"/>
  <c r="AE1254"/>
  <c r="AD1254"/>
  <c r="AC1254"/>
  <c r="AB1254"/>
  <c r="AA1254"/>
  <c r="Z1254"/>
  <c r="Y1254"/>
  <c r="X1254"/>
  <c r="T1254"/>
  <c r="S1254"/>
  <c r="R1254"/>
  <c r="Q1254"/>
  <c r="P1254"/>
  <c r="O1254"/>
  <c r="N1254"/>
  <c r="M1254"/>
  <c r="L1254"/>
  <c r="K1254"/>
  <c r="AT1253"/>
  <c r="AS1253"/>
  <c r="AR1253"/>
  <c r="AQ1253"/>
  <c r="AP1253"/>
  <c r="AO1253"/>
  <c r="AN1253"/>
  <c r="AM1253"/>
  <c r="AL1253"/>
  <c r="AK1253"/>
  <c r="AG1253"/>
  <c r="AF1253"/>
  <c r="AE1253"/>
  <c r="AD1253"/>
  <c r="AC1253"/>
  <c r="AB1253"/>
  <c r="AA1253"/>
  <c r="Z1253"/>
  <c r="Y1253"/>
  <c r="X1253"/>
  <c r="T1253"/>
  <c r="S1253"/>
  <c r="R1253"/>
  <c r="Q1253"/>
  <c r="P1253"/>
  <c r="O1253"/>
  <c r="N1253"/>
  <c r="M1253"/>
  <c r="L1253"/>
  <c r="K1253"/>
  <c r="AT1252"/>
  <c r="AS1252"/>
  <c r="AR1252"/>
  <c r="AQ1252"/>
  <c r="AP1252"/>
  <c r="AO1252"/>
  <c r="AN1252"/>
  <c r="AM1252"/>
  <c r="AL1252"/>
  <c r="AK1252"/>
  <c r="AG1252"/>
  <c r="AF1252"/>
  <c r="AE1252"/>
  <c r="AD1252"/>
  <c r="AC1252"/>
  <c r="AB1252"/>
  <c r="AA1252"/>
  <c r="Z1252"/>
  <c r="Y1252"/>
  <c r="X1252"/>
  <c r="T1252"/>
  <c r="S1252"/>
  <c r="R1252"/>
  <c r="Q1252"/>
  <c r="P1252"/>
  <c r="O1252"/>
  <c r="N1252"/>
  <c r="M1252"/>
  <c r="L1252"/>
  <c r="K1252"/>
  <c r="AT1251"/>
  <c r="AS1251"/>
  <c r="AR1251"/>
  <c r="AQ1251"/>
  <c r="AP1251"/>
  <c r="AO1251"/>
  <c r="AN1251"/>
  <c r="AM1251"/>
  <c r="AL1251"/>
  <c r="AK1251"/>
  <c r="AG1251"/>
  <c r="AF1251"/>
  <c r="AE1251"/>
  <c r="AD1251"/>
  <c r="AC1251"/>
  <c r="AB1251"/>
  <c r="AA1251"/>
  <c r="Z1251"/>
  <c r="Y1251"/>
  <c r="X1251"/>
  <c r="T1251"/>
  <c r="S1251"/>
  <c r="R1251"/>
  <c r="Q1251"/>
  <c r="P1251"/>
  <c r="O1251"/>
  <c r="N1251"/>
  <c r="M1251"/>
  <c r="L1251"/>
  <c r="K1251"/>
  <c r="AT1244"/>
  <c r="AS1244"/>
  <c r="AR1244"/>
  <c r="AQ1244"/>
  <c r="AP1244"/>
  <c r="AO1244"/>
  <c r="AN1244"/>
  <c r="AM1244"/>
  <c r="AL1244"/>
  <c r="AK1244"/>
  <c r="AG1244"/>
  <c r="AF1244"/>
  <c r="AE1244"/>
  <c r="AD1244"/>
  <c r="AC1244"/>
  <c r="AB1244"/>
  <c r="AA1244"/>
  <c r="Z1244"/>
  <c r="Y1244"/>
  <c r="X1244"/>
  <c r="T1244"/>
  <c r="S1244"/>
  <c r="R1244"/>
  <c r="Q1244"/>
  <c r="P1244"/>
  <c r="O1244"/>
  <c r="N1244"/>
  <c r="M1244"/>
  <c r="L1244"/>
  <c r="K1244"/>
  <c r="AT1242"/>
  <c r="AS1242"/>
  <c r="AR1242"/>
  <c r="AQ1242"/>
  <c r="AP1242"/>
  <c r="AO1242"/>
  <c r="AN1242"/>
  <c r="AM1242"/>
  <c r="AL1242"/>
  <c r="AK1242"/>
  <c r="AG1242"/>
  <c r="AF1242"/>
  <c r="AE1242"/>
  <c r="AD1242"/>
  <c r="AC1242"/>
  <c r="AB1242"/>
  <c r="AA1242"/>
  <c r="Z1242"/>
  <c r="Y1242"/>
  <c r="X1242"/>
  <c r="T1242"/>
  <c r="S1242"/>
  <c r="R1242"/>
  <c r="Q1242"/>
  <c r="P1242"/>
  <c r="O1242"/>
  <c r="N1242"/>
  <c r="M1242"/>
  <c r="L1242"/>
  <c r="K1242"/>
  <c r="AT1239"/>
  <c r="AS1239"/>
  <c r="AR1239"/>
  <c r="AQ1239"/>
  <c r="AP1239"/>
  <c r="AO1239"/>
  <c r="AN1239"/>
  <c r="AM1239"/>
  <c r="AL1239"/>
  <c r="AK1239"/>
  <c r="AG1239"/>
  <c r="AF1239"/>
  <c r="AE1239"/>
  <c r="AD1239"/>
  <c r="AC1239"/>
  <c r="AB1239"/>
  <c r="AA1239"/>
  <c r="Z1239"/>
  <c r="Y1239"/>
  <c r="X1239"/>
  <c r="T1239"/>
  <c r="S1239"/>
  <c r="R1239"/>
  <c r="Q1239"/>
  <c r="P1239"/>
  <c r="O1239"/>
  <c r="N1239"/>
  <c r="M1239"/>
  <c r="L1239"/>
  <c r="K1239"/>
  <c r="AT1232"/>
  <c r="AS1232"/>
  <c r="AR1232"/>
  <c r="AQ1232"/>
  <c r="AP1232"/>
  <c r="AO1232"/>
  <c r="AN1232"/>
  <c r="AM1232"/>
  <c r="AL1232"/>
  <c r="AK1232"/>
  <c r="AG1232"/>
  <c r="AF1232"/>
  <c r="AE1232"/>
  <c r="AD1232"/>
  <c r="AC1232"/>
  <c r="AB1232"/>
  <c r="AA1232"/>
  <c r="Z1232"/>
  <c r="Y1232"/>
  <c r="X1232"/>
  <c r="T1232"/>
  <c r="S1232"/>
  <c r="R1232"/>
  <c r="Q1232"/>
  <c r="P1232"/>
  <c r="O1232"/>
  <c r="N1232"/>
  <c r="M1232"/>
  <c r="L1232"/>
  <c r="K1232"/>
  <c r="AT1227"/>
  <c r="AS1227"/>
  <c r="AR1227"/>
  <c r="AQ1227"/>
  <c r="AP1227"/>
  <c r="AO1227"/>
  <c r="AN1227"/>
  <c r="AM1227"/>
  <c r="AL1227"/>
  <c r="AK1227"/>
  <c r="AG1227"/>
  <c r="AF1227"/>
  <c r="AE1227"/>
  <c r="AD1227"/>
  <c r="AC1227"/>
  <c r="AB1227"/>
  <c r="AA1227"/>
  <c r="Z1227"/>
  <c r="Y1227"/>
  <c r="X1227"/>
  <c r="T1227"/>
  <c r="S1227"/>
  <c r="R1227"/>
  <c r="Q1227"/>
  <c r="P1227"/>
  <c r="O1227"/>
  <c r="N1227"/>
  <c r="M1227"/>
  <c r="L1227"/>
  <c r="K1227"/>
  <c r="AT1214"/>
  <c r="AS1214"/>
  <c r="AR1214"/>
  <c r="AQ1214"/>
  <c r="AP1214"/>
  <c r="AO1214"/>
  <c r="AN1214"/>
  <c r="AM1214"/>
  <c r="AL1214"/>
  <c r="AK1214"/>
  <c r="AG1214"/>
  <c r="AF1214"/>
  <c r="AE1214"/>
  <c r="AD1214"/>
  <c r="AC1214"/>
  <c r="AB1214"/>
  <c r="AA1214"/>
  <c r="Z1214"/>
  <c r="Y1214"/>
  <c r="X1214"/>
  <c r="T1214"/>
  <c r="S1214"/>
  <c r="R1214"/>
  <c r="Q1214"/>
  <c r="P1214"/>
  <c r="O1214"/>
  <c r="N1214"/>
  <c r="M1214"/>
  <c r="L1214"/>
  <c r="K1214"/>
  <c r="AT1212"/>
  <c r="AS1212"/>
  <c r="AR1212"/>
  <c r="AQ1212"/>
  <c r="AP1212"/>
  <c r="AO1212"/>
  <c r="AN1212"/>
  <c r="AM1212"/>
  <c r="AL1212"/>
  <c r="AK1212"/>
  <c r="AG1212"/>
  <c r="AF1212"/>
  <c r="AE1212"/>
  <c r="AD1212"/>
  <c r="AC1212"/>
  <c r="AB1212"/>
  <c r="AA1212"/>
  <c r="Z1212"/>
  <c r="Y1212"/>
  <c r="X1212"/>
  <c r="T1212"/>
  <c r="S1212"/>
  <c r="R1212"/>
  <c r="Q1212"/>
  <c r="P1212"/>
  <c r="O1212"/>
  <c r="N1212"/>
  <c r="M1212"/>
  <c r="L1212"/>
  <c r="K1212"/>
  <c r="AT1210"/>
  <c r="AS1210"/>
  <c r="AR1210"/>
  <c r="AQ1210"/>
  <c r="AP1210"/>
  <c r="AO1210"/>
  <c r="AN1210"/>
  <c r="AM1210"/>
  <c r="AL1210"/>
  <c r="AK1210"/>
  <c r="AG1210"/>
  <c r="AF1210"/>
  <c r="AE1210"/>
  <c r="AD1210"/>
  <c r="AC1210"/>
  <c r="AB1210"/>
  <c r="AA1210"/>
  <c r="Z1210"/>
  <c r="Y1210"/>
  <c r="X1210"/>
  <c r="T1210"/>
  <c r="S1210"/>
  <c r="R1210"/>
  <c r="Q1210"/>
  <c r="P1210"/>
  <c r="O1210"/>
  <c r="N1210"/>
  <c r="M1210"/>
  <c r="L1210"/>
  <c r="K1210"/>
  <c r="AT1204"/>
  <c r="AT1195" s="1"/>
  <c r="AS1204"/>
  <c r="AS1195" s="1"/>
  <c r="AR1204"/>
  <c r="AQ1204"/>
  <c r="AP1204"/>
  <c r="AO1204"/>
  <c r="AN1204"/>
  <c r="AM1204"/>
  <c r="AL1204"/>
  <c r="AK1204"/>
  <c r="AG1204"/>
  <c r="AF1204"/>
  <c r="AE1204"/>
  <c r="AD1204"/>
  <c r="AC1204"/>
  <c r="AB1204"/>
  <c r="AB1195" s="1"/>
  <c r="AA1204"/>
  <c r="Z1204"/>
  <c r="Y1204"/>
  <c r="Y1195" s="1"/>
  <c r="X1204"/>
  <c r="X1195" s="1"/>
  <c r="T1204"/>
  <c r="S1204"/>
  <c r="S1195" s="1"/>
  <c r="R1204"/>
  <c r="Q1204"/>
  <c r="P1204"/>
  <c r="P1195" s="1"/>
  <c r="O1204"/>
  <c r="O1195" s="1"/>
  <c r="N1204"/>
  <c r="M1204"/>
  <c r="L1204"/>
  <c r="K1204"/>
  <c r="AT1193"/>
  <c r="AS1193"/>
  <c r="AR1193"/>
  <c r="AQ1193"/>
  <c r="AP1193"/>
  <c r="AO1193"/>
  <c r="AN1193"/>
  <c r="AM1193"/>
  <c r="AL1193"/>
  <c r="AK1193"/>
  <c r="AG1193"/>
  <c r="AF1193"/>
  <c r="AE1193"/>
  <c r="AD1193"/>
  <c r="AC1193"/>
  <c r="AB1193"/>
  <c r="AA1193"/>
  <c r="Z1193"/>
  <c r="Y1193"/>
  <c r="X1193"/>
  <c r="T1193"/>
  <c r="S1193"/>
  <c r="R1193"/>
  <c r="Q1193"/>
  <c r="P1193"/>
  <c r="O1193"/>
  <c r="N1193"/>
  <c r="M1193"/>
  <c r="L1193"/>
  <c r="K1193"/>
  <c r="AT1187"/>
  <c r="AS1187"/>
  <c r="AR1187"/>
  <c r="AQ1187"/>
  <c r="AP1187"/>
  <c r="AO1187"/>
  <c r="AN1187"/>
  <c r="AN1185" s="1"/>
  <c r="AM1187"/>
  <c r="AL1187"/>
  <c r="AK1187"/>
  <c r="AG1187"/>
  <c r="AF1187"/>
  <c r="AE1187"/>
  <c r="AD1187"/>
  <c r="AC1187"/>
  <c r="AB1187"/>
  <c r="AB1185" s="1"/>
  <c r="AA1187"/>
  <c r="Z1187"/>
  <c r="Y1187"/>
  <c r="X1187"/>
  <c r="T1187"/>
  <c r="S1187"/>
  <c r="S1185" s="1"/>
  <c r="R1187"/>
  <c r="Q1187"/>
  <c r="P1187"/>
  <c r="O1187"/>
  <c r="N1187"/>
  <c r="M1187"/>
  <c r="L1187"/>
  <c r="K1187"/>
  <c r="AT1157"/>
  <c r="AS1157"/>
  <c r="AR1157"/>
  <c r="AQ1157"/>
  <c r="AP1157"/>
  <c r="AO1157"/>
  <c r="AN1157"/>
  <c r="AM1157"/>
  <c r="AL1157"/>
  <c r="AK1157"/>
  <c r="AG1157"/>
  <c r="AF1157"/>
  <c r="AE1157"/>
  <c r="AD1157"/>
  <c r="AC1157"/>
  <c r="AB1157"/>
  <c r="AA1157"/>
  <c r="Z1157"/>
  <c r="Y1157"/>
  <c r="X1157"/>
  <c r="T1157"/>
  <c r="S1157"/>
  <c r="R1157"/>
  <c r="Q1157"/>
  <c r="P1157"/>
  <c r="O1157"/>
  <c r="N1157"/>
  <c r="M1157"/>
  <c r="L1157"/>
  <c r="K1157"/>
  <c r="AT1151"/>
  <c r="AS1151"/>
  <c r="AR1151"/>
  <c r="AQ1151"/>
  <c r="AP1151"/>
  <c r="AO1151"/>
  <c r="AN1151"/>
  <c r="AM1151"/>
  <c r="AL1151"/>
  <c r="AK1151"/>
  <c r="AG1151"/>
  <c r="AF1151"/>
  <c r="AE1151"/>
  <c r="AD1151"/>
  <c r="AC1151"/>
  <c r="AB1151"/>
  <c r="AA1151"/>
  <c r="Z1151"/>
  <c r="Y1151"/>
  <c r="X1151"/>
  <c r="T1151"/>
  <c r="S1151"/>
  <c r="R1151"/>
  <c r="Q1151"/>
  <c r="P1151"/>
  <c r="O1151"/>
  <c r="N1151"/>
  <c r="M1151"/>
  <c r="L1151"/>
  <c r="K1151"/>
  <c r="AT1149"/>
  <c r="AS1149"/>
  <c r="AR1149"/>
  <c r="AQ1149"/>
  <c r="AP1149"/>
  <c r="AO1149"/>
  <c r="AN1149"/>
  <c r="AM1149"/>
  <c r="AL1149"/>
  <c r="AK1149"/>
  <c r="AG1149"/>
  <c r="AF1149"/>
  <c r="AE1149"/>
  <c r="AD1149"/>
  <c r="AC1149"/>
  <c r="AB1149"/>
  <c r="AA1149"/>
  <c r="Z1149"/>
  <c r="Y1149"/>
  <c r="X1149"/>
  <c r="T1149"/>
  <c r="S1149"/>
  <c r="R1149"/>
  <c r="Q1149"/>
  <c r="P1149"/>
  <c r="O1149"/>
  <c r="N1149"/>
  <c r="M1149"/>
  <c r="L1149"/>
  <c r="K1149"/>
  <c r="AT1147"/>
  <c r="AS1147"/>
  <c r="AR1147"/>
  <c r="AQ1147"/>
  <c r="AP1147"/>
  <c r="AO1147"/>
  <c r="AN1147"/>
  <c r="AM1147"/>
  <c r="AL1147"/>
  <c r="AK1147"/>
  <c r="AG1147"/>
  <c r="AF1147"/>
  <c r="AE1147"/>
  <c r="AD1147"/>
  <c r="AC1147"/>
  <c r="AB1147"/>
  <c r="AA1147"/>
  <c r="Z1147"/>
  <c r="Y1147"/>
  <c r="X1147"/>
  <c r="T1147"/>
  <c r="S1147"/>
  <c r="R1147"/>
  <c r="Q1147"/>
  <c r="P1147"/>
  <c r="O1147"/>
  <c r="N1147"/>
  <c r="M1147"/>
  <c r="L1147"/>
  <c r="K1147"/>
  <c r="AT1136"/>
  <c r="AS1136"/>
  <c r="AR1136"/>
  <c r="AQ1136"/>
  <c r="AP1136"/>
  <c r="AP1135" s="1"/>
  <c r="AO1136"/>
  <c r="AN1136"/>
  <c r="AM1136"/>
  <c r="AL1136"/>
  <c r="AK1136"/>
  <c r="AG1136"/>
  <c r="AG1135" s="1"/>
  <c r="AG1134" s="1"/>
  <c r="AF1136"/>
  <c r="AE1136"/>
  <c r="AD1136"/>
  <c r="AD1135" s="1"/>
  <c r="AD1134" s="1"/>
  <c r="AC1136"/>
  <c r="AC1135" s="1"/>
  <c r="AC1134" s="1"/>
  <c r="AB1136"/>
  <c r="AA1136"/>
  <c r="Z1136"/>
  <c r="Y1136"/>
  <c r="X1136"/>
  <c r="T1136"/>
  <c r="S1136"/>
  <c r="R1136"/>
  <c r="Q1136"/>
  <c r="Q1135" s="1"/>
  <c r="Q1134" s="1"/>
  <c r="P1136"/>
  <c r="O1136"/>
  <c r="N1136"/>
  <c r="M1136"/>
  <c r="L1136"/>
  <c r="L1135" s="1"/>
  <c r="L1134" s="1"/>
  <c r="K1136"/>
  <c r="AT1131"/>
  <c r="AS1131"/>
  <c r="AR1131"/>
  <c r="AQ1131"/>
  <c r="AQ1130" s="1"/>
  <c r="AQ1129" s="1"/>
  <c r="AP1131"/>
  <c r="AO1131"/>
  <c r="AO1130" s="1"/>
  <c r="AO1129" s="1"/>
  <c r="AN1131"/>
  <c r="AM1131"/>
  <c r="AL1131"/>
  <c r="AK1131"/>
  <c r="AG1131"/>
  <c r="AF1131"/>
  <c r="AF1130" s="1"/>
  <c r="AF1129" s="1"/>
  <c r="AE1131"/>
  <c r="AD1131"/>
  <c r="AC1131"/>
  <c r="AC1130" s="1"/>
  <c r="AC1129" s="1"/>
  <c r="AB1131"/>
  <c r="AA1131"/>
  <c r="Z1131"/>
  <c r="Y1131"/>
  <c r="X1131"/>
  <c r="T1131"/>
  <c r="S1131"/>
  <c r="R1131"/>
  <c r="Q1131"/>
  <c r="Q1130" s="1"/>
  <c r="Q1129" s="1"/>
  <c r="P1131"/>
  <c r="O1131"/>
  <c r="N1131"/>
  <c r="M1131"/>
  <c r="L1131"/>
  <c r="K1131"/>
  <c r="AT1124"/>
  <c r="AS1124"/>
  <c r="AR1124"/>
  <c r="AQ1124"/>
  <c r="AP1124"/>
  <c r="AO1124"/>
  <c r="AN1124"/>
  <c r="AM1124"/>
  <c r="AL1124"/>
  <c r="AK1124"/>
  <c r="AG1124"/>
  <c r="AF1124"/>
  <c r="AE1124"/>
  <c r="AD1124"/>
  <c r="AC1124"/>
  <c r="AB1124"/>
  <c r="AA1124"/>
  <c r="Z1124"/>
  <c r="Y1124"/>
  <c r="X1124"/>
  <c r="T1124"/>
  <c r="S1124"/>
  <c r="R1124"/>
  <c r="Q1124"/>
  <c r="P1124"/>
  <c r="O1124"/>
  <c r="N1124"/>
  <c r="M1124"/>
  <c r="L1124"/>
  <c r="K1124"/>
  <c r="AT1119"/>
  <c r="AS1119"/>
  <c r="AR1119"/>
  <c r="AQ1119"/>
  <c r="AP1119"/>
  <c r="AO1119"/>
  <c r="AN1119"/>
  <c r="AM1119"/>
  <c r="AL1119"/>
  <c r="AK1119"/>
  <c r="AG1119"/>
  <c r="AF1119"/>
  <c r="AE1119"/>
  <c r="AD1119"/>
  <c r="AC1119"/>
  <c r="AB1119"/>
  <c r="AA1119"/>
  <c r="Z1119"/>
  <c r="Y1119"/>
  <c r="X1119"/>
  <c r="T1119"/>
  <c r="S1119"/>
  <c r="R1119"/>
  <c r="Q1119"/>
  <c r="P1119"/>
  <c r="O1119"/>
  <c r="N1119"/>
  <c r="M1119"/>
  <c r="L1119"/>
  <c r="K1119"/>
  <c r="AT1114"/>
  <c r="AS1114"/>
  <c r="AR1114"/>
  <c r="AQ1114"/>
  <c r="AP1114"/>
  <c r="AO1114"/>
  <c r="AN1114"/>
  <c r="AM1114"/>
  <c r="AL1114"/>
  <c r="AK1114"/>
  <c r="AG1114"/>
  <c r="AF1114"/>
  <c r="AE1114"/>
  <c r="AD1114"/>
  <c r="AC1114"/>
  <c r="AB1114"/>
  <c r="AA1114"/>
  <c r="Z1114"/>
  <c r="Y1114"/>
  <c r="X1114"/>
  <c r="T1114"/>
  <c r="S1114"/>
  <c r="R1114"/>
  <c r="Q1114"/>
  <c r="P1114"/>
  <c r="O1114"/>
  <c r="N1114"/>
  <c r="M1114"/>
  <c r="L1114"/>
  <c r="K1114"/>
  <c r="AT1110"/>
  <c r="AS1110"/>
  <c r="AR1110"/>
  <c r="AQ1110"/>
  <c r="AP1110"/>
  <c r="AO1110"/>
  <c r="AN1110"/>
  <c r="AM1110"/>
  <c r="AL1110"/>
  <c r="AK1110"/>
  <c r="AG1110"/>
  <c r="AF1110"/>
  <c r="AE1110"/>
  <c r="AD1110"/>
  <c r="AC1110"/>
  <c r="AB1110"/>
  <c r="AA1110"/>
  <c r="Z1110"/>
  <c r="Y1110"/>
  <c r="X1110"/>
  <c r="T1110"/>
  <c r="S1110"/>
  <c r="R1110"/>
  <c r="Q1110"/>
  <c r="P1110"/>
  <c r="O1110"/>
  <c r="N1110"/>
  <c r="M1110"/>
  <c r="L1110"/>
  <c r="K1110"/>
  <c r="AT1105"/>
  <c r="AS1105"/>
  <c r="AR1105"/>
  <c r="AQ1105"/>
  <c r="AP1105"/>
  <c r="AO1105"/>
  <c r="AN1105"/>
  <c r="AM1105"/>
  <c r="AL1105"/>
  <c r="AK1105"/>
  <c r="AG1105"/>
  <c r="AF1105"/>
  <c r="AE1105"/>
  <c r="AD1105"/>
  <c r="AC1105"/>
  <c r="AB1105"/>
  <c r="AA1105"/>
  <c r="Z1105"/>
  <c r="Y1105"/>
  <c r="X1105"/>
  <c r="T1105"/>
  <c r="S1105"/>
  <c r="R1105"/>
  <c r="Q1105"/>
  <c r="P1105"/>
  <c r="O1105"/>
  <c r="N1105"/>
  <c r="M1105"/>
  <c r="L1105"/>
  <c r="K1105"/>
  <c r="AT1099"/>
  <c r="AS1099"/>
  <c r="AR1099"/>
  <c r="AQ1099"/>
  <c r="AQ1097" s="1"/>
  <c r="AP1099"/>
  <c r="AO1099"/>
  <c r="AN1099"/>
  <c r="AN1097" s="1"/>
  <c r="AM1099"/>
  <c r="AM1097" s="1"/>
  <c r="AL1099"/>
  <c r="AK1099"/>
  <c r="AG1099"/>
  <c r="AF1099"/>
  <c r="AF1097" s="1"/>
  <c r="AE1099"/>
  <c r="AE1097" s="1"/>
  <c r="AD1099"/>
  <c r="AD1097" s="1"/>
  <c r="AC1099"/>
  <c r="AB1099"/>
  <c r="AA1099"/>
  <c r="AA1097" s="1"/>
  <c r="Z1099"/>
  <c r="Y1099"/>
  <c r="X1099"/>
  <c r="X1097" s="1"/>
  <c r="T1099"/>
  <c r="S1099"/>
  <c r="R1099"/>
  <c r="Q1099"/>
  <c r="Q1097" s="1"/>
  <c r="P1099"/>
  <c r="O1099"/>
  <c r="N1099"/>
  <c r="M1099"/>
  <c r="M1097" s="1"/>
  <c r="L1099"/>
  <c r="K1099"/>
  <c r="AT1086"/>
  <c r="AS1086"/>
  <c r="AR1086"/>
  <c r="AQ1086"/>
  <c r="AP1086"/>
  <c r="AO1086"/>
  <c r="AN1086"/>
  <c r="AM1086"/>
  <c r="AL1086"/>
  <c r="AK1086"/>
  <c r="AG1086"/>
  <c r="AF1086"/>
  <c r="AE1086"/>
  <c r="AD1086"/>
  <c r="AC1086"/>
  <c r="AB1086"/>
  <c r="AA1086"/>
  <c r="Z1086"/>
  <c r="Y1086"/>
  <c r="X1086"/>
  <c r="T1086"/>
  <c r="S1086"/>
  <c r="R1086"/>
  <c r="Q1086"/>
  <c r="P1086"/>
  <c r="O1086"/>
  <c r="N1086"/>
  <c r="M1086"/>
  <c r="L1086"/>
  <c r="K1086"/>
  <c r="AT1085"/>
  <c r="AS1085"/>
  <c r="AR1085"/>
  <c r="AQ1085"/>
  <c r="AP1085"/>
  <c r="AO1085"/>
  <c r="AN1085"/>
  <c r="AM1085"/>
  <c r="AL1085"/>
  <c r="AK1085"/>
  <c r="AG1085"/>
  <c r="AF1085"/>
  <c r="AE1085"/>
  <c r="AD1085"/>
  <c r="AC1085"/>
  <c r="AB1085"/>
  <c r="AA1085"/>
  <c r="Z1085"/>
  <c r="Y1085"/>
  <c r="X1085"/>
  <c r="T1085"/>
  <c r="S1085"/>
  <c r="R1085"/>
  <c r="Q1085"/>
  <c r="P1085"/>
  <c r="O1085"/>
  <c r="N1085"/>
  <c r="M1085"/>
  <c r="L1085"/>
  <c r="K1085"/>
  <c r="AT1084"/>
  <c r="AS1084"/>
  <c r="AR1084"/>
  <c r="AQ1084"/>
  <c r="AP1084"/>
  <c r="AO1084"/>
  <c r="AN1084"/>
  <c r="AM1084"/>
  <c r="AL1084"/>
  <c r="AK1084"/>
  <c r="AG1084"/>
  <c r="AF1084"/>
  <c r="AE1084"/>
  <c r="AD1084"/>
  <c r="AC1084"/>
  <c r="AB1084"/>
  <c r="AA1084"/>
  <c r="Z1084"/>
  <c r="Y1084"/>
  <c r="X1084"/>
  <c r="T1084"/>
  <c r="S1084"/>
  <c r="R1084"/>
  <c r="Q1084"/>
  <c r="P1084"/>
  <c r="O1084"/>
  <c r="N1084"/>
  <c r="M1084"/>
  <c r="L1084"/>
  <c r="K1084"/>
  <c r="AT1083"/>
  <c r="AS1083"/>
  <c r="AR1083"/>
  <c r="AQ1083"/>
  <c r="AP1083"/>
  <c r="AO1083"/>
  <c r="AN1083"/>
  <c r="AM1083"/>
  <c r="AL1083"/>
  <c r="AK1083"/>
  <c r="AG1083"/>
  <c r="AF1083"/>
  <c r="AE1083"/>
  <c r="AD1083"/>
  <c r="AC1083"/>
  <c r="AB1083"/>
  <c r="AA1083"/>
  <c r="Z1083"/>
  <c r="Y1083"/>
  <c r="X1083"/>
  <c r="T1083"/>
  <c r="S1083"/>
  <c r="R1083"/>
  <c r="Q1083"/>
  <c r="P1083"/>
  <c r="O1083"/>
  <c r="N1083"/>
  <c r="M1083"/>
  <c r="L1083"/>
  <c r="K1083"/>
  <c r="AT1082"/>
  <c r="AS1082"/>
  <c r="AR1082"/>
  <c r="AQ1082"/>
  <c r="AP1082"/>
  <c r="AO1082"/>
  <c r="AN1082"/>
  <c r="AM1082"/>
  <c r="AL1082"/>
  <c r="AK1082"/>
  <c r="AG1082"/>
  <c r="AF1082"/>
  <c r="AE1082"/>
  <c r="AD1082"/>
  <c r="AC1082"/>
  <c r="AB1082"/>
  <c r="AA1082"/>
  <c r="Z1082"/>
  <c r="Y1082"/>
  <c r="X1082"/>
  <c r="T1082"/>
  <c r="S1082"/>
  <c r="R1082"/>
  <c r="Q1082"/>
  <c r="P1082"/>
  <c r="O1082"/>
  <c r="N1082"/>
  <c r="M1082"/>
  <c r="L1082"/>
  <c r="K1082"/>
  <c r="AT1081"/>
  <c r="AS1081"/>
  <c r="AR1081"/>
  <c r="AQ1081"/>
  <c r="AP1081"/>
  <c r="AO1081"/>
  <c r="AN1081"/>
  <c r="AM1081"/>
  <c r="AL1081"/>
  <c r="AK1081"/>
  <c r="AG1081"/>
  <c r="AF1081"/>
  <c r="AE1081"/>
  <c r="AD1081"/>
  <c r="AC1081"/>
  <c r="AB1081"/>
  <c r="AA1081"/>
  <c r="Z1081"/>
  <c r="Y1081"/>
  <c r="X1081"/>
  <c r="T1081"/>
  <c r="S1081"/>
  <c r="R1081"/>
  <c r="Q1081"/>
  <c r="P1081"/>
  <c r="O1081"/>
  <c r="N1081"/>
  <c r="M1081"/>
  <c r="L1081"/>
  <c r="K1081"/>
  <c r="AT1080"/>
  <c r="AS1080"/>
  <c r="AR1080"/>
  <c r="AQ1080"/>
  <c r="AP1080"/>
  <c r="AO1080"/>
  <c r="AN1080"/>
  <c r="AM1080"/>
  <c r="AL1080"/>
  <c r="AK1080"/>
  <c r="AG1080"/>
  <c r="AF1080"/>
  <c r="AE1080"/>
  <c r="AD1080"/>
  <c r="AC1080"/>
  <c r="AB1080"/>
  <c r="AA1080"/>
  <c r="Z1080"/>
  <c r="Y1080"/>
  <c r="X1080"/>
  <c r="T1080"/>
  <c r="S1080"/>
  <c r="R1080"/>
  <c r="Q1080"/>
  <c r="P1080"/>
  <c r="O1080"/>
  <c r="N1080"/>
  <c r="M1080"/>
  <c r="L1080"/>
  <c r="K1080"/>
  <c r="AT1079"/>
  <c r="AS1079"/>
  <c r="AR1079"/>
  <c r="AQ1079"/>
  <c r="AP1079"/>
  <c r="AO1079"/>
  <c r="AN1079"/>
  <c r="AM1079"/>
  <c r="AL1079"/>
  <c r="AK1079"/>
  <c r="AG1079"/>
  <c r="AF1079"/>
  <c r="AE1079"/>
  <c r="AD1079"/>
  <c r="AC1079"/>
  <c r="AB1079"/>
  <c r="AA1079"/>
  <c r="Z1079"/>
  <c r="Y1079"/>
  <c r="X1079"/>
  <c r="T1079"/>
  <c r="S1079"/>
  <c r="R1079"/>
  <c r="Q1079"/>
  <c r="P1079"/>
  <c r="O1079"/>
  <c r="N1079"/>
  <c r="M1079"/>
  <c r="L1079"/>
  <c r="K1079"/>
  <c r="AT1078"/>
  <c r="AS1078"/>
  <c r="AR1078"/>
  <c r="AQ1078"/>
  <c r="AP1078"/>
  <c r="AO1078"/>
  <c r="AN1078"/>
  <c r="AM1078"/>
  <c r="AL1078"/>
  <c r="AK1078"/>
  <c r="AG1078"/>
  <c r="AF1078"/>
  <c r="AE1078"/>
  <c r="AD1078"/>
  <c r="AC1078"/>
  <c r="AB1078"/>
  <c r="AA1078"/>
  <c r="Z1078"/>
  <c r="Y1078"/>
  <c r="X1078"/>
  <c r="T1078"/>
  <c r="S1078"/>
  <c r="R1078"/>
  <c r="Q1078"/>
  <c r="P1078"/>
  <c r="O1078"/>
  <c r="N1078"/>
  <c r="M1078"/>
  <c r="L1078"/>
  <c r="K1078"/>
  <c r="AT1077"/>
  <c r="AS1077"/>
  <c r="AR1077"/>
  <c r="AQ1077"/>
  <c r="AP1077"/>
  <c r="AO1077"/>
  <c r="AN1077"/>
  <c r="AM1077"/>
  <c r="AL1077"/>
  <c r="AK1077"/>
  <c r="AG1077"/>
  <c r="AF1077"/>
  <c r="AE1077"/>
  <c r="AD1077"/>
  <c r="AC1077"/>
  <c r="AB1077"/>
  <c r="AA1077"/>
  <c r="Z1077"/>
  <c r="Y1077"/>
  <c r="X1077"/>
  <c r="T1077"/>
  <c r="S1077"/>
  <c r="R1077"/>
  <c r="Q1077"/>
  <c r="P1077"/>
  <c r="O1077"/>
  <c r="N1077"/>
  <c r="M1077"/>
  <c r="L1077"/>
  <c r="K1077"/>
  <c r="AT1076"/>
  <c r="AS1076"/>
  <c r="AR1076"/>
  <c r="AQ1076"/>
  <c r="AP1076"/>
  <c r="AO1076"/>
  <c r="AN1076"/>
  <c r="AM1076"/>
  <c r="AL1076"/>
  <c r="AK1076"/>
  <c r="AG1076"/>
  <c r="AF1076"/>
  <c r="AE1076"/>
  <c r="AD1076"/>
  <c r="AC1076"/>
  <c r="AB1076"/>
  <c r="AA1076"/>
  <c r="Z1076"/>
  <c r="Y1076"/>
  <c r="X1076"/>
  <c r="T1076"/>
  <c r="S1076"/>
  <c r="R1076"/>
  <c r="Q1076"/>
  <c r="P1076"/>
  <c r="O1076"/>
  <c r="N1076"/>
  <c r="M1076"/>
  <c r="L1076"/>
  <c r="K1076"/>
  <c r="AT1075"/>
  <c r="AS1075"/>
  <c r="AR1075"/>
  <c r="AQ1075"/>
  <c r="AP1075"/>
  <c r="AO1075"/>
  <c r="AN1075"/>
  <c r="AM1075"/>
  <c r="AL1075"/>
  <c r="AK1075"/>
  <c r="AG1075"/>
  <c r="AF1075"/>
  <c r="AE1075"/>
  <c r="AD1075"/>
  <c r="AC1075"/>
  <c r="AB1075"/>
  <c r="AA1075"/>
  <c r="Z1075"/>
  <c r="Y1075"/>
  <c r="X1075"/>
  <c r="T1075"/>
  <c r="S1075"/>
  <c r="R1075"/>
  <c r="Q1075"/>
  <c r="P1075"/>
  <c r="O1075"/>
  <c r="N1075"/>
  <c r="M1075"/>
  <c r="L1075"/>
  <c r="K1075"/>
  <c r="AT1074"/>
  <c r="AS1074"/>
  <c r="AR1074"/>
  <c r="AQ1074"/>
  <c r="AP1074"/>
  <c r="AO1074"/>
  <c r="AN1074"/>
  <c r="AM1074"/>
  <c r="AL1074"/>
  <c r="AK1074"/>
  <c r="AG1074"/>
  <c r="AF1074"/>
  <c r="AE1074"/>
  <c r="AD1074"/>
  <c r="AC1074"/>
  <c r="AB1074"/>
  <c r="AA1074"/>
  <c r="Z1074"/>
  <c r="Y1074"/>
  <c r="X1074"/>
  <c r="T1074"/>
  <c r="S1074"/>
  <c r="R1074"/>
  <c r="Q1074"/>
  <c r="P1074"/>
  <c r="O1074"/>
  <c r="N1074"/>
  <c r="M1074"/>
  <c r="L1074"/>
  <c r="K1074"/>
  <c r="AT1073"/>
  <c r="AS1073"/>
  <c r="AR1073"/>
  <c r="AQ1073"/>
  <c r="AP1073"/>
  <c r="AO1073"/>
  <c r="AN1073"/>
  <c r="AM1073"/>
  <c r="AL1073"/>
  <c r="AK1073"/>
  <c r="AG1073"/>
  <c r="AF1073"/>
  <c r="AE1073"/>
  <c r="AD1073"/>
  <c r="AC1073"/>
  <c r="AB1073"/>
  <c r="AA1073"/>
  <c r="Z1073"/>
  <c r="Y1073"/>
  <c r="X1073"/>
  <c r="T1073"/>
  <c r="S1073"/>
  <c r="R1073"/>
  <c r="Q1073"/>
  <c r="P1073"/>
  <c r="O1073"/>
  <c r="N1073"/>
  <c r="M1073"/>
  <c r="L1073"/>
  <c r="K1073"/>
  <c r="AT1072"/>
  <c r="AS1072"/>
  <c r="AR1072"/>
  <c r="AQ1072"/>
  <c r="AP1072"/>
  <c r="AO1072"/>
  <c r="AN1072"/>
  <c r="AM1072"/>
  <c r="AL1072"/>
  <c r="AK1072"/>
  <c r="AG1072"/>
  <c r="AF1072"/>
  <c r="AE1072"/>
  <c r="AD1072"/>
  <c r="AC1072"/>
  <c r="AB1072"/>
  <c r="AA1072"/>
  <c r="Z1072"/>
  <c r="Y1072"/>
  <c r="X1072"/>
  <c r="T1072"/>
  <c r="S1072"/>
  <c r="R1072"/>
  <c r="Q1072"/>
  <c r="P1072"/>
  <c r="O1072"/>
  <c r="N1072"/>
  <c r="M1072"/>
  <c r="L1072"/>
  <c r="K1072"/>
  <c r="AT1071"/>
  <c r="AS1071"/>
  <c r="AR1071"/>
  <c r="AQ1071"/>
  <c r="AP1071"/>
  <c r="AO1071"/>
  <c r="AN1071"/>
  <c r="AM1071"/>
  <c r="AL1071"/>
  <c r="AK1071"/>
  <c r="AG1071"/>
  <c r="AF1071"/>
  <c r="AE1071"/>
  <c r="AD1071"/>
  <c r="AC1071"/>
  <c r="AB1071"/>
  <c r="AA1071"/>
  <c r="Z1071"/>
  <c r="Y1071"/>
  <c r="X1071"/>
  <c r="T1071"/>
  <c r="S1071"/>
  <c r="R1071"/>
  <c r="Q1071"/>
  <c r="P1071"/>
  <c r="O1071"/>
  <c r="N1071"/>
  <c r="M1071"/>
  <c r="L1071"/>
  <c r="K1071"/>
  <c r="AT1070"/>
  <c r="AS1070"/>
  <c r="AR1070"/>
  <c r="AQ1070"/>
  <c r="AP1070"/>
  <c r="AO1070"/>
  <c r="AN1070"/>
  <c r="AM1070"/>
  <c r="AL1070"/>
  <c r="AK1070"/>
  <c r="AG1070"/>
  <c r="AF1070"/>
  <c r="AE1070"/>
  <c r="AD1070"/>
  <c r="AC1070"/>
  <c r="AB1070"/>
  <c r="AA1070"/>
  <c r="Z1070"/>
  <c r="Y1070"/>
  <c r="X1070"/>
  <c r="T1070"/>
  <c r="S1070"/>
  <c r="R1070"/>
  <c r="Q1070"/>
  <c r="P1070"/>
  <c r="O1070"/>
  <c r="N1070"/>
  <c r="M1070"/>
  <c r="L1070"/>
  <c r="K1070"/>
  <c r="AT1069"/>
  <c r="AS1069"/>
  <c r="AR1069"/>
  <c r="AQ1069"/>
  <c r="AP1069"/>
  <c r="AO1069"/>
  <c r="AN1069"/>
  <c r="AM1069"/>
  <c r="AL1069"/>
  <c r="AK1069"/>
  <c r="AG1069"/>
  <c r="AF1069"/>
  <c r="AE1069"/>
  <c r="AD1069"/>
  <c r="AC1069"/>
  <c r="AB1069"/>
  <c r="AA1069"/>
  <c r="Z1069"/>
  <c r="Y1069"/>
  <c r="X1069"/>
  <c r="T1069"/>
  <c r="S1069"/>
  <c r="R1069"/>
  <c r="Q1069"/>
  <c r="P1069"/>
  <c r="O1069"/>
  <c r="N1069"/>
  <c r="M1069"/>
  <c r="L1069"/>
  <c r="K1069"/>
  <c r="AT1059"/>
  <c r="AS1059"/>
  <c r="AR1059"/>
  <c r="AQ1059"/>
  <c r="AP1059"/>
  <c r="AO1059"/>
  <c r="AN1059"/>
  <c r="AM1059"/>
  <c r="AL1059"/>
  <c r="AK1059"/>
  <c r="AG1059"/>
  <c r="AF1059"/>
  <c r="AE1059"/>
  <c r="AD1059"/>
  <c r="AC1059"/>
  <c r="AB1059"/>
  <c r="AA1059"/>
  <c r="Z1059"/>
  <c r="Y1059"/>
  <c r="X1059"/>
  <c r="T1059"/>
  <c r="S1059"/>
  <c r="R1059"/>
  <c r="Q1059"/>
  <c r="P1059"/>
  <c r="O1059"/>
  <c r="N1059"/>
  <c r="M1059"/>
  <c r="L1059"/>
  <c r="K1059"/>
  <c r="AT1056"/>
  <c r="AS1056"/>
  <c r="AR1056"/>
  <c r="AQ1056"/>
  <c r="AP1056"/>
  <c r="AO1056"/>
  <c r="AN1056"/>
  <c r="AM1056"/>
  <c r="AL1056"/>
  <c r="AK1056"/>
  <c r="AG1056"/>
  <c r="AF1056"/>
  <c r="AE1056"/>
  <c r="AD1056"/>
  <c r="AC1056"/>
  <c r="AB1056"/>
  <c r="AA1056"/>
  <c r="Z1056"/>
  <c r="Y1056"/>
  <c r="X1056"/>
  <c r="T1056"/>
  <c r="S1056"/>
  <c r="R1056"/>
  <c r="Q1056"/>
  <c r="P1056"/>
  <c r="O1056"/>
  <c r="N1056"/>
  <c r="M1056"/>
  <c r="L1056"/>
  <c r="K1056"/>
  <c r="AT1051"/>
  <c r="AS1051"/>
  <c r="AR1051"/>
  <c r="AQ1051"/>
  <c r="AQ1049" s="1"/>
  <c r="AQ1048" s="1"/>
  <c r="AP1051"/>
  <c r="AO1051"/>
  <c r="AN1051"/>
  <c r="AM1051"/>
  <c r="AL1051"/>
  <c r="AK1051"/>
  <c r="AG1051"/>
  <c r="AF1051"/>
  <c r="AE1051"/>
  <c r="AD1051"/>
  <c r="AC1051"/>
  <c r="AB1051"/>
  <c r="AA1051"/>
  <c r="Z1051"/>
  <c r="Y1051"/>
  <c r="X1051"/>
  <c r="T1051"/>
  <c r="S1051"/>
  <c r="R1051"/>
  <c r="Q1051"/>
  <c r="P1051"/>
  <c r="O1051"/>
  <c r="N1051"/>
  <c r="N1049" s="1"/>
  <c r="N1048" s="1"/>
  <c r="M1051"/>
  <c r="L1051"/>
  <c r="K1051"/>
  <c r="AT1046"/>
  <c r="AS1046"/>
  <c r="AR1046"/>
  <c r="AQ1046"/>
  <c r="AP1046"/>
  <c r="AO1046"/>
  <c r="AN1046"/>
  <c r="AM1046"/>
  <c r="AL1046"/>
  <c r="AK1046"/>
  <c r="AG1046"/>
  <c r="AF1046"/>
  <c r="AE1046"/>
  <c r="AD1046"/>
  <c r="AC1046"/>
  <c r="AB1046"/>
  <c r="AA1046"/>
  <c r="Z1046"/>
  <c r="Y1046"/>
  <c r="X1046"/>
  <c r="T1046"/>
  <c r="S1046"/>
  <c r="R1046"/>
  <c r="Q1046"/>
  <c r="P1046"/>
  <c r="O1046"/>
  <c r="N1046"/>
  <c r="M1046"/>
  <c r="L1046"/>
  <c r="K1046"/>
  <c r="AT1041"/>
  <c r="AS1041"/>
  <c r="AR1041"/>
  <c r="AQ1041"/>
  <c r="AP1041"/>
  <c r="AO1041"/>
  <c r="AN1041"/>
  <c r="AM1041"/>
  <c r="AL1041"/>
  <c r="AK1041"/>
  <c r="AG1041"/>
  <c r="AF1041"/>
  <c r="AE1041"/>
  <c r="AD1041"/>
  <c r="AC1041"/>
  <c r="AB1041"/>
  <c r="AA1041"/>
  <c r="Z1041"/>
  <c r="Y1041"/>
  <c r="X1041"/>
  <c r="T1041"/>
  <c r="S1041"/>
  <c r="R1041"/>
  <c r="Q1041"/>
  <c r="P1041"/>
  <c r="O1041"/>
  <c r="N1041"/>
  <c r="M1041"/>
  <c r="L1041"/>
  <c r="K1041"/>
  <c r="AT1032"/>
  <c r="AS1032"/>
  <c r="AR1032"/>
  <c r="AQ1032"/>
  <c r="AP1032"/>
  <c r="AO1032"/>
  <c r="AN1032"/>
  <c r="AM1032"/>
  <c r="AL1032"/>
  <c r="AK1032"/>
  <c r="AG1032"/>
  <c r="AF1032"/>
  <c r="AE1032"/>
  <c r="AD1032"/>
  <c r="AC1032"/>
  <c r="AB1032"/>
  <c r="AA1032"/>
  <c r="Z1032"/>
  <c r="Y1032"/>
  <c r="X1032"/>
  <c r="T1032"/>
  <c r="S1032"/>
  <c r="R1032"/>
  <c r="Q1032"/>
  <c r="P1032"/>
  <c r="O1032"/>
  <c r="N1032"/>
  <c r="M1032"/>
  <c r="L1032"/>
  <c r="K1032"/>
  <c r="AT1019"/>
  <c r="AS1019"/>
  <c r="AR1019"/>
  <c r="AQ1019"/>
  <c r="AP1019"/>
  <c r="AO1019"/>
  <c r="AN1019"/>
  <c r="AM1019"/>
  <c r="AL1019"/>
  <c r="AK1019"/>
  <c r="AG1019"/>
  <c r="AF1019"/>
  <c r="AE1019"/>
  <c r="AD1019"/>
  <c r="AC1019"/>
  <c r="AB1019"/>
  <c r="AA1019"/>
  <c r="Z1019"/>
  <c r="Y1019"/>
  <c r="X1019"/>
  <c r="T1019"/>
  <c r="S1019"/>
  <c r="R1019"/>
  <c r="Q1019"/>
  <c r="P1019"/>
  <c r="O1019"/>
  <c r="N1019"/>
  <c r="M1019"/>
  <c r="L1019"/>
  <c r="K1019"/>
  <c r="AT1004"/>
  <c r="AS1004"/>
  <c r="AR1004"/>
  <c r="AQ1004"/>
  <c r="AP1004"/>
  <c r="AO1004"/>
  <c r="AN1004"/>
  <c r="AM1004"/>
  <c r="AL1004"/>
  <c r="AK1004"/>
  <c r="AG1004"/>
  <c r="AF1004"/>
  <c r="AE1004"/>
  <c r="AD1004"/>
  <c r="AC1004"/>
  <c r="AB1004"/>
  <c r="AA1004"/>
  <c r="Z1004"/>
  <c r="Y1004"/>
  <c r="X1004"/>
  <c r="T1004"/>
  <c r="S1004"/>
  <c r="R1004"/>
  <c r="Q1004"/>
  <c r="P1004"/>
  <c r="O1004"/>
  <c r="N1004"/>
  <c r="M1004"/>
  <c r="L1004"/>
  <c r="K1004"/>
  <c r="AT991"/>
  <c r="AS991"/>
  <c r="AR991"/>
  <c r="AQ991"/>
  <c r="AP991"/>
  <c r="AO991"/>
  <c r="AN991"/>
  <c r="AM991"/>
  <c r="AL991"/>
  <c r="AK991"/>
  <c r="AG991"/>
  <c r="AF991"/>
  <c r="AE991"/>
  <c r="AD991"/>
  <c r="AC991"/>
  <c r="AB991"/>
  <c r="AA991"/>
  <c r="Z991"/>
  <c r="Y991"/>
  <c r="X991"/>
  <c r="T991"/>
  <c r="S991"/>
  <c r="R991"/>
  <c r="Q991"/>
  <c r="P991"/>
  <c r="O991"/>
  <c r="N991"/>
  <c r="M991"/>
  <c r="L991"/>
  <c r="K991"/>
  <c r="AT989"/>
  <c r="AS989"/>
  <c r="AR989"/>
  <c r="AQ989"/>
  <c r="AP989"/>
  <c r="AO989"/>
  <c r="AN989"/>
  <c r="AM989"/>
  <c r="AL989"/>
  <c r="AK989"/>
  <c r="AG989"/>
  <c r="AF989"/>
  <c r="AE989"/>
  <c r="AD989"/>
  <c r="AC989"/>
  <c r="AB989"/>
  <c r="AA989"/>
  <c r="Z989"/>
  <c r="Y989"/>
  <c r="X989"/>
  <c r="T989"/>
  <c r="S989"/>
  <c r="R989"/>
  <c r="Q989"/>
  <c r="P989"/>
  <c r="O989"/>
  <c r="N989"/>
  <c r="M989"/>
  <c r="L989"/>
  <c r="K989"/>
  <c r="AT983"/>
  <c r="AS983"/>
  <c r="AR983"/>
  <c r="AQ983"/>
  <c r="AP983"/>
  <c r="AO983"/>
  <c r="AN983"/>
  <c r="AM983"/>
  <c r="AL983"/>
  <c r="AK983"/>
  <c r="AG983"/>
  <c r="AF983"/>
  <c r="AE983"/>
  <c r="AD983"/>
  <c r="AC983"/>
  <c r="AB983"/>
  <c r="AA983"/>
  <c r="AA981" s="1"/>
  <c r="Z983"/>
  <c r="Y983"/>
  <c r="X983"/>
  <c r="T983"/>
  <c r="S983"/>
  <c r="S981" s="1"/>
  <c r="R983"/>
  <c r="Q983"/>
  <c r="P983"/>
  <c r="O983"/>
  <c r="N983"/>
  <c r="M983"/>
  <c r="L983"/>
  <c r="K983"/>
  <c r="AT947"/>
  <c r="AT946" s="1"/>
  <c r="AS947"/>
  <c r="AS946" s="1"/>
  <c r="AR947"/>
  <c r="AR946" s="1"/>
  <c r="AQ947"/>
  <c r="AQ946" s="1"/>
  <c r="AP947"/>
  <c r="AP946" s="1"/>
  <c r="AO947"/>
  <c r="AO946" s="1"/>
  <c r="AN947"/>
  <c r="AN946" s="1"/>
  <c r="AM947"/>
  <c r="AM946" s="1"/>
  <c r="AL947"/>
  <c r="AK947"/>
  <c r="AK946" s="1"/>
  <c r="AG947"/>
  <c r="AG946" s="1"/>
  <c r="AF947"/>
  <c r="AF946" s="1"/>
  <c r="AE947"/>
  <c r="AE946" s="1"/>
  <c r="AD947"/>
  <c r="AD946" s="1"/>
  <c r="AC947"/>
  <c r="AC946" s="1"/>
  <c r="AB947"/>
  <c r="AB946" s="1"/>
  <c r="AA947"/>
  <c r="AA946" s="1"/>
  <c r="Z947"/>
  <c r="Z946" s="1"/>
  <c r="Y947"/>
  <c r="X947"/>
  <c r="X946" s="1"/>
  <c r="T947"/>
  <c r="T946" s="1"/>
  <c r="S947"/>
  <c r="S946" s="1"/>
  <c r="R947"/>
  <c r="R946" s="1"/>
  <c r="Q947"/>
  <c r="Q946" s="1"/>
  <c r="P947"/>
  <c r="P946" s="1"/>
  <c r="O947"/>
  <c r="O946" s="1"/>
  <c r="N947"/>
  <c r="N946" s="1"/>
  <c r="M947"/>
  <c r="M946" s="1"/>
  <c r="L947"/>
  <c r="K947"/>
  <c r="K946" s="1"/>
  <c r="AT944"/>
  <c r="AT943" s="1"/>
  <c r="AS944"/>
  <c r="AS943" s="1"/>
  <c r="AR944"/>
  <c r="AR943" s="1"/>
  <c r="AQ944"/>
  <c r="AQ943" s="1"/>
  <c r="AP944"/>
  <c r="AP943" s="1"/>
  <c r="AO944"/>
  <c r="AO943" s="1"/>
  <c r="AN944"/>
  <c r="AN943" s="1"/>
  <c r="AM944"/>
  <c r="AM943" s="1"/>
  <c r="AL944"/>
  <c r="AL943" s="1"/>
  <c r="AK944"/>
  <c r="AG944"/>
  <c r="AG943" s="1"/>
  <c r="AF944"/>
  <c r="AF943" s="1"/>
  <c r="AE944"/>
  <c r="AE943" s="1"/>
  <c r="AD944"/>
  <c r="AD943" s="1"/>
  <c r="AC944"/>
  <c r="AC943" s="1"/>
  <c r="AB944"/>
  <c r="AB943" s="1"/>
  <c r="AA944"/>
  <c r="AA943" s="1"/>
  <c r="Z944"/>
  <c r="Z943" s="1"/>
  <c r="Y944"/>
  <c r="Y943" s="1"/>
  <c r="X944"/>
  <c r="T944"/>
  <c r="T943" s="1"/>
  <c r="S944"/>
  <c r="S943" s="1"/>
  <c r="R944"/>
  <c r="R943" s="1"/>
  <c r="Q944"/>
  <c r="Q943" s="1"/>
  <c r="P944"/>
  <c r="P943" s="1"/>
  <c r="O944"/>
  <c r="O943" s="1"/>
  <c r="N944"/>
  <c r="N943" s="1"/>
  <c r="M944"/>
  <c r="L944"/>
  <c r="L943" s="1"/>
  <c r="K944"/>
  <c r="K943" s="1"/>
  <c r="AT932"/>
  <c r="AS932"/>
  <c r="AR932"/>
  <c r="AQ932"/>
  <c r="AP932"/>
  <c r="AO932"/>
  <c r="AN932"/>
  <c r="AM932"/>
  <c r="AL932"/>
  <c r="AK932"/>
  <c r="AG932"/>
  <c r="AF932"/>
  <c r="AE932"/>
  <c r="AD932"/>
  <c r="AC932"/>
  <c r="AB932"/>
  <c r="AA932"/>
  <c r="Z932"/>
  <c r="Y932"/>
  <c r="X932"/>
  <c r="T932"/>
  <c r="S932"/>
  <c r="R932"/>
  <c r="Q932"/>
  <c r="P932"/>
  <c r="O932"/>
  <c r="N932"/>
  <c r="M932"/>
  <c r="L932"/>
  <c r="K932"/>
  <c r="AT930"/>
  <c r="AS930"/>
  <c r="AR930"/>
  <c r="AQ930"/>
  <c r="AP930"/>
  <c r="AO930"/>
  <c r="AN930"/>
  <c r="AM930"/>
  <c r="AL930"/>
  <c r="AK930"/>
  <c r="AG930"/>
  <c r="AF930"/>
  <c r="AE930"/>
  <c r="AD930"/>
  <c r="AC930"/>
  <c r="AB930"/>
  <c r="AA930"/>
  <c r="Z930"/>
  <c r="Y930"/>
  <c r="X930"/>
  <c r="T930"/>
  <c r="S930"/>
  <c r="R930"/>
  <c r="Q930"/>
  <c r="P930"/>
  <c r="O930"/>
  <c r="N930"/>
  <c r="M930"/>
  <c r="L930"/>
  <c r="K930"/>
  <c r="AT924"/>
  <c r="AT922" s="1"/>
  <c r="AS924"/>
  <c r="AS922" s="1"/>
  <c r="AR924"/>
  <c r="AR922" s="1"/>
  <c r="AQ924"/>
  <c r="AQ922" s="1"/>
  <c r="AP924"/>
  <c r="AP922" s="1"/>
  <c r="AO924"/>
  <c r="AO922" s="1"/>
  <c r="AN924"/>
  <c r="AN922" s="1"/>
  <c r="AM924"/>
  <c r="AM922" s="1"/>
  <c r="AL924"/>
  <c r="AK924"/>
  <c r="AK922" s="1"/>
  <c r="AG924"/>
  <c r="AG922" s="1"/>
  <c r="AF924"/>
  <c r="AF922" s="1"/>
  <c r="AE924"/>
  <c r="AE922" s="1"/>
  <c r="AD924"/>
  <c r="AD922" s="1"/>
  <c r="AC924"/>
  <c r="AC922" s="1"/>
  <c r="AB924"/>
  <c r="AB922" s="1"/>
  <c r="AA924"/>
  <c r="AA922" s="1"/>
  <c r="Z924"/>
  <c r="Z922" s="1"/>
  <c r="Y924"/>
  <c r="X924"/>
  <c r="X922" s="1"/>
  <c r="T924"/>
  <c r="T922" s="1"/>
  <c r="S924"/>
  <c r="S922" s="1"/>
  <c r="R924"/>
  <c r="R922" s="1"/>
  <c r="Q924"/>
  <c r="Q922" s="1"/>
  <c r="P924"/>
  <c r="P922" s="1"/>
  <c r="O924"/>
  <c r="O922" s="1"/>
  <c r="N924"/>
  <c r="N922" s="1"/>
  <c r="M924"/>
  <c r="M922" s="1"/>
  <c r="L924"/>
  <c r="K924"/>
  <c r="K922" s="1"/>
  <c r="AT891"/>
  <c r="AT890" s="1"/>
  <c r="AS891"/>
  <c r="AS890" s="1"/>
  <c r="AR891"/>
  <c r="AR890" s="1"/>
  <c r="AQ891"/>
  <c r="AQ890" s="1"/>
  <c r="AP891"/>
  <c r="AP890" s="1"/>
  <c r="AO891"/>
  <c r="AO890" s="1"/>
  <c r="AN891"/>
  <c r="AN890" s="1"/>
  <c r="AM891"/>
  <c r="AM890" s="1"/>
  <c r="AL891"/>
  <c r="AL890" s="1"/>
  <c r="AK891"/>
  <c r="AG891"/>
  <c r="AG890" s="1"/>
  <c r="AF891"/>
  <c r="AF890" s="1"/>
  <c r="AE891"/>
  <c r="AE890" s="1"/>
  <c r="AD891"/>
  <c r="AD890" s="1"/>
  <c r="AC891"/>
  <c r="AC890" s="1"/>
  <c r="AB891"/>
  <c r="AB890" s="1"/>
  <c r="AA891"/>
  <c r="AA890" s="1"/>
  <c r="Z891"/>
  <c r="Z890" s="1"/>
  <c r="Y891"/>
  <c r="Y890" s="1"/>
  <c r="X891"/>
  <c r="T891"/>
  <c r="T890" s="1"/>
  <c r="S891"/>
  <c r="S890" s="1"/>
  <c r="R891"/>
  <c r="R890" s="1"/>
  <c r="Q891"/>
  <c r="Q890" s="1"/>
  <c r="P891"/>
  <c r="P890" s="1"/>
  <c r="O891"/>
  <c r="O890" s="1"/>
  <c r="N891"/>
  <c r="N890" s="1"/>
  <c r="M891"/>
  <c r="M890" s="1"/>
  <c r="L891"/>
  <c r="L890" s="1"/>
  <c r="K891"/>
  <c r="AT888"/>
  <c r="AT887" s="1"/>
  <c r="AS888"/>
  <c r="AS887" s="1"/>
  <c r="AR888"/>
  <c r="AR887" s="1"/>
  <c r="AQ888"/>
  <c r="AQ887" s="1"/>
  <c r="AP888"/>
  <c r="AP887" s="1"/>
  <c r="AO888"/>
  <c r="AO887" s="1"/>
  <c r="AN888"/>
  <c r="AN887" s="1"/>
  <c r="AM888"/>
  <c r="AM887" s="1"/>
  <c r="AL888"/>
  <c r="AK888"/>
  <c r="AK887" s="1"/>
  <c r="AG888"/>
  <c r="AG887" s="1"/>
  <c r="AF888"/>
  <c r="AF887" s="1"/>
  <c r="AE888"/>
  <c r="AE887" s="1"/>
  <c r="AD888"/>
  <c r="AD887" s="1"/>
  <c r="AC888"/>
  <c r="AC887" s="1"/>
  <c r="AB888"/>
  <c r="AB887" s="1"/>
  <c r="AA888"/>
  <c r="Z888"/>
  <c r="Z887" s="1"/>
  <c r="Y888"/>
  <c r="Y887" s="1"/>
  <c r="X888"/>
  <c r="X887" s="1"/>
  <c r="T888"/>
  <c r="T887" s="1"/>
  <c r="S888"/>
  <c r="S887" s="1"/>
  <c r="R888"/>
  <c r="R887" s="1"/>
  <c r="Q888"/>
  <c r="Q887" s="1"/>
  <c r="P888"/>
  <c r="P887" s="1"/>
  <c r="O888"/>
  <c r="O887" s="1"/>
  <c r="N888"/>
  <c r="N887" s="1"/>
  <c r="M888"/>
  <c r="M887" s="1"/>
  <c r="L888"/>
  <c r="K888"/>
  <c r="K887" s="1"/>
  <c r="AT876"/>
  <c r="AS876"/>
  <c r="AR876"/>
  <c r="AQ876"/>
  <c r="AP876"/>
  <c r="AO876"/>
  <c r="AN876"/>
  <c r="AM876"/>
  <c r="AL876"/>
  <c r="AK876"/>
  <c r="AG876"/>
  <c r="AF876"/>
  <c r="AE876"/>
  <c r="AD876"/>
  <c r="AC876"/>
  <c r="AB876"/>
  <c r="AA876"/>
  <c r="Z876"/>
  <c r="Y876"/>
  <c r="X876"/>
  <c r="T876"/>
  <c r="S876"/>
  <c r="R876"/>
  <c r="Q876"/>
  <c r="P876"/>
  <c r="O876"/>
  <c r="N876"/>
  <c r="M876"/>
  <c r="L876"/>
  <c r="K876"/>
  <c r="AT874"/>
  <c r="AS874"/>
  <c r="AR874"/>
  <c r="AQ874"/>
  <c r="AP874"/>
  <c r="AO874"/>
  <c r="AN874"/>
  <c r="AM874"/>
  <c r="AL874"/>
  <c r="AK874"/>
  <c r="AG874"/>
  <c r="AF874"/>
  <c r="AE874"/>
  <c r="AD874"/>
  <c r="AC874"/>
  <c r="AB874"/>
  <c r="AA874"/>
  <c r="Z874"/>
  <c r="Y874"/>
  <c r="X874"/>
  <c r="T874"/>
  <c r="S874"/>
  <c r="R874"/>
  <c r="Q874"/>
  <c r="P874"/>
  <c r="O874"/>
  <c r="N874"/>
  <c r="M874"/>
  <c r="L874"/>
  <c r="K874"/>
  <c r="AT868"/>
  <c r="AT866" s="1"/>
  <c r="AS868"/>
  <c r="AS866" s="1"/>
  <c r="AR868"/>
  <c r="AR866" s="1"/>
  <c r="AQ868"/>
  <c r="AQ866" s="1"/>
  <c r="AP868"/>
  <c r="AP866" s="1"/>
  <c r="AO868"/>
  <c r="AO866" s="1"/>
  <c r="AN868"/>
  <c r="AN866" s="1"/>
  <c r="AM868"/>
  <c r="AM866" s="1"/>
  <c r="AL868"/>
  <c r="AL866" s="1"/>
  <c r="AK868"/>
  <c r="AG868"/>
  <c r="AG866" s="1"/>
  <c r="AF868"/>
  <c r="AF866" s="1"/>
  <c r="AE868"/>
  <c r="AE866" s="1"/>
  <c r="AD868"/>
  <c r="AD866" s="1"/>
  <c r="AC868"/>
  <c r="AC866" s="1"/>
  <c r="AB868"/>
  <c r="AB866" s="1"/>
  <c r="AA868"/>
  <c r="AA866" s="1"/>
  <c r="Z868"/>
  <c r="Z866" s="1"/>
  <c r="Y868"/>
  <c r="Y866" s="1"/>
  <c r="X868"/>
  <c r="T868"/>
  <c r="T866" s="1"/>
  <c r="S868"/>
  <c r="S866" s="1"/>
  <c r="R868"/>
  <c r="R866" s="1"/>
  <c r="Q868"/>
  <c r="Q866" s="1"/>
  <c r="P868"/>
  <c r="P866" s="1"/>
  <c r="O868"/>
  <c r="O866" s="1"/>
  <c r="N868"/>
  <c r="N866" s="1"/>
  <c r="M868"/>
  <c r="M866" s="1"/>
  <c r="L868"/>
  <c r="L866" s="1"/>
  <c r="K868"/>
  <c r="K866" s="1"/>
  <c r="AT835"/>
  <c r="AT834" s="1"/>
  <c r="AS835"/>
  <c r="AS834" s="1"/>
  <c r="AR835"/>
  <c r="AR834" s="1"/>
  <c r="AQ835"/>
  <c r="AQ834" s="1"/>
  <c r="AP835"/>
  <c r="AP834" s="1"/>
  <c r="AO835"/>
  <c r="AO834" s="1"/>
  <c r="AN835"/>
  <c r="AN834" s="1"/>
  <c r="AM835"/>
  <c r="AM834" s="1"/>
  <c r="AL835"/>
  <c r="AL834" s="1"/>
  <c r="AK835"/>
  <c r="AK834" s="1"/>
  <c r="AG835"/>
  <c r="AG834" s="1"/>
  <c r="AF835"/>
  <c r="AF834" s="1"/>
  <c r="AE835"/>
  <c r="AE834" s="1"/>
  <c r="AD835"/>
  <c r="AD834" s="1"/>
  <c r="AC835"/>
  <c r="AC834" s="1"/>
  <c r="AB835"/>
  <c r="AB834" s="1"/>
  <c r="AA835"/>
  <c r="Z835"/>
  <c r="Z834" s="1"/>
  <c r="Y835"/>
  <c r="Y834" s="1"/>
  <c r="X835"/>
  <c r="X834" s="1"/>
  <c r="T835"/>
  <c r="T834" s="1"/>
  <c r="S835"/>
  <c r="S834" s="1"/>
  <c r="R835"/>
  <c r="R834" s="1"/>
  <c r="Q835"/>
  <c r="Q834" s="1"/>
  <c r="P835"/>
  <c r="O835"/>
  <c r="O834" s="1"/>
  <c r="N835"/>
  <c r="N834" s="1"/>
  <c r="M835"/>
  <c r="M834" s="1"/>
  <c r="L835"/>
  <c r="L834" s="1"/>
  <c r="K835"/>
  <c r="K834" s="1"/>
  <c r="AT832"/>
  <c r="AT831" s="1"/>
  <c r="AS832"/>
  <c r="AS831" s="1"/>
  <c r="AR832"/>
  <c r="AR831" s="1"/>
  <c r="AQ832"/>
  <c r="AQ831" s="1"/>
  <c r="AP832"/>
  <c r="AP831" s="1"/>
  <c r="AO832"/>
  <c r="AO831" s="1"/>
  <c r="AN832"/>
  <c r="AN831" s="1"/>
  <c r="AM832"/>
  <c r="AL832"/>
  <c r="AL831" s="1"/>
  <c r="AK832"/>
  <c r="AK831" s="1"/>
  <c r="AG832"/>
  <c r="AF832"/>
  <c r="AF831" s="1"/>
  <c r="AE832"/>
  <c r="AE831" s="1"/>
  <c r="AD832"/>
  <c r="AD831" s="1"/>
  <c r="AC832"/>
  <c r="AC831" s="1"/>
  <c r="AB832"/>
  <c r="AB831" s="1"/>
  <c r="AA832"/>
  <c r="AA831" s="1"/>
  <c r="Z832"/>
  <c r="Z831" s="1"/>
  <c r="Y832"/>
  <c r="Y831" s="1"/>
  <c r="X832"/>
  <c r="X831" s="1"/>
  <c r="T832"/>
  <c r="T831" s="1"/>
  <c r="S832"/>
  <c r="S831" s="1"/>
  <c r="R832"/>
  <c r="R831" s="1"/>
  <c r="Q832"/>
  <c r="Q831" s="1"/>
  <c r="P832"/>
  <c r="P831" s="1"/>
  <c r="O832"/>
  <c r="O831" s="1"/>
  <c r="N832"/>
  <c r="N831" s="1"/>
  <c r="M832"/>
  <c r="L832"/>
  <c r="L831" s="1"/>
  <c r="K832"/>
  <c r="K831" s="1"/>
  <c r="AT826"/>
  <c r="AS826"/>
  <c r="AS817" s="1"/>
  <c r="AR826"/>
  <c r="AR817" s="1"/>
  <c r="AQ826"/>
  <c r="AQ817" s="1"/>
  <c r="AP826"/>
  <c r="AP817" s="1"/>
  <c r="AO826"/>
  <c r="AO817" s="1"/>
  <c r="AN826"/>
  <c r="AN817" s="1"/>
  <c r="AM826"/>
  <c r="AM817" s="1"/>
  <c r="AL826"/>
  <c r="AK826"/>
  <c r="AG826"/>
  <c r="AF826"/>
  <c r="AF817" s="1"/>
  <c r="AE826"/>
  <c r="AD826"/>
  <c r="AD817" s="1"/>
  <c r="AC826"/>
  <c r="AB826"/>
  <c r="AA826"/>
  <c r="AA817" s="1"/>
  <c r="Z826"/>
  <c r="Z817" s="1"/>
  <c r="Y826"/>
  <c r="X826"/>
  <c r="X817" s="1"/>
  <c r="T826"/>
  <c r="T817" s="1"/>
  <c r="S826"/>
  <c r="S817" s="1"/>
  <c r="R826"/>
  <c r="R817" s="1"/>
  <c r="Q826"/>
  <c r="Q817" s="1"/>
  <c r="P826"/>
  <c r="O826"/>
  <c r="O817" s="1"/>
  <c r="N826"/>
  <c r="N817" s="1"/>
  <c r="M826"/>
  <c r="L826"/>
  <c r="K826"/>
  <c r="AT815"/>
  <c r="AS815"/>
  <c r="AR815"/>
  <c r="AQ815"/>
  <c r="AP815"/>
  <c r="AO815"/>
  <c r="AN815"/>
  <c r="AM815"/>
  <c r="AL815"/>
  <c r="AK815"/>
  <c r="AG815"/>
  <c r="AF815"/>
  <c r="AE815"/>
  <c r="AD815"/>
  <c r="AC815"/>
  <c r="AB815"/>
  <c r="AA815"/>
  <c r="Z815"/>
  <c r="Y815"/>
  <c r="X815"/>
  <c r="T815"/>
  <c r="S815"/>
  <c r="R815"/>
  <c r="Q815"/>
  <c r="P815"/>
  <c r="O815"/>
  <c r="N815"/>
  <c r="M815"/>
  <c r="L815"/>
  <c r="K815"/>
  <c r="AT809"/>
  <c r="AT807" s="1"/>
  <c r="AS809"/>
  <c r="AS807" s="1"/>
  <c r="AR809"/>
  <c r="AQ809"/>
  <c r="AP809"/>
  <c r="AP807" s="1"/>
  <c r="AO809"/>
  <c r="AO807" s="1"/>
  <c r="AN809"/>
  <c r="AM809"/>
  <c r="AM807" s="1"/>
  <c r="AL809"/>
  <c r="AL807" s="1"/>
  <c r="AK809"/>
  <c r="AK807" s="1"/>
  <c r="AG809"/>
  <c r="AG807" s="1"/>
  <c r="AF809"/>
  <c r="AF807" s="1"/>
  <c r="AE809"/>
  <c r="AE807" s="1"/>
  <c r="AD809"/>
  <c r="AD807" s="1"/>
  <c r="AC809"/>
  <c r="AC807" s="1"/>
  <c r="AB809"/>
  <c r="AB807" s="1"/>
  <c r="AA809"/>
  <c r="Z809"/>
  <c r="Z807" s="1"/>
  <c r="Y809"/>
  <c r="Y807" s="1"/>
  <c r="X809"/>
  <c r="X807" s="1"/>
  <c r="T809"/>
  <c r="T807" s="1"/>
  <c r="S809"/>
  <c r="S807" s="1"/>
  <c r="R809"/>
  <c r="R807" s="1"/>
  <c r="Q809"/>
  <c r="P809"/>
  <c r="P807" s="1"/>
  <c r="O809"/>
  <c r="O807" s="1"/>
  <c r="N809"/>
  <c r="N807" s="1"/>
  <c r="M809"/>
  <c r="M807" s="1"/>
  <c r="L809"/>
  <c r="L807" s="1"/>
  <c r="K809"/>
  <c r="K807" s="1"/>
  <c r="AT779"/>
  <c r="AT778" s="1"/>
  <c r="AS779"/>
  <c r="AS778" s="1"/>
  <c r="AR779"/>
  <c r="AR778" s="1"/>
  <c r="AQ779"/>
  <c r="AQ778" s="1"/>
  <c r="AP779"/>
  <c r="AP778" s="1"/>
  <c r="AO779"/>
  <c r="AO778" s="1"/>
  <c r="AN779"/>
  <c r="AN778" s="1"/>
  <c r="AM779"/>
  <c r="AL779"/>
  <c r="AL778" s="1"/>
  <c r="AK779"/>
  <c r="AK778" s="1"/>
  <c r="AG779"/>
  <c r="AG778" s="1"/>
  <c r="AF779"/>
  <c r="AF778" s="1"/>
  <c r="AE779"/>
  <c r="AE778" s="1"/>
  <c r="AD779"/>
  <c r="AD778" s="1"/>
  <c r="AC779"/>
  <c r="AC778" s="1"/>
  <c r="AB779"/>
  <c r="AB778" s="1"/>
  <c r="AA779"/>
  <c r="AA778" s="1"/>
  <c r="Z779"/>
  <c r="Y779"/>
  <c r="Y778" s="1"/>
  <c r="X779"/>
  <c r="X778" s="1"/>
  <c r="T779"/>
  <c r="T778" s="1"/>
  <c r="S779"/>
  <c r="R779"/>
  <c r="R778" s="1"/>
  <c r="Q779"/>
  <c r="Q778" s="1"/>
  <c r="P779"/>
  <c r="P778" s="1"/>
  <c r="O779"/>
  <c r="O778" s="1"/>
  <c r="N779"/>
  <c r="N778" s="1"/>
  <c r="M779"/>
  <c r="M778" s="1"/>
  <c r="L779"/>
  <c r="L778" s="1"/>
  <c r="K779"/>
  <c r="K778" s="1"/>
  <c r="AT776"/>
  <c r="AT775" s="1"/>
  <c r="AS776"/>
  <c r="AS775" s="1"/>
  <c r="AR776"/>
  <c r="AR775" s="1"/>
  <c r="AQ776"/>
  <c r="AQ775" s="1"/>
  <c r="AP776"/>
  <c r="AP775" s="1"/>
  <c r="AO776"/>
  <c r="AO775" s="1"/>
  <c r="AN776"/>
  <c r="AN775" s="1"/>
  <c r="AM776"/>
  <c r="AM775" s="1"/>
  <c r="AL776"/>
  <c r="AL775" s="1"/>
  <c r="AK776"/>
  <c r="AG776"/>
  <c r="AG775" s="1"/>
  <c r="AF776"/>
  <c r="AF775" s="1"/>
  <c r="AE776"/>
  <c r="AE775" s="1"/>
  <c r="AD776"/>
  <c r="AD775" s="1"/>
  <c r="AC776"/>
  <c r="AC775" s="1"/>
  <c r="AB776"/>
  <c r="AB775" s="1"/>
  <c r="AA776"/>
  <c r="AA775" s="1"/>
  <c r="Z776"/>
  <c r="Z775" s="1"/>
  <c r="Y776"/>
  <c r="X776"/>
  <c r="X775" s="1"/>
  <c r="T776"/>
  <c r="T775" s="1"/>
  <c r="S776"/>
  <c r="S775" s="1"/>
  <c r="R776"/>
  <c r="R775" s="1"/>
  <c r="Q776"/>
  <c r="Q775" s="1"/>
  <c r="P776"/>
  <c r="P775" s="1"/>
  <c r="O776"/>
  <c r="O775" s="1"/>
  <c r="N776"/>
  <c r="N775" s="1"/>
  <c r="M776"/>
  <c r="M775" s="1"/>
  <c r="L776"/>
  <c r="L775" s="1"/>
  <c r="K776"/>
  <c r="AT770"/>
  <c r="AT761" s="1"/>
  <c r="AS770"/>
  <c r="AR770"/>
  <c r="AQ770"/>
  <c r="AP770"/>
  <c r="AO770"/>
  <c r="AN770"/>
  <c r="AM770"/>
  <c r="AK770"/>
  <c r="AK761" s="1"/>
  <c r="AG770"/>
  <c r="AG761" s="1"/>
  <c r="AF770"/>
  <c r="AF761" s="1"/>
  <c r="AE770"/>
  <c r="AE761" s="1"/>
  <c r="AD770"/>
  <c r="AC770"/>
  <c r="AB770"/>
  <c r="AB761" s="1"/>
  <c r="AA770"/>
  <c r="AA761" s="1"/>
  <c r="Z770"/>
  <c r="Y770"/>
  <c r="Y761" s="1"/>
  <c r="X770"/>
  <c r="X761" s="1"/>
  <c r="T770"/>
  <c r="T761" s="1"/>
  <c r="S770"/>
  <c r="S761" s="1"/>
  <c r="R770"/>
  <c r="Q770"/>
  <c r="P770"/>
  <c r="P761" s="1"/>
  <c r="O770"/>
  <c r="O761" s="1"/>
  <c r="N770"/>
  <c r="M770"/>
  <c r="M761" s="1"/>
  <c r="L770"/>
  <c r="L761" s="1"/>
  <c r="K770"/>
  <c r="K761" s="1"/>
  <c r="AT759"/>
  <c r="AS759"/>
  <c r="AR759"/>
  <c r="AQ759"/>
  <c r="AP759"/>
  <c r="AO759"/>
  <c r="AN759"/>
  <c r="AM759"/>
  <c r="AL759"/>
  <c r="AK759"/>
  <c r="AG759"/>
  <c r="AF759"/>
  <c r="AE759"/>
  <c r="AD759"/>
  <c r="AC759"/>
  <c r="AB759"/>
  <c r="AA759"/>
  <c r="Z759"/>
  <c r="Y759"/>
  <c r="X759"/>
  <c r="T759"/>
  <c r="S759"/>
  <c r="R759"/>
  <c r="Q759"/>
  <c r="P759"/>
  <c r="O759"/>
  <c r="N759"/>
  <c r="M759"/>
  <c r="L759"/>
  <c r="K759"/>
  <c r="AT753"/>
  <c r="AS753"/>
  <c r="AR753"/>
  <c r="AR751" s="1"/>
  <c r="AQ753"/>
  <c r="AQ751" s="1"/>
  <c r="AP753"/>
  <c r="AO753"/>
  <c r="AN753"/>
  <c r="AN751" s="1"/>
  <c r="AM753"/>
  <c r="AL753"/>
  <c r="AK753"/>
  <c r="AG753"/>
  <c r="AF753"/>
  <c r="AE753"/>
  <c r="AD753"/>
  <c r="AC753"/>
  <c r="AC751" s="1"/>
  <c r="AB753"/>
  <c r="AA753"/>
  <c r="Z753"/>
  <c r="Z751" s="1"/>
  <c r="Y753"/>
  <c r="X753"/>
  <c r="X751" s="1"/>
  <c r="T753"/>
  <c r="S753"/>
  <c r="R753"/>
  <c r="R751" s="1"/>
  <c r="Q753"/>
  <c r="Q751" s="1"/>
  <c r="P753"/>
  <c r="O753"/>
  <c r="N753"/>
  <c r="N751" s="1"/>
  <c r="M753"/>
  <c r="M751" s="1"/>
  <c r="L753"/>
  <c r="K753"/>
  <c r="K751" s="1"/>
  <c r="AT717"/>
  <c r="AS717"/>
  <c r="AR717"/>
  <c r="AQ717"/>
  <c r="AP717"/>
  <c r="AP716" s="1"/>
  <c r="AP715" s="1"/>
  <c r="AO717"/>
  <c r="AN717"/>
  <c r="AM717"/>
  <c r="AL717"/>
  <c r="AK717"/>
  <c r="AG717"/>
  <c r="AF717"/>
  <c r="AE717"/>
  <c r="AD717"/>
  <c r="AC717"/>
  <c r="AB717"/>
  <c r="AA717"/>
  <c r="Z717"/>
  <c r="Y717"/>
  <c r="Y716" s="1"/>
  <c r="Y715" s="1"/>
  <c r="X717"/>
  <c r="T717"/>
  <c r="S717"/>
  <c r="R717"/>
  <c r="Q717"/>
  <c r="P717"/>
  <c r="O717"/>
  <c r="N717"/>
  <c r="M717"/>
  <c r="L717"/>
  <c r="L716" s="1"/>
  <c r="L715" s="1"/>
  <c r="K717"/>
  <c r="AT714"/>
  <c r="AS714"/>
  <c r="AR714"/>
  <c r="AQ714"/>
  <c r="AP714"/>
  <c r="AO714"/>
  <c r="AN714"/>
  <c r="AM714"/>
  <c r="AL714"/>
  <c r="AK714"/>
  <c r="AK713" s="1"/>
  <c r="AK712" s="1"/>
  <c r="AG714"/>
  <c r="AF714"/>
  <c r="AE714"/>
  <c r="AD714"/>
  <c r="AC714"/>
  <c r="AB714"/>
  <c r="AB713" s="1"/>
  <c r="AB712" s="1"/>
  <c r="AA714"/>
  <c r="Z714"/>
  <c r="Y714"/>
  <c r="X714"/>
  <c r="T714"/>
  <c r="S714"/>
  <c r="S713" s="1"/>
  <c r="S712" s="1"/>
  <c r="R714"/>
  <c r="Q714"/>
  <c r="P714"/>
  <c r="O714"/>
  <c r="O713" s="1"/>
  <c r="O712" s="1"/>
  <c r="N714"/>
  <c r="M714"/>
  <c r="L714"/>
  <c r="K714"/>
  <c r="AT710"/>
  <c r="AS710"/>
  <c r="AR710"/>
  <c r="AQ710"/>
  <c r="AP710"/>
  <c r="AO710"/>
  <c r="AN710"/>
  <c r="AM710"/>
  <c r="AL710"/>
  <c r="AK710"/>
  <c r="AG710"/>
  <c r="AF710"/>
  <c r="AE710"/>
  <c r="AD710"/>
  <c r="AC710"/>
  <c r="AB710"/>
  <c r="AA710"/>
  <c r="Z710"/>
  <c r="Y710"/>
  <c r="X710"/>
  <c r="T710"/>
  <c r="S710"/>
  <c r="R710"/>
  <c r="Q710"/>
  <c r="P710"/>
  <c r="O710"/>
  <c r="N710"/>
  <c r="M710"/>
  <c r="L710"/>
  <c r="K710"/>
  <c r="AT709"/>
  <c r="AS709"/>
  <c r="AR709"/>
  <c r="AQ709"/>
  <c r="AP709"/>
  <c r="AO709"/>
  <c r="AN709"/>
  <c r="AM709"/>
  <c r="AL709"/>
  <c r="AK709"/>
  <c r="AG709"/>
  <c r="AF709"/>
  <c r="AE709"/>
  <c r="AD709"/>
  <c r="AC709"/>
  <c r="AB709"/>
  <c r="AA709"/>
  <c r="Z709"/>
  <c r="Y709"/>
  <c r="X709"/>
  <c r="T709"/>
  <c r="S709"/>
  <c r="R709"/>
  <c r="Q709"/>
  <c r="P709"/>
  <c r="O709"/>
  <c r="N709"/>
  <c r="M709"/>
  <c r="L709"/>
  <c r="K709"/>
  <c r="AT708"/>
  <c r="AS708"/>
  <c r="AR708"/>
  <c r="AQ708"/>
  <c r="AP708"/>
  <c r="AO708"/>
  <c r="AN708"/>
  <c r="AM708"/>
  <c r="AL708"/>
  <c r="AK708"/>
  <c r="AG708"/>
  <c r="AF708"/>
  <c r="AE708"/>
  <c r="AD708"/>
  <c r="AC708"/>
  <c r="AB708"/>
  <c r="AA708"/>
  <c r="Z708"/>
  <c r="Y708"/>
  <c r="X708"/>
  <c r="T708"/>
  <c r="S708"/>
  <c r="R708"/>
  <c r="Q708"/>
  <c r="P708"/>
  <c r="O708"/>
  <c r="N708"/>
  <c r="M708"/>
  <c r="L708"/>
  <c r="K708"/>
  <c r="AT707"/>
  <c r="AS707"/>
  <c r="AR707"/>
  <c r="AQ707"/>
  <c r="AP707"/>
  <c r="AO707"/>
  <c r="AN707"/>
  <c r="AM707"/>
  <c r="AL707"/>
  <c r="AK707"/>
  <c r="AG707"/>
  <c r="AF707"/>
  <c r="AE707"/>
  <c r="AD707"/>
  <c r="AC707"/>
  <c r="AB707"/>
  <c r="AA707"/>
  <c r="Z707"/>
  <c r="Y707"/>
  <c r="X707"/>
  <c r="T707"/>
  <c r="S707"/>
  <c r="R707"/>
  <c r="Q707"/>
  <c r="P707"/>
  <c r="O707"/>
  <c r="N707"/>
  <c r="M707"/>
  <c r="L707"/>
  <c r="K707"/>
  <c r="AT706"/>
  <c r="AS706"/>
  <c r="AR706"/>
  <c r="AQ706"/>
  <c r="AP706"/>
  <c r="AO706"/>
  <c r="AN706"/>
  <c r="AM706"/>
  <c r="AL706"/>
  <c r="AK706"/>
  <c r="AG706"/>
  <c r="AF706"/>
  <c r="AE706"/>
  <c r="AD706"/>
  <c r="AC706"/>
  <c r="AB706"/>
  <c r="AA706"/>
  <c r="Z706"/>
  <c r="Y706"/>
  <c r="X706"/>
  <c r="T706"/>
  <c r="S706"/>
  <c r="R706"/>
  <c r="Q706"/>
  <c r="P706"/>
  <c r="O706"/>
  <c r="N706"/>
  <c r="M706"/>
  <c r="L706"/>
  <c r="K706"/>
  <c r="AT705"/>
  <c r="AS705"/>
  <c r="AR705"/>
  <c r="AQ705"/>
  <c r="AP705"/>
  <c r="AO705"/>
  <c r="AN705"/>
  <c r="AM705"/>
  <c r="AL705"/>
  <c r="AK705"/>
  <c r="AG705"/>
  <c r="AF705"/>
  <c r="AE705"/>
  <c r="AD705"/>
  <c r="AC705"/>
  <c r="AB705"/>
  <c r="AA705"/>
  <c r="Z705"/>
  <c r="Y705"/>
  <c r="X705"/>
  <c r="T705"/>
  <c r="S705"/>
  <c r="R705"/>
  <c r="Q705"/>
  <c r="P705"/>
  <c r="O705"/>
  <c r="N705"/>
  <c r="M705"/>
  <c r="L705"/>
  <c r="K705"/>
  <c r="AT704"/>
  <c r="AS704"/>
  <c r="AR704"/>
  <c r="AQ704"/>
  <c r="AP704"/>
  <c r="AO704"/>
  <c r="AN704"/>
  <c r="AM704"/>
  <c r="AL704"/>
  <c r="AK704"/>
  <c r="AG704"/>
  <c r="AF704"/>
  <c r="AE704"/>
  <c r="AD704"/>
  <c r="AC704"/>
  <c r="AB704"/>
  <c r="AA704"/>
  <c r="Z704"/>
  <c r="Y704"/>
  <c r="X704"/>
  <c r="T704"/>
  <c r="S704"/>
  <c r="R704"/>
  <c r="Q704"/>
  <c r="P704"/>
  <c r="O704"/>
  <c r="N704"/>
  <c r="M704"/>
  <c r="L704"/>
  <c r="K704"/>
  <c r="AT703"/>
  <c r="AS703"/>
  <c r="AR703"/>
  <c r="AQ703"/>
  <c r="AP703"/>
  <c r="AO703"/>
  <c r="AN703"/>
  <c r="AM703"/>
  <c r="AL703"/>
  <c r="AK703"/>
  <c r="AG703"/>
  <c r="AF703"/>
  <c r="AE703"/>
  <c r="AD703"/>
  <c r="AC703"/>
  <c r="AB703"/>
  <c r="AA703"/>
  <c r="Z703"/>
  <c r="Y703"/>
  <c r="X703"/>
  <c r="T703"/>
  <c r="S703"/>
  <c r="R703"/>
  <c r="Q703"/>
  <c r="P703"/>
  <c r="O703"/>
  <c r="N703"/>
  <c r="M703"/>
  <c r="L703"/>
  <c r="K703"/>
  <c r="AT701"/>
  <c r="AS701"/>
  <c r="AR701"/>
  <c r="AQ701"/>
  <c r="AP701"/>
  <c r="AO701"/>
  <c r="AN701"/>
  <c r="AN700" s="1"/>
  <c r="AM701"/>
  <c r="AL701"/>
  <c r="AK701"/>
  <c r="AG701"/>
  <c r="AF701"/>
  <c r="AE701"/>
  <c r="AD701"/>
  <c r="AD700" s="1"/>
  <c r="AC701"/>
  <c r="AB701"/>
  <c r="AA701"/>
  <c r="Z701"/>
  <c r="Y701"/>
  <c r="X701"/>
  <c r="T701"/>
  <c r="S701"/>
  <c r="R701"/>
  <c r="Q701"/>
  <c r="P701"/>
  <c r="O701"/>
  <c r="N701"/>
  <c r="N700" s="1"/>
  <c r="M701"/>
  <c r="L701"/>
  <c r="K701"/>
  <c r="AT699"/>
  <c r="AS699"/>
  <c r="AR699"/>
  <c r="AQ699"/>
  <c r="AP699"/>
  <c r="AO699"/>
  <c r="AN699"/>
  <c r="AM699"/>
  <c r="AL699"/>
  <c r="AK699"/>
  <c r="AG699"/>
  <c r="AF699"/>
  <c r="AE699"/>
  <c r="AD699"/>
  <c r="AC699"/>
  <c r="AB699"/>
  <c r="AA699"/>
  <c r="Z699"/>
  <c r="Y699"/>
  <c r="X699"/>
  <c r="T699"/>
  <c r="S699"/>
  <c r="R699"/>
  <c r="Q699"/>
  <c r="P699"/>
  <c r="O699"/>
  <c r="N699"/>
  <c r="M699"/>
  <c r="L699"/>
  <c r="K699"/>
  <c r="AT698"/>
  <c r="AS698"/>
  <c r="AR698"/>
  <c r="AQ698"/>
  <c r="AP698"/>
  <c r="AO698"/>
  <c r="AN698"/>
  <c r="AM698"/>
  <c r="AL698"/>
  <c r="AK698"/>
  <c r="AG698"/>
  <c r="AF698"/>
  <c r="AE698"/>
  <c r="AD698"/>
  <c r="AC698"/>
  <c r="AB698"/>
  <c r="AA698"/>
  <c r="Z698"/>
  <c r="Y698"/>
  <c r="X698"/>
  <c r="T698"/>
  <c r="S698"/>
  <c r="R698"/>
  <c r="Q698"/>
  <c r="P698"/>
  <c r="O698"/>
  <c r="N698"/>
  <c r="M698"/>
  <c r="L698"/>
  <c r="K698"/>
  <c r="AT697"/>
  <c r="AS697"/>
  <c r="AR697"/>
  <c r="AQ697"/>
  <c r="AP697"/>
  <c r="AO697"/>
  <c r="AN697"/>
  <c r="AM697"/>
  <c r="AL697"/>
  <c r="AK697"/>
  <c r="AG697"/>
  <c r="AF697"/>
  <c r="AE697"/>
  <c r="AD697"/>
  <c r="AC697"/>
  <c r="AB697"/>
  <c r="AA697"/>
  <c r="Z697"/>
  <c r="Y697"/>
  <c r="X697"/>
  <c r="T697"/>
  <c r="S697"/>
  <c r="R697"/>
  <c r="Q697"/>
  <c r="P697"/>
  <c r="O697"/>
  <c r="N697"/>
  <c r="M697"/>
  <c r="L697"/>
  <c r="K697"/>
  <c r="AT696"/>
  <c r="AS696"/>
  <c r="AR696"/>
  <c r="AQ696"/>
  <c r="AP696"/>
  <c r="AO696"/>
  <c r="AN696"/>
  <c r="AM696"/>
  <c r="AL696"/>
  <c r="AK696"/>
  <c r="AG696"/>
  <c r="AF696"/>
  <c r="AE696"/>
  <c r="AD696"/>
  <c r="AC696"/>
  <c r="AB696"/>
  <c r="AA696"/>
  <c r="Z696"/>
  <c r="Y696"/>
  <c r="X696"/>
  <c r="T696"/>
  <c r="S696"/>
  <c r="R696"/>
  <c r="Q696"/>
  <c r="P696"/>
  <c r="O696"/>
  <c r="N696"/>
  <c r="M696"/>
  <c r="L696"/>
  <c r="K696"/>
  <c r="AT695"/>
  <c r="AS695"/>
  <c r="AR695"/>
  <c r="AQ695"/>
  <c r="AP695"/>
  <c r="AO695"/>
  <c r="AN695"/>
  <c r="AM695"/>
  <c r="AL695"/>
  <c r="AK695"/>
  <c r="AG695"/>
  <c r="AF695"/>
  <c r="AE695"/>
  <c r="AD695"/>
  <c r="AC695"/>
  <c r="AB695"/>
  <c r="AA695"/>
  <c r="Z695"/>
  <c r="Y695"/>
  <c r="X695"/>
  <c r="T695"/>
  <c r="S695"/>
  <c r="R695"/>
  <c r="Q695"/>
  <c r="P695"/>
  <c r="O695"/>
  <c r="N695"/>
  <c r="M695"/>
  <c r="L695"/>
  <c r="K695"/>
  <c r="AT693"/>
  <c r="AS693"/>
  <c r="AR693"/>
  <c r="AQ693"/>
  <c r="AP693"/>
  <c r="AO693"/>
  <c r="AN693"/>
  <c r="AM693"/>
  <c r="AL693"/>
  <c r="AK693"/>
  <c r="AG693"/>
  <c r="AF693"/>
  <c r="AE693"/>
  <c r="AD693"/>
  <c r="AC693"/>
  <c r="AB693"/>
  <c r="AA693"/>
  <c r="Z693"/>
  <c r="Y693"/>
  <c r="X693"/>
  <c r="T693"/>
  <c r="S693"/>
  <c r="R693"/>
  <c r="Q693"/>
  <c r="P693"/>
  <c r="O693"/>
  <c r="N693"/>
  <c r="M693"/>
  <c r="L693"/>
  <c r="K693"/>
  <c r="AT678"/>
  <c r="AS678"/>
  <c r="AR678"/>
  <c r="AQ678"/>
  <c r="AP678"/>
  <c r="AO678"/>
  <c r="AN678"/>
  <c r="AM678"/>
  <c r="AL678"/>
  <c r="AK678"/>
  <c r="AG678"/>
  <c r="AF678"/>
  <c r="AE678"/>
  <c r="AD678"/>
  <c r="AC678"/>
  <c r="AB678"/>
  <c r="AA678"/>
  <c r="Z678"/>
  <c r="Y678"/>
  <c r="X678"/>
  <c r="T678"/>
  <c r="S678"/>
  <c r="R678"/>
  <c r="Q678"/>
  <c r="P678"/>
  <c r="O678"/>
  <c r="N678"/>
  <c r="M678"/>
  <c r="L678"/>
  <c r="K678"/>
  <c r="AT677"/>
  <c r="AS677"/>
  <c r="AR677"/>
  <c r="AQ677"/>
  <c r="AP677"/>
  <c r="AO677"/>
  <c r="AN677"/>
  <c r="AM677"/>
  <c r="AL677"/>
  <c r="AK677"/>
  <c r="AG677"/>
  <c r="AF677"/>
  <c r="AE677"/>
  <c r="AD677"/>
  <c r="AC677"/>
  <c r="AB677"/>
  <c r="AA677"/>
  <c r="Z677"/>
  <c r="Y677"/>
  <c r="X677"/>
  <c r="T677"/>
  <c r="S677"/>
  <c r="R677"/>
  <c r="Q677"/>
  <c r="P677"/>
  <c r="O677"/>
  <c r="N677"/>
  <c r="M677"/>
  <c r="L677"/>
  <c r="K677"/>
  <c r="AT676"/>
  <c r="AS676"/>
  <c r="AR676"/>
  <c r="AQ676"/>
  <c r="AP676"/>
  <c r="AO676"/>
  <c r="AN676"/>
  <c r="AM676"/>
  <c r="AL676"/>
  <c r="AK676"/>
  <c r="AG676"/>
  <c r="AF676"/>
  <c r="AE676"/>
  <c r="AD676"/>
  <c r="AC676"/>
  <c r="AB676"/>
  <c r="AA676"/>
  <c r="Z676"/>
  <c r="Y676"/>
  <c r="X676"/>
  <c r="T676"/>
  <c r="S676"/>
  <c r="R676"/>
  <c r="Q676"/>
  <c r="P676"/>
  <c r="O676"/>
  <c r="N676"/>
  <c r="M676"/>
  <c r="L676"/>
  <c r="K676"/>
  <c r="AT667"/>
  <c r="AT666" s="1"/>
  <c r="AS667"/>
  <c r="AS666" s="1"/>
  <c r="AR667"/>
  <c r="AR666" s="1"/>
  <c r="AQ667"/>
  <c r="AQ666" s="1"/>
  <c r="AP667"/>
  <c r="AP666" s="1"/>
  <c r="AO667"/>
  <c r="AO666" s="1"/>
  <c r="AN667"/>
  <c r="AN666" s="1"/>
  <c r="AM667"/>
  <c r="AM666" s="1"/>
  <c r="AL667"/>
  <c r="AL666" s="1"/>
  <c r="AK667"/>
  <c r="AG667"/>
  <c r="AG666" s="1"/>
  <c r="AF667"/>
  <c r="AF666" s="1"/>
  <c r="AE667"/>
  <c r="AE666" s="1"/>
  <c r="AD667"/>
  <c r="AD666" s="1"/>
  <c r="AC667"/>
  <c r="AC666" s="1"/>
  <c r="AB667"/>
  <c r="AB666" s="1"/>
  <c r="AA667"/>
  <c r="AA666" s="1"/>
  <c r="Z667"/>
  <c r="Z666" s="1"/>
  <c r="Y667"/>
  <c r="Y666" s="1"/>
  <c r="X667"/>
  <c r="T667"/>
  <c r="T666" s="1"/>
  <c r="S667"/>
  <c r="S666" s="1"/>
  <c r="R667"/>
  <c r="R666" s="1"/>
  <c r="Q667"/>
  <c r="Q666" s="1"/>
  <c r="P667"/>
  <c r="P666" s="1"/>
  <c r="O667"/>
  <c r="O666" s="1"/>
  <c r="N667"/>
  <c r="N666" s="1"/>
  <c r="M667"/>
  <c r="M666" s="1"/>
  <c r="L667"/>
  <c r="L666" s="1"/>
  <c r="K667"/>
  <c r="AT664"/>
  <c r="AS664"/>
  <c r="AR664"/>
  <c r="AQ664"/>
  <c r="AP664"/>
  <c r="AO664"/>
  <c r="AN664"/>
  <c r="AM664"/>
  <c r="AL664"/>
  <c r="AK664"/>
  <c r="AK663" s="1"/>
  <c r="AG664"/>
  <c r="AF664"/>
  <c r="AE664"/>
  <c r="AD664"/>
  <c r="AC664"/>
  <c r="AB664"/>
  <c r="AA664"/>
  <c r="AA663" s="1"/>
  <c r="Z664"/>
  <c r="Y664"/>
  <c r="X664"/>
  <c r="T664"/>
  <c r="S664"/>
  <c r="R664"/>
  <c r="Q664"/>
  <c r="P664"/>
  <c r="O664"/>
  <c r="N664"/>
  <c r="M664"/>
  <c r="L664"/>
  <c r="K664"/>
  <c r="K663" s="1"/>
  <c r="AT657"/>
  <c r="AT656" s="1"/>
  <c r="AS657"/>
  <c r="AS656" s="1"/>
  <c r="AR657"/>
  <c r="AR656" s="1"/>
  <c r="AQ657"/>
  <c r="AP657"/>
  <c r="AP656" s="1"/>
  <c r="AO657"/>
  <c r="AO656" s="1"/>
  <c r="AN657"/>
  <c r="AN656" s="1"/>
  <c r="AM657"/>
  <c r="AM656" s="1"/>
  <c r="AL657"/>
  <c r="AL656" s="1"/>
  <c r="AK657"/>
  <c r="AK656" s="1"/>
  <c r="AG657"/>
  <c r="AG656" s="1"/>
  <c r="AF657"/>
  <c r="AF656" s="1"/>
  <c r="AE657"/>
  <c r="AE656" s="1"/>
  <c r="AD657"/>
  <c r="AD656" s="1"/>
  <c r="AC657"/>
  <c r="AC656" s="1"/>
  <c r="AB657"/>
  <c r="AB656" s="1"/>
  <c r="AA657"/>
  <c r="AA656" s="1"/>
  <c r="Z657"/>
  <c r="Z656" s="1"/>
  <c r="Y657"/>
  <c r="Y656" s="1"/>
  <c r="X657"/>
  <c r="T657"/>
  <c r="T656" s="1"/>
  <c r="S657"/>
  <c r="S656" s="1"/>
  <c r="R657"/>
  <c r="R656" s="1"/>
  <c r="Q657"/>
  <c r="Q656" s="1"/>
  <c r="P657"/>
  <c r="P656" s="1"/>
  <c r="O657"/>
  <c r="O656" s="1"/>
  <c r="N657"/>
  <c r="M657"/>
  <c r="M656" s="1"/>
  <c r="L657"/>
  <c r="L656" s="1"/>
  <c r="K657"/>
  <c r="K656" s="1"/>
  <c r="AT651"/>
  <c r="AT642" s="1"/>
  <c r="AS651"/>
  <c r="AR651"/>
  <c r="AR642" s="1"/>
  <c r="AQ651"/>
  <c r="AQ642" s="1"/>
  <c r="AP651"/>
  <c r="AO651"/>
  <c r="AO642" s="1"/>
  <c r="AN651"/>
  <c r="AM651"/>
  <c r="AL651"/>
  <c r="AL642" s="1"/>
  <c r="AK651"/>
  <c r="AG651"/>
  <c r="AG642" s="1"/>
  <c r="AF651"/>
  <c r="AE651"/>
  <c r="AE642" s="1"/>
  <c r="AD651"/>
  <c r="AD642" s="1"/>
  <c r="AC651"/>
  <c r="AB651"/>
  <c r="AA651"/>
  <c r="Z651"/>
  <c r="Y651"/>
  <c r="X651"/>
  <c r="X642" s="1"/>
  <c r="T651"/>
  <c r="T642" s="1"/>
  <c r="S651"/>
  <c r="R651"/>
  <c r="R642" s="1"/>
  <c r="Q651"/>
  <c r="Q642" s="1"/>
  <c r="P651"/>
  <c r="P642" s="1"/>
  <c r="O651"/>
  <c r="N651"/>
  <c r="M651"/>
  <c r="L651"/>
  <c r="K651"/>
  <c r="AT640"/>
  <c r="AS640"/>
  <c r="AR640"/>
  <c r="AQ640"/>
  <c r="AP640"/>
  <c r="AO640"/>
  <c r="AN640"/>
  <c r="AM640"/>
  <c r="AL640"/>
  <c r="AK640"/>
  <c r="AG640"/>
  <c r="AF640"/>
  <c r="AE640"/>
  <c r="AD640"/>
  <c r="AC640"/>
  <c r="AB640"/>
  <c r="AA640"/>
  <c r="Z640"/>
  <c r="Y640"/>
  <c r="X640"/>
  <c r="T640"/>
  <c r="S640"/>
  <c r="R640"/>
  <c r="Q640"/>
  <c r="P640"/>
  <c r="O640"/>
  <c r="N640"/>
  <c r="M640"/>
  <c r="L640"/>
  <c r="K640"/>
  <c r="AT634"/>
  <c r="AT632" s="1"/>
  <c r="AS634"/>
  <c r="AS632" s="1"/>
  <c r="AR634"/>
  <c r="AR632" s="1"/>
  <c r="AQ634"/>
  <c r="AQ632" s="1"/>
  <c r="AP634"/>
  <c r="AP632" s="1"/>
  <c r="AO634"/>
  <c r="AN634"/>
  <c r="AM634"/>
  <c r="AM632" s="1"/>
  <c r="AL634"/>
  <c r="AL632" s="1"/>
  <c r="AK634"/>
  <c r="AK632" s="1"/>
  <c r="AG634"/>
  <c r="AG632" s="1"/>
  <c r="AF634"/>
  <c r="AF632" s="1"/>
  <c r="AE634"/>
  <c r="AE632" s="1"/>
  <c r="AD634"/>
  <c r="AD632" s="1"/>
  <c r="AC634"/>
  <c r="AC632" s="1"/>
  <c r="AB634"/>
  <c r="AB632" s="1"/>
  <c r="AA634"/>
  <c r="AA632" s="1"/>
  <c r="Z634"/>
  <c r="Y634"/>
  <c r="Y632" s="1"/>
  <c r="X634"/>
  <c r="X632" s="1"/>
  <c r="T634"/>
  <c r="T632" s="1"/>
  <c r="S634"/>
  <c r="R634"/>
  <c r="R632" s="1"/>
  <c r="Q634"/>
  <c r="Q632" s="1"/>
  <c r="P634"/>
  <c r="P632" s="1"/>
  <c r="O634"/>
  <c r="O632" s="1"/>
  <c r="N634"/>
  <c r="N632" s="1"/>
  <c r="M634"/>
  <c r="M632" s="1"/>
  <c r="L634"/>
  <c r="L632" s="1"/>
  <c r="K634"/>
  <c r="K632" s="1"/>
  <c r="AT619"/>
  <c r="AS619"/>
  <c r="AR619"/>
  <c r="AQ619"/>
  <c r="AP619"/>
  <c r="AO619"/>
  <c r="AN619"/>
  <c r="AM619"/>
  <c r="AL619"/>
  <c r="AK619"/>
  <c r="AG619"/>
  <c r="AF619"/>
  <c r="AE619"/>
  <c r="AD619"/>
  <c r="AC619"/>
  <c r="AB619"/>
  <c r="AA619"/>
  <c r="Z619"/>
  <c r="Y619"/>
  <c r="X619"/>
  <c r="T619"/>
  <c r="S619"/>
  <c r="R619"/>
  <c r="Q619"/>
  <c r="P619"/>
  <c r="O619"/>
  <c r="N619"/>
  <c r="M619"/>
  <c r="L619"/>
  <c r="K619"/>
  <c r="AT618"/>
  <c r="AS618"/>
  <c r="AR618"/>
  <c r="AQ618"/>
  <c r="AP618"/>
  <c r="AO618"/>
  <c r="AN618"/>
  <c r="AM618"/>
  <c r="AL618"/>
  <c r="AK618"/>
  <c r="AG618"/>
  <c r="AF618"/>
  <c r="AE618"/>
  <c r="AD618"/>
  <c r="AC618"/>
  <c r="AB618"/>
  <c r="AA618"/>
  <c r="Z618"/>
  <c r="Y618"/>
  <c r="X618"/>
  <c r="T618"/>
  <c r="S618"/>
  <c r="R618"/>
  <c r="Q618"/>
  <c r="P618"/>
  <c r="O618"/>
  <c r="N618"/>
  <c r="M618"/>
  <c r="L618"/>
  <c r="K618"/>
  <c r="AT605"/>
  <c r="AS605"/>
  <c r="AR605"/>
  <c r="AQ605"/>
  <c r="AP605"/>
  <c r="AO605"/>
  <c r="AO604" s="1"/>
  <c r="AO603" s="1"/>
  <c r="AN605"/>
  <c r="AM605"/>
  <c r="AL605"/>
  <c r="AK605"/>
  <c r="AK604" s="1"/>
  <c r="AK603" s="1"/>
  <c r="AG605"/>
  <c r="AG604" s="1"/>
  <c r="AG603" s="1"/>
  <c r="AF605"/>
  <c r="AF604" s="1"/>
  <c r="AF603" s="1"/>
  <c r="AE605"/>
  <c r="AD605"/>
  <c r="AD604" s="1"/>
  <c r="AD603" s="1"/>
  <c r="AC605"/>
  <c r="AB605"/>
  <c r="AA605"/>
  <c r="Z605"/>
  <c r="Y605"/>
  <c r="X605"/>
  <c r="T605"/>
  <c r="S605"/>
  <c r="R605"/>
  <c r="Q605"/>
  <c r="P605"/>
  <c r="O605"/>
  <c r="N605"/>
  <c r="M605"/>
  <c r="L605"/>
  <c r="K605"/>
  <c r="AT599"/>
  <c r="AS599"/>
  <c r="AR599"/>
  <c r="AQ599"/>
  <c r="AP599"/>
  <c r="AP598" s="1"/>
  <c r="AP597" s="1"/>
  <c r="AO599"/>
  <c r="AN599"/>
  <c r="AM599"/>
  <c r="AL599"/>
  <c r="AK599"/>
  <c r="AG599"/>
  <c r="AF599"/>
  <c r="AE599"/>
  <c r="AD599"/>
  <c r="AC599"/>
  <c r="AB599"/>
  <c r="AA599"/>
  <c r="Z599"/>
  <c r="Y599"/>
  <c r="X599"/>
  <c r="T599"/>
  <c r="S599"/>
  <c r="R599"/>
  <c r="Q599"/>
  <c r="P599"/>
  <c r="P598" s="1"/>
  <c r="P597" s="1"/>
  <c r="O599"/>
  <c r="N599"/>
  <c r="M599"/>
  <c r="L599"/>
  <c r="K599"/>
  <c r="AT586"/>
  <c r="AS586"/>
  <c r="AR586"/>
  <c r="AQ586"/>
  <c r="AP586"/>
  <c r="AO586"/>
  <c r="AN586"/>
  <c r="AM586"/>
  <c r="AL586"/>
  <c r="AK586"/>
  <c r="AG586"/>
  <c r="AF586"/>
  <c r="AE586"/>
  <c r="AD586"/>
  <c r="AC586"/>
  <c r="AB586"/>
  <c r="AA586"/>
  <c r="Z586"/>
  <c r="Y586"/>
  <c r="X586"/>
  <c r="T586"/>
  <c r="S586"/>
  <c r="R586"/>
  <c r="Q586"/>
  <c r="P586"/>
  <c r="O586"/>
  <c r="N586"/>
  <c r="M586"/>
  <c r="L586"/>
  <c r="K586"/>
  <c r="AT584"/>
  <c r="AS584"/>
  <c r="AR584"/>
  <c r="AQ584"/>
  <c r="AP584"/>
  <c r="AO584"/>
  <c r="AN584"/>
  <c r="AM584"/>
  <c r="AL584"/>
  <c r="AK584"/>
  <c r="AG584"/>
  <c r="AF584"/>
  <c r="AE584"/>
  <c r="AD584"/>
  <c r="AC584"/>
  <c r="AB584"/>
  <c r="AA584"/>
  <c r="Z584"/>
  <c r="Y584"/>
  <c r="X584"/>
  <c r="T584"/>
  <c r="S584"/>
  <c r="R584"/>
  <c r="Q584"/>
  <c r="P584"/>
  <c r="O584"/>
  <c r="N584"/>
  <c r="M584"/>
  <c r="L584"/>
  <c r="K584"/>
  <c r="AT578"/>
  <c r="AT576" s="1"/>
  <c r="AS578"/>
  <c r="AS576" s="1"/>
  <c r="AR578"/>
  <c r="AR576" s="1"/>
  <c r="AQ578"/>
  <c r="AQ576" s="1"/>
  <c r="AP578"/>
  <c r="AP576" s="1"/>
  <c r="AO578"/>
  <c r="AO576" s="1"/>
  <c r="AN578"/>
  <c r="AN576" s="1"/>
  <c r="AM578"/>
  <c r="AM576" s="1"/>
  <c r="AL578"/>
  <c r="AL576" s="1"/>
  <c r="AK578"/>
  <c r="AG578"/>
  <c r="AG576" s="1"/>
  <c r="AF578"/>
  <c r="AF576" s="1"/>
  <c r="AE578"/>
  <c r="AE576" s="1"/>
  <c r="AD578"/>
  <c r="AD576" s="1"/>
  <c r="AC578"/>
  <c r="AC576" s="1"/>
  <c r="AB578"/>
  <c r="AB576" s="1"/>
  <c r="AA578"/>
  <c r="AA576" s="1"/>
  <c r="Z578"/>
  <c r="Z576" s="1"/>
  <c r="Y578"/>
  <c r="X578"/>
  <c r="X576" s="1"/>
  <c r="T578"/>
  <c r="T576" s="1"/>
  <c r="S578"/>
  <c r="S576" s="1"/>
  <c r="R578"/>
  <c r="R576" s="1"/>
  <c r="Q578"/>
  <c r="Q576" s="1"/>
  <c r="P578"/>
  <c r="P576" s="1"/>
  <c r="O578"/>
  <c r="O576" s="1"/>
  <c r="N578"/>
  <c r="N576" s="1"/>
  <c r="M578"/>
  <c r="M576" s="1"/>
  <c r="L578"/>
  <c r="K578"/>
  <c r="K576" s="1"/>
  <c r="AT550"/>
  <c r="AT549" s="1"/>
  <c r="AS550"/>
  <c r="AS549" s="1"/>
  <c r="AR550"/>
  <c r="AR549" s="1"/>
  <c r="AQ550"/>
  <c r="AQ549" s="1"/>
  <c r="AP550"/>
  <c r="AP549" s="1"/>
  <c r="AO550"/>
  <c r="AO549" s="1"/>
  <c r="AN550"/>
  <c r="AM550"/>
  <c r="AM549" s="1"/>
  <c r="AL550"/>
  <c r="AL549" s="1"/>
  <c r="AK550"/>
  <c r="AK549" s="1"/>
  <c r="AG550"/>
  <c r="AG549" s="1"/>
  <c r="AF550"/>
  <c r="AF549" s="1"/>
  <c r="AE550"/>
  <c r="AE549" s="1"/>
  <c r="AD550"/>
  <c r="AD549" s="1"/>
  <c r="AC550"/>
  <c r="AC549" s="1"/>
  <c r="AB550"/>
  <c r="AB549" s="1"/>
  <c r="AA550"/>
  <c r="AA549" s="1"/>
  <c r="Z550"/>
  <c r="Z549" s="1"/>
  <c r="Y550"/>
  <c r="Y549" s="1"/>
  <c r="X550"/>
  <c r="T550"/>
  <c r="T549" s="1"/>
  <c r="S550"/>
  <c r="S549" s="1"/>
  <c r="R550"/>
  <c r="R549" s="1"/>
  <c r="Q550"/>
  <c r="Q549" s="1"/>
  <c r="P550"/>
  <c r="P549" s="1"/>
  <c r="O550"/>
  <c r="O549" s="1"/>
  <c r="N550"/>
  <c r="N549" s="1"/>
  <c r="M550"/>
  <c r="M549" s="1"/>
  <c r="L550"/>
  <c r="L549" s="1"/>
  <c r="K550"/>
  <c r="AT538"/>
  <c r="AS538"/>
  <c r="AR538"/>
  <c r="AQ538"/>
  <c r="AP538"/>
  <c r="AO538"/>
  <c r="AN538"/>
  <c r="AM538"/>
  <c r="AL538"/>
  <c r="AK538"/>
  <c r="AG538"/>
  <c r="AF538"/>
  <c r="AE538"/>
  <c r="AD538"/>
  <c r="AC538"/>
  <c r="AB538"/>
  <c r="AA538"/>
  <c r="Z538"/>
  <c r="Y538"/>
  <c r="X538"/>
  <c r="T538"/>
  <c r="S538"/>
  <c r="R538"/>
  <c r="Q538"/>
  <c r="P538"/>
  <c r="O538"/>
  <c r="N538"/>
  <c r="M538"/>
  <c r="L538"/>
  <c r="K538"/>
  <c r="AT536"/>
  <c r="AS536"/>
  <c r="AR536"/>
  <c r="AQ536"/>
  <c r="AP536"/>
  <c r="AO536"/>
  <c r="AN536"/>
  <c r="AM536"/>
  <c r="AL536"/>
  <c r="AK536"/>
  <c r="AG536"/>
  <c r="AF536"/>
  <c r="AE536"/>
  <c r="AD536"/>
  <c r="AC536"/>
  <c r="AB536"/>
  <c r="AA536"/>
  <c r="Z536"/>
  <c r="Y536"/>
  <c r="X536"/>
  <c r="T536"/>
  <c r="S536"/>
  <c r="R536"/>
  <c r="Q536"/>
  <c r="P536"/>
  <c r="O536"/>
  <c r="N536"/>
  <c r="M536"/>
  <c r="L536"/>
  <c r="K536"/>
  <c r="AT530"/>
  <c r="AT528" s="1"/>
  <c r="AS530"/>
  <c r="AS528" s="1"/>
  <c r="AR530"/>
  <c r="AR528" s="1"/>
  <c r="AQ530"/>
  <c r="AQ528" s="1"/>
  <c r="AP530"/>
  <c r="AO530"/>
  <c r="AO528" s="1"/>
  <c r="AN530"/>
  <c r="AN528" s="1"/>
  <c r="AM530"/>
  <c r="AM528" s="1"/>
  <c r="AL530"/>
  <c r="AL528" s="1"/>
  <c r="AK530"/>
  <c r="AK528" s="1"/>
  <c r="AG530"/>
  <c r="AF530"/>
  <c r="AF528" s="1"/>
  <c r="AE530"/>
  <c r="AE528" s="1"/>
  <c r="AD530"/>
  <c r="AD528" s="1"/>
  <c r="AC530"/>
  <c r="AB530"/>
  <c r="AB528" s="1"/>
  <c r="AA530"/>
  <c r="AA528" s="1"/>
  <c r="Z530"/>
  <c r="Z528" s="1"/>
  <c r="Y530"/>
  <c r="X530"/>
  <c r="T530"/>
  <c r="S530"/>
  <c r="R530"/>
  <c r="R528" s="1"/>
  <c r="Q530"/>
  <c r="Q528" s="1"/>
  <c r="P530"/>
  <c r="P528" s="1"/>
  <c r="O530"/>
  <c r="O528" s="1"/>
  <c r="N530"/>
  <c r="N528" s="1"/>
  <c r="M530"/>
  <c r="M528" s="1"/>
  <c r="L530"/>
  <c r="L528" s="1"/>
  <c r="K530"/>
  <c r="AT495"/>
  <c r="AT494" s="1"/>
  <c r="AS495"/>
  <c r="AS494" s="1"/>
  <c r="AR495"/>
  <c r="AR494" s="1"/>
  <c r="AQ495"/>
  <c r="AQ494" s="1"/>
  <c r="AP495"/>
  <c r="AP494" s="1"/>
  <c r="AO495"/>
  <c r="AO494" s="1"/>
  <c r="AN495"/>
  <c r="AN494" s="1"/>
  <c r="AM495"/>
  <c r="AM494" s="1"/>
  <c r="AL495"/>
  <c r="AK495"/>
  <c r="AK494" s="1"/>
  <c r="AG495"/>
  <c r="AG494" s="1"/>
  <c r="AF495"/>
  <c r="AF494" s="1"/>
  <c r="AE495"/>
  <c r="AD495"/>
  <c r="AD494" s="1"/>
  <c r="AC495"/>
  <c r="AC494" s="1"/>
  <c r="AB495"/>
  <c r="AB494" s="1"/>
  <c r="AA495"/>
  <c r="AA494" s="1"/>
  <c r="Z495"/>
  <c r="Z494" s="1"/>
  <c r="Y495"/>
  <c r="Y494" s="1"/>
  <c r="X495"/>
  <c r="X494" s="1"/>
  <c r="T495"/>
  <c r="T494" s="1"/>
  <c r="S495"/>
  <c r="S494" s="1"/>
  <c r="R495"/>
  <c r="R494" s="1"/>
  <c r="Q495"/>
  <c r="Q494" s="1"/>
  <c r="P495"/>
  <c r="P494" s="1"/>
  <c r="O495"/>
  <c r="O494" s="1"/>
  <c r="N495"/>
  <c r="M495"/>
  <c r="M494" s="1"/>
  <c r="L495"/>
  <c r="L494" s="1"/>
  <c r="K495"/>
  <c r="K494" s="1"/>
  <c r="AT492"/>
  <c r="AT491" s="1"/>
  <c r="AS492"/>
  <c r="AS491" s="1"/>
  <c r="AR492"/>
  <c r="AR491" s="1"/>
  <c r="AQ492"/>
  <c r="AQ491" s="1"/>
  <c r="AP492"/>
  <c r="AP491" s="1"/>
  <c r="AO492"/>
  <c r="AO491" s="1"/>
  <c r="AN492"/>
  <c r="AN491" s="1"/>
  <c r="AM492"/>
  <c r="AL492"/>
  <c r="AL491" s="1"/>
  <c r="AK492"/>
  <c r="AK491" s="1"/>
  <c r="AG492"/>
  <c r="AG491" s="1"/>
  <c r="AF492"/>
  <c r="AF491" s="1"/>
  <c r="AE492"/>
  <c r="AE491" s="1"/>
  <c r="AD492"/>
  <c r="AD491" s="1"/>
  <c r="AC492"/>
  <c r="AC491" s="1"/>
  <c r="AB492"/>
  <c r="AB491" s="1"/>
  <c r="AA492"/>
  <c r="AA491" s="1"/>
  <c r="Z492"/>
  <c r="Y492"/>
  <c r="Y491" s="1"/>
  <c r="X492"/>
  <c r="X491" s="1"/>
  <c r="T492"/>
  <c r="T491" s="1"/>
  <c r="S492"/>
  <c r="S491" s="1"/>
  <c r="R492"/>
  <c r="R491" s="1"/>
  <c r="Q492"/>
  <c r="Q491" s="1"/>
  <c r="P492"/>
  <c r="P491" s="1"/>
  <c r="O492"/>
  <c r="O491" s="1"/>
  <c r="N492"/>
  <c r="N491" s="1"/>
  <c r="M492"/>
  <c r="L492"/>
  <c r="L491" s="1"/>
  <c r="K492"/>
  <c r="K491" s="1"/>
  <c r="AT480"/>
  <c r="AS480"/>
  <c r="AR480"/>
  <c r="AQ480"/>
  <c r="AP480"/>
  <c r="AO480"/>
  <c r="AN480"/>
  <c r="AM480"/>
  <c r="AL480"/>
  <c r="AK480"/>
  <c r="AG480"/>
  <c r="AF480"/>
  <c r="AE480"/>
  <c r="AD480"/>
  <c r="AC480"/>
  <c r="AB480"/>
  <c r="AA480"/>
  <c r="Z480"/>
  <c r="Y480"/>
  <c r="X480"/>
  <c r="T480"/>
  <c r="S480"/>
  <c r="R480"/>
  <c r="Q480"/>
  <c r="P480"/>
  <c r="O480"/>
  <c r="N480"/>
  <c r="M480"/>
  <c r="L480"/>
  <c r="K480"/>
  <c r="AT478"/>
  <c r="AS478"/>
  <c r="AR478"/>
  <c r="AQ478"/>
  <c r="AP478"/>
  <c r="AO478"/>
  <c r="AN478"/>
  <c r="AM478"/>
  <c r="AL478"/>
  <c r="AK478"/>
  <c r="AG478"/>
  <c r="AF478"/>
  <c r="AE478"/>
  <c r="AD478"/>
  <c r="AC478"/>
  <c r="AB478"/>
  <c r="AA478"/>
  <c r="Z478"/>
  <c r="Y478"/>
  <c r="X478"/>
  <c r="T478"/>
  <c r="S478"/>
  <c r="R478"/>
  <c r="Q478"/>
  <c r="P478"/>
  <c r="O478"/>
  <c r="N478"/>
  <c r="M478"/>
  <c r="L478"/>
  <c r="K478"/>
  <c r="AT472"/>
  <c r="AT470" s="1"/>
  <c r="AS472"/>
  <c r="AS470" s="1"/>
  <c r="AR472"/>
  <c r="AR470" s="1"/>
  <c r="AQ472"/>
  <c r="AQ470" s="1"/>
  <c r="AP472"/>
  <c r="AP470" s="1"/>
  <c r="AO472"/>
  <c r="AO470" s="1"/>
  <c r="AN472"/>
  <c r="AN470" s="1"/>
  <c r="AM472"/>
  <c r="AL472"/>
  <c r="AL470" s="1"/>
  <c r="AK472"/>
  <c r="AK470" s="1"/>
  <c r="AG472"/>
  <c r="AG470" s="1"/>
  <c r="AF472"/>
  <c r="AF470" s="1"/>
  <c r="AE472"/>
  <c r="AE470" s="1"/>
  <c r="AD472"/>
  <c r="AD470" s="1"/>
  <c r="AC472"/>
  <c r="AC470" s="1"/>
  <c r="AB472"/>
  <c r="AB470" s="1"/>
  <c r="AA472"/>
  <c r="Z472"/>
  <c r="Z470" s="1"/>
  <c r="Y472"/>
  <c r="Y470" s="1"/>
  <c r="X472"/>
  <c r="X470" s="1"/>
  <c r="T472"/>
  <c r="T470" s="1"/>
  <c r="S472"/>
  <c r="S470" s="1"/>
  <c r="R472"/>
  <c r="R470" s="1"/>
  <c r="Q472"/>
  <c r="Q470" s="1"/>
  <c r="P472"/>
  <c r="P470" s="1"/>
  <c r="O472"/>
  <c r="O470" s="1"/>
  <c r="N472"/>
  <c r="M472"/>
  <c r="M470" s="1"/>
  <c r="L472"/>
  <c r="L470" s="1"/>
  <c r="K472"/>
  <c r="K470" s="1"/>
  <c r="AT435"/>
  <c r="AT434" s="1"/>
  <c r="AS435"/>
  <c r="AS434" s="1"/>
  <c r="AR435"/>
  <c r="AR434" s="1"/>
  <c r="AQ435"/>
  <c r="AQ434" s="1"/>
  <c r="AP435"/>
  <c r="AP434" s="1"/>
  <c r="AO435"/>
  <c r="AO434" s="1"/>
  <c r="AN435"/>
  <c r="AN434" s="1"/>
  <c r="AM435"/>
  <c r="AL435"/>
  <c r="AL434" s="1"/>
  <c r="AK435"/>
  <c r="AK434" s="1"/>
  <c r="AG435"/>
  <c r="AG434" s="1"/>
  <c r="AF435"/>
  <c r="AF434" s="1"/>
  <c r="AE435"/>
  <c r="AE434" s="1"/>
  <c r="AD435"/>
  <c r="AD434" s="1"/>
  <c r="AC435"/>
  <c r="AC434" s="1"/>
  <c r="AB435"/>
  <c r="AB434" s="1"/>
  <c r="AA435"/>
  <c r="AA434" s="1"/>
  <c r="Z435"/>
  <c r="Z434" s="1"/>
  <c r="Y435"/>
  <c r="Y434" s="1"/>
  <c r="X435"/>
  <c r="X434" s="1"/>
  <c r="T435"/>
  <c r="T434" s="1"/>
  <c r="S435"/>
  <c r="S434" s="1"/>
  <c r="R435"/>
  <c r="R434" s="1"/>
  <c r="Q435"/>
  <c r="Q434" s="1"/>
  <c r="P435"/>
  <c r="P434" s="1"/>
  <c r="O435"/>
  <c r="O434" s="1"/>
  <c r="N435"/>
  <c r="M435"/>
  <c r="M434" s="1"/>
  <c r="L435"/>
  <c r="L434" s="1"/>
  <c r="K435"/>
  <c r="K434" s="1"/>
  <c r="AT422"/>
  <c r="AS422"/>
  <c r="AR422"/>
  <c r="AQ422"/>
  <c r="AP422"/>
  <c r="AO422"/>
  <c r="AN422"/>
  <c r="AM422"/>
  <c r="AL422"/>
  <c r="AK422"/>
  <c r="AG422"/>
  <c r="AF422"/>
  <c r="AE422"/>
  <c r="AD422"/>
  <c r="AC422"/>
  <c r="AB422"/>
  <c r="AA422"/>
  <c r="Z422"/>
  <c r="Y422"/>
  <c r="X422"/>
  <c r="T422"/>
  <c r="S422"/>
  <c r="R422"/>
  <c r="Q422"/>
  <c r="P422"/>
  <c r="O422"/>
  <c r="N422"/>
  <c r="M422"/>
  <c r="L422"/>
  <c r="K422"/>
  <c r="AT420"/>
  <c r="AS420"/>
  <c r="AR420"/>
  <c r="AQ420"/>
  <c r="AP420"/>
  <c r="AO420"/>
  <c r="AN420"/>
  <c r="AM420"/>
  <c r="AL420"/>
  <c r="AK420"/>
  <c r="AG420"/>
  <c r="AF420"/>
  <c r="AE420"/>
  <c r="AD420"/>
  <c r="AC420"/>
  <c r="AB420"/>
  <c r="AA420"/>
  <c r="Z420"/>
  <c r="Y420"/>
  <c r="X420"/>
  <c r="T420"/>
  <c r="S420"/>
  <c r="R420"/>
  <c r="Q420"/>
  <c r="P420"/>
  <c r="O420"/>
  <c r="N420"/>
  <c r="M420"/>
  <c r="L420"/>
  <c r="K420"/>
  <c r="AT414"/>
  <c r="AS414"/>
  <c r="AR414"/>
  <c r="AR412" s="1"/>
  <c r="AQ414"/>
  <c r="AP414"/>
  <c r="AP412" s="1"/>
  <c r="AO414"/>
  <c r="AO412" s="1"/>
  <c r="AN414"/>
  <c r="AN412" s="1"/>
  <c r="AM414"/>
  <c r="AL414"/>
  <c r="AL412" s="1"/>
  <c r="AK414"/>
  <c r="AG414"/>
  <c r="AG412" s="1"/>
  <c r="AF414"/>
  <c r="AE414"/>
  <c r="AE412" s="1"/>
  <c r="AD414"/>
  <c r="AC414"/>
  <c r="AC412" s="1"/>
  <c r="AB414"/>
  <c r="AA414"/>
  <c r="AA412" s="1"/>
  <c r="Z414"/>
  <c r="Z412" s="1"/>
  <c r="Y414"/>
  <c r="Y412" s="1"/>
  <c r="X414"/>
  <c r="X412" s="1"/>
  <c r="T414"/>
  <c r="T412" s="1"/>
  <c r="S414"/>
  <c r="S412" s="1"/>
  <c r="R414"/>
  <c r="Q414"/>
  <c r="Q412" s="1"/>
  <c r="P414"/>
  <c r="P412" s="1"/>
  <c r="O414"/>
  <c r="N414"/>
  <c r="N412" s="1"/>
  <c r="M414"/>
  <c r="M412" s="1"/>
  <c r="L414"/>
  <c r="K414"/>
  <c r="K412" s="1"/>
  <c r="AT376"/>
  <c r="AT375" s="1"/>
  <c r="AS376"/>
  <c r="AS375" s="1"/>
  <c r="AR376"/>
  <c r="AQ376"/>
  <c r="AQ375" s="1"/>
  <c r="AP376"/>
  <c r="AP375" s="1"/>
  <c r="AO376"/>
  <c r="AO375" s="1"/>
  <c r="AN376"/>
  <c r="AN375" s="1"/>
  <c r="AM376"/>
  <c r="AM375" s="1"/>
  <c r="AL376"/>
  <c r="AL375" s="1"/>
  <c r="AK376"/>
  <c r="AK375" s="1"/>
  <c r="AG376"/>
  <c r="AG375" s="1"/>
  <c r="AF376"/>
  <c r="AF375" s="1"/>
  <c r="AE376"/>
  <c r="AE375" s="1"/>
  <c r="AD376"/>
  <c r="AD375" s="1"/>
  <c r="AC376"/>
  <c r="AC375" s="1"/>
  <c r="AB376"/>
  <c r="AB375" s="1"/>
  <c r="AA376"/>
  <c r="AA375" s="1"/>
  <c r="Z376"/>
  <c r="Y376"/>
  <c r="Y375" s="1"/>
  <c r="X376"/>
  <c r="X375" s="1"/>
  <c r="T376"/>
  <c r="T375" s="1"/>
  <c r="S376"/>
  <c r="S375" s="1"/>
  <c r="R376"/>
  <c r="R375" s="1"/>
  <c r="Q376"/>
  <c r="Q375" s="1"/>
  <c r="P376"/>
  <c r="P375" s="1"/>
  <c r="O376"/>
  <c r="O375" s="1"/>
  <c r="N376"/>
  <c r="N375" s="1"/>
  <c r="M376"/>
  <c r="M375" s="1"/>
  <c r="L376"/>
  <c r="K376"/>
  <c r="K375" s="1"/>
  <c r="AT364"/>
  <c r="AS364"/>
  <c r="AR364"/>
  <c r="AQ364"/>
  <c r="AP364"/>
  <c r="AO364"/>
  <c r="AN364"/>
  <c r="AM364"/>
  <c r="AL364"/>
  <c r="AK364"/>
  <c r="AG364"/>
  <c r="AF364"/>
  <c r="AE364"/>
  <c r="AD364"/>
  <c r="AC364"/>
  <c r="AB364"/>
  <c r="AA364"/>
  <c r="Z364"/>
  <c r="Y364"/>
  <c r="X364"/>
  <c r="T364"/>
  <c r="S364"/>
  <c r="R364"/>
  <c r="Q364"/>
  <c r="P364"/>
  <c r="O364"/>
  <c r="N364"/>
  <c r="M364"/>
  <c r="L364"/>
  <c r="K364"/>
  <c r="AT362"/>
  <c r="AS362"/>
  <c r="AR362"/>
  <c r="AQ362"/>
  <c r="AP362"/>
  <c r="AO362"/>
  <c r="AN362"/>
  <c r="AM362"/>
  <c r="AL362"/>
  <c r="AK362"/>
  <c r="AG362"/>
  <c r="AF362"/>
  <c r="AE362"/>
  <c r="AD362"/>
  <c r="AC362"/>
  <c r="AB362"/>
  <c r="AA362"/>
  <c r="Z362"/>
  <c r="Y362"/>
  <c r="X362"/>
  <c r="T362"/>
  <c r="S362"/>
  <c r="R362"/>
  <c r="Q362"/>
  <c r="P362"/>
  <c r="O362"/>
  <c r="N362"/>
  <c r="M362"/>
  <c r="L362"/>
  <c r="K362"/>
  <c r="AT356"/>
  <c r="AT354" s="1"/>
  <c r="AS356"/>
  <c r="AS354" s="1"/>
  <c r="AR356"/>
  <c r="AR354" s="1"/>
  <c r="AQ356"/>
  <c r="AQ354" s="1"/>
  <c r="AP356"/>
  <c r="AP354" s="1"/>
  <c r="AO356"/>
  <c r="AO354" s="1"/>
  <c r="AN356"/>
  <c r="AN354" s="1"/>
  <c r="AM356"/>
  <c r="AL356"/>
  <c r="AL354" s="1"/>
  <c r="AK356"/>
  <c r="AK354" s="1"/>
  <c r="AG356"/>
  <c r="AG354" s="1"/>
  <c r="AF356"/>
  <c r="AF354" s="1"/>
  <c r="AE356"/>
  <c r="AE354" s="1"/>
  <c r="AD356"/>
  <c r="AD354" s="1"/>
  <c r="AC356"/>
  <c r="AC354" s="1"/>
  <c r="AB356"/>
  <c r="AB354" s="1"/>
  <c r="AA356"/>
  <c r="AA354" s="1"/>
  <c r="Z356"/>
  <c r="Y356"/>
  <c r="Y354" s="1"/>
  <c r="X356"/>
  <c r="X354" s="1"/>
  <c r="T356"/>
  <c r="T354" s="1"/>
  <c r="S356"/>
  <c r="S354" s="1"/>
  <c r="R356"/>
  <c r="R354" s="1"/>
  <c r="Q356"/>
  <c r="P356"/>
  <c r="P354" s="1"/>
  <c r="O356"/>
  <c r="O354" s="1"/>
  <c r="N356"/>
  <c r="N354" s="1"/>
  <c r="M356"/>
  <c r="L356"/>
  <c r="L354" s="1"/>
  <c r="K356"/>
  <c r="K354" s="1"/>
  <c r="AT315"/>
  <c r="AS315"/>
  <c r="AR315"/>
  <c r="AQ315"/>
  <c r="AP315"/>
  <c r="AO315"/>
  <c r="AN315"/>
  <c r="AM315"/>
  <c r="AL315"/>
  <c r="AK315"/>
  <c r="AG315"/>
  <c r="AF315"/>
  <c r="AE315"/>
  <c r="AD315"/>
  <c r="AC315"/>
  <c r="AB315"/>
  <c r="AA315"/>
  <c r="Z315"/>
  <c r="Y315"/>
  <c r="X315"/>
  <c r="T315"/>
  <c r="S315"/>
  <c r="R315"/>
  <c r="Q315"/>
  <c r="P315"/>
  <c r="O315"/>
  <c r="N315"/>
  <c r="M315"/>
  <c r="L315"/>
  <c r="K315"/>
  <c r="AT314"/>
  <c r="AS314"/>
  <c r="AR314"/>
  <c r="AQ314"/>
  <c r="AP314"/>
  <c r="AO314"/>
  <c r="AN314"/>
  <c r="AM314"/>
  <c r="AL314"/>
  <c r="AK314"/>
  <c r="AG314"/>
  <c r="AF314"/>
  <c r="AE314"/>
  <c r="AD314"/>
  <c r="AC314"/>
  <c r="AB314"/>
  <c r="AA314"/>
  <c r="Z314"/>
  <c r="Y314"/>
  <c r="X314"/>
  <c r="T314"/>
  <c r="S314"/>
  <c r="R314"/>
  <c r="Q314"/>
  <c r="P314"/>
  <c r="O314"/>
  <c r="N314"/>
  <c r="M314"/>
  <c r="L314"/>
  <c r="K314"/>
  <c r="AT306"/>
  <c r="AT305" s="1"/>
  <c r="AS306"/>
  <c r="AS305" s="1"/>
  <c r="AR306"/>
  <c r="AR305" s="1"/>
  <c r="AQ306"/>
  <c r="AQ305" s="1"/>
  <c r="AP306"/>
  <c r="AP305" s="1"/>
  <c r="AO306"/>
  <c r="AO305" s="1"/>
  <c r="AN306"/>
  <c r="AM306"/>
  <c r="AM305" s="1"/>
  <c r="AL306"/>
  <c r="AL305" s="1"/>
  <c r="AK306"/>
  <c r="AK305" s="1"/>
  <c r="AG306"/>
  <c r="AG305" s="1"/>
  <c r="AF306"/>
  <c r="AF305" s="1"/>
  <c r="AE306"/>
  <c r="AE305" s="1"/>
  <c r="AD306"/>
  <c r="AD305" s="1"/>
  <c r="AC306"/>
  <c r="AC305" s="1"/>
  <c r="AB306"/>
  <c r="AB305" s="1"/>
  <c r="AA306"/>
  <c r="Z306"/>
  <c r="Z305" s="1"/>
  <c r="Y306"/>
  <c r="Y305" s="1"/>
  <c r="X306"/>
  <c r="X305" s="1"/>
  <c r="T306"/>
  <c r="T305" s="1"/>
  <c r="S306"/>
  <c r="S305" s="1"/>
  <c r="R306"/>
  <c r="R305" s="1"/>
  <c r="Q306"/>
  <c r="Q305" s="1"/>
  <c r="P306"/>
  <c r="P305" s="1"/>
  <c r="O306"/>
  <c r="O305" s="1"/>
  <c r="N306"/>
  <c r="N305" s="1"/>
  <c r="M306"/>
  <c r="M305" s="1"/>
  <c r="L306"/>
  <c r="L305" s="1"/>
  <c r="K306"/>
  <c r="K305" s="1"/>
  <c r="AT302"/>
  <c r="AT301" s="1"/>
  <c r="AS302"/>
  <c r="AS301" s="1"/>
  <c r="AR302"/>
  <c r="AR301" s="1"/>
  <c r="AQ302"/>
  <c r="AQ301" s="1"/>
  <c r="AP302"/>
  <c r="AP301" s="1"/>
  <c r="AO302"/>
  <c r="AO301" s="1"/>
  <c r="AN302"/>
  <c r="AN301" s="1"/>
  <c r="AM302"/>
  <c r="AM301" s="1"/>
  <c r="AL302"/>
  <c r="AL301" s="1"/>
  <c r="AK302"/>
  <c r="AG302"/>
  <c r="AG301" s="1"/>
  <c r="AF302"/>
  <c r="AF301" s="1"/>
  <c r="AE302"/>
  <c r="AE301" s="1"/>
  <c r="AD302"/>
  <c r="AD301" s="1"/>
  <c r="AC302"/>
  <c r="AC301" s="1"/>
  <c r="AB302"/>
  <c r="AB301" s="1"/>
  <c r="AA302"/>
  <c r="AA301" s="1"/>
  <c r="Z302"/>
  <c r="Z301" s="1"/>
  <c r="Y302"/>
  <c r="X302"/>
  <c r="X301" s="1"/>
  <c r="T302"/>
  <c r="T301" s="1"/>
  <c r="S302"/>
  <c r="S301" s="1"/>
  <c r="R302"/>
  <c r="R301" s="1"/>
  <c r="Q302"/>
  <c r="Q301" s="1"/>
  <c r="P302"/>
  <c r="O302"/>
  <c r="O301" s="1"/>
  <c r="N302"/>
  <c r="N301" s="1"/>
  <c r="M302"/>
  <c r="M301" s="1"/>
  <c r="L302"/>
  <c r="L301" s="1"/>
  <c r="K302"/>
  <c r="K301" s="1"/>
  <c r="AT266"/>
  <c r="AT265" s="1"/>
  <c r="AS266"/>
  <c r="AS265" s="1"/>
  <c r="AR266"/>
  <c r="AR265" s="1"/>
  <c r="AQ266"/>
  <c r="AQ265" s="1"/>
  <c r="AP266"/>
  <c r="AP265" s="1"/>
  <c r="AO266"/>
  <c r="AO265" s="1"/>
  <c r="AN266"/>
  <c r="AN265" s="1"/>
  <c r="AM266"/>
  <c r="AL266"/>
  <c r="AL265" s="1"/>
  <c r="AK266"/>
  <c r="AK265" s="1"/>
  <c r="AG266"/>
  <c r="AG265" s="1"/>
  <c r="AF266"/>
  <c r="AF265" s="1"/>
  <c r="AE266"/>
  <c r="AE265" s="1"/>
  <c r="AD266"/>
  <c r="AD265" s="1"/>
  <c r="AC266"/>
  <c r="AC265" s="1"/>
  <c r="AB266"/>
  <c r="AB265" s="1"/>
  <c r="AA266"/>
  <c r="AA265" s="1"/>
  <c r="Z266"/>
  <c r="Y266"/>
  <c r="Y265" s="1"/>
  <c r="X266"/>
  <c r="X265" s="1"/>
  <c r="T266"/>
  <c r="T265" s="1"/>
  <c r="S266"/>
  <c r="S265" s="1"/>
  <c r="R266"/>
  <c r="R265" s="1"/>
  <c r="Q266"/>
  <c r="Q265" s="1"/>
  <c r="P266"/>
  <c r="P265" s="1"/>
  <c r="O266"/>
  <c r="O265" s="1"/>
  <c r="N266"/>
  <c r="N265" s="1"/>
  <c r="M266"/>
  <c r="L266"/>
  <c r="L265" s="1"/>
  <c r="K266"/>
  <c r="K265" s="1"/>
  <c r="AT254"/>
  <c r="AS254"/>
  <c r="AR254"/>
  <c r="AQ254"/>
  <c r="AP254"/>
  <c r="AO254"/>
  <c r="AN254"/>
  <c r="AM254"/>
  <c r="AL254"/>
  <c r="AK254"/>
  <c r="AG254"/>
  <c r="AF254"/>
  <c r="AE254"/>
  <c r="AD254"/>
  <c r="AC254"/>
  <c r="AB254"/>
  <c r="AA254"/>
  <c r="Z254"/>
  <c r="Y254"/>
  <c r="X254"/>
  <c r="T254"/>
  <c r="S254"/>
  <c r="R254"/>
  <c r="Q254"/>
  <c r="P254"/>
  <c r="O254"/>
  <c r="N254"/>
  <c r="M254"/>
  <c r="L254"/>
  <c r="K254"/>
  <c r="AT252"/>
  <c r="AS252"/>
  <c r="AR252"/>
  <c r="AQ252"/>
  <c r="AP252"/>
  <c r="AO252"/>
  <c r="AN252"/>
  <c r="AM252"/>
  <c r="AL252"/>
  <c r="AK252"/>
  <c r="AG252"/>
  <c r="AF252"/>
  <c r="AE252"/>
  <c r="AD252"/>
  <c r="AC252"/>
  <c r="AB252"/>
  <c r="AA252"/>
  <c r="Z252"/>
  <c r="Y252"/>
  <c r="X252"/>
  <c r="T252"/>
  <c r="S252"/>
  <c r="R252"/>
  <c r="Q252"/>
  <c r="P252"/>
  <c r="O252"/>
  <c r="N252"/>
  <c r="M252"/>
  <c r="L252"/>
  <c r="K252"/>
  <c r="AT246"/>
  <c r="AT244" s="1"/>
  <c r="AS246"/>
  <c r="AS244" s="1"/>
  <c r="AR246"/>
  <c r="AR244" s="1"/>
  <c r="AQ246"/>
  <c r="AQ244" s="1"/>
  <c r="AP246"/>
  <c r="AP244" s="1"/>
  <c r="AO246"/>
  <c r="AO244" s="1"/>
  <c r="AN246"/>
  <c r="AN244" s="1"/>
  <c r="AM246"/>
  <c r="AM244" s="1"/>
  <c r="AL246"/>
  <c r="AK246"/>
  <c r="AK244" s="1"/>
  <c r="AG246"/>
  <c r="AG244" s="1"/>
  <c r="AF246"/>
  <c r="AF244" s="1"/>
  <c r="AE246"/>
  <c r="AE244" s="1"/>
  <c r="AD246"/>
  <c r="AD244" s="1"/>
  <c r="AC246"/>
  <c r="AC244" s="1"/>
  <c r="AB246"/>
  <c r="AB244" s="1"/>
  <c r="AA246"/>
  <c r="AA244" s="1"/>
  <c r="Z246"/>
  <c r="Z244" s="1"/>
  <c r="Y246"/>
  <c r="Y244" s="1"/>
  <c r="X246"/>
  <c r="X244" s="1"/>
  <c r="T246"/>
  <c r="T244" s="1"/>
  <c r="S246"/>
  <c r="S244" s="1"/>
  <c r="R246"/>
  <c r="R244" s="1"/>
  <c r="Q246"/>
  <c r="Q244" s="1"/>
  <c r="P246"/>
  <c r="O246"/>
  <c r="N246"/>
  <c r="N244" s="1"/>
  <c r="M246"/>
  <c r="M244" s="1"/>
  <c r="L246"/>
  <c r="K246"/>
  <c r="K244" s="1"/>
  <c r="AT209"/>
  <c r="AT208" s="1"/>
  <c r="AS209"/>
  <c r="AS208" s="1"/>
  <c r="AR209"/>
  <c r="AR208" s="1"/>
  <c r="AQ209"/>
  <c r="AQ208" s="1"/>
  <c r="AP209"/>
  <c r="AP208" s="1"/>
  <c r="AO209"/>
  <c r="AO208" s="1"/>
  <c r="AN209"/>
  <c r="AN208" s="1"/>
  <c r="AM209"/>
  <c r="AL209"/>
  <c r="AL208" s="1"/>
  <c r="AK209"/>
  <c r="AK208" s="1"/>
  <c r="AG209"/>
  <c r="AG208" s="1"/>
  <c r="AF209"/>
  <c r="AF208" s="1"/>
  <c r="AE209"/>
  <c r="AE208" s="1"/>
  <c r="AD209"/>
  <c r="AD208" s="1"/>
  <c r="AC209"/>
  <c r="AC208" s="1"/>
  <c r="AB209"/>
  <c r="AB208" s="1"/>
  <c r="AA209"/>
  <c r="AA208" s="1"/>
  <c r="Z209"/>
  <c r="Z208" s="1"/>
  <c r="Y209"/>
  <c r="Y208" s="1"/>
  <c r="X209"/>
  <c r="X208" s="1"/>
  <c r="T209"/>
  <c r="T208" s="1"/>
  <c r="S209"/>
  <c r="S208" s="1"/>
  <c r="R209"/>
  <c r="R208" s="1"/>
  <c r="Q209"/>
  <c r="Q208" s="1"/>
  <c r="P209"/>
  <c r="P208" s="1"/>
  <c r="O209"/>
  <c r="N209"/>
  <c r="N208" s="1"/>
  <c r="M209"/>
  <c r="M208" s="1"/>
  <c r="L209"/>
  <c r="L208" s="1"/>
  <c r="K209"/>
  <c r="K208" s="1"/>
  <c r="AT196"/>
  <c r="AS196"/>
  <c r="AR196"/>
  <c r="AQ196"/>
  <c r="AP196"/>
  <c r="AO196"/>
  <c r="AN196"/>
  <c r="AM196"/>
  <c r="AL196"/>
  <c r="AK196"/>
  <c r="AG196"/>
  <c r="AF196"/>
  <c r="AE196"/>
  <c r="AD196"/>
  <c r="AC196"/>
  <c r="AB196"/>
  <c r="AA196"/>
  <c r="Z196"/>
  <c r="Y196"/>
  <c r="X196"/>
  <c r="T196"/>
  <c r="S196"/>
  <c r="R196"/>
  <c r="Q196"/>
  <c r="P196"/>
  <c r="O196"/>
  <c r="N196"/>
  <c r="M196"/>
  <c r="L196"/>
  <c r="K196"/>
  <c r="AT194"/>
  <c r="AS194"/>
  <c r="AR194"/>
  <c r="AQ194"/>
  <c r="AP194"/>
  <c r="AO194"/>
  <c r="AN194"/>
  <c r="AM194"/>
  <c r="AL194"/>
  <c r="AK194"/>
  <c r="AG194"/>
  <c r="AF194"/>
  <c r="AE194"/>
  <c r="AD194"/>
  <c r="AC194"/>
  <c r="AB194"/>
  <c r="AA194"/>
  <c r="Z194"/>
  <c r="Y194"/>
  <c r="X194"/>
  <c r="T194"/>
  <c r="S194"/>
  <c r="R194"/>
  <c r="Q194"/>
  <c r="P194"/>
  <c r="O194"/>
  <c r="N194"/>
  <c r="M194"/>
  <c r="L194"/>
  <c r="K194"/>
  <c r="AT188"/>
  <c r="AT186" s="1"/>
  <c r="AS188"/>
  <c r="AS186" s="1"/>
  <c r="AR188"/>
  <c r="AQ188"/>
  <c r="AQ186" s="1"/>
  <c r="AP188"/>
  <c r="AP186" s="1"/>
  <c r="AO188"/>
  <c r="AO186" s="1"/>
  <c r="AN188"/>
  <c r="AM188"/>
  <c r="AM186" s="1"/>
  <c r="AL188"/>
  <c r="AK188"/>
  <c r="AK186" s="1"/>
  <c r="AG188"/>
  <c r="AG186" s="1"/>
  <c r="AF188"/>
  <c r="AF186" s="1"/>
  <c r="AE188"/>
  <c r="AD188"/>
  <c r="AD186" s="1"/>
  <c r="AC188"/>
  <c r="AC186" s="1"/>
  <c r="AB188"/>
  <c r="AB186" s="1"/>
  <c r="AA188"/>
  <c r="Z188"/>
  <c r="Z186" s="1"/>
  <c r="Y188"/>
  <c r="Y186" s="1"/>
  <c r="X188"/>
  <c r="X186" s="1"/>
  <c r="T188"/>
  <c r="T186" s="1"/>
  <c r="S188"/>
  <c r="S186" s="1"/>
  <c r="R188"/>
  <c r="R186" s="1"/>
  <c r="Q188"/>
  <c r="Q186" s="1"/>
  <c r="P188"/>
  <c r="P186" s="1"/>
  <c r="O188"/>
  <c r="O186" s="1"/>
  <c r="N188"/>
  <c r="M188"/>
  <c r="M186" s="1"/>
  <c r="L188"/>
  <c r="L186" s="1"/>
  <c r="K188"/>
  <c r="K186" s="1"/>
  <c r="AT150"/>
  <c r="AT149" s="1"/>
  <c r="AS150"/>
  <c r="AS149" s="1"/>
  <c r="AR150"/>
  <c r="AR149" s="1"/>
  <c r="AQ150"/>
  <c r="AQ149" s="1"/>
  <c r="AP150"/>
  <c r="AP149" s="1"/>
  <c r="AO150"/>
  <c r="AO149" s="1"/>
  <c r="AN150"/>
  <c r="AN149" s="1"/>
  <c r="AM150"/>
  <c r="AL150"/>
  <c r="AL149" s="1"/>
  <c r="AK150"/>
  <c r="AK149" s="1"/>
  <c r="AG150"/>
  <c r="AG149" s="1"/>
  <c r="AF150"/>
  <c r="AF149" s="1"/>
  <c r="AE150"/>
  <c r="AE149" s="1"/>
  <c r="AD150"/>
  <c r="AD149" s="1"/>
  <c r="AC150"/>
  <c r="AC149" s="1"/>
  <c r="AB150"/>
  <c r="AB149" s="1"/>
  <c r="AA150"/>
  <c r="AA149" s="1"/>
  <c r="Z150"/>
  <c r="Y150"/>
  <c r="Y149" s="1"/>
  <c r="X150"/>
  <c r="X149" s="1"/>
  <c r="T150"/>
  <c r="T149" s="1"/>
  <c r="S150"/>
  <c r="S149" s="1"/>
  <c r="R150"/>
  <c r="R149" s="1"/>
  <c r="Q150"/>
  <c r="Q149" s="1"/>
  <c r="P150"/>
  <c r="P149" s="1"/>
  <c r="O150"/>
  <c r="O149" s="1"/>
  <c r="N150"/>
  <c r="N149" s="1"/>
  <c r="M150"/>
  <c r="L150"/>
  <c r="L149" s="1"/>
  <c r="K150"/>
  <c r="K149" s="1"/>
  <c r="AT145"/>
  <c r="AT144" s="1"/>
  <c r="AS145"/>
  <c r="AS144" s="1"/>
  <c r="AR145"/>
  <c r="AR144" s="1"/>
  <c r="AQ145"/>
  <c r="AQ144" s="1"/>
  <c r="AP145"/>
  <c r="AP144" s="1"/>
  <c r="AO145"/>
  <c r="AO144" s="1"/>
  <c r="AN145"/>
  <c r="AN144" s="1"/>
  <c r="AM145"/>
  <c r="AM144" s="1"/>
  <c r="AL145"/>
  <c r="AL144" s="1"/>
  <c r="AK145"/>
  <c r="AK144" s="1"/>
  <c r="AG145"/>
  <c r="AG144" s="1"/>
  <c r="AF145"/>
  <c r="AF144" s="1"/>
  <c r="AE145"/>
  <c r="AE144" s="1"/>
  <c r="AD145"/>
  <c r="AD144" s="1"/>
  <c r="AC145"/>
  <c r="AC144" s="1"/>
  <c r="AB145"/>
  <c r="AB144" s="1"/>
  <c r="AA145"/>
  <c r="AA144" s="1"/>
  <c r="Z145"/>
  <c r="Y145"/>
  <c r="Y144" s="1"/>
  <c r="X145"/>
  <c r="X144" s="1"/>
  <c r="T145"/>
  <c r="T144" s="1"/>
  <c r="S145"/>
  <c r="S144" s="1"/>
  <c r="R145"/>
  <c r="R144" s="1"/>
  <c r="Q145"/>
  <c r="Q144" s="1"/>
  <c r="P145"/>
  <c r="P144" s="1"/>
  <c r="O145"/>
  <c r="O144" s="1"/>
  <c r="N145"/>
  <c r="N144" s="1"/>
  <c r="M145"/>
  <c r="L145"/>
  <c r="L144" s="1"/>
  <c r="K145"/>
  <c r="K144" s="1"/>
  <c r="AT133"/>
  <c r="AS133"/>
  <c r="AR133"/>
  <c r="AQ133"/>
  <c r="AP133"/>
  <c r="AO133"/>
  <c r="AN133"/>
  <c r="AM133"/>
  <c r="AL133"/>
  <c r="AK133"/>
  <c r="AG133"/>
  <c r="AF133"/>
  <c r="AE133"/>
  <c r="AD133"/>
  <c r="AC133"/>
  <c r="AB133"/>
  <c r="AA133"/>
  <c r="Z133"/>
  <c r="Y133"/>
  <c r="X133"/>
  <c r="T133"/>
  <c r="S133"/>
  <c r="R133"/>
  <c r="Q133"/>
  <c r="P133"/>
  <c r="O133"/>
  <c r="N133"/>
  <c r="M133"/>
  <c r="L133"/>
  <c r="K133"/>
  <c r="AT131"/>
  <c r="AS131"/>
  <c r="AR131"/>
  <c r="AQ131"/>
  <c r="AP131"/>
  <c r="AO131"/>
  <c r="AN131"/>
  <c r="AM131"/>
  <c r="AL131"/>
  <c r="AK131"/>
  <c r="AG131"/>
  <c r="AF131"/>
  <c r="AE131"/>
  <c r="AD131"/>
  <c r="AC131"/>
  <c r="AB131"/>
  <c r="AA131"/>
  <c r="Z131"/>
  <c r="Y131"/>
  <c r="X131"/>
  <c r="T131"/>
  <c r="S131"/>
  <c r="R131"/>
  <c r="Q131"/>
  <c r="P131"/>
  <c r="O131"/>
  <c r="N131"/>
  <c r="M131"/>
  <c r="L131"/>
  <c r="K131"/>
  <c r="AT125"/>
  <c r="AS125"/>
  <c r="AR125"/>
  <c r="AR123" s="1"/>
  <c r="AQ125"/>
  <c r="AQ123" s="1"/>
  <c r="AP125"/>
  <c r="AO125"/>
  <c r="AO123" s="1"/>
  <c r="AN125"/>
  <c r="AN123" s="1"/>
  <c r="AM125"/>
  <c r="AL125"/>
  <c r="AK125"/>
  <c r="AG125"/>
  <c r="AF125"/>
  <c r="AE125"/>
  <c r="AE123" s="1"/>
  <c r="AD125"/>
  <c r="AD123" s="1"/>
  <c r="AC125"/>
  <c r="AB125"/>
  <c r="AA125"/>
  <c r="AA123" s="1"/>
  <c r="Z125"/>
  <c r="Y125"/>
  <c r="X125"/>
  <c r="T125"/>
  <c r="S125"/>
  <c r="S123" s="1"/>
  <c r="R125"/>
  <c r="R123" s="1"/>
  <c r="Q125"/>
  <c r="Q123" s="1"/>
  <c r="P125"/>
  <c r="O125"/>
  <c r="O123" s="1"/>
  <c r="N125"/>
  <c r="N123" s="1"/>
  <c r="M125"/>
  <c r="L125"/>
  <c r="K125"/>
  <c r="AT96"/>
  <c r="AS96"/>
  <c r="AS95" s="1"/>
  <c r="AR96"/>
  <c r="AR95" s="1"/>
  <c r="AQ96"/>
  <c r="AQ95" s="1"/>
  <c r="AP96"/>
  <c r="AP95" s="1"/>
  <c r="AO96"/>
  <c r="AO95" s="1"/>
  <c r="AN96"/>
  <c r="AN95" s="1"/>
  <c r="AM96"/>
  <c r="AM95" s="1"/>
  <c r="AL96"/>
  <c r="AL95" s="1"/>
  <c r="AK96"/>
  <c r="AK95" s="1"/>
  <c r="AG96"/>
  <c r="AG95" s="1"/>
  <c r="AF96"/>
  <c r="AF95" s="1"/>
  <c r="AE96"/>
  <c r="AE95" s="1"/>
  <c r="AD96"/>
  <c r="AD95" s="1"/>
  <c r="AC96"/>
  <c r="AC95" s="1"/>
  <c r="AB96"/>
  <c r="AB95" s="1"/>
  <c r="AA96"/>
  <c r="AA95" s="1"/>
  <c r="Z96"/>
  <c r="Y96"/>
  <c r="Y95" s="1"/>
  <c r="X96"/>
  <c r="X95" s="1"/>
  <c r="T96"/>
  <c r="T95" s="1"/>
  <c r="S96"/>
  <c r="S95" s="1"/>
  <c r="R96"/>
  <c r="R95" s="1"/>
  <c r="Q96"/>
  <c r="P96"/>
  <c r="P95" s="1"/>
  <c r="O96"/>
  <c r="O95" s="1"/>
  <c r="N96"/>
  <c r="N95" s="1"/>
  <c r="M96"/>
  <c r="M95" s="1"/>
  <c r="L96"/>
  <c r="L95" s="1"/>
  <c r="K96"/>
  <c r="K95" s="1"/>
  <c r="AT93"/>
  <c r="AT92" s="1"/>
  <c r="AS93"/>
  <c r="AS92" s="1"/>
  <c r="AR93"/>
  <c r="AR92" s="1"/>
  <c r="AQ93"/>
  <c r="AQ92" s="1"/>
  <c r="AP93"/>
  <c r="AP92" s="1"/>
  <c r="AO93"/>
  <c r="AN93"/>
  <c r="AN92" s="1"/>
  <c r="AM93"/>
  <c r="AM92" s="1"/>
  <c r="AL93"/>
  <c r="AL92" s="1"/>
  <c r="AK93"/>
  <c r="AK92" s="1"/>
  <c r="AG93"/>
  <c r="AF93"/>
  <c r="AF92" s="1"/>
  <c r="AE93"/>
  <c r="AE92" s="1"/>
  <c r="AD93"/>
  <c r="AD92" s="1"/>
  <c r="AC93"/>
  <c r="AC92" s="1"/>
  <c r="AB93"/>
  <c r="AB92" s="1"/>
  <c r="AA93"/>
  <c r="AA92" s="1"/>
  <c r="Z93"/>
  <c r="Z92" s="1"/>
  <c r="Y93"/>
  <c r="Y92" s="1"/>
  <c r="X93"/>
  <c r="X92" s="1"/>
  <c r="T93"/>
  <c r="T92" s="1"/>
  <c r="S93"/>
  <c r="S92" s="1"/>
  <c r="R93"/>
  <c r="R92" s="1"/>
  <c r="Q93"/>
  <c r="Q92" s="1"/>
  <c r="P93"/>
  <c r="P92" s="1"/>
  <c r="O93"/>
  <c r="O92" s="1"/>
  <c r="N93"/>
  <c r="M93"/>
  <c r="M92" s="1"/>
  <c r="L93"/>
  <c r="L92" s="1"/>
  <c r="K93"/>
  <c r="K92" s="1"/>
  <c r="AT81"/>
  <c r="AS81"/>
  <c r="AR81"/>
  <c r="AQ81"/>
  <c r="AP81"/>
  <c r="AO81"/>
  <c r="AN81"/>
  <c r="AM81"/>
  <c r="AL81"/>
  <c r="AK81"/>
  <c r="AG81"/>
  <c r="AF81"/>
  <c r="AE81"/>
  <c r="AD81"/>
  <c r="AC81"/>
  <c r="AB81"/>
  <c r="AA81"/>
  <c r="Z81"/>
  <c r="Y81"/>
  <c r="X81"/>
  <c r="T81"/>
  <c r="S81"/>
  <c r="R81"/>
  <c r="Q81"/>
  <c r="P81"/>
  <c r="O81"/>
  <c r="N81"/>
  <c r="M81"/>
  <c r="L81"/>
  <c r="K81"/>
  <c r="AT79"/>
  <c r="AS79"/>
  <c r="AR79"/>
  <c r="AQ79"/>
  <c r="AP79"/>
  <c r="AO79"/>
  <c r="AN79"/>
  <c r="AM79"/>
  <c r="AL79"/>
  <c r="AK79"/>
  <c r="AG79"/>
  <c r="AF79"/>
  <c r="AE79"/>
  <c r="AD79"/>
  <c r="AC79"/>
  <c r="AB79"/>
  <c r="AA79"/>
  <c r="Z79"/>
  <c r="Y79"/>
  <c r="X79"/>
  <c r="T79"/>
  <c r="S79"/>
  <c r="R79"/>
  <c r="Q79"/>
  <c r="P79"/>
  <c r="O79"/>
  <c r="N79"/>
  <c r="M79"/>
  <c r="L79"/>
  <c r="K79"/>
  <c r="AT73"/>
  <c r="AT71" s="1"/>
  <c r="AS73"/>
  <c r="AS71" s="1"/>
  <c r="AR73"/>
  <c r="AQ73"/>
  <c r="AQ71" s="1"/>
  <c r="AP73"/>
  <c r="AP71" s="1"/>
  <c r="AO73"/>
  <c r="AO71" s="1"/>
  <c r="AN73"/>
  <c r="AN71" s="1"/>
  <c r="AM73"/>
  <c r="AM71" s="1"/>
  <c r="AL73"/>
  <c r="AL71" s="1"/>
  <c r="AK73"/>
  <c r="AG73"/>
  <c r="AG71" s="1"/>
  <c r="AF73"/>
  <c r="AF71" s="1"/>
  <c r="AE73"/>
  <c r="AE71" s="1"/>
  <c r="AD73"/>
  <c r="AD71" s="1"/>
  <c r="AC73"/>
  <c r="AC71" s="1"/>
  <c r="AB73"/>
  <c r="AB71" s="1"/>
  <c r="AA73"/>
  <c r="AA71" s="1"/>
  <c r="Z73"/>
  <c r="Z71" s="1"/>
  <c r="Y73"/>
  <c r="Y71" s="1"/>
  <c r="X73"/>
  <c r="T73"/>
  <c r="T71" s="1"/>
  <c r="S73"/>
  <c r="R73"/>
  <c r="Q73"/>
  <c r="Q71" s="1"/>
  <c r="P73"/>
  <c r="P71" s="1"/>
  <c r="O73"/>
  <c r="O71" s="1"/>
  <c r="N73"/>
  <c r="M73"/>
  <c r="M71" s="1"/>
  <c r="L73"/>
  <c r="K73"/>
  <c r="K71" s="1"/>
  <c r="AT46"/>
  <c r="AT45" s="1"/>
  <c r="AS46"/>
  <c r="AS45" s="1"/>
  <c r="AR46"/>
  <c r="AR45" s="1"/>
  <c r="AQ46"/>
  <c r="AQ45" s="1"/>
  <c r="AP46"/>
  <c r="AP45" s="1"/>
  <c r="AO46"/>
  <c r="AO45" s="1"/>
  <c r="AN46"/>
  <c r="AM46"/>
  <c r="AM45" s="1"/>
  <c r="AL46"/>
  <c r="AL45" s="1"/>
  <c r="AK46"/>
  <c r="AK45" s="1"/>
  <c r="AG46"/>
  <c r="AG45" s="1"/>
  <c r="AF46"/>
  <c r="AF45" s="1"/>
  <c r="AE46"/>
  <c r="AE45" s="1"/>
  <c r="AD46"/>
  <c r="AD45" s="1"/>
  <c r="AC46"/>
  <c r="AC45" s="1"/>
  <c r="AB46"/>
  <c r="AB45" s="1"/>
  <c r="AA46"/>
  <c r="Z46"/>
  <c r="Z45" s="1"/>
  <c r="Y46"/>
  <c r="Y45" s="1"/>
  <c r="X46"/>
  <c r="X45" s="1"/>
  <c r="T46"/>
  <c r="T45" s="1"/>
  <c r="S46"/>
  <c r="S45" s="1"/>
  <c r="R46"/>
  <c r="R45" s="1"/>
  <c r="Q46"/>
  <c r="Q45" s="1"/>
  <c r="P46"/>
  <c r="P45" s="1"/>
  <c r="O46"/>
  <c r="O45" s="1"/>
  <c r="N46"/>
  <c r="M46"/>
  <c r="M45" s="1"/>
  <c r="L46"/>
  <c r="L45" s="1"/>
  <c r="K46"/>
  <c r="K45" s="1"/>
  <c r="AT41"/>
  <c r="AS41"/>
  <c r="AR41"/>
  <c r="AQ41"/>
  <c r="AP41"/>
  <c r="AP40" s="1"/>
  <c r="AP39" s="1"/>
  <c r="AO41"/>
  <c r="AN41"/>
  <c r="AM41"/>
  <c r="AL41"/>
  <c r="AK41"/>
  <c r="AG41"/>
  <c r="AG40" s="1"/>
  <c r="AG39" s="1"/>
  <c r="AF41"/>
  <c r="AF40" s="1"/>
  <c r="AF39" s="1"/>
  <c r="AE41"/>
  <c r="AD41"/>
  <c r="AC41"/>
  <c r="AB41"/>
  <c r="AB40" s="1"/>
  <c r="AB39" s="1"/>
  <c r="AA41"/>
  <c r="Z41"/>
  <c r="Y41"/>
  <c r="X41"/>
  <c r="T41"/>
  <c r="S41"/>
  <c r="R41"/>
  <c r="Q41"/>
  <c r="P41"/>
  <c r="O41"/>
  <c r="N41"/>
  <c r="N40" s="1"/>
  <c r="N39" s="1"/>
  <c r="M41"/>
  <c r="L41"/>
  <c r="K41"/>
  <c r="AT33"/>
  <c r="AS33"/>
  <c r="AR33"/>
  <c r="AQ33"/>
  <c r="AP33"/>
  <c r="AO33"/>
  <c r="AN33"/>
  <c r="AM33"/>
  <c r="AL33"/>
  <c r="AK33"/>
  <c r="AG33"/>
  <c r="AF33"/>
  <c r="AE33"/>
  <c r="AE24" s="1"/>
  <c r="AD33"/>
  <c r="AC33"/>
  <c r="AB33"/>
  <c r="AA33"/>
  <c r="Z33"/>
  <c r="Y33"/>
  <c r="X33"/>
  <c r="T33"/>
  <c r="S33"/>
  <c r="R33"/>
  <c r="Q33"/>
  <c r="P33"/>
  <c r="O33"/>
  <c r="N33"/>
  <c r="M33"/>
  <c r="L33"/>
  <c r="K33"/>
  <c r="AT22"/>
  <c r="AS22"/>
  <c r="AR22"/>
  <c r="AQ22"/>
  <c r="AP22"/>
  <c r="AO22"/>
  <c r="AN22"/>
  <c r="AM22"/>
  <c r="AL22"/>
  <c r="AK22"/>
  <c r="AG22"/>
  <c r="AF22"/>
  <c r="AE22"/>
  <c r="AD22"/>
  <c r="AC22"/>
  <c r="AB22"/>
  <c r="AA22"/>
  <c r="Z22"/>
  <c r="Y22"/>
  <c r="X22"/>
  <c r="T22"/>
  <c r="S22"/>
  <c r="R22"/>
  <c r="Q22"/>
  <c r="P22"/>
  <c r="O22"/>
  <c r="N22"/>
  <c r="M22"/>
  <c r="L22"/>
  <c r="K22"/>
  <c r="AT16"/>
  <c r="AT14" s="1"/>
  <c r="AS16"/>
  <c r="AS14" s="1"/>
  <c r="AR16"/>
  <c r="AR14" s="1"/>
  <c r="AQ16"/>
  <c r="AP16"/>
  <c r="AP14" s="1"/>
  <c r="AO16"/>
  <c r="AO14" s="1"/>
  <c r="AN16"/>
  <c r="AN14" s="1"/>
  <c r="AM16"/>
  <c r="AM14" s="1"/>
  <c r="AL16"/>
  <c r="AL14" s="1"/>
  <c r="AK16"/>
  <c r="AG16"/>
  <c r="AG14" s="1"/>
  <c r="AF16"/>
  <c r="AF14" s="1"/>
  <c r="AE16"/>
  <c r="AD16"/>
  <c r="AD14" s="1"/>
  <c r="AC16"/>
  <c r="AC14" s="1"/>
  <c r="AB16"/>
  <c r="AB14" s="1"/>
  <c r="AA16"/>
  <c r="Z16"/>
  <c r="Z14" s="1"/>
  <c r="Y16"/>
  <c r="Y14" s="1"/>
  <c r="X16"/>
  <c r="X14" s="1"/>
  <c r="T16"/>
  <c r="T14" s="1"/>
  <c r="S16"/>
  <c r="S14" s="1"/>
  <c r="R16"/>
  <c r="R14" s="1"/>
  <c r="Q16"/>
  <c r="P16"/>
  <c r="P14" s="1"/>
  <c r="O16"/>
  <c r="N16"/>
  <c r="N14" s="1"/>
  <c r="M16"/>
  <c r="M14" s="1"/>
  <c r="L16"/>
  <c r="L14" s="1"/>
  <c r="K16"/>
  <c r="K14" s="1"/>
  <c r="AM3227"/>
  <c r="W3557"/>
  <c r="AJ1457"/>
  <c r="AK1515"/>
  <c r="AK1514" s="1"/>
  <c r="O1515"/>
  <c r="O1514" s="1"/>
  <c r="AJ2625"/>
  <c r="J778" l="1"/>
  <c r="AK2909"/>
  <c r="AJ5268"/>
  <c r="AJ4957"/>
  <c r="AJ4956" s="1"/>
  <c r="X8343"/>
  <c r="X8342" s="1"/>
  <c r="AF7952"/>
  <c r="AF7951" s="1"/>
  <c r="P8839"/>
  <c r="P8838" s="1"/>
  <c r="J3525"/>
  <c r="J4083"/>
  <c r="AJ5244"/>
  <c r="W6336"/>
  <c r="AJ2841"/>
  <c r="AJ2203"/>
  <c r="AJ7212"/>
  <c r="J3870"/>
  <c r="J6287"/>
  <c r="AQ7526"/>
  <c r="AQ7525" s="1"/>
  <c r="AJ5314"/>
  <c r="AJ4837"/>
  <c r="AJ4342"/>
  <c r="AJ4341" s="1"/>
  <c r="AJ2060"/>
  <c r="AJ2437"/>
  <c r="AJ6533"/>
  <c r="AJ6284"/>
  <c r="O3169"/>
  <c r="O3198" s="1"/>
  <c r="O3203" s="1"/>
  <c r="O3207" s="1"/>
  <c r="J1185"/>
  <c r="AJ5025"/>
  <c r="AJ2368"/>
  <c r="AJ2367" s="1"/>
  <c r="AJ4366"/>
  <c r="R1446"/>
  <c r="R1445" s="1"/>
  <c r="AJ7573"/>
  <c r="AJ6333"/>
  <c r="AJ4744"/>
  <c r="AJ3751"/>
  <c r="AJ5507"/>
  <c r="AJ4788"/>
  <c r="AJ2247"/>
  <c r="AJ8029"/>
  <c r="AJ8028" s="1"/>
  <c r="AJ6949"/>
  <c r="AJ6238"/>
  <c r="J6235"/>
  <c r="AJ470"/>
  <c r="AJ469" s="1"/>
  <c r="J3939"/>
  <c r="J2531"/>
  <c r="J5991"/>
  <c r="J2935"/>
  <c r="J6460"/>
  <c r="J4649"/>
  <c r="AA7952"/>
  <c r="AA7951" s="1"/>
  <c r="AJ7426"/>
  <c r="AJ4981"/>
  <c r="AJ1916"/>
  <c r="AJ1577"/>
  <c r="AJ1576" s="1"/>
  <c r="J620"/>
  <c r="J3359"/>
  <c r="J7529"/>
  <c r="AW6732"/>
  <c r="J1989"/>
  <c r="K8318"/>
  <c r="K8317" s="1"/>
  <c r="K8351" s="1"/>
  <c r="O8318"/>
  <c r="O8317" s="1"/>
  <c r="AO8343"/>
  <c r="AO8342" s="1"/>
  <c r="T8961"/>
  <c r="AC8961"/>
  <c r="J5701"/>
  <c r="J6897"/>
  <c r="M6654"/>
  <c r="M6684" s="1"/>
  <c r="J5390"/>
  <c r="J2767"/>
  <c r="J8430"/>
  <c r="J8429" s="1"/>
  <c r="J5632"/>
  <c r="AJ866"/>
  <c r="AS8961"/>
  <c r="AJ354"/>
  <c r="AJ353" s="1"/>
  <c r="J1966"/>
  <c r="AW4526"/>
  <c r="AW7039"/>
  <c r="AW8954"/>
  <c r="AT1130"/>
  <c r="AT1129" s="1"/>
  <c r="AD7939"/>
  <c r="AL1195"/>
  <c r="W6679"/>
  <c r="Q7526"/>
  <c r="Q7525" s="1"/>
  <c r="W3525"/>
  <c r="W3147"/>
  <c r="AM7526"/>
  <c r="AM7525" s="1"/>
  <c r="W5265"/>
  <c r="AT3869"/>
  <c r="AT3899" s="1"/>
  <c r="AT3904" s="1"/>
  <c r="AT3908" s="1"/>
  <c r="N4293"/>
  <c r="AN4481"/>
  <c r="AA4862"/>
  <c r="AA4891" s="1"/>
  <c r="AA4896" s="1"/>
  <c r="AA4900" s="1"/>
  <c r="AN5195"/>
  <c r="AN5224" s="1"/>
  <c r="AN5230" s="1"/>
  <c r="AN5234" s="1"/>
  <c r="P5292"/>
  <c r="P5321" s="1"/>
  <c r="P5327" s="1"/>
  <c r="P5331" s="1"/>
  <c r="N5437"/>
  <c r="N5466" s="1"/>
  <c r="N5472" s="1"/>
  <c r="AE5582"/>
  <c r="AE5612" s="1"/>
  <c r="AE5618" s="1"/>
  <c r="AE5622" s="1"/>
  <c r="AA5679"/>
  <c r="AA5710" s="1"/>
  <c r="AA5716" s="1"/>
  <c r="AA5720" s="1"/>
  <c r="AR5825"/>
  <c r="AR5854" s="1"/>
  <c r="AR5860" s="1"/>
  <c r="AR5864" s="1"/>
  <c r="AG6998"/>
  <c r="AG6978" s="1"/>
  <c r="T7838"/>
  <c r="T7827" s="1"/>
  <c r="AC1491"/>
  <c r="AC1480" s="1"/>
  <c r="J751"/>
  <c r="J831"/>
  <c r="J981"/>
  <c r="J1290"/>
  <c r="W2274"/>
  <c r="W2342"/>
  <c r="W4363"/>
  <c r="W7608"/>
  <c r="W7676"/>
  <c r="W7909"/>
  <c r="W8001"/>
  <c r="T8629"/>
  <c r="T8628" s="1"/>
  <c r="AW6975"/>
  <c r="J1569"/>
  <c r="J2345"/>
  <c r="J2814"/>
  <c r="J6775"/>
  <c r="J7655"/>
  <c r="J5705"/>
  <c r="AJ3754"/>
  <c r="W2723"/>
  <c r="W5459"/>
  <c r="AM1569"/>
  <c r="AM1568" s="1"/>
  <c r="J642"/>
  <c r="J1135"/>
  <c r="J1263"/>
  <c r="W2010"/>
  <c r="W5701"/>
  <c r="W6140"/>
  <c r="W6530"/>
  <c r="W7861"/>
  <c r="W7939"/>
  <c r="W8231"/>
  <c r="AJ6189"/>
  <c r="N8676"/>
  <c r="N8675" s="1"/>
  <c r="J2510"/>
  <c r="J4978"/>
  <c r="W7774"/>
  <c r="W5196"/>
  <c r="AW6483"/>
  <c r="W6655"/>
  <c r="J6165"/>
  <c r="N1097"/>
  <c r="P8629"/>
  <c r="P8628" s="1"/>
  <c r="W5656"/>
  <c r="J95"/>
  <c r="J4482"/>
  <c r="Q1569"/>
  <c r="Q1568" s="1"/>
  <c r="Q7909"/>
  <c r="AD7909"/>
  <c r="J1049"/>
  <c r="W1966"/>
  <c r="W3942"/>
  <c r="W4506"/>
  <c r="W4978"/>
  <c r="W6484"/>
  <c r="W5898"/>
  <c r="Y8629"/>
  <c r="Y8628" s="1"/>
  <c r="J4550"/>
  <c r="J4934"/>
  <c r="J6949"/>
  <c r="AC6921"/>
  <c r="Y7165"/>
  <c r="AP7165"/>
  <c r="AA7939"/>
  <c r="J6533"/>
  <c r="W6725"/>
  <c r="W3501"/>
  <c r="W3191"/>
  <c r="AW6080"/>
  <c r="K8373"/>
  <c r="K8372" s="1"/>
  <c r="K8401" s="1"/>
  <c r="W4482"/>
  <c r="AB3917"/>
  <c r="AB3946" s="1"/>
  <c r="AB3951" s="1"/>
  <c r="AB3955" s="1"/>
  <c r="Q4246"/>
  <c r="Q4275" s="1"/>
  <c r="Q4280" s="1"/>
  <c r="M4672"/>
  <c r="Z5292"/>
  <c r="Z5321" s="1"/>
  <c r="Z5327" s="1"/>
  <c r="Z5331" s="1"/>
  <c r="Q5729"/>
  <c r="Q5758" s="1"/>
  <c r="Q5764" s="1"/>
  <c r="Q5768" s="1"/>
  <c r="AQ1653"/>
  <c r="AQ1652" s="1"/>
  <c r="M1263"/>
  <c r="AE40"/>
  <c r="AE39" s="1"/>
  <c r="AW7462"/>
  <c r="AM5485"/>
  <c r="AM5515" s="1"/>
  <c r="J2105"/>
  <c r="AA6164"/>
  <c r="AA6194" s="1"/>
  <c r="AA6200" s="1"/>
  <c r="AA6204" s="1"/>
  <c r="J6333"/>
  <c r="AB8570"/>
  <c r="AB8569" s="1"/>
  <c r="AB8599" s="1"/>
  <c r="AB4862"/>
  <c r="AB4891" s="1"/>
  <c r="AB4896" s="1"/>
  <c r="AB4900" s="1"/>
  <c r="O6753"/>
  <c r="O6782" s="1"/>
  <c r="O6788" s="1"/>
  <c r="O6792" s="1"/>
  <c r="J3616"/>
  <c r="AE8707"/>
  <c r="AE8706" s="1"/>
  <c r="J7236"/>
  <c r="J3170"/>
  <c r="X8570"/>
  <c r="X8569" s="1"/>
  <c r="X8599" s="1"/>
  <c r="AD1653"/>
  <c r="AD1652" s="1"/>
  <c r="AB8373"/>
  <c r="AB8372" s="1"/>
  <c r="AB8401" s="1"/>
  <c r="T8570"/>
  <c r="T8569" s="1"/>
  <c r="T8599" s="1"/>
  <c r="W3332"/>
  <c r="Y5003"/>
  <c r="Y5032" s="1"/>
  <c r="Y5037" s="1"/>
  <c r="Y5041" s="1"/>
  <c r="T5243"/>
  <c r="T5273" s="1"/>
  <c r="T5279" s="1"/>
  <c r="T5283" s="1"/>
  <c r="AC5777"/>
  <c r="AC5806" s="1"/>
  <c r="AC5812" s="1"/>
  <c r="AC5816" s="1"/>
  <c r="P6556"/>
  <c r="P6586" s="1"/>
  <c r="P6592" s="1"/>
  <c r="P6596" s="1"/>
  <c r="AQ1569"/>
  <c r="AQ1568" s="1"/>
  <c r="AT1608"/>
  <c r="AN1618"/>
  <c r="J2298"/>
  <c r="J3147"/>
  <c r="J4863"/>
  <c r="J4862" s="1"/>
  <c r="J5051"/>
  <c r="J6484"/>
  <c r="J6852"/>
  <c r="J6851" s="1"/>
  <c r="J7355"/>
  <c r="J7185"/>
  <c r="J7803"/>
  <c r="J7939"/>
  <c r="J8662"/>
  <c r="J8815"/>
  <c r="AJ549"/>
  <c r="AW5941"/>
  <c r="N1618"/>
  <c r="AR6851"/>
  <c r="AR6877" s="1"/>
  <c r="AR6883" s="1"/>
  <c r="AR6887" s="1"/>
  <c r="P1608"/>
  <c r="T1553"/>
  <c r="J2342"/>
  <c r="J2487"/>
  <c r="J1585"/>
  <c r="J3191"/>
  <c r="J3568"/>
  <c r="J3894"/>
  <c r="J4625"/>
  <c r="J6530"/>
  <c r="J6679"/>
  <c r="AJ761"/>
  <c r="K5244"/>
  <c r="AL1359"/>
  <c r="AL1358" s="1"/>
  <c r="X5195"/>
  <c r="X5224" s="1"/>
  <c r="X5230" s="1"/>
  <c r="X5234" s="1"/>
  <c r="J7861"/>
  <c r="J1553"/>
  <c r="AJ40"/>
  <c r="J7526"/>
  <c r="R1618"/>
  <c r="AC8951"/>
  <c r="J5656"/>
  <c r="J8207"/>
  <c r="J8206" s="1"/>
  <c r="AW6723"/>
  <c r="J6140"/>
  <c r="AJ4153"/>
  <c r="AJ5994"/>
  <c r="AJ6704"/>
  <c r="AJ7280"/>
  <c r="AJ7655"/>
  <c r="AJ7654" s="1"/>
  <c r="AJ7980"/>
  <c r="AJ7979" s="1"/>
  <c r="AJ8728"/>
  <c r="Z1529"/>
  <c r="AM1529"/>
  <c r="AP1634"/>
  <c r="AP1633" s="1"/>
  <c r="L1715"/>
  <c r="L1714" s="1"/>
  <c r="P1715"/>
  <c r="P1714" s="1"/>
  <c r="AC1715"/>
  <c r="AC1714" s="1"/>
  <c r="AT1715"/>
  <c r="AT1714" s="1"/>
  <c r="AK4909"/>
  <c r="AK4938" s="1"/>
  <c r="M5292"/>
  <c r="M5321" s="1"/>
  <c r="M5327" s="1"/>
  <c r="M5331" s="1"/>
  <c r="AG5437"/>
  <c r="AG5466" s="1"/>
  <c r="AG5472" s="1"/>
  <c r="AG5476" s="1"/>
  <c r="S5631"/>
  <c r="S5660" s="1"/>
  <c r="S5666" s="1"/>
  <c r="S5670" s="1"/>
  <c r="O6115"/>
  <c r="O6145" s="1"/>
  <c r="O6151" s="1"/>
  <c r="O6155" s="1"/>
  <c r="M3821"/>
  <c r="M3851" s="1"/>
  <c r="M3856" s="1"/>
  <c r="M3860" s="1"/>
  <c r="R4481"/>
  <c r="R4510" s="1"/>
  <c r="R4515" s="1"/>
  <c r="R4519" s="1"/>
  <c r="AF4624"/>
  <c r="AF4654" s="1"/>
  <c r="AF4659" s="1"/>
  <c r="AF4663" s="1"/>
  <c r="AQ4719"/>
  <c r="AQ4748" s="1"/>
  <c r="AQ4753" s="1"/>
  <c r="AQ4757" s="1"/>
  <c r="AN4766"/>
  <c r="AR4766"/>
  <c r="AR4796" s="1"/>
  <c r="AR4801" s="1"/>
  <c r="AR4805" s="1"/>
  <c r="AA4815"/>
  <c r="AA4844" s="1"/>
  <c r="AA4849" s="1"/>
  <c r="AA4853" s="1"/>
  <c r="AK4862"/>
  <c r="AK4891" s="1"/>
  <c r="AK4896" s="1"/>
  <c r="L4909"/>
  <c r="L4938" s="1"/>
  <c r="L4943" s="1"/>
  <c r="L4947" s="1"/>
  <c r="AL4909"/>
  <c r="Q4956"/>
  <c r="Q4985" s="1"/>
  <c r="Q4990" s="1"/>
  <c r="Q4994" s="1"/>
  <c r="Z4956"/>
  <c r="X5050"/>
  <c r="L5195"/>
  <c r="L5224" s="1"/>
  <c r="L5230" s="1"/>
  <c r="L5234" s="1"/>
  <c r="N5292"/>
  <c r="N5321" s="1"/>
  <c r="N5327" s="1"/>
  <c r="N5331" s="1"/>
  <c r="X5292"/>
  <c r="X5321" s="1"/>
  <c r="Y5389"/>
  <c r="Y5418" s="1"/>
  <c r="Z5437"/>
  <c r="N5485"/>
  <c r="N5515" s="1"/>
  <c r="N5521" s="1"/>
  <c r="N5525" s="1"/>
  <c r="AA5485"/>
  <c r="AA5515" s="1"/>
  <c r="AA5521" s="1"/>
  <c r="AR5485"/>
  <c r="AR5515" s="1"/>
  <c r="AR5521" s="1"/>
  <c r="AR5525" s="1"/>
  <c r="AO5534"/>
  <c r="AO5563" s="1"/>
  <c r="K5582"/>
  <c r="K5612" s="1"/>
  <c r="K5618" s="1"/>
  <c r="K5622" s="1"/>
  <c r="M5679"/>
  <c r="R5679"/>
  <c r="R5710" s="1"/>
  <c r="R5716" s="1"/>
  <c r="R5720" s="1"/>
  <c r="AD5729"/>
  <c r="AF5825"/>
  <c r="AF5854" s="1"/>
  <c r="AF5860" s="1"/>
  <c r="AF5864" s="1"/>
  <c r="AG6115"/>
  <c r="AG6145" s="1"/>
  <c r="AG6151" s="1"/>
  <c r="AG6155" s="1"/>
  <c r="AE6459"/>
  <c r="AE6489" s="1"/>
  <c r="AE6495" s="1"/>
  <c r="P7919"/>
  <c r="P7922" s="1"/>
  <c r="AF9072"/>
  <c r="AW6328"/>
  <c r="AW7069"/>
  <c r="Q5097"/>
  <c r="Q5126" s="1"/>
  <c r="Q5131" s="1"/>
  <c r="X1813"/>
  <c r="X1812" s="1"/>
  <c r="O3638"/>
  <c r="O3667" s="1"/>
  <c r="O3672" s="1"/>
  <c r="O3676" s="1"/>
  <c r="AL3777"/>
  <c r="AA3917"/>
  <c r="AB4341"/>
  <c r="AB4369" s="1"/>
  <c r="AB4374" s="1"/>
  <c r="AB4378" s="1"/>
  <c r="O4528"/>
  <c r="O4558" s="1"/>
  <c r="O4563" s="1"/>
  <c r="O4567" s="1"/>
  <c r="Z4672"/>
  <c r="AB4766"/>
  <c r="AB4796" s="1"/>
  <c r="AB4801" s="1"/>
  <c r="O4909"/>
  <c r="L5292"/>
  <c r="L5321" s="1"/>
  <c r="L5327" s="1"/>
  <c r="L5331" s="1"/>
  <c r="AT5292"/>
  <c r="AT5321" s="1"/>
  <c r="AT5327" s="1"/>
  <c r="AT5331" s="1"/>
  <c r="AP5340"/>
  <c r="AP5370" s="1"/>
  <c r="AP5376" s="1"/>
  <c r="AP5380" s="1"/>
  <c r="L5534"/>
  <c r="AL5534"/>
  <c r="AL5563" s="1"/>
  <c r="AL5569" s="1"/>
  <c r="AL5573" s="1"/>
  <c r="T5582"/>
  <c r="T5612" s="1"/>
  <c r="T5618" s="1"/>
  <c r="T5622" s="1"/>
  <c r="M6066"/>
  <c r="M6096" s="1"/>
  <c r="M6102" s="1"/>
  <c r="M6106" s="1"/>
  <c r="AF6115"/>
  <c r="AF6145" s="1"/>
  <c r="AF6151" s="1"/>
  <c r="AF6155" s="1"/>
  <c r="AK6115"/>
  <c r="AK6145" s="1"/>
  <c r="AK6151" s="1"/>
  <c r="AL6262"/>
  <c r="X6753"/>
  <c r="P6851"/>
  <c r="P6877" s="1"/>
  <c r="P6883" s="1"/>
  <c r="P6887" s="1"/>
  <c r="AL6851"/>
  <c r="AL6877" s="1"/>
  <c r="AL6883" s="1"/>
  <c r="AL6887" s="1"/>
  <c r="K6998"/>
  <c r="K6978" s="1"/>
  <c r="N7838"/>
  <c r="N7827" s="1"/>
  <c r="AW6968"/>
  <c r="AN7909"/>
  <c r="R7939"/>
  <c r="AL8570"/>
  <c r="AL8569" s="1"/>
  <c r="AL8599" s="1"/>
  <c r="S8707"/>
  <c r="S8706" s="1"/>
  <c r="AD8815"/>
  <c r="AM8815"/>
  <c r="AL8839"/>
  <c r="AL8838" s="1"/>
  <c r="AW6374"/>
  <c r="R1751"/>
  <c r="R1750" s="1"/>
  <c r="N1751"/>
  <c r="N1750" s="1"/>
  <c r="J2389"/>
  <c r="J5507"/>
  <c r="N6921"/>
  <c r="AT7165"/>
  <c r="Q7939"/>
  <c r="K8570"/>
  <c r="K8569" s="1"/>
  <c r="K8599" s="1"/>
  <c r="AL8629"/>
  <c r="AL8628" s="1"/>
  <c r="AM8676"/>
  <c r="AM8675" s="1"/>
  <c r="N8707"/>
  <c r="N8706" s="1"/>
  <c r="N8736" s="1"/>
  <c r="N8747" s="1"/>
  <c r="K8961"/>
  <c r="AK5243"/>
  <c r="AK5273" s="1"/>
  <c r="AK5279" s="1"/>
  <c r="AK5283" s="1"/>
  <c r="AK5217"/>
  <c r="X4909"/>
  <c r="X4938" s="1"/>
  <c r="X4943" s="1"/>
  <c r="X4947" s="1"/>
  <c r="AT8373"/>
  <c r="AT8372" s="1"/>
  <c r="AT8401" s="1"/>
  <c r="AT8412" s="1"/>
  <c r="AW7419"/>
  <c r="AD7165"/>
  <c r="AQ1135"/>
  <c r="AQ1134" s="1"/>
  <c r="O7952"/>
  <c r="O7951" s="1"/>
  <c r="X7952"/>
  <c r="X7951" s="1"/>
  <c r="AD1290"/>
  <c r="AD1289" s="1"/>
  <c r="AC8759"/>
  <c r="AC8758" s="1"/>
  <c r="AC8787" s="1"/>
  <c r="AF8707"/>
  <c r="AF8706" s="1"/>
  <c r="AF8318"/>
  <c r="AF8317" s="1"/>
  <c r="AF8732"/>
  <c r="AF8731" s="1"/>
  <c r="AL8961"/>
  <c r="AA8676"/>
  <c r="AA8675" s="1"/>
  <c r="L8759"/>
  <c r="L8758" s="1"/>
  <c r="L8787" s="1"/>
  <c r="T8839"/>
  <c r="T8838" s="1"/>
  <c r="AR7939"/>
  <c r="Q8662"/>
  <c r="Q8661" s="1"/>
  <c r="AK2934"/>
  <c r="X3263"/>
  <c r="X3292" s="1"/>
  <c r="X3297" s="1"/>
  <c r="X3301" s="1"/>
  <c r="AK3263"/>
  <c r="AK3292" s="1"/>
  <c r="AK3297" s="1"/>
  <c r="AK3301" s="1"/>
  <c r="R3405"/>
  <c r="R3435" s="1"/>
  <c r="R3440" s="1"/>
  <c r="R3444" s="1"/>
  <c r="AC3500"/>
  <c r="AC3528" s="1"/>
  <c r="AC3533" s="1"/>
  <c r="AC3537" s="1"/>
  <c r="M3546"/>
  <c r="M3576" s="1"/>
  <c r="M3581" s="1"/>
  <c r="M3585" s="1"/>
  <c r="AS3638"/>
  <c r="AS3667" s="1"/>
  <c r="AS3672" s="1"/>
  <c r="AS3676" s="1"/>
  <c r="T3729"/>
  <c r="T3759" s="1"/>
  <c r="T3764" s="1"/>
  <c r="T3768" s="1"/>
  <c r="AC3729"/>
  <c r="AC3759" s="1"/>
  <c r="AC3764" s="1"/>
  <c r="AC3768" s="1"/>
  <c r="AA3777"/>
  <c r="AA3803" s="1"/>
  <c r="AA3808" s="1"/>
  <c r="AA3812" s="1"/>
  <c r="Y3964"/>
  <c r="Y3993" s="1"/>
  <c r="Y3998" s="1"/>
  <c r="N4815"/>
  <c r="N4844" s="1"/>
  <c r="N4849" s="1"/>
  <c r="N4853" s="1"/>
  <c r="R4815"/>
  <c r="R4844" s="1"/>
  <c r="R4849" s="1"/>
  <c r="R4853" s="1"/>
  <c r="AG4909"/>
  <c r="AG4938" s="1"/>
  <c r="AG4943" s="1"/>
  <c r="AG4947" s="1"/>
  <c r="R5003"/>
  <c r="R5032" s="1"/>
  <c r="R5037" s="1"/>
  <c r="R5041" s="1"/>
  <c r="R5292"/>
  <c r="R5321" s="1"/>
  <c r="R5327" s="1"/>
  <c r="R5331" s="1"/>
  <c r="AS5340"/>
  <c r="AS5370" s="1"/>
  <c r="P5389"/>
  <c r="P5418" s="1"/>
  <c r="P5424" s="1"/>
  <c r="P5428" s="1"/>
  <c r="Y5437"/>
  <c r="Y5466" s="1"/>
  <c r="Y5472" s="1"/>
  <c r="Y5476" s="1"/>
  <c r="K5534"/>
  <c r="AB5534"/>
  <c r="AB5563" s="1"/>
  <c r="AB5569" s="1"/>
  <c r="AB5573" s="1"/>
  <c r="AS5582"/>
  <c r="AS5612" s="1"/>
  <c r="AS5618" s="1"/>
  <c r="AS5622" s="1"/>
  <c r="S6948"/>
  <c r="Y7838"/>
  <c r="Y7827" s="1"/>
  <c r="X5365"/>
  <c r="P8373"/>
  <c r="P8372" s="1"/>
  <c r="P8401" s="1"/>
  <c r="AC8373"/>
  <c r="AC8372" s="1"/>
  <c r="AC8401" s="1"/>
  <c r="Y8759"/>
  <c r="Y8758" s="1"/>
  <c r="Y8787" s="1"/>
  <c r="Z8815"/>
  <c r="AC8839"/>
  <c r="AC8838" s="1"/>
  <c r="AG8961"/>
  <c r="J2321"/>
  <c r="J5196"/>
  <c r="J5799"/>
  <c r="AC7165"/>
  <c r="AD4246"/>
  <c r="AD4275" s="1"/>
  <c r="AS7952"/>
  <c r="AS7951" s="1"/>
  <c r="AL8759"/>
  <c r="AL8758" s="1"/>
  <c r="AL8787" s="1"/>
  <c r="AL8800" s="1"/>
  <c r="J1529"/>
  <c r="X4341"/>
  <c r="M1135"/>
  <c r="M1134" s="1"/>
  <c r="R1097"/>
  <c r="J3194"/>
  <c r="O8825"/>
  <c r="AK8318"/>
  <c r="AK8317" s="1"/>
  <c r="AS2934"/>
  <c r="AS2963" s="1"/>
  <c r="AS2968" s="1"/>
  <c r="AS2972" s="1"/>
  <c r="N3405"/>
  <c r="X3638"/>
  <c r="X3667" s="1"/>
  <c r="X3672" s="1"/>
  <c r="X3676" s="1"/>
  <c r="L3729"/>
  <c r="AP3729"/>
  <c r="AP3759" s="1"/>
  <c r="AP3764" s="1"/>
  <c r="AP3768" s="1"/>
  <c r="AO4624"/>
  <c r="AF5340"/>
  <c r="AF5370" s="1"/>
  <c r="AF5376" s="1"/>
  <c r="AF5380" s="1"/>
  <c r="L5437"/>
  <c r="L5466" s="1"/>
  <c r="L5472" s="1"/>
  <c r="L5476" s="1"/>
  <c r="L5921"/>
  <c r="AR6066"/>
  <c r="AR6096" s="1"/>
  <c r="AR6102" s="1"/>
  <c r="AR6106" s="1"/>
  <c r="AG6703"/>
  <c r="AG6733" s="1"/>
  <c r="AG6739" s="1"/>
  <c r="AB7519"/>
  <c r="AB7518" s="1"/>
  <c r="AB6921"/>
  <c r="AK5220"/>
  <c r="O8343"/>
  <c r="O8342" s="1"/>
  <c r="AB7952"/>
  <c r="AB7951" s="1"/>
  <c r="AW6218"/>
  <c r="J8951"/>
  <c r="AW6767"/>
  <c r="N7149"/>
  <c r="R598"/>
  <c r="R597" s="1"/>
  <c r="AW5441"/>
  <c r="Y8961"/>
  <c r="W8397"/>
  <c r="L8373"/>
  <c r="L8372" s="1"/>
  <c r="L8401" s="1"/>
  <c r="AF8343"/>
  <c r="AF8342" s="1"/>
  <c r="J7426"/>
  <c r="J6238"/>
  <c r="AD24"/>
  <c r="AD13" s="1"/>
  <c r="AW6228"/>
  <c r="Q8815"/>
  <c r="AQ1290"/>
  <c r="AQ1289" s="1"/>
  <c r="AQ8951"/>
  <c r="AE8676"/>
  <c r="AE8675" s="1"/>
  <c r="AK7952"/>
  <c r="AK7951" s="1"/>
  <c r="W5607"/>
  <c r="AP8759"/>
  <c r="AP8758" s="1"/>
  <c r="AP8787" s="1"/>
  <c r="O8373"/>
  <c r="O8372" s="1"/>
  <c r="O8401" s="1"/>
  <c r="AN7952"/>
  <c r="AN7951" s="1"/>
  <c r="W4083"/>
  <c r="J4506"/>
  <c r="AS8318"/>
  <c r="AS8317" s="1"/>
  <c r="AS8351" s="1"/>
  <c r="Z8676"/>
  <c r="Z8675" s="1"/>
  <c r="N7165"/>
  <c r="AM7165"/>
  <c r="AE7939"/>
  <c r="P8570"/>
  <c r="P8569" s="1"/>
  <c r="P8599" s="1"/>
  <c r="AG8570"/>
  <c r="AG8569" s="1"/>
  <c r="AG8599" s="1"/>
  <c r="R8676"/>
  <c r="R8675" s="1"/>
  <c r="AN8676"/>
  <c r="AN8675" s="1"/>
  <c r="O8707"/>
  <c r="O8706" s="1"/>
  <c r="X8707"/>
  <c r="X8706" s="1"/>
  <c r="X8736" s="1"/>
  <c r="X8747" s="1"/>
  <c r="AS8732"/>
  <c r="AS8731" s="1"/>
  <c r="AS8825"/>
  <c r="Y8839"/>
  <c r="Y8838" s="1"/>
  <c r="M8859"/>
  <c r="M8858" s="1"/>
  <c r="Q8859"/>
  <c r="Q8858" s="1"/>
  <c r="K716"/>
  <c r="K715" s="1"/>
  <c r="L1130"/>
  <c r="L1129" s="1"/>
  <c r="T1130"/>
  <c r="T1129" s="1"/>
  <c r="Y1130"/>
  <c r="Y1129" s="1"/>
  <c r="Z1135"/>
  <c r="Z1134" s="1"/>
  <c r="AC1195"/>
  <c r="AG1195"/>
  <c r="AK6043"/>
  <c r="P6921"/>
  <c r="R7149"/>
  <c r="AR7165"/>
  <c r="AG7178"/>
  <c r="AG7177" s="1"/>
  <c r="AM6896"/>
  <c r="S4766"/>
  <c r="S4796" s="1"/>
  <c r="S4801" s="1"/>
  <c r="S4805" s="1"/>
  <c r="K8707"/>
  <c r="K8706" s="1"/>
  <c r="S8318"/>
  <c r="S8317" s="1"/>
  <c r="S7952"/>
  <c r="S7951" s="1"/>
  <c r="N7909"/>
  <c r="N7908" s="1"/>
  <c r="AT8839"/>
  <c r="AT8838" s="1"/>
  <c r="AT8759"/>
  <c r="AT8758" s="1"/>
  <c r="AT8787" s="1"/>
  <c r="AT8800" s="1"/>
  <c r="X8318"/>
  <c r="X8317" s="1"/>
  <c r="AQ8662"/>
  <c r="AQ8661" s="1"/>
  <c r="X4387"/>
  <c r="AQ4862"/>
  <c r="AQ4891" s="1"/>
  <c r="AQ4896" s="1"/>
  <c r="AQ4900" s="1"/>
  <c r="AT5003"/>
  <c r="AT5032" s="1"/>
  <c r="AT5037" s="1"/>
  <c r="AT5041" s="1"/>
  <c r="P5155"/>
  <c r="N5679"/>
  <c r="N5710" s="1"/>
  <c r="N5716" s="1"/>
  <c r="N5720" s="1"/>
  <c r="AR5679"/>
  <c r="AR5710" s="1"/>
  <c r="AR5716" s="1"/>
  <c r="AR5720" s="1"/>
  <c r="X5729"/>
  <c r="X5758" s="1"/>
  <c r="R6164"/>
  <c r="M6409"/>
  <c r="M6439" s="1"/>
  <c r="M6445" s="1"/>
  <c r="M6449" s="1"/>
  <c r="AS7577"/>
  <c r="AS7576" s="1"/>
  <c r="AS7186"/>
  <c r="J2274"/>
  <c r="J2723"/>
  <c r="J3123"/>
  <c r="J4247"/>
  <c r="J4694"/>
  <c r="J4887"/>
  <c r="J5075"/>
  <c r="J5217"/>
  <c r="J6921"/>
  <c r="J7379"/>
  <c r="J7608"/>
  <c r="J7632"/>
  <c r="J8859"/>
  <c r="J8898"/>
  <c r="J8922"/>
  <c r="W144"/>
  <c r="W1467"/>
  <c r="AJ244"/>
  <c r="AJ713"/>
  <c r="AJ3891"/>
  <c r="O5729"/>
  <c r="O5758" s="1"/>
  <c r="O5764" s="1"/>
  <c r="O5768" s="1"/>
  <c r="Q5582"/>
  <c r="Q5612" s="1"/>
  <c r="Q5618" s="1"/>
  <c r="Q5622" s="1"/>
  <c r="AR5195"/>
  <c r="AR5224" s="1"/>
  <c r="AR5230" s="1"/>
  <c r="AR5234" s="1"/>
  <c r="AP5003"/>
  <c r="AP5032" s="1"/>
  <c r="AP5037" s="1"/>
  <c r="AP5041" s="1"/>
  <c r="AW6417"/>
  <c r="AO1813"/>
  <c r="AO1812" s="1"/>
  <c r="X309"/>
  <c r="AS309"/>
  <c r="Z1226"/>
  <c r="Z1225" s="1"/>
  <c r="L1273"/>
  <c r="AG1359"/>
  <c r="AG1358" s="1"/>
  <c r="AW6713"/>
  <c r="AW6722"/>
  <c r="AW6809"/>
  <c r="AW6915"/>
  <c r="AW6934"/>
  <c r="AW6958"/>
  <c r="AW6992"/>
  <c r="AW7067"/>
  <c r="AW6789"/>
  <c r="AW6820"/>
  <c r="AW6859"/>
  <c r="AW6924"/>
  <c r="AW6964"/>
  <c r="AW6989"/>
  <c r="AW7027"/>
  <c r="AW7031"/>
  <c r="AW7408"/>
  <c r="AW8243"/>
  <c r="AL1491"/>
  <c r="AL1480" s="1"/>
  <c r="AW6865"/>
  <c r="AW6935"/>
  <c r="AW7052"/>
  <c r="AW408"/>
  <c r="AW8090"/>
  <c r="AW8575"/>
  <c r="AW8968"/>
  <c r="AW9048"/>
  <c r="AW9075"/>
  <c r="AW7023"/>
  <c r="AW6806"/>
  <c r="AW6474"/>
  <c r="AW6886"/>
  <c r="AW6800"/>
  <c r="AW6716"/>
  <c r="AR1511"/>
  <c r="AR1510" s="1"/>
  <c r="AW6985"/>
  <c r="AW8987"/>
  <c r="AW8976"/>
  <c r="AW7995"/>
  <c r="AW6960"/>
  <c r="AW6760"/>
  <c r="AW6693"/>
  <c r="AW6869"/>
  <c r="AW4922"/>
  <c r="AW6770"/>
  <c r="AW6816"/>
  <c r="AW6954"/>
  <c r="AW7007"/>
  <c r="AW7068"/>
  <c r="AW4747"/>
  <c r="AW4926"/>
  <c r="AW5451"/>
  <c r="AW5797"/>
  <c r="AW5838"/>
  <c r="AW6035"/>
  <c r="AW6074"/>
  <c r="AW6103"/>
  <c r="AW6123"/>
  <c r="AW6281"/>
  <c r="AW6368"/>
  <c r="AW6397"/>
  <c r="AW6518"/>
  <c r="AW6595"/>
  <c r="AW6994"/>
  <c r="AW7073"/>
  <c r="AW7111"/>
  <c r="AW7319"/>
  <c r="AW6178"/>
  <c r="AW7274"/>
  <c r="AW6523"/>
  <c r="AW7017"/>
  <c r="AW4842"/>
  <c r="AW4643"/>
  <c r="AW4803"/>
  <c r="AW5070"/>
  <c r="AW5379"/>
  <c r="AW5490"/>
  <c r="AW5539"/>
  <c r="AW5718"/>
  <c r="AW5846"/>
  <c r="AW5949"/>
  <c r="AW5982"/>
  <c r="AW6084"/>
  <c r="AW6152"/>
  <c r="AW6172"/>
  <c r="AW6182"/>
  <c r="AW6301"/>
  <c r="AW6428"/>
  <c r="AW6447"/>
  <c r="AW6497"/>
  <c r="AW6576"/>
  <c r="AW7415"/>
  <c r="AW5247"/>
  <c r="AW5474"/>
  <c r="AW5553"/>
  <c r="AW5703"/>
  <c r="AW5881"/>
  <c r="AW5971"/>
  <c r="AW6129"/>
  <c r="AW6364"/>
  <c r="AW6414"/>
  <c r="AW6562"/>
  <c r="AW6611"/>
  <c r="AW7099"/>
  <c r="AW7230"/>
  <c r="AW7409"/>
  <c r="AW9060"/>
  <c r="AW6232"/>
  <c r="AW6133"/>
  <c r="AW4731"/>
  <c r="AP1491"/>
  <c r="AP1480" s="1"/>
  <c r="AW6902"/>
  <c r="AW5842"/>
  <c r="AW4768"/>
  <c r="AW7003"/>
  <c r="AW6774"/>
  <c r="AW4543"/>
  <c r="AW4779"/>
  <c r="AW4787"/>
  <c r="AW4916"/>
  <c r="AW5544"/>
  <c r="AW6031"/>
  <c r="AW6039"/>
  <c r="AW6188"/>
  <c r="AW6332"/>
  <c r="AW4960"/>
  <c r="AW2090"/>
  <c r="AW5394"/>
  <c r="AW5350"/>
  <c r="AW7286"/>
  <c r="AW6875"/>
  <c r="AW6572"/>
  <c r="AW7361"/>
  <c r="AW6313"/>
  <c r="AW5976"/>
  <c r="AW6715"/>
  <c r="AW4613"/>
  <c r="AW6766"/>
  <c r="AW6997"/>
  <c r="AW7035"/>
  <c r="AW6799"/>
  <c r="AA1751"/>
  <c r="AA1750" s="1"/>
  <c r="J3942"/>
  <c r="J4106"/>
  <c r="J8260"/>
  <c r="J8675"/>
  <c r="J8728"/>
  <c r="W3264"/>
  <c r="W4694"/>
  <c r="AG8430"/>
  <c r="AG8429" s="1"/>
  <c r="W946"/>
  <c r="AJ1872"/>
  <c r="AJ2179"/>
  <c r="AJ3663"/>
  <c r="AJ3843"/>
  <c r="AJ5438"/>
  <c r="AJ5799"/>
  <c r="AJ6040"/>
  <c r="AJ6214"/>
  <c r="AJ7529"/>
  <c r="AJ8105"/>
  <c r="AJ8874"/>
  <c r="P3777"/>
  <c r="P3803" s="1"/>
  <c r="P3808" s="1"/>
  <c r="P3812" s="1"/>
  <c r="K4387"/>
  <c r="K4416" s="1"/>
  <c r="K4421" s="1"/>
  <c r="K4425" s="1"/>
  <c r="O4766"/>
  <c r="O4796" s="1"/>
  <c r="O4801" s="1"/>
  <c r="O4805" s="1"/>
  <c r="M5195"/>
  <c r="M5224" s="1"/>
  <c r="M5230" s="1"/>
  <c r="M5234" s="1"/>
  <c r="S5292"/>
  <c r="S5321" s="1"/>
  <c r="S5327" s="1"/>
  <c r="S5331" s="1"/>
  <c r="AE5679"/>
  <c r="AE5710" s="1"/>
  <c r="AE5716" s="1"/>
  <c r="AE5720" s="1"/>
  <c r="R5729"/>
  <c r="R5758" s="1"/>
  <c r="R5764" s="1"/>
  <c r="R5768" s="1"/>
  <c r="AG6066"/>
  <c r="AG6096" s="1"/>
  <c r="AG6102" s="1"/>
  <c r="AG6106" s="1"/>
  <c r="AR6213"/>
  <c r="AR6243" s="1"/>
  <c r="AR6249" s="1"/>
  <c r="AR6253" s="1"/>
  <c r="O7354"/>
  <c r="O7383" s="1"/>
  <c r="O7389" s="1"/>
  <c r="O7393" s="1"/>
  <c r="AB3169"/>
  <c r="AB3198" s="1"/>
  <c r="AB3203" s="1"/>
  <c r="AB3207" s="1"/>
  <c r="T3594"/>
  <c r="T3620" s="1"/>
  <c r="T3625" s="1"/>
  <c r="T3629" s="1"/>
  <c r="AW6709"/>
  <c r="AW6855"/>
  <c r="AC7955"/>
  <c r="AM5171"/>
  <c r="AN3917"/>
  <c r="AN3946" s="1"/>
  <c r="AN3951" s="1"/>
  <c r="AN3955" s="1"/>
  <c r="AQ4246"/>
  <c r="AQ4275" s="1"/>
  <c r="AF5243"/>
  <c r="AF5273" s="1"/>
  <c r="AF5279" s="1"/>
  <c r="AF5283" s="1"/>
  <c r="AC5292"/>
  <c r="AC5321" s="1"/>
  <c r="AC5327" s="1"/>
  <c r="AC5331" s="1"/>
  <c r="AP5292"/>
  <c r="AP5321" s="1"/>
  <c r="AP5327" s="1"/>
  <c r="AP5331" s="1"/>
  <c r="AK5437"/>
  <c r="AK5466" s="1"/>
  <c r="AK5472" s="1"/>
  <c r="AK5476" s="1"/>
  <c r="Z5582"/>
  <c r="N5631"/>
  <c r="N5660" s="1"/>
  <c r="N5666" s="1"/>
  <c r="N5670" s="1"/>
  <c r="Y5777"/>
  <c r="Y5806" s="1"/>
  <c r="Y5812" s="1"/>
  <c r="Y5816" s="1"/>
  <c r="W45"/>
  <c r="W666"/>
  <c r="W775"/>
  <c r="W922"/>
  <c r="W1130"/>
  <c r="W1919"/>
  <c r="W2888"/>
  <c r="W2956"/>
  <c r="W3076"/>
  <c r="W3288"/>
  <c r="W3522"/>
  <c r="W3894"/>
  <c r="W4435"/>
  <c r="W5075"/>
  <c r="W5411"/>
  <c r="W6630"/>
  <c r="W7629"/>
  <c r="AJ92"/>
  <c r="AJ3288"/>
  <c r="AJ7449"/>
  <c r="AJ7179"/>
  <c r="Z1130"/>
  <c r="Z1129" s="1"/>
  <c r="O1185"/>
  <c r="O1184" s="1"/>
  <c r="M3638"/>
  <c r="M3667" s="1"/>
  <c r="M3672" s="1"/>
  <c r="M3676" s="1"/>
  <c r="W7331"/>
  <c r="AG7955"/>
  <c r="W4931"/>
  <c r="AC3263"/>
  <c r="AC3292" s="1"/>
  <c r="AC3297" s="1"/>
  <c r="AC3301" s="1"/>
  <c r="W2676"/>
  <c r="W8919"/>
  <c r="W8373"/>
  <c r="AJ8545"/>
  <c r="W7307"/>
  <c r="W1195"/>
  <c r="W817"/>
  <c r="W1963"/>
  <c r="W2250"/>
  <c r="W2651"/>
  <c r="W2720"/>
  <c r="W3100"/>
  <c r="W3454"/>
  <c r="W3870"/>
  <c r="W4459"/>
  <c r="W4649"/>
  <c r="W6918"/>
  <c r="W8145"/>
  <c r="AJ1359"/>
  <c r="AJ2484"/>
  <c r="AJ3332"/>
  <c r="AJ3730"/>
  <c r="AJ4080"/>
  <c r="AJ4200"/>
  <c r="AJ7771"/>
  <c r="W6189"/>
  <c r="K713"/>
  <c r="K712" s="1"/>
  <c r="AT716"/>
  <c r="AT715" s="1"/>
  <c r="AE981"/>
  <c r="AE980" s="1"/>
  <c r="AN3894"/>
  <c r="AK4318"/>
  <c r="AM4412"/>
  <c r="AA5075"/>
  <c r="AN5365"/>
  <c r="N5411"/>
  <c r="M5486"/>
  <c r="M5485" s="1"/>
  <c r="M5778"/>
  <c r="M5777" s="1"/>
  <c r="M5806" s="1"/>
  <c r="M5812" s="1"/>
  <c r="M5816" s="1"/>
  <c r="W8169"/>
  <c r="W8570"/>
  <c r="T3638"/>
  <c r="T3667" s="1"/>
  <c r="T3672" s="1"/>
  <c r="T3676" s="1"/>
  <c r="AE3685"/>
  <c r="AE3711" s="1"/>
  <c r="AE3716" s="1"/>
  <c r="AE3720" s="1"/>
  <c r="AO7577"/>
  <c r="AO7576" s="1"/>
  <c r="AO7186"/>
  <c r="W716"/>
  <c r="W715" s="1"/>
  <c r="W1895"/>
  <c r="W2226"/>
  <c r="W2295"/>
  <c r="W2440"/>
  <c r="W3144"/>
  <c r="W3568"/>
  <c r="W3939"/>
  <c r="W4271"/>
  <c r="W4625"/>
  <c r="W4624" s="1"/>
  <c r="W5217"/>
  <c r="W8594"/>
  <c r="W8783"/>
  <c r="AJ604"/>
  <c r="AJ1130"/>
  <c r="AJ7186"/>
  <c r="AJ7577"/>
  <c r="W2060"/>
  <c r="J5559"/>
  <c r="AJ5119"/>
  <c r="AS40"/>
  <c r="AS39" s="1"/>
  <c r="N981"/>
  <c r="N980" s="1"/>
  <c r="Z1608"/>
  <c r="Z1607" s="1"/>
  <c r="AJ1963"/>
  <c r="W4863"/>
  <c r="W4862" s="1"/>
  <c r="W14"/>
  <c r="K4862"/>
  <c r="K7577"/>
  <c r="K7576" s="1"/>
  <c r="AJ576"/>
  <c r="AJ3076"/>
  <c r="AJ4791"/>
  <c r="W604"/>
  <c r="W603" s="1"/>
  <c r="W2912"/>
  <c r="AW3820"/>
  <c r="R5243"/>
  <c r="R5273" s="1"/>
  <c r="R5279" s="1"/>
  <c r="R5283" s="1"/>
  <c r="AS5825"/>
  <c r="AS5854" s="1"/>
  <c r="AS5860" s="1"/>
  <c r="AS5864" s="1"/>
  <c r="M7188"/>
  <c r="AD7526"/>
  <c r="AD7525" s="1"/>
  <c r="AD7185"/>
  <c r="AN8343"/>
  <c r="AN8342" s="1"/>
  <c r="X8373"/>
  <c r="X8372" s="1"/>
  <c r="AO8373"/>
  <c r="AO8372" s="1"/>
  <c r="AO8401" s="1"/>
  <c r="AO8406" s="1"/>
  <c r="P8430"/>
  <c r="P8429" s="1"/>
  <c r="AL8430"/>
  <c r="AL8429" s="1"/>
  <c r="O8570"/>
  <c r="O8569" s="1"/>
  <c r="O8599" s="1"/>
  <c r="AS8570"/>
  <c r="AS8569" s="1"/>
  <c r="AS8599" s="1"/>
  <c r="AC8629"/>
  <c r="AC8628" s="1"/>
  <c r="AP8629"/>
  <c r="AP8628" s="1"/>
  <c r="AD5631"/>
  <c r="AD5660" s="1"/>
  <c r="AD5666" s="1"/>
  <c r="AD5670" s="1"/>
  <c r="X4862"/>
  <c r="Z5729"/>
  <c r="Z5758" s="1"/>
  <c r="Z5764" s="1"/>
  <c r="Z5768" s="1"/>
  <c r="AK8570"/>
  <c r="AK8569" s="1"/>
  <c r="AK8599" s="1"/>
  <c r="S8373"/>
  <c r="S8372" s="1"/>
  <c r="S8401" s="1"/>
  <c r="AF7354"/>
  <c r="T7165"/>
  <c r="R8318"/>
  <c r="R8317" s="1"/>
  <c r="R8351" s="1"/>
  <c r="AG5195"/>
  <c r="AG5224" s="1"/>
  <c r="AG5230" s="1"/>
  <c r="AG5234" s="1"/>
  <c r="AE7952"/>
  <c r="AE7951" s="1"/>
  <c r="AG5921"/>
  <c r="T8430"/>
  <c r="T8429" s="1"/>
  <c r="J1390"/>
  <c r="J1685"/>
  <c r="J1942"/>
  <c r="J2010"/>
  <c r="J3003"/>
  <c r="J3311"/>
  <c r="J4127"/>
  <c r="J4503"/>
  <c r="J5414"/>
  <c r="J5874"/>
  <c r="J8001"/>
  <c r="J8050"/>
  <c r="J8281"/>
  <c r="W3660"/>
  <c r="L6066"/>
  <c r="L6096" s="1"/>
  <c r="L6102" s="1"/>
  <c r="L6106" s="1"/>
  <c r="X5825"/>
  <c r="X5854" s="1"/>
  <c r="X5860" s="1"/>
  <c r="X5864" s="1"/>
  <c r="AK5582"/>
  <c r="AT5389"/>
  <c r="AT5418" s="1"/>
  <c r="AT5424" s="1"/>
  <c r="AT5428" s="1"/>
  <c r="AL5195"/>
  <c r="AL5224" s="1"/>
  <c r="AL5230" s="1"/>
  <c r="AL5234" s="1"/>
  <c r="AT6066"/>
  <c r="AT6096" s="1"/>
  <c r="AT6102" s="1"/>
  <c r="AT6106" s="1"/>
  <c r="T5921"/>
  <c r="T5950" s="1"/>
  <c r="T5956" s="1"/>
  <c r="T5960" s="1"/>
  <c r="AN3869"/>
  <c r="AK4058"/>
  <c r="AK4087" s="1"/>
  <c r="AG4341"/>
  <c r="AG4369" s="1"/>
  <c r="AG4374" s="1"/>
  <c r="AG4378" s="1"/>
  <c r="AE4387"/>
  <c r="AE4416" s="1"/>
  <c r="AE4421" s="1"/>
  <c r="AE4425" s="1"/>
  <c r="R4576"/>
  <c r="R4606" s="1"/>
  <c r="R4611" s="1"/>
  <c r="R4615" s="1"/>
  <c r="K4624"/>
  <c r="Y4672"/>
  <c r="Y4701" s="1"/>
  <c r="Y4706" s="1"/>
  <c r="Y4710" s="1"/>
  <c r="AC4672"/>
  <c r="AC4701" s="1"/>
  <c r="AC4706" s="1"/>
  <c r="AC4710" s="1"/>
  <c r="Q4719"/>
  <c r="N4766"/>
  <c r="R4766"/>
  <c r="R4796" s="1"/>
  <c r="R4801" s="1"/>
  <c r="R4805" s="1"/>
  <c r="Q4815"/>
  <c r="Q4844" s="1"/>
  <c r="Q4849" s="1"/>
  <c r="Q4853" s="1"/>
  <c r="S4862"/>
  <c r="S4891" s="1"/>
  <c r="S4896" s="1"/>
  <c r="S4900" s="1"/>
  <c r="AC4909"/>
  <c r="AC4938" s="1"/>
  <c r="AC4943" s="1"/>
  <c r="AC4947" s="1"/>
  <c r="N5003"/>
  <c r="AA5003"/>
  <c r="AK5050"/>
  <c r="AD5155"/>
  <c r="AQ5155"/>
  <c r="S5166"/>
  <c r="S5165" s="1"/>
  <c r="AQ5171"/>
  <c r="T5195"/>
  <c r="T5224" s="1"/>
  <c r="T5230" s="1"/>
  <c r="T5234" s="1"/>
  <c r="AT5195"/>
  <c r="AT5224" s="1"/>
  <c r="AT5230" s="1"/>
  <c r="AT5234" s="1"/>
  <c r="AD5243"/>
  <c r="AD5273" s="1"/>
  <c r="AD5279" s="1"/>
  <c r="AD5283" s="1"/>
  <c r="AE5292"/>
  <c r="AE5321" s="1"/>
  <c r="AE5327" s="1"/>
  <c r="AE5331" s="1"/>
  <c r="AR5292"/>
  <c r="AR5321" s="1"/>
  <c r="AR5327" s="1"/>
  <c r="AR5331" s="1"/>
  <c r="AK5340"/>
  <c r="AK5370" s="1"/>
  <c r="AK5376" s="1"/>
  <c r="AK5380" s="1"/>
  <c r="L5389"/>
  <c r="L5418" s="1"/>
  <c r="L5424" s="1"/>
  <c r="L5428" s="1"/>
  <c r="T5389"/>
  <c r="T5418" s="1"/>
  <c r="T5424" s="1"/>
  <c r="T5428" s="1"/>
  <c r="AG5389"/>
  <c r="AG5418" s="1"/>
  <c r="AG5424" s="1"/>
  <c r="AG5428" s="1"/>
  <c r="Q5437"/>
  <c r="Q5466" s="1"/>
  <c r="Q5472" s="1"/>
  <c r="Q5476" s="1"/>
  <c r="AQ5437"/>
  <c r="AQ5466" s="1"/>
  <c r="AQ5485"/>
  <c r="AQ5515" s="1"/>
  <c r="AQ5521" s="1"/>
  <c r="AQ5525" s="1"/>
  <c r="R5485"/>
  <c r="R5515" s="1"/>
  <c r="R5521" s="1"/>
  <c r="R5525" s="1"/>
  <c r="AN5485"/>
  <c r="AN5515" s="1"/>
  <c r="AN5521" s="1"/>
  <c r="AN5525" s="1"/>
  <c r="O5534"/>
  <c r="O5563" s="1"/>
  <c r="O5569" s="1"/>
  <c r="O5573" s="1"/>
  <c r="AS5534"/>
  <c r="AS5563" s="1"/>
  <c r="AS5569" s="1"/>
  <c r="AS5573" s="1"/>
  <c r="AA5582"/>
  <c r="AA5612" s="1"/>
  <c r="AA5618" s="1"/>
  <c r="AA5622" s="1"/>
  <c r="AO5582"/>
  <c r="AP5679"/>
  <c r="AP5710" s="1"/>
  <c r="AP5716" s="1"/>
  <c r="AP5720" s="1"/>
  <c r="Q5679"/>
  <c r="Q5710" s="1"/>
  <c r="Q5716" s="1"/>
  <c r="Q5720" s="1"/>
  <c r="P5729"/>
  <c r="P5758" s="1"/>
  <c r="P5764" s="1"/>
  <c r="P5768" s="1"/>
  <c r="Y5969"/>
  <c r="Y5999" s="1"/>
  <c r="Y6005" s="1"/>
  <c r="R6066"/>
  <c r="N6311"/>
  <c r="R6311"/>
  <c r="R6341" s="1"/>
  <c r="R6347" s="1"/>
  <c r="R6351" s="1"/>
  <c r="L6654"/>
  <c r="K7838"/>
  <c r="K7827" s="1"/>
  <c r="O7838"/>
  <c r="O7827" s="1"/>
  <c r="S7838"/>
  <c r="S7827" s="1"/>
  <c r="AB7838"/>
  <c r="AB7827" s="1"/>
  <c r="AO7838"/>
  <c r="AO7827" s="1"/>
  <c r="M2178"/>
  <c r="AM2178"/>
  <c r="AG3777"/>
  <c r="AG3803" s="1"/>
  <c r="AG3808" s="1"/>
  <c r="AG3812" s="1"/>
  <c r="P3869"/>
  <c r="P3899" s="1"/>
  <c r="P3904" s="1"/>
  <c r="P3908" s="1"/>
  <c r="AL3869"/>
  <c r="AL3899" s="1"/>
  <c r="AL3904" s="1"/>
  <c r="AL3908" s="1"/>
  <c r="AM3917"/>
  <c r="O4387"/>
  <c r="O4416" s="1"/>
  <c r="O4421" s="1"/>
  <c r="O4425" s="1"/>
  <c r="S4387"/>
  <c r="S4416" s="1"/>
  <c r="S4421" s="1"/>
  <c r="S4425" s="1"/>
  <c r="L4434"/>
  <c r="P4434"/>
  <c r="P4463" s="1"/>
  <c r="P4468" s="1"/>
  <c r="P4472" s="1"/>
  <c r="N4528"/>
  <c r="N4558" s="1"/>
  <c r="N4563" s="1"/>
  <c r="N4567" s="1"/>
  <c r="AD4672"/>
  <c r="K4766"/>
  <c r="K4796" s="1"/>
  <c r="K4801" s="1"/>
  <c r="K4805" s="1"/>
  <c r="AN5243"/>
  <c r="AN5273" s="1"/>
  <c r="AN5279" s="1"/>
  <c r="AN5283" s="1"/>
  <c r="Y5534"/>
  <c r="Y5563" s="1"/>
  <c r="Y5569" s="1"/>
  <c r="Y5573" s="1"/>
  <c r="AA5729"/>
  <c r="AA5758" s="1"/>
  <c r="AA5764" s="1"/>
  <c r="AA5768" s="1"/>
  <c r="K6262"/>
  <c r="K6292" s="1"/>
  <c r="K6298" s="1"/>
  <c r="K6302" s="1"/>
  <c r="AB6360"/>
  <c r="AB6389" s="1"/>
  <c r="AB6395" s="1"/>
  <c r="AB6399" s="1"/>
  <c r="R6508"/>
  <c r="R6537" s="1"/>
  <c r="R6543" s="1"/>
  <c r="R6547" s="1"/>
  <c r="S6801"/>
  <c r="S6832" s="1"/>
  <c r="S6838" s="1"/>
  <c r="S6842" s="1"/>
  <c r="AD7919"/>
  <c r="AD7922" s="1"/>
  <c r="AQ7919"/>
  <c r="AQ7922" s="1"/>
  <c r="R5171"/>
  <c r="AN24"/>
  <c r="AN13" s="1"/>
  <c r="AK1618"/>
  <c r="AK1607" s="1"/>
  <c r="AK5314"/>
  <c r="AK5507"/>
  <c r="AD8318"/>
  <c r="AD8317" s="1"/>
  <c r="AO663"/>
  <c r="L1553"/>
  <c r="M4318"/>
  <c r="X6088"/>
  <c r="Z6140"/>
  <c r="AT1634"/>
  <c r="AT1633" s="1"/>
  <c r="AF598"/>
  <c r="AF597" s="1"/>
  <c r="X40"/>
  <c r="X39" s="1"/>
  <c r="T716"/>
  <c r="T715" s="1"/>
  <c r="AQ1003"/>
  <c r="AQ1002" s="1"/>
  <c r="R1049"/>
  <c r="R1048" s="1"/>
  <c r="AO1618"/>
  <c r="Q24"/>
  <c r="AR1185"/>
  <c r="Q1290"/>
  <c r="Q1289" s="1"/>
  <c r="K1331"/>
  <c r="K1330" s="1"/>
  <c r="T1491"/>
  <c r="T1480" s="1"/>
  <c r="Z1569"/>
  <c r="Z1568" s="1"/>
  <c r="AL4083"/>
  <c r="M750"/>
  <c r="M782" s="1"/>
  <c r="M788" s="1"/>
  <c r="M792" s="1"/>
  <c r="AQ3638"/>
  <c r="AQ3667" s="1"/>
  <c r="AQ3672" s="1"/>
  <c r="AK5195"/>
  <c r="T4909"/>
  <c r="T4938" s="1"/>
  <c r="T4943" s="1"/>
  <c r="T4947" s="1"/>
  <c r="P5195"/>
  <c r="P5224" s="1"/>
  <c r="P5230" s="1"/>
  <c r="P6115"/>
  <c r="P6145" s="1"/>
  <c r="P6151" s="1"/>
  <c r="P6155" s="1"/>
  <c r="AG1130"/>
  <c r="AG1129" s="1"/>
  <c r="M5729"/>
  <c r="M5758" s="1"/>
  <c r="M5764" s="1"/>
  <c r="M5768" s="1"/>
  <c r="AM5729"/>
  <c r="AM5758" s="1"/>
  <c r="AM5764" s="1"/>
  <c r="AM5768" s="1"/>
  <c r="AN1135"/>
  <c r="AN1134" s="1"/>
  <c r="AR40"/>
  <c r="AR39" s="1"/>
  <c r="R40"/>
  <c r="R39" s="1"/>
  <c r="AG1515"/>
  <c r="AG1514" s="1"/>
  <c r="AF5582"/>
  <c r="AF5612" s="1"/>
  <c r="AF5618" s="1"/>
  <c r="AF5622" s="1"/>
  <c r="Z1290"/>
  <c r="Z1289" s="1"/>
  <c r="AA1511"/>
  <c r="AA1510" s="1"/>
  <c r="L1195"/>
  <c r="AR1049"/>
  <c r="AR1048" s="1"/>
  <c r="AJ5754"/>
  <c r="AJ5970"/>
  <c r="AJ6165"/>
  <c r="AJ6382"/>
  <c r="AJ6509"/>
  <c r="AJ6578"/>
  <c r="AJ7236"/>
  <c r="AJ7402"/>
  <c r="AJ7470"/>
  <c r="AJ8260"/>
  <c r="AJ8284"/>
  <c r="AW7767"/>
  <c r="AW8869"/>
  <c r="O5582"/>
  <c r="O5612" s="1"/>
  <c r="O5618" s="1"/>
  <c r="O5622" s="1"/>
  <c r="AE5485"/>
  <c r="AE5515" s="1"/>
  <c r="AE5521" s="1"/>
  <c r="AE5525" s="1"/>
  <c r="K5389"/>
  <c r="AO5050"/>
  <c r="AO5079" s="1"/>
  <c r="AO5084" s="1"/>
  <c r="AO5088" s="1"/>
  <c r="AR4815"/>
  <c r="AR4844" s="1"/>
  <c r="AR4849" s="1"/>
  <c r="AR4853" s="1"/>
  <c r="AN7165"/>
  <c r="Y8654"/>
  <c r="Y8653" s="1"/>
  <c r="K1715"/>
  <c r="O1715"/>
  <c r="O1714" s="1"/>
  <c r="AW7849"/>
  <c r="AW8450"/>
  <c r="AW8967"/>
  <c r="AC711"/>
  <c r="AC702" s="1"/>
  <c r="Q1389"/>
  <c r="AT1684"/>
  <c r="AW2253"/>
  <c r="AW7579"/>
  <c r="AA1135"/>
  <c r="AA1134" s="1"/>
  <c r="AD1608"/>
  <c r="AD1607" s="1"/>
  <c r="AW4661"/>
  <c r="AW4725"/>
  <c r="AW4773"/>
  <c r="AW5212"/>
  <c r="AW5933"/>
  <c r="AW6513"/>
  <c r="AW6617"/>
  <c r="AW6666"/>
  <c r="AW7107"/>
  <c r="AF7186"/>
  <c r="AF7577"/>
  <c r="AF7576" s="1"/>
  <c r="S7577"/>
  <c r="S7576" s="1"/>
  <c r="S7186"/>
  <c r="Q1751"/>
  <c r="Q1750" s="1"/>
  <c r="J434"/>
  <c r="J3383"/>
  <c r="J5680"/>
  <c r="J8284"/>
  <c r="W1608"/>
  <c r="W1942"/>
  <c r="W2699"/>
  <c r="W4294"/>
  <c r="W4673"/>
  <c r="W4741"/>
  <c r="W5632"/>
  <c r="W5751"/>
  <c r="W7379"/>
  <c r="W7185"/>
  <c r="W7632"/>
  <c r="W8207"/>
  <c r="AJ1515"/>
  <c r="AJ1895"/>
  <c r="AJ2416"/>
  <c r="AJ2604"/>
  <c r="AJ2651"/>
  <c r="AJ2888"/>
  <c r="AJ2956"/>
  <c r="AJ3522"/>
  <c r="AJ3686"/>
  <c r="AJ3822"/>
  <c r="AJ3846"/>
  <c r="AJ4012"/>
  <c r="AJ4036"/>
  <c r="AJ4224"/>
  <c r="AJ7703"/>
  <c r="AJ7727"/>
  <c r="AJ7952"/>
  <c r="AJ8084"/>
  <c r="AJ8318"/>
  <c r="AJ8343"/>
  <c r="AJ8342" s="1"/>
  <c r="AJ8394"/>
  <c r="W2817"/>
  <c r="AT7955"/>
  <c r="L1331"/>
  <c r="L1330" s="1"/>
  <c r="O598"/>
  <c r="O597" s="1"/>
  <c r="X713"/>
  <c r="X712" s="1"/>
  <c r="AK1055"/>
  <c r="AK1054" s="1"/>
  <c r="AT1273"/>
  <c r="AS713"/>
  <c r="AS712" s="1"/>
  <c r="AC716"/>
  <c r="AC715" s="1"/>
  <c r="Z1800"/>
  <c r="AW5231"/>
  <c r="AW5395"/>
  <c r="AW5683"/>
  <c r="AW5861"/>
  <c r="AW6054"/>
  <c r="AW6478"/>
  <c r="AW9036"/>
  <c r="AK7186"/>
  <c r="AK7577"/>
  <c r="AK7576" s="1"/>
  <c r="AB7186"/>
  <c r="AB7577"/>
  <c r="AB7576" s="1"/>
  <c r="O7186"/>
  <c r="O7577"/>
  <c r="O7576" s="1"/>
  <c r="J208"/>
  <c r="J1654"/>
  <c r="J4130"/>
  <c r="J4363"/>
  <c r="W1491"/>
  <c r="W1585"/>
  <c r="W2767"/>
  <c r="W3003"/>
  <c r="W3616"/>
  <c r="W4106"/>
  <c r="AW2420"/>
  <c r="AM1608"/>
  <c r="AP1273"/>
  <c r="AT1331"/>
  <c r="AT1330" s="1"/>
  <c r="Y1273"/>
  <c r="AW278"/>
  <c r="AW5589"/>
  <c r="AW7335"/>
  <c r="AW4964"/>
  <c r="AW5512"/>
  <c r="Q1553"/>
  <c r="AK1097"/>
  <c r="AD1003"/>
  <c r="AD1002" s="1"/>
  <c r="W4697"/>
  <c r="AW6090"/>
  <c r="AW6777"/>
  <c r="AW6724"/>
  <c r="W6235"/>
  <c r="AS1511"/>
  <c r="AS1510" s="1"/>
  <c r="J7680"/>
  <c r="J2746"/>
  <c r="J2745" s="1"/>
  <c r="AO40"/>
  <c r="AO39" s="1"/>
  <c r="AW5549"/>
  <c r="AW5445"/>
  <c r="AW5429"/>
  <c r="AW5409"/>
  <c r="AW9067"/>
  <c r="AW9053"/>
  <c r="AW9042"/>
  <c r="AW9017"/>
  <c r="AW9005"/>
  <c r="AW8924"/>
  <c r="AW3733"/>
  <c r="W7955"/>
  <c r="W3311"/>
  <c r="AO713"/>
  <c r="AO712" s="1"/>
  <c r="AW5134"/>
  <c r="AW1394"/>
  <c r="AW7115"/>
  <c r="AW6568"/>
  <c r="AW4093"/>
  <c r="AO1055"/>
  <c r="AO1054" s="1"/>
  <c r="AJ1195"/>
  <c r="J7573"/>
  <c r="J7470"/>
  <c r="J7280"/>
  <c r="J3238"/>
  <c r="J2862"/>
  <c r="J2770"/>
  <c r="AW8503"/>
  <c r="AW7390"/>
  <c r="AW7270"/>
  <c r="AW7200"/>
  <c r="AW7087"/>
  <c r="AW7004"/>
  <c r="AW6870"/>
  <c r="AW6584"/>
  <c r="AW6527"/>
  <c r="AW6378"/>
  <c r="AW6240"/>
  <c r="AW5739"/>
  <c r="W6116"/>
  <c r="R700"/>
  <c r="AN981"/>
  <c r="AN980" s="1"/>
  <c r="Q1414"/>
  <c r="AW1762"/>
  <c r="J3571"/>
  <c r="W2487"/>
  <c r="N1390"/>
  <c r="N1389" s="1"/>
  <c r="AW4639"/>
  <c r="AW4878"/>
  <c r="AJ2440"/>
  <c r="N1290"/>
  <c r="N1289" s="1"/>
  <c r="J834"/>
  <c r="AE1446"/>
  <c r="AE1445" s="1"/>
  <c r="AW6020"/>
  <c r="AR700"/>
  <c r="AJ922"/>
  <c r="W4174"/>
  <c r="AW5937"/>
  <c r="AW5827"/>
  <c r="J4174"/>
  <c r="AJ1919"/>
  <c r="AJ946"/>
  <c r="AJ45"/>
  <c r="AJ3100"/>
  <c r="W6460"/>
  <c r="W95"/>
  <c r="W8050"/>
  <c r="J8029"/>
  <c r="W5874"/>
  <c r="J3986"/>
  <c r="AF663"/>
  <c r="R981"/>
  <c r="R980" s="1"/>
  <c r="Z1469"/>
  <c r="Z1414"/>
  <c r="Z1413" s="1"/>
  <c r="Z1412" s="1"/>
  <c r="AF1543"/>
  <c r="AF1542" s="1"/>
  <c r="AW4691"/>
  <c r="AW4974"/>
  <c r="AW5216"/>
  <c r="AW6223"/>
  <c r="AW6318"/>
  <c r="AW6419"/>
  <c r="AW8708"/>
  <c r="J4697"/>
  <c r="J4910"/>
  <c r="J5265"/>
  <c r="J5754"/>
  <c r="J7980"/>
  <c r="J8874"/>
  <c r="W1685"/>
  <c r="W2959"/>
  <c r="W4130"/>
  <c r="W4934"/>
  <c r="AG1331"/>
  <c r="AG1330" s="1"/>
  <c r="AW5584"/>
  <c r="AW5405"/>
  <c r="AW5300"/>
  <c r="AW6324"/>
  <c r="AW6790"/>
  <c r="AW6757"/>
  <c r="AW5562"/>
  <c r="AW5461"/>
  <c r="AW5417"/>
  <c r="AW5401"/>
  <c r="AW9012"/>
  <c r="AW8996"/>
  <c r="AW8964"/>
  <c r="AW9081"/>
  <c r="AW5359"/>
  <c r="J1097"/>
  <c r="AW7969"/>
  <c r="M1414"/>
  <c r="O1618"/>
  <c r="Q1608"/>
  <c r="AW8374"/>
  <c r="AW7405"/>
  <c r="AW7103"/>
  <c r="AW7091"/>
  <c r="AW6546"/>
  <c r="AW6384"/>
  <c r="AW6251"/>
  <c r="AW6119"/>
  <c r="M1608"/>
  <c r="M1607" s="1"/>
  <c r="AQ1553"/>
  <c r="AQ1542" s="1"/>
  <c r="AW7371"/>
  <c r="AQ1491"/>
  <c r="AW5693"/>
  <c r="J4318"/>
  <c r="X7186"/>
  <c r="AA1446"/>
  <c r="AA1445" s="1"/>
  <c r="AW6469"/>
  <c r="AW5667"/>
  <c r="W2298"/>
  <c r="AW4687"/>
  <c r="W4910"/>
  <c r="AD1226"/>
  <c r="AD1225" s="1"/>
  <c r="AP7955"/>
  <c r="J5462"/>
  <c r="W8281"/>
  <c r="J4294"/>
  <c r="J5220"/>
  <c r="J3918"/>
  <c r="W4318"/>
  <c r="W3986"/>
  <c r="AJ2912"/>
  <c r="AP309"/>
  <c r="AM527"/>
  <c r="AM553" s="1"/>
  <c r="AM559" s="1"/>
  <c r="AM563" s="1"/>
  <c r="T806"/>
  <c r="T838" s="1"/>
  <c r="T844" s="1"/>
  <c r="T848" s="1"/>
  <c r="Y1055"/>
  <c r="Y1054" s="1"/>
  <c r="AA1226"/>
  <c r="AA1225" s="1"/>
  <c r="AG1238"/>
  <c r="AG1237" s="1"/>
  <c r="AD1273"/>
  <c r="AD1262" s="1"/>
  <c r="AD1330"/>
  <c r="O1389"/>
  <c r="AK1389"/>
  <c r="AA1529"/>
  <c r="O1597"/>
  <c r="S1597"/>
  <c r="AF1597"/>
  <c r="AS1597"/>
  <c r="AN1673"/>
  <c r="Z1715"/>
  <c r="Z1714" s="1"/>
  <c r="AQ1715"/>
  <c r="AQ1714" s="1"/>
  <c r="L1894"/>
  <c r="L1923" s="1"/>
  <c r="L1928" s="1"/>
  <c r="L1932" s="1"/>
  <c r="T1894"/>
  <c r="T1923" s="1"/>
  <c r="T1928" s="1"/>
  <c r="T1932" s="1"/>
  <c r="AM1941"/>
  <c r="AM1970" s="1"/>
  <c r="AM1975" s="1"/>
  <c r="AM1979" s="1"/>
  <c r="AD1988"/>
  <c r="AD2017" s="1"/>
  <c r="AD2022" s="1"/>
  <c r="AD2026" s="1"/>
  <c r="AM1988"/>
  <c r="AQ1988"/>
  <c r="AQ2017" s="1"/>
  <c r="AQ2022" s="1"/>
  <c r="AQ2026" s="1"/>
  <c r="N2130"/>
  <c r="AR2130"/>
  <c r="AR2160" s="1"/>
  <c r="AR2165" s="1"/>
  <c r="AR2169" s="1"/>
  <c r="AR2415"/>
  <c r="AR2444" s="1"/>
  <c r="AR2449" s="1"/>
  <c r="AR2453" s="1"/>
  <c r="AA2650"/>
  <c r="AA2680" s="1"/>
  <c r="AA2685" s="1"/>
  <c r="AA2689" s="1"/>
  <c r="AO2698"/>
  <c r="AO2727" s="1"/>
  <c r="AO2732" s="1"/>
  <c r="AO2736" s="1"/>
  <c r="Q2887"/>
  <c r="Q2916" s="1"/>
  <c r="Q2921" s="1"/>
  <c r="Q2925" s="1"/>
  <c r="AM7448"/>
  <c r="AM7478" s="1"/>
  <c r="AM7484" s="1"/>
  <c r="AM7488" s="1"/>
  <c r="AR7607"/>
  <c r="AR7636" s="1"/>
  <c r="AR7642" s="1"/>
  <c r="AR7646" s="1"/>
  <c r="AK7654"/>
  <c r="AO7654"/>
  <c r="AO7684" s="1"/>
  <c r="AO7690" s="1"/>
  <c r="AO7694" s="1"/>
  <c r="AP7702"/>
  <c r="AP7731" s="1"/>
  <c r="AP7737" s="1"/>
  <c r="AP7741" s="1"/>
  <c r="N7749"/>
  <c r="N7778" s="1"/>
  <c r="N7784" s="1"/>
  <c r="N7788" s="1"/>
  <c r="K7802"/>
  <c r="O7802"/>
  <c r="X7802"/>
  <c r="AF7802"/>
  <c r="AK7802"/>
  <c r="AO7802"/>
  <c r="AS7802"/>
  <c r="Z7838"/>
  <c r="Z7827" s="1"/>
  <c r="AD7838"/>
  <c r="AD7827" s="1"/>
  <c r="AS7860"/>
  <c r="AS7859" s="1"/>
  <c r="X7979"/>
  <c r="AS7979"/>
  <c r="AS8008" s="1"/>
  <c r="AS8014" s="1"/>
  <c r="AS8018" s="1"/>
  <c r="K8028"/>
  <c r="K8059" s="1"/>
  <c r="O8028"/>
  <c r="O8059" s="1"/>
  <c r="O8065" s="1"/>
  <c r="O8069" s="1"/>
  <c r="AK8028"/>
  <c r="AO8028"/>
  <c r="AO8059" s="1"/>
  <c r="O8259"/>
  <c r="O8288" s="1"/>
  <c r="O8294" s="1"/>
  <c r="O8298" s="1"/>
  <c r="S8259"/>
  <c r="S8288" s="1"/>
  <c r="X8259"/>
  <c r="X8288" s="1"/>
  <c r="X8294" s="1"/>
  <c r="AB8259"/>
  <c r="AB8288" s="1"/>
  <c r="AB8294" s="1"/>
  <c r="AB8298" s="1"/>
  <c r="AF8259"/>
  <c r="AF8288" s="1"/>
  <c r="AF8294" s="1"/>
  <c r="AF8298" s="1"/>
  <c r="S8984"/>
  <c r="AF8984"/>
  <c r="AF8974" s="1"/>
  <c r="AF8973" s="1"/>
  <c r="AO9099"/>
  <c r="AB9072"/>
  <c r="Y7955"/>
  <c r="Y7954" s="1"/>
  <c r="AL527"/>
  <c r="AL553" s="1"/>
  <c r="AL559" s="1"/>
  <c r="AL563" s="1"/>
  <c r="M711"/>
  <c r="M702" s="1"/>
  <c r="AF806"/>
  <c r="AF838" s="1"/>
  <c r="AF844" s="1"/>
  <c r="AF848" s="1"/>
  <c r="AE1597"/>
  <c r="AN1597"/>
  <c r="AE1847"/>
  <c r="AE1876" s="1"/>
  <c r="AE1881" s="1"/>
  <c r="AE1885" s="1"/>
  <c r="AN1847"/>
  <c r="T1941"/>
  <c r="T1970" s="1"/>
  <c r="T1975" s="1"/>
  <c r="T1979" s="1"/>
  <c r="AP1941"/>
  <c r="AP1970" s="1"/>
  <c r="AP1975" s="1"/>
  <c r="AP1979" s="1"/>
  <c r="T1988"/>
  <c r="T2017" s="1"/>
  <c r="T2022" s="1"/>
  <c r="T2026" s="1"/>
  <c r="AT1988"/>
  <c r="AT2017" s="1"/>
  <c r="AT2022" s="1"/>
  <c r="AT2026" s="1"/>
  <c r="Q2035"/>
  <c r="Q2065" s="1"/>
  <c r="Q2070" s="1"/>
  <c r="Q2074" s="1"/>
  <c r="AD2035"/>
  <c r="AD2065" s="1"/>
  <c r="AD2070" s="1"/>
  <c r="AD2074" s="1"/>
  <c r="AM2083"/>
  <c r="AM2112" s="1"/>
  <c r="AM2117" s="1"/>
  <c r="AM2121" s="1"/>
  <c r="T2887"/>
  <c r="T2916" s="1"/>
  <c r="T2921" s="1"/>
  <c r="T2925" s="1"/>
  <c r="O7258"/>
  <c r="O7287" s="1"/>
  <c r="O7293" s="1"/>
  <c r="O7297" s="1"/>
  <c r="Q7306"/>
  <c r="Q7336" s="1"/>
  <c r="Q7342" s="1"/>
  <c r="Q7346" s="1"/>
  <c r="Z7306"/>
  <c r="AD7306"/>
  <c r="AD7336" s="1"/>
  <c r="AD7342" s="1"/>
  <c r="AD7346" s="1"/>
  <c r="AM7306"/>
  <c r="AM7336" s="1"/>
  <c r="AM7342" s="1"/>
  <c r="AM7346" s="1"/>
  <c r="AQ7306"/>
  <c r="AQ7336" s="1"/>
  <c r="AQ7342" s="1"/>
  <c r="AQ7346" s="1"/>
  <c r="N7354"/>
  <c r="N7383" s="1"/>
  <c r="N7389" s="1"/>
  <c r="N7393" s="1"/>
  <c r="AE7354"/>
  <c r="AE7383" s="1"/>
  <c r="AE7389" s="1"/>
  <c r="AE7393" s="1"/>
  <c r="O7401"/>
  <c r="M7749"/>
  <c r="Q7749"/>
  <c r="Q7778" s="1"/>
  <c r="Q7784" s="1"/>
  <c r="Q7788" s="1"/>
  <c r="AA7919"/>
  <c r="AA7922" s="1"/>
  <c r="AE7919"/>
  <c r="AE7922" s="1"/>
  <c r="AN7919"/>
  <c r="AN7922" s="1"/>
  <c r="AR7919"/>
  <c r="AR7922" s="1"/>
  <c r="K7955"/>
  <c r="R8028"/>
  <c r="R8059" s="1"/>
  <c r="R8065" s="1"/>
  <c r="R8069" s="1"/>
  <c r="AC8569"/>
  <c r="AC8599" s="1"/>
  <c r="N9099"/>
  <c r="R9099"/>
  <c r="AE9099"/>
  <c r="AW1350"/>
  <c r="AW1448"/>
  <c r="AW1639"/>
  <c r="AW2072"/>
  <c r="AW2419"/>
  <c r="AW2472"/>
  <c r="AW2611"/>
  <c r="AW3079"/>
  <c r="AW3111"/>
  <c r="AW3237"/>
  <c r="AW3277"/>
  <c r="AW3411"/>
  <c r="AW3459"/>
  <c r="AW3502"/>
  <c r="AW3699"/>
  <c r="AW821"/>
  <c r="AW2198"/>
  <c r="AN1813"/>
  <c r="AN1812" s="1"/>
  <c r="AB1813"/>
  <c r="AB1812" s="1"/>
  <c r="T1813"/>
  <c r="T1812" s="1"/>
  <c r="P1813"/>
  <c r="P1812" s="1"/>
  <c r="Q604"/>
  <c r="Q603" s="1"/>
  <c r="T663"/>
  <c r="R680"/>
  <c r="AL887"/>
  <c r="O981"/>
  <c r="O980" s="1"/>
  <c r="R1003"/>
  <c r="R1002" s="1"/>
  <c r="AA1003"/>
  <c r="AA1002" s="1"/>
  <c r="AP1031"/>
  <c r="AP1030" s="1"/>
  <c r="O1049"/>
  <c r="O1048" s="1"/>
  <c r="AB1049"/>
  <c r="AB1048" s="1"/>
  <c r="AO1049"/>
  <c r="AO1048" s="1"/>
  <c r="L1097"/>
  <c r="Y1097"/>
  <c r="AN1130"/>
  <c r="AN1129" s="1"/>
  <c r="O1135"/>
  <c r="O1134" s="1"/>
  <c r="AF1135"/>
  <c r="AF1134" s="1"/>
  <c r="AB1209"/>
  <c r="AB1208" s="1"/>
  <c r="AS1390"/>
  <c r="AS1389" s="1"/>
  <c r="R1491"/>
  <c r="R1480" s="1"/>
  <c r="AA1491"/>
  <c r="AA1480" s="1"/>
  <c r="AN1491"/>
  <c r="AN1480" s="1"/>
  <c r="AN1521" s="1"/>
  <c r="S7185"/>
  <c r="S7526"/>
  <c r="S7525" s="1"/>
  <c r="AK7526"/>
  <c r="AK7525" s="1"/>
  <c r="AK7185"/>
  <c r="AM7585"/>
  <c r="AK7680"/>
  <c r="X7861"/>
  <c r="K7909"/>
  <c r="K7908" s="1"/>
  <c r="X7909"/>
  <c r="AK7909"/>
  <c r="K7939"/>
  <c r="X7939"/>
  <c r="AO7939"/>
  <c r="L7952"/>
  <c r="L7951" s="1"/>
  <c r="AP7952"/>
  <c r="AP7951" s="1"/>
  <c r="K7980"/>
  <c r="K7979" s="1"/>
  <c r="K8008" s="1"/>
  <c r="K8014" s="1"/>
  <c r="K8018" s="1"/>
  <c r="AB7933"/>
  <c r="AB7980"/>
  <c r="AB7979" s="1"/>
  <c r="AB8008" s="1"/>
  <c r="AB8014" s="1"/>
  <c r="AB8018" s="1"/>
  <c r="L8318"/>
  <c r="L8317" s="1"/>
  <c r="P8318"/>
  <c r="Y8318"/>
  <c r="Y8317" s="1"/>
  <c r="AG8318"/>
  <c r="AG8317" s="1"/>
  <c r="AT8318"/>
  <c r="AT8317" s="1"/>
  <c r="T8343"/>
  <c r="T8342" s="1"/>
  <c r="AG8343"/>
  <c r="AG8342" s="1"/>
  <c r="AL8343"/>
  <c r="AL8342" s="1"/>
  <c r="AQ8373"/>
  <c r="AQ8372" s="1"/>
  <c r="AQ8401" s="1"/>
  <c r="R8430"/>
  <c r="R8429" s="1"/>
  <c r="AA8430"/>
  <c r="AA8429" s="1"/>
  <c r="Q8558"/>
  <c r="Q8653"/>
  <c r="Z8653"/>
  <c r="AA8662"/>
  <c r="AA8661" s="1"/>
  <c r="AR8662"/>
  <c r="AR8661" s="1"/>
  <c r="K8676"/>
  <c r="K8675" s="1"/>
  <c r="O8676"/>
  <c r="O8675" s="1"/>
  <c r="P8707"/>
  <c r="P8706" s="1"/>
  <c r="Y8707"/>
  <c r="Y8706" s="1"/>
  <c r="AG8707"/>
  <c r="AG8706" s="1"/>
  <c r="AP8707"/>
  <c r="AP8706" s="1"/>
  <c r="AK8728"/>
  <c r="AG8732"/>
  <c r="AG8731" s="1"/>
  <c r="AT8732"/>
  <c r="AT8731" s="1"/>
  <c r="AE8815"/>
  <c r="L8825"/>
  <c r="T8825"/>
  <c r="AC8825"/>
  <c r="AP8825"/>
  <c r="AD8839"/>
  <c r="AD8838" s="1"/>
  <c r="AQ8839"/>
  <c r="AQ8838" s="1"/>
  <c r="R8859"/>
  <c r="R8858" s="1"/>
  <c r="AN8859"/>
  <c r="AN8858" s="1"/>
  <c r="K8984"/>
  <c r="AW241"/>
  <c r="AW311"/>
  <c r="AW531"/>
  <c r="AW562"/>
  <c r="AW582"/>
  <c r="AW1016"/>
  <c r="AW1355"/>
  <c r="AW2087"/>
  <c r="AW2091"/>
  <c r="AW2101"/>
  <c r="AW2120"/>
  <c r="AW2159"/>
  <c r="AW2239"/>
  <c r="AW2249"/>
  <c r="AW2277"/>
  <c r="AW2281"/>
  <c r="AW2291"/>
  <c r="AW2380"/>
  <c r="AW3136"/>
  <c r="AW4596"/>
  <c r="AW5356"/>
  <c r="AW5369"/>
  <c r="AW5497"/>
  <c r="AW5524"/>
  <c r="AW5546"/>
  <c r="AW6661"/>
  <c r="AW7066"/>
  <c r="AW7239"/>
  <c r="AW7420"/>
  <c r="AW7563"/>
  <c r="AW7644"/>
  <c r="AW7692"/>
  <c r="AW7712"/>
  <c r="AW7740"/>
  <c r="AW7761"/>
  <c r="AW7789"/>
  <c r="AW8110"/>
  <c r="AW8261"/>
  <c r="AW8272"/>
  <c r="AW8441"/>
  <c r="AW8449"/>
  <c r="AW8510"/>
  <c r="AW8593"/>
  <c r="AW8831"/>
  <c r="AW8843"/>
  <c r="AW8926"/>
  <c r="AW8956"/>
  <c r="AW8966"/>
  <c r="AW2197"/>
  <c r="AW2452"/>
  <c r="AW2580"/>
  <c r="AW2706"/>
  <c r="AW3042"/>
  <c r="AW3128"/>
  <c r="AW3224"/>
  <c r="AW3466"/>
  <c r="AW7691"/>
  <c r="AW8047"/>
  <c r="AW8066"/>
  <c r="AW8376"/>
  <c r="AW8820"/>
  <c r="AW8842"/>
  <c r="AW1182"/>
  <c r="AC1751"/>
  <c r="AC1750" s="1"/>
  <c r="P1751"/>
  <c r="P1750" s="1"/>
  <c r="L1751"/>
  <c r="L1750" s="1"/>
  <c r="AW6241"/>
  <c r="AW3512"/>
  <c r="AC761"/>
  <c r="AC750" s="1"/>
  <c r="AC782" s="1"/>
  <c r="AC788" s="1"/>
  <c r="AC792" s="1"/>
  <c r="AW1337"/>
  <c r="P40"/>
  <c r="P39" s="1"/>
  <c r="AT40"/>
  <c r="AT39" s="1"/>
  <c r="AE318"/>
  <c r="AN318"/>
  <c r="AL598"/>
  <c r="AL597" s="1"/>
  <c r="AQ604"/>
  <c r="AQ603" s="1"/>
  <c r="N642"/>
  <c r="N631" s="1"/>
  <c r="AN642"/>
  <c r="Y663"/>
  <c r="X700"/>
  <c r="AA751"/>
  <c r="AA750" s="1"/>
  <c r="AA694"/>
  <c r="AQ711"/>
  <c r="AQ702" s="1"/>
  <c r="AQ761"/>
  <c r="AQ750" s="1"/>
  <c r="AQ782" s="1"/>
  <c r="AQ788" s="1"/>
  <c r="AQ792" s="1"/>
  <c r="L887"/>
  <c r="M943"/>
  <c r="AK981"/>
  <c r="AK980" s="1"/>
  <c r="S1049"/>
  <c r="S1048" s="1"/>
  <c r="AS1049"/>
  <c r="AS1048" s="1"/>
  <c r="T1055"/>
  <c r="T1054" s="1"/>
  <c r="AC1055"/>
  <c r="AC1054" s="1"/>
  <c r="T1097"/>
  <c r="AR1130"/>
  <c r="AR1129" s="1"/>
  <c r="X1135"/>
  <c r="X1134" s="1"/>
  <c r="AC1238"/>
  <c r="AC1237" s="1"/>
  <c r="K1263"/>
  <c r="AC1296"/>
  <c r="AC1295" s="1"/>
  <c r="Y1352"/>
  <c r="N1491"/>
  <c r="N1480" s="1"/>
  <c r="AE1491"/>
  <c r="AE1480" s="1"/>
  <c r="P1511"/>
  <c r="P1510" s="1"/>
  <c r="AC1511"/>
  <c r="AC1510" s="1"/>
  <c r="AP1511"/>
  <c r="AP1510" s="1"/>
  <c r="AT1511"/>
  <c r="AT1510" s="1"/>
  <c r="Q1515"/>
  <c r="Q1514" s="1"/>
  <c r="P1543"/>
  <c r="P1542" s="1"/>
  <c r="AL1543"/>
  <c r="AL1542" s="1"/>
  <c r="AE1553"/>
  <c r="X1569"/>
  <c r="X1568" s="1"/>
  <c r="AO1569"/>
  <c r="AO1568" s="1"/>
  <c r="AP1618"/>
  <c r="AK1653"/>
  <c r="AK1652" s="1"/>
  <c r="AO7185"/>
  <c r="AO7526"/>
  <c r="AO7525" s="1"/>
  <c r="K7919"/>
  <c r="K7922" s="1"/>
  <c r="K7861"/>
  <c r="K7860" s="1"/>
  <c r="K7859" s="1"/>
  <c r="S7919"/>
  <c r="S7922" s="1"/>
  <c r="S7861"/>
  <c r="S7860" s="1"/>
  <c r="S7859" s="1"/>
  <c r="AF7861"/>
  <c r="AF7860" s="1"/>
  <c r="AF7859" s="1"/>
  <c r="AF7919"/>
  <c r="AF7922" s="1"/>
  <c r="AO7861"/>
  <c r="AO7860" s="1"/>
  <c r="AO7859" s="1"/>
  <c r="AO7919"/>
  <c r="AO7922" s="1"/>
  <c r="O7909"/>
  <c r="AB7909"/>
  <c r="AO7909"/>
  <c r="S7939"/>
  <c r="T7952"/>
  <c r="T7951" s="1"/>
  <c r="AC7952"/>
  <c r="AC7951" s="1"/>
  <c r="AL7952"/>
  <c r="AL7951" s="1"/>
  <c r="AQ7955"/>
  <c r="L8343"/>
  <c r="L8342" s="1"/>
  <c r="AP8343"/>
  <c r="AP8342" s="1"/>
  <c r="M8373"/>
  <c r="M8372" s="1"/>
  <c r="M8401" s="1"/>
  <c r="Z8373"/>
  <c r="Z8372" s="1"/>
  <c r="Z8401" s="1"/>
  <c r="Z8412" s="1"/>
  <c r="AR8430"/>
  <c r="AR8429" s="1"/>
  <c r="AM8653"/>
  <c r="AN8662"/>
  <c r="AN8661" s="1"/>
  <c r="T8707"/>
  <c r="T8706" s="1"/>
  <c r="AL8707"/>
  <c r="AL8706" s="1"/>
  <c r="AC8732"/>
  <c r="AC8731" s="1"/>
  <c r="AL8732"/>
  <c r="AL8731" s="1"/>
  <c r="Q8759"/>
  <c r="Q8758" s="1"/>
  <c r="Q8787" s="1"/>
  <c r="Q8800" s="1"/>
  <c r="AD8759"/>
  <c r="AD8758" s="1"/>
  <c r="AD8787" s="1"/>
  <c r="AM8759"/>
  <c r="AM8758" s="1"/>
  <c r="AM8787" s="1"/>
  <c r="AM8800" s="1"/>
  <c r="AG8825"/>
  <c r="Q8839"/>
  <c r="Q8838" s="1"/>
  <c r="AM8839"/>
  <c r="AM8838" s="1"/>
  <c r="AR8859"/>
  <c r="AR8858" s="1"/>
  <c r="M8961"/>
  <c r="AW660"/>
  <c r="AW1106"/>
  <c r="AW1430"/>
  <c r="AW1849"/>
  <c r="AW2071"/>
  <c r="AW2097"/>
  <c r="AW2107"/>
  <c r="AW2261"/>
  <c r="AW2287"/>
  <c r="AW3520"/>
  <c r="AW3550"/>
  <c r="AW4018"/>
  <c r="AW4438"/>
  <c r="AW4544"/>
  <c r="AW4604"/>
  <c r="AW5063"/>
  <c r="AW5203"/>
  <c r="AW5262"/>
  <c r="AW5360"/>
  <c r="AW5501"/>
  <c r="AW5619"/>
  <c r="AW6335"/>
  <c r="AW7260"/>
  <c r="AW7358"/>
  <c r="AW7567"/>
  <c r="AW7777"/>
  <c r="AW7898"/>
  <c r="AW8156"/>
  <c r="AW8234"/>
  <c r="AW8445"/>
  <c r="AW8469"/>
  <c r="AW8524"/>
  <c r="AW8770"/>
  <c r="AW8836"/>
  <c r="AW8867"/>
  <c r="AW8899"/>
  <c r="AW8910"/>
  <c r="AW8983"/>
  <c r="AW1183"/>
  <c r="AW1233"/>
  <c r="AW1283"/>
  <c r="AW1298"/>
  <c r="AW1332"/>
  <c r="AW1347"/>
  <c r="AW2205"/>
  <c r="AW2289"/>
  <c r="AW2490"/>
  <c r="AW2764"/>
  <c r="AW2821"/>
  <c r="AW8055"/>
  <c r="AW8265"/>
  <c r="AW8862"/>
  <c r="AW8903"/>
  <c r="AW8977"/>
  <c r="AW8997"/>
  <c r="AN7186"/>
  <c r="AN7577"/>
  <c r="AN7576" s="1"/>
  <c r="T1751"/>
  <c r="T1750" s="1"/>
  <c r="AW4496"/>
  <c r="AW2666"/>
  <c r="AK8984"/>
  <c r="AO24"/>
  <c r="AO13" s="1"/>
  <c r="AC40"/>
  <c r="AC39" s="1"/>
  <c r="AL186"/>
  <c r="AL185" s="1"/>
  <c r="AL244"/>
  <c r="N318"/>
  <c r="L598"/>
  <c r="L597" s="1"/>
  <c r="T598"/>
  <c r="T597" s="1"/>
  <c r="AC598"/>
  <c r="AC597" s="1"/>
  <c r="AG598"/>
  <c r="AG597" s="1"/>
  <c r="AT663"/>
  <c r="N680"/>
  <c r="K700"/>
  <c r="AB700"/>
  <c r="M716"/>
  <c r="M715" s="1"/>
  <c r="AF981"/>
  <c r="AF980" s="1"/>
  <c r="N1003"/>
  <c r="N1002" s="1"/>
  <c r="X1049"/>
  <c r="X1048" s="1"/>
  <c r="AT1055"/>
  <c r="AT1054" s="1"/>
  <c r="P1097"/>
  <c r="AC1097"/>
  <c r="AL1097"/>
  <c r="S1135"/>
  <c r="S1134" s="1"/>
  <c r="AB1135"/>
  <c r="AB1134" s="1"/>
  <c r="K1290"/>
  <c r="K1289" s="1"/>
  <c r="AT1296"/>
  <c r="AT1295" s="1"/>
  <c r="Z1331"/>
  <c r="Z1330" s="1"/>
  <c r="Q1359"/>
  <c r="Q1358" s="1"/>
  <c r="Z1359"/>
  <c r="Z1358" s="1"/>
  <c r="AR1414"/>
  <c r="AR1469"/>
  <c r="AR1471" s="1"/>
  <c r="AL1457"/>
  <c r="Y1481"/>
  <c r="Y1480" s="1"/>
  <c r="L1511"/>
  <c r="L1510" s="1"/>
  <c r="T1511"/>
  <c r="T1510" s="1"/>
  <c r="Y1511"/>
  <c r="Y1510" s="1"/>
  <c r="M1515"/>
  <c r="M1514" s="1"/>
  <c r="AM1515"/>
  <c r="AM1514" s="1"/>
  <c r="L1543"/>
  <c r="T1543"/>
  <c r="AG1543"/>
  <c r="AT1543"/>
  <c r="N1553"/>
  <c r="N1542" s="1"/>
  <c r="O1569"/>
  <c r="O1568" s="1"/>
  <c r="AF1569"/>
  <c r="AF1568" s="1"/>
  <c r="T1618"/>
  <c r="AL1618"/>
  <c r="O1653"/>
  <c r="O1652" s="1"/>
  <c r="S1653"/>
  <c r="S1652" s="1"/>
  <c r="X1653"/>
  <c r="X1652" s="1"/>
  <c r="AO1653"/>
  <c r="AO1652" s="1"/>
  <c r="AP1684"/>
  <c r="AL1919"/>
  <c r="Z1942"/>
  <c r="K7526"/>
  <c r="K7525" s="1"/>
  <c r="K7185"/>
  <c r="AF7185"/>
  <c r="AF7526"/>
  <c r="AF7525" s="1"/>
  <c r="AS7185"/>
  <c r="AS7526"/>
  <c r="AS7525" s="1"/>
  <c r="AK7861"/>
  <c r="AK7860" s="1"/>
  <c r="AK7859" s="1"/>
  <c r="AK7919"/>
  <c r="AK7922" s="1"/>
  <c r="S7909"/>
  <c r="AS7909"/>
  <c r="O7939"/>
  <c r="AB7939"/>
  <c r="AS7939"/>
  <c r="P7952"/>
  <c r="P7951" s="1"/>
  <c r="Y7952"/>
  <c r="Y7951" s="1"/>
  <c r="AT7952"/>
  <c r="AT7951" s="1"/>
  <c r="AM7955"/>
  <c r="AK7933"/>
  <c r="AK7980"/>
  <c r="AK7979" s="1"/>
  <c r="T8318"/>
  <c r="T8317" s="1"/>
  <c r="AC8318"/>
  <c r="AC8317" s="1"/>
  <c r="AL8318"/>
  <c r="AL8317" s="1"/>
  <c r="P8343"/>
  <c r="P8342" s="1"/>
  <c r="AC8343"/>
  <c r="AC8342" s="1"/>
  <c r="AT8343"/>
  <c r="AT8342" s="1"/>
  <c r="AD8373"/>
  <c r="AD8372" s="1"/>
  <c r="AD8401" s="1"/>
  <c r="AM8373"/>
  <c r="AM8372" s="1"/>
  <c r="N8430"/>
  <c r="N8429" s="1"/>
  <c r="AE8430"/>
  <c r="AE8429" s="1"/>
  <c r="AD8558"/>
  <c r="M8570"/>
  <c r="M8569" s="1"/>
  <c r="M8599" s="1"/>
  <c r="AD8653"/>
  <c r="AQ8653"/>
  <c r="AE8662"/>
  <c r="AE8661" s="1"/>
  <c r="S8676"/>
  <c r="S8675" s="1"/>
  <c r="AT8694"/>
  <c r="L8707"/>
  <c r="L8706" s="1"/>
  <c r="AT8707"/>
  <c r="AT8706" s="1"/>
  <c r="Y8732"/>
  <c r="Y8731" s="1"/>
  <c r="AP8732"/>
  <c r="AP8731" s="1"/>
  <c r="M8759"/>
  <c r="M8758" s="1"/>
  <c r="M8787" s="1"/>
  <c r="Z8759"/>
  <c r="Z8758" s="1"/>
  <c r="Z8787" s="1"/>
  <c r="AQ8759"/>
  <c r="AQ8758" s="1"/>
  <c r="AQ8787" s="1"/>
  <c r="Y8825"/>
  <c r="AL8825"/>
  <c r="M8839"/>
  <c r="M8838" s="1"/>
  <c r="Z8839"/>
  <c r="Z8838" s="1"/>
  <c r="N8859"/>
  <c r="N8858" s="1"/>
  <c r="AW97"/>
  <c r="AW248"/>
  <c r="AW361"/>
  <c r="AW993"/>
  <c r="AW1043"/>
  <c r="AG24"/>
  <c r="AG13" s="1"/>
  <c r="AG49" s="1"/>
  <c r="AG56" s="1"/>
  <c r="AG60" s="1"/>
  <c r="AL24"/>
  <c r="AL13" s="1"/>
  <c r="M40"/>
  <c r="M39" s="1"/>
  <c r="M598"/>
  <c r="M597" s="1"/>
  <c r="Q598"/>
  <c r="Q597" s="1"/>
  <c r="Z598"/>
  <c r="Z597" s="1"/>
  <c r="AM598"/>
  <c r="AM597" s="1"/>
  <c r="AQ598"/>
  <c r="AQ597" s="1"/>
  <c r="AE604"/>
  <c r="AE603" s="1"/>
  <c r="AR604"/>
  <c r="AR603" s="1"/>
  <c r="S642"/>
  <c r="AB642"/>
  <c r="AB631" s="1"/>
  <c r="AK642"/>
  <c r="AK631" s="1"/>
  <c r="M663"/>
  <c r="AQ663"/>
  <c r="Y700"/>
  <c r="AC700"/>
  <c r="AL700"/>
  <c r="Q713"/>
  <c r="Q712" s="1"/>
  <c r="AM713"/>
  <c r="AM712" s="1"/>
  <c r="N716"/>
  <c r="N715" s="1"/>
  <c r="AA716"/>
  <c r="AA715" s="1"/>
  <c r="AF751"/>
  <c r="AF750" s="1"/>
  <c r="AF782" s="1"/>
  <c r="AF788" s="1"/>
  <c r="AF792" s="1"/>
  <c r="AF694"/>
  <c r="AK751"/>
  <c r="AK750" s="1"/>
  <c r="AK694"/>
  <c r="AS751"/>
  <c r="AS694"/>
  <c r="K775"/>
  <c r="AK775"/>
  <c r="Q807"/>
  <c r="Q694"/>
  <c r="K817"/>
  <c r="K806" s="1"/>
  <c r="K838" s="1"/>
  <c r="K844" s="1"/>
  <c r="K848" s="1"/>
  <c r="K711"/>
  <c r="K702" s="1"/>
  <c r="AK711"/>
  <c r="AK702" s="1"/>
  <c r="AK817"/>
  <c r="AK806" s="1"/>
  <c r="AK838" s="1"/>
  <c r="AK844" s="1"/>
  <c r="AK848" s="1"/>
  <c r="P981"/>
  <c r="P980" s="1"/>
  <c r="T981"/>
  <c r="T980" s="1"/>
  <c r="AT981"/>
  <c r="AT980" s="1"/>
  <c r="K1003"/>
  <c r="K1002" s="1"/>
  <c r="O1003"/>
  <c r="O1002" s="1"/>
  <c r="S1003"/>
  <c r="S1002" s="1"/>
  <c r="X1003"/>
  <c r="X1002" s="1"/>
  <c r="AB1003"/>
  <c r="AB1002" s="1"/>
  <c r="AF1003"/>
  <c r="AF1002" s="1"/>
  <c r="AK1003"/>
  <c r="AK1002" s="1"/>
  <c r="AS1003"/>
  <c r="AS1002" s="1"/>
  <c r="Z1031"/>
  <c r="Z1030" s="1"/>
  <c r="AD1031"/>
  <c r="AD1030" s="1"/>
  <c r="P1049"/>
  <c r="P1048" s="1"/>
  <c r="Y1049"/>
  <c r="Y1048" s="1"/>
  <c r="AG1049"/>
  <c r="AG1048" s="1"/>
  <c r="AP1049"/>
  <c r="AP1048" s="1"/>
  <c r="AT1049"/>
  <c r="AT1048" s="1"/>
  <c r="Z1097"/>
  <c r="AC1107"/>
  <c r="K1130"/>
  <c r="K1129" s="1"/>
  <c r="AB1130"/>
  <c r="AB1129" s="1"/>
  <c r="P1135"/>
  <c r="P1134" s="1"/>
  <c r="T1135"/>
  <c r="T1134" s="1"/>
  <c r="Y1135"/>
  <c r="Y1134" s="1"/>
  <c r="Q1146"/>
  <c r="Q1145" s="1"/>
  <c r="Z1146"/>
  <c r="Z1145" s="1"/>
  <c r="K1146"/>
  <c r="K1145" s="1"/>
  <c r="X1146"/>
  <c r="X1145" s="1"/>
  <c r="AC1146"/>
  <c r="AC1145" s="1"/>
  <c r="AG1146"/>
  <c r="AG1145" s="1"/>
  <c r="AQ1185"/>
  <c r="AO1195"/>
  <c r="AG1209"/>
  <c r="AG1208" s="1"/>
  <c r="AP1209"/>
  <c r="AP1208" s="1"/>
  <c r="AQ1209"/>
  <c r="AQ1208" s="1"/>
  <c r="R1209"/>
  <c r="R1208" s="1"/>
  <c r="AR1209"/>
  <c r="AR1208" s="1"/>
  <c r="O1226"/>
  <c r="O1225" s="1"/>
  <c r="AO1226"/>
  <c r="AO1225" s="1"/>
  <c r="AG1226"/>
  <c r="AG1225" s="1"/>
  <c r="AP1226"/>
  <c r="AP1225" s="1"/>
  <c r="AD1238"/>
  <c r="AD1237" s="1"/>
  <c r="AM1238"/>
  <c r="AM1237" s="1"/>
  <c r="R1238"/>
  <c r="R1237" s="1"/>
  <c r="AN1238"/>
  <c r="AN1237" s="1"/>
  <c r="X1238"/>
  <c r="X1237" s="1"/>
  <c r="T1263"/>
  <c r="AK1296"/>
  <c r="AK1295" s="1"/>
  <c r="R1331"/>
  <c r="R1330" s="1"/>
  <c r="AA1331"/>
  <c r="AA1330" s="1"/>
  <c r="R1359"/>
  <c r="R1358" s="1"/>
  <c r="AA1359"/>
  <c r="AA1358" s="1"/>
  <c r="O1359"/>
  <c r="O1358" s="1"/>
  <c r="AP1390"/>
  <c r="AP1389" s="1"/>
  <c r="X1469"/>
  <c r="X1414"/>
  <c r="AK1414"/>
  <c r="AK1469"/>
  <c r="AS1469"/>
  <c r="AS1414"/>
  <c r="AP1467"/>
  <c r="AP1471" s="1"/>
  <c r="AP1414"/>
  <c r="Q1481"/>
  <c r="AD1481"/>
  <c r="AM1481"/>
  <c r="AB1491"/>
  <c r="AK1491"/>
  <c r="AD1511"/>
  <c r="AD1510" s="1"/>
  <c r="AM1511"/>
  <c r="AM1510" s="1"/>
  <c r="K1529"/>
  <c r="Z1543"/>
  <c r="AB1553"/>
  <c r="T1569"/>
  <c r="T1568" s="1"/>
  <c r="K1585"/>
  <c r="X1585"/>
  <c r="M1597"/>
  <c r="AQ1597"/>
  <c r="O1608"/>
  <c r="AM1618"/>
  <c r="AR1634"/>
  <c r="AR1633" s="1"/>
  <c r="S1634"/>
  <c r="S1633" s="1"/>
  <c r="AO1634"/>
  <c r="AO1633" s="1"/>
  <c r="L1653"/>
  <c r="L1652" s="1"/>
  <c r="P1653"/>
  <c r="P1652" s="1"/>
  <c r="T1653"/>
  <c r="T1652" s="1"/>
  <c r="AC1653"/>
  <c r="AC1652" s="1"/>
  <c r="AG1653"/>
  <c r="AG1652" s="1"/>
  <c r="AP1653"/>
  <c r="AP1652" s="1"/>
  <c r="R1673"/>
  <c r="Q1695"/>
  <c r="Z1695"/>
  <c r="AQ1695"/>
  <c r="AE1715"/>
  <c r="AE1714" s="1"/>
  <c r="X1715"/>
  <c r="X1714" s="1"/>
  <c r="AE1784"/>
  <c r="AL2083"/>
  <c r="L7188"/>
  <c r="P7188"/>
  <c r="T7188"/>
  <c r="Y7188"/>
  <c r="AC7188"/>
  <c r="AG7188"/>
  <c r="AL7188"/>
  <c r="AP7188"/>
  <c r="AT7188"/>
  <c r="AL7355"/>
  <c r="AL7354" s="1"/>
  <c r="AL7159"/>
  <c r="AL7157" s="1"/>
  <c r="AT7355"/>
  <c r="AT7354" s="1"/>
  <c r="AT7383" s="1"/>
  <c r="AT7389" s="1"/>
  <c r="AT7393" s="1"/>
  <c r="AT7159"/>
  <c r="L7526"/>
  <c r="L7525" s="1"/>
  <c r="L7185"/>
  <c r="P7185"/>
  <c r="P7526"/>
  <c r="P7525" s="1"/>
  <c r="T7526"/>
  <c r="T7525" s="1"/>
  <c r="T7185"/>
  <c r="Y7185"/>
  <c r="Y7526"/>
  <c r="Y7525" s="1"/>
  <c r="AC7526"/>
  <c r="AC7525" s="1"/>
  <c r="AC7185"/>
  <c r="AG7526"/>
  <c r="AG7525" s="1"/>
  <c r="AG7185"/>
  <c r="AP7526"/>
  <c r="AP7525" s="1"/>
  <c r="AP7185"/>
  <c r="AT7185"/>
  <c r="AT7526"/>
  <c r="AT7525" s="1"/>
  <c r="R7802"/>
  <c r="AK7838"/>
  <c r="AK7827" s="1"/>
  <c r="T7861"/>
  <c r="T7860" s="1"/>
  <c r="T7859" s="1"/>
  <c r="T7919"/>
  <c r="T7922" s="1"/>
  <c r="Y7861"/>
  <c r="Y7860" s="1"/>
  <c r="Y7859" s="1"/>
  <c r="Y7919"/>
  <c r="Y7922" s="1"/>
  <c r="AL7861"/>
  <c r="AL7860" s="1"/>
  <c r="AL7859" s="1"/>
  <c r="AL7919"/>
  <c r="AL7922" s="1"/>
  <c r="AP7861"/>
  <c r="AP7860" s="1"/>
  <c r="AP7859" s="1"/>
  <c r="AP7919"/>
  <c r="AP7922" s="1"/>
  <c r="AT7861"/>
  <c r="AT7860" s="1"/>
  <c r="AT7859" s="1"/>
  <c r="AT7919"/>
  <c r="AT7922" s="1"/>
  <c r="L7909"/>
  <c r="Y7909"/>
  <c r="AC7909"/>
  <c r="AG7909"/>
  <c r="AL7909"/>
  <c r="AL7908" s="1"/>
  <c r="AP7909"/>
  <c r="AT7909"/>
  <c r="L7939"/>
  <c r="T7939"/>
  <c r="AG7939"/>
  <c r="AT7939"/>
  <c r="M7952"/>
  <c r="M7951" s="1"/>
  <c r="AD7952"/>
  <c r="AD7951" s="1"/>
  <c r="AQ7952"/>
  <c r="AQ7951" s="1"/>
  <c r="R7955"/>
  <c r="R7954" s="1"/>
  <c r="S7955"/>
  <c r="AK8050"/>
  <c r="M8318"/>
  <c r="M8317" s="1"/>
  <c r="AQ8318"/>
  <c r="AQ8317" s="1"/>
  <c r="M8343"/>
  <c r="M8342" s="1"/>
  <c r="AE8373"/>
  <c r="AE8372" s="1"/>
  <c r="AE8401" s="1"/>
  <c r="K8430"/>
  <c r="K8429" s="1"/>
  <c r="S8430"/>
  <c r="S8429" s="1"/>
  <c r="AB8430"/>
  <c r="AB8429" s="1"/>
  <c r="N8558"/>
  <c r="AN8558"/>
  <c r="X8558"/>
  <c r="N8570"/>
  <c r="N8569" s="1"/>
  <c r="N8599" s="1"/>
  <c r="AR8570"/>
  <c r="AR8569" s="1"/>
  <c r="AR8599" s="1"/>
  <c r="K8629"/>
  <c r="K8628" s="1"/>
  <c r="AF8629"/>
  <c r="AF8628" s="1"/>
  <c r="S8662"/>
  <c r="S8661" s="1"/>
  <c r="AK8662"/>
  <c r="AK8661" s="1"/>
  <c r="AC8676"/>
  <c r="AC8675" s="1"/>
  <c r="AL8676"/>
  <c r="AL8675" s="1"/>
  <c r="Q8694"/>
  <c r="AD8694"/>
  <c r="AQ8694"/>
  <c r="AQ8707"/>
  <c r="AQ8706" s="1"/>
  <c r="M8732"/>
  <c r="M8731" s="1"/>
  <c r="AQ8732"/>
  <c r="AQ8731" s="1"/>
  <c r="AB8815"/>
  <c r="AB8814" s="1"/>
  <c r="M8825"/>
  <c r="M8814" s="1"/>
  <c r="AD8825"/>
  <c r="AA8839"/>
  <c r="AA8838" s="1"/>
  <c r="AN8839"/>
  <c r="AN8838" s="1"/>
  <c r="K8859"/>
  <c r="K8858" s="1"/>
  <c r="O8859"/>
  <c r="O8858" s="1"/>
  <c r="X8859"/>
  <c r="X8858" s="1"/>
  <c r="AK8859"/>
  <c r="AK8858" s="1"/>
  <c r="N8889"/>
  <c r="L8951"/>
  <c r="P8951"/>
  <c r="T8951"/>
  <c r="Y8951"/>
  <c r="AG8951"/>
  <c r="AL8951"/>
  <c r="AP8951"/>
  <c r="AP8950" s="1"/>
  <c r="AT8951"/>
  <c r="AT8950" s="1"/>
  <c r="N8961"/>
  <c r="R8961"/>
  <c r="AA8961"/>
  <c r="AE8961"/>
  <c r="AN8961"/>
  <c r="AR8961"/>
  <c r="N8984"/>
  <c r="N9098"/>
  <c r="AA9098"/>
  <c r="AA8984"/>
  <c r="AN8984"/>
  <c r="AN9098"/>
  <c r="N1359"/>
  <c r="N1358" s="1"/>
  <c r="AW3455"/>
  <c r="AP8318"/>
  <c r="AP8317" s="1"/>
  <c r="M185"/>
  <c r="M218" s="1"/>
  <c r="M224" s="1"/>
  <c r="M228" s="1"/>
  <c r="AD185"/>
  <c r="AD218" s="1"/>
  <c r="AD224" s="1"/>
  <c r="AD228" s="1"/>
  <c r="M309"/>
  <c r="Z309"/>
  <c r="AQ309"/>
  <c r="AA411"/>
  <c r="AA438" s="1"/>
  <c r="AA444" s="1"/>
  <c r="AA448" s="1"/>
  <c r="AQ469"/>
  <c r="AQ498" s="1"/>
  <c r="AQ504" s="1"/>
  <c r="AQ508" s="1"/>
  <c r="N527"/>
  <c r="N553" s="1"/>
  <c r="N559" s="1"/>
  <c r="N563" s="1"/>
  <c r="R527"/>
  <c r="R553" s="1"/>
  <c r="R559" s="1"/>
  <c r="R563" s="1"/>
  <c r="AA527"/>
  <c r="AA553" s="1"/>
  <c r="AA559" s="1"/>
  <c r="AA563" s="1"/>
  <c r="AA575"/>
  <c r="K620"/>
  <c r="O620"/>
  <c r="AB620"/>
  <c r="AF620"/>
  <c r="AK620"/>
  <c r="AO620"/>
  <c r="AS620"/>
  <c r="K750"/>
  <c r="R806"/>
  <c r="R838" s="1"/>
  <c r="R844" s="1"/>
  <c r="R865"/>
  <c r="R895" s="1"/>
  <c r="R902" s="1"/>
  <c r="R906" s="1"/>
  <c r="AA865"/>
  <c r="AN865"/>
  <c r="AN895" s="1"/>
  <c r="AN902" s="1"/>
  <c r="AN906" s="1"/>
  <c r="X921"/>
  <c r="AB921"/>
  <c r="AB950" s="1"/>
  <c r="AB956" s="1"/>
  <c r="AB960" s="1"/>
  <c r="AK921"/>
  <c r="T921"/>
  <c r="T950" s="1"/>
  <c r="T956" s="1"/>
  <c r="T960" s="1"/>
  <c r="AK1107"/>
  <c r="AF1226"/>
  <c r="AF1225" s="1"/>
  <c r="Y1255"/>
  <c r="AG1255"/>
  <c r="Q1255"/>
  <c r="M1389"/>
  <c r="AQ1389"/>
  <c r="AK1529"/>
  <c r="AO1529"/>
  <c r="AS1529"/>
  <c r="Y1597"/>
  <c r="AP1597"/>
  <c r="K1673"/>
  <c r="T1673"/>
  <c r="AG1673"/>
  <c r="K1684"/>
  <c r="O1684"/>
  <c r="S1684"/>
  <c r="AB1684"/>
  <c r="N1715"/>
  <c r="N1714" s="1"/>
  <c r="R1715"/>
  <c r="R1714" s="1"/>
  <c r="AA1715"/>
  <c r="AA1714" s="1"/>
  <c r="AN1715"/>
  <c r="AN1714" s="1"/>
  <c r="AR1715"/>
  <c r="AR1714" s="1"/>
  <c r="L1758"/>
  <c r="AT1758"/>
  <c r="AC1784"/>
  <c r="AL1784"/>
  <c r="AT1784"/>
  <c r="Y1847"/>
  <c r="AL1847"/>
  <c r="Q1847"/>
  <c r="Q1876" s="1"/>
  <c r="Q1881" s="1"/>
  <c r="Q1885" s="1"/>
  <c r="Z1894"/>
  <c r="AA1941"/>
  <c r="AA1970" s="1"/>
  <c r="AA1975" s="1"/>
  <c r="AA1979" s="1"/>
  <c r="AO1941"/>
  <c r="AO1970" s="1"/>
  <c r="AO1975" s="1"/>
  <c r="AO1979" s="1"/>
  <c r="R1988"/>
  <c r="R2017" s="1"/>
  <c r="R2022" s="1"/>
  <c r="R2026" s="1"/>
  <c r="AE1988"/>
  <c r="O1988"/>
  <c r="O2017" s="1"/>
  <c r="O2022" s="1"/>
  <c r="O2026" s="1"/>
  <c r="S1988"/>
  <c r="S2017" s="1"/>
  <c r="S2022" s="1"/>
  <c r="S2026" s="1"/>
  <c r="AO1988"/>
  <c r="AO2017" s="1"/>
  <c r="AO2022" s="1"/>
  <c r="AO2026" s="1"/>
  <c r="AS1988"/>
  <c r="AS2017" s="1"/>
  <c r="AS2022" s="1"/>
  <c r="AB2035"/>
  <c r="AB2065" s="1"/>
  <c r="AB2070" s="1"/>
  <c r="AB2074" s="1"/>
  <c r="AS2035"/>
  <c r="AS2065" s="1"/>
  <c r="AS2070" s="1"/>
  <c r="AS2074" s="1"/>
  <c r="P2035"/>
  <c r="P2065" s="1"/>
  <c r="P2070" s="1"/>
  <c r="P2074" s="1"/>
  <c r="AC2035"/>
  <c r="AC2065" s="1"/>
  <c r="AC2070" s="1"/>
  <c r="AC2074" s="1"/>
  <c r="AG2035"/>
  <c r="AG2065" s="1"/>
  <c r="AG2070" s="1"/>
  <c r="AG2074" s="1"/>
  <c r="P2083"/>
  <c r="P2112" s="1"/>
  <c r="P2117" s="1"/>
  <c r="P2121" s="1"/>
  <c r="AG2083"/>
  <c r="AG2112" s="1"/>
  <c r="AG2117" s="1"/>
  <c r="AG2121" s="1"/>
  <c r="AT2083"/>
  <c r="AT2112" s="1"/>
  <c r="AT2117" s="1"/>
  <c r="AT2121" s="1"/>
  <c r="K2130"/>
  <c r="K2160" s="1"/>
  <c r="K2165" s="1"/>
  <c r="K2169" s="1"/>
  <c r="X2130"/>
  <c r="X2160" s="1"/>
  <c r="X2165" s="1"/>
  <c r="X2169" s="1"/>
  <c r="AK2130"/>
  <c r="AA2130"/>
  <c r="AA2160" s="1"/>
  <c r="AA2165" s="1"/>
  <c r="N2178"/>
  <c r="N2207" s="1"/>
  <c r="N2212" s="1"/>
  <c r="N2216" s="1"/>
  <c r="R2178"/>
  <c r="R2207" s="1"/>
  <c r="R2212" s="1"/>
  <c r="R2216" s="1"/>
  <c r="AR2178"/>
  <c r="AR2207" s="1"/>
  <c r="AR2212" s="1"/>
  <c r="AR2216" s="1"/>
  <c r="O2225"/>
  <c r="O2255" s="1"/>
  <c r="O2260" s="1"/>
  <c r="O2264" s="1"/>
  <c r="AF2225"/>
  <c r="AF2255" s="1"/>
  <c r="AF2260" s="1"/>
  <c r="AK2415"/>
  <c r="AK2444" s="1"/>
  <c r="AK2449" s="1"/>
  <c r="AK2453" s="1"/>
  <c r="AO2415"/>
  <c r="AO2444" s="1"/>
  <c r="AO2449" s="1"/>
  <c r="AO2453" s="1"/>
  <c r="AA2509"/>
  <c r="AA2538" s="1"/>
  <c r="AA2543" s="1"/>
  <c r="AA2547" s="1"/>
  <c r="AO2650"/>
  <c r="AO2680" s="1"/>
  <c r="AO2685" s="1"/>
  <c r="AO2689" s="1"/>
  <c r="AS2650"/>
  <c r="AS2680" s="1"/>
  <c r="AS2685" s="1"/>
  <c r="AS2689" s="1"/>
  <c r="AE2745"/>
  <c r="AE2774" s="1"/>
  <c r="AE2779" s="1"/>
  <c r="AE2783" s="1"/>
  <c r="R2887"/>
  <c r="R2916" s="1"/>
  <c r="R2921" s="1"/>
  <c r="R2925" s="1"/>
  <c r="AR2887"/>
  <c r="AR2916" s="1"/>
  <c r="AR2921" s="1"/>
  <c r="AR2925" s="1"/>
  <c r="R7448"/>
  <c r="R7478" s="1"/>
  <c r="R7484" s="1"/>
  <c r="R7488" s="1"/>
  <c r="X7448"/>
  <c r="AB7448"/>
  <c r="AB7478" s="1"/>
  <c r="AB7484" s="1"/>
  <c r="AB7488" s="1"/>
  <c r="AF7448"/>
  <c r="AF7478" s="1"/>
  <c r="AF7484" s="1"/>
  <c r="AF7488" s="1"/>
  <c r="AO7448"/>
  <c r="AO7478" s="1"/>
  <c r="AO7484" s="1"/>
  <c r="AO7488" s="1"/>
  <c r="K7496"/>
  <c r="AC7496"/>
  <c r="AN7519"/>
  <c r="AN7518" s="1"/>
  <c r="S7551"/>
  <c r="X7551"/>
  <c r="AB7551"/>
  <c r="AT7607"/>
  <c r="AT7654"/>
  <c r="AT7684" s="1"/>
  <c r="AT7690" s="1"/>
  <c r="AT7694" s="1"/>
  <c r="Z7654"/>
  <c r="Z7684" s="1"/>
  <c r="Z7690" s="1"/>
  <c r="Z7694" s="1"/>
  <c r="P7802"/>
  <c r="AP7802"/>
  <c r="R7838"/>
  <c r="R7827" s="1"/>
  <c r="AA7838"/>
  <c r="AA7827" s="1"/>
  <c r="AE7838"/>
  <c r="AE7827" s="1"/>
  <c r="AN7838"/>
  <c r="AN7827" s="1"/>
  <c r="AR7838"/>
  <c r="AR7827" s="1"/>
  <c r="AG7860"/>
  <c r="AG7859" s="1"/>
  <c r="L7979"/>
  <c r="L8008" s="1"/>
  <c r="L8014" s="1"/>
  <c r="L8018" s="1"/>
  <c r="T7979"/>
  <c r="T8008" s="1"/>
  <c r="T8014" s="1"/>
  <c r="T8018" s="1"/>
  <c r="AC8028"/>
  <c r="AC8059" s="1"/>
  <c r="AC7966" s="1"/>
  <c r="AT8028"/>
  <c r="AT8059" s="1"/>
  <c r="Z8028"/>
  <c r="AM8028"/>
  <c r="AM8059" s="1"/>
  <c r="P8259"/>
  <c r="P8288" s="1"/>
  <c r="P8294" s="1"/>
  <c r="P8298" s="1"/>
  <c r="T8259"/>
  <c r="T8288" s="1"/>
  <c r="T8294" s="1"/>
  <c r="T8298" s="1"/>
  <c r="Y8259"/>
  <c r="Y8288" s="1"/>
  <c r="Y8294" s="1"/>
  <c r="Y8298" s="1"/>
  <c r="AT8259"/>
  <c r="AT8288" s="1"/>
  <c r="AT8294" s="1"/>
  <c r="AT8298" s="1"/>
  <c r="Z8317"/>
  <c r="AM8317"/>
  <c r="N8317"/>
  <c r="AS8372"/>
  <c r="AS8401" s="1"/>
  <c r="K8558"/>
  <c r="AB8558"/>
  <c r="AF8558"/>
  <c r="T8558"/>
  <c r="AG8558"/>
  <c r="AP8558"/>
  <c r="N8694"/>
  <c r="K8694"/>
  <c r="X8694"/>
  <c r="AF8694"/>
  <c r="M8706"/>
  <c r="AD8889"/>
  <c r="O8889"/>
  <c r="S8897"/>
  <c r="S8927" s="1"/>
  <c r="S8933" s="1"/>
  <c r="AC8984"/>
  <c r="M8984"/>
  <c r="Q8984"/>
  <c r="Z8984"/>
  <c r="AD9098"/>
  <c r="AM8984"/>
  <c r="AQ8984"/>
  <c r="AQ8974" s="1"/>
  <c r="AQ8973" s="1"/>
  <c r="R9098"/>
  <c r="AE9098"/>
  <c r="AK9098"/>
  <c r="AD9099"/>
  <c r="Y9072"/>
  <c r="J70"/>
  <c r="J186"/>
  <c r="J549"/>
  <c r="J680"/>
  <c r="J761"/>
  <c r="J866"/>
  <c r="J1331"/>
  <c r="J1481"/>
  <c r="J1543"/>
  <c r="J1695"/>
  <c r="J1872"/>
  <c r="J1916"/>
  <c r="J4366"/>
  <c r="J4553"/>
  <c r="J4720"/>
  <c r="J4788"/>
  <c r="J4837"/>
  <c r="W1751"/>
  <c r="W2152"/>
  <c r="W2200"/>
  <c r="W2746"/>
  <c r="W2814"/>
  <c r="W2982"/>
  <c r="W3050"/>
  <c r="W3194"/>
  <c r="W3238"/>
  <c r="W3663"/>
  <c r="W3751"/>
  <c r="W3843"/>
  <c r="W3989"/>
  <c r="W4153"/>
  <c r="W4152" s="1"/>
  <c r="W4221"/>
  <c r="W4529"/>
  <c r="W6040"/>
  <c r="W6284"/>
  <c r="W6509"/>
  <c r="W6578"/>
  <c r="W6949"/>
  <c r="W7212"/>
  <c r="W7280"/>
  <c r="W7680"/>
  <c r="W7724"/>
  <c r="W8029"/>
  <c r="W8339"/>
  <c r="W8874"/>
  <c r="AJ71"/>
  <c r="AJ642"/>
  <c r="AJ751"/>
  <c r="AJ831"/>
  <c r="AJ981"/>
  <c r="AJ1049"/>
  <c r="AJ1467"/>
  <c r="AJ2298"/>
  <c r="AJ2723"/>
  <c r="AJ2767"/>
  <c r="AJ2959"/>
  <c r="AJ3311"/>
  <c r="AJ3380"/>
  <c r="AJ3525"/>
  <c r="AJ3870"/>
  <c r="AJ4127"/>
  <c r="AJ4247"/>
  <c r="AJ4435"/>
  <c r="AJ4625"/>
  <c r="AJ4694"/>
  <c r="AJ4863"/>
  <c r="AJ5051"/>
  <c r="AJ5341"/>
  <c r="AJ5535"/>
  <c r="AJ5607"/>
  <c r="AJ5826"/>
  <c r="AJ5895"/>
  <c r="AJ6434"/>
  <c r="AJ6606"/>
  <c r="AJ6676"/>
  <c r="AJ6826"/>
  <c r="AJ7307"/>
  <c r="AJ7750"/>
  <c r="AJ7838"/>
  <c r="AJ8594"/>
  <c r="AJ8783"/>
  <c r="AJ8919"/>
  <c r="AJ8961"/>
  <c r="AJ9087"/>
  <c r="Y70"/>
  <c r="Y99" s="1"/>
  <c r="AW3135"/>
  <c r="AW2184"/>
  <c r="J39"/>
  <c r="J244"/>
  <c r="J412"/>
  <c r="J890"/>
  <c r="J943"/>
  <c r="J1055"/>
  <c r="J1209"/>
  <c r="J1208" s="1"/>
  <c r="J1457"/>
  <c r="J1511"/>
  <c r="J1577"/>
  <c r="J1618"/>
  <c r="J1607" s="1"/>
  <c r="J1848"/>
  <c r="J4342"/>
  <c r="J4341" s="1"/>
  <c r="J4744"/>
  <c r="W1097"/>
  <c r="W1352"/>
  <c r="W1446"/>
  <c r="W1505"/>
  <c r="W1569"/>
  <c r="W2105"/>
  <c r="W2321"/>
  <c r="W2770"/>
  <c r="W2862"/>
  <c r="W3006"/>
  <c r="W3359"/>
  <c r="W3547"/>
  <c r="W3639"/>
  <c r="W3707"/>
  <c r="W4033"/>
  <c r="W4342"/>
  <c r="W4409"/>
  <c r="W6333"/>
  <c r="W7236"/>
  <c r="W7573"/>
  <c r="W7655"/>
  <c r="W7980"/>
  <c r="W8728"/>
  <c r="AJ95"/>
  <c r="AJ144"/>
  <c r="AJ1003"/>
  <c r="AJ1491"/>
  <c r="AJ2010"/>
  <c r="AJ2463"/>
  <c r="AJ2531"/>
  <c r="AJ2699"/>
  <c r="AJ2698" s="1"/>
  <c r="AJ2935"/>
  <c r="AJ3501"/>
  <c r="AJ3568"/>
  <c r="AJ4083"/>
  <c r="AJ4271"/>
  <c r="AJ4315"/>
  <c r="AJ4459"/>
  <c r="AJ4503"/>
  <c r="AJ4649"/>
  <c r="AJ4887"/>
  <c r="AJ4931"/>
  <c r="AJ5217"/>
  <c r="AJ5365"/>
  <c r="AJ5411"/>
  <c r="AJ5583"/>
  <c r="AJ5653"/>
  <c r="AJ6067"/>
  <c r="AJ6137"/>
  <c r="AJ6410"/>
  <c r="AJ6481"/>
  <c r="AJ6630"/>
  <c r="AJ6873"/>
  <c r="AJ7019"/>
  <c r="AJ7497"/>
  <c r="AJ7180"/>
  <c r="AJ7519"/>
  <c r="AJ7585"/>
  <c r="AJ8839"/>
  <c r="J4791"/>
  <c r="W5705"/>
  <c r="AJ2817"/>
  <c r="W4058"/>
  <c r="AW5271"/>
  <c r="AW15"/>
  <c r="AT8569"/>
  <c r="AT8599" s="1"/>
  <c r="AW2521"/>
  <c r="AW378"/>
  <c r="AW418"/>
  <c r="AW872"/>
  <c r="AW938"/>
  <c r="AW1282"/>
  <c r="AW1364"/>
  <c r="AW1402"/>
  <c r="AW1830"/>
  <c r="AW1904"/>
  <c r="AW2467"/>
  <c r="AW2477"/>
  <c r="AW3089"/>
  <c r="AW3132"/>
  <c r="AW3223"/>
  <c r="AW3267"/>
  <c r="AW3287"/>
  <c r="AW3473"/>
  <c r="AW3521"/>
  <c r="AW3561"/>
  <c r="AW3604"/>
  <c r="AW3889"/>
  <c r="AW3929"/>
  <c r="AW3999"/>
  <c r="AW4641"/>
  <c r="AW4828"/>
  <c r="AW5200"/>
  <c r="AW5312"/>
  <c r="AW5431"/>
  <c r="AW5685"/>
  <c r="AW5835"/>
  <c r="AW6422"/>
  <c r="AW6864"/>
  <c r="AW6953"/>
  <c r="AW6963"/>
  <c r="AW6980"/>
  <c r="AW7121"/>
  <c r="AW7325"/>
  <c r="AW7486"/>
  <c r="AW7762"/>
  <c r="AW7894"/>
  <c r="AW7989"/>
  <c r="AW8263"/>
  <c r="AW8465"/>
  <c r="AW8658"/>
  <c r="AW8684"/>
  <c r="AW8775"/>
  <c r="AW9011"/>
  <c r="AW136"/>
  <c r="AW1424"/>
  <c r="AW1433"/>
  <c r="AW1443"/>
  <c r="AW1450"/>
  <c r="AW1477"/>
  <c r="AW1484"/>
  <c r="AW1494"/>
  <c r="AW1509"/>
  <c r="AW1519"/>
  <c r="AW1544"/>
  <c r="AW1549"/>
  <c r="AW1614"/>
  <c r="AW1624"/>
  <c r="AW1629"/>
  <c r="AW1636"/>
  <c r="AW1641"/>
  <c r="AW1662"/>
  <c r="AW1682"/>
  <c r="AW1694"/>
  <c r="AW1703"/>
  <c r="AW1712"/>
  <c r="AW1724"/>
  <c r="AW1738"/>
  <c r="AW1746"/>
  <c r="AW1853"/>
  <c r="AW1863"/>
  <c r="AW1867"/>
  <c r="AW1875"/>
  <c r="AW1896"/>
  <c r="AW1901"/>
  <c r="AW1929"/>
  <c r="AW1945"/>
  <c r="AW1949"/>
  <c r="AW1955"/>
  <c r="AW1959"/>
  <c r="AW1965"/>
  <c r="AW1985"/>
  <c r="AW1992"/>
  <c r="AW1996"/>
  <c r="AW2002"/>
  <c r="AW2006"/>
  <c r="AW2012"/>
  <c r="AW2040"/>
  <c r="AW2050"/>
  <c r="AW2054"/>
  <c r="AW2085"/>
  <c r="AW2135"/>
  <c r="AW2140"/>
  <c r="AW2168"/>
  <c r="AW2190"/>
  <c r="AW2242"/>
  <c r="AW2246"/>
  <c r="AW2254"/>
  <c r="AW2275"/>
  <c r="AW2280"/>
  <c r="AW2286"/>
  <c r="AW2290"/>
  <c r="AW2294"/>
  <c r="AW2308"/>
  <c r="AW2318"/>
  <c r="AW2330"/>
  <c r="AW2339"/>
  <c r="AW2347"/>
  <c r="AW2357"/>
  <c r="AW2373"/>
  <c r="AW2383"/>
  <c r="AW2387"/>
  <c r="AW2405"/>
  <c r="AW2435"/>
  <c r="AW2469"/>
  <c r="AW2475"/>
  <c r="AW2483"/>
  <c r="AW2523"/>
  <c r="AW2527"/>
  <c r="AW2561"/>
  <c r="AW2609"/>
  <c r="AW2619"/>
  <c r="AW2660"/>
  <c r="AW2669"/>
  <c r="AW2687"/>
  <c r="AW2708"/>
  <c r="AW2713"/>
  <c r="AW2717"/>
  <c r="AW2725"/>
  <c r="AW2735"/>
  <c r="AW2757"/>
  <c r="AW2761"/>
  <c r="AW2765"/>
  <c r="AW2805"/>
  <c r="AW2813"/>
  <c r="AW2828"/>
  <c r="AW2858"/>
  <c r="AW2877"/>
  <c r="AW2899"/>
  <c r="AW2903"/>
  <c r="AW2915"/>
  <c r="AW2936"/>
  <c r="AW2947"/>
  <c r="AW2969"/>
  <c r="AW2989"/>
  <c r="AW3005"/>
  <c r="AW3017"/>
  <c r="AW3038"/>
  <c r="AW3043"/>
  <c r="AW3065"/>
  <c r="AW3081"/>
  <c r="AW3103"/>
  <c r="AW3129"/>
  <c r="AW3139"/>
  <c r="AW3143"/>
  <c r="AW3157"/>
  <c r="AW3173"/>
  <c r="AW3177"/>
  <c r="AW3183"/>
  <c r="AW3187"/>
  <c r="AW3193"/>
  <c r="AW3429"/>
  <c r="AW3611"/>
  <c r="AW3615"/>
  <c r="AW3657"/>
  <c r="AW3701"/>
  <c r="AW3717"/>
  <c r="AW3737"/>
  <c r="AW3743"/>
  <c r="AW3767"/>
  <c r="AW3871"/>
  <c r="AW3890"/>
  <c r="AW4274"/>
  <c r="AW4402"/>
  <c r="AW4516"/>
  <c r="AW4532"/>
  <c r="AW4536"/>
  <c r="AW4542"/>
  <c r="AW4546"/>
  <c r="AW4552"/>
  <c r="AW4564"/>
  <c r="AW4584"/>
  <c r="AW4686"/>
  <c r="AW4724"/>
  <c r="AW4778"/>
  <c r="AW4786"/>
  <c r="AW4867"/>
  <c r="AW4889"/>
  <c r="AW4915"/>
  <c r="AW4991"/>
  <c r="AW5007"/>
  <c r="AW5027"/>
  <c r="AW5185"/>
  <c r="AW5272"/>
  <c r="AW5348"/>
  <c r="AW5408"/>
  <c r="AW5444"/>
  <c r="AW5458"/>
  <c r="AW5522"/>
  <c r="AW5558"/>
  <c r="AW6079"/>
  <c r="AW6083"/>
  <c r="AW6095"/>
  <c r="AW6117"/>
  <c r="AW6122"/>
  <c r="AW6132"/>
  <c r="AW6166"/>
  <c r="AW6185"/>
  <c r="AW6201"/>
  <c r="AW6217"/>
  <c r="AW6221"/>
  <c r="AW6227"/>
  <c r="AW6231"/>
  <c r="AW6237"/>
  <c r="AW6250"/>
  <c r="AW6266"/>
  <c r="AW6270"/>
  <c r="AW6276"/>
  <c r="AW6280"/>
  <c r="AW6286"/>
  <c r="AW6300"/>
  <c r="AW6310"/>
  <c r="AW6317"/>
  <c r="AW6323"/>
  <c r="AW6331"/>
  <c r="AW6367"/>
  <c r="AW6373"/>
  <c r="AW6377"/>
  <c r="AW6381"/>
  <c r="AW6396"/>
  <c r="AW6413"/>
  <c r="AW6427"/>
  <c r="AW6433"/>
  <c r="AW6446"/>
  <c r="AW6463"/>
  <c r="AW6473"/>
  <c r="AW6477"/>
  <c r="AW6496"/>
  <c r="AW6575"/>
  <c r="AW6594"/>
  <c r="AW6620"/>
  <c r="AW6632"/>
  <c r="AW6664"/>
  <c r="AW3758"/>
  <c r="AW3779"/>
  <c r="AW3784"/>
  <c r="AW3790"/>
  <c r="AW3798"/>
  <c r="AW3810"/>
  <c r="AW3827"/>
  <c r="AW3837"/>
  <c r="AW3841"/>
  <c r="AW3857"/>
  <c r="AW3873"/>
  <c r="AW3877"/>
  <c r="AW3883"/>
  <c r="AW3887"/>
  <c r="AW3893"/>
  <c r="AW3905"/>
  <c r="AW3974"/>
  <c r="AW3983"/>
  <c r="AW3991"/>
  <c r="AW4023"/>
  <c r="AW4031"/>
  <c r="AW4060"/>
  <c r="AW4071"/>
  <c r="AW4075"/>
  <c r="AW4079"/>
  <c r="AW4113"/>
  <c r="AW4123"/>
  <c r="AW4129"/>
  <c r="AW4157"/>
  <c r="AW4171"/>
  <c r="AW4189"/>
  <c r="AW4205"/>
  <c r="AW4211"/>
  <c r="AW4253"/>
  <c r="AW4263"/>
  <c r="AW4281"/>
  <c r="AW4301"/>
  <c r="AW4311"/>
  <c r="AW4345"/>
  <c r="AW4349"/>
  <c r="AW4355"/>
  <c r="AW4359"/>
  <c r="AW4441"/>
  <c r="AW4447"/>
  <c r="AW4455"/>
  <c r="AW4469"/>
  <c r="AW4489"/>
  <c r="AW4499"/>
  <c r="AW4505"/>
  <c r="AW4512"/>
  <c r="AW4525"/>
  <c r="AW191"/>
  <c r="AW886"/>
  <c r="AW3977"/>
  <c r="AW4497"/>
  <c r="AW4578"/>
  <c r="AW4776"/>
  <c r="AW4817"/>
  <c r="AW5058"/>
  <c r="AW5249"/>
  <c r="AW5377"/>
  <c r="AW5695"/>
  <c r="W2603"/>
  <c r="AF7131"/>
  <c r="AF7130" s="1"/>
  <c r="AB7131"/>
  <c r="AB7130" s="1"/>
  <c r="S7131"/>
  <c r="S7130" s="1"/>
  <c r="O7131"/>
  <c r="O7130" s="1"/>
  <c r="AW7466"/>
  <c r="AQ7577"/>
  <c r="AQ7186"/>
  <c r="AM7577"/>
  <c r="AM7576" s="1"/>
  <c r="AM7186"/>
  <c r="AM7184" s="1"/>
  <c r="AM7183" s="1"/>
  <c r="AD7186"/>
  <c r="AD7577"/>
  <c r="AD7576" s="1"/>
  <c r="Z7186"/>
  <c r="Z7577"/>
  <c r="Z7576" s="1"/>
  <c r="Q7186"/>
  <c r="Q7577"/>
  <c r="Q7576" s="1"/>
  <c r="M7186"/>
  <c r="M7577"/>
  <c r="M7576" s="1"/>
  <c r="O1330"/>
  <c r="L7607"/>
  <c r="AW3757"/>
  <c r="J2155"/>
  <c r="J5119"/>
  <c r="W5119"/>
  <c r="AC1800"/>
  <c r="AW2110"/>
  <c r="AW2109" s="1"/>
  <c r="AW2108" s="1"/>
  <c r="AN1817"/>
  <c r="AW5103"/>
  <c r="AW5115"/>
  <c r="AK1813"/>
  <c r="AK1812" s="1"/>
  <c r="AF1802"/>
  <c r="AB1802"/>
  <c r="W1802"/>
  <c r="R1800"/>
  <c r="AW5125"/>
  <c r="AE1817"/>
  <c r="K1817"/>
  <c r="AC1813"/>
  <c r="AC1812" s="1"/>
  <c r="Y1813"/>
  <c r="Y1812" s="1"/>
  <c r="AN122"/>
  <c r="AN153" s="1"/>
  <c r="AN159" s="1"/>
  <c r="AN163" s="1"/>
  <c r="AB8317"/>
  <c r="Z1389"/>
  <c r="AD122"/>
  <c r="AD153" s="1"/>
  <c r="AD159" s="1"/>
  <c r="AD163" s="1"/>
  <c r="AJ3964"/>
  <c r="AB8706"/>
  <c r="AB8736" s="1"/>
  <c r="AT7448"/>
  <c r="AT7478" s="1"/>
  <c r="AT7484" s="1"/>
  <c r="AT7488" s="1"/>
  <c r="AQ7860"/>
  <c r="AQ7859" s="1"/>
  <c r="AJ2130"/>
  <c r="AL8372"/>
  <c r="L2130"/>
  <c r="AG8372"/>
  <c r="AG8401" s="1"/>
  <c r="AL8144"/>
  <c r="AL8174" s="1"/>
  <c r="AL7967" s="1"/>
  <c r="AA8083"/>
  <c r="AA8112" s="1"/>
  <c r="AA8118" s="1"/>
  <c r="AA8122" s="1"/>
  <c r="AP8372"/>
  <c r="AP8401" s="1"/>
  <c r="AP8406" s="1"/>
  <c r="AP8410" s="1"/>
  <c r="T8372"/>
  <c r="Y2035"/>
  <c r="Y2065" s="1"/>
  <c r="Y2070" s="1"/>
  <c r="Y2074" s="1"/>
  <c r="Z7860"/>
  <c r="Z7859" s="1"/>
  <c r="AP8569"/>
  <c r="AP8599" s="1"/>
  <c r="AP8144"/>
  <c r="AP8174" s="1"/>
  <c r="Y8569"/>
  <c r="AE7860"/>
  <c r="AE7859" s="1"/>
  <c r="Q8897"/>
  <c r="Q8927" s="1"/>
  <c r="Q8933" s="1"/>
  <c r="Q8937" s="1"/>
  <c r="AE7979"/>
  <c r="AE8008" s="1"/>
  <c r="AE8014" s="1"/>
  <c r="AE8018" s="1"/>
  <c r="N7802"/>
  <c r="K7258"/>
  <c r="K7287" s="1"/>
  <c r="K7293" s="1"/>
  <c r="K7297" s="1"/>
  <c r="J4434"/>
  <c r="O2934"/>
  <c r="O2963" s="1"/>
  <c r="O2968" s="1"/>
  <c r="O2972" s="1"/>
  <c r="AB2934"/>
  <c r="AB2963" s="1"/>
  <c r="AB2968" s="1"/>
  <c r="AB2972" s="1"/>
  <c r="M3028"/>
  <c r="M3057" s="1"/>
  <c r="M3062" s="1"/>
  <c r="M3066" s="1"/>
  <c r="Q3028"/>
  <c r="Q3057" s="1"/>
  <c r="Q3062" s="1"/>
  <c r="Q3066" s="1"/>
  <c r="AD3028"/>
  <c r="AD3057" s="1"/>
  <c r="AD3062" s="1"/>
  <c r="AD3066" s="1"/>
  <c r="AM3028"/>
  <c r="AQ3028"/>
  <c r="AQ3057" s="1"/>
  <c r="AQ3062" s="1"/>
  <c r="AQ3066" s="1"/>
  <c r="X3122"/>
  <c r="X3151" s="1"/>
  <c r="X3156" s="1"/>
  <c r="AP3169"/>
  <c r="AP3198" s="1"/>
  <c r="AP3203" s="1"/>
  <c r="AP3207" s="1"/>
  <c r="AT3169"/>
  <c r="AT3198" s="1"/>
  <c r="AT3203" s="1"/>
  <c r="AT3207" s="1"/>
  <c r="O3263"/>
  <c r="O3292" s="1"/>
  <c r="O3297" s="1"/>
  <c r="O3301" s="1"/>
  <c r="AF3263"/>
  <c r="AF3292" s="1"/>
  <c r="AF3297" s="1"/>
  <c r="AF3301" s="1"/>
  <c r="AE3405"/>
  <c r="AE3435" s="1"/>
  <c r="AE3440" s="1"/>
  <c r="AE3444" s="1"/>
  <c r="AN3405"/>
  <c r="AN3435" s="1"/>
  <c r="AN3440" s="1"/>
  <c r="AN3444" s="1"/>
  <c r="AR3405"/>
  <c r="AR3435" s="1"/>
  <c r="AR3440" s="1"/>
  <c r="AR3444" s="1"/>
  <c r="L3500"/>
  <c r="L3528" s="1"/>
  <c r="P3500"/>
  <c r="P3528" s="1"/>
  <c r="P3533" s="1"/>
  <c r="P3537" s="1"/>
  <c r="Q3546"/>
  <c r="Q3576" s="1"/>
  <c r="Q3581" s="1"/>
  <c r="Q3585" s="1"/>
  <c r="AD3546"/>
  <c r="AD3576" s="1"/>
  <c r="AD3581" s="1"/>
  <c r="AD3585" s="1"/>
  <c r="AM3546"/>
  <c r="AM3576" s="1"/>
  <c r="AM3581" s="1"/>
  <c r="AM3585" s="1"/>
  <c r="AF3594"/>
  <c r="AF3620" s="1"/>
  <c r="AF3625" s="1"/>
  <c r="AF3629" s="1"/>
  <c r="K3638"/>
  <c r="K3667" s="1"/>
  <c r="K3672" s="1"/>
  <c r="K3676" s="1"/>
  <c r="S3638"/>
  <c r="S3667" s="1"/>
  <c r="S3672" s="1"/>
  <c r="S3676" s="1"/>
  <c r="AB3638"/>
  <c r="AB3667" s="1"/>
  <c r="AB3672" s="1"/>
  <c r="AB3676" s="1"/>
  <c r="AF3638"/>
  <c r="AF3667" s="1"/>
  <c r="AF3672" s="1"/>
  <c r="AF3676" s="1"/>
  <c r="AK3638"/>
  <c r="AO3638"/>
  <c r="AO3667" s="1"/>
  <c r="AO3672" s="1"/>
  <c r="AO3676" s="1"/>
  <c r="R3685"/>
  <c r="R3711" s="1"/>
  <c r="R3716" s="1"/>
  <c r="R3720" s="1"/>
  <c r="P3729"/>
  <c r="P3759" s="1"/>
  <c r="P3764" s="1"/>
  <c r="P3768" s="1"/>
  <c r="Y3729"/>
  <c r="Y3759" s="1"/>
  <c r="Y3764" s="1"/>
  <c r="Y3768" s="1"/>
  <c r="M3777"/>
  <c r="M3803" s="1"/>
  <c r="M3808" s="1"/>
  <c r="M3812" s="1"/>
  <c r="AD3821"/>
  <c r="AD3851" s="1"/>
  <c r="AD3856" s="1"/>
  <c r="AD3860" s="1"/>
  <c r="AA3821"/>
  <c r="AD3869"/>
  <c r="AD3899" s="1"/>
  <c r="AD3904" s="1"/>
  <c r="AD3908" s="1"/>
  <c r="X3964"/>
  <c r="X3993" s="1"/>
  <c r="X3998" s="1"/>
  <c r="X4002" s="1"/>
  <c r="M4246"/>
  <c r="AM4246"/>
  <c r="AM4275" s="1"/>
  <c r="AM4280" s="1"/>
  <c r="AM4284" s="1"/>
  <c r="R4293"/>
  <c r="R4323" s="1"/>
  <c r="R4328" s="1"/>
  <c r="R4332" s="1"/>
  <c r="AA4293"/>
  <c r="AN4293"/>
  <c r="AR4293"/>
  <c r="AR4323" s="1"/>
  <c r="AR4328" s="1"/>
  <c r="AR4332" s="1"/>
  <c r="O4341"/>
  <c r="O4369" s="1"/>
  <c r="O4374" s="1"/>
  <c r="O4378" s="1"/>
  <c r="AO4341"/>
  <c r="AO4369" s="1"/>
  <c r="AS4341"/>
  <c r="AS4369" s="1"/>
  <c r="AS4374" s="1"/>
  <c r="AS4378" s="1"/>
  <c r="AA4481"/>
  <c r="AE4481"/>
  <c r="AE4510" s="1"/>
  <c r="AE4515" s="1"/>
  <c r="AE4519" s="1"/>
  <c r="AR4481"/>
  <c r="AR4510" s="1"/>
  <c r="AR4515" s="1"/>
  <c r="AR4519" s="1"/>
  <c r="X4528"/>
  <c r="X4558" s="1"/>
  <c r="X4563" s="1"/>
  <c r="X4567" s="1"/>
  <c r="AB4528"/>
  <c r="AB4558" s="1"/>
  <c r="AB4563" s="1"/>
  <c r="AB4567" s="1"/>
  <c r="AK4528"/>
  <c r="AK4558" s="1"/>
  <c r="AK4563" s="1"/>
  <c r="AK4567" s="1"/>
  <c r="AO4528"/>
  <c r="AO4558" s="1"/>
  <c r="AO4563" s="1"/>
  <c r="AO4567" s="1"/>
  <c r="AB4624"/>
  <c r="AB4654" s="1"/>
  <c r="AB4659" s="1"/>
  <c r="AB4663" s="1"/>
  <c r="AK4624"/>
  <c r="AK4654" s="1"/>
  <c r="AK4659" s="1"/>
  <c r="AK4663" s="1"/>
  <c r="AD4719"/>
  <c r="AD4748" s="1"/>
  <c r="AD4753" s="1"/>
  <c r="AD4757" s="1"/>
  <c r="AM4719"/>
  <c r="AG4766"/>
  <c r="AG4796" s="1"/>
  <c r="AG4801" s="1"/>
  <c r="AG4805" s="1"/>
  <c r="AA4766"/>
  <c r="AE4766"/>
  <c r="AE4796" s="1"/>
  <c r="AE4801" s="1"/>
  <c r="AE4805" s="1"/>
  <c r="M4815"/>
  <c r="AF4862"/>
  <c r="AF4891" s="1"/>
  <c r="AF4896" s="1"/>
  <c r="AF4900" s="1"/>
  <c r="AC5003"/>
  <c r="AC5032" s="1"/>
  <c r="AC5037" s="1"/>
  <c r="AC5041" s="1"/>
  <c r="Z5003"/>
  <c r="Z5032" s="1"/>
  <c r="Z5037" s="1"/>
  <c r="Z5041" s="1"/>
  <c r="AN5003"/>
  <c r="AR5003"/>
  <c r="AR5032" s="1"/>
  <c r="AR5037" s="1"/>
  <c r="AR5041" s="1"/>
  <c r="AF5050"/>
  <c r="AF5079" s="1"/>
  <c r="AF5084" s="1"/>
  <c r="AF5088" s="1"/>
  <c r="Y5195"/>
  <c r="Y5224" s="1"/>
  <c r="Y5230" s="1"/>
  <c r="Y5234" s="1"/>
  <c r="AP5195"/>
  <c r="AP5224" s="1"/>
  <c r="AP5230" s="1"/>
  <c r="AP5234" s="1"/>
  <c r="Z5243"/>
  <c r="Z5273" s="1"/>
  <c r="Z5279" s="1"/>
  <c r="Z5283" s="1"/>
  <c r="AQ5243"/>
  <c r="AQ5273" s="1"/>
  <c r="AQ5279" s="1"/>
  <c r="AQ5283" s="1"/>
  <c r="AA5292"/>
  <c r="AA5321" s="1"/>
  <c r="AA5327" s="1"/>
  <c r="AA5331" s="1"/>
  <c r="AN5292"/>
  <c r="AN5321" s="1"/>
  <c r="AN5327" s="1"/>
  <c r="AN5331" s="1"/>
  <c r="X5340"/>
  <c r="AO5340"/>
  <c r="AO5370" s="1"/>
  <c r="AO5376" s="1"/>
  <c r="AO5380" s="1"/>
  <c r="M5437"/>
  <c r="M5466" s="1"/>
  <c r="M5472" s="1"/>
  <c r="M5476" s="1"/>
  <c r="AD5437"/>
  <c r="AD5466" s="1"/>
  <c r="AD5472" s="1"/>
  <c r="AD5476" s="1"/>
  <c r="AM5437"/>
  <c r="AM5466" s="1"/>
  <c r="AM5472" s="1"/>
  <c r="AM5476" s="1"/>
  <c r="S5534"/>
  <c r="S5563" s="1"/>
  <c r="S5569" s="1"/>
  <c r="S5573" s="1"/>
  <c r="X5534"/>
  <c r="AF5534"/>
  <c r="AF5563" s="1"/>
  <c r="AF5569" s="1"/>
  <c r="AF5573" s="1"/>
  <c r="AQ5679"/>
  <c r="AQ5710" s="1"/>
  <c r="AQ5716" s="1"/>
  <c r="AQ5720" s="1"/>
  <c r="S5825"/>
  <c r="S5854" s="1"/>
  <c r="S5860" s="1"/>
  <c r="S5864" s="1"/>
  <c r="AK5825"/>
  <c r="AG5873"/>
  <c r="AG5902" s="1"/>
  <c r="AG5908" s="1"/>
  <c r="AG5912" s="1"/>
  <c r="AL5873"/>
  <c r="AT5873"/>
  <c r="AT5902" s="1"/>
  <c r="AT5908" s="1"/>
  <c r="AT5912" s="1"/>
  <c r="AC5921"/>
  <c r="AC5950" s="1"/>
  <c r="AC5956" s="1"/>
  <c r="AC5960" s="1"/>
  <c r="AP5921"/>
  <c r="AP5950" s="1"/>
  <c r="AP5956" s="1"/>
  <c r="AP5960" s="1"/>
  <c r="AA6311"/>
  <c r="AA6341" s="1"/>
  <c r="AA6347" s="1"/>
  <c r="AA6351" s="1"/>
  <c r="P6654"/>
  <c r="P6684" s="1"/>
  <c r="P6690" s="1"/>
  <c r="P6694" s="1"/>
  <c r="T6654"/>
  <c r="T6684" s="1"/>
  <c r="T6690" s="1"/>
  <c r="T6694" s="1"/>
  <c r="AC6654"/>
  <c r="AC6684" s="1"/>
  <c r="AC6690" s="1"/>
  <c r="AC6694" s="1"/>
  <c r="AG6654"/>
  <c r="AG6684" s="1"/>
  <c r="AG6690" s="1"/>
  <c r="AG6694" s="1"/>
  <c r="AL6654"/>
  <c r="K6851"/>
  <c r="K6877" s="1"/>
  <c r="K6883" s="1"/>
  <c r="K6887" s="1"/>
  <c r="K6896"/>
  <c r="T6998"/>
  <c r="T6978" s="1"/>
  <c r="AL6998"/>
  <c r="AL6978" s="1"/>
  <c r="AP6998"/>
  <c r="AP6978" s="1"/>
  <c r="AO7258"/>
  <c r="AO7287" s="1"/>
  <c r="AO7293" s="1"/>
  <c r="AO7297" s="1"/>
  <c r="T7306"/>
  <c r="T7336" s="1"/>
  <c r="T7342" s="1"/>
  <c r="T7346" s="1"/>
  <c r="N7448"/>
  <c r="N7478" s="1"/>
  <c r="N7484" s="1"/>
  <c r="N7488" s="1"/>
  <c r="AR7448"/>
  <c r="AR7478" s="1"/>
  <c r="AR7484" s="1"/>
  <c r="AR7488" s="1"/>
  <c r="O7496"/>
  <c r="S7496"/>
  <c r="X7496"/>
  <c r="AB7496"/>
  <c r="AF7496"/>
  <c r="AK7496"/>
  <c r="AO7496"/>
  <c r="AS7496"/>
  <c r="N7551"/>
  <c r="AA7551"/>
  <c r="AR7551"/>
  <c r="K7607"/>
  <c r="X7607"/>
  <c r="AB7607"/>
  <c r="AB7636" s="1"/>
  <c r="AB7642" s="1"/>
  <c r="AB7646" s="1"/>
  <c r="AF7607"/>
  <c r="AF7636" s="1"/>
  <c r="AF7642" s="1"/>
  <c r="AF7646" s="1"/>
  <c r="AS7607"/>
  <c r="AS7636" s="1"/>
  <c r="AS7642" s="1"/>
  <c r="AS7646" s="1"/>
  <c r="P7654"/>
  <c r="P7684" s="1"/>
  <c r="P7690" s="1"/>
  <c r="P7694" s="1"/>
  <c r="T7654"/>
  <c r="Y7654"/>
  <c r="AC7654"/>
  <c r="AC7684" s="1"/>
  <c r="AC7690" s="1"/>
  <c r="AC7694" s="1"/>
  <c r="AP7654"/>
  <c r="AP7684" s="1"/>
  <c r="AP7690" s="1"/>
  <c r="AP7694" s="1"/>
  <c r="P7702"/>
  <c r="P7731" s="1"/>
  <c r="P7737" s="1"/>
  <c r="P7741" s="1"/>
  <c r="T7702"/>
  <c r="T7731" s="1"/>
  <c r="T7737" s="1"/>
  <c r="T7741" s="1"/>
  <c r="AL7702"/>
  <c r="AL7731" s="1"/>
  <c r="AL7737" s="1"/>
  <c r="AL7741" s="1"/>
  <c r="M7702"/>
  <c r="M7731" s="1"/>
  <c r="M7737" s="1"/>
  <c r="M7741" s="1"/>
  <c r="AG7838"/>
  <c r="AG7827" s="1"/>
  <c r="M7838"/>
  <c r="M7827" s="1"/>
  <c r="AM7838"/>
  <c r="AM7827" s="1"/>
  <c r="N7919"/>
  <c r="N7922" s="1"/>
  <c r="L7919"/>
  <c r="L7922" s="1"/>
  <c r="AC7919"/>
  <c r="AC7922" s="1"/>
  <c r="AG7919"/>
  <c r="AG7922" s="1"/>
  <c r="AW1488"/>
  <c r="AW1503"/>
  <c r="AW1570"/>
  <c r="AW1620"/>
  <c r="AW1754"/>
  <c r="AW1907"/>
  <c r="AW1911"/>
  <c r="AW2064"/>
  <c r="AW2096"/>
  <c r="AW2104"/>
  <c r="AW2119"/>
  <c r="AW2158"/>
  <c r="AW2379"/>
  <c r="AW2464"/>
  <c r="AW2479"/>
  <c r="AW2517"/>
  <c r="AW2533"/>
  <c r="AW2566"/>
  <c r="AW2623"/>
  <c r="AW2665"/>
  <c r="AW2751"/>
  <c r="AW2799"/>
  <c r="AW2907"/>
  <c r="AW2999"/>
  <c r="AW3124"/>
  <c r="AW3221"/>
  <c r="AW3697"/>
  <c r="AW3747"/>
  <c r="AW4001"/>
  <c r="AW4065"/>
  <c r="AW4119"/>
  <c r="AW4167"/>
  <c r="AW4436"/>
  <c r="AW7879"/>
  <c r="AW8058"/>
  <c r="AW8214"/>
  <c r="J694"/>
  <c r="Z7919"/>
  <c r="Z7922" s="1"/>
  <c r="AQ8028"/>
  <c r="AQ8059" s="1"/>
  <c r="AO8259"/>
  <c r="AO8288" s="1"/>
  <c r="AO8294" s="1"/>
  <c r="Y8558"/>
  <c r="S8569"/>
  <c r="S8599" s="1"/>
  <c r="AF8569"/>
  <c r="AC8694"/>
  <c r="AW483"/>
  <c r="AW641"/>
  <c r="AW1356"/>
  <c r="AW1410"/>
  <c r="AW1431"/>
  <c r="AW3329"/>
  <c r="AW3425"/>
  <c r="AW3481"/>
  <c r="AW3551"/>
  <c r="AW3689"/>
  <c r="AW3703"/>
  <c r="AW4331"/>
  <c r="AW4509"/>
  <c r="AW5038"/>
  <c r="AW5086"/>
  <c r="AW5308"/>
  <c r="AW5357"/>
  <c r="AW5547"/>
  <c r="AW6564"/>
  <c r="AW6718"/>
  <c r="AW6759"/>
  <c r="AW6805"/>
  <c r="AW6868"/>
  <c r="AW6984"/>
  <c r="AW7034"/>
  <c r="AW7523"/>
  <c r="AW7597"/>
  <c r="AW7718"/>
  <c r="AW7751"/>
  <c r="AW7766"/>
  <c r="AW7899"/>
  <c r="AW766"/>
  <c r="AW1109"/>
  <c r="AW1345"/>
  <c r="AW1362"/>
  <c r="AW1409"/>
  <c r="AW2195"/>
  <c r="AW2213"/>
  <c r="AW2309"/>
  <c r="AW2688"/>
  <c r="AW3126"/>
  <c r="AW3276"/>
  <c r="AW3666"/>
  <c r="AW4966"/>
  <c r="AW5071"/>
  <c r="AW5311"/>
  <c r="AW5425"/>
  <c r="AW6325"/>
  <c r="AW6667"/>
  <c r="AW7729"/>
  <c r="AW7765"/>
  <c r="AW7836"/>
  <c r="AW8212"/>
  <c r="AW8222"/>
  <c r="AW8226"/>
  <c r="AW8280"/>
  <c r="AW8482"/>
  <c r="AW8505"/>
  <c r="AW8632"/>
  <c r="AW8636"/>
  <c r="AW8721"/>
  <c r="AW8827"/>
  <c r="AW8990"/>
  <c r="AW8994"/>
  <c r="AW2317"/>
  <c r="AW2394"/>
  <c r="AW2544"/>
  <c r="AW2574"/>
  <c r="AW2638"/>
  <c r="AW2658"/>
  <c r="AW2716"/>
  <c r="AW2734"/>
  <c r="AW2755"/>
  <c r="AW2772"/>
  <c r="AW2804"/>
  <c r="AW2946"/>
  <c r="AW3094"/>
  <c r="AW3330"/>
  <c r="AW3460"/>
  <c r="AW7986"/>
  <c r="AW8870"/>
  <c r="AW8909"/>
  <c r="AW9006"/>
  <c r="AW4295"/>
  <c r="AW4483"/>
  <c r="AW72"/>
  <c r="AW7042"/>
  <c r="AW1336"/>
  <c r="AW6967"/>
  <c r="AW7097"/>
  <c r="AW5282"/>
  <c r="AW8779"/>
  <c r="AW8712"/>
  <c r="AW5742"/>
  <c r="AW7191"/>
  <c r="AW882"/>
  <c r="AW1125"/>
  <c r="AW928"/>
  <c r="AW650"/>
  <c r="AW988"/>
  <c r="AW7117"/>
  <c r="AW3417"/>
  <c r="AW5449"/>
  <c r="AW3385"/>
  <c r="AW7553"/>
  <c r="AW7831"/>
  <c r="AW9052"/>
  <c r="AW6781"/>
  <c r="AW6988"/>
  <c r="AW1245"/>
  <c r="AW1552"/>
  <c r="AW1913"/>
  <c r="AW1961"/>
  <c r="AW3218"/>
  <c r="AW3271"/>
  <c r="AW3373"/>
  <c r="AW3583"/>
  <c r="AW3640"/>
  <c r="AW4449"/>
  <c r="AW5353"/>
  <c r="AW6411"/>
  <c r="AW6521"/>
  <c r="AW6773"/>
  <c r="AW6825"/>
  <c r="AW6885"/>
  <c r="AW7030"/>
  <c r="AW7246"/>
  <c r="AW7501"/>
  <c r="AW7515"/>
  <c r="AW7617"/>
  <c r="AW7722"/>
  <c r="AW7756"/>
  <c r="AW7809"/>
  <c r="AW7887"/>
  <c r="AW7904"/>
  <c r="AW8213"/>
  <c r="AW8760"/>
  <c r="AW8980"/>
  <c r="AW212"/>
  <c r="AW762"/>
  <c r="AW3565"/>
  <c r="AW5801"/>
  <c r="M1684"/>
  <c r="AW7266"/>
  <c r="AW3673"/>
  <c r="AW3573"/>
  <c r="AW1374"/>
  <c r="AW7059"/>
  <c r="AW48"/>
  <c r="AW1309"/>
  <c r="AW493"/>
  <c r="AW369"/>
  <c r="AW202"/>
  <c r="AW1034"/>
  <c r="AW506"/>
  <c r="AW6996"/>
  <c r="AW7047"/>
  <c r="AW7081"/>
  <c r="AW7506"/>
  <c r="AW5298"/>
  <c r="AW5222"/>
  <c r="AW8680"/>
  <c r="AW1340"/>
  <c r="AW769"/>
  <c r="AW1153"/>
  <c r="AW425"/>
  <c r="AW2652"/>
  <c r="AW2481"/>
  <c r="AW4313"/>
  <c r="AW3651"/>
  <c r="AW7063"/>
  <c r="AW7819"/>
  <c r="AW7714"/>
  <c r="AW6831"/>
  <c r="AW1320"/>
  <c r="AW1435"/>
  <c r="AW1588"/>
  <c r="AW1987"/>
  <c r="AW2489"/>
  <c r="AW3030"/>
  <c r="AW3181"/>
  <c r="AW3299"/>
  <c r="AW3325"/>
  <c r="AW3337"/>
  <c r="AW3433"/>
  <c r="AW3535"/>
  <c r="AW3556"/>
  <c r="AW3645"/>
  <c r="AW3741"/>
  <c r="AW3787"/>
  <c r="AW4283"/>
  <c r="AW4395"/>
  <c r="AW4411"/>
  <c r="AW4605"/>
  <c r="AW4836"/>
  <c r="AW5259"/>
  <c r="AW6480"/>
  <c r="AW6730"/>
  <c r="AW6765"/>
  <c r="AW6769"/>
  <c r="AW6798"/>
  <c r="AW6872"/>
  <c r="AW7228"/>
  <c r="AW7532"/>
  <c r="AW7730"/>
  <c r="AW7785"/>
  <c r="AW7815"/>
  <c r="AW7823"/>
  <c r="AW7837"/>
  <c r="AW8957"/>
  <c r="AW5650"/>
  <c r="AW4589"/>
  <c r="AW5010"/>
  <c r="AW2423"/>
  <c r="AW824"/>
  <c r="AW359"/>
  <c r="AW1346"/>
  <c r="AW7038"/>
  <c r="AW5304"/>
  <c r="AW8735"/>
  <c r="AW8651"/>
  <c r="AW5844"/>
  <c r="AW8952"/>
  <c r="AW814"/>
  <c r="AW363"/>
  <c r="AW2573"/>
  <c r="AW2102"/>
  <c r="AW3368"/>
  <c r="AW2971"/>
  <c r="AW8336"/>
  <c r="AW8035"/>
  <c r="AW3395"/>
  <c r="AW5074"/>
  <c r="AW3233"/>
  <c r="AW6853"/>
  <c r="AW1770"/>
  <c r="AW1580"/>
  <c r="AW3049"/>
  <c r="AW7804"/>
  <c r="AW7770"/>
  <c r="AW7682"/>
  <c r="AW7626"/>
  <c r="AW7612"/>
  <c r="AW2403"/>
  <c r="AW3196"/>
  <c r="AW1103"/>
  <c r="AW6742"/>
  <c r="AW6974"/>
  <c r="AW6858"/>
  <c r="J301"/>
  <c r="J470"/>
  <c r="J494"/>
  <c r="J598"/>
  <c r="J632"/>
  <c r="J663"/>
  <c r="W807"/>
  <c r="W834"/>
  <c r="W887"/>
  <c r="W1529"/>
  <c r="W1654"/>
  <c r="W1869"/>
  <c r="W1989"/>
  <c r="W2013"/>
  <c r="W2057"/>
  <c r="W2345"/>
  <c r="W2510"/>
  <c r="W2578"/>
  <c r="W3170"/>
  <c r="W3383"/>
  <c r="W3427"/>
  <c r="W3595"/>
  <c r="W3799"/>
  <c r="W3965"/>
  <c r="W4177"/>
  <c r="W4366"/>
  <c r="W4553"/>
  <c r="W4598"/>
  <c r="W5994"/>
  <c r="W6165"/>
  <c r="W6214"/>
  <c r="W6382"/>
  <c r="W7426"/>
  <c r="W8284"/>
  <c r="AJ2274"/>
  <c r="AJ3123"/>
  <c r="AJ3147"/>
  <c r="AJ3191"/>
  <c r="AJ4059"/>
  <c r="AJ5943"/>
  <c r="AJ6802"/>
  <c r="AJ6918"/>
  <c r="AJ7165"/>
  <c r="AJ7331"/>
  <c r="AJ7376"/>
  <c r="AJ7629"/>
  <c r="AJ7774"/>
  <c r="AJ8145"/>
  <c r="AJ8169"/>
  <c r="AJ8759"/>
  <c r="AW6339"/>
  <c r="W2628"/>
  <c r="AJ5098"/>
  <c r="AD1800"/>
  <c r="AE14"/>
  <c r="AE13" s="1"/>
  <c r="Y24"/>
  <c r="Y13" s="1"/>
  <c r="Q663"/>
  <c r="T700"/>
  <c r="AP700"/>
  <c r="AN1146"/>
  <c r="AN1145" s="1"/>
  <c r="AF1195"/>
  <c r="AK1195"/>
  <c r="X1226"/>
  <c r="X1225" s="1"/>
  <c r="N1238"/>
  <c r="N1237" s="1"/>
  <c r="AR1255"/>
  <c r="AO1273"/>
  <c r="O1469"/>
  <c r="O1414"/>
  <c r="P1569"/>
  <c r="P1568" s="1"/>
  <c r="Y1569"/>
  <c r="Y1568" s="1"/>
  <c r="AS1608"/>
  <c r="AS1607" s="1"/>
  <c r="AN1634"/>
  <c r="AN1633" s="1"/>
  <c r="AS1715"/>
  <c r="AS1714" s="1"/>
  <c r="J713"/>
  <c r="N7952"/>
  <c r="N7951" s="1"/>
  <c r="AN8318"/>
  <c r="AN8317" s="1"/>
  <c r="AR8318"/>
  <c r="AR8317" s="1"/>
  <c r="AW1564"/>
  <c r="AW1708"/>
  <c r="AW3205"/>
  <c r="AW4267"/>
  <c r="AW4634"/>
  <c r="AW4682"/>
  <c r="AW4783"/>
  <c r="AW5022"/>
  <c r="AW5296"/>
  <c r="AW5345"/>
  <c r="AW5697"/>
  <c r="AC1543"/>
  <c r="Q8318"/>
  <c r="Q8317" s="1"/>
  <c r="O8430"/>
  <c r="O8429" s="1"/>
  <c r="Y1684"/>
  <c r="AN1758"/>
  <c r="AW7588"/>
  <c r="AW1029"/>
  <c r="AW5505"/>
  <c r="AW6183"/>
  <c r="P5097"/>
  <c r="P5126" s="1"/>
  <c r="P5131" s="1"/>
  <c r="P5135" s="1"/>
  <c r="Z5097"/>
  <c r="AE5097"/>
  <c r="AE5126" s="1"/>
  <c r="AE5131" s="1"/>
  <c r="AE5135" s="1"/>
  <c r="AM5097"/>
  <c r="AM5126" s="1"/>
  <c r="AM5131" s="1"/>
  <c r="AM5135" s="1"/>
  <c r="AQ5097"/>
  <c r="AQ5126" s="1"/>
  <c r="AQ5131" s="1"/>
  <c r="AQ5135" s="1"/>
  <c r="N5171"/>
  <c r="AR1813"/>
  <c r="AR1812" s="1"/>
  <c r="AJ1813"/>
  <c r="AJ1812" s="1"/>
  <c r="AF1813"/>
  <c r="AF1812" s="1"/>
  <c r="L1813"/>
  <c r="L1812" s="1"/>
  <c r="T1684"/>
  <c r="AK1130"/>
  <c r="AK1129" s="1"/>
  <c r="K1195"/>
  <c r="K1226"/>
  <c r="K1225" s="1"/>
  <c r="AP1263"/>
  <c r="AT1390"/>
  <c r="AT1389" s="1"/>
  <c r="O1491"/>
  <c r="AO1491"/>
  <c r="AS1491"/>
  <c r="AS1480" s="1"/>
  <c r="Q1511"/>
  <c r="Q1510" s="1"/>
  <c r="Z1511"/>
  <c r="Z1510" s="1"/>
  <c r="Q1543"/>
  <c r="AD1543"/>
  <c r="AD1542" s="1"/>
  <c r="S1553"/>
  <c r="L1569"/>
  <c r="L1568" s="1"/>
  <c r="AC1569"/>
  <c r="AC1568" s="1"/>
  <c r="AG1569"/>
  <c r="AG1568" s="1"/>
  <c r="AO1608"/>
  <c r="AD1515"/>
  <c r="AD1514" s="1"/>
  <c r="AR1608"/>
  <c r="W8675"/>
  <c r="X663"/>
  <c r="AR981"/>
  <c r="AR980" s="1"/>
  <c r="K1390"/>
  <c r="K1389" s="1"/>
  <c r="Q1238"/>
  <c r="Q1237" s="1"/>
  <c r="AF1634"/>
  <c r="AF1633" s="1"/>
  <c r="N1146"/>
  <c r="N1145" s="1"/>
  <c r="AO1107"/>
  <c r="N1226"/>
  <c r="N1225" s="1"/>
  <c r="AQ1359"/>
  <c r="AQ1358" s="1"/>
  <c r="K1653"/>
  <c r="K1652" s="1"/>
  <c r="S1471"/>
  <c r="O1130"/>
  <c r="O1129" s="1"/>
  <c r="Q1331"/>
  <c r="Q1330" s="1"/>
  <c r="N1209"/>
  <c r="N1208" s="1"/>
  <c r="AQ1331"/>
  <c r="AQ1330" s="1"/>
  <c r="AK1634"/>
  <c r="AK1633" s="1"/>
  <c r="AB1634"/>
  <c r="AB1633" s="1"/>
  <c r="AF1653"/>
  <c r="AF1652" s="1"/>
  <c r="AS1569"/>
  <c r="AS1568" s="1"/>
  <c r="S1569"/>
  <c r="S1568" s="1"/>
  <c r="AR1553"/>
  <c r="R1553"/>
  <c r="AB1359"/>
  <c r="AB1358" s="1"/>
  <c r="AB1653"/>
  <c r="AB1652" s="1"/>
  <c r="Y1543"/>
  <c r="S1130"/>
  <c r="S1129" s="1"/>
  <c r="K1491"/>
  <c r="K1553"/>
  <c r="Q1618"/>
  <c r="Q1185"/>
  <c r="O1553"/>
  <c r="AF1290"/>
  <c r="AF1289" s="1"/>
  <c r="AL1511"/>
  <c r="AL1510" s="1"/>
  <c r="AP1195"/>
  <c r="AT1414"/>
  <c r="T1296"/>
  <c r="T1295" s="1"/>
  <c r="M1209"/>
  <c r="M1208" s="1"/>
  <c r="AB1146"/>
  <c r="AB1145" s="1"/>
  <c r="K1359"/>
  <c r="K1358" s="1"/>
  <c r="AQ1515"/>
  <c r="AQ1514" s="1"/>
  <c r="M1543"/>
  <c r="AF1414"/>
  <c r="AM1597"/>
  <c r="AN1359"/>
  <c r="AN1358" s="1"/>
  <c r="AT1146"/>
  <c r="AT1145" s="1"/>
  <c r="AR1146"/>
  <c r="AR1145" s="1"/>
  <c r="AB1226"/>
  <c r="AB1225" s="1"/>
  <c r="AM1209"/>
  <c r="AM1208" s="1"/>
  <c r="S1107"/>
  <c r="AL1209"/>
  <c r="AL1208" s="1"/>
  <c r="AR1107"/>
  <c r="M1146"/>
  <c r="M1145" s="1"/>
  <c r="AT1135"/>
  <c r="AT1134" s="1"/>
  <c r="Y1653"/>
  <c r="Y1652" s="1"/>
  <c r="AK1226"/>
  <c r="AK1225" s="1"/>
  <c r="X1130"/>
  <c r="X1129" s="1"/>
  <c r="Z1185"/>
  <c r="AR4341"/>
  <c r="AR4369" s="1"/>
  <c r="AR4374" s="1"/>
  <c r="AR4378" s="1"/>
  <c r="T4434"/>
  <c r="T4463" s="1"/>
  <c r="T4468" s="1"/>
  <c r="T4472" s="1"/>
  <c r="AN4528"/>
  <c r="AN4558" s="1"/>
  <c r="AN4563" s="1"/>
  <c r="AN4567" s="1"/>
  <c r="AO4766"/>
  <c r="AO4796" s="1"/>
  <c r="AO4801" s="1"/>
  <c r="AO4805" s="1"/>
  <c r="AT5340"/>
  <c r="AT5370" s="1"/>
  <c r="AT5376" s="1"/>
  <c r="AT5380" s="1"/>
  <c r="P5534"/>
  <c r="P5563" s="1"/>
  <c r="P5569" s="1"/>
  <c r="P5573" s="1"/>
  <c r="AP5582"/>
  <c r="AP5612" s="1"/>
  <c r="AP5618" s="1"/>
  <c r="AP5622" s="1"/>
  <c r="Q6459"/>
  <c r="Q6489" s="1"/>
  <c r="Q6495" s="1"/>
  <c r="Q6499" s="1"/>
  <c r="O6801"/>
  <c r="O6832" s="1"/>
  <c r="O6838" s="1"/>
  <c r="O6842" s="1"/>
  <c r="AB6801"/>
  <c r="AB6832" s="1"/>
  <c r="AB6838" s="1"/>
  <c r="AB6842" s="1"/>
  <c r="AF6801"/>
  <c r="AF6832" s="1"/>
  <c r="AF6838" s="1"/>
  <c r="AF6842" s="1"/>
  <c r="Z7188"/>
  <c r="Z7187" s="1"/>
  <c r="X7211"/>
  <c r="M7306"/>
  <c r="R7354"/>
  <c r="R7383" s="1"/>
  <c r="R7389" s="1"/>
  <c r="R7393" s="1"/>
  <c r="AN7354"/>
  <c r="AN7383" s="1"/>
  <c r="AN7389" s="1"/>
  <c r="AN7393" s="1"/>
  <c r="R7401"/>
  <c r="R7430" s="1"/>
  <c r="R7436" s="1"/>
  <c r="R7440" s="1"/>
  <c r="AE7401"/>
  <c r="AE7430" s="1"/>
  <c r="AE7436" s="1"/>
  <c r="AE7440" s="1"/>
  <c r="AN7401"/>
  <c r="AN7430" s="1"/>
  <c r="AN7436" s="1"/>
  <c r="AN7440" s="1"/>
  <c r="AK7448"/>
  <c r="AK7478" s="1"/>
  <c r="AK7484" s="1"/>
  <c r="AK7488" s="1"/>
  <c r="AG7448"/>
  <c r="AG7478" s="1"/>
  <c r="AG7484" s="1"/>
  <c r="AG7488" s="1"/>
  <c r="AL7496"/>
  <c r="K7551"/>
  <c r="AF7551"/>
  <c r="AK7551"/>
  <c r="AO7551"/>
  <c r="Y7607"/>
  <c r="Y7636" s="1"/>
  <c r="Y7642" s="1"/>
  <c r="Y7646" s="1"/>
  <c r="AC7607"/>
  <c r="AC7636" s="1"/>
  <c r="AC7642" s="1"/>
  <c r="AC7646" s="1"/>
  <c r="M7654"/>
  <c r="M7684" s="1"/>
  <c r="M7690" s="1"/>
  <c r="M7694" s="1"/>
  <c r="AD7654"/>
  <c r="AD7684" s="1"/>
  <c r="AD7690" s="1"/>
  <c r="AD7694" s="1"/>
  <c r="AQ7654"/>
  <c r="AQ7684" s="1"/>
  <c r="AQ7690" s="1"/>
  <c r="AQ7694" s="1"/>
  <c r="AR7702"/>
  <c r="AR7731" s="1"/>
  <c r="AR7737" s="1"/>
  <c r="AR7741" s="1"/>
  <c r="Y7749"/>
  <c r="Y7778" s="1"/>
  <c r="Y7784" s="1"/>
  <c r="Y7788" s="1"/>
  <c r="AQ7749"/>
  <c r="AQ7778" s="1"/>
  <c r="AQ7784" s="1"/>
  <c r="AQ7788" s="1"/>
  <c r="AF7838"/>
  <c r="AF7827" s="1"/>
  <c r="AS7838"/>
  <c r="AS7827" s="1"/>
  <c r="P7838"/>
  <c r="P7827" s="1"/>
  <c r="AA7860"/>
  <c r="AA7859" s="1"/>
  <c r="O7919"/>
  <c r="O7922" s="1"/>
  <c r="X7919"/>
  <c r="X7922" s="1"/>
  <c r="AB7919"/>
  <c r="AB7922" s="1"/>
  <c r="AS7919"/>
  <c r="AS7922" s="1"/>
  <c r="P7979"/>
  <c r="P8008" s="1"/>
  <c r="P8014" s="1"/>
  <c r="P8018" s="1"/>
  <c r="Y7979"/>
  <c r="Y8008" s="1"/>
  <c r="Y8014" s="1"/>
  <c r="Y8018" s="1"/>
  <c r="AG7979"/>
  <c r="AT7979"/>
  <c r="AT8008" s="1"/>
  <c r="AT8014" s="1"/>
  <c r="AT8018" s="1"/>
  <c r="Q7979"/>
  <c r="Q8008" s="1"/>
  <c r="Q8014" s="1"/>
  <c r="Q8018" s="1"/>
  <c r="AD7979"/>
  <c r="AD8008" s="1"/>
  <c r="AD8014" s="1"/>
  <c r="AD8018" s="1"/>
  <c r="AQ7979"/>
  <c r="AQ8008" s="1"/>
  <c r="AQ8014" s="1"/>
  <c r="AQ8018" s="1"/>
  <c r="AL8028"/>
  <c r="AL8059" s="1"/>
  <c r="K7933"/>
  <c r="L8259"/>
  <c r="L8288" s="1"/>
  <c r="L8294" s="1"/>
  <c r="L8298" s="1"/>
  <c r="AC8259"/>
  <c r="AC8288" s="1"/>
  <c r="AC8294" s="1"/>
  <c r="AC8298" s="1"/>
  <c r="AG8259"/>
  <c r="AG8288" s="1"/>
  <c r="AG8294" s="1"/>
  <c r="AG8298" s="1"/>
  <c r="AP8259"/>
  <c r="AP8288" s="1"/>
  <c r="AP8294" s="1"/>
  <c r="AP8298" s="1"/>
  <c r="Y8429"/>
  <c r="O8558"/>
  <c r="AK8558"/>
  <c r="AS8558"/>
  <c r="AL8558"/>
  <c r="AT8558"/>
  <c r="AS8694"/>
  <c r="Z8889"/>
  <c r="AK8889"/>
  <c r="AO8897"/>
  <c r="AO8927" s="1"/>
  <c r="AO8933" s="1"/>
  <c r="Z8897"/>
  <c r="AD8984"/>
  <c r="R8984"/>
  <c r="AE8984"/>
  <c r="AF9098"/>
  <c r="AA9099"/>
  <c r="AN527"/>
  <c r="AR527"/>
  <c r="AR553" s="1"/>
  <c r="AR559" s="1"/>
  <c r="AR563" s="1"/>
  <c r="AR575"/>
  <c r="K575"/>
  <c r="S680"/>
  <c r="K694"/>
  <c r="K692" s="1"/>
  <c r="X694"/>
  <c r="Z711"/>
  <c r="Z702" s="1"/>
  <c r="M694"/>
  <c r="Z806"/>
  <c r="Z838" s="1"/>
  <c r="Z844" s="1"/>
  <c r="Z848" s="1"/>
  <c r="O806"/>
  <c r="O838" s="1"/>
  <c r="O844" s="1"/>
  <c r="O848" s="1"/>
  <c r="AF711"/>
  <c r="AF702" s="1"/>
  <c r="AO806"/>
  <c r="AO838" s="1"/>
  <c r="AO844" s="1"/>
  <c r="AO848" s="1"/>
  <c r="AE865"/>
  <c r="AE895" s="1"/>
  <c r="AE902" s="1"/>
  <c r="AE906" s="1"/>
  <c r="K921"/>
  <c r="K950" s="1"/>
  <c r="K956" s="1"/>
  <c r="K960" s="1"/>
  <c r="O921"/>
  <c r="O950" s="1"/>
  <c r="O956" s="1"/>
  <c r="O960" s="1"/>
  <c r="S921"/>
  <c r="S950" s="1"/>
  <c r="S956" s="1"/>
  <c r="S960" s="1"/>
  <c r="AF921"/>
  <c r="AF950" s="1"/>
  <c r="AO921"/>
  <c r="AO950" s="1"/>
  <c r="AO956" s="1"/>
  <c r="AO960" s="1"/>
  <c r="AS921"/>
  <c r="AS950" s="1"/>
  <c r="AS956" s="1"/>
  <c r="AS960" s="1"/>
  <c r="Q921"/>
  <c r="Q950" s="1"/>
  <c r="Q956" s="1"/>
  <c r="Q960" s="1"/>
  <c r="AE1107"/>
  <c r="AE1096" s="1"/>
  <c r="AF1107"/>
  <c r="AF1096" s="1"/>
  <c r="Q1107"/>
  <c r="Q1096" s="1"/>
  <c r="AD1107"/>
  <c r="AD1096" s="1"/>
  <c r="O1146"/>
  <c r="O1145" s="1"/>
  <c r="AF1146"/>
  <c r="AF1145" s="1"/>
  <c r="AB1238"/>
  <c r="AB1237" s="1"/>
  <c r="AS1238"/>
  <c r="AS1237" s="1"/>
  <c r="Z1238"/>
  <c r="Z1237" s="1"/>
  <c r="O1255"/>
  <c r="S1255"/>
  <c r="AO1255"/>
  <c r="AL1330"/>
  <c r="M1480"/>
  <c r="N1529"/>
  <c r="N1597"/>
  <c r="R1597"/>
  <c r="AA1597"/>
  <c r="AR1597"/>
  <c r="AB1597"/>
  <c r="T1597"/>
  <c r="AC1597"/>
  <c r="AG1597"/>
  <c r="AL1597"/>
  <c r="AQ1634"/>
  <c r="AQ1633" s="1"/>
  <c r="Y1673"/>
  <c r="Q1673"/>
  <c r="Z1673"/>
  <c r="AD1673"/>
  <c r="AQ1673"/>
  <c r="AA1673"/>
  <c r="AR1673"/>
  <c r="AD1684"/>
  <c r="AM1684"/>
  <c r="M1715"/>
  <c r="M1714" s="1"/>
  <c r="AS1758"/>
  <c r="AS1757" s="1"/>
  <c r="AC1758"/>
  <c r="M1758"/>
  <c r="R1784"/>
  <c r="AN1784"/>
  <c r="T1847"/>
  <c r="T1876" s="1"/>
  <c r="T1881" s="1"/>
  <c r="T1885" s="1"/>
  <c r="Y1894"/>
  <c r="Y1923" s="1"/>
  <c r="AC1894"/>
  <c r="AC1923" s="1"/>
  <c r="AC1928" s="1"/>
  <c r="AC1932" s="1"/>
  <c r="AG1894"/>
  <c r="AG1923" s="1"/>
  <c r="AG1928" s="1"/>
  <c r="AG1932" s="1"/>
  <c r="AP1894"/>
  <c r="AP1923" s="1"/>
  <c r="AP1928" s="1"/>
  <c r="AP1932" s="1"/>
  <c r="P1941"/>
  <c r="P1970" s="1"/>
  <c r="P1975" s="1"/>
  <c r="P1979" s="1"/>
  <c r="Y1941"/>
  <c r="Y1970" s="1"/>
  <c r="Y1975" s="1"/>
  <c r="Y1979" s="1"/>
  <c r="AT1941"/>
  <c r="AT1970" s="1"/>
  <c r="AT1975" s="1"/>
  <c r="AT1979" s="1"/>
  <c r="N1941"/>
  <c r="R1941"/>
  <c r="R1970" s="1"/>
  <c r="R1975" s="1"/>
  <c r="R1979" s="1"/>
  <c r="P1988"/>
  <c r="P2017" s="1"/>
  <c r="P2022" s="1"/>
  <c r="P2026" s="1"/>
  <c r="Y1988"/>
  <c r="AC1988"/>
  <c r="AC2017" s="1"/>
  <c r="AC2022" s="1"/>
  <c r="AC2026" s="1"/>
  <c r="AG1988"/>
  <c r="AG2017" s="1"/>
  <c r="AG2022" s="1"/>
  <c r="AG2026" s="1"/>
  <c r="AP1988"/>
  <c r="AP2017" s="1"/>
  <c r="AP2022" s="1"/>
  <c r="AP2026" s="1"/>
  <c r="M1988"/>
  <c r="AA1988"/>
  <c r="AA2017" s="1"/>
  <c r="AA2022" s="1"/>
  <c r="AA2026" s="1"/>
  <c r="AR1988"/>
  <c r="AR2017" s="1"/>
  <c r="AR2022" s="1"/>
  <c r="AR2026" s="1"/>
  <c r="AQ2035"/>
  <c r="AQ2065" s="1"/>
  <c r="AQ2070" s="1"/>
  <c r="AQ2074" s="1"/>
  <c r="N2035"/>
  <c r="R2035"/>
  <c r="R2065" s="1"/>
  <c r="R2070" s="1"/>
  <c r="R2074" s="1"/>
  <c r="AA2035"/>
  <c r="AA2065" s="1"/>
  <c r="AA2070" s="1"/>
  <c r="AA2074" s="1"/>
  <c r="AE2035"/>
  <c r="AE2065" s="1"/>
  <c r="AE2070" s="1"/>
  <c r="AE2074" s="1"/>
  <c r="AR2035"/>
  <c r="AR2065" s="1"/>
  <c r="AR2070" s="1"/>
  <c r="AR2074" s="1"/>
  <c r="AF2035"/>
  <c r="AF2065" s="1"/>
  <c r="AF2070" s="1"/>
  <c r="AF2074" s="1"/>
  <c r="Q2083"/>
  <c r="Q2112" s="1"/>
  <c r="Q2117" s="1"/>
  <c r="Q2121" s="1"/>
  <c r="AD2083"/>
  <c r="AD2112" s="1"/>
  <c r="AD2117" s="1"/>
  <c r="AD2121" s="1"/>
  <c r="AW2621"/>
  <c r="AW3127"/>
  <c r="AW3251"/>
  <c r="AW8861"/>
  <c r="AW3326"/>
  <c r="AW3818"/>
  <c r="AO4862"/>
  <c r="AO4891" s="1"/>
  <c r="AO4896" s="1"/>
  <c r="AO4900" s="1"/>
  <c r="AT4909"/>
  <c r="AT4938" s="1"/>
  <c r="AT4943" s="1"/>
  <c r="AT4947" s="1"/>
  <c r="AN70"/>
  <c r="AN99" s="1"/>
  <c r="AN105" s="1"/>
  <c r="AN109" s="1"/>
  <c r="AG309"/>
  <c r="AT309"/>
  <c r="R318"/>
  <c r="AA318"/>
  <c r="AR318"/>
  <c r="Z527"/>
  <c r="Z553" s="1"/>
  <c r="Z559" s="1"/>
  <c r="Z563" s="1"/>
  <c r="N620"/>
  <c r="L694"/>
  <c r="Q865"/>
  <c r="Q895" s="1"/>
  <c r="Q902" s="1"/>
  <c r="Q906" s="1"/>
  <c r="AA921"/>
  <c r="AA950" s="1"/>
  <c r="AA956" s="1"/>
  <c r="AA960" s="1"/>
  <c r="AE921"/>
  <c r="AE950" s="1"/>
  <c r="AE956" s="1"/>
  <c r="AE960" s="1"/>
  <c r="AE1003"/>
  <c r="AE1002" s="1"/>
  <c r="AN1003"/>
  <c r="AN1002" s="1"/>
  <c r="AR1003"/>
  <c r="AR1002" s="1"/>
  <c r="S1184"/>
  <c r="K1273"/>
  <c r="AF1273"/>
  <c r="AB1330"/>
  <c r="X1359"/>
  <c r="X1358" s="1"/>
  <c r="P1529"/>
  <c r="AC1529"/>
  <c r="AL1529"/>
  <c r="AP1529"/>
  <c r="AT1529"/>
  <c r="K1634"/>
  <c r="K1633" s="1"/>
  <c r="P1684"/>
  <c r="AO1715"/>
  <c r="AO1714" s="1"/>
  <c r="AD1847"/>
  <c r="AD1876" s="1"/>
  <c r="AD1881" s="1"/>
  <c r="AD1885" s="1"/>
  <c r="S1941"/>
  <c r="S1970" s="1"/>
  <c r="S1975" s="1"/>
  <c r="S1979" s="1"/>
  <c r="AB1941"/>
  <c r="AB1970" s="1"/>
  <c r="AB1975" s="1"/>
  <c r="AB1979" s="1"/>
  <c r="AF1941"/>
  <c r="AF1970" s="1"/>
  <c r="AF1975" s="1"/>
  <c r="AF1979" s="1"/>
  <c r="AB1988"/>
  <c r="AB2017" s="1"/>
  <c r="AB2022" s="1"/>
  <c r="AB2026" s="1"/>
  <c r="AF1988"/>
  <c r="AF2017" s="1"/>
  <c r="AF2022" s="1"/>
  <c r="AF2026" s="1"/>
  <c r="AK1988"/>
  <c r="AK2017" s="1"/>
  <c r="AK2022" s="1"/>
  <c r="AK2026" s="1"/>
  <c r="AP2035"/>
  <c r="AP2065" s="1"/>
  <c r="AP2070" s="1"/>
  <c r="AP2074" s="1"/>
  <c r="T2083"/>
  <c r="T2112" s="1"/>
  <c r="T2117" s="1"/>
  <c r="T2121" s="1"/>
  <c r="Y2083"/>
  <c r="AC2083"/>
  <c r="AC2112" s="1"/>
  <c r="AC2117" s="1"/>
  <c r="AC2121" s="1"/>
  <c r="AP2083"/>
  <c r="AP2112" s="1"/>
  <c r="AP2117" s="1"/>
  <c r="AP2121" s="1"/>
  <c r="T2130"/>
  <c r="T2160" s="1"/>
  <c r="T2165" s="1"/>
  <c r="T2169" s="1"/>
  <c r="Y2130"/>
  <c r="Y2160" s="1"/>
  <c r="Y2165" s="1"/>
  <c r="Y2169" s="1"/>
  <c r="AC2130"/>
  <c r="AC2160" s="1"/>
  <c r="AC2165" s="1"/>
  <c r="AC2169" s="1"/>
  <c r="Z2130"/>
  <c r="Z2160" s="1"/>
  <c r="Z2165" s="1"/>
  <c r="Z2169" s="1"/>
  <c r="AM2130"/>
  <c r="AM2160" s="1"/>
  <c r="AM2165" s="1"/>
  <c r="AM2169" s="1"/>
  <c r="O2130"/>
  <c r="O2160" s="1"/>
  <c r="O2165" s="1"/>
  <c r="O2169" s="1"/>
  <c r="AC9098"/>
  <c r="AK9099"/>
  <c r="AW1378"/>
  <c r="AW1401"/>
  <c r="AW2150"/>
  <c r="AW2233"/>
  <c r="AW2332"/>
  <c r="AW2340"/>
  <c r="AW2616"/>
  <c r="AW2656"/>
  <c r="AW3265"/>
  <c r="AW3270"/>
  <c r="AW8160"/>
  <c r="AW8377"/>
  <c r="AW8435"/>
  <c r="AW8583"/>
  <c r="AW8646"/>
  <c r="AW8821"/>
  <c r="AW8847"/>
  <c r="AW8851"/>
  <c r="AW8863"/>
  <c r="AW8871"/>
  <c r="AW8904"/>
  <c r="AW8914"/>
  <c r="AW8949"/>
  <c r="AW9003"/>
  <c r="AW76"/>
  <c r="AW372"/>
  <c r="AW593"/>
  <c r="AW655"/>
  <c r="AW789"/>
  <c r="AW820"/>
  <c r="AW894"/>
  <c r="AW994"/>
  <c r="AW2301"/>
  <c r="AW2377"/>
  <c r="AW2404"/>
  <c r="AW2664"/>
  <c r="AW2712"/>
  <c r="AW2760"/>
  <c r="AW2950"/>
  <c r="AW3134"/>
  <c r="AW3797"/>
  <c r="AW4048"/>
  <c r="S5097"/>
  <c r="S5126" s="1"/>
  <c r="S5131" s="1"/>
  <c r="S5135" s="1"/>
  <c r="AC5097"/>
  <c r="AC5126" s="1"/>
  <c r="AC5131" s="1"/>
  <c r="AC5135" s="1"/>
  <c r="AG5097"/>
  <c r="AG5126" s="1"/>
  <c r="AG5131" s="1"/>
  <c r="AG5135" s="1"/>
  <c r="AO5097"/>
  <c r="AO5126" s="1"/>
  <c r="AS5097"/>
  <c r="AS5126" s="1"/>
  <c r="AS5131" s="1"/>
  <c r="AS5135" s="1"/>
  <c r="AQ1813"/>
  <c r="AQ1812" s="1"/>
  <c r="AE1813"/>
  <c r="AE1812" s="1"/>
  <c r="AA1813"/>
  <c r="AA1812" s="1"/>
  <c r="S1813"/>
  <c r="S1812" s="1"/>
  <c r="O1813"/>
  <c r="O1812" s="1"/>
  <c r="AF1684"/>
  <c r="AS1684"/>
  <c r="AK2152"/>
  <c r="AL2723"/>
  <c r="AA14"/>
  <c r="L24"/>
  <c r="L13" s="1"/>
  <c r="P24"/>
  <c r="P13" s="1"/>
  <c r="T24"/>
  <c r="T13" s="1"/>
  <c r="AC24"/>
  <c r="AC13" s="1"/>
  <c r="AT24"/>
  <c r="AT13" s="1"/>
  <c r="Z40"/>
  <c r="Z39" s="1"/>
  <c r="AD40"/>
  <c r="AD39" s="1"/>
  <c r="AM40"/>
  <c r="AM39" s="1"/>
  <c r="AP123"/>
  <c r="AP122" s="1"/>
  <c r="AP153" s="1"/>
  <c r="AP159" s="1"/>
  <c r="AP163" s="1"/>
  <c r="AM470"/>
  <c r="AD598"/>
  <c r="AD597" s="1"/>
  <c r="AA604"/>
  <c r="AA603" s="1"/>
  <c r="AN604"/>
  <c r="AN603" s="1"/>
  <c r="Z632"/>
  <c r="K642"/>
  <c r="K631" s="1"/>
  <c r="O642"/>
  <c r="O631" s="1"/>
  <c r="AF642"/>
  <c r="AF631" s="1"/>
  <c r="AS642"/>
  <c r="AS631" s="1"/>
  <c r="Z663"/>
  <c r="AD663"/>
  <c r="AM663"/>
  <c r="L700"/>
  <c r="P700"/>
  <c r="AM309"/>
  <c r="K309"/>
  <c r="AG700"/>
  <c r="M713"/>
  <c r="M712" s="1"/>
  <c r="Z713"/>
  <c r="Z712" s="1"/>
  <c r="AQ713"/>
  <c r="AQ712" s="1"/>
  <c r="R716"/>
  <c r="R715" s="1"/>
  <c r="AE716"/>
  <c r="AE715" s="1"/>
  <c r="O694"/>
  <c r="O751"/>
  <c r="O750" s="1"/>
  <c r="O782" s="1"/>
  <c r="O788" s="1"/>
  <c r="O792" s="1"/>
  <c r="S751"/>
  <c r="S750" s="1"/>
  <c r="S694"/>
  <c r="S692" s="1"/>
  <c r="AB694"/>
  <c r="AB751"/>
  <c r="AB750" s="1"/>
  <c r="AB782" s="1"/>
  <c r="AB788" s="1"/>
  <c r="AB792" s="1"/>
  <c r="AO751"/>
  <c r="AO694"/>
  <c r="Q761"/>
  <c r="Q750" s="1"/>
  <c r="Q782" s="1"/>
  <c r="Q788" s="1"/>
  <c r="Q792" s="1"/>
  <c r="Q711"/>
  <c r="Q702" s="1"/>
  <c r="AN711"/>
  <c r="AN702" s="1"/>
  <c r="AN761"/>
  <c r="AN750" s="1"/>
  <c r="AN782" s="1"/>
  <c r="AN788" s="1"/>
  <c r="AQ807"/>
  <c r="AQ806" s="1"/>
  <c r="AQ838" s="1"/>
  <c r="AQ844" s="1"/>
  <c r="AQ848" s="1"/>
  <c r="AQ694"/>
  <c r="AB817"/>
  <c r="AB806" s="1"/>
  <c r="AB838" s="1"/>
  <c r="AB844" s="1"/>
  <c r="AB848" s="1"/>
  <c r="AB711"/>
  <c r="AB702" s="1"/>
  <c r="N865"/>
  <c r="N895" s="1"/>
  <c r="N902" s="1"/>
  <c r="N906" s="1"/>
  <c r="L981"/>
  <c r="L980" s="1"/>
  <c r="AO1003"/>
  <c r="AO1002" s="1"/>
  <c r="M1031"/>
  <c r="M1030" s="1"/>
  <c r="Q1031"/>
  <c r="Q1030" s="1"/>
  <c r="AM1031"/>
  <c r="AM1030" s="1"/>
  <c r="AQ1031"/>
  <c r="AQ1030" s="1"/>
  <c r="L1049"/>
  <c r="L1048" s="1"/>
  <c r="T1049"/>
  <c r="T1048" s="1"/>
  <c r="AC1049"/>
  <c r="AC1048" s="1"/>
  <c r="AL1049"/>
  <c r="AL1048" s="1"/>
  <c r="M1055"/>
  <c r="M1054" s="1"/>
  <c r="AQ1055"/>
  <c r="AQ1054" s="1"/>
  <c r="AG1097"/>
  <c r="AP1097"/>
  <c r="R1107"/>
  <c r="AA1107"/>
  <c r="AA1096" s="1"/>
  <c r="X1107"/>
  <c r="X1096" s="1"/>
  <c r="AS1107"/>
  <c r="L1107"/>
  <c r="Z1107"/>
  <c r="AM1107"/>
  <c r="AM1096" s="1"/>
  <c r="N1130"/>
  <c r="N1129" s="1"/>
  <c r="R1130"/>
  <c r="R1129" s="1"/>
  <c r="K1135"/>
  <c r="K1134" s="1"/>
  <c r="AK1135"/>
  <c r="AK1134" s="1"/>
  <c r="AO1135"/>
  <c r="AO1134" s="1"/>
  <c r="AS1135"/>
  <c r="AS1134" s="1"/>
  <c r="AP1146"/>
  <c r="AP1145" s="1"/>
  <c r="AD1146"/>
  <c r="AD1145" s="1"/>
  <c r="R1146"/>
  <c r="R1145" s="1"/>
  <c r="AA1146"/>
  <c r="AA1145" s="1"/>
  <c r="AO1146"/>
  <c r="AO1145" s="1"/>
  <c r="P1185"/>
  <c r="P1184" s="1"/>
  <c r="Y1185"/>
  <c r="Y1184" s="1"/>
  <c r="AC1185"/>
  <c r="AP1185"/>
  <c r="AT1185"/>
  <c r="AT1184" s="1"/>
  <c r="AN1195"/>
  <c r="AN1184" s="1"/>
  <c r="AR1195"/>
  <c r="K1209"/>
  <c r="K1208" s="1"/>
  <c r="O1209"/>
  <c r="O1208" s="1"/>
  <c r="X1209"/>
  <c r="X1208" s="1"/>
  <c r="P1209"/>
  <c r="P1208" s="1"/>
  <c r="T1209"/>
  <c r="T1208" s="1"/>
  <c r="Y1209"/>
  <c r="Y1208" s="1"/>
  <c r="AC1209"/>
  <c r="AC1208" s="1"/>
  <c r="M1226"/>
  <c r="M1225" s="1"/>
  <c r="Q1226"/>
  <c r="Q1225" s="1"/>
  <c r="AM1226"/>
  <c r="AM1225" s="1"/>
  <c r="AQ1226"/>
  <c r="AQ1225" s="1"/>
  <c r="R1226"/>
  <c r="R1225" s="1"/>
  <c r="AE1226"/>
  <c r="AE1225" s="1"/>
  <c r="S1238"/>
  <c r="S1237" s="1"/>
  <c r="AF1238"/>
  <c r="AF1237" s="1"/>
  <c r="P1238"/>
  <c r="P1237" s="1"/>
  <c r="T1238"/>
  <c r="T1237" s="1"/>
  <c r="Y1238"/>
  <c r="Y1237" s="1"/>
  <c r="AL1238"/>
  <c r="AL1237" s="1"/>
  <c r="AP1238"/>
  <c r="AP1237" s="1"/>
  <c r="AT1238"/>
  <c r="AT1237" s="1"/>
  <c r="AA1255"/>
  <c r="X1255"/>
  <c r="P1255"/>
  <c r="T1255"/>
  <c r="AL1255"/>
  <c r="AP1255"/>
  <c r="AT1255"/>
  <c r="N1263"/>
  <c r="R1263"/>
  <c r="AR1263"/>
  <c r="P1273"/>
  <c r="P1262" s="1"/>
  <c r="AL1273"/>
  <c r="Z1273"/>
  <c r="R1290"/>
  <c r="R1289" s="1"/>
  <c r="AA1290"/>
  <c r="AA1289" s="1"/>
  <c r="AE1290"/>
  <c r="AE1289" s="1"/>
  <c r="AR1290"/>
  <c r="AR1289" s="1"/>
  <c r="X1296"/>
  <c r="X1295" s="1"/>
  <c r="AO1296"/>
  <c r="AO1295" s="1"/>
  <c r="P1331"/>
  <c r="P1330" s="1"/>
  <c r="T1331"/>
  <c r="T1330" s="1"/>
  <c r="Y1331"/>
  <c r="Y1330" s="1"/>
  <c r="AC1331"/>
  <c r="AC1330" s="1"/>
  <c r="AP1331"/>
  <c r="AP1330" s="1"/>
  <c r="M1359"/>
  <c r="M1358" s="1"/>
  <c r="AA1390"/>
  <c r="AA1389" s="1"/>
  <c r="AE1390"/>
  <c r="AE1389" s="1"/>
  <c r="AR1390"/>
  <c r="AR1389" s="1"/>
  <c r="AD1469"/>
  <c r="AD1414"/>
  <c r="AM1414"/>
  <c r="AM1413" s="1"/>
  <c r="AM1412" s="1"/>
  <c r="AM1469"/>
  <c r="R1467"/>
  <c r="R1414"/>
  <c r="K1481"/>
  <c r="O1481"/>
  <c r="AB1481"/>
  <c r="AK1481"/>
  <c r="AO1481"/>
  <c r="Q1491"/>
  <c r="AD1491"/>
  <c r="AM1491"/>
  <c r="K1511"/>
  <c r="K1510" s="1"/>
  <c r="X1511"/>
  <c r="X1510" s="1"/>
  <c r="P1515"/>
  <c r="P1514" s="1"/>
  <c r="T1515"/>
  <c r="T1514" s="1"/>
  <c r="AC1515"/>
  <c r="AC1514" s="1"/>
  <c r="AL1515"/>
  <c r="AL1514" s="1"/>
  <c r="AP1515"/>
  <c r="AP1514" s="1"/>
  <c r="AT1515"/>
  <c r="AT1514" s="1"/>
  <c r="M1529"/>
  <c r="K1543"/>
  <c r="O1543"/>
  <c r="S1543"/>
  <c r="X1543"/>
  <c r="AB1543"/>
  <c r="AK1543"/>
  <c r="AS1543"/>
  <c r="M1553"/>
  <c r="Z1553"/>
  <c r="AM1553"/>
  <c r="AM1542" s="1"/>
  <c r="N1569"/>
  <c r="N1568" s="1"/>
  <c r="R1569"/>
  <c r="R1568" s="1"/>
  <c r="AA1569"/>
  <c r="AA1568" s="1"/>
  <c r="AN1569"/>
  <c r="AN1568" s="1"/>
  <c r="AR1569"/>
  <c r="AR1568" s="1"/>
  <c r="X1577"/>
  <c r="L1581"/>
  <c r="AL1581"/>
  <c r="K1597"/>
  <c r="X1597"/>
  <c r="AK1597"/>
  <c r="AO1597"/>
  <c r="AQ1608"/>
  <c r="K1618"/>
  <c r="X1618"/>
  <c r="AF1618"/>
  <c r="AF1607" s="1"/>
  <c r="L1634"/>
  <c r="L1633" s="1"/>
  <c r="P1634"/>
  <c r="P1633" s="1"/>
  <c r="T1634"/>
  <c r="T1633" s="1"/>
  <c r="Y1634"/>
  <c r="Y1633" s="1"/>
  <c r="AC1634"/>
  <c r="AC1633" s="1"/>
  <c r="AG1634"/>
  <c r="AG1633" s="1"/>
  <c r="AL1634"/>
  <c r="AL1633" s="1"/>
  <c r="M1634"/>
  <c r="M1633" s="1"/>
  <c r="Q1634"/>
  <c r="Q1633" s="1"/>
  <c r="Z1634"/>
  <c r="Z1633" s="1"/>
  <c r="AD1634"/>
  <c r="AD1633" s="1"/>
  <c r="AM1634"/>
  <c r="AM1633" s="1"/>
  <c r="AE1653"/>
  <c r="AE1652" s="1"/>
  <c r="AR1653"/>
  <c r="AR1652" s="1"/>
  <c r="L1673"/>
  <c r="AL1673"/>
  <c r="AT1673"/>
  <c r="M1673"/>
  <c r="AB1673"/>
  <c r="X1695"/>
  <c r="AG1715"/>
  <c r="AG1714" s="1"/>
  <c r="Q1715"/>
  <c r="Q1714" s="1"/>
  <c r="AD1715"/>
  <c r="AD1714" s="1"/>
  <c r="AM1715"/>
  <c r="AM1714" s="1"/>
  <c r="T1784"/>
  <c r="Y1784"/>
  <c r="AN1872"/>
  <c r="X1895"/>
  <c r="X1919"/>
  <c r="X1963"/>
  <c r="AK1963"/>
  <c r="AL1989"/>
  <c r="AN1988"/>
  <c r="AN2017" s="1"/>
  <c r="AN2022" s="1"/>
  <c r="AN2026" s="1"/>
  <c r="K2010"/>
  <c r="Y2013"/>
  <c r="AL2013"/>
  <c r="AN2035"/>
  <c r="AN2065" s="1"/>
  <c r="AN2070" s="1"/>
  <c r="AN2074" s="1"/>
  <c r="M2084"/>
  <c r="Z2084"/>
  <c r="Y2105"/>
  <c r="AL2105"/>
  <c r="M2130"/>
  <c r="M2160" s="1"/>
  <c r="M2165" s="1"/>
  <c r="M2169" s="1"/>
  <c r="Q2130"/>
  <c r="Q2160" s="1"/>
  <c r="Q2165" s="1"/>
  <c r="Q2169" s="1"/>
  <c r="L2152"/>
  <c r="AD309"/>
  <c r="K5314"/>
  <c r="X5462"/>
  <c r="AK6040"/>
  <c r="N5195"/>
  <c r="N5224" s="1"/>
  <c r="N5230" s="1"/>
  <c r="N5234" s="1"/>
  <c r="P5243"/>
  <c r="P5273" s="1"/>
  <c r="P5279" s="1"/>
  <c r="P5283" s="1"/>
  <c r="Y5292"/>
  <c r="Y5321" s="1"/>
  <c r="Y5327" s="1"/>
  <c r="Y5331" s="1"/>
  <c r="AD5292"/>
  <c r="AD5321" s="1"/>
  <c r="AD5327" s="1"/>
  <c r="AD5331" s="1"/>
  <c r="M5340"/>
  <c r="M5370" s="1"/>
  <c r="M5376" s="1"/>
  <c r="M5380" s="1"/>
  <c r="N5389"/>
  <c r="AQ5582"/>
  <c r="AQ5612" s="1"/>
  <c r="AQ5618" s="1"/>
  <c r="AQ5622" s="1"/>
  <c r="K5729"/>
  <c r="K5758" s="1"/>
  <c r="K5764" s="1"/>
  <c r="K5768" s="1"/>
  <c r="AS5729"/>
  <c r="AS5758" s="1"/>
  <c r="AS5764" s="1"/>
  <c r="AS5768" s="1"/>
  <c r="AG5777"/>
  <c r="AG5806" s="1"/>
  <c r="AG5812" s="1"/>
  <c r="AG5816" s="1"/>
  <c r="N5921"/>
  <c r="N5950" s="1"/>
  <c r="N5956" s="1"/>
  <c r="N5960" s="1"/>
  <c r="AA5921"/>
  <c r="AA5950" s="1"/>
  <c r="AA5956" s="1"/>
  <c r="AA5960" s="1"/>
  <c r="AL5969"/>
  <c r="AL5999" s="1"/>
  <c r="AL6005" s="1"/>
  <c r="AL6009" s="1"/>
  <c r="AD6018"/>
  <c r="AD6047" s="1"/>
  <c r="AD6053" s="1"/>
  <c r="AD6057" s="1"/>
  <c r="N6066"/>
  <c r="N6096" s="1"/>
  <c r="N6102" s="1"/>
  <c r="N6106" s="1"/>
  <c r="AE6066"/>
  <c r="AE6096" s="1"/>
  <c r="AE6102" s="1"/>
  <c r="AE6106" s="1"/>
  <c r="K6115"/>
  <c r="K6145" s="1"/>
  <c r="K6151" s="1"/>
  <c r="K6155" s="1"/>
  <c r="AB6115"/>
  <c r="AB6145" s="1"/>
  <c r="AB6151" s="1"/>
  <c r="AB6155" s="1"/>
  <c r="AO6115"/>
  <c r="L6262"/>
  <c r="P6262"/>
  <c r="P6292" s="1"/>
  <c r="P6298" s="1"/>
  <c r="P6302" s="1"/>
  <c r="T6262"/>
  <c r="T6292" s="1"/>
  <c r="T6298" s="1"/>
  <c r="T6302" s="1"/>
  <c r="Y6262"/>
  <c r="Y6292" s="1"/>
  <c r="Y6298" s="1"/>
  <c r="Y6302" s="1"/>
  <c r="AP6262"/>
  <c r="AP6292" s="1"/>
  <c r="AP6298" s="1"/>
  <c r="AP6302" s="1"/>
  <c r="AT6262"/>
  <c r="AT6292" s="1"/>
  <c r="AT6298" s="1"/>
  <c r="AT6302" s="1"/>
  <c r="AQ6262"/>
  <c r="AQ6292" s="1"/>
  <c r="AQ6298" s="1"/>
  <c r="AQ6302" s="1"/>
  <c r="AC6311"/>
  <c r="AC6341" s="1"/>
  <c r="AC6347" s="1"/>
  <c r="AC6351" s="1"/>
  <c r="P6360"/>
  <c r="T6360"/>
  <c r="T6389" s="1"/>
  <c r="T6395" s="1"/>
  <c r="T6399" s="1"/>
  <c r="AC6360"/>
  <c r="AC6389" s="1"/>
  <c r="AC6395" s="1"/>
  <c r="AC6399" s="1"/>
  <c r="AG6360"/>
  <c r="AG6389" s="1"/>
  <c r="AG6395" s="1"/>
  <c r="AG6399" s="1"/>
  <c r="AP6360"/>
  <c r="AP6389" s="1"/>
  <c r="AP6395" s="1"/>
  <c r="AP6399" s="1"/>
  <c r="AT6360"/>
  <c r="AT6389" s="1"/>
  <c r="AT6395" s="1"/>
  <c r="AT6399" s="1"/>
  <c r="AD6409"/>
  <c r="AD6439" s="1"/>
  <c r="AD6445" s="1"/>
  <c r="AD6449" s="1"/>
  <c r="N6459"/>
  <c r="N6489" s="1"/>
  <c r="N6495" s="1"/>
  <c r="N6499" s="1"/>
  <c r="R6459"/>
  <c r="R6489" s="1"/>
  <c r="R6495" s="1"/>
  <c r="R6499" s="1"/>
  <c r="AN6459"/>
  <c r="AN6489" s="1"/>
  <c r="AN6495" s="1"/>
  <c r="AN6499" s="1"/>
  <c r="AR6459"/>
  <c r="AR6489" s="1"/>
  <c r="AR6495" s="1"/>
  <c r="AR6499" s="1"/>
  <c r="O6508"/>
  <c r="O6537" s="1"/>
  <c r="O6543" s="1"/>
  <c r="O6547" s="1"/>
  <c r="AB6508"/>
  <c r="AB6537" s="1"/>
  <c r="AB6543" s="1"/>
  <c r="AB6547" s="1"/>
  <c r="AK6508"/>
  <c r="AK6537" s="1"/>
  <c r="AK6543" s="1"/>
  <c r="AK6547" s="1"/>
  <c r="AO6508"/>
  <c r="AO6537" s="1"/>
  <c r="AO6543" s="1"/>
  <c r="AO6547" s="1"/>
  <c r="L6508"/>
  <c r="L6537" s="1"/>
  <c r="L6543" s="1"/>
  <c r="L6547" s="1"/>
  <c r="AG6508"/>
  <c r="AG6537" s="1"/>
  <c r="AG6543" s="1"/>
  <c r="AG6547" s="1"/>
  <c r="T6556"/>
  <c r="T6586" s="1"/>
  <c r="T6592" s="1"/>
  <c r="T6596" s="1"/>
  <c r="Y6556"/>
  <c r="AC6556"/>
  <c r="AC6586" s="1"/>
  <c r="AC6592" s="1"/>
  <c r="AC6596" s="1"/>
  <c r="AG6556"/>
  <c r="AG6586" s="1"/>
  <c r="AG6592" s="1"/>
  <c r="AG6596" s="1"/>
  <c r="AL6556"/>
  <c r="AL6586" s="1"/>
  <c r="AL6592" s="1"/>
  <c r="AL6596" s="1"/>
  <c r="AP6556"/>
  <c r="AP6586" s="1"/>
  <c r="AP6592" s="1"/>
  <c r="AP6596" s="1"/>
  <c r="AF6654"/>
  <c r="AF6684" s="1"/>
  <c r="AF6690" s="1"/>
  <c r="AF6694" s="1"/>
  <c r="AS6654"/>
  <c r="AS6684" s="1"/>
  <c r="AS6690" s="1"/>
  <c r="AS6694" s="1"/>
  <c r="AT6703"/>
  <c r="AT6733" s="1"/>
  <c r="AT6739" s="1"/>
  <c r="AT6743" s="1"/>
  <c r="AB6753"/>
  <c r="Z6851"/>
  <c r="Z6877" s="1"/>
  <c r="Z6883" s="1"/>
  <c r="Z6887" s="1"/>
  <c r="AM6851"/>
  <c r="R6851"/>
  <c r="R6877" s="1"/>
  <c r="R6883" s="1"/>
  <c r="R6887" s="1"/>
  <c r="AA6851"/>
  <c r="AA6877" s="1"/>
  <c r="AA6883" s="1"/>
  <c r="AA6887" s="1"/>
  <c r="Z6896"/>
  <c r="AD6896"/>
  <c r="AQ6896"/>
  <c r="AA6896"/>
  <c r="AE6896"/>
  <c r="AR7860"/>
  <c r="AR7859" s="1"/>
  <c r="P7860"/>
  <c r="P7859" s="1"/>
  <c r="AD8028"/>
  <c r="AD8059" s="1"/>
  <c r="AD7966" s="1"/>
  <c r="N8028"/>
  <c r="N8059" s="1"/>
  <c r="P8144"/>
  <c r="P8174" s="1"/>
  <c r="P7967" s="1"/>
  <c r="P8206"/>
  <c r="P8235" s="1"/>
  <c r="P8241" s="1"/>
  <c r="P8245" s="1"/>
  <c r="Q14"/>
  <c r="AQ14"/>
  <c r="X24"/>
  <c r="X13" s="1"/>
  <c r="AB24"/>
  <c r="AB13" s="1"/>
  <c r="AB49" s="1"/>
  <c r="AB56" s="1"/>
  <c r="AB60" s="1"/>
  <c r="AF24"/>
  <c r="AF13" s="1"/>
  <c r="AF49" s="1"/>
  <c r="AS24"/>
  <c r="AS13" s="1"/>
  <c r="L40"/>
  <c r="L39" s="1"/>
  <c r="T40"/>
  <c r="T39" s="1"/>
  <c r="Y40"/>
  <c r="Y39" s="1"/>
  <c r="AL40"/>
  <c r="AL39" s="1"/>
  <c r="Y598"/>
  <c r="Y597" s="1"/>
  <c r="AT598"/>
  <c r="AT597" s="1"/>
  <c r="AA642"/>
  <c r="AA631" s="1"/>
  <c r="AA670" s="1"/>
  <c r="L663"/>
  <c r="AC663"/>
  <c r="AP663"/>
  <c r="O700"/>
  <c r="AF700"/>
  <c r="AO700"/>
  <c r="AS700"/>
  <c r="Z716"/>
  <c r="Z715" s="1"/>
  <c r="AM716"/>
  <c r="AM715" s="1"/>
  <c r="AQ716"/>
  <c r="AQ715" s="1"/>
  <c r="AM761"/>
  <c r="AM711"/>
  <c r="AM702" s="1"/>
  <c r="X981"/>
  <c r="X980" s="1"/>
  <c r="AB981"/>
  <c r="AB980" s="1"/>
  <c r="AO981"/>
  <c r="AO980" s="1"/>
  <c r="AS981"/>
  <c r="AS980" s="1"/>
  <c r="AT1031"/>
  <c r="AT1030" s="1"/>
  <c r="K1049"/>
  <c r="K1048" s="1"/>
  <c r="AF1049"/>
  <c r="AF1048" s="1"/>
  <c r="AK1049"/>
  <c r="AK1048" s="1"/>
  <c r="P1055"/>
  <c r="P1054" s="1"/>
  <c r="AG1055"/>
  <c r="AG1054" s="1"/>
  <c r="K1097"/>
  <c r="O1097"/>
  <c r="AS1097"/>
  <c r="N1135"/>
  <c r="N1134" s="1"/>
  <c r="AR1135"/>
  <c r="AR1134" s="1"/>
  <c r="T1146"/>
  <c r="T1145" s="1"/>
  <c r="AL1146"/>
  <c r="AL1145" s="1"/>
  <c r="K1185"/>
  <c r="X1185"/>
  <c r="X1184" s="1"/>
  <c r="AO1185"/>
  <c r="M1195"/>
  <c r="Z1195"/>
  <c r="AD1195"/>
  <c r="AE1209"/>
  <c r="AE1208" s="1"/>
  <c r="P1226"/>
  <c r="P1225" s="1"/>
  <c r="AC1226"/>
  <c r="AC1225" s="1"/>
  <c r="AT1226"/>
  <c r="AT1225" s="1"/>
  <c r="AA1238"/>
  <c r="AA1237" s="1"/>
  <c r="AM1263"/>
  <c r="X1273"/>
  <c r="L1296"/>
  <c r="L1295" s="1"/>
  <c r="Y1296"/>
  <c r="Y1295" s="1"/>
  <c r="S1331"/>
  <c r="S1330" s="1"/>
  <c r="AF1331"/>
  <c r="AF1330" s="1"/>
  <c r="AK1331"/>
  <c r="AK1330" s="1"/>
  <c r="AS1331"/>
  <c r="AS1330" s="1"/>
  <c r="AG1469"/>
  <c r="AG1414"/>
  <c r="AL1414"/>
  <c r="AL1469"/>
  <c r="L1491"/>
  <c r="L1480" s="1"/>
  <c r="P1491"/>
  <c r="P1480" s="1"/>
  <c r="AT1491"/>
  <c r="AT1480" s="1"/>
  <c r="N1511"/>
  <c r="N1510" s="1"/>
  <c r="AE1511"/>
  <c r="AE1510" s="1"/>
  <c r="K1515"/>
  <c r="K1514" s="1"/>
  <c r="X1515"/>
  <c r="X1514" s="1"/>
  <c r="AB1515"/>
  <c r="AB1514" s="1"/>
  <c r="AF1515"/>
  <c r="AF1514" s="1"/>
  <c r="AO1515"/>
  <c r="AO1514" s="1"/>
  <c r="AS1515"/>
  <c r="AS1514" s="1"/>
  <c r="R1543"/>
  <c r="AE1543"/>
  <c r="AR1543"/>
  <c r="Y1553"/>
  <c r="AC1553"/>
  <c r="AP1553"/>
  <c r="AT1553"/>
  <c r="AD1569"/>
  <c r="AD1568" s="1"/>
  <c r="X1581"/>
  <c r="L1608"/>
  <c r="AC1608"/>
  <c r="AE1618"/>
  <c r="AR1618"/>
  <c r="AS1634"/>
  <c r="Z1653"/>
  <c r="Z1652" s="1"/>
  <c r="AK1673"/>
  <c r="AS1673"/>
  <c r="AN1695"/>
  <c r="S1715"/>
  <c r="S1714" s="1"/>
  <c r="AB1715"/>
  <c r="AB1714" s="1"/>
  <c r="AF1715"/>
  <c r="AF1714" s="1"/>
  <c r="Q1758"/>
  <c r="Q1757" s="1"/>
  <c r="K1989"/>
  <c r="X1989"/>
  <c r="AL2036"/>
  <c r="AK2057"/>
  <c r="AP5155"/>
  <c r="Z5220"/>
  <c r="M5390"/>
  <c r="Z5459"/>
  <c r="X5486"/>
  <c r="X5485" s="1"/>
  <c r="X5515" s="1"/>
  <c r="X5521" s="1"/>
  <c r="X5525" s="1"/>
  <c r="L5583"/>
  <c r="M6116"/>
  <c r="T6921"/>
  <c r="Y6921"/>
  <c r="AG6921"/>
  <c r="AP6921"/>
  <c r="AT6921"/>
  <c r="AR7149"/>
  <c r="AA7165"/>
  <c r="Q7188"/>
  <c r="Q7187" s="1"/>
  <c r="AD7188"/>
  <c r="AM7188"/>
  <c r="AM7187" s="1"/>
  <c r="AQ7188"/>
  <c r="S7179"/>
  <c r="S7519"/>
  <c r="S7518" s="1"/>
  <c r="M7185"/>
  <c r="M7526"/>
  <c r="M7525" s="1"/>
  <c r="Z7185"/>
  <c r="Z7526"/>
  <c r="Z7525" s="1"/>
  <c r="X7727"/>
  <c r="AM7803"/>
  <c r="X7838"/>
  <c r="X7827" s="1"/>
  <c r="M7909"/>
  <c r="AM7909"/>
  <c r="AQ7909"/>
  <c r="P7939"/>
  <c r="AP7939"/>
  <c r="Z7952"/>
  <c r="Z7951" s="1"/>
  <c r="AM7952"/>
  <c r="AM7951" s="1"/>
  <c r="N7955"/>
  <c r="N7954" s="1"/>
  <c r="O7955"/>
  <c r="X7955"/>
  <c r="AL7980"/>
  <c r="AL7979" s="1"/>
  <c r="AL8008" s="1"/>
  <c r="AK8001"/>
  <c r="AM8166"/>
  <c r="N806"/>
  <c r="N838" s="1"/>
  <c r="N844" s="1"/>
  <c r="N848" s="1"/>
  <c r="M1107"/>
  <c r="M1096" s="1"/>
  <c r="AQ1107"/>
  <c r="AQ1096" s="1"/>
  <c r="Y1146"/>
  <c r="Y1145" s="1"/>
  <c r="M1255"/>
  <c r="Z1255"/>
  <c r="AD1255"/>
  <c r="AQ1255"/>
  <c r="AP1296"/>
  <c r="AP1295" s="1"/>
  <c r="S1673"/>
  <c r="Z1758"/>
  <c r="AD1758"/>
  <c r="AD1757" s="1"/>
  <c r="AQ1758"/>
  <c r="AP1758"/>
  <c r="AK7178"/>
  <c r="AK7177" s="1"/>
  <c r="AM1330"/>
  <c r="AB1273"/>
  <c r="P1296"/>
  <c r="P1295" s="1"/>
  <c r="AE1238"/>
  <c r="AE1237" s="1"/>
  <c r="P1146"/>
  <c r="P1145" s="1"/>
  <c r="K981"/>
  <c r="K980" s="1"/>
  <c r="R1511"/>
  <c r="R1510" s="1"/>
  <c r="AA1618"/>
  <c r="Y1226"/>
  <c r="Y1225" s="1"/>
  <c r="Q8343"/>
  <c r="Q8342" s="1"/>
  <c r="AA8373"/>
  <c r="AA8372" s="1"/>
  <c r="AA8401" s="1"/>
  <c r="AN8373"/>
  <c r="AN8372" s="1"/>
  <c r="AN8401" s="1"/>
  <c r="AN8406" s="1"/>
  <c r="R8570"/>
  <c r="R8569" s="1"/>
  <c r="R8599" s="1"/>
  <c r="AE8570"/>
  <c r="AE8569" s="1"/>
  <c r="AE8599" s="1"/>
  <c r="AN8570"/>
  <c r="AN8569" s="1"/>
  <c r="O8629"/>
  <c r="O8628" s="1"/>
  <c r="S8629"/>
  <c r="S8628" s="1"/>
  <c r="X8629"/>
  <c r="X8628" s="1"/>
  <c r="AB8629"/>
  <c r="AB8628" s="1"/>
  <c r="Y8676"/>
  <c r="Y8675" s="1"/>
  <c r="Q8707"/>
  <c r="Q8706" s="1"/>
  <c r="Q8732"/>
  <c r="Q8731" s="1"/>
  <c r="AF8815"/>
  <c r="AF8814" s="1"/>
  <c r="N8839"/>
  <c r="N8838" s="1"/>
  <c r="AB8859"/>
  <c r="AB8858" s="1"/>
  <c r="AW1559"/>
  <c r="AW1575"/>
  <c r="AW1609"/>
  <c r="AW1655"/>
  <c r="AW1689"/>
  <c r="AW1699"/>
  <c r="AW1719"/>
  <c r="AW1734"/>
  <c r="AW1742"/>
  <c r="AW1767"/>
  <c r="AW1773"/>
  <c r="AW1832"/>
  <c r="AW1859"/>
  <c r="AW1915"/>
  <c r="AW2024"/>
  <c r="AW2100"/>
  <c r="AW2194"/>
  <c r="AW2238"/>
  <c r="AW2325"/>
  <c r="AW2335"/>
  <c r="AW2497"/>
  <c r="AW2513"/>
  <c r="AW2545"/>
  <c r="AW2571"/>
  <c r="AW2639"/>
  <c r="AW2773"/>
  <c r="AW2809"/>
  <c r="AW2844"/>
  <c r="AW2864"/>
  <c r="AW2941"/>
  <c r="AW2955"/>
  <c r="AW2985"/>
  <c r="AW3047"/>
  <c r="AW3055"/>
  <c r="AW3091"/>
  <c r="AW3095"/>
  <c r="AW3235"/>
  <c r="AW3643"/>
  <c r="AW3653"/>
  <c r="AW3794"/>
  <c r="AW3833"/>
  <c r="AW4109"/>
  <c r="AW4141"/>
  <c r="AW4179"/>
  <c r="AW4227"/>
  <c r="AW4248"/>
  <c r="AW4259"/>
  <c r="AW4297"/>
  <c r="AW4307"/>
  <c r="AW4329"/>
  <c r="AW4485"/>
  <c r="AW4495"/>
  <c r="AW4586"/>
  <c r="AW4591"/>
  <c r="AW4629"/>
  <c r="AW4735"/>
  <c r="AW4739"/>
  <c r="AW4825"/>
  <c r="AW4834"/>
  <c r="AW4852"/>
  <c r="AW4868"/>
  <c r="AW4874"/>
  <c r="AW4882"/>
  <c r="AW4911"/>
  <c r="AW4980"/>
  <c r="AW5013"/>
  <c r="AW5251"/>
  <c r="AW5257"/>
  <c r="AW5261"/>
  <c r="AW5267"/>
  <c r="AW5280"/>
  <c r="AW5310"/>
  <c r="AW5316"/>
  <c r="AW5455"/>
  <c r="AW5500"/>
  <c r="AW5523"/>
  <c r="AW5595"/>
  <c r="AW5599"/>
  <c r="AW5611"/>
  <c r="AW5687"/>
  <c r="AW5734"/>
  <c r="AW5744"/>
  <c r="AW5805"/>
  <c r="AW5832"/>
  <c r="AW5877"/>
  <c r="AW5998"/>
  <c r="AW6070"/>
  <c r="AW6139"/>
  <c r="AW6272"/>
  <c r="AW6289"/>
  <c r="AW6348"/>
  <c r="AW6424"/>
  <c r="AW6436"/>
  <c r="AW6670"/>
  <c r="AW7095"/>
  <c r="AW7221"/>
  <c r="AW7238"/>
  <c r="AW7264"/>
  <c r="AW7834"/>
  <c r="AW7981"/>
  <c r="AW8586"/>
  <c r="AW8876"/>
  <c r="AW9018"/>
  <c r="AW1122"/>
  <c r="AW1272"/>
  <c r="AW1277"/>
  <c r="AW1396"/>
  <c r="AW1573"/>
  <c r="AW1650"/>
  <c r="AW1686"/>
  <c r="AW1855"/>
  <c r="AW1921"/>
  <c r="AW2451"/>
  <c r="AW2515"/>
  <c r="AW2525"/>
  <c r="AW2569"/>
  <c r="AW2577"/>
  <c r="AW3045"/>
  <c r="AW3141"/>
  <c r="AW3149"/>
  <c r="AW3189"/>
  <c r="AW3229"/>
  <c r="AW3421"/>
  <c r="AW3599"/>
  <c r="AW3693"/>
  <c r="AW3749"/>
  <c r="AW3896"/>
  <c r="AW4945"/>
  <c r="AW5015"/>
  <c r="AW6425"/>
  <c r="AW7476"/>
  <c r="AW7709"/>
  <c r="AW8845"/>
  <c r="AW8935"/>
  <c r="AW8958"/>
  <c r="AW8992"/>
  <c r="AW9001"/>
  <c r="AW9023"/>
  <c r="AW1222"/>
  <c r="R24"/>
  <c r="R13" s="1"/>
  <c r="AF713"/>
  <c r="AF712" s="1"/>
  <c r="AD751"/>
  <c r="AD694"/>
  <c r="AM751"/>
  <c r="AM694"/>
  <c r="AP761"/>
  <c r="AP711"/>
  <c r="AP702" s="1"/>
  <c r="AA1049"/>
  <c r="AA1048" s="1"/>
  <c r="AE1049"/>
  <c r="AE1048" s="1"/>
  <c r="AN1049"/>
  <c r="AN1048" s="1"/>
  <c r="T1107"/>
  <c r="AL1130"/>
  <c r="AL1129" s="1"/>
  <c r="AM1135"/>
  <c r="AM1134" s="1"/>
  <c r="S1146"/>
  <c r="S1145" s="1"/>
  <c r="AK1146"/>
  <c r="AK1145" s="1"/>
  <c r="T1195"/>
  <c r="Z1209"/>
  <c r="Z1208" s="1"/>
  <c r="AS1226"/>
  <c r="AS1225" s="1"/>
  <c r="M1238"/>
  <c r="M1237" s="1"/>
  <c r="AQ1238"/>
  <c r="AQ1237" s="1"/>
  <c r="L1255"/>
  <c r="L1263"/>
  <c r="AQ1296"/>
  <c r="AQ1295" s="1"/>
  <c r="AR1331"/>
  <c r="AR1330" s="1"/>
  <c r="AR1359"/>
  <c r="AR1358" s="1"/>
  <c r="Y1390"/>
  <c r="Y1389" s="1"/>
  <c r="AO1469"/>
  <c r="AO1414"/>
  <c r="X1491"/>
  <c r="X1480" s="1"/>
  <c r="AF1491"/>
  <c r="AF1480" s="1"/>
  <c r="X1553"/>
  <c r="AT1569"/>
  <c r="AT1568" s="1"/>
  <c r="AK1585"/>
  <c r="S1608"/>
  <c r="S1607" s="1"/>
  <c r="AB1608"/>
  <c r="AB1607" s="1"/>
  <c r="AA1634"/>
  <c r="AA1633" s="1"/>
  <c r="AL1653"/>
  <c r="AL1652" s="1"/>
  <c r="Y1872"/>
  <c r="X2036"/>
  <c r="K2534"/>
  <c r="AP4672"/>
  <c r="AP4701" s="1"/>
  <c r="AP4706" s="1"/>
  <c r="AP4710" s="1"/>
  <c r="O5195"/>
  <c r="O5224" s="1"/>
  <c r="O5230" s="1"/>
  <c r="O5234" s="1"/>
  <c r="P1894"/>
  <c r="P1923" s="1"/>
  <c r="P1928" s="1"/>
  <c r="P1932" s="1"/>
  <c r="AB7802"/>
  <c r="AR7979"/>
  <c r="AR8008" s="1"/>
  <c r="AR8014" s="1"/>
  <c r="AR8018" s="1"/>
  <c r="AA8570"/>
  <c r="AA8569" s="1"/>
  <c r="AA8599" s="1"/>
  <c r="AQ8343"/>
  <c r="AQ8342" s="1"/>
  <c r="Z694"/>
  <c r="Z692" s="1"/>
  <c r="O711"/>
  <c r="O702" s="1"/>
  <c r="S711"/>
  <c r="S702" s="1"/>
  <c r="X711"/>
  <c r="X702" s="1"/>
  <c r="AC1255"/>
  <c r="P1597"/>
  <c r="P1758"/>
  <c r="AG1758"/>
  <c r="AC1847"/>
  <c r="AR1941"/>
  <c r="AR1970" s="1"/>
  <c r="AR1975" s="1"/>
  <c r="AR1979" s="1"/>
  <c r="N1988"/>
  <c r="N2017" s="1"/>
  <c r="N2022" s="1"/>
  <c r="N2026" s="1"/>
  <c r="K2035"/>
  <c r="K2065" s="1"/>
  <c r="K2070" s="1"/>
  <c r="K2074" s="1"/>
  <c r="AK2035"/>
  <c r="AO2035"/>
  <c r="AO2065" s="1"/>
  <c r="AO2070" s="1"/>
  <c r="AO2074" s="1"/>
  <c r="AL5389"/>
  <c r="AL5418" s="1"/>
  <c r="AL5424" s="1"/>
  <c r="AL5428" s="1"/>
  <c r="AQ8825"/>
  <c r="AQ8814" s="1"/>
  <c r="AD8707"/>
  <c r="AD8706" s="1"/>
  <c r="AF8430"/>
  <c r="AF8429" s="1"/>
  <c r="Y5921"/>
  <c r="Y5950" s="1"/>
  <c r="Y5956" s="1"/>
  <c r="Y5960" s="1"/>
  <c r="S8558"/>
  <c r="K5825"/>
  <c r="K5854" s="1"/>
  <c r="K5860" s="1"/>
  <c r="K5864" s="1"/>
  <c r="O2035"/>
  <c r="O2065" s="1"/>
  <c r="O2070" s="1"/>
  <c r="O2074" s="1"/>
  <c r="AB7354"/>
  <c r="AB7383" s="1"/>
  <c r="AB7389" s="1"/>
  <c r="AB7393" s="1"/>
  <c r="AD8343"/>
  <c r="AD8342" s="1"/>
  <c r="AC5195"/>
  <c r="AC5224" s="1"/>
  <c r="AC5230" s="1"/>
  <c r="AC5234" s="1"/>
  <c r="O4862"/>
  <c r="O4891" s="1"/>
  <c r="O4896" s="1"/>
  <c r="O4900" s="1"/>
  <c r="M1330"/>
  <c r="AO8629"/>
  <c r="AO8628" s="1"/>
  <c r="K1847"/>
  <c r="K1876" s="1"/>
  <c r="K1881" s="1"/>
  <c r="K1885" s="1"/>
  <c r="AR8373"/>
  <c r="AR8372" s="1"/>
  <c r="AR8401" s="1"/>
  <c r="Z8343"/>
  <c r="Z8342" s="1"/>
  <c r="K7529"/>
  <c r="R7861"/>
  <c r="R7860" s="1"/>
  <c r="R7859" s="1"/>
  <c r="R7919"/>
  <c r="R7922" s="1"/>
  <c r="Z7939"/>
  <c r="AM7939"/>
  <c r="R7952"/>
  <c r="R7951" s="1"/>
  <c r="AR7952"/>
  <c r="AR7951" s="1"/>
  <c r="AR8343"/>
  <c r="AR8342" s="1"/>
  <c r="L8430"/>
  <c r="L8429" s="1"/>
  <c r="AO8570"/>
  <c r="AO8569" s="1"/>
  <c r="AD8676"/>
  <c r="AD8675" s="1"/>
  <c r="AO8961"/>
  <c r="AW1417"/>
  <c r="AW2180"/>
  <c r="AW2336"/>
  <c r="AW4864"/>
  <c r="AW7664"/>
  <c r="P7211"/>
  <c r="P7240" s="1"/>
  <c r="P7245" s="1"/>
  <c r="P7249" s="1"/>
  <c r="T7211"/>
  <c r="T7240" s="1"/>
  <c r="T7245" s="1"/>
  <c r="T7249" s="1"/>
  <c r="AG7211"/>
  <c r="AG7240" s="1"/>
  <c r="AG7245" s="1"/>
  <c r="AG7249" s="1"/>
  <c r="AL7211"/>
  <c r="AL7240" s="1"/>
  <c r="AL7245" s="1"/>
  <c r="AL7249" s="1"/>
  <c r="AT7211"/>
  <c r="AT7240" s="1"/>
  <c r="AT7245" s="1"/>
  <c r="AT7249" s="1"/>
  <c r="AQ7258"/>
  <c r="AQ7287" s="1"/>
  <c r="AQ7293" s="1"/>
  <c r="AQ7297" s="1"/>
  <c r="AR7258"/>
  <c r="AR7287" s="1"/>
  <c r="AR7293" s="1"/>
  <c r="AR7297" s="1"/>
  <c r="AA7306"/>
  <c r="AA7336" s="1"/>
  <c r="AA7342" s="1"/>
  <c r="AA7346" s="1"/>
  <c r="AE7306"/>
  <c r="AE7336" s="1"/>
  <c r="AE7342" s="1"/>
  <c r="AE7346" s="1"/>
  <c r="AN7306"/>
  <c r="AR7306"/>
  <c r="AR7336" s="1"/>
  <c r="AR7342" s="1"/>
  <c r="AR7346" s="1"/>
  <c r="X7354"/>
  <c r="X7383" s="1"/>
  <c r="X7389" s="1"/>
  <c r="X7393" s="1"/>
  <c r="S7401"/>
  <c r="S7430" s="1"/>
  <c r="S7436" s="1"/>
  <c r="S7440" s="1"/>
  <c r="X7401"/>
  <c r="X7430" s="1"/>
  <c r="X7436" s="1"/>
  <c r="X7440" s="1"/>
  <c r="AB7401"/>
  <c r="AB7430" s="1"/>
  <c r="AB7436" s="1"/>
  <c r="AB7440" s="1"/>
  <c r="T7448"/>
  <c r="T7478" s="1"/>
  <c r="T7484" s="1"/>
  <c r="T7488" s="1"/>
  <c r="AP7448"/>
  <c r="AD7448"/>
  <c r="AD7478" s="1"/>
  <c r="AQ7448"/>
  <c r="AQ7478" s="1"/>
  <c r="AQ7484" s="1"/>
  <c r="AQ7488" s="1"/>
  <c r="AC7551"/>
  <c r="AG7551"/>
  <c r="AP7551"/>
  <c r="AT7551"/>
  <c r="AD7551"/>
  <c r="AM7607"/>
  <c r="AM7636" s="1"/>
  <c r="AQ7607"/>
  <c r="AQ7636" s="1"/>
  <c r="AQ7642" s="1"/>
  <c r="AQ7646" s="1"/>
  <c r="AA7607"/>
  <c r="AA7636" s="1"/>
  <c r="AA7642" s="1"/>
  <c r="AA7646" s="1"/>
  <c r="AE7607"/>
  <c r="AE7636" s="1"/>
  <c r="AE7642" s="1"/>
  <c r="AE7646" s="1"/>
  <c r="N7654"/>
  <c r="N7684" s="1"/>
  <c r="N7690" s="1"/>
  <c r="N7694" s="1"/>
  <c r="R7654"/>
  <c r="R7684" s="1"/>
  <c r="R7690" s="1"/>
  <c r="R7694" s="1"/>
  <c r="AN7654"/>
  <c r="AN7684" s="1"/>
  <c r="AN7690" s="1"/>
  <c r="AN7694" s="1"/>
  <c r="AB7654"/>
  <c r="AB7684" s="1"/>
  <c r="AB7690" s="1"/>
  <c r="AB7694" s="1"/>
  <c r="AS7654"/>
  <c r="AS7684" s="1"/>
  <c r="AS7690" s="1"/>
  <c r="AS7694" s="1"/>
  <c r="R7702"/>
  <c r="R7731" s="1"/>
  <c r="R7737" s="1"/>
  <c r="R7741" s="1"/>
  <c r="AN7802"/>
  <c r="AL7838"/>
  <c r="AL7827" s="1"/>
  <c r="M7979"/>
  <c r="AO8144"/>
  <c r="AO8174" s="1"/>
  <c r="AO7967" s="1"/>
  <c r="AA8317"/>
  <c r="AA8351" s="1"/>
  <c r="AA8362" s="1"/>
  <c r="AF8372"/>
  <c r="AF8401" s="1"/>
  <c r="AP8429"/>
  <c r="AO8558"/>
  <c r="AD8897"/>
  <c r="AD8927" s="1"/>
  <c r="AD8933" s="1"/>
  <c r="AW3922"/>
  <c r="AW4630"/>
  <c r="AW4827"/>
  <c r="AW4993"/>
  <c r="AW5213"/>
  <c r="AW5232"/>
  <c r="AW5302"/>
  <c r="AW5410"/>
  <c r="AW6081"/>
  <c r="AW6612"/>
  <c r="AW6634"/>
  <c r="AW3348"/>
  <c r="AW3407"/>
  <c r="AR7577"/>
  <c r="AR7576" s="1"/>
  <c r="AR7186"/>
  <c r="N7577"/>
  <c r="N7576" s="1"/>
  <c r="N7186"/>
  <c r="AR1446"/>
  <c r="AR1445" s="1"/>
  <c r="J265"/>
  <c r="J318"/>
  <c r="J375"/>
  <c r="J491"/>
  <c r="J2152"/>
  <c r="Z7448"/>
  <c r="Z7478" s="1"/>
  <c r="Z7484" s="1"/>
  <c r="Z7488" s="1"/>
  <c r="AW3966"/>
  <c r="AM8897"/>
  <c r="Y8897"/>
  <c r="Y8927" s="1"/>
  <c r="Y8933" s="1"/>
  <c r="K865"/>
  <c r="AL7802"/>
  <c r="AW4493"/>
  <c r="AW4357"/>
  <c r="AW3835"/>
  <c r="K7165"/>
  <c r="AC5389"/>
  <c r="AC5418" s="1"/>
  <c r="AC5424" s="1"/>
  <c r="AC5428" s="1"/>
  <c r="AA8707"/>
  <c r="AA8706" s="1"/>
  <c r="AG8144"/>
  <c r="AG8174" s="1"/>
  <c r="AF7979"/>
  <c r="AF8008" s="1"/>
  <c r="AF8014" s="1"/>
  <c r="AF8018" s="1"/>
  <c r="S7979"/>
  <c r="S8008" s="1"/>
  <c r="S8014" s="1"/>
  <c r="S8018" s="1"/>
  <c r="O7941"/>
  <c r="Z4719"/>
  <c r="AT4672"/>
  <c r="AT4701" s="1"/>
  <c r="AT4706" s="1"/>
  <c r="AT4710" s="1"/>
  <c r="AO7979"/>
  <c r="AO8008" s="1"/>
  <c r="AO8014" s="1"/>
  <c r="AO8018" s="1"/>
  <c r="AM8951"/>
  <c r="N7861"/>
  <c r="N7860" s="1"/>
  <c r="N7859" s="1"/>
  <c r="AQ8676"/>
  <c r="AQ8675" s="1"/>
  <c r="AQ7939"/>
  <c r="AL7955"/>
  <c r="J1446"/>
  <c r="J123"/>
  <c r="AB7860"/>
  <c r="AB7859" s="1"/>
  <c r="K8259"/>
  <c r="K8288" s="1"/>
  <c r="K8294" s="1"/>
  <c r="K8298" s="1"/>
  <c r="Y8144"/>
  <c r="Y8174" s="1"/>
  <c r="AW7566"/>
  <c r="AW8154"/>
  <c r="AW8279"/>
  <c r="AW8319"/>
  <c r="K2178"/>
  <c r="O2178"/>
  <c r="O2207" s="1"/>
  <c r="O2212" s="1"/>
  <c r="O2216" s="1"/>
  <c r="X2178"/>
  <c r="X2207" s="1"/>
  <c r="X2212" s="1"/>
  <c r="X2216" s="1"/>
  <c r="K2840"/>
  <c r="S2840"/>
  <c r="S2869" s="1"/>
  <c r="S2874" s="1"/>
  <c r="S2878" s="1"/>
  <c r="AK2840"/>
  <c r="AK2869" s="1"/>
  <c r="AK2874" s="1"/>
  <c r="AC2887"/>
  <c r="AC2916" s="1"/>
  <c r="AC2921" s="1"/>
  <c r="AC2925" s="1"/>
  <c r="N2981"/>
  <c r="R2981"/>
  <c r="R3010" s="1"/>
  <c r="R3015" s="1"/>
  <c r="R3019" s="1"/>
  <c r="AE2981"/>
  <c r="AE3010" s="1"/>
  <c r="AE3015" s="1"/>
  <c r="AE3019" s="1"/>
  <c r="AN2981"/>
  <c r="AR2981"/>
  <c r="AR3010" s="1"/>
  <c r="AR3015" s="1"/>
  <c r="AR3019" s="1"/>
  <c r="N3028"/>
  <c r="N3057" s="1"/>
  <c r="N3062" s="1"/>
  <c r="N3066" s="1"/>
  <c r="R3028"/>
  <c r="R3057" s="1"/>
  <c r="R3062" s="1"/>
  <c r="R3066" s="1"/>
  <c r="AR3028"/>
  <c r="AR3057" s="1"/>
  <c r="AR3062" s="1"/>
  <c r="AR3066" s="1"/>
  <c r="O3028"/>
  <c r="AB3028"/>
  <c r="AB3057" s="1"/>
  <c r="AB3062" s="1"/>
  <c r="AB3066" s="1"/>
  <c r="AF3028"/>
  <c r="AF3057" s="1"/>
  <c r="AF3062" s="1"/>
  <c r="AF3066" s="1"/>
  <c r="AK3028"/>
  <c r="AK3057" s="1"/>
  <c r="AK3062" s="1"/>
  <c r="AK3066" s="1"/>
  <c r="AO3028"/>
  <c r="AO3057" s="1"/>
  <c r="AO3062" s="1"/>
  <c r="AO3066" s="1"/>
  <c r="AS3028"/>
  <c r="AS3057" s="1"/>
  <c r="AS3062" s="1"/>
  <c r="AS3066" s="1"/>
  <c r="AT3028"/>
  <c r="AT3057" s="1"/>
  <c r="AT3062" s="1"/>
  <c r="AT3066" s="1"/>
  <c r="P3122"/>
  <c r="P3151" s="1"/>
  <c r="P3156" s="1"/>
  <c r="P3160" s="1"/>
  <c r="Y3122"/>
  <c r="AL3122"/>
  <c r="N3169"/>
  <c r="AE3169"/>
  <c r="AE3198" s="1"/>
  <c r="AE3203" s="1"/>
  <c r="AE3207" s="1"/>
  <c r="X3169"/>
  <c r="AF3169"/>
  <c r="AF3198" s="1"/>
  <c r="AF3203" s="1"/>
  <c r="AF3207" s="1"/>
  <c r="AS3169"/>
  <c r="AS3198" s="1"/>
  <c r="AS3203" s="1"/>
  <c r="AS3207" s="1"/>
  <c r="AN3216"/>
  <c r="AN3245" s="1"/>
  <c r="AN3250" s="1"/>
  <c r="AN3254" s="1"/>
  <c r="AR3216"/>
  <c r="AR3245" s="1"/>
  <c r="AR3250" s="1"/>
  <c r="AR3254" s="1"/>
  <c r="Y3263"/>
  <c r="Y3292" s="1"/>
  <c r="Y3297" s="1"/>
  <c r="Y3301" s="1"/>
  <c r="AT3263"/>
  <c r="AT3292" s="1"/>
  <c r="AT3297" s="1"/>
  <c r="AT3301" s="1"/>
  <c r="M3263"/>
  <c r="Q3263"/>
  <c r="Q3292" s="1"/>
  <c r="Q3297" s="1"/>
  <c r="Q3301" s="1"/>
  <c r="AM3263"/>
  <c r="AE3263"/>
  <c r="AE3292" s="1"/>
  <c r="AE3297" s="1"/>
  <c r="AE3301" s="1"/>
  <c r="N3358"/>
  <c r="R3358"/>
  <c r="R3387" s="1"/>
  <c r="R3392" s="1"/>
  <c r="R3396" s="1"/>
  <c r="AA3358"/>
  <c r="AE3358"/>
  <c r="AE3387" s="1"/>
  <c r="AE3392" s="1"/>
  <c r="AE3396" s="1"/>
  <c r="AN3358"/>
  <c r="AR3358"/>
  <c r="AR3387" s="1"/>
  <c r="AR3392" s="1"/>
  <c r="AR3396" s="1"/>
  <c r="K3358"/>
  <c r="K3387" s="1"/>
  <c r="K3392" s="1"/>
  <c r="K3396" s="1"/>
  <c r="O3358"/>
  <c r="O3387" s="1"/>
  <c r="O3392" s="1"/>
  <c r="O3396" s="1"/>
  <c r="AO3500"/>
  <c r="AO3528" s="1"/>
  <c r="AO3533" s="1"/>
  <c r="AO3537" s="1"/>
  <c r="AS3500"/>
  <c r="AS3528" s="1"/>
  <c r="AS3533" s="1"/>
  <c r="AS3537" s="1"/>
  <c r="AB3546"/>
  <c r="AB3576" s="1"/>
  <c r="AB3581" s="1"/>
  <c r="AB3585" s="1"/>
  <c r="AK3546"/>
  <c r="AK3576" s="1"/>
  <c r="AK3581" s="1"/>
  <c r="AS3546"/>
  <c r="AS3576" s="1"/>
  <c r="AS3581" s="1"/>
  <c r="AS3585" s="1"/>
  <c r="P3546"/>
  <c r="P3576" s="1"/>
  <c r="P3581" s="1"/>
  <c r="P3585" s="1"/>
  <c r="AC3546"/>
  <c r="AC3576" s="1"/>
  <c r="AC3581" s="1"/>
  <c r="AC3585" s="1"/>
  <c r="AG3546"/>
  <c r="AG3576" s="1"/>
  <c r="AG3581" s="1"/>
  <c r="AG3585" s="1"/>
  <c r="AQ3546"/>
  <c r="AQ3576" s="1"/>
  <c r="AQ3581" s="1"/>
  <c r="AQ3585" s="1"/>
  <c r="Y3594"/>
  <c r="Y3620" s="1"/>
  <c r="Y3625" s="1"/>
  <c r="Y3629" s="1"/>
  <c r="AC3594"/>
  <c r="AC3620" s="1"/>
  <c r="AC3625" s="1"/>
  <c r="AC3629" s="1"/>
  <c r="AT3594"/>
  <c r="AT3620" s="1"/>
  <c r="AT3625" s="1"/>
  <c r="AT3629" s="1"/>
  <c r="AM3594"/>
  <c r="AM3620" s="1"/>
  <c r="AM3625" s="1"/>
  <c r="AM3629" s="1"/>
  <c r="AQ3594"/>
  <c r="AQ3620" s="1"/>
  <c r="AQ3625" s="1"/>
  <c r="AQ3629" s="1"/>
  <c r="R3594"/>
  <c r="R3620" s="1"/>
  <c r="R3625" s="1"/>
  <c r="R3629" s="1"/>
  <c r="AA3594"/>
  <c r="AA3620" s="1"/>
  <c r="AA3625" s="1"/>
  <c r="AA3629" s="1"/>
  <c r="AE3594"/>
  <c r="AE3620" s="1"/>
  <c r="AE3625" s="1"/>
  <c r="AE3629" s="1"/>
  <c r="AR3594"/>
  <c r="AR3620" s="1"/>
  <c r="AR3625" s="1"/>
  <c r="AR3629" s="1"/>
  <c r="P3638"/>
  <c r="P3667" s="1"/>
  <c r="P3672" s="1"/>
  <c r="P3676" s="1"/>
  <c r="Y3638"/>
  <c r="Y3667" s="1"/>
  <c r="Y3672" s="1"/>
  <c r="Y3676" s="1"/>
  <c r="AC3638"/>
  <c r="AC3667" s="1"/>
  <c r="AC3672" s="1"/>
  <c r="AC3676" s="1"/>
  <c r="AP3638"/>
  <c r="AP3667" s="1"/>
  <c r="AT3638"/>
  <c r="AT3667" s="1"/>
  <c r="AT3672" s="1"/>
  <c r="AT3676" s="1"/>
  <c r="Q3638"/>
  <c r="Q3667" s="1"/>
  <c r="Q3672" s="1"/>
  <c r="Q3676" s="1"/>
  <c r="R3638"/>
  <c r="R3667" s="1"/>
  <c r="R3672" s="1"/>
  <c r="R3676" s="1"/>
  <c r="AA3638"/>
  <c r="AR3638"/>
  <c r="AR3667" s="1"/>
  <c r="AR3672" s="1"/>
  <c r="AR3676" s="1"/>
  <c r="Z3685"/>
  <c r="AQ3685"/>
  <c r="AQ3711" s="1"/>
  <c r="AQ3716" s="1"/>
  <c r="AQ3720" s="1"/>
  <c r="N3685"/>
  <c r="N3711" s="1"/>
  <c r="N3716" s="1"/>
  <c r="N3720" s="1"/>
  <c r="AN3685"/>
  <c r="AN3711" s="1"/>
  <c r="AN3716" s="1"/>
  <c r="AN3720" s="1"/>
  <c r="AR3685"/>
  <c r="AR3711" s="1"/>
  <c r="AR3716" s="1"/>
  <c r="AR3720" s="1"/>
  <c r="Q3729"/>
  <c r="Q3759" s="1"/>
  <c r="Q3764" s="1"/>
  <c r="Q3768" s="1"/>
  <c r="AM3729"/>
  <c r="AM3759" s="1"/>
  <c r="AM3764" s="1"/>
  <c r="AM3768" s="1"/>
  <c r="S3729"/>
  <c r="S3759" s="1"/>
  <c r="S3764" s="1"/>
  <c r="S3768" s="1"/>
  <c r="AB3729"/>
  <c r="AF3729"/>
  <c r="AF3759" s="1"/>
  <c r="AF3764" s="1"/>
  <c r="AF3768" s="1"/>
  <c r="AK3729"/>
  <c r="N3777"/>
  <c r="N3803" s="1"/>
  <c r="N3808" s="1"/>
  <c r="N3812" s="1"/>
  <c r="K3777"/>
  <c r="K3803" s="1"/>
  <c r="K3808" s="1"/>
  <c r="K3812" s="1"/>
  <c r="O3777"/>
  <c r="O3803" s="1"/>
  <c r="O3808" s="1"/>
  <c r="O3812" s="1"/>
  <c r="AS3777"/>
  <c r="AS3803" s="1"/>
  <c r="AS3808" s="1"/>
  <c r="AS3812" s="1"/>
  <c r="L3777"/>
  <c r="AC3777"/>
  <c r="AC3803" s="1"/>
  <c r="AC3808" s="1"/>
  <c r="AC3812" s="1"/>
  <c r="AP3777"/>
  <c r="AP3803" s="1"/>
  <c r="AP3808" s="1"/>
  <c r="AP3812" s="1"/>
  <c r="AT3777"/>
  <c r="AT3803" s="1"/>
  <c r="AT3808" s="1"/>
  <c r="AT3812" s="1"/>
  <c r="R3821"/>
  <c r="R3851" s="1"/>
  <c r="R3856" s="1"/>
  <c r="R3860" s="1"/>
  <c r="AE3821"/>
  <c r="AE3851" s="1"/>
  <c r="AE3856" s="1"/>
  <c r="AE3860" s="1"/>
  <c r="AN3821"/>
  <c r="AR3821"/>
  <c r="AR3851" s="1"/>
  <c r="AR3856" s="1"/>
  <c r="AR3860" s="1"/>
  <c r="O3821"/>
  <c r="O3851" s="1"/>
  <c r="O3856" s="1"/>
  <c r="O3860" s="1"/>
  <c r="S3821"/>
  <c r="S3851" s="1"/>
  <c r="S3856" s="1"/>
  <c r="S3860" s="1"/>
  <c r="X3821"/>
  <c r="AB3821"/>
  <c r="AB3851" s="1"/>
  <c r="AB3856" s="1"/>
  <c r="AB3860" s="1"/>
  <c r="T3821"/>
  <c r="T3851" s="1"/>
  <c r="T3856" s="1"/>
  <c r="T3860" s="1"/>
  <c r="AG3821"/>
  <c r="AG3851" s="1"/>
  <c r="AG3856" s="1"/>
  <c r="AG3860" s="1"/>
  <c r="R3869"/>
  <c r="R3899" s="1"/>
  <c r="R3904" s="1"/>
  <c r="R3908" s="1"/>
  <c r="S3869"/>
  <c r="S3899" s="1"/>
  <c r="S3904" s="1"/>
  <c r="S3908" s="1"/>
  <c r="AB3869"/>
  <c r="AB3899" s="1"/>
  <c r="AB3904" s="1"/>
  <c r="AB3908" s="1"/>
  <c r="AO3869"/>
  <c r="AO3899" s="1"/>
  <c r="AO3904" s="1"/>
  <c r="AO3908" s="1"/>
  <c r="L3869"/>
  <c r="Y3869"/>
  <c r="Y3899" s="1"/>
  <c r="Y3904" s="1"/>
  <c r="Y3908" s="1"/>
  <c r="AC3869"/>
  <c r="AC3899" s="1"/>
  <c r="AC3904" s="1"/>
  <c r="AC3908" s="1"/>
  <c r="AG3869"/>
  <c r="AG3899" s="1"/>
  <c r="AG3904" s="1"/>
  <c r="AG3908" s="1"/>
  <c r="AP3869"/>
  <c r="AP3899" s="1"/>
  <c r="AP3904" s="1"/>
  <c r="AP3908" s="1"/>
  <c r="O3917"/>
  <c r="O3946" s="1"/>
  <c r="O3951" s="1"/>
  <c r="O3955" s="1"/>
  <c r="AF3917"/>
  <c r="AF3946" s="1"/>
  <c r="AF3951" s="1"/>
  <c r="AF3955" s="1"/>
  <c r="AO3917"/>
  <c r="AO3946" s="1"/>
  <c r="AO3951" s="1"/>
  <c r="AO3955" s="1"/>
  <c r="AS3917"/>
  <c r="AS3946" s="1"/>
  <c r="AS3951" s="1"/>
  <c r="AS3955" s="1"/>
  <c r="AT3917"/>
  <c r="AT3946" s="1"/>
  <c r="AT3951" s="1"/>
  <c r="AT3955" s="1"/>
  <c r="P3964"/>
  <c r="P3993" s="1"/>
  <c r="P3998" s="1"/>
  <c r="P4002" s="1"/>
  <c r="T3964"/>
  <c r="T3993" s="1"/>
  <c r="T3998" s="1"/>
  <c r="T4002" s="1"/>
  <c r="AC3964"/>
  <c r="AC3993" s="1"/>
  <c r="AC3998" s="1"/>
  <c r="AC4002" s="1"/>
  <c r="AG3964"/>
  <c r="AG3993" s="1"/>
  <c r="AG3998" s="1"/>
  <c r="AG4002" s="1"/>
  <c r="AL3964"/>
  <c r="AL3993" s="1"/>
  <c r="AL3998" s="1"/>
  <c r="AL4002" s="1"/>
  <c r="N4058"/>
  <c r="R4058"/>
  <c r="R4087" s="1"/>
  <c r="R4092" s="1"/>
  <c r="R4096" s="1"/>
  <c r="AA4058"/>
  <c r="AE4058"/>
  <c r="AE4087" s="1"/>
  <c r="AE4092" s="1"/>
  <c r="AE4096" s="1"/>
  <c r="AN4058"/>
  <c r="AN4087" s="1"/>
  <c r="AN4092" s="1"/>
  <c r="AN4096" s="1"/>
  <c r="AR4058"/>
  <c r="AR4087" s="1"/>
  <c r="AR4092" s="1"/>
  <c r="AR4096" s="1"/>
  <c r="O4058"/>
  <c r="O4087" s="1"/>
  <c r="O4092" s="1"/>
  <c r="O4096" s="1"/>
  <c r="X4058"/>
  <c r="X4087" s="1"/>
  <c r="X4092" s="1"/>
  <c r="X4096" s="1"/>
  <c r="AB4058"/>
  <c r="AB4087" s="1"/>
  <c r="AB4092" s="1"/>
  <c r="AB4096" s="1"/>
  <c r="M4105"/>
  <c r="Q4105"/>
  <c r="Q4134" s="1"/>
  <c r="Q4139" s="1"/>
  <c r="Q4143" s="1"/>
  <c r="AD4105"/>
  <c r="AD4134" s="1"/>
  <c r="AD4139" s="1"/>
  <c r="AD4143" s="1"/>
  <c r="AM4105"/>
  <c r="AM4134" s="1"/>
  <c r="AM4139" s="1"/>
  <c r="AM4143" s="1"/>
  <c r="AQ4105"/>
  <c r="AQ4134" s="1"/>
  <c r="AQ4139" s="1"/>
  <c r="AQ4143" s="1"/>
  <c r="Q4199"/>
  <c r="Q4228" s="1"/>
  <c r="Q4233" s="1"/>
  <c r="Q4237" s="1"/>
  <c r="Z4199"/>
  <c r="AD4199"/>
  <c r="AD4228" s="1"/>
  <c r="AD4233" s="1"/>
  <c r="AD4237" s="1"/>
  <c r="AM4199"/>
  <c r="AQ4199"/>
  <c r="AQ4228" s="1"/>
  <c r="AQ4233" s="1"/>
  <c r="AQ4237" s="1"/>
  <c r="N4199"/>
  <c r="R4199"/>
  <c r="R4228" s="1"/>
  <c r="R4233" s="1"/>
  <c r="R4237" s="1"/>
  <c r="AA4199"/>
  <c r="AE4199"/>
  <c r="AE4228" s="1"/>
  <c r="AE4233" s="1"/>
  <c r="AE4237" s="1"/>
  <c r="N4246"/>
  <c r="N4275" s="1"/>
  <c r="N4280" s="1"/>
  <c r="N4284" s="1"/>
  <c r="R4246"/>
  <c r="R4275" s="1"/>
  <c r="R4280" s="1"/>
  <c r="R4284" s="1"/>
  <c r="AA4246"/>
  <c r="AE4246"/>
  <c r="AE4275" s="1"/>
  <c r="AE4280" s="1"/>
  <c r="AE4284" s="1"/>
  <c r="AO4293"/>
  <c r="AO4323" s="1"/>
  <c r="AO4328" s="1"/>
  <c r="P4341"/>
  <c r="P4369" s="1"/>
  <c r="P4374" s="1"/>
  <c r="P4378" s="1"/>
  <c r="T4341"/>
  <c r="T4369" s="1"/>
  <c r="T4374" s="1"/>
  <c r="T4378" s="1"/>
  <c r="AC4341"/>
  <c r="AC4369" s="1"/>
  <c r="AC4374" s="1"/>
  <c r="AC4378" s="1"/>
  <c r="AL4341"/>
  <c r="AP4341"/>
  <c r="AP4369" s="1"/>
  <c r="AP4374" s="1"/>
  <c r="AP4378" s="1"/>
  <c r="Q4341"/>
  <c r="Q4369" s="1"/>
  <c r="Q4374" s="1"/>
  <c r="Q4378" s="1"/>
  <c r="AD4341"/>
  <c r="AD4369" s="1"/>
  <c r="AD4374" s="1"/>
  <c r="AD4378" s="1"/>
  <c r="AQ4341"/>
  <c r="AQ4369" s="1"/>
  <c r="AQ4374" s="1"/>
  <c r="AQ4378" s="1"/>
  <c r="N4341"/>
  <c r="N4369" s="1"/>
  <c r="N4374" s="1"/>
  <c r="N4378" s="1"/>
  <c r="AW8965"/>
  <c r="AW8993"/>
  <c r="AW9013"/>
  <c r="R4341"/>
  <c r="R4369" s="1"/>
  <c r="R4374" s="1"/>
  <c r="R4378" s="1"/>
  <c r="AE4341"/>
  <c r="AE4369" s="1"/>
  <c r="AE4374" s="1"/>
  <c r="AE4378" s="1"/>
  <c r="AN4341"/>
  <c r="AN4369" s="1"/>
  <c r="AN4374" s="1"/>
  <c r="AN4378" s="1"/>
  <c r="W1238"/>
  <c r="AJ5171"/>
  <c r="AW4407"/>
  <c r="AW4219"/>
  <c r="AW4215"/>
  <c r="AW4162"/>
  <c r="S4058"/>
  <c r="S4087" s="1"/>
  <c r="S4092" s="1"/>
  <c r="S4096" s="1"/>
  <c r="AW3944"/>
  <c r="S3917"/>
  <c r="S3946" s="1"/>
  <c r="S3951" s="1"/>
  <c r="S3955" s="1"/>
  <c r="S3263"/>
  <c r="S3292" s="1"/>
  <c r="S3297" s="1"/>
  <c r="S3301" s="1"/>
  <c r="AW3231"/>
  <c r="AW3226"/>
  <c r="S3216"/>
  <c r="S3245" s="1"/>
  <c r="S3250" s="1"/>
  <c r="S3254" s="1"/>
  <c r="AW3179"/>
  <c r="S3169"/>
  <c r="S3198" s="1"/>
  <c r="S3203" s="1"/>
  <c r="S3207" s="1"/>
  <c r="AW2914"/>
  <c r="AW210"/>
  <c r="AW304"/>
  <c r="AW388"/>
  <c r="AW1189"/>
  <c r="AW1349"/>
  <c r="AW1367"/>
  <c r="AW1395"/>
  <c r="AW1405"/>
  <c r="AW1421"/>
  <c r="AW1425"/>
  <c r="AW1434"/>
  <c r="AW2136"/>
  <c r="AW2191"/>
  <c r="AW2243"/>
  <c r="AW2297"/>
  <c r="AW2319"/>
  <c r="AW2326"/>
  <c r="AW2348"/>
  <c r="AW2369"/>
  <c r="AW2374"/>
  <c r="AW2384"/>
  <c r="AW2605"/>
  <c r="AW2670"/>
  <c r="AW2678"/>
  <c r="AW2704"/>
  <c r="AW3146"/>
  <c r="AW3158"/>
  <c r="AW3174"/>
  <c r="AW3184"/>
  <c r="AW3206"/>
  <c r="AW3222"/>
  <c r="AW3228"/>
  <c r="AW3232"/>
  <c r="AW3236"/>
  <c r="AW3244"/>
  <c r="AW3490"/>
  <c r="AW3506"/>
  <c r="AW3516"/>
  <c r="AW3534"/>
  <c r="AW3554"/>
  <c r="AW3560"/>
  <c r="AW3644"/>
  <c r="AW3718"/>
  <c r="AW3748"/>
  <c r="AW3791"/>
  <c r="AW3838"/>
  <c r="AW3858"/>
  <c r="AW3874"/>
  <c r="AW3879"/>
  <c r="AW3884"/>
  <c r="AW3906"/>
  <c r="AW3927"/>
  <c r="AW3932"/>
  <c r="AW3970"/>
  <c r="AW3980"/>
  <c r="AW3992"/>
  <c r="AT1471"/>
  <c r="AW7134"/>
  <c r="AW7133" s="1"/>
  <c r="AW37"/>
  <c r="AW3570"/>
  <c r="AW3650"/>
  <c r="AW4458"/>
  <c r="AW6365"/>
  <c r="AW5645"/>
  <c r="AW4592"/>
  <c r="AW4491"/>
  <c r="AW8348"/>
  <c r="AW5253"/>
  <c r="AW4754"/>
  <c r="AW7886"/>
  <c r="AW1052"/>
  <c r="AW8519"/>
  <c r="AW7679"/>
  <c r="AO3169"/>
  <c r="AO3198" s="1"/>
  <c r="AO3203" s="1"/>
  <c r="AO3207" s="1"/>
  <c r="X3216"/>
  <c r="X3245" s="1"/>
  <c r="X3250" s="1"/>
  <c r="X3254" s="1"/>
  <c r="AK3216"/>
  <c r="AK3245" s="1"/>
  <c r="AK3250" s="1"/>
  <c r="AK3254" s="1"/>
  <c r="T3777"/>
  <c r="T3803" s="1"/>
  <c r="T3808" s="1"/>
  <c r="T3812" s="1"/>
  <c r="Z4105"/>
  <c r="Z4134" s="1"/>
  <c r="Z4139" s="1"/>
  <c r="Z4143" s="1"/>
  <c r="AN6262"/>
  <c r="AK7258"/>
  <c r="AK7287" s="1"/>
  <c r="AK7293" s="1"/>
  <c r="AK7297" s="1"/>
  <c r="AC7702"/>
  <c r="AC7731" s="1"/>
  <c r="AC7737" s="1"/>
  <c r="AC7741" s="1"/>
  <c r="AN8430"/>
  <c r="AN8429" s="1"/>
  <c r="M8653"/>
  <c r="AW4540"/>
  <c r="AW4158"/>
  <c r="AW6315"/>
  <c r="AW6203"/>
  <c r="AW5606"/>
  <c r="AW5391"/>
  <c r="AW8515"/>
  <c r="AW4206"/>
  <c r="AW8102"/>
  <c r="AW242"/>
  <c r="AW8650"/>
  <c r="AW7531"/>
  <c r="AW5934"/>
  <c r="AW2686"/>
  <c r="AA1847"/>
  <c r="AA1876" s="1"/>
  <c r="AA1881" s="1"/>
  <c r="AA1885" s="1"/>
  <c r="Q2178"/>
  <c r="Q2207" s="1"/>
  <c r="Q2212" s="1"/>
  <c r="Q2216" s="1"/>
  <c r="AD2178"/>
  <c r="AD2207" s="1"/>
  <c r="AD2212" s="1"/>
  <c r="AD2216" s="1"/>
  <c r="AQ2178"/>
  <c r="AQ2207" s="1"/>
  <c r="AQ2212" s="1"/>
  <c r="AQ2216" s="1"/>
  <c r="S2225"/>
  <c r="S2255" s="1"/>
  <c r="S2260" s="1"/>
  <c r="S2264" s="1"/>
  <c r="X2225"/>
  <c r="AB2225"/>
  <c r="AB2255" s="1"/>
  <c r="AB2260" s="1"/>
  <c r="AB2264" s="1"/>
  <c r="AK2225"/>
  <c r="AK2255" s="1"/>
  <c r="AK2260" s="1"/>
  <c r="AK2264" s="1"/>
  <c r="Q2367"/>
  <c r="Q2397" s="1"/>
  <c r="Q2402" s="1"/>
  <c r="Q2406" s="1"/>
  <c r="Z2367"/>
  <c r="Z2397" s="1"/>
  <c r="Z2402" s="1"/>
  <c r="Z2406" s="1"/>
  <c r="AM2367"/>
  <c r="AM2397" s="1"/>
  <c r="AM2402" s="1"/>
  <c r="AM2406" s="1"/>
  <c r="AQ2367"/>
  <c r="AQ2397" s="1"/>
  <c r="AQ2402" s="1"/>
  <c r="AQ2406" s="1"/>
  <c r="R2415"/>
  <c r="R2444" s="1"/>
  <c r="R2449" s="1"/>
  <c r="R2453" s="1"/>
  <c r="AE2415"/>
  <c r="AE2444" s="1"/>
  <c r="AE2449" s="1"/>
  <c r="AE2453" s="1"/>
  <c r="N2462"/>
  <c r="N2491" s="1"/>
  <c r="N2496" s="1"/>
  <c r="N2500" s="1"/>
  <c r="R2462"/>
  <c r="R2491" s="1"/>
  <c r="R2496" s="1"/>
  <c r="R2500" s="1"/>
  <c r="K2509"/>
  <c r="S2509"/>
  <c r="S2538" s="1"/>
  <c r="S2543" s="1"/>
  <c r="S2547" s="1"/>
  <c r="AB2509"/>
  <c r="AB2538" s="1"/>
  <c r="AB2543" s="1"/>
  <c r="AB2547" s="1"/>
  <c r="AK2509"/>
  <c r="AO2509"/>
  <c r="AO2538" s="1"/>
  <c r="AO2543" s="1"/>
  <c r="AO2547" s="1"/>
  <c r="Q2650"/>
  <c r="Q2680" s="1"/>
  <c r="Q2685" s="1"/>
  <c r="Q2689" s="1"/>
  <c r="Z2650"/>
  <c r="Z2680" s="1"/>
  <c r="Z2685" s="1"/>
  <c r="Z2689" s="1"/>
  <c r="AM2650"/>
  <c r="AQ2650"/>
  <c r="AQ2680" s="1"/>
  <c r="AQ2685" s="1"/>
  <c r="AQ2689" s="1"/>
  <c r="N2698"/>
  <c r="N2727" s="1"/>
  <c r="N2732" s="1"/>
  <c r="N2736" s="1"/>
  <c r="AE2698"/>
  <c r="AE2727" s="1"/>
  <c r="AE2732" s="1"/>
  <c r="AE2736" s="1"/>
  <c r="AN2698"/>
  <c r="AN2727" s="1"/>
  <c r="AN2732" s="1"/>
  <c r="AN2736" s="1"/>
  <c r="R4387"/>
  <c r="R4416" s="1"/>
  <c r="R4421" s="1"/>
  <c r="R4425" s="1"/>
  <c r="AA4387"/>
  <c r="AA4416" s="1"/>
  <c r="AA4421" s="1"/>
  <c r="AA4425" s="1"/>
  <c r="AN4387"/>
  <c r="AN4416" s="1"/>
  <c r="AN4421" s="1"/>
  <c r="AN4425" s="1"/>
  <c r="AR4387"/>
  <c r="AR4416" s="1"/>
  <c r="AR4421" s="1"/>
  <c r="AR4425" s="1"/>
  <c r="K4434"/>
  <c r="O4434"/>
  <c r="O4463" s="1"/>
  <c r="O4468" s="1"/>
  <c r="O4472" s="1"/>
  <c r="S4434"/>
  <c r="S4463" s="1"/>
  <c r="S4468" s="1"/>
  <c r="S4472" s="1"/>
  <c r="X4434"/>
  <c r="AB4434"/>
  <c r="AB4463" s="1"/>
  <c r="AB4468" s="1"/>
  <c r="AB4472" s="1"/>
  <c r="AF4434"/>
  <c r="AF4463" s="1"/>
  <c r="AF4468" s="1"/>
  <c r="AF4472" s="1"/>
  <c r="AK4434"/>
  <c r="AO4434"/>
  <c r="AO4463" s="1"/>
  <c r="AO4468" s="1"/>
  <c r="AO4472" s="1"/>
  <c r="AS4434"/>
  <c r="AS4463" s="1"/>
  <c r="K4481"/>
  <c r="K8144"/>
  <c r="K8174" s="1"/>
  <c r="AF8144"/>
  <c r="AS8144"/>
  <c r="AS8174" s="1"/>
  <c r="T8897"/>
  <c r="T8927" s="1"/>
  <c r="T8933" s="1"/>
  <c r="AW4448"/>
  <c r="AW4270"/>
  <c r="AW4066"/>
  <c r="AW6830"/>
  <c r="AW6370"/>
  <c r="AW5550"/>
  <c r="AW5346"/>
  <c r="AW4971"/>
  <c r="AW4588"/>
  <c r="AW4400"/>
  <c r="AW8098"/>
  <c r="AW7631"/>
  <c r="AW537"/>
  <c r="AW7580"/>
  <c r="AW7557"/>
  <c r="AW8665"/>
  <c r="AA2178"/>
  <c r="AE2178"/>
  <c r="AE2207" s="1"/>
  <c r="AE2212" s="1"/>
  <c r="AE2216" s="1"/>
  <c r="AN2178"/>
  <c r="AN2207" s="1"/>
  <c r="AN2212" s="1"/>
  <c r="AN2216" s="1"/>
  <c r="AS2415"/>
  <c r="AS2444" s="1"/>
  <c r="AS2449" s="1"/>
  <c r="AS2453" s="1"/>
  <c r="P2415"/>
  <c r="P2444" s="1"/>
  <c r="P2449" s="1"/>
  <c r="P2453" s="1"/>
  <c r="AP2415"/>
  <c r="AP2444" s="1"/>
  <c r="AP2449" s="1"/>
  <c r="AP2453" s="1"/>
  <c r="AM2415"/>
  <c r="AM2444" s="1"/>
  <c r="AM2449" s="1"/>
  <c r="AM2453" s="1"/>
  <c r="T2509"/>
  <c r="T2538" s="1"/>
  <c r="T2543" s="1"/>
  <c r="T2547" s="1"/>
  <c r="Y2509"/>
  <c r="Y2538" s="1"/>
  <c r="AL2509"/>
  <c r="AQ2509"/>
  <c r="AQ2538" s="1"/>
  <c r="AQ2543" s="1"/>
  <c r="AQ2547" s="1"/>
  <c r="Y2603"/>
  <c r="Y2632" s="1"/>
  <c r="Y2637" s="1"/>
  <c r="Y2641" s="1"/>
  <c r="N2650"/>
  <c r="AE2650"/>
  <c r="AE2680" s="1"/>
  <c r="AE2685" s="1"/>
  <c r="AE2689" s="1"/>
  <c r="AN2650"/>
  <c r="AN2680" s="1"/>
  <c r="AN2685" s="1"/>
  <c r="AN2689" s="1"/>
  <c r="AR2650"/>
  <c r="AR2680" s="1"/>
  <c r="AR2685" s="1"/>
  <c r="AR2689" s="1"/>
  <c r="K2698"/>
  <c r="X2698"/>
  <c r="X2727" s="1"/>
  <c r="X2732" s="1"/>
  <c r="X2736" s="1"/>
  <c r="AB2698"/>
  <c r="AS2698"/>
  <c r="AS2727" s="1"/>
  <c r="AS2732" s="1"/>
  <c r="AS2736" s="1"/>
  <c r="AM4576"/>
  <c r="AM4606" s="1"/>
  <c r="AM4611" s="1"/>
  <c r="AM4615" s="1"/>
  <c r="Q4766"/>
  <c r="Q4796" s="1"/>
  <c r="Q4801" s="1"/>
  <c r="Q4805" s="1"/>
  <c r="AD4766"/>
  <c r="AD4796" s="1"/>
  <c r="AD4801" s="1"/>
  <c r="AD4805" s="1"/>
  <c r="AM4815"/>
  <c r="N4862"/>
  <c r="N4891" s="1"/>
  <c r="N4896" s="1"/>
  <c r="AE4862"/>
  <c r="AE4891" s="1"/>
  <c r="AE4896" s="1"/>
  <c r="AE4900" s="1"/>
  <c r="S4909"/>
  <c r="S4938" s="1"/>
  <c r="S4943" s="1"/>
  <c r="S4947" s="1"/>
  <c r="AF4909"/>
  <c r="AF4938" s="1"/>
  <c r="AS4909"/>
  <c r="AS4938" s="1"/>
  <c r="AS4943" s="1"/>
  <c r="AS4947" s="1"/>
  <c r="T4956"/>
  <c r="T4985" s="1"/>
  <c r="T4990" s="1"/>
  <c r="T4994" s="1"/>
  <c r="Y4956"/>
  <c r="Y4985" s="1"/>
  <c r="Y4990" s="1"/>
  <c r="Y4994" s="1"/>
  <c r="Q5003"/>
  <c r="Q5032" s="1"/>
  <c r="Q5037" s="1"/>
  <c r="Q5041" s="1"/>
  <c r="AD5003"/>
  <c r="AD5032" s="1"/>
  <c r="AD5037" s="1"/>
  <c r="AD5041" s="1"/>
  <c r="AQ5003"/>
  <c r="AQ5032" s="1"/>
  <c r="AQ5037" s="1"/>
  <c r="AQ5041" s="1"/>
  <c r="K5166"/>
  <c r="K5165" s="1"/>
  <c r="O5166"/>
  <c r="O5165" s="1"/>
  <c r="X5166"/>
  <c r="X5165" s="1"/>
  <c r="AB5166"/>
  <c r="AB5165" s="1"/>
  <c r="AF5166"/>
  <c r="AF5165" s="1"/>
  <c r="AO5166"/>
  <c r="AO5165" s="1"/>
  <c r="AS5166"/>
  <c r="AS5165" s="1"/>
  <c r="K5195"/>
  <c r="K5224" s="1"/>
  <c r="K5230" s="1"/>
  <c r="K5234" s="1"/>
  <c r="S5195"/>
  <c r="S5224" s="1"/>
  <c r="S5230" s="1"/>
  <c r="S5234" s="1"/>
  <c r="AS5195"/>
  <c r="AS5224" s="1"/>
  <c r="AS5230" s="1"/>
  <c r="AS5234" s="1"/>
  <c r="L5243"/>
  <c r="L5273" s="1"/>
  <c r="L5279" s="1"/>
  <c r="L5283" s="1"/>
  <c r="Y5243"/>
  <c r="Y5273" s="1"/>
  <c r="Y5279" s="1"/>
  <c r="Y5283" s="1"/>
  <c r="AC5243"/>
  <c r="AC5273" s="1"/>
  <c r="AC5279" s="1"/>
  <c r="AC5283" s="1"/>
  <c r="AG5243"/>
  <c r="AG5273" s="1"/>
  <c r="AG5279" s="1"/>
  <c r="AG5283" s="1"/>
  <c r="AL5243"/>
  <c r="AL5273" s="1"/>
  <c r="AL5279" s="1"/>
  <c r="AL5283" s="1"/>
  <c r="AQ5292"/>
  <c r="AQ5321" s="1"/>
  <c r="AQ5327" s="1"/>
  <c r="AQ5331" s="1"/>
  <c r="N5340"/>
  <c r="N5370" s="1"/>
  <c r="N5376" s="1"/>
  <c r="N5380" s="1"/>
  <c r="AE5340"/>
  <c r="AE5370" s="1"/>
  <c r="AE5376" s="1"/>
  <c r="AE5380" s="1"/>
  <c r="O5389"/>
  <c r="O5418" s="1"/>
  <c r="O5424" s="1"/>
  <c r="O5428" s="1"/>
  <c r="AK5389"/>
  <c r="AK5418" s="1"/>
  <c r="AK5424" s="1"/>
  <c r="AK5428" s="1"/>
  <c r="P5437"/>
  <c r="P5466" s="1"/>
  <c r="P5472" s="1"/>
  <c r="P5476" s="1"/>
  <c r="AC5437"/>
  <c r="AC5466" s="1"/>
  <c r="AC5472" s="1"/>
  <c r="AC5476" s="1"/>
  <c r="AP5437"/>
  <c r="AP5466" s="1"/>
  <c r="AP5472" s="1"/>
  <c r="AP5476" s="1"/>
  <c r="AT5437"/>
  <c r="AT5466" s="1"/>
  <c r="AT5472" s="1"/>
  <c r="AT5476" s="1"/>
  <c r="AD5485"/>
  <c r="AD5515" s="1"/>
  <c r="AD5521" s="1"/>
  <c r="AD5525" s="1"/>
  <c r="N5582"/>
  <c r="N5612" s="1"/>
  <c r="N5618" s="1"/>
  <c r="N5622" s="1"/>
  <c r="AR5582"/>
  <c r="AR5612" s="1"/>
  <c r="AR5618" s="1"/>
  <c r="AR5622" s="1"/>
  <c r="X5631"/>
  <c r="X5660" s="1"/>
  <c r="X5666" s="1"/>
  <c r="X5670" s="1"/>
  <c r="AB5631"/>
  <c r="AB5660" s="1"/>
  <c r="AB5666" s="1"/>
  <c r="AB5670" s="1"/>
  <c r="Y5679"/>
  <c r="Y5710" s="1"/>
  <c r="Y5716" s="1"/>
  <c r="Y5720" s="1"/>
  <c r="AL5679"/>
  <c r="AT5729"/>
  <c r="AT5758" s="1"/>
  <c r="AT5764" s="1"/>
  <c r="AT5768" s="1"/>
  <c r="Q5777"/>
  <c r="Q5806" s="1"/>
  <c r="Q5812" s="1"/>
  <c r="Q5816" s="1"/>
  <c r="Z5777"/>
  <c r="Z5806" s="1"/>
  <c r="Z5812" s="1"/>
  <c r="Z5816" s="1"/>
  <c r="AM5777"/>
  <c r="AQ5777"/>
  <c r="AQ5806" s="1"/>
  <c r="AQ5812" s="1"/>
  <c r="AQ5816" s="1"/>
  <c r="S5873"/>
  <c r="S5902" s="1"/>
  <c r="S5908" s="1"/>
  <c r="S5912" s="1"/>
  <c r="AB5873"/>
  <c r="AB5902" s="1"/>
  <c r="AB5908" s="1"/>
  <c r="AB5912" s="1"/>
  <c r="AS5873"/>
  <c r="AS5902" s="1"/>
  <c r="AS5908" s="1"/>
  <c r="AS5912" s="1"/>
  <c r="AF5921"/>
  <c r="AF5950" s="1"/>
  <c r="AF5956" s="1"/>
  <c r="AF5960" s="1"/>
  <c r="AK5921"/>
  <c r="AK5950" s="1"/>
  <c r="AK5956" s="1"/>
  <c r="AK5960" s="1"/>
  <c r="O5969"/>
  <c r="O5999" s="1"/>
  <c r="O6005" s="1"/>
  <c r="O6009" s="1"/>
  <c r="S5969"/>
  <c r="S5999" s="1"/>
  <c r="S6005" s="1"/>
  <c r="S6009" s="1"/>
  <c r="R6115"/>
  <c r="R6145" s="1"/>
  <c r="R6151" s="1"/>
  <c r="R6155" s="1"/>
  <c r="AA6115"/>
  <c r="AA6145" s="1"/>
  <c r="K6213"/>
  <c r="K6243" s="1"/>
  <c r="K6249" s="1"/>
  <c r="K6253" s="1"/>
  <c r="O6213"/>
  <c r="O6243" s="1"/>
  <c r="O6249" s="1"/>
  <c r="O6253" s="1"/>
  <c r="AB6213"/>
  <c r="AB6243" s="1"/>
  <c r="AB6249" s="1"/>
  <c r="AB6253" s="1"/>
  <c r="AK6213"/>
  <c r="AK6243" s="1"/>
  <c r="AK6249" s="1"/>
  <c r="AK6253" s="1"/>
  <c r="Q9099"/>
  <c r="Z9099"/>
  <c r="AM9099"/>
  <c r="AQ9099"/>
  <c r="AW7216"/>
  <c r="AW7308"/>
  <c r="AW7327"/>
  <c r="AW7375"/>
  <c r="AW8849"/>
  <c r="AW1181"/>
  <c r="AW2338"/>
  <c r="AA70"/>
  <c r="AA99" s="1"/>
  <c r="AA105" s="1"/>
  <c r="AA109" s="1"/>
  <c r="AE70"/>
  <c r="AE99" s="1"/>
  <c r="AB185"/>
  <c r="AB218" s="1"/>
  <c r="AB224" s="1"/>
  <c r="AB228" s="1"/>
  <c r="N243"/>
  <c r="N269" s="1"/>
  <c r="N275" s="1"/>
  <c r="N279" s="1"/>
  <c r="R243"/>
  <c r="R269" s="1"/>
  <c r="R275" s="1"/>
  <c r="R279" s="1"/>
  <c r="AA243"/>
  <c r="AA269" s="1"/>
  <c r="AA275" s="1"/>
  <c r="AA279" s="1"/>
  <c r="AE243"/>
  <c r="AE269" s="1"/>
  <c r="AE275" s="1"/>
  <c r="AE279" s="1"/>
  <c r="AR243"/>
  <c r="AR269" s="1"/>
  <c r="AR275" s="1"/>
  <c r="AR279" s="1"/>
  <c r="AO243"/>
  <c r="AO269" s="1"/>
  <c r="AO275" s="1"/>
  <c r="AO279" s="1"/>
  <c r="AG243"/>
  <c r="AG269" s="1"/>
  <c r="AP243"/>
  <c r="AP269" s="1"/>
  <c r="AP275" s="1"/>
  <c r="AP279" s="1"/>
  <c r="S309"/>
  <c r="AB309"/>
  <c r="AM318"/>
  <c r="AQ318"/>
  <c r="AK353"/>
  <c r="AK379" s="1"/>
  <c r="AK385" s="1"/>
  <c r="AK389" s="1"/>
  <c r="P353"/>
  <c r="P379" s="1"/>
  <c r="P385" s="1"/>
  <c r="P389" s="1"/>
  <c r="T353"/>
  <c r="T379" s="1"/>
  <c r="T385" s="1"/>
  <c r="T389" s="1"/>
  <c r="Y353"/>
  <c r="Y379" s="1"/>
  <c r="Y385" s="1"/>
  <c r="Y389" s="1"/>
  <c r="AC353"/>
  <c r="AC379" s="1"/>
  <c r="AC385" s="1"/>
  <c r="AC389" s="1"/>
  <c r="AG353"/>
  <c r="AG379" s="1"/>
  <c r="AG385" s="1"/>
  <c r="AL353"/>
  <c r="AL379" s="1"/>
  <c r="AL385" s="1"/>
  <c r="AL389" s="1"/>
  <c r="AT353"/>
  <c r="AT379" s="1"/>
  <c r="AT385" s="1"/>
  <c r="AT389" s="1"/>
  <c r="N411"/>
  <c r="AN411"/>
  <c r="AN438" s="1"/>
  <c r="AN444" s="1"/>
  <c r="AN448" s="1"/>
  <c r="R469"/>
  <c r="R498" s="1"/>
  <c r="R504" s="1"/>
  <c r="R508" s="1"/>
  <c r="AE469"/>
  <c r="AR469"/>
  <c r="AR498" s="1"/>
  <c r="AR504" s="1"/>
  <c r="AR508" s="1"/>
  <c r="O469"/>
  <c r="O498" s="1"/>
  <c r="O504" s="1"/>
  <c r="O508" s="1"/>
  <c r="S469"/>
  <c r="S498" s="1"/>
  <c r="X469"/>
  <c r="X498" s="1"/>
  <c r="X504" s="1"/>
  <c r="X508" s="1"/>
  <c r="AF469"/>
  <c r="AF498" s="1"/>
  <c r="AF504" s="1"/>
  <c r="AO469"/>
  <c r="AO498" s="1"/>
  <c r="AO504" s="1"/>
  <c r="AS469"/>
  <c r="AS498" s="1"/>
  <c r="AC469"/>
  <c r="AC498" s="1"/>
  <c r="AC504" s="1"/>
  <c r="AC508" s="1"/>
  <c r="AP469"/>
  <c r="AP498" s="1"/>
  <c r="AP504" s="1"/>
  <c r="AP508" s="1"/>
  <c r="AB527"/>
  <c r="AB553" s="1"/>
  <c r="AB559" s="1"/>
  <c r="AB563" s="1"/>
  <c r="AF527"/>
  <c r="AF553" s="1"/>
  <c r="AF559" s="1"/>
  <c r="AF563" s="1"/>
  <c r="AK527"/>
  <c r="AK553" s="1"/>
  <c r="AK559" s="1"/>
  <c r="AK563" s="1"/>
  <c r="Q527"/>
  <c r="Q553" s="1"/>
  <c r="Q559" s="1"/>
  <c r="Q563" s="1"/>
  <c r="O575"/>
  <c r="S575"/>
  <c r="X575"/>
  <c r="AB575"/>
  <c r="AF575"/>
  <c r="AS575"/>
  <c r="P575"/>
  <c r="T575"/>
  <c r="AT575"/>
  <c r="L620"/>
  <c r="P620"/>
  <c r="T620"/>
  <c r="AC620"/>
  <c r="AG620"/>
  <c r="AL620"/>
  <c r="T631"/>
  <c r="AG631"/>
  <c r="AA711"/>
  <c r="AA702" s="1"/>
  <c r="R694"/>
  <c r="AP806"/>
  <c r="AP838" s="1"/>
  <c r="AT711"/>
  <c r="AT702" s="1"/>
  <c r="S865"/>
  <c r="S895" s="1"/>
  <c r="S902" s="1"/>
  <c r="S906" s="1"/>
  <c r="Y865"/>
  <c r="Y895" s="1"/>
  <c r="Y902" s="1"/>
  <c r="Y906" s="1"/>
  <c r="AG865"/>
  <c r="AG895" s="1"/>
  <c r="AG902" s="1"/>
  <c r="AG906" s="1"/>
  <c r="AP921"/>
  <c r="AP950" s="1"/>
  <c r="AP956" s="1"/>
  <c r="AP960" s="1"/>
  <c r="AQ921"/>
  <c r="AQ950" s="1"/>
  <c r="AQ956" s="1"/>
  <c r="AQ960" s="1"/>
  <c r="Y1003"/>
  <c r="Y1002" s="1"/>
  <c r="AA1031"/>
  <c r="AA1030" s="1"/>
  <c r="AK1031"/>
  <c r="AK1030" s="1"/>
  <c r="AL1031"/>
  <c r="AL1030" s="1"/>
  <c r="K6311"/>
  <c r="K6341" s="1"/>
  <c r="K6347" s="1"/>
  <c r="K6351" s="1"/>
  <c r="AK6311"/>
  <c r="AO6311"/>
  <c r="AO6341" s="1"/>
  <c r="AO6347" s="1"/>
  <c r="AO6351" s="1"/>
  <c r="O6360"/>
  <c r="O6389" s="1"/>
  <c r="O6395" s="1"/>
  <c r="O6399" s="1"/>
  <c r="AS6360"/>
  <c r="AS6389" s="1"/>
  <c r="AS6395" s="1"/>
  <c r="AS6399" s="1"/>
  <c r="Z6459"/>
  <c r="Z6489" s="1"/>
  <c r="Z6495" s="1"/>
  <c r="Z6499" s="1"/>
  <c r="AD6459"/>
  <c r="AD6489" s="1"/>
  <c r="AD6495" s="1"/>
  <c r="AD6499" s="1"/>
  <c r="AM6459"/>
  <c r="AM6489" s="1"/>
  <c r="AM6495" s="1"/>
  <c r="AM6499" s="1"/>
  <c r="AC7354"/>
  <c r="AC7383" s="1"/>
  <c r="AC7389" s="1"/>
  <c r="AC7393" s="1"/>
  <c r="AG7354"/>
  <c r="AG7383" s="1"/>
  <c r="AG7389" s="1"/>
  <c r="AG7393" s="1"/>
  <c r="AP3546"/>
  <c r="AP3576" s="1"/>
  <c r="AP3581" s="1"/>
  <c r="AP3585" s="1"/>
  <c r="M5097"/>
  <c r="M5126" s="1"/>
  <c r="M5131" s="1"/>
  <c r="M5135" s="1"/>
  <c r="AB5097"/>
  <c r="AB5126" s="1"/>
  <c r="AB5131" s="1"/>
  <c r="AB5135" s="1"/>
  <c r="AK1817"/>
  <c r="AG1817"/>
  <c r="AC1817"/>
  <c r="AR1817"/>
  <c r="X1817"/>
  <c r="T1817"/>
  <c r="P1817"/>
  <c r="AT1813"/>
  <c r="AT1812" s="1"/>
  <c r="AD1813"/>
  <c r="AD1812" s="1"/>
  <c r="Z1813"/>
  <c r="Z1812" s="1"/>
  <c r="AJ1802"/>
  <c r="K5097"/>
  <c r="R5097"/>
  <c r="R5126" s="1"/>
  <c r="R5131" s="1"/>
  <c r="R5135" s="1"/>
  <c r="AN5097"/>
  <c r="AR5097"/>
  <c r="AR5126" s="1"/>
  <c r="AR5131" s="1"/>
  <c r="AR5135" s="1"/>
  <c r="O5097"/>
  <c r="O5126" s="1"/>
  <c r="O5131" s="1"/>
  <c r="O5135" s="1"/>
  <c r="AQ1817"/>
  <c r="AM1817"/>
  <c r="AA1817"/>
  <c r="W1817"/>
  <c r="O1817"/>
  <c r="S4528"/>
  <c r="S4558" s="1"/>
  <c r="S4563" s="1"/>
  <c r="S4567" s="1"/>
  <c r="AW5030"/>
  <c r="L7131"/>
  <c r="L7130" s="1"/>
  <c r="X7470"/>
  <c r="AP7577"/>
  <c r="AP7576" s="1"/>
  <c r="AP7186"/>
  <c r="Y7186"/>
  <c r="Y7577"/>
  <c r="Y7576" s="1"/>
  <c r="P7577"/>
  <c r="P7576" s="1"/>
  <c r="P7186"/>
  <c r="AP1446"/>
  <c r="AP1445" s="1"/>
  <c r="AG1446"/>
  <c r="AG1445" s="1"/>
  <c r="T1446"/>
  <c r="T1445" s="1"/>
  <c r="K1751"/>
  <c r="K1750" s="1"/>
  <c r="AL7131"/>
  <c r="AL7130" s="1"/>
  <c r="AW1229"/>
  <c r="AL7186"/>
  <c r="AL7577"/>
  <c r="AL7576" s="1"/>
  <c r="AC7577"/>
  <c r="AC7576" s="1"/>
  <c r="AC7186"/>
  <c r="T7186"/>
  <c r="T7577"/>
  <c r="L7577"/>
  <c r="L7576" s="1"/>
  <c r="L7186"/>
  <c r="AC1446"/>
  <c r="AC1445" s="1"/>
  <c r="P1446"/>
  <c r="P1445" s="1"/>
  <c r="AO1751"/>
  <c r="AO1750" s="1"/>
  <c r="AB1751"/>
  <c r="AB1750" s="1"/>
  <c r="X1941"/>
  <c r="AG7131"/>
  <c r="AG7130" s="1"/>
  <c r="P7131"/>
  <c r="P7130" s="1"/>
  <c r="AT7577"/>
  <c r="AT7576" s="1"/>
  <c r="AT7186"/>
  <c r="AG7186"/>
  <c r="AG7577"/>
  <c r="AG7576" s="1"/>
  <c r="AL1446"/>
  <c r="AL1445" s="1"/>
  <c r="AS1751"/>
  <c r="AS1750" s="1"/>
  <c r="AK1751"/>
  <c r="AK1750" s="1"/>
  <c r="X1751"/>
  <c r="X1750" s="1"/>
  <c r="O1751"/>
  <c r="O1750" s="1"/>
  <c r="J13"/>
  <c r="J45"/>
  <c r="J305"/>
  <c r="J775"/>
  <c r="J946"/>
  <c r="J1031"/>
  <c r="J1146"/>
  <c r="J1238"/>
  <c r="J1469"/>
  <c r="J1471" s="1"/>
  <c r="J1414"/>
  <c r="J1515"/>
  <c r="J1597"/>
  <c r="J1634"/>
  <c r="J1715"/>
  <c r="J2250"/>
  <c r="J2912"/>
  <c r="J2956"/>
  <c r="J3076"/>
  <c r="J3144"/>
  <c r="J3288"/>
  <c r="J3522"/>
  <c r="J3778"/>
  <c r="J4036"/>
  <c r="J4412"/>
  <c r="J4672"/>
  <c r="J5293"/>
  <c r="J5583"/>
  <c r="J5653"/>
  <c r="J5895"/>
  <c r="J6434"/>
  <c r="J6826"/>
  <c r="J6918"/>
  <c r="J7019"/>
  <c r="J7331"/>
  <c r="J7629"/>
  <c r="J7955"/>
  <c r="J8169"/>
  <c r="J8397"/>
  <c r="J8570"/>
  <c r="J8783"/>
  <c r="J9087"/>
  <c r="W244"/>
  <c r="W412"/>
  <c r="W598"/>
  <c r="W663"/>
  <c r="W890"/>
  <c r="W1273"/>
  <c r="W1511"/>
  <c r="W1660"/>
  <c r="W3730"/>
  <c r="W3846"/>
  <c r="W4080"/>
  <c r="W4200"/>
  <c r="W4268"/>
  <c r="W4388"/>
  <c r="W4456"/>
  <c r="W4577"/>
  <c r="W4646"/>
  <c r="W5317"/>
  <c r="W5556"/>
  <c r="W5802"/>
  <c r="W6043"/>
  <c r="W6312"/>
  <c r="W6431"/>
  <c r="W6557"/>
  <c r="W6627"/>
  <c r="W6754"/>
  <c r="W6823"/>
  <c r="W7136"/>
  <c r="W8108"/>
  <c r="W8545"/>
  <c r="W8732"/>
  <c r="AJ24"/>
  <c r="AJ208"/>
  <c r="AJ375"/>
  <c r="AJ656"/>
  <c r="AJ700"/>
  <c r="AJ834"/>
  <c r="AJ1446"/>
  <c r="AJ1751"/>
  <c r="AJ2057"/>
  <c r="AJ2389"/>
  <c r="AJ2510"/>
  <c r="AJ2814"/>
  <c r="AJ3050"/>
  <c r="AJ3170"/>
  <c r="AJ3918"/>
  <c r="AJ3917" s="1"/>
  <c r="AJ4363"/>
  <c r="AJ4697"/>
  <c r="AJ4741"/>
  <c r="AJ5265"/>
  <c r="AJ6530"/>
  <c r="AJ7149"/>
  <c r="AJ7258"/>
  <c r="AJ7379"/>
  <c r="AJ7608"/>
  <c r="AJ7909"/>
  <c r="AJ7941"/>
  <c r="AJ8001"/>
  <c r="AJ8231"/>
  <c r="X5705"/>
  <c r="AN5705"/>
  <c r="AL2060"/>
  <c r="AW2062"/>
  <c r="T7955"/>
  <c r="J5898"/>
  <c r="AD7860"/>
  <c r="AD7859" s="1"/>
  <c r="AR5171"/>
  <c r="J92"/>
  <c r="J576"/>
  <c r="J666"/>
  <c r="J716"/>
  <c r="J922"/>
  <c r="J1003"/>
  <c r="J1107"/>
  <c r="J1195"/>
  <c r="J1255"/>
  <c r="J1296"/>
  <c r="J1359"/>
  <c r="J1581"/>
  <c r="J1673"/>
  <c r="J1758"/>
  <c r="J1895"/>
  <c r="J2226"/>
  <c r="J2295"/>
  <c r="J2651"/>
  <c r="J2720"/>
  <c r="J3478"/>
  <c r="J3730"/>
  <c r="J3729" s="1"/>
  <c r="J3846"/>
  <c r="J4224"/>
  <c r="J4456"/>
  <c r="J4577"/>
  <c r="J4646"/>
  <c r="J4767"/>
  <c r="J4840"/>
  <c r="J4884"/>
  <c r="J5028"/>
  <c r="J5072"/>
  <c r="J5362"/>
  <c r="J5826"/>
  <c r="J5943"/>
  <c r="J6067"/>
  <c r="J6481"/>
  <c r="J6630"/>
  <c r="J7149"/>
  <c r="J7376"/>
  <c r="J7180"/>
  <c r="J7750"/>
  <c r="J7749" s="1"/>
  <c r="J8594"/>
  <c r="W40"/>
  <c r="W186"/>
  <c r="W354"/>
  <c r="W494"/>
  <c r="W761"/>
  <c r="W711"/>
  <c r="W943"/>
  <c r="W1055"/>
  <c r="W1331"/>
  <c r="W1457"/>
  <c r="W1543"/>
  <c r="W3778"/>
  <c r="W3891"/>
  <c r="W4012"/>
  <c r="W4412"/>
  <c r="W4816"/>
  <c r="W5004"/>
  <c r="W5072"/>
  <c r="W5362"/>
  <c r="W5486"/>
  <c r="W5778"/>
  <c r="W5847"/>
  <c r="W6263"/>
  <c r="W6385"/>
  <c r="W8343"/>
  <c r="W8394"/>
  <c r="W8591"/>
  <c r="W8707"/>
  <c r="W8825"/>
  <c r="W9099"/>
  <c r="AJ123"/>
  <c r="AJ265"/>
  <c r="AJ491"/>
  <c r="AJ680"/>
  <c r="AJ807"/>
  <c r="AJ694"/>
  <c r="AJ887"/>
  <c r="AJ1097"/>
  <c r="AJ1352"/>
  <c r="AJ2013"/>
  <c r="AJ2152"/>
  <c r="AJ2345"/>
  <c r="AJ2746"/>
  <c r="AJ3006"/>
  <c r="AJ3263"/>
  <c r="AJ3383"/>
  <c r="AJ3427"/>
  <c r="AJ3547"/>
  <c r="AJ3986"/>
  <c r="AJ4106"/>
  <c r="AJ4318"/>
  <c r="AJ4506"/>
  <c r="AJ4910"/>
  <c r="AJ5220"/>
  <c r="AJ6235"/>
  <c r="AJ6484"/>
  <c r="AJ6679"/>
  <c r="AJ7188"/>
  <c r="AJ7423"/>
  <c r="AJ7551"/>
  <c r="AJ8281"/>
  <c r="AJ8430"/>
  <c r="AJ8815"/>
  <c r="AJ8898"/>
  <c r="K4791"/>
  <c r="W4791"/>
  <c r="AA4791"/>
  <c r="AM4791"/>
  <c r="AW4793"/>
  <c r="AJ5705"/>
  <c r="AW5708"/>
  <c r="J2060"/>
  <c r="N2060"/>
  <c r="Z2060"/>
  <c r="AW2063"/>
  <c r="J6189"/>
  <c r="AW6290"/>
  <c r="AD7955"/>
  <c r="AR7955"/>
  <c r="W7283"/>
  <c r="J7774"/>
  <c r="J353"/>
  <c r="J528"/>
  <c r="J527" s="1"/>
  <c r="J604"/>
  <c r="J711"/>
  <c r="J817"/>
  <c r="J1087"/>
  <c r="J1130"/>
  <c r="J1129" s="1"/>
  <c r="J1226"/>
  <c r="J1273"/>
  <c r="J1784"/>
  <c r="J1919"/>
  <c r="J1963"/>
  <c r="J2484"/>
  <c r="J2604"/>
  <c r="J2676"/>
  <c r="J3100"/>
  <c r="J3332"/>
  <c r="J3454"/>
  <c r="J3686"/>
  <c r="J3822"/>
  <c r="J3891"/>
  <c r="J4012"/>
  <c r="J4080"/>
  <c r="J4200"/>
  <c r="J4268"/>
  <c r="J4388"/>
  <c r="J4601"/>
  <c r="J4816"/>
  <c r="J5004"/>
  <c r="J5003" s="1"/>
  <c r="J5153"/>
  <c r="J5317"/>
  <c r="J5411"/>
  <c r="J5535"/>
  <c r="J5607"/>
  <c r="J5850"/>
  <c r="J6092"/>
  <c r="J6137"/>
  <c r="J6410"/>
  <c r="J6606"/>
  <c r="J6676"/>
  <c r="J6802"/>
  <c r="J6873"/>
  <c r="J7165"/>
  <c r="J7188"/>
  <c r="J7307"/>
  <c r="J7497"/>
  <c r="J7585"/>
  <c r="J8145"/>
  <c r="J8228"/>
  <c r="J8373"/>
  <c r="J8759"/>
  <c r="J8839"/>
  <c r="W301"/>
  <c r="W470"/>
  <c r="W549"/>
  <c r="W632"/>
  <c r="W713"/>
  <c r="W866"/>
  <c r="W1031"/>
  <c r="W1359"/>
  <c r="W1481"/>
  <c r="W1577"/>
  <c r="W1618"/>
  <c r="W1695"/>
  <c r="W1848"/>
  <c r="W3430"/>
  <c r="W3822"/>
  <c r="W3917"/>
  <c r="W4036"/>
  <c r="W4224"/>
  <c r="W4601"/>
  <c r="W4767"/>
  <c r="W4840"/>
  <c r="W4884"/>
  <c r="W5028"/>
  <c r="W5153"/>
  <c r="W5293"/>
  <c r="W5510"/>
  <c r="W5604"/>
  <c r="W6019"/>
  <c r="W6088"/>
  <c r="W6361"/>
  <c r="W6778"/>
  <c r="W7259"/>
  <c r="W7328"/>
  <c r="W8084"/>
  <c r="W8166"/>
  <c r="W8318"/>
  <c r="W8780"/>
  <c r="W8950"/>
  <c r="AJ149"/>
  <c r="AJ318"/>
  <c r="AJ434"/>
  <c r="AJ527"/>
  <c r="AJ1185"/>
  <c r="AJ1505"/>
  <c r="AJ1569"/>
  <c r="AJ1654"/>
  <c r="AJ1869"/>
  <c r="AJ1989"/>
  <c r="AJ2105"/>
  <c r="AJ2200"/>
  <c r="AJ2321"/>
  <c r="AJ2534"/>
  <c r="AJ2578"/>
  <c r="AJ2770"/>
  <c r="AJ2862"/>
  <c r="AJ2982"/>
  <c r="AJ3194"/>
  <c r="AJ3238"/>
  <c r="AJ3359"/>
  <c r="AJ3571"/>
  <c r="AJ3942"/>
  <c r="AJ4130"/>
  <c r="AJ4174"/>
  <c r="AJ4294"/>
  <c r="AJ4482"/>
  <c r="AJ4550"/>
  <c r="AJ4673"/>
  <c r="AJ5196"/>
  <c r="AJ6186"/>
  <c r="AJ6460"/>
  <c r="AJ6655"/>
  <c r="AJ6725"/>
  <c r="AJ6852"/>
  <c r="AJ6897"/>
  <c r="AJ6921"/>
  <c r="AJ7233"/>
  <c r="AJ7159"/>
  <c r="AJ7355"/>
  <c r="AJ7185"/>
  <c r="AJ7526"/>
  <c r="AJ7632"/>
  <c r="AJ7676"/>
  <c r="AJ7803"/>
  <c r="AJ7919"/>
  <c r="AJ7861"/>
  <c r="AJ7939"/>
  <c r="AJ7933"/>
  <c r="AJ8207"/>
  <c r="AJ8629"/>
  <c r="AJ8662"/>
  <c r="AJ8859"/>
  <c r="AJ8922"/>
  <c r="AW4794"/>
  <c r="L5705"/>
  <c r="AW5707"/>
  <c r="J6336"/>
  <c r="N6336"/>
  <c r="Z6336"/>
  <c r="AJ6336"/>
  <c r="AK6336"/>
  <c r="AW2820"/>
  <c r="Y2817"/>
  <c r="AN5171"/>
  <c r="AJ8050"/>
  <c r="W2155"/>
  <c r="M2628"/>
  <c r="J3754"/>
  <c r="AW5104"/>
  <c r="AW5112"/>
  <c r="AW5116"/>
  <c r="N5119"/>
  <c r="AW5121"/>
  <c r="K5122"/>
  <c r="AN5122"/>
  <c r="Y1817"/>
  <c r="Y1816" s="1"/>
  <c r="AJ1817"/>
  <c r="AB1817"/>
  <c r="L1817"/>
  <c r="N1802"/>
  <c r="AR1802"/>
  <c r="AN1802"/>
  <c r="T1802"/>
  <c r="AQ1800"/>
  <c r="AM1800"/>
  <c r="W1800"/>
  <c r="AE1802"/>
  <c r="AA1802"/>
  <c r="M1802"/>
  <c r="X1802"/>
  <c r="P1802"/>
  <c r="L1802"/>
  <c r="J1817"/>
  <c r="AS1802"/>
  <c r="AK5097"/>
  <c r="AK5126" s="1"/>
  <c r="AK5131" s="1"/>
  <c r="AK5135" s="1"/>
  <c r="M2200"/>
  <c r="AM2200"/>
  <c r="Y2226"/>
  <c r="X2250"/>
  <c r="L2510"/>
  <c r="X2531"/>
  <c r="W4246"/>
  <c r="M2887"/>
  <c r="M2916" s="1"/>
  <c r="M2921" s="1"/>
  <c r="M2925" s="1"/>
  <c r="K2912"/>
  <c r="AK2956"/>
  <c r="AN3029"/>
  <c r="K3918"/>
  <c r="X3918"/>
  <c r="AK3918"/>
  <c r="Z4341"/>
  <c r="Z4369" s="1"/>
  <c r="Z4374" s="1"/>
  <c r="Z4378" s="1"/>
  <c r="K7379"/>
  <c r="Y6361"/>
  <c r="Y6360" s="1"/>
  <c r="AK6382"/>
  <c r="Y6385"/>
  <c r="K6509"/>
  <c r="X6509"/>
  <c r="N6530"/>
  <c r="AA6530"/>
  <c r="X7149"/>
  <c r="AK7149"/>
  <c r="AO7149"/>
  <c r="O7165"/>
  <c r="N7188"/>
  <c r="N7187" s="1"/>
  <c r="AN7188"/>
  <c r="AN7187" s="1"/>
  <c r="AR7188"/>
  <c r="AL7280"/>
  <c r="N7307"/>
  <c r="R7307"/>
  <c r="R7306" s="1"/>
  <c r="R7336" s="1"/>
  <c r="R7342" s="1"/>
  <c r="R7346" s="1"/>
  <c r="R7159"/>
  <c r="M7328"/>
  <c r="AL7449"/>
  <c r="M7448"/>
  <c r="M7478" s="1"/>
  <c r="M7484" s="1"/>
  <c r="M7488" s="1"/>
  <c r="AN7448"/>
  <c r="AN7478" s="1"/>
  <c r="AN7484" s="1"/>
  <c r="AN7488" s="1"/>
  <c r="L7474"/>
  <c r="Y7474"/>
  <c r="M7497"/>
  <c r="M7496" s="1"/>
  <c r="AM7497"/>
  <c r="Y7519"/>
  <c r="Y7518" s="1"/>
  <c r="Y7179"/>
  <c r="AC7179"/>
  <c r="AC7519"/>
  <c r="AC7518" s="1"/>
  <c r="AL7179"/>
  <c r="AL7519"/>
  <c r="AL7518" s="1"/>
  <c r="AP7179"/>
  <c r="AP7519"/>
  <c r="AP7518" s="1"/>
  <c r="AT7179"/>
  <c r="AT7519"/>
  <c r="AT7518" s="1"/>
  <c r="M7180"/>
  <c r="M7178" s="1"/>
  <c r="M7177" s="1"/>
  <c r="M7519"/>
  <c r="M7518" s="1"/>
  <c r="Q7180"/>
  <c r="Q7178" s="1"/>
  <c r="Q7177" s="1"/>
  <c r="Q7519"/>
  <c r="Q7518" s="1"/>
  <c r="Z7519"/>
  <c r="Z7518" s="1"/>
  <c r="Z7180"/>
  <c r="Z7178" s="1"/>
  <c r="Z7177" s="1"/>
  <c r="AD7180"/>
  <c r="AD7178" s="1"/>
  <c r="AD7177" s="1"/>
  <c r="AD7519"/>
  <c r="AD7518" s="1"/>
  <c r="AN7526"/>
  <c r="AN7525" s="1"/>
  <c r="AN7185"/>
  <c r="AR7526"/>
  <c r="AR7525" s="1"/>
  <c r="AR7185"/>
  <c r="L7552"/>
  <c r="Y7552"/>
  <c r="Z7551"/>
  <c r="M7608"/>
  <c r="M7607" s="1"/>
  <c r="M7636" s="1"/>
  <c r="M7642" s="1"/>
  <c r="M7646" s="1"/>
  <c r="Z7632"/>
  <c r="AL7654"/>
  <c r="AL7684" s="1"/>
  <c r="AL7690" s="1"/>
  <c r="AL7694" s="1"/>
  <c r="K7703"/>
  <c r="X7724"/>
  <c r="AW8716"/>
  <c r="AW8725"/>
  <c r="AW8734"/>
  <c r="AW8744"/>
  <c r="AW8918"/>
  <c r="AW8962"/>
  <c r="AW8971"/>
  <c r="AW8979"/>
  <c r="AW8998"/>
  <c r="AW9007"/>
  <c r="AW9015"/>
  <c r="AW9020"/>
  <c r="AW9026"/>
  <c r="AW9070"/>
  <c r="AW9078"/>
  <c r="AW47"/>
  <c r="AW90"/>
  <c r="AW98"/>
  <c r="AW124"/>
  <c r="AW129"/>
  <c r="AW135"/>
  <c r="AW197"/>
  <c r="AW201"/>
  <c r="AW205"/>
  <c r="AW211"/>
  <c r="AW215"/>
  <c r="AW226"/>
  <c r="AW249"/>
  <c r="AW259"/>
  <c r="AW263"/>
  <c r="AW270"/>
  <c r="AW277"/>
  <c r="AW316"/>
  <c r="AW358"/>
  <c r="AW368"/>
  <c r="AW413"/>
  <c r="AW473"/>
  <c r="AW477"/>
  <c r="AW487"/>
  <c r="AW532"/>
  <c r="AW542"/>
  <c r="AW546"/>
  <c r="AW552"/>
  <c r="AW572"/>
  <c r="AW579"/>
  <c r="AW583"/>
  <c r="AW589"/>
  <c r="AW607"/>
  <c r="AW611"/>
  <c r="AW636"/>
  <c r="AW727"/>
  <c r="AW755"/>
  <c r="AW760"/>
  <c r="AW765"/>
  <c r="AW774"/>
  <c r="AW810"/>
  <c r="AW829"/>
  <c r="AW837"/>
  <c r="AW867"/>
  <c r="AW878"/>
  <c r="AW923"/>
  <c r="AW934"/>
  <c r="AW1005"/>
  <c r="AW1022"/>
  <c r="AW1026"/>
  <c r="AW1033"/>
  <c r="AW1044"/>
  <c r="AW1190"/>
  <c r="AW1196"/>
  <c r="AW1200"/>
  <c r="AW1205"/>
  <c r="AW1213"/>
  <c r="AW1268"/>
  <c r="AW1278"/>
  <c r="AW1288"/>
  <c r="AW1304"/>
  <c r="AW1310"/>
  <c r="AW1343"/>
  <c r="AW1351"/>
  <c r="AW1357"/>
  <c r="AW1365"/>
  <c r="AW1375"/>
  <c r="AW1393"/>
  <c r="AW2215"/>
  <c r="AW2231"/>
  <c r="AW2241"/>
  <c r="AW2245"/>
  <c r="AW2263"/>
  <c r="AW2279"/>
  <c r="AW2285"/>
  <c r="AW2293"/>
  <c r="AW2324"/>
  <c r="AW2328"/>
  <c r="AW2334"/>
  <c r="AW2344"/>
  <c r="AW2356"/>
  <c r="AW2372"/>
  <c r="AW2386"/>
  <c r="AW2425"/>
  <c r="AW2430"/>
  <c r="AW2474"/>
  <c r="AW2478"/>
  <c r="AW2511"/>
  <c r="AW2516"/>
  <c r="AW2522"/>
  <c r="AW2526"/>
  <c r="AW2530"/>
  <c r="AW2560"/>
  <c r="AW2570"/>
  <c r="AW2592"/>
  <c r="AW2613"/>
  <c r="AW2618"/>
  <c r="AW2622"/>
  <c r="AW2654"/>
  <c r="AW2668"/>
  <c r="AW2702"/>
  <c r="AW2722"/>
  <c r="AW2750"/>
  <c r="AW2782"/>
  <c r="AW2812"/>
  <c r="AW2842"/>
  <c r="AW2892"/>
  <c r="AW2902"/>
  <c r="AW2940"/>
  <c r="AW2983"/>
  <c r="AW2994"/>
  <c r="AW3016"/>
  <c r="AW3032"/>
  <c r="AW3064"/>
  <c r="AW3080"/>
  <c r="AW3085"/>
  <c r="AW3090"/>
  <c r="AW3102"/>
  <c r="AW3138"/>
  <c r="AW3142"/>
  <c r="AW3150"/>
  <c r="AW3182"/>
  <c r="AW3190"/>
  <c r="AW3204"/>
  <c r="AW3220"/>
  <c r="AW3230"/>
  <c r="AW3234"/>
  <c r="AW3240"/>
  <c r="AW3252"/>
  <c r="AW3282"/>
  <c r="AW3300"/>
  <c r="AW3316"/>
  <c r="AW3338"/>
  <c r="AW3370"/>
  <c r="AW3412"/>
  <c r="AW3418"/>
  <c r="AW3434"/>
  <c r="AW3474"/>
  <c r="AW3488"/>
  <c r="AW3508"/>
  <c r="AW3552"/>
  <c r="AW3750"/>
  <c r="AW3782"/>
  <c r="AW3792"/>
  <c r="AW3796"/>
  <c r="AW3839"/>
  <c r="AW3845"/>
  <c r="AW3875"/>
  <c r="AW3881"/>
  <c r="AW3885"/>
  <c r="AW3897"/>
  <c r="AW3907"/>
  <c r="AW3923"/>
  <c r="AW3933"/>
  <c r="AW3937"/>
  <c r="AW3945"/>
  <c r="AW3971"/>
  <c r="AW3985"/>
  <c r="AW4035"/>
  <c r="AW4068"/>
  <c r="AW4111"/>
  <c r="AW4223"/>
  <c r="AW4235"/>
  <c r="AW4261"/>
  <c r="AW4265"/>
  <c r="AW4273"/>
  <c r="AW4299"/>
  <c r="AW4321"/>
  <c r="AW4347"/>
  <c r="AW4353"/>
  <c r="AW4361"/>
  <c r="AW4375"/>
  <c r="AW4391"/>
  <c r="AW4401"/>
  <c r="AW4444"/>
  <c r="T7178"/>
  <c r="T7177" s="1"/>
  <c r="AK14"/>
  <c r="M24"/>
  <c r="M13" s="1"/>
  <c r="Z24"/>
  <c r="Z13" s="1"/>
  <c r="AM24"/>
  <c r="AM13" s="1"/>
  <c r="AQ24"/>
  <c r="AA40"/>
  <c r="AA39" s="1"/>
  <c r="AN40"/>
  <c r="AN39" s="1"/>
  <c r="L71"/>
  <c r="L70" s="1"/>
  <c r="L99" s="1"/>
  <c r="L105" s="1"/>
  <c r="L109" s="1"/>
  <c r="Z123"/>
  <c r="AM123"/>
  <c r="AM122" s="1"/>
  <c r="L469"/>
  <c r="L498" s="1"/>
  <c r="L504" s="1"/>
  <c r="L508" s="1"/>
  <c r="AB604"/>
  <c r="AB603" s="1"/>
  <c r="M700"/>
  <c r="Q700"/>
  <c r="Z700"/>
  <c r="AQ700"/>
  <c r="R713"/>
  <c r="R712" s="1"/>
  <c r="AA713"/>
  <c r="AA712" s="1"/>
  <c r="AE713"/>
  <c r="AE712" s="1"/>
  <c r="AN713"/>
  <c r="AN712" s="1"/>
  <c r="AR713"/>
  <c r="AR712" s="1"/>
  <c r="O716"/>
  <c r="O715" s="1"/>
  <c r="S716"/>
  <c r="S715" s="1"/>
  <c r="X716"/>
  <c r="X715" s="1"/>
  <c r="AB716"/>
  <c r="AB715" s="1"/>
  <c r="AK716"/>
  <c r="AK715" s="1"/>
  <c r="T694"/>
  <c r="T751"/>
  <c r="T750" s="1"/>
  <c r="T782" s="1"/>
  <c r="T788" s="1"/>
  <c r="T792" s="1"/>
  <c r="AO711"/>
  <c r="AO702" s="1"/>
  <c r="AS761"/>
  <c r="AS711"/>
  <c r="AS702" s="1"/>
  <c r="Y775"/>
  <c r="Z778"/>
  <c r="AM778"/>
  <c r="AA807"/>
  <c r="AA806" s="1"/>
  <c r="AN694"/>
  <c r="AN807"/>
  <c r="AN806" s="1"/>
  <c r="AN838" s="1"/>
  <c r="AN844" s="1"/>
  <c r="AN848" s="1"/>
  <c r="L711"/>
  <c r="L702" s="1"/>
  <c r="L817"/>
  <c r="L806" s="1"/>
  <c r="L838" s="1"/>
  <c r="L844" s="1"/>
  <c r="L848" s="1"/>
  <c r="Y817"/>
  <c r="Y806" s="1"/>
  <c r="Y838" s="1"/>
  <c r="Y711"/>
  <c r="Y702" s="1"/>
  <c r="M831"/>
  <c r="AK890"/>
  <c r="AS1055"/>
  <c r="AS1054" s="1"/>
  <c r="Z3029"/>
  <c r="Z3238"/>
  <c r="AL3730"/>
  <c r="AK3751"/>
  <c r="AM3778"/>
  <c r="L3799"/>
  <c r="AL3799"/>
  <c r="Z3894"/>
  <c r="AK4342"/>
  <c r="AK4341" s="1"/>
  <c r="X806"/>
  <c r="X838" s="1"/>
  <c r="X844" s="1"/>
  <c r="AW4453"/>
  <c r="AW4461"/>
  <c r="AW4471"/>
  <c r="AW4501"/>
  <c r="AW4631"/>
  <c r="AW4771"/>
  <c r="AW4781"/>
  <c r="AW4795"/>
  <c r="AW4832"/>
  <c r="AW4886"/>
  <c r="AW4962"/>
  <c r="AW4972"/>
  <c r="AW4976"/>
  <c r="AW5005"/>
  <c r="AW5054"/>
  <c r="AW5064"/>
  <c r="AW5068"/>
  <c r="AW5184"/>
  <c r="AW5205"/>
  <c r="AW5214"/>
  <c r="AW5233"/>
  <c r="AW5255"/>
  <c r="AW5342"/>
  <c r="AW5361"/>
  <c r="AW5393"/>
  <c r="AW5457"/>
  <c r="AW5465"/>
  <c r="AW5514"/>
  <c r="AW5536"/>
  <c r="AW5592"/>
  <c r="AW5658"/>
  <c r="AW5669"/>
  <c r="AW5691"/>
  <c r="AW5709"/>
  <c r="AW5814"/>
  <c r="AW5830"/>
  <c r="AW5840"/>
  <c r="AW5852"/>
  <c r="AW5909"/>
  <c r="AW6388"/>
  <c r="AW6426"/>
  <c r="AW6438"/>
  <c r="AW6466"/>
  <c r="AW6472"/>
  <c r="AW6488"/>
  <c r="AW6515"/>
  <c r="AW6629"/>
  <c r="AW6642"/>
  <c r="AW6662"/>
  <c r="AW6672"/>
  <c r="AW6727"/>
  <c r="AW6910"/>
  <c r="AW6914"/>
  <c r="AW7021"/>
  <c r="AW7084"/>
  <c r="AW7148"/>
  <c r="AW7265"/>
  <c r="AW7275"/>
  <c r="AW7320"/>
  <c r="AW7324"/>
  <c r="AW7362"/>
  <c r="AW7428"/>
  <c r="AW7439"/>
  <c r="AW7460"/>
  <c r="AW7468"/>
  <c r="AW7477"/>
  <c r="AW7498"/>
  <c r="AW7503"/>
  <c r="AW7509"/>
  <c r="AW7513"/>
  <c r="AW7517"/>
  <c r="AW7528"/>
  <c r="AW7541"/>
  <c r="AW7556"/>
  <c r="AW7561"/>
  <c r="AW7570"/>
  <c r="AW7614"/>
  <c r="AW7643"/>
  <c r="AW7658"/>
  <c r="AW7662"/>
  <c r="AW7706"/>
  <c r="AW7710"/>
  <c r="AW7716"/>
  <c r="AW7739"/>
  <c r="AW7754"/>
  <c r="AW7759"/>
  <c r="AW7764"/>
  <c r="AW7787"/>
  <c r="AW7807"/>
  <c r="AW7821"/>
  <c r="AW7892"/>
  <c r="AW7897"/>
  <c r="AW7901"/>
  <c r="AW7906"/>
  <c r="AW7992"/>
  <c r="AW8043"/>
  <c r="AW8182"/>
  <c r="AW8211"/>
  <c r="AW8216"/>
  <c r="AW8221"/>
  <c r="AW8233"/>
  <c r="AW8271"/>
  <c r="AW8287"/>
  <c r="AW8324"/>
  <c r="AW8357"/>
  <c r="AW8444"/>
  <c r="AW8481"/>
  <c r="AW8509"/>
  <c r="AW8763"/>
  <c r="AW8773"/>
  <c r="AW8785"/>
  <c r="AW8826"/>
  <c r="AW8830"/>
  <c r="AW8835"/>
  <c r="AW8846"/>
  <c r="AW8850"/>
  <c r="AW8866"/>
  <c r="AW8913"/>
  <c r="AW8917"/>
  <c r="AW8925"/>
  <c r="AW8936"/>
  <c r="AW8982"/>
  <c r="AW9002"/>
  <c r="AW9054"/>
  <c r="AW9061"/>
  <c r="AW9076"/>
  <c r="AW18"/>
  <c r="AW23"/>
  <c r="AW28"/>
  <c r="AW32"/>
  <c r="AW44"/>
  <c r="AW58"/>
  <c r="AW108"/>
  <c r="AW128"/>
  <c r="AW195"/>
  <c r="AW225"/>
  <c r="AW253"/>
  <c r="AW262"/>
  <c r="AW490"/>
  <c r="AW505"/>
  <c r="AW535"/>
  <c r="AW545"/>
  <c r="AW577"/>
  <c r="AW588"/>
  <c r="AW927"/>
  <c r="AW941"/>
  <c r="AW982"/>
  <c r="AW987"/>
  <c r="AW1001"/>
  <c r="AW1008"/>
  <c r="AW1025"/>
  <c r="AW1101"/>
  <c r="AW1127"/>
  <c r="AW1158"/>
  <c r="AW1169"/>
  <c r="AW1194"/>
  <c r="AW1211"/>
  <c r="AW3243"/>
  <c r="AW3253"/>
  <c r="AW3269"/>
  <c r="AW3275"/>
  <c r="AW3283"/>
  <c r="AW3317"/>
  <c r="AW3327"/>
  <c r="AW3331"/>
  <c r="AW3339"/>
  <c r="AW3360"/>
  <c r="AW3365"/>
  <c r="AW3371"/>
  <c r="AW3393"/>
  <c r="AW3413"/>
  <c r="AW3423"/>
  <c r="AW3477"/>
  <c r="AW3564"/>
  <c r="AW3582"/>
  <c r="AW3598"/>
  <c r="AW3602"/>
  <c r="AW3608"/>
  <c r="AW3618"/>
  <c r="AW3628"/>
  <c r="AW3654"/>
  <c r="AW3658"/>
  <c r="AW3687"/>
  <c r="AW3692"/>
  <c r="AW3698"/>
  <c r="AW3702"/>
  <c r="AW4000"/>
  <c r="R7551"/>
  <c r="AD921"/>
  <c r="AD950" s="1"/>
  <c r="AD956" s="1"/>
  <c r="AD960" s="1"/>
  <c r="AW5117"/>
  <c r="AS1817"/>
  <c r="AO1817"/>
  <c r="Q1817"/>
  <c r="M1817"/>
  <c r="AM1813"/>
  <c r="AM1812" s="1"/>
  <c r="W1813"/>
  <c r="W1812" s="1"/>
  <c r="K1813"/>
  <c r="K1812" s="1"/>
  <c r="AQ1802"/>
  <c r="AM1802"/>
  <c r="AT1802"/>
  <c r="AP1802"/>
  <c r="AL1802"/>
  <c r="AD1802"/>
  <c r="Z1802"/>
  <c r="AO1802"/>
  <c r="AK1802"/>
  <c r="AG1802"/>
  <c r="AC1802"/>
  <c r="Y1802"/>
  <c r="Q1802"/>
  <c r="AJ2155"/>
  <c r="AW4446"/>
  <c r="AW4322"/>
  <c r="AW4454"/>
  <c r="AW3706"/>
  <c r="AW3734"/>
  <c r="AW3739"/>
  <c r="AW3744"/>
  <c r="AW3831"/>
  <c r="AW4016"/>
  <c r="AW4021"/>
  <c r="AW4026"/>
  <c r="AW4030"/>
  <c r="AW4038"/>
  <c r="AW4064"/>
  <c r="AW4070"/>
  <c r="AW4086"/>
  <c r="AW4107"/>
  <c r="AW4112"/>
  <c r="AW4118"/>
  <c r="AW4266"/>
  <c r="AW4300"/>
  <c r="AW4310"/>
  <c r="AW4314"/>
  <c r="AW4343"/>
  <c r="AW4348"/>
  <c r="AW4354"/>
  <c r="AW4376"/>
  <c r="AW4392"/>
  <c r="AW4397"/>
  <c r="AW4406"/>
  <c r="AW4424"/>
  <c r="AW4440"/>
  <c r="AW4462"/>
  <c r="AW4488"/>
  <c r="AW4494"/>
  <c r="AW4498"/>
  <c r="AW6731"/>
  <c r="AW6674"/>
  <c r="AW5107"/>
  <c r="AW5109"/>
  <c r="AW5110"/>
  <c r="AW5111"/>
  <c r="AW5118"/>
  <c r="X5119"/>
  <c r="Z5122"/>
  <c r="AW5124"/>
  <c r="AW5133"/>
  <c r="J5098"/>
  <c r="J5122"/>
  <c r="W5098"/>
  <c r="AW5105"/>
  <c r="AW5113"/>
  <c r="AW5114"/>
  <c r="AP353"/>
  <c r="AP379" s="1"/>
  <c r="AS806"/>
  <c r="AS838" s="1"/>
  <c r="AS844" s="1"/>
  <c r="AS848" s="1"/>
  <c r="AG1480"/>
  <c r="O1802"/>
  <c r="W5122"/>
  <c r="R6896"/>
  <c r="R6926" s="1"/>
  <c r="AL6703"/>
  <c r="AL6733" s="1"/>
  <c r="S806"/>
  <c r="S838" s="1"/>
  <c r="S844" s="1"/>
  <c r="S848" s="1"/>
  <c r="AT469"/>
  <c r="AT498" s="1"/>
  <c r="AT504" s="1"/>
  <c r="AT508" s="1"/>
  <c r="AW3756"/>
  <c r="R1802"/>
  <c r="AW5132"/>
  <c r="K1802"/>
  <c r="AJ2628"/>
  <c r="AN6851"/>
  <c r="AN6877" s="1"/>
  <c r="AN6883" s="1"/>
  <c r="AN6887" s="1"/>
  <c r="Q7448"/>
  <c r="Q7478" s="1"/>
  <c r="Q7484" s="1"/>
  <c r="Q7488" s="1"/>
  <c r="AE6851"/>
  <c r="AE6877" s="1"/>
  <c r="AE6883" s="1"/>
  <c r="AE6887" s="1"/>
  <c r="L7702"/>
  <c r="L7731" s="1"/>
  <c r="AF5097"/>
  <c r="AF5126" s="1"/>
  <c r="AF5131" s="1"/>
  <c r="AF5135" s="1"/>
  <c r="AA5097"/>
  <c r="AA5126" s="1"/>
  <c r="AA5131" s="1"/>
  <c r="AA5135" s="1"/>
  <c r="AE7258"/>
  <c r="AG7702"/>
  <c r="AG7731" s="1"/>
  <c r="AG7737" s="1"/>
  <c r="AG7741" s="1"/>
  <c r="AO7607"/>
  <c r="AO7636" s="1"/>
  <c r="AO7642" s="1"/>
  <c r="AO7646" s="1"/>
  <c r="AG7654"/>
  <c r="AG7684" s="1"/>
  <c r="AG7690" s="1"/>
  <c r="AG7694" s="1"/>
  <c r="AN7551"/>
  <c r="Y7702"/>
  <c r="Y7731" s="1"/>
  <c r="Y7737" s="1"/>
  <c r="Y7741" s="1"/>
  <c r="O7607"/>
  <c r="O7636" s="1"/>
  <c r="O7642" s="1"/>
  <c r="O7646" s="1"/>
  <c r="AF7654"/>
  <c r="AF7684" s="1"/>
  <c r="AF7690" s="1"/>
  <c r="AF7694" s="1"/>
  <c r="AA7258"/>
  <c r="AA7287" s="1"/>
  <c r="AA7293" s="1"/>
  <c r="AA7297" s="1"/>
  <c r="S6998"/>
  <c r="S6978" s="1"/>
  <c r="L5097"/>
  <c r="L5126" s="1"/>
  <c r="L5131" s="1"/>
  <c r="L5135" s="1"/>
  <c r="AQ7551"/>
  <c r="AK7607"/>
  <c r="L7654"/>
  <c r="L7684" s="1"/>
  <c r="L7690" s="1"/>
  <c r="L7694" s="1"/>
  <c r="W5921"/>
  <c r="AR4528"/>
  <c r="AR4558" s="1"/>
  <c r="X4576"/>
  <c r="AF4576"/>
  <c r="AF4606" s="1"/>
  <c r="AF4611" s="1"/>
  <c r="AF4615" s="1"/>
  <c r="AS4576"/>
  <c r="AS4606" s="1"/>
  <c r="AS4611" s="1"/>
  <c r="AS4615" s="1"/>
  <c r="L4624"/>
  <c r="L4654" s="1"/>
  <c r="L4659" s="1"/>
  <c r="L4663" s="1"/>
  <c r="Q4672"/>
  <c r="Q4701" s="1"/>
  <c r="Q4706" s="1"/>
  <c r="Q4710" s="1"/>
  <c r="AM4672"/>
  <c r="AQ4672"/>
  <c r="AQ4701" s="1"/>
  <c r="AQ4706" s="1"/>
  <c r="AQ4710" s="1"/>
  <c r="AF4766"/>
  <c r="AF4796" s="1"/>
  <c r="AF4801" s="1"/>
  <c r="AF4805" s="1"/>
  <c r="AS4766"/>
  <c r="AS4796" s="1"/>
  <c r="AS4801" s="1"/>
  <c r="AS4805" s="1"/>
  <c r="AC4766"/>
  <c r="AC4796" s="1"/>
  <c r="AC4801" s="1"/>
  <c r="AC4805" s="1"/>
  <c r="AP4766"/>
  <c r="AP4796" s="1"/>
  <c r="AP4801" s="1"/>
  <c r="AP4805" s="1"/>
  <c r="AD4815"/>
  <c r="AD4844" s="1"/>
  <c r="AD4849" s="1"/>
  <c r="AD4853" s="1"/>
  <c r="L4862"/>
  <c r="L4891" s="1"/>
  <c r="L4896" s="1"/>
  <c r="L4900" s="1"/>
  <c r="AC4862"/>
  <c r="AC4891" s="1"/>
  <c r="AC4896" s="1"/>
  <c r="AC4900" s="1"/>
  <c r="AG4862"/>
  <c r="AG4891" s="1"/>
  <c r="AG4896" s="1"/>
  <c r="AG4900" s="1"/>
  <c r="Q4862"/>
  <c r="Q4891" s="1"/>
  <c r="Q4896" s="1"/>
  <c r="Q4900" s="1"/>
  <c r="AD4862"/>
  <c r="AD4891" s="1"/>
  <c r="AD4896" s="1"/>
  <c r="AD4900" s="1"/>
  <c r="R4862"/>
  <c r="R4891" s="1"/>
  <c r="R4896" s="1"/>
  <c r="R4900" s="1"/>
  <c r="AR4862"/>
  <c r="AR4891" s="1"/>
  <c r="AR4896" s="1"/>
  <c r="AR4900" s="1"/>
  <c r="AQ4909"/>
  <c r="AQ4938" s="1"/>
  <c r="AQ4943" s="1"/>
  <c r="AQ4947" s="1"/>
  <c r="N4909"/>
  <c r="N4938" s="1"/>
  <c r="N4943" s="1"/>
  <c r="N4947" s="1"/>
  <c r="AA4909"/>
  <c r="AR4909"/>
  <c r="AR4938" s="1"/>
  <c r="AR4943" s="1"/>
  <c r="AR4947" s="1"/>
  <c r="AB4909"/>
  <c r="AB4938" s="1"/>
  <c r="AB4943" s="1"/>
  <c r="AB4947" s="1"/>
  <c r="R4956"/>
  <c r="R4985" s="1"/>
  <c r="R4990" s="1"/>
  <c r="R4994" s="1"/>
  <c r="AA4956"/>
  <c r="AF5003"/>
  <c r="AF5032" s="1"/>
  <c r="AF5037" s="1"/>
  <c r="AF5041" s="1"/>
  <c r="AO5003"/>
  <c r="AO5032" s="1"/>
  <c r="AO5037" s="1"/>
  <c r="AO5041" s="1"/>
  <c r="P5003"/>
  <c r="P5032" s="1"/>
  <c r="P5037" s="1"/>
  <c r="P5041" s="1"/>
  <c r="T5003"/>
  <c r="T5032" s="1"/>
  <c r="T5037" s="1"/>
  <c r="T5041" s="1"/>
  <c r="AG5003"/>
  <c r="AG5032" s="1"/>
  <c r="AG5037" s="1"/>
  <c r="AG5041" s="1"/>
  <c r="M5003"/>
  <c r="M5032" s="1"/>
  <c r="P5050"/>
  <c r="P5079" s="1"/>
  <c r="P5084" s="1"/>
  <c r="P5088" s="1"/>
  <c r="AL5155"/>
  <c r="M5155"/>
  <c r="AR5155"/>
  <c r="P5171"/>
  <c r="T5171"/>
  <c r="T5170" s="1"/>
  <c r="Q5195"/>
  <c r="Q5224" s="1"/>
  <c r="Q5230" s="1"/>
  <c r="Q5234" s="1"/>
  <c r="Z5195"/>
  <c r="AD5195"/>
  <c r="AD5224" s="1"/>
  <c r="AD5230" s="1"/>
  <c r="AD5234" s="1"/>
  <c r="AM5195"/>
  <c r="AM5224" s="1"/>
  <c r="AM5230" s="1"/>
  <c r="AM5234" s="1"/>
  <c r="AQ5195"/>
  <c r="AQ5224" s="1"/>
  <c r="AQ5230" s="1"/>
  <c r="AQ5234" s="1"/>
  <c r="AA5195"/>
  <c r="AE5195"/>
  <c r="AE5224" s="1"/>
  <c r="AE5230" s="1"/>
  <c r="AE5234" s="1"/>
  <c r="AB5195"/>
  <c r="AB5224" s="1"/>
  <c r="AB5230" s="1"/>
  <c r="AB5234" s="1"/>
  <c r="N5243"/>
  <c r="N5273" s="1"/>
  <c r="N5279" s="1"/>
  <c r="N5283" s="1"/>
  <c r="AA5243"/>
  <c r="AE5243"/>
  <c r="AE5273" s="1"/>
  <c r="AE5279" s="1"/>
  <c r="AE5283" s="1"/>
  <c r="AR5243"/>
  <c r="AR5273" s="1"/>
  <c r="AR5279" s="1"/>
  <c r="AR5283" s="1"/>
  <c r="X5243"/>
  <c r="X5273" s="1"/>
  <c r="AB5243"/>
  <c r="AB5273" s="1"/>
  <c r="AB5279" s="1"/>
  <c r="AB5283" s="1"/>
  <c r="AO5243"/>
  <c r="AO5273" s="1"/>
  <c r="AO5279" s="1"/>
  <c r="AO5283" s="1"/>
  <c r="AS5243"/>
  <c r="AS5273" s="1"/>
  <c r="AS5279" s="1"/>
  <c r="AS5283" s="1"/>
  <c r="AP5243"/>
  <c r="AP5273" s="1"/>
  <c r="AP5279" s="1"/>
  <c r="AP5283" s="1"/>
  <c r="AT5243"/>
  <c r="AT5273" s="1"/>
  <c r="AT5279" s="1"/>
  <c r="AT5283" s="1"/>
  <c r="K5292"/>
  <c r="O5292"/>
  <c r="AB5292"/>
  <c r="AB5321" s="1"/>
  <c r="AB5327" s="1"/>
  <c r="AB5331" s="1"/>
  <c r="AF5292"/>
  <c r="AF5321" s="1"/>
  <c r="AF5327" s="1"/>
  <c r="AF5331" s="1"/>
  <c r="AK5292"/>
  <c r="AO5292"/>
  <c r="AO5321" s="1"/>
  <c r="AO5327" s="1"/>
  <c r="AO5331" s="1"/>
  <c r="AS5292"/>
  <c r="AS5321" s="1"/>
  <c r="AS5327" s="1"/>
  <c r="AS5331" s="1"/>
  <c r="T5292"/>
  <c r="T5321" s="1"/>
  <c r="T5327" s="1"/>
  <c r="T5331" s="1"/>
  <c r="AG5292"/>
  <c r="AG5321" s="1"/>
  <c r="AG5327" s="1"/>
  <c r="AG5331" s="1"/>
  <c r="L5340"/>
  <c r="L5370" s="1"/>
  <c r="L5376" s="1"/>
  <c r="L5380" s="1"/>
  <c r="P5340"/>
  <c r="P5370" s="1"/>
  <c r="P5376" s="1"/>
  <c r="P5380" s="1"/>
  <c r="T5340"/>
  <c r="T5370" s="1"/>
  <c r="T5376" s="1"/>
  <c r="T5380" s="1"/>
  <c r="Y5340"/>
  <c r="Y5370" s="1"/>
  <c r="Y5376" s="1"/>
  <c r="Y5380" s="1"/>
  <c r="AC5340"/>
  <c r="AC5370" s="1"/>
  <c r="AC5376" s="1"/>
  <c r="AC5380" s="1"/>
  <c r="AL5340"/>
  <c r="AL5370" s="1"/>
  <c r="AL5376" s="1"/>
  <c r="AL5380" s="1"/>
  <c r="Q5340"/>
  <c r="Q5370" s="1"/>
  <c r="Q5376" s="1"/>
  <c r="Q5380" s="1"/>
  <c r="AM5340"/>
  <c r="AM5370" s="1"/>
  <c r="AM5376" s="1"/>
  <c r="AM5380" s="1"/>
  <c r="Q5389"/>
  <c r="Q5418" s="1"/>
  <c r="Q5424" s="1"/>
  <c r="Q5428" s="1"/>
  <c r="AD5389"/>
  <c r="AD5418" s="1"/>
  <c r="AD5424" s="1"/>
  <c r="AD5428" s="1"/>
  <c r="AQ5389"/>
  <c r="AQ5418" s="1"/>
  <c r="AQ5424" s="1"/>
  <c r="AQ5428" s="1"/>
  <c r="R5389"/>
  <c r="R5418" s="1"/>
  <c r="R5424" s="1"/>
  <c r="R5428" s="1"/>
  <c r="AE5389"/>
  <c r="AE5418" s="1"/>
  <c r="AE5424" s="1"/>
  <c r="AE5428" s="1"/>
  <c r="AR5389"/>
  <c r="AR5418" s="1"/>
  <c r="AR5424" s="1"/>
  <c r="AR5428" s="1"/>
  <c r="R5437"/>
  <c r="R5466" s="1"/>
  <c r="R5472" s="1"/>
  <c r="R5476" s="1"/>
  <c r="AA5437"/>
  <c r="AA5466" s="1"/>
  <c r="AA5472" s="1"/>
  <c r="AA5476" s="1"/>
  <c r="AE5437"/>
  <c r="AE5466" s="1"/>
  <c r="AE5472" s="1"/>
  <c r="AE5476" s="1"/>
  <c r="AN5437"/>
  <c r="AR5437"/>
  <c r="AR5466" s="1"/>
  <c r="AR5472" s="1"/>
  <c r="AR5476" s="1"/>
  <c r="O5437"/>
  <c r="O5466" s="1"/>
  <c r="O5472" s="1"/>
  <c r="O5476" s="1"/>
  <c r="AO5437"/>
  <c r="AO5466" s="1"/>
  <c r="AO5472" s="1"/>
  <c r="AO5476" s="1"/>
  <c r="AS5437"/>
  <c r="AS5466" s="1"/>
  <c r="AS5472" s="1"/>
  <c r="AS5476" s="1"/>
  <c r="T5534"/>
  <c r="T5563" s="1"/>
  <c r="T5569" s="1"/>
  <c r="T5573" s="1"/>
  <c r="AP5534"/>
  <c r="AP5563" s="1"/>
  <c r="AP5569" s="1"/>
  <c r="AP5573" s="1"/>
  <c r="P5582"/>
  <c r="P5612" s="1"/>
  <c r="P5618" s="1"/>
  <c r="P5622" s="1"/>
  <c r="Y5582"/>
  <c r="Y5612" s="1"/>
  <c r="Y5618" s="1"/>
  <c r="Y5622" s="1"/>
  <c r="AC5582"/>
  <c r="AC5612" s="1"/>
  <c r="AC5618" s="1"/>
  <c r="AC5622" s="1"/>
  <c r="AG5582"/>
  <c r="AG5612" s="1"/>
  <c r="AG5618" s="1"/>
  <c r="AG5622" s="1"/>
  <c r="AT5582"/>
  <c r="AT5612" s="1"/>
  <c r="AT5618" s="1"/>
  <c r="AT5622" s="1"/>
  <c r="AD5582"/>
  <c r="AD5612" s="1"/>
  <c r="AD5618" s="1"/>
  <c r="AD5622" s="1"/>
  <c r="K5679"/>
  <c r="K5710" s="1"/>
  <c r="K5716" s="1"/>
  <c r="K5720" s="1"/>
  <c r="AR5729"/>
  <c r="AR5758" s="1"/>
  <c r="AR5764" s="1"/>
  <c r="AR5768" s="1"/>
  <c r="S5729"/>
  <c r="S5758" s="1"/>
  <c r="S5764" s="1"/>
  <c r="AK5729"/>
  <c r="AK5758" s="1"/>
  <c r="AK5764" s="1"/>
  <c r="AK5768" s="1"/>
  <c r="L5777"/>
  <c r="L5806" s="1"/>
  <c r="L5812" s="1"/>
  <c r="L5816" s="1"/>
  <c r="P5777"/>
  <c r="P5806" s="1"/>
  <c r="P5812" s="1"/>
  <c r="P5816" s="1"/>
  <c r="AP5777"/>
  <c r="AP5806" s="1"/>
  <c r="AP5812" s="1"/>
  <c r="AP5816" s="1"/>
  <c r="Q5873"/>
  <c r="Q5902" s="1"/>
  <c r="Q5908" s="1"/>
  <c r="Q5912" s="1"/>
  <c r="Z5873"/>
  <c r="Z5902" s="1"/>
  <c r="Z5908" s="1"/>
  <c r="Z5912" s="1"/>
  <c r="AD5873"/>
  <c r="AD5902" s="1"/>
  <c r="AD5908" s="1"/>
  <c r="AD5912" s="1"/>
  <c r="AM5873"/>
  <c r="AM5902" s="1"/>
  <c r="AM5908" s="1"/>
  <c r="AM5912" s="1"/>
  <c r="AQ5873"/>
  <c r="AQ5902" s="1"/>
  <c r="AQ5908" s="1"/>
  <c r="AQ5912" s="1"/>
  <c r="R5873"/>
  <c r="R5902" s="1"/>
  <c r="R5908" s="1"/>
  <c r="R5912" s="1"/>
  <c r="AR5873"/>
  <c r="AR5902" s="1"/>
  <c r="AR5908" s="1"/>
  <c r="AR5912" s="1"/>
  <c r="M5921"/>
  <c r="M5950" s="1"/>
  <c r="M5956" s="1"/>
  <c r="M5960" s="1"/>
  <c r="Q5921"/>
  <c r="Q5950" s="1"/>
  <c r="Q5956" s="1"/>
  <c r="Q5960" s="1"/>
  <c r="AM5921"/>
  <c r="AE5921"/>
  <c r="AE5950" s="1"/>
  <c r="AE5956" s="1"/>
  <c r="AE5960" s="1"/>
  <c r="AR5921"/>
  <c r="AR5950" s="1"/>
  <c r="AR5956" s="1"/>
  <c r="AR5960" s="1"/>
  <c r="N6018"/>
  <c r="N6047" s="1"/>
  <c r="N6053" s="1"/>
  <c r="N6057" s="1"/>
  <c r="S6018"/>
  <c r="S6047" s="1"/>
  <c r="S6053" s="1"/>
  <c r="S6057" s="1"/>
  <c r="X6018"/>
  <c r="X6047" s="1"/>
  <c r="X6053" s="1"/>
  <c r="X6057" s="1"/>
  <c r="AB6018"/>
  <c r="AB6047" s="1"/>
  <c r="AB6053" s="1"/>
  <c r="AB6057" s="1"/>
  <c r="O6066"/>
  <c r="O6096" s="1"/>
  <c r="O6102" s="1"/>
  <c r="O6106" s="1"/>
  <c r="S6066"/>
  <c r="S6096" s="1"/>
  <c r="S6102" s="1"/>
  <c r="S6106" s="1"/>
  <c r="X6066"/>
  <c r="AB6066"/>
  <c r="AB6096" s="1"/>
  <c r="AB6102" s="1"/>
  <c r="AB6106" s="1"/>
  <c r="AF6066"/>
  <c r="AF6096" s="1"/>
  <c r="AF6102" s="1"/>
  <c r="AF6106" s="1"/>
  <c r="AK6066"/>
  <c r="AO6066"/>
  <c r="AO6096" s="1"/>
  <c r="AO6102" s="1"/>
  <c r="AO6106" s="1"/>
  <c r="AS6066"/>
  <c r="AS6096" s="1"/>
  <c r="AS6102" s="1"/>
  <c r="AS6106" s="1"/>
  <c r="P6066"/>
  <c r="P6096" s="1"/>
  <c r="P6102" s="1"/>
  <c r="P6106" s="1"/>
  <c r="T6066"/>
  <c r="T6096" s="1"/>
  <c r="T6102" s="1"/>
  <c r="T6106" s="1"/>
  <c r="AC6066"/>
  <c r="AC6096" s="1"/>
  <c r="AC6102" s="1"/>
  <c r="AC6106" s="1"/>
  <c r="AL6066"/>
  <c r="AL6096" s="1"/>
  <c r="AP6066"/>
  <c r="AP6096" s="1"/>
  <c r="AP6102" s="1"/>
  <c r="AP6106" s="1"/>
  <c r="L6115"/>
  <c r="L6145" s="1"/>
  <c r="L6151" s="1"/>
  <c r="L6155" s="1"/>
  <c r="T6115"/>
  <c r="T6145" s="1"/>
  <c r="T6151" s="1"/>
  <c r="T6155" s="1"/>
  <c r="Y6115"/>
  <c r="Y6145" s="1"/>
  <c r="Y6151" s="1"/>
  <c r="Y6155" s="1"/>
  <c r="AC6115"/>
  <c r="AC6145" s="1"/>
  <c r="AC6151" s="1"/>
  <c r="AC6155" s="1"/>
  <c r="AL6115"/>
  <c r="AL6145" s="1"/>
  <c r="AL6151" s="1"/>
  <c r="AL6155" s="1"/>
  <c r="AP6115"/>
  <c r="AP6145" s="1"/>
  <c r="AP6151" s="1"/>
  <c r="AP6155" s="1"/>
  <c r="AT6115"/>
  <c r="AT6145" s="1"/>
  <c r="AT6151" s="1"/>
  <c r="AT6155" s="1"/>
  <c r="Q6115"/>
  <c r="Q6145" s="1"/>
  <c r="Q6151" s="1"/>
  <c r="Q6155" s="1"/>
  <c r="AD6115"/>
  <c r="AD6145" s="1"/>
  <c r="AD6151" s="1"/>
  <c r="AD6155" s="1"/>
  <c r="M6164"/>
  <c r="M6194" s="1"/>
  <c r="M6200" s="1"/>
  <c r="M6204" s="1"/>
  <c r="Q6164"/>
  <c r="Q6194" s="1"/>
  <c r="Q6200" s="1"/>
  <c r="Q6204" s="1"/>
  <c r="AD6164"/>
  <c r="AD6194" s="1"/>
  <c r="AD6200" s="1"/>
  <c r="AD6204" s="1"/>
  <c r="AM6164"/>
  <c r="AM6194" s="1"/>
  <c r="AM6200" s="1"/>
  <c r="AM6204" s="1"/>
  <c r="AQ6164"/>
  <c r="R6213"/>
  <c r="R6243" s="1"/>
  <c r="R6249" s="1"/>
  <c r="R6253" s="1"/>
  <c r="AN6213"/>
  <c r="AN7702"/>
  <c r="P2178"/>
  <c r="P2207" s="1"/>
  <c r="P2212" s="1"/>
  <c r="P2216" s="1"/>
  <c r="AF2178"/>
  <c r="AF2207" s="1"/>
  <c r="AF2212" s="1"/>
  <c r="AF2216" s="1"/>
  <c r="AO2178"/>
  <c r="AO2207" s="1"/>
  <c r="AO2212" s="1"/>
  <c r="AO2216" s="1"/>
  <c r="AS2178"/>
  <c r="AS2207" s="1"/>
  <c r="AS2212" s="1"/>
  <c r="AS2216" s="1"/>
  <c r="AG2178"/>
  <c r="AG2207" s="1"/>
  <c r="AG2212" s="1"/>
  <c r="AG2216" s="1"/>
  <c r="AP2178"/>
  <c r="AP2207" s="1"/>
  <c r="AP2212" s="1"/>
  <c r="AP2216" s="1"/>
  <c r="AE2225"/>
  <c r="AE2255" s="1"/>
  <c r="AE2260" s="1"/>
  <c r="AE2264" s="1"/>
  <c r="AR2225"/>
  <c r="AR2255" s="1"/>
  <c r="AR2260" s="1"/>
  <c r="AR2264" s="1"/>
  <c r="N2273"/>
  <c r="R2273"/>
  <c r="R2302" s="1"/>
  <c r="R2307" s="1"/>
  <c r="R2311" s="1"/>
  <c r="AN2273"/>
  <c r="AN2302" s="1"/>
  <c r="AN2307" s="1"/>
  <c r="AN2311" s="1"/>
  <c r="AR2273"/>
  <c r="AR2302" s="1"/>
  <c r="AR2307" s="1"/>
  <c r="AR2311" s="1"/>
  <c r="K2367"/>
  <c r="K2397" s="1"/>
  <c r="K2402" s="1"/>
  <c r="K2406" s="1"/>
  <c r="L2415"/>
  <c r="L2444" s="1"/>
  <c r="L2449" s="1"/>
  <c r="L2453" s="1"/>
  <c r="T2415"/>
  <c r="T2444" s="1"/>
  <c r="T2449" s="1"/>
  <c r="T2453" s="1"/>
  <c r="Y2415"/>
  <c r="Y2444" s="1"/>
  <c r="Y2449" s="1"/>
  <c r="Y2453" s="1"/>
  <c r="AT2415"/>
  <c r="AT2444" s="1"/>
  <c r="AT2449" s="1"/>
  <c r="AT2453" s="1"/>
  <c r="Q2415"/>
  <c r="Q2444" s="1"/>
  <c r="Q2449" s="1"/>
  <c r="Q2453" s="1"/>
  <c r="Z2415"/>
  <c r="Z2444" s="1"/>
  <c r="Z2449" s="1"/>
  <c r="Z2453" s="1"/>
  <c r="AD2415"/>
  <c r="AD2444" s="1"/>
  <c r="AD2449" s="1"/>
  <c r="AD2453" s="1"/>
  <c r="AQ2415"/>
  <c r="AQ2444" s="1"/>
  <c r="AQ2449" s="1"/>
  <c r="AQ2453" s="1"/>
  <c r="Q2462"/>
  <c r="Q2491" s="1"/>
  <c r="Q2496" s="1"/>
  <c r="Q2500" s="1"/>
  <c r="Z2462"/>
  <c r="AD2462"/>
  <c r="AD2491" s="1"/>
  <c r="AD2496" s="1"/>
  <c r="AD2500" s="1"/>
  <c r="AM2462"/>
  <c r="AM2491" s="1"/>
  <c r="AM2496" s="1"/>
  <c r="AM2500" s="1"/>
  <c r="AQ2462"/>
  <c r="AQ2491" s="1"/>
  <c r="AQ2496" s="1"/>
  <c r="AQ2500" s="1"/>
  <c r="N2509"/>
  <c r="N2538" s="1"/>
  <c r="N2543" s="1"/>
  <c r="N2547" s="1"/>
  <c r="R2509"/>
  <c r="R2538" s="1"/>
  <c r="R2543" s="1"/>
  <c r="R2547" s="1"/>
  <c r="AE2556"/>
  <c r="AE2585" s="1"/>
  <c r="AE2590" s="1"/>
  <c r="AE2594" s="1"/>
  <c r="AR2556"/>
  <c r="AR2585" s="1"/>
  <c r="AR2590" s="1"/>
  <c r="AR2594" s="1"/>
  <c r="K2556"/>
  <c r="O2556"/>
  <c r="O2585" s="1"/>
  <c r="O2590" s="1"/>
  <c r="O2594" s="1"/>
  <c r="S2556"/>
  <c r="S2585" s="1"/>
  <c r="S2590" s="1"/>
  <c r="S2594" s="1"/>
  <c r="X2556"/>
  <c r="P2603"/>
  <c r="P2632" s="1"/>
  <c r="P2637" s="1"/>
  <c r="P2641" s="1"/>
  <c r="AC2603"/>
  <c r="AC2632" s="1"/>
  <c r="AC2637" s="1"/>
  <c r="AC2641" s="1"/>
  <c r="AG2603"/>
  <c r="AG2632" s="1"/>
  <c r="AG2637" s="1"/>
  <c r="AG2641" s="1"/>
  <c r="AL2603"/>
  <c r="AP2603"/>
  <c r="AP2632" s="1"/>
  <c r="AP2637" s="1"/>
  <c r="AP2641" s="1"/>
  <c r="AT2603"/>
  <c r="AT2632" s="1"/>
  <c r="AT2637" s="1"/>
  <c r="AT2641" s="1"/>
  <c r="O2650"/>
  <c r="O2680" s="1"/>
  <c r="O2685" s="1"/>
  <c r="O2689" s="1"/>
  <c r="S2650"/>
  <c r="S2680" s="1"/>
  <c r="S2685" s="1"/>
  <c r="S2689" s="1"/>
  <c r="AB2650"/>
  <c r="AB2680" s="1"/>
  <c r="AB2685" s="1"/>
  <c r="AB2689" s="1"/>
  <c r="AL2650"/>
  <c r="AL2680" s="1"/>
  <c r="AL2685" s="1"/>
  <c r="AL2689" s="1"/>
  <c r="AC2698"/>
  <c r="AC2727" s="1"/>
  <c r="AC2732" s="1"/>
  <c r="AC2736" s="1"/>
  <c r="AL2698"/>
  <c r="M2698"/>
  <c r="M2727" s="1"/>
  <c r="M2732" s="1"/>
  <c r="M2736" s="1"/>
  <c r="N2745"/>
  <c r="AA2745"/>
  <c r="AN2745"/>
  <c r="AN2774" s="1"/>
  <c r="AN2779" s="1"/>
  <c r="AN2783" s="1"/>
  <c r="AR2745"/>
  <c r="AR2774" s="1"/>
  <c r="AR2779" s="1"/>
  <c r="AR2783" s="1"/>
  <c r="X5171"/>
  <c r="X5170" s="1"/>
  <c r="AB5171"/>
  <c r="AM6262"/>
  <c r="AM6292" s="1"/>
  <c r="AM6298" s="1"/>
  <c r="AM6302" s="1"/>
  <c r="AE6262"/>
  <c r="AE6292" s="1"/>
  <c r="AE6298" s="1"/>
  <c r="AE6302" s="1"/>
  <c r="M6311"/>
  <c r="M6341" s="1"/>
  <c r="M6347" s="1"/>
  <c r="M6351" s="1"/>
  <c r="Q6311"/>
  <c r="Q6341" s="1"/>
  <c r="Q6347" s="1"/>
  <c r="Q6351" s="1"/>
  <c r="AD6311"/>
  <c r="AD6341" s="1"/>
  <c r="AD6347" s="1"/>
  <c r="AD6351" s="1"/>
  <c r="AQ6311"/>
  <c r="AQ6341" s="1"/>
  <c r="AQ6347" s="1"/>
  <c r="AQ6351" s="1"/>
  <c r="AE6311"/>
  <c r="AE6341" s="1"/>
  <c r="AE6347" s="1"/>
  <c r="AE6351" s="1"/>
  <c r="AR6311"/>
  <c r="AR6341" s="1"/>
  <c r="AR6347" s="1"/>
  <c r="AR6351" s="1"/>
  <c r="Q6360"/>
  <c r="Q6389" s="1"/>
  <c r="Q6395" s="1"/>
  <c r="Q6399" s="1"/>
  <c r="AQ6360"/>
  <c r="AQ6389" s="1"/>
  <c r="AQ6395" s="1"/>
  <c r="AQ6399" s="1"/>
  <c r="R6360"/>
  <c r="AA6360"/>
  <c r="AA6389" s="1"/>
  <c r="AA6395" s="1"/>
  <c r="AA6399" s="1"/>
  <c r="AR6360"/>
  <c r="AR6389" s="1"/>
  <c r="AR6395" s="1"/>
  <c r="AR6399" s="1"/>
  <c r="N6409"/>
  <c r="N6439" s="1"/>
  <c r="N6445" s="1"/>
  <c r="N6449" s="1"/>
  <c r="AN6409"/>
  <c r="AN6439" s="1"/>
  <c r="AN6445" s="1"/>
  <c r="AN6449" s="1"/>
  <c r="AC8707"/>
  <c r="AC8706" s="1"/>
  <c r="M8144"/>
  <c r="N8144"/>
  <c r="N8174" s="1"/>
  <c r="R8144"/>
  <c r="R8174" s="1"/>
  <c r="AE8144"/>
  <c r="AE8174" s="1"/>
  <c r="AN8144"/>
  <c r="AN8174" s="1"/>
  <c r="AN8180" s="1"/>
  <c r="AR8144"/>
  <c r="AR8174" s="1"/>
  <c r="X8984"/>
  <c r="AB8984"/>
  <c r="L8984"/>
  <c r="T9098"/>
  <c r="AG9098"/>
  <c r="AL9098"/>
  <c r="AP8984"/>
  <c r="AT8984"/>
  <c r="M9098"/>
  <c r="AQ9098"/>
  <c r="O9099"/>
  <c r="X9099"/>
  <c r="AB9099"/>
  <c r="AF9099"/>
  <c r="AS9099"/>
  <c r="Y9099"/>
  <c r="S9034"/>
  <c r="AK9034"/>
  <c r="AS9034"/>
  <c r="L9034"/>
  <c r="T9034"/>
  <c r="AC9034"/>
  <c r="AL9034"/>
  <c r="AP9034"/>
  <c r="Z9034"/>
  <c r="L9072"/>
  <c r="AC9072"/>
  <c r="AP9072"/>
  <c r="M9072"/>
  <c r="AA9072"/>
  <c r="AR9072"/>
  <c r="K9098"/>
  <c r="O9098"/>
  <c r="S9098"/>
  <c r="X9098"/>
  <c r="AB9098"/>
  <c r="AO9098"/>
  <c r="AS9098"/>
  <c r="AW3584"/>
  <c r="M8662"/>
  <c r="M8661" s="1"/>
  <c r="AS8707"/>
  <c r="AS8706" s="1"/>
  <c r="AN1087"/>
  <c r="L1087"/>
  <c r="AL1087"/>
  <c r="AP7354"/>
  <c r="AP7383" s="1"/>
  <c r="AP7389" s="1"/>
  <c r="AP7393" s="1"/>
  <c r="Q7354"/>
  <c r="Q7383" s="1"/>
  <c r="Q7389" s="1"/>
  <c r="Q7393" s="1"/>
  <c r="AA7401"/>
  <c r="AA7430" s="1"/>
  <c r="AA7436" s="1"/>
  <c r="AA7440" s="1"/>
  <c r="O7551"/>
  <c r="S7607"/>
  <c r="S7636" s="1"/>
  <c r="S7642" s="1"/>
  <c r="S7646" s="1"/>
  <c r="Z7702"/>
  <c r="Z7731" s="1"/>
  <c r="Z7737" s="1"/>
  <c r="Z7741" s="1"/>
  <c r="L8206"/>
  <c r="AT8429"/>
  <c r="AW7454"/>
  <c r="AW7521"/>
  <c r="AW7673"/>
  <c r="AW7808"/>
  <c r="AW7830"/>
  <c r="AW7893"/>
  <c r="AW7983"/>
  <c r="AW8150"/>
  <c r="AW8183"/>
  <c r="AW8218"/>
  <c r="AW8321"/>
  <c r="AW8382"/>
  <c r="AW8642"/>
  <c r="AW8657"/>
  <c r="AW8768"/>
  <c r="AW8777"/>
  <c r="AW8796"/>
  <c r="AW8969"/>
  <c r="AW138"/>
  <c r="AW142"/>
  <c r="AW204"/>
  <c r="AW268"/>
  <c r="AW377"/>
  <c r="AW949"/>
  <c r="AW1287"/>
  <c r="AW1294"/>
  <c r="AW1701"/>
  <c r="AW1871"/>
  <c r="AW2151"/>
  <c r="AW3175"/>
  <c r="AW3281"/>
  <c r="AW3347"/>
  <c r="AW3377"/>
  <c r="AW3469"/>
  <c r="AW3613"/>
  <c r="AW3659"/>
  <c r="AW3801"/>
  <c r="AW3828"/>
  <c r="AW3888"/>
  <c r="AW3984"/>
  <c r="AW4684"/>
  <c r="AW5183"/>
  <c r="AW5258"/>
  <c r="AW5319"/>
  <c r="AW5352"/>
  <c r="AW7512"/>
  <c r="AW3273"/>
  <c r="AW3364"/>
  <c r="AW3426"/>
  <c r="AW3470"/>
  <c r="AW3524"/>
  <c r="AW3536"/>
  <c r="AD1359"/>
  <c r="AD1358" s="1"/>
  <c r="P8028"/>
  <c r="P8059" s="1"/>
  <c r="AW2995"/>
  <c r="AJ185"/>
  <c r="AJ2083"/>
  <c r="AE5873"/>
  <c r="AE5902" s="1"/>
  <c r="AE5908" s="1"/>
  <c r="AE5912" s="1"/>
  <c r="P1471"/>
  <c r="M265"/>
  <c r="Z265"/>
  <c r="AM265"/>
  <c r="Z375"/>
  <c r="AA470"/>
  <c r="K469"/>
  <c r="K498" s="1"/>
  <c r="K504" s="1"/>
  <c r="K508" s="1"/>
  <c r="M491"/>
  <c r="Z491"/>
  <c r="AM491"/>
  <c r="N494"/>
  <c r="AN549"/>
  <c r="AK576"/>
  <c r="N598"/>
  <c r="N597" s="1"/>
  <c r="AN598"/>
  <c r="AN597" s="1"/>
  <c r="S604"/>
  <c r="S603" s="1"/>
  <c r="X604"/>
  <c r="X603" s="1"/>
  <c r="Y620"/>
  <c r="L642"/>
  <c r="L631" s="1"/>
  <c r="Y642"/>
  <c r="Y631" s="1"/>
  <c r="AC642"/>
  <c r="AC631" s="1"/>
  <c r="AP642"/>
  <c r="AP631" s="1"/>
  <c r="AR1055"/>
  <c r="AR1054" s="1"/>
  <c r="K1055"/>
  <c r="K1054" s="1"/>
  <c r="O1055"/>
  <c r="O1054" s="1"/>
  <c r="S1055"/>
  <c r="S1054" s="1"/>
  <c r="X1055"/>
  <c r="X1054" s="1"/>
  <c r="AB1055"/>
  <c r="AB1054" s="1"/>
  <c r="L2179"/>
  <c r="AB2179"/>
  <c r="AK2179"/>
  <c r="AL2178"/>
  <c r="AA2200"/>
  <c r="K2203"/>
  <c r="AL2250"/>
  <c r="AL2416"/>
  <c r="N2415"/>
  <c r="N2444" s="1"/>
  <c r="N2449" s="1"/>
  <c r="N2453" s="1"/>
  <c r="AA2415"/>
  <c r="AN2415"/>
  <c r="X2437"/>
  <c r="AN2437"/>
  <c r="AK2484"/>
  <c r="L2487"/>
  <c r="Y2487"/>
  <c r="AL2487"/>
  <c r="Z2510"/>
  <c r="X2509"/>
  <c r="L2531"/>
  <c r="AL2531"/>
  <c r="K2651"/>
  <c r="X2651"/>
  <c r="X2650" s="1"/>
  <c r="AK2651"/>
  <c r="N2672"/>
  <c r="L2699"/>
  <c r="L2698" s="1"/>
  <c r="L2727" s="1"/>
  <c r="L2732" s="1"/>
  <c r="L2736" s="1"/>
  <c r="K2720"/>
  <c r="Y2723"/>
  <c r="N2909"/>
  <c r="L2959"/>
  <c r="M3006"/>
  <c r="Z3006"/>
  <c r="AA3028"/>
  <c r="AA3057" s="1"/>
  <c r="AA3062" s="1"/>
  <c r="AA3066" s="1"/>
  <c r="X3028"/>
  <c r="AM3050"/>
  <c r="AL3147"/>
  <c r="K3169"/>
  <c r="AK3169"/>
  <c r="AK3198" s="1"/>
  <c r="AK3203" s="1"/>
  <c r="AK3207" s="1"/>
  <c r="N3547"/>
  <c r="AA3547"/>
  <c r="AN3547"/>
  <c r="L3595"/>
  <c r="L3594" s="1"/>
  <c r="L3620" s="1"/>
  <c r="L3625" s="1"/>
  <c r="L3629" s="1"/>
  <c r="N3594"/>
  <c r="N3620" s="1"/>
  <c r="N3625" s="1"/>
  <c r="N3629" s="1"/>
  <c r="AN3594"/>
  <c r="K3616"/>
  <c r="X3616"/>
  <c r="L3639"/>
  <c r="AL3639"/>
  <c r="N3638"/>
  <c r="AK3660"/>
  <c r="L3663"/>
  <c r="AL3663"/>
  <c r="M3686"/>
  <c r="M3685" s="1"/>
  <c r="L3751"/>
  <c r="X3777"/>
  <c r="Y3777"/>
  <c r="Y3803" s="1"/>
  <c r="Y3808" s="1"/>
  <c r="Y3812" s="1"/>
  <c r="N3870"/>
  <c r="M3891"/>
  <c r="AM3891"/>
  <c r="AN4315"/>
  <c r="X4318"/>
  <c r="L4342"/>
  <c r="L4341" s="1"/>
  <c r="Y4342"/>
  <c r="AM4341"/>
  <c r="AM4369" s="1"/>
  <c r="AM4374" s="1"/>
  <c r="AM4378" s="1"/>
  <c r="AA4341"/>
  <c r="AA4369" s="1"/>
  <c r="AA4374" s="1"/>
  <c r="AA4378" s="1"/>
  <c r="X4363"/>
  <c r="AK4363"/>
  <c r="L4366"/>
  <c r="Y4366"/>
  <c r="AL4366"/>
  <c r="M4388"/>
  <c r="M4435"/>
  <c r="X4767"/>
  <c r="X4766" s="1"/>
  <c r="X4796" s="1"/>
  <c r="X4801" s="1"/>
  <c r="X4805" s="1"/>
  <c r="AK4767"/>
  <c r="AK4766" s="1"/>
  <c r="AK4796" s="1"/>
  <c r="AK4801" s="1"/>
  <c r="AK4805" s="1"/>
  <c r="L4766"/>
  <c r="L4796" s="1"/>
  <c r="L4801" s="1"/>
  <c r="L4805" s="1"/>
  <c r="N4788"/>
  <c r="AA4788"/>
  <c r="AN4788"/>
  <c r="K4840"/>
  <c r="AK4840"/>
  <c r="Y4863"/>
  <c r="AN4862"/>
  <c r="AN4891" s="1"/>
  <c r="AN4896" s="1"/>
  <c r="AN4900" s="1"/>
  <c r="K4884"/>
  <c r="X4884"/>
  <c r="AL4887"/>
  <c r="M4910"/>
  <c r="Z4910"/>
  <c r="Z4909" s="1"/>
  <c r="Z4938" s="1"/>
  <c r="Z4943" s="1"/>
  <c r="Z4947" s="1"/>
  <c r="AM4910"/>
  <c r="K4909"/>
  <c r="K4938" s="1"/>
  <c r="K4943" s="1"/>
  <c r="K4947" s="1"/>
  <c r="AL4931"/>
  <c r="N4957"/>
  <c r="AN4957"/>
  <c r="M4978"/>
  <c r="Z4978"/>
  <c r="AM4978"/>
  <c r="N4981"/>
  <c r="AA4981"/>
  <c r="K5004"/>
  <c r="X5004"/>
  <c r="AK5004"/>
  <c r="L5003"/>
  <c r="L5032" s="1"/>
  <c r="L5037" s="1"/>
  <c r="L5041" s="1"/>
  <c r="AL5003"/>
  <c r="AL5032" s="1"/>
  <c r="AL5037" s="1"/>
  <c r="AL5041" s="1"/>
  <c r="N5025"/>
  <c r="AA5025"/>
  <c r="AN5025"/>
  <c r="K5028"/>
  <c r="X5028"/>
  <c r="X5072"/>
  <c r="AK5072"/>
  <c r="L5075"/>
  <c r="AL5075"/>
  <c r="AF1055"/>
  <c r="AF1054" s="1"/>
  <c r="AT4341"/>
  <c r="AT4369" s="1"/>
  <c r="AT4374" s="1"/>
  <c r="AT4378" s="1"/>
  <c r="O604"/>
  <c r="O603" s="1"/>
  <c r="AB5153"/>
  <c r="AF5153"/>
  <c r="AN5754"/>
  <c r="AN5799"/>
  <c r="Y5826"/>
  <c r="Y5825" s="1"/>
  <c r="AL5826"/>
  <c r="Z5825"/>
  <c r="Z5854" s="1"/>
  <c r="Z5860" s="1"/>
  <c r="Z5864" s="1"/>
  <c r="AM5825"/>
  <c r="AM5854" s="1"/>
  <c r="AM5860" s="1"/>
  <c r="AM5864" s="1"/>
  <c r="AK5847"/>
  <c r="L5850"/>
  <c r="Y5850"/>
  <c r="AL5850"/>
  <c r="N5873"/>
  <c r="N5902" s="1"/>
  <c r="N5908" s="1"/>
  <c r="N5912" s="1"/>
  <c r="K5873"/>
  <c r="K5902" s="1"/>
  <c r="K5908" s="1"/>
  <c r="K5912" s="1"/>
  <c r="X5873"/>
  <c r="L5895"/>
  <c r="AL5895"/>
  <c r="AA6019"/>
  <c r="AN6019"/>
  <c r="AN6018" s="1"/>
  <c r="AN6047" s="1"/>
  <c r="AN6053" s="1"/>
  <c r="AN6057" s="1"/>
  <c r="M6040"/>
  <c r="Z6040"/>
  <c r="K6067"/>
  <c r="Y6066"/>
  <c r="Y6096" s="1"/>
  <c r="Y6102" s="1"/>
  <c r="Y6106" s="1"/>
  <c r="X6092"/>
  <c r="AK6092"/>
  <c r="X6137"/>
  <c r="X6262"/>
  <c r="X6292" s="1"/>
  <c r="X6298" s="1"/>
  <c r="X6302" s="1"/>
  <c r="AL6284"/>
  <c r="AN6311"/>
  <c r="AN6341" s="1"/>
  <c r="AN6347" s="1"/>
  <c r="AN6351" s="1"/>
  <c r="N6360"/>
  <c r="N6389" s="1"/>
  <c r="N6395" s="1"/>
  <c r="N6399" s="1"/>
  <c r="AK6360"/>
  <c r="AK8053"/>
  <c r="L8084"/>
  <c r="L8083" s="1"/>
  <c r="L8112" s="1"/>
  <c r="L8118" s="1"/>
  <c r="L8122" s="1"/>
  <c r="L7933"/>
  <c r="Y8084"/>
  <c r="Y8083" s="1"/>
  <c r="Y8112" s="1"/>
  <c r="Y8118" s="1"/>
  <c r="Y8122" s="1"/>
  <c r="Q8961"/>
  <c r="AD8961"/>
  <c r="AM8961"/>
  <c r="AQ8961"/>
  <c r="M9099"/>
  <c r="Q3594"/>
  <c r="Q3620" s="1"/>
  <c r="Q3625" s="1"/>
  <c r="Q3629" s="1"/>
  <c r="AC5155"/>
  <c r="AL5292"/>
  <c r="AL5321" s="1"/>
  <c r="AL5327" s="1"/>
  <c r="AL5331" s="1"/>
  <c r="AA5268"/>
  <c r="AO4909"/>
  <c r="AO4938" s="1"/>
  <c r="AO4943" s="1"/>
  <c r="AO4947" s="1"/>
  <c r="AM4766"/>
  <c r="AP9098"/>
  <c r="AC8897"/>
  <c r="AC8927" s="1"/>
  <c r="AC8933" s="1"/>
  <c r="L6284"/>
  <c r="AL5583"/>
  <c r="Z5485"/>
  <c r="Z5515" s="1"/>
  <c r="Z5521" s="1"/>
  <c r="Z5525" s="1"/>
  <c r="AA5389"/>
  <c r="M2415"/>
  <c r="M2444" s="1"/>
  <c r="M2449" s="1"/>
  <c r="M2453" s="1"/>
  <c r="AL5437"/>
  <c r="AL5466" s="1"/>
  <c r="AL5472" s="1"/>
  <c r="AL5476" s="1"/>
  <c r="L5171"/>
  <c r="AB243"/>
  <c r="AB269" s="1"/>
  <c r="AB275" s="1"/>
  <c r="AB279" s="1"/>
  <c r="M5582"/>
  <c r="AD5166"/>
  <c r="AD5165" s="1"/>
  <c r="X6311"/>
  <c r="X6341" s="1"/>
  <c r="X6347" s="1"/>
  <c r="X6351" s="1"/>
  <c r="AP2650"/>
  <c r="AP2680" s="1"/>
  <c r="AP2685" s="1"/>
  <c r="AP2689" s="1"/>
  <c r="AN5825"/>
  <c r="AN5854" s="1"/>
  <c r="AN5860" s="1"/>
  <c r="AN5864" s="1"/>
  <c r="X5153"/>
  <c r="AE2509"/>
  <c r="AE2538" s="1"/>
  <c r="AE2543" s="1"/>
  <c r="AE2547" s="1"/>
  <c r="AL575"/>
  <c r="Z5414"/>
  <c r="T3869"/>
  <c r="T3899" s="1"/>
  <c r="T3904" s="1"/>
  <c r="T3908" s="1"/>
  <c r="AL8897"/>
  <c r="AL8927" s="1"/>
  <c r="AL8933" s="1"/>
  <c r="L8897"/>
  <c r="L8927" s="1"/>
  <c r="L8933" s="1"/>
  <c r="N6213"/>
  <c r="N6243" s="1"/>
  <c r="N6249" s="1"/>
  <c r="N6253" s="1"/>
  <c r="AN5462"/>
  <c r="N4387"/>
  <c r="N4416" s="1"/>
  <c r="N4421" s="1"/>
  <c r="N4425" s="1"/>
  <c r="AN5389"/>
  <c r="Y5171"/>
  <c r="AQ6459"/>
  <c r="AQ6489" s="1"/>
  <c r="AQ6495" s="1"/>
  <c r="AQ6499" s="1"/>
  <c r="Y5155"/>
  <c r="AN5155"/>
  <c r="AM5292"/>
  <c r="AM5321" s="1"/>
  <c r="AM5327" s="1"/>
  <c r="AM5331" s="1"/>
  <c r="R5155"/>
  <c r="P8897"/>
  <c r="P8927" s="1"/>
  <c r="P8933" s="1"/>
  <c r="N6164"/>
  <c r="N6194" s="1"/>
  <c r="N6200" s="1"/>
  <c r="N6204" s="1"/>
  <c r="Q5485"/>
  <c r="Q5515" s="1"/>
  <c r="Q5521" s="1"/>
  <c r="Q5525" s="1"/>
  <c r="AN2509"/>
  <c r="AN2538" s="1"/>
  <c r="AN2543" s="1"/>
  <c r="AN2547" s="1"/>
  <c r="X243"/>
  <c r="X269" s="1"/>
  <c r="X275" s="1"/>
  <c r="X279" s="1"/>
  <c r="X8897"/>
  <c r="X8927" s="1"/>
  <c r="AL5777"/>
  <c r="AL5806" s="1"/>
  <c r="AL5812" s="1"/>
  <c r="AL5816" s="1"/>
  <c r="X750"/>
  <c r="X782" s="1"/>
  <c r="X788" s="1"/>
  <c r="X792" s="1"/>
  <c r="AR3169"/>
  <c r="AR3198" s="1"/>
  <c r="AR3203" s="1"/>
  <c r="AR3207" s="1"/>
  <c r="R2745"/>
  <c r="R2774" s="1"/>
  <c r="R2779" s="1"/>
  <c r="R2783" s="1"/>
  <c r="K3821"/>
  <c r="Q5292"/>
  <c r="Q5321" s="1"/>
  <c r="Q5327" s="1"/>
  <c r="Q5331" s="1"/>
  <c r="AD3263"/>
  <c r="AD3292" s="1"/>
  <c r="AD3297" s="1"/>
  <c r="AD3301" s="1"/>
  <c r="P2650"/>
  <c r="P2680" s="1"/>
  <c r="P2685" s="1"/>
  <c r="P2689" s="1"/>
  <c r="M2462"/>
  <c r="AA5873"/>
  <c r="AA5902" s="1"/>
  <c r="AA5908" s="1"/>
  <c r="AA5912" s="1"/>
  <c r="AF4058"/>
  <c r="AF4087" s="1"/>
  <c r="AF4092" s="1"/>
  <c r="AF4096" s="1"/>
  <c r="AK24"/>
  <c r="R71"/>
  <c r="R70" s="1"/>
  <c r="R99" s="1"/>
  <c r="R105" s="1"/>
  <c r="AO5729"/>
  <c r="AO5758" s="1"/>
  <c r="AO5764" s="1"/>
  <c r="AO5768" s="1"/>
  <c r="AA2981"/>
  <c r="AA3010" s="1"/>
  <c r="AA3015" s="1"/>
  <c r="AA3019" s="1"/>
  <c r="AC5729"/>
  <c r="AC5758" s="1"/>
  <c r="AC5764" s="1"/>
  <c r="AC5768" s="1"/>
  <c r="N6115"/>
  <c r="N6145" s="1"/>
  <c r="N6151" s="1"/>
  <c r="N6155" s="1"/>
  <c r="Y469"/>
  <c r="Y498" s="1"/>
  <c r="Y504" s="1"/>
  <c r="Y508" s="1"/>
  <c r="AF5437"/>
  <c r="AF5466" s="1"/>
  <c r="AF5472" s="1"/>
  <c r="AF5476" s="1"/>
  <c r="Y3546"/>
  <c r="AG2887"/>
  <c r="AG2916" s="1"/>
  <c r="AG2921" s="1"/>
  <c r="AG2925" s="1"/>
  <c r="Z5340"/>
  <c r="Z5370" s="1"/>
  <c r="Z5376" s="1"/>
  <c r="Z5380" s="1"/>
  <c r="R631"/>
  <c r="AF3821"/>
  <c r="AF3851" s="1"/>
  <c r="AF3856" s="1"/>
  <c r="AF3860" s="1"/>
  <c r="AE5825"/>
  <c r="AE5854" s="1"/>
  <c r="AE5860" s="1"/>
  <c r="AE5864" s="1"/>
  <c r="R5582"/>
  <c r="R5612" s="1"/>
  <c r="R5618" s="1"/>
  <c r="R5622" s="1"/>
  <c r="AB3216"/>
  <c r="AB3245" s="1"/>
  <c r="AB3250" s="1"/>
  <c r="AB3254" s="1"/>
  <c r="S6262"/>
  <c r="S6292" s="1"/>
  <c r="S6298" s="1"/>
  <c r="S6302" s="1"/>
  <c r="AM5003"/>
  <c r="AM5032" s="1"/>
  <c r="AM5037" s="1"/>
  <c r="AM5041" s="1"/>
  <c r="T2603"/>
  <c r="T2632" s="1"/>
  <c r="T2637" s="1"/>
  <c r="T2641" s="1"/>
  <c r="Z6115"/>
  <c r="AL3546"/>
  <c r="AG8897"/>
  <c r="AG8927" s="1"/>
  <c r="AG8933" s="1"/>
  <c r="O5243"/>
  <c r="O5273" s="1"/>
  <c r="O5279" s="1"/>
  <c r="O5283" s="1"/>
  <c r="P663"/>
  <c r="AL6921"/>
  <c r="AL7185"/>
  <c r="AL7526"/>
  <c r="AL7525" s="1"/>
  <c r="AK8373"/>
  <c r="AK8372" s="1"/>
  <c r="AK8401" s="1"/>
  <c r="AL8662"/>
  <c r="AL8661" s="1"/>
  <c r="AP8662"/>
  <c r="AP8661" s="1"/>
  <c r="AW7514"/>
  <c r="P469"/>
  <c r="P498" s="1"/>
  <c r="P504" s="1"/>
  <c r="P508" s="1"/>
  <c r="T469"/>
  <c r="T498" s="1"/>
  <c r="T504" s="1"/>
  <c r="T508" s="1"/>
  <c r="AG469"/>
  <c r="AG498" s="1"/>
  <c r="AG504" s="1"/>
  <c r="AG508" s="1"/>
  <c r="AG2415"/>
  <c r="AG2444" s="1"/>
  <c r="AG2449" s="1"/>
  <c r="AG2453" s="1"/>
  <c r="AD2509"/>
  <c r="AD2538" s="1"/>
  <c r="AD2543" s="1"/>
  <c r="AD2547" s="1"/>
  <c r="AM2509"/>
  <c r="AM2538" s="1"/>
  <c r="AM2543" s="1"/>
  <c r="AM2547" s="1"/>
  <c r="Y2556"/>
  <c r="Y2585" s="1"/>
  <c r="Y2590" s="1"/>
  <c r="Y2594" s="1"/>
  <c r="N2556"/>
  <c r="AN2556"/>
  <c r="M2650"/>
  <c r="M2680" s="1"/>
  <c r="M2685" s="1"/>
  <c r="M2689" s="1"/>
  <c r="AD2650"/>
  <c r="AD2680" s="1"/>
  <c r="AD2685" s="1"/>
  <c r="AD2689" s="1"/>
  <c r="Z2887"/>
  <c r="AD2887"/>
  <c r="AD2916" s="1"/>
  <c r="AD2921" s="1"/>
  <c r="AD2925" s="1"/>
  <c r="AQ2887"/>
  <c r="AQ2916" s="1"/>
  <c r="AQ2921" s="1"/>
  <c r="AQ2925" s="1"/>
  <c r="AF5195"/>
  <c r="AF5224" s="1"/>
  <c r="AF5230" s="1"/>
  <c r="AF5234" s="1"/>
  <c r="AG716"/>
  <c r="AG715" s="1"/>
  <c r="P1130"/>
  <c r="P1129" s="1"/>
  <c r="AB1290"/>
  <c r="AB1289" s="1"/>
  <c r="AP1543"/>
  <c r="Q7952"/>
  <c r="AQ3263"/>
  <c r="AQ3292" s="1"/>
  <c r="AQ3297" s="1"/>
  <c r="AQ3301" s="1"/>
  <c r="K2273"/>
  <c r="K2302" s="1"/>
  <c r="K2307" s="1"/>
  <c r="K2311" s="1"/>
  <c r="AN1542"/>
  <c r="AK469"/>
  <c r="AK498" s="1"/>
  <c r="AK504" s="1"/>
  <c r="AK508" s="1"/>
  <c r="N694"/>
  <c r="N692" s="1"/>
  <c r="AT8897"/>
  <c r="AT8927" s="1"/>
  <c r="AT8933" s="1"/>
  <c r="AL309"/>
  <c r="AB5437"/>
  <c r="AB5466" s="1"/>
  <c r="AB5472" s="1"/>
  <c r="AB5476" s="1"/>
  <c r="AB70"/>
  <c r="AB99" s="1"/>
  <c r="AB105" s="1"/>
  <c r="AB109" s="1"/>
  <c r="AF70"/>
  <c r="AF99" s="1"/>
  <c r="AF105" s="1"/>
  <c r="AF109" s="1"/>
  <c r="AS70"/>
  <c r="AS99" s="1"/>
  <c r="AS105" s="1"/>
  <c r="AS109" s="1"/>
  <c r="AC70"/>
  <c r="AC99" s="1"/>
  <c r="AC105" s="1"/>
  <c r="AC109" s="1"/>
  <c r="AT70"/>
  <c r="N122"/>
  <c r="N153" s="1"/>
  <c r="N159" s="1"/>
  <c r="N163" s="1"/>
  <c r="R122"/>
  <c r="R153" s="1"/>
  <c r="R159" s="1"/>
  <c r="R163" s="1"/>
  <c r="AR122"/>
  <c r="AR153" s="1"/>
  <c r="AR159" s="1"/>
  <c r="AR163" s="1"/>
  <c r="K185"/>
  <c r="K218" s="1"/>
  <c r="K224" s="1"/>
  <c r="K228" s="1"/>
  <c r="Z185"/>
  <c r="Z218" s="1"/>
  <c r="AQ185"/>
  <c r="AQ218" s="1"/>
  <c r="K243"/>
  <c r="K269" s="1"/>
  <c r="K275" s="1"/>
  <c r="K279" s="1"/>
  <c r="S243"/>
  <c r="S269" s="1"/>
  <c r="S275" s="1"/>
  <c r="S279" s="1"/>
  <c r="AF243"/>
  <c r="AF269" s="1"/>
  <c r="AF275" s="1"/>
  <c r="AF279" s="1"/>
  <c r="AK243"/>
  <c r="AK269" s="1"/>
  <c r="AK275" s="1"/>
  <c r="AK279" s="1"/>
  <c r="AS243"/>
  <c r="AS269" s="1"/>
  <c r="AS275" s="1"/>
  <c r="AS279" s="1"/>
  <c r="T243"/>
  <c r="T269" s="1"/>
  <c r="T275" s="1"/>
  <c r="T279" s="1"/>
  <c r="AC243"/>
  <c r="AC269" s="1"/>
  <c r="AC275" s="1"/>
  <c r="AT243"/>
  <c r="AT269" s="1"/>
  <c r="AT275" s="1"/>
  <c r="AT279" s="1"/>
  <c r="Q243"/>
  <c r="Q269" s="1"/>
  <c r="Q275" s="1"/>
  <c r="Q279" s="1"/>
  <c r="AD243"/>
  <c r="AD269" s="1"/>
  <c r="AD275" s="1"/>
  <c r="AD279" s="1"/>
  <c r="AQ243"/>
  <c r="AQ269" s="1"/>
  <c r="AQ275" s="1"/>
  <c r="AQ279" s="1"/>
  <c r="L527"/>
  <c r="L553" s="1"/>
  <c r="L559" s="1"/>
  <c r="L563" s="1"/>
  <c r="P527"/>
  <c r="P553" s="1"/>
  <c r="P559" s="1"/>
  <c r="P563" s="1"/>
  <c r="AT527"/>
  <c r="AT553" s="1"/>
  <c r="AT559" s="1"/>
  <c r="AT563" s="1"/>
  <c r="AQ527"/>
  <c r="AQ553" s="1"/>
  <c r="AQ559" s="1"/>
  <c r="AQ563" s="1"/>
  <c r="AE527"/>
  <c r="AE553" s="1"/>
  <c r="AE559" s="1"/>
  <c r="AE563" s="1"/>
  <c r="AC575"/>
  <c r="AG575"/>
  <c r="AQ575"/>
  <c r="AE575"/>
  <c r="Q620"/>
  <c r="Z620"/>
  <c r="AD620"/>
  <c r="AQ620"/>
  <c r="R620"/>
  <c r="AE620"/>
  <c r="AR620"/>
  <c r="AL631"/>
  <c r="AK8897"/>
  <c r="AK8927" s="1"/>
  <c r="AK8933" s="1"/>
  <c r="AA7979"/>
  <c r="AA8008" s="1"/>
  <c r="AA8014" s="1"/>
  <c r="AA8018" s="1"/>
  <c r="AK8259"/>
  <c r="AW1231"/>
  <c r="Q7860"/>
  <c r="Q7859" s="1"/>
  <c r="AW5306"/>
  <c r="AF1758"/>
  <c r="Q1784"/>
  <c r="Z1784"/>
  <c r="AD1784"/>
  <c r="P1784"/>
  <c r="AG1784"/>
  <c r="AF1847"/>
  <c r="AF1876" s="1"/>
  <c r="AS1847"/>
  <c r="AS1876" s="1"/>
  <c r="AS1881" s="1"/>
  <c r="AS1885" s="1"/>
  <c r="AQ1894"/>
  <c r="AQ1923" s="1"/>
  <c r="AQ1928" s="1"/>
  <c r="AQ1932" s="1"/>
  <c r="Z1988"/>
  <c r="Z2017" s="1"/>
  <c r="Z2022" s="1"/>
  <c r="Z2026" s="1"/>
  <c r="L2035"/>
  <c r="L2065" s="1"/>
  <c r="L2070" s="1"/>
  <c r="L2074" s="1"/>
  <c r="T2035"/>
  <c r="T2065" s="1"/>
  <c r="T2070" s="1"/>
  <c r="T2074" s="1"/>
  <c r="AT2035"/>
  <c r="AT2065" s="1"/>
  <c r="AT2070" s="1"/>
  <c r="AT2074" s="1"/>
  <c r="AW6026"/>
  <c r="AW6071"/>
  <c r="AW3601"/>
  <c r="AW3648"/>
  <c r="K2934"/>
  <c r="X2934"/>
  <c r="AF2934"/>
  <c r="AF2963" s="1"/>
  <c r="AF2968" s="1"/>
  <c r="AF2972" s="1"/>
  <c r="AO2934"/>
  <c r="AO2963" s="1"/>
  <c r="AO2968" s="1"/>
  <c r="AO2972" s="1"/>
  <c r="AD3685"/>
  <c r="AD3711" s="1"/>
  <c r="AD3716" s="1"/>
  <c r="AD3720" s="1"/>
  <c r="K3729"/>
  <c r="O3729"/>
  <c r="O3759" s="1"/>
  <c r="O3764" s="1"/>
  <c r="O3768" s="1"/>
  <c r="X3729"/>
  <c r="X3759" s="1"/>
  <c r="X3764" s="1"/>
  <c r="X3768" s="1"/>
  <c r="AO3729"/>
  <c r="AO3759" s="1"/>
  <c r="AO3764" s="1"/>
  <c r="AO3768" s="1"/>
  <c r="AS3729"/>
  <c r="AS3759" s="1"/>
  <c r="AS3764" s="1"/>
  <c r="AS3768" s="1"/>
  <c r="AG3729"/>
  <c r="AG3759" s="1"/>
  <c r="AG3764" s="1"/>
  <c r="AG3768" s="1"/>
  <c r="AT3729"/>
  <c r="AT3759" s="1"/>
  <c r="AT3764" s="1"/>
  <c r="AT3768" s="1"/>
  <c r="Q3777"/>
  <c r="Q3803" s="1"/>
  <c r="AD3777"/>
  <c r="AD3803" s="1"/>
  <c r="AD3808" s="1"/>
  <c r="AD3812" s="1"/>
  <c r="R3777"/>
  <c r="R3803" s="1"/>
  <c r="R3808" s="1"/>
  <c r="R3812" s="1"/>
  <c r="AE3777"/>
  <c r="AE3803" s="1"/>
  <c r="AE3808" s="1"/>
  <c r="AE3812" s="1"/>
  <c r="AN3777"/>
  <c r="AN3803" s="1"/>
  <c r="AN3808" s="1"/>
  <c r="AN3812" s="1"/>
  <c r="AR3777"/>
  <c r="AR3803" s="1"/>
  <c r="AR3808" s="1"/>
  <c r="AR3812" s="1"/>
  <c r="S3777"/>
  <c r="S3803" s="1"/>
  <c r="S3808" s="1"/>
  <c r="S3812" s="1"/>
  <c r="AB3777"/>
  <c r="AB3803" s="1"/>
  <c r="AF3777"/>
  <c r="AF3803" s="1"/>
  <c r="AF3808" s="1"/>
  <c r="AF3812" s="1"/>
  <c r="AK3777"/>
  <c r="AK3803" s="1"/>
  <c r="AK3808" s="1"/>
  <c r="AK3812" s="1"/>
  <c r="AO3777"/>
  <c r="AO3803" s="1"/>
  <c r="AO3808" s="1"/>
  <c r="AO3812" s="1"/>
  <c r="P3821"/>
  <c r="P3851" s="1"/>
  <c r="P3856" s="1"/>
  <c r="P3860" s="1"/>
  <c r="AC3821"/>
  <c r="AC3851" s="1"/>
  <c r="AC3856" s="1"/>
  <c r="AC3860" s="1"/>
  <c r="AO3821"/>
  <c r="AS3821"/>
  <c r="AS3851" s="1"/>
  <c r="AS3856" s="1"/>
  <c r="AS3860" s="1"/>
  <c r="AP3821"/>
  <c r="AP3851" s="1"/>
  <c r="AP3856" s="1"/>
  <c r="AP3860" s="1"/>
  <c r="AT3821"/>
  <c r="AT3851" s="1"/>
  <c r="AT3856" s="1"/>
  <c r="AT3860" s="1"/>
  <c r="Q3821"/>
  <c r="Q3851" s="1"/>
  <c r="Q3856" s="1"/>
  <c r="Q3860" s="1"/>
  <c r="L3917"/>
  <c r="L3946" s="1"/>
  <c r="L3951" s="1"/>
  <c r="L3955" s="1"/>
  <c r="P3917"/>
  <c r="P3946" s="1"/>
  <c r="P3951" s="1"/>
  <c r="P3955" s="1"/>
  <c r="T3917"/>
  <c r="T3946" s="1"/>
  <c r="T3951" s="1"/>
  <c r="T3955" s="1"/>
  <c r="Y3917"/>
  <c r="Y3946" s="1"/>
  <c r="Y3951" s="1"/>
  <c r="Y3955" s="1"/>
  <c r="AC3917"/>
  <c r="AC3946" s="1"/>
  <c r="AC3951" s="1"/>
  <c r="AC3955" s="1"/>
  <c r="AG3917"/>
  <c r="AG3946" s="1"/>
  <c r="AG3951" s="1"/>
  <c r="AG3955" s="1"/>
  <c r="AL3917"/>
  <c r="AL3946" s="1"/>
  <c r="AL3951" s="1"/>
  <c r="AL3955" s="1"/>
  <c r="AP3917"/>
  <c r="AP3946" s="1"/>
  <c r="AP3951" s="1"/>
  <c r="AP3955" s="1"/>
  <c r="M3917"/>
  <c r="M3946" s="1"/>
  <c r="M3951" s="1"/>
  <c r="M3955" s="1"/>
  <c r="Q3917"/>
  <c r="Q3946" s="1"/>
  <c r="Q3951" s="1"/>
  <c r="Q3955" s="1"/>
  <c r="Z3917"/>
  <c r="Z3946" s="1"/>
  <c r="Z3951" s="1"/>
  <c r="Z3955" s="1"/>
  <c r="AD3917"/>
  <c r="AD3946" s="1"/>
  <c r="AD3951" s="1"/>
  <c r="AD3955" s="1"/>
  <c r="AQ3917"/>
  <c r="AQ3946" s="1"/>
  <c r="AQ3951" s="1"/>
  <c r="AQ3955" s="1"/>
  <c r="AM3964"/>
  <c r="Z5171"/>
  <c r="AD5171"/>
  <c r="AP6459"/>
  <c r="AP6489" s="1"/>
  <c r="AP6495" s="1"/>
  <c r="AP6499" s="1"/>
  <c r="O8897"/>
  <c r="O8927" s="1"/>
  <c r="O8933" s="1"/>
  <c r="AB8897"/>
  <c r="AB8927" s="1"/>
  <c r="AB8933" s="1"/>
  <c r="AF8897"/>
  <c r="AF8927" s="1"/>
  <c r="AF8933" s="1"/>
  <c r="AF8937" s="1"/>
  <c r="AE8897"/>
  <c r="AE8927" s="1"/>
  <c r="AE8933" s="1"/>
  <c r="Q6213"/>
  <c r="Q6243" s="1"/>
  <c r="Q6249" s="1"/>
  <c r="Q6253" s="1"/>
  <c r="AD6213"/>
  <c r="AD6243" s="1"/>
  <c r="AD6249" s="1"/>
  <c r="AD6253" s="1"/>
  <c r="Q7919"/>
  <c r="Q7922" s="1"/>
  <c r="AW4358"/>
  <c r="AW6327"/>
  <c r="AW1218"/>
  <c r="AD631"/>
  <c r="Q680"/>
  <c r="Z680"/>
  <c r="AD680"/>
  <c r="AM680"/>
  <c r="AQ680"/>
  <c r="O865"/>
  <c r="O895" s="1"/>
  <c r="O902" s="1"/>
  <c r="O906" s="1"/>
  <c r="AS865"/>
  <c r="AS895" s="1"/>
  <c r="AS902" s="1"/>
  <c r="AS906" s="1"/>
  <c r="P865"/>
  <c r="P895" s="1"/>
  <c r="P902" s="1"/>
  <c r="P906" s="1"/>
  <c r="T865"/>
  <c r="T895" s="1"/>
  <c r="T902" s="1"/>
  <c r="T906" s="1"/>
  <c r="AC865"/>
  <c r="AC895" s="1"/>
  <c r="AC902" s="1"/>
  <c r="AC906" s="1"/>
  <c r="AP865"/>
  <c r="AP895" s="1"/>
  <c r="AP902" s="1"/>
  <c r="AP906" s="1"/>
  <c r="AD865"/>
  <c r="AD895" s="1"/>
  <c r="AD902" s="1"/>
  <c r="AD906" s="1"/>
  <c r="P921"/>
  <c r="P950" s="1"/>
  <c r="P956" s="1"/>
  <c r="P960" s="1"/>
  <c r="AC921"/>
  <c r="AC950" s="1"/>
  <c r="AC956" s="1"/>
  <c r="AC960" s="1"/>
  <c r="AG921"/>
  <c r="AG950" s="1"/>
  <c r="AG956" s="1"/>
  <c r="AG960" s="1"/>
  <c r="AT921"/>
  <c r="AT950" s="1"/>
  <c r="AT956" s="1"/>
  <c r="AT960" s="1"/>
  <c r="R921"/>
  <c r="R950" s="1"/>
  <c r="R956" s="1"/>
  <c r="R960" s="1"/>
  <c r="AB1031"/>
  <c r="AB1030" s="1"/>
  <c r="Q1055"/>
  <c r="Q1054" s="1"/>
  <c r="AE1087"/>
  <c r="O1087"/>
  <c r="X1087"/>
  <c r="P1087"/>
  <c r="T1087"/>
  <c r="AC1087"/>
  <c r="AG1087"/>
  <c r="AP1087"/>
  <c r="AT1087"/>
  <c r="Q1087"/>
  <c r="AQ1087"/>
  <c r="K4058"/>
  <c r="K4087" s="1"/>
  <c r="K4092" s="1"/>
  <c r="K4096" s="1"/>
  <c r="AL4672"/>
  <c r="AL4701" s="1"/>
  <c r="AL4706" s="1"/>
  <c r="AL4710" s="1"/>
  <c r="AD5340"/>
  <c r="AD5370" s="1"/>
  <c r="AD5376" s="1"/>
  <c r="AD5380" s="1"/>
  <c r="AF6409"/>
  <c r="AF6439" s="1"/>
  <c r="AF6445" s="1"/>
  <c r="AF6449" s="1"/>
  <c r="AS6409"/>
  <c r="AS6439" s="1"/>
  <c r="AS6445" s="1"/>
  <c r="AS6449" s="1"/>
  <c r="Q6409"/>
  <c r="Q6439" s="1"/>
  <c r="Q6445" s="1"/>
  <c r="Q6449" s="1"/>
  <c r="AM6409"/>
  <c r="AM6439" s="1"/>
  <c r="AM6445" s="1"/>
  <c r="AM6449" s="1"/>
  <c r="AQ6409"/>
  <c r="AQ6439" s="1"/>
  <c r="AQ6445" s="1"/>
  <c r="AQ6449" s="1"/>
  <c r="AF6459"/>
  <c r="AF6489" s="1"/>
  <c r="AF6495" s="1"/>
  <c r="AF6499" s="1"/>
  <c r="T6508"/>
  <c r="T6537" s="1"/>
  <c r="T6543" s="1"/>
  <c r="T6547" s="1"/>
  <c r="AL6508"/>
  <c r="AP6508"/>
  <c r="AP6537" s="1"/>
  <c r="AP6543" s="1"/>
  <c r="AP6547" s="1"/>
  <c r="M6508"/>
  <c r="M6537" s="1"/>
  <c r="M6543" s="1"/>
  <c r="M6547" s="1"/>
  <c r="AQ6508"/>
  <c r="AQ6537" s="1"/>
  <c r="AQ6543" s="1"/>
  <c r="AQ6547" s="1"/>
  <c r="AE6508"/>
  <c r="AE6537" s="1"/>
  <c r="AE6543" s="1"/>
  <c r="AE6547" s="1"/>
  <c r="AR6508"/>
  <c r="AR6537" s="1"/>
  <c r="AR6543" s="1"/>
  <c r="AR6547" s="1"/>
  <c r="Q6556"/>
  <c r="Q6586" s="1"/>
  <c r="Q6592" s="1"/>
  <c r="Q6596" s="1"/>
  <c r="AD6556"/>
  <c r="AD6586" s="1"/>
  <c r="AD6592" s="1"/>
  <c r="AD6596" s="1"/>
  <c r="R6556"/>
  <c r="R6586" s="1"/>
  <c r="R6592" s="1"/>
  <c r="R6596" s="1"/>
  <c r="AR6556"/>
  <c r="AR6586" s="1"/>
  <c r="AR6592" s="1"/>
  <c r="AR6596" s="1"/>
  <c r="N45"/>
  <c r="AA45"/>
  <c r="AN45"/>
  <c r="S71"/>
  <c r="S70" s="1"/>
  <c r="S99" s="1"/>
  <c r="S105" s="1"/>
  <c r="S109" s="1"/>
  <c r="X71"/>
  <c r="AK71"/>
  <c r="AK70" s="1"/>
  <c r="AK99" s="1"/>
  <c r="M70"/>
  <c r="M99" s="1"/>
  <c r="M105" s="1"/>
  <c r="M109" s="1"/>
  <c r="AM70"/>
  <c r="AM99" s="1"/>
  <c r="AM105" s="1"/>
  <c r="AM109" s="1"/>
  <c r="N92"/>
  <c r="L123"/>
  <c r="L122" s="1"/>
  <c r="L153" s="1"/>
  <c r="L159" s="1"/>
  <c r="L163" s="1"/>
  <c r="P123"/>
  <c r="P122" s="1"/>
  <c r="P153" s="1"/>
  <c r="P159" s="1"/>
  <c r="P163" s="1"/>
  <c r="T123"/>
  <c r="T122" s="1"/>
  <c r="T153" s="1"/>
  <c r="T159" s="1"/>
  <c r="T163" s="1"/>
  <c r="Y123"/>
  <c r="Y122" s="1"/>
  <c r="Y153" s="1"/>
  <c r="Y159" s="1"/>
  <c r="Y163" s="1"/>
  <c r="AC123"/>
  <c r="AC122" s="1"/>
  <c r="AC153" s="1"/>
  <c r="AC159" s="1"/>
  <c r="AC163" s="1"/>
  <c r="AG123"/>
  <c r="AG122" s="1"/>
  <c r="AG153" s="1"/>
  <c r="AG159" s="1"/>
  <c r="AG163" s="1"/>
  <c r="AL123"/>
  <c r="AT123"/>
  <c r="AT122" s="1"/>
  <c r="AT153" s="1"/>
  <c r="AT159" s="1"/>
  <c r="AT163" s="1"/>
  <c r="Y243"/>
  <c r="Y269" s="1"/>
  <c r="Y275" s="1"/>
  <c r="Y279" s="1"/>
  <c r="Z243"/>
  <c r="AM243"/>
  <c r="T528"/>
  <c r="T527" s="1"/>
  <c r="T553" s="1"/>
  <c r="T559" s="1"/>
  <c r="T563" s="1"/>
  <c r="Y528"/>
  <c r="Y527" s="1"/>
  <c r="Y553" s="1"/>
  <c r="Y559" s="1"/>
  <c r="Y563" s="1"/>
  <c r="AC528"/>
  <c r="AC527" s="1"/>
  <c r="AC553" s="1"/>
  <c r="AC559" s="1"/>
  <c r="AC563" s="1"/>
  <c r="AG528"/>
  <c r="AG527" s="1"/>
  <c r="AG553" s="1"/>
  <c r="AG559" s="1"/>
  <c r="AG563" s="1"/>
  <c r="AP528"/>
  <c r="M527"/>
  <c r="M553" s="1"/>
  <c r="M559" s="1"/>
  <c r="M563" s="1"/>
  <c r="K549"/>
  <c r="X549"/>
  <c r="L576"/>
  <c r="L575" s="1"/>
  <c r="Y576"/>
  <c r="Y575" s="1"/>
  <c r="AM575"/>
  <c r="K598"/>
  <c r="K597" s="1"/>
  <c r="S598"/>
  <c r="S597" s="1"/>
  <c r="X598"/>
  <c r="X597" s="1"/>
  <c r="AB598"/>
  <c r="AB597" s="1"/>
  <c r="AK598"/>
  <c r="AK597" s="1"/>
  <c r="AO598"/>
  <c r="AO597" s="1"/>
  <c r="AS598"/>
  <c r="AS597" s="1"/>
  <c r="L604"/>
  <c r="L603" s="1"/>
  <c r="P604"/>
  <c r="P603" s="1"/>
  <c r="T604"/>
  <c r="T603" s="1"/>
  <c r="AC604"/>
  <c r="AC603" s="1"/>
  <c r="AL604"/>
  <c r="AL603" s="1"/>
  <c r="AP604"/>
  <c r="AP603" s="1"/>
  <c r="AT604"/>
  <c r="AT603" s="1"/>
  <c r="M620"/>
  <c r="AM620"/>
  <c r="AA620"/>
  <c r="AN620"/>
  <c r="AO632"/>
  <c r="AO631" s="1"/>
  <c r="M642"/>
  <c r="M631" s="1"/>
  <c r="Z642"/>
  <c r="AM642"/>
  <c r="AM631" s="1"/>
  <c r="N656"/>
  <c r="N663"/>
  <c r="R663"/>
  <c r="AN663"/>
  <c r="K666"/>
  <c r="X666"/>
  <c r="AK666"/>
  <c r="AT680"/>
  <c r="AA680"/>
  <c r="AE680"/>
  <c r="AN680"/>
  <c r="AR680"/>
  <c r="AM831"/>
  <c r="AA834"/>
  <c r="X866"/>
  <c r="AK866"/>
  <c r="L865"/>
  <c r="M865"/>
  <c r="M895" s="1"/>
  <c r="M902" s="1"/>
  <c r="M906" s="1"/>
  <c r="AM865"/>
  <c r="AM895" s="1"/>
  <c r="AM902" s="1"/>
  <c r="AM906" s="1"/>
  <c r="AA887"/>
  <c r="K890"/>
  <c r="X890"/>
  <c r="L922"/>
  <c r="L921" s="1"/>
  <c r="Y922"/>
  <c r="AL922"/>
  <c r="M921"/>
  <c r="Z921"/>
  <c r="Z950" s="1"/>
  <c r="Z956" s="1"/>
  <c r="Z960" s="1"/>
  <c r="X943"/>
  <c r="AK943"/>
  <c r="L946"/>
  <c r="Y946"/>
  <c r="AL946"/>
  <c r="M1471"/>
  <c r="Z981"/>
  <c r="Z980" s="1"/>
  <c r="AD981"/>
  <c r="AD980" s="1"/>
  <c r="AM981"/>
  <c r="AM980" s="1"/>
  <c r="AQ981"/>
  <c r="AQ980" s="1"/>
  <c r="AA980"/>
  <c r="L1003"/>
  <c r="P1003"/>
  <c r="P1002" s="1"/>
  <c r="T1003"/>
  <c r="T1002" s="1"/>
  <c r="AC1003"/>
  <c r="AC1002" s="1"/>
  <c r="AL1003"/>
  <c r="AL1002" s="1"/>
  <c r="AP1003"/>
  <c r="AP1002" s="1"/>
  <c r="AT1003"/>
  <c r="AT1002" s="1"/>
  <c r="M1003"/>
  <c r="M1002" s="1"/>
  <c r="Q1003"/>
  <c r="Q1002" s="1"/>
  <c r="Z1003"/>
  <c r="Z1002" s="1"/>
  <c r="AM1003"/>
  <c r="AM1002" s="1"/>
  <c r="N1031"/>
  <c r="R1031"/>
  <c r="R1030" s="1"/>
  <c r="AE1031"/>
  <c r="AE1030" s="1"/>
  <c r="AN1031"/>
  <c r="AN1030" s="1"/>
  <c r="AR1031"/>
  <c r="AR1030" s="1"/>
  <c r="K1031"/>
  <c r="K1030" s="1"/>
  <c r="O1031"/>
  <c r="O1030" s="1"/>
  <c r="S1031"/>
  <c r="S1030" s="1"/>
  <c r="X1031"/>
  <c r="X1030" s="1"/>
  <c r="AO1031"/>
  <c r="AO1030" s="1"/>
  <c r="AS1031"/>
  <c r="AS1030" s="1"/>
  <c r="L1031"/>
  <c r="L1030" s="1"/>
  <c r="P1031"/>
  <c r="P1030" s="1"/>
  <c r="T1031"/>
  <c r="T1030" s="1"/>
  <c r="Y1031"/>
  <c r="Y1030" s="1"/>
  <c r="AC1031"/>
  <c r="AC1030" s="1"/>
  <c r="AG1031"/>
  <c r="AG1030" s="1"/>
  <c r="M1049"/>
  <c r="M1048" s="1"/>
  <c r="Z1049"/>
  <c r="Z1048" s="1"/>
  <c r="AD1049"/>
  <c r="AD1048" s="1"/>
  <c r="AM1049"/>
  <c r="AM1048" s="1"/>
  <c r="N1055"/>
  <c r="N1054" s="1"/>
  <c r="Z1055"/>
  <c r="Z1054" s="1"/>
  <c r="AD1055"/>
  <c r="AD1054" s="1"/>
  <c r="AM1055"/>
  <c r="AM1054" s="1"/>
  <c r="R1055"/>
  <c r="R1054" s="1"/>
  <c r="K1087"/>
  <c r="AB1087"/>
  <c r="AK1087"/>
  <c r="AO1087"/>
  <c r="Y1087"/>
  <c r="M1087"/>
  <c r="Z1087"/>
  <c r="AJ3453"/>
  <c r="AD527"/>
  <c r="AD553" s="1"/>
  <c r="AD559" s="1"/>
  <c r="AD563" s="1"/>
  <c r="Q575"/>
  <c r="AM185"/>
  <c r="N921"/>
  <c r="N950" s="1"/>
  <c r="N956" s="1"/>
  <c r="N960" s="1"/>
  <c r="AA122"/>
  <c r="AA153" s="1"/>
  <c r="AA159" s="1"/>
  <c r="AA163" s="1"/>
  <c r="P70"/>
  <c r="P99" s="1"/>
  <c r="P105" s="1"/>
  <c r="P109" s="1"/>
  <c r="Z575"/>
  <c r="Q185"/>
  <c r="Q218" s="1"/>
  <c r="Q224" s="1"/>
  <c r="Q228" s="1"/>
  <c r="AN921"/>
  <c r="AN950" s="1"/>
  <c r="AN956" s="1"/>
  <c r="AN960" s="1"/>
  <c r="S980"/>
  <c r="Z865"/>
  <c r="Z895" s="1"/>
  <c r="Z902" s="1"/>
  <c r="Z906" s="1"/>
  <c r="AW7907"/>
  <c r="AW8266"/>
  <c r="AW8358"/>
  <c r="AW148"/>
  <c r="AW1050"/>
  <c r="AW1267"/>
  <c r="AW2143"/>
  <c r="AW2439"/>
  <c r="AW2591"/>
  <c r="AW3035"/>
  <c r="AW3041"/>
  <c r="AW5330"/>
  <c r="AW247"/>
  <c r="AW409"/>
  <c r="AW3422"/>
  <c r="AW3504"/>
  <c r="AW3518"/>
  <c r="AW3558"/>
  <c r="AW3675"/>
  <c r="AW3691"/>
  <c r="AW3829"/>
  <c r="AW4073"/>
  <c r="AK7131"/>
  <c r="AK7130" s="1"/>
  <c r="R7577"/>
  <c r="R7576" s="1"/>
  <c r="R7186"/>
  <c r="AN1446"/>
  <c r="AN1445" s="1"/>
  <c r="AQ1751"/>
  <c r="AQ1750" s="1"/>
  <c r="AM1751"/>
  <c r="AM1750" s="1"/>
  <c r="W4503"/>
  <c r="W4887"/>
  <c r="W5365"/>
  <c r="W5535"/>
  <c r="W5583"/>
  <c r="W5826"/>
  <c r="W5850"/>
  <c r="W5895"/>
  <c r="W5943"/>
  <c r="W6067"/>
  <c r="W6066" s="1"/>
  <c r="W6606"/>
  <c r="W6676"/>
  <c r="W7019"/>
  <c r="W7497"/>
  <c r="W7750"/>
  <c r="W8228"/>
  <c r="W8759"/>
  <c r="W8839"/>
  <c r="W9087"/>
  <c r="AJ301"/>
  <c r="AJ412"/>
  <c r="AJ494"/>
  <c r="AJ632"/>
  <c r="AJ943"/>
  <c r="AJ1209"/>
  <c r="AJ1481"/>
  <c r="AJ1543"/>
  <c r="AJ1597"/>
  <c r="AJ1618"/>
  <c r="AJ1660"/>
  <c r="AJ1695"/>
  <c r="AJ2036"/>
  <c r="AJ3595"/>
  <c r="AJ3639"/>
  <c r="AJ3707"/>
  <c r="AJ8339"/>
  <c r="AJ8676"/>
  <c r="AW5596"/>
  <c r="Q70"/>
  <c r="AW1137"/>
  <c r="AW1117"/>
  <c r="AW1199"/>
  <c r="AW1217"/>
  <c r="AW4688"/>
  <c r="AW4636"/>
  <c r="AW3315"/>
  <c r="AW3197"/>
  <c r="AW3159"/>
  <c r="AW3137"/>
  <c r="AW9025"/>
  <c r="AW8989"/>
  <c r="AW8492"/>
  <c r="AW8478"/>
  <c r="AW8464"/>
  <c r="AW8409"/>
  <c r="AW4013"/>
  <c r="AW3976"/>
  <c r="AW3954"/>
  <c r="AW3936"/>
  <c r="AW3745"/>
  <c r="AW3719"/>
  <c r="AP70"/>
  <c r="AP99" s="1"/>
  <c r="AP105" s="1"/>
  <c r="AP109" s="1"/>
  <c r="AL865"/>
  <c r="AW6282"/>
  <c r="AW3619"/>
  <c r="AW7356"/>
  <c r="AW7884"/>
  <c r="AW7271"/>
  <c r="AW6952"/>
  <c r="AW7083"/>
  <c r="AW7065"/>
  <c r="AW6821"/>
  <c r="AW9069"/>
  <c r="AW3363"/>
  <c r="AW3185"/>
  <c r="AW2563"/>
  <c r="AW8473"/>
  <c r="AW7368"/>
  <c r="AW3320"/>
  <c r="AW9083"/>
  <c r="AW3386"/>
  <c r="AW4251"/>
  <c r="AW1459"/>
  <c r="AW551"/>
  <c r="AW541"/>
  <c r="AW7921"/>
  <c r="AW4923"/>
  <c r="AW3514"/>
  <c r="AW3290"/>
  <c r="AW7822"/>
  <c r="AW2429"/>
  <c r="AW2391"/>
  <c r="AW4121"/>
  <c r="AW9029"/>
  <c r="AW8121"/>
  <c r="AW7119"/>
  <c r="AW1977"/>
  <c r="AW8634"/>
  <c r="AW134"/>
  <c r="AW3278"/>
  <c r="AW1203"/>
  <c r="AW8399"/>
  <c r="AW3802"/>
  <c r="AW3709"/>
  <c r="AW1223"/>
  <c r="AW7755"/>
  <c r="AW7721"/>
  <c r="AW5892"/>
  <c r="AW8295"/>
  <c r="AW3655"/>
  <c r="AW7669"/>
  <c r="AW7659"/>
  <c r="AW7542"/>
  <c r="AW8829"/>
  <c r="AW1236"/>
  <c r="AW276"/>
  <c r="AW161"/>
  <c r="AW190"/>
  <c r="AW6682"/>
  <c r="AW6719"/>
  <c r="AW6828"/>
  <c r="AW8453"/>
  <c r="AE122"/>
  <c r="AE153" s="1"/>
  <c r="AE159" s="1"/>
  <c r="AE163" s="1"/>
  <c r="AW7814"/>
  <c r="AW4736"/>
  <c r="AD70"/>
  <c r="AD99" s="1"/>
  <c r="AW2433"/>
  <c r="AW7323"/>
  <c r="AW3785"/>
  <c r="AW1957"/>
  <c r="AW1851"/>
  <c r="AW7248"/>
  <c r="AW3322"/>
  <c r="AW1303"/>
  <c r="AW3596"/>
  <c r="AW5396"/>
  <c r="AW8276"/>
  <c r="AW3083"/>
  <c r="AW2042"/>
  <c r="AW7625"/>
  <c r="AW7571"/>
  <c r="AW4309"/>
  <c r="AW4125"/>
  <c r="AW1391"/>
  <c r="AW8841"/>
  <c r="AW1342"/>
  <c r="AW8833"/>
  <c r="AW1012"/>
  <c r="AW8679"/>
  <c r="AW4414"/>
  <c r="AW6906"/>
  <c r="AW7598"/>
  <c r="AW7656"/>
  <c r="AW7757"/>
  <c r="AW8042"/>
  <c r="AW8158"/>
  <c r="AW3665"/>
  <c r="X8430"/>
  <c r="X8429" s="1"/>
  <c r="AK8430"/>
  <c r="AK8429" s="1"/>
  <c r="K3500"/>
  <c r="O3500"/>
  <c r="O3528" s="1"/>
  <c r="O3533" s="1"/>
  <c r="O3537" s="1"/>
  <c r="S3500"/>
  <c r="S3528" s="1"/>
  <c r="S3533" s="1"/>
  <c r="S3537" s="1"/>
  <c r="X3500"/>
  <c r="X3528" s="1"/>
  <c r="X3533" s="1"/>
  <c r="X3537" s="1"/>
  <c r="AB3500"/>
  <c r="AB3528" s="1"/>
  <c r="AB3533" s="1"/>
  <c r="AB3537" s="1"/>
  <c r="AK3500"/>
  <c r="AE3638"/>
  <c r="AE3667" s="1"/>
  <c r="AE3672" s="1"/>
  <c r="AE3676" s="1"/>
  <c r="AN3638"/>
  <c r="AN3667" s="1"/>
  <c r="AN3672" s="1"/>
  <c r="AN3676" s="1"/>
  <c r="AE6018"/>
  <c r="AE6047" s="1"/>
  <c r="AE6053" s="1"/>
  <c r="AE6057" s="1"/>
  <c r="AE8694"/>
  <c r="O8694"/>
  <c r="S8694"/>
  <c r="AB8694"/>
  <c r="AK8694"/>
  <c r="AO8694"/>
  <c r="M8889"/>
  <c r="AM8889"/>
  <c r="AQ8889"/>
  <c r="AA8889"/>
  <c r="S8889"/>
  <c r="X8889"/>
  <c r="AB8889"/>
  <c r="AF8889"/>
  <c r="AS8889"/>
  <c r="AT1446"/>
  <c r="AT1445" s="1"/>
  <c r="L1446"/>
  <c r="L1445" s="1"/>
  <c r="W5970"/>
  <c r="W6238"/>
  <c r="W6533"/>
  <c r="W6775"/>
  <c r="W7132"/>
  <c r="W7402"/>
  <c r="AJ1290"/>
  <c r="AJ2342"/>
  <c r="AJ2487"/>
  <c r="AJ3003"/>
  <c r="AJ3335"/>
  <c r="T5097"/>
  <c r="T5126" s="1"/>
  <c r="T5131" s="1"/>
  <c r="T5135" s="1"/>
  <c r="AD5097"/>
  <c r="AD5126" s="1"/>
  <c r="AD5131" s="1"/>
  <c r="AD5135" s="1"/>
  <c r="AP5097"/>
  <c r="AP5126" s="1"/>
  <c r="AP5131" s="1"/>
  <c r="AP5135" s="1"/>
  <c r="AT5097"/>
  <c r="AT5126" s="1"/>
  <c r="AT5131" s="1"/>
  <c r="AT5135" s="1"/>
  <c r="AG8759"/>
  <c r="AG8758" s="1"/>
  <c r="AG8787" s="1"/>
  <c r="O122"/>
  <c r="O153" s="1"/>
  <c r="O159" s="1"/>
  <c r="O163" s="1"/>
  <c r="S122"/>
  <c r="S153" s="1"/>
  <c r="S159" s="1"/>
  <c r="S163" s="1"/>
  <c r="AO122"/>
  <c r="AO153" s="1"/>
  <c r="AO159" s="1"/>
  <c r="AO163" s="1"/>
  <c r="Q122"/>
  <c r="Q153" s="1"/>
  <c r="Q159" s="1"/>
  <c r="Q163" s="1"/>
  <c r="AQ122"/>
  <c r="AQ153" s="1"/>
  <c r="AQ159" s="1"/>
  <c r="AQ163" s="1"/>
  <c r="O185"/>
  <c r="S185"/>
  <c r="S218" s="1"/>
  <c r="S224" s="1"/>
  <c r="S228" s="1"/>
  <c r="AF185"/>
  <c r="AF218" s="1"/>
  <c r="AF224" s="1"/>
  <c r="AF228" s="1"/>
  <c r="T185"/>
  <c r="T218" s="1"/>
  <c r="T224" s="1"/>
  <c r="T228" s="1"/>
  <c r="AP185"/>
  <c r="AP218" s="1"/>
  <c r="AP224" s="1"/>
  <c r="AP228" s="1"/>
  <c r="AT185"/>
  <c r="AT218" s="1"/>
  <c r="AT224" s="1"/>
  <c r="AT228" s="1"/>
  <c r="N309"/>
  <c r="AE309"/>
  <c r="AR309"/>
  <c r="P318"/>
  <c r="T318"/>
  <c r="AC318"/>
  <c r="AG318"/>
  <c r="AP318"/>
  <c r="AT318"/>
  <c r="AD353"/>
  <c r="AD379" s="1"/>
  <c r="AQ353"/>
  <c r="AQ379" s="1"/>
  <c r="AQ385" s="1"/>
  <c r="AQ389" s="1"/>
  <c r="AR353"/>
  <c r="AO353"/>
  <c r="AO379" s="1"/>
  <c r="AO385" s="1"/>
  <c r="AO389" s="1"/>
  <c r="AS353"/>
  <c r="AS379" s="1"/>
  <c r="AS385" s="1"/>
  <c r="AS389" s="1"/>
  <c r="X411"/>
  <c r="X438" s="1"/>
  <c r="X444" s="1"/>
  <c r="X448" s="1"/>
  <c r="M411"/>
  <c r="M438" s="1"/>
  <c r="M444" s="1"/>
  <c r="M448" s="1"/>
  <c r="R575"/>
  <c r="AT620"/>
  <c r="S1273"/>
  <c r="AB5729"/>
  <c r="AB5758" s="1"/>
  <c r="AB5764" s="1"/>
  <c r="AB5768" s="1"/>
  <c r="K6556"/>
  <c r="O6556"/>
  <c r="O6586" s="1"/>
  <c r="O6592" s="1"/>
  <c r="O6596" s="1"/>
  <c r="AK6556"/>
  <c r="AK6586" s="1"/>
  <c r="AK6592" s="1"/>
  <c r="AK6596" s="1"/>
  <c r="P6605"/>
  <c r="P6635" s="1"/>
  <c r="P6641" s="1"/>
  <c r="P6645" s="1"/>
  <c r="AC6605"/>
  <c r="AC6635" s="1"/>
  <c r="AC6641" s="1"/>
  <c r="AC6645" s="1"/>
  <c r="AP6605"/>
  <c r="AP6635" s="1"/>
  <c r="AP6641" s="1"/>
  <c r="AP6645" s="1"/>
  <c r="AW3938"/>
  <c r="AW4046"/>
  <c r="AW4212"/>
  <c r="AW4234"/>
  <c r="AW5021"/>
  <c r="AW5087"/>
  <c r="AW5260"/>
  <c r="AW5427"/>
  <c r="O309"/>
  <c r="AO309"/>
  <c r="M575"/>
  <c r="AP575"/>
  <c r="AT631"/>
  <c r="T711"/>
  <c r="T702" s="1"/>
  <c r="N1673"/>
  <c r="T1715"/>
  <c r="T1714" s="1"/>
  <c r="R3917"/>
  <c r="R3946" s="1"/>
  <c r="R3951" s="1"/>
  <c r="R3955" s="1"/>
  <c r="AE3917"/>
  <c r="AE3946" s="1"/>
  <c r="AE3951" s="1"/>
  <c r="AE3955" s="1"/>
  <c r="AR3917"/>
  <c r="AR3946" s="1"/>
  <c r="AR3951" s="1"/>
  <c r="AR3955" s="1"/>
  <c r="AO3964"/>
  <c r="AO3993" s="1"/>
  <c r="AO3998" s="1"/>
  <c r="AO4002" s="1"/>
  <c r="AS3964"/>
  <c r="AS3993" s="1"/>
  <c r="AS3998" s="1"/>
  <c r="AS4002" s="1"/>
  <c r="AG6262"/>
  <c r="AG6292" s="1"/>
  <c r="AG6298" s="1"/>
  <c r="AG6302" s="1"/>
  <c r="AE2887"/>
  <c r="AE2916" s="1"/>
  <c r="AE2921" s="1"/>
  <c r="AE2925" s="1"/>
  <c r="AN2887"/>
  <c r="AN2916" s="1"/>
  <c r="AN2921" s="1"/>
  <c r="AN2925" s="1"/>
  <c r="AO2887"/>
  <c r="AG3216"/>
  <c r="AG3245" s="1"/>
  <c r="AG3250" s="1"/>
  <c r="AG3254" s="1"/>
  <c r="Z3546"/>
  <c r="Z3576" s="1"/>
  <c r="Z3581" s="1"/>
  <c r="Z3585" s="1"/>
  <c r="R3546"/>
  <c r="R3576" s="1"/>
  <c r="R3581" s="1"/>
  <c r="R3585" s="1"/>
  <c r="AE3546"/>
  <c r="AE3576" s="1"/>
  <c r="AE3581" s="1"/>
  <c r="AE3585" s="1"/>
  <c r="AR3546"/>
  <c r="AR3576" s="1"/>
  <c r="AR3581" s="1"/>
  <c r="AR3585" s="1"/>
  <c r="O3546"/>
  <c r="S3546"/>
  <c r="S3576" s="1"/>
  <c r="S3581" s="1"/>
  <c r="S3585" s="1"/>
  <c r="X3546"/>
  <c r="X3576" s="1"/>
  <c r="X3581" s="1"/>
  <c r="X3585" s="1"/>
  <c r="AT3546"/>
  <c r="AT3576" s="1"/>
  <c r="AT3581" s="1"/>
  <c r="AT3585" s="1"/>
  <c r="K3594"/>
  <c r="AB3594"/>
  <c r="AB3620" s="1"/>
  <c r="AB3625" s="1"/>
  <c r="AB3629" s="1"/>
  <c r="AK3594"/>
  <c r="AK3620" s="1"/>
  <c r="AK3625" s="1"/>
  <c r="AK3629" s="1"/>
  <c r="AO3594"/>
  <c r="AO3620" s="1"/>
  <c r="AO3625" s="1"/>
  <c r="AO3629" s="1"/>
  <c r="P3594"/>
  <c r="P3620" s="1"/>
  <c r="P3625" s="1"/>
  <c r="P3629" s="1"/>
  <c r="AP3594"/>
  <c r="AP3620" s="1"/>
  <c r="AP3625" s="1"/>
  <c r="AP3629" s="1"/>
  <c r="AD3594"/>
  <c r="AD3620" s="1"/>
  <c r="AD3625" s="1"/>
  <c r="AD3629" s="1"/>
  <c r="L3964"/>
  <c r="K4152"/>
  <c r="K4181" s="1"/>
  <c r="K4186" s="1"/>
  <c r="K4341"/>
  <c r="K4369" s="1"/>
  <c r="K4374" s="1"/>
  <c r="K4378" s="1"/>
  <c r="O4624"/>
  <c r="O4654" s="1"/>
  <c r="O4659" s="1"/>
  <c r="O4663" s="1"/>
  <c r="S4624"/>
  <c r="S4654" s="1"/>
  <c r="S4659" s="1"/>
  <c r="X4624"/>
  <c r="X4654" s="1"/>
  <c r="X4659" s="1"/>
  <c r="X4663" s="1"/>
  <c r="T4672"/>
  <c r="T4701" s="1"/>
  <c r="T4706" s="1"/>
  <c r="T4710" s="1"/>
  <c r="AG4672"/>
  <c r="AN4815"/>
  <c r="AN4844" s="1"/>
  <c r="AN4849" s="1"/>
  <c r="AN4853" s="1"/>
  <c r="T4862"/>
  <c r="T4891" s="1"/>
  <c r="T4896" s="1"/>
  <c r="T4900" s="1"/>
  <c r="AT4862"/>
  <c r="AT4891" s="1"/>
  <c r="AT4896" s="1"/>
  <c r="AT4900" s="1"/>
  <c r="Z4862"/>
  <c r="Q4909"/>
  <c r="Q4938" s="1"/>
  <c r="Q4943" s="1"/>
  <c r="Q4947" s="1"/>
  <c r="AD4909"/>
  <c r="AD4938" s="1"/>
  <c r="AD4943" s="1"/>
  <c r="AD4947" s="1"/>
  <c r="AR4956"/>
  <c r="AR4985" s="1"/>
  <c r="AR4990" s="1"/>
  <c r="AR4994" s="1"/>
  <c r="K4956"/>
  <c r="K4985" s="1"/>
  <c r="K4990" s="1"/>
  <c r="K4994" s="1"/>
  <c r="O4956"/>
  <c r="O4985" s="1"/>
  <c r="O4990" s="1"/>
  <c r="O4994" s="1"/>
  <c r="L4956"/>
  <c r="L4985" s="1"/>
  <c r="L4990" s="1"/>
  <c r="L4994" s="1"/>
  <c r="AE5003"/>
  <c r="AE5032" s="1"/>
  <c r="AE5037" s="1"/>
  <c r="AE5041" s="1"/>
  <c r="AB5003"/>
  <c r="AB5032" s="1"/>
  <c r="O5050"/>
  <c r="O5079" s="1"/>
  <c r="O5084" s="1"/>
  <c r="O5088" s="1"/>
  <c r="S5050"/>
  <c r="S5079" s="1"/>
  <c r="S5084" s="1"/>
  <c r="S5088" s="1"/>
  <c r="AB5050"/>
  <c r="AB5079" s="1"/>
  <c r="AB5084" s="1"/>
  <c r="AB5088" s="1"/>
  <c r="AS5050"/>
  <c r="AS5079" s="1"/>
  <c r="AS5084" s="1"/>
  <c r="AS5088" s="1"/>
  <c r="AP5050"/>
  <c r="AP5079" s="1"/>
  <c r="AP5084" s="1"/>
  <c r="AP5088" s="1"/>
  <c r="AK5166"/>
  <c r="AK5165" s="1"/>
  <c r="AO5195"/>
  <c r="AO5224" s="1"/>
  <c r="AO5230" s="1"/>
  <c r="AO5234" s="1"/>
  <c r="AB5340"/>
  <c r="AB5370" s="1"/>
  <c r="AB5376" s="1"/>
  <c r="AB5380" s="1"/>
  <c r="AO5389"/>
  <c r="AO5418" s="1"/>
  <c r="AO5424" s="1"/>
  <c r="AO5428" s="1"/>
  <c r="AM5582"/>
  <c r="AA5631"/>
  <c r="AA5660" s="1"/>
  <c r="AA5666" s="1"/>
  <c r="AA5670" s="1"/>
  <c r="AR5631"/>
  <c r="AR5660" s="1"/>
  <c r="AR5666" s="1"/>
  <c r="AR5670" s="1"/>
  <c r="AS5679"/>
  <c r="AS5710" s="1"/>
  <c r="AS5716" s="1"/>
  <c r="AS5720" s="1"/>
  <c r="Q6018"/>
  <c r="Q6047" s="1"/>
  <c r="Q6053" s="1"/>
  <c r="Q6057" s="1"/>
  <c r="AQ6115"/>
  <c r="AQ6145" s="1"/>
  <c r="AQ6151" s="1"/>
  <c r="AQ6155" s="1"/>
  <c r="X6115"/>
  <c r="AS6115"/>
  <c r="AS6145" s="1"/>
  <c r="AS6151" s="1"/>
  <c r="AS6155" s="1"/>
  <c r="AE6164"/>
  <c r="AE6194" s="1"/>
  <c r="AE6200" s="1"/>
  <c r="AE6204" s="1"/>
  <c r="AB6262"/>
  <c r="AB6292" s="1"/>
  <c r="AB6298" s="1"/>
  <c r="AB6302" s="1"/>
  <c r="AF6262"/>
  <c r="AF6292" s="1"/>
  <c r="AF6298" s="1"/>
  <c r="AF6302" s="1"/>
  <c r="AS6262"/>
  <c r="AS6292" s="1"/>
  <c r="AS6298" s="1"/>
  <c r="AS6302" s="1"/>
  <c r="L6311"/>
  <c r="L6341" s="1"/>
  <c r="L6347" s="1"/>
  <c r="L6351" s="1"/>
  <c r="AM6360"/>
  <c r="AM6389" s="1"/>
  <c r="AM6395" s="1"/>
  <c r="AM6399" s="1"/>
  <c r="AF6360"/>
  <c r="AF6389" s="1"/>
  <c r="AF6395" s="1"/>
  <c r="AF6399" s="1"/>
  <c r="T6801"/>
  <c r="T6832" s="1"/>
  <c r="T6838" s="1"/>
  <c r="T6842" s="1"/>
  <c r="AC6801"/>
  <c r="AC6832" s="1"/>
  <c r="AC6838" s="1"/>
  <c r="AC6842" s="1"/>
  <c r="AG6801"/>
  <c r="AG6832" s="1"/>
  <c r="AG6838" s="1"/>
  <c r="AG6842" s="1"/>
  <c r="AQ6851"/>
  <c r="AQ6877" s="1"/>
  <c r="AQ6883" s="1"/>
  <c r="AQ6887" s="1"/>
  <c r="AN6896"/>
  <c r="K6948"/>
  <c r="X6948"/>
  <c r="X6998"/>
  <c r="X6978" s="1"/>
  <c r="P6998"/>
  <c r="P6978" s="1"/>
  <c r="AC6998"/>
  <c r="AC6978" s="1"/>
  <c r="AT6998"/>
  <c r="AT6978" s="1"/>
  <c r="AN7149"/>
  <c r="K7149"/>
  <c r="S7149"/>
  <c r="AB7149"/>
  <c r="AF7149"/>
  <c r="AS7149"/>
  <c r="L7211"/>
  <c r="L7240" s="1"/>
  <c r="L7245" s="1"/>
  <c r="L7249" s="1"/>
  <c r="L7496"/>
  <c r="P7496"/>
  <c r="AG7496"/>
  <c r="AT7496"/>
  <c r="AK7519"/>
  <c r="AK7518" s="1"/>
  <c r="T7607"/>
  <c r="T7636" s="1"/>
  <c r="T7642" s="1"/>
  <c r="T7646" s="1"/>
  <c r="AG7607"/>
  <c r="AG7636" s="1"/>
  <c r="AG7642" s="1"/>
  <c r="AG7646" s="1"/>
  <c r="AP7607"/>
  <c r="AP7636" s="1"/>
  <c r="AP7642" s="1"/>
  <c r="AP7646" s="1"/>
  <c r="Z7607"/>
  <c r="N7607"/>
  <c r="N7636" s="1"/>
  <c r="N7642" s="1"/>
  <c r="N7646" s="1"/>
  <c r="R7607"/>
  <c r="R7636" s="1"/>
  <c r="R7642" s="1"/>
  <c r="R7646" s="1"/>
  <c r="AE7702"/>
  <c r="AE7731" s="1"/>
  <c r="AM7749"/>
  <c r="AM7778" s="1"/>
  <c r="AM7784" s="1"/>
  <c r="AM7788" s="1"/>
  <c r="L7802"/>
  <c r="Y7802"/>
  <c r="AC7802"/>
  <c r="L8028"/>
  <c r="L8059" s="1"/>
  <c r="P7933"/>
  <c r="AB8028"/>
  <c r="AB8059" s="1"/>
  <c r="T8028"/>
  <c r="T8059" s="1"/>
  <c r="AP8028"/>
  <c r="AP8059" s="1"/>
  <c r="AB8144"/>
  <c r="AB8174" s="1"/>
  <c r="AB7967" s="1"/>
  <c r="AK8144"/>
  <c r="AK8174" s="1"/>
  <c r="Q8144"/>
  <c r="Q8174" s="1"/>
  <c r="AD8144"/>
  <c r="AD8174" s="1"/>
  <c r="AM8144"/>
  <c r="AW1439"/>
  <c r="AW1452"/>
  <c r="AW1479"/>
  <c r="AW1557"/>
  <c r="AW1643"/>
  <c r="AW1658"/>
  <c r="AW1861"/>
  <c r="AW1883"/>
  <c r="AW1899"/>
  <c r="AW1909"/>
  <c r="AW1953"/>
  <c r="AW2048"/>
  <c r="AW4077"/>
  <c r="AW4154"/>
  <c r="AW4637"/>
  <c r="AW4645"/>
  <c r="AW4968"/>
  <c r="AW4984"/>
  <c r="AW5210"/>
  <c r="AW6884"/>
  <c r="AW6966"/>
  <c r="AW7025"/>
  <c r="AW7279"/>
  <c r="AW7812"/>
  <c r="AW7817"/>
  <c r="AW7829"/>
  <c r="AW7841"/>
  <c r="AW7852"/>
  <c r="AW8087"/>
  <c r="AW8107"/>
  <c r="AW8275"/>
  <c r="AW8528"/>
  <c r="Q3169"/>
  <c r="Q3198" s="1"/>
  <c r="Q3203" s="1"/>
  <c r="Q3207" s="1"/>
  <c r="Z3169"/>
  <c r="Z3198" s="1"/>
  <c r="Z3203" s="1"/>
  <c r="Z3207" s="1"/>
  <c r="AD3169"/>
  <c r="AD3198" s="1"/>
  <c r="AD3203" s="1"/>
  <c r="AD3207" s="1"/>
  <c r="AG3169"/>
  <c r="AG3198" s="1"/>
  <c r="AG3203" s="1"/>
  <c r="AG3207" s="1"/>
  <c r="T3169"/>
  <c r="T3198" s="1"/>
  <c r="T3203" s="1"/>
  <c r="T3207" s="1"/>
  <c r="AC3169"/>
  <c r="AC3198" s="1"/>
  <c r="AC3203" s="1"/>
  <c r="AC3207" s="1"/>
  <c r="AM3169"/>
  <c r="AM3198" s="1"/>
  <c r="AM3203" s="1"/>
  <c r="AM3207" s="1"/>
  <c r="AQ3169"/>
  <c r="AQ3198" s="1"/>
  <c r="AQ3203" s="1"/>
  <c r="AQ3207" s="1"/>
  <c r="AP3216"/>
  <c r="AP3245" s="1"/>
  <c r="AP3250" s="1"/>
  <c r="AP3254" s="1"/>
  <c r="Q3216"/>
  <c r="Q3245" s="1"/>
  <c r="Q3250" s="1"/>
  <c r="Q3254" s="1"/>
  <c r="Z3216"/>
  <c r="AB3263"/>
  <c r="AB3292" s="1"/>
  <c r="AB3297" s="1"/>
  <c r="AB3301" s="1"/>
  <c r="AO3263"/>
  <c r="AO3292" s="1"/>
  <c r="AO3297" s="1"/>
  <c r="AO3301" s="1"/>
  <c r="AS3263"/>
  <c r="AS3292" s="1"/>
  <c r="AS3297" s="1"/>
  <c r="AS3301" s="1"/>
  <c r="M3869"/>
  <c r="Q3869"/>
  <c r="Q3899" s="1"/>
  <c r="Q3904" s="1"/>
  <c r="Q3908" s="1"/>
  <c r="AF5729"/>
  <c r="AF5758" s="1"/>
  <c r="AF5764" s="1"/>
  <c r="AF5768" s="1"/>
  <c r="AM6948"/>
  <c r="AD6998"/>
  <c r="AD6978" s="1"/>
  <c r="AD6971" s="1"/>
  <c r="AD6970" s="1"/>
  <c r="AQ6998"/>
  <c r="AQ6978" s="1"/>
  <c r="AQ6971" s="1"/>
  <c r="AQ6970" s="1"/>
  <c r="N6998"/>
  <c r="N6978" s="1"/>
  <c r="N6971" s="1"/>
  <c r="N6970" s="1"/>
  <c r="R6998"/>
  <c r="R6978" s="1"/>
  <c r="AA6998"/>
  <c r="AA6978" s="1"/>
  <c r="AN6998"/>
  <c r="AN6978" s="1"/>
  <c r="AR6998"/>
  <c r="AR6978" s="1"/>
  <c r="AD7149"/>
  <c r="AW6710"/>
  <c r="AW6720"/>
  <c r="AW6740"/>
  <c r="AW6761"/>
  <c r="AW6771"/>
  <c r="AW6866"/>
  <c r="AW4970"/>
  <c r="AC1684"/>
  <c r="AQ3777"/>
  <c r="AQ3803" s="1"/>
  <c r="AQ3808" s="1"/>
  <c r="AQ3812" s="1"/>
  <c r="K123"/>
  <c r="K122" s="1"/>
  <c r="X123"/>
  <c r="X122" s="1"/>
  <c r="X153" s="1"/>
  <c r="X159" s="1"/>
  <c r="X163" s="1"/>
  <c r="AB123"/>
  <c r="AB122" s="1"/>
  <c r="AB153" s="1"/>
  <c r="AF123"/>
  <c r="AF122" s="1"/>
  <c r="AF153" s="1"/>
  <c r="AF159" s="1"/>
  <c r="AF163" s="1"/>
  <c r="AK123"/>
  <c r="AK122" s="1"/>
  <c r="AK153" s="1"/>
  <c r="AK159" s="1"/>
  <c r="AK163" s="1"/>
  <c r="AS123"/>
  <c r="AS122" s="1"/>
  <c r="AS153" s="1"/>
  <c r="AS159" s="1"/>
  <c r="AS163" s="1"/>
  <c r="M144"/>
  <c r="Z144"/>
  <c r="M149"/>
  <c r="Z149"/>
  <c r="AM149"/>
  <c r="N186"/>
  <c r="AA186"/>
  <c r="AA185" s="1"/>
  <c r="AA218" s="1"/>
  <c r="AE186"/>
  <c r="AE185" s="1"/>
  <c r="AE218" s="1"/>
  <c r="AE224" s="1"/>
  <c r="AE228" s="1"/>
  <c r="AN186"/>
  <c r="AN185" s="1"/>
  <c r="AN218" s="1"/>
  <c r="AN224" s="1"/>
  <c r="AR186"/>
  <c r="AR185" s="1"/>
  <c r="AR218" s="1"/>
  <c r="AR224" s="1"/>
  <c r="AR228" s="1"/>
  <c r="AK185"/>
  <c r="AK218" s="1"/>
  <c r="AK224" s="1"/>
  <c r="AK228" s="1"/>
  <c r="L185"/>
  <c r="L218" s="1"/>
  <c r="L224" s="1"/>
  <c r="L228" s="1"/>
  <c r="Y185"/>
  <c r="Y218" s="1"/>
  <c r="AA305"/>
  <c r="AA309" s="1"/>
  <c r="AN305"/>
  <c r="K318"/>
  <c r="O318"/>
  <c r="S318"/>
  <c r="X318"/>
  <c r="AB318"/>
  <c r="AF318"/>
  <c r="AK318"/>
  <c r="AO318"/>
  <c r="AS318"/>
  <c r="L318"/>
  <c r="Y318"/>
  <c r="AL318"/>
  <c r="M354"/>
  <c r="M353" s="1"/>
  <c r="M379" s="1"/>
  <c r="M385" s="1"/>
  <c r="M389" s="1"/>
  <c r="Q354"/>
  <c r="Z354"/>
  <c r="Z353" s="1"/>
  <c r="AM354"/>
  <c r="N353"/>
  <c r="N379" s="1"/>
  <c r="N385" s="1"/>
  <c r="N389" s="1"/>
  <c r="AN353"/>
  <c r="AN379" s="1"/>
  <c r="AN385" s="1"/>
  <c r="AN389" s="1"/>
  <c r="K353"/>
  <c r="K379" s="1"/>
  <c r="K385" s="1"/>
  <c r="X353"/>
  <c r="X379" s="1"/>
  <c r="X385" s="1"/>
  <c r="X389" s="1"/>
  <c r="L375"/>
  <c r="AR375"/>
  <c r="AB412"/>
  <c r="AB411" s="1"/>
  <c r="AB438" s="1"/>
  <c r="AB444" s="1"/>
  <c r="AB448" s="1"/>
  <c r="AF412"/>
  <c r="AF411" s="1"/>
  <c r="AF438" s="1"/>
  <c r="AF444" s="1"/>
  <c r="AF448" s="1"/>
  <c r="AK412"/>
  <c r="AK411" s="1"/>
  <c r="AK438" s="1"/>
  <c r="AK444" s="1"/>
  <c r="AK448" s="1"/>
  <c r="AS412"/>
  <c r="AS411" s="1"/>
  <c r="AS438" s="1"/>
  <c r="AS444" s="1"/>
  <c r="AS448" s="1"/>
  <c r="AN243"/>
  <c r="AN269" s="1"/>
  <c r="Z2178"/>
  <c r="Z2207" s="1"/>
  <c r="AN469"/>
  <c r="AN498" s="1"/>
  <c r="AN504" s="1"/>
  <c r="AN508" s="1"/>
  <c r="AA6066"/>
  <c r="AA6096" s="1"/>
  <c r="AA6102" s="1"/>
  <c r="AA6106" s="1"/>
  <c r="AN1653"/>
  <c r="AN1652" s="1"/>
  <c r="Y1576"/>
  <c r="AM2035"/>
  <c r="AM2065" s="1"/>
  <c r="AM2070" s="1"/>
  <c r="AM2074" s="1"/>
  <c r="L1988"/>
  <c r="AA353"/>
  <c r="AA379" s="1"/>
  <c r="AA385" s="1"/>
  <c r="AA389" s="1"/>
  <c r="AF6508"/>
  <c r="AF6537" s="1"/>
  <c r="AF6543" s="1"/>
  <c r="AF6547" s="1"/>
  <c r="AR6018"/>
  <c r="AR6047" s="1"/>
  <c r="AR6053" s="1"/>
  <c r="AR6057" s="1"/>
  <c r="S353"/>
  <c r="S379" s="1"/>
  <c r="S385" s="1"/>
  <c r="S389" s="1"/>
  <c r="R309"/>
  <c r="X185"/>
  <c r="X218" s="1"/>
  <c r="X224" s="1"/>
  <c r="X228" s="1"/>
  <c r="M1784"/>
  <c r="AM1784"/>
  <c r="AQ1784"/>
  <c r="N1784"/>
  <c r="AM1848"/>
  <c r="AM1847" s="1"/>
  <c r="AM1876" s="1"/>
  <c r="AM1881" s="1"/>
  <c r="AM1885" s="1"/>
  <c r="AK1847"/>
  <c r="AK1876" s="1"/>
  <c r="AK1881" s="1"/>
  <c r="AK1885" s="1"/>
  <c r="Z4816"/>
  <c r="Z4840"/>
  <c r="Y4931"/>
  <c r="M5826"/>
  <c r="M5825" s="1"/>
  <c r="M5854" s="1"/>
  <c r="M5860" s="1"/>
  <c r="M5864" s="1"/>
  <c r="X6823"/>
  <c r="AA7149"/>
  <c r="AE7149"/>
  <c r="T7283"/>
  <c r="Y7497"/>
  <c r="Y7496" s="1"/>
  <c r="O7179"/>
  <c r="O7519"/>
  <c r="O7518" s="1"/>
  <c r="X7179"/>
  <c r="X7519"/>
  <c r="X7518" s="1"/>
  <c r="AF7179"/>
  <c r="AF7519"/>
  <c r="AF7518" s="1"/>
  <c r="AS7179"/>
  <c r="AS7519"/>
  <c r="AS7518" s="1"/>
  <c r="L7519"/>
  <c r="L7518" s="1"/>
  <c r="L7180"/>
  <c r="L7178" s="1"/>
  <c r="L7177" s="1"/>
  <c r="P7180"/>
  <c r="P7178" s="1"/>
  <c r="P7177" s="1"/>
  <c r="P7519"/>
  <c r="P7518" s="1"/>
  <c r="AB7585"/>
  <c r="AL7608"/>
  <c r="X7629"/>
  <c r="AK7629"/>
  <c r="L7632"/>
  <c r="AM7655"/>
  <c r="AA7703"/>
  <c r="AN7771"/>
  <c r="K7774"/>
  <c r="K7941"/>
  <c r="X8029"/>
  <c r="X8028" s="1"/>
  <c r="X8059" s="1"/>
  <c r="X7933"/>
  <c r="X7931" s="1"/>
  <c r="AF8029"/>
  <c r="AF8028" s="1"/>
  <c r="AF8059" s="1"/>
  <c r="AF7933"/>
  <c r="AS7933"/>
  <c r="AS8029"/>
  <c r="AS8028" s="1"/>
  <c r="AS8059" s="1"/>
  <c r="M8028"/>
  <c r="M8059" s="1"/>
  <c r="Z8050"/>
  <c r="L8144"/>
  <c r="AW1612"/>
  <c r="AW1617"/>
  <c r="AW1622"/>
  <c r="AW1626"/>
  <c r="AS185"/>
  <c r="AS218" s="1"/>
  <c r="AS224" s="1"/>
  <c r="AS228" s="1"/>
  <c r="N2887"/>
  <c r="AC185"/>
  <c r="AC218" s="1"/>
  <c r="AC224" s="1"/>
  <c r="AC228" s="1"/>
  <c r="AO185"/>
  <c r="AO218" s="1"/>
  <c r="AO224" s="1"/>
  <c r="AO228" s="1"/>
  <c r="AE4815"/>
  <c r="AE4844" s="1"/>
  <c r="AE4849" s="1"/>
  <c r="AE4853" s="1"/>
  <c r="Q2509"/>
  <c r="Q2538" s="1"/>
  <c r="Q2543" s="1"/>
  <c r="Q2547" s="1"/>
  <c r="M243"/>
  <c r="N24"/>
  <c r="N13" s="1"/>
  <c r="O40"/>
  <c r="O39" s="1"/>
  <c r="AA598"/>
  <c r="AA597" s="1"/>
  <c r="AE598"/>
  <c r="AR598"/>
  <c r="AR597" s="1"/>
  <c r="AO761"/>
  <c r="AR807"/>
  <c r="AR694"/>
  <c r="AR692" s="1"/>
  <c r="P817"/>
  <c r="P806" s="1"/>
  <c r="P711"/>
  <c r="P702" s="1"/>
  <c r="AT817"/>
  <c r="AT806" s="1"/>
  <c r="AT838" s="1"/>
  <c r="AT844" s="1"/>
  <c r="AT848" s="1"/>
  <c r="Z1491"/>
  <c r="Z1480" s="1"/>
  <c r="AF1511"/>
  <c r="AF1510" s="1"/>
  <c r="AK1511"/>
  <c r="AK1510" s="1"/>
  <c r="AO1511"/>
  <c r="AO1510" s="1"/>
  <c r="P1673"/>
  <c r="AC1673"/>
  <c r="AM1673"/>
  <c r="AF1673"/>
  <c r="AO1673"/>
  <c r="O353"/>
  <c r="O379" s="1"/>
  <c r="O385" s="1"/>
  <c r="O389" s="1"/>
  <c r="AO1847"/>
  <c r="AO1876" s="1"/>
  <c r="AO1881" s="1"/>
  <c r="AO1885" s="1"/>
  <c r="AW4047"/>
  <c r="AW5746"/>
  <c r="AW8016"/>
  <c r="AW8159"/>
  <c r="AW7558"/>
  <c r="AW7911"/>
  <c r="AF7909"/>
  <c r="AP8653"/>
  <c r="AW2229"/>
  <c r="AW600"/>
  <c r="AW646"/>
  <c r="AE6115"/>
  <c r="AE6145" s="1"/>
  <c r="AE6151" s="1"/>
  <c r="AE6155" s="1"/>
  <c r="AM4862"/>
  <c r="AM4891" s="1"/>
  <c r="AM4896" s="1"/>
  <c r="AM4900" s="1"/>
  <c r="AF865"/>
  <c r="AF895" s="1"/>
  <c r="AF902" s="1"/>
  <c r="AF906" s="1"/>
  <c r="R3169"/>
  <c r="R3198" s="1"/>
  <c r="R3203" s="1"/>
  <c r="R3207" s="1"/>
  <c r="AW5879"/>
  <c r="AW5347"/>
  <c r="AW1865"/>
  <c r="AW8396"/>
  <c r="AW1680"/>
  <c r="AW7856"/>
  <c r="AW4159"/>
  <c r="AW4133"/>
  <c r="AW1697"/>
  <c r="AW3766"/>
  <c r="AW307"/>
  <c r="AW8448"/>
  <c r="AW8518"/>
  <c r="AW1931"/>
  <c r="AW1947"/>
  <c r="AW4405"/>
  <c r="AW6678"/>
  <c r="AW6619"/>
  <c r="AA2556"/>
  <c r="AW7564"/>
  <c r="AW2186"/>
  <c r="AW4165"/>
  <c r="AC8144"/>
  <c r="AW7464"/>
  <c r="AW8120"/>
  <c r="AW4117"/>
  <c r="AW8439"/>
  <c r="AW6560"/>
  <c r="AW2056"/>
  <c r="AW1631"/>
  <c r="AW4305"/>
  <c r="AR921"/>
  <c r="AR950" s="1"/>
  <c r="AR956" s="1"/>
  <c r="AR960" s="1"/>
  <c r="AO1209"/>
  <c r="AO1208" s="1"/>
  <c r="O1634"/>
  <c r="O1633" s="1"/>
  <c r="X1634"/>
  <c r="X1633" s="1"/>
  <c r="AK2320"/>
  <c r="AK2349" s="1"/>
  <c r="AK2354" s="1"/>
  <c r="AK2358" s="1"/>
  <c r="O3964"/>
  <c r="O3993" s="1"/>
  <c r="O3998" s="1"/>
  <c r="O4002" s="1"/>
  <c r="AB3964"/>
  <c r="AB3993" s="1"/>
  <c r="AB3998" s="1"/>
  <c r="AB4002" s="1"/>
  <c r="AF3964"/>
  <c r="AF3993" s="1"/>
  <c r="AF3998" s="1"/>
  <c r="AF4002" s="1"/>
  <c r="AO5969"/>
  <c r="AO5999" s="1"/>
  <c r="AO6005" s="1"/>
  <c r="AO6009" s="1"/>
  <c r="AS5969"/>
  <c r="AT6459"/>
  <c r="AT6489" s="1"/>
  <c r="AT6495" s="1"/>
  <c r="AT6499" s="1"/>
  <c r="AK7354"/>
  <c r="AK7383" s="1"/>
  <c r="AK7389" s="1"/>
  <c r="AK7393" s="1"/>
  <c r="AS7354"/>
  <c r="AS7383" s="1"/>
  <c r="AS7389" s="1"/>
  <c r="AS7393" s="1"/>
  <c r="M7354"/>
  <c r="M7383" s="1"/>
  <c r="M7389" s="1"/>
  <c r="M7393" s="1"/>
  <c r="AQ7354"/>
  <c r="AQ7383" s="1"/>
  <c r="AQ7389" s="1"/>
  <c r="AQ7393" s="1"/>
  <c r="Q8206"/>
  <c r="Q8235" s="1"/>
  <c r="Q8241" s="1"/>
  <c r="Q8245" s="1"/>
  <c r="O8206"/>
  <c r="S8206"/>
  <c r="S8235" s="1"/>
  <c r="S8241" s="1"/>
  <c r="S8245" s="1"/>
  <c r="X8206"/>
  <c r="X8235" s="1"/>
  <c r="X8241" s="1"/>
  <c r="X8245" s="1"/>
  <c r="AB8206"/>
  <c r="AB8235" s="1"/>
  <c r="AB8241" s="1"/>
  <c r="AB8245" s="1"/>
  <c r="AK8206"/>
  <c r="AK8235" s="1"/>
  <c r="AK8241" s="1"/>
  <c r="AK8245" s="1"/>
  <c r="AS8206"/>
  <c r="AS8235" s="1"/>
  <c r="AS8241" s="1"/>
  <c r="AS8245" s="1"/>
  <c r="N5153"/>
  <c r="T8144"/>
  <c r="T8174" s="1"/>
  <c r="AR6115"/>
  <c r="AR6145" s="1"/>
  <c r="AR6151" s="1"/>
  <c r="AR6155" s="1"/>
  <c r="AB1847"/>
  <c r="AB1876" s="1"/>
  <c r="AB1881" s="1"/>
  <c r="AB1885" s="1"/>
  <c r="AQ631"/>
  <c r="AF6311"/>
  <c r="AF6341" s="1"/>
  <c r="AF6347" s="1"/>
  <c r="AF6351" s="1"/>
  <c r="AR6801"/>
  <c r="AR6832" s="1"/>
  <c r="AR6838" s="1"/>
  <c r="AR6842" s="1"/>
  <c r="AE6360"/>
  <c r="AE6389" s="1"/>
  <c r="AE6395" s="1"/>
  <c r="AE6399" s="1"/>
  <c r="Z8144"/>
  <c r="Z8174" s="1"/>
  <c r="AW2052"/>
  <c r="AF353"/>
  <c r="AF379" s="1"/>
  <c r="AF385" s="1"/>
  <c r="AF389" s="1"/>
  <c r="AR1847"/>
  <c r="AR1876" s="1"/>
  <c r="AR1881" s="1"/>
  <c r="AR1885" s="1"/>
  <c r="AW8571"/>
  <c r="AW8101"/>
  <c r="AG8028"/>
  <c r="AG8059" s="1"/>
  <c r="AG4956"/>
  <c r="AG4985" s="1"/>
  <c r="AG4990" s="1"/>
  <c r="AG4994" s="1"/>
  <c r="T5050"/>
  <c r="T5079" s="1"/>
  <c r="T5084" s="1"/>
  <c r="T5088" s="1"/>
  <c r="M2509"/>
  <c r="M2538" s="1"/>
  <c r="M2543" s="1"/>
  <c r="M2547" s="1"/>
  <c r="AW4653"/>
  <c r="AT2509"/>
  <c r="AT2538" s="1"/>
  <c r="AT2543" s="1"/>
  <c r="AT2547" s="1"/>
  <c r="AW7864"/>
  <c r="AW8822"/>
  <c r="AW4583"/>
  <c r="AW8000"/>
  <c r="AW7876"/>
  <c r="AW6668"/>
  <c r="Z5389"/>
  <c r="AW6544"/>
  <c r="AW4169"/>
  <c r="AE7654"/>
  <c r="AE7684" s="1"/>
  <c r="AE7690" s="1"/>
  <c r="AE7694" s="1"/>
  <c r="AW4674"/>
  <c r="AW3859"/>
  <c r="AW7920"/>
  <c r="AW7080"/>
  <c r="AW4029"/>
  <c r="AW6430"/>
  <c r="AW4019"/>
  <c r="AL1107"/>
  <c r="N1255"/>
  <c r="AE1255"/>
  <c r="AB1255"/>
  <c r="AF1255"/>
  <c r="AK1255"/>
  <c r="AS1255"/>
  <c r="AR2320"/>
  <c r="AR2349" s="1"/>
  <c r="AR2354" s="1"/>
  <c r="AR2358" s="1"/>
  <c r="P3216"/>
  <c r="P3245" s="1"/>
  <c r="P3250" s="1"/>
  <c r="P3254" s="1"/>
  <c r="T3216"/>
  <c r="AC3216"/>
  <c r="AC3245" s="1"/>
  <c r="AL3216"/>
  <c r="AQ3216"/>
  <c r="AQ3245" s="1"/>
  <c r="AQ3250" s="1"/>
  <c r="AQ3254" s="1"/>
  <c r="AE3216"/>
  <c r="AE3245" s="1"/>
  <c r="AE3250" s="1"/>
  <c r="AE3254" s="1"/>
  <c r="AO3216"/>
  <c r="AO3245" s="1"/>
  <c r="AO3250" s="1"/>
  <c r="AO3254" s="1"/>
  <c r="AS3216"/>
  <c r="AS3245" s="1"/>
  <c r="AS3250" s="1"/>
  <c r="AS3254" s="1"/>
  <c r="AA3263"/>
  <c r="AA3292" s="1"/>
  <c r="AA3297" s="1"/>
  <c r="AA3301" s="1"/>
  <c r="AR3263"/>
  <c r="AR3292" s="1"/>
  <c r="AR3297" s="1"/>
  <c r="AR3301" s="1"/>
  <c r="P3263"/>
  <c r="P3292" s="1"/>
  <c r="P3297" s="1"/>
  <c r="P3301" s="1"/>
  <c r="T3263"/>
  <c r="T3292" s="1"/>
  <c r="T3297" s="1"/>
  <c r="T3301" s="1"/>
  <c r="AG3263"/>
  <c r="AG3292" s="1"/>
  <c r="AG3297" s="1"/>
  <c r="AG3301" s="1"/>
  <c r="AP3263"/>
  <c r="AP3292" s="1"/>
  <c r="AP3297" s="1"/>
  <c r="AP3301" s="1"/>
  <c r="M3310"/>
  <c r="Q3310"/>
  <c r="Q3340" s="1"/>
  <c r="Q3345" s="1"/>
  <c r="Q3349" s="1"/>
  <c r="Z3310"/>
  <c r="Z3340" s="1"/>
  <c r="Z3345" s="1"/>
  <c r="Z3349" s="1"/>
  <c r="AD3310"/>
  <c r="AD3340" s="1"/>
  <c r="AD3345" s="1"/>
  <c r="AD3349" s="1"/>
  <c r="AM3310"/>
  <c r="AM3340" s="1"/>
  <c r="AM3345" s="1"/>
  <c r="AM3349" s="1"/>
  <c r="AQ3310"/>
  <c r="AQ3340" s="1"/>
  <c r="AQ3345" s="1"/>
  <c r="AQ3349" s="1"/>
  <c r="P3358"/>
  <c r="P3387" s="1"/>
  <c r="P3392" s="1"/>
  <c r="P3396" s="1"/>
  <c r="Z3638"/>
  <c r="AD3638"/>
  <c r="AD3667" s="1"/>
  <c r="AD3672" s="1"/>
  <c r="AD3676" s="1"/>
  <c r="AM3638"/>
  <c r="AM3667" s="1"/>
  <c r="AM3672" s="1"/>
  <c r="AM3676" s="1"/>
  <c r="AG5340"/>
  <c r="AG5370" s="1"/>
  <c r="AG5376" s="1"/>
  <c r="AG5380" s="1"/>
  <c r="O6703"/>
  <c r="O6733" s="1"/>
  <c r="O6739" s="1"/>
  <c r="O6743" s="1"/>
  <c r="S6703"/>
  <c r="S6733" s="1"/>
  <c r="S6739" s="1"/>
  <c r="S6743" s="1"/>
  <c r="AB6703"/>
  <c r="AB6733" s="1"/>
  <c r="AB6739" s="1"/>
  <c r="AB6743" s="1"/>
  <c r="AF6703"/>
  <c r="AF6733" s="1"/>
  <c r="AF6739" s="1"/>
  <c r="AF6743" s="1"/>
  <c r="AO6703"/>
  <c r="AO6733" s="1"/>
  <c r="AO6739" s="1"/>
  <c r="AO6743" s="1"/>
  <c r="AS6703"/>
  <c r="AS6733" s="1"/>
  <c r="AS6739" s="1"/>
  <c r="AS6743" s="1"/>
  <c r="T6896"/>
  <c r="AP6948"/>
  <c r="S7749"/>
  <c r="S7778" s="1"/>
  <c r="S7784" s="1"/>
  <c r="S7788" s="1"/>
  <c r="AP1130"/>
  <c r="AP1129" s="1"/>
  <c r="M7939"/>
  <c r="N8373"/>
  <c r="N8372" s="1"/>
  <c r="N8401" s="1"/>
  <c r="AO8430"/>
  <c r="AO8429" s="1"/>
  <c r="AE8558"/>
  <c r="AW5789"/>
  <c r="AW7043"/>
  <c r="AW1555"/>
  <c r="AW1764"/>
  <c r="AT8144"/>
  <c r="Y5050"/>
  <c r="Y5079" s="1"/>
  <c r="Y5084" s="1"/>
  <c r="Y5088" s="1"/>
  <c r="AW1691"/>
  <c r="AC2509"/>
  <c r="AC2538" s="1"/>
  <c r="AC2543" s="1"/>
  <c r="AC2547" s="1"/>
  <c r="AW6416"/>
  <c r="AW4025"/>
  <c r="AW5781"/>
  <c r="AC2415"/>
  <c r="AC2444" s="1"/>
  <c r="AC2449" s="1"/>
  <c r="AC2453" s="1"/>
  <c r="AW6658"/>
  <c r="AW8514"/>
  <c r="AW4946"/>
  <c r="AW6623"/>
  <c r="AW4256"/>
  <c r="AW2137"/>
  <c r="AW4095"/>
  <c r="AW4063"/>
  <c r="AW2016"/>
  <c r="Y8028"/>
  <c r="AL3821"/>
  <c r="AL3851" s="1"/>
  <c r="AL3856" s="1"/>
  <c r="AL3860" s="1"/>
  <c r="O3869"/>
  <c r="O3899" s="1"/>
  <c r="O3904" s="1"/>
  <c r="O3908" s="1"/>
  <c r="AF3869"/>
  <c r="AF3899" s="1"/>
  <c r="AF3904" s="1"/>
  <c r="AF3908" s="1"/>
  <c r="AS3869"/>
  <c r="AS3899" s="1"/>
  <c r="AS3904" s="1"/>
  <c r="AS3908" s="1"/>
  <c r="N3917"/>
  <c r="Z6508"/>
  <c r="Z6537" s="1"/>
  <c r="Z6543" s="1"/>
  <c r="Z6547" s="1"/>
  <c r="AN6556"/>
  <c r="AN6586" s="1"/>
  <c r="AN6592" s="1"/>
  <c r="AN6596" s="1"/>
  <c r="AW8718"/>
  <c r="AW146"/>
  <c r="AW5993"/>
  <c r="AW6225"/>
  <c r="Q8028"/>
  <c r="Q8059" s="1"/>
  <c r="K7401"/>
  <c r="K7430" s="1"/>
  <c r="K7436" s="1"/>
  <c r="K7440" s="1"/>
  <c r="AQ8897"/>
  <c r="AQ8927" s="1"/>
  <c r="AQ8933" s="1"/>
  <c r="R185"/>
  <c r="R218" s="1"/>
  <c r="R224" s="1"/>
  <c r="R228" s="1"/>
  <c r="T309"/>
  <c r="AC309"/>
  <c r="M318"/>
  <c r="Q318"/>
  <c r="Z318"/>
  <c r="AD318"/>
  <c r="R353"/>
  <c r="R379" s="1"/>
  <c r="R385" s="1"/>
  <c r="R389" s="1"/>
  <c r="M680"/>
  <c r="AC694"/>
  <c r="AR711"/>
  <c r="AR702" s="1"/>
  <c r="Q1529"/>
  <c r="AQ1529"/>
  <c r="K2320"/>
  <c r="O2320"/>
  <c r="O2349" s="1"/>
  <c r="O2354" s="1"/>
  <c r="O2358" s="1"/>
  <c r="S2320"/>
  <c r="S2349" s="1"/>
  <c r="S2354" s="1"/>
  <c r="S2358" s="1"/>
  <c r="X2320"/>
  <c r="AB2320"/>
  <c r="AB2349" s="1"/>
  <c r="AB2354" s="1"/>
  <c r="AB2358" s="1"/>
  <c r="AF2320"/>
  <c r="AF2349" s="1"/>
  <c r="AF2354" s="1"/>
  <c r="AF2358" s="1"/>
  <c r="AN2320"/>
  <c r="AA2320"/>
  <c r="AA2349" s="1"/>
  <c r="AA2354" s="1"/>
  <c r="AA2358" s="1"/>
  <c r="AE2320"/>
  <c r="AO2320"/>
  <c r="AO2349" s="1"/>
  <c r="AO2354" s="1"/>
  <c r="AO2358" s="1"/>
  <c r="R2367"/>
  <c r="R2397" s="1"/>
  <c r="R2402" s="1"/>
  <c r="R2406" s="1"/>
  <c r="AE2367"/>
  <c r="AE2397" s="1"/>
  <c r="AE2402" s="1"/>
  <c r="AE2406" s="1"/>
  <c r="AR2367"/>
  <c r="AR2397" s="1"/>
  <c r="AR2402" s="1"/>
  <c r="AR2406" s="1"/>
  <c r="O2367"/>
  <c r="O2397" s="1"/>
  <c r="O2402" s="1"/>
  <c r="O2406" s="1"/>
  <c r="S2367"/>
  <c r="S2397" s="1"/>
  <c r="AF2367"/>
  <c r="AF2397" s="1"/>
  <c r="AF2402" s="1"/>
  <c r="AF2406" s="1"/>
  <c r="AO2367"/>
  <c r="AO2397" s="1"/>
  <c r="AO2402" s="1"/>
  <c r="AO2406" s="1"/>
  <c r="AS2367"/>
  <c r="AS2397" s="1"/>
  <c r="AS2402" s="1"/>
  <c r="AS2406" s="1"/>
  <c r="L2367"/>
  <c r="P2367"/>
  <c r="P2397" s="1"/>
  <c r="P2402" s="1"/>
  <c r="P2406" s="1"/>
  <c r="T2367"/>
  <c r="T2397" s="1"/>
  <c r="T2402" s="1"/>
  <c r="T2406" s="1"/>
  <c r="AC2367"/>
  <c r="AC2397" s="1"/>
  <c r="AC2402" s="1"/>
  <c r="AC2406" s="1"/>
  <c r="AG2367"/>
  <c r="AG2397" s="1"/>
  <c r="AG2402" s="1"/>
  <c r="AG2406" s="1"/>
  <c r="AP2367"/>
  <c r="AP2397" s="1"/>
  <c r="AP2402" s="1"/>
  <c r="AP2406" s="1"/>
  <c r="AT2367"/>
  <c r="AT2397" s="1"/>
  <c r="AT2402" s="1"/>
  <c r="AT2406" s="1"/>
  <c r="O2415"/>
  <c r="O2444" s="1"/>
  <c r="O2449" s="1"/>
  <c r="O2453" s="1"/>
  <c r="S2415"/>
  <c r="S2444" s="1"/>
  <c r="AB2415"/>
  <c r="AB2444" s="1"/>
  <c r="AB2449" s="1"/>
  <c r="AB2453" s="1"/>
  <c r="AF2415"/>
  <c r="AF2444" s="1"/>
  <c r="AF2449" s="1"/>
  <c r="AF2453" s="1"/>
  <c r="O2745"/>
  <c r="O2774" s="1"/>
  <c r="O2779" s="1"/>
  <c r="O2783" s="1"/>
  <c r="AF2745"/>
  <c r="AF2774" s="1"/>
  <c r="AF2779" s="1"/>
  <c r="AF2783" s="1"/>
  <c r="AO2745"/>
  <c r="AO2774" s="1"/>
  <c r="AO2779" s="1"/>
  <c r="AO2783" s="1"/>
  <c r="AS2745"/>
  <c r="AS2774" s="1"/>
  <c r="AS2779" s="1"/>
  <c r="AS2783" s="1"/>
  <c r="P2745"/>
  <c r="P2774" s="1"/>
  <c r="P2779" s="1"/>
  <c r="P2783" s="1"/>
  <c r="T2745"/>
  <c r="T2774" s="1"/>
  <c r="T2779" s="1"/>
  <c r="T2783" s="1"/>
  <c r="AC2745"/>
  <c r="AC2774" s="1"/>
  <c r="AC2779" s="1"/>
  <c r="AC2783" s="1"/>
  <c r="AP2745"/>
  <c r="AP2774" s="1"/>
  <c r="AP2779" s="1"/>
  <c r="AP2783" s="1"/>
  <c r="M2745"/>
  <c r="M2774" s="1"/>
  <c r="M2779" s="1"/>
  <c r="M2783" s="1"/>
  <c r="Q2745"/>
  <c r="Q2774" s="1"/>
  <c r="Q2779" s="1"/>
  <c r="Q2783" s="1"/>
  <c r="AB2792"/>
  <c r="AB2822" s="1"/>
  <c r="AB2827" s="1"/>
  <c r="AB2831" s="1"/>
  <c r="L2792"/>
  <c r="L2822" s="1"/>
  <c r="L2827" s="1"/>
  <c r="L2831" s="1"/>
  <c r="AC2792"/>
  <c r="AC2822" s="1"/>
  <c r="AC2827" s="1"/>
  <c r="AC2831" s="1"/>
  <c r="AL2792"/>
  <c r="AL2822" s="1"/>
  <c r="AL2827" s="1"/>
  <c r="AL2831" s="1"/>
  <c r="AP2792"/>
  <c r="AP2822" s="1"/>
  <c r="AP2827" s="1"/>
  <c r="AP2831" s="1"/>
  <c r="AT2792"/>
  <c r="AT2822" s="1"/>
  <c r="AT2827" s="1"/>
  <c r="AT2831" s="1"/>
  <c r="AQ2792"/>
  <c r="AQ2822" s="1"/>
  <c r="AQ2827" s="1"/>
  <c r="AQ2831" s="1"/>
  <c r="T2840"/>
  <c r="T2869" s="1"/>
  <c r="T2874" s="1"/>
  <c r="T2878" s="1"/>
  <c r="AC2840"/>
  <c r="AC2869" s="1"/>
  <c r="AC2874" s="1"/>
  <c r="AC2878" s="1"/>
  <c r="O2981"/>
  <c r="O3010" s="1"/>
  <c r="O3015" s="1"/>
  <c r="O3019" s="1"/>
  <c r="S2981"/>
  <c r="S3010" s="1"/>
  <c r="S3015" s="1"/>
  <c r="S3019" s="1"/>
  <c r="X2981"/>
  <c r="X3010" s="1"/>
  <c r="X3015" s="1"/>
  <c r="X3019" s="1"/>
  <c r="AB2981"/>
  <c r="AB3010" s="1"/>
  <c r="AB3015" s="1"/>
  <c r="AB3019" s="1"/>
  <c r="AF2981"/>
  <c r="AF3010" s="1"/>
  <c r="AF3015" s="1"/>
  <c r="AF3019" s="1"/>
  <c r="AS2981"/>
  <c r="AS3010" s="1"/>
  <c r="AS3015" s="1"/>
  <c r="AS3019" s="1"/>
  <c r="T2981"/>
  <c r="T3010" s="1"/>
  <c r="T3015" s="1"/>
  <c r="AC2981"/>
  <c r="AC3010" s="1"/>
  <c r="AC3015" s="1"/>
  <c r="AC3019" s="1"/>
  <c r="AG2981"/>
  <c r="AG3010" s="1"/>
  <c r="AG3015" s="1"/>
  <c r="AG3019" s="1"/>
  <c r="AL2981"/>
  <c r="AL3010" s="1"/>
  <c r="AL3015" s="1"/>
  <c r="AL3019" s="1"/>
  <c r="AP2981"/>
  <c r="AP3010" s="1"/>
  <c r="AP3015" s="1"/>
  <c r="AP3019" s="1"/>
  <c r="AT2981"/>
  <c r="AT3010" s="1"/>
  <c r="AT3015" s="1"/>
  <c r="AT3019" s="1"/>
  <c r="AD2981"/>
  <c r="AD3010" s="1"/>
  <c r="AD3015" s="1"/>
  <c r="AD3019" s="1"/>
  <c r="AQ2981"/>
  <c r="AQ3010" s="1"/>
  <c r="AQ3015" s="1"/>
  <c r="AQ3019" s="1"/>
  <c r="T3075"/>
  <c r="T3104" s="1"/>
  <c r="T3109" s="1"/>
  <c r="T3113" s="1"/>
  <c r="Y3075"/>
  <c r="AC3075"/>
  <c r="AC3104" s="1"/>
  <c r="AC3109" s="1"/>
  <c r="AC3113" s="1"/>
  <c r="AG3075"/>
  <c r="AG3104" s="1"/>
  <c r="AG3109" s="1"/>
  <c r="AG3113" s="1"/>
  <c r="AL3075"/>
  <c r="AP3075"/>
  <c r="AP3104" s="1"/>
  <c r="AP3109" s="1"/>
  <c r="AP3113" s="1"/>
  <c r="AT3075"/>
  <c r="AT3104" s="1"/>
  <c r="AT3109" s="1"/>
  <c r="AT3113" s="1"/>
  <c r="AD3075"/>
  <c r="AD3122"/>
  <c r="AD3151" s="1"/>
  <c r="AD3156" s="1"/>
  <c r="AD3160" s="1"/>
  <c r="AQ3122"/>
  <c r="AQ3151" s="1"/>
  <c r="AQ3156" s="1"/>
  <c r="AQ3160" s="1"/>
  <c r="N3122"/>
  <c r="N3151" s="1"/>
  <c r="N3156" s="1"/>
  <c r="N3160" s="1"/>
  <c r="R3122"/>
  <c r="AA3122"/>
  <c r="N3310"/>
  <c r="N3340" s="1"/>
  <c r="AA3310"/>
  <c r="AA3340" s="1"/>
  <c r="AA3345" s="1"/>
  <c r="AA3349" s="1"/>
  <c r="AE3310"/>
  <c r="AE3340" s="1"/>
  <c r="AE3345" s="1"/>
  <c r="AE3349" s="1"/>
  <c r="AN3310"/>
  <c r="AN3340" s="1"/>
  <c r="AN3345" s="1"/>
  <c r="AN3349" s="1"/>
  <c r="AR3310"/>
  <c r="AR3340" s="1"/>
  <c r="AR3345" s="1"/>
  <c r="AR3349" s="1"/>
  <c r="AF3310"/>
  <c r="AF3340" s="1"/>
  <c r="AF3345" s="1"/>
  <c r="AF3349" s="1"/>
  <c r="AS3310"/>
  <c r="AS3340" s="1"/>
  <c r="AS3345" s="1"/>
  <c r="AS3349" s="1"/>
  <c r="AG3310"/>
  <c r="AG3340" s="1"/>
  <c r="AG3345" s="1"/>
  <c r="AG3349" s="1"/>
  <c r="AB3358"/>
  <c r="AB3387" s="1"/>
  <c r="AB3392" s="1"/>
  <c r="AB3396" s="1"/>
  <c r="AF3358"/>
  <c r="AF3387" s="1"/>
  <c r="AF3392" s="1"/>
  <c r="AF3396" s="1"/>
  <c r="AO3358"/>
  <c r="AO3387" s="1"/>
  <c r="AO3392" s="1"/>
  <c r="AO3396" s="1"/>
  <c r="AS3358"/>
  <c r="AS3387" s="1"/>
  <c r="AS3392" s="1"/>
  <c r="AS3396" s="1"/>
  <c r="T3358"/>
  <c r="T3387" s="1"/>
  <c r="T3392" s="1"/>
  <c r="T3396" s="1"/>
  <c r="AC3358"/>
  <c r="AC3387" s="1"/>
  <c r="AC3392" s="1"/>
  <c r="AC3396" s="1"/>
  <c r="AP3358"/>
  <c r="AP3387" s="1"/>
  <c r="AP3392" s="1"/>
  <c r="AP3396" s="1"/>
  <c r="AT3358"/>
  <c r="AT3387" s="1"/>
  <c r="AT3392" s="1"/>
  <c r="AT3396" s="1"/>
  <c r="Q3358"/>
  <c r="Q3387" s="1"/>
  <c r="Q3392" s="1"/>
  <c r="Q3396" s="1"/>
  <c r="AQ3358"/>
  <c r="AQ3387" s="1"/>
  <c r="AQ3392" s="1"/>
  <c r="AQ3396" s="1"/>
  <c r="O3405"/>
  <c r="O3435" s="1"/>
  <c r="O3440" s="1"/>
  <c r="O3444" s="1"/>
  <c r="S3405"/>
  <c r="S3435" s="1"/>
  <c r="S3440" s="1"/>
  <c r="S3444" s="1"/>
  <c r="AB3405"/>
  <c r="AB3435" s="1"/>
  <c r="AB3440" s="1"/>
  <c r="AB3444" s="1"/>
  <c r="AF3405"/>
  <c r="AF3435" s="1"/>
  <c r="AF3440" s="1"/>
  <c r="AF3444" s="1"/>
  <c r="AS3405"/>
  <c r="AS3435" s="1"/>
  <c r="AS3440" s="1"/>
  <c r="AS3444" s="1"/>
  <c r="P3405"/>
  <c r="P3435" s="1"/>
  <c r="P3440" s="1"/>
  <c r="P3444" s="1"/>
  <c r="T3405"/>
  <c r="T3435" s="1"/>
  <c r="T3440" s="1"/>
  <c r="T3444" s="1"/>
  <c r="AC3405"/>
  <c r="AC3435" s="1"/>
  <c r="AC3440" s="1"/>
  <c r="AC3444" s="1"/>
  <c r="AG3405"/>
  <c r="AG3435" s="1"/>
  <c r="AG3440" s="1"/>
  <c r="AG3444" s="1"/>
  <c r="AP3405"/>
  <c r="AP3435" s="1"/>
  <c r="AP3440" s="1"/>
  <c r="AP3444" s="1"/>
  <c r="AT3405"/>
  <c r="AT3435" s="1"/>
  <c r="AT3440" s="1"/>
  <c r="AT3444" s="1"/>
  <c r="Q3405"/>
  <c r="Q3435" s="1"/>
  <c r="Q3440" s="1"/>
  <c r="Q3444" s="1"/>
  <c r="AQ3405"/>
  <c r="AQ3435" s="1"/>
  <c r="AQ3440" s="1"/>
  <c r="AQ3444" s="1"/>
  <c r="M3453"/>
  <c r="Q3453"/>
  <c r="Q3482" s="1"/>
  <c r="Q3487" s="1"/>
  <c r="Q3491" s="1"/>
  <c r="Z3453"/>
  <c r="AD3453"/>
  <c r="AD3482" s="1"/>
  <c r="AD3487" s="1"/>
  <c r="AD3491" s="1"/>
  <c r="AM3453"/>
  <c r="AQ3453"/>
  <c r="AQ3482" s="1"/>
  <c r="N3453"/>
  <c r="N3482" s="1"/>
  <c r="N3487" s="1"/>
  <c r="N3491" s="1"/>
  <c r="R3964"/>
  <c r="R3993" s="1"/>
  <c r="R3998" s="1"/>
  <c r="R4002" s="1"/>
  <c r="AE3964"/>
  <c r="AE3993" s="1"/>
  <c r="AE3998" s="1"/>
  <c r="AE4002" s="1"/>
  <c r="AP3964"/>
  <c r="AP3993" s="1"/>
  <c r="AP3998" s="1"/>
  <c r="AP4002" s="1"/>
  <c r="AT3964"/>
  <c r="AT3993" s="1"/>
  <c r="AT3998" s="1"/>
  <c r="AT4002" s="1"/>
  <c r="Q3964"/>
  <c r="Q3993" s="1"/>
  <c r="Q3998" s="1"/>
  <c r="Q4002" s="1"/>
  <c r="AD3964"/>
  <c r="AD3993" s="1"/>
  <c r="AD3998" s="1"/>
  <c r="AD4002" s="1"/>
  <c r="M4011"/>
  <c r="M4040" s="1"/>
  <c r="M4045" s="1"/>
  <c r="M4049" s="1"/>
  <c r="Z4011"/>
  <c r="AA4105"/>
  <c r="AA4134" s="1"/>
  <c r="AA4139" s="1"/>
  <c r="AA4143" s="1"/>
  <c r="AE4105"/>
  <c r="AE4134" s="1"/>
  <c r="AE4139" s="1"/>
  <c r="AE4143" s="1"/>
  <c r="AR4105"/>
  <c r="AR4134" s="1"/>
  <c r="AR4139" s="1"/>
  <c r="AR4143" s="1"/>
  <c r="AF4105"/>
  <c r="AO4105"/>
  <c r="AO4134" s="1"/>
  <c r="AO4139" s="1"/>
  <c r="AO4143" s="1"/>
  <c r="AC4105"/>
  <c r="AC4134" s="1"/>
  <c r="AC4139" s="1"/>
  <c r="AC4143" s="1"/>
  <c r="AG4105"/>
  <c r="AG4134" s="1"/>
  <c r="AG4139" s="1"/>
  <c r="AG4143" s="1"/>
  <c r="AP4105"/>
  <c r="AP4134" s="1"/>
  <c r="AP4139" s="1"/>
  <c r="AP4143" s="1"/>
  <c r="AT4105"/>
  <c r="AT4134" s="1"/>
  <c r="AT4139" s="1"/>
  <c r="AT4143" s="1"/>
  <c r="N4152"/>
  <c r="O4152"/>
  <c r="O4181" s="1"/>
  <c r="O4186" s="1"/>
  <c r="O4190" s="1"/>
  <c r="S4152"/>
  <c r="S4181" s="1"/>
  <c r="S4186" s="1"/>
  <c r="S4190" s="1"/>
  <c r="X4152"/>
  <c r="X4181" s="1"/>
  <c r="X4186" s="1"/>
  <c r="X4190" s="1"/>
  <c r="AB4152"/>
  <c r="AB4181" s="1"/>
  <c r="AB4186" s="1"/>
  <c r="AB4190" s="1"/>
  <c r="AF4152"/>
  <c r="AF4181" s="1"/>
  <c r="AF4186" s="1"/>
  <c r="AF4190" s="1"/>
  <c r="AS4152"/>
  <c r="AS4181" s="1"/>
  <c r="AS4186" s="1"/>
  <c r="AS4190" s="1"/>
  <c r="K4199"/>
  <c r="K4228" s="1"/>
  <c r="K4233" s="1"/>
  <c r="K4237" s="1"/>
  <c r="O4199"/>
  <c r="O4228" s="1"/>
  <c r="O4233" s="1"/>
  <c r="O4237" s="1"/>
  <c r="S4199"/>
  <c r="S4228" s="1"/>
  <c r="S4233" s="1"/>
  <c r="S4237" s="1"/>
  <c r="X4199"/>
  <c r="X4228" s="1"/>
  <c r="X4233" s="1"/>
  <c r="X4237" s="1"/>
  <c r="AO4199"/>
  <c r="AO4228" s="1"/>
  <c r="AO4233" s="1"/>
  <c r="AO4237" s="1"/>
  <c r="AS4199"/>
  <c r="AS4228" s="1"/>
  <c r="AS4233" s="1"/>
  <c r="AS4237" s="1"/>
  <c r="P4199"/>
  <c r="P4228" s="1"/>
  <c r="P4233" s="1"/>
  <c r="P4237" s="1"/>
  <c r="T4199"/>
  <c r="T4228" s="1"/>
  <c r="T4233" s="1"/>
  <c r="T4237" s="1"/>
  <c r="AG4199"/>
  <c r="AG4228" s="1"/>
  <c r="AG4233" s="1"/>
  <c r="AG4237" s="1"/>
  <c r="AP4199"/>
  <c r="AP4228" s="1"/>
  <c r="AP4233" s="1"/>
  <c r="AP4237" s="1"/>
  <c r="AT4199"/>
  <c r="AT4228" s="1"/>
  <c r="AT4233" s="1"/>
  <c r="AT4237" s="1"/>
  <c r="AN4246"/>
  <c r="AN4275" s="1"/>
  <c r="AN4280" s="1"/>
  <c r="AN4284" s="1"/>
  <c r="AR4246"/>
  <c r="AR4275" s="1"/>
  <c r="AR4280" s="1"/>
  <c r="AR4284" s="1"/>
  <c r="AS4246"/>
  <c r="AS4275" s="1"/>
  <c r="AS4280" s="1"/>
  <c r="AS4284" s="1"/>
  <c r="T4246"/>
  <c r="T4275" s="1"/>
  <c r="T4280" s="1"/>
  <c r="T4284" s="1"/>
  <c r="AG4246"/>
  <c r="AG4275" s="1"/>
  <c r="AG4280" s="1"/>
  <c r="AG4284" s="1"/>
  <c r="AT4246"/>
  <c r="AT4275" s="1"/>
  <c r="AT4280" s="1"/>
  <c r="AT4284" s="1"/>
  <c r="AF4387"/>
  <c r="AF4416" s="1"/>
  <c r="AF4421" s="1"/>
  <c r="AF4425" s="1"/>
  <c r="AO4387"/>
  <c r="AO4416" s="1"/>
  <c r="AO4421" s="1"/>
  <c r="AO4425" s="1"/>
  <c r="AS4387"/>
  <c r="AS4416" s="1"/>
  <c r="AS4421" s="1"/>
  <c r="AS4425" s="1"/>
  <c r="P4387"/>
  <c r="P4416" s="1"/>
  <c r="P4421" s="1"/>
  <c r="P4425" s="1"/>
  <c r="T4387"/>
  <c r="T4416" s="1"/>
  <c r="T4421" s="1"/>
  <c r="T4425" s="1"/>
  <c r="AC4387"/>
  <c r="AC4416" s="1"/>
  <c r="AC4421" s="1"/>
  <c r="AC4425" s="1"/>
  <c r="AG4387"/>
  <c r="AG4416" s="1"/>
  <c r="AG4421" s="1"/>
  <c r="AG4425" s="1"/>
  <c r="AP4387"/>
  <c r="AP4416" s="1"/>
  <c r="AP4421" s="1"/>
  <c r="AP4425" s="1"/>
  <c r="AT4387"/>
  <c r="AT4416" s="1"/>
  <c r="AT4421" s="1"/>
  <c r="AT4425" s="1"/>
  <c r="Q4387"/>
  <c r="Q4416" s="1"/>
  <c r="Q4421" s="1"/>
  <c r="Q4425" s="1"/>
  <c r="AD4387"/>
  <c r="AD4416" s="1"/>
  <c r="AD4421" s="1"/>
  <c r="AD4425" s="1"/>
  <c r="AC4434"/>
  <c r="AC4463" s="1"/>
  <c r="AC4468" s="1"/>
  <c r="AC4472" s="1"/>
  <c r="AT4434"/>
  <c r="AT4463" s="1"/>
  <c r="AT4468" s="1"/>
  <c r="AT4472" s="1"/>
  <c r="Q4434"/>
  <c r="Q4463" s="1"/>
  <c r="Q4468" s="1"/>
  <c r="Q4472" s="1"/>
  <c r="AD4434"/>
  <c r="AD4463" s="1"/>
  <c r="AD4468" s="1"/>
  <c r="AD4472" s="1"/>
  <c r="AQ4434"/>
  <c r="AQ4463" s="1"/>
  <c r="AQ4468" s="1"/>
  <c r="AQ4472" s="1"/>
  <c r="AE4434"/>
  <c r="AE4463" s="1"/>
  <c r="AE4468" s="1"/>
  <c r="AE4472" s="1"/>
  <c r="AR4434"/>
  <c r="AR4463" s="1"/>
  <c r="AR4468" s="1"/>
  <c r="AR4472" s="1"/>
  <c r="L4481"/>
  <c r="L4510" s="1"/>
  <c r="L4515" s="1"/>
  <c r="L4519" s="1"/>
  <c r="O4481"/>
  <c r="O4510" s="1"/>
  <c r="O4515" s="1"/>
  <c r="O4519" s="1"/>
  <c r="S4481"/>
  <c r="S4510" s="1"/>
  <c r="S4515" s="1"/>
  <c r="S4519" s="1"/>
  <c r="AB4481"/>
  <c r="AB4510" s="1"/>
  <c r="AB4515" s="1"/>
  <c r="AB4519" s="1"/>
  <c r="AF4481"/>
  <c r="AF4510" s="1"/>
  <c r="AF4515" s="1"/>
  <c r="AF4519" s="1"/>
  <c r="AS4481"/>
  <c r="AS4510" s="1"/>
  <c r="AS4515" s="1"/>
  <c r="AS4519" s="1"/>
  <c r="P4481"/>
  <c r="P4510" s="1"/>
  <c r="P4515" s="1"/>
  <c r="P4519" s="1"/>
  <c r="T4481"/>
  <c r="T4510" s="1"/>
  <c r="T4515" s="1"/>
  <c r="T4519" s="1"/>
  <c r="AC4481"/>
  <c r="AC4510" s="1"/>
  <c r="AC4515" s="1"/>
  <c r="AC4519" s="1"/>
  <c r="AG4481"/>
  <c r="AG4510" s="1"/>
  <c r="AG4515" s="1"/>
  <c r="AG4519" s="1"/>
  <c r="AP4481"/>
  <c r="AP4510" s="1"/>
  <c r="AP4515" s="1"/>
  <c r="AP4519" s="1"/>
  <c r="AT4481"/>
  <c r="AT4510" s="1"/>
  <c r="AT4515" s="1"/>
  <c r="AT4519" s="1"/>
  <c r="Z4481"/>
  <c r="Z4510" s="1"/>
  <c r="Z4515" s="1"/>
  <c r="Z4519" s="1"/>
  <c r="AQ4481"/>
  <c r="AQ4510" s="1"/>
  <c r="AQ4515" s="1"/>
  <c r="AQ4519" s="1"/>
  <c r="P4528"/>
  <c r="P4558" s="1"/>
  <c r="P4563" s="1"/>
  <c r="P4567" s="1"/>
  <c r="T4528"/>
  <c r="T4558" s="1"/>
  <c r="T4563" s="1"/>
  <c r="T4567" s="1"/>
  <c r="AS4528"/>
  <c r="AS4558" s="1"/>
  <c r="AS4563" s="1"/>
  <c r="AS4567" s="1"/>
  <c r="Q4528"/>
  <c r="Q4558" s="1"/>
  <c r="Q4563" s="1"/>
  <c r="Q4567" s="1"/>
  <c r="AQ4528"/>
  <c r="AQ4558" s="1"/>
  <c r="AQ4563" s="1"/>
  <c r="AQ4567" s="1"/>
  <c r="P4576"/>
  <c r="P4606" s="1"/>
  <c r="P4611" s="1"/>
  <c r="P4615" s="1"/>
  <c r="T4576"/>
  <c r="T4606" s="1"/>
  <c r="T4611" s="1"/>
  <c r="T4615" s="1"/>
  <c r="AC4576"/>
  <c r="AC4606" s="1"/>
  <c r="AC4611" s="1"/>
  <c r="AC4615" s="1"/>
  <c r="AG4576"/>
  <c r="AG4606" s="1"/>
  <c r="AG4611" s="1"/>
  <c r="AG4615" s="1"/>
  <c r="AL4576"/>
  <c r="AP4576"/>
  <c r="AP4606" s="1"/>
  <c r="AP4611" s="1"/>
  <c r="AP4615" s="1"/>
  <c r="AT4576"/>
  <c r="AT4606" s="1"/>
  <c r="AT4611" s="1"/>
  <c r="AT4615" s="1"/>
  <c r="Q4576"/>
  <c r="Q4606" s="1"/>
  <c r="Q4611" s="1"/>
  <c r="Q4615" s="1"/>
  <c r="AD4576"/>
  <c r="AD4606" s="1"/>
  <c r="AD4611" s="1"/>
  <c r="AD4615" s="1"/>
  <c r="AQ4576"/>
  <c r="AQ4606" s="1"/>
  <c r="AQ4611" s="1"/>
  <c r="AQ4615" s="1"/>
  <c r="AE4576"/>
  <c r="AE4606" s="1"/>
  <c r="AE4611" s="1"/>
  <c r="AE4615" s="1"/>
  <c r="P4624"/>
  <c r="P4654" s="1"/>
  <c r="P4659" s="1"/>
  <c r="P4663" s="1"/>
  <c r="T4624"/>
  <c r="T4654" s="1"/>
  <c r="T4659" s="1"/>
  <c r="T4663" s="1"/>
  <c r="AC4624"/>
  <c r="AC4654" s="1"/>
  <c r="AC4659" s="1"/>
  <c r="AC4663" s="1"/>
  <c r="AG4624"/>
  <c r="AG4654" s="1"/>
  <c r="AG4659" s="1"/>
  <c r="AG4663" s="1"/>
  <c r="AP4624"/>
  <c r="AP4654" s="1"/>
  <c r="AP4659" s="1"/>
  <c r="AP4663" s="1"/>
  <c r="Q4624"/>
  <c r="Q4654" s="1"/>
  <c r="Q4659" s="1"/>
  <c r="Q4663" s="1"/>
  <c r="Z4624"/>
  <c r="AD4624"/>
  <c r="AD4654" s="1"/>
  <c r="AD4659" s="1"/>
  <c r="AD4663" s="1"/>
  <c r="AQ4624"/>
  <c r="AQ4654" s="1"/>
  <c r="AQ4659" s="1"/>
  <c r="AQ4663" s="1"/>
  <c r="R4624"/>
  <c r="R4654" s="1"/>
  <c r="R4659" s="1"/>
  <c r="R4663" s="1"/>
  <c r="AR4624"/>
  <c r="L4672"/>
  <c r="L4701" s="1"/>
  <c r="L4706" s="1"/>
  <c r="L4710" s="1"/>
  <c r="AO4672"/>
  <c r="AO4701" s="1"/>
  <c r="AS4672"/>
  <c r="AS4701" s="1"/>
  <c r="AS4706" s="1"/>
  <c r="AS4710" s="1"/>
  <c r="R4719"/>
  <c r="R4748" s="1"/>
  <c r="R4753" s="1"/>
  <c r="R4757" s="1"/>
  <c r="AR4719"/>
  <c r="AR4748" s="1"/>
  <c r="AR4753" s="1"/>
  <c r="AR4757" s="1"/>
  <c r="S4719"/>
  <c r="S4748" s="1"/>
  <c r="S4753" s="1"/>
  <c r="S4757" s="1"/>
  <c r="AB4719"/>
  <c r="AB4748" s="1"/>
  <c r="AB4753" s="1"/>
  <c r="AB4757" s="1"/>
  <c r="AF4719"/>
  <c r="AF4748" s="1"/>
  <c r="AF4753" s="1"/>
  <c r="AF4757" s="1"/>
  <c r="AO4719"/>
  <c r="AO4748" s="1"/>
  <c r="AO4753" s="1"/>
  <c r="AO4757" s="1"/>
  <c r="AS4719"/>
  <c r="AS4748" s="1"/>
  <c r="AS4753" s="1"/>
  <c r="AS4757" s="1"/>
  <c r="L4719"/>
  <c r="L4748" s="1"/>
  <c r="L4753" s="1"/>
  <c r="L4757" s="1"/>
  <c r="P4719"/>
  <c r="P4748" s="1"/>
  <c r="P4753" s="1"/>
  <c r="P4757" s="1"/>
  <c r="T4719"/>
  <c r="T4748" s="1"/>
  <c r="T4753" s="1"/>
  <c r="T4757" s="1"/>
  <c r="AC4719"/>
  <c r="AC4748" s="1"/>
  <c r="AC4753" s="1"/>
  <c r="AC4757" s="1"/>
  <c r="AG4719"/>
  <c r="AG4748" s="1"/>
  <c r="AG4753" s="1"/>
  <c r="AG4757" s="1"/>
  <c r="AP4719"/>
  <c r="AP4748" s="1"/>
  <c r="AP4753" s="1"/>
  <c r="AP4757" s="1"/>
  <c r="AT4719"/>
  <c r="AT4748" s="1"/>
  <c r="AT4753" s="1"/>
  <c r="AT4757" s="1"/>
  <c r="O4815"/>
  <c r="O4844" s="1"/>
  <c r="O4849" s="1"/>
  <c r="O4853" s="1"/>
  <c r="AB4815"/>
  <c r="AB4844" s="1"/>
  <c r="AB4849" s="1"/>
  <c r="AB4853" s="1"/>
  <c r="AO4815"/>
  <c r="AO4844" s="1"/>
  <c r="AO4849" s="1"/>
  <c r="AO4853" s="1"/>
  <c r="L4815"/>
  <c r="L4844" s="1"/>
  <c r="L4849" s="1"/>
  <c r="L4853" s="1"/>
  <c r="T4815"/>
  <c r="T4844" s="1"/>
  <c r="T4849" s="1"/>
  <c r="T4853" s="1"/>
  <c r="Y4815"/>
  <c r="Y4844" s="1"/>
  <c r="Y4849" s="1"/>
  <c r="Y4853" s="1"/>
  <c r="AC4815"/>
  <c r="AC4844" s="1"/>
  <c r="AC4849" s="1"/>
  <c r="AC4853" s="1"/>
  <c r="AG4815"/>
  <c r="AG4844" s="1"/>
  <c r="AG4849" s="1"/>
  <c r="AG4853" s="1"/>
  <c r="AP4815"/>
  <c r="AP4844" s="1"/>
  <c r="AP4849" s="1"/>
  <c r="AP4853" s="1"/>
  <c r="AT4815"/>
  <c r="AT4844" s="1"/>
  <c r="AT4849" s="1"/>
  <c r="AT4853" s="1"/>
  <c r="Q5155"/>
  <c r="AM5155"/>
  <c r="N5155"/>
  <c r="AG5166"/>
  <c r="AG5165" s="1"/>
  <c r="AQ5166"/>
  <c r="AQ5165" s="1"/>
  <c r="AE5166"/>
  <c r="AE5165" s="1"/>
  <c r="AG5534"/>
  <c r="AG5563" s="1"/>
  <c r="AG5569" s="1"/>
  <c r="AG5573" s="1"/>
  <c r="AN6164"/>
  <c r="AN6194" s="1"/>
  <c r="AN6200" s="1"/>
  <c r="AN6204" s="1"/>
  <c r="AO6164"/>
  <c r="AO6194" s="1"/>
  <c r="AO6200" s="1"/>
  <c r="AO6204" s="1"/>
  <c r="AS6164"/>
  <c r="AS6194" s="1"/>
  <c r="AS6200" s="1"/>
  <c r="AS6204" s="1"/>
  <c r="P6164"/>
  <c r="P6194" s="1"/>
  <c r="P6200" s="1"/>
  <c r="P6204" s="1"/>
  <c r="T6164"/>
  <c r="T6194" s="1"/>
  <c r="T6200" s="1"/>
  <c r="T6204" s="1"/>
  <c r="AC6164"/>
  <c r="AC6194" s="1"/>
  <c r="AC6200" s="1"/>
  <c r="AC6204" s="1"/>
  <c r="AG6164"/>
  <c r="AG6194" s="1"/>
  <c r="AG6200" s="1"/>
  <c r="AG6204" s="1"/>
  <c r="AT6164"/>
  <c r="AT6194" s="1"/>
  <c r="AT6200" s="1"/>
  <c r="AT6204" s="1"/>
  <c r="L6360"/>
  <c r="L6389" s="1"/>
  <c r="L6395" s="1"/>
  <c r="L6399" s="1"/>
  <c r="M6605"/>
  <c r="M6635" s="1"/>
  <c r="M6641" s="1"/>
  <c r="M6645" s="1"/>
  <c r="Q6605"/>
  <c r="Q6635" s="1"/>
  <c r="Q6641" s="1"/>
  <c r="Q6645" s="1"/>
  <c r="Z6605"/>
  <c r="Z6635" s="1"/>
  <c r="Z6641" s="1"/>
  <c r="Z6645" s="1"/>
  <c r="AD6605"/>
  <c r="AD6635" s="1"/>
  <c r="AD6641" s="1"/>
  <c r="AD6645" s="1"/>
  <c r="AM6605"/>
  <c r="AM6635" s="1"/>
  <c r="AM6641" s="1"/>
  <c r="AM6645" s="1"/>
  <c r="AA6654"/>
  <c r="AA6684" s="1"/>
  <c r="AA6690" s="1"/>
  <c r="AA6694" s="1"/>
  <c r="AE6654"/>
  <c r="AE6684" s="1"/>
  <c r="AE6690" s="1"/>
  <c r="AE6694" s="1"/>
  <c r="AR6654"/>
  <c r="AR6684" s="1"/>
  <c r="AR6690" s="1"/>
  <c r="AR6694" s="1"/>
  <c r="O6654"/>
  <c r="O6684" s="1"/>
  <c r="O6690" s="1"/>
  <c r="O6694" s="1"/>
  <c r="AB6654"/>
  <c r="AB6684" s="1"/>
  <c r="AB6690" s="1"/>
  <c r="AB6694" s="1"/>
  <c r="AK6654"/>
  <c r="AK6684" s="1"/>
  <c r="AK6690" s="1"/>
  <c r="AK6694" s="1"/>
  <c r="AO6654"/>
  <c r="AO6684" s="1"/>
  <c r="AO6690" s="1"/>
  <c r="AO6694" s="1"/>
  <c r="L6703"/>
  <c r="T6703"/>
  <c r="T6733" s="1"/>
  <c r="T6739" s="1"/>
  <c r="T6743" s="1"/>
  <c r="Y6703"/>
  <c r="Y6733" s="1"/>
  <c r="Y6739" s="1"/>
  <c r="Y6743" s="1"/>
  <c r="AC6703"/>
  <c r="AC6733" s="1"/>
  <c r="AC6739" s="1"/>
  <c r="AC6743" s="1"/>
  <c r="AP6703"/>
  <c r="AP6733" s="1"/>
  <c r="AP6739" s="1"/>
  <c r="AP6743" s="1"/>
  <c r="AC6753"/>
  <c r="AC6782" s="1"/>
  <c r="AC6788" s="1"/>
  <c r="AC6792" s="1"/>
  <c r="AG6753"/>
  <c r="AG6782" s="1"/>
  <c r="AG6788" s="1"/>
  <c r="AG6792" s="1"/>
  <c r="AP6753"/>
  <c r="AP6782" s="1"/>
  <c r="AP6788" s="1"/>
  <c r="AP6792" s="1"/>
  <c r="Q6753"/>
  <c r="Q6782" s="1"/>
  <c r="Q6788" s="1"/>
  <c r="Q6792" s="1"/>
  <c r="AD6753"/>
  <c r="AD6782" s="1"/>
  <c r="AD6788" s="1"/>
  <c r="AD6792" s="1"/>
  <c r="AQ6753"/>
  <c r="AQ6782" s="1"/>
  <c r="AQ6788" s="1"/>
  <c r="AQ6792" s="1"/>
  <c r="AB7955"/>
  <c r="AW2607"/>
  <c r="AW3705"/>
  <c r="AW8907"/>
  <c r="S1414"/>
  <c r="O1529"/>
  <c r="S1529"/>
  <c r="AB1529"/>
  <c r="AF1529"/>
  <c r="AD1597"/>
  <c r="P1847"/>
  <c r="P1876" s="1"/>
  <c r="P1881" s="1"/>
  <c r="P1885" s="1"/>
  <c r="AP1847"/>
  <c r="AP1876" s="1"/>
  <c r="AP1881" s="1"/>
  <c r="AP1885" s="1"/>
  <c r="AT1847"/>
  <c r="AT1876" s="1"/>
  <c r="AT1881" s="1"/>
  <c r="AT1885" s="1"/>
  <c r="M1894"/>
  <c r="Q1894"/>
  <c r="Q1923" s="1"/>
  <c r="Q1928" s="1"/>
  <c r="Q1932" s="1"/>
  <c r="AM1894"/>
  <c r="AT1894"/>
  <c r="AT1923" s="1"/>
  <c r="AT1928" s="1"/>
  <c r="AT1932" s="1"/>
  <c r="AE1941"/>
  <c r="AE1970" s="1"/>
  <c r="AE1975" s="1"/>
  <c r="AE1979" s="1"/>
  <c r="AN1941"/>
  <c r="AN1970" s="1"/>
  <c r="AN1975" s="1"/>
  <c r="AN1979" s="1"/>
  <c r="O1941"/>
  <c r="O1970" s="1"/>
  <c r="O1975" s="1"/>
  <c r="O1979" s="1"/>
  <c r="AS1941"/>
  <c r="AS1970" s="1"/>
  <c r="AS1975" s="1"/>
  <c r="AS1979" s="1"/>
  <c r="Q1988"/>
  <c r="Q2017" s="1"/>
  <c r="Q2022" s="1"/>
  <c r="Q2026" s="1"/>
  <c r="Y2178"/>
  <c r="Y2207" s="1"/>
  <c r="Y2212" s="1"/>
  <c r="Y2216" s="1"/>
  <c r="AC2178"/>
  <c r="AC2207" s="1"/>
  <c r="AC2212" s="1"/>
  <c r="AC2216" s="1"/>
  <c r="AA2225"/>
  <c r="AA2255" s="1"/>
  <c r="AA2260" s="1"/>
  <c r="AA2264" s="1"/>
  <c r="AN2225"/>
  <c r="AN2255" s="1"/>
  <c r="AN2260" s="1"/>
  <c r="AN2264" s="1"/>
  <c r="AG2509"/>
  <c r="AG2538" s="1"/>
  <c r="AG2543" s="1"/>
  <c r="AG2547" s="1"/>
  <c r="AR2698"/>
  <c r="AR2727" s="1"/>
  <c r="AR2732" s="1"/>
  <c r="AR2736" s="1"/>
  <c r="AT2887"/>
  <c r="AT2916" s="1"/>
  <c r="AT2921" s="1"/>
  <c r="AT2925" s="1"/>
  <c r="T3546"/>
  <c r="AL4766"/>
  <c r="AL4796" s="1"/>
  <c r="AL4801" s="1"/>
  <c r="AL4805" s="1"/>
  <c r="AT4766"/>
  <c r="AT4796" s="1"/>
  <c r="AT4801" s="1"/>
  <c r="AT4805" s="1"/>
  <c r="Z4766"/>
  <c r="Z4796" s="1"/>
  <c r="Z4801" s="1"/>
  <c r="Z4805" s="1"/>
  <c r="AC6459"/>
  <c r="AC6489" s="1"/>
  <c r="AC6495" s="1"/>
  <c r="AC6499" s="1"/>
  <c r="M6896"/>
  <c r="Q6896"/>
  <c r="K7211"/>
  <c r="K7240" s="1"/>
  <c r="K7245" s="1"/>
  <c r="L7448"/>
  <c r="T7519"/>
  <c r="T7518" s="1"/>
  <c r="Q7607"/>
  <c r="Q7636" s="1"/>
  <c r="Q7642" s="1"/>
  <c r="Q7646" s="1"/>
  <c r="W5171"/>
  <c r="AL5171"/>
  <c r="J5155"/>
  <c r="W8694"/>
  <c r="N7702"/>
  <c r="N7731" s="1"/>
  <c r="N7737" s="1"/>
  <c r="N7741" s="1"/>
  <c r="AL1817"/>
  <c r="AN2368"/>
  <c r="X2367"/>
  <c r="Y2367"/>
  <c r="Y2397" s="1"/>
  <c r="Y2402" s="1"/>
  <c r="Y2406" s="1"/>
  <c r="M2389"/>
  <c r="L2392"/>
  <c r="K2416"/>
  <c r="X2416"/>
  <c r="Y2745"/>
  <c r="N2767"/>
  <c r="Y2981"/>
  <c r="Y3010" s="1"/>
  <c r="N3003"/>
  <c r="L3076"/>
  <c r="L3075" s="1"/>
  <c r="Z3123"/>
  <c r="Z3122" s="1"/>
  <c r="Z3151" s="1"/>
  <c r="Z3156" s="1"/>
  <c r="Z3160" s="1"/>
  <c r="M3288"/>
  <c r="AL3332"/>
  <c r="Y3335"/>
  <c r="AL3335"/>
  <c r="Y3358"/>
  <c r="Y3387" s="1"/>
  <c r="Y3392" s="1"/>
  <c r="Y3396" s="1"/>
  <c r="K3406"/>
  <c r="K3405" s="1"/>
  <c r="K3435" s="1"/>
  <c r="X3406"/>
  <c r="X3405" s="1"/>
  <c r="X3435" s="1"/>
  <c r="X3440" s="1"/>
  <c r="X3444" s="1"/>
  <c r="AL3405"/>
  <c r="AM3405"/>
  <c r="AM3435" s="1"/>
  <c r="AM3440" s="1"/>
  <c r="AM3444" s="1"/>
  <c r="AL3427"/>
  <c r="K3942"/>
  <c r="K3965"/>
  <c r="M3964"/>
  <c r="M3993" s="1"/>
  <c r="M3998" s="1"/>
  <c r="M4002" s="1"/>
  <c r="Z3964"/>
  <c r="AK4105"/>
  <c r="M4127"/>
  <c r="L4199"/>
  <c r="L4228" s="1"/>
  <c r="L4233" s="1"/>
  <c r="M4221"/>
  <c r="AM4221"/>
  <c r="AN4224"/>
  <c r="X4247"/>
  <c r="AK4247"/>
  <c r="AA4268"/>
  <c r="AB4388"/>
  <c r="L4387"/>
  <c r="Y4387"/>
  <c r="Y4435"/>
  <c r="X4459"/>
  <c r="AM4481"/>
  <c r="AM4510" s="1"/>
  <c r="AM4515" s="1"/>
  <c r="AM4519" s="1"/>
  <c r="AA4503"/>
  <c r="Y4529"/>
  <c r="Y4528" s="1"/>
  <c r="Z4553"/>
  <c r="AL4553"/>
  <c r="L4577"/>
  <c r="Y4577"/>
  <c r="M4576"/>
  <c r="M4606" s="1"/>
  <c r="M4611" s="1"/>
  <c r="M4615" s="1"/>
  <c r="Z4576"/>
  <c r="Z4606" s="1"/>
  <c r="Z4611" s="1"/>
  <c r="Z4615" s="1"/>
  <c r="N4576"/>
  <c r="N4606" s="1"/>
  <c r="N4611" s="1"/>
  <c r="N4615" s="1"/>
  <c r="AN4576"/>
  <c r="AN4606" s="1"/>
  <c r="AN4611" s="1"/>
  <c r="AN4615" s="1"/>
  <c r="L4601"/>
  <c r="Y4625"/>
  <c r="AL4625"/>
  <c r="AL4624" s="1"/>
  <c r="AL4654" s="1"/>
  <c r="AL4659" s="1"/>
  <c r="AL4663" s="1"/>
  <c r="AM4624"/>
  <c r="AM4654" s="1"/>
  <c r="AM4659" s="1"/>
  <c r="AM4663" s="1"/>
  <c r="Z4697"/>
  <c r="AM4697"/>
  <c r="N4720"/>
  <c r="AA4720"/>
  <c r="AA4719" s="1"/>
  <c r="AA4748" s="1"/>
  <c r="AA4753" s="1"/>
  <c r="AA4757" s="1"/>
  <c r="K4719"/>
  <c r="K4748" s="1"/>
  <c r="K4753" s="1"/>
  <c r="K4757" s="1"/>
  <c r="AL4815"/>
  <c r="AL4844" s="1"/>
  <c r="AL4849" s="1"/>
  <c r="AL4853" s="1"/>
  <c r="AM4837"/>
  <c r="Z4887"/>
  <c r="K5153"/>
  <c r="AE5153"/>
  <c r="AN5153"/>
  <c r="AF5155"/>
  <c r="AW31"/>
  <c r="AW43"/>
  <c r="AW78"/>
  <c r="AW88"/>
  <c r="AW127"/>
  <c r="AW137"/>
  <c r="AW147"/>
  <c r="AW193"/>
  <c r="AW203"/>
  <c r="AW213"/>
  <c r="AW251"/>
  <c r="AW355"/>
  <c r="AW370"/>
  <c r="AW489"/>
  <c r="AW534"/>
  <c r="AW548"/>
  <c r="AW574"/>
  <c r="AW591"/>
  <c r="AW609"/>
  <c r="AW644"/>
  <c r="AW718"/>
  <c r="AW772"/>
  <c r="AW791"/>
  <c r="AW822"/>
  <c r="AW833"/>
  <c r="AW870"/>
  <c r="AW926"/>
  <c r="AW936"/>
  <c r="AW959"/>
  <c r="AW996"/>
  <c r="AW1000"/>
  <c r="AW1015"/>
  <c r="AW1028"/>
  <c r="AW1100"/>
  <c r="AW1156"/>
  <c r="AW1192"/>
  <c r="AW1202"/>
  <c r="AW1216"/>
  <c r="AW1241"/>
  <c r="AW1275"/>
  <c r="AW1284"/>
  <c r="AW1305"/>
  <c r="AW1338"/>
  <c r="AW1354"/>
  <c r="AW1366"/>
  <c r="AW1397"/>
  <c r="AW1411"/>
  <c r="AW1482"/>
  <c r="AW1493"/>
  <c r="AW1502"/>
  <c r="AW1554"/>
  <c r="AW1563"/>
  <c r="AW1583"/>
  <c r="AW1619"/>
  <c r="AW1623"/>
  <c r="AW1640"/>
  <c r="AW1659"/>
  <c r="AW1741"/>
  <c r="AW1749"/>
  <c r="AW1772"/>
  <c r="AW1852"/>
  <c r="AW1900"/>
  <c r="AW1914"/>
  <c r="AW1943"/>
  <c r="AW1954"/>
  <c r="AW1962"/>
  <c r="AW1995"/>
  <c r="AW2005"/>
  <c r="AW2049"/>
  <c r="AW2073"/>
  <c r="AW2095"/>
  <c r="AW2118"/>
  <c r="AW2144"/>
  <c r="AW2154"/>
  <c r="AW2188"/>
  <c r="AW2230"/>
  <c r="AW2262"/>
  <c r="AW2288"/>
  <c r="AW2310"/>
  <c r="AW2327"/>
  <c r="AW2337"/>
  <c r="AW2371"/>
  <c r="AW2667"/>
  <c r="AW2700"/>
  <c r="AW2715"/>
  <c r="AW2733"/>
  <c r="AW2781"/>
  <c r="AW2852"/>
  <c r="AW2860"/>
  <c r="AW2891"/>
  <c r="AW2905"/>
  <c r="AW2949"/>
  <c r="AW3376"/>
  <c r="AW3410"/>
  <c r="AW3420"/>
  <c r="AW3442"/>
  <c r="AW3463"/>
  <c r="AW3472"/>
  <c r="AW3519"/>
  <c r="AW3575"/>
  <c r="AW5684"/>
  <c r="AW5741"/>
  <c r="AW5757"/>
  <c r="AW5833"/>
  <c r="AW5849"/>
  <c r="AW5887"/>
  <c r="AW5979"/>
  <c r="AW5984"/>
  <c r="AW6007"/>
  <c r="AW6033"/>
  <c r="AW6045"/>
  <c r="AW6078"/>
  <c r="AW6094"/>
  <c r="AW6135"/>
  <c r="AW6226"/>
  <c r="AW6234"/>
  <c r="AW6269"/>
  <c r="AW6309"/>
  <c r="AW6326"/>
  <c r="AW6350"/>
  <c r="AW6983"/>
  <c r="AW7008"/>
  <c r="AW7024"/>
  <c r="AW7049"/>
  <c r="AW7057"/>
  <c r="X1966"/>
  <c r="AW1968"/>
  <c r="AW1969"/>
  <c r="K3846"/>
  <c r="X3846"/>
  <c r="AW3849"/>
  <c r="AW1820" s="1"/>
  <c r="AQ7131"/>
  <c r="AQ7130" s="1"/>
  <c r="AP1751"/>
  <c r="AP1750" s="1"/>
  <c r="AG1751"/>
  <c r="AG1750" s="1"/>
  <c r="Z7908"/>
  <c r="AG4528"/>
  <c r="AG4558" s="1"/>
  <c r="AG4563" s="1"/>
  <c r="AG4567" s="1"/>
  <c r="AW6264"/>
  <c r="K2746"/>
  <c r="X2746"/>
  <c r="X2745" s="1"/>
  <c r="X2774" s="1"/>
  <c r="X2779" s="1"/>
  <c r="X2783" s="1"/>
  <c r="N2770"/>
  <c r="K2982"/>
  <c r="AK2982"/>
  <c r="M3123"/>
  <c r="AM3123"/>
  <c r="AK3144"/>
  <c r="M3332"/>
  <c r="Y3332"/>
  <c r="L3359"/>
  <c r="X3359"/>
  <c r="X3358" s="1"/>
  <c r="X3387" s="1"/>
  <c r="X3392" s="1"/>
  <c r="X3396" s="1"/>
  <c r="N3380"/>
  <c r="N3383"/>
  <c r="AN3383"/>
  <c r="AK3406"/>
  <c r="L3405"/>
  <c r="L3435" s="1"/>
  <c r="L3440" s="1"/>
  <c r="L3444" s="1"/>
  <c r="M3405"/>
  <c r="Z3405"/>
  <c r="N3427"/>
  <c r="Y3430"/>
  <c r="K3986"/>
  <c r="N4177"/>
  <c r="Z4221"/>
  <c r="AA4224"/>
  <c r="AK4388"/>
  <c r="AA4434"/>
  <c r="AA4463" s="1"/>
  <c r="AA4468" s="1"/>
  <c r="AA4472" s="1"/>
  <c r="K4456"/>
  <c r="X4456"/>
  <c r="X4482"/>
  <c r="Y4481"/>
  <c r="Y4510" s="1"/>
  <c r="Y4515" s="1"/>
  <c r="Y4519" s="1"/>
  <c r="AN4503"/>
  <c r="K4506"/>
  <c r="AK4506"/>
  <c r="Y4550"/>
  <c r="M4553"/>
  <c r="K4598"/>
  <c r="X4598"/>
  <c r="AL4601"/>
  <c r="AA4624"/>
  <c r="AA4654" s="1"/>
  <c r="AA4659" s="1"/>
  <c r="AA4663" s="1"/>
  <c r="K4646"/>
  <c r="AO4649"/>
  <c r="X4719"/>
  <c r="M4741"/>
  <c r="Z4741"/>
  <c r="X4815"/>
  <c r="X4844" s="1"/>
  <c r="X4849" s="1"/>
  <c r="X4853" s="1"/>
  <c r="AK4815"/>
  <c r="AL4884"/>
  <c r="O5153"/>
  <c r="AA5153"/>
  <c r="AR5153"/>
  <c r="K5155"/>
  <c r="X5155"/>
  <c r="AK5155"/>
  <c r="AW21"/>
  <c r="AW36"/>
  <c r="AW74"/>
  <c r="AW132"/>
  <c r="AW160"/>
  <c r="AW199"/>
  <c r="AW217"/>
  <c r="AW257"/>
  <c r="AW272"/>
  <c r="AW360"/>
  <c r="AW374"/>
  <c r="AW485"/>
  <c r="AW529"/>
  <c r="AW544"/>
  <c r="AW595"/>
  <c r="AW633"/>
  <c r="AW648"/>
  <c r="AW665"/>
  <c r="AW780"/>
  <c r="AW818"/>
  <c r="AW846"/>
  <c r="AW880"/>
  <c r="AW904"/>
  <c r="AW986"/>
  <c r="AW1007"/>
  <c r="AW1020"/>
  <c r="AW1042"/>
  <c r="AW1062"/>
  <c r="AW1133"/>
  <c r="AW1168"/>
  <c r="AW1198"/>
  <c r="AW1228"/>
  <c r="AW1264"/>
  <c r="AW1279"/>
  <c r="AW1300"/>
  <c r="AW1334"/>
  <c r="AW1348"/>
  <c r="AW1376"/>
  <c r="AW1403"/>
  <c r="AW1487"/>
  <c r="AW1508"/>
  <c r="AW1548"/>
  <c r="AW1567"/>
  <c r="AW1591"/>
  <c r="AW1628"/>
  <c r="AW1644"/>
  <c r="AW1681"/>
  <c r="AW1698"/>
  <c r="AW1711"/>
  <c r="AW1745"/>
  <c r="AW1766"/>
  <c r="AW1884"/>
  <c r="AW1910"/>
  <c r="AW2001"/>
  <c r="AW2039"/>
  <c r="AW2099"/>
  <c r="AW2134"/>
  <c r="AW2183"/>
  <c r="AW2202"/>
  <c r="AW2235"/>
  <c r="AW2252"/>
  <c r="AW2283"/>
  <c r="AW2300"/>
  <c r="AW2333"/>
  <c r="AW2355"/>
  <c r="AW2381"/>
  <c r="AW2671"/>
  <c r="AW2705"/>
  <c r="AW2753"/>
  <c r="AW2769"/>
  <c r="AW2856"/>
  <c r="AW2895"/>
  <c r="AW2944"/>
  <c r="AW3372"/>
  <c r="AW3394"/>
  <c r="AW3424"/>
  <c r="AW3458"/>
  <c r="AW3480"/>
  <c r="AW3510"/>
  <c r="AW3548"/>
  <c r="AW3563"/>
  <c r="AW5839"/>
  <c r="AW5862"/>
  <c r="AW5897"/>
  <c r="AW6028"/>
  <c r="AW6056"/>
  <c r="AW6082"/>
  <c r="AW6105"/>
  <c r="AW6170"/>
  <c r="AW6184"/>
  <c r="AW6242"/>
  <c r="AW6275"/>
  <c r="AW6299"/>
  <c r="AW6321"/>
  <c r="AW6338"/>
  <c r="AW6372"/>
  <c r="AW6991"/>
  <c r="AW7005"/>
  <c r="AW7028"/>
  <c r="AW7053"/>
  <c r="AK1966"/>
  <c r="AM7131"/>
  <c r="AM7130" s="1"/>
  <c r="Z7131"/>
  <c r="Z7130" s="1"/>
  <c r="AT1751"/>
  <c r="AT1750" s="1"/>
  <c r="AM2345"/>
  <c r="AA2368"/>
  <c r="AL2367"/>
  <c r="AL2397" s="1"/>
  <c r="AL2402" s="1"/>
  <c r="AL2406" s="1"/>
  <c r="AB2389"/>
  <c r="AK2389"/>
  <c r="X2392"/>
  <c r="AN2392"/>
  <c r="AK2746"/>
  <c r="AA2770"/>
  <c r="L2981"/>
  <c r="L3010" s="1"/>
  <c r="L3015" s="1"/>
  <c r="L3019" s="1"/>
  <c r="AM2981"/>
  <c r="AM3010" s="1"/>
  <c r="AM3015" s="1"/>
  <c r="AM3019" s="1"/>
  <c r="AL3100"/>
  <c r="Y3147"/>
  <c r="Z3288"/>
  <c r="AM3288"/>
  <c r="L3310"/>
  <c r="L3340" s="1"/>
  <c r="L3345" s="1"/>
  <c r="L3349" s="1"/>
  <c r="M3335"/>
  <c r="AK3359"/>
  <c r="AL3358"/>
  <c r="AL3387" s="1"/>
  <c r="AL3392" s="1"/>
  <c r="AL3396" s="1"/>
  <c r="Z3358"/>
  <c r="Z3387" s="1"/>
  <c r="Z3392" s="1"/>
  <c r="Z3396" s="1"/>
  <c r="AM3358"/>
  <c r="AA3380"/>
  <c r="AM3380"/>
  <c r="AA3383"/>
  <c r="AO3405"/>
  <c r="Y3405"/>
  <c r="Z3427"/>
  <c r="M3430"/>
  <c r="AL3430"/>
  <c r="AA3965"/>
  <c r="L3989"/>
  <c r="R4106"/>
  <c r="R4105" s="1"/>
  <c r="R4134" s="1"/>
  <c r="R4139" s="1"/>
  <c r="R4143" s="1"/>
  <c r="L4105"/>
  <c r="L4134" s="1"/>
  <c r="L4139" s="1"/>
  <c r="L4143" s="1"/>
  <c r="AL4105"/>
  <c r="AA4177"/>
  <c r="AN4177"/>
  <c r="AL4199"/>
  <c r="AL4228" s="1"/>
  <c r="AL4233" s="1"/>
  <c r="AL4237" s="1"/>
  <c r="N4224"/>
  <c r="L4268"/>
  <c r="AL4387"/>
  <c r="AL4416" s="1"/>
  <c r="AL4421" s="1"/>
  <c r="Z4387"/>
  <c r="Z4416" s="1"/>
  <c r="Z4421" s="1"/>
  <c r="Z4425" s="1"/>
  <c r="AM4387"/>
  <c r="AL4435"/>
  <c r="N4434"/>
  <c r="N4463" s="1"/>
  <c r="N4468" s="1"/>
  <c r="N4472" s="1"/>
  <c r="AN4434"/>
  <c r="AN4463" s="1"/>
  <c r="AN4468" s="1"/>
  <c r="AN4472" s="1"/>
  <c r="AK4456"/>
  <c r="M4481"/>
  <c r="M4510" s="1"/>
  <c r="M4515" s="1"/>
  <c r="M4519" s="1"/>
  <c r="N4503"/>
  <c r="X4506"/>
  <c r="L4529"/>
  <c r="M4550"/>
  <c r="AL4550"/>
  <c r="M4625"/>
  <c r="N4624"/>
  <c r="N4654" s="1"/>
  <c r="N4659" s="1"/>
  <c r="N4663" s="1"/>
  <c r="AN4624"/>
  <c r="AN4654" s="1"/>
  <c r="AN4659" s="1"/>
  <c r="AN4663" s="1"/>
  <c r="M4697"/>
  <c r="AN4720"/>
  <c r="AN4719" s="1"/>
  <c r="AN4748" s="1"/>
  <c r="AN4753" s="1"/>
  <c r="AN4757" s="1"/>
  <c r="AK4719"/>
  <c r="AK4748" s="1"/>
  <c r="AK4753" s="1"/>
  <c r="AK4757" s="1"/>
  <c r="Y4719"/>
  <c r="Y4748" s="1"/>
  <c r="Y4753" s="1"/>
  <c r="Y4757" s="1"/>
  <c r="AM4741"/>
  <c r="M4837"/>
  <c r="Z4837"/>
  <c r="M4887"/>
  <c r="S5153"/>
  <c r="O5155"/>
  <c r="AB5155"/>
  <c r="AW27"/>
  <c r="AW57"/>
  <c r="AW84"/>
  <c r="AW107"/>
  <c r="AW141"/>
  <c r="AW189"/>
  <c r="AW207"/>
  <c r="AW240"/>
  <c r="AW366"/>
  <c r="AW497"/>
  <c r="AW540"/>
  <c r="AW561"/>
  <c r="AW587"/>
  <c r="AW602"/>
  <c r="AW638"/>
  <c r="AW767"/>
  <c r="AW812"/>
  <c r="AW827"/>
  <c r="AW892"/>
  <c r="AW931"/>
  <c r="AW948"/>
  <c r="AW992"/>
  <c r="AW1011"/>
  <c r="AW1024"/>
  <c r="AW1152"/>
  <c r="AW1188"/>
  <c r="AW1207"/>
  <c r="AW1234"/>
  <c r="AW1269"/>
  <c r="AW1311"/>
  <c r="AW1344"/>
  <c r="AW1361"/>
  <c r="AW1407"/>
  <c r="AW1497"/>
  <c r="AW1518"/>
  <c r="AW1558"/>
  <c r="AW1574"/>
  <c r="AW1613"/>
  <c r="AW1632"/>
  <c r="AW1651"/>
  <c r="AW1761"/>
  <c r="AW1831"/>
  <c r="AW1857"/>
  <c r="AW1874"/>
  <c r="AW1906"/>
  <c r="AW1922"/>
  <c r="AW1958"/>
  <c r="AW1990"/>
  <c r="AW2009"/>
  <c r="AW2043"/>
  <c r="AW2103"/>
  <c r="AW2138"/>
  <c r="AW2167"/>
  <c r="AW2214"/>
  <c r="AW2244"/>
  <c r="AW2278"/>
  <c r="AW2292"/>
  <c r="AW2341"/>
  <c r="AW2375"/>
  <c r="AW2663"/>
  <c r="AW2679"/>
  <c r="AW2711"/>
  <c r="AW2797"/>
  <c r="AW2846"/>
  <c r="AW2875"/>
  <c r="AW2901"/>
  <c r="AW2923"/>
  <c r="AW2953"/>
  <c r="AW3415"/>
  <c r="AW3432"/>
  <c r="AW3468"/>
  <c r="AW3489"/>
  <c r="AW3515"/>
  <c r="AW3567"/>
  <c r="AW5668"/>
  <c r="AW5745"/>
  <c r="AW5878"/>
  <c r="AW5891"/>
  <c r="AW6023"/>
  <c r="AW6072"/>
  <c r="AW6086"/>
  <c r="AW6143"/>
  <c r="AW6283"/>
  <c r="AW6316"/>
  <c r="AW6330"/>
  <c r="AW6366"/>
  <c r="AW6376"/>
  <c r="AW6987"/>
  <c r="AW7000"/>
  <c r="AW7018"/>
  <c r="AW7032"/>
  <c r="AW7061"/>
  <c r="K1966"/>
  <c r="AD7131"/>
  <c r="AD7130" s="1"/>
  <c r="Q7131"/>
  <c r="Q7130" s="1"/>
  <c r="AL1751"/>
  <c r="AL1750" s="1"/>
  <c r="AC4528"/>
  <c r="AC4558" s="1"/>
  <c r="AC4563" s="1"/>
  <c r="AC4567" s="1"/>
  <c r="AW1862"/>
  <c r="J2036"/>
  <c r="J2035" s="1"/>
  <c r="J1794"/>
  <c r="J1792" s="1"/>
  <c r="J2084"/>
  <c r="J2179"/>
  <c r="J2203"/>
  <c r="J2247"/>
  <c r="J2368"/>
  <c r="J2437"/>
  <c r="J2462"/>
  <c r="J2557"/>
  <c r="J2581"/>
  <c r="J2672"/>
  <c r="J2793"/>
  <c r="J2841"/>
  <c r="J2909"/>
  <c r="J3029"/>
  <c r="J3053"/>
  <c r="J3097"/>
  <c r="J3217"/>
  <c r="J3285"/>
  <c r="J3406"/>
  <c r="J3639"/>
  <c r="J3707"/>
  <c r="J3751"/>
  <c r="J3965"/>
  <c r="J3989"/>
  <c r="J4058"/>
  <c r="J4177"/>
  <c r="J4221"/>
  <c r="J4598"/>
  <c r="J5244"/>
  <c r="J5314"/>
  <c r="J5486"/>
  <c r="J5604"/>
  <c r="J5729"/>
  <c r="J5802"/>
  <c r="J6043"/>
  <c r="J6115"/>
  <c r="J6312"/>
  <c r="J6557"/>
  <c r="J6581"/>
  <c r="J6654"/>
  <c r="J6754"/>
  <c r="J6778"/>
  <c r="J6823"/>
  <c r="J7167"/>
  <c r="J7211"/>
  <c r="J7259"/>
  <c r="J7159"/>
  <c r="J7328"/>
  <c r="J7449"/>
  <c r="J7179"/>
  <c r="J7519"/>
  <c r="J7552"/>
  <c r="J7727"/>
  <c r="J7838"/>
  <c r="J8108"/>
  <c r="J8343"/>
  <c r="J8394"/>
  <c r="J8558"/>
  <c r="J8591"/>
  <c r="J8628"/>
  <c r="J8707"/>
  <c r="J8732"/>
  <c r="J8780"/>
  <c r="J8825"/>
  <c r="J8889"/>
  <c r="J9072"/>
  <c r="W123"/>
  <c r="W208"/>
  <c r="W318"/>
  <c r="W375"/>
  <c r="W434"/>
  <c r="W527"/>
  <c r="W575"/>
  <c r="W620"/>
  <c r="W656"/>
  <c r="W700"/>
  <c r="W751"/>
  <c r="W694"/>
  <c r="W778"/>
  <c r="W831"/>
  <c r="W1003"/>
  <c r="W1002" s="1"/>
  <c r="W1107"/>
  <c r="W1146"/>
  <c r="W1226"/>
  <c r="W1255"/>
  <c r="W1290"/>
  <c r="W1296"/>
  <c r="W1295" s="1"/>
  <c r="W1515"/>
  <c r="W1581"/>
  <c r="W1634"/>
  <c r="W1715"/>
  <c r="W1784"/>
  <c r="W1872"/>
  <c r="W1916"/>
  <c r="W2036"/>
  <c r="W1794"/>
  <c r="W1792" s="1"/>
  <c r="W2131"/>
  <c r="W2203"/>
  <c r="W2247"/>
  <c r="W2392"/>
  <c r="W2462"/>
  <c r="W2557"/>
  <c r="W2581"/>
  <c r="W2672"/>
  <c r="W2793"/>
  <c r="W2934"/>
  <c r="W3053"/>
  <c r="W3241"/>
  <c r="W3406"/>
  <c r="W3475"/>
  <c r="W3686"/>
  <c r="W4720"/>
  <c r="W4744"/>
  <c r="W4788"/>
  <c r="W4837"/>
  <c r="W4957"/>
  <c r="W4981"/>
  <c r="W5025"/>
  <c r="W5166"/>
  <c r="W5244"/>
  <c r="W5314"/>
  <c r="W5340"/>
  <c r="W5438"/>
  <c r="W5462"/>
  <c r="W5507"/>
  <c r="W5730"/>
  <c r="W5754"/>
  <c r="W5799"/>
  <c r="W5946"/>
  <c r="W6092"/>
  <c r="W6137"/>
  <c r="W6581"/>
  <c r="W6852"/>
  <c r="W6897"/>
  <c r="W6921"/>
  <c r="W7167"/>
  <c r="W7188"/>
  <c r="W7474"/>
  <c r="W7552"/>
  <c r="W7577"/>
  <c r="W7186"/>
  <c r="W7703"/>
  <c r="W7727"/>
  <c r="W7802"/>
  <c r="W7838"/>
  <c r="W7919"/>
  <c r="W7952"/>
  <c r="W8053"/>
  <c r="W8105"/>
  <c r="W8430"/>
  <c r="W8462"/>
  <c r="W8558"/>
  <c r="W8629"/>
  <c r="W8628" s="1"/>
  <c r="W8662"/>
  <c r="W8815"/>
  <c r="W8889"/>
  <c r="W8898"/>
  <c r="W8984"/>
  <c r="W8974" s="1"/>
  <c r="W9098"/>
  <c r="W9034"/>
  <c r="W9072"/>
  <c r="AJ14"/>
  <c r="AJ716"/>
  <c r="AJ775"/>
  <c r="AJ2226"/>
  <c r="AJ2295"/>
  <c r="AJ3217"/>
  <c r="AJ3241"/>
  <c r="AJ3406"/>
  <c r="AJ3430"/>
  <c r="AJ3616"/>
  <c r="AJ3894"/>
  <c r="AJ4268"/>
  <c r="AJ4412"/>
  <c r="AJ4456"/>
  <c r="AJ4528"/>
  <c r="AJ4601"/>
  <c r="AJ4884"/>
  <c r="AJ5004"/>
  <c r="AJ5028"/>
  <c r="AJ5293"/>
  <c r="AJ5317"/>
  <c r="AJ5362"/>
  <c r="AJ5486"/>
  <c r="AJ5556"/>
  <c r="AJ5604"/>
  <c r="AJ5729"/>
  <c r="AJ5802"/>
  <c r="AJ5847"/>
  <c r="AJ6043"/>
  <c r="AJ6263"/>
  <c r="AJ6361"/>
  <c r="AJ6385"/>
  <c r="AJ6431"/>
  <c r="AJ6557"/>
  <c r="AJ6627"/>
  <c r="AJ6754"/>
  <c r="AJ6778"/>
  <c r="AJ6823"/>
  <c r="AJ7167"/>
  <c r="AJ8228"/>
  <c r="AJ8397"/>
  <c r="AJ8462"/>
  <c r="AJ8570"/>
  <c r="AJ8694"/>
  <c r="AJ8732"/>
  <c r="AJ8825"/>
  <c r="AJ9034"/>
  <c r="AJ9072"/>
  <c r="J2698"/>
  <c r="W3122"/>
  <c r="AJ5679"/>
  <c r="AJ6581"/>
  <c r="J2131"/>
  <c r="J2392"/>
  <c r="J2625"/>
  <c r="J3241"/>
  <c r="J3430"/>
  <c r="J3475"/>
  <c r="J3595"/>
  <c r="J3663"/>
  <c r="J3799"/>
  <c r="J3843"/>
  <c r="J4033"/>
  <c r="J4153"/>
  <c r="J4957"/>
  <c r="J4956" s="1"/>
  <c r="J4981"/>
  <c r="J5025"/>
  <c r="J5166"/>
  <c r="J5268"/>
  <c r="J5340"/>
  <c r="J5437"/>
  <c r="J5510"/>
  <c r="J5778"/>
  <c r="J5847"/>
  <c r="J6019"/>
  <c r="J6088"/>
  <c r="J6263"/>
  <c r="J6361"/>
  <c r="J6431"/>
  <c r="J6508"/>
  <c r="J6627"/>
  <c r="J6703"/>
  <c r="J7136"/>
  <c r="J7283"/>
  <c r="J7474"/>
  <c r="J7577"/>
  <c r="J7186"/>
  <c r="J7703"/>
  <c r="J7771"/>
  <c r="J7919"/>
  <c r="J7941"/>
  <c r="J7952"/>
  <c r="J8084"/>
  <c r="J7933"/>
  <c r="J7931" s="1"/>
  <c r="J8166"/>
  <c r="J8318"/>
  <c r="J8462"/>
  <c r="J8694"/>
  <c r="W24"/>
  <c r="W149"/>
  <c r="W265"/>
  <c r="W491"/>
  <c r="W680"/>
  <c r="W981"/>
  <c r="W1049"/>
  <c r="W1135"/>
  <c r="W1209"/>
  <c r="W1263"/>
  <c r="W1390"/>
  <c r="W1469"/>
  <c r="W1414"/>
  <c r="W1597"/>
  <c r="W1673"/>
  <c r="W1758"/>
  <c r="W2084"/>
  <c r="W2179"/>
  <c r="W2368"/>
  <c r="W2437"/>
  <c r="W2625"/>
  <c r="W2841"/>
  <c r="W2909"/>
  <c r="W3029"/>
  <c r="W3028" s="1"/>
  <c r="W3097"/>
  <c r="W3217"/>
  <c r="W3285"/>
  <c r="W5155"/>
  <c r="W5268"/>
  <c r="W5389"/>
  <c r="W5680"/>
  <c r="W5991"/>
  <c r="W6704"/>
  <c r="W7149"/>
  <c r="W7233"/>
  <c r="W7355"/>
  <c r="W7179"/>
  <c r="W7519"/>
  <c r="W7771"/>
  <c r="W7941"/>
  <c r="W8260"/>
  <c r="W7933"/>
  <c r="W8859"/>
  <c r="W8922"/>
  <c r="AJ2250"/>
  <c r="AJ3285"/>
  <c r="AJ3475"/>
  <c r="AJ3660"/>
  <c r="AJ3939"/>
  <c r="AJ4388"/>
  <c r="AJ4577"/>
  <c r="AJ4646"/>
  <c r="AJ5510"/>
  <c r="AJ5778"/>
  <c r="AJ6019"/>
  <c r="AJ6088"/>
  <c r="AJ6312"/>
  <c r="AJ7136"/>
  <c r="AJ8373"/>
  <c r="AJ8558"/>
  <c r="AJ8591"/>
  <c r="AJ8707"/>
  <c r="AJ8780"/>
  <c r="AJ8889"/>
  <c r="AJ9098"/>
  <c r="AJ8984"/>
  <c r="J3546"/>
  <c r="W70"/>
  <c r="J5556"/>
  <c r="J2981"/>
  <c r="AW3848"/>
  <c r="AW6192"/>
  <c r="K6189"/>
  <c r="Y6189"/>
  <c r="AL6189"/>
  <c r="M6287"/>
  <c r="Z6287"/>
  <c r="AJ6287"/>
  <c r="AN6287"/>
  <c r="AS5171"/>
  <c r="AO5171"/>
  <c r="AW8006"/>
  <c r="M8004"/>
  <c r="X8004"/>
  <c r="M7955"/>
  <c r="AE7955"/>
  <c r="AA7955"/>
  <c r="AJ7955"/>
  <c r="AW2630"/>
  <c r="L5559"/>
  <c r="X5559"/>
  <c r="AJ5559"/>
  <c r="AN5559"/>
  <c r="AW5561"/>
  <c r="L5898"/>
  <c r="X5898"/>
  <c r="AJ5898"/>
  <c r="AN5898"/>
  <c r="AW5900"/>
  <c r="AA5171"/>
  <c r="AN6066"/>
  <c r="AN6096" s="1"/>
  <c r="AN6102" s="1"/>
  <c r="AN6106" s="1"/>
  <c r="W8653"/>
  <c r="Z2792"/>
  <c r="Z2822" s="1"/>
  <c r="Z2827" s="1"/>
  <c r="Z2831" s="1"/>
  <c r="AE7908"/>
  <c r="AA5825"/>
  <c r="AA5854" s="1"/>
  <c r="AA5860" s="1"/>
  <c r="AA5864" s="1"/>
  <c r="AM2888"/>
  <c r="AA2887"/>
  <c r="AA2916" s="1"/>
  <c r="AA2921" s="1"/>
  <c r="AA2925" s="1"/>
  <c r="Z2909"/>
  <c r="X2959"/>
  <c r="M3170"/>
  <c r="AL3170"/>
  <c r="L3169"/>
  <c r="L3198" s="1"/>
  <c r="L3203" s="1"/>
  <c r="L3207" s="1"/>
  <c r="Y3169"/>
  <c r="Y3198" s="1"/>
  <c r="Y3203" s="1"/>
  <c r="Y3207" s="1"/>
  <c r="N3191"/>
  <c r="AA3191"/>
  <c r="AN3191"/>
  <c r="K3194"/>
  <c r="X3194"/>
  <c r="L3217"/>
  <c r="Y3217"/>
  <c r="M3216"/>
  <c r="M3245" s="1"/>
  <c r="M3250" s="1"/>
  <c r="M3254" s="1"/>
  <c r="N3216"/>
  <c r="N3245" s="1"/>
  <c r="N3250" s="1"/>
  <c r="N3254" s="1"/>
  <c r="AA3216"/>
  <c r="AA3245" s="1"/>
  <c r="AA3250" s="1"/>
  <c r="AA3254" s="1"/>
  <c r="L3238"/>
  <c r="AL3238"/>
  <c r="AM3241"/>
  <c r="N3264"/>
  <c r="N3263" s="1"/>
  <c r="N3292" s="1"/>
  <c r="N3297" s="1"/>
  <c r="N3301" s="1"/>
  <c r="AN3264"/>
  <c r="AN3263" s="1"/>
  <c r="K3263"/>
  <c r="K3292" s="1"/>
  <c r="K3297" s="1"/>
  <c r="K3301" s="1"/>
  <c r="L3263"/>
  <c r="L3292" s="1"/>
  <c r="L3297" s="1"/>
  <c r="L3301" s="1"/>
  <c r="AL3263"/>
  <c r="AL3292" s="1"/>
  <c r="AL3297" s="1"/>
  <c r="AL3301" s="1"/>
  <c r="M3285"/>
  <c r="Z3285"/>
  <c r="AM3285"/>
  <c r="K3311"/>
  <c r="X3311"/>
  <c r="AN3478"/>
  <c r="AN3571"/>
  <c r="X3595"/>
  <c r="X3594" s="1"/>
  <c r="AN3616"/>
  <c r="N3660"/>
  <c r="AA3660"/>
  <c r="Z3663"/>
  <c r="Y3686"/>
  <c r="Y3685" s="1"/>
  <c r="Y3711" s="1"/>
  <c r="Y3716" s="1"/>
  <c r="Y3720" s="1"/>
  <c r="AB3751"/>
  <c r="Z3778"/>
  <c r="X3799"/>
  <c r="L3822"/>
  <c r="Y3822"/>
  <c r="AK3822"/>
  <c r="N3843"/>
  <c r="AA3843"/>
  <c r="AN3843"/>
  <c r="X3870"/>
  <c r="AK3870"/>
  <c r="AM3869"/>
  <c r="Z3891"/>
  <c r="L3894"/>
  <c r="X3942"/>
  <c r="AK3942"/>
  <c r="AR4174"/>
  <c r="AK6484"/>
  <c r="AM6508"/>
  <c r="AM6537" s="1"/>
  <c r="AM6543" s="1"/>
  <c r="AM6547" s="1"/>
  <c r="AA6508"/>
  <c r="AN6508"/>
  <c r="AN6537" s="1"/>
  <c r="AN6543" s="1"/>
  <c r="AN6547" s="1"/>
  <c r="AS6530"/>
  <c r="T7355"/>
  <c r="T7354" s="1"/>
  <c r="T7383" s="1"/>
  <c r="T7389" s="1"/>
  <c r="T7393" s="1"/>
  <c r="T7159"/>
  <c r="T7157" s="1"/>
  <c r="Y7355"/>
  <c r="AM7354"/>
  <c r="AM7383" s="1"/>
  <c r="AM7389" s="1"/>
  <c r="AM7393" s="1"/>
  <c r="M7159"/>
  <c r="AE8260"/>
  <c r="AE8259" s="1"/>
  <c r="AE7933"/>
  <c r="AS8629"/>
  <c r="AS8628" s="1"/>
  <c r="N8653"/>
  <c r="R8653"/>
  <c r="X8662"/>
  <c r="X8661" s="1"/>
  <c r="AB8662"/>
  <c r="AB8661" s="1"/>
  <c r="AF8662"/>
  <c r="AF8661" s="1"/>
  <c r="T8676"/>
  <c r="T8675" s="1"/>
  <c r="AG8676"/>
  <c r="AG8675" s="1"/>
  <c r="AP8676"/>
  <c r="AP8675" s="1"/>
  <c r="Z8694"/>
  <c r="AM8694"/>
  <c r="R8694"/>
  <c r="AA8694"/>
  <c r="AR8694"/>
  <c r="AG8694"/>
  <c r="AL8694"/>
  <c r="AP8694"/>
  <c r="Z8707"/>
  <c r="AM8707"/>
  <c r="AM8706" s="1"/>
  <c r="AN8706"/>
  <c r="Y8728"/>
  <c r="AD8732"/>
  <c r="AD8731" s="1"/>
  <c r="AM8732"/>
  <c r="AM8731" s="1"/>
  <c r="N8759"/>
  <c r="N8758" s="1"/>
  <c r="N8787" s="1"/>
  <c r="AA8759"/>
  <c r="AA8758" s="1"/>
  <c r="AA8787" s="1"/>
  <c r="AN8759"/>
  <c r="AN8758" s="1"/>
  <c r="O8815"/>
  <c r="S8815"/>
  <c r="AK8815"/>
  <c r="AO8815"/>
  <c r="AS8815"/>
  <c r="Q8825"/>
  <c r="Z8825"/>
  <c r="AM8825"/>
  <c r="R8839"/>
  <c r="R8838" s="1"/>
  <c r="AE8839"/>
  <c r="AE8838" s="1"/>
  <c r="AR8839"/>
  <c r="AR8838" s="1"/>
  <c r="S8859"/>
  <c r="AF8859"/>
  <c r="AF8858" s="1"/>
  <c r="AO8859"/>
  <c r="AO8858" s="1"/>
  <c r="AS8859"/>
  <c r="AS8858" s="1"/>
  <c r="R8889"/>
  <c r="AE8889"/>
  <c r="AN8889"/>
  <c r="AR8889"/>
  <c r="K8889"/>
  <c r="AR8898"/>
  <c r="AR8897" s="1"/>
  <c r="AR8927" s="1"/>
  <c r="AR8933" s="1"/>
  <c r="N8951"/>
  <c r="R8951"/>
  <c r="AA8951"/>
  <c r="AE8951"/>
  <c r="AN8951"/>
  <c r="AR8951"/>
  <c r="S3310"/>
  <c r="S3340" s="1"/>
  <c r="S3345" s="1"/>
  <c r="S3349" s="1"/>
  <c r="AB3310"/>
  <c r="AB3340" s="1"/>
  <c r="AB3345" s="1"/>
  <c r="AB3349" s="1"/>
  <c r="P3310"/>
  <c r="P3340" s="1"/>
  <c r="P3345" s="1"/>
  <c r="P3349" s="1"/>
  <c r="T3310"/>
  <c r="T3340" s="1"/>
  <c r="T3345" s="1"/>
  <c r="T3349" s="1"/>
  <c r="AC3310"/>
  <c r="AC3340" s="1"/>
  <c r="AC3345" s="1"/>
  <c r="AC3349" s="1"/>
  <c r="AL3310"/>
  <c r="AP3310"/>
  <c r="AP3340" s="1"/>
  <c r="AP3345" s="1"/>
  <c r="AP3349" s="1"/>
  <c r="AT3310"/>
  <c r="AT3340" s="1"/>
  <c r="AT3345" s="1"/>
  <c r="AT3349" s="1"/>
  <c r="AQ3964"/>
  <c r="N3964"/>
  <c r="N3993" s="1"/>
  <c r="N3998" s="1"/>
  <c r="N4002" s="1"/>
  <c r="AN3964"/>
  <c r="AN3993" s="1"/>
  <c r="AN3998" s="1"/>
  <c r="AN4002" s="1"/>
  <c r="AR3964"/>
  <c r="AR3993" s="1"/>
  <c r="AR3998" s="1"/>
  <c r="AR4002" s="1"/>
  <c r="S3964"/>
  <c r="S3993" s="1"/>
  <c r="S3998" s="1"/>
  <c r="S4002" s="1"/>
  <c r="AD4011"/>
  <c r="AD4040" s="1"/>
  <c r="AD4045" s="1"/>
  <c r="AD4049" s="1"/>
  <c r="K4105"/>
  <c r="K4134" s="1"/>
  <c r="K4139" s="1"/>
  <c r="K4143" s="1"/>
  <c r="O4105"/>
  <c r="O4134" s="1"/>
  <c r="O4139" s="1"/>
  <c r="O4143" s="1"/>
  <c r="S4105"/>
  <c r="S4134" s="1"/>
  <c r="S4139" s="1"/>
  <c r="S4143" s="1"/>
  <c r="X4105"/>
  <c r="X4134" s="1"/>
  <c r="X4139" s="1"/>
  <c r="X4143" s="1"/>
  <c r="AB4105"/>
  <c r="AB4134" s="1"/>
  <c r="AB4139" s="1"/>
  <c r="AB4143" s="1"/>
  <c r="AS6556"/>
  <c r="AS6586" s="1"/>
  <c r="AS6592" s="1"/>
  <c r="AS6596" s="1"/>
  <c r="AO5155"/>
  <c r="L5155"/>
  <c r="T5155"/>
  <c r="AG5155"/>
  <c r="AT5155"/>
  <c r="Z5155"/>
  <c r="AE5155"/>
  <c r="L5166"/>
  <c r="L5165" s="1"/>
  <c r="P5166"/>
  <c r="P5165" s="1"/>
  <c r="T5166"/>
  <c r="T5165" s="1"/>
  <c r="Y5166"/>
  <c r="Y5165" s="1"/>
  <c r="AC5166"/>
  <c r="AC5165" s="1"/>
  <c r="AL5166"/>
  <c r="AL5165" s="1"/>
  <c r="AP5166"/>
  <c r="AP5165" s="1"/>
  <c r="AT5166"/>
  <c r="AT5165" s="1"/>
  <c r="M5166"/>
  <c r="M5165" s="1"/>
  <c r="Z5166"/>
  <c r="Z5165" s="1"/>
  <c r="AM5166"/>
  <c r="AM5165" s="1"/>
  <c r="N5166"/>
  <c r="N5165" s="1"/>
  <c r="R5166"/>
  <c r="R5165" s="1"/>
  <c r="AA5166"/>
  <c r="AA5165" s="1"/>
  <c r="AN5166"/>
  <c r="AN5165" s="1"/>
  <c r="AR5166"/>
  <c r="AR5165" s="1"/>
  <c r="AF5171"/>
  <c r="AM6655"/>
  <c r="AN6654"/>
  <c r="AN6684" s="1"/>
  <c r="AN6690" s="1"/>
  <c r="AN6694" s="1"/>
  <c r="X6654"/>
  <c r="L6676"/>
  <c r="X6676"/>
  <c r="K6679"/>
  <c r="X6679"/>
  <c r="AW2388"/>
  <c r="AW2396"/>
  <c r="AW2417"/>
  <c r="AW2436"/>
  <c r="AW2450"/>
  <c r="AW2466"/>
  <c r="AW2470"/>
  <c r="AW2480"/>
  <c r="AW2498"/>
  <c r="AW2514"/>
  <c r="AW2519"/>
  <c r="AW2524"/>
  <c r="AW2528"/>
  <c r="AW2536"/>
  <c r="AW2562"/>
  <c r="AW2576"/>
  <c r="AW2610"/>
  <c r="AW2624"/>
  <c r="AW2640"/>
  <c r="AW2662"/>
  <c r="AW3662"/>
  <c r="AW3695"/>
  <c r="AW3742"/>
  <c r="AW3753"/>
  <c r="AW3783"/>
  <c r="AW3789"/>
  <c r="AW3793"/>
  <c r="AW3809"/>
  <c r="AW3819"/>
  <c r="AW3826"/>
  <c r="AW3836"/>
  <c r="AW3840"/>
  <c r="AW3850"/>
  <c r="AW3876"/>
  <c r="AW3882"/>
  <c r="AW3886"/>
  <c r="AW3898"/>
  <c r="AW3919"/>
  <c r="AW3924"/>
  <c r="AW3930"/>
  <c r="AW3934"/>
  <c r="AW3952"/>
  <c r="AW3978"/>
  <c r="AW3982"/>
  <c r="AW3988"/>
  <c r="AW4015"/>
  <c r="AW4024"/>
  <c r="AW4028"/>
  <c r="AW4032"/>
  <c r="AW4062"/>
  <c r="AW4072"/>
  <c r="AW4076"/>
  <c r="AW4082"/>
  <c r="AW4094"/>
  <c r="AW4115"/>
  <c r="AW4120"/>
  <c r="AW4124"/>
  <c r="AW4132"/>
  <c r="AW4142"/>
  <c r="AW4164"/>
  <c r="AW4168"/>
  <c r="AW4172"/>
  <c r="AW4180"/>
  <c r="AW4201"/>
  <c r="AW4216"/>
  <c r="AW4250"/>
  <c r="AW4254"/>
  <c r="AW4260"/>
  <c r="AW4264"/>
  <c r="AW4282"/>
  <c r="AW4298"/>
  <c r="AW4303"/>
  <c r="AW4308"/>
  <c r="AW4320"/>
  <c r="AW4330"/>
  <c r="AW4351"/>
  <c r="AW4356"/>
  <c r="AW4360"/>
  <c r="AW4389"/>
  <c r="AW4408"/>
  <c r="AW4422"/>
  <c r="AW4442"/>
  <c r="AW4452"/>
  <c r="AW4470"/>
  <c r="AW4486"/>
  <c r="AW4500"/>
  <c r="AW4508"/>
  <c r="AW4518"/>
  <c r="AW4534"/>
  <c r="AW4548"/>
  <c r="AW4580"/>
  <c r="AW4600"/>
  <c r="AW4628"/>
  <c r="AW4638"/>
  <c r="AW4648"/>
  <c r="AW4660"/>
  <c r="AW4676"/>
  <c r="AW4690"/>
  <c r="AW4696"/>
  <c r="AW4729"/>
  <c r="AW4734"/>
  <c r="AW4738"/>
  <c r="AW4746"/>
  <c r="AW4756"/>
  <c r="AW4772"/>
  <c r="AW4782"/>
  <c r="AW4802"/>
  <c r="AW4819"/>
  <c r="AW4823"/>
  <c r="AW4829"/>
  <c r="AW4839"/>
  <c r="AW4851"/>
  <c r="AW4872"/>
  <c r="AW4877"/>
  <c r="AW4881"/>
  <c r="AW4921"/>
  <c r="AW4925"/>
  <c r="AW4937"/>
  <c r="AW4958"/>
  <c r="AW4963"/>
  <c r="AW4969"/>
  <c r="AW5055"/>
  <c r="AW5069"/>
  <c r="AW5201"/>
  <c r="AW5207"/>
  <c r="AW5211"/>
  <c r="AW5223"/>
  <c r="AW5245"/>
  <c r="AW5250"/>
  <c r="AW5256"/>
  <c r="AW5299"/>
  <c r="AW5305"/>
  <c r="AW5328"/>
  <c r="AW5364"/>
  <c r="AW5378"/>
  <c r="AW5399"/>
  <c r="AW5416"/>
  <c r="AW5439"/>
  <c r="AW5473"/>
  <c r="AW5493"/>
  <c r="AW5499"/>
  <c r="AW5503"/>
  <c r="AW5509"/>
  <c r="AW5538"/>
  <c r="AW5542"/>
  <c r="AW5588"/>
  <c r="AW5633"/>
  <c r="AW5644"/>
  <c r="AW5648"/>
  <c r="AW5652"/>
  <c r="AW6387"/>
  <c r="AW6398"/>
  <c r="AW6415"/>
  <c r="AW6421"/>
  <c r="AW6429"/>
  <c r="AW6448"/>
  <c r="AW6465"/>
  <c r="AW6475"/>
  <c r="AW6514"/>
  <c r="AW6520"/>
  <c r="AW6524"/>
  <c r="AW6536"/>
  <c r="AW6558"/>
  <c r="AW6563"/>
  <c r="AW6569"/>
  <c r="AW6573"/>
  <c r="AW6577"/>
  <c r="AW6585"/>
  <c r="AW6607"/>
  <c r="AW6618"/>
  <c r="AW6621"/>
  <c r="AW6625"/>
  <c r="AW6633"/>
  <c r="AW6644"/>
  <c r="AW6660"/>
  <c r="AW6675"/>
  <c r="AW6683"/>
  <c r="AW6705"/>
  <c r="AW6813"/>
  <c r="AW6817"/>
  <c r="AW6829"/>
  <c r="AW6840"/>
  <c r="AW6856"/>
  <c r="AW6861"/>
  <c r="AW6876"/>
  <c r="AW6898"/>
  <c r="AW6903"/>
  <c r="AW6982"/>
  <c r="AW7199"/>
  <c r="AW7215"/>
  <c r="AW7219"/>
  <c r="AW7374"/>
  <c r="AW7382"/>
  <c r="AW7403"/>
  <c r="AW7414"/>
  <c r="AW7418"/>
  <c r="AW7422"/>
  <c r="AW7437"/>
  <c r="AW7452"/>
  <c r="AW7456"/>
  <c r="AW7467"/>
  <c r="AW7487"/>
  <c r="AW7502"/>
  <c r="AW7524"/>
  <c r="AW7575"/>
  <c r="AW7587"/>
  <c r="AW7613"/>
  <c r="AW7619"/>
  <c r="AW7623"/>
  <c r="AW7627"/>
  <c r="AW7661"/>
  <c r="K5171"/>
  <c r="O5171"/>
  <c r="AK5171"/>
  <c r="AW7667"/>
  <c r="AW7671"/>
  <c r="AW7675"/>
  <c r="AW7683"/>
  <c r="AW7704"/>
  <c r="AW7715"/>
  <c r="AW7719"/>
  <c r="AW7723"/>
  <c r="AW7738"/>
  <c r="AW7753"/>
  <c r="AW7763"/>
  <c r="AW7855"/>
  <c r="AW7863"/>
  <c r="AW7867"/>
  <c r="AW7871"/>
  <c r="AW7875"/>
  <c r="AW7888"/>
  <c r="AW7896"/>
  <c r="AW7900"/>
  <c r="AW7905"/>
  <c r="AW7985"/>
  <c r="AW7991"/>
  <c r="AW7999"/>
  <c r="AW8015"/>
  <c r="AW8032"/>
  <c r="AW8036"/>
  <c r="AW8052"/>
  <c r="AW8085"/>
  <c r="AW8096"/>
  <c r="AW8100"/>
  <c r="AW8104"/>
  <c r="AW8148"/>
  <c r="AW8152"/>
  <c r="AW8162"/>
  <c r="AW8168"/>
  <c r="AW8181"/>
  <c r="AW8210"/>
  <c r="AW8220"/>
  <c r="AW8224"/>
  <c r="AW8230"/>
  <c r="AW8264"/>
  <c r="AW8269"/>
  <c r="AW8274"/>
  <c r="AW8297"/>
  <c r="AW8323"/>
  <c r="AW8329"/>
  <c r="AW8333"/>
  <c r="AW8337"/>
  <c r="AW8345"/>
  <c r="AW8379"/>
  <c r="AW8385"/>
  <c r="AW8393"/>
  <c r="AW8407"/>
  <c r="AW8471"/>
  <c r="AW8476"/>
  <c r="AW8480"/>
  <c r="AW8490"/>
  <c r="AW8495"/>
  <c r="AW8499"/>
  <c r="AW8522"/>
  <c r="AW8527"/>
  <c r="AW8537"/>
  <c r="AW8559"/>
  <c r="AW8581"/>
  <c r="AW8585"/>
  <c r="AW8589"/>
  <c r="AW8597"/>
  <c r="AW8607"/>
  <c r="AW8640"/>
  <c r="AW8644"/>
  <c r="AW8652"/>
  <c r="AW8659"/>
  <c r="AW8722"/>
  <c r="AW8726"/>
  <c r="AW8765"/>
  <c r="AW8771"/>
  <c r="AW8794"/>
  <c r="AW8818"/>
  <c r="AW8828"/>
  <c r="AW8844"/>
  <c r="AW8848"/>
  <c r="AW8852"/>
  <c r="AW8864"/>
  <c r="AW8868"/>
  <c r="AW8872"/>
  <c r="AW8901"/>
  <c r="AW8905"/>
  <c r="AW8911"/>
  <c r="AW8915"/>
  <c r="AW8921"/>
  <c r="AW8934"/>
  <c r="AW8963"/>
  <c r="AW8972"/>
  <c r="AW8986"/>
  <c r="AW9041"/>
  <c r="AW9047"/>
  <c r="AW9058"/>
  <c r="AW9066"/>
  <c r="AW9074"/>
  <c r="AW9080"/>
  <c r="AW9089"/>
  <c r="AW140"/>
  <c r="AW152"/>
  <c r="AW187"/>
  <c r="AW192"/>
  <c r="AW198"/>
  <c r="AW206"/>
  <c r="AW216"/>
  <c r="AW227"/>
  <c r="AW256"/>
  <c r="AW260"/>
  <c r="AW317"/>
  <c r="AW365"/>
  <c r="AW386"/>
  <c r="AW429"/>
  <c r="AW433"/>
  <c r="AW446"/>
  <c r="AW474"/>
  <c r="AW479"/>
  <c r="AW668"/>
  <c r="AW728"/>
  <c r="AW756"/>
  <c r="AW816"/>
  <c r="AW830"/>
  <c r="AW873"/>
  <c r="AW879"/>
  <c r="AW883"/>
  <c r="AW889"/>
  <c r="AW903"/>
  <c r="AW939"/>
  <c r="AW945"/>
  <c r="AW958"/>
  <c r="AW985"/>
  <c r="AW990"/>
  <c r="AW1018"/>
  <c r="AW1023"/>
  <c r="AW1027"/>
  <c r="AW1045"/>
  <c r="AW1061"/>
  <c r="AW8667"/>
  <c r="AW8119"/>
  <c r="AA3754"/>
  <c r="W3754"/>
  <c r="K3754"/>
  <c r="N2155"/>
  <c r="AW2157"/>
  <c r="AF2155"/>
  <c r="AL2155"/>
  <c r="AK2628"/>
  <c r="J2628"/>
  <c r="Z2628"/>
  <c r="AW2631"/>
  <c r="AW5099"/>
  <c r="N5098"/>
  <c r="Y5098"/>
  <c r="AL5098"/>
  <c r="AW5101"/>
  <c r="AW5102"/>
  <c r="AT1817"/>
  <c r="AP1817"/>
  <c r="AD1817"/>
  <c r="Z1817"/>
  <c r="R1817"/>
  <c r="N1817"/>
  <c r="AW6707"/>
  <c r="AW6711"/>
  <c r="AW6717"/>
  <c r="AW6721"/>
  <c r="AW6758"/>
  <c r="AW6768"/>
  <c r="AW6791"/>
  <c r="AW6808"/>
  <c r="AW6977"/>
  <c r="AW7015"/>
  <c r="AW7054"/>
  <c r="AW7070"/>
  <c r="AW7088"/>
  <c r="AW7120"/>
  <c r="AW8523"/>
  <c r="AW8533"/>
  <c r="AW8538"/>
  <c r="AW8720"/>
  <c r="AW8724"/>
  <c r="AW8730"/>
  <c r="AW5540"/>
  <c r="AW5554"/>
  <c r="AW5570"/>
  <c r="AW5590"/>
  <c r="AW5635"/>
  <c r="AW5639"/>
  <c r="AW5655"/>
  <c r="AW5888"/>
  <c r="AW5923"/>
  <c r="AW5983"/>
  <c r="AW6032"/>
  <c r="AW6076"/>
  <c r="AW6085"/>
  <c r="AW6091"/>
  <c r="AW6104"/>
  <c r="AW6125"/>
  <c r="AW6134"/>
  <c r="AW6174"/>
  <c r="AW6191"/>
  <c r="AW6219"/>
  <c r="AW6229"/>
  <c r="AW6233"/>
  <c r="AW6268"/>
  <c r="AW6278"/>
  <c r="AW6291"/>
  <c r="AW6308"/>
  <c r="AW6319"/>
  <c r="AW6349"/>
  <c r="AW6375"/>
  <c r="AW6622"/>
  <c r="AW6626"/>
  <c r="AW6656"/>
  <c r="AW6999"/>
  <c r="AW7959"/>
  <c r="AW7984"/>
  <c r="AW8041"/>
  <c r="AW8057"/>
  <c r="AW8095"/>
  <c r="AW8103"/>
  <c r="AW8111"/>
  <c r="AW8151"/>
  <c r="AW8165"/>
  <c r="AW8173"/>
  <c r="AW8208"/>
  <c r="AW8219"/>
  <c r="AW8223"/>
  <c r="AW8227"/>
  <c r="AW8242"/>
  <c r="AW8267"/>
  <c r="AW8332"/>
  <c r="AW8344"/>
  <c r="AW8349"/>
  <c r="AW8388"/>
  <c r="AW8446"/>
  <c r="AW8454"/>
  <c r="AW8526"/>
  <c r="AW8596"/>
  <c r="AW8633"/>
  <c r="AW8647"/>
  <c r="AW8089"/>
  <c r="AW6179"/>
  <c r="AW8638"/>
  <c r="Z4434"/>
  <c r="Z4463" s="1"/>
  <c r="Z4468" s="1"/>
  <c r="Z4472" s="1"/>
  <c r="AW8359"/>
  <c r="AW7116"/>
  <c r="AW6274"/>
  <c r="AW8099"/>
  <c r="AR8706"/>
  <c r="AW5649"/>
  <c r="AW6803"/>
  <c r="AW6772"/>
  <c r="AW6986"/>
  <c r="AG8628"/>
  <c r="R3453"/>
  <c r="M2792"/>
  <c r="M2822" s="1"/>
  <c r="M2827" s="1"/>
  <c r="M2831" s="1"/>
  <c r="AW6741"/>
  <c r="AW6671"/>
  <c r="AW5987"/>
  <c r="AW6329"/>
  <c r="X5097"/>
  <c r="AF3546"/>
  <c r="AF3576" s="1"/>
  <c r="AF3581" s="1"/>
  <c r="AF3585" s="1"/>
  <c r="AW6169"/>
  <c r="AW5928"/>
  <c r="AW8643"/>
  <c r="AW8606"/>
  <c r="AW8157"/>
  <c r="AW8068"/>
  <c r="AW8327"/>
  <c r="AW6142"/>
  <c r="AW5600"/>
  <c r="AW8378"/>
  <c r="AW7096"/>
  <c r="AW6763"/>
  <c r="AW6379"/>
  <c r="AW6120"/>
  <c r="AW5901"/>
  <c r="AW5586"/>
  <c r="AM2792"/>
  <c r="AM2822" s="1"/>
  <c r="AM2827" s="1"/>
  <c r="AM2831" s="1"/>
  <c r="AW8384"/>
  <c r="AW8273"/>
  <c r="AG3594"/>
  <c r="AG3620" s="1"/>
  <c r="AG3625" s="1"/>
  <c r="AG3629" s="1"/>
  <c r="AW8714"/>
  <c r="AW6780"/>
  <c r="AT1097"/>
  <c r="K1107"/>
  <c r="AM4434"/>
  <c r="AM4463" s="1"/>
  <c r="AM4468" s="1"/>
  <c r="AM4472" s="1"/>
  <c r="M3358"/>
  <c r="M3387" s="1"/>
  <c r="J6213"/>
  <c r="AB1107"/>
  <c r="AG1107"/>
  <c r="AD1130"/>
  <c r="AD1129" s="1"/>
  <c r="AM1130"/>
  <c r="AM1129" s="1"/>
  <c r="R1135"/>
  <c r="AE1135"/>
  <c r="AE1134" s="1"/>
  <c r="AF1185"/>
  <c r="AK1185"/>
  <c r="AS1185"/>
  <c r="AS1184" s="1"/>
  <c r="Q1195"/>
  <c r="AN1255"/>
  <c r="K1255"/>
  <c r="Y1263"/>
  <c r="AG1263"/>
  <c r="AL1263"/>
  <c r="AT1263"/>
  <c r="R1273"/>
  <c r="AE1273"/>
  <c r="AE1262" s="1"/>
  <c r="O1273"/>
  <c r="AK1273"/>
  <c r="AS1273"/>
  <c r="AD1296"/>
  <c r="AD1295" s="1"/>
  <c r="AA1296"/>
  <c r="AA1295" s="1"/>
  <c r="AS1296"/>
  <c r="AS1295" s="1"/>
  <c r="AL1296"/>
  <c r="AL1295" s="1"/>
  <c r="AE1331"/>
  <c r="AE1330" s="1"/>
  <c r="AN1331"/>
  <c r="AN1330" s="1"/>
  <c r="S1359"/>
  <c r="S1358" s="1"/>
  <c r="AF1359"/>
  <c r="AF1358" s="1"/>
  <c r="T1390"/>
  <c r="T1389" s="1"/>
  <c r="AC1390"/>
  <c r="AC1389" s="1"/>
  <c r="AL1390"/>
  <c r="AL1389" s="1"/>
  <c r="K1414"/>
  <c r="K1469"/>
  <c r="AB1414"/>
  <c r="AB1469"/>
  <c r="AB1471" s="1"/>
  <c r="Q1597"/>
  <c r="Z1597"/>
  <c r="N1608"/>
  <c r="R1608"/>
  <c r="AN1608"/>
  <c r="P1618"/>
  <c r="AC1618"/>
  <c r="AG1618"/>
  <c r="AG1607" s="1"/>
  <c r="O1673"/>
  <c r="Z1847"/>
  <c r="Z1876" s="1"/>
  <c r="Z1881" s="1"/>
  <c r="Z1885" s="1"/>
  <c r="AA2203"/>
  <c r="N2226"/>
  <c r="AM806"/>
  <c r="R8706"/>
  <c r="R8736" s="1"/>
  <c r="K4815"/>
  <c r="AQ4387"/>
  <c r="AQ4416" s="1"/>
  <c r="AQ4421" s="1"/>
  <c r="AQ4425" s="1"/>
  <c r="AL3594"/>
  <c r="AL3620" s="1"/>
  <c r="AL3625" s="1"/>
  <c r="AL3629" s="1"/>
  <c r="AK2367"/>
  <c r="AK8706"/>
  <c r="O14"/>
  <c r="N575"/>
  <c r="AN1414"/>
  <c r="AN1469"/>
  <c r="AK1467"/>
  <c r="N6508"/>
  <c r="AG3358"/>
  <c r="AG3387" s="1"/>
  <c r="AG3392" s="1"/>
  <c r="AG3396" s="1"/>
  <c r="Z3821"/>
  <c r="Z3851" s="1"/>
  <c r="Z3856" s="1"/>
  <c r="Z3860" s="1"/>
  <c r="N2320"/>
  <c r="W2415"/>
  <c r="AQ40"/>
  <c r="AQ39" s="1"/>
  <c r="N71"/>
  <c r="N70" s="1"/>
  <c r="AS663"/>
  <c r="AM4528"/>
  <c r="AM4558" s="1"/>
  <c r="AM4563" s="1"/>
  <c r="AM4567" s="1"/>
  <c r="AL4481"/>
  <c r="AL4510" s="1"/>
  <c r="AL4515" s="1"/>
  <c r="AL4519" s="1"/>
  <c r="AO4152"/>
  <c r="AO4181" s="1"/>
  <c r="AO4186" s="1"/>
  <c r="AO4190" s="1"/>
  <c r="O4719"/>
  <c r="O4748" s="1"/>
  <c r="O4753" s="1"/>
  <c r="O4757" s="1"/>
  <c r="AS4105"/>
  <c r="AS4134" s="1"/>
  <c r="AS4139" s="1"/>
  <c r="AS4143" s="1"/>
  <c r="AS8897"/>
  <c r="AS8927" s="1"/>
  <c r="AS8933" s="1"/>
  <c r="M2981"/>
  <c r="M1511"/>
  <c r="M1510" s="1"/>
  <c r="AM3821"/>
  <c r="AM3851" s="1"/>
  <c r="AM3856" s="1"/>
  <c r="AM3860" s="1"/>
  <c r="AD7354"/>
  <c r="W5050"/>
  <c r="AJ3777"/>
  <c r="AC4199"/>
  <c r="AC4228" s="1"/>
  <c r="AC4233" s="1"/>
  <c r="AC4237" s="1"/>
  <c r="AG1389"/>
  <c r="AE4624"/>
  <c r="AE4654" s="1"/>
  <c r="AE4659" s="1"/>
  <c r="AE4663" s="1"/>
  <c r="Y4246"/>
  <c r="Y4275" s="1"/>
  <c r="Y4280" s="1"/>
  <c r="Y4284" s="1"/>
  <c r="AA3869"/>
  <c r="AA3899" s="1"/>
  <c r="AA3904" s="1"/>
  <c r="AA3908" s="1"/>
  <c r="AQ3869"/>
  <c r="AQ3899" s="1"/>
  <c r="AQ3904" s="1"/>
  <c r="AQ3908" s="1"/>
  <c r="T4105"/>
  <c r="T4134" s="1"/>
  <c r="T4139" s="1"/>
  <c r="T4143" s="1"/>
  <c r="X1330"/>
  <c r="R6654"/>
  <c r="R6684" s="1"/>
  <c r="R6690" s="1"/>
  <c r="R6694" s="1"/>
  <c r="S411"/>
  <c r="S438" s="1"/>
  <c r="S444" s="1"/>
  <c r="S448" s="1"/>
  <c r="AO411"/>
  <c r="AO438" s="1"/>
  <c r="AO444" s="1"/>
  <c r="AO448" s="1"/>
  <c r="M469"/>
  <c r="Z469"/>
  <c r="AD469"/>
  <c r="AD498" s="1"/>
  <c r="AD504" s="1"/>
  <c r="AD508" s="1"/>
  <c r="S620"/>
  <c r="X620"/>
  <c r="L1784"/>
  <c r="AS1894"/>
  <c r="AS1923" s="1"/>
  <c r="AS1928" s="1"/>
  <c r="AS1932" s="1"/>
  <c r="AD2792"/>
  <c r="AD2822" s="1"/>
  <c r="AD2827" s="1"/>
  <c r="AD2831" s="1"/>
  <c r="P2887"/>
  <c r="P2916" s="1"/>
  <c r="P2921" s="1"/>
  <c r="P2925" s="1"/>
  <c r="Y2887"/>
  <c r="Y2916" s="1"/>
  <c r="Y2921" s="1"/>
  <c r="Y2925" s="1"/>
  <c r="N3821"/>
  <c r="AQ3821"/>
  <c r="AQ3851" s="1"/>
  <c r="AQ3856" s="1"/>
  <c r="AQ3860" s="1"/>
  <c r="O5340"/>
  <c r="O5873"/>
  <c r="O5902" s="1"/>
  <c r="O5908" s="1"/>
  <c r="O5912" s="1"/>
  <c r="AF5873"/>
  <c r="AF5902" s="1"/>
  <c r="AF5908" s="1"/>
  <c r="AF5912" s="1"/>
  <c r="AE5969"/>
  <c r="AE5999" s="1"/>
  <c r="AE6005" s="1"/>
  <c r="AE6009" s="1"/>
  <c r="R5969"/>
  <c r="R5999" s="1"/>
  <c r="R6005" s="1"/>
  <c r="R6009" s="1"/>
  <c r="AR5969"/>
  <c r="AR5999" s="1"/>
  <c r="AR6005" s="1"/>
  <c r="AR6009" s="1"/>
  <c r="AF6213"/>
  <c r="AF6243" s="1"/>
  <c r="AF6249" s="1"/>
  <c r="AF6253" s="1"/>
  <c r="AO6213"/>
  <c r="AO6243" s="1"/>
  <c r="AO6249" s="1"/>
  <c r="AO6253" s="1"/>
  <c r="AS6213"/>
  <c r="AS6243" s="1"/>
  <c r="AS6249" s="1"/>
  <c r="AS6253" s="1"/>
  <c r="AG6213"/>
  <c r="AG6243" s="1"/>
  <c r="AG6249" s="1"/>
  <c r="AG6253" s="1"/>
  <c r="AP6213"/>
  <c r="AP6243" s="1"/>
  <c r="AP6249" s="1"/>
  <c r="AP6253" s="1"/>
  <c r="AT6213"/>
  <c r="AT6243" s="1"/>
  <c r="AT6249" s="1"/>
  <c r="AT6253" s="1"/>
  <c r="AO6262"/>
  <c r="AO6292" s="1"/>
  <c r="AO6298" s="1"/>
  <c r="AO6302" s="1"/>
  <c r="S6409"/>
  <c r="S6439" s="1"/>
  <c r="S6445" s="1"/>
  <c r="S6449" s="1"/>
  <c r="T6409"/>
  <c r="T6439" s="1"/>
  <c r="T6445" s="1"/>
  <c r="T6449" s="1"/>
  <c r="AG6409"/>
  <c r="AP6409"/>
  <c r="AP6439" s="1"/>
  <c r="AP6445" s="1"/>
  <c r="AP6449" s="1"/>
  <c r="AT6409"/>
  <c r="AT6439" s="1"/>
  <c r="AT6445" s="1"/>
  <c r="AT6449" s="1"/>
  <c r="T2178"/>
  <c r="T2207" s="1"/>
  <c r="T2212" s="1"/>
  <c r="T2216" s="1"/>
  <c r="AD3216"/>
  <c r="AD3245" s="1"/>
  <c r="AD3250" s="1"/>
  <c r="AD3254" s="1"/>
  <c r="AF3500"/>
  <c r="AF3528" s="1"/>
  <c r="AF3533" s="1"/>
  <c r="AF3537" s="1"/>
  <c r="AO3546"/>
  <c r="AO3576" s="1"/>
  <c r="AO3581" s="1"/>
  <c r="AO3585" s="1"/>
  <c r="AC5171"/>
  <c r="AG5171"/>
  <c r="AF309"/>
  <c r="S1847"/>
  <c r="S1876" s="1"/>
  <c r="S1881" s="1"/>
  <c r="S1885" s="1"/>
  <c r="AO1894"/>
  <c r="AO1923" s="1"/>
  <c r="AO1928" s="1"/>
  <c r="AO1932" s="1"/>
  <c r="R1894"/>
  <c r="R1923" s="1"/>
  <c r="R1928" s="1"/>
  <c r="R1932" s="1"/>
  <c r="AE1894"/>
  <c r="AE1923" s="1"/>
  <c r="AE1928" s="1"/>
  <c r="AE1932" s="1"/>
  <c r="AR1894"/>
  <c r="AR1923" s="1"/>
  <c r="AR1928" s="1"/>
  <c r="AR1932" s="1"/>
  <c r="O1894"/>
  <c r="O1923" s="1"/>
  <c r="O1928" s="1"/>
  <c r="O1932" s="1"/>
  <c r="AB1894"/>
  <c r="AB1923" s="1"/>
  <c r="AB1928" s="1"/>
  <c r="AB1932" s="1"/>
  <c r="R2083"/>
  <c r="R2112" s="1"/>
  <c r="R2117" s="1"/>
  <c r="R2121" s="1"/>
  <c r="AE2083"/>
  <c r="AE2112" s="1"/>
  <c r="AE2117" s="1"/>
  <c r="AE2121" s="1"/>
  <c r="K2083"/>
  <c r="K2112" s="1"/>
  <c r="K2117" s="1"/>
  <c r="K2121" s="1"/>
  <c r="AS2083"/>
  <c r="AS2112" s="1"/>
  <c r="AS2117" s="1"/>
  <c r="AS2121" s="1"/>
  <c r="AO2225"/>
  <c r="AO2255" s="1"/>
  <c r="AO2260" s="1"/>
  <c r="AO2264" s="1"/>
  <c r="P2225"/>
  <c r="P2255" s="1"/>
  <c r="P2260" s="1"/>
  <c r="P2264" s="1"/>
  <c r="T2225"/>
  <c r="T2255" s="1"/>
  <c r="T2260" s="1"/>
  <c r="T2264" s="1"/>
  <c r="AG2225"/>
  <c r="AG2255" s="1"/>
  <c r="AG2260" s="1"/>
  <c r="AG2264" s="1"/>
  <c r="AP2225"/>
  <c r="AP2255" s="1"/>
  <c r="AP2260" s="1"/>
  <c r="AP2264" s="1"/>
  <c r="AT2225"/>
  <c r="AT2255" s="1"/>
  <c r="AT2260" s="1"/>
  <c r="AT2264" s="1"/>
  <c r="Q2225"/>
  <c r="Q2255" s="1"/>
  <c r="Q2260" s="1"/>
  <c r="Q2264" s="1"/>
  <c r="AD2225"/>
  <c r="AQ2225"/>
  <c r="AQ2255" s="1"/>
  <c r="AQ2260" s="1"/>
  <c r="AQ2264" s="1"/>
  <c r="S2273"/>
  <c r="S2302" s="1"/>
  <c r="S2307" s="1"/>
  <c r="S2311" s="1"/>
  <c r="X2273"/>
  <c r="X2302" s="1"/>
  <c r="X2307" s="1"/>
  <c r="AB2273"/>
  <c r="AB2302" s="1"/>
  <c r="AB2307" s="1"/>
  <c r="AB2311" s="1"/>
  <c r="AF2273"/>
  <c r="AF2302" s="1"/>
  <c r="AF2307" s="1"/>
  <c r="AF2311" s="1"/>
  <c r="AO2273"/>
  <c r="AO2302" s="1"/>
  <c r="AO2307" s="1"/>
  <c r="AO2311" s="1"/>
  <c r="AS2273"/>
  <c r="AS2302" s="1"/>
  <c r="AS2307" s="1"/>
  <c r="AS2311" s="1"/>
  <c r="P2273"/>
  <c r="P2302" s="1"/>
  <c r="P2307" s="1"/>
  <c r="P2311" s="1"/>
  <c r="T2273"/>
  <c r="T2302" s="1"/>
  <c r="T2307" s="1"/>
  <c r="T2311" s="1"/>
  <c r="AC2273"/>
  <c r="AC2302" s="1"/>
  <c r="AG2273"/>
  <c r="AG2302" s="1"/>
  <c r="AG2307" s="1"/>
  <c r="AG2311" s="1"/>
  <c r="Q2273"/>
  <c r="Q2302" s="1"/>
  <c r="Q2307" s="1"/>
  <c r="Q2311" s="1"/>
  <c r="AD2273"/>
  <c r="AD2302" s="1"/>
  <c r="AD2307" s="1"/>
  <c r="AD2311" s="1"/>
  <c r="AM2273"/>
  <c r="AQ2273"/>
  <c r="AQ2302" s="1"/>
  <c r="AQ2307" s="1"/>
  <c r="AQ2311" s="1"/>
  <c r="Q2320"/>
  <c r="Q2349" s="1"/>
  <c r="Q2354" s="1"/>
  <c r="Q2358" s="1"/>
  <c r="AD2320"/>
  <c r="AD2349" s="1"/>
  <c r="AD2354" s="1"/>
  <c r="AD2358" s="1"/>
  <c r="AS2320"/>
  <c r="AS2349" s="1"/>
  <c r="AS2354" s="1"/>
  <c r="AS2358" s="1"/>
  <c r="P2320"/>
  <c r="P2349" s="1"/>
  <c r="P2354" s="1"/>
  <c r="P2358" s="1"/>
  <c r="T2320"/>
  <c r="T2349" s="1"/>
  <c r="T2354" s="1"/>
  <c r="T2358" s="1"/>
  <c r="AC2320"/>
  <c r="AC2349" s="1"/>
  <c r="AC2354" s="1"/>
  <c r="AC2358" s="1"/>
  <c r="AG2320"/>
  <c r="AG2349" s="1"/>
  <c r="AG2354" s="1"/>
  <c r="AG2358" s="1"/>
  <c r="AT2320"/>
  <c r="AT2349" s="1"/>
  <c r="AT2354" s="1"/>
  <c r="AT2358" s="1"/>
  <c r="AQ2320"/>
  <c r="AQ2349" s="1"/>
  <c r="AQ2354" s="1"/>
  <c r="AQ2358" s="1"/>
  <c r="O2462"/>
  <c r="O2491" s="1"/>
  <c r="O2496" s="1"/>
  <c r="O2500" s="1"/>
  <c r="AR2462"/>
  <c r="AR2491" s="1"/>
  <c r="AR2496" s="1"/>
  <c r="AR2500" s="1"/>
  <c r="AB2462"/>
  <c r="AB2491" s="1"/>
  <c r="AB2496" s="1"/>
  <c r="AB2500" s="1"/>
  <c r="AS2462"/>
  <c r="AS2491" s="1"/>
  <c r="AS2496" s="1"/>
  <c r="AS2500" s="1"/>
  <c r="P2462"/>
  <c r="P2491" s="1"/>
  <c r="P2496" s="1"/>
  <c r="P2500" s="1"/>
  <c r="T2462"/>
  <c r="T2491" s="1"/>
  <c r="T2496" s="1"/>
  <c r="T2500" s="1"/>
  <c r="AC2462"/>
  <c r="AC2491" s="1"/>
  <c r="AC2496" s="1"/>
  <c r="AC2500" s="1"/>
  <c r="AG2462"/>
  <c r="AG2491" s="1"/>
  <c r="AG2496" s="1"/>
  <c r="AG2500" s="1"/>
  <c r="AP2462"/>
  <c r="AP2491" s="1"/>
  <c r="AP2496" s="1"/>
  <c r="AT2462"/>
  <c r="AT2491" s="1"/>
  <c r="AT2496" s="1"/>
  <c r="AT2500" s="1"/>
  <c r="P2556"/>
  <c r="P2585" s="1"/>
  <c r="P2590" s="1"/>
  <c r="P2594" s="1"/>
  <c r="AB2556"/>
  <c r="AB2585" s="1"/>
  <c r="AB2590" s="1"/>
  <c r="AB2594" s="1"/>
  <c r="AF2556"/>
  <c r="AF2585" s="1"/>
  <c r="AF2590" s="1"/>
  <c r="AF2594" s="1"/>
  <c r="AO2556"/>
  <c r="AO2585" s="1"/>
  <c r="AO2590" s="1"/>
  <c r="AO2594" s="1"/>
  <c r="AS2556"/>
  <c r="AS2585" s="1"/>
  <c r="AS2590" s="1"/>
  <c r="AS2594" s="1"/>
  <c r="AG2556"/>
  <c r="AG2585" s="1"/>
  <c r="AG2590" s="1"/>
  <c r="AG2594" s="1"/>
  <c r="AP2556"/>
  <c r="AP2585" s="1"/>
  <c r="AP2590" s="1"/>
  <c r="AP2594" s="1"/>
  <c r="Q2556"/>
  <c r="Q2585" s="1"/>
  <c r="Q2590" s="1"/>
  <c r="Q2594" s="1"/>
  <c r="Q2603"/>
  <c r="Q2632" s="1"/>
  <c r="Q2637" s="1"/>
  <c r="Q2641" s="1"/>
  <c r="AD2603"/>
  <c r="AD2632" s="1"/>
  <c r="AD2637" s="1"/>
  <c r="AD2641" s="1"/>
  <c r="AQ2603"/>
  <c r="AQ2632" s="1"/>
  <c r="AQ2637" s="1"/>
  <c r="AQ2641" s="1"/>
  <c r="R2603"/>
  <c r="R2632" s="1"/>
  <c r="R2637" s="1"/>
  <c r="R2641" s="1"/>
  <c r="AA2603"/>
  <c r="AA2632" s="1"/>
  <c r="AA2637" s="1"/>
  <c r="AA2641" s="1"/>
  <c r="AE2603"/>
  <c r="AE2632" s="1"/>
  <c r="AE2637" s="1"/>
  <c r="AE2641" s="1"/>
  <c r="AR2603"/>
  <c r="AR2632" s="1"/>
  <c r="AR2637" s="1"/>
  <c r="AR2641" s="1"/>
  <c r="X2603"/>
  <c r="X2632" s="1"/>
  <c r="X2637" s="1"/>
  <c r="X2641" s="1"/>
  <c r="AF2603"/>
  <c r="AF2632" s="1"/>
  <c r="AF2637" s="1"/>
  <c r="AF2641" s="1"/>
  <c r="AO2603"/>
  <c r="AO2632" s="1"/>
  <c r="AO2637" s="1"/>
  <c r="AO2641" s="1"/>
  <c r="R2698"/>
  <c r="R2727" s="1"/>
  <c r="R2732" s="1"/>
  <c r="R2736" s="1"/>
  <c r="AA2698"/>
  <c r="AA2727" s="1"/>
  <c r="AA2732" s="1"/>
  <c r="AA2736" s="1"/>
  <c r="AR2792"/>
  <c r="AR2822" s="1"/>
  <c r="AR2827" s="1"/>
  <c r="AR2831" s="1"/>
  <c r="R2792"/>
  <c r="R2822" s="1"/>
  <c r="R2827" s="1"/>
  <c r="R2831" s="1"/>
  <c r="K2792"/>
  <c r="O2792"/>
  <c r="O2822" s="1"/>
  <c r="O2827" s="1"/>
  <c r="O2831" s="1"/>
  <c r="S2792"/>
  <c r="S2822" s="1"/>
  <c r="S2827" s="1"/>
  <c r="S2831" s="1"/>
  <c r="AF2792"/>
  <c r="AF2822" s="1"/>
  <c r="AF2827" s="1"/>
  <c r="AF2831" s="1"/>
  <c r="P2934"/>
  <c r="P2963" s="1"/>
  <c r="P2968" s="1"/>
  <c r="P2972" s="1"/>
  <c r="T2934"/>
  <c r="T2963" s="1"/>
  <c r="T2968" s="1"/>
  <c r="T2972" s="1"/>
  <c r="AG2934"/>
  <c r="AG2963" s="1"/>
  <c r="AG2968" s="1"/>
  <c r="AG2972" s="1"/>
  <c r="AP2934"/>
  <c r="AP2963" s="1"/>
  <c r="AP2968" s="1"/>
  <c r="AP2972" s="1"/>
  <c r="AT2934"/>
  <c r="AT2963" s="1"/>
  <c r="AT2968" s="1"/>
  <c r="AT2972" s="1"/>
  <c r="M2934"/>
  <c r="M2963" s="1"/>
  <c r="M2968" s="1"/>
  <c r="M2972" s="1"/>
  <c r="AD2934"/>
  <c r="AD2963" s="1"/>
  <c r="AD2968" s="1"/>
  <c r="AD2972" s="1"/>
  <c r="AM2934"/>
  <c r="AM2963" s="1"/>
  <c r="AM2968" s="1"/>
  <c r="AM2972" s="1"/>
  <c r="N2934"/>
  <c r="N2963" s="1"/>
  <c r="N2968" s="1"/>
  <c r="N2972" s="1"/>
  <c r="AA2934"/>
  <c r="AA2963" s="1"/>
  <c r="AA2968" s="1"/>
  <c r="AA2972" s="1"/>
  <c r="AR2934"/>
  <c r="AR2963" s="1"/>
  <c r="AR2968" s="1"/>
  <c r="AR2972" s="1"/>
  <c r="AQ3075"/>
  <c r="AQ3104" s="1"/>
  <c r="AQ3109" s="1"/>
  <c r="AQ3113" s="1"/>
  <c r="R3075"/>
  <c r="R3104" s="1"/>
  <c r="R3109" s="1"/>
  <c r="R3113" s="1"/>
  <c r="AE3075"/>
  <c r="AE3104" s="1"/>
  <c r="AE3109" s="1"/>
  <c r="AE3113" s="1"/>
  <c r="O3075"/>
  <c r="O3104" s="1"/>
  <c r="O3109" s="1"/>
  <c r="O3113" s="1"/>
  <c r="S3075"/>
  <c r="S3104" s="1"/>
  <c r="S3109" s="1"/>
  <c r="S3113" s="1"/>
  <c r="AB3075"/>
  <c r="AB3104" s="1"/>
  <c r="AB3109" s="1"/>
  <c r="AB3113" s="1"/>
  <c r="AF3075"/>
  <c r="AF3104" s="1"/>
  <c r="AF3109" s="1"/>
  <c r="AF3113" s="1"/>
  <c r="AR3453"/>
  <c r="AR3482" s="1"/>
  <c r="AR3487" s="1"/>
  <c r="AR3491" s="1"/>
  <c r="O3453"/>
  <c r="O3482" s="1"/>
  <c r="O3487" s="1"/>
  <c r="O3491" s="1"/>
  <c r="S3453"/>
  <c r="S3482" s="1"/>
  <c r="S3487" s="1"/>
  <c r="S3491" s="1"/>
  <c r="AB3453"/>
  <c r="AB3482" s="1"/>
  <c r="AB3487" s="1"/>
  <c r="AB3491" s="1"/>
  <c r="AF3453"/>
  <c r="AF3482" s="1"/>
  <c r="AF3487" s="1"/>
  <c r="AF3491" s="1"/>
  <c r="AO3453"/>
  <c r="AO3482" s="1"/>
  <c r="AO3487" s="1"/>
  <c r="AO3491" s="1"/>
  <c r="AS3453"/>
  <c r="AS3482" s="1"/>
  <c r="AS3487" s="1"/>
  <c r="AS3491" s="1"/>
  <c r="P3453"/>
  <c r="P3482" s="1"/>
  <c r="P3487" s="1"/>
  <c r="P3491" s="1"/>
  <c r="T3453"/>
  <c r="T3482" s="1"/>
  <c r="T3487" s="1"/>
  <c r="T3491" s="1"/>
  <c r="AC3453"/>
  <c r="AC3482" s="1"/>
  <c r="AC3487" s="1"/>
  <c r="AC3491" s="1"/>
  <c r="AG3453"/>
  <c r="AG3482" s="1"/>
  <c r="AG3487" s="1"/>
  <c r="AG3491" s="1"/>
  <c r="AP3453"/>
  <c r="AP3482" s="1"/>
  <c r="AP3487" s="1"/>
  <c r="AP3491" s="1"/>
  <c r="AT3453"/>
  <c r="AT3482" s="1"/>
  <c r="AT3487" s="1"/>
  <c r="AT3491" s="1"/>
  <c r="AD3500"/>
  <c r="AD3528" s="1"/>
  <c r="AD3533" s="1"/>
  <c r="AD3537" s="1"/>
  <c r="AP3500"/>
  <c r="AP3528" s="1"/>
  <c r="AP3533" s="1"/>
  <c r="AP3537" s="1"/>
  <c r="AT3500"/>
  <c r="Q3500"/>
  <c r="Q3528" s="1"/>
  <c r="Q3533" s="1"/>
  <c r="Q3537" s="1"/>
  <c r="AQ3500"/>
  <c r="AQ3528" s="1"/>
  <c r="AQ3533" s="1"/>
  <c r="AQ3537" s="1"/>
  <c r="AE3500"/>
  <c r="AE3528" s="1"/>
  <c r="AE3533" s="1"/>
  <c r="AE3537" s="1"/>
  <c r="AR3500"/>
  <c r="AR3528" s="1"/>
  <c r="AR3533" s="1"/>
  <c r="AR3537" s="1"/>
  <c r="O3685"/>
  <c r="O3711" s="1"/>
  <c r="AB3685"/>
  <c r="AB3711" s="1"/>
  <c r="AB3716" s="1"/>
  <c r="AB3720" s="1"/>
  <c r="AO3685"/>
  <c r="AO3711" s="1"/>
  <c r="AO3716" s="1"/>
  <c r="AO3720" s="1"/>
  <c r="AS3685"/>
  <c r="AS3711" s="1"/>
  <c r="AS3716" s="1"/>
  <c r="AS3720" s="1"/>
  <c r="L3685"/>
  <c r="L3711" s="1"/>
  <c r="L3716" s="1"/>
  <c r="L3720" s="1"/>
  <c r="P3685"/>
  <c r="P3711" s="1"/>
  <c r="P3716" s="1"/>
  <c r="P3720" s="1"/>
  <c r="T3685"/>
  <c r="T3711" s="1"/>
  <c r="T3716" s="1"/>
  <c r="T3720" s="1"/>
  <c r="AC3685"/>
  <c r="AC3711" s="1"/>
  <c r="AC3716" s="1"/>
  <c r="AC3720" s="1"/>
  <c r="AG3685"/>
  <c r="AG3711" s="1"/>
  <c r="AG3716" s="1"/>
  <c r="AG3720" s="1"/>
  <c r="AP3685"/>
  <c r="AP3711" s="1"/>
  <c r="AP3716" s="1"/>
  <c r="AP3720" s="1"/>
  <c r="AT3685"/>
  <c r="AT3711" s="1"/>
  <c r="AT3716" s="1"/>
  <c r="AT3720" s="1"/>
  <c r="P4011"/>
  <c r="P4040" s="1"/>
  <c r="P4045" s="1"/>
  <c r="P4049" s="1"/>
  <c r="T4011"/>
  <c r="T4040" s="1"/>
  <c r="T4045" s="1"/>
  <c r="T4049" s="1"/>
  <c r="Y4011"/>
  <c r="AE4011"/>
  <c r="AE4040" s="1"/>
  <c r="AE4045" s="1"/>
  <c r="AE4049" s="1"/>
  <c r="AC4011"/>
  <c r="AC4040" s="1"/>
  <c r="AC4045" s="1"/>
  <c r="AC4049" s="1"/>
  <c r="AG4011"/>
  <c r="AG4040" s="1"/>
  <c r="AG4045" s="1"/>
  <c r="AG4049" s="1"/>
  <c r="AL4011"/>
  <c r="AP4011"/>
  <c r="AP4040" s="1"/>
  <c r="AP4045" s="1"/>
  <c r="AP4049" s="1"/>
  <c r="AT4011"/>
  <c r="AT4040" s="1"/>
  <c r="AT4045" s="1"/>
  <c r="AT4049" s="1"/>
  <c r="Q4058"/>
  <c r="Q4087" s="1"/>
  <c r="Q4092" s="1"/>
  <c r="Q4096" s="1"/>
  <c r="AD4058"/>
  <c r="AD4087" s="1"/>
  <c r="AD4092" s="1"/>
  <c r="AD4096" s="1"/>
  <c r="AO4058"/>
  <c r="AO4087" s="1"/>
  <c r="AO4092" s="1"/>
  <c r="AO4096" s="1"/>
  <c r="AS4058"/>
  <c r="AS4087" s="1"/>
  <c r="AS4092" s="1"/>
  <c r="AS4096" s="1"/>
  <c r="T4058"/>
  <c r="T4087" s="1"/>
  <c r="T4092" s="1"/>
  <c r="T4096" s="1"/>
  <c r="AC4058"/>
  <c r="AC4087" s="1"/>
  <c r="AC4092" s="1"/>
  <c r="AC4096" s="1"/>
  <c r="AG4058"/>
  <c r="AG4087" s="1"/>
  <c r="AP4058"/>
  <c r="AT4058"/>
  <c r="AT4087" s="1"/>
  <c r="AT4092" s="1"/>
  <c r="AT4096" s="1"/>
  <c r="P4152"/>
  <c r="P4181" s="1"/>
  <c r="T4152"/>
  <c r="T4181" s="1"/>
  <c r="T4186" s="1"/>
  <c r="T4190" s="1"/>
  <c r="AC4152"/>
  <c r="AC4181" s="1"/>
  <c r="AC4186" s="1"/>
  <c r="AC4190" s="1"/>
  <c r="AG4152"/>
  <c r="AG4181" s="1"/>
  <c r="AG4186" s="1"/>
  <c r="AG4190" s="1"/>
  <c r="AP4152"/>
  <c r="AP4181" s="1"/>
  <c r="AP4186" s="1"/>
  <c r="AP4190" s="1"/>
  <c r="AT4152"/>
  <c r="AT4181" s="1"/>
  <c r="AT4186" s="1"/>
  <c r="AT4190" s="1"/>
  <c r="M4152"/>
  <c r="M4181" s="1"/>
  <c r="M4186" s="1"/>
  <c r="M4190" s="1"/>
  <c r="Q4152"/>
  <c r="Q4181" s="1"/>
  <c r="Q4186" s="1"/>
  <c r="Q4190" s="1"/>
  <c r="AD4152"/>
  <c r="AD4181" s="1"/>
  <c r="AD4186" s="1"/>
  <c r="AD4190" s="1"/>
  <c r="AQ4152"/>
  <c r="AQ4181" s="1"/>
  <c r="AQ4186" s="1"/>
  <c r="AQ4190" s="1"/>
  <c r="R4152"/>
  <c r="R4181" s="1"/>
  <c r="R4186" s="1"/>
  <c r="R4190" s="1"/>
  <c r="AE4152"/>
  <c r="AE4181" s="1"/>
  <c r="AE4186" s="1"/>
  <c r="AE4190" s="1"/>
  <c r="O4293"/>
  <c r="O4323" s="1"/>
  <c r="O4328" s="1"/>
  <c r="O4332" s="1"/>
  <c r="S4293"/>
  <c r="S4323" s="1"/>
  <c r="S4328" s="1"/>
  <c r="S4332" s="1"/>
  <c r="AB4293"/>
  <c r="AB4323" s="1"/>
  <c r="AB4328" s="1"/>
  <c r="AB4332" s="1"/>
  <c r="AF4293"/>
  <c r="AF4323" s="1"/>
  <c r="AF4328" s="1"/>
  <c r="AF4332" s="1"/>
  <c r="AS4293"/>
  <c r="AS4323" s="1"/>
  <c r="AS4328" s="1"/>
  <c r="AS4332" s="1"/>
  <c r="P4293"/>
  <c r="P4323" s="1"/>
  <c r="P4328" s="1"/>
  <c r="P4332" s="1"/>
  <c r="T4293"/>
  <c r="T4323" s="1"/>
  <c r="T4328" s="1"/>
  <c r="T4332" s="1"/>
  <c r="AC4293"/>
  <c r="AC4323" s="1"/>
  <c r="AC4328" s="1"/>
  <c r="AC4332" s="1"/>
  <c r="AP4293"/>
  <c r="AP4323" s="1"/>
  <c r="AP4328" s="1"/>
  <c r="AP4332" s="1"/>
  <c r="AT4293"/>
  <c r="AT4323" s="1"/>
  <c r="AT4328" s="1"/>
  <c r="AT4332" s="1"/>
  <c r="Q4293"/>
  <c r="Q4323" s="1"/>
  <c r="Q4328" s="1"/>
  <c r="Q4332" s="1"/>
  <c r="AD4293"/>
  <c r="AD4323" s="1"/>
  <c r="AD4328" s="1"/>
  <c r="AD4332" s="1"/>
  <c r="AQ4293"/>
  <c r="AQ4323" s="1"/>
  <c r="AQ4328" s="1"/>
  <c r="AQ4332" s="1"/>
  <c r="P4862"/>
  <c r="P4891" s="1"/>
  <c r="P4896" s="1"/>
  <c r="P4900" s="1"/>
  <c r="AE5171"/>
  <c r="AG5631"/>
  <c r="AG5660" s="1"/>
  <c r="AG5666" s="1"/>
  <c r="AG5670" s="1"/>
  <c r="AT5631"/>
  <c r="AT5660" s="1"/>
  <c r="AT5666" s="1"/>
  <c r="AT5670" s="1"/>
  <c r="AM5631"/>
  <c r="AM5660" s="1"/>
  <c r="AM5666" s="1"/>
  <c r="AM5670" s="1"/>
  <c r="AQ5631"/>
  <c r="AQ5660" s="1"/>
  <c r="AQ5666" s="1"/>
  <c r="AQ5670" s="1"/>
  <c r="AR5777"/>
  <c r="AR5806" s="1"/>
  <c r="AR5812" s="1"/>
  <c r="AR5816" s="1"/>
  <c r="P6459"/>
  <c r="P6489" s="1"/>
  <c r="P6495" s="1"/>
  <c r="P6499" s="1"/>
  <c r="T6459"/>
  <c r="T6489" s="1"/>
  <c r="T6495" s="1"/>
  <c r="T6499" s="1"/>
  <c r="AP6654"/>
  <c r="AP6684" s="1"/>
  <c r="AP6690" s="1"/>
  <c r="AP6694" s="1"/>
  <c r="AT6654"/>
  <c r="AT6684" s="1"/>
  <c r="AT6690" s="1"/>
  <c r="AT6694" s="1"/>
  <c r="AO6801"/>
  <c r="AO6832" s="1"/>
  <c r="AO6838" s="1"/>
  <c r="AO6842" s="1"/>
  <c r="AS6801"/>
  <c r="AS6832" s="1"/>
  <c r="AS6838" s="1"/>
  <c r="AS6842" s="1"/>
  <c r="AL6801"/>
  <c r="AL6832" s="1"/>
  <c r="AL6838" s="1"/>
  <c r="AL6842" s="1"/>
  <c r="M6801"/>
  <c r="M6832" s="1"/>
  <c r="M6838" s="1"/>
  <c r="M6842" s="1"/>
  <c r="Q6801"/>
  <c r="Q6832" s="1"/>
  <c r="Q6838" s="1"/>
  <c r="Q6842" s="1"/>
  <c r="S7654"/>
  <c r="S7684" s="1"/>
  <c r="S7690" s="1"/>
  <c r="S7694" s="1"/>
  <c r="AN7955"/>
  <c r="AD4481"/>
  <c r="AD4510" s="1"/>
  <c r="AD4515" s="1"/>
  <c r="AD4519" s="1"/>
  <c r="P4815"/>
  <c r="P4844" s="1"/>
  <c r="P4849" s="1"/>
  <c r="P4853" s="1"/>
  <c r="M5171"/>
  <c r="M5170" s="1"/>
  <c r="R5631"/>
  <c r="R5660" s="1"/>
  <c r="R5666" s="1"/>
  <c r="R5670" s="1"/>
  <c r="AN5631"/>
  <c r="AN5660" s="1"/>
  <c r="AN5666" s="1"/>
  <c r="AN5670" s="1"/>
  <c r="AK5679"/>
  <c r="AK5710" s="1"/>
  <c r="AK5716" s="1"/>
  <c r="AK5720" s="1"/>
  <c r="AP5873"/>
  <c r="AP5902" s="1"/>
  <c r="AP5908" s="1"/>
  <c r="P6213"/>
  <c r="T6213"/>
  <c r="T6243" s="1"/>
  <c r="T6249" s="1"/>
  <c r="T6253" s="1"/>
  <c r="AC6213"/>
  <c r="AC6243" s="1"/>
  <c r="AC6249" s="1"/>
  <c r="AC6253" s="1"/>
  <c r="AS6459"/>
  <c r="AS6489" s="1"/>
  <c r="AS6495" s="1"/>
  <c r="AS6499" s="1"/>
  <c r="O6459"/>
  <c r="O6489" s="1"/>
  <c r="O6495" s="1"/>
  <c r="O6499" s="1"/>
  <c r="AB6459"/>
  <c r="AG6459"/>
  <c r="AG6489" s="1"/>
  <c r="AG6495" s="1"/>
  <c r="AG6499" s="1"/>
  <c r="AA6605"/>
  <c r="AE6605"/>
  <c r="AR6605"/>
  <c r="AR6635" s="1"/>
  <c r="AR6641" s="1"/>
  <c r="AR6645" s="1"/>
  <c r="O6605"/>
  <c r="O6635" s="1"/>
  <c r="O6641" s="1"/>
  <c r="O6645" s="1"/>
  <c r="S6605"/>
  <c r="S6635" s="1"/>
  <c r="S6641" s="1"/>
  <c r="S6645" s="1"/>
  <c r="AB6605"/>
  <c r="AB6635" s="1"/>
  <c r="AB6641" s="1"/>
  <c r="AB6645" s="1"/>
  <c r="AF6605"/>
  <c r="AF6635" s="1"/>
  <c r="AF6641" s="1"/>
  <c r="AF6645" s="1"/>
  <c r="AO6605"/>
  <c r="AO6635" s="1"/>
  <c r="AO6641" s="1"/>
  <c r="AO6645" s="1"/>
  <c r="AS6605"/>
  <c r="AS6635" s="1"/>
  <c r="AS6641" s="1"/>
  <c r="AS6645" s="1"/>
  <c r="T6605"/>
  <c r="T6635" s="1"/>
  <c r="T6641" s="1"/>
  <c r="T6645" s="1"/>
  <c r="AT6605"/>
  <c r="AT6635" s="1"/>
  <c r="AT6641" s="1"/>
  <c r="AT6645" s="1"/>
  <c r="N6654"/>
  <c r="N6684" s="1"/>
  <c r="N6690" s="1"/>
  <c r="N6694" s="1"/>
  <c r="Q6703"/>
  <c r="Q6733" s="1"/>
  <c r="Q6739" s="1"/>
  <c r="Q6743" s="1"/>
  <c r="AD6703"/>
  <c r="AD6733" s="1"/>
  <c r="AD6739" s="1"/>
  <c r="AD6743" s="1"/>
  <c r="AQ6703"/>
  <c r="AQ6733" s="1"/>
  <c r="AQ6739" s="1"/>
  <c r="AQ6743" s="1"/>
  <c r="AE6703"/>
  <c r="AE6733" s="1"/>
  <c r="AE6739" s="1"/>
  <c r="AE6743" s="1"/>
  <c r="Q6851"/>
  <c r="Q6877" s="1"/>
  <c r="Q6883" s="1"/>
  <c r="Q6887" s="1"/>
  <c r="O6896"/>
  <c r="AF6896"/>
  <c r="AF7258"/>
  <c r="AF7287" s="1"/>
  <c r="AF7293" s="1"/>
  <c r="AF7297" s="1"/>
  <c r="AO7401"/>
  <c r="AO7430" s="1"/>
  <c r="AO7436" s="1"/>
  <c r="AO7440" s="1"/>
  <c r="AS7401"/>
  <c r="AS7430" s="1"/>
  <c r="AS7436" s="1"/>
  <c r="AS7440" s="1"/>
  <c r="T7401"/>
  <c r="T7430" s="1"/>
  <c r="T7436" s="1"/>
  <c r="T7440" s="1"/>
  <c r="Y7401"/>
  <c r="Y7430" s="1"/>
  <c r="Y7436" s="1"/>
  <c r="Y7440" s="1"/>
  <c r="AL7401"/>
  <c r="AL7430" s="1"/>
  <c r="AL7436" s="1"/>
  <c r="AL7440" s="1"/>
  <c r="AT7401"/>
  <c r="AT7430" s="1"/>
  <c r="AT7436" s="1"/>
  <c r="AT7440" s="1"/>
  <c r="M7401"/>
  <c r="M7430" s="1"/>
  <c r="M7436" s="1"/>
  <c r="M7440" s="1"/>
  <c r="Q7401"/>
  <c r="Q7430" s="1"/>
  <c r="Q7436" s="1"/>
  <c r="Q7440" s="1"/>
  <c r="Z7401"/>
  <c r="Z7430" s="1"/>
  <c r="Z7436" s="1"/>
  <c r="Z7440" s="1"/>
  <c r="AM7401"/>
  <c r="AM7430" s="1"/>
  <c r="AM7436" s="1"/>
  <c r="AM7440" s="1"/>
  <c r="AA7802"/>
  <c r="Q5171"/>
  <c r="AP5171"/>
  <c r="AT5171"/>
  <c r="AN5582"/>
  <c r="AN5612" s="1"/>
  <c r="AN5618" s="1"/>
  <c r="AN5622" s="1"/>
  <c r="AF5777"/>
  <c r="AF5806" s="1"/>
  <c r="AF5812" s="1"/>
  <c r="AF5816" s="1"/>
  <c r="R5777"/>
  <c r="R5806" s="1"/>
  <c r="R5812" s="1"/>
  <c r="R5816" s="1"/>
  <c r="AE5777"/>
  <c r="AE5806" s="1"/>
  <c r="AE5812" s="1"/>
  <c r="AE5816" s="1"/>
  <c r="AO5777"/>
  <c r="AO5806" s="1"/>
  <c r="AO5812" s="1"/>
  <c r="AO5816" s="1"/>
  <c r="AS5777"/>
  <c r="AS5806" s="1"/>
  <c r="AS5812" s="1"/>
  <c r="AS5816" s="1"/>
  <c r="AO5825"/>
  <c r="AO5854" s="1"/>
  <c r="AO5860" s="1"/>
  <c r="AO5864" s="1"/>
  <c r="AA6213"/>
  <c r="AA6243" s="1"/>
  <c r="AA6249" s="1"/>
  <c r="AA6253" s="1"/>
  <c r="S6213"/>
  <c r="S6243" s="1"/>
  <c r="S6249" s="1"/>
  <c r="S6253" s="1"/>
  <c r="Z6409"/>
  <c r="Z6439" s="1"/>
  <c r="Z6445" s="1"/>
  <c r="Z6449" s="1"/>
  <c r="AA6459"/>
  <c r="AA6489" s="1"/>
  <c r="AA6495" s="1"/>
  <c r="AA6499" s="1"/>
  <c r="R6801"/>
  <c r="R6832" s="1"/>
  <c r="R6838" s="1"/>
  <c r="R6842" s="1"/>
  <c r="Y6998"/>
  <c r="Y6978" s="1"/>
  <c r="Y6971" s="1"/>
  <c r="Y6970" s="1"/>
  <c r="O7149"/>
  <c r="AM7979"/>
  <c r="AM8008" s="1"/>
  <c r="AM8014" s="1"/>
  <c r="AM8018" s="1"/>
  <c r="AR8558"/>
  <c r="M8206"/>
  <c r="M8235" s="1"/>
  <c r="M8241" s="1"/>
  <c r="M8245" s="1"/>
  <c r="AC8206"/>
  <c r="AC8235" s="1"/>
  <c r="AC8241" s="1"/>
  <c r="AC8245" s="1"/>
  <c r="AL8206"/>
  <c r="AL8235" s="1"/>
  <c r="AL8241" s="1"/>
  <c r="AL8245" s="1"/>
  <c r="AT8206"/>
  <c r="AT8235" s="1"/>
  <c r="AT8241" s="1"/>
  <c r="AT8245" s="1"/>
  <c r="AD8206"/>
  <c r="AD8235" s="1"/>
  <c r="AD8241" s="1"/>
  <c r="AD8245" s="1"/>
  <c r="AQ8206"/>
  <c r="AQ8235" s="1"/>
  <c r="AQ8241" s="1"/>
  <c r="AQ8245" s="1"/>
  <c r="AR8259"/>
  <c r="AR8288" s="1"/>
  <c r="AR8294" s="1"/>
  <c r="AR8298" s="1"/>
  <c r="Q8462"/>
  <c r="Q8458" s="1"/>
  <c r="Q8457" s="1"/>
  <c r="Q8456" s="1"/>
  <c r="Q8455" s="1"/>
  <c r="R8462"/>
  <c r="R8458" s="1"/>
  <c r="R8457" s="1"/>
  <c r="AG8462"/>
  <c r="AG8458" s="1"/>
  <c r="AG8457" s="1"/>
  <c r="AW8392"/>
  <c r="AW8479"/>
  <c r="AW7277"/>
  <c r="AW1406"/>
  <c r="AW2961"/>
  <c r="AW5018"/>
  <c r="AW6916"/>
  <c r="AW5453"/>
  <c r="AW5541"/>
  <c r="AW5646"/>
  <c r="AW2998"/>
  <c r="AW3642"/>
  <c r="AW3781"/>
  <c r="AW3811"/>
  <c r="AW3935"/>
  <c r="AW3969"/>
  <c r="AW4017"/>
  <c r="AW4039"/>
  <c r="N1654"/>
  <c r="R1653"/>
  <c r="R1652" s="1"/>
  <c r="AR1784"/>
  <c r="K1784"/>
  <c r="S1784"/>
  <c r="AF1784"/>
  <c r="L1848"/>
  <c r="X1848"/>
  <c r="AL1895"/>
  <c r="AL1794"/>
  <c r="AL1792" s="1"/>
  <c r="N1894"/>
  <c r="N1923" s="1"/>
  <c r="N1928" s="1"/>
  <c r="N1932" s="1"/>
  <c r="AN1894"/>
  <c r="AN1923" s="1"/>
  <c r="AN1928" s="1"/>
  <c r="AN1932" s="1"/>
  <c r="K1894"/>
  <c r="K1916"/>
  <c r="Z1916"/>
  <c r="AM1916"/>
  <c r="M1919"/>
  <c r="AQ2084"/>
  <c r="AQ1794"/>
  <c r="AQ1792" s="1"/>
  <c r="AK2083"/>
  <c r="AK2112" s="1"/>
  <c r="AK2117" s="1"/>
  <c r="AK2121" s="1"/>
  <c r="L2105"/>
  <c r="AS2226"/>
  <c r="AS2225" s="1"/>
  <c r="AS2255" s="1"/>
  <c r="AS2260" s="1"/>
  <c r="AS2264" s="1"/>
  <c r="AS1794"/>
  <c r="AS1792" s="1"/>
  <c r="L2225"/>
  <c r="L2255" s="1"/>
  <c r="L2260" s="1"/>
  <c r="L2264" s="1"/>
  <c r="M2225"/>
  <c r="M2255" s="1"/>
  <c r="M2260" s="1"/>
  <c r="M2264" s="1"/>
  <c r="N2247"/>
  <c r="AM2247"/>
  <c r="N2250"/>
  <c r="AK2274"/>
  <c r="L2273"/>
  <c r="L2302" s="1"/>
  <c r="L2307" s="1"/>
  <c r="L2311" s="1"/>
  <c r="Y2273"/>
  <c r="AL2273"/>
  <c r="M2273"/>
  <c r="M2302" s="1"/>
  <c r="M2307" s="1"/>
  <c r="M2311" s="1"/>
  <c r="Z2273"/>
  <c r="Z2302" s="1"/>
  <c r="Z2307" s="1"/>
  <c r="Z2311" s="1"/>
  <c r="N2295"/>
  <c r="AA2295"/>
  <c r="AM2295"/>
  <c r="N2298"/>
  <c r="Y2298"/>
  <c r="AL2298"/>
  <c r="M2321"/>
  <c r="Z2321"/>
  <c r="AL2321"/>
  <c r="AP2321"/>
  <c r="AP2320" s="1"/>
  <c r="AP2349" s="1"/>
  <c r="AP2354" s="1"/>
  <c r="AP2358" s="1"/>
  <c r="AP1794"/>
  <c r="AP1792" s="1"/>
  <c r="L2320"/>
  <c r="L2349" s="1"/>
  <c r="L2354" s="1"/>
  <c r="L2358" s="1"/>
  <c r="Y2320"/>
  <c r="Y2349" s="1"/>
  <c r="Y2354" s="1"/>
  <c r="Y2358" s="1"/>
  <c r="AM2320"/>
  <c r="N2342"/>
  <c r="AN2342"/>
  <c r="K2345"/>
  <c r="X2345"/>
  <c r="AA2440"/>
  <c r="AN2440"/>
  <c r="K2463"/>
  <c r="K1794"/>
  <c r="K1792" s="1"/>
  <c r="X2463"/>
  <c r="AA2463"/>
  <c r="AA2462" s="1"/>
  <c r="AA2491" s="1"/>
  <c r="AA2496" s="1"/>
  <c r="AA2500" s="1"/>
  <c r="AA1794"/>
  <c r="AA1792" s="1"/>
  <c r="AE2463"/>
  <c r="AE2462" s="1"/>
  <c r="AE2491" s="1"/>
  <c r="AE2496" s="1"/>
  <c r="AE2500" s="1"/>
  <c r="AE1794"/>
  <c r="AE1792" s="1"/>
  <c r="AN2463"/>
  <c r="AN1794"/>
  <c r="AN1792" s="1"/>
  <c r="AK2462"/>
  <c r="Y2462"/>
  <c r="AL2462"/>
  <c r="M2484"/>
  <c r="Z2484"/>
  <c r="AF2534"/>
  <c r="AK2534"/>
  <c r="L2557"/>
  <c r="L2556" s="1"/>
  <c r="L2585" s="1"/>
  <c r="L2590" s="1"/>
  <c r="L2594" s="1"/>
  <c r="T2557"/>
  <c r="T2556" s="1"/>
  <c r="T2585" s="1"/>
  <c r="T2590" s="1"/>
  <c r="T2594" s="1"/>
  <c r="T1794"/>
  <c r="T1792" s="1"/>
  <c r="AK2557"/>
  <c r="AK2556" s="1"/>
  <c r="AK2585" s="1"/>
  <c r="AK2590" s="1"/>
  <c r="AK2594" s="1"/>
  <c r="AL2556"/>
  <c r="AL2585" s="1"/>
  <c r="AL2590" s="1"/>
  <c r="M2556"/>
  <c r="M2585" s="1"/>
  <c r="M2590" s="1"/>
  <c r="M2594" s="1"/>
  <c r="Z2556"/>
  <c r="Z2585" s="1"/>
  <c r="Z2590" s="1"/>
  <c r="Z2594" s="1"/>
  <c r="N2578"/>
  <c r="AA2578"/>
  <c r="AN2578"/>
  <c r="K2581"/>
  <c r="X2581"/>
  <c r="M2604"/>
  <c r="Z2604"/>
  <c r="N2603"/>
  <c r="N2632" s="1"/>
  <c r="N2637" s="1"/>
  <c r="N2641" s="1"/>
  <c r="AN2603"/>
  <c r="AN2632" s="1"/>
  <c r="AN2637" s="1"/>
  <c r="AN2641" s="1"/>
  <c r="AK2603"/>
  <c r="L2625"/>
  <c r="AL2625"/>
  <c r="Y2767"/>
  <c r="Q2793"/>
  <c r="Q2792" s="1"/>
  <c r="Q2822" s="1"/>
  <c r="Q2827" s="1"/>
  <c r="Q2831" s="1"/>
  <c r="Y2792"/>
  <c r="AE2793"/>
  <c r="AE2792" s="1"/>
  <c r="AE2822" s="1"/>
  <c r="AE2827" s="1"/>
  <c r="AE2831" s="1"/>
  <c r="AN2793"/>
  <c r="X2792"/>
  <c r="K2814"/>
  <c r="X2814"/>
  <c r="AK2814"/>
  <c r="M2841"/>
  <c r="Z2841"/>
  <c r="Z2840" s="1"/>
  <c r="Z2869" s="1"/>
  <c r="Z2874" s="1"/>
  <c r="Z2878" s="1"/>
  <c r="AG2841"/>
  <c r="AG2840" s="1"/>
  <c r="AG2869" s="1"/>
  <c r="AG2874" s="1"/>
  <c r="AG2878" s="1"/>
  <c r="AG1794"/>
  <c r="AG1792" s="1"/>
  <c r="AL2841"/>
  <c r="AM2840"/>
  <c r="AM2869" s="1"/>
  <c r="AM2874" s="1"/>
  <c r="AM2878" s="1"/>
  <c r="K2862"/>
  <c r="AA2862"/>
  <c r="AN2862"/>
  <c r="K2888"/>
  <c r="X2888"/>
  <c r="AS2909"/>
  <c r="L2935"/>
  <c r="Y2935"/>
  <c r="AC2935"/>
  <c r="AC2934" s="1"/>
  <c r="AC2963" s="1"/>
  <c r="AC2968" s="1"/>
  <c r="AC2972" s="1"/>
  <c r="AC1794"/>
  <c r="AC1792" s="1"/>
  <c r="AL2935"/>
  <c r="Z2934"/>
  <c r="Z2963" s="1"/>
  <c r="Z2968" s="1"/>
  <c r="Z2972" s="1"/>
  <c r="AN2934"/>
  <c r="AN2963" s="1"/>
  <c r="AN2968" s="1"/>
  <c r="AN2972" s="1"/>
  <c r="K2956"/>
  <c r="X2956"/>
  <c r="P2981"/>
  <c r="AM3076"/>
  <c r="N3075"/>
  <c r="N3104" s="1"/>
  <c r="N3109" s="1"/>
  <c r="N3113" s="1"/>
  <c r="AA3075"/>
  <c r="AA3104" s="1"/>
  <c r="AA3109" s="1"/>
  <c r="AA3113" s="1"/>
  <c r="AN3075"/>
  <c r="AN3104" s="1"/>
  <c r="AN3109" s="1"/>
  <c r="AN3113" s="1"/>
  <c r="K3075"/>
  <c r="K3104" s="1"/>
  <c r="K3109" s="1"/>
  <c r="K3113" s="1"/>
  <c r="X3075"/>
  <c r="X3104" s="1"/>
  <c r="X3109" s="1"/>
  <c r="X3113" s="1"/>
  <c r="L3097"/>
  <c r="Y3097"/>
  <c r="M3100"/>
  <c r="T3241"/>
  <c r="Y3241"/>
  <c r="AA3454"/>
  <c r="AA3453" s="1"/>
  <c r="AA3482" s="1"/>
  <c r="AA3487" s="1"/>
  <c r="AA3491" s="1"/>
  <c r="AN3454"/>
  <c r="X3453"/>
  <c r="X3482" s="1"/>
  <c r="X3487" s="1"/>
  <c r="X3491" s="1"/>
  <c r="L3453"/>
  <c r="L3482" s="1"/>
  <c r="L3487" s="1"/>
  <c r="L3491" s="1"/>
  <c r="Y3453"/>
  <c r="Y3482" s="1"/>
  <c r="Y3487" s="1"/>
  <c r="Y3491" s="1"/>
  <c r="AL3453"/>
  <c r="AL3482" s="1"/>
  <c r="AL3487" s="1"/>
  <c r="AL3491" s="1"/>
  <c r="AM3475"/>
  <c r="M3478"/>
  <c r="Z3478"/>
  <c r="Z3501"/>
  <c r="AL3501"/>
  <c r="M3500"/>
  <c r="M3528" s="1"/>
  <c r="M3533" s="1"/>
  <c r="M3537" s="1"/>
  <c r="AM3500"/>
  <c r="AM3528" s="1"/>
  <c r="AM3533" s="1"/>
  <c r="AM3537" s="1"/>
  <c r="AN3500"/>
  <c r="AN3528" s="1"/>
  <c r="AN3533" s="1"/>
  <c r="AN3537" s="1"/>
  <c r="AK3522"/>
  <c r="K3525"/>
  <c r="AA3525"/>
  <c r="T3568"/>
  <c r="Y3568"/>
  <c r="AL3568"/>
  <c r="K3685"/>
  <c r="K3711" s="1"/>
  <c r="K3716" s="1"/>
  <c r="K3720" s="1"/>
  <c r="X3685"/>
  <c r="X3711" s="1"/>
  <c r="X3716" s="1"/>
  <c r="AK3685"/>
  <c r="AK3711" s="1"/>
  <c r="AK3716" s="1"/>
  <c r="AK3720" s="1"/>
  <c r="AL3685"/>
  <c r="AL3711" s="1"/>
  <c r="AL3716" s="1"/>
  <c r="AL3720" s="1"/>
  <c r="M3707"/>
  <c r="Z3707"/>
  <c r="AM3707"/>
  <c r="N3730"/>
  <c r="N1794"/>
  <c r="N1792" s="1"/>
  <c r="R3730"/>
  <c r="R3729" s="1"/>
  <c r="R3759" s="1"/>
  <c r="R3764" s="1"/>
  <c r="R3768" s="1"/>
  <c r="R1794"/>
  <c r="R1792" s="1"/>
  <c r="N3939"/>
  <c r="AA3939"/>
  <c r="AM3939"/>
  <c r="Z4033"/>
  <c r="AM4033"/>
  <c r="AL4036"/>
  <c r="M4059"/>
  <c r="Z4059"/>
  <c r="AL4059"/>
  <c r="AL4058" s="1"/>
  <c r="L4058"/>
  <c r="L4087" s="1"/>
  <c r="L4092" s="1"/>
  <c r="L4096" s="1"/>
  <c r="Y4058"/>
  <c r="Y4087" s="1"/>
  <c r="Y4092" s="1"/>
  <c r="Y4096" s="1"/>
  <c r="AM4058"/>
  <c r="M4080"/>
  <c r="Z4080"/>
  <c r="AM4080"/>
  <c r="N4083"/>
  <c r="AA4083"/>
  <c r="AF4127"/>
  <c r="AK4127"/>
  <c r="Y4130"/>
  <c r="AL4130"/>
  <c r="L4153"/>
  <c r="Y4153"/>
  <c r="AL4153"/>
  <c r="AM4152"/>
  <c r="AM4181" s="1"/>
  <c r="AM4186" s="1"/>
  <c r="AM4190" s="1"/>
  <c r="AA4152"/>
  <c r="AN4152"/>
  <c r="N4174"/>
  <c r="AA4174"/>
  <c r="AK4271"/>
  <c r="K4294"/>
  <c r="X4294"/>
  <c r="X4293" s="1"/>
  <c r="AK4294"/>
  <c r="L4293"/>
  <c r="L4323" s="1"/>
  <c r="L4328" s="1"/>
  <c r="L4332" s="1"/>
  <c r="AL4293"/>
  <c r="AL4323" s="1"/>
  <c r="AL4328" s="1"/>
  <c r="AL4332" s="1"/>
  <c r="M4293"/>
  <c r="Z4293"/>
  <c r="Z4323" s="1"/>
  <c r="Z4328" s="1"/>
  <c r="AM4293"/>
  <c r="AM4323" s="1"/>
  <c r="AM4328" s="1"/>
  <c r="AM4332" s="1"/>
  <c r="N4315"/>
  <c r="AA4315"/>
  <c r="X4409"/>
  <c r="AK4409"/>
  <c r="L4412"/>
  <c r="Y4412"/>
  <c r="Z4649"/>
  <c r="AL4744"/>
  <c r="M4766"/>
  <c r="M4796" s="1"/>
  <c r="M4801" s="1"/>
  <c r="M4805" s="1"/>
  <c r="P4767"/>
  <c r="O4934"/>
  <c r="AA4934"/>
  <c r="AN4934"/>
  <c r="K5341"/>
  <c r="K5340" s="1"/>
  <c r="K5370" s="1"/>
  <c r="K5376" s="1"/>
  <c r="K5380" s="1"/>
  <c r="S5341"/>
  <c r="S5340" s="1"/>
  <c r="S5370" s="1"/>
  <c r="S5147"/>
  <c r="S5145" s="1"/>
  <c r="AA5341"/>
  <c r="AA5340" s="1"/>
  <c r="AA5370" s="1"/>
  <c r="AA5376" s="1"/>
  <c r="AA5380" s="1"/>
  <c r="AA5411"/>
  <c r="AN5411"/>
  <c r="K5414"/>
  <c r="O5680"/>
  <c r="X5680"/>
  <c r="X5679" s="1"/>
  <c r="AB5680"/>
  <c r="AB5679" s="1"/>
  <c r="AB5710" s="1"/>
  <c r="AB5716" s="1"/>
  <c r="AB5720" s="1"/>
  <c r="AB5147"/>
  <c r="AB5145" s="1"/>
  <c r="AC5895"/>
  <c r="AM5970"/>
  <c r="N5969"/>
  <c r="AN5969"/>
  <c r="AN5999" s="1"/>
  <c r="AN6005" s="1"/>
  <c r="AN6009" s="1"/>
  <c r="AK5969"/>
  <c r="AK5999" s="1"/>
  <c r="AK6005" s="1"/>
  <c r="AK6009" s="1"/>
  <c r="R6088"/>
  <c r="AO6140"/>
  <c r="K6165"/>
  <c r="X6165"/>
  <c r="AR6165"/>
  <c r="AR6164" s="1"/>
  <c r="AR6194" s="1"/>
  <c r="AR6200" s="1"/>
  <c r="AR6204" s="1"/>
  <c r="AR5147"/>
  <c r="AR5145" s="1"/>
  <c r="AK6164"/>
  <c r="AK6194" s="1"/>
  <c r="AK6200" s="1"/>
  <c r="AK6204" s="1"/>
  <c r="L6164"/>
  <c r="L6194" s="1"/>
  <c r="L6200" s="1"/>
  <c r="Y6164"/>
  <c r="Y6214"/>
  <c r="Y6213" s="1"/>
  <c r="Y6243" s="1"/>
  <c r="Y6249" s="1"/>
  <c r="Y6253" s="1"/>
  <c r="Y5147"/>
  <c r="Y5145" s="1"/>
  <c r="M6213"/>
  <c r="M6243" s="1"/>
  <c r="M6249" s="1"/>
  <c r="M6253" s="1"/>
  <c r="Z6213"/>
  <c r="Z6243" s="1"/>
  <c r="Z6249" s="1"/>
  <c r="Z6253" s="1"/>
  <c r="P6333"/>
  <c r="Y6333"/>
  <c r="AL6333"/>
  <c r="AB6410"/>
  <c r="AK6410"/>
  <c r="X6409"/>
  <c r="X6439" s="1"/>
  <c r="X6445" s="1"/>
  <c r="X6449" s="1"/>
  <c r="L6409"/>
  <c r="Y6409"/>
  <c r="Y6439" s="1"/>
  <c r="Y6445" s="1"/>
  <c r="Y6449" s="1"/>
  <c r="AL6409"/>
  <c r="AG6431"/>
  <c r="AL6431"/>
  <c r="L6434"/>
  <c r="L6460"/>
  <c r="L6459" s="1"/>
  <c r="L6489" s="1"/>
  <c r="L6495" s="1"/>
  <c r="L6499" s="1"/>
  <c r="Y6460"/>
  <c r="AL6459"/>
  <c r="AL6489" s="1"/>
  <c r="AL6495" s="1"/>
  <c r="AL6499" s="1"/>
  <c r="AO6460"/>
  <c r="K6459"/>
  <c r="K6489" s="1"/>
  <c r="K6495" s="1"/>
  <c r="K6499" s="1"/>
  <c r="X6459"/>
  <c r="AK6459"/>
  <c r="M6481"/>
  <c r="Y6481"/>
  <c r="X6484"/>
  <c r="AL6533"/>
  <c r="M6557"/>
  <c r="Z6557"/>
  <c r="X6556"/>
  <c r="X6586" s="1"/>
  <c r="X6592" s="1"/>
  <c r="X6596" s="1"/>
  <c r="L6578"/>
  <c r="Y6578"/>
  <c r="K6581"/>
  <c r="Z6581"/>
  <c r="N6606"/>
  <c r="N5147"/>
  <c r="R6606"/>
  <c r="R6605" s="1"/>
  <c r="R6635" s="1"/>
  <c r="R6641" s="1"/>
  <c r="R6645" s="1"/>
  <c r="R5147"/>
  <c r="R5145" s="1"/>
  <c r="AN6606"/>
  <c r="AN6605" s="1"/>
  <c r="K6605"/>
  <c r="AK6605"/>
  <c r="AK6635" s="1"/>
  <c r="AK6641" s="1"/>
  <c r="AK6645" s="1"/>
  <c r="Y6605"/>
  <c r="Y6635" s="1"/>
  <c r="Y6641" s="1"/>
  <c r="Y6645" s="1"/>
  <c r="AL6605"/>
  <c r="AA6630"/>
  <c r="AN6630"/>
  <c r="AL6679"/>
  <c r="M6704"/>
  <c r="M6703" s="1"/>
  <c r="M6733" s="1"/>
  <c r="M6739" s="1"/>
  <c r="M6743" s="1"/>
  <c r="Z6704"/>
  <c r="AM6704"/>
  <c r="N6703"/>
  <c r="N6733" s="1"/>
  <c r="N6739" s="1"/>
  <c r="N6743" s="1"/>
  <c r="AA6703"/>
  <c r="AA6733" s="1"/>
  <c r="AA6739" s="1"/>
  <c r="AA6743" s="1"/>
  <c r="AN6703"/>
  <c r="AN6733" s="1"/>
  <c r="AN6739" s="1"/>
  <c r="AN6743" s="1"/>
  <c r="X6703"/>
  <c r="AK6703"/>
  <c r="L6725"/>
  <c r="Y6754"/>
  <c r="AL6754"/>
  <c r="Z6753"/>
  <c r="Z6782" s="1"/>
  <c r="Z6788" s="1"/>
  <c r="Z6792" s="1"/>
  <c r="X6775"/>
  <c r="AK6775"/>
  <c r="AB6778"/>
  <c r="Y6802"/>
  <c r="Y6801" s="1"/>
  <c r="Y6832" s="1"/>
  <c r="Y6838" s="1"/>
  <c r="Y6842" s="1"/>
  <c r="AK6802"/>
  <c r="L6801"/>
  <c r="Z6801"/>
  <c r="AM6801"/>
  <c r="AM6832" s="1"/>
  <c r="AM6838" s="1"/>
  <c r="AM6842" s="1"/>
  <c r="N6823"/>
  <c r="N6852"/>
  <c r="AG6873"/>
  <c r="X6897"/>
  <c r="AK6896"/>
  <c r="P6896"/>
  <c r="Y6896"/>
  <c r="AC6896"/>
  <c r="AG6896"/>
  <c r="AL6896"/>
  <c r="M6921"/>
  <c r="Q6921"/>
  <c r="Z6921"/>
  <c r="AD6921"/>
  <c r="AM6921"/>
  <c r="AQ6921"/>
  <c r="AT6949"/>
  <c r="AT6948" s="1"/>
  <c r="M6998"/>
  <c r="M6978" s="1"/>
  <c r="Z6998"/>
  <c r="Z6978" s="1"/>
  <c r="AE7136"/>
  <c r="AS7136"/>
  <c r="L7149"/>
  <c r="P7149"/>
  <c r="T7149"/>
  <c r="Y7149"/>
  <c r="AC7149"/>
  <c r="AG7149"/>
  <c r="AL7149"/>
  <c r="AP7149"/>
  <c r="AT7149"/>
  <c r="M7149"/>
  <c r="Z7149"/>
  <c r="AM7149"/>
  <c r="S7165"/>
  <c r="X7165"/>
  <c r="AB7165"/>
  <c r="AK7165"/>
  <c r="AO7165"/>
  <c r="AS7165"/>
  <c r="L7167"/>
  <c r="T7167"/>
  <c r="AC7167"/>
  <c r="AG7167"/>
  <c r="AL7167"/>
  <c r="AP7167"/>
  <c r="AT7167"/>
  <c r="AO7167"/>
  <c r="R7167"/>
  <c r="AA7167"/>
  <c r="O7167"/>
  <c r="AB7167"/>
  <c r="Z7167"/>
  <c r="O6164"/>
  <c r="O6194" s="1"/>
  <c r="O6200" s="1"/>
  <c r="O6204" s="1"/>
  <c r="AF4528"/>
  <c r="AF4558" s="1"/>
  <c r="AF4563" s="1"/>
  <c r="AF4567" s="1"/>
  <c r="AL7328"/>
  <c r="M7331"/>
  <c r="Z7331"/>
  <c r="L7355"/>
  <c r="L7354" s="1"/>
  <c r="L7383" s="1"/>
  <c r="L7389" s="1"/>
  <c r="L7393" s="1"/>
  <c r="L7159"/>
  <c r="P7355"/>
  <c r="P7354" s="1"/>
  <c r="P7159"/>
  <c r="AD7379"/>
  <c r="AG7402"/>
  <c r="AG7401" s="1"/>
  <c r="AG7159"/>
  <c r="AK7402"/>
  <c r="AK7401" s="1"/>
  <c r="AK7159"/>
  <c r="AM7519"/>
  <c r="AM7518" s="1"/>
  <c r="AM7180"/>
  <c r="AM7178" s="1"/>
  <c r="AM7177" s="1"/>
  <c r="AQ7180"/>
  <c r="AQ7178" s="1"/>
  <c r="AQ7177" s="1"/>
  <c r="AQ7519"/>
  <c r="AQ7518" s="1"/>
  <c r="N7185"/>
  <c r="N7526"/>
  <c r="R7526"/>
  <c r="R7525" s="1"/>
  <c r="R7185"/>
  <c r="L7941"/>
  <c r="P7941"/>
  <c r="X7941"/>
  <c r="AB7941"/>
  <c r="AF7941"/>
  <c r="AO7941"/>
  <c r="AS7941"/>
  <c r="T7941"/>
  <c r="Y7941"/>
  <c r="AC7941"/>
  <c r="AL7941"/>
  <c r="AP7941"/>
  <c r="AT7941"/>
  <c r="M7941"/>
  <c r="Q7941"/>
  <c r="Z7941"/>
  <c r="AD7941"/>
  <c r="AM7941"/>
  <c r="AQ7941"/>
  <c r="R7941"/>
  <c r="AN7941"/>
  <c r="AQ8145"/>
  <c r="AQ8144" s="1"/>
  <c r="AQ8174" s="1"/>
  <c r="L8166"/>
  <c r="AC8166"/>
  <c r="T8207"/>
  <c r="T8206" s="1"/>
  <c r="T8235" s="1"/>
  <c r="T8241" s="1"/>
  <c r="T8245" s="1"/>
  <c r="T7933"/>
  <c r="AG8207"/>
  <c r="AG8206" s="1"/>
  <c r="AG8235" s="1"/>
  <c r="AG8241" s="1"/>
  <c r="AG8245" s="1"/>
  <c r="AG7933"/>
  <c r="AP8207"/>
  <c r="AP8206" s="1"/>
  <c r="AP7933"/>
  <c r="Q7933"/>
  <c r="Q7931" s="1"/>
  <c r="Q8260"/>
  <c r="Q8259" s="1"/>
  <c r="Q8288" s="1"/>
  <c r="Z7933"/>
  <c r="Z7931" s="1"/>
  <c r="Z8260"/>
  <c r="Z8259" s="1"/>
  <c r="AM7933"/>
  <c r="AM7931" s="1"/>
  <c r="AM8260"/>
  <c r="AM8259" s="1"/>
  <c r="AM8281"/>
  <c r="N8284"/>
  <c r="AA8284"/>
  <c r="T8397"/>
  <c r="Y8397"/>
  <c r="AL8397"/>
  <c r="M8430"/>
  <c r="M8429" s="1"/>
  <c r="Q8430"/>
  <c r="Z8430"/>
  <c r="Z8429" s="1"/>
  <c r="AD8430"/>
  <c r="AD8429" s="1"/>
  <c r="AM8430"/>
  <c r="AM8429" s="1"/>
  <c r="AQ8430"/>
  <c r="AQ8429" s="1"/>
  <c r="AF8591"/>
  <c r="L8594"/>
  <c r="Y8594"/>
  <c r="M8629"/>
  <c r="M8628" s="1"/>
  <c r="Z8629"/>
  <c r="Z8628" s="1"/>
  <c r="AD8629"/>
  <c r="AD8628" s="1"/>
  <c r="AM8629"/>
  <c r="AM8628" s="1"/>
  <c r="AQ8629"/>
  <c r="AQ8628" s="1"/>
  <c r="K8653"/>
  <c r="AB8653"/>
  <c r="AF8653"/>
  <c r="AK8653"/>
  <c r="AO8653"/>
  <c r="AS8653"/>
  <c r="L8662"/>
  <c r="L8661" s="1"/>
  <c r="P8662"/>
  <c r="P8661" s="1"/>
  <c r="T8662"/>
  <c r="T8661" s="1"/>
  <c r="Y8662"/>
  <c r="Y8661" s="1"/>
  <c r="AC8662"/>
  <c r="AC8661" s="1"/>
  <c r="AG8662"/>
  <c r="AG8661" s="1"/>
  <c r="AO8676"/>
  <c r="AO8675" s="1"/>
  <c r="AS8676"/>
  <c r="AS8675" s="1"/>
  <c r="L8694"/>
  <c r="P8694"/>
  <c r="P8758"/>
  <c r="P8787" s="1"/>
  <c r="T8758"/>
  <c r="T8787" s="1"/>
  <c r="AN8780"/>
  <c r="X8783"/>
  <c r="AK8783"/>
  <c r="L8815"/>
  <c r="T8815"/>
  <c r="Y8815"/>
  <c r="AC8815"/>
  <c r="AG8815"/>
  <c r="AL8815"/>
  <c r="AP8815"/>
  <c r="AT8815"/>
  <c r="N8825"/>
  <c r="N8814" s="1"/>
  <c r="R8825"/>
  <c r="R8814" s="1"/>
  <c r="AA8825"/>
  <c r="AA8814" s="1"/>
  <c r="AE8825"/>
  <c r="AN8825"/>
  <c r="AN8814" s="1"/>
  <c r="AR8825"/>
  <c r="AR8814" s="1"/>
  <c r="K8839"/>
  <c r="K8838" s="1"/>
  <c r="O8839"/>
  <c r="O8838" s="1"/>
  <c r="S8839"/>
  <c r="S8838" s="1"/>
  <c r="X8839"/>
  <c r="AB8839"/>
  <c r="AB8838" s="1"/>
  <c r="AF8839"/>
  <c r="AF8838" s="1"/>
  <c r="AK8839"/>
  <c r="AK8838" s="1"/>
  <c r="AS8839"/>
  <c r="AS8838" s="1"/>
  <c r="L8859"/>
  <c r="L8858" s="1"/>
  <c r="P8859"/>
  <c r="P8858" s="1"/>
  <c r="T8859"/>
  <c r="T8858" s="1"/>
  <c r="Y8859"/>
  <c r="Y8858" s="1"/>
  <c r="AC8859"/>
  <c r="AC8858" s="1"/>
  <c r="AG8859"/>
  <c r="AG8858" s="1"/>
  <c r="AL8859"/>
  <c r="AL8858" s="1"/>
  <c r="AP8859"/>
  <c r="AP8858" s="1"/>
  <c r="AT8859"/>
  <c r="AT8858" s="1"/>
  <c r="M8874"/>
  <c r="Z8874"/>
  <c r="Z8919"/>
  <c r="AM8919"/>
  <c r="AA8922"/>
  <c r="AN8922"/>
  <c r="K8951"/>
  <c r="O8951"/>
  <c r="O8950" s="1"/>
  <c r="S8951"/>
  <c r="X8951"/>
  <c r="X8950" s="1"/>
  <c r="AB8951"/>
  <c r="AB8950" s="1"/>
  <c r="AF8951"/>
  <c r="AF8950" s="1"/>
  <c r="AK8951"/>
  <c r="AO8951"/>
  <c r="AS8951"/>
  <c r="AN9087"/>
  <c r="AN9086" s="1"/>
  <c r="AW592"/>
  <c r="AW596"/>
  <c r="AW606"/>
  <c r="AW610"/>
  <c r="AW635"/>
  <c r="AW639"/>
  <c r="AW645"/>
  <c r="AW649"/>
  <c r="AW654"/>
  <c r="AW758"/>
  <c r="AW764"/>
  <c r="AW773"/>
  <c r="AW781"/>
  <c r="AW808"/>
  <c r="AW819"/>
  <c r="AW847"/>
  <c r="AW871"/>
  <c r="AW877"/>
  <c r="AW881"/>
  <c r="AW885"/>
  <c r="AW933"/>
  <c r="AW937"/>
  <c r="AW1438"/>
  <c r="AW1444"/>
  <c r="AW1451"/>
  <c r="AW1455"/>
  <c r="AW1478"/>
  <c r="AW1485"/>
  <c r="AW1490"/>
  <c r="AW1495"/>
  <c r="AW1504"/>
  <c r="AW1513"/>
  <c r="AW1520"/>
  <c r="AW1546"/>
  <c r="AW1550"/>
  <c r="AW1556"/>
  <c r="AW1560"/>
  <c r="AW1565"/>
  <c r="AW1572"/>
  <c r="AW1579"/>
  <c r="AW1587"/>
  <c r="AW1611"/>
  <c r="AW1615"/>
  <c r="AW1621"/>
  <c r="AW1625"/>
  <c r="AW1630"/>
  <c r="AW1638"/>
  <c r="AW1642"/>
  <c r="AW1649"/>
  <c r="AW1657"/>
  <c r="AW1674"/>
  <c r="AW1683"/>
  <c r="AW1690"/>
  <c r="AW1696"/>
  <c r="AW1700"/>
  <c r="AW1705"/>
  <c r="AW1709"/>
  <c r="AW1713"/>
  <c r="AW1720"/>
  <c r="AW1735"/>
  <c r="AW1739"/>
  <c r="AW1743"/>
  <c r="AW1747"/>
  <c r="AW1755"/>
  <c r="AW1763"/>
  <c r="AW1768"/>
  <c r="AW1822"/>
  <c r="AW1854"/>
  <c r="AW1860"/>
  <c r="AW1864"/>
  <c r="AW1868"/>
  <c r="AW1882"/>
  <c r="AW1898"/>
  <c r="AW1902"/>
  <c r="AW1908"/>
  <c r="AW1912"/>
  <c r="AW1918"/>
  <c r="AW1946"/>
  <c r="AW1951"/>
  <c r="AW1956"/>
  <c r="AW1960"/>
  <c r="AW1976"/>
  <c r="AW1986"/>
  <c r="AW1993"/>
  <c r="AW1998"/>
  <c r="AW2003"/>
  <c r="AW2007"/>
  <c r="AW2015"/>
  <c r="AW2025"/>
  <c r="AW2041"/>
  <c r="AW2051"/>
  <c r="AW2055"/>
  <c r="AW2710"/>
  <c r="AW2752"/>
  <c r="AW2758"/>
  <c r="AW2780"/>
  <c r="AW2796"/>
  <c r="AW2810"/>
  <c r="AW2816"/>
  <c r="AW2829"/>
  <c r="AW2855"/>
  <c r="AW2889"/>
  <c r="AW2894"/>
  <c r="AW2900"/>
  <c r="AW2904"/>
  <c r="AW2922"/>
  <c r="AW2952"/>
  <c r="AW2958"/>
  <c r="AW2986"/>
  <c r="AW2991"/>
  <c r="AW3008"/>
  <c r="AW3034"/>
  <c r="AW3040"/>
  <c r="AW3048"/>
  <c r="AW3056"/>
  <c r="AW3077"/>
  <c r="AW3082"/>
  <c r="AW3088"/>
  <c r="AW3092"/>
  <c r="AW3096"/>
  <c r="AW3110"/>
  <c r="AW9028"/>
  <c r="AW5621"/>
  <c r="AW5637"/>
  <c r="AW5643"/>
  <c r="AW5647"/>
  <c r="AW5651"/>
  <c r="AW5659"/>
  <c r="AW5692"/>
  <c r="AW5733"/>
  <c r="AW5743"/>
  <c r="AW5747"/>
  <c r="AW5753"/>
  <c r="AW5766"/>
  <c r="AW5782"/>
  <c r="AW5787"/>
  <c r="AW5792"/>
  <c r="AW5796"/>
  <c r="AW5804"/>
  <c r="AW5815"/>
  <c r="AD806"/>
  <c r="AD838" s="1"/>
  <c r="AD844" s="1"/>
  <c r="AD848" s="1"/>
  <c r="AW2908"/>
  <c r="AW1725"/>
  <c r="AD2367"/>
  <c r="AD2397" s="1"/>
  <c r="AD2402" s="1"/>
  <c r="AD2406" s="1"/>
  <c r="AW5681"/>
  <c r="AW5837"/>
  <c r="AW5853"/>
  <c r="AW5886"/>
  <c r="AW5931"/>
  <c r="AW5948"/>
  <c r="AW5975"/>
  <c r="AW5989"/>
  <c r="AW6068"/>
  <c r="AW7060"/>
  <c r="AW7086"/>
  <c r="AW7094"/>
  <c r="AW7102"/>
  <c r="AW7114"/>
  <c r="AW7229"/>
  <c r="AW7263"/>
  <c r="AW7285"/>
  <c r="AW7334"/>
  <c r="AW7360"/>
  <c r="AW7413"/>
  <c r="AW7421"/>
  <c r="AW7455"/>
  <c r="AW7461"/>
  <c r="AW7853"/>
  <c r="AW7869"/>
  <c r="AW7882"/>
  <c r="M7131"/>
  <c r="M7130" s="1"/>
  <c r="AK1446"/>
  <c r="AK1445" s="1"/>
  <c r="AB1446"/>
  <c r="AB1445" s="1"/>
  <c r="S1446"/>
  <c r="S1445" s="1"/>
  <c r="K1446"/>
  <c r="K1445" s="1"/>
  <c r="AR1751"/>
  <c r="AR1750" s="1"/>
  <c r="AJ2556"/>
  <c r="AJ2676"/>
  <c r="AJ3053"/>
  <c r="AJ5414"/>
  <c r="AJ5632"/>
  <c r="AJ5701"/>
  <c r="AJ5874"/>
  <c r="AJ6116"/>
  <c r="AO8317"/>
  <c r="AJ5751"/>
  <c r="AW5845"/>
  <c r="AW5841"/>
  <c r="AW5875"/>
  <c r="AW5890"/>
  <c r="AW5926"/>
  <c r="AW5940"/>
  <c r="AW5981"/>
  <c r="AW5997"/>
  <c r="AW7056"/>
  <c r="AW7082"/>
  <c r="AW7098"/>
  <c r="AW7110"/>
  <c r="AW7235"/>
  <c r="AW7273"/>
  <c r="AW7312"/>
  <c r="AW7366"/>
  <c r="AW7417"/>
  <c r="AW7450"/>
  <c r="AW7465"/>
  <c r="AW7857"/>
  <c r="AW7873"/>
  <c r="AO1446"/>
  <c r="AO1445" s="1"/>
  <c r="X1446"/>
  <c r="X1445" s="1"/>
  <c r="AJ2720"/>
  <c r="AJ2792"/>
  <c r="AJ2909"/>
  <c r="AJ3097"/>
  <c r="AJ5656"/>
  <c r="AJ5922"/>
  <c r="AJ5991"/>
  <c r="AJ6140"/>
  <c r="L353"/>
  <c r="AW5880"/>
  <c r="AW5936"/>
  <c r="AW5959"/>
  <c r="AW5985"/>
  <c r="AW6073"/>
  <c r="AW7064"/>
  <c r="AW7090"/>
  <c r="AW7106"/>
  <c r="AW7225"/>
  <c r="AW7247"/>
  <c r="AW7268"/>
  <c r="AW7296"/>
  <c r="AW7322"/>
  <c r="AW7345"/>
  <c r="AW7373"/>
  <c r="AW7429"/>
  <c r="AW7469"/>
  <c r="AW7842"/>
  <c r="AW7865"/>
  <c r="AS1446"/>
  <c r="AS1445" s="1"/>
  <c r="AF1446"/>
  <c r="AF1445" s="1"/>
  <c r="O1446"/>
  <c r="O1445" s="1"/>
  <c r="AJ3028"/>
  <c r="AJ5390"/>
  <c r="AJ5147"/>
  <c r="AJ5459"/>
  <c r="AJ5946"/>
  <c r="N3500"/>
  <c r="N3528" s="1"/>
  <c r="N3533" s="1"/>
  <c r="N3537" s="1"/>
  <c r="L2083"/>
  <c r="AL6213"/>
  <c r="AL6243" s="1"/>
  <c r="AL6249" s="1"/>
  <c r="AL6253" s="1"/>
  <c r="AP3122"/>
  <c r="AP3151" s="1"/>
  <c r="AP3156" s="1"/>
  <c r="AP3160" s="1"/>
  <c r="T2650"/>
  <c r="Y4293"/>
  <c r="Y4323" s="1"/>
  <c r="Y4328" s="1"/>
  <c r="Y4332" s="1"/>
  <c r="AP6801"/>
  <c r="AP6832" s="1"/>
  <c r="AP6838" s="1"/>
  <c r="AP6842" s="1"/>
  <c r="AF1894"/>
  <c r="AF1923" s="1"/>
  <c r="AF1928" s="1"/>
  <c r="AF1932" s="1"/>
  <c r="P6801"/>
  <c r="P6832" s="1"/>
  <c r="P6838" s="1"/>
  <c r="P6842" s="1"/>
  <c r="AL2225"/>
  <c r="S6556"/>
  <c r="S6586" s="1"/>
  <c r="S6592" s="1"/>
  <c r="S6596" s="1"/>
  <c r="AA3500"/>
  <c r="K5969"/>
  <c r="AL6164"/>
  <c r="K24"/>
  <c r="K13" s="1"/>
  <c r="O24"/>
  <c r="AA24"/>
  <c r="AS716"/>
  <c r="AS715" s="1"/>
  <c r="L751"/>
  <c r="L750" s="1"/>
  <c r="L782" s="1"/>
  <c r="L788" s="1"/>
  <c r="L792" s="1"/>
  <c r="P694"/>
  <c r="P751"/>
  <c r="P750" s="1"/>
  <c r="P782" s="1"/>
  <c r="P788" s="1"/>
  <c r="P792" s="1"/>
  <c r="Y751"/>
  <c r="Y750" s="1"/>
  <c r="Y694"/>
  <c r="AG694"/>
  <c r="AG751"/>
  <c r="AG750" s="1"/>
  <c r="AG782" s="1"/>
  <c r="AG788" s="1"/>
  <c r="AG792" s="1"/>
  <c r="AL751"/>
  <c r="AL750" s="1"/>
  <c r="AL782" s="1"/>
  <c r="AL788" s="1"/>
  <c r="AL792" s="1"/>
  <c r="AL694"/>
  <c r="Z761"/>
  <c r="Z750" s="1"/>
  <c r="P1107"/>
  <c r="S1209"/>
  <c r="S1208" s="1"/>
  <c r="AF1209"/>
  <c r="AF1208" s="1"/>
  <c r="AK1209"/>
  <c r="AK1208" s="1"/>
  <c r="AS1209"/>
  <c r="AS1208" s="1"/>
  <c r="L1209"/>
  <c r="L1208" s="1"/>
  <c r="AR1238"/>
  <c r="AR1237" s="1"/>
  <c r="L1290"/>
  <c r="L1289" s="1"/>
  <c r="T1290"/>
  <c r="T1289" s="1"/>
  <c r="Y1290"/>
  <c r="AC1290"/>
  <c r="AC1289" s="1"/>
  <c r="AG1290"/>
  <c r="AG1289" s="1"/>
  <c r="AL1290"/>
  <c r="AL1289" s="1"/>
  <c r="AP1290"/>
  <c r="AP1289" s="1"/>
  <c r="AT1290"/>
  <c r="AT1289" s="1"/>
  <c r="M1296"/>
  <c r="M1295" s="1"/>
  <c r="Q1296"/>
  <c r="Q1295" s="1"/>
  <c r="N1296"/>
  <c r="N1295" s="1"/>
  <c r="AR1296"/>
  <c r="AR1295" s="1"/>
  <c r="AM1359"/>
  <c r="AM1358" s="1"/>
  <c r="AE1359"/>
  <c r="AE1358" s="1"/>
  <c r="X1390"/>
  <c r="AF1390"/>
  <c r="AF1389" s="1"/>
  <c r="N1469"/>
  <c r="N1414"/>
  <c r="AA1414"/>
  <c r="AA1469"/>
  <c r="AA1471" s="1"/>
  <c r="AE1469"/>
  <c r="AE1414"/>
  <c r="AQ1469"/>
  <c r="AQ1414"/>
  <c r="R3500"/>
  <c r="Z4152"/>
  <c r="Z4181" s="1"/>
  <c r="Z4186" s="1"/>
  <c r="Z4190" s="1"/>
  <c r="AK2792"/>
  <c r="AA2840"/>
  <c r="N2792"/>
  <c r="N2822" s="1"/>
  <c r="N2827" s="1"/>
  <c r="N2831" s="1"/>
  <c r="AE711"/>
  <c r="AE702" s="1"/>
  <c r="AE817"/>
  <c r="AE806" s="1"/>
  <c r="AE838" s="1"/>
  <c r="AE844" s="1"/>
  <c r="AE848" s="1"/>
  <c r="AC981"/>
  <c r="AC980" s="1"/>
  <c r="AP981"/>
  <c r="AP980" s="1"/>
  <c r="Q1049"/>
  <c r="Q1048" s="1"/>
  <c r="AG1511"/>
  <c r="AG1510" s="1"/>
  <c r="AA1542"/>
  <c r="AA2792"/>
  <c r="AA2822" s="1"/>
  <c r="AA2827" s="1"/>
  <c r="AA2831" s="1"/>
  <c r="Z70"/>
  <c r="AK1894"/>
  <c r="AK1923" s="1"/>
  <c r="AK1928" s="1"/>
  <c r="AK1932" s="1"/>
  <c r="Z2225"/>
  <c r="Z2255" s="1"/>
  <c r="AS3075"/>
  <c r="AS3104" s="1"/>
  <c r="AS3109" s="1"/>
  <c r="AS3113" s="1"/>
  <c r="K1941"/>
  <c r="M604"/>
  <c r="M603" s="1"/>
  <c r="AK700"/>
  <c r="S1226"/>
  <c r="S1225" s="1"/>
  <c r="L1226"/>
  <c r="L1225" s="1"/>
  <c r="T1226"/>
  <c r="Z8206"/>
  <c r="Z8235" s="1"/>
  <c r="Z8241" s="1"/>
  <c r="Z8245" s="1"/>
  <c r="AQ70"/>
  <c r="AQ99" s="1"/>
  <c r="AQ6213"/>
  <c r="AQ6243" s="1"/>
  <c r="AQ6249" s="1"/>
  <c r="AQ6253" s="1"/>
  <c r="P7401"/>
  <c r="P7430" s="1"/>
  <c r="P7436" s="1"/>
  <c r="P7440" s="1"/>
  <c r="AC2225"/>
  <c r="AC2255" s="1"/>
  <c r="AC2260" s="1"/>
  <c r="AC2264" s="1"/>
  <c r="AK3453"/>
  <c r="AK3482" s="1"/>
  <c r="AK3487" s="1"/>
  <c r="AK3491" s="1"/>
  <c r="P2698"/>
  <c r="P2727" s="1"/>
  <c r="S3358"/>
  <c r="K5777"/>
  <c r="K5806" s="1"/>
  <c r="K5812" s="1"/>
  <c r="K5816" s="1"/>
  <c r="AL716"/>
  <c r="AL715" s="1"/>
  <c r="AL1608"/>
  <c r="AP1608"/>
  <c r="R1634"/>
  <c r="R1633" s="1"/>
  <c r="AE1634"/>
  <c r="Q469"/>
  <c r="Q498" s="1"/>
  <c r="Q504" s="1"/>
  <c r="Q508" s="1"/>
  <c r="AN8206"/>
  <c r="AN8235" s="1"/>
  <c r="AN8241" s="1"/>
  <c r="AN8245" s="1"/>
  <c r="L2462"/>
  <c r="AF5969"/>
  <c r="AQ6948"/>
  <c r="AM2556"/>
  <c r="AM2585" s="1"/>
  <c r="AM2590" s="1"/>
  <c r="AM2594" s="1"/>
  <c r="AA8206"/>
  <c r="AA8235" s="1"/>
  <c r="AA8241" s="1"/>
  <c r="AA8245" s="1"/>
  <c r="L5631"/>
  <c r="L5660" s="1"/>
  <c r="L5666" s="1"/>
  <c r="L5670" s="1"/>
  <c r="P5631"/>
  <c r="P5660" s="1"/>
  <c r="P5666" s="1"/>
  <c r="P5670" s="1"/>
  <c r="AE8318"/>
  <c r="AE8317" s="1"/>
  <c r="N8343"/>
  <c r="AW4085"/>
  <c r="AD1389"/>
  <c r="K411"/>
  <c r="K438" s="1"/>
  <c r="K444" s="1"/>
  <c r="K448" s="1"/>
  <c r="X5437"/>
  <c r="AP2698"/>
  <c r="AP2727" s="1"/>
  <c r="AP2732" s="1"/>
  <c r="AP2736" s="1"/>
  <c r="AO6556"/>
  <c r="AM1389"/>
  <c r="AF6556"/>
  <c r="AF6586" s="1"/>
  <c r="O1847"/>
  <c r="AF2650"/>
  <c r="AF2680" s="1"/>
  <c r="AF2685" s="1"/>
  <c r="AF2689" s="1"/>
  <c r="Q2981"/>
  <c r="Q3010" s="1"/>
  <c r="Q3015" s="1"/>
  <c r="Q3019" s="1"/>
  <c r="S3122"/>
  <c r="S3151" s="1"/>
  <c r="S3156" s="1"/>
  <c r="S3160" s="1"/>
  <c r="AB3122"/>
  <c r="AB3151" s="1"/>
  <c r="AB3156" s="1"/>
  <c r="AB3160" s="1"/>
  <c r="AK3122"/>
  <c r="AO3122"/>
  <c r="AO3151" s="1"/>
  <c r="AO3156" s="1"/>
  <c r="AO3160" s="1"/>
  <c r="AS3122"/>
  <c r="AS3151" s="1"/>
  <c r="AS3156" s="1"/>
  <c r="AS3160" s="1"/>
  <c r="R3310"/>
  <c r="R3340" s="1"/>
  <c r="R3345" s="1"/>
  <c r="R3349" s="1"/>
  <c r="S5003"/>
  <c r="S5032" s="1"/>
  <c r="S5037" s="1"/>
  <c r="S5041" s="1"/>
  <c r="T5873"/>
  <c r="T5902" s="1"/>
  <c r="T5908" s="1"/>
  <c r="T5912" s="1"/>
  <c r="AC5873"/>
  <c r="S6654"/>
  <c r="S6684" s="1"/>
  <c r="S6690" s="1"/>
  <c r="S6694" s="1"/>
  <c r="K6801"/>
  <c r="K6832" s="1"/>
  <c r="K6838" s="1"/>
  <c r="K6842" s="1"/>
  <c r="L7401"/>
  <c r="O7448"/>
  <c r="O7478" s="1"/>
  <c r="O7484" s="1"/>
  <c r="O7488" s="1"/>
  <c r="AE1608"/>
  <c r="AT2698"/>
  <c r="AT2727" s="1"/>
  <c r="AT2732" s="1"/>
  <c r="AT2736" s="1"/>
  <c r="AG6605"/>
  <c r="AG6635" s="1"/>
  <c r="AG6641" s="1"/>
  <c r="AG6645" s="1"/>
  <c r="AF1087"/>
  <c r="K1758"/>
  <c r="Y1758"/>
  <c r="AA1758"/>
  <c r="AA1757" s="1"/>
  <c r="AE1758"/>
  <c r="AR1758"/>
  <c r="O1784"/>
  <c r="X1784"/>
  <c r="AO1784"/>
  <c r="S1894"/>
  <c r="S1923" s="1"/>
  <c r="S1928" s="1"/>
  <c r="S1932" s="1"/>
  <c r="Z2035"/>
  <c r="AQ2698"/>
  <c r="AQ2727" s="1"/>
  <c r="AQ2732" s="1"/>
  <c r="AQ2736" s="1"/>
  <c r="L2745"/>
  <c r="L2774" s="1"/>
  <c r="L2779" s="1"/>
  <c r="L2783" s="1"/>
  <c r="AG2745"/>
  <c r="AG2774" s="1"/>
  <c r="AG2779" s="1"/>
  <c r="AG2783" s="1"/>
  <c r="AL2745"/>
  <c r="AL2774" s="1"/>
  <c r="AT2745"/>
  <c r="AT2774" s="1"/>
  <c r="AT2779" s="1"/>
  <c r="AT2783" s="1"/>
  <c r="S3028"/>
  <c r="S3057" s="1"/>
  <c r="S3062" s="1"/>
  <c r="S3066" s="1"/>
  <c r="Y4766"/>
  <c r="Y4796" s="1"/>
  <c r="AR5050"/>
  <c r="AR5079" s="1"/>
  <c r="AR5084" s="1"/>
  <c r="AR5088" s="1"/>
  <c r="AP5389"/>
  <c r="AP5418" s="1"/>
  <c r="AP5424" s="1"/>
  <c r="AP5428" s="1"/>
  <c r="N5729"/>
  <c r="N5758" s="1"/>
  <c r="N5764" s="1"/>
  <c r="N5768" s="1"/>
  <c r="N5825"/>
  <c r="N5854" s="1"/>
  <c r="N5860" s="1"/>
  <c r="N5864" s="1"/>
  <c r="Y8343"/>
  <c r="Y8342" s="1"/>
  <c r="AO8732"/>
  <c r="AO8731" s="1"/>
  <c r="AW7609"/>
  <c r="AG5050"/>
  <c r="AG5079" s="1"/>
  <c r="AG5084" s="1"/>
  <c r="AG5088" s="1"/>
  <c r="AQ5340"/>
  <c r="AQ5370" s="1"/>
  <c r="AQ5376" s="1"/>
  <c r="AQ5380" s="1"/>
  <c r="AM6753"/>
  <c r="AM6782" s="1"/>
  <c r="AM6788" s="1"/>
  <c r="AM6792" s="1"/>
  <c r="N6556"/>
  <c r="N6586" s="1"/>
  <c r="N6592" s="1"/>
  <c r="N6596" s="1"/>
  <c r="AR4152"/>
  <c r="AD2556"/>
  <c r="AD2585" s="1"/>
  <c r="AD2590" s="1"/>
  <c r="AD2594" s="1"/>
  <c r="AE411"/>
  <c r="AE438" s="1"/>
  <c r="AE444" s="1"/>
  <c r="AE448" s="1"/>
  <c r="AR411"/>
  <c r="AR438" s="1"/>
  <c r="AD1087"/>
  <c r="R1087"/>
  <c r="AR1087"/>
  <c r="S1087"/>
  <c r="AS1087"/>
  <c r="AN1529"/>
  <c r="L1941"/>
  <c r="L1970" s="1"/>
  <c r="L1975" s="1"/>
  <c r="L1979" s="1"/>
  <c r="AC1941"/>
  <c r="AC1970" s="1"/>
  <c r="AC1975" s="1"/>
  <c r="AC1979" s="1"/>
  <c r="AG1941"/>
  <c r="AG1970" s="1"/>
  <c r="AG1975" s="1"/>
  <c r="AG1979" s="1"/>
  <c r="AL1941"/>
  <c r="AL1970" s="1"/>
  <c r="AL1975" s="1"/>
  <c r="AL1979" s="1"/>
  <c r="AF2130"/>
  <c r="AO2130"/>
  <c r="AO2160" s="1"/>
  <c r="AO2165" s="1"/>
  <c r="AO2169" s="1"/>
  <c r="P2130"/>
  <c r="P2160" s="1"/>
  <c r="P2165" s="1"/>
  <c r="P2169" s="1"/>
  <c r="AG2130"/>
  <c r="AG2160" s="1"/>
  <c r="AG2165" s="1"/>
  <c r="AG2169" s="1"/>
  <c r="AL2130"/>
  <c r="AP2130"/>
  <c r="AP2160" s="1"/>
  <c r="AP2165" s="1"/>
  <c r="AP2169" s="1"/>
  <c r="AE2130"/>
  <c r="AE2160" s="1"/>
  <c r="AE2165" s="1"/>
  <c r="AE2169" s="1"/>
  <c r="R2320"/>
  <c r="R2349" s="1"/>
  <c r="R2354" s="1"/>
  <c r="R2358" s="1"/>
  <c r="O2509"/>
  <c r="O2538" s="1"/>
  <c r="AF2509"/>
  <c r="AS2509"/>
  <c r="AS2538" s="1"/>
  <c r="AS2543" s="1"/>
  <c r="AS2547" s="1"/>
  <c r="P2509"/>
  <c r="P2538" s="1"/>
  <c r="P2543" s="1"/>
  <c r="P2547" s="1"/>
  <c r="AP2509"/>
  <c r="AP2538" s="1"/>
  <c r="AP2543" s="1"/>
  <c r="AP2547" s="1"/>
  <c r="N2840"/>
  <c r="N2869" s="1"/>
  <c r="N2874" s="1"/>
  <c r="N2878" s="1"/>
  <c r="R2840"/>
  <c r="R2869" s="1"/>
  <c r="R2874" s="1"/>
  <c r="R2878" s="1"/>
  <c r="AE2840"/>
  <c r="AE2869" s="1"/>
  <c r="AE2874" s="1"/>
  <c r="AE2878" s="1"/>
  <c r="AQ2840"/>
  <c r="AQ2869" s="1"/>
  <c r="AQ2874" s="1"/>
  <c r="AQ2878" s="1"/>
  <c r="AF2887"/>
  <c r="AF2916" s="1"/>
  <c r="AF2921" s="1"/>
  <c r="AF2925" s="1"/>
  <c r="AK2887"/>
  <c r="AS2887"/>
  <c r="AE3028"/>
  <c r="AE3057" s="1"/>
  <c r="AE3062" s="1"/>
  <c r="AE3066" s="1"/>
  <c r="R3216"/>
  <c r="R3245" s="1"/>
  <c r="R3250" s="1"/>
  <c r="R3254" s="1"/>
  <c r="AG4293"/>
  <c r="AG4323" s="1"/>
  <c r="AG4328" s="1"/>
  <c r="AG4332" s="1"/>
  <c r="R4528"/>
  <c r="R4558" s="1"/>
  <c r="AA4528"/>
  <c r="AA4558" s="1"/>
  <c r="AA4563" s="1"/>
  <c r="AA4567" s="1"/>
  <c r="AE4528"/>
  <c r="AE4558" s="1"/>
  <c r="AE4563" s="1"/>
  <c r="AE4567" s="1"/>
  <c r="R4909"/>
  <c r="R4938" s="1"/>
  <c r="R4943" s="1"/>
  <c r="R4947" s="1"/>
  <c r="AN4909"/>
  <c r="P4909"/>
  <c r="P4938" s="1"/>
  <c r="P4943" s="1"/>
  <c r="P4947" s="1"/>
  <c r="Y4909"/>
  <c r="S4956"/>
  <c r="S4985" s="1"/>
  <c r="S4990" s="1"/>
  <c r="S4994" s="1"/>
  <c r="AB4956"/>
  <c r="AB4985" s="1"/>
  <c r="AB4990" s="1"/>
  <c r="AB4994" s="1"/>
  <c r="AK4956"/>
  <c r="AK4985" s="1"/>
  <c r="AK4990" s="1"/>
  <c r="AK4994" s="1"/>
  <c r="AO4956"/>
  <c r="AO4985" s="1"/>
  <c r="AO4990" s="1"/>
  <c r="AO4994" s="1"/>
  <c r="AS4956"/>
  <c r="AS4985" s="1"/>
  <c r="AS4990" s="1"/>
  <c r="AS4994" s="1"/>
  <c r="P4956"/>
  <c r="P4985" s="1"/>
  <c r="P4990" s="1"/>
  <c r="P4994" s="1"/>
  <c r="AL4956"/>
  <c r="AL4985" s="1"/>
  <c r="AL4990" s="1"/>
  <c r="AL4994" s="1"/>
  <c r="AP4956"/>
  <c r="AP4985" s="1"/>
  <c r="AP4990" s="1"/>
  <c r="AP4994" s="1"/>
  <c r="AT4956"/>
  <c r="AT4985" s="1"/>
  <c r="AT4990" s="1"/>
  <c r="AT4994" s="1"/>
  <c r="AS5003"/>
  <c r="AS5032" s="1"/>
  <c r="AS5037" s="1"/>
  <c r="AS5041" s="1"/>
  <c r="Q5243"/>
  <c r="Q5273" s="1"/>
  <c r="Q5279" s="1"/>
  <c r="Q5283" s="1"/>
  <c r="AP5729"/>
  <c r="R5921"/>
  <c r="R5950" s="1"/>
  <c r="R5956" s="1"/>
  <c r="R5960" s="1"/>
  <c r="O6018"/>
  <c r="O6047" s="1"/>
  <c r="O6053" s="1"/>
  <c r="O6057" s="1"/>
  <c r="R6262"/>
  <c r="R6292" s="1"/>
  <c r="R6298" s="1"/>
  <c r="R6302" s="1"/>
  <c r="AR6262"/>
  <c r="AR6292" s="1"/>
  <c r="AR6298" s="1"/>
  <c r="AR6302" s="1"/>
  <c r="S6360"/>
  <c r="S6389" s="1"/>
  <c r="S6395" s="1"/>
  <c r="S6399" s="1"/>
  <c r="S6508"/>
  <c r="AF6998"/>
  <c r="AF6978" s="1"/>
  <c r="K5921"/>
  <c r="K5950" s="1"/>
  <c r="K5956" s="1"/>
  <c r="K5960" s="1"/>
  <c r="O5921"/>
  <c r="O5950" s="1"/>
  <c r="O5956" s="1"/>
  <c r="O5960" s="1"/>
  <c r="AB5921"/>
  <c r="AB5950" s="1"/>
  <c r="AB5956" s="1"/>
  <c r="AB5960" s="1"/>
  <c r="AO5921"/>
  <c r="AO5950" s="1"/>
  <c r="AO5956" s="1"/>
  <c r="AO5960" s="1"/>
  <c r="AS5921"/>
  <c r="AS5950" s="1"/>
  <c r="AS5956" s="1"/>
  <c r="AS5960" s="1"/>
  <c r="P5921"/>
  <c r="P5950" s="1"/>
  <c r="P5956" s="1"/>
  <c r="P5960" s="1"/>
  <c r="AT5921"/>
  <c r="AT5950" s="1"/>
  <c r="AT5956" s="1"/>
  <c r="AT5960" s="1"/>
  <c r="AD5921"/>
  <c r="AD5950" s="1"/>
  <c r="AD5956" s="1"/>
  <c r="AD5960" s="1"/>
  <c r="AQ5921"/>
  <c r="AQ5950" s="1"/>
  <c r="AQ5956" s="1"/>
  <c r="AQ5960" s="1"/>
  <c r="AG5969"/>
  <c r="AG5999" s="1"/>
  <c r="AG6005" s="1"/>
  <c r="AG6009" s="1"/>
  <c r="AT5969"/>
  <c r="AT5999" s="1"/>
  <c r="AT6005" s="1"/>
  <c r="AT6009" s="1"/>
  <c r="M5969"/>
  <c r="M5999" s="1"/>
  <c r="M6005" s="1"/>
  <c r="M6009" s="1"/>
  <c r="AQ5969"/>
  <c r="AQ5999" s="1"/>
  <c r="AQ6005" s="1"/>
  <c r="AQ6009" s="1"/>
  <c r="AM6115"/>
  <c r="AM6145" s="1"/>
  <c r="AM6151" s="1"/>
  <c r="AM6155" s="1"/>
  <c r="S6115"/>
  <c r="S6145" s="1"/>
  <c r="S6151" s="1"/>
  <c r="S6155" s="1"/>
  <c r="R6753"/>
  <c r="R6782" s="1"/>
  <c r="R6788" s="1"/>
  <c r="R6792" s="1"/>
  <c r="AE6753"/>
  <c r="AE6782" s="1"/>
  <c r="AE6788" s="1"/>
  <c r="AE6792" s="1"/>
  <c r="K6753"/>
  <c r="K6782" s="1"/>
  <c r="K6788" s="1"/>
  <c r="K6792" s="1"/>
  <c r="AS6753"/>
  <c r="AS6782" s="1"/>
  <c r="AS6788" s="1"/>
  <c r="AS6792" s="1"/>
  <c r="AD6801"/>
  <c r="AD6832" s="1"/>
  <c r="AD6838" s="1"/>
  <c r="AD6842" s="1"/>
  <c r="AT6801"/>
  <c r="AT6832" s="1"/>
  <c r="AT6838" s="1"/>
  <c r="AT6842" s="1"/>
  <c r="AQ6801"/>
  <c r="AQ6832" s="1"/>
  <c r="AQ6838" s="1"/>
  <c r="AQ6842" s="1"/>
  <c r="AA6801"/>
  <c r="AA6832" s="1"/>
  <c r="AA6838" s="1"/>
  <c r="AA6842" s="1"/>
  <c r="AE6801"/>
  <c r="AE6832" s="1"/>
  <c r="AE6838" s="1"/>
  <c r="AE6842" s="1"/>
  <c r="AN6801"/>
  <c r="M6851"/>
  <c r="M6877" s="1"/>
  <c r="M6883" s="1"/>
  <c r="M6887" s="1"/>
  <c r="AR6896"/>
  <c r="AS6948"/>
  <c r="AS7258"/>
  <c r="AS7287" s="1"/>
  <c r="AS7293" s="1"/>
  <c r="AS7297" s="1"/>
  <c r="T7258"/>
  <c r="AC7258"/>
  <c r="AC7287" s="1"/>
  <c r="AC7293" s="1"/>
  <c r="AC7297" s="1"/>
  <c r="AG7258"/>
  <c r="AG7287" s="1"/>
  <c r="AG7293" s="1"/>
  <c r="AG7297" s="1"/>
  <c r="AT7258"/>
  <c r="AT7287" s="1"/>
  <c r="AT7293" s="1"/>
  <c r="AT7297" s="1"/>
  <c r="AD7258"/>
  <c r="AD7287" s="1"/>
  <c r="AD7293" s="1"/>
  <c r="AD7297" s="1"/>
  <c r="Z7354"/>
  <c r="Z7383" s="1"/>
  <c r="Z7389" s="1"/>
  <c r="Z7393" s="1"/>
  <c r="AE7448"/>
  <c r="AE7478" s="1"/>
  <c r="AE7484" s="1"/>
  <c r="AE7488" s="1"/>
  <c r="AP7496"/>
  <c r="AA7654"/>
  <c r="Q7955"/>
  <c r="Z7955"/>
  <c r="X8144"/>
  <c r="X8174" s="1"/>
  <c r="AW3291"/>
  <c r="AW3312"/>
  <c r="AW7540"/>
  <c r="AW4530"/>
  <c r="AW2427"/>
  <c r="AW4785"/>
  <c r="AC8429"/>
  <c r="L1359"/>
  <c r="L1358" s="1"/>
  <c r="L1529"/>
  <c r="AD2130"/>
  <c r="AD2160" s="1"/>
  <c r="AD2165" s="1"/>
  <c r="AD2169" s="1"/>
  <c r="AG2792"/>
  <c r="AG2822" s="1"/>
  <c r="AG2827" s="1"/>
  <c r="AG2831" s="1"/>
  <c r="AK3075"/>
  <c r="AK3104" s="1"/>
  <c r="AK3109" s="1"/>
  <c r="AK3113" s="1"/>
  <c r="Q3122"/>
  <c r="Q3151" s="1"/>
  <c r="Q3156" s="1"/>
  <c r="Q3160" s="1"/>
  <c r="O3216"/>
  <c r="O3245" s="1"/>
  <c r="O3250" s="1"/>
  <c r="O3254" s="1"/>
  <c r="AM3685"/>
  <c r="K3869"/>
  <c r="K3899" s="1"/>
  <c r="K3904" s="1"/>
  <c r="K3908" s="1"/>
  <c r="AF4011"/>
  <c r="AF4040" s="1"/>
  <c r="AF4045" s="1"/>
  <c r="AF4049" s="1"/>
  <c r="AO4011"/>
  <c r="AO4040" s="1"/>
  <c r="AO4045" s="1"/>
  <c r="AO4049" s="1"/>
  <c r="AS4011"/>
  <c r="AS4040" s="1"/>
  <c r="AS4045" s="1"/>
  <c r="AS4049" s="1"/>
  <c r="O5003"/>
  <c r="AL5050"/>
  <c r="S5243"/>
  <c r="S5273" s="1"/>
  <c r="S5279" s="1"/>
  <c r="S5283" s="1"/>
  <c r="P5485"/>
  <c r="P5515" s="1"/>
  <c r="P5521" s="1"/>
  <c r="P5525" s="1"/>
  <c r="T5485"/>
  <c r="T5515" s="1"/>
  <c r="T5521" s="1"/>
  <c r="T5525" s="1"/>
  <c r="AC5485"/>
  <c r="AC5515" s="1"/>
  <c r="AC5521" s="1"/>
  <c r="AC5525" s="1"/>
  <c r="AG5485"/>
  <c r="AG5515" s="1"/>
  <c r="AG5521" s="1"/>
  <c r="AG5525" s="1"/>
  <c r="AP5485"/>
  <c r="AP5515" s="1"/>
  <c r="AP5521" s="1"/>
  <c r="AP5525" s="1"/>
  <c r="AK6018"/>
  <c r="AO6018"/>
  <c r="AO6047" s="1"/>
  <c r="AO6053" s="1"/>
  <c r="AO6057" s="1"/>
  <c r="AS6018"/>
  <c r="AS6047" s="1"/>
  <c r="AS6053" s="1"/>
  <c r="AS6057" s="1"/>
  <c r="P6018"/>
  <c r="P6047" s="1"/>
  <c r="P6053" s="1"/>
  <c r="P6057" s="1"/>
  <c r="AC6018"/>
  <c r="AC6047" s="1"/>
  <c r="AC6053" s="1"/>
  <c r="AC6057" s="1"/>
  <c r="AG6018"/>
  <c r="AG6047" s="1"/>
  <c r="AG6053" s="1"/>
  <c r="AG6057" s="1"/>
  <c r="AP6018"/>
  <c r="AP6047" s="1"/>
  <c r="AP6053" s="1"/>
  <c r="AP6057" s="1"/>
  <c r="AT6018"/>
  <c r="AT6047" s="1"/>
  <c r="AT6053" s="1"/>
  <c r="AT6057" s="1"/>
  <c r="M6262"/>
  <c r="Q6262"/>
  <c r="Q6292" s="1"/>
  <c r="Q6298" s="1"/>
  <c r="Q6302" s="1"/>
  <c r="O6311"/>
  <c r="O6341" s="1"/>
  <c r="O6347" s="1"/>
  <c r="O6351" s="1"/>
  <c r="S6311"/>
  <c r="S6341" s="1"/>
  <c r="S6347" s="1"/>
  <c r="S6351" s="1"/>
  <c r="AB6311"/>
  <c r="AB6341" s="1"/>
  <c r="AB6347" s="1"/>
  <c r="AB6351" s="1"/>
  <c r="P6311"/>
  <c r="Y6311"/>
  <c r="AQ6556"/>
  <c r="AQ6586" s="1"/>
  <c r="AQ6592" s="1"/>
  <c r="AQ6596" s="1"/>
  <c r="AE6556"/>
  <c r="AE6586" s="1"/>
  <c r="AE6592" s="1"/>
  <c r="AE6596" s="1"/>
  <c r="L6896"/>
  <c r="L6926" s="1"/>
  <c r="AS6896"/>
  <c r="AK6998"/>
  <c r="AK6978" s="1"/>
  <c r="AO6998"/>
  <c r="AO6978" s="1"/>
  <c r="AO6971" s="1"/>
  <c r="AO6970" s="1"/>
  <c r="AE7188"/>
  <c r="R7211"/>
  <c r="R7240" s="1"/>
  <c r="R7245" s="1"/>
  <c r="R7249" s="1"/>
  <c r="AE7211"/>
  <c r="AE7240" s="1"/>
  <c r="AE7245" s="1"/>
  <c r="AE7249" s="1"/>
  <c r="AR7211"/>
  <c r="AR7240" s="1"/>
  <c r="AR7245" s="1"/>
  <c r="AR7249" s="1"/>
  <c r="O7211"/>
  <c r="O7240" s="1"/>
  <c r="O7245" s="1"/>
  <c r="O7249" s="1"/>
  <c r="AB7211"/>
  <c r="AB7240" s="1"/>
  <c r="AB7245" s="1"/>
  <c r="AB7249" s="1"/>
  <c r="T8889"/>
  <c r="AP8889"/>
  <c r="AT8889"/>
  <c r="AW2322"/>
  <c r="AW2442"/>
  <c r="AW2468"/>
  <c r="AW6037"/>
  <c r="AW1561"/>
  <c r="AW7218"/>
  <c r="AW4317"/>
  <c r="AW4640"/>
  <c r="AW5008"/>
  <c r="AW6471"/>
  <c r="AW308"/>
  <c r="AW424"/>
  <c r="AW75"/>
  <c r="AR7749"/>
  <c r="AR7778" s="1"/>
  <c r="AR7784" s="1"/>
  <c r="AR7788" s="1"/>
  <c r="K8083"/>
  <c r="K8112" s="1"/>
  <c r="K8118" s="1"/>
  <c r="K8122" s="1"/>
  <c r="O8083"/>
  <c r="O8112" s="1"/>
  <c r="O8118" s="1"/>
  <c r="O8122" s="1"/>
  <c r="S8083"/>
  <c r="S8112" s="1"/>
  <c r="S8118" s="1"/>
  <c r="S8122" s="1"/>
  <c r="X8083"/>
  <c r="X8112" s="1"/>
  <c r="X8118" s="1"/>
  <c r="X8122" s="1"/>
  <c r="AO8083"/>
  <c r="AO8112" s="1"/>
  <c r="AO8118" s="1"/>
  <c r="AO8122" s="1"/>
  <c r="P8083"/>
  <c r="P8112" s="1"/>
  <c r="P8118" s="1"/>
  <c r="AC8083"/>
  <c r="AC8112" s="1"/>
  <c r="AC8118" s="1"/>
  <c r="AC8122" s="1"/>
  <c r="AG8083"/>
  <c r="AR8984"/>
  <c r="AO8984"/>
  <c r="T8984"/>
  <c r="T8974" s="1"/>
  <c r="T8973" s="1"/>
  <c r="AG8984"/>
  <c r="AL8984"/>
  <c r="Q9098"/>
  <c r="AM9098"/>
  <c r="AN9099"/>
  <c r="AR9099"/>
  <c r="K9099"/>
  <c r="S9099"/>
  <c r="L9099"/>
  <c r="T9099"/>
  <c r="AG9099"/>
  <c r="AP9099"/>
  <c r="AT9099"/>
  <c r="M9034"/>
  <c r="AD9034"/>
  <c r="AM9034"/>
  <c r="AQ9034"/>
  <c r="O9034"/>
  <c r="X9034"/>
  <c r="AB9034"/>
  <c r="N9072"/>
  <c r="AN9072"/>
  <c r="S9072"/>
  <c r="AO9072"/>
  <c r="P9072"/>
  <c r="AG9072"/>
  <c r="Q9072"/>
  <c r="Z9072"/>
  <c r="AM9072"/>
  <c r="AQ9072"/>
  <c r="AW367"/>
  <c r="AW893"/>
  <c r="AW940"/>
  <c r="AW1058"/>
  <c r="AW1498"/>
  <c r="AW1707"/>
  <c r="AW1733"/>
  <c r="AW2385"/>
  <c r="AW4487"/>
  <c r="AW6901"/>
  <c r="AW6911"/>
  <c r="AW7278"/>
  <c r="AW7885"/>
  <c r="AW2762"/>
  <c r="AW2766"/>
  <c r="AW2800"/>
  <c r="AW8286"/>
  <c r="AP1813"/>
  <c r="AP1812" s="1"/>
  <c r="AL1813"/>
  <c r="AL1812" s="1"/>
  <c r="J1813"/>
  <c r="J1812" s="1"/>
  <c r="S2745"/>
  <c r="S2774" s="1"/>
  <c r="S2779" s="1"/>
  <c r="S2783" s="1"/>
  <c r="AW2132"/>
  <c r="AW2145"/>
  <c r="AW5513"/>
  <c r="AW5504"/>
  <c r="AW5495"/>
  <c r="AW3979"/>
  <c r="J1802"/>
  <c r="AF4815"/>
  <c r="AW4830"/>
  <c r="AW7634"/>
  <c r="AW7622"/>
  <c r="AW5939"/>
  <c r="S5921"/>
  <c r="AW5263"/>
  <c r="AW2674"/>
  <c r="AW1814" s="1"/>
  <c r="S6459"/>
  <c r="S6489" s="1"/>
  <c r="S6495" s="1"/>
  <c r="S6499" s="1"/>
  <c r="AW7231"/>
  <c r="AW6923"/>
  <c r="AW7227"/>
  <c r="AW6528"/>
  <c r="AW6912"/>
  <c r="AW6908"/>
  <c r="S6896"/>
  <c r="AW7326"/>
  <c r="AW7318"/>
  <c r="AW5404"/>
  <c r="AE4719"/>
  <c r="AE4748" s="1"/>
  <c r="AE4753" s="1"/>
  <c r="AE4757" s="1"/>
  <c r="AN575"/>
  <c r="AK1941"/>
  <c r="X2083"/>
  <c r="X2112" s="1"/>
  <c r="X2117" s="1"/>
  <c r="X2121" s="1"/>
  <c r="AQ2934"/>
  <c r="AQ2963" s="1"/>
  <c r="AQ2968" s="1"/>
  <c r="AQ2972" s="1"/>
  <c r="P2792"/>
  <c r="P2822" s="1"/>
  <c r="P2827" s="1"/>
  <c r="P2831" s="1"/>
  <c r="AM921"/>
  <c r="AR3075"/>
  <c r="Z2745"/>
  <c r="Z2774" s="1"/>
  <c r="Z2779" s="1"/>
  <c r="Z2783" s="1"/>
  <c r="AK1684"/>
  <c r="R5195"/>
  <c r="AO2462"/>
  <c r="AO2491" s="1"/>
  <c r="AO2496" s="1"/>
  <c r="AO2500" s="1"/>
  <c r="AB469"/>
  <c r="Y2650"/>
  <c r="M1653"/>
  <c r="M1652" s="1"/>
  <c r="L713"/>
  <c r="L712" s="1"/>
  <c r="P713"/>
  <c r="P712" s="1"/>
  <c r="T713"/>
  <c r="T712" s="1"/>
  <c r="Y713"/>
  <c r="Y712" s="1"/>
  <c r="AG713"/>
  <c r="AG712" s="1"/>
  <c r="AL713"/>
  <c r="AP713"/>
  <c r="AP712" s="1"/>
  <c r="AT713"/>
  <c r="AT712" s="1"/>
  <c r="Q716"/>
  <c r="Q715" s="1"/>
  <c r="AP751"/>
  <c r="AP694"/>
  <c r="N711"/>
  <c r="N702" s="1"/>
  <c r="N761"/>
  <c r="R761"/>
  <c r="R750" s="1"/>
  <c r="R782" s="1"/>
  <c r="R788" s="1"/>
  <c r="R792" s="1"/>
  <c r="R711"/>
  <c r="R702" s="1"/>
  <c r="AD711"/>
  <c r="AD702" s="1"/>
  <c r="AD761"/>
  <c r="AR761"/>
  <c r="AR750" s="1"/>
  <c r="AR782" s="1"/>
  <c r="AR788" s="1"/>
  <c r="AR792" s="1"/>
  <c r="N1087"/>
  <c r="AA1087"/>
  <c r="S1097"/>
  <c r="AB1097"/>
  <c r="AO1097"/>
  <c r="Z1296"/>
  <c r="Z1295" s="1"/>
  <c r="AM1296"/>
  <c r="AM1295" s="1"/>
  <c r="K1296"/>
  <c r="K1295" s="1"/>
  <c r="O1296"/>
  <c r="O1295" s="1"/>
  <c r="S1296"/>
  <c r="S1295" s="1"/>
  <c r="AE1296"/>
  <c r="AE1295" s="1"/>
  <c r="R1296"/>
  <c r="R1295" s="1"/>
  <c r="N1505"/>
  <c r="AQ1511"/>
  <c r="R1515"/>
  <c r="R1514" s="1"/>
  <c r="AA1515"/>
  <c r="AE1515"/>
  <c r="AE1514" s="1"/>
  <c r="AR1515"/>
  <c r="AR1514" s="1"/>
  <c r="X1529"/>
  <c r="AP1569"/>
  <c r="AK1577"/>
  <c r="AL1715"/>
  <c r="AL1714" s="1"/>
  <c r="AP1715"/>
  <c r="AP1714" s="1"/>
  <c r="O1758"/>
  <c r="S1758"/>
  <c r="X1758"/>
  <c r="AB1758"/>
  <c r="T1758"/>
  <c r="AL1758"/>
  <c r="N1758"/>
  <c r="R1758"/>
  <c r="AB1784"/>
  <c r="AK1784"/>
  <c r="O1869"/>
  <c r="AC1869"/>
  <c r="AL1869"/>
  <c r="M1941"/>
  <c r="M1970" s="1"/>
  <c r="M1975" s="1"/>
  <c r="N1963"/>
  <c r="M2036"/>
  <c r="AB2131"/>
  <c r="AR2510"/>
  <c r="AQ2581"/>
  <c r="AM2604"/>
  <c r="AK2767"/>
  <c r="X2912"/>
  <c r="Z2982"/>
  <c r="AN3006"/>
  <c r="K3029"/>
  <c r="AT4529"/>
  <c r="AL4528"/>
  <c r="M4719"/>
  <c r="X4957"/>
  <c r="M5874"/>
  <c r="X5922"/>
  <c r="AM5946"/>
  <c r="K5991"/>
  <c r="L6775"/>
  <c r="AR6778"/>
  <c r="N6802"/>
  <c r="Y6852"/>
  <c r="AM6873"/>
  <c r="AQ7165"/>
  <c r="K7167"/>
  <c r="M5147"/>
  <c r="M5145" s="1"/>
  <c r="AG3122"/>
  <c r="AG3151" s="1"/>
  <c r="AG3156" s="1"/>
  <c r="AG3160" s="1"/>
  <c r="J3500"/>
  <c r="J8653"/>
  <c r="AN3169"/>
  <c r="AR7167"/>
  <c r="M7167"/>
  <c r="R7750"/>
  <c r="AA7750"/>
  <c r="AA7749" s="1"/>
  <c r="AA7778" s="1"/>
  <c r="AA7159"/>
  <c r="AA7157" s="1"/>
  <c r="AE7750"/>
  <c r="AE7749" s="1"/>
  <c r="AE7159"/>
  <c r="AE7157" s="1"/>
  <c r="AN7750"/>
  <c r="AN7159"/>
  <c r="M7771"/>
  <c r="N7941"/>
  <c r="AK7955"/>
  <c r="AO7955"/>
  <c r="AS7955"/>
  <c r="L7955"/>
  <c r="P7955"/>
  <c r="P8558"/>
  <c r="K8732"/>
  <c r="K8731" s="1"/>
  <c r="O8732"/>
  <c r="O8731" s="1"/>
  <c r="S8732"/>
  <c r="S8731" s="1"/>
  <c r="Z8732"/>
  <c r="Z8731" s="1"/>
  <c r="R8759"/>
  <c r="R8758" s="1"/>
  <c r="R8787" s="1"/>
  <c r="AE8759"/>
  <c r="AE8758" s="1"/>
  <c r="AE8787" s="1"/>
  <c r="AR8759"/>
  <c r="AR8758" s="1"/>
  <c r="AR8787" s="1"/>
  <c r="AA8859"/>
  <c r="AA8858" s="1"/>
  <c r="M8951"/>
  <c r="Q8951"/>
  <c r="Z8951"/>
  <c r="AD8951"/>
  <c r="S8961"/>
  <c r="AK8961"/>
  <c r="L9098"/>
  <c r="P9098"/>
  <c r="P8984"/>
  <c r="P8974" s="1"/>
  <c r="P8973" s="1"/>
  <c r="Y8984"/>
  <c r="Y9098"/>
  <c r="AL9099"/>
  <c r="K9034"/>
  <c r="AW905"/>
  <c r="AW998"/>
  <c r="AW1013"/>
  <c r="AW1017"/>
  <c r="AW1688"/>
  <c r="AW1702"/>
  <c r="AW1718"/>
  <c r="AW1723"/>
  <c r="AW1737"/>
  <c r="AW2093"/>
  <c r="AW2098"/>
  <c r="AW2395"/>
  <c r="AW2421"/>
  <c r="AW2431"/>
  <c r="AW2434"/>
  <c r="AW2499"/>
  <c r="AW2568"/>
  <c r="AW2575"/>
  <c r="AW2583"/>
  <c r="AW2627"/>
  <c r="AW2657"/>
  <c r="AW4977"/>
  <c r="AW5017"/>
  <c r="AW5039"/>
  <c r="AW5060"/>
  <c r="AW5065"/>
  <c r="AW5313"/>
  <c r="AW5344"/>
  <c r="AW5354"/>
  <c r="AW5358"/>
  <c r="AW5397"/>
  <c r="AW5487"/>
  <c r="AW5555"/>
  <c r="AW5587"/>
  <c r="AW5597"/>
  <c r="AW5609"/>
  <c r="AW5641"/>
  <c r="AW5731"/>
  <c r="AW6154"/>
  <c r="AW6180"/>
  <c r="AW6193"/>
  <c r="AW6571"/>
  <c r="AW6583"/>
  <c r="AW6610"/>
  <c r="AW6615"/>
  <c r="AW6691"/>
  <c r="AW6857"/>
  <c r="AW6867"/>
  <c r="AW6871"/>
  <c r="AW6900"/>
  <c r="AW6920"/>
  <c r="AW6933"/>
  <c r="AW6956"/>
  <c r="AW7071"/>
  <c r="AW7101"/>
  <c r="AW7113"/>
  <c r="AW7138"/>
  <c r="AW7224"/>
  <c r="AW7232"/>
  <c r="AW7262"/>
  <c r="AW7321"/>
  <c r="AW7516"/>
  <c r="AW8865"/>
  <c r="AW8873"/>
  <c r="AW8902"/>
  <c r="AW8912"/>
  <c r="AW8916"/>
  <c r="AW8981"/>
  <c r="AW9085"/>
  <c r="AW1416"/>
  <c r="AW1420"/>
  <c r="AW1429"/>
  <c r="AW1437"/>
  <c r="AW1454"/>
  <c r="AW3002"/>
  <c r="AW3046"/>
  <c r="AW3052"/>
  <c r="AW3375"/>
  <c r="AW3379"/>
  <c r="AW3409"/>
  <c r="AW3419"/>
  <c r="AW3441"/>
  <c r="AW3457"/>
  <c r="AW3461"/>
  <c r="AW3467"/>
  <c r="AW3471"/>
  <c r="AW3507"/>
  <c r="AW3513"/>
  <c r="AW3517"/>
  <c r="AW3566"/>
  <c r="AW3574"/>
  <c r="AW3606"/>
  <c r="AW3610"/>
  <c r="AW3614"/>
  <c r="AW3626"/>
  <c r="AW3646"/>
  <c r="AW3652"/>
  <c r="AW3656"/>
  <c r="AW3690"/>
  <c r="AW3700"/>
  <c r="AW3704"/>
  <c r="AW3731"/>
  <c r="AW3736"/>
  <c r="AW3746"/>
  <c r="AW3765"/>
  <c r="AW3795"/>
  <c r="AW3823"/>
  <c r="AW3842"/>
  <c r="AW4027"/>
  <c r="AW4502"/>
  <c r="AW4511"/>
  <c r="AW4541"/>
  <c r="AW4557"/>
  <c r="AW4593"/>
  <c r="AW4679"/>
  <c r="AW4804"/>
  <c r="AW4831"/>
  <c r="AW4875"/>
  <c r="AW4913"/>
  <c r="AW4927"/>
  <c r="AW4933"/>
  <c r="AW4961"/>
  <c r="AW5009"/>
  <c r="AW5085"/>
  <c r="AW5199"/>
  <c r="AW5209"/>
  <c r="AW5219"/>
  <c r="AW5248"/>
  <c r="AW5270"/>
  <c r="AW5281"/>
  <c r="AW5297"/>
  <c r="AW5307"/>
  <c r="AW5329"/>
  <c r="AW5355"/>
  <c r="AW5552"/>
  <c r="AW5572"/>
  <c r="AW5594"/>
  <c r="AW5736"/>
  <c r="AW5750"/>
  <c r="AW5765"/>
  <c r="AW5791"/>
  <c r="AW5795"/>
  <c r="AW5863"/>
  <c r="AW5885"/>
  <c r="AW5889"/>
  <c r="AW5893"/>
  <c r="AW5925"/>
  <c r="AW5929"/>
  <c r="AW5935"/>
  <c r="AW5945"/>
  <c r="AW5958"/>
  <c r="AW5974"/>
  <c r="AW5988"/>
  <c r="AW5996"/>
  <c r="AW6535"/>
  <c r="AW6624"/>
  <c r="AW6643"/>
  <c r="AW6659"/>
  <c r="AW6669"/>
  <c r="AW6973"/>
  <c r="AW8171"/>
  <c r="AW8244"/>
  <c r="AW8331"/>
  <c r="AW8335"/>
  <c r="AW8452"/>
  <c r="AW8461"/>
  <c r="AW8467"/>
  <c r="AW8472"/>
  <c r="AW8477"/>
  <c r="AW8491"/>
  <c r="AW8496"/>
  <c r="AW8500"/>
  <c r="AW8576"/>
  <c r="AW8582"/>
  <c r="AW8681"/>
  <c r="AW8774"/>
  <c r="AW8778"/>
  <c r="AW8786"/>
  <c r="AW8816"/>
  <c r="Y9034"/>
  <c r="AT9034"/>
  <c r="K40"/>
  <c r="K39" s="1"/>
  <c r="S40"/>
  <c r="S39" s="1"/>
  <c r="AR1097"/>
  <c r="AE1185"/>
  <c r="AM1185"/>
  <c r="AN1209"/>
  <c r="AN1208" s="1"/>
  <c r="AA1263"/>
  <c r="AN1263"/>
  <c r="AC1273"/>
  <c r="AC1262" s="1"/>
  <c r="R7188"/>
  <c r="AL7552"/>
  <c r="AL7551" s="1"/>
  <c r="M7573"/>
  <c r="AF7955"/>
  <c r="AF7954" s="1"/>
  <c r="AW271"/>
  <c r="AW373"/>
  <c r="AW445"/>
  <c r="AP4909"/>
  <c r="AP4938" s="1"/>
  <c r="AP4943" s="1"/>
  <c r="AP4947" s="1"/>
  <c r="AM2745"/>
  <c r="AM2774" s="1"/>
  <c r="AM2779" s="1"/>
  <c r="AM2783" s="1"/>
  <c r="AB4246"/>
  <c r="AB4275" s="1"/>
  <c r="AB4280" s="1"/>
  <c r="AB4284" s="1"/>
  <c r="AF4246"/>
  <c r="AF4275" s="1"/>
  <c r="AF4280" s="1"/>
  <c r="AF4284" s="1"/>
  <c r="S7211"/>
  <c r="AR663"/>
  <c r="O7185"/>
  <c r="O7526"/>
  <c r="O7525" s="1"/>
  <c r="AA7185"/>
  <c r="AA7526"/>
  <c r="AA7525" s="1"/>
  <c r="AE7185"/>
  <c r="AE7526"/>
  <c r="AE7525" s="1"/>
  <c r="N8898"/>
  <c r="N8897" s="1"/>
  <c r="N8927" s="1"/>
  <c r="N8933" s="1"/>
  <c r="AW4821"/>
  <c r="AW5294"/>
  <c r="AW5749"/>
  <c r="AW5843"/>
  <c r="AW6168"/>
  <c r="AW7769"/>
  <c r="AW7868"/>
  <c r="AW7872"/>
  <c r="AW8149"/>
  <c r="AW2714"/>
  <c r="AW2718"/>
  <c r="AW2726"/>
  <c r="AW2747"/>
  <c r="AW2806"/>
  <c r="AD4528"/>
  <c r="AD4558" s="1"/>
  <c r="AD4563" s="1"/>
  <c r="AD4567" s="1"/>
  <c r="Q1941"/>
  <c r="Q1970" s="1"/>
  <c r="Q1975" s="1"/>
  <c r="Q1979" s="1"/>
  <c r="AS1290"/>
  <c r="R1684"/>
  <c r="AP4528"/>
  <c r="AP4558" s="1"/>
  <c r="AP4563" s="1"/>
  <c r="AP4567" s="1"/>
  <c r="AW4835"/>
  <c r="AW7880"/>
  <c r="M8169"/>
  <c r="M8174" s="1"/>
  <c r="AF8231"/>
  <c r="AW2047"/>
  <c r="AW2719"/>
  <c r="AW3279"/>
  <c r="AW3323"/>
  <c r="Q2934"/>
  <c r="Q2963" s="1"/>
  <c r="Q2968" s="1"/>
  <c r="Q2972" s="1"/>
  <c r="AR2840"/>
  <c r="AR2869" s="1"/>
  <c r="AR2874" s="1"/>
  <c r="AR2878" s="1"/>
  <c r="L2887"/>
  <c r="L2916" s="1"/>
  <c r="L2921" s="1"/>
  <c r="L2925" s="1"/>
  <c r="O2887"/>
  <c r="O2916" s="1"/>
  <c r="O2921" s="1"/>
  <c r="O2925" s="1"/>
  <c r="O1290"/>
  <c r="O1289" s="1"/>
  <c r="S1290"/>
  <c r="S1289" s="1"/>
  <c r="AT2130"/>
  <c r="AT2160" s="1"/>
  <c r="AT2165" s="1"/>
  <c r="AT2169" s="1"/>
  <c r="S6164"/>
  <c r="S6194" s="1"/>
  <c r="S6200" s="1"/>
  <c r="S6204" s="1"/>
  <c r="AF6164"/>
  <c r="AW1930"/>
  <c r="K6703"/>
  <c r="K6733" s="1"/>
  <c r="K6739" s="1"/>
  <c r="K6743" s="1"/>
  <c r="O527"/>
  <c r="O553" s="1"/>
  <c r="O559" s="1"/>
  <c r="O563" s="1"/>
  <c r="M3594"/>
  <c r="M3620" s="1"/>
  <c r="M3625" s="1"/>
  <c r="M3629" s="1"/>
  <c r="R4672"/>
  <c r="R4701" s="1"/>
  <c r="R4706" s="1"/>
  <c r="R4710" s="1"/>
  <c r="AE4672"/>
  <c r="AE4701" s="1"/>
  <c r="AE4706" s="1"/>
  <c r="AE4710" s="1"/>
  <c r="O4672"/>
  <c r="O4701" s="1"/>
  <c r="O4706" s="1"/>
  <c r="O4710" s="1"/>
  <c r="AB4672"/>
  <c r="AB4701" s="1"/>
  <c r="AB4706" s="1"/>
  <c r="AB4710" s="1"/>
  <c r="AF4672"/>
  <c r="AF4701" s="1"/>
  <c r="AF4706" s="1"/>
  <c r="AF4710" s="1"/>
  <c r="AL4862"/>
  <c r="P5825"/>
  <c r="P5854" s="1"/>
  <c r="P5860" s="1"/>
  <c r="P5864" s="1"/>
  <c r="T5825"/>
  <c r="T5854" s="1"/>
  <c r="T5860" s="1"/>
  <c r="T5864" s="1"/>
  <c r="AC5825"/>
  <c r="AC5854" s="1"/>
  <c r="AC5860" s="1"/>
  <c r="AC5864" s="1"/>
  <c r="AP5825"/>
  <c r="AP5854" s="1"/>
  <c r="AP5860" s="1"/>
  <c r="AP5864" s="1"/>
  <c r="AN6753"/>
  <c r="AN6782" s="1"/>
  <c r="AN6788" s="1"/>
  <c r="AN6792" s="1"/>
  <c r="AB8083"/>
  <c r="AB8112" s="1"/>
  <c r="AB8118" s="1"/>
  <c r="AS8083"/>
  <c r="AS8112" s="1"/>
  <c r="AS8118" s="1"/>
  <c r="AS8122" s="1"/>
  <c r="AP8083"/>
  <c r="AP8112" s="1"/>
  <c r="AW3968"/>
  <c r="AN7979"/>
  <c r="X5582"/>
  <c r="X5612" s="1"/>
  <c r="X5618" s="1"/>
  <c r="X5622" s="1"/>
  <c r="Z4528"/>
  <c r="AD1941"/>
  <c r="AD1970" s="1"/>
  <c r="AD1975" s="1"/>
  <c r="AD1979" s="1"/>
  <c r="AN3122"/>
  <c r="AN3151" s="1"/>
  <c r="AN3156" s="1"/>
  <c r="AN3160" s="1"/>
  <c r="AR3122"/>
  <c r="AR3151" s="1"/>
  <c r="AR3156" s="1"/>
  <c r="AR3160" s="1"/>
  <c r="O3122"/>
  <c r="O3151" s="1"/>
  <c r="O3156" s="1"/>
  <c r="O3160" s="1"/>
  <c r="AF3122"/>
  <c r="AF3151" s="1"/>
  <c r="AF3156" s="1"/>
  <c r="AF3160" s="1"/>
  <c r="AD6066"/>
  <c r="AD6096" s="1"/>
  <c r="AD6102" s="1"/>
  <c r="AD6106" s="1"/>
  <c r="AP7258"/>
  <c r="AP7287" s="1"/>
  <c r="AP7293" s="1"/>
  <c r="AP7297" s="1"/>
  <c r="AW2422"/>
  <c r="Y1751"/>
  <c r="Y1750" s="1"/>
  <c r="L309"/>
  <c r="AE631"/>
  <c r="AO865"/>
  <c r="AO895" s="1"/>
  <c r="AO902" s="1"/>
  <c r="AO906" s="1"/>
  <c r="P1414"/>
  <c r="M1847"/>
  <c r="M1876" s="1"/>
  <c r="M1881" s="1"/>
  <c r="M1885" s="1"/>
  <c r="R2225"/>
  <c r="R2255" s="1"/>
  <c r="R2260" s="1"/>
  <c r="R2264" s="1"/>
  <c r="AP2273"/>
  <c r="AP2302" s="1"/>
  <c r="AP2307" s="1"/>
  <c r="AP2311" s="1"/>
  <c r="O3310"/>
  <c r="O3340" s="1"/>
  <c r="O3345" s="1"/>
  <c r="O3349" s="1"/>
  <c r="AQ4011"/>
  <c r="AQ4040" s="1"/>
  <c r="AQ4045" s="1"/>
  <c r="AQ4049" s="1"/>
  <c r="R4011"/>
  <c r="R4040" s="1"/>
  <c r="R4045" s="1"/>
  <c r="R4049" s="1"/>
  <c r="AR4011"/>
  <c r="AR4040" s="1"/>
  <c r="AR4045" s="1"/>
  <c r="AR4049" s="1"/>
  <c r="O4011"/>
  <c r="O4040" s="1"/>
  <c r="O4045" s="1"/>
  <c r="O4049" s="1"/>
  <c r="AQ5050"/>
  <c r="AQ5079" s="1"/>
  <c r="AQ5084" s="1"/>
  <c r="AQ5088" s="1"/>
  <c r="O5485"/>
  <c r="O5515" s="1"/>
  <c r="O5521" s="1"/>
  <c r="O5525" s="1"/>
  <c r="AB5485"/>
  <c r="AB5515" s="1"/>
  <c r="AB5521" s="1"/>
  <c r="AB5525" s="1"/>
  <c r="AF5485"/>
  <c r="AO5485"/>
  <c r="AO5515" s="1"/>
  <c r="AO5521" s="1"/>
  <c r="AO5525" s="1"/>
  <c r="AS5485"/>
  <c r="AS5515" s="1"/>
  <c r="AS5521" s="1"/>
  <c r="AS5525" s="1"/>
  <c r="AC5631"/>
  <c r="AT6311"/>
  <c r="AT6341" s="1"/>
  <c r="AT6347" s="1"/>
  <c r="AT6351" s="1"/>
  <c r="P6508"/>
  <c r="P6537" s="1"/>
  <c r="P6543" s="1"/>
  <c r="P6547" s="1"/>
  <c r="AC6508"/>
  <c r="AC6537" s="1"/>
  <c r="AC6543" s="1"/>
  <c r="AC6547" s="1"/>
  <c r="L6948"/>
  <c r="AD8462"/>
  <c r="AD8458" s="1"/>
  <c r="AD8457" s="1"/>
  <c r="AD8456" s="1"/>
  <c r="AD8455" s="1"/>
  <c r="AQ8462"/>
  <c r="AQ8458" s="1"/>
  <c r="AQ8457" s="1"/>
  <c r="N8462"/>
  <c r="N8458" s="1"/>
  <c r="N8457" s="1"/>
  <c r="AA8462"/>
  <c r="AA8458" s="1"/>
  <c r="AA8457" s="1"/>
  <c r="AE8462"/>
  <c r="AE8458" s="1"/>
  <c r="AE8457" s="1"/>
  <c r="AN8462"/>
  <c r="AN8458" s="1"/>
  <c r="AN8457" s="1"/>
  <c r="AN8456" s="1"/>
  <c r="AN8455" s="1"/>
  <c r="AR8462"/>
  <c r="AR8458" s="1"/>
  <c r="AR8457" s="1"/>
  <c r="O8462"/>
  <c r="O8458" s="1"/>
  <c r="O8457" s="1"/>
  <c r="O8456" s="1"/>
  <c r="O8455" s="1"/>
  <c r="X8462"/>
  <c r="X8458" s="1"/>
  <c r="X8457" s="1"/>
  <c r="AB8462"/>
  <c r="AB8458" s="1"/>
  <c r="AB8457" s="1"/>
  <c r="AF8462"/>
  <c r="AF8458" s="1"/>
  <c r="AF8457" s="1"/>
  <c r="AO8462"/>
  <c r="AO8458" s="1"/>
  <c r="AO8457" s="1"/>
  <c r="L8462"/>
  <c r="L8458" s="1"/>
  <c r="L8457" s="1"/>
  <c r="P8462"/>
  <c r="P8458" s="1"/>
  <c r="P8457" s="1"/>
  <c r="AC8462"/>
  <c r="AC8458" s="1"/>
  <c r="AC8457" s="1"/>
  <c r="AT8462"/>
  <c r="AT8458" s="1"/>
  <c r="AT8457" s="1"/>
  <c r="AW7109"/>
  <c r="AW828"/>
  <c r="X8825"/>
  <c r="AK8825"/>
  <c r="AO8825"/>
  <c r="P411"/>
  <c r="P438" s="1"/>
  <c r="P444" s="1"/>
  <c r="P448" s="1"/>
  <c r="AC411"/>
  <c r="AC438" s="1"/>
  <c r="AC444" s="1"/>
  <c r="AC448" s="1"/>
  <c r="AG411"/>
  <c r="AG438" s="1"/>
  <c r="AG444" s="1"/>
  <c r="AG448" s="1"/>
  <c r="AP411"/>
  <c r="AP438" s="1"/>
  <c r="AP444" s="1"/>
  <c r="AP448" s="1"/>
  <c r="Q411"/>
  <c r="Q438" s="1"/>
  <c r="Q444" s="1"/>
  <c r="Q448" s="1"/>
  <c r="AE2273"/>
  <c r="AE2302" s="1"/>
  <c r="AE2307" s="1"/>
  <c r="AE2311" s="1"/>
  <c r="M3729"/>
  <c r="M3759" s="1"/>
  <c r="M3764" s="1"/>
  <c r="M3768" s="1"/>
  <c r="Z3729"/>
  <c r="Z3759" s="1"/>
  <c r="Z3764" s="1"/>
  <c r="Z3768" s="1"/>
  <c r="AO4481"/>
  <c r="AO4510" s="1"/>
  <c r="AO4515" s="1"/>
  <c r="AO4519" s="1"/>
  <c r="Q5534"/>
  <c r="Q5563" s="1"/>
  <c r="Q5569" s="1"/>
  <c r="Q5573" s="1"/>
  <c r="AA5534"/>
  <c r="AA5563" s="1"/>
  <c r="AA5569" s="1"/>
  <c r="AA5573" s="1"/>
  <c r="AE5534"/>
  <c r="AE5563" s="1"/>
  <c r="AE5569" s="1"/>
  <c r="AE5573" s="1"/>
  <c r="AR5534"/>
  <c r="AR5563" s="1"/>
  <c r="AR5569" s="1"/>
  <c r="AR5573" s="1"/>
  <c r="T5969"/>
  <c r="T5999" s="1"/>
  <c r="T6005" s="1"/>
  <c r="T6009" s="1"/>
  <c r="L6018"/>
  <c r="L6047" s="1"/>
  <c r="L6053" s="1"/>
  <c r="L6057" s="1"/>
  <c r="T6018"/>
  <c r="T6047" s="1"/>
  <c r="T6053" s="1"/>
  <c r="T6057" s="1"/>
  <c r="Y6018"/>
  <c r="Q6066"/>
  <c r="Q6096" s="1"/>
  <c r="Q6102" s="1"/>
  <c r="Q6106" s="1"/>
  <c r="AL6360"/>
  <c r="AL6389" s="1"/>
  <c r="AL6395" s="1"/>
  <c r="AL6399" s="1"/>
  <c r="K6409"/>
  <c r="K6439" s="1"/>
  <c r="K6445" s="1"/>
  <c r="K6449" s="1"/>
  <c r="O6409"/>
  <c r="O6439" s="1"/>
  <c r="O6445" s="1"/>
  <c r="O6449" s="1"/>
  <c r="P6753"/>
  <c r="P6782" s="1"/>
  <c r="P6788" s="1"/>
  <c r="P6792" s="1"/>
  <c r="T6753"/>
  <c r="T6782" s="1"/>
  <c r="T6788" s="1"/>
  <c r="T6792" s="1"/>
  <c r="P6948"/>
  <c r="Y6948"/>
  <c r="AC6948"/>
  <c r="P7258"/>
  <c r="P7287" s="1"/>
  <c r="P7293" s="1"/>
  <c r="P7297" s="1"/>
  <c r="AT7702"/>
  <c r="AP7979"/>
  <c r="AP8008" s="1"/>
  <c r="AP8014" s="1"/>
  <c r="AP8018" s="1"/>
  <c r="AT2840"/>
  <c r="AT2869" s="1"/>
  <c r="AT2874" s="1"/>
  <c r="AT2878" s="1"/>
  <c r="Z3869"/>
  <c r="AG4434"/>
  <c r="AG4463" s="1"/>
  <c r="AG4468" s="1"/>
  <c r="AG4472" s="1"/>
  <c r="AE4909"/>
  <c r="AE4938" s="1"/>
  <c r="AE4943" s="1"/>
  <c r="AE4947" s="1"/>
  <c r="AF5679"/>
  <c r="AF5710" s="1"/>
  <c r="AF5716" s="1"/>
  <c r="AF5720" s="1"/>
  <c r="AB5825"/>
  <c r="AB5854" s="1"/>
  <c r="AB5860" s="1"/>
  <c r="AB5864" s="1"/>
  <c r="AC5969"/>
  <c r="AC5999" s="1"/>
  <c r="AC6005" s="1"/>
  <c r="AC6009" s="1"/>
  <c r="AF6018"/>
  <c r="AF6047" s="1"/>
  <c r="AF6053" s="1"/>
  <c r="AF6057" s="1"/>
  <c r="AE6409"/>
  <c r="AE6439" s="1"/>
  <c r="AE6445" s="1"/>
  <c r="AE6449" s="1"/>
  <c r="AB6556"/>
  <c r="AB6586" s="1"/>
  <c r="AB6592" s="1"/>
  <c r="AB6596" s="1"/>
  <c r="AG7519"/>
  <c r="AG7518" s="1"/>
  <c r="AE7551"/>
  <c r="AR7654"/>
  <c r="AD7749"/>
  <c r="AD7778" s="1"/>
  <c r="AD7784" s="1"/>
  <c r="AD7788" s="1"/>
  <c r="S7802"/>
  <c r="R8558"/>
  <c r="AW3063"/>
  <c r="Q309"/>
  <c r="AO575"/>
  <c r="AT865"/>
  <c r="AT895" s="1"/>
  <c r="AT902" s="1"/>
  <c r="AT906" s="1"/>
  <c r="AP1359"/>
  <c r="AP1358" s="1"/>
  <c r="AT1597"/>
  <c r="AF2083"/>
  <c r="AF2112" s="1"/>
  <c r="AF2117" s="1"/>
  <c r="AF2121" s="1"/>
  <c r="AQ2130"/>
  <c r="AQ2160" s="1"/>
  <c r="AQ2165" s="1"/>
  <c r="AQ2169" s="1"/>
  <c r="AT2178"/>
  <c r="AT2207" s="1"/>
  <c r="AT2212" s="1"/>
  <c r="AT2216" s="1"/>
  <c r="AF2462"/>
  <c r="AF2491" s="1"/>
  <c r="AT2556"/>
  <c r="AT2585" s="1"/>
  <c r="AT2590" s="1"/>
  <c r="AT2594" s="1"/>
  <c r="L2650"/>
  <c r="L2680" s="1"/>
  <c r="L2840"/>
  <c r="L2869" s="1"/>
  <c r="L2874" s="1"/>
  <c r="L2878" s="1"/>
  <c r="Y2840"/>
  <c r="Y2869" s="1"/>
  <c r="Y2874" s="1"/>
  <c r="Y2878" s="1"/>
  <c r="AT3122"/>
  <c r="AT3151" s="1"/>
  <c r="AT3156" s="1"/>
  <c r="AT3160" s="1"/>
  <c r="AN3729"/>
  <c r="AN3759" s="1"/>
  <c r="AN3764" s="1"/>
  <c r="AN3768" s="1"/>
  <c r="S4576"/>
  <c r="AO4576"/>
  <c r="AO4606" s="1"/>
  <c r="AO4611" s="1"/>
  <c r="AO4615" s="1"/>
  <c r="T4766"/>
  <c r="T4796" s="1"/>
  <c r="T4801" s="1"/>
  <c r="T4805" s="1"/>
  <c r="AE4956"/>
  <c r="AE4985" s="1"/>
  <c r="AE4990" s="1"/>
  <c r="AE4994" s="1"/>
  <c r="AT5679"/>
  <c r="AT5710" s="1"/>
  <c r="AT5716" s="1"/>
  <c r="AT5720" s="1"/>
  <c r="AG5679"/>
  <c r="AG5710" s="1"/>
  <c r="AG5716" s="1"/>
  <c r="AG5720" s="1"/>
  <c r="AQ5825"/>
  <c r="AQ5854" s="1"/>
  <c r="AK5873"/>
  <c r="AK5902" s="1"/>
  <c r="AK5908" s="1"/>
  <c r="AK5912" s="1"/>
  <c r="AL5921"/>
  <c r="P6409"/>
  <c r="P6439" s="1"/>
  <c r="P6445" s="1"/>
  <c r="P6449" s="1"/>
  <c r="K6654"/>
  <c r="AM7551"/>
  <c r="AS7551"/>
  <c r="AC7749"/>
  <c r="AC7778" s="1"/>
  <c r="AC7784" s="1"/>
  <c r="AC7788" s="1"/>
  <c r="AT7802"/>
  <c r="L7838"/>
  <c r="L7827" s="1"/>
  <c r="AP7838"/>
  <c r="AP7827" s="1"/>
  <c r="AT7838"/>
  <c r="AT7827" s="1"/>
  <c r="Z9098"/>
  <c r="AW1006"/>
  <c r="AW5548"/>
  <c r="AW6176"/>
  <c r="AW4929"/>
  <c r="AW2147"/>
  <c r="AW4973"/>
  <c r="J5921"/>
  <c r="Q1813"/>
  <c r="Q1812" s="1"/>
  <c r="AO6360"/>
  <c r="AL4719"/>
  <c r="AD4701"/>
  <c r="AD4706" s="1"/>
  <c r="AD4710" s="1"/>
  <c r="J7401"/>
  <c r="J7131"/>
  <c r="J7130" s="1"/>
  <c r="AN5873"/>
  <c r="AG92"/>
  <c r="AO92"/>
  <c r="Q95"/>
  <c r="Z95"/>
  <c r="AT95"/>
  <c r="M123"/>
  <c r="O208"/>
  <c r="AM208"/>
  <c r="L244"/>
  <c r="L243" s="1"/>
  <c r="L269" s="1"/>
  <c r="L275" s="1"/>
  <c r="L279" s="1"/>
  <c r="P244"/>
  <c r="P243" s="1"/>
  <c r="P269" s="1"/>
  <c r="P301"/>
  <c r="P309" s="1"/>
  <c r="Y301"/>
  <c r="AK301"/>
  <c r="L412"/>
  <c r="O412"/>
  <c r="O411" s="1"/>
  <c r="O438" s="1"/>
  <c r="O444" s="1"/>
  <c r="O448" s="1"/>
  <c r="R412"/>
  <c r="R411" s="1"/>
  <c r="R438" s="1"/>
  <c r="R444" s="1"/>
  <c r="R448" s="1"/>
  <c r="AD412"/>
  <c r="AM412"/>
  <c r="AQ412"/>
  <c r="AQ411" s="1"/>
  <c r="AQ438" s="1"/>
  <c r="AQ444" s="1"/>
  <c r="AQ448" s="1"/>
  <c r="AT412"/>
  <c r="AT411" s="1"/>
  <c r="AT438" s="1"/>
  <c r="AT444" s="1"/>
  <c r="AT448" s="1"/>
  <c r="Y411"/>
  <c r="Y438" s="1"/>
  <c r="Y444" s="1"/>
  <c r="Y448" s="1"/>
  <c r="AL411"/>
  <c r="AL438" s="1"/>
  <c r="AL444" s="1"/>
  <c r="AL448" s="1"/>
  <c r="Z411"/>
  <c r="Z438" s="1"/>
  <c r="Z444" s="1"/>
  <c r="Z448" s="1"/>
  <c r="N434"/>
  <c r="AM434"/>
  <c r="AE494"/>
  <c r="AL494"/>
  <c r="K528"/>
  <c r="S528"/>
  <c r="S527" s="1"/>
  <c r="S553" s="1"/>
  <c r="S559" s="1"/>
  <c r="S563" s="1"/>
  <c r="X528"/>
  <c r="AD575"/>
  <c r="K604"/>
  <c r="N604"/>
  <c r="N603" s="1"/>
  <c r="R604"/>
  <c r="R603" s="1"/>
  <c r="S632"/>
  <c r="X631"/>
  <c r="AQ656"/>
  <c r="AA1055"/>
  <c r="AE1055"/>
  <c r="AE1054" s="1"/>
  <c r="AP1055"/>
  <c r="AP1054" s="1"/>
  <c r="Y1107"/>
  <c r="O1263"/>
  <c r="S1263"/>
  <c r="X1263"/>
  <c r="AB1263"/>
  <c r="AF1263"/>
  <c r="AK1263"/>
  <c r="AO1263"/>
  <c r="AS1263"/>
  <c r="M1273"/>
  <c r="Q1273"/>
  <c r="AK1359"/>
  <c r="AO1359"/>
  <c r="AO1358" s="1"/>
  <c r="AS1359"/>
  <c r="AS1358" s="1"/>
  <c r="P1359"/>
  <c r="T1359"/>
  <c r="T1358" s="1"/>
  <c r="AC1359"/>
  <c r="AC1358" s="1"/>
  <c r="AP1505"/>
  <c r="N1685"/>
  <c r="AA1685"/>
  <c r="AE1685"/>
  <c r="AE1684" s="1"/>
  <c r="AE2010"/>
  <c r="AM2010"/>
  <c r="M2013"/>
  <c r="AD2247"/>
  <c r="O2274"/>
  <c r="O1794"/>
  <c r="AA2274"/>
  <c r="M2368"/>
  <c r="M2367" s="1"/>
  <c r="M1794"/>
  <c r="X2672"/>
  <c r="AM2672"/>
  <c r="T2676"/>
  <c r="Y2676"/>
  <c r="AM2699"/>
  <c r="AM1794"/>
  <c r="AB2720"/>
  <c r="AK2720"/>
  <c r="K2723"/>
  <c r="O3050"/>
  <c r="Z3050"/>
  <c r="P3053"/>
  <c r="X3053"/>
  <c r="AN3053"/>
  <c r="AR3097"/>
  <c r="AD3100"/>
  <c r="R3144"/>
  <c r="AA3144"/>
  <c r="AK3311"/>
  <c r="AK1794"/>
  <c r="AO3311"/>
  <c r="AO3310" s="1"/>
  <c r="AO3340" s="1"/>
  <c r="AO3345" s="1"/>
  <c r="AO3349" s="1"/>
  <c r="AO1794"/>
  <c r="R3475"/>
  <c r="AE3475"/>
  <c r="R3522"/>
  <c r="Z3522"/>
  <c r="O3571"/>
  <c r="AA3571"/>
  <c r="Z3595"/>
  <c r="Z1794"/>
  <c r="Z3986"/>
  <c r="AM3986"/>
  <c r="AQ3989"/>
  <c r="L4012"/>
  <c r="L1794"/>
  <c r="S4012"/>
  <c r="S4011" s="1"/>
  <c r="S4040" s="1"/>
  <c r="S4045" s="1"/>
  <c r="S4049" s="1"/>
  <c r="S1794"/>
  <c r="AM4012"/>
  <c r="N4011"/>
  <c r="N4040" s="1"/>
  <c r="N4045" s="1"/>
  <c r="AA4011"/>
  <c r="AA4040" s="1"/>
  <c r="AA4045" s="1"/>
  <c r="AA4049" s="1"/>
  <c r="AN4011"/>
  <c r="AN4040" s="1"/>
  <c r="AN4045" s="1"/>
  <c r="AN4049" s="1"/>
  <c r="K4011"/>
  <c r="K4040" s="1"/>
  <c r="K4045" s="1"/>
  <c r="K4049" s="1"/>
  <c r="X4011"/>
  <c r="AK4011"/>
  <c r="L4033"/>
  <c r="Q4036"/>
  <c r="Y4036"/>
  <c r="M4200"/>
  <c r="Y4200"/>
  <c r="Y1794"/>
  <c r="AB4200"/>
  <c r="AB4199" s="1"/>
  <c r="AB4228" s="1"/>
  <c r="AB4233" s="1"/>
  <c r="AB4237" s="1"/>
  <c r="AB1794"/>
  <c r="AF4200"/>
  <c r="AF4199" s="1"/>
  <c r="AF4228" s="1"/>
  <c r="AF4233" s="1"/>
  <c r="AF4237" s="1"/>
  <c r="AF1794"/>
  <c r="AK4199"/>
  <c r="AK4228" s="1"/>
  <c r="AK4233" s="1"/>
  <c r="AK4237" s="1"/>
  <c r="AN4200"/>
  <c r="AN4199" s="1"/>
  <c r="AR4200"/>
  <c r="AR4199" s="1"/>
  <c r="AR4228" s="1"/>
  <c r="AR4233" s="1"/>
  <c r="AR4237" s="1"/>
  <c r="AR1794"/>
  <c r="O4247"/>
  <c r="M4271"/>
  <c r="AC4271"/>
  <c r="N4481"/>
  <c r="Q4482"/>
  <c r="Q4481" s="1"/>
  <c r="Q4510" s="1"/>
  <c r="Q4515" s="1"/>
  <c r="Q4519" s="1"/>
  <c r="Q1794"/>
  <c r="AK4482"/>
  <c r="AK4598"/>
  <c r="P4673"/>
  <c r="P4672" s="1"/>
  <c r="P4701" s="1"/>
  <c r="P4706" s="1"/>
  <c r="P4710" s="1"/>
  <c r="P1794"/>
  <c r="X4673"/>
  <c r="X1794"/>
  <c r="AR4673"/>
  <c r="N4672"/>
  <c r="N4701" s="1"/>
  <c r="N4706" s="1"/>
  <c r="N4710" s="1"/>
  <c r="AA4672"/>
  <c r="AA4701" s="1"/>
  <c r="AA4706" s="1"/>
  <c r="AA4710" s="1"/>
  <c r="AN4672"/>
  <c r="AN4701" s="1"/>
  <c r="AN4706" s="1"/>
  <c r="AN4710" s="1"/>
  <c r="AK4672"/>
  <c r="Q4744"/>
  <c r="Z4744"/>
  <c r="Q5051"/>
  <c r="Z5051"/>
  <c r="AD5051"/>
  <c r="AD5050" s="1"/>
  <c r="AD5079" s="1"/>
  <c r="AD5084" s="1"/>
  <c r="AD5088" s="1"/>
  <c r="AD1794"/>
  <c r="AM5051"/>
  <c r="AT5051"/>
  <c r="AT5050" s="1"/>
  <c r="AT1794"/>
  <c r="M5050"/>
  <c r="M5079" s="1"/>
  <c r="M5084" s="1"/>
  <c r="M5088" s="1"/>
  <c r="AA5050"/>
  <c r="AN5050"/>
  <c r="AN5079" s="1"/>
  <c r="AN5084" s="1"/>
  <c r="AN5088" s="1"/>
  <c r="N5072"/>
  <c r="K5485"/>
  <c r="AK5485"/>
  <c r="Y5485"/>
  <c r="AL5485"/>
  <c r="AL5515" s="1"/>
  <c r="AL5521" s="1"/>
  <c r="AL5525" s="1"/>
  <c r="M5507"/>
  <c r="Y5507"/>
  <c r="AF5510"/>
  <c r="AK5510"/>
  <c r="R5535"/>
  <c r="Z5535"/>
  <c r="Z5147"/>
  <c r="Z5145" s="1"/>
  <c r="AC5535"/>
  <c r="AC5534" s="1"/>
  <c r="AC5563" s="1"/>
  <c r="AC5569" s="1"/>
  <c r="AC5573" s="1"/>
  <c r="AC5147"/>
  <c r="AK5535"/>
  <c r="AK5147"/>
  <c r="AN5535"/>
  <c r="AN5534" s="1"/>
  <c r="AN5147"/>
  <c r="AQ5147"/>
  <c r="AQ5145" s="1"/>
  <c r="AQ5535"/>
  <c r="AQ5534" s="1"/>
  <c r="AQ5563" s="1"/>
  <c r="AQ5569" s="1"/>
  <c r="AQ5573" s="1"/>
  <c r="AT5535"/>
  <c r="AT5534" s="1"/>
  <c r="AT5563" s="1"/>
  <c r="AT5569" s="1"/>
  <c r="AT5573" s="1"/>
  <c r="AT5147"/>
  <c r="AT5145" s="1"/>
  <c r="M5534"/>
  <c r="M5563" s="1"/>
  <c r="M5569" s="1"/>
  <c r="M5573" s="1"/>
  <c r="AM5534"/>
  <c r="AM5563" s="1"/>
  <c r="AM5569" s="1"/>
  <c r="AM5573" s="1"/>
  <c r="K5556"/>
  <c r="Z5556"/>
  <c r="AK5556"/>
  <c r="AB5583"/>
  <c r="M5604"/>
  <c r="Z5604"/>
  <c r="AO5604"/>
  <c r="AK5607"/>
  <c r="K5632"/>
  <c r="K5631" s="1"/>
  <c r="K5147"/>
  <c r="O5632"/>
  <c r="O5147"/>
  <c r="O5145" s="1"/>
  <c r="Z5632"/>
  <c r="AF5632"/>
  <c r="AF5631" s="1"/>
  <c r="AF5147"/>
  <c r="AF5145" s="1"/>
  <c r="AK5632"/>
  <c r="AO5632"/>
  <c r="AO5631" s="1"/>
  <c r="AO5660" s="1"/>
  <c r="AO5147"/>
  <c r="AO5145" s="1"/>
  <c r="AS5632"/>
  <c r="AS5631" s="1"/>
  <c r="AS5147"/>
  <c r="AL5631"/>
  <c r="AC5653"/>
  <c r="AL5653"/>
  <c r="K5656"/>
  <c r="AF5656"/>
  <c r="AD5679"/>
  <c r="AD5701"/>
  <c r="AL5701"/>
  <c r="T5730"/>
  <c r="T5147"/>
  <c r="T5145" s="1"/>
  <c r="Y5729"/>
  <c r="Y5758" s="1"/>
  <c r="Y5764" s="1"/>
  <c r="Y5768" s="1"/>
  <c r="AE5730"/>
  <c r="AE5729" s="1"/>
  <c r="AE5758" s="1"/>
  <c r="AE5764" s="1"/>
  <c r="AE5768" s="1"/>
  <c r="AE5147"/>
  <c r="AE5145" s="1"/>
  <c r="AN5729"/>
  <c r="AQ5730"/>
  <c r="AQ5729" s="1"/>
  <c r="AQ5758" s="1"/>
  <c r="AQ5764" s="1"/>
  <c r="AQ5768" s="1"/>
  <c r="AP5751"/>
  <c r="L5754"/>
  <c r="AD5754"/>
  <c r="AK5777"/>
  <c r="AK5806" s="1"/>
  <c r="AK5812" s="1"/>
  <c r="AK5816" s="1"/>
  <c r="AN5778"/>
  <c r="AN5777" s="1"/>
  <c r="N5777"/>
  <c r="AA5777"/>
  <c r="AA5799"/>
  <c r="AG5943"/>
  <c r="AL5943"/>
  <c r="L5970"/>
  <c r="L5147"/>
  <c r="L5145" s="1"/>
  <c r="P5970"/>
  <c r="P5969" s="1"/>
  <c r="P5999" s="1"/>
  <c r="P6005" s="1"/>
  <c r="P6009" s="1"/>
  <c r="P5147"/>
  <c r="P5145" s="1"/>
  <c r="X5970"/>
  <c r="X5147"/>
  <c r="X5145" s="1"/>
  <c r="AA5970"/>
  <c r="AA5969" s="1"/>
  <c r="AA5999" s="1"/>
  <c r="AA6005" s="1"/>
  <c r="AA6009" s="1"/>
  <c r="AA5147"/>
  <c r="AA5145" s="1"/>
  <c r="AF5991"/>
  <c r="AS5991"/>
  <c r="N5994"/>
  <c r="X5994"/>
  <c r="AM5994"/>
  <c r="AL6018"/>
  <c r="AL6047" s="1"/>
  <c r="AL6053" s="1"/>
  <c r="AL6057" s="1"/>
  <c r="R6186"/>
  <c r="AF6186"/>
  <c r="AQ6186"/>
  <c r="L6214"/>
  <c r="X6214"/>
  <c r="AM6214"/>
  <c r="AM5147"/>
  <c r="AM5145" s="1"/>
  <c r="P6235"/>
  <c r="X6235"/>
  <c r="AN6235"/>
  <c r="L6238"/>
  <c r="AE6238"/>
  <c r="AM6238"/>
  <c r="O6262"/>
  <c r="O6292" s="1"/>
  <c r="O6298" s="1"/>
  <c r="O6302" s="1"/>
  <c r="Z6262"/>
  <c r="AC6263"/>
  <c r="AC6262" s="1"/>
  <c r="AC6292" s="1"/>
  <c r="AC6298" s="1"/>
  <c r="AC6302" s="1"/>
  <c r="AK6263"/>
  <c r="AD6284"/>
  <c r="AG6312"/>
  <c r="AG5147"/>
  <c r="AL6312"/>
  <c r="AL5147"/>
  <c r="AP6312"/>
  <c r="AP6311" s="1"/>
  <c r="AP6341" s="1"/>
  <c r="AP6347" s="1"/>
  <c r="AP6351" s="1"/>
  <c r="AP5147"/>
  <c r="R6382"/>
  <c r="Z6382"/>
  <c r="P6385"/>
  <c r="AA6434"/>
  <c r="M6459"/>
  <c r="AO6581"/>
  <c r="AQ6605"/>
  <c r="AE6627"/>
  <c r="AL6627"/>
  <c r="K6630"/>
  <c r="Q6655"/>
  <c r="Q5147"/>
  <c r="Q5145" s="1"/>
  <c r="Z6655"/>
  <c r="AD6655"/>
  <c r="AD6654" s="1"/>
  <c r="AD6684" s="1"/>
  <c r="AD6690" s="1"/>
  <c r="AD6694" s="1"/>
  <c r="AD5147"/>
  <c r="AD5145" s="1"/>
  <c r="X6725"/>
  <c r="AK6725"/>
  <c r="AP6896"/>
  <c r="AT6896"/>
  <c r="K6921"/>
  <c r="O6921"/>
  <c r="S6921"/>
  <c r="X6921"/>
  <c r="AF6921"/>
  <c r="AK6921"/>
  <c r="AO6921"/>
  <c r="AS6921"/>
  <c r="O6949"/>
  <c r="O6948" s="1"/>
  <c r="AA6949"/>
  <c r="AA6948" s="1"/>
  <c r="AD6949"/>
  <c r="AD6948" s="1"/>
  <c r="AL6949"/>
  <c r="AL6948" s="1"/>
  <c r="Q6948"/>
  <c r="AF6948"/>
  <c r="AK6948"/>
  <c r="AO6948"/>
  <c r="N7167"/>
  <c r="Q7167"/>
  <c r="AD7167"/>
  <c r="AM7167"/>
  <c r="AQ7167"/>
  <c r="P7167"/>
  <c r="X7167"/>
  <c r="AE7167"/>
  <c r="AN7167"/>
  <c r="O7188"/>
  <c r="S7188"/>
  <c r="X7188"/>
  <c r="AB7188"/>
  <c r="AF7188"/>
  <c r="AK7188"/>
  <c r="AO7188"/>
  <c r="AS7188"/>
  <c r="N7212"/>
  <c r="N7211" s="1"/>
  <c r="N7240" s="1"/>
  <c r="N7245" s="1"/>
  <c r="N7249" s="1"/>
  <c r="N7159"/>
  <c r="N7157" s="1"/>
  <c r="Q7212"/>
  <c r="Q7211" s="1"/>
  <c r="Q7240" s="1"/>
  <c r="Q7245" s="1"/>
  <c r="Q7159"/>
  <c r="Z7159"/>
  <c r="Z7212"/>
  <c r="Z7211" s="1"/>
  <c r="AD7212"/>
  <c r="AD7211" s="1"/>
  <c r="AD7240" s="1"/>
  <c r="AD7245" s="1"/>
  <c r="AD7249" s="1"/>
  <c r="AD7159"/>
  <c r="AD7157" s="1"/>
  <c r="AM7212"/>
  <c r="AM7211" s="1"/>
  <c r="AM7240" s="1"/>
  <c r="AM7245" s="1"/>
  <c r="AM7249" s="1"/>
  <c r="AM7159"/>
  <c r="AQ7212"/>
  <c r="AQ7211" s="1"/>
  <c r="AQ7240" s="1"/>
  <c r="AQ7245" s="1"/>
  <c r="AQ7249" s="1"/>
  <c r="AQ7159"/>
  <c r="AA7211"/>
  <c r="AA7240" s="1"/>
  <c r="AA7245" s="1"/>
  <c r="AA7249" s="1"/>
  <c r="AN7211"/>
  <c r="AN7240" s="1"/>
  <c r="AN7245" s="1"/>
  <c r="AN7249" s="1"/>
  <c r="AK7211"/>
  <c r="AK7240" s="1"/>
  <c r="AK7245" s="1"/>
  <c r="AK7249" s="1"/>
  <c r="S7236"/>
  <c r="X7236"/>
  <c r="N7258"/>
  <c r="N7287" s="1"/>
  <c r="N7293" s="1"/>
  <c r="N7297" s="1"/>
  <c r="S7159"/>
  <c r="S7259"/>
  <c r="S7258" s="1"/>
  <c r="S7287" s="1"/>
  <c r="S7293" s="1"/>
  <c r="S7297" s="1"/>
  <c r="X7159"/>
  <c r="X7259"/>
  <c r="AB7159"/>
  <c r="AB7259"/>
  <c r="AB7258" s="1"/>
  <c r="AB7287" s="1"/>
  <c r="AB7293" s="1"/>
  <c r="AB7297" s="1"/>
  <c r="AM7259"/>
  <c r="Y7258"/>
  <c r="Y7287" s="1"/>
  <c r="AL7258"/>
  <c r="M7258"/>
  <c r="Z7258"/>
  <c r="K7355"/>
  <c r="K7159"/>
  <c r="AF7376"/>
  <c r="O7426"/>
  <c r="AK7426"/>
  <c r="K7449"/>
  <c r="AS7448"/>
  <c r="AS7478" s="1"/>
  <c r="AS7484" s="1"/>
  <c r="AQ7573"/>
  <c r="K7655"/>
  <c r="O7655"/>
  <c r="O7654" s="1"/>
  <c r="O7159"/>
  <c r="O7157" s="1"/>
  <c r="X7655"/>
  <c r="O7676"/>
  <c r="AA7676"/>
  <c r="T7680"/>
  <c r="Q7727"/>
  <c r="M7803"/>
  <c r="AG7941"/>
  <c r="AK7941"/>
  <c r="M8001"/>
  <c r="AG8001"/>
  <c r="M8105"/>
  <c r="AM8105"/>
  <c r="N8108"/>
  <c r="AL8108"/>
  <c r="AQ8260"/>
  <c r="AQ8259" s="1"/>
  <c r="AQ8288" s="1"/>
  <c r="AQ8294" s="1"/>
  <c r="AQ8298" s="1"/>
  <c r="AQ7933"/>
  <c r="AQ7931" s="1"/>
  <c r="M8259"/>
  <c r="N8259"/>
  <c r="AN8259"/>
  <c r="AN8288" s="1"/>
  <c r="AN8294" s="1"/>
  <c r="AN8298" s="1"/>
  <c r="AK8339"/>
  <c r="AM8462"/>
  <c r="AM8458" s="1"/>
  <c r="AM8457" s="1"/>
  <c r="Y8462"/>
  <c r="Y8458" s="1"/>
  <c r="Y8457" s="1"/>
  <c r="N8545"/>
  <c r="Q8570"/>
  <c r="Q8569" s="1"/>
  <c r="Q8599" s="1"/>
  <c r="Z8570"/>
  <c r="AD8570"/>
  <c r="AD8569" s="1"/>
  <c r="AD8599" s="1"/>
  <c r="AD8610" s="1"/>
  <c r="AM8570"/>
  <c r="AQ8570"/>
  <c r="AQ8569" s="1"/>
  <c r="AQ8599" s="1"/>
  <c r="L8591"/>
  <c r="N8629"/>
  <c r="N8628" s="1"/>
  <c r="R8629"/>
  <c r="R8628" s="1"/>
  <c r="AA8629"/>
  <c r="AE8629"/>
  <c r="AE8628" s="1"/>
  <c r="AN8629"/>
  <c r="AN8628" s="1"/>
  <c r="AR8629"/>
  <c r="AR8628" s="1"/>
  <c r="O8653"/>
  <c r="S8653"/>
  <c r="AA8653"/>
  <c r="AE8653"/>
  <c r="AR8653"/>
  <c r="K8662"/>
  <c r="O8662"/>
  <c r="O8661" s="1"/>
  <c r="R8662"/>
  <c r="R8661" s="1"/>
  <c r="Z8662"/>
  <c r="AD8662"/>
  <c r="AD8661" s="1"/>
  <c r="AO8662"/>
  <c r="AO8661" s="1"/>
  <c r="AS8662"/>
  <c r="AS8661" s="1"/>
  <c r="L8676"/>
  <c r="P8676"/>
  <c r="P8675" s="1"/>
  <c r="X8676"/>
  <c r="AB8676"/>
  <c r="AB8675" s="1"/>
  <c r="AF8676"/>
  <c r="AF8675" s="1"/>
  <c r="AK8676"/>
  <c r="AT8676"/>
  <c r="AT8675" s="1"/>
  <c r="M8694"/>
  <c r="T8694"/>
  <c r="Y8694"/>
  <c r="Q8728"/>
  <c r="L8732"/>
  <c r="L8731" s="1"/>
  <c r="P8732"/>
  <c r="P8731" s="1"/>
  <c r="T8732"/>
  <c r="T8731" s="1"/>
  <c r="AE8732"/>
  <c r="AE8731" s="1"/>
  <c r="AN8732"/>
  <c r="AR8732"/>
  <c r="AR8731" s="1"/>
  <c r="K8759"/>
  <c r="O8759"/>
  <c r="O8758" s="1"/>
  <c r="O8787" s="1"/>
  <c r="S8759"/>
  <c r="S8758" s="1"/>
  <c r="X8759"/>
  <c r="X8758" s="1"/>
  <c r="AO8759"/>
  <c r="AO8758" s="1"/>
  <c r="AO8787" s="1"/>
  <c r="AS8759"/>
  <c r="AS8758" s="1"/>
  <c r="AS8787" s="1"/>
  <c r="S8780"/>
  <c r="X8780"/>
  <c r="S8783"/>
  <c r="P8815"/>
  <c r="S8825"/>
  <c r="AQ8859"/>
  <c r="AQ8858" s="1"/>
  <c r="AP8874"/>
  <c r="L8889"/>
  <c r="P8889"/>
  <c r="Y8889"/>
  <c r="AC8889"/>
  <c r="AG8889"/>
  <c r="AL8889"/>
  <c r="K8898"/>
  <c r="K8897" s="1"/>
  <c r="K8922"/>
  <c r="L8961"/>
  <c r="P8961"/>
  <c r="Z9087"/>
  <c r="AB6164"/>
  <c r="AB6194" s="1"/>
  <c r="AB6200" s="1"/>
  <c r="AB6204" s="1"/>
  <c r="J7908"/>
  <c r="K3453"/>
  <c r="P3169"/>
  <c r="P3198" s="1"/>
  <c r="AW17"/>
  <c r="AW20"/>
  <c r="AW26"/>
  <c r="AW30"/>
  <c r="AW35"/>
  <c r="AW42"/>
  <c r="AW77"/>
  <c r="AW83"/>
  <c r="AW87"/>
  <c r="AW91"/>
  <c r="AW106"/>
  <c r="AW126"/>
  <c r="AW130"/>
  <c r="AW139"/>
  <c r="AW143"/>
  <c r="AW151"/>
  <c r="AW162"/>
  <c r="AW250"/>
  <c r="AW255"/>
  <c r="AW258"/>
  <c r="AW261"/>
  <c r="AW264"/>
  <c r="AW303"/>
  <c r="AW310"/>
  <c r="AW387"/>
  <c r="AW416"/>
  <c r="AW421"/>
  <c r="AW426"/>
  <c r="AW430"/>
  <c r="AW436"/>
  <c r="AW447"/>
  <c r="AW484"/>
  <c r="AW488"/>
  <c r="AW496"/>
  <c r="AW507"/>
  <c r="AW533"/>
  <c r="AW539"/>
  <c r="AW543"/>
  <c r="AW560"/>
  <c r="AW573"/>
  <c r="AW580"/>
  <c r="AW585"/>
  <c r="AW590"/>
  <c r="AW594"/>
  <c r="AW601"/>
  <c r="AW608"/>
  <c r="AW612"/>
  <c r="AW637"/>
  <c r="AW643"/>
  <c r="AW647"/>
  <c r="AW652"/>
  <c r="AW658"/>
  <c r="AW662"/>
  <c r="AW679"/>
  <c r="AW1645"/>
  <c r="AW4170"/>
  <c r="AW4176"/>
  <c r="AW4188"/>
  <c r="AW4204"/>
  <c r="AW4209"/>
  <c r="AW4214"/>
  <c r="AW4218"/>
  <c r="AW4226"/>
  <c r="AW4236"/>
  <c r="AW4252"/>
  <c r="AW4258"/>
  <c r="AW4262"/>
  <c r="AW4721"/>
  <c r="AW4726"/>
  <c r="AW4732"/>
  <c r="AW4890"/>
  <c r="AW4899"/>
  <c r="AW4914"/>
  <c r="AW4919"/>
  <c r="AW4928"/>
  <c r="AW4936"/>
  <c r="AW4975"/>
  <c r="AW4983"/>
  <c r="AW4992"/>
  <c r="AW5011"/>
  <c r="AW5016"/>
  <c r="AW5020"/>
  <c r="AW5024"/>
  <c r="AW5052"/>
  <c r="AW5057"/>
  <c r="AW5067"/>
  <c r="AW5078"/>
  <c r="AW5175"/>
  <c r="AW5197"/>
  <c r="AW5202"/>
  <c r="AW5208"/>
  <c r="AW5215"/>
  <c r="AW5402"/>
  <c r="AW5406"/>
  <c r="AW5447"/>
  <c r="AW5452"/>
  <c r="AW5456"/>
  <c r="AW5464"/>
  <c r="AW5475"/>
  <c r="AW5491"/>
  <c r="AW5779"/>
  <c r="AW5784"/>
  <c r="AW5790"/>
  <c r="AW5794"/>
  <c r="AW5798"/>
  <c r="AW5813"/>
  <c r="AW5829"/>
  <c r="AW5938"/>
  <c r="AW5942"/>
  <c r="AW5957"/>
  <c r="AW5973"/>
  <c r="AW5977"/>
  <c r="AW5986"/>
  <c r="AW5990"/>
  <c r="AW6008"/>
  <c r="AW6024"/>
  <c r="AW6036"/>
  <c r="AW6042"/>
  <c r="AW6055"/>
  <c r="AW6128"/>
  <c r="AW6144"/>
  <c r="AW6215"/>
  <c r="AW6220"/>
  <c r="AW6277"/>
  <c r="AW6486"/>
  <c r="AW6512"/>
  <c r="AW6516"/>
  <c r="AW6525"/>
  <c r="AW6529"/>
  <c r="AW6962"/>
  <c r="AW7381"/>
  <c r="AW7392"/>
  <c r="AW7407"/>
  <c r="AW7508"/>
  <c r="AW7511"/>
  <c r="AW7555"/>
  <c r="AW7559"/>
  <c r="AW7565"/>
  <c r="AW7568"/>
  <c r="AW7581"/>
  <c r="AW7615"/>
  <c r="AW7621"/>
  <c r="AW7624"/>
  <c r="AW7660"/>
  <c r="AW7666"/>
  <c r="AW7670"/>
  <c r="AW7674"/>
  <c r="AW7768"/>
  <c r="AW7776"/>
  <c r="AW7786"/>
  <c r="AW7806"/>
  <c r="AW7810"/>
  <c r="AW7994"/>
  <c r="AW7998"/>
  <c r="AW8033"/>
  <c r="AW8433"/>
  <c r="AW8443"/>
  <c r="AW8447"/>
  <c r="AW8451"/>
  <c r="AW8460"/>
  <c r="AW8466"/>
  <c r="AW8474"/>
  <c r="AW8483"/>
  <c r="AW8494"/>
  <c r="AW8498"/>
  <c r="AW8502"/>
  <c r="AW8506"/>
  <c r="AW8512"/>
  <c r="AW8516"/>
  <c r="AW8521"/>
  <c r="AW8530"/>
  <c r="AW8535"/>
  <c r="AW8548"/>
  <c r="AW8574"/>
  <c r="AW8579"/>
  <c r="AW8584"/>
  <c r="AW8587"/>
  <c r="AW8590"/>
  <c r="AW8598"/>
  <c r="AW8645"/>
  <c r="AW8649"/>
  <c r="AW8655"/>
  <c r="AW8664"/>
  <c r="AW8682"/>
  <c r="AW8710"/>
  <c r="AW8713"/>
  <c r="AW8727"/>
  <c r="AW8742"/>
  <c r="AW8762"/>
  <c r="AW8766"/>
  <c r="AW8776"/>
  <c r="AW8782"/>
  <c r="AW8795"/>
  <c r="AW8819"/>
  <c r="AW8824"/>
  <c r="AW8832"/>
  <c r="AW8837"/>
  <c r="AW9027"/>
  <c r="AW9031"/>
  <c r="AW9039"/>
  <c r="AW9045"/>
  <c r="AW9050"/>
  <c r="AW9056"/>
  <c r="AW9065"/>
  <c r="AW653"/>
  <c r="AW659"/>
  <c r="AW669"/>
  <c r="AW726"/>
  <c r="AW752"/>
  <c r="AW757"/>
  <c r="AW763"/>
  <c r="AW777"/>
  <c r="AW790"/>
  <c r="AW811"/>
  <c r="AW925"/>
  <c r="AW929"/>
  <c r="AW935"/>
  <c r="AW942"/>
  <c r="AW957"/>
  <c r="AW984"/>
  <c r="AW1089"/>
  <c r="AW1102"/>
  <c r="AW1113"/>
  <c r="AW1118"/>
  <c r="AW1148"/>
  <c r="AW1154"/>
  <c r="AW1159"/>
  <c r="AW1170"/>
  <c r="AW1994"/>
  <c r="AW2004"/>
  <c r="AW2008"/>
  <c r="AW4692"/>
  <c r="AW4699"/>
  <c r="AW4709"/>
  <c r="AW4822"/>
  <c r="AW4866"/>
  <c r="AW4870"/>
  <c r="AW4898"/>
  <c r="AW4930"/>
  <c r="AW4944"/>
  <c r="AW5403"/>
  <c r="AW5407"/>
  <c r="AW5413"/>
  <c r="AW5426"/>
  <c r="AW5756"/>
  <c r="AW5767"/>
  <c r="AW5783"/>
  <c r="AW5911"/>
  <c r="AW5927"/>
  <c r="AW6819"/>
  <c r="AW6995"/>
  <c r="AW7330"/>
  <c r="AW7343"/>
  <c r="AW7773"/>
  <c r="AW7816"/>
  <c r="AW7820"/>
  <c r="AW7824"/>
  <c r="AW7833"/>
  <c r="AW7840"/>
  <c r="AW7851"/>
  <c r="AW7858"/>
  <c r="AW7866"/>
  <c r="AW7870"/>
  <c r="AW7874"/>
  <c r="AW7878"/>
  <c r="AW7883"/>
  <c r="AW8400"/>
  <c r="AW8431"/>
  <c r="AW8436"/>
  <c r="AW8442"/>
  <c r="AW8529"/>
  <c r="AW8534"/>
  <c r="AW8547"/>
  <c r="AW8573"/>
  <c r="AW8577"/>
  <c r="AW8991"/>
  <c r="AW8995"/>
  <c r="AW8999"/>
  <c r="AW9004"/>
  <c r="AW9016"/>
  <c r="AW9030"/>
  <c r="AW9038"/>
  <c r="AW9044"/>
  <c r="AW9049"/>
  <c r="AW19"/>
  <c r="AW25"/>
  <c r="AW29"/>
  <c r="AW38"/>
  <c r="AW59"/>
  <c r="AW80"/>
  <c r="AW85"/>
  <c r="AW94"/>
  <c r="AW410"/>
  <c r="AW417"/>
  <c r="AW423"/>
  <c r="AW427"/>
  <c r="AW431"/>
  <c r="AW437"/>
  <c r="AW471"/>
  <c r="AW476"/>
  <c r="AW482"/>
  <c r="AW486"/>
  <c r="AW581"/>
  <c r="AW995"/>
  <c r="AW999"/>
  <c r="AW1010"/>
  <c r="AW1111"/>
  <c r="AW1116"/>
  <c r="AW1121"/>
  <c r="AW1132"/>
  <c r="AW1150"/>
  <c r="AW1155"/>
  <c r="AW1160"/>
  <c r="AW1180"/>
  <c r="AW1186"/>
  <c r="AW1191"/>
  <c r="AW1197"/>
  <c r="AW1201"/>
  <c r="AW1206"/>
  <c r="AW1215"/>
  <c r="AW1219"/>
  <c r="AW1230"/>
  <c r="AW1235"/>
  <c r="AW1243"/>
  <c r="AW1266"/>
  <c r="AW1270"/>
  <c r="AW1276"/>
  <c r="AW1281"/>
  <c r="AW1286"/>
  <c r="AW1399"/>
  <c r="AW1404"/>
  <c r="AW1419"/>
  <c r="AW1423"/>
  <c r="AW1427"/>
  <c r="AW1432"/>
  <c r="AW1436"/>
  <c r="AW1442"/>
  <c r="AW1449"/>
  <c r="AW1453"/>
  <c r="AW1486"/>
  <c r="AW1492"/>
  <c r="AW1496"/>
  <c r="AW1501"/>
  <c r="AW1507"/>
  <c r="AW1516"/>
  <c r="AW1528"/>
  <c r="AW1547"/>
  <c r="AW1706"/>
  <c r="AW1710"/>
  <c r="AW1717"/>
  <c r="AW1721"/>
  <c r="AW1726"/>
  <c r="AW1736"/>
  <c r="AW1740"/>
  <c r="AW1744"/>
  <c r="AW1748"/>
  <c r="AW2486"/>
  <c r="AW2954"/>
  <c r="AW2962"/>
  <c r="AW2987"/>
  <c r="AW2993"/>
  <c r="AW2997"/>
  <c r="AW3001"/>
  <c r="AW3009"/>
  <c r="AW3600"/>
  <c r="AW4110"/>
  <c r="AW4220"/>
  <c r="AW4545"/>
  <c r="AW4549"/>
  <c r="AW4556"/>
  <c r="AW4566"/>
  <c r="AW4582"/>
  <c r="AW4685"/>
  <c r="AW4707"/>
  <c r="AW4723"/>
  <c r="AW4727"/>
  <c r="AW4733"/>
  <c r="AW4737"/>
  <c r="AW4755"/>
  <c r="AW4774"/>
  <c r="AW4780"/>
  <c r="AW4784"/>
  <c r="AW5694"/>
  <c r="AW5719"/>
  <c r="AW5735"/>
  <c r="AW6340"/>
  <c r="AW6362"/>
  <c r="AW6487"/>
  <c r="AW6498"/>
  <c r="AW6522"/>
  <c r="AW6526"/>
  <c r="AW6532"/>
  <c r="AW6545"/>
  <c r="AW6561"/>
  <c r="AW6566"/>
  <c r="AW6570"/>
  <c r="AW6574"/>
  <c r="AW6609"/>
  <c r="AW6613"/>
  <c r="AW6818"/>
  <c r="AW6822"/>
  <c r="AW6909"/>
  <c r="AW6961"/>
  <c r="AW6965"/>
  <c r="AW6976"/>
  <c r="AW7006"/>
  <c r="AW7016"/>
  <c r="AW7026"/>
  <c r="AW7029"/>
  <c r="AW7033"/>
  <c r="AW7036"/>
  <c r="AW7040"/>
  <c r="AW7045"/>
  <c r="AW7048"/>
  <c r="AW7051"/>
  <c r="AW7055"/>
  <c r="AW7089"/>
  <c r="AW7093"/>
  <c r="AW7100"/>
  <c r="AW7272"/>
  <c r="AW7276"/>
  <c r="AW7282"/>
  <c r="AW7295"/>
  <c r="AW7311"/>
  <c r="AW7316"/>
  <c r="AW7333"/>
  <c r="AW7359"/>
  <c r="AW7364"/>
  <c r="AW7369"/>
  <c r="AW7378"/>
  <c r="AW7406"/>
  <c r="AW7411"/>
  <c r="AW7425"/>
  <c r="AW7438"/>
  <c r="AW7453"/>
  <c r="AW7463"/>
  <c r="AW7473"/>
  <c r="AW7500"/>
  <c r="AW7504"/>
  <c r="AW7510"/>
  <c r="AW7668"/>
  <c r="AW7672"/>
  <c r="AW7678"/>
  <c r="AW7854"/>
  <c r="AW7877"/>
  <c r="AW7903"/>
  <c r="AW7912"/>
  <c r="AW7987"/>
  <c r="AW7997"/>
  <c r="AW8003"/>
  <c r="AW8048"/>
  <c r="AW8088"/>
  <c r="AW8093"/>
  <c r="AW8283"/>
  <c r="AW8296"/>
  <c r="AW8322"/>
  <c r="AW8325"/>
  <c r="AW8330"/>
  <c r="AW8334"/>
  <c r="AW8338"/>
  <c r="AW8347"/>
  <c r="AW8350"/>
  <c r="AO3846"/>
  <c r="AM1446"/>
  <c r="AM1445" s="1"/>
  <c r="AD1446"/>
  <c r="AD1445" s="1"/>
  <c r="M1446"/>
  <c r="AN1751"/>
  <c r="AF1751"/>
  <c r="AF1750" s="1"/>
  <c r="S1751"/>
  <c r="S1750" s="1"/>
  <c r="J2440"/>
  <c r="J5970"/>
  <c r="J5147"/>
  <c r="J8919"/>
  <c r="J9099"/>
  <c r="W6434"/>
  <c r="W6873"/>
  <c r="W7449"/>
  <c r="W7159"/>
  <c r="W7529"/>
  <c r="AJ666"/>
  <c r="AJ778"/>
  <c r="AJ890"/>
  <c r="AJ1031"/>
  <c r="AJ1135"/>
  <c r="AJ1273"/>
  <c r="AJ1511"/>
  <c r="AJ1585"/>
  <c r="AJ1673"/>
  <c r="AJ1784"/>
  <c r="AJ4816"/>
  <c r="AJ5155"/>
  <c r="AB7178"/>
  <c r="AB7177" s="1"/>
  <c r="M4341"/>
  <c r="M4369" s="1"/>
  <c r="M4374" s="1"/>
  <c r="M4378" s="1"/>
  <c r="AR865"/>
  <c r="AR895" s="1"/>
  <c r="AR902" s="1"/>
  <c r="AR906" s="1"/>
  <c r="AE7131"/>
  <c r="AE7130" s="1"/>
  <c r="R7131"/>
  <c r="AA7186"/>
  <c r="AA7577"/>
  <c r="AQ1446"/>
  <c r="AQ1445" s="1"/>
  <c r="Z1446"/>
  <c r="Z1445" s="1"/>
  <c r="Q1446"/>
  <c r="Q1445" s="1"/>
  <c r="AD1751"/>
  <c r="AD1750" s="1"/>
  <c r="Z1751"/>
  <c r="J2416"/>
  <c r="J4409"/>
  <c r="J9098"/>
  <c r="J8984"/>
  <c r="W1087"/>
  <c r="W6481"/>
  <c r="W6802"/>
  <c r="W7376"/>
  <c r="AJ1087"/>
  <c r="AJ1146"/>
  <c r="AJ1238"/>
  <c r="AJ1296"/>
  <c r="AJ1390"/>
  <c r="AJ1553"/>
  <c r="AJ1634"/>
  <c r="AJ1715"/>
  <c r="AJ1847"/>
  <c r="AJ1966"/>
  <c r="AJ4767"/>
  <c r="Q1576"/>
  <c r="AD3405"/>
  <c r="AD3435" s="1"/>
  <c r="AD3440" s="1"/>
  <c r="AD3444" s="1"/>
  <c r="AQ4058"/>
  <c r="AQ4087" s="1"/>
  <c r="AQ4092" s="1"/>
  <c r="AQ4096" s="1"/>
  <c r="AJ1226"/>
  <c r="AP7131"/>
  <c r="AP7130" s="1"/>
  <c r="AE7577"/>
  <c r="AE7576" s="1"/>
  <c r="AE7186"/>
  <c r="J2888"/>
  <c r="J5994"/>
  <c r="J9034"/>
  <c r="W6410"/>
  <c r="W5147"/>
  <c r="W6826"/>
  <c r="W7470"/>
  <c r="AJ620"/>
  <c r="AJ817"/>
  <c r="AJ711"/>
  <c r="AJ1055"/>
  <c r="AJ1107"/>
  <c r="AJ1255"/>
  <c r="AJ1330"/>
  <c r="AJ1469"/>
  <c r="AJ1414"/>
  <c r="AJ1529"/>
  <c r="AJ1685"/>
  <c r="AJ1758"/>
  <c r="AJ1794"/>
  <c r="AJ1792" s="1"/>
  <c r="AJ1942"/>
  <c r="AJ1941" s="1"/>
  <c r="AJ4719"/>
  <c r="AJ4840"/>
  <c r="AJ4934"/>
  <c r="AJ4978"/>
  <c r="AJ5075"/>
  <c r="AJ5153"/>
  <c r="AJ5166"/>
  <c r="AK9086"/>
  <c r="AO2981"/>
  <c r="AO3010" s="1"/>
  <c r="AO3015" s="1"/>
  <c r="AO3019" s="1"/>
  <c r="AB4011"/>
  <c r="AB4040" s="1"/>
  <c r="AB4045" s="1"/>
  <c r="AB4049" s="1"/>
  <c r="AR7908"/>
  <c r="AT5485"/>
  <c r="AT5515" s="1"/>
  <c r="AT5521" s="1"/>
  <c r="AT5525" s="1"/>
  <c r="K3122"/>
  <c r="K3151" s="1"/>
  <c r="K3156" s="1"/>
  <c r="K3160" s="1"/>
  <c r="R5050"/>
  <c r="R5079" s="1"/>
  <c r="R5084" s="1"/>
  <c r="R5088" s="1"/>
  <c r="P6703"/>
  <c r="P6733" s="1"/>
  <c r="P6739" s="1"/>
  <c r="P6743" s="1"/>
  <c r="S2035"/>
  <c r="K2225"/>
  <c r="K2255" s="1"/>
  <c r="K2260" s="1"/>
  <c r="K2264" s="1"/>
  <c r="T411"/>
  <c r="T438" s="1"/>
  <c r="T444" s="1"/>
  <c r="T448" s="1"/>
  <c r="AS7211"/>
  <c r="AS7240" s="1"/>
  <c r="AS7245" s="1"/>
  <c r="AS7249" s="1"/>
  <c r="AB6948"/>
  <c r="AL1684"/>
  <c r="Q1471"/>
  <c r="AD5534"/>
  <c r="AD5563" s="1"/>
  <c r="AD5569" s="1"/>
  <c r="AD5573" s="1"/>
  <c r="L5485"/>
  <c r="L5515" s="1"/>
  <c r="L5521" s="1"/>
  <c r="L5525" s="1"/>
  <c r="M6948"/>
  <c r="AK8083"/>
  <c r="AK8112" s="1"/>
  <c r="AK8118" s="1"/>
  <c r="AK8122" s="1"/>
  <c r="K1608"/>
  <c r="X1608"/>
  <c r="AP5631"/>
  <c r="AP5660" s="1"/>
  <c r="AP5666" s="1"/>
  <c r="AP5670" s="1"/>
  <c r="L7258"/>
  <c r="L7287" s="1"/>
  <c r="L7293" s="1"/>
  <c r="L7297" s="1"/>
  <c r="Y5631"/>
  <c r="Y5660" s="1"/>
  <c r="Y5666" s="1"/>
  <c r="Y5670" s="1"/>
  <c r="AF8083"/>
  <c r="AF8112" s="1"/>
  <c r="AE1673"/>
  <c r="AB4576"/>
  <c r="AB4606" s="1"/>
  <c r="AB4611" s="1"/>
  <c r="AB4615" s="1"/>
  <c r="AK4576"/>
  <c r="S24"/>
  <c r="AR24"/>
  <c r="AR13" s="1"/>
  <c r="Z604"/>
  <c r="Z603" s="1"/>
  <c r="AS604"/>
  <c r="AS603" s="1"/>
  <c r="AM700"/>
  <c r="AT700"/>
  <c r="P716"/>
  <c r="AF716"/>
  <c r="AF715" s="1"/>
  <c r="AN716"/>
  <c r="AN715" s="1"/>
  <c r="AR716"/>
  <c r="AR715" s="1"/>
  <c r="AT1107"/>
  <c r="AN1107"/>
  <c r="AN1096" s="1"/>
  <c r="T1273"/>
  <c r="S5485"/>
  <c r="S5515" s="1"/>
  <c r="S5521" s="1"/>
  <c r="S5525" s="1"/>
  <c r="T6948"/>
  <c r="AL8083"/>
  <c r="AG981"/>
  <c r="AG980" s="1"/>
  <c r="AL981"/>
  <c r="AA1130"/>
  <c r="AE1130"/>
  <c r="AE1129" s="1"/>
  <c r="AL1226"/>
  <c r="AL1225" s="1"/>
  <c r="AR1226"/>
  <c r="AR1225" s="1"/>
  <c r="AO1238"/>
  <c r="AO1237" s="1"/>
  <c r="AK1238"/>
  <c r="S1481"/>
  <c r="AQ1481"/>
  <c r="Q5631"/>
  <c r="Q5660" s="1"/>
  <c r="Q5666" s="1"/>
  <c r="Q5670" s="1"/>
  <c r="N5534"/>
  <c r="N5563" s="1"/>
  <c r="N5569" s="1"/>
  <c r="AK40"/>
  <c r="AK39" s="1"/>
  <c r="AE700"/>
  <c r="AS1130"/>
  <c r="Y1359"/>
  <c r="AT5153"/>
  <c r="X7573"/>
  <c r="AE7771"/>
  <c r="AM7861"/>
  <c r="AM7860" s="1"/>
  <c r="AM7859" s="1"/>
  <c r="AM7919"/>
  <c r="AM7922" s="1"/>
  <c r="AO8707"/>
  <c r="P8825"/>
  <c r="AW3674"/>
  <c r="AW6841"/>
  <c r="AQ1847"/>
  <c r="Q7258"/>
  <c r="Q7287" s="1"/>
  <c r="Q7293" s="1"/>
  <c r="Q7297" s="1"/>
  <c r="AG1847"/>
  <c r="AN2840"/>
  <c r="AS4862"/>
  <c r="AS4891" s="1"/>
  <c r="AS4896" s="1"/>
  <c r="AS4900" s="1"/>
  <c r="AE5050"/>
  <c r="AE5079" s="1"/>
  <c r="AE5084" s="1"/>
  <c r="AE5088" s="1"/>
  <c r="T5679"/>
  <c r="T5710" s="1"/>
  <c r="T5716" s="1"/>
  <c r="T5720" s="1"/>
  <c r="AM5679"/>
  <c r="AM5710" s="1"/>
  <c r="AM5716" s="1"/>
  <c r="AM5720" s="1"/>
  <c r="AT5825"/>
  <c r="AT5854" s="1"/>
  <c r="AT5860" s="1"/>
  <c r="AT5864" s="1"/>
  <c r="AN6115"/>
  <c r="AO7211"/>
  <c r="AO7240" s="1"/>
  <c r="AO7245" s="1"/>
  <c r="AO7249" s="1"/>
  <c r="AJ7131"/>
  <c r="AL663"/>
  <c r="M1130"/>
  <c r="AA1608"/>
  <c r="Y1618"/>
  <c r="AK1715"/>
  <c r="AE7165"/>
  <c r="R8898"/>
  <c r="R8897" s="1"/>
  <c r="R8927" s="1"/>
  <c r="AW2476"/>
  <c r="AW2546"/>
  <c r="AW2911"/>
  <c r="AW3505"/>
  <c r="AW3527"/>
  <c r="AB353"/>
  <c r="AB379" s="1"/>
  <c r="AB385" s="1"/>
  <c r="AB389" s="1"/>
  <c r="AK8628"/>
  <c r="O70"/>
  <c r="O99" s="1"/>
  <c r="AO70"/>
  <c r="AG70"/>
  <c r="Y1529"/>
  <c r="AB2745"/>
  <c r="AB2774" s="1"/>
  <c r="AB2779" s="1"/>
  <c r="AB2783" s="1"/>
  <c r="K3546"/>
  <c r="K3576" s="1"/>
  <c r="K3581" s="1"/>
  <c r="K3585" s="1"/>
  <c r="AD4956"/>
  <c r="AD4985" s="1"/>
  <c r="AD4990" s="1"/>
  <c r="AD4994" s="1"/>
  <c r="AQ4956"/>
  <c r="AQ4985" s="1"/>
  <c r="AQ4990" s="1"/>
  <c r="AQ4994" s="1"/>
  <c r="S700"/>
  <c r="AD713"/>
  <c r="AD712" s="1"/>
  <c r="AL1135"/>
  <c r="AL1134" s="1"/>
  <c r="AW825"/>
  <c r="AW1566"/>
  <c r="AW1584"/>
  <c r="P631"/>
  <c r="AG663"/>
  <c r="AG1684"/>
  <c r="O2083"/>
  <c r="O2112" s="1"/>
  <c r="O2117" s="1"/>
  <c r="O2121" s="1"/>
  <c r="K2603"/>
  <c r="K2632" s="1"/>
  <c r="K2637" s="1"/>
  <c r="K2641" s="1"/>
  <c r="O2603"/>
  <c r="O2632" s="1"/>
  <c r="O2637" s="1"/>
  <c r="O2641" s="1"/>
  <c r="AS2603"/>
  <c r="AT2650"/>
  <c r="AT2680" s="1"/>
  <c r="AT2685" s="1"/>
  <c r="AT2689" s="1"/>
  <c r="Y2698"/>
  <c r="AT3216"/>
  <c r="AT3245" s="1"/>
  <c r="AT3250" s="1"/>
  <c r="AT3254" s="1"/>
  <c r="Z4246"/>
  <c r="Z4275" s="1"/>
  <c r="Z4280" s="1"/>
  <c r="Z4284" s="1"/>
  <c r="AB5389"/>
  <c r="AB5418" s="1"/>
  <c r="AB5424" s="1"/>
  <c r="AB5428" s="1"/>
  <c r="AF5389"/>
  <c r="AF5418" s="1"/>
  <c r="AF5424" s="1"/>
  <c r="AF5428" s="1"/>
  <c r="X5389"/>
  <c r="X5418" s="1"/>
  <c r="X5424" s="1"/>
  <c r="X5428" s="1"/>
  <c r="AD5969"/>
  <c r="AD5999" s="1"/>
  <c r="AD6005" s="1"/>
  <c r="AD6009" s="1"/>
  <c r="AM6066"/>
  <c r="AQ6066"/>
  <c r="AQ6096" s="1"/>
  <c r="AQ6102" s="1"/>
  <c r="AQ6106" s="1"/>
  <c r="AP6164"/>
  <c r="AP6194" s="1"/>
  <c r="AP6200" s="1"/>
  <c r="AP6204" s="1"/>
  <c r="R6409"/>
  <c r="R6439" s="1"/>
  <c r="R6445" s="1"/>
  <c r="R6449" s="1"/>
  <c r="AA6409"/>
  <c r="AO6409"/>
  <c r="AO6439" s="1"/>
  <c r="AO6445" s="1"/>
  <c r="AO6449" s="1"/>
  <c r="T8083"/>
  <c r="T8112" s="1"/>
  <c r="T8118" s="1"/>
  <c r="T8122" s="1"/>
  <c r="AW8278"/>
  <c r="AW884"/>
  <c r="AD6360"/>
  <c r="AD6389" s="1"/>
  <c r="AD6395" s="1"/>
  <c r="AD6399" s="1"/>
  <c r="AA6556"/>
  <c r="AA6586" s="1"/>
  <c r="AA6592" s="1"/>
  <c r="AA6596" s="1"/>
  <c r="N6753"/>
  <c r="N6782" s="1"/>
  <c r="N6788" s="1"/>
  <c r="N6792" s="1"/>
  <c r="AQ7401"/>
  <c r="AQ7430" s="1"/>
  <c r="AQ7436" s="1"/>
  <c r="AQ7440" s="1"/>
  <c r="AQ7838"/>
  <c r="AW6479"/>
  <c r="N1515"/>
  <c r="AO527"/>
  <c r="AO553" s="1"/>
  <c r="AO559" s="1"/>
  <c r="AO563" s="1"/>
  <c r="AR1273"/>
  <c r="AM1758"/>
  <c r="AA1784"/>
  <c r="AD1894"/>
  <c r="AD1923" s="1"/>
  <c r="AD1928" s="1"/>
  <c r="AD1932" s="1"/>
  <c r="AO2083"/>
  <c r="AO2112" s="1"/>
  <c r="AO2117" s="1"/>
  <c r="AO2121" s="1"/>
  <c r="AS2130"/>
  <c r="AS2160" s="1"/>
  <c r="AS2165" s="1"/>
  <c r="AS2169" s="1"/>
  <c r="AG2650"/>
  <c r="AG2680" s="1"/>
  <c r="AG2685" s="1"/>
  <c r="AG2689" s="1"/>
  <c r="L3028"/>
  <c r="P3028"/>
  <c r="T3028"/>
  <c r="T3057" s="1"/>
  <c r="T3062" s="1"/>
  <c r="T3066" s="1"/>
  <c r="AS3594"/>
  <c r="AE3869"/>
  <c r="AR3869"/>
  <c r="S4246"/>
  <c r="S4275" s="1"/>
  <c r="S4280" s="1"/>
  <c r="S4284" s="1"/>
  <c r="P4246"/>
  <c r="P4275" s="1"/>
  <c r="P4280" s="1"/>
  <c r="P4284" s="1"/>
  <c r="AC4246"/>
  <c r="K4528"/>
  <c r="K4558" s="1"/>
  <c r="K4563" s="1"/>
  <c r="K4567" s="1"/>
  <c r="AT4624"/>
  <c r="AT4654" s="1"/>
  <c r="AT4659" s="1"/>
  <c r="AT4663" s="1"/>
  <c r="AA5155"/>
  <c r="T5437"/>
  <c r="T5466" s="1"/>
  <c r="T5472" s="1"/>
  <c r="T5476" s="1"/>
  <c r="AL5729"/>
  <c r="AT5777"/>
  <c r="AT5806" s="1"/>
  <c r="AT5812" s="1"/>
  <c r="AT5816" s="1"/>
  <c r="L5825"/>
  <c r="Z6311"/>
  <c r="AT6508"/>
  <c r="AT6537" s="1"/>
  <c r="AT6543" s="1"/>
  <c r="AT6547" s="1"/>
  <c r="Q6508"/>
  <c r="Q6537" s="1"/>
  <c r="Q6543" s="1"/>
  <c r="Q6547" s="1"/>
  <c r="AD6508"/>
  <c r="AD6537" s="1"/>
  <c r="AD6543" s="1"/>
  <c r="AD6547" s="1"/>
  <c r="Y6654"/>
  <c r="AC7211"/>
  <c r="AC7240" s="1"/>
  <c r="AC7245" s="1"/>
  <c r="AC7249" s="1"/>
  <c r="S8351"/>
  <c r="AO8889"/>
  <c r="O7860"/>
  <c r="O7859" s="1"/>
  <c r="AF7165"/>
  <c r="N7979"/>
  <c r="N8008" s="1"/>
  <c r="N8014" s="1"/>
  <c r="Q7654"/>
  <c r="Q7684" s="1"/>
  <c r="Q7690" s="1"/>
  <c r="P7551"/>
  <c r="AN6360"/>
  <c r="AN6389" s="1"/>
  <c r="AN6395" s="1"/>
  <c r="AN6399" s="1"/>
  <c r="AS5389"/>
  <c r="AS5418" s="1"/>
  <c r="AS5424" s="1"/>
  <c r="AS5428" s="1"/>
  <c r="M7165"/>
  <c r="K70"/>
  <c r="K99" s="1"/>
  <c r="K105" s="1"/>
  <c r="K109" s="1"/>
  <c r="L6605"/>
  <c r="T7909"/>
  <c r="Q40"/>
  <c r="Q39" s="1"/>
  <c r="Y604"/>
  <c r="Y603" s="1"/>
  <c r="AR7802"/>
  <c r="P1290"/>
  <c r="X5777"/>
  <c r="X5806" s="1"/>
  <c r="X5812" s="1"/>
  <c r="X5816" s="1"/>
  <c r="L7860"/>
  <c r="L7859" s="1"/>
  <c r="AL7939"/>
  <c r="AP8897"/>
  <c r="AP8927" s="1"/>
  <c r="AP8933" s="1"/>
  <c r="Q631"/>
  <c r="AR631"/>
  <c r="AQ865"/>
  <c r="Y1715"/>
  <c r="R2130"/>
  <c r="R2160" s="1"/>
  <c r="R2165" s="1"/>
  <c r="R2169" s="1"/>
  <c r="AB2367"/>
  <c r="R2556"/>
  <c r="S2603"/>
  <c r="S2632" s="1"/>
  <c r="S2637" s="1"/>
  <c r="S2641" s="1"/>
  <c r="AC2650"/>
  <c r="AC2680" s="1"/>
  <c r="AC2685" s="1"/>
  <c r="AC2689" s="1"/>
  <c r="Q2698"/>
  <c r="Q2727" s="1"/>
  <c r="Q2732" s="1"/>
  <c r="Q2736" s="1"/>
  <c r="AS2792"/>
  <c r="AS2822" s="1"/>
  <c r="AS2827" s="1"/>
  <c r="AS2831" s="1"/>
  <c r="AL3028"/>
  <c r="AL3057" s="1"/>
  <c r="AL3062" s="1"/>
  <c r="AL3066" s="1"/>
  <c r="M3075"/>
  <c r="AE3122"/>
  <c r="AE3151" s="1"/>
  <c r="T3122"/>
  <c r="T3151" s="1"/>
  <c r="T3156" s="1"/>
  <c r="T3160" s="1"/>
  <c r="AC3122"/>
  <c r="Y3500"/>
  <c r="Y3528" s="1"/>
  <c r="Y3533" s="1"/>
  <c r="Y3537" s="1"/>
  <c r="R4434"/>
  <c r="R4463" s="1"/>
  <c r="R4468" s="1"/>
  <c r="R4472" s="1"/>
  <c r="K4576"/>
  <c r="O4576"/>
  <c r="O4606" s="1"/>
  <c r="O4611" s="1"/>
  <c r="O4615" s="1"/>
  <c r="L5050"/>
  <c r="Q5166"/>
  <c r="R5340"/>
  <c r="R5370" s="1"/>
  <c r="R5376" s="1"/>
  <c r="R5380" s="1"/>
  <c r="AR5340"/>
  <c r="AR5370" s="1"/>
  <c r="AR5376" s="1"/>
  <c r="AR5380" s="1"/>
  <c r="T5631"/>
  <c r="T5660" s="1"/>
  <c r="T5666" s="1"/>
  <c r="T5670" s="1"/>
  <c r="R5825"/>
  <c r="R5854" s="1"/>
  <c r="R5860" s="1"/>
  <c r="R5864" s="1"/>
  <c r="Q5825"/>
  <c r="Q5854" s="1"/>
  <c r="Q5860" s="1"/>
  <c r="Q5864" s="1"/>
  <c r="P5873"/>
  <c r="P5902" s="1"/>
  <c r="P5908" s="1"/>
  <c r="P5912" s="1"/>
  <c r="AA6262"/>
  <c r="AA6292" s="1"/>
  <c r="M6360"/>
  <c r="M6389" s="1"/>
  <c r="M6395" s="1"/>
  <c r="M6399" s="1"/>
  <c r="AF6753"/>
  <c r="AF6782" s="1"/>
  <c r="AF6788" s="1"/>
  <c r="AF6792" s="1"/>
  <c r="AO6753"/>
  <c r="AO6782" s="1"/>
  <c r="AO6788" s="1"/>
  <c r="AO6792" s="1"/>
  <c r="L6753"/>
  <c r="AT6753"/>
  <c r="AT6782" s="1"/>
  <c r="AT6788" s="1"/>
  <c r="AT6792" s="1"/>
  <c r="AF7211"/>
  <c r="AF7240" s="1"/>
  <c r="AF7245" s="1"/>
  <c r="AF7249" s="1"/>
  <c r="AA7354"/>
  <c r="AR7401"/>
  <c r="AR7430" s="1"/>
  <c r="AR7436" s="1"/>
  <c r="AR7440" s="1"/>
  <c r="Z7979"/>
  <c r="Z8008" s="1"/>
  <c r="Z8014" s="1"/>
  <c r="Z8018" s="1"/>
  <c r="AT9098"/>
  <c r="AW2763"/>
  <c r="AW768"/>
  <c r="AW2675"/>
  <c r="AW2703"/>
  <c r="AW2939"/>
  <c r="AW5571"/>
  <c r="AW6202"/>
  <c r="AW8507"/>
  <c r="AW7310"/>
  <c r="O680"/>
  <c r="AB680"/>
  <c r="AF680"/>
  <c r="AS680"/>
  <c r="AT1359"/>
  <c r="AT1358" s="1"/>
  <c r="S1389"/>
  <c r="AB1389"/>
  <c r="L1597"/>
  <c r="P2840"/>
  <c r="P2869" s="1"/>
  <c r="AP2840"/>
  <c r="AP2869" s="1"/>
  <c r="AP2874" s="1"/>
  <c r="AP2878" s="1"/>
  <c r="Y3028"/>
  <c r="Y3057" s="1"/>
  <c r="Y3062" s="1"/>
  <c r="Y3066" s="1"/>
  <c r="AF3216"/>
  <c r="AF3245" s="1"/>
  <c r="AF3250" s="1"/>
  <c r="AF3254" s="1"/>
  <c r="AA3729"/>
  <c r="AE3729"/>
  <c r="AE3759" s="1"/>
  <c r="AE3764" s="1"/>
  <c r="AE3768" s="1"/>
  <c r="M4528"/>
  <c r="AS4815"/>
  <c r="AS4844" s="1"/>
  <c r="AF4956"/>
  <c r="AF4985" s="1"/>
  <c r="AF4990" s="1"/>
  <c r="AF4994" s="1"/>
  <c r="AC5050"/>
  <c r="AC5079" s="1"/>
  <c r="AC5084" s="1"/>
  <c r="AC5088" s="1"/>
  <c r="Y5873"/>
  <c r="Z5921"/>
  <c r="Z5950" s="1"/>
  <c r="Z5956" s="1"/>
  <c r="Z5960" s="1"/>
  <c r="AB5969"/>
  <c r="AB5999" s="1"/>
  <c r="AB6005" s="1"/>
  <c r="AB6009" s="1"/>
  <c r="AP5969"/>
  <c r="AP5999" s="1"/>
  <c r="AP6005" s="1"/>
  <c r="AP6009" s="1"/>
  <c r="M6018"/>
  <c r="AD6262"/>
  <c r="AR6753"/>
  <c r="AK6851"/>
  <c r="AK6877" s="1"/>
  <c r="AK6883" s="1"/>
  <c r="AK6887" s="1"/>
  <c r="O6851"/>
  <c r="O6877" s="1"/>
  <c r="O6883" s="1"/>
  <c r="O6887" s="1"/>
  <c r="S6851"/>
  <c r="S6877" s="1"/>
  <c r="S6883" s="1"/>
  <c r="S6887" s="1"/>
  <c r="AB6851"/>
  <c r="AB6877" s="1"/>
  <c r="AB6883" s="1"/>
  <c r="AB6887" s="1"/>
  <c r="AO6851"/>
  <c r="AO6877" s="1"/>
  <c r="AO6883" s="1"/>
  <c r="AO6887" s="1"/>
  <c r="T6851"/>
  <c r="T6877" s="1"/>
  <c r="T6883" s="1"/>
  <c r="T6887" s="1"/>
  <c r="AC6851"/>
  <c r="AC6877" s="1"/>
  <c r="AC6883" s="1"/>
  <c r="AC6887" s="1"/>
  <c r="AG6851"/>
  <c r="AP6851"/>
  <c r="AP6877" s="1"/>
  <c r="AP6883" s="1"/>
  <c r="AP6887" s="1"/>
  <c r="AT6851"/>
  <c r="AT6877" s="1"/>
  <c r="AT6883" s="1"/>
  <c r="AT6887" s="1"/>
  <c r="R6948"/>
  <c r="AE6948"/>
  <c r="AN6948"/>
  <c r="AR6948"/>
  <c r="AE6998"/>
  <c r="AE6978" s="1"/>
  <c r="S7306"/>
  <c r="S7336" s="1"/>
  <c r="S7342" s="1"/>
  <c r="S7346" s="1"/>
  <c r="AB7306"/>
  <c r="AB7336" s="1"/>
  <c r="AB7342" s="1"/>
  <c r="AB7346" s="1"/>
  <c r="AF7306"/>
  <c r="AF7336" s="1"/>
  <c r="AF7342" s="1"/>
  <c r="AF7346" s="1"/>
  <c r="AO7306"/>
  <c r="AO7336" s="1"/>
  <c r="AO7342" s="1"/>
  <c r="AO7346" s="1"/>
  <c r="P7306"/>
  <c r="P7336" s="1"/>
  <c r="P7342" s="1"/>
  <c r="P7346" s="1"/>
  <c r="AG7306"/>
  <c r="AG7336" s="1"/>
  <c r="AG7342" s="1"/>
  <c r="AG7346" s="1"/>
  <c r="AT7306"/>
  <c r="AT7336" s="1"/>
  <c r="AT7342" s="1"/>
  <c r="AT7346" s="1"/>
  <c r="P7448"/>
  <c r="P7478" s="1"/>
  <c r="P7484" s="1"/>
  <c r="P7488" s="1"/>
  <c r="AC7448"/>
  <c r="AC7478" s="1"/>
  <c r="AC7484" s="1"/>
  <c r="AC7488" s="1"/>
  <c r="Q7496"/>
  <c r="AQ7496"/>
  <c r="AR7496"/>
  <c r="T7551"/>
  <c r="AN7607"/>
  <c r="AS7702"/>
  <c r="AS7731" s="1"/>
  <c r="AS7737" s="1"/>
  <c r="AS7741" s="1"/>
  <c r="O7702"/>
  <c r="S7702"/>
  <c r="S7731" s="1"/>
  <c r="S7737" s="1"/>
  <c r="S7741" s="1"/>
  <c r="X7702"/>
  <c r="AB7702"/>
  <c r="AB7731" s="1"/>
  <c r="AB7737" s="1"/>
  <c r="AB7741" s="1"/>
  <c r="AF7702"/>
  <c r="AF7731" s="1"/>
  <c r="AF7737" s="1"/>
  <c r="AF7741" s="1"/>
  <c r="Q7702"/>
  <c r="AD7702"/>
  <c r="AD7731" s="1"/>
  <c r="AD7737" s="1"/>
  <c r="AD7741" s="1"/>
  <c r="AQ7702"/>
  <c r="AQ7731" s="1"/>
  <c r="AQ7737" s="1"/>
  <c r="AQ7741" s="1"/>
  <c r="K7749"/>
  <c r="AF7749"/>
  <c r="AF7778" s="1"/>
  <c r="AF7784" s="1"/>
  <c r="AF7788" s="1"/>
  <c r="AO7749"/>
  <c r="AO7778" s="1"/>
  <c r="AO7784" s="1"/>
  <c r="AO7788" s="1"/>
  <c r="AS7749"/>
  <c r="AS7778" s="1"/>
  <c r="AS7784" s="1"/>
  <c r="AS7788" s="1"/>
  <c r="P7749"/>
  <c r="P7778" s="1"/>
  <c r="P7784" s="1"/>
  <c r="P7788" s="1"/>
  <c r="T7749"/>
  <c r="T7778" s="1"/>
  <c r="T7784" s="1"/>
  <c r="T7788" s="1"/>
  <c r="AG7749"/>
  <c r="AG7778" s="1"/>
  <c r="AG7784" s="1"/>
  <c r="AG7788" s="1"/>
  <c r="AT7749"/>
  <c r="AT7778" s="1"/>
  <c r="AT7784" s="1"/>
  <c r="AT7788" s="1"/>
  <c r="Q7802"/>
  <c r="AQ7802"/>
  <c r="AC7860"/>
  <c r="AA8028"/>
  <c r="AA8059" s="1"/>
  <c r="AA7966" s="1"/>
  <c r="AE8028"/>
  <c r="AE8059" s="1"/>
  <c r="AR8028"/>
  <c r="AR8059" s="1"/>
  <c r="Q8083"/>
  <c r="Q8112" s="1"/>
  <c r="Q8118" s="1"/>
  <c r="Q8122" s="1"/>
  <c r="AD8083"/>
  <c r="AD8112" s="1"/>
  <c r="AD8118" s="1"/>
  <c r="AD8122" s="1"/>
  <c r="AQ8083"/>
  <c r="AQ8112" s="1"/>
  <c r="AQ8118" s="1"/>
  <c r="AQ8122" s="1"/>
  <c r="AR8083"/>
  <c r="AR8112" s="1"/>
  <c r="AR8118" s="1"/>
  <c r="AR8122" s="1"/>
  <c r="AF8206"/>
  <c r="AS8259"/>
  <c r="AS8288" s="1"/>
  <c r="S8462"/>
  <c r="S8458" s="1"/>
  <c r="S8457" s="1"/>
  <c r="AP8462"/>
  <c r="AP8458" s="1"/>
  <c r="AP8457" s="1"/>
  <c r="N9034"/>
  <c r="R9034"/>
  <c r="AE9034"/>
  <c r="AN9034"/>
  <c r="AR9034"/>
  <c r="X9072"/>
  <c r="AS9072"/>
  <c r="AW1408"/>
  <c r="AW3374"/>
  <c r="AW3465"/>
  <c r="AW4770"/>
  <c r="AW4879"/>
  <c r="AW5894"/>
  <c r="AW7123"/>
  <c r="AW7217"/>
  <c r="AW1057"/>
  <c r="AW3186"/>
  <c r="AW3825"/>
  <c r="AW4708"/>
  <c r="AW5737"/>
  <c r="AW5883"/>
  <c r="AW7620"/>
  <c r="AN632"/>
  <c r="X656"/>
  <c r="AB663"/>
  <c r="AE663"/>
  <c r="AO680"/>
  <c r="K680"/>
  <c r="X680"/>
  <c r="AK680"/>
  <c r="L680"/>
  <c r="P680"/>
  <c r="T680"/>
  <c r="Y680"/>
  <c r="AC680"/>
  <c r="AG680"/>
  <c r="AL680"/>
  <c r="AP680"/>
  <c r="AC713"/>
  <c r="AD716"/>
  <c r="AE751"/>
  <c r="AE694"/>
  <c r="AT694"/>
  <c r="AT751"/>
  <c r="S778"/>
  <c r="M817"/>
  <c r="AC817"/>
  <c r="AG817"/>
  <c r="AG806" s="1"/>
  <c r="AG711"/>
  <c r="AL817"/>
  <c r="AL711"/>
  <c r="AG831"/>
  <c r="P834"/>
  <c r="M981"/>
  <c r="M980" s="1"/>
  <c r="Q981"/>
  <c r="Q980" s="1"/>
  <c r="Y981"/>
  <c r="Y980" s="1"/>
  <c r="L1390"/>
  <c r="P1390"/>
  <c r="P1389" s="1"/>
  <c r="AN1390"/>
  <c r="AN1389" s="1"/>
  <c r="L1414"/>
  <c r="L1469"/>
  <c r="T1414"/>
  <c r="T1469"/>
  <c r="Y1414"/>
  <c r="Y1469"/>
  <c r="AC1414"/>
  <c r="AC1469"/>
  <c r="L6851"/>
  <c r="L6873"/>
  <c r="AO6897"/>
  <c r="N6896"/>
  <c r="AB6896"/>
  <c r="N6918"/>
  <c r="AF6918"/>
  <c r="AN6918"/>
  <c r="AA6921"/>
  <c r="AE6921"/>
  <c r="AN6921"/>
  <c r="AR6921"/>
  <c r="N6949"/>
  <c r="AG6949"/>
  <c r="Z6948"/>
  <c r="Q7019"/>
  <c r="AB7019"/>
  <c r="AM7019"/>
  <c r="M7136"/>
  <c r="Y7167"/>
  <c r="AF7167"/>
  <c r="AK7167"/>
  <c r="K7188"/>
  <c r="AA7188"/>
  <c r="M7211"/>
  <c r="Y7212"/>
  <c r="Y7159"/>
  <c r="AP7212"/>
  <c r="AP7159"/>
  <c r="Z7233"/>
  <c r="M7280"/>
  <c r="AE7280"/>
  <c r="Z7283"/>
  <c r="Y7307"/>
  <c r="Y7306" s="1"/>
  <c r="AC7307"/>
  <c r="AC7306" s="1"/>
  <c r="AC7336" s="1"/>
  <c r="AC7342" s="1"/>
  <c r="AC7346" s="1"/>
  <c r="AC7159"/>
  <c r="AS7307"/>
  <c r="AS7159"/>
  <c r="K7306"/>
  <c r="X7306"/>
  <c r="X7336" s="1"/>
  <c r="X7342" s="1"/>
  <c r="X7346" s="1"/>
  <c r="AK7306"/>
  <c r="AK7336" s="1"/>
  <c r="AK7342" s="1"/>
  <c r="AK7346" s="1"/>
  <c r="L7306"/>
  <c r="L7336" s="1"/>
  <c r="L7342" s="1"/>
  <c r="L7346" s="1"/>
  <c r="AL7306"/>
  <c r="AN7331"/>
  <c r="AO7355"/>
  <c r="AO7159"/>
  <c r="AR7355"/>
  <c r="AR7354" s="1"/>
  <c r="AR7159"/>
  <c r="P7376"/>
  <c r="AR7376"/>
  <c r="AL7379"/>
  <c r="AC7402"/>
  <c r="AF7402"/>
  <c r="AF7401" s="1"/>
  <c r="AF7159"/>
  <c r="AF7157" s="1"/>
  <c r="L7423"/>
  <c r="AG7423"/>
  <c r="AK7423"/>
  <c r="AF7426"/>
  <c r="Y7449"/>
  <c r="AP7474"/>
  <c r="Z7496"/>
  <c r="AN7496"/>
  <c r="K7519"/>
  <c r="K7179"/>
  <c r="R7519"/>
  <c r="R7518" s="1"/>
  <c r="R7179"/>
  <c r="AA7519"/>
  <c r="AA7179"/>
  <c r="AE7179"/>
  <c r="AE7519"/>
  <c r="AE7518" s="1"/>
  <c r="AN7179"/>
  <c r="AR7519"/>
  <c r="AR7518" s="1"/>
  <c r="AR7179"/>
  <c r="N7519"/>
  <c r="N7518" s="1"/>
  <c r="N7180"/>
  <c r="AO7180"/>
  <c r="AO7519"/>
  <c r="X7526"/>
  <c r="X7185"/>
  <c r="AB7185"/>
  <c r="AB7526"/>
  <c r="AB7525" s="1"/>
  <c r="Y7529"/>
  <c r="M7551"/>
  <c r="M7585"/>
  <c r="P7607"/>
  <c r="AD7607"/>
  <c r="K7629"/>
  <c r="AT7632"/>
  <c r="Y3310"/>
  <c r="T7496"/>
  <c r="Y8372"/>
  <c r="Z6018"/>
  <c r="L5873"/>
  <c r="AK7676"/>
  <c r="Y7680"/>
  <c r="AO7703"/>
  <c r="AK7702"/>
  <c r="AM7702"/>
  <c r="AM7731" s="1"/>
  <c r="AM7737" s="1"/>
  <c r="AM7741" s="1"/>
  <c r="AT7724"/>
  <c r="AN7727"/>
  <c r="Z7749"/>
  <c r="Z7778" s="1"/>
  <c r="Z7784" s="1"/>
  <c r="Z7788" s="1"/>
  <c r="X7749"/>
  <c r="X7778" s="1"/>
  <c r="X7784" s="1"/>
  <c r="X7788" s="1"/>
  <c r="AK7749"/>
  <c r="L7749"/>
  <c r="AL7749"/>
  <c r="AL7774"/>
  <c r="T7802"/>
  <c r="AE7803"/>
  <c r="Z7802"/>
  <c r="AG7802"/>
  <c r="M7861"/>
  <c r="M7919"/>
  <c r="AA7909"/>
  <c r="Y7939"/>
  <c r="AC7939"/>
  <c r="AF7939"/>
  <c r="AK7939"/>
  <c r="AN7939"/>
  <c r="AA7941"/>
  <c r="AE7941"/>
  <c r="AR7941"/>
  <c r="AO7952"/>
  <c r="O7933"/>
  <c r="O7980"/>
  <c r="R7980"/>
  <c r="R7979" s="1"/>
  <c r="R8008" s="1"/>
  <c r="R7933"/>
  <c r="AC7980"/>
  <c r="AC7933"/>
  <c r="AN8029"/>
  <c r="AN7933"/>
  <c r="Y8053"/>
  <c r="M8084"/>
  <c r="M7933"/>
  <c r="AT7933"/>
  <c r="AT8084"/>
  <c r="AM8083"/>
  <c r="N8083"/>
  <c r="AN8083"/>
  <c r="AN8112" s="1"/>
  <c r="AG8105"/>
  <c r="AE8108"/>
  <c r="O8145"/>
  <c r="AA8145"/>
  <c r="AA7933"/>
  <c r="AT8169"/>
  <c r="K8207"/>
  <c r="N8207"/>
  <c r="N8206" s="1"/>
  <c r="N8235" s="1"/>
  <c r="N7933"/>
  <c r="Y8207"/>
  <c r="Y7933"/>
  <c r="AO8207"/>
  <c r="AO8206" s="1"/>
  <c r="AO7933"/>
  <c r="AR7933"/>
  <c r="AR8207"/>
  <c r="AR8206" s="1"/>
  <c r="AR8235" s="1"/>
  <c r="L8228"/>
  <c r="AE8228"/>
  <c r="AP8228"/>
  <c r="O8231"/>
  <c r="AO8231"/>
  <c r="R8260"/>
  <c r="AA8260"/>
  <c r="AA8259" s="1"/>
  <c r="AD8260"/>
  <c r="AD8259" s="1"/>
  <c r="AD8288" s="1"/>
  <c r="AD7933"/>
  <c r="AL8260"/>
  <c r="AL7933"/>
  <c r="M8281"/>
  <c r="AE8281"/>
  <c r="AK8284"/>
  <c r="O8339"/>
  <c r="AG8339"/>
  <c r="AB8343"/>
  <c r="AE8343"/>
  <c r="AE8342" s="1"/>
  <c r="AM8343"/>
  <c r="R8373"/>
  <c r="R8372" s="1"/>
  <c r="R8401" s="1"/>
  <c r="T8394"/>
  <c r="X8394"/>
  <c r="AM8394"/>
  <c r="T8462"/>
  <c r="T8458" s="1"/>
  <c r="T8457" s="1"/>
  <c r="AL8462"/>
  <c r="AL8458" s="1"/>
  <c r="AL8457" s="1"/>
  <c r="AM8545"/>
  <c r="AQ8558"/>
  <c r="L8558"/>
  <c r="AN8591"/>
  <c r="AO8594"/>
  <c r="Q8629"/>
  <c r="Q8628" s="1"/>
  <c r="AA9034"/>
  <c r="AK9072"/>
  <c r="AW82"/>
  <c r="AW86"/>
  <c r="AW214"/>
  <c r="AW357"/>
  <c r="AW371"/>
  <c r="AW415"/>
  <c r="AW419"/>
  <c r="AW428"/>
  <c r="AW432"/>
  <c r="AW547"/>
  <c r="AW661"/>
  <c r="AW754"/>
  <c r="AW771"/>
  <c r="AW997"/>
  <c r="AW1088"/>
  <c r="AW1112"/>
  <c r="AW1293"/>
  <c r="AW1302"/>
  <c r="AW1307"/>
  <c r="AW1313"/>
  <c r="AW1335"/>
  <c r="AW1418"/>
  <c r="AW1422"/>
  <c r="AW1426"/>
  <c r="AW1541"/>
  <c r="AW1760"/>
  <c r="AW2185"/>
  <c r="AW2819"/>
  <c r="AW2830"/>
  <c r="AW2845"/>
  <c r="AW2848"/>
  <c r="AW2854"/>
  <c r="AW2861"/>
  <c r="AW2876"/>
  <c r="AW2938"/>
  <c r="AW2942"/>
  <c r="AW2948"/>
  <c r="AW2951"/>
  <c r="AW2970"/>
  <c r="AW2996"/>
  <c r="AW3000"/>
  <c r="AW3018"/>
  <c r="AW3033"/>
  <c r="AW3036"/>
  <c r="AW3044"/>
  <c r="AW3087"/>
  <c r="AW3099"/>
  <c r="AW3171"/>
  <c r="AW3176"/>
  <c r="AW3268"/>
  <c r="AW3382"/>
  <c r="AW4074"/>
  <c r="AW4078"/>
  <c r="AW4122"/>
  <c r="AW4126"/>
  <c r="AW4140"/>
  <c r="AW4156"/>
  <c r="AW4160"/>
  <c r="AW4166"/>
  <c r="AW4173"/>
  <c r="AW4187"/>
  <c r="AW4203"/>
  <c r="AW4207"/>
  <c r="AW4213"/>
  <c r="AW4217"/>
  <c r="AW4365"/>
  <c r="AW4377"/>
  <c r="AW4393"/>
  <c r="AW4399"/>
  <c r="AW4403"/>
  <c r="AW4517"/>
  <c r="AW4533"/>
  <c r="AW4538"/>
  <c r="AW4590"/>
  <c r="AW4594"/>
  <c r="AW4597"/>
  <c r="AW4626"/>
  <c r="AW4644"/>
  <c r="AW4652"/>
  <c r="AW4662"/>
  <c r="AW4678"/>
  <c r="AW5019"/>
  <c r="AW5023"/>
  <c r="AW5031"/>
  <c r="AW5040"/>
  <c r="AW5056"/>
  <c r="AW5062"/>
  <c r="AW5066"/>
  <c r="AW5077"/>
  <c r="AW5320"/>
  <c r="AW5636"/>
  <c r="AW6121"/>
  <c r="AW6127"/>
  <c r="AW6130"/>
  <c r="AW6136"/>
  <c r="AW6153"/>
  <c r="AW6171"/>
  <c r="AW6177"/>
  <c r="AW6181"/>
  <c r="AW6230"/>
  <c r="AW6252"/>
  <c r="AW6580"/>
  <c r="AW6593"/>
  <c r="AW6673"/>
  <c r="AW6681"/>
  <c r="AW6692"/>
  <c r="AW6708"/>
  <c r="AW7037"/>
  <c r="AW7041"/>
  <c r="AW7046"/>
  <c r="AW7050"/>
  <c r="AW7313"/>
  <c r="AW7572"/>
  <c r="AW7596"/>
  <c r="AW7611"/>
  <c r="AW7628"/>
  <c r="AW7635"/>
  <c r="AW7645"/>
  <c r="AW7693"/>
  <c r="AW7708"/>
  <c r="AW7717"/>
  <c r="AW7720"/>
  <c r="AW7726"/>
  <c r="AW89"/>
  <c r="AW875"/>
  <c r="AW1108"/>
  <c r="AW1123"/>
  <c r="AW1128"/>
  <c r="AW1224"/>
  <c r="AW1240"/>
  <c r="AW1261"/>
  <c r="AW1948"/>
  <c r="AW2529"/>
  <c r="AW2537"/>
  <c r="AW2850"/>
  <c r="AW3140"/>
  <c r="AW3553"/>
  <c r="AW3559"/>
  <c r="AW3562"/>
  <c r="AW3921"/>
  <c r="AW3925"/>
  <c r="AW3931"/>
  <c r="AW3941"/>
  <c r="AW3953"/>
  <c r="AW3972"/>
  <c r="AW3981"/>
  <c r="AW4362"/>
  <c r="AW4547"/>
  <c r="AW4555"/>
  <c r="AW4565"/>
  <c r="AW4581"/>
  <c r="AW5309"/>
  <c r="AW5506"/>
  <c r="AW5686"/>
  <c r="AW5696"/>
  <c r="W7525"/>
  <c r="AW5700"/>
  <c r="AW5831"/>
  <c r="AW6807"/>
  <c r="AW6811"/>
  <c r="AW6815"/>
  <c r="AW6863"/>
  <c r="AW6925"/>
  <c r="AW7022"/>
  <c r="AW7105"/>
  <c r="AW7112"/>
  <c r="AW7147"/>
  <c r="AW7818"/>
  <c r="AW7996"/>
  <c r="AW8056"/>
  <c r="AW8067"/>
  <c r="AW8091"/>
  <c r="AW8097"/>
  <c r="AW8387"/>
  <c r="AW8391"/>
  <c r="AW8408"/>
  <c r="AW8434"/>
  <c r="AW8678"/>
  <c r="AW8719"/>
  <c r="AW8723"/>
  <c r="AW8764"/>
  <c r="AW8772"/>
  <c r="AW9021"/>
  <c r="AW475"/>
  <c r="AW481"/>
  <c r="AW813"/>
  <c r="AW823"/>
  <c r="AW836"/>
  <c r="AW1009"/>
  <c r="AW1021"/>
  <c r="AW1053"/>
  <c r="AW1060"/>
  <c r="AW1104"/>
  <c r="AW1115"/>
  <c r="AW1120"/>
  <c r="AW1499"/>
  <c r="AW2166"/>
  <c r="AW2182"/>
  <c r="AW2382"/>
  <c r="AW2428"/>
  <c r="AW2432"/>
  <c r="AW2443"/>
  <c r="AW2655"/>
  <c r="AW2749"/>
  <c r="AW2759"/>
  <c r="AW2802"/>
  <c r="AW2807"/>
  <c r="AW2857"/>
  <c r="AW3280"/>
  <c r="AW3318"/>
  <c r="AW3324"/>
  <c r="AW3334"/>
  <c r="AW3346"/>
  <c r="AW3362"/>
  <c r="AW3366"/>
  <c r="AW3378"/>
  <c r="AW4368"/>
  <c r="AW4394"/>
  <c r="AW4404"/>
  <c r="AW4423"/>
  <c r="AW4450"/>
  <c r="AW4595"/>
  <c r="AW4612"/>
  <c r="AW4632"/>
  <c r="AW4642"/>
  <c r="AW4677"/>
  <c r="AW4680"/>
  <c r="AW4689"/>
  <c r="AW4693"/>
  <c r="AW4876"/>
  <c r="AW4880"/>
  <c r="AW5551"/>
  <c r="AW6904"/>
  <c r="AW6913"/>
  <c r="AW6917"/>
  <c r="AW6950"/>
  <c r="AW6955"/>
  <c r="AW6969"/>
  <c r="AW6981"/>
  <c r="AW6990"/>
  <c r="AW6993"/>
  <c r="AW7002"/>
  <c r="AW7058"/>
  <c r="AW7062"/>
  <c r="AW7072"/>
  <c r="AW7085"/>
  <c r="AW7104"/>
  <c r="AW7118"/>
  <c r="AW7139"/>
  <c r="AW7201"/>
  <c r="AW7223"/>
  <c r="AW7226"/>
  <c r="AW7294"/>
  <c r="AW7314"/>
  <c r="AW7344"/>
  <c r="AW7372"/>
  <c r="AW7391"/>
  <c r="AW7416"/>
  <c r="AW7458"/>
  <c r="AW7485"/>
  <c r="AW8017"/>
  <c r="AW8034"/>
  <c r="AW8040"/>
  <c r="AW8044"/>
  <c r="AW8146"/>
  <c r="AW8161"/>
  <c r="AW8164"/>
  <c r="AW8225"/>
  <c r="AW8380"/>
  <c r="AW8386"/>
  <c r="AW8390"/>
  <c r="AW8470"/>
  <c r="AW8497"/>
  <c r="AW8501"/>
  <c r="AW8504"/>
  <c r="AW8513"/>
  <c r="AW8517"/>
  <c r="AW8532"/>
  <c r="AW8588"/>
  <c r="AW8605"/>
  <c r="AW8630"/>
  <c r="AW8635"/>
  <c r="AW8641"/>
  <c r="AW8648"/>
  <c r="AW8666"/>
  <c r="AW8683"/>
  <c r="AW8711"/>
  <c r="AW8743"/>
  <c r="AA7131"/>
  <c r="AA7130" s="1"/>
  <c r="J1750"/>
  <c r="AM8206"/>
  <c r="AW6839"/>
  <c r="AW7108"/>
  <c r="AW1047"/>
  <c r="AW7122"/>
  <c r="AW3328"/>
  <c r="AD7496"/>
  <c r="AS4624"/>
  <c r="X6801"/>
  <c r="R7496"/>
  <c r="AE3453"/>
  <c r="AO1684"/>
  <c r="AD7802"/>
  <c r="AB7749"/>
  <c r="AB7778" s="1"/>
  <c r="AB7784" s="1"/>
  <c r="AB7788" s="1"/>
  <c r="AG1003"/>
  <c r="L1467"/>
  <c r="M1457"/>
  <c r="AB1457"/>
  <c r="T1608"/>
  <c r="L1618"/>
  <c r="AS1653"/>
  <c r="AB1660"/>
  <c r="AP1673"/>
  <c r="X1673"/>
  <c r="AK1758"/>
  <c r="AO1758"/>
  <c r="AP1784"/>
  <c r="AS1784"/>
  <c r="AN2131"/>
  <c r="AL2203"/>
  <c r="AM2226"/>
  <c r="AE2342"/>
  <c r="N2368"/>
  <c r="N2367" s="1"/>
  <c r="N2397" s="1"/>
  <c r="N2402" s="1"/>
  <c r="N2406" s="1"/>
  <c r="AC2557"/>
  <c r="AR71"/>
  <c r="O244"/>
  <c r="N470"/>
  <c r="AA700"/>
  <c r="L1055"/>
  <c r="AR1491"/>
  <c r="AD1505"/>
  <c r="L3122"/>
  <c r="L3147"/>
  <c r="AL3194"/>
  <c r="AM3217"/>
  <c r="AT3525"/>
  <c r="Y4106"/>
  <c r="AN4106"/>
  <c r="M4130"/>
  <c r="K4246"/>
  <c r="L4459"/>
  <c r="AR4577"/>
  <c r="AR4576" s="1"/>
  <c r="X4601"/>
  <c r="Z4646"/>
  <c r="AR4646"/>
  <c r="S4673"/>
  <c r="K4694"/>
  <c r="AG4694"/>
  <c r="AK4694"/>
  <c r="AQ4816"/>
  <c r="AM4956"/>
  <c r="AL5153"/>
  <c r="O5317"/>
  <c r="K5438"/>
  <c r="AN5680"/>
  <c r="M5701"/>
  <c r="AD5778"/>
  <c r="N5802"/>
  <c r="AM5802"/>
  <c r="L5946"/>
  <c r="K6019"/>
  <c r="Y6043"/>
  <c r="AO1389"/>
  <c r="AE8083"/>
  <c r="AE7496"/>
  <c r="N7496"/>
  <c r="Z8083"/>
  <c r="Z8112" s="1"/>
  <c r="AN1055"/>
  <c r="AN1054" s="1"/>
  <c r="AM1087"/>
  <c r="N1107"/>
  <c r="AP1107"/>
  <c r="O1107"/>
  <c r="AM1146"/>
  <c r="AM1145" s="1"/>
  <c r="N1185"/>
  <c r="R1185"/>
  <c r="AA1185"/>
  <c r="AD1185"/>
  <c r="AG1185"/>
  <c r="AL1185"/>
  <c r="N1195"/>
  <c r="R1195"/>
  <c r="AA1195"/>
  <c r="AE1195"/>
  <c r="AM1195"/>
  <c r="AQ1195"/>
  <c r="Q1209"/>
  <c r="AA1209"/>
  <c r="AD1209"/>
  <c r="AD1208" s="1"/>
  <c r="AT1209"/>
  <c r="AN1226"/>
  <c r="O1238"/>
  <c r="O1237" s="1"/>
  <c r="L1238"/>
  <c r="L1237" s="1"/>
  <c r="R1255"/>
  <c r="AM1255"/>
  <c r="Q1263"/>
  <c r="Z1263"/>
  <c r="AA1273"/>
  <c r="AN1273"/>
  <c r="AM1273"/>
  <c r="AQ1273"/>
  <c r="AQ1262" s="1"/>
  <c r="AB1296"/>
  <c r="AF1296"/>
  <c r="AF1295" s="1"/>
  <c r="AG1296"/>
  <c r="AG1295" s="1"/>
  <c r="AN1296"/>
  <c r="O1511"/>
  <c r="AK1553"/>
  <c r="AO1553"/>
  <c r="AO1542" s="1"/>
  <c r="AS1553"/>
  <c r="K6361"/>
  <c r="L6431"/>
  <c r="M6484"/>
  <c r="AS6509"/>
  <c r="Y6508"/>
  <c r="Y6537" s="1"/>
  <c r="Y6543" s="1"/>
  <c r="Y6547" s="1"/>
  <c r="N6533"/>
  <c r="AT6557"/>
  <c r="AM6556"/>
  <c r="AM6586" s="1"/>
  <c r="X6606"/>
  <c r="L6627"/>
  <c r="M6754"/>
  <c r="M6753" s="1"/>
  <c r="M6782" s="1"/>
  <c r="M6788" s="1"/>
  <c r="M6792" s="1"/>
  <c r="AK6753"/>
  <c r="AN6823"/>
  <c r="L6826"/>
  <c r="Z6826"/>
  <c r="AP7749"/>
  <c r="AP7778" s="1"/>
  <c r="AP7784" s="1"/>
  <c r="AP7788" s="1"/>
  <c r="AO8839"/>
  <c r="AG185"/>
  <c r="AB865"/>
  <c r="AB895" s="1"/>
  <c r="AB902" s="1"/>
  <c r="AB906" s="1"/>
  <c r="AF2840"/>
  <c r="AF2869" s="1"/>
  <c r="AF2874" s="1"/>
  <c r="AF2878" s="1"/>
  <c r="AE2934"/>
  <c r="AE2963" s="1"/>
  <c r="AE2968" s="1"/>
  <c r="AE2972" s="1"/>
  <c r="O3594"/>
  <c r="O3620" s="1"/>
  <c r="O3625" s="1"/>
  <c r="O3629" s="1"/>
  <c r="P4105"/>
  <c r="P4134" s="1"/>
  <c r="P4139" s="1"/>
  <c r="P4143" s="1"/>
  <c r="K4672"/>
  <c r="AM6018"/>
  <c r="AF6851"/>
  <c r="AF6877" s="1"/>
  <c r="AF6883" s="1"/>
  <c r="AF6887" s="1"/>
  <c r="AL70"/>
  <c r="O7749"/>
  <c r="O7778" s="1"/>
  <c r="O7784" s="1"/>
  <c r="O7788" s="1"/>
  <c r="L5729"/>
  <c r="K3216"/>
  <c r="N6262"/>
  <c r="N6292" s="1"/>
  <c r="N6298" s="1"/>
  <c r="N6302" s="1"/>
  <c r="T6311"/>
  <c r="AA8732"/>
  <c r="AB8759"/>
  <c r="AF8759"/>
  <c r="AF8758" s="1"/>
  <c r="AF8787" s="1"/>
  <c r="AF8800" s="1"/>
  <c r="AK8759"/>
  <c r="K8825"/>
  <c r="R8083"/>
  <c r="R8112" s="1"/>
  <c r="R8118" s="1"/>
  <c r="R8122" s="1"/>
  <c r="Z5679"/>
  <c r="AN5340"/>
  <c r="AA4576"/>
  <c r="AQ6654"/>
  <c r="L2603"/>
  <c r="AA7496"/>
  <c r="AS527"/>
  <c r="N1847"/>
  <c r="N1876" s="1"/>
  <c r="N1881" s="1"/>
  <c r="N1885" s="1"/>
  <c r="AK2698"/>
  <c r="R2934"/>
  <c r="AP4246"/>
  <c r="AP4275" s="1"/>
  <c r="AP4280" s="1"/>
  <c r="AP4284" s="1"/>
  <c r="X6851"/>
  <c r="X6877" s="1"/>
  <c r="X6883" s="1"/>
  <c r="X6887" s="1"/>
  <c r="AS6851"/>
  <c r="R1529"/>
  <c r="AE1529"/>
  <c r="AQ1941"/>
  <c r="AB2083"/>
  <c r="AB2112" s="1"/>
  <c r="AB2117" s="1"/>
  <c r="AB2121" s="1"/>
  <c r="S2083"/>
  <c r="S2112" s="1"/>
  <c r="S2117" s="1"/>
  <c r="S2121" s="1"/>
  <c r="O2698"/>
  <c r="O2727" s="1"/>
  <c r="O2732" s="1"/>
  <c r="O2736" s="1"/>
  <c r="AD2698"/>
  <c r="AD2727" s="1"/>
  <c r="AD2732" s="1"/>
  <c r="AD2736" s="1"/>
  <c r="AD2745"/>
  <c r="AD2774" s="1"/>
  <c r="AO2792"/>
  <c r="AO2822" s="1"/>
  <c r="AS2840"/>
  <c r="AS2869" s="1"/>
  <c r="AS2874" s="1"/>
  <c r="AS2878" s="1"/>
  <c r="AC3028"/>
  <c r="AO3075"/>
  <c r="AO3104" s="1"/>
  <c r="AO3109" s="1"/>
  <c r="AO3113" s="1"/>
  <c r="AA3405"/>
  <c r="T3500"/>
  <c r="Q3685"/>
  <c r="P4058"/>
  <c r="AK4152"/>
  <c r="AK4181" s="1"/>
  <c r="AK4186" s="1"/>
  <c r="AK4190" s="1"/>
  <c r="AF4341"/>
  <c r="M4862"/>
  <c r="AC4956"/>
  <c r="AC4985" s="1"/>
  <c r="AC4990" s="1"/>
  <c r="AC4994" s="1"/>
  <c r="AO5873"/>
  <c r="Z6066"/>
  <c r="AM6311"/>
  <c r="AM6341" s="1"/>
  <c r="AR6409"/>
  <c r="AA6753"/>
  <c r="AA6782" s="1"/>
  <c r="AA6788" s="1"/>
  <c r="AA6792" s="1"/>
  <c r="Q7149"/>
  <c r="L8628"/>
  <c r="AL469"/>
  <c r="AA1894"/>
  <c r="AQ2556"/>
  <c r="T2698"/>
  <c r="T2727" s="1"/>
  <c r="T2732" s="1"/>
  <c r="T2736" s="1"/>
  <c r="AF2698"/>
  <c r="AF2727" s="1"/>
  <c r="AF2732" s="1"/>
  <c r="AF2736" s="1"/>
  <c r="Z2698"/>
  <c r="Z2727" s="1"/>
  <c r="Z2732" s="1"/>
  <c r="Z2736" s="1"/>
  <c r="AQ2745"/>
  <c r="AQ2774" s="1"/>
  <c r="AQ2779" s="1"/>
  <c r="AQ2783" s="1"/>
  <c r="O2840"/>
  <c r="O2869" s="1"/>
  <c r="O2874" s="1"/>
  <c r="O2878" s="1"/>
  <c r="AB2840"/>
  <c r="AB2869" s="1"/>
  <c r="AB2874" s="1"/>
  <c r="AB2878" s="1"/>
  <c r="AO2840"/>
  <c r="AO2869" s="1"/>
  <c r="AO2874" s="1"/>
  <c r="AO2878" s="1"/>
  <c r="S2934"/>
  <c r="S2963" s="1"/>
  <c r="S2968" s="1"/>
  <c r="S2972" s="1"/>
  <c r="L3546"/>
  <c r="S3685"/>
  <c r="S3711" s="1"/>
  <c r="S3716" s="1"/>
  <c r="S3720" s="1"/>
  <c r="AF3685"/>
  <c r="AF3711" s="1"/>
  <c r="AF3716" s="1"/>
  <c r="AF3720" s="1"/>
  <c r="AD3729"/>
  <c r="AQ3729"/>
  <c r="AQ3759" s="1"/>
  <c r="AQ3764" s="1"/>
  <c r="AQ3768" s="1"/>
  <c r="Q4011"/>
  <c r="L4246"/>
  <c r="AL4246"/>
  <c r="AL4275" s="1"/>
  <c r="AL4280" s="1"/>
  <c r="AL4284" s="1"/>
  <c r="AO4246"/>
  <c r="AO4275" s="1"/>
  <c r="AO4280" s="1"/>
  <c r="AO4284" s="1"/>
  <c r="S4341"/>
  <c r="AP4434"/>
  <c r="K5050"/>
  <c r="N5050"/>
  <c r="S5437"/>
  <c r="S5466" s="1"/>
  <c r="S5472" s="1"/>
  <c r="S5476" s="1"/>
  <c r="AE6213"/>
  <c r="O7306"/>
  <c r="O7336" s="1"/>
  <c r="AG9034"/>
  <c r="AL1055"/>
  <c r="N1273"/>
  <c r="T1529"/>
  <c r="N1634"/>
  <c r="N2083"/>
  <c r="AA2083"/>
  <c r="AA2112" s="1"/>
  <c r="AA2117" s="1"/>
  <c r="AA2121" s="1"/>
  <c r="S2130"/>
  <c r="R2650"/>
  <c r="S2698"/>
  <c r="S2727" s="1"/>
  <c r="S2732" s="1"/>
  <c r="S2736" s="1"/>
  <c r="AG2698"/>
  <c r="AG2727" s="1"/>
  <c r="AG2732" s="1"/>
  <c r="AG2736" s="1"/>
  <c r="T2792"/>
  <c r="AD2840"/>
  <c r="AD2869" s="1"/>
  <c r="AD2874" s="1"/>
  <c r="AD2878" s="1"/>
  <c r="AG3028"/>
  <c r="AG3057" s="1"/>
  <c r="AG3062" s="1"/>
  <c r="AG3066" s="1"/>
  <c r="AP3028"/>
  <c r="P3075"/>
  <c r="P3104" s="1"/>
  <c r="P3109" s="1"/>
  <c r="P3113" s="1"/>
  <c r="Z3075"/>
  <c r="Z3104" s="1"/>
  <c r="AA3169"/>
  <c r="AP4862"/>
  <c r="AP4891" s="1"/>
  <c r="AP4896" s="1"/>
  <c r="AP4900" s="1"/>
  <c r="AM5389"/>
  <c r="AE5631"/>
  <c r="AC5679"/>
  <c r="AC5710" s="1"/>
  <c r="AC5716" s="1"/>
  <c r="AC5720" s="1"/>
  <c r="AO5679"/>
  <c r="AO5710" s="1"/>
  <c r="AO5716" s="1"/>
  <c r="AO5720" s="1"/>
  <c r="O5777"/>
  <c r="O5806" s="1"/>
  <c r="O5812" s="1"/>
  <c r="O5816" s="1"/>
  <c r="AB5777"/>
  <c r="AQ6018"/>
  <c r="AQ6047" s="1"/>
  <c r="AQ6053" s="1"/>
  <c r="AQ6057" s="1"/>
  <c r="AR6703"/>
  <c r="O6998"/>
  <c r="O6978" s="1"/>
  <c r="AP7306"/>
  <c r="AP7336" s="1"/>
  <c r="AP7342" s="1"/>
  <c r="AP7346" s="1"/>
  <c r="AT9072"/>
  <c r="Q7838"/>
  <c r="K8462"/>
  <c r="K8458" s="1"/>
  <c r="K8457" s="1"/>
  <c r="AS8462"/>
  <c r="AS8458" s="1"/>
  <c r="AS8457" s="1"/>
  <c r="AE9072"/>
  <c r="K9072"/>
  <c r="AA7448"/>
  <c r="AA7478" s="1"/>
  <c r="AA7484" s="1"/>
  <c r="AA7488" s="1"/>
  <c r="Q7551"/>
  <c r="AM8558"/>
  <c r="AR9098"/>
  <c r="AS8984"/>
  <c r="AD9072"/>
  <c r="R7258"/>
  <c r="AN7258"/>
  <c r="N7401"/>
  <c r="R8206"/>
  <c r="R8235" s="1"/>
  <c r="R8241" s="1"/>
  <c r="R8245" s="1"/>
  <c r="AE8206"/>
  <c r="M8462"/>
  <c r="M8458" s="1"/>
  <c r="M8457" s="1"/>
  <c r="Z8462"/>
  <c r="AC8558"/>
  <c r="Q8889"/>
  <c r="P9099"/>
  <c r="AC9099"/>
  <c r="Q9034"/>
  <c r="T9072"/>
  <c r="AL9072"/>
  <c r="AW3284"/>
  <c r="AW5717"/>
  <c r="AW4700"/>
  <c r="AW4306"/>
  <c r="AW2089"/>
  <c r="AW7569"/>
  <c r="AW4651"/>
  <c r="AW5699"/>
  <c r="AW1692"/>
  <c r="AW3735"/>
  <c r="AW5785"/>
  <c r="AW3834"/>
  <c r="AW4535"/>
  <c r="AW8437"/>
  <c r="AW3298"/>
  <c r="AW4740"/>
  <c r="AW5264"/>
  <c r="AW4924"/>
  <c r="AW6279"/>
  <c r="AW8277"/>
  <c r="AW8163"/>
  <c r="AW2617"/>
  <c r="AW245"/>
  <c r="AW1126"/>
  <c r="AW1292"/>
  <c r="AW3607"/>
  <c r="AW4743"/>
  <c r="AW4790"/>
  <c r="AW4869"/>
  <c r="AW7993"/>
  <c r="AW5489"/>
  <c r="AW7213"/>
  <c r="AW6131"/>
  <c r="AJ9099"/>
  <c r="R1813"/>
  <c r="R1812" s="1"/>
  <c r="M1813"/>
  <c r="M1812" s="1"/>
  <c r="AG1813"/>
  <c r="AG1812" s="1"/>
  <c r="N1813"/>
  <c r="N1812" s="1"/>
  <c r="AG3638"/>
  <c r="AT2273"/>
  <c r="AT2302" s="1"/>
  <c r="AT2307" s="1"/>
  <c r="AT2311" s="1"/>
  <c r="AE353"/>
  <c r="AJ597"/>
  <c r="AN5921"/>
  <c r="J4528"/>
  <c r="AA1653"/>
  <c r="M5631"/>
  <c r="X6360"/>
  <c r="Z3263"/>
  <c r="T5777"/>
  <c r="T5806" s="1"/>
  <c r="T5812" s="1"/>
  <c r="T5816" s="1"/>
  <c r="AQ4766"/>
  <c r="AD3358"/>
  <c r="AK3964"/>
  <c r="AB1184"/>
  <c r="AR1684"/>
  <c r="L1684"/>
  <c r="M4956"/>
  <c r="AF1471"/>
  <c r="L6556"/>
  <c r="T70"/>
  <c r="X2840"/>
  <c r="AP1134"/>
  <c r="J3263"/>
  <c r="AN7860"/>
  <c r="M8898"/>
  <c r="AW1098"/>
  <c r="AW2023"/>
  <c r="AW2053"/>
  <c r="AW2142"/>
  <c r="AW2149"/>
  <c r="AW2192"/>
  <c r="AW2196"/>
  <c r="AW2199"/>
  <c r="AW2206"/>
  <c r="AW2227"/>
  <c r="AW2232"/>
  <c r="AW2237"/>
  <c r="AW2240"/>
  <c r="AW2572"/>
  <c r="AW2615"/>
  <c r="AW2794"/>
  <c r="AW2798"/>
  <c r="AW2811"/>
  <c r="AW2847"/>
  <c r="AW2853"/>
  <c r="AW2859"/>
  <c r="AW2868"/>
  <c r="AW2893"/>
  <c r="AW2897"/>
  <c r="AW2906"/>
  <c r="AW3627"/>
  <c r="AW2037"/>
  <c r="AW2045"/>
  <c r="AW2059"/>
  <c r="AW2088"/>
  <c r="AW2111"/>
  <c r="AW2146"/>
  <c r="AW2564"/>
  <c r="AW2584"/>
  <c r="AW2593"/>
  <c r="AW2608"/>
  <c r="AW2620"/>
  <c r="AW6461"/>
  <c r="AW845"/>
  <c r="AW869"/>
  <c r="AW2988"/>
  <c r="AW4312"/>
  <c r="AW4415"/>
  <c r="AW4439"/>
  <c r="AW4451"/>
  <c r="AW4614"/>
  <c r="AW5454"/>
  <c r="AW5492"/>
  <c r="AW5498"/>
  <c r="AW5502"/>
  <c r="AW5603"/>
  <c r="AW5620"/>
  <c r="AW5638"/>
  <c r="AW5689"/>
  <c r="AW5704"/>
  <c r="AW5910"/>
  <c r="AW6006"/>
  <c r="AW6025"/>
  <c r="AW6030"/>
  <c r="AW6034"/>
  <c r="AW6038"/>
  <c r="AW6046"/>
  <c r="AW6087"/>
  <c r="AW6380"/>
  <c r="AW6423"/>
  <c r="AW6437"/>
  <c r="AW6464"/>
  <c r="AW6467"/>
  <c r="AW6476"/>
  <c r="AW6510"/>
  <c r="AW8955"/>
  <c r="AW8960"/>
  <c r="N4105"/>
  <c r="AP7401"/>
  <c r="O5825"/>
  <c r="R7908"/>
  <c r="AA3685"/>
  <c r="R3263"/>
  <c r="O663"/>
  <c r="S663"/>
  <c r="L1185"/>
  <c r="T1185"/>
  <c r="AG1273"/>
  <c r="AB1511"/>
  <c r="P185"/>
  <c r="AO716"/>
  <c r="L8570"/>
  <c r="AT8629"/>
  <c r="AP24"/>
  <c r="AM604"/>
  <c r="AQ1146"/>
  <c r="AG1553"/>
  <c r="R1847"/>
  <c r="AT1618"/>
  <c r="P7909"/>
  <c r="AT8825"/>
  <c r="AR2083"/>
  <c r="AR2112" s="1"/>
  <c r="AR2117" s="1"/>
  <c r="AR2121" s="1"/>
  <c r="AO2912"/>
  <c r="AQ1618"/>
  <c r="AW7707"/>
  <c r="AW1014"/>
  <c r="Y1446"/>
  <c r="K1238"/>
  <c r="AD1529"/>
  <c r="S2887"/>
  <c r="AP2887"/>
  <c r="AP2916" s="1"/>
  <c r="AP2921" s="1"/>
  <c r="AP2925" s="1"/>
  <c r="AR3729"/>
  <c r="M5243"/>
  <c r="AF9034"/>
  <c r="N1331"/>
  <c r="Q8373"/>
  <c r="AA8898"/>
  <c r="AW5748"/>
  <c r="AW8341"/>
  <c r="L1146"/>
  <c r="AG1529"/>
  <c r="AR1529"/>
  <c r="AN2083"/>
  <c r="AB2887"/>
  <c r="AL2887"/>
  <c r="AG3500"/>
  <c r="N713"/>
  <c r="M1185"/>
  <c r="AS8430"/>
  <c r="AN8898"/>
  <c r="AW200"/>
  <c r="AW34"/>
  <c r="AW267"/>
  <c r="AW2000"/>
  <c r="AW6267"/>
  <c r="J3427"/>
  <c r="AP620"/>
  <c r="AF1031"/>
  <c r="AE1146"/>
  <c r="AS1146"/>
  <c r="AS1145" s="1"/>
  <c r="AO1331"/>
  <c r="R1389"/>
  <c r="S2178"/>
  <c r="S2207" s="1"/>
  <c r="AB2603"/>
  <c r="Q2840"/>
  <c r="Q3075"/>
  <c r="AE4293"/>
  <c r="AA8558"/>
  <c r="R9072"/>
  <c r="AW2808"/>
  <c r="AW3710"/>
  <c r="AS5155"/>
  <c r="AM5243"/>
  <c r="L5679"/>
  <c r="AG5729"/>
  <c r="AD5825"/>
  <c r="Q5969"/>
  <c r="AS6311"/>
  <c r="Z6360"/>
  <c r="L6998"/>
  <c r="L6978" s="1"/>
  <c r="AQ7149"/>
  <c r="AD7401"/>
  <c r="M8558"/>
  <c r="O9072"/>
  <c r="AW9090"/>
  <c r="AW3443"/>
  <c r="P5679"/>
  <c r="P5710" s="1"/>
  <c r="P5716" s="1"/>
  <c r="P5720" s="1"/>
  <c r="AC7838"/>
  <c r="O8984"/>
  <c r="P9034"/>
  <c r="AN8694"/>
  <c r="AW5443"/>
  <c r="S3594"/>
  <c r="S3620" s="1"/>
  <c r="AG5825"/>
  <c r="AG5854" s="1"/>
  <c r="AG5860" s="1"/>
  <c r="AG5864" s="1"/>
  <c r="Z5969"/>
  <c r="R6018"/>
  <c r="Z6164"/>
  <c r="AC6409"/>
  <c r="R6703"/>
  <c r="AD6851"/>
  <c r="AS6998"/>
  <c r="AK8462"/>
  <c r="Z8558"/>
  <c r="AO9034"/>
  <c r="AW1866"/>
  <c r="AW4883"/>
  <c r="S5389"/>
  <c r="AW3093"/>
  <c r="AW3188"/>
  <c r="AW5450"/>
  <c r="AW6022"/>
  <c r="AW3112"/>
  <c r="AW8172"/>
  <c r="AW5598"/>
  <c r="AW2148"/>
  <c r="AW3314"/>
  <c r="AW4850"/>
  <c r="S7448"/>
  <c r="S7478" s="1"/>
  <c r="AW4917"/>
  <c r="AW4346"/>
  <c r="AW5442"/>
  <c r="AW6814"/>
  <c r="AW1978"/>
  <c r="AW2558"/>
  <c r="AW3130"/>
  <c r="AW4843"/>
  <c r="AW5430"/>
  <c r="AW7367"/>
  <c r="AW4897"/>
  <c r="AW2924"/>
  <c r="AW3609"/>
  <c r="AW4833"/>
  <c r="AW7092"/>
  <c r="AW8007"/>
  <c r="AW5610"/>
  <c r="AW5698"/>
  <c r="AW5793"/>
  <c r="AW7370"/>
  <c r="AW8045"/>
  <c r="AW5602"/>
  <c r="AW8030"/>
  <c r="S5171"/>
  <c r="AS1813"/>
  <c r="AS1812" s="1"/>
  <c r="AW5367"/>
  <c r="AW8389"/>
  <c r="AS7167"/>
  <c r="AW8049"/>
  <c r="AW8046"/>
  <c r="AW8038"/>
  <c r="S8028"/>
  <c r="S7933"/>
  <c r="S6753"/>
  <c r="S6782" s="1"/>
  <c r="S6788" s="1"/>
  <c r="S5777"/>
  <c r="S5806" s="1"/>
  <c r="S5812" s="1"/>
  <c r="S4815"/>
  <c r="AW4820"/>
  <c r="AW3612"/>
  <c r="AW1274"/>
  <c r="AW2482"/>
  <c r="S2462"/>
  <c r="J5171"/>
  <c r="J5365"/>
  <c r="AF8169"/>
  <c r="S7941"/>
  <c r="S8144"/>
  <c r="S7167"/>
  <c r="S7354"/>
  <c r="AW6755"/>
  <c r="S5679"/>
  <c r="S5155"/>
  <c r="S5607"/>
  <c r="S5582"/>
  <c r="AW5601"/>
  <c r="AF1817"/>
  <c r="AW4603"/>
  <c r="S1802"/>
  <c r="S1817"/>
  <c r="AW2193"/>
  <c r="AK2916" l="1"/>
  <c r="AK2921" s="1"/>
  <c r="AK2925" s="1"/>
  <c r="AT670"/>
  <c r="AP1096"/>
  <c r="AP1161" s="1"/>
  <c r="J4246"/>
  <c r="J4275" s="1"/>
  <c r="L8736"/>
  <c r="L8747" s="1"/>
  <c r="J1413"/>
  <c r="AW1821"/>
  <c r="AM5144"/>
  <c r="AM8793"/>
  <c r="AM8797" s="1"/>
  <c r="W8206"/>
  <c r="W8235" s="1"/>
  <c r="W5631"/>
  <c r="W5660" s="1"/>
  <c r="AL8950"/>
  <c r="AD7908"/>
  <c r="L5144"/>
  <c r="AJ6948"/>
  <c r="AD8351"/>
  <c r="AD8362" s="1"/>
  <c r="AJ7211"/>
  <c r="J3869"/>
  <c r="Y7826"/>
  <c r="Y7825" s="1"/>
  <c r="AO613"/>
  <c r="AS750"/>
  <c r="AS782" s="1"/>
  <c r="AS788" s="1"/>
  <c r="AS792" s="1"/>
  <c r="AD7589"/>
  <c r="AD7595" s="1"/>
  <c r="AD7599" s="1"/>
  <c r="AO8351"/>
  <c r="AO8362" s="1"/>
  <c r="AS1791"/>
  <c r="AJ5243"/>
  <c r="AJ5273" s="1"/>
  <c r="W8569"/>
  <c r="Q1542"/>
  <c r="Q1589" s="1"/>
  <c r="AE49"/>
  <c r="AE56" s="1"/>
  <c r="AE60" s="1"/>
  <c r="AK4246"/>
  <c r="AN4228"/>
  <c r="AN4233" s="1"/>
  <c r="AN4237" s="1"/>
  <c r="AJ5485"/>
  <c r="AJ5515" s="1"/>
  <c r="AO7826"/>
  <c r="AO7825" s="1"/>
  <c r="AW1239"/>
  <c r="O1413"/>
  <c r="O1412" s="1"/>
  <c r="O1461" s="1"/>
  <c r="AN7967"/>
  <c r="R1368"/>
  <c r="R1373" s="1"/>
  <c r="W2273"/>
  <c r="AN3899"/>
  <c r="AN3904" s="1"/>
  <c r="AN3908" s="1"/>
  <c r="AO7184"/>
  <c r="AO7183" s="1"/>
  <c r="W2792"/>
  <c r="AP7954"/>
  <c r="AT6926"/>
  <c r="AT6932" s="1"/>
  <c r="AT6936" s="1"/>
  <c r="X1262"/>
  <c r="X1312" s="1"/>
  <c r="AE1607"/>
  <c r="AJ2981"/>
  <c r="AK1413"/>
  <c r="AK1412" s="1"/>
  <c r="AK1461" s="1"/>
  <c r="AK2065"/>
  <c r="AK2070" s="1"/>
  <c r="Q1161"/>
  <c r="Q1167" s="1"/>
  <c r="Q1171" s="1"/>
  <c r="P7589"/>
  <c r="P7595" s="1"/>
  <c r="P7599" s="1"/>
  <c r="R692"/>
  <c r="R691" s="1"/>
  <c r="R719" s="1"/>
  <c r="R725" s="1"/>
  <c r="R729" s="1"/>
  <c r="J702"/>
  <c r="W309"/>
  <c r="J6605"/>
  <c r="W6654"/>
  <c r="K1607"/>
  <c r="K1663" s="1"/>
  <c r="K1675" s="1"/>
  <c r="K5418"/>
  <c r="K5424" s="1"/>
  <c r="K5428" s="1"/>
  <c r="J7525"/>
  <c r="AJ2840"/>
  <c r="AO1589"/>
  <c r="AO1598" s="1"/>
  <c r="J1480"/>
  <c r="J6459"/>
  <c r="Q5144"/>
  <c r="AL1988"/>
  <c r="AT1262"/>
  <c r="AT1312" s="1"/>
  <c r="X8351"/>
  <c r="X8356" s="1"/>
  <c r="X8360" s="1"/>
  <c r="AF7826"/>
  <c r="AF7825" s="1"/>
  <c r="J9086"/>
  <c r="X9102"/>
  <c r="L1757"/>
  <c r="L1774" s="1"/>
  <c r="K1262"/>
  <c r="K1312" s="1"/>
  <c r="K1319" s="1"/>
  <c r="T8351"/>
  <c r="T8356" s="1"/>
  <c r="T1096"/>
  <c r="T1161" s="1"/>
  <c r="AJ2745"/>
  <c r="AP9033"/>
  <c r="AP9032" s="1"/>
  <c r="AS8950"/>
  <c r="AC6926"/>
  <c r="AC6932" s="1"/>
  <c r="AC6936" s="1"/>
  <c r="AK2727"/>
  <c r="AK2732" s="1"/>
  <c r="J8317"/>
  <c r="AO8950"/>
  <c r="AK2397"/>
  <c r="AK2402" s="1"/>
  <c r="AK2406" s="1"/>
  <c r="J5631"/>
  <c r="AM4701"/>
  <c r="AM4706" s="1"/>
  <c r="AM4710" s="1"/>
  <c r="AG7589"/>
  <c r="AG7595" s="1"/>
  <c r="AG7599" s="1"/>
  <c r="AC8950"/>
  <c r="N1096"/>
  <c r="N1161" s="1"/>
  <c r="N1167" s="1"/>
  <c r="N1171" s="1"/>
  <c r="T1607"/>
  <c r="T1663" s="1"/>
  <c r="T1675" s="1"/>
  <c r="Y2680"/>
  <c r="Y2685" s="1"/>
  <c r="AJ3292"/>
  <c r="AJ3297" s="1"/>
  <c r="AW989"/>
  <c r="AJ1358"/>
  <c r="T8950"/>
  <c r="AT1607"/>
  <c r="AT1663" s="1"/>
  <c r="AT1675" s="1"/>
  <c r="AB8937"/>
  <c r="R8456"/>
  <c r="R8455" s="1"/>
  <c r="R8549" s="1"/>
  <c r="R8560" s="1"/>
  <c r="AQ1480"/>
  <c r="X1246"/>
  <c r="AL8814"/>
  <c r="AL8877" s="1"/>
  <c r="AL8939" s="1"/>
  <c r="M4323"/>
  <c r="M4328" s="1"/>
  <c r="M4332" s="1"/>
  <c r="T613"/>
  <c r="T622" s="1"/>
  <c r="AB8180"/>
  <c r="L2491"/>
  <c r="L2496" s="1"/>
  <c r="L2500" s="1"/>
  <c r="J6896"/>
  <c r="J6926" s="1"/>
  <c r="X49"/>
  <c r="X56" s="1"/>
  <c r="X60" s="1"/>
  <c r="Q13"/>
  <c r="Q49" s="1"/>
  <c r="Q56" s="1"/>
  <c r="Q60" s="1"/>
  <c r="W1894"/>
  <c r="Y8937"/>
  <c r="AL1471"/>
  <c r="AR7187"/>
  <c r="AD5144"/>
  <c r="K6164"/>
  <c r="M7778"/>
  <c r="M7784" s="1"/>
  <c r="M7788" s="1"/>
  <c r="AQ6926"/>
  <c r="AQ6932" s="1"/>
  <c r="AQ6936" s="1"/>
  <c r="Y2822"/>
  <c r="Y2827" s="1"/>
  <c r="Y2831" s="1"/>
  <c r="AL8937"/>
  <c r="W1791"/>
  <c r="AP1262"/>
  <c r="AP1312" s="1"/>
  <c r="Z8406"/>
  <c r="Z8410" s="1"/>
  <c r="AW5108"/>
  <c r="AJ5003"/>
  <c r="AJ5032" s="1"/>
  <c r="AF1262"/>
  <c r="AF1312" s="1"/>
  <c r="AF1319" s="1"/>
  <c r="AS7826"/>
  <c r="AS7825" s="1"/>
  <c r="P1096"/>
  <c r="P1161" s="1"/>
  <c r="AP8814"/>
  <c r="AP8877" s="1"/>
  <c r="AP8939" s="1"/>
  <c r="Z7636"/>
  <c r="Z7642" s="1"/>
  <c r="Z7646" s="1"/>
  <c r="AC670"/>
  <c r="AW701"/>
  <c r="R7966"/>
  <c r="M1184"/>
  <c r="M1246" s="1"/>
  <c r="AE6926"/>
  <c r="AE6932" s="1"/>
  <c r="AE6936" s="1"/>
  <c r="S8937"/>
  <c r="AE498"/>
  <c r="AE504" s="1"/>
  <c r="AE508" s="1"/>
  <c r="S7826"/>
  <c r="S7825" s="1"/>
  <c r="AL1184"/>
  <c r="AL1246" s="1"/>
  <c r="AD1184"/>
  <c r="AD1246" s="1"/>
  <c r="AW7457"/>
  <c r="AD5758"/>
  <c r="AD5764" s="1"/>
  <c r="AD5768" s="1"/>
  <c r="Y1542"/>
  <c r="Y1589" s="1"/>
  <c r="Y1598" s="1"/>
  <c r="AT1368"/>
  <c r="AT1379" s="1"/>
  <c r="W411"/>
  <c r="J5873"/>
  <c r="J5902" s="1"/>
  <c r="J8950"/>
  <c r="Y8351"/>
  <c r="Y8362" s="1"/>
  <c r="J5050"/>
  <c r="X4606"/>
  <c r="X4611" s="1"/>
  <c r="X4615" s="1"/>
  <c r="AJ6896"/>
  <c r="AJ6926" s="1"/>
  <c r="X7954"/>
  <c r="AD8604"/>
  <c r="AD8608" s="1"/>
  <c r="W5969"/>
  <c r="W5999" s="1"/>
  <c r="AM7496"/>
  <c r="AM7533" s="1"/>
  <c r="AM7539" s="1"/>
  <c r="AM7543" s="1"/>
  <c r="W6753"/>
  <c r="W6782" s="1"/>
  <c r="L379"/>
  <c r="L385" s="1"/>
  <c r="L389" s="1"/>
  <c r="Y5144"/>
  <c r="W865"/>
  <c r="J7979"/>
  <c r="J4909"/>
  <c r="J4938" s="1"/>
  <c r="AW1585"/>
  <c r="AR1542"/>
  <c r="AR1589" s="1"/>
  <c r="AR1598" s="1"/>
  <c r="S1542"/>
  <c r="S1589" s="1"/>
  <c r="S1598" s="1"/>
  <c r="M8736"/>
  <c r="M8747" s="1"/>
  <c r="AK7826"/>
  <c r="AK7825" s="1"/>
  <c r="AW1489"/>
  <c r="AG1791"/>
  <c r="AW7365"/>
  <c r="Y7684"/>
  <c r="Y7690" s="1"/>
  <c r="X692"/>
  <c r="X691" s="1"/>
  <c r="X719" s="1"/>
  <c r="X725" s="1"/>
  <c r="X729" s="1"/>
  <c r="AW5706"/>
  <c r="O7178"/>
  <c r="O7177" s="1"/>
  <c r="P670"/>
  <c r="M1262"/>
  <c r="M1312" s="1"/>
  <c r="S1262"/>
  <c r="S1312" s="1"/>
  <c r="AJ3358"/>
  <c r="AW33"/>
  <c r="J7306"/>
  <c r="J7336" s="1"/>
  <c r="T1791"/>
  <c r="AM8736"/>
  <c r="AM8747" s="1"/>
  <c r="J5389"/>
  <c r="AG1368"/>
  <c r="AG1373" s="1"/>
  <c r="L4463"/>
  <c r="L4468" s="1"/>
  <c r="X1607"/>
  <c r="X1663" s="1"/>
  <c r="X1675" s="1"/>
  <c r="X70"/>
  <c r="X99" s="1"/>
  <c r="X105" s="1"/>
  <c r="Z8814"/>
  <c r="Z8877" s="1"/>
  <c r="AJ8259"/>
  <c r="J3358"/>
  <c r="J3387" s="1"/>
  <c r="AR7589"/>
  <c r="AR7595" s="1"/>
  <c r="AR7599" s="1"/>
  <c r="AJ7576"/>
  <c r="AW697"/>
  <c r="AR49"/>
  <c r="AR56" s="1"/>
  <c r="AR60" s="1"/>
  <c r="AR5170"/>
  <c r="AJ1791"/>
  <c r="AA3151"/>
  <c r="AA3156" s="1"/>
  <c r="AA3160" s="1"/>
  <c r="N1791"/>
  <c r="X1368"/>
  <c r="X1373" s="1"/>
  <c r="J692"/>
  <c r="Z1184"/>
  <c r="Z1246" s="1"/>
  <c r="AC7954"/>
  <c r="K7589"/>
  <c r="K7595" s="1"/>
  <c r="K7599" s="1"/>
  <c r="AW5884"/>
  <c r="AJ8206"/>
  <c r="J1184"/>
  <c r="P8180"/>
  <c r="P8184" s="1"/>
  <c r="AW150"/>
  <c r="AA3759"/>
  <c r="AA3764" s="1"/>
  <c r="AA3768" s="1"/>
  <c r="S691"/>
  <c r="S719" s="1"/>
  <c r="S725" s="1"/>
  <c r="S729" s="1"/>
  <c r="W6948"/>
  <c r="J1358"/>
  <c r="AN5758"/>
  <c r="AN5764" s="1"/>
  <c r="AN5768" s="1"/>
  <c r="J99"/>
  <c r="J105" s="1"/>
  <c r="W5582"/>
  <c r="W6998"/>
  <c r="W6978" s="1"/>
  <c r="M7187"/>
  <c r="AW1562"/>
  <c r="AD1774"/>
  <c r="AJ5195"/>
  <c r="AJ5224" s="1"/>
  <c r="AB2727"/>
  <c r="AB2732" s="1"/>
  <c r="AB2736" s="1"/>
  <c r="W2556"/>
  <c r="AJ3500"/>
  <c r="AM670"/>
  <c r="AW5221"/>
  <c r="AW5303"/>
  <c r="AW1635"/>
  <c r="Y8974"/>
  <c r="Y8973" s="1"/>
  <c r="AG670"/>
  <c r="AJ980"/>
  <c r="AJ1607"/>
  <c r="AK5854"/>
  <c r="AK5860" s="1"/>
  <c r="AK5864" s="1"/>
  <c r="AW314"/>
  <c r="AM1923"/>
  <c r="AM1928" s="1"/>
  <c r="AM1932" s="1"/>
  <c r="W3821"/>
  <c r="AJ6262"/>
  <c r="AJ6292" s="1"/>
  <c r="AW4396"/>
  <c r="AW315"/>
  <c r="AA6018"/>
  <c r="AA6047" s="1"/>
  <c r="AA6053" s="1"/>
  <c r="AA6057" s="1"/>
  <c r="AL5825"/>
  <c r="T692"/>
  <c r="T691" s="1"/>
  <c r="T719" s="1"/>
  <c r="T725" s="1"/>
  <c r="T729" s="1"/>
  <c r="J8661"/>
  <c r="J7802"/>
  <c r="J3169"/>
  <c r="J1988"/>
  <c r="J2934"/>
  <c r="J2963" s="1"/>
  <c r="AW7895"/>
  <c r="AQ1184"/>
  <c r="AQ1246" s="1"/>
  <c r="AD7533"/>
  <c r="AD7539" s="1"/>
  <c r="AD7543" s="1"/>
  <c r="L3899"/>
  <c r="L3904" s="1"/>
  <c r="L3908" s="1"/>
  <c r="AW4344"/>
  <c r="AD8974"/>
  <c r="AD8973" s="1"/>
  <c r="W7922"/>
  <c r="T1816"/>
  <c r="AJ5097"/>
  <c r="AJ8144"/>
  <c r="AJ8174" s="1"/>
  <c r="AD1413"/>
  <c r="AD1412" s="1"/>
  <c r="AD1461" s="1"/>
  <c r="AK3821"/>
  <c r="AK3851" s="1"/>
  <c r="AK3856" s="1"/>
  <c r="AN1161"/>
  <c r="L895"/>
  <c r="L902" s="1"/>
  <c r="L906" s="1"/>
  <c r="AS7931"/>
  <c r="AS7930" s="1"/>
  <c r="X8065"/>
  <c r="X8069" s="1"/>
  <c r="X7966"/>
  <c r="AQ9102"/>
  <c r="AP8974"/>
  <c r="AP8973" s="1"/>
  <c r="AJ750"/>
  <c r="AJ782" s="1"/>
  <c r="AW5295"/>
  <c r="AW7945"/>
  <c r="Q8793"/>
  <c r="Q8797" s="1"/>
  <c r="P1521"/>
  <c r="M4558"/>
  <c r="M4563" s="1"/>
  <c r="M4567" s="1"/>
  <c r="L5854"/>
  <c r="L5860" s="1"/>
  <c r="L5864" s="1"/>
  <c r="AN5806"/>
  <c r="AN5812" s="1"/>
  <c r="AN5816" s="1"/>
  <c r="AP1521"/>
  <c r="AD750"/>
  <c r="AD782" s="1"/>
  <c r="AD788" s="1"/>
  <c r="AD792" s="1"/>
  <c r="AG6926"/>
  <c r="N1607"/>
  <c r="AW4792"/>
  <c r="K7778"/>
  <c r="K7784" s="1"/>
  <c r="K7788" s="1"/>
  <c r="K4606"/>
  <c r="K4611" s="1"/>
  <c r="K4615" s="1"/>
  <c r="S1096"/>
  <c r="S1161" s="1"/>
  <c r="AL6926"/>
  <c r="AP1791"/>
  <c r="AP9102"/>
  <c r="AP670"/>
  <c r="R1542"/>
  <c r="R1589" s="1"/>
  <c r="R1598" s="1"/>
  <c r="AS1542"/>
  <c r="AS1589" s="1"/>
  <c r="AS1598" s="1"/>
  <c r="AG1184"/>
  <c r="AG1246" s="1"/>
  <c r="AR1262"/>
  <c r="AR1312" s="1"/>
  <c r="M4275"/>
  <c r="M4280" s="1"/>
  <c r="M4284" s="1"/>
  <c r="AR1096"/>
  <c r="AR1161" s="1"/>
  <c r="AR1167" s="1"/>
  <c r="AR1171" s="1"/>
  <c r="AP750"/>
  <c r="AP782" s="1"/>
  <c r="AP788" s="1"/>
  <c r="AP792" s="1"/>
  <c r="L1368"/>
  <c r="L1373" s="1"/>
  <c r="Z379"/>
  <c r="Z385" s="1"/>
  <c r="Z389" s="1"/>
  <c r="AL613"/>
  <c r="K2981"/>
  <c r="K3010" s="1"/>
  <c r="K3015" s="1"/>
  <c r="K3019" s="1"/>
  <c r="AK865"/>
  <c r="AK8937"/>
  <c r="Y4558"/>
  <c r="Y4563" s="1"/>
  <c r="X5144"/>
  <c r="X5176" s="1"/>
  <c r="O5144"/>
  <c r="AN5902"/>
  <c r="AN5908" s="1"/>
  <c r="AN5912" s="1"/>
  <c r="AD8950"/>
  <c r="Q8950"/>
  <c r="AN692"/>
  <c r="AN691" s="1"/>
  <c r="AN719" s="1"/>
  <c r="AN725" s="1"/>
  <c r="AN729" s="1"/>
  <c r="L7551"/>
  <c r="L7589" s="1"/>
  <c r="L7595" s="1"/>
  <c r="L7599" s="1"/>
  <c r="AA4228"/>
  <c r="AA4233" s="1"/>
  <c r="AJ5921"/>
  <c r="AJ5950" s="1"/>
  <c r="AM5969"/>
  <c r="X3310"/>
  <c r="X3340" s="1"/>
  <c r="X3345" s="1"/>
  <c r="X3349" s="1"/>
  <c r="J6556"/>
  <c r="J6586" s="1"/>
  <c r="AW133"/>
  <c r="AN1063"/>
  <c r="AK3667"/>
  <c r="AK3672" s="1"/>
  <c r="AK3676" s="1"/>
  <c r="AN7589"/>
  <c r="AN7595" s="1"/>
  <c r="AN7599" s="1"/>
  <c r="AD1480"/>
  <c r="AD1521" s="1"/>
  <c r="AF8351"/>
  <c r="AF8356" s="1"/>
  <c r="AJ1653"/>
  <c r="AJ1652" s="1"/>
  <c r="Y2727"/>
  <c r="Y2732" s="1"/>
  <c r="AD7140"/>
  <c r="Z5144"/>
  <c r="AA8356"/>
  <c r="AA8360" s="1"/>
  <c r="AP7533"/>
  <c r="AP7539" s="1"/>
  <c r="AP7543" s="1"/>
  <c r="W2698"/>
  <c r="W2727" s="1"/>
  <c r="J5679"/>
  <c r="AN7908"/>
  <c r="S8814"/>
  <c r="O8736"/>
  <c r="O8747" s="1"/>
  <c r="AM8927"/>
  <c r="AM8933" s="1"/>
  <c r="AM2349"/>
  <c r="AM2354" s="1"/>
  <c r="AM2358" s="1"/>
  <c r="K1096"/>
  <c r="K1161" s="1"/>
  <c r="AJ5170"/>
  <c r="AW1483"/>
  <c r="AW3928"/>
  <c r="W4481"/>
  <c r="W3500"/>
  <c r="J1048"/>
  <c r="W5195"/>
  <c r="W5224" s="1"/>
  <c r="W7954"/>
  <c r="W3453"/>
  <c r="AJ2178"/>
  <c r="N4719"/>
  <c r="N4748" s="1"/>
  <c r="N4753" s="1"/>
  <c r="N4757" s="1"/>
  <c r="AW7044"/>
  <c r="AW944"/>
  <c r="AL5582"/>
  <c r="AL5612" s="1"/>
  <c r="AL5618" s="1"/>
  <c r="AL5622" s="1"/>
  <c r="W7908"/>
  <c r="J2509"/>
  <c r="AW5349"/>
  <c r="AA8288"/>
  <c r="AA7968" s="1"/>
  <c r="Y7533"/>
  <c r="Y7539" s="1"/>
  <c r="Y7543" s="1"/>
  <c r="J1134"/>
  <c r="J6164"/>
  <c r="J4481"/>
  <c r="J4510" s="1"/>
  <c r="AG8937"/>
  <c r="W4815"/>
  <c r="J5292"/>
  <c r="J5321" s="1"/>
  <c r="AQ8065"/>
  <c r="AQ8069" s="1"/>
  <c r="AQ7966"/>
  <c r="AJ5582"/>
  <c r="W7654"/>
  <c r="AJ5050"/>
  <c r="AK7931"/>
  <c r="AK7930" s="1"/>
  <c r="AO7908"/>
  <c r="AW1594"/>
  <c r="AJ1514"/>
  <c r="AQ6194"/>
  <c r="AQ6200" s="1"/>
  <c r="AQ6204" s="1"/>
  <c r="O692"/>
  <c r="O691" s="1"/>
  <c r="O719" s="1"/>
  <c r="O725" s="1"/>
  <c r="O729" s="1"/>
  <c r="J1289"/>
  <c r="K2650"/>
  <c r="K2680" s="1"/>
  <c r="K2685" s="1"/>
  <c r="K2689" s="1"/>
  <c r="AK575"/>
  <c r="AK613" s="1"/>
  <c r="AA469"/>
  <c r="AA498" s="1"/>
  <c r="AA504" s="1"/>
  <c r="AA508" s="1"/>
  <c r="R1413"/>
  <c r="R1412" s="1"/>
  <c r="Q7533"/>
  <c r="Q7539" s="1"/>
  <c r="Q7543" s="1"/>
  <c r="P1246"/>
  <c r="Q7589"/>
  <c r="Q7595" s="1"/>
  <c r="Q7599" s="1"/>
  <c r="AN7533"/>
  <c r="AN7539" s="1"/>
  <c r="AN7543" s="1"/>
  <c r="AJ865"/>
  <c r="AJ895" s="1"/>
  <c r="AL1262"/>
  <c r="AL1312" s="1"/>
  <c r="AJ6213"/>
  <c r="AJ6243" s="1"/>
  <c r="AJ921"/>
  <c r="X5079"/>
  <c r="X5084" s="1"/>
  <c r="X5088" s="1"/>
  <c r="AQ5144"/>
  <c r="AL1607"/>
  <c r="AL1663" s="1"/>
  <c r="AL1675" s="1"/>
  <c r="X5710"/>
  <c r="X5716" s="1"/>
  <c r="X5720" s="1"/>
  <c r="AW9068"/>
  <c r="AB1542"/>
  <c r="AB1589" s="1"/>
  <c r="AB1598" s="1"/>
  <c r="T8736"/>
  <c r="T8747" s="1"/>
  <c r="AP6926"/>
  <c r="AB1262"/>
  <c r="AA838"/>
  <c r="AA844" s="1"/>
  <c r="AA848" s="1"/>
  <c r="M5144"/>
  <c r="M5176" s="1"/>
  <c r="AW6126"/>
  <c r="Q6926"/>
  <c r="Q6932" s="1"/>
  <c r="Q6936" s="1"/>
  <c r="M4844"/>
  <c r="M4849" s="1"/>
  <c r="M4853" s="1"/>
  <c r="L1262"/>
  <c r="L1312" s="1"/>
  <c r="P8736"/>
  <c r="P8747" s="1"/>
  <c r="AL7287"/>
  <c r="AL7293" s="1"/>
  <c r="AL7297" s="1"/>
  <c r="AC1368"/>
  <c r="AC1373" s="1"/>
  <c r="T1368"/>
  <c r="T1373" s="1"/>
  <c r="AL2255"/>
  <c r="AL2260" s="1"/>
  <c r="AL2264" s="1"/>
  <c r="AN5466"/>
  <c r="AN5472" s="1"/>
  <c r="AN5476" s="1"/>
  <c r="AK5079"/>
  <c r="AK5084" s="1"/>
  <c r="AK5088" s="1"/>
  <c r="N6341"/>
  <c r="N6347" s="1"/>
  <c r="N6351" s="1"/>
  <c r="AJ3946"/>
  <c r="K895"/>
  <c r="K902" s="1"/>
  <c r="K906" s="1"/>
  <c r="J631"/>
  <c r="AM1589"/>
  <c r="AM1598" s="1"/>
  <c r="R6096"/>
  <c r="R6102" s="1"/>
  <c r="R6106" s="1"/>
  <c r="J1568"/>
  <c r="J980"/>
  <c r="W1389"/>
  <c r="AW5834"/>
  <c r="X1816"/>
  <c r="AC1816"/>
  <c r="AW5591"/>
  <c r="R5170"/>
  <c r="AW8717"/>
  <c r="W7187"/>
  <c r="O1368"/>
  <c r="O1379" s="1"/>
  <c r="K3917"/>
  <c r="AJ243"/>
  <c r="J8897"/>
  <c r="J7654"/>
  <c r="J7684" s="1"/>
  <c r="Z8059"/>
  <c r="Z8065" s="1"/>
  <c r="Z8069" s="1"/>
  <c r="AW3738"/>
  <c r="AW695"/>
  <c r="J7496"/>
  <c r="AQ7184"/>
  <c r="AQ7183" s="1"/>
  <c r="AJ5340"/>
  <c r="W2745"/>
  <c r="Z1471"/>
  <c r="Z2916"/>
  <c r="Z2921" s="1"/>
  <c r="AM1262"/>
  <c r="AM1312" s="1"/>
  <c r="AM5170"/>
  <c r="AA2869"/>
  <c r="AA2874" s="1"/>
  <c r="AA2878" s="1"/>
  <c r="N4087"/>
  <c r="N4092" s="1"/>
  <c r="N4096" s="1"/>
  <c r="Z6971"/>
  <c r="Z6970" s="1"/>
  <c r="Z7140" s="1"/>
  <c r="J6948"/>
  <c r="W7860"/>
  <c r="W7859" s="1"/>
  <c r="AW4979"/>
  <c r="L3638"/>
  <c r="AN3546"/>
  <c r="AL3151"/>
  <c r="AL3156" s="1"/>
  <c r="AL3160" s="1"/>
  <c r="AW2426"/>
  <c r="R7157"/>
  <c r="R7156" s="1"/>
  <c r="AG7908"/>
  <c r="AS1413"/>
  <c r="AS1412" s="1"/>
  <c r="AS1461" s="1"/>
  <c r="W3310"/>
  <c r="K5243"/>
  <c r="J7354"/>
  <c r="J7383" s="1"/>
  <c r="O1096"/>
  <c r="O1161" s="1"/>
  <c r="AP7478"/>
  <c r="AP7484" s="1"/>
  <c r="AP7488" s="1"/>
  <c r="Q4748"/>
  <c r="Q4753" s="1"/>
  <c r="Q4757" s="1"/>
  <c r="AA5079"/>
  <c r="AA5084" s="1"/>
  <c r="AA5088" s="1"/>
  <c r="M8351"/>
  <c r="Z1542"/>
  <c r="Z1589" s="1"/>
  <c r="Z1598" s="1"/>
  <c r="AA1368"/>
  <c r="Z782"/>
  <c r="Z788" s="1"/>
  <c r="Z792" s="1"/>
  <c r="AF2160"/>
  <c r="AF2165" s="1"/>
  <c r="AF2169" s="1"/>
  <c r="P6926"/>
  <c r="P6932" s="1"/>
  <c r="P6936" s="1"/>
  <c r="AK2632"/>
  <c r="AK2637" s="1"/>
  <c r="AK670"/>
  <c r="M9102"/>
  <c r="AL49"/>
  <c r="AL56" s="1"/>
  <c r="AL60" s="1"/>
  <c r="AK8814"/>
  <c r="AK8877" s="1"/>
  <c r="AR8877"/>
  <c r="AR8939" s="1"/>
  <c r="M6926"/>
  <c r="Y1262"/>
  <c r="X6145"/>
  <c r="X6151" s="1"/>
  <c r="X6155" s="1"/>
  <c r="AL7533"/>
  <c r="AL7539" s="1"/>
  <c r="AL7543" s="1"/>
  <c r="AS8736"/>
  <c r="AS8741" s="1"/>
  <c r="AR1368"/>
  <c r="AR1373" s="1"/>
  <c r="AR1377" s="1"/>
  <c r="R9102"/>
  <c r="AS2916"/>
  <c r="AS2921" s="1"/>
  <c r="AS2925" s="1"/>
  <c r="AW5366"/>
  <c r="R49"/>
  <c r="R166" s="1"/>
  <c r="X4891"/>
  <c r="X4896" s="1"/>
  <c r="X4900" s="1"/>
  <c r="AW4352"/>
  <c r="Z691"/>
  <c r="Z719" s="1"/>
  <c r="Z725" s="1"/>
  <c r="Z729" s="1"/>
  <c r="AF613"/>
  <c r="AF622" s="1"/>
  <c r="AQ8736"/>
  <c r="AQ8747" s="1"/>
  <c r="Z1368"/>
  <c r="Z1379" s="1"/>
  <c r="AF1589"/>
  <c r="AF1598" s="1"/>
  <c r="J2083"/>
  <c r="AW22"/>
  <c r="K7931"/>
  <c r="K7930" s="1"/>
  <c r="AA6971"/>
  <c r="AA6970" s="1"/>
  <c r="AA7140" s="1"/>
  <c r="X6971"/>
  <c r="X6970" s="1"/>
  <c r="X7140" s="1"/>
  <c r="AL921"/>
  <c r="AL950" s="1"/>
  <c r="AL956" s="1"/>
  <c r="AL960" s="1"/>
  <c r="Y5170"/>
  <c r="AJ1568"/>
  <c r="AW1693"/>
  <c r="M2083"/>
  <c r="M2112" s="1"/>
  <c r="M2117" s="1"/>
  <c r="M2121" s="1"/>
  <c r="X1894"/>
  <c r="X1923" s="1"/>
  <c r="X1928" s="1"/>
  <c r="X1932" s="1"/>
  <c r="AW1157"/>
  <c r="AW1149"/>
  <c r="Q8974"/>
  <c r="Q8973" s="1"/>
  <c r="N8974"/>
  <c r="N8973" s="1"/>
  <c r="AC7908"/>
  <c r="L7908"/>
  <c r="AT7157"/>
  <c r="AT7156" s="1"/>
  <c r="T7187"/>
  <c r="L7187"/>
  <c r="AP1413"/>
  <c r="AP1412" s="1"/>
  <c r="AP1461" s="1"/>
  <c r="K782"/>
  <c r="K788" s="1"/>
  <c r="K792" s="1"/>
  <c r="AW1942"/>
  <c r="Z1941"/>
  <c r="Z1970" s="1"/>
  <c r="Z1975" s="1"/>
  <c r="Z1979" s="1"/>
  <c r="AL243"/>
  <c r="AL269" s="1"/>
  <c r="AL275" s="1"/>
  <c r="AL279" s="1"/>
  <c r="AE8736"/>
  <c r="AE8741" s="1"/>
  <c r="N8685"/>
  <c r="N8696" s="1"/>
  <c r="AW364"/>
  <c r="AW8328"/>
  <c r="AS7178"/>
  <c r="AS7177" s="1"/>
  <c r="AM4909"/>
  <c r="AM4938" s="1"/>
  <c r="AM4943" s="1"/>
  <c r="AM4947" s="1"/>
  <c r="AW932"/>
  <c r="J575"/>
  <c r="Q9102"/>
  <c r="AL7954"/>
  <c r="AN1757"/>
  <c r="M950"/>
  <c r="M956" s="1"/>
  <c r="M960" s="1"/>
  <c r="AQ8406"/>
  <c r="AQ8410" s="1"/>
  <c r="AQ8412"/>
  <c r="R6932"/>
  <c r="R6936" s="1"/>
  <c r="Q1413"/>
  <c r="Q1412" s="1"/>
  <c r="Q1461" s="1"/>
  <c r="W6115"/>
  <c r="AM3122"/>
  <c r="AM3151" s="1"/>
  <c r="AM3156" s="1"/>
  <c r="AM3160" s="1"/>
  <c r="AJ7749"/>
  <c r="AJ4434"/>
  <c r="AW5169"/>
  <c r="W7401"/>
  <c r="W7430" s="1"/>
  <c r="AK7184"/>
  <c r="AK7183" s="1"/>
  <c r="W8144"/>
  <c r="W8174" s="1"/>
  <c r="AC8814"/>
  <c r="AC8877" s="1"/>
  <c r="AC8939" s="1"/>
  <c r="AD1312"/>
  <c r="J4105"/>
  <c r="AM4416"/>
  <c r="AM4421" s="1"/>
  <c r="AM4425" s="1"/>
  <c r="L3993"/>
  <c r="L3998" s="1"/>
  <c r="L4002" s="1"/>
  <c r="K4510"/>
  <c r="K4515" s="1"/>
  <c r="K4519" s="1"/>
  <c r="AR8950"/>
  <c r="O613"/>
  <c r="AF7589"/>
  <c r="AF7595" s="1"/>
  <c r="AF7599" s="1"/>
  <c r="Q7908"/>
  <c r="M8950"/>
  <c r="L8814"/>
  <c r="L8877" s="1"/>
  <c r="L8939" s="1"/>
  <c r="W7306"/>
  <c r="W7336" s="1"/>
  <c r="AW1818"/>
  <c r="AL1096"/>
  <c r="AL1161" s="1"/>
  <c r="AM8174"/>
  <c r="AM8180" s="1"/>
  <c r="AN1589"/>
  <c r="AN1598" s="1"/>
  <c r="Y670"/>
  <c r="M1368"/>
  <c r="M1379" s="1"/>
  <c r="O1480"/>
  <c r="AR1184"/>
  <c r="AR1246" s="1"/>
  <c r="J750"/>
  <c r="J782" s="1"/>
  <c r="Y8950"/>
  <c r="L1542"/>
  <c r="L1589" s="1"/>
  <c r="L1598" s="1"/>
  <c r="J1941"/>
  <c r="AA13"/>
  <c r="AA49" s="1"/>
  <c r="AA56" s="1"/>
  <c r="K1791"/>
  <c r="R670"/>
  <c r="AJ3075"/>
  <c r="W7607"/>
  <c r="L1521"/>
  <c r="P49"/>
  <c r="P56" s="1"/>
  <c r="AW1069"/>
  <c r="T1521"/>
  <c r="W2887"/>
  <c r="AK782"/>
  <c r="AK788" s="1"/>
  <c r="AK792" s="1"/>
  <c r="M4909"/>
  <c r="M4938" s="1"/>
  <c r="M4943" s="1"/>
  <c r="M4947" s="1"/>
  <c r="AN4323"/>
  <c r="AN4328" s="1"/>
  <c r="AN4332" s="1"/>
  <c r="J185"/>
  <c r="J218" s="1"/>
  <c r="AM8974"/>
  <c r="AM8973" s="1"/>
  <c r="AW7828"/>
  <c r="N9102"/>
  <c r="AK692"/>
  <c r="AK691" s="1"/>
  <c r="AK719" s="1"/>
  <c r="AK725" s="1"/>
  <c r="AK729" s="1"/>
  <c r="AJ4011"/>
  <c r="AJ4040" s="1"/>
  <c r="AJ3821"/>
  <c r="AJ2887"/>
  <c r="AJ2603"/>
  <c r="AJ2632" s="1"/>
  <c r="W4293"/>
  <c r="W4323" s="1"/>
  <c r="W1941"/>
  <c r="AJ4152"/>
  <c r="AJ39"/>
  <c r="J4624"/>
  <c r="AM3482"/>
  <c r="AM3487" s="1"/>
  <c r="AM3491" s="1"/>
  <c r="AF7178"/>
  <c r="AF7177" s="1"/>
  <c r="AW640"/>
  <c r="Z2083"/>
  <c r="Z2112" s="1"/>
  <c r="Z2117" s="1"/>
  <c r="Z2121" s="1"/>
  <c r="X1576"/>
  <c r="AF9102"/>
  <c r="AW8985"/>
  <c r="AR1413"/>
  <c r="AR1412" s="1"/>
  <c r="AR1461" s="1"/>
  <c r="Q670"/>
  <c r="AW5120"/>
  <c r="J3576"/>
  <c r="J3581" s="1"/>
  <c r="AO1262"/>
  <c r="AO1312" s="1"/>
  <c r="AG7533"/>
  <c r="AG7539" s="1"/>
  <c r="AG7543" s="1"/>
  <c r="M3899"/>
  <c r="M3904" s="1"/>
  <c r="M3908" s="1"/>
  <c r="Y2491"/>
  <c r="Y2496" s="1"/>
  <c r="Y2500" s="1"/>
  <c r="AN1607"/>
  <c r="AN1663" s="1"/>
  <c r="AN1675" s="1"/>
  <c r="Q692"/>
  <c r="Q691" s="1"/>
  <c r="Q719" s="1"/>
  <c r="Q725" s="1"/>
  <c r="Q729" s="1"/>
  <c r="AK1480"/>
  <c r="AK1521" s="1"/>
  <c r="AJ5777"/>
  <c r="AN4510"/>
  <c r="AN4515" s="1"/>
  <c r="AN4519" s="1"/>
  <c r="AL5170"/>
  <c r="Q353"/>
  <c r="AW2187"/>
  <c r="AW5448"/>
  <c r="AN5170"/>
  <c r="N8604"/>
  <c r="N8608" s="1"/>
  <c r="N8610"/>
  <c r="AJ6801"/>
  <c r="AJ2273"/>
  <c r="AW1353"/>
  <c r="K8974"/>
  <c r="K8973" s="1"/>
  <c r="AO7966"/>
  <c r="AO8065"/>
  <c r="AO8069" s="1"/>
  <c r="AW1210"/>
  <c r="AM4985"/>
  <c r="AM4990" s="1"/>
  <c r="AM4994" s="1"/>
  <c r="X4246"/>
  <c r="X4275" s="1"/>
  <c r="X4280" s="1"/>
  <c r="X4284" s="1"/>
  <c r="Y7184"/>
  <c r="Y7183" s="1"/>
  <c r="AJ1894"/>
  <c r="AW4888"/>
  <c r="AW3788"/>
  <c r="Z498"/>
  <c r="Z504" s="1"/>
  <c r="Z508" s="1"/>
  <c r="J7860"/>
  <c r="AJ6703"/>
  <c r="P7184"/>
  <c r="P7183" s="1"/>
  <c r="M4701"/>
  <c r="M4706" s="1"/>
  <c r="M4710" s="1"/>
  <c r="AA2367"/>
  <c r="AA2397" s="1"/>
  <c r="AA2402" s="1"/>
  <c r="AA2406" s="1"/>
  <c r="AW6075"/>
  <c r="J4011"/>
  <c r="AJ3546"/>
  <c r="X8604"/>
  <c r="X8608" s="1"/>
  <c r="X8610"/>
  <c r="AW5246"/>
  <c r="AW5545"/>
  <c r="T1262"/>
  <c r="T1312" s="1"/>
  <c r="W7211"/>
  <c r="AW6371"/>
  <c r="AA8950"/>
  <c r="J865"/>
  <c r="AP1607"/>
  <c r="AP1663" s="1"/>
  <c r="AP1675" s="1"/>
  <c r="AM1368"/>
  <c r="AM1373" s="1"/>
  <c r="AS1246"/>
  <c r="AM6926"/>
  <c r="AM6932" s="1"/>
  <c r="AM6936" s="1"/>
  <c r="AK6489"/>
  <c r="AK6495" s="1"/>
  <c r="AK2491"/>
  <c r="AK2496" s="1"/>
  <c r="AK2500" s="1"/>
  <c r="AM838"/>
  <c r="AM844" s="1"/>
  <c r="AM848" s="1"/>
  <c r="AE1312"/>
  <c r="AS8814"/>
  <c r="AS8877" s="1"/>
  <c r="AS8939" s="1"/>
  <c r="O8814"/>
  <c r="O8877" s="1"/>
  <c r="O8939" s="1"/>
  <c r="N2774"/>
  <c r="N2779" s="1"/>
  <c r="N2783" s="1"/>
  <c r="AW5362"/>
  <c r="AQ8950"/>
  <c r="L2160"/>
  <c r="L2165" s="1"/>
  <c r="L2169" s="1"/>
  <c r="AC1184"/>
  <c r="AC1246" s="1"/>
  <c r="R1096"/>
  <c r="AL1368"/>
  <c r="AL1379" s="1"/>
  <c r="AO1607"/>
  <c r="AO1663" s="1"/>
  <c r="AO1675" s="1"/>
  <c r="AK7533"/>
  <c r="AK7539" s="1"/>
  <c r="AK7543" s="1"/>
  <c r="AQ1589"/>
  <c r="AQ1598" s="1"/>
  <c r="Z4701"/>
  <c r="Z4706" s="1"/>
  <c r="Z4710" s="1"/>
  <c r="AN613"/>
  <c r="M6292"/>
  <c r="M6298" s="1"/>
  <c r="M6302" s="1"/>
  <c r="AL5079"/>
  <c r="AL5084" s="1"/>
  <c r="AL5088" s="1"/>
  <c r="Y4938"/>
  <c r="Y4943" s="1"/>
  <c r="Y4947" s="1"/>
  <c r="Y782"/>
  <c r="Y788" s="1"/>
  <c r="Y792" s="1"/>
  <c r="AW1752"/>
  <c r="AN8877"/>
  <c r="AL8401"/>
  <c r="Q8814"/>
  <c r="Q8877" s="1"/>
  <c r="Q8939" s="1"/>
  <c r="AW306"/>
  <c r="AW4981"/>
  <c r="AN3387"/>
  <c r="AN3392" s="1"/>
  <c r="AN3396" s="1"/>
  <c r="AF670"/>
  <c r="AP8351"/>
  <c r="Z6926"/>
  <c r="Z6932" s="1"/>
  <c r="P1607"/>
  <c r="P1663" s="1"/>
  <c r="P1675" s="1"/>
  <c r="N8950"/>
  <c r="AM8814"/>
  <c r="AM8877" s="1"/>
  <c r="AW3878"/>
  <c r="Z1521"/>
  <c r="T1063"/>
  <c r="AM1063"/>
  <c r="X2538"/>
  <c r="X2543" s="1"/>
  <c r="X2547" s="1"/>
  <c r="W8706"/>
  <c r="AW1299"/>
  <c r="AO692"/>
  <c r="AO691" s="1"/>
  <c r="AP8610"/>
  <c r="AP8604"/>
  <c r="AJ7496"/>
  <c r="W3546"/>
  <c r="Y7908"/>
  <c r="T7184"/>
  <c r="T7183" s="1"/>
  <c r="Q806"/>
  <c r="Q838" s="1"/>
  <c r="Q844" s="1"/>
  <c r="Q848" s="1"/>
  <c r="AS7184"/>
  <c r="AS7183" s="1"/>
  <c r="AW8556"/>
  <c r="J1389"/>
  <c r="AE7931"/>
  <c r="AE7930" s="1"/>
  <c r="Q1262"/>
  <c r="Q1312" s="1"/>
  <c r="AC8065"/>
  <c r="AC8069" s="1"/>
  <c r="AW2046"/>
  <c r="W7496"/>
  <c r="AW3895"/>
  <c r="AW550"/>
  <c r="AD8065"/>
  <c r="AD8069" s="1"/>
  <c r="AT8736"/>
  <c r="AT8747" s="1"/>
  <c r="AK8736"/>
  <c r="AW2392"/>
  <c r="W8342"/>
  <c r="K7954"/>
  <c r="W4672"/>
  <c r="Y921"/>
  <c r="AW5398"/>
  <c r="AW5119"/>
  <c r="AW8886"/>
  <c r="Q7184"/>
  <c r="Q7183" s="1"/>
  <c r="AJ3729"/>
  <c r="AJ3759" s="1"/>
  <c r="AW1081"/>
  <c r="AW6069"/>
  <c r="M6047"/>
  <c r="M6053" s="1"/>
  <c r="M6057" s="1"/>
  <c r="AW1352"/>
  <c r="AW1076"/>
  <c r="AW1070"/>
  <c r="AM6877"/>
  <c r="AM6883" s="1"/>
  <c r="AM6887" s="1"/>
  <c r="AN1471"/>
  <c r="AW3649"/>
  <c r="AW584"/>
  <c r="AW538"/>
  <c r="AL895"/>
  <c r="AL902" s="1"/>
  <c r="AL906" s="1"/>
  <c r="X3917"/>
  <c r="L2509"/>
  <c r="Y2225"/>
  <c r="Y2255" s="1"/>
  <c r="Y2260" s="1"/>
  <c r="Y2264" s="1"/>
  <c r="AJ4481"/>
  <c r="J806"/>
  <c r="P1816"/>
  <c r="AK9102"/>
  <c r="W3263"/>
  <c r="J3122"/>
  <c r="J2273"/>
  <c r="J2302" s="1"/>
  <c r="J2320"/>
  <c r="AW8039"/>
  <c r="AW586"/>
  <c r="P7826"/>
  <c r="P7825" s="1"/>
  <c r="AW1004"/>
  <c r="AW6369"/>
  <c r="AO8456"/>
  <c r="AO8455" s="1"/>
  <c r="AO8549" s="1"/>
  <c r="AO8560" s="1"/>
  <c r="AF5144"/>
  <c r="L2397"/>
  <c r="L2402" s="1"/>
  <c r="L2406" s="1"/>
  <c r="K8950"/>
  <c r="Z7336"/>
  <c r="Z7342" s="1"/>
  <c r="Z7346" s="1"/>
  <c r="AD6926"/>
  <c r="AD6932" s="1"/>
  <c r="AD6936" s="1"/>
  <c r="Y6194"/>
  <c r="Y6200" s="1"/>
  <c r="Y6204" s="1"/>
  <c r="AN5418"/>
  <c r="AN5424" s="1"/>
  <c r="AN5428" s="1"/>
  <c r="AN1791"/>
  <c r="R1607"/>
  <c r="R1663" s="1"/>
  <c r="R1675" s="1"/>
  <c r="AG1096"/>
  <c r="AG1161" s="1"/>
  <c r="AG1167" s="1"/>
  <c r="N2160"/>
  <c r="N2165" s="1"/>
  <c r="N2169" s="1"/>
  <c r="AF8736"/>
  <c r="AF8747" s="1"/>
  <c r="AQ1063"/>
  <c r="AN2585"/>
  <c r="AN2590" s="1"/>
  <c r="AN2594" s="1"/>
  <c r="S1063"/>
  <c r="Y2017"/>
  <c r="Y2022" s="1"/>
  <c r="Y2026" s="1"/>
  <c r="AS7533"/>
  <c r="AS7539" s="1"/>
  <c r="AS7543" s="1"/>
  <c r="AL5902"/>
  <c r="AL5908" s="1"/>
  <c r="AL5912" s="1"/>
  <c r="AO4654"/>
  <c r="AO4659" s="1"/>
  <c r="AO4663" s="1"/>
  <c r="AG8950"/>
  <c r="AW4873"/>
  <c r="AD8814"/>
  <c r="AD8877" s="1"/>
  <c r="AD8939" s="1"/>
  <c r="AG8814"/>
  <c r="AG8877" s="1"/>
  <c r="AG8939" s="1"/>
  <c r="Y8814"/>
  <c r="Y8877" s="1"/>
  <c r="Y8939" s="1"/>
  <c r="T8814"/>
  <c r="T8877" s="1"/>
  <c r="T8939" s="1"/>
  <c r="AF8599"/>
  <c r="AF8610" s="1"/>
  <c r="Y6926"/>
  <c r="AB5144"/>
  <c r="AN4181"/>
  <c r="AN4186" s="1"/>
  <c r="AN4190" s="1"/>
  <c r="T3576"/>
  <c r="T3581" s="1"/>
  <c r="T3585" s="1"/>
  <c r="AL2491"/>
  <c r="AL2496" s="1"/>
  <c r="AL2500" s="1"/>
  <c r="AE1791"/>
  <c r="AG1663"/>
  <c r="AG1675" s="1"/>
  <c r="R1262"/>
  <c r="R1312" s="1"/>
  <c r="AR613"/>
  <c r="Y1246"/>
  <c r="K1063"/>
  <c r="AE8814"/>
  <c r="AE8877" s="1"/>
  <c r="AE8939" s="1"/>
  <c r="R1791"/>
  <c r="Z3482"/>
  <c r="Z3487" s="1"/>
  <c r="Z3491" s="1"/>
  <c r="Q1184"/>
  <c r="AK1184"/>
  <c r="AD8736"/>
  <c r="AD8747" s="1"/>
  <c r="AW376"/>
  <c r="AP7589"/>
  <c r="AP7595" s="1"/>
  <c r="AP7599" s="1"/>
  <c r="Y8685"/>
  <c r="Y8696" s="1"/>
  <c r="AA9102"/>
  <c r="T1542"/>
  <c r="T1589" s="1"/>
  <c r="T1598" s="1"/>
  <c r="L613"/>
  <c r="P8412"/>
  <c r="P8406"/>
  <c r="P8410" s="1"/>
  <c r="AE8604"/>
  <c r="AE8608" s="1"/>
  <c r="AE8610"/>
  <c r="K5003"/>
  <c r="K5032" s="1"/>
  <c r="K5037" s="1"/>
  <c r="K5041" s="1"/>
  <c r="L3759"/>
  <c r="L3764" s="1"/>
  <c r="L3768" s="1"/>
  <c r="W7979"/>
  <c r="AJ603"/>
  <c r="J8858"/>
  <c r="AT8793"/>
  <c r="AT8797" s="1"/>
  <c r="AW5995"/>
  <c r="AW8375"/>
  <c r="AW2532"/>
  <c r="AQ7533"/>
  <c r="AQ7539" s="1"/>
  <c r="AQ7543" s="1"/>
  <c r="M4434"/>
  <c r="M4463" s="1"/>
  <c r="M4468" s="1"/>
  <c r="M4472" s="1"/>
  <c r="AJ6409"/>
  <c r="AJ6439" s="1"/>
  <c r="P5144"/>
  <c r="AL4891"/>
  <c r="S6971"/>
  <c r="S6970" s="1"/>
  <c r="S7140" s="1"/>
  <c r="N2585"/>
  <c r="N2590" s="1"/>
  <c r="N2594" s="1"/>
  <c r="J7607"/>
  <c r="AD49"/>
  <c r="W6213"/>
  <c r="AE8406"/>
  <c r="AE8412"/>
  <c r="AJ6164"/>
  <c r="J5195"/>
  <c r="AJ8458"/>
  <c r="AK3405"/>
  <c r="AK3435" s="1"/>
  <c r="AK3440" s="1"/>
  <c r="AK3444" s="1"/>
  <c r="AB1816"/>
  <c r="AJ3169"/>
  <c r="AK1816"/>
  <c r="J4719"/>
  <c r="J4748" s="1"/>
  <c r="AJ8317"/>
  <c r="J3310"/>
  <c r="AJ7448"/>
  <c r="AJ7478" s="1"/>
  <c r="AM3057"/>
  <c r="AM3062" s="1"/>
  <c r="AM3066" s="1"/>
  <c r="AA6635"/>
  <c r="AA6641" s="1"/>
  <c r="AA6645" s="1"/>
  <c r="L5079"/>
  <c r="L5084" s="1"/>
  <c r="Z613"/>
  <c r="P8950"/>
  <c r="X3620"/>
  <c r="X3625" s="1"/>
  <c r="X3629" s="1"/>
  <c r="AW1244"/>
  <c r="AW5106"/>
  <c r="AW5029"/>
  <c r="Y6341"/>
  <c r="Y6347" s="1"/>
  <c r="Y6351" s="1"/>
  <c r="AA1589"/>
  <c r="AA1598" s="1"/>
  <c r="AW536"/>
  <c r="AB8877"/>
  <c r="AB8939" s="1"/>
  <c r="AL4087"/>
  <c r="AL4092" s="1"/>
  <c r="AL4096" s="1"/>
  <c r="AW2086"/>
  <c r="W1445"/>
  <c r="W2509"/>
  <c r="M4387"/>
  <c r="M4416" s="1"/>
  <c r="M4421" s="1"/>
  <c r="M4425" s="1"/>
  <c r="AF7533"/>
  <c r="AF7539" s="1"/>
  <c r="AF7543" s="1"/>
  <c r="J3821"/>
  <c r="AK5003"/>
  <c r="N4956"/>
  <c r="N4985" s="1"/>
  <c r="N4990" s="1"/>
  <c r="N4994" s="1"/>
  <c r="X4369"/>
  <c r="X4374" s="1"/>
  <c r="X4378" s="1"/>
  <c r="AA3546"/>
  <c r="AA3576" s="1"/>
  <c r="AJ3122"/>
  <c r="AJ3151" s="1"/>
  <c r="W1988"/>
  <c r="AN8974"/>
  <c r="AN8973" s="1"/>
  <c r="AS7908"/>
  <c r="AJ6508"/>
  <c r="AJ6537" s="1"/>
  <c r="AJ6543" s="1"/>
  <c r="AK5224"/>
  <c r="AK5230" s="1"/>
  <c r="N3198"/>
  <c r="N3203" s="1"/>
  <c r="N3207" s="1"/>
  <c r="M6115"/>
  <c r="AL2035"/>
  <c r="S8974"/>
  <c r="S8973" s="1"/>
  <c r="J8259"/>
  <c r="J8288" s="1"/>
  <c r="N8741"/>
  <c r="N8745" s="1"/>
  <c r="AW7943"/>
  <c r="AW1769"/>
  <c r="N3869"/>
  <c r="AQ1312"/>
  <c r="AQ1319" s="1"/>
  <c r="O1246"/>
  <c r="T7533"/>
  <c r="T7539" s="1"/>
  <c r="T7543" s="1"/>
  <c r="AB7533"/>
  <c r="AB7539" s="1"/>
  <c r="AB7543" s="1"/>
  <c r="AT1096"/>
  <c r="AT1161" s="1"/>
  <c r="AW188"/>
  <c r="X6164"/>
  <c r="X6194" s="1"/>
  <c r="X6200" s="1"/>
  <c r="X6204" s="1"/>
  <c r="AD613"/>
  <c r="AW1596"/>
  <c r="M613"/>
  <c r="AJ2934"/>
  <c r="AC8685"/>
  <c r="AC8696" s="1"/>
  <c r="X4323"/>
  <c r="X4328" s="1"/>
  <c r="X4332" s="1"/>
  <c r="AJ4909"/>
  <c r="AA5032"/>
  <c r="AA5037" s="1"/>
  <c r="AA5041" s="1"/>
  <c r="AL1791"/>
  <c r="N99"/>
  <c r="K4844"/>
  <c r="K4849" s="1"/>
  <c r="K4853" s="1"/>
  <c r="X1970"/>
  <c r="X1975" s="1"/>
  <c r="Q613"/>
  <c r="X7478"/>
  <c r="X7484" s="1"/>
  <c r="X7488" s="1"/>
  <c r="AW1999"/>
  <c r="AW1545"/>
  <c r="L6684"/>
  <c r="L6690" s="1"/>
  <c r="L6694" s="1"/>
  <c r="K3198"/>
  <c r="K3203" s="1"/>
  <c r="K3207" s="1"/>
  <c r="AK4463"/>
  <c r="AK4468" s="1"/>
  <c r="AK4472" s="1"/>
  <c r="K4654"/>
  <c r="K4659" s="1"/>
  <c r="K4663" s="1"/>
  <c r="AO670"/>
  <c r="AK2963"/>
  <c r="AK2968" s="1"/>
  <c r="AK2972" s="1"/>
  <c r="K4463"/>
  <c r="K4468" s="1"/>
  <c r="K4472" s="1"/>
  <c r="AO7589"/>
  <c r="AO7595" s="1"/>
  <c r="AO7599" s="1"/>
  <c r="S7589"/>
  <c r="S7595" s="1"/>
  <c r="S7599" s="1"/>
  <c r="AJ712"/>
  <c r="AM3899"/>
  <c r="AM3904" s="1"/>
  <c r="AM3908" s="1"/>
  <c r="AW2754"/>
  <c r="AW3755"/>
  <c r="Z7589"/>
  <c r="Z7595" s="1"/>
  <c r="Z7599" s="1"/>
  <c r="AS49"/>
  <c r="AT8351"/>
  <c r="AW5315"/>
  <c r="X5370"/>
  <c r="X5376" s="1"/>
  <c r="X5380" s="1"/>
  <c r="AW2044"/>
  <c r="AW1136"/>
  <c r="Q1607"/>
  <c r="Q1663" s="1"/>
  <c r="Q1675" s="1"/>
  <c r="J4293"/>
  <c r="AW947"/>
  <c r="AD7187"/>
  <c r="M5389"/>
  <c r="M5418" s="1"/>
  <c r="M5424" s="1"/>
  <c r="M5428" s="1"/>
  <c r="AW709"/>
  <c r="AJ4058"/>
  <c r="W6164"/>
  <c r="W6194" s="1"/>
  <c r="W3964"/>
  <c r="W3594"/>
  <c r="AW1997"/>
  <c r="Y7187"/>
  <c r="AS692"/>
  <c r="AS691" s="1"/>
  <c r="AS719" s="1"/>
  <c r="AS725" s="1"/>
  <c r="AS729" s="1"/>
  <c r="AB7908"/>
  <c r="W5873"/>
  <c r="W5902" s="1"/>
  <c r="J8028"/>
  <c r="L5710"/>
  <c r="L5716" s="1"/>
  <c r="L5720" s="1"/>
  <c r="AW7562"/>
  <c r="AW4202"/>
  <c r="AW8988"/>
  <c r="AO8599"/>
  <c r="AO8604" s="1"/>
  <c r="AO8608" s="1"/>
  <c r="AW1671"/>
  <c r="T9102"/>
  <c r="M3104"/>
  <c r="M3109" s="1"/>
  <c r="M3113" s="1"/>
  <c r="P8685"/>
  <c r="P8696" s="1"/>
  <c r="AW6124"/>
  <c r="W4909"/>
  <c r="AC1096"/>
  <c r="AC1161" s="1"/>
  <c r="AC1167" s="1"/>
  <c r="AC1171" s="1"/>
  <c r="R7967"/>
  <c r="R8180"/>
  <c r="O1471"/>
  <c r="AJ7401"/>
  <c r="W6556"/>
  <c r="AW8326"/>
  <c r="W1480"/>
  <c r="J1653"/>
  <c r="AJ8083"/>
  <c r="AJ2415"/>
  <c r="AW480"/>
  <c r="AW6271"/>
  <c r="AL3500"/>
  <c r="AL3528" s="1"/>
  <c r="AL3533" s="1"/>
  <c r="AL3537" s="1"/>
  <c r="K2887"/>
  <c r="K8736"/>
  <c r="K8747" s="1"/>
  <c r="AW5172"/>
  <c r="AN1368"/>
  <c r="AW1722"/>
  <c r="J3917"/>
  <c r="L8412"/>
  <c r="L8406"/>
  <c r="Z7826"/>
  <c r="Z7825" s="1"/>
  <c r="Z7913" s="1"/>
  <c r="AJ6998"/>
  <c r="AJ8950"/>
  <c r="AJ6605"/>
  <c r="AJ3869"/>
  <c r="W6508"/>
  <c r="W6537" s="1"/>
  <c r="W2650"/>
  <c r="W1184"/>
  <c r="W8372"/>
  <c r="W1129"/>
  <c r="W921"/>
  <c r="AJ5437"/>
  <c r="X8974"/>
  <c r="X8973" s="1"/>
  <c r="AA6926"/>
  <c r="AA6932" s="1"/>
  <c r="AA6936" s="1"/>
  <c r="AK4606"/>
  <c r="AK4611" s="1"/>
  <c r="AK4615" s="1"/>
  <c r="J5950"/>
  <c r="AO9102"/>
  <c r="AM7589"/>
  <c r="AM7595" s="1"/>
  <c r="AM7599" s="1"/>
  <c r="AG7826"/>
  <c r="AG7825" s="1"/>
  <c r="AW1119"/>
  <c r="K6971"/>
  <c r="K6970" s="1"/>
  <c r="K7140" s="1"/>
  <c r="AA1791"/>
  <c r="M498"/>
  <c r="M504" s="1"/>
  <c r="M508" s="1"/>
  <c r="M3010"/>
  <c r="M3015" s="1"/>
  <c r="M3019" s="1"/>
  <c r="AC1607"/>
  <c r="AC1663" s="1"/>
  <c r="AC1675" s="1"/>
  <c r="AD1161"/>
  <c r="AN8950"/>
  <c r="AA6537"/>
  <c r="AA6543" s="1"/>
  <c r="AA6547" s="1"/>
  <c r="L7636"/>
  <c r="L7642" s="1"/>
  <c r="L7646" s="1"/>
  <c r="AB7589"/>
  <c r="AB7595" s="1"/>
  <c r="AB7599" s="1"/>
  <c r="M49"/>
  <c r="M56" s="1"/>
  <c r="X2255"/>
  <c r="X2260" s="1"/>
  <c r="X2264" s="1"/>
  <c r="AW1586"/>
  <c r="AT1542"/>
  <c r="AT1589" s="1"/>
  <c r="AT1598" s="1"/>
  <c r="X1521"/>
  <c r="AQ1368"/>
  <c r="AA895"/>
  <c r="AA902" s="1"/>
  <c r="AA906" s="1"/>
  <c r="AP8736"/>
  <c r="AP8741" s="1"/>
  <c r="S7533"/>
  <c r="S7539" s="1"/>
  <c r="S7543" s="1"/>
  <c r="AF1161"/>
  <c r="AF1167" s="1"/>
  <c r="AF1171" s="1"/>
  <c r="AE8950"/>
  <c r="AW2057"/>
  <c r="L8351"/>
  <c r="L8362" s="1"/>
  <c r="AK1096"/>
  <c r="AK1161" s="1"/>
  <c r="AK7589"/>
  <c r="AK7595" s="1"/>
  <c r="AK7599" s="1"/>
  <c r="R8950"/>
  <c r="AN49"/>
  <c r="S1663"/>
  <c r="S1675" s="1"/>
  <c r="Y1521"/>
  <c r="AW8578"/>
  <c r="M1521"/>
  <c r="AT1521"/>
  <c r="AD7967"/>
  <c r="AD8180"/>
  <c r="Z2320"/>
  <c r="Z2349" s="1"/>
  <c r="Z2354" s="1"/>
  <c r="Z2358" s="1"/>
  <c r="W7576"/>
  <c r="AE7967"/>
  <c r="AE8180"/>
  <c r="AQ7576"/>
  <c r="AQ7589" s="1"/>
  <c r="AQ7595" s="1"/>
  <c r="AQ7599" s="1"/>
  <c r="Y6851"/>
  <c r="Y6877" s="1"/>
  <c r="Y6883" s="1"/>
  <c r="Y6887" s="1"/>
  <c r="X4956"/>
  <c r="AQ8937"/>
  <c r="AL3169"/>
  <c r="AL3198" s="1"/>
  <c r="AW2629"/>
  <c r="W6360"/>
  <c r="W6018"/>
  <c r="J4199"/>
  <c r="J7954"/>
  <c r="W1653"/>
  <c r="W1652" s="1"/>
  <c r="W806"/>
  <c r="AJ5825"/>
  <c r="AJ5854" s="1"/>
  <c r="W8028"/>
  <c r="AB7826"/>
  <c r="AB7825" s="1"/>
  <c r="T8685"/>
  <c r="T8696" s="1"/>
  <c r="AW2440"/>
  <c r="AW3367"/>
  <c r="S7187"/>
  <c r="AG5950"/>
  <c r="AG5956" s="1"/>
  <c r="AG5960" s="1"/>
  <c r="L5563"/>
  <c r="L5569" s="1"/>
  <c r="L5573" s="1"/>
  <c r="X8008"/>
  <c r="X7968" s="1"/>
  <c r="W1262"/>
  <c r="AK2981"/>
  <c r="AW1669"/>
  <c r="AL7826"/>
  <c r="AL7825" s="1"/>
  <c r="AL7913" s="1"/>
  <c r="AL8610"/>
  <c r="AL8604"/>
  <c r="AL8608" s="1"/>
  <c r="P8317"/>
  <c r="P8351" s="1"/>
  <c r="P8356" s="1"/>
  <c r="P8360" s="1"/>
  <c r="AB7931"/>
  <c r="AB7930" s="1"/>
  <c r="Z2491"/>
  <c r="Z2496" s="1"/>
  <c r="Z2500" s="1"/>
  <c r="L4576"/>
  <c r="AW3416"/>
  <c r="AQ5170"/>
  <c r="R8362"/>
  <c r="R8356"/>
  <c r="R8360" s="1"/>
  <c r="O8610"/>
  <c r="O8604"/>
  <c r="O8608" s="1"/>
  <c r="AJ575"/>
  <c r="AA3946"/>
  <c r="AA3951" s="1"/>
  <c r="AA3955" s="1"/>
  <c r="AW3708"/>
  <c r="AM7802"/>
  <c r="AW4490"/>
  <c r="AF4134"/>
  <c r="AF4139" s="1"/>
  <c r="AF4143" s="1"/>
  <c r="Z7184"/>
  <c r="Z7183" s="1"/>
  <c r="AR1607"/>
  <c r="AR1663" s="1"/>
  <c r="AR1675" s="1"/>
  <c r="N185"/>
  <c r="N218" s="1"/>
  <c r="N224" s="1"/>
  <c r="Z8974"/>
  <c r="Z8973" s="1"/>
  <c r="AJ1129"/>
  <c r="W2225"/>
  <c r="AJ4199"/>
  <c r="W3869"/>
  <c r="AG7954"/>
  <c r="W4434"/>
  <c r="W3075"/>
  <c r="L4275"/>
  <c r="L4280" s="1"/>
  <c r="L4284" s="1"/>
  <c r="Z1663"/>
  <c r="Z1675" s="1"/>
  <c r="N4510"/>
  <c r="N4515" s="1"/>
  <c r="N4519" s="1"/>
  <c r="M2397"/>
  <c r="M2402" s="1"/>
  <c r="M2406" s="1"/>
  <c r="Y6389"/>
  <c r="Y6395" s="1"/>
  <c r="Y6399" s="1"/>
  <c r="N1589"/>
  <c r="N1598" s="1"/>
  <c r="AO49"/>
  <c r="AO56" s="1"/>
  <c r="AO60" s="1"/>
  <c r="Z2509"/>
  <c r="Z2538" s="1"/>
  <c r="Z2543" s="1"/>
  <c r="Z2547" s="1"/>
  <c r="AK2178"/>
  <c r="AK2207" s="1"/>
  <c r="AK2212" s="1"/>
  <c r="AK2216" s="1"/>
  <c r="AW1468"/>
  <c r="J1847"/>
  <c r="J243"/>
  <c r="AJ7951"/>
  <c r="AW1759"/>
  <c r="AK8351"/>
  <c r="AK8356" s="1"/>
  <c r="AN3198"/>
  <c r="AN3203" s="1"/>
  <c r="AN3207" s="1"/>
  <c r="AQ8685"/>
  <c r="AQ8696" s="1"/>
  <c r="J3010"/>
  <c r="AM1607"/>
  <c r="AM1663" s="1"/>
  <c r="AM1675" s="1"/>
  <c r="L7478"/>
  <c r="L7484" s="1"/>
  <c r="L7488" s="1"/>
  <c r="N49"/>
  <c r="N56" s="1"/>
  <c r="N60" s="1"/>
  <c r="N5032"/>
  <c r="N5037" s="1"/>
  <c r="N5041" s="1"/>
  <c r="M2207"/>
  <c r="M2212" s="1"/>
  <c r="M2216" s="1"/>
  <c r="AG8736"/>
  <c r="AG8747" s="1"/>
  <c r="AK950"/>
  <c r="AK956" s="1"/>
  <c r="AK960" s="1"/>
  <c r="AD1063"/>
  <c r="AO1063"/>
  <c r="AR1063"/>
  <c r="Z1063"/>
  <c r="AK5321"/>
  <c r="AK5327" s="1"/>
  <c r="AK5331" s="1"/>
  <c r="AK7636"/>
  <c r="AK7642" s="1"/>
  <c r="AK7646" s="1"/>
  <c r="AM153"/>
  <c r="Z49"/>
  <c r="Z56" s="1"/>
  <c r="Z60" s="1"/>
  <c r="AJ379"/>
  <c r="AD7184"/>
  <c r="AD7183" s="1"/>
  <c r="AT7533"/>
  <c r="AT7539" s="1"/>
  <c r="AT7543" s="1"/>
  <c r="O1607"/>
  <c r="O1663" s="1"/>
  <c r="O1675" s="1"/>
  <c r="AM1480"/>
  <c r="AM1521" s="1"/>
  <c r="M269"/>
  <c r="M275" s="1"/>
  <c r="M279" s="1"/>
  <c r="N2916"/>
  <c r="N2921" s="1"/>
  <c r="N2925" s="1"/>
  <c r="AW815"/>
  <c r="AW194"/>
  <c r="S613"/>
  <c r="S622" s="1"/>
  <c r="AM269"/>
  <c r="AM275" s="1"/>
  <c r="AC7533"/>
  <c r="AC7539" s="1"/>
  <c r="AC7543" s="1"/>
  <c r="AC1542"/>
  <c r="AC1589" s="1"/>
  <c r="AC1598" s="1"/>
  <c r="K1184"/>
  <c r="N5418"/>
  <c r="N5424" s="1"/>
  <c r="N5428" s="1"/>
  <c r="AC1521"/>
  <c r="Z1096"/>
  <c r="Z1161" s="1"/>
  <c r="N7589"/>
  <c r="N7595" s="1"/>
  <c r="N7599" s="1"/>
  <c r="AN5032"/>
  <c r="AN5037" s="1"/>
  <c r="AN5041" s="1"/>
  <c r="L1096"/>
  <c r="N5170"/>
  <c r="K1714"/>
  <c r="AW7944"/>
  <c r="Z6556"/>
  <c r="Z6586" s="1"/>
  <c r="Z6592" s="1"/>
  <c r="Z6596" s="1"/>
  <c r="N4323"/>
  <c r="N4328" s="1"/>
  <c r="N4332" s="1"/>
  <c r="AK5170"/>
  <c r="AN275"/>
  <c r="AN279" s="1"/>
  <c r="AW1046"/>
  <c r="L1002"/>
  <c r="AW4777"/>
  <c r="X3057"/>
  <c r="X3062" s="1"/>
  <c r="X3066" s="1"/>
  <c r="AM2680"/>
  <c r="AM2685" s="1"/>
  <c r="AW2389"/>
  <c r="AL2632"/>
  <c r="AL2637" s="1"/>
  <c r="AL2641" s="1"/>
  <c r="Z1923"/>
  <c r="AN3620"/>
  <c r="AN3625" s="1"/>
  <c r="AN3629" s="1"/>
  <c r="R6971"/>
  <c r="R6970" s="1"/>
  <c r="AW196"/>
  <c r="AJ7240"/>
  <c r="AJ7245" s="1"/>
  <c r="AJ6851"/>
  <c r="AJ4672"/>
  <c r="AJ4701" s="1"/>
  <c r="AJ1445"/>
  <c r="AW1672"/>
  <c r="AW1466"/>
  <c r="M7908"/>
  <c r="AQ7187"/>
  <c r="AN1684"/>
  <c r="AS1633"/>
  <c r="AW1582"/>
  <c r="AE1542"/>
  <c r="AE1589" s="1"/>
  <c r="AE1598" s="1"/>
  <c r="AS1521"/>
  <c r="AG1471"/>
  <c r="AW1187"/>
  <c r="AF166"/>
  <c r="AF56"/>
  <c r="AF60" s="1"/>
  <c r="N7966"/>
  <c r="N8065"/>
  <c r="N8069" s="1"/>
  <c r="AW7881"/>
  <c r="J4463"/>
  <c r="J4468" s="1"/>
  <c r="AD2255"/>
  <c r="AD2260" s="1"/>
  <c r="AD2264" s="1"/>
  <c r="AW1716"/>
  <c r="AJ5292"/>
  <c r="AW1082"/>
  <c r="AW991"/>
  <c r="AE7966"/>
  <c r="AE8065"/>
  <c r="AE8069" s="1"/>
  <c r="AW1964"/>
  <c r="O1757"/>
  <c r="O1774" s="1"/>
  <c r="AO8974"/>
  <c r="AO8973" s="1"/>
  <c r="N1413"/>
  <c r="N1412" s="1"/>
  <c r="N1461" s="1"/>
  <c r="AF7931"/>
  <c r="AF7930" s="1"/>
  <c r="AF7960" s="1"/>
  <c r="AK4369"/>
  <c r="AK4374" s="1"/>
  <c r="AK4378" s="1"/>
  <c r="AL3803"/>
  <c r="AL3808" s="1"/>
  <c r="AL3812" s="1"/>
  <c r="AM3777"/>
  <c r="AL3729"/>
  <c r="AL3759" s="1"/>
  <c r="AL3764" s="1"/>
  <c r="AL3768" s="1"/>
  <c r="Z3028"/>
  <c r="Z3057" s="1"/>
  <c r="Z3062" s="1"/>
  <c r="Z122"/>
  <c r="Z153" s="1"/>
  <c r="Z159" s="1"/>
  <c r="Z163" s="1"/>
  <c r="AN7184"/>
  <c r="AN7183" s="1"/>
  <c r="AL7448"/>
  <c r="AL7478" s="1"/>
  <c r="AW7181"/>
  <c r="AW8320"/>
  <c r="AW7902"/>
  <c r="AW7835"/>
  <c r="AW1944"/>
  <c r="AJ7518"/>
  <c r="W2320"/>
  <c r="W1568"/>
  <c r="J1054"/>
  <c r="AJ7827"/>
  <c r="AJ4624"/>
  <c r="AJ3310"/>
  <c r="AJ631"/>
  <c r="AJ670" s="1"/>
  <c r="W2981"/>
  <c r="J1542"/>
  <c r="J1330"/>
  <c r="AW1339"/>
  <c r="AJ7702"/>
  <c r="AJ7731" s="1"/>
  <c r="AJ3685"/>
  <c r="AJ3711" s="1"/>
  <c r="AJ2650"/>
  <c r="AK1970"/>
  <c r="AK1975" s="1"/>
  <c r="AK1979" s="1"/>
  <c r="AL5710"/>
  <c r="AL5716" s="1"/>
  <c r="AL5720" s="1"/>
  <c r="X4416"/>
  <c r="X4421" s="1"/>
  <c r="X4425" s="1"/>
  <c r="AA4087"/>
  <c r="AA4092" s="1"/>
  <c r="AA4096" s="1"/>
  <c r="M7157"/>
  <c r="M7156" s="1"/>
  <c r="J3216"/>
  <c r="AW1032"/>
  <c r="AM8401"/>
  <c r="AM8412" s="1"/>
  <c r="T8401"/>
  <c r="T8412" s="1"/>
  <c r="AT8174"/>
  <c r="AT8180" s="1"/>
  <c r="AK6733"/>
  <c r="AK6739" s="1"/>
  <c r="AK6743" s="1"/>
  <c r="AC8800"/>
  <c r="AC8793"/>
  <c r="AC8797" s="1"/>
  <c r="AW7950"/>
  <c r="W2963"/>
  <c r="W2491"/>
  <c r="W2496" s="1"/>
  <c r="AW3431"/>
  <c r="AW3428"/>
  <c r="AO3435"/>
  <c r="AO3440" s="1"/>
  <c r="AO3444" s="1"/>
  <c r="AW651"/>
  <c r="AW578"/>
  <c r="AW254"/>
  <c r="AL122"/>
  <c r="AL153" s="1"/>
  <c r="AL159" s="1"/>
  <c r="AL163" s="1"/>
  <c r="Z6389"/>
  <c r="Z6395" s="1"/>
  <c r="Z6399" s="1"/>
  <c r="W631"/>
  <c r="J1030"/>
  <c r="X1684"/>
  <c r="K8610"/>
  <c r="K8604"/>
  <c r="K8608" s="1"/>
  <c r="AL7187"/>
  <c r="AQ1684"/>
  <c r="AS1471"/>
  <c r="AF8685"/>
  <c r="AF8696" s="1"/>
  <c r="AW7578"/>
  <c r="AE7778"/>
  <c r="AE7784" s="1"/>
  <c r="AE7788" s="1"/>
  <c r="AW5930"/>
  <c r="AG1521"/>
  <c r="AC1063"/>
  <c r="AS1262"/>
  <c r="AA613"/>
  <c r="N4796"/>
  <c r="N4801" s="1"/>
  <c r="N4805" s="1"/>
  <c r="AJ122"/>
  <c r="W5485"/>
  <c r="AJ8758"/>
  <c r="W3169"/>
  <c r="AS8406"/>
  <c r="AS8412"/>
  <c r="AW8381"/>
  <c r="AA692"/>
  <c r="AA691" s="1"/>
  <c r="AA719" s="1"/>
  <c r="X7860"/>
  <c r="K7966"/>
  <c r="K8065"/>
  <c r="K8069" s="1"/>
  <c r="AW1114"/>
  <c r="M1413"/>
  <c r="M1412" s="1"/>
  <c r="AJ5969"/>
  <c r="AG6877"/>
  <c r="AG6883" s="1"/>
  <c r="AG6887" s="1"/>
  <c r="AL1876"/>
  <c r="AL1881" s="1"/>
  <c r="AL1885" s="1"/>
  <c r="AW4730"/>
  <c r="AN553"/>
  <c r="AN559" s="1"/>
  <c r="AN563" s="1"/>
  <c r="AD8412"/>
  <c r="AD8406"/>
  <c r="K7184"/>
  <c r="K7183" s="1"/>
  <c r="AK8974"/>
  <c r="AK8973" s="1"/>
  <c r="AQ7930"/>
  <c r="AD6292"/>
  <c r="AD6298" s="1"/>
  <c r="AD6302" s="1"/>
  <c r="AG99"/>
  <c r="AG166" s="1"/>
  <c r="K6926"/>
  <c r="AN5563"/>
  <c r="AN5569" s="1"/>
  <c r="AN5573" s="1"/>
  <c r="AC8736"/>
  <c r="AC8747" s="1"/>
  <c r="AL8351"/>
  <c r="AL8362" s="1"/>
  <c r="T6926"/>
  <c r="AO750"/>
  <c r="AO782" s="1"/>
  <c r="AO788" s="1"/>
  <c r="AO792" s="1"/>
  <c r="R7589"/>
  <c r="R7595" s="1"/>
  <c r="R7599" s="1"/>
  <c r="Z6145"/>
  <c r="Z6151" s="1"/>
  <c r="Z6155" s="1"/>
  <c r="AW7839"/>
  <c r="AO1184"/>
  <c r="AO1246" s="1"/>
  <c r="AN1876"/>
  <c r="AN1881" s="1"/>
  <c r="AN1885" s="1"/>
  <c r="Z631"/>
  <c r="Z670" s="1"/>
  <c r="K1368"/>
  <c r="K1373" s="1"/>
  <c r="AF7184"/>
  <c r="AF7183" s="1"/>
  <c r="M1923"/>
  <c r="M1928" s="1"/>
  <c r="M1932" s="1"/>
  <c r="R1063"/>
  <c r="AW874"/>
  <c r="AQ613"/>
  <c r="AQ622" s="1"/>
  <c r="AD1368"/>
  <c r="AD1373" s="1"/>
  <c r="T670"/>
  <c r="N2680"/>
  <c r="N2685" s="1"/>
  <c r="N2689" s="1"/>
  <c r="AK2538"/>
  <c r="AK2543" s="1"/>
  <c r="AK2547" s="1"/>
  <c r="AM750"/>
  <c r="AM782" s="1"/>
  <c r="AM788" s="1"/>
  <c r="AM792" s="1"/>
  <c r="AK8008"/>
  <c r="AK8014" s="1"/>
  <c r="AK8018" s="1"/>
  <c r="Q1480"/>
  <c r="Q1521" s="1"/>
  <c r="AW8975"/>
  <c r="AL2112"/>
  <c r="AL2117" s="1"/>
  <c r="AL2121" s="1"/>
  <c r="AC8351"/>
  <c r="AW9022"/>
  <c r="AK8059"/>
  <c r="AK7966" s="1"/>
  <c r="Y3104"/>
  <c r="Y3109" s="1"/>
  <c r="Y3113" s="1"/>
  <c r="K2349"/>
  <c r="K2354" s="1"/>
  <c r="K2358" s="1"/>
  <c r="AW5351"/>
  <c r="AW4789"/>
  <c r="O7589"/>
  <c r="O7595" s="1"/>
  <c r="O7599" s="1"/>
  <c r="AC9033"/>
  <c r="AC9032" s="1"/>
  <c r="K5126"/>
  <c r="K5131" s="1"/>
  <c r="K5135" s="1"/>
  <c r="Z8351"/>
  <c r="Z8362" s="1"/>
  <c r="X1542"/>
  <c r="Q1368"/>
  <c r="X1161"/>
  <c r="AK2160"/>
  <c r="AK2165" s="1"/>
  <c r="AK2169" s="1"/>
  <c r="M1542"/>
  <c r="M1589" s="1"/>
  <c r="M1598" s="1"/>
  <c r="AK1663"/>
  <c r="AK1675" s="1"/>
  <c r="AL1589"/>
  <c r="AL1598" s="1"/>
  <c r="P1589"/>
  <c r="P1598" s="1"/>
  <c r="Q8685"/>
  <c r="Q8696" s="1"/>
  <c r="K6508"/>
  <c r="W5370"/>
  <c r="J3964"/>
  <c r="AK3358"/>
  <c r="AW705"/>
  <c r="AG1816"/>
  <c r="AW8268"/>
  <c r="AT8406"/>
  <c r="AT8410" s="1"/>
  <c r="AW6726"/>
  <c r="AW3476"/>
  <c r="AJ5710"/>
  <c r="AJ5716" s="1"/>
  <c r="L670"/>
  <c r="AW2756"/>
  <c r="AD105"/>
  <c r="AD109" s="1"/>
  <c r="J6537"/>
  <c r="J6543" s="1"/>
  <c r="J5079"/>
  <c r="J5084" s="1"/>
  <c r="AW707"/>
  <c r="AO1413"/>
  <c r="AO1412" s="1"/>
  <c r="AO1461" s="1"/>
  <c r="AM692"/>
  <c r="AM691" s="1"/>
  <c r="AM719" s="1"/>
  <c r="AM725" s="1"/>
  <c r="AM729" s="1"/>
  <c r="AW1341"/>
  <c r="AW2473"/>
  <c r="AW6979"/>
  <c r="AW930"/>
  <c r="AW7363"/>
  <c r="AE597"/>
  <c r="AE2017"/>
  <c r="AE2022" s="1"/>
  <c r="AE2026" s="1"/>
  <c r="AB9102"/>
  <c r="AR806"/>
  <c r="AR838" s="1"/>
  <c r="AR844" s="1"/>
  <c r="AR848" s="1"/>
  <c r="AS9102"/>
  <c r="AP7178"/>
  <c r="AP7177" s="1"/>
  <c r="AM469"/>
  <c r="AM498" s="1"/>
  <c r="AM504" s="1"/>
  <c r="AM508" s="1"/>
  <c r="AA4323"/>
  <c r="AA4328" s="1"/>
  <c r="AA4332" s="1"/>
  <c r="AL4134"/>
  <c r="AL4139" s="1"/>
  <c r="AL4143" s="1"/>
  <c r="X3851"/>
  <c r="X3856" s="1"/>
  <c r="X3860" s="1"/>
  <c r="Y4434"/>
  <c r="Y4463" s="1"/>
  <c r="Y4468" s="1"/>
  <c r="Y4472" s="1"/>
  <c r="AW6337"/>
  <c r="AJ7178"/>
  <c r="AJ6066"/>
  <c r="AJ2462"/>
  <c r="W4341"/>
  <c r="W3638"/>
  <c r="W3358"/>
  <c r="W3387" s="1"/>
  <c r="J1510"/>
  <c r="J411"/>
  <c r="AJ7306"/>
  <c r="AJ7336" s="1"/>
  <c r="AJ5534"/>
  <c r="AJ5563" s="1"/>
  <c r="AJ4862"/>
  <c r="AJ4246"/>
  <c r="AJ70"/>
  <c r="AE9102"/>
  <c r="AD9102"/>
  <c r="AW887"/>
  <c r="W4105"/>
  <c r="W4134" s="1"/>
  <c r="AW8639"/>
  <c r="O1262"/>
  <c r="O1312" s="1"/>
  <c r="AW7665"/>
  <c r="K1988"/>
  <c r="K2017" s="1"/>
  <c r="K2022" s="1"/>
  <c r="K2026" s="1"/>
  <c r="J469"/>
  <c r="AA8974"/>
  <c r="AA8973" s="1"/>
  <c r="S7954"/>
  <c r="AP7908"/>
  <c r="P7187"/>
  <c r="Z1684"/>
  <c r="M8610"/>
  <c r="M8604"/>
  <c r="M8608" s="1"/>
  <c r="W6459"/>
  <c r="AL4558"/>
  <c r="AL4563" s="1"/>
  <c r="AL4567" s="1"/>
  <c r="AK6047"/>
  <c r="AK6053" s="1"/>
  <c r="AK6057" s="1"/>
  <c r="S1368"/>
  <c r="K1970"/>
  <c r="K1975" s="1"/>
  <c r="K1979" s="1"/>
  <c r="AM8685"/>
  <c r="AM8696" s="1"/>
  <c r="O7533"/>
  <c r="O7539" s="1"/>
  <c r="O7543" s="1"/>
  <c r="R5144"/>
  <c r="AF1184"/>
  <c r="AF1246" s="1"/>
  <c r="L7533"/>
  <c r="L7539" s="1"/>
  <c r="L7543" s="1"/>
  <c r="AA5273"/>
  <c r="AM7966"/>
  <c r="AM8065"/>
  <c r="AM8069" s="1"/>
  <c r="AW1670"/>
  <c r="R8610"/>
  <c r="R8604"/>
  <c r="AW1252"/>
  <c r="AE1816"/>
  <c r="AT1757"/>
  <c r="AT1774" s="1"/>
  <c r="S8950"/>
  <c r="AC8174"/>
  <c r="AC7967" s="1"/>
  <c r="AC1791"/>
  <c r="AW4550"/>
  <c r="AM49"/>
  <c r="AM56" s="1"/>
  <c r="AM60" s="1"/>
  <c r="AW5847"/>
  <c r="AF1663"/>
  <c r="AF1675" s="1"/>
  <c r="Y2112"/>
  <c r="Y2117" s="1"/>
  <c r="Y2121" s="1"/>
  <c r="N670"/>
  <c r="AD670"/>
  <c r="AK6389"/>
  <c r="AK6395" s="1"/>
  <c r="AK6399" s="1"/>
  <c r="Z4985"/>
  <c r="AP7184"/>
  <c r="AP7183" s="1"/>
  <c r="AG613"/>
  <c r="AW6729"/>
  <c r="AR8351"/>
  <c r="AQ8351"/>
  <c r="AW1637"/>
  <c r="AT7954"/>
  <c r="Z3245"/>
  <c r="Z3250" s="1"/>
  <c r="Z3254" s="1"/>
  <c r="AL2727"/>
  <c r="AL2732" s="1"/>
  <c r="AL2736" s="1"/>
  <c r="L7184"/>
  <c r="L7183" s="1"/>
  <c r="AC7184"/>
  <c r="AC7183" s="1"/>
  <c r="AW2058"/>
  <c r="AB1480"/>
  <c r="AW7832"/>
  <c r="AE7826"/>
  <c r="AE7825" s="1"/>
  <c r="AJ1002"/>
  <c r="W4528"/>
  <c r="W1750"/>
  <c r="AT7187"/>
  <c r="AC7187"/>
  <c r="AF692"/>
  <c r="AF691" s="1"/>
  <c r="AF719" s="1"/>
  <c r="S7908"/>
  <c r="O7908"/>
  <c r="AK7908"/>
  <c r="M3292"/>
  <c r="M3297" s="1"/>
  <c r="M3301" s="1"/>
  <c r="J7778"/>
  <c r="AL8736"/>
  <c r="AN1816"/>
  <c r="AJ8838"/>
  <c r="AC8974"/>
  <c r="AC8973" s="1"/>
  <c r="AT7908"/>
  <c r="X7908"/>
  <c r="S7184"/>
  <c r="S7183" s="1"/>
  <c r="AT613"/>
  <c r="AT622" s="1"/>
  <c r="X1471"/>
  <c r="J1576"/>
  <c r="AJ1048"/>
  <c r="M8974"/>
  <c r="M8973" s="1"/>
  <c r="X1413"/>
  <c r="X1412" s="1"/>
  <c r="AM7954"/>
  <c r="AQ7954"/>
  <c r="J1791"/>
  <c r="AM4844"/>
  <c r="AM4849" s="1"/>
  <c r="AM4853" s="1"/>
  <c r="AF1521"/>
  <c r="AT1063"/>
  <c r="O8412"/>
  <c r="O8406"/>
  <c r="K1816"/>
  <c r="AJ9086"/>
  <c r="AJ8653"/>
  <c r="J1684"/>
  <c r="AP7187"/>
  <c r="AG7187"/>
  <c r="Q1684"/>
  <c r="Q1774" s="1"/>
  <c r="S1246"/>
  <c r="AW9097"/>
  <c r="AL4369"/>
  <c r="AL4374" s="1"/>
  <c r="AL4378" s="1"/>
  <c r="AG8456"/>
  <c r="AG8455" s="1"/>
  <c r="AG8549" s="1"/>
  <c r="AG8560" s="1"/>
  <c r="AN3028"/>
  <c r="AJ7922"/>
  <c r="W1330"/>
  <c r="AR1816"/>
  <c r="Y1876"/>
  <c r="Y1881" s="1"/>
  <c r="Y1885" s="1"/>
  <c r="AW1131"/>
  <c r="L5582"/>
  <c r="L5612" s="1"/>
  <c r="L5618" s="1"/>
  <c r="L5622" s="1"/>
  <c r="Z5466"/>
  <c r="Z5472" s="1"/>
  <c r="Z5476" s="1"/>
  <c r="AE1521"/>
  <c r="W7131"/>
  <c r="W7130" s="1"/>
  <c r="AL6292"/>
  <c r="AL6298" s="1"/>
  <c r="AL6302" s="1"/>
  <c r="X6096"/>
  <c r="X6102" s="1"/>
  <c r="X6106" s="1"/>
  <c r="K6066"/>
  <c r="AW6041"/>
  <c r="W8317"/>
  <c r="W7258"/>
  <c r="W7287" s="1"/>
  <c r="W1847"/>
  <c r="W1876" s="1"/>
  <c r="AG7184"/>
  <c r="AG7183" s="1"/>
  <c r="R1471"/>
  <c r="AB692"/>
  <c r="AB691" s="1"/>
  <c r="AB719" s="1"/>
  <c r="AB725" s="1"/>
  <c r="AB729" s="1"/>
  <c r="AW2378"/>
  <c r="AW8092"/>
  <c r="AW6919"/>
  <c r="AB8456"/>
  <c r="AB8455" s="1"/>
  <c r="AB8549" s="1"/>
  <c r="AB8560" s="1"/>
  <c r="AW708"/>
  <c r="AW704"/>
  <c r="AF8793"/>
  <c r="AO8412"/>
  <c r="AW5751"/>
  <c r="N5079"/>
  <c r="N5084" s="1"/>
  <c r="N5088" s="1"/>
  <c r="AW5167"/>
  <c r="S7157"/>
  <c r="S7156" s="1"/>
  <c r="AO4374"/>
  <c r="AO4378" s="1"/>
  <c r="AT99"/>
  <c r="AT105" s="1"/>
  <c r="AT109" s="1"/>
  <c r="Z4748"/>
  <c r="Z4753" s="1"/>
  <c r="Z4757" s="1"/>
  <c r="Q99"/>
  <c r="AW6775"/>
  <c r="Y4040"/>
  <c r="Y4045" s="1"/>
  <c r="Y4049" s="1"/>
  <c r="R613"/>
  <c r="R622" s="1"/>
  <c r="AW145"/>
  <c r="M1663"/>
  <c r="M1675" s="1"/>
  <c r="T7287"/>
  <c r="T7293" s="1"/>
  <c r="T7297" s="1"/>
  <c r="AA2585"/>
  <c r="AA2590" s="1"/>
  <c r="AA2594" s="1"/>
  <c r="AK2822"/>
  <c r="AK2827" s="1"/>
  <c r="AK2831" s="1"/>
  <c r="AP8235"/>
  <c r="AP8241" s="1"/>
  <c r="AP8245" s="1"/>
  <c r="N1030"/>
  <c r="J5097"/>
  <c r="J5126" s="1"/>
  <c r="T7826"/>
  <c r="T7825" s="1"/>
  <c r="K1542"/>
  <c r="J4891"/>
  <c r="AP5758"/>
  <c r="AP5764" s="1"/>
  <c r="AA8065"/>
  <c r="AA8069" s="1"/>
  <c r="AW8109"/>
  <c r="AW3004"/>
  <c r="AW5075"/>
  <c r="AJ1684"/>
  <c r="AN1262"/>
  <c r="AE7187"/>
  <c r="AR7533"/>
  <c r="AR7539" s="1"/>
  <c r="AR7543" s="1"/>
  <c r="Y6586"/>
  <c r="Y6592" s="1"/>
  <c r="Y6596" s="1"/>
  <c r="J2367"/>
  <c r="AW7145"/>
  <c r="Z5612"/>
  <c r="Z5618" s="1"/>
  <c r="Z5622" s="1"/>
  <c r="AO7140"/>
  <c r="AW5415"/>
  <c r="M8877"/>
  <c r="AW7001"/>
  <c r="AA8877"/>
  <c r="AM1461"/>
  <c r="AW1297"/>
  <c r="K49"/>
  <c r="K56" s="1"/>
  <c r="K60" s="1"/>
  <c r="K2822"/>
  <c r="K2827" s="1"/>
  <c r="W1542"/>
  <c r="W9102"/>
  <c r="AW3830"/>
  <c r="AL4938"/>
  <c r="AL4943" s="1"/>
  <c r="AL4947" s="1"/>
  <c r="AN4796"/>
  <c r="AN4801" s="1"/>
  <c r="AN4805" s="1"/>
  <c r="N3546"/>
  <c r="N3576" s="1"/>
  <c r="N3581" s="1"/>
  <c r="N3585" s="1"/>
  <c r="AB2178"/>
  <c r="AJ8897"/>
  <c r="W5777"/>
  <c r="O8351"/>
  <c r="O8362" s="1"/>
  <c r="AW4507"/>
  <c r="AW4885"/>
  <c r="AB5582"/>
  <c r="AB5612" s="1"/>
  <c r="AW666"/>
  <c r="AW3940"/>
  <c r="AW6432"/>
  <c r="AL8793"/>
  <c r="AL8797" s="1"/>
  <c r="J4369"/>
  <c r="J4374" s="1"/>
  <c r="L8235"/>
  <c r="L8241" s="1"/>
  <c r="AE5144"/>
  <c r="O4938"/>
  <c r="O4943" s="1"/>
  <c r="O4947" s="1"/>
  <c r="Q6654"/>
  <c r="Q6684" s="1"/>
  <c r="Q6690" s="1"/>
  <c r="Q6694" s="1"/>
  <c r="AW2957"/>
  <c r="AW5161"/>
  <c r="P7968"/>
  <c r="O218"/>
  <c r="O224" s="1"/>
  <c r="O228" s="1"/>
  <c r="AN8549"/>
  <c r="AN8560" s="1"/>
  <c r="O13"/>
  <c r="O49" s="1"/>
  <c r="O56" s="1"/>
  <c r="O60" s="1"/>
  <c r="AJ6018"/>
  <c r="AL4040"/>
  <c r="AL4045" s="1"/>
  <c r="AL4049" s="1"/>
  <c r="AJ6654"/>
  <c r="AW4208"/>
  <c r="Z3993"/>
  <c r="Z3998" s="1"/>
  <c r="Z4002" s="1"/>
  <c r="J1096"/>
  <c r="J712"/>
  <c r="AG8685"/>
  <c r="AG8696" s="1"/>
  <c r="AK4844"/>
  <c r="AK4849" s="1"/>
  <c r="AK4853" s="1"/>
  <c r="Z3667"/>
  <c r="Z3672" s="1"/>
  <c r="Z3676" s="1"/>
  <c r="P7533"/>
  <c r="P7539" s="1"/>
  <c r="P7543" s="1"/>
  <c r="K3620"/>
  <c r="K3625" s="1"/>
  <c r="K3629" s="1"/>
  <c r="Z269"/>
  <c r="AM4796"/>
  <c r="AM4801" s="1"/>
  <c r="AM4805" s="1"/>
  <c r="L3803"/>
  <c r="L3808" s="1"/>
  <c r="L3812" s="1"/>
  <c r="AW2061"/>
  <c r="AN5126"/>
  <c r="AN5131" s="1"/>
  <c r="AN5135" s="1"/>
  <c r="Y49"/>
  <c r="Y56" s="1"/>
  <c r="Y60" s="1"/>
  <c r="X3198"/>
  <c r="X3203" s="1"/>
  <c r="X3207" s="1"/>
  <c r="AW4840"/>
  <c r="X1063"/>
  <c r="O1063"/>
  <c r="K670"/>
  <c r="X2963"/>
  <c r="X2968" s="1"/>
  <c r="AC613"/>
  <c r="AC622" s="1"/>
  <c r="AW5705"/>
  <c r="O1542"/>
  <c r="O1589" s="1"/>
  <c r="O1598" s="1"/>
  <c r="J597"/>
  <c r="AL3104"/>
  <c r="AL3109" s="1"/>
  <c r="AL3113" s="1"/>
  <c r="Z5418"/>
  <c r="Z5424" s="1"/>
  <c r="Z5428" s="1"/>
  <c r="AB1063"/>
  <c r="AW6273"/>
  <c r="X5902"/>
  <c r="X5908" s="1"/>
  <c r="AW4775"/>
  <c r="AW4366"/>
  <c r="AW2488"/>
  <c r="AN2444"/>
  <c r="AN2449" s="1"/>
  <c r="AN2453" s="1"/>
  <c r="AW2181"/>
  <c r="AW266"/>
  <c r="AA4985"/>
  <c r="AA4990" s="1"/>
  <c r="AA4994" s="1"/>
  <c r="AK6341"/>
  <c r="AK6347" s="1"/>
  <c r="AK6351" s="1"/>
  <c r="AM4228"/>
  <c r="AA3387"/>
  <c r="AA3392" s="1"/>
  <c r="AA3396" s="1"/>
  <c r="Y3151"/>
  <c r="Y3156" s="1"/>
  <c r="Y3160" s="1"/>
  <c r="N8877"/>
  <c r="N8939" s="1"/>
  <c r="Q8351"/>
  <c r="AD1663"/>
  <c r="AD1675" s="1"/>
  <c r="AP1184"/>
  <c r="AP1246" s="1"/>
  <c r="AB1368"/>
  <c r="W5170"/>
  <c r="AW79"/>
  <c r="AA4796"/>
  <c r="AA4801" s="1"/>
  <c r="AA4805" s="1"/>
  <c r="AJ1750"/>
  <c r="X4463"/>
  <c r="X4468" s="1"/>
  <c r="X4472" s="1"/>
  <c r="Q7951"/>
  <c r="AW5198"/>
  <c r="AW5266"/>
  <c r="AT7178"/>
  <c r="AT7177" s="1"/>
  <c r="X6508"/>
  <c r="X6537" s="1"/>
  <c r="X6543" s="1"/>
  <c r="X6547" s="1"/>
  <c r="AJ8628"/>
  <c r="AJ6459"/>
  <c r="W8083"/>
  <c r="W1576"/>
  <c r="O1816"/>
  <c r="W1237"/>
  <c r="AW5146"/>
  <c r="T1184"/>
  <c r="AW8834"/>
  <c r="AW5204"/>
  <c r="AW3661"/>
  <c r="AW2424"/>
  <c r="AW4177"/>
  <c r="AW4437"/>
  <c r="AW5026"/>
  <c r="AW3285"/>
  <c r="AD7383"/>
  <c r="AD7389" s="1"/>
  <c r="AD7393" s="1"/>
  <c r="AW3288"/>
  <c r="AD692"/>
  <c r="AD691" s="1"/>
  <c r="AW6077"/>
  <c r="Q1063"/>
  <c r="AE670"/>
  <c r="AE8351"/>
  <c r="AE8362" s="1"/>
  <c r="W6311"/>
  <c r="AW3740"/>
  <c r="AJ692"/>
  <c r="AS1368"/>
  <c r="AS1373" s="1"/>
  <c r="AL2538"/>
  <c r="AL2543" s="1"/>
  <c r="AL2547" s="1"/>
  <c r="AW5301"/>
  <c r="AW3696"/>
  <c r="AL6684"/>
  <c r="AL6690" s="1"/>
  <c r="AL6694" s="1"/>
  <c r="K2585"/>
  <c r="K2590" s="1"/>
  <c r="K2594" s="1"/>
  <c r="AN8412"/>
  <c r="AW4912"/>
  <c r="K3528"/>
  <c r="K3533" s="1"/>
  <c r="K3537" s="1"/>
  <c r="N4181"/>
  <c r="N4186" s="1"/>
  <c r="N4190" s="1"/>
  <c r="AW2201"/>
  <c r="W5534"/>
  <c r="AW492"/>
  <c r="N2065"/>
  <c r="N2070" s="1"/>
  <c r="N2074" s="1"/>
  <c r="AW2060"/>
  <c r="AB3759"/>
  <c r="AB3764" s="1"/>
  <c r="AB3768" s="1"/>
  <c r="AW1073"/>
  <c r="AW667"/>
  <c r="J49"/>
  <c r="AT7184"/>
  <c r="AT7183" s="1"/>
  <c r="T7576"/>
  <c r="AW7616"/>
  <c r="M7184"/>
  <c r="M7183" s="1"/>
  <c r="S7178"/>
  <c r="S7177" s="1"/>
  <c r="AW1147"/>
  <c r="AW5690"/>
  <c r="AW8155"/>
  <c r="AW8170"/>
  <c r="AW7947"/>
  <c r="AW7942"/>
  <c r="AW3597"/>
  <c r="J921"/>
  <c r="O7966"/>
  <c r="AW703"/>
  <c r="X6782"/>
  <c r="X6788" s="1"/>
  <c r="L6733"/>
  <c r="L6739" s="1"/>
  <c r="Y8599"/>
  <c r="Y8604" s="1"/>
  <c r="Y8608" s="1"/>
  <c r="AL7336"/>
  <c r="AL7342" s="1"/>
  <c r="AL7346" s="1"/>
  <c r="S782"/>
  <c r="S788" s="1"/>
  <c r="S792" s="1"/>
  <c r="M7336"/>
  <c r="M7342" s="1"/>
  <c r="M7346" s="1"/>
  <c r="AA1607"/>
  <c r="AL670"/>
  <c r="AF5999"/>
  <c r="AF6005" s="1"/>
  <c r="AF6009" s="1"/>
  <c r="AW1071"/>
  <c r="AW3549"/>
  <c r="AA5418"/>
  <c r="AA5424" s="1"/>
  <c r="AA5428" s="1"/>
  <c r="AW4319"/>
  <c r="AW1083"/>
  <c r="AJ3638"/>
  <c r="W5825"/>
  <c r="AW3037"/>
  <c r="Z4815"/>
  <c r="AW5463"/>
  <c r="AW696"/>
  <c r="AW41"/>
  <c r="AW4650"/>
  <c r="AW3605"/>
  <c r="AW4504"/>
  <c r="AW495"/>
  <c r="AA2444"/>
  <c r="AA2449" s="1"/>
  <c r="AA2453" s="1"/>
  <c r="AW5851"/>
  <c r="J9102"/>
  <c r="AW2438"/>
  <c r="AB1096"/>
  <c r="AB1161" s="1"/>
  <c r="K3851"/>
  <c r="K3856" s="1"/>
  <c r="K3860" s="1"/>
  <c r="W6262"/>
  <c r="AW1080"/>
  <c r="AS8685"/>
  <c r="AS8696" s="1"/>
  <c r="N8288"/>
  <c r="N8294" s="1"/>
  <c r="N8298" s="1"/>
  <c r="AE1063"/>
  <c r="AW3617"/>
  <c r="AW1920"/>
  <c r="AW868"/>
  <c r="AW7618"/>
  <c r="AC5902"/>
  <c r="AC5908" s="1"/>
  <c r="AC5912" s="1"/>
  <c r="AW131"/>
  <c r="AJ2160"/>
  <c r="L692"/>
  <c r="L691" s="1"/>
  <c r="L719" s="1"/>
  <c r="L725" s="1"/>
  <c r="L729" s="1"/>
  <c r="M1757"/>
  <c r="M1774" s="1"/>
  <c r="AT1413"/>
  <c r="AT1412" s="1"/>
  <c r="AT1461" s="1"/>
  <c r="N3387"/>
  <c r="N3392" s="1"/>
  <c r="N3396" s="1"/>
  <c r="AK13"/>
  <c r="AK49" s="1"/>
  <c r="AW4978"/>
  <c r="J379"/>
  <c r="AT7589"/>
  <c r="AT7595" s="1"/>
  <c r="AT7599" s="1"/>
  <c r="AW3039"/>
  <c r="K2207"/>
  <c r="K2212" s="1"/>
  <c r="K2216" s="1"/>
  <c r="AL1521"/>
  <c r="AD1471"/>
  <c r="AO1480"/>
  <c r="AO1521" s="1"/>
  <c r="T49"/>
  <c r="T56" s="1"/>
  <c r="T60" s="1"/>
  <c r="L49"/>
  <c r="AW1242"/>
  <c r="M692"/>
  <c r="M691" s="1"/>
  <c r="M719" s="1"/>
  <c r="M725" s="1"/>
  <c r="M729" s="1"/>
  <c r="AE8974"/>
  <c r="AE8973" s="1"/>
  <c r="AO8937"/>
  <c r="AL8065"/>
  <c r="AL8069" s="1"/>
  <c r="AL7966"/>
  <c r="AA7826"/>
  <c r="AA7825" s="1"/>
  <c r="K3759"/>
  <c r="K3764" s="1"/>
  <c r="K3768" s="1"/>
  <c r="AW5168"/>
  <c r="AL3245"/>
  <c r="AL3250" s="1"/>
  <c r="AL3254" s="1"/>
  <c r="AR379"/>
  <c r="AR385" s="1"/>
  <c r="AR389" s="1"/>
  <c r="AA2774"/>
  <c r="AA2779" s="1"/>
  <c r="AA2783" s="1"/>
  <c r="AK6096"/>
  <c r="AK6102" s="1"/>
  <c r="AK6106" s="1"/>
  <c r="K2538"/>
  <c r="K2543" s="1"/>
  <c r="K2547" s="1"/>
  <c r="AW5460"/>
  <c r="AC1757"/>
  <c r="AC1774" s="1"/>
  <c r="R8974"/>
  <c r="R8973" s="1"/>
  <c r="AF1413"/>
  <c r="AF1412" s="1"/>
  <c r="AF1461" s="1"/>
  <c r="Z5224"/>
  <c r="Z5230" s="1"/>
  <c r="Z5234" s="1"/>
  <c r="AD1589"/>
  <c r="AD1598" s="1"/>
  <c r="L6292"/>
  <c r="L6298" s="1"/>
  <c r="L6302" s="1"/>
  <c r="K1480"/>
  <c r="K1521" s="1"/>
  <c r="AS1774"/>
  <c r="AW7850"/>
  <c r="AW1227"/>
  <c r="AW5218"/>
  <c r="AA5224"/>
  <c r="AA4938"/>
  <c r="AA4943" s="1"/>
  <c r="AA4947" s="1"/>
  <c r="AM4748"/>
  <c r="AM4753" s="1"/>
  <c r="AM4757" s="1"/>
  <c r="M4624"/>
  <c r="N4228"/>
  <c r="N4233" s="1"/>
  <c r="N4237" s="1"/>
  <c r="AT8456"/>
  <c r="AT8455" s="1"/>
  <c r="AT8549" s="1"/>
  <c r="AT8560" s="1"/>
  <c r="AW1797"/>
  <c r="T2680"/>
  <c r="T2685" s="1"/>
  <c r="T2689" s="1"/>
  <c r="AR4181"/>
  <c r="AR4186" s="1"/>
  <c r="AR4190" s="1"/>
  <c r="AB5170"/>
  <c r="M2491"/>
  <c r="M2496" s="1"/>
  <c r="M2500" s="1"/>
  <c r="W1208"/>
  <c r="W8758"/>
  <c r="W8787" s="1"/>
  <c r="W6605"/>
  <c r="AJ498"/>
  <c r="X950"/>
  <c r="X956" s="1"/>
  <c r="X960" s="1"/>
  <c r="O9102"/>
  <c r="T8937"/>
  <c r="AW3880"/>
  <c r="Y7967"/>
  <c r="Y8180"/>
  <c r="Y8184" s="1"/>
  <c r="AW5608"/>
  <c r="AW7932"/>
  <c r="AW7269"/>
  <c r="AW7772"/>
  <c r="AB670"/>
  <c r="O3057"/>
  <c r="O3062" s="1"/>
  <c r="O3066" s="1"/>
  <c r="AW4959"/>
  <c r="AW4269"/>
  <c r="AO8180"/>
  <c r="AO8184" s="1"/>
  <c r="O7156"/>
  <c r="AS6926"/>
  <c r="AW3462"/>
  <c r="R1521"/>
  <c r="AW3239"/>
  <c r="AL3576"/>
  <c r="AL3581" s="1"/>
  <c r="AL3585" s="1"/>
  <c r="AW2298"/>
  <c r="N2302"/>
  <c r="N2307" s="1"/>
  <c r="N2311" s="1"/>
  <c r="AW6677"/>
  <c r="Z4228"/>
  <c r="Z4233" s="1"/>
  <c r="Z4237" s="1"/>
  <c r="X7636"/>
  <c r="X7642" s="1"/>
  <c r="X7646" s="1"/>
  <c r="X7178"/>
  <c r="X7177" s="1"/>
  <c r="P7931"/>
  <c r="P7930" s="1"/>
  <c r="AW7663"/>
  <c r="AM5612"/>
  <c r="AM5618" s="1"/>
  <c r="AM5622" s="1"/>
  <c r="AW676"/>
  <c r="AW73"/>
  <c r="AW6093"/>
  <c r="AW5076"/>
  <c r="AW4982"/>
  <c r="AW4364"/>
  <c r="AW7379"/>
  <c r="P3057"/>
  <c r="P3062" s="1"/>
  <c r="P3066" s="1"/>
  <c r="K5563"/>
  <c r="K5569" s="1"/>
  <c r="K5573" s="1"/>
  <c r="AE7589"/>
  <c r="AE7595" s="1"/>
  <c r="AE7599" s="1"/>
  <c r="AW7169"/>
  <c r="AW9100"/>
  <c r="AE1471"/>
  <c r="AW6676"/>
  <c r="J1445"/>
  <c r="N7826"/>
  <c r="N7825" s="1"/>
  <c r="N7913" s="1"/>
  <c r="AP1757"/>
  <c r="AP1774" s="1"/>
  <c r="J122"/>
  <c r="P1757"/>
  <c r="P1774" s="1"/>
  <c r="AM7908"/>
  <c r="AW1595"/>
  <c r="AM1471"/>
  <c r="AQ7140"/>
  <c r="L2112"/>
  <c r="L2117" s="1"/>
  <c r="L2121" s="1"/>
  <c r="N3851"/>
  <c r="N3856" s="1"/>
  <c r="N3860" s="1"/>
  <c r="AW1856"/>
  <c r="AJ4293"/>
  <c r="W702"/>
  <c r="Y3435"/>
  <c r="Y3440" s="1"/>
  <c r="Y3444" s="1"/>
  <c r="AW3321"/>
  <c r="AW2376"/>
  <c r="AW3319"/>
  <c r="AL1413"/>
  <c r="AL1412" s="1"/>
  <c r="AL1461" s="1"/>
  <c r="AW619"/>
  <c r="P613"/>
  <c r="AB613"/>
  <c r="AP1542"/>
  <c r="AM8950"/>
  <c r="J3777"/>
  <c r="AK3759"/>
  <c r="AK3764" s="1"/>
  <c r="AK3768" s="1"/>
  <c r="AW2153"/>
  <c r="AO1471"/>
  <c r="AR7826"/>
  <c r="AR7825" s="1"/>
  <c r="AR7913" s="1"/>
  <c r="X2035"/>
  <c r="X2065" s="1"/>
  <c r="X2070" s="1"/>
  <c r="X2074" s="1"/>
  <c r="AQ1757"/>
  <c r="AQ7908"/>
  <c r="AW1991"/>
  <c r="AQ1791"/>
  <c r="Z4891"/>
  <c r="Z4896" s="1"/>
  <c r="Z4900" s="1"/>
  <c r="AS670"/>
  <c r="AA2207"/>
  <c r="AA2212" s="1"/>
  <c r="AA2216" s="1"/>
  <c r="AL3340"/>
  <c r="AL3345" s="1"/>
  <c r="AL3349" s="1"/>
  <c r="AP8685"/>
  <c r="AP8696" s="1"/>
  <c r="AW3926"/>
  <c r="AJ2320"/>
  <c r="X613"/>
  <c r="AW7560"/>
  <c r="AW7958"/>
  <c r="AM2207"/>
  <c r="AM2212" s="1"/>
  <c r="AM2216" s="1"/>
  <c r="AW7918"/>
  <c r="AG1757"/>
  <c r="AG1774" s="1"/>
  <c r="Z1757"/>
  <c r="O7954"/>
  <c r="AW7946"/>
  <c r="X1988"/>
  <c r="AG1413"/>
  <c r="AG1412" s="1"/>
  <c r="AG1461" s="1"/>
  <c r="AQ692"/>
  <c r="AQ691" s="1"/>
  <c r="AQ719" s="1"/>
  <c r="AQ725" s="1"/>
  <c r="AQ729" s="1"/>
  <c r="AW1251"/>
  <c r="AS1063"/>
  <c r="AW5882"/>
  <c r="K5321"/>
  <c r="K5327" s="1"/>
  <c r="K5331" s="1"/>
  <c r="AQ13"/>
  <c r="AQ49" s="1"/>
  <c r="AC7589"/>
  <c r="AC7595" s="1"/>
  <c r="AC7599" s="1"/>
  <c r="AW4350"/>
  <c r="AS1096"/>
  <c r="AW4367"/>
  <c r="AW3942"/>
  <c r="W1816"/>
  <c r="AQ1816"/>
  <c r="AW4539"/>
  <c r="AM1816"/>
  <c r="AA8412"/>
  <c r="AA8406"/>
  <c r="AS7967"/>
  <c r="AS8180"/>
  <c r="AA1816"/>
  <c r="AW5014"/>
  <c r="AJ218"/>
  <c r="L8974"/>
  <c r="L8973" s="1"/>
  <c r="Y7551"/>
  <c r="Y7589" s="1"/>
  <c r="Y7595" s="1"/>
  <c r="Y7599" s="1"/>
  <c r="Y7178"/>
  <c r="Y7177" s="1"/>
  <c r="AK3917"/>
  <c r="AW3920"/>
  <c r="AJ8858"/>
  <c r="AJ7931"/>
  <c r="AJ553"/>
  <c r="W1030"/>
  <c r="J8838"/>
  <c r="J7187"/>
  <c r="J3685"/>
  <c r="J1262"/>
  <c r="W4011"/>
  <c r="W3777"/>
  <c r="W353"/>
  <c r="J1894"/>
  <c r="J1295"/>
  <c r="J715"/>
  <c r="AJ7287"/>
  <c r="W4576"/>
  <c r="W4387"/>
  <c r="W3729"/>
  <c r="J4701"/>
  <c r="J3075"/>
  <c r="J309"/>
  <c r="AW776"/>
  <c r="AJ2112"/>
  <c r="AJ2117" s="1"/>
  <c r="AT8974"/>
  <c r="AT8973" s="1"/>
  <c r="AW4871"/>
  <c r="AC7178"/>
  <c r="AC7177" s="1"/>
  <c r="N7306"/>
  <c r="W4275"/>
  <c r="L1816"/>
  <c r="AW5123"/>
  <c r="AJ8661"/>
  <c r="AJ7860"/>
  <c r="AJ7802"/>
  <c r="AJ7184"/>
  <c r="AJ1988"/>
  <c r="W4766"/>
  <c r="W1358"/>
  <c r="J8758"/>
  <c r="J6801"/>
  <c r="J3453"/>
  <c r="J1225"/>
  <c r="AJ4105"/>
  <c r="W5003"/>
  <c r="W1054"/>
  <c r="J6066"/>
  <c r="AJ2397"/>
  <c r="W8731"/>
  <c r="W4087"/>
  <c r="W1510"/>
  <c r="J6998"/>
  <c r="J1633"/>
  <c r="AJ3993"/>
  <c r="AB8974"/>
  <c r="AB8973" s="1"/>
  <c r="P5170"/>
  <c r="W5097"/>
  <c r="Q1816"/>
  <c r="AS1816"/>
  <c r="K7702"/>
  <c r="AJ7525"/>
  <c r="AJ7157"/>
  <c r="W3946"/>
  <c r="W1684"/>
  <c r="J5534"/>
  <c r="J4387"/>
  <c r="J2603"/>
  <c r="J603"/>
  <c r="W185"/>
  <c r="J5825"/>
  <c r="J2650"/>
  <c r="J2225"/>
  <c r="J1757"/>
  <c r="T7954"/>
  <c r="AJ2509"/>
  <c r="J5582"/>
  <c r="J1514"/>
  <c r="J1237"/>
  <c r="AW6905"/>
  <c r="AW5446"/>
  <c r="L9033"/>
  <c r="L9032" s="1"/>
  <c r="AW5740"/>
  <c r="M1816"/>
  <c r="AO1816"/>
  <c r="AR7184"/>
  <c r="AR7183" s="1"/>
  <c r="AL7178"/>
  <c r="AL7177" s="1"/>
  <c r="J1816"/>
  <c r="AJ1816"/>
  <c r="AJ7354"/>
  <c r="AJ1184"/>
  <c r="W5292"/>
  <c r="W1607"/>
  <c r="W712"/>
  <c r="W469"/>
  <c r="J8372"/>
  <c r="J8144"/>
  <c r="J6409"/>
  <c r="J4815"/>
  <c r="AR7954"/>
  <c r="AD7954"/>
  <c r="AJ8429"/>
  <c r="AJ7187"/>
  <c r="W39"/>
  <c r="J4766"/>
  <c r="J4576"/>
  <c r="J1002"/>
  <c r="AJ7908"/>
  <c r="AJ7607"/>
  <c r="W4199"/>
  <c r="W597"/>
  <c r="W243"/>
  <c r="J8569"/>
  <c r="J1714"/>
  <c r="J1145"/>
  <c r="M7533"/>
  <c r="M7539" s="1"/>
  <c r="M7543" s="1"/>
  <c r="Z5126"/>
  <c r="Z5131" s="1"/>
  <c r="Z5135" s="1"/>
  <c r="Q3808"/>
  <c r="AW3832"/>
  <c r="AF1757"/>
  <c r="AF1774" s="1"/>
  <c r="AW6137"/>
  <c r="AL7184"/>
  <c r="AL7183" s="1"/>
  <c r="AW5252"/>
  <c r="X5003"/>
  <c r="AN4956"/>
  <c r="AK2650"/>
  <c r="AK2680" s="1"/>
  <c r="AK2685" s="1"/>
  <c r="AK2689" s="1"/>
  <c r="AL2415"/>
  <c r="AW6714"/>
  <c r="Y5854"/>
  <c r="Y5860" s="1"/>
  <c r="Y5864" s="1"/>
  <c r="L4369"/>
  <c r="L4374" s="1"/>
  <c r="L4378" s="1"/>
  <c r="K8356"/>
  <c r="K8360" s="1"/>
  <c r="K8362"/>
  <c r="AW6138"/>
  <c r="AW5363"/>
  <c r="L7931"/>
  <c r="L7930" s="1"/>
  <c r="AW5012"/>
  <c r="AW2653"/>
  <c r="Z5170"/>
  <c r="AW3786"/>
  <c r="AW5206"/>
  <c r="AW5392"/>
  <c r="Y4862"/>
  <c r="Y4341"/>
  <c r="Y4369" s="1"/>
  <c r="Y4374" s="1"/>
  <c r="Y4378" s="1"/>
  <c r="AL3638"/>
  <c r="L2178"/>
  <c r="L2207" s="1"/>
  <c r="L2212" s="1"/>
  <c r="L2216" s="1"/>
  <c r="AD5170"/>
  <c r="L5170"/>
  <c r="AW5006"/>
  <c r="AW4920"/>
  <c r="K4891"/>
  <c r="K4896" s="1"/>
  <c r="K4900" s="1"/>
  <c r="L8065"/>
  <c r="L8069" s="1"/>
  <c r="L7966"/>
  <c r="AW3647"/>
  <c r="AJ309"/>
  <c r="AW1059"/>
  <c r="AW924"/>
  <c r="AP527"/>
  <c r="AP553" s="1"/>
  <c r="AP559" s="1"/>
  <c r="AP563" s="1"/>
  <c r="AN6926"/>
  <c r="AF6194"/>
  <c r="AF6200" s="1"/>
  <c r="AF6204" s="1"/>
  <c r="AW4081"/>
  <c r="AW4069"/>
  <c r="AW1051"/>
  <c r="Q7967"/>
  <c r="Q8180"/>
  <c r="O8937"/>
  <c r="AJ8675"/>
  <c r="AJ3594"/>
  <c r="AJ411"/>
  <c r="AW1072"/>
  <c r="AW664"/>
  <c r="AW618"/>
  <c r="AW252"/>
  <c r="AW81"/>
  <c r="AC5660"/>
  <c r="AC5666" s="1"/>
  <c r="AC5670" s="1"/>
  <c r="AP7966"/>
  <c r="AP8065"/>
  <c r="AP8069" s="1"/>
  <c r="AB8065"/>
  <c r="AB8069" s="1"/>
  <c r="AB7966"/>
  <c r="AW3603"/>
  <c r="AW3557"/>
  <c r="AJ1289"/>
  <c r="AJ1480"/>
  <c r="AJ1208"/>
  <c r="W8838"/>
  <c r="AJ7684"/>
  <c r="AW1019"/>
  <c r="AW888"/>
  <c r="AW876"/>
  <c r="AO8685"/>
  <c r="AO8696" s="1"/>
  <c r="AW8037"/>
  <c r="W4891"/>
  <c r="T7966"/>
  <c r="T8065"/>
  <c r="T8069" s="1"/>
  <c r="AW16"/>
  <c r="P8065"/>
  <c r="P8069" s="1"/>
  <c r="P7966"/>
  <c r="AJ2035"/>
  <c r="W9086"/>
  <c r="W7749"/>
  <c r="AW1041"/>
  <c r="AW891"/>
  <c r="X865"/>
  <c r="AW46"/>
  <c r="S8685"/>
  <c r="S8696" s="1"/>
  <c r="AW2849"/>
  <c r="L950"/>
  <c r="AP613"/>
  <c r="AW1668"/>
  <c r="AW6517"/>
  <c r="Y8401"/>
  <c r="Y8412" s="1"/>
  <c r="AN7336"/>
  <c r="AN7342" s="1"/>
  <c r="AN7346" s="1"/>
  <c r="S4606"/>
  <c r="S4611" s="1"/>
  <c r="S4615" s="1"/>
  <c r="P8122"/>
  <c r="AW8637"/>
  <c r="AW5158"/>
  <c r="AW946"/>
  <c r="Z8927"/>
  <c r="Z8933" s="1"/>
  <c r="Z8937" s="1"/>
  <c r="K6586"/>
  <c r="K6592" s="1"/>
  <c r="K6596" s="1"/>
  <c r="M6556"/>
  <c r="M6586" s="1"/>
  <c r="M6592" s="1"/>
  <c r="M6596" s="1"/>
  <c r="AO6459"/>
  <c r="AO6489" s="1"/>
  <c r="AO6495" s="1"/>
  <c r="AO6499" s="1"/>
  <c r="AQ4796"/>
  <c r="AQ4801" s="1"/>
  <c r="AW7237"/>
  <c r="AW6382"/>
  <c r="R6389"/>
  <c r="R6395" s="1"/>
  <c r="R6399" s="1"/>
  <c r="P6243"/>
  <c r="P6249" s="1"/>
  <c r="P6253" s="1"/>
  <c r="R6194"/>
  <c r="R6200" s="1"/>
  <c r="R6204" s="1"/>
  <c r="AO5612"/>
  <c r="AO5618" s="1"/>
  <c r="AO5622" s="1"/>
  <c r="R5534"/>
  <c r="R5563" s="1"/>
  <c r="R5569" s="1"/>
  <c r="R5573" s="1"/>
  <c r="AN8351"/>
  <c r="AN8356" s="1"/>
  <c r="AN8360" s="1"/>
  <c r="AW4537"/>
  <c r="AT4528"/>
  <c r="M2035"/>
  <c r="M2065" s="1"/>
  <c r="M2070" s="1"/>
  <c r="M2074" s="1"/>
  <c r="AW6470"/>
  <c r="S6537"/>
  <c r="S6543" s="1"/>
  <c r="S6547" s="1"/>
  <c r="AW5160"/>
  <c r="AW8823"/>
  <c r="AN8787"/>
  <c r="Y6459"/>
  <c r="AG6439"/>
  <c r="AG6445" s="1"/>
  <c r="AG6449" s="1"/>
  <c r="AO6145"/>
  <c r="AO6151" s="1"/>
  <c r="AO6155" s="1"/>
  <c r="AW5343"/>
  <c r="P4766"/>
  <c r="AD8685"/>
  <c r="AD8696" s="1"/>
  <c r="AW9073"/>
  <c r="AB6998"/>
  <c r="AB6978" s="1"/>
  <c r="AW983"/>
  <c r="AW4695"/>
  <c r="AN8599"/>
  <c r="AN8604" s="1"/>
  <c r="AM2017"/>
  <c r="AM2022" s="1"/>
  <c r="AM2026" s="1"/>
  <c r="AW8531"/>
  <c r="AC8456"/>
  <c r="AC8455" s="1"/>
  <c r="AC8549" s="1"/>
  <c r="AC8560" s="1"/>
  <c r="AF8456"/>
  <c r="AF8455" s="1"/>
  <c r="AF8549" s="1"/>
  <c r="AF8560" s="1"/>
  <c r="AF2538"/>
  <c r="AF2543" s="1"/>
  <c r="AF2547" s="1"/>
  <c r="L8174"/>
  <c r="N7525"/>
  <c r="Z4040"/>
  <c r="Z4045" s="1"/>
  <c r="Z4049" s="1"/>
  <c r="N3946"/>
  <c r="N3951" s="1"/>
  <c r="N3955" s="1"/>
  <c r="AW3732"/>
  <c r="Z3711"/>
  <c r="Z3716" s="1"/>
  <c r="Z3720" s="1"/>
  <c r="Y3576"/>
  <c r="Y3581" s="1"/>
  <c r="Y3585" s="1"/>
  <c r="AT7636"/>
  <c r="AT7642" s="1"/>
  <c r="AT7646" s="1"/>
  <c r="L1471"/>
  <c r="AR4654"/>
  <c r="AR4659" s="1"/>
  <c r="AR4663" s="1"/>
  <c r="AW8262"/>
  <c r="N8180"/>
  <c r="N8184" s="1"/>
  <c r="N7967"/>
  <c r="Y3340"/>
  <c r="AW7505"/>
  <c r="O105"/>
  <c r="O109" s="1"/>
  <c r="AB159"/>
  <c r="AB163" s="1"/>
  <c r="AB166"/>
  <c r="Q8736"/>
  <c r="Q8741" s="1"/>
  <c r="AW599"/>
  <c r="M122"/>
  <c r="M153" s="1"/>
  <c r="M159" s="1"/>
  <c r="M163" s="1"/>
  <c r="AN9102"/>
  <c r="AW6972"/>
  <c r="AL6753"/>
  <c r="AL6782" s="1"/>
  <c r="AL6788" s="1"/>
  <c r="AL6792" s="1"/>
  <c r="AW6616"/>
  <c r="AN2462"/>
  <c r="AK2273"/>
  <c r="AS7589"/>
  <c r="AS7595" s="1"/>
  <c r="AS7599" s="1"/>
  <c r="L7430"/>
  <c r="L7436" s="1"/>
  <c r="AW7267"/>
  <c r="AL8112"/>
  <c r="AL8118" s="1"/>
  <c r="AL8122" s="1"/>
  <c r="AC1312"/>
  <c r="AC692"/>
  <c r="AC691" s="1"/>
  <c r="AE105"/>
  <c r="AE109" s="1"/>
  <c r="AW5828"/>
  <c r="AW4841"/>
  <c r="L2017"/>
  <c r="L2022" s="1"/>
  <c r="L2026" s="1"/>
  <c r="AW362"/>
  <c r="AL498"/>
  <c r="AL504" s="1"/>
  <c r="AL508" s="1"/>
  <c r="K4701"/>
  <c r="K4706" s="1"/>
  <c r="K4710" s="1"/>
  <c r="AA1262"/>
  <c r="AA1312" s="1"/>
  <c r="AW7585"/>
  <c r="AA6439"/>
  <c r="AA6445" s="1"/>
  <c r="AA6449" s="1"/>
  <c r="AW2234"/>
  <c r="AW3430"/>
  <c r="AL8685"/>
  <c r="AL8696" s="1"/>
  <c r="O8685"/>
  <c r="O8696" s="1"/>
  <c r="AA7684"/>
  <c r="AA7690" s="1"/>
  <c r="AA7694" s="1"/>
  <c r="AP1063"/>
  <c r="P6341"/>
  <c r="P6347" s="1"/>
  <c r="P6351" s="1"/>
  <c r="AE1368"/>
  <c r="AQ8877"/>
  <c r="AQ8939" s="1"/>
  <c r="AL6635"/>
  <c r="AL6641" s="1"/>
  <c r="AW2851"/>
  <c r="AR8736"/>
  <c r="AR8747" s="1"/>
  <c r="R8877"/>
  <c r="R8939" s="1"/>
  <c r="AW3891"/>
  <c r="Z3435"/>
  <c r="Z3440" s="1"/>
  <c r="Z3444" s="1"/>
  <c r="AW7499"/>
  <c r="AL1816"/>
  <c r="AW1858"/>
  <c r="S1413"/>
  <c r="S1412" s="1"/>
  <c r="S1461" s="1"/>
  <c r="Q8065"/>
  <c r="Q8069" s="1"/>
  <c r="Q7966"/>
  <c r="AW3180"/>
  <c r="AG7966"/>
  <c r="AG8065"/>
  <c r="AG8069" s="1"/>
  <c r="AB8406"/>
  <c r="AB8412"/>
  <c r="AW491"/>
  <c r="AL7607"/>
  <c r="AL7636" s="1"/>
  <c r="AL7642" s="1"/>
  <c r="AL7646" s="1"/>
  <c r="AM353"/>
  <c r="AF8412"/>
  <c r="AF8406"/>
  <c r="N8412"/>
  <c r="N8406"/>
  <c r="AR6971"/>
  <c r="AR6970" s="1"/>
  <c r="AR7140" s="1"/>
  <c r="T8180"/>
  <c r="T7967"/>
  <c r="AW8153"/>
  <c r="AM7654"/>
  <c r="AW7610"/>
  <c r="AW356"/>
  <c r="AN309"/>
  <c r="AR6782"/>
  <c r="AR6788" s="1"/>
  <c r="AR6792" s="1"/>
  <c r="AR670"/>
  <c r="Y613"/>
  <c r="Q7930"/>
  <c r="AE7184"/>
  <c r="AE7183" s="1"/>
  <c r="AW3892"/>
  <c r="K6635"/>
  <c r="K6641" s="1"/>
  <c r="K6645" s="1"/>
  <c r="Z6292"/>
  <c r="Z6298" s="1"/>
  <c r="Z6302" s="1"/>
  <c r="R3482"/>
  <c r="R3487" s="1"/>
  <c r="R3491" s="1"/>
  <c r="AW8709"/>
  <c r="AW3752"/>
  <c r="AW1917"/>
  <c r="AW5159"/>
  <c r="Z7930"/>
  <c r="AW2094"/>
  <c r="AW2612"/>
  <c r="AW6531"/>
  <c r="AW5560"/>
  <c r="AW4728"/>
  <c r="AB7954"/>
  <c r="AW4443"/>
  <c r="AF7908"/>
  <c r="AA7702"/>
  <c r="AA7731" s="1"/>
  <c r="AA7737" s="1"/>
  <c r="AA7741" s="1"/>
  <c r="J553"/>
  <c r="AW144"/>
  <c r="T7968"/>
  <c r="AE8235"/>
  <c r="AE8241" s="1"/>
  <c r="AE8245" s="1"/>
  <c r="AM1161"/>
  <c r="AG7430"/>
  <c r="AG7436" s="1"/>
  <c r="AG7440" s="1"/>
  <c r="AB7968"/>
  <c r="AO8814"/>
  <c r="AD8549"/>
  <c r="AD8560" s="1"/>
  <c r="S8736"/>
  <c r="S8747" s="1"/>
  <c r="AR6926"/>
  <c r="AN4938"/>
  <c r="AN4943" s="1"/>
  <c r="AN4947" s="1"/>
  <c r="O1876"/>
  <c r="O1881" s="1"/>
  <c r="O1885" s="1"/>
  <c r="AL6194"/>
  <c r="AL6200" s="1"/>
  <c r="AL6204" s="1"/>
  <c r="AM8288"/>
  <c r="AM8294" s="1"/>
  <c r="AM8298" s="1"/>
  <c r="X6733"/>
  <c r="X6739" s="1"/>
  <c r="X6743" s="1"/>
  <c r="AN6292"/>
  <c r="AN6298" s="1"/>
  <c r="AN6302" s="1"/>
  <c r="AW706"/>
  <c r="AF7383"/>
  <c r="AF7389" s="1"/>
  <c r="AF7393" s="1"/>
  <c r="R3151"/>
  <c r="R3156" s="1"/>
  <c r="R3160" s="1"/>
  <c r="AN228"/>
  <c r="T1225"/>
  <c r="AL2934"/>
  <c r="AL2963" s="1"/>
  <c r="AL2968" s="1"/>
  <c r="AL2972" s="1"/>
  <c r="X2887"/>
  <c r="X2916" s="1"/>
  <c r="X2921" s="1"/>
  <c r="X2925" s="1"/>
  <c r="W9033"/>
  <c r="W9032" s="1"/>
  <c r="W8458"/>
  <c r="W2130"/>
  <c r="AW3408"/>
  <c r="AW2390"/>
  <c r="Y1714"/>
  <c r="AA7184"/>
  <c r="AA7183" s="1"/>
  <c r="AK1063"/>
  <c r="X7240"/>
  <c r="X7245" s="1"/>
  <c r="X7249" s="1"/>
  <c r="AN9033"/>
  <c r="AN9032" s="1"/>
  <c r="AW4174"/>
  <c r="AW8875"/>
  <c r="X8838"/>
  <c r="AM3946"/>
  <c r="Y2774"/>
  <c r="Y2779" s="1"/>
  <c r="Y2783" s="1"/>
  <c r="Z2603"/>
  <c r="Z2632" s="1"/>
  <c r="Z2637" s="1"/>
  <c r="Z2641" s="1"/>
  <c r="X2585"/>
  <c r="X2590" s="1"/>
  <c r="X2594" s="1"/>
  <c r="AW2565"/>
  <c r="AW8215"/>
  <c r="Q5170"/>
  <c r="AK1471"/>
  <c r="AN1413"/>
  <c r="AN1412" s="1"/>
  <c r="AN1461" s="1"/>
  <c r="AP3672"/>
  <c r="AP3676" s="1"/>
  <c r="N1816"/>
  <c r="AD1816"/>
  <c r="AP1816"/>
  <c r="Y5097"/>
  <c r="Y5126" s="1"/>
  <c r="Y5131" s="1"/>
  <c r="Y5135" s="1"/>
  <c r="K8180"/>
  <c r="K7967"/>
  <c r="AO5144"/>
  <c r="AW3975"/>
  <c r="AW5899"/>
  <c r="AW2818"/>
  <c r="AO5170"/>
  <c r="AW6288"/>
  <c r="AW6190"/>
  <c r="AJ8974"/>
  <c r="AJ8706"/>
  <c r="AJ6311"/>
  <c r="W5679"/>
  <c r="W5418"/>
  <c r="J8731"/>
  <c r="J8342"/>
  <c r="J7827"/>
  <c r="J7448"/>
  <c r="J7258"/>
  <c r="J6311"/>
  <c r="J5758"/>
  <c r="J5764" s="1"/>
  <c r="J3638"/>
  <c r="J2491"/>
  <c r="J2178"/>
  <c r="AW1967"/>
  <c r="AW1966" s="1"/>
  <c r="AW5150"/>
  <c r="AW5173"/>
  <c r="AW3523"/>
  <c r="AW4627"/>
  <c r="AL8180"/>
  <c r="AN3010"/>
  <c r="N613"/>
  <c r="X8456"/>
  <c r="X8455" s="1"/>
  <c r="X8549" s="1"/>
  <c r="X8560" s="1"/>
  <c r="AN7749"/>
  <c r="AN7778" s="1"/>
  <c r="AN7784" s="1"/>
  <c r="AN7788" s="1"/>
  <c r="N1471"/>
  <c r="AW4296"/>
  <c r="AW4163"/>
  <c r="W7951"/>
  <c r="W1225"/>
  <c r="W122"/>
  <c r="AW4722"/>
  <c r="AW4114"/>
  <c r="AW3289"/>
  <c r="AW4460"/>
  <c r="AP8937"/>
  <c r="AG8008"/>
  <c r="AG8014" s="1"/>
  <c r="AG8018" s="1"/>
  <c r="AW6238"/>
  <c r="AR7684"/>
  <c r="AR7690" s="1"/>
  <c r="AR7694" s="1"/>
  <c r="N6801"/>
  <c r="N6832" s="1"/>
  <c r="N6838" s="1"/>
  <c r="N6842" s="1"/>
  <c r="AM5950"/>
  <c r="AM5956" s="1"/>
  <c r="AM5960" s="1"/>
  <c r="M5873"/>
  <c r="M5902" s="1"/>
  <c r="M5908" s="1"/>
  <c r="M5912" s="1"/>
  <c r="N1970"/>
  <c r="N1975" s="1"/>
  <c r="N1979" s="1"/>
  <c r="AC1876"/>
  <c r="AC1881" s="1"/>
  <c r="AC1885" s="1"/>
  <c r="AW1301"/>
  <c r="AW4887"/>
  <c r="AW8767"/>
  <c r="AK6971"/>
  <c r="AK6970" s="1"/>
  <c r="AK7140" s="1"/>
  <c r="O5032"/>
  <c r="O5037" s="1"/>
  <c r="O5041" s="1"/>
  <c r="AW2141"/>
  <c r="AF1368"/>
  <c r="AW8783"/>
  <c r="Q8429"/>
  <c r="Q8549" s="1"/>
  <c r="Q8560" s="1"/>
  <c r="AW8398"/>
  <c r="AP7931"/>
  <c r="AP7930" s="1"/>
  <c r="AW8167"/>
  <c r="N7184"/>
  <c r="N7183" s="1"/>
  <c r="AL7156"/>
  <c r="AW6874"/>
  <c r="M3711"/>
  <c r="M3716" s="1"/>
  <c r="M3720" s="1"/>
  <c r="AW2471"/>
  <c r="AW2346"/>
  <c r="AW2331"/>
  <c r="AB6489"/>
  <c r="AB6495" s="1"/>
  <c r="AB6499" s="1"/>
  <c r="AP4087"/>
  <c r="AP4092" s="1"/>
  <c r="AP4096" s="1"/>
  <c r="AW2092"/>
  <c r="AW6222"/>
  <c r="AW5980"/>
  <c r="O5370"/>
  <c r="O5376" s="1"/>
  <c r="O5380" s="1"/>
  <c r="N2225"/>
  <c r="N2255" s="1"/>
  <c r="AB1413"/>
  <c r="AB1412" s="1"/>
  <c r="AB1461" s="1"/>
  <c r="R1134"/>
  <c r="AW3663"/>
  <c r="W1471"/>
  <c r="W13"/>
  <c r="AJ9033"/>
  <c r="AJ9032" s="1"/>
  <c r="AW4698"/>
  <c r="AW4551"/>
  <c r="AW4457"/>
  <c r="AW4225"/>
  <c r="AW4824"/>
  <c r="X4748"/>
  <c r="AW4445"/>
  <c r="AW3414"/>
  <c r="AW3361"/>
  <c r="AK3151"/>
  <c r="AK3156" s="1"/>
  <c r="AW3125"/>
  <c r="AW5154"/>
  <c r="AW3383"/>
  <c r="AW1950"/>
  <c r="AW8217"/>
  <c r="AM2302"/>
  <c r="AM2307" s="1"/>
  <c r="AM2311" s="1"/>
  <c r="J7930"/>
  <c r="AW3381"/>
  <c r="X1389"/>
  <c r="AW4155"/>
  <c r="AW3241"/>
  <c r="T3245"/>
  <c r="T3250" s="1"/>
  <c r="T3254" s="1"/>
  <c r="L3104"/>
  <c r="L3109" s="1"/>
  <c r="L3113" s="1"/>
  <c r="AM3075"/>
  <c r="AM3104" s="1"/>
  <c r="AM3109" s="1"/>
  <c r="K2963"/>
  <c r="K2968" s="1"/>
  <c r="K2972" s="1"/>
  <c r="AW2956"/>
  <c r="J6243"/>
  <c r="W7354"/>
  <c r="W5243"/>
  <c r="W4956"/>
  <c r="W3685"/>
  <c r="AW5149"/>
  <c r="AW4128"/>
  <c r="AW3943"/>
  <c r="AW2418"/>
  <c r="AW6824"/>
  <c r="AA224"/>
  <c r="AA228" s="1"/>
  <c r="AW809"/>
  <c r="M8008"/>
  <c r="M8014" s="1"/>
  <c r="M8018" s="1"/>
  <c r="T7684"/>
  <c r="T7690" s="1"/>
  <c r="T7694" s="1"/>
  <c r="T5729"/>
  <c r="T5758" s="1"/>
  <c r="T5764" s="1"/>
  <c r="T5768" s="1"/>
  <c r="AW5653"/>
  <c r="O5631"/>
  <c r="O5660" s="1"/>
  <c r="O5666" s="1"/>
  <c r="O5670" s="1"/>
  <c r="AR1792"/>
  <c r="AR1791" s="1"/>
  <c r="AW4037"/>
  <c r="AW4034"/>
  <c r="AW3990"/>
  <c r="T8604"/>
  <c r="T8608" s="1"/>
  <c r="T8610"/>
  <c r="L9102"/>
  <c r="AW5738"/>
  <c r="AG6971"/>
  <c r="AG6970" s="1"/>
  <c r="AJ5873"/>
  <c r="AJ5902" s="1"/>
  <c r="AW4598"/>
  <c r="AW6680"/>
  <c r="AN6635"/>
  <c r="AN6641" s="1"/>
  <c r="AN6645" s="1"/>
  <c r="N5145"/>
  <c r="N5144" s="1"/>
  <c r="AL6537"/>
  <c r="AL6543" s="1"/>
  <c r="AB6409"/>
  <c r="AB6439" s="1"/>
  <c r="AB6445" s="1"/>
  <c r="AB6449" s="1"/>
  <c r="AW6224"/>
  <c r="AW5412"/>
  <c r="AW4935"/>
  <c r="AK3528"/>
  <c r="AK3533" s="1"/>
  <c r="AK3537" s="1"/>
  <c r="AL2320"/>
  <c r="AL2349" s="1"/>
  <c r="AL2354" s="1"/>
  <c r="AL2358" s="1"/>
  <c r="AW2295"/>
  <c r="AW1897"/>
  <c r="AJ3803"/>
  <c r="AR7967"/>
  <c r="AR8180"/>
  <c r="AW3754"/>
  <c r="O5170"/>
  <c r="AW8887"/>
  <c r="S8858"/>
  <c r="AK3869"/>
  <c r="AK3899" s="1"/>
  <c r="AK3904" s="1"/>
  <c r="AK3908" s="1"/>
  <c r="AN3851"/>
  <c r="AN3856" s="1"/>
  <c r="AN3860" s="1"/>
  <c r="Y3821"/>
  <c r="X3803"/>
  <c r="X3808" s="1"/>
  <c r="X3812" s="1"/>
  <c r="AA3667"/>
  <c r="AA3672" s="1"/>
  <c r="AA3676" s="1"/>
  <c r="AW3555"/>
  <c r="K3310"/>
  <c r="Y3216"/>
  <c r="M3169"/>
  <c r="M3198" s="1"/>
  <c r="M3203" s="1"/>
  <c r="M3207" s="1"/>
  <c r="AW2959"/>
  <c r="W8858"/>
  <c r="J8458"/>
  <c r="J7702"/>
  <c r="J5165"/>
  <c r="AJ6360"/>
  <c r="AJ3405"/>
  <c r="AJ13"/>
  <c r="AW3369"/>
  <c r="AW2393"/>
  <c r="AW6764"/>
  <c r="AW1804"/>
  <c r="AN2869"/>
  <c r="AN2874" s="1"/>
  <c r="AN2878" s="1"/>
  <c r="O7430"/>
  <c r="O7436" s="1"/>
  <c r="O7440" s="1"/>
  <c r="Y4416"/>
  <c r="Y4421" s="1"/>
  <c r="Y4425" s="1"/>
  <c r="AW7173"/>
  <c r="AW3967"/>
  <c r="AW2748"/>
  <c r="AP5170"/>
  <c r="AN7954"/>
  <c r="AC5170"/>
  <c r="R1816"/>
  <c r="Z1816"/>
  <c r="AT1816"/>
  <c r="AW8715"/>
  <c r="AW3844"/>
  <c r="AW3800"/>
  <c r="AW3178"/>
  <c r="AM2887"/>
  <c r="AM2916" s="1"/>
  <c r="AM2921" s="1"/>
  <c r="AM2925" s="1"/>
  <c r="AA5170"/>
  <c r="X5563"/>
  <c r="X5569" s="1"/>
  <c r="X5573" s="1"/>
  <c r="AE7954"/>
  <c r="M7954"/>
  <c r="AW8005"/>
  <c r="AW6287"/>
  <c r="AJ4576"/>
  <c r="AJ4387"/>
  <c r="W6703"/>
  <c r="W2632"/>
  <c r="W2178"/>
  <c r="W1413"/>
  <c r="J7922"/>
  <c r="J7576"/>
  <c r="J6018"/>
  <c r="J4152"/>
  <c r="J3594"/>
  <c r="J2130"/>
  <c r="J2727"/>
  <c r="AJ8814"/>
  <c r="AJ8569"/>
  <c r="AJ3216"/>
  <c r="W8814"/>
  <c r="W8661"/>
  <c r="W6896"/>
  <c r="W5729"/>
  <c r="W2035"/>
  <c r="W1289"/>
  <c r="W1145"/>
  <c r="W750"/>
  <c r="J8814"/>
  <c r="J8706"/>
  <c r="J7551"/>
  <c r="J6684"/>
  <c r="J2556"/>
  <c r="L4528"/>
  <c r="AL4434"/>
  <c r="M3340"/>
  <c r="M3345" s="1"/>
  <c r="M3349" s="1"/>
  <c r="X4481"/>
  <c r="N3435"/>
  <c r="N3440" s="1"/>
  <c r="N3444" s="1"/>
  <c r="Y4624"/>
  <c r="AW4587"/>
  <c r="AA4510"/>
  <c r="AA4515" s="1"/>
  <c r="AA4519" s="1"/>
  <c r="AB4387"/>
  <c r="AB4416" s="1"/>
  <c r="AB4421" s="1"/>
  <c r="AB4425" s="1"/>
  <c r="K3964"/>
  <c r="N3010"/>
  <c r="N3015" s="1"/>
  <c r="N3019" s="1"/>
  <c r="X2415"/>
  <c r="R8685"/>
  <c r="R8696" s="1"/>
  <c r="Y7140"/>
  <c r="L6782"/>
  <c r="L6788" s="1"/>
  <c r="L6792" s="1"/>
  <c r="K6684"/>
  <c r="K6690" s="1"/>
  <c r="K6694" s="1"/>
  <c r="AP1368"/>
  <c r="AP1379" s="1"/>
  <c r="AA7156"/>
  <c r="AL2160"/>
  <c r="AL2165" s="1"/>
  <c r="AL2169" s="1"/>
  <c r="AW4067"/>
  <c r="AW3511"/>
  <c r="X2822"/>
  <c r="X2827" s="1"/>
  <c r="X2831" s="1"/>
  <c r="AW4635"/>
  <c r="AM3387"/>
  <c r="AM3292"/>
  <c r="AM3297" s="1"/>
  <c r="AM3301" s="1"/>
  <c r="M3435"/>
  <c r="M3440" s="1"/>
  <c r="M3444" s="1"/>
  <c r="X2397"/>
  <c r="X2402" s="1"/>
  <c r="X2406" s="1"/>
  <c r="AT5170"/>
  <c r="AG5170"/>
  <c r="M8412"/>
  <c r="M8406"/>
  <c r="W5079"/>
  <c r="K1413"/>
  <c r="K1412" s="1"/>
  <c r="K1461" s="1"/>
  <c r="AW1254"/>
  <c r="L8937"/>
  <c r="X5126"/>
  <c r="AL5097"/>
  <c r="N5097"/>
  <c r="AM6654"/>
  <c r="AM6684" s="1"/>
  <c r="AM6690" s="1"/>
  <c r="AM6694" s="1"/>
  <c r="AF5170"/>
  <c r="AW8884"/>
  <c r="Y7354"/>
  <c r="Y7383" s="1"/>
  <c r="Y7389" s="1"/>
  <c r="AW3872"/>
  <c r="AA3851"/>
  <c r="AA3856" s="1"/>
  <c r="AA3860" s="1"/>
  <c r="L3821"/>
  <c r="Z3777"/>
  <c r="N3667"/>
  <c r="AW3272"/>
  <c r="L3216"/>
  <c r="L3245" s="1"/>
  <c r="L3250" s="1"/>
  <c r="L3254" s="1"/>
  <c r="AS5170"/>
  <c r="AJ8372"/>
  <c r="W8259"/>
  <c r="W7178"/>
  <c r="W3216"/>
  <c r="W2840"/>
  <c r="W2367"/>
  <c r="W2083"/>
  <c r="W980"/>
  <c r="J8083"/>
  <c r="J7951"/>
  <c r="J6733"/>
  <c r="J6360"/>
  <c r="J5777"/>
  <c r="AJ8731"/>
  <c r="AJ6556"/>
  <c r="AJ4558"/>
  <c r="AJ715"/>
  <c r="W8973"/>
  <c r="W8429"/>
  <c r="W5950"/>
  <c r="W5165"/>
  <c r="W1714"/>
  <c r="W1096"/>
  <c r="W692"/>
  <c r="J7178"/>
  <c r="J7157"/>
  <c r="J5485"/>
  <c r="J4087"/>
  <c r="J2840"/>
  <c r="AW5152"/>
  <c r="AW4838"/>
  <c r="AW3336"/>
  <c r="AW4742"/>
  <c r="AW4554"/>
  <c r="AW4398"/>
  <c r="AW4178"/>
  <c r="AW3384"/>
  <c r="AW4585"/>
  <c r="AW4390"/>
  <c r="AW3973"/>
  <c r="AE1184"/>
  <c r="AE1246" s="1"/>
  <c r="AF8235"/>
  <c r="AF8241" s="1"/>
  <c r="AF8245" s="1"/>
  <c r="AS613"/>
  <c r="AD7156"/>
  <c r="T5144"/>
  <c r="T5176" s="1"/>
  <c r="AW5510"/>
  <c r="Z3899"/>
  <c r="Z3904" s="1"/>
  <c r="Z3908" s="1"/>
  <c r="AM3711"/>
  <c r="AM3716" s="1"/>
  <c r="AM3720" s="1"/>
  <c r="AR5144"/>
  <c r="AW2992"/>
  <c r="AW4222"/>
  <c r="AT8610"/>
  <c r="AT8604"/>
  <c r="AT8608" s="1"/>
  <c r="AE5170"/>
  <c r="AW759"/>
  <c r="AW1099"/>
  <c r="AW478"/>
  <c r="W2444"/>
  <c r="J5032"/>
  <c r="K1471"/>
  <c r="J8235"/>
  <c r="AW5100"/>
  <c r="AW2156"/>
  <c r="K5170"/>
  <c r="Z8706"/>
  <c r="X3869"/>
  <c r="AW3824"/>
  <c r="AW3780"/>
  <c r="AW3664"/>
  <c r="AW3286"/>
  <c r="AW3274"/>
  <c r="AW3266"/>
  <c r="AW3192"/>
  <c r="AJ7954"/>
  <c r="AA7954"/>
  <c r="W99"/>
  <c r="AJ3482"/>
  <c r="W7518"/>
  <c r="W1757"/>
  <c r="W1134"/>
  <c r="W1048"/>
  <c r="J7184"/>
  <c r="J6262"/>
  <c r="J5466"/>
  <c r="W3151"/>
  <c r="AJ6753"/>
  <c r="AJ2225"/>
  <c r="W8897"/>
  <c r="W7827"/>
  <c r="W7702"/>
  <c r="W7184"/>
  <c r="W7551"/>
  <c r="W6851"/>
  <c r="W5437"/>
  <c r="W4719"/>
  <c r="W3405"/>
  <c r="W1633"/>
  <c r="W1514"/>
  <c r="W553"/>
  <c r="J7518"/>
  <c r="J7240"/>
  <c r="J6753"/>
  <c r="J6145"/>
  <c r="J5243"/>
  <c r="J3405"/>
  <c r="J3435" s="1"/>
  <c r="J3028"/>
  <c r="J2792"/>
  <c r="AW4116"/>
  <c r="AA3964"/>
  <c r="AK2745"/>
  <c r="AK4387"/>
  <c r="L3358"/>
  <c r="L3387" s="1"/>
  <c r="L3392" s="1"/>
  <c r="L3396" s="1"/>
  <c r="AW3333"/>
  <c r="M3122"/>
  <c r="M3151" s="1"/>
  <c r="M3156" s="1"/>
  <c r="M3160" s="1"/>
  <c r="K2745"/>
  <c r="K2774" s="1"/>
  <c r="K2779" s="1"/>
  <c r="K2783" s="1"/>
  <c r="Y4576"/>
  <c r="AA4275"/>
  <c r="AA4280" s="1"/>
  <c r="AA4284" s="1"/>
  <c r="AW4210"/>
  <c r="K2415"/>
  <c r="AN2367"/>
  <c r="AT7731"/>
  <c r="AT7737" s="1"/>
  <c r="AT7741" s="1"/>
  <c r="Z7240"/>
  <c r="Z7245" s="1"/>
  <c r="Z7249" s="1"/>
  <c r="M1063"/>
  <c r="AK6926"/>
  <c r="O6926"/>
  <c r="AE6635"/>
  <c r="AE6641" s="1"/>
  <c r="AE6645" s="1"/>
  <c r="AA3528"/>
  <c r="AA3533" s="1"/>
  <c r="AA3537" s="1"/>
  <c r="AA4181"/>
  <c r="AA4186" s="1"/>
  <c r="AA4190" s="1"/>
  <c r="X6684"/>
  <c r="X6690" s="1"/>
  <c r="X6694" s="1"/>
  <c r="W7931"/>
  <c r="AL4606"/>
  <c r="AL4611" s="1"/>
  <c r="AL4615" s="1"/>
  <c r="AL3435"/>
  <c r="L6932"/>
  <c r="L6936" s="1"/>
  <c r="AW9084"/>
  <c r="AW9077"/>
  <c r="AM9033"/>
  <c r="AM9032" s="1"/>
  <c r="M9033"/>
  <c r="M9032" s="1"/>
  <c r="AG9102"/>
  <c r="AM9102"/>
  <c r="X8180"/>
  <c r="X7967"/>
  <c r="AW4918"/>
  <c r="AW2898"/>
  <c r="AW2520"/>
  <c r="AW2518"/>
  <c r="AW2139"/>
  <c r="AR1757"/>
  <c r="AR1774" s="1"/>
  <c r="Y1757"/>
  <c r="X5466"/>
  <c r="AW3227"/>
  <c r="AT6971"/>
  <c r="AT6970" s="1"/>
  <c r="AT7140" s="1"/>
  <c r="AD8937"/>
  <c r="AQ1413"/>
  <c r="AE1413"/>
  <c r="AE1412" s="1"/>
  <c r="AE1461" s="1"/>
  <c r="AG692"/>
  <c r="P692"/>
  <c r="P691" s="1"/>
  <c r="AJ2727"/>
  <c r="AJ5389"/>
  <c r="AJ5758"/>
  <c r="AJ6115"/>
  <c r="AQ8793"/>
  <c r="AQ8797" s="1"/>
  <c r="AQ8800"/>
  <c r="AG7931"/>
  <c r="AG7930" s="1"/>
  <c r="AG7157"/>
  <c r="AG7156" s="1"/>
  <c r="P7157"/>
  <c r="P7156" s="1"/>
  <c r="AW7329"/>
  <c r="AW7163"/>
  <c r="AW6810"/>
  <c r="AW6706"/>
  <c r="AW6614"/>
  <c r="AW6579"/>
  <c r="AW6420"/>
  <c r="AW6334"/>
  <c r="AW6175"/>
  <c r="AW6141"/>
  <c r="AW5978"/>
  <c r="AW5896"/>
  <c r="AW4769"/>
  <c r="AW4413"/>
  <c r="AL4152"/>
  <c r="AW4061"/>
  <c r="AW3694"/>
  <c r="AW3509"/>
  <c r="AW3479"/>
  <c r="L2934"/>
  <c r="L2963" s="1"/>
  <c r="L2968" s="1"/>
  <c r="L2972" s="1"/>
  <c r="M2840"/>
  <c r="M2869" s="1"/>
  <c r="M2874" s="1"/>
  <c r="M2878" s="1"/>
  <c r="AW2815"/>
  <c r="M2603"/>
  <c r="M2632" s="1"/>
  <c r="M2637" s="1"/>
  <c r="M2641" s="1"/>
  <c r="AW2578"/>
  <c r="N2349"/>
  <c r="N2354" s="1"/>
  <c r="N2358" s="1"/>
  <c r="M2320"/>
  <c r="AW2299"/>
  <c r="AW2105"/>
  <c r="AW1903"/>
  <c r="AL1894"/>
  <c r="L1847"/>
  <c r="AW8463"/>
  <c r="AO622"/>
  <c r="S7240"/>
  <c r="S7245" s="1"/>
  <c r="S7249" s="1"/>
  <c r="Z9033"/>
  <c r="Z9032" s="1"/>
  <c r="AW8920"/>
  <c r="AW7171"/>
  <c r="AL2302"/>
  <c r="AL2307" s="1"/>
  <c r="K1923"/>
  <c r="K1928" s="1"/>
  <c r="K1932" s="1"/>
  <c r="AW9079"/>
  <c r="S9033"/>
  <c r="S9032" s="1"/>
  <c r="AQ9033"/>
  <c r="AQ9032" s="1"/>
  <c r="AW9019"/>
  <c r="AW9014"/>
  <c r="AW5898"/>
  <c r="Z7954"/>
  <c r="AW2896"/>
  <c r="P6971"/>
  <c r="P6970" s="1"/>
  <c r="P7140" s="1"/>
  <c r="AE1633"/>
  <c r="S3387"/>
  <c r="S3392" s="1"/>
  <c r="S3396" s="1"/>
  <c r="AT8937"/>
  <c r="AA1413"/>
  <c r="AA1412" s="1"/>
  <c r="AA1461" s="1"/>
  <c r="M8800"/>
  <c r="M8793"/>
  <c r="M8797" s="1"/>
  <c r="AW2534"/>
  <c r="N8800"/>
  <c r="N8793"/>
  <c r="N8797" s="1"/>
  <c r="AR8937"/>
  <c r="AN8410"/>
  <c r="AK8604"/>
  <c r="AK8608" s="1"/>
  <c r="AK8610"/>
  <c r="J4985"/>
  <c r="AJ2585"/>
  <c r="AP8793"/>
  <c r="AP8797" s="1"/>
  <c r="AP8800"/>
  <c r="AQ7967"/>
  <c r="AQ8180"/>
  <c r="R7184"/>
  <c r="R7183" s="1"/>
  <c r="AW7146"/>
  <c r="M6971"/>
  <c r="M6970" s="1"/>
  <c r="M7140" s="1"/>
  <c r="X6896"/>
  <c r="X6926" s="1"/>
  <c r="AK6801"/>
  <c r="Y6753"/>
  <c r="AW6712"/>
  <c r="Z6703"/>
  <c r="N6605"/>
  <c r="N6635" s="1"/>
  <c r="N6641" s="1"/>
  <c r="N6645" s="1"/>
  <c r="O5679"/>
  <c r="O5710" s="1"/>
  <c r="O5716" s="1"/>
  <c r="O5720" s="1"/>
  <c r="Y4152"/>
  <c r="Z4058"/>
  <c r="AW3569"/>
  <c r="AW3503"/>
  <c r="M3482"/>
  <c r="M3487" s="1"/>
  <c r="M3491" s="1"/>
  <c r="AW3464"/>
  <c r="AW3086"/>
  <c r="AW3078"/>
  <c r="AW2937"/>
  <c r="AW2910"/>
  <c r="AW2843"/>
  <c r="AW2795"/>
  <c r="AW2579"/>
  <c r="AW2323"/>
  <c r="AW2296"/>
  <c r="AW2282"/>
  <c r="AW2251"/>
  <c r="AW2106"/>
  <c r="AQ2083"/>
  <c r="AQ2112" s="1"/>
  <c r="AQ2117" s="1"/>
  <c r="AQ2121" s="1"/>
  <c r="AW1850"/>
  <c r="AW1783"/>
  <c r="N1653"/>
  <c r="AW1447"/>
  <c r="N691"/>
  <c r="AW2890"/>
  <c r="AW2441"/>
  <c r="AW9035"/>
  <c r="K9102"/>
  <c r="AG8974"/>
  <c r="AG8973" s="1"/>
  <c r="AR8974"/>
  <c r="AR8973" s="1"/>
  <c r="AB8610"/>
  <c r="AB8604"/>
  <c r="AB8608" s="1"/>
  <c r="AW4492"/>
  <c r="AN6971"/>
  <c r="AN6970" s="1"/>
  <c r="AN7140" s="1"/>
  <c r="AW6663"/>
  <c r="AE1757"/>
  <c r="AE1774" s="1"/>
  <c r="K1757"/>
  <c r="AW2960"/>
  <c r="AS8604"/>
  <c r="AS8608" s="1"/>
  <c r="AS8610"/>
  <c r="N8342"/>
  <c r="AP6971"/>
  <c r="AP6970" s="1"/>
  <c r="AP7140" s="1"/>
  <c r="AL6971"/>
  <c r="AL6970" s="1"/>
  <c r="AL7140" s="1"/>
  <c r="AC6971"/>
  <c r="AC6970" s="1"/>
  <c r="AC7140" s="1"/>
  <c r="AT7966"/>
  <c r="AT8065"/>
  <c r="AT8069" s="1"/>
  <c r="Y1289"/>
  <c r="J6877"/>
  <c r="AA8793"/>
  <c r="AA8797" s="1"/>
  <c r="AA8800"/>
  <c r="AE8937"/>
  <c r="Z8800"/>
  <c r="Z8793"/>
  <c r="Z8797" s="1"/>
  <c r="T6971"/>
  <c r="T6970" s="1"/>
  <c r="T7140" s="1"/>
  <c r="AJ5145"/>
  <c r="X5279"/>
  <c r="AJ2822"/>
  <c r="AW8432"/>
  <c r="T7931"/>
  <c r="T7930" s="1"/>
  <c r="AK7157"/>
  <c r="AK7156" s="1"/>
  <c r="L7157"/>
  <c r="L7156" s="1"/>
  <c r="T7156"/>
  <c r="AW6468"/>
  <c r="AW6462"/>
  <c r="AW6089"/>
  <c r="AW4316"/>
  <c r="AW4304"/>
  <c r="AW4175"/>
  <c r="AK4134"/>
  <c r="AK4139" s="1"/>
  <c r="AK4143" s="1"/>
  <c r="N3729"/>
  <c r="N3759" s="1"/>
  <c r="Z3500"/>
  <c r="AN3453"/>
  <c r="P3010"/>
  <c r="Y2934"/>
  <c r="K2869"/>
  <c r="K2874" s="1"/>
  <c r="K2878" s="1"/>
  <c r="AL2840"/>
  <c r="AL2869" s="1"/>
  <c r="AL2874" s="1"/>
  <c r="AL2878" s="1"/>
  <c r="AN2792"/>
  <c r="AN2822" s="1"/>
  <c r="AN2827" s="1"/>
  <c r="AN2831" s="1"/>
  <c r="AW2567"/>
  <c r="X2462"/>
  <c r="X2491" s="1"/>
  <c r="X2496" s="1"/>
  <c r="X2500" s="1"/>
  <c r="AW2465"/>
  <c r="X2349"/>
  <c r="X2354" s="1"/>
  <c r="X2358" s="1"/>
  <c r="AN2349"/>
  <c r="AN2354" s="1"/>
  <c r="AW2329"/>
  <c r="AW2236"/>
  <c r="X1847"/>
  <c r="X1876" s="1"/>
  <c r="X1881" s="1"/>
  <c r="X1885" s="1"/>
  <c r="AF6971"/>
  <c r="AF6970" s="1"/>
  <c r="AF7140" s="1"/>
  <c r="Y2302"/>
  <c r="Y2307" s="1"/>
  <c r="Y2311" s="1"/>
  <c r="AB9033"/>
  <c r="AB9032" s="1"/>
  <c r="S9102"/>
  <c r="AL8974"/>
  <c r="AL8973" s="1"/>
  <c r="AW7990"/>
  <c r="Q7954"/>
  <c r="Z2065"/>
  <c r="AQ1471"/>
  <c r="AW1291"/>
  <c r="AL692"/>
  <c r="Y692"/>
  <c r="Y691" s="1"/>
  <c r="Y719" s="1"/>
  <c r="Y725" s="1"/>
  <c r="Y729" s="1"/>
  <c r="AW1919"/>
  <c r="AW3380"/>
  <c r="AG8610"/>
  <c r="AG8604"/>
  <c r="AG8608" s="1"/>
  <c r="AW5217"/>
  <c r="AJ3057"/>
  <c r="AC8610"/>
  <c r="AC8604"/>
  <c r="AC8608" s="1"/>
  <c r="AD8800"/>
  <c r="AD8793"/>
  <c r="AJ5631"/>
  <c r="AW8840"/>
  <c r="T8793"/>
  <c r="T8800"/>
  <c r="L8793"/>
  <c r="L8800"/>
  <c r="N6851"/>
  <c r="N6877" s="1"/>
  <c r="N6883" s="1"/>
  <c r="N6887" s="1"/>
  <c r="AB6782"/>
  <c r="AB6788" s="1"/>
  <c r="AB6792" s="1"/>
  <c r="AM6703"/>
  <c r="AM6733" s="1"/>
  <c r="AM6739" s="1"/>
  <c r="AM6743" s="1"/>
  <c r="AW6567"/>
  <c r="AK6409"/>
  <c r="AK6439" s="1"/>
  <c r="AK6445" s="1"/>
  <c r="AK6449" s="1"/>
  <c r="L4416"/>
  <c r="L4421" s="1"/>
  <c r="L4425" s="1"/>
  <c r="AW4302"/>
  <c r="AK4293"/>
  <c r="K4293"/>
  <c r="L4152"/>
  <c r="AW4084"/>
  <c r="AW4080"/>
  <c r="M4058"/>
  <c r="AW3688"/>
  <c r="AW3456"/>
  <c r="AW3242"/>
  <c r="AW3084"/>
  <c r="AW2863"/>
  <c r="AW2535"/>
  <c r="AW2485"/>
  <c r="K2462"/>
  <c r="K2491" s="1"/>
  <c r="K2496" s="1"/>
  <c r="K2500" s="1"/>
  <c r="AW1905"/>
  <c r="AW4649"/>
  <c r="AW8663"/>
  <c r="X6489"/>
  <c r="AL6439"/>
  <c r="AL6445" s="1"/>
  <c r="AL6449" s="1"/>
  <c r="AM4087"/>
  <c r="AM4092" s="1"/>
  <c r="AM4096" s="1"/>
  <c r="AW6812"/>
  <c r="AW7176"/>
  <c r="AF4844"/>
  <c r="AW4826"/>
  <c r="AW1819"/>
  <c r="AW5932"/>
  <c r="S5950"/>
  <c r="S5956" s="1"/>
  <c r="S5960" s="1"/>
  <c r="AW5269"/>
  <c r="AW5163"/>
  <c r="AW6665"/>
  <c r="AW5850"/>
  <c r="S5170"/>
  <c r="AW1333"/>
  <c r="S6926"/>
  <c r="S6932" s="1"/>
  <c r="S6936" s="1"/>
  <c r="S5418"/>
  <c r="S5424" s="1"/>
  <c r="AW434"/>
  <c r="M8180"/>
  <c r="M7967"/>
  <c r="M1979"/>
  <c r="AW3332"/>
  <c r="AW2909"/>
  <c r="R7187"/>
  <c r="AW4531"/>
  <c r="AW1870"/>
  <c r="R1757"/>
  <c r="R1774" s="1"/>
  <c r="AP7826"/>
  <c r="AP7825" s="1"/>
  <c r="AW6418"/>
  <c r="AW3641"/>
  <c r="Y3015"/>
  <c r="AW6040"/>
  <c r="O7184"/>
  <c r="O7183" s="1"/>
  <c r="Y9033"/>
  <c r="Y9032" s="1"/>
  <c r="AW7956"/>
  <c r="AW9024"/>
  <c r="AK8950"/>
  <c r="Z8950"/>
  <c r="L7954"/>
  <c r="AS7954"/>
  <c r="AW7957"/>
  <c r="J3528"/>
  <c r="AW7168"/>
  <c r="AW7166"/>
  <c r="K5999"/>
  <c r="K6005" s="1"/>
  <c r="K6009" s="1"/>
  <c r="X5921"/>
  <c r="X5950" s="1"/>
  <c r="X5956" s="1"/>
  <c r="X5960" s="1"/>
  <c r="K3028"/>
  <c r="K3057" s="1"/>
  <c r="K3062" s="1"/>
  <c r="K3066" s="1"/>
  <c r="Z2981"/>
  <c r="AM2603"/>
  <c r="AM2632" s="1"/>
  <c r="AM2637" s="1"/>
  <c r="AM2641" s="1"/>
  <c r="AR2509"/>
  <c r="AW1952"/>
  <c r="AB1757"/>
  <c r="AB1774" s="1"/>
  <c r="S1757"/>
  <c r="AW1578"/>
  <c r="AQ1510"/>
  <c r="AW770"/>
  <c r="AP692"/>
  <c r="AP691" s="1"/>
  <c r="AP719" s="1"/>
  <c r="AW2487"/>
  <c r="AW5265"/>
  <c r="AO1096"/>
  <c r="AO1161" s="1"/>
  <c r="AW5593"/>
  <c r="AW1811"/>
  <c r="AW1807"/>
  <c r="AW1803"/>
  <c r="AW1801"/>
  <c r="AW1800" s="1"/>
  <c r="AW9000"/>
  <c r="AW7132"/>
  <c r="AQ7968"/>
  <c r="J3759"/>
  <c r="AP8412"/>
  <c r="AW7161"/>
  <c r="AW8554"/>
  <c r="AW8761"/>
  <c r="AE7533"/>
  <c r="AE7539" s="1"/>
  <c r="AE7543" s="1"/>
  <c r="AE7287"/>
  <c r="AE7293" s="1"/>
  <c r="AE7297" s="1"/>
  <c r="R7533"/>
  <c r="R7539" s="1"/>
  <c r="R7543" s="1"/>
  <c r="P838"/>
  <c r="P844" s="1"/>
  <c r="AO6586"/>
  <c r="AO6592" s="1"/>
  <c r="AO6596" s="1"/>
  <c r="AS5999"/>
  <c r="AS6005" s="1"/>
  <c r="AS6009" s="1"/>
  <c r="R3528"/>
  <c r="R3533" s="1"/>
  <c r="R3537" s="1"/>
  <c r="AW6314"/>
  <c r="AM3993"/>
  <c r="AM3998" s="1"/>
  <c r="AM4002" s="1"/>
  <c r="N438"/>
  <c r="N444" s="1"/>
  <c r="N448" s="1"/>
  <c r="AW375"/>
  <c r="AW2817"/>
  <c r="R7826"/>
  <c r="R7825" s="1"/>
  <c r="R7913" s="1"/>
  <c r="AW5688"/>
  <c r="N8456"/>
  <c r="N8455" s="1"/>
  <c r="N8549" s="1"/>
  <c r="N8560" s="1"/>
  <c r="P1413"/>
  <c r="P1412" s="1"/>
  <c r="P1461" s="1"/>
  <c r="AW1193"/>
  <c r="AW2984"/>
  <c r="AW2512"/>
  <c r="AA1514"/>
  <c r="AP7967"/>
  <c r="AP8180"/>
  <c r="Z9102"/>
  <c r="X8814"/>
  <c r="P8456"/>
  <c r="P8455" s="1"/>
  <c r="P8549" s="1"/>
  <c r="P8560" s="1"/>
  <c r="AR8456"/>
  <c r="AR8455" s="1"/>
  <c r="AR8549" s="1"/>
  <c r="AR8560" s="1"/>
  <c r="AA8456"/>
  <c r="AA8455" s="1"/>
  <c r="AA8549" s="1"/>
  <c r="AA8560" s="1"/>
  <c r="AW6578"/>
  <c r="Z7967"/>
  <c r="Z8180"/>
  <c r="AA8610"/>
  <c r="AA8604"/>
  <c r="AA8608" s="1"/>
  <c r="AW6189"/>
  <c r="N8937"/>
  <c r="AR8800"/>
  <c r="AR8793"/>
  <c r="AR8797" s="1"/>
  <c r="P7954"/>
  <c r="AO7954"/>
  <c r="AN7157"/>
  <c r="AN7156" s="1"/>
  <c r="AW7174"/>
  <c r="AB8741"/>
  <c r="AB8747"/>
  <c r="AW3006"/>
  <c r="N1757"/>
  <c r="T1757"/>
  <c r="T1774" s="1"/>
  <c r="X1757"/>
  <c r="AP1568"/>
  <c r="AW1517"/>
  <c r="N750"/>
  <c r="N782" s="1"/>
  <c r="N788" s="1"/>
  <c r="AL712"/>
  <c r="R5224"/>
  <c r="R5230" s="1"/>
  <c r="R5234" s="1"/>
  <c r="AW1809"/>
  <c r="AW1796"/>
  <c r="AW5788"/>
  <c r="AW5162"/>
  <c r="AW6762"/>
  <c r="AW5174"/>
  <c r="AW1086"/>
  <c r="AW422"/>
  <c r="AW1805"/>
  <c r="AW5972"/>
  <c r="Z6832"/>
  <c r="Z6838" s="1"/>
  <c r="AW4579"/>
  <c r="AL4748"/>
  <c r="Z1262"/>
  <c r="Z1312" s="1"/>
  <c r="N8112"/>
  <c r="M7802"/>
  <c r="L8950"/>
  <c r="Q7731"/>
  <c r="Q7737" s="1"/>
  <c r="Q7741" s="1"/>
  <c r="AC4275"/>
  <c r="AC4280" s="1"/>
  <c r="AC4284" s="1"/>
  <c r="AO99"/>
  <c r="AQ670"/>
  <c r="O3576"/>
  <c r="O3581" s="1"/>
  <c r="O3585" s="1"/>
  <c r="AR3104"/>
  <c r="AR3109" s="1"/>
  <c r="AR3113" s="1"/>
  <c r="AW1363"/>
  <c r="X8741"/>
  <c r="AL9102"/>
  <c r="AW1526"/>
  <c r="AT7826"/>
  <c r="AT7825" s="1"/>
  <c r="AW5924"/>
  <c r="AW3031"/>
  <c r="AW2606"/>
  <c r="AW2038"/>
  <c r="AW1780"/>
  <c r="W6096"/>
  <c r="AB498"/>
  <c r="AM950"/>
  <c r="AW4967"/>
  <c r="AW7988"/>
  <c r="AE8456"/>
  <c r="AE8455" s="1"/>
  <c r="AE8549" s="1"/>
  <c r="AE8560" s="1"/>
  <c r="AQ8456"/>
  <c r="AQ8455" s="1"/>
  <c r="AQ8549" s="1"/>
  <c r="AQ8560" s="1"/>
  <c r="AW5156"/>
  <c r="AN8008"/>
  <c r="AN8014" s="1"/>
  <c r="AN8018" s="1"/>
  <c r="AS1289"/>
  <c r="AW7554"/>
  <c r="AW9040"/>
  <c r="Y9102"/>
  <c r="AE8800"/>
  <c r="AE8793"/>
  <c r="AE8797" s="1"/>
  <c r="AK7954"/>
  <c r="R7749"/>
  <c r="R7778" s="1"/>
  <c r="R7784" s="1"/>
  <c r="R7788" s="1"/>
  <c r="AW5314"/>
  <c r="AW6804"/>
  <c r="AW6776"/>
  <c r="AW5876"/>
  <c r="M4748"/>
  <c r="AW3007"/>
  <c r="AW2768"/>
  <c r="AW2582"/>
  <c r="AB2130"/>
  <c r="AL1757"/>
  <c r="AL1774" s="1"/>
  <c r="AK1576"/>
  <c r="AW1306"/>
  <c r="K8412"/>
  <c r="K8406"/>
  <c r="AJ8059"/>
  <c r="AW1806"/>
  <c r="AW7172"/>
  <c r="AW5365"/>
  <c r="AW1795"/>
  <c r="K7187"/>
  <c r="AW1398"/>
  <c r="AW1815"/>
  <c r="AW1813" s="1"/>
  <c r="AW1812" s="1"/>
  <c r="AW5800"/>
  <c r="AW45"/>
  <c r="Z4558"/>
  <c r="Z4563" s="1"/>
  <c r="Z4567" s="1"/>
  <c r="AE8112"/>
  <c r="AE8118" s="1"/>
  <c r="AE8122" s="1"/>
  <c r="AW4675"/>
  <c r="M8288"/>
  <c r="M8294" s="1"/>
  <c r="M8298" s="1"/>
  <c r="AW6860"/>
  <c r="Z99"/>
  <c r="AF5515"/>
  <c r="AF5521" s="1"/>
  <c r="AF5525" s="1"/>
  <c r="N7156"/>
  <c r="AW5061"/>
  <c r="AS9033"/>
  <c r="AS9032" s="1"/>
  <c r="AP8456"/>
  <c r="AP8455" s="1"/>
  <c r="AP8549" s="1"/>
  <c r="AP8560" s="1"/>
  <c r="X7731"/>
  <c r="AE6971"/>
  <c r="AE6970" s="1"/>
  <c r="AE7140" s="1"/>
  <c r="Y5902"/>
  <c r="Y5908" s="1"/>
  <c r="Y5912" s="1"/>
  <c r="AW717"/>
  <c r="AW8397"/>
  <c r="Q5165"/>
  <c r="AB2397"/>
  <c r="AW710"/>
  <c r="L7826"/>
  <c r="L7825" s="1"/>
  <c r="P1289"/>
  <c r="AS8356"/>
  <c r="AS8360" s="1"/>
  <c r="AS8362"/>
  <c r="AE3899"/>
  <c r="AW2614"/>
  <c r="AW1704"/>
  <c r="AW1074"/>
  <c r="AK1714"/>
  <c r="AJ7130"/>
  <c r="X7589"/>
  <c r="X7595" s="1"/>
  <c r="X7599" s="1"/>
  <c r="AL8014"/>
  <c r="S1480"/>
  <c r="AA1129"/>
  <c r="P715"/>
  <c r="AW149"/>
  <c r="AG275"/>
  <c r="AG279" s="1"/>
  <c r="R8800"/>
  <c r="R8793"/>
  <c r="R8797" s="1"/>
  <c r="AJ4985"/>
  <c r="AJ1471"/>
  <c r="AJ1054"/>
  <c r="AJ806"/>
  <c r="W6409"/>
  <c r="AJ1225"/>
  <c r="AJ1714"/>
  <c r="AJ1237"/>
  <c r="AM7826"/>
  <c r="AM7825" s="1"/>
  <c r="AC7859"/>
  <c r="AN7636"/>
  <c r="AN7642" s="1"/>
  <c r="AN7646" s="1"/>
  <c r="AW6957"/>
  <c r="AW1400"/>
  <c r="AW1360"/>
  <c r="R2585"/>
  <c r="T7908"/>
  <c r="AW8520"/>
  <c r="S8356"/>
  <c r="S8360" s="1"/>
  <c r="S8362"/>
  <c r="Y6684"/>
  <c r="N1514"/>
  <c r="AW2661"/>
  <c r="AS7966"/>
  <c r="AS8065"/>
  <c r="AS8069" s="1"/>
  <c r="AK8180"/>
  <c r="AK7967"/>
  <c r="Y1607"/>
  <c r="AQ1876"/>
  <c r="AW7574"/>
  <c r="Y1358"/>
  <c r="AW6530"/>
  <c r="AW1581"/>
  <c r="AL980"/>
  <c r="AQ105"/>
  <c r="S13"/>
  <c r="AR8406"/>
  <c r="AR8412"/>
  <c r="AC8406"/>
  <c r="AC8412"/>
  <c r="AW5028"/>
  <c r="AD385"/>
  <c r="S2065"/>
  <c r="AN3292"/>
  <c r="AJ5165"/>
  <c r="AJ4748"/>
  <c r="AJ1413"/>
  <c r="J9033"/>
  <c r="AJ1876"/>
  <c r="AJ1633"/>
  <c r="Z1750"/>
  <c r="N6926"/>
  <c r="Y8736"/>
  <c r="AE7156"/>
  <c r="N9033"/>
  <c r="N9032" s="1"/>
  <c r="O7731"/>
  <c r="O7737" s="1"/>
  <c r="O7741" s="1"/>
  <c r="AT9102"/>
  <c r="AC3151"/>
  <c r="AC3156" s="1"/>
  <c r="AC3160" s="1"/>
  <c r="AQ895"/>
  <c r="AW634"/>
  <c r="Z6341"/>
  <c r="AL5758"/>
  <c r="AL5764" s="1"/>
  <c r="AL5768" s="1"/>
  <c r="AR3899"/>
  <c r="AS3620"/>
  <c r="L3057"/>
  <c r="AM6096"/>
  <c r="AM6102" s="1"/>
  <c r="AM6106" s="1"/>
  <c r="M1129"/>
  <c r="AW3133"/>
  <c r="AS1129"/>
  <c r="S8294"/>
  <c r="S7968"/>
  <c r="AW2628"/>
  <c r="P8610"/>
  <c r="P8604"/>
  <c r="W4181"/>
  <c r="AG8412"/>
  <c r="AG8406"/>
  <c r="AW6333"/>
  <c r="AJ702"/>
  <c r="W5145"/>
  <c r="AJ4766"/>
  <c r="AJ1295"/>
  <c r="W6801"/>
  <c r="J8974"/>
  <c r="J2415"/>
  <c r="Z1461"/>
  <c r="AA7576"/>
  <c r="R7130"/>
  <c r="X9033"/>
  <c r="X9032" s="1"/>
  <c r="AR9033"/>
  <c r="AR9032" s="1"/>
  <c r="AS8294"/>
  <c r="AS7968"/>
  <c r="AR7966"/>
  <c r="AR8065"/>
  <c r="AR8069" s="1"/>
  <c r="AA7383"/>
  <c r="AA7389" s="1"/>
  <c r="AA7393" s="1"/>
  <c r="O7826"/>
  <c r="O7825" s="1"/>
  <c r="AW8440"/>
  <c r="AW6519"/>
  <c r="AW4257"/>
  <c r="AW2626"/>
  <c r="AM1757"/>
  <c r="AM1774" s="1"/>
  <c r="AQ7827"/>
  <c r="AS2632"/>
  <c r="AS2637" s="1"/>
  <c r="AS2641" s="1"/>
  <c r="AF956"/>
  <c r="AN6145"/>
  <c r="AW4865"/>
  <c r="AG1876"/>
  <c r="AG1881" s="1"/>
  <c r="AG1885" s="1"/>
  <c r="AO8706"/>
  <c r="AK1237"/>
  <c r="AF8118"/>
  <c r="AG7967"/>
  <c r="AG8180"/>
  <c r="AQ224"/>
  <c r="AQ228" s="1"/>
  <c r="AW265"/>
  <c r="J2065"/>
  <c r="AW4318"/>
  <c r="AJ1757"/>
  <c r="AJ1096"/>
  <c r="J2887"/>
  <c r="AJ1542"/>
  <c r="AJ1389"/>
  <c r="AJ1145"/>
  <c r="AW6728"/>
  <c r="AW7471"/>
  <c r="M6489"/>
  <c r="M6495" s="1"/>
  <c r="AJ8008"/>
  <c r="AW5025"/>
  <c r="AJ1510"/>
  <c r="AJ1262"/>
  <c r="W7448"/>
  <c r="M1445"/>
  <c r="AW3847"/>
  <c r="M5037"/>
  <c r="AD7826"/>
  <c r="AD7825" s="1"/>
  <c r="AW8817"/>
  <c r="P8793"/>
  <c r="P8797" s="1"/>
  <c r="P8800"/>
  <c r="AS8793"/>
  <c r="AS8800"/>
  <c r="K8758"/>
  <c r="AW8729"/>
  <c r="X8675"/>
  <c r="AW8677"/>
  <c r="AN8653"/>
  <c r="L8653"/>
  <c r="AA8628"/>
  <c r="AA8685" s="1"/>
  <c r="AA8696" s="1"/>
  <c r="Z8569"/>
  <c r="Z8599" s="1"/>
  <c r="AW8572"/>
  <c r="L8456"/>
  <c r="L8455" s="1"/>
  <c r="L8549" s="1"/>
  <c r="L8560" s="1"/>
  <c r="AW8270"/>
  <c r="AW7949"/>
  <c r="AW7657"/>
  <c r="K7157"/>
  <c r="K7156" s="1"/>
  <c r="X7258"/>
  <c r="AO7187"/>
  <c r="AF7187"/>
  <c r="X7187"/>
  <c r="Z6654"/>
  <c r="Z6684" s="1"/>
  <c r="Z6690" s="1"/>
  <c r="Z6694" s="1"/>
  <c r="AW6631"/>
  <c r="AW6582"/>
  <c r="AG5145"/>
  <c r="AG5144" s="1"/>
  <c r="AN6243"/>
  <c r="AN6249" s="1"/>
  <c r="AN6253" s="1"/>
  <c r="AW6187"/>
  <c r="AW6173"/>
  <c r="AW5992"/>
  <c r="AL5950"/>
  <c r="AL5956" s="1"/>
  <c r="AL5960" s="1"/>
  <c r="AK5145"/>
  <c r="AW5059"/>
  <c r="Q5050"/>
  <c r="Q5079" s="1"/>
  <c r="Q5084" s="1"/>
  <c r="Q5088" s="1"/>
  <c r="AR4672"/>
  <c r="AR4701" s="1"/>
  <c r="AR4706" s="1"/>
  <c r="AR4710" s="1"/>
  <c r="P1792"/>
  <c r="P1791" s="1"/>
  <c r="AK4481"/>
  <c r="O4246"/>
  <c r="O4275" s="1"/>
  <c r="O4280" s="1"/>
  <c r="O4284" s="1"/>
  <c r="X4040"/>
  <c r="AO1792"/>
  <c r="AO1791" s="1"/>
  <c r="AK3310"/>
  <c r="AW3050"/>
  <c r="AW2676"/>
  <c r="X2680"/>
  <c r="X2685" s="1"/>
  <c r="X2689" s="1"/>
  <c r="AW2248"/>
  <c r="AA1684"/>
  <c r="AW1687"/>
  <c r="AK1262"/>
  <c r="AK1312" s="1"/>
  <c r="AW1056"/>
  <c r="AW699"/>
  <c r="AW605"/>
  <c r="X527"/>
  <c r="AW420"/>
  <c r="AM411"/>
  <c r="L411"/>
  <c r="AM218"/>
  <c r="AM224" s="1"/>
  <c r="AM228" s="1"/>
  <c r="AS8937"/>
  <c r="AO6389"/>
  <c r="AW7222"/>
  <c r="AA5806"/>
  <c r="AA5812" s="1"/>
  <c r="AA5816" s="1"/>
  <c r="AF5660"/>
  <c r="AF5666" s="1"/>
  <c r="AF5670" s="1"/>
  <c r="Y5515"/>
  <c r="AW3572"/>
  <c r="AJ4815"/>
  <c r="W7157"/>
  <c r="J5969"/>
  <c r="AN1750"/>
  <c r="AW95"/>
  <c r="AW9101"/>
  <c r="AW9088"/>
  <c r="AW8923"/>
  <c r="AW8900"/>
  <c r="AW8888"/>
  <c r="P8814"/>
  <c r="P8877" s="1"/>
  <c r="P8939" s="1"/>
  <c r="AW8781"/>
  <c r="Y8456"/>
  <c r="Y8455" s="1"/>
  <c r="Y8549" s="1"/>
  <c r="AW8002"/>
  <c r="AW7937"/>
  <c r="AM7157"/>
  <c r="AM7156" s="1"/>
  <c r="AM7192" s="1"/>
  <c r="AW7164"/>
  <c r="AW6679"/>
  <c r="AQ6635"/>
  <c r="AQ6641" s="1"/>
  <c r="AQ6645" s="1"/>
  <c r="AP5145"/>
  <c r="AP5144" s="1"/>
  <c r="AW6285"/>
  <c r="AW6265"/>
  <c r="AW6239"/>
  <c r="AW6236"/>
  <c r="AM6213"/>
  <c r="AW6216"/>
  <c r="L5969"/>
  <c r="L5999" s="1"/>
  <c r="L6005" s="1"/>
  <c r="L6009" s="1"/>
  <c r="AW5732"/>
  <c r="AW5654"/>
  <c r="M5612"/>
  <c r="M5618" s="1"/>
  <c r="M5622" s="1"/>
  <c r="AC5145"/>
  <c r="Z5534"/>
  <c r="AT1792"/>
  <c r="AT1791" s="1"/>
  <c r="AD1792"/>
  <c r="AD1791" s="1"/>
  <c r="AW5053"/>
  <c r="AW4681"/>
  <c r="X4672"/>
  <c r="AW4249"/>
  <c r="AF1792"/>
  <c r="AF1791" s="1"/>
  <c r="Y1792"/>
  <c r="Y1791" s="1"/>
  <c r="Y1823" s="1"/>
  <c r="M4199"/>
  <c r="AK4040"/>
  <c r="AM4011"/>
  <c r="AM4040" s="1"/>
  <c r="AM4045" s="1"/>
  <c r="AM4049" s="1"/>
  <c r="S1792"/>
  <c r="S1791" s="1"/>
  <c r="L4011"/>
  <c r="L4040" s="1"/>
  <c r="L4045" s="1"/>
  <c r="L4049" s="1"/>
  <c r="AQ3993"/>
  <c r="AQ3998" s="1"/>
  <c r="AQ4002" s="1"/>
  <c r="AW3986"/>
  <c r="Z3594"/>
  <c r="AW3313"/>
  <c r="AW3145"/>
  <c r="AW3098"/>
  <c r="AW3054"/>
  <c r="AW3051"/>
  <c r="AM1792"/>
  <c r="AM1791" s="1"/>
  <c r="AW2701"/>
  <c r="AW2673"/>
  <c r="M1792"/>
  <c r="M1791" s="1"/>
  <c r="O2273"/>
  <c r="M2017"/>
  <c r="AW530"/>
  <c r="AK309"/>
  <c r="Y224"/>
  <c r="Y228" s="1"/>
  <c r="AW125"/>
  <c r="T3019"/>
  <c r="O7684"/>
  <c r="O7690" s="1"/>
  <c r="O7694" s="1"/>
  <c r="K5660"/>
  <c r="K5666" s="1"/>
  <c r="K5670" s="1"/>
  <c r="AW5488"/>
  <c r="AJ1134"/>
  <c r="Z9086"/>
  <c r="AW8959"/>
  <c r="AW8860"/>
  <c r="AW8784"/>
  <c r="AW8733"/>
  <c r="AW8693"/>
  <c r="AW8690"/>
  <c r="Z8661"/>
  <c r="K8661"/>
  <c r="X8653"/>
  <c r="AQ8610"/>
  <c r="AQ8604"/>
  <c r="Q8604"/>
  <c r="Q8610"/>
  <c r="AB8122"/>
  <c r="K7354"/>
  <c r="K7383" s="1"/>
  <c r="K7389" s="1"/>
  <c r="K7393" s="1"/>
  <c r="AM7258"/>
  <c r="AM7287" s="1"/>
  <c r="AM7293" s="1"/>
  <c r="AM7297" s="1"/>
  <c r="AB7157"/>
  <c r="AB7156" s="1"/>
  <c r="AW7261"/>
  <c r="Z7157"/>
  <c r="Z7156" s="1"/>
  <c r="AS7187"/>
  <c r="AK7187"/>
  <c r="AB7187"/>
  <c r="AW6657"/>
  <c r="P6389"/>
  <c r="P6395" s="1"/>
  <c r="P6399" s="1"/>
  <c r="AL6311"/>
  <c r="AL6341" s="1"/>
  <c r="AL6347" s="1"/>
  <c r="AL6351" s="1"/>
  <c r="AG6311"/>
  <c r="AG6341" s="1"/>
  <c r="AG6347" s="1"/>
  <c r="AG6351" s="1"/>
  <c r="AK6262"/>
  <c r="L6213"/>
  <c r="AW6167"/>
  <c r="X5969"/>
  <c r="X5999" s="1"/>
  <c r="X6005" s="1"/>
  <c r="X6009" s="1"/>
  <c r="AS5660"/>
  <c r="AS5666" s="1"/>
  <c r="AS5670" s="1"/>
  <c r="AK5631"/>
  <c r="AK5660" s="1"/>
  <c r="AK5666" s="1"/>
  <c r="AK5670" s="1"/>
  <c r="Z5631"/>
  <c r="Z5660" s="1"/>
  <c r="Z5666" s="1"/>
  <c r="Z5670" s="1"/>
  <c r="K5145"/>
  <c r="K5144" s="1"/>
  <c r="AW5605"/>
  <c r="AW5557"/>
  <c r="AN5145"/>
  <c r="AN5144" s="1"/>
  <c r="AK5534"/>
  <c r="AW5537"/>
  <c r="M5515"/>
  <c r="M5521" s="1"/>
  <c r="M5525" s="1"/>
  <c r="K5515"/>
  <c r="AW5072"/>
  <c r="AM5050"/>
  <c r="AM5079" s="1"/>
  <c r="AM5084" s="1"/>
  <c r="AM5088" s="1"/>
  <c r="Z5050"/>
  <c r="AW4484"/>
  <c r="AW4022"/>
  <c r="AW4014"/>
  <c r="AW3987"/>
  <c r="Z1792"/>
  <c r="Z1791" s="1"/>
  <c r="AK1792"/>
  <c r="AK1791" s="1"/>
  <c r="AD3104"/>
  <c r="AD3109" s="1"/>
  <c r="AD3113" s="1"/>
  <c r="AW2724"/>
  <c r="AA2273"/>
  <c r="AW2276"/>
  <c r="AW2014"/>
  <c r="AW2011"/>
  <c r="Y1096"/>
  <c r="Y1161" s="1"/>
  <c r="AW698"/>
  <c r="K603"/>
  <c r="AW435"/>
  <c r="AW302"/>
  <c r="S8787"/>
  <c r="AA5144"/>
  <c r="AW5543"/>
  <c r="AT5144"/>
  <c r="AW5496"/>
  <c r="AK5515"/>
  <c r="AK5521" s="1"/>
  <c r="AK5525" s="1"/>
  <c r="AW4683"/>
  <c r="AJ1030"/>
  <c r="J5145"/>
  <c r="AO3851"/>
  <c r="AO3856" s="1"/>
  <c r="AO3860" s="1"/>
  <c r="K3482"/>
  <c r="AW8970"/>
  <c r="AO8793"/>
  <c r="AO8800"/>
  <c r="O8800"/>
  <c r="O8793"/>
  <c r="AN8731"/>
  <c r="AK8675"/>
  <c r="L8675"/>
  <c r="AM8569"/>
  <c r="AM8456"/>
  <c r="AM8455" s="1"/>
  <c r="AM8549" s="1"/>
  <c r="AM8560" s="1"/>
  <c r="X7654"/>
  <c r="K7654"/>
  <c r="K7448"/>
  <c r="X7157"/>
  <c r="X7156" s="1"/>
  <c r="AQ7157"/>
  <c r="AQ7156" s="1"/>
  <c r="Q7157"/>
  <c r="Q7156" s="1"/>
  <c r="O7187"/>
  <c r="AW7170"/>
  <c r="AW6386"/>
  <c r="AW6383"/>
  <c r="AL5145"/>
  <c r="AL5144" s="1"/>
  <c r="X6213"/>
  <c r="X6243" s="1"/>
  <c r="X6249" s="1"/>
  <c r="X6253" s="1"/>
  <c r="N5999"/>
  <c r="N6005" s="1"/>
  <c r="N6009" s="1"/>
  <c r="AW5994"/>
  <c r="AW5944"/>
  <c r="AW5786"/>
  <c r="AW5755"/>
  <c r="AW5752"/>
  <c r="AW5657"/>
  <c r="AS5145"/>
  <c r="AS5144" s="1"/>
  <c r="AK5612"/>
  <c r="AW5585"/>
  <c r="AW5511"/>
  <c r="AW5508"/>
  <c r="AW5494"/>
  <c r="AW5073"/>
  <c r="AW4745"/>
  <c r="X1792"/>
  <c r="X1791" s="1"/>
  <c r="AW4599"/>
  <c r="Q1792"/>
  <c r="Q1791" s="1"/>
  <c r="AW4272"/>
  <c r="AB1792"/>
  <c r="AB1791" s="1"/>
  <c r="Y4199"/>
  <c r="AW4020"/>
  <c r="L1792"/>
  <c r="L1791" s="1"/>
  <c r="AW3101"/>
  <c r="K2727"/>
  <c r="K2732" s="1"/>
  <c r="K2736" s="1"/>
  <c r="AW2721"/>
  <c r="AM2698"/>
  <c r="AM2727" s="1"/>
  <c r="AM2732" s="1"/>
  <c r="AM2736" s="1"/>
  <c r="O1792"/>
  <c r="O1791" s="1"/>
  <c r="N1684"/>
  <c r="P1358"/>
  <c r="AK1358"/>
  <c r="AW1124"/>
  <c r="AA1054"/>
  <c r="S631"/>
  <c r="S670" s="1"/>
  <c r="K527"/>
  <c r="AD411"/>
  <c r="AD438" s="1"/>
  <c r="AD444" s="1"/>
  <c r="AD448" s="1"/>
  <c r="AW414"/>
  <c r="Y309"/>
  <c r="AW209"/>
  <c r="AW96"/>
  <c r="AW93"/>
  <c r="J7430"/>
  <c r="K8927"/>
  <c r="K8933" s="1"/>
  <c r="X8787"/>
  <c r="AB8685"/>
  <c r="AB8696" s="1"/>
  <c r="AR8685"/>
  <c r="AR8696" s="1"/>
  <c r="AE8685"/>
  <c r="AE8696" s="1"/>
  <c r="AW7220"/>
  <c r="AD5710"/>
  <c r="AD5716" s="1"/>
  <c r="AD5720" s="1"/>
  <c r="AL5660"/>
  <c r="AL5666" s="1"/>
  <c r="AL5670" s="1"/>
  <c r="AW5634"/>
  <c r="AW1271"/>
  <c r="AW890"/>
  <c r="AS8456"/>
  <c r="AS8455" s="1"/>
  <c r="AJ9102"/>
  <c r="AN7287"/>
  <c r="AD9033"/>
  <c r="AD9032" s="1"/>
  <c r="AW9046"/>
  <c r="AW8883"/>
  <c r="AW8580"/>
  <c r="AW8656"/>
  <c r="AW8654" s="1"/>
  <c r="AT9033"/>
  <c r="AT9032" s="1"/>
  <c r="N2112"/>
  <c r="N2117" s="1"/>
  <c r="S8456"/>
  <c r="S8455" s="1"/>
  <c r="S8549" s="1"/>
  <c r="S8560" s="1"/>
  <c r="K5079"/>
  <c r="K5084" s="1"/>
  <c r="K5088" s="1"/>
  <c r="AR6439"/>
  <c r="AT5079"/>
  <c r="AF4369"/>
  <c r="P4087"/>
  <c r="T3528"/>
  <c r="T3533" s="1"/>
  <c r="T3537" s="1"/>
  <c r="AW1616"/>
  <c r="AS6877"/>
  <c r="L2685"/>
  <c r="AQ6684"/>
  <c r="AW3238"/>
  <c r="AB5037"/>
  <c r="AA8731"/>
  <c r="T6341"/>
  <c r="Z2260"/>
  <c r="Z2264" s="1"/>
  <c r="AF1881"/>
  <c r="M670"/>
  <c r="Q7249"/>
  <c r="Q8294"/>
  <c r="Q7968"/>
  <c r="AN6832"/>
  <c r="AK6782"/>
  <c r="L6635"/>
  <c r="AW6565"/>
  <c r="AW6484"/>
  <c r="AW1512"/>
  <c r="AW1308"/>
  <c r="AW1280"/>
  <c r="AM1184"/>
  <c r="AM1246" s="1"/>
  <c r="AW1204"/>
  <c r="AO5569"/>
  <c r="S8610"/>
  <c r="S8604"/>
  <c r="AF4943"/>
  <c r="AW9055"/>
  <c r="P9102"/>
  <c r="AW8438"/>
  <c r="N7430"/>
  <c r="N7436" s="1"/>
  <c r="AR9102"/>
  <c r="AW8691"/>
  <c r="AW7234"/>
  <c r="AW8511"/>
  <c r="AW6029"/>
  <c r="AM5418"/>
  <c r="AW2990"/>
  <c r="T2822"/>
  <c r="T2827" s="1"/>
  <c r="T2831" s="1"/>
  <c r="R2680"/>
  <c r="R2685" s="1"/>
  <c r="R2689" s="1"/>
  <c r="N1262"/>
  <c r="S4369"/>
  <c r="Q4040"/>
  <c r="Q4045" s="1"/>
  <c r="Q4049" s="1"/>
  <c r="AD3759"/>
  <c r="AE3156"/>
  <c r="AE3160" s="1"/>
  <c r="AW4633"/>
  <c r="AC3057"/>
  <c r="AW1656"/>
  <c r="AG8793"/>
  <c r="AG8797" s="1"/>
  <c r="AG8800"/>
  <c r="L2632"/>
  <c r="Z5710"/>
  <c r="K8814"/>
  <c r="AW2945"/>
  <c r="AG218"/>
  <c r="Y7293"/>
  <c r="AO8838"/>
  <c r="AW6628"/>
  <c r="AM6592"/>
  <c r="AW6485"/>
  <c r="AW6435"/>
  <c r="AW6412"/>
  <c r="AK1542"/>
  <c r="AT1208"/>
  <c r="AA1208"/>
  <c r="Q1208"/>
  <c r="AA1184"/>
  <c r="X5327"/>
  <c r="X5331" s="1"/>
  <c r="P4186"/>
  <c r="P4190" s="1"/>
  <c r="AK9033"/>
  <c r="AK9032" s="1"/>
  <c r="R7287"/>
  <c r="R7293" s="1"/>
  <c r="N1184"/>
  <c r="N1246" s="1"/>
  <c r="T9033"/>
  <c r="T9032" s="1"/>
  <c r="AC9102"/>
  <c r="M8456"/>
  <c r="M8455" s="1"/>
  <c r="M8549" s="1"/>
  <c r="M8560" s="1"/>
  <c r="AS8974"/>
  <c r="AS8973" s="1"/>
  <c r="K9033"/>
  <c r="K9032" s="1"/>
  <c r="Q7827"/>
  <c r="AL7383"/>
  <c r="AR6733"/>
  <c r="AR6739" s="1"/>
  <c r="AR6743" s="1"/>
  <c r="AB5806"/>
  <c r="AE5660"/>
  <c r="AE5666" s="1"/>
  <c r="AE5670" s="1"/>
  <c r="S2160"/>
  <c r="N1633"/>
  <c r="AL1054"/>
  <c r="AG9033"/>
  <c r="AG9032" s="1"/>
  <c r="AP4463"/>
  <c r="AP4468" s="1"/>
  <c r="AP4472" s="1"/>
  <c r="L3576"/>
  <c r="AQ2585"/>
  <c r="AQ2590" s="1"/>
  <c r="AQ2594" s="1"/>
  <c r="AW1627"/>
  <c r="AW1079"/>
  <c r="AR444"/>
  <c r="AW6320"/>
  <c r="AO5902"/>
  <c r="AO5908" s="1"/>
  <c r="AO5912" s="1"/>
  <c r="M4891"/>
  <c r="Q3711"/>
  <c r="Q3716" s="1"/>
  <c r="Q3720" s="1"/>
  <c r="AQ1970"/>
  <c r="AQ1975" s="1"/>
  <c r="AW1527"/>
  <c r="AD2779"/>
  <c r="AA4606"/>
  <c r="AN5370"/>
  <c r="AN5376" s="1"/>
  <c r="AN5380" s="1"/>
  <c r="AB8758"/>
  <c r="K3245"/>
  <c r="L5758"/>
  <c r="AF6592"/>
  <c r="AC2307"/>
  <c r="AC2311" s="1"/>
  <c r="AM6047"/>
  <c r="M8065"/>
  <c r="M8069" s="1"/>
  <c r="M7966"/>
  <c r="Z224"/>
  <c r="AW5462"/>
  <c r="L6832"/>
  <c r="X6605"/>
  <c r="AT6556"/>
  <c r="N6537"/>
  <c r="N6543" s="1"/>
  <c r="N6547" s="1"/>
  <c r="AS6508"/>
  <c r="AW6481"/>
  <c r="L6439"/>
  <c r="K6360"/>
  <c r="AN1295"/>
  <c r="AB1295"/>
  <c r="AW1285"/>
  <c r="AW1265"/>
  <c r="AW1232"/>
  <c r="AW1212"/>
  <c r="AF8065"/>
  <c r="AF8069" s="1"/>
  <c r="AF7966"/>
  <c r="AS4654"/>
  <c r="AS4659" s="1"/>
  <c r="AS4663" s="1"/>
  <c r="AW8631"/>
  <c r="AW8594"/>
  <c r="AW8557"/>
  <c r="T8456"/>
  <c r="T8455" s="1"/>
  <c r="T8549" s="1"/>
  <c r="T8560" s="1"/>
  <c r="X8401"/>
  <c r="AW8340"/>
  <c r="AL7931"/>
  <c r="AL7930" s="1"/>
  <c r="AD8294"/>
  <c r="AD7968"/>
  <c r="R8259"/>
  <c r="O8235"/>
  <c r="O8241" s="1"/>
  <c r="O8245" s="1"/>
  <c r="AR7931"/>
  <c r="AR7930" s="1"/>
  <c r="AW8147"/>
  <c r="AG8112"/>
  <c r="AN8118"/>
  <c r="M7931"/>
  <c r="M7930" s="1"/>
  <c r="AW7982"/>
  <c r="O7979"/>
  <c r="AE7802"/>
  <c r="O5321"/>
  <c r="AE9033"/>
  <c r="AE9032" s="1"/>
  <c r="AL9033"/>
  <c r="AL9032" s="1"/>
  <c r="Q9033"/>
  <c r="Q9032" s="1"/>
  <c r="Z8458"/>
  <c r="AW9082"/>
  <c r="AW8769"/>
  <c r="O6971"/>
  <c r="O6970" s="1"/>
  <c r="O7140" s="1"/>
  <c r="AA3198"/>
  <c r="AP3057"/>
  <c r="AW2284"/>
  <c r="AW1077"/>
  <c r="K8456"/>
  <c r="K8455" s="1"/>
  <c r="K8549" s="1"/>
  <c r="K8560" s="1"/>
  <c r="AE6243"/>
  <c r="AW5640"/>
  <c r="AA1923"/>
  <c r="AA1928" s="1"/>
  <c r="AA1932" s="1"/>
  <c r="Z6096"/>
  <c r="Z6102" s="1"/>
  <c r="Z6106" s="1"/>
  <c r="AA3435"/>
  <c r="R2963"/>
  <c r="AS553"/>
  <c r="AK8758"/>
  <c r="L7737"/>
  <c r="AL99"/>
  <c r="Y4801"/>
  <c r="Y4805" s="1"/>
  <c r="AP8118"/>
  <c r="AW6827"/>
  <c r="AW6779"/>
  <c r="AW6756"/>
  <c r="AW6608"/>
  <c r="AW6559"/>
  <c r="AW6534"/>
  <c r="AW6511"/>
  <c r="AW6482"/>
  <c r="AW6363"/>
  <c r="O1510"/>
  <c r="AW1253"/>
  <c r="AN1225"/>
  <c r="AW1214"/>
  <c r="AW1110"/>
  <c r="Z8118"/>
  <c r="Z8122" s="1"/>
  <c r="AR8604"/>
  <c r="AR8610"/>
  <c r="AW834"/>
  <c r="AW6044"/>
  <c r="AW5803"/>
  <c r="AW5780"/>
  <c r="AW5682"/>
  <c r="AW5317"/>
  <c r="AW5148"/>
  <c r="AW4932"/>
  <c r="AW4602"/>
  <c r="AW4255"/>
  <c r="AW3526"/>
  <c r="AW3195"/>
  <c r="AW3148"/>
  <c r="AW1506"/>
  <c r="L1054"/>
  <c r="AW246"/>
  <c r="AW2559"/>
  <c r="AW2343"/>
  <c r="AW2204"/>
  <c r="AW1873"/>
  <c r="AW1781"/>
  <c r="AW1470"/>
  <c r="AG1002"/>
  <c r="AW693"/>
  <c r="AN7731"/>
  <c r="AN7737" s="1"/>
  <c r="AN7741" s="1"/>
  <c r="AK7731"/>
  <c r="AR691"/>
  <c r="AR719" s="1"/>
  <c r="R1184"/>
  <c r="R1246" s="1"/>
  <c r="R4563"/>
  <c r="AW6118"/>
  <c r="AW6021"/>
  <c r="AW5947"/>
  <c r="AW5702"/>
  <c r="AW5440"/>
  <c r="AW5151"/>
  <c r="AW4647"/>
  <c r="AW4410"/>
  <c r="AW4131"/>
  <c r="Y4105"/>
  <c r="AW3172"/>
  <c r="L3151"/>
  <c r="AW472"/>
  <c r="O3716"/>
  <c r="AW2370"/>
  <c r="AW2228"/>
  <c r="AW2133"/>
  <c r="AW1782"/>
  <c r="AW1771"/>
  <c r="AW1661"/>
  <c r="AW1428"/>
  <c r="AM7642"/>
  <c r="X6832"/>
  <c r="X6838" s="1"/>
  <c r="X6842" s="1"/>
  <c r="AM8235"/>
  <c r="W4654"/>
  <c r="AA9033"/>
  <c r="AA9032" s="1"/>
  <c r="AM8342"/>
  <c r="AW8285"/>
  <c r="AW8282"/>
  <c r="AW8229"/>
  <c r="AO7931"/>
  <c r="AO7930" s="1"/>
  <c r="Y8206"/>
  <c r="K8206"/>
  <c r="AA7931"/>
  <c r="AA7930" s="1"/>
  <c r="AT7931"/>
  <c r="AT7930" s="1"/>
  <c r="Y8059"/>
  <c r="R7931"/>
  <c r="R7930" s="1"/>
  <c r="R7960" s="1"/>
  <c r="AO7951"/>
  <c r="AW7910"/>
  <c r="AW7862"/>
  <c r="AW7774"/>
  <c r="L7778"/>
  <c r="AE7737"/>
  <c r="AO7702"/>
  <c r="AO7731" s="1"/>
  <c r="AO7737" s="1"/>
  <c r="AO7741" s="1"/>
  <c r="AK7684"/>
  <c r="AN8184"/>
  <c r="AO5131"/>
  <c r="K7636"/>
  <c r="P7636"/>
  <c r="P7642" s="1"/>
  <c r="P7646" s="1"/>
  <c r="AW7530"/>
  <c r="X7184"/>
  <c r="AO7178"/>
  <c r="AO7177" s="1"/>
  <c r="AA7518"/>
  <c r="K7178"/>
  <c r="AW7427"/>
  <c r="AW7380"/>
  <c r="AW7377"/>
  <c r="AO7157"/>
  <c r="AW7332"/>
  <c r="AW7317"/>
  <c r="AW7315"/>
  <c r="AW7309"/>
  <c r="AP7211"/>
  <c r="AW7190"/>
  <c r="AW7175"/>
  <c r="AW7162"/>
  <c r="AG6948"/>
  <c r="AB6926"/>
  <c r="AO6896"/>
  <c r="AC1413"/>
  <c r="AC1412" s="1"/>
  <c r="AC1461" s="1"/>
  <c r="T1471"/>
  <c r="AW1415"/>
  <c r="Y1063"/>
  <c r="AL806"/>
  <c r="M806"/>
  <c r="AT692"/>
  <c r="AT691" s="1"/>
  <c r="AT719" s="1"/>
  <c r="Y4002"/>
  <c r="AR1480"/>
  <c r="AA6151"/>
  <c r="Y6047"/>
  <c r="AM5806"/>
  <c r="N5806"/>
  <c r="N5812" s="1"/>
  <c r="N5816" s="1"/>
  <c r="AD5777"/>
  <c r="AD5806" s="1"/>
  <c r="AD5812" s="1"/>
  <c r="AD5816" s="1"/>
  <c r="AN5679"/>
  <c r="AW5318"/>
  <c r="AW5157"/>
  <c r="AK4701"/>
  <c r="AK4706" s="1"/>
  <c r="AK4710" s="1"/>
  <c r="K4275"/>
  <c r="AN4105"/>
  <c r="AT3528"/>
  <c r="O243"/>
  <c r="AR70"/>
  <c r="AR99" s="1"/>
  <c r="AF2496"/>
  <c r="L6204"/>
  <c r="AC2556"/>
  <c r="AL2207"/>
  <c r="AO1757"/>
  <c r="AO1774" s="1"/>
  <c r="AS1652"/>
  <c r="AW1458"/>
  <c r="AE3482"/>
  <c r="AL8456"/>
  <c r="AL8455" s="1"/>
  <c r="AL8549" s="1"/>
  <c r="AL8560" s="1"/>
  <c r="AW8395"/>
  <c r="AB8342"/>
  <c r="AE8288"/>
  <c r="AE8294" s="1"/>
  <c r="AE8298" s="1"/>
  <c r="AL8259"/>
  <c r="AW8228"/>
  <c r="Y7931"/>
  <c r="Y7930" s="1"/>
  <c r="Y7960" s="1"/>
  <c r="AW8209"/>
  <c r="O8144"/>
  <c r="O8174" s="1"/>
  <c r="AW8106"/>
  <c r="AT8083"/>
  <c r="AT8112" s="1"/>
  <c r="M8083"/>
  <c r="AW8054"/>
  <c r="AN7931"/>
  <c r="AN7930" s="1"/>
  <c r="AC7979"/>
  <c r="O7931"/>
  <c r="O7930" s="1"/>
  <c r="AW7948"/>
  <c r="AW7936"/>
  <c r="M7922"/>
  <c r="AW7811"/>
  <c r="AW7775"/>
  <c r="AW7760"/>
  <c r="AK7778"/>
  <c r="AW7725"/>
  <c r="AW7705"/>
  <c r="AW7677"/>
  <c r="L5902"/>
  <c r="Z8288"/>
  <c r="AL6102"/>
  <c r="AW7630"/>
  <c r="AW7586"/>
  <c r="AW7527"/>
  <c r="AA7178"/>
  <c r="R7178"/>
  <c r="R7177" s="1"/>
  <c r="AW7520"/>
  <c r="AW7179" s="1"/>
  <c r="AW7507"/>
  <c r="AW7451"/>
  <c r="AK7430"/>
  <c r="AK7436" s="1"/>
  <c r="AK7440" s="1"/>
  <c r="AC7401"/>
  <c r="AC7430" s="1"/>
  <c r="AC7436" s="1"/>
  <c r="AC7440" s="1"/>
  <c r="K7336"/>
  <c r="K7342" s="1"/>
  <c r="K7346" s="1"/>
  <c r="AS7157"/>
  <c r="AS7156" s="1"/>
  <c r="AP7157"/>
  <c r="AP7156" s="1"/>
  <c r="Y7211"/>
  <c r="AW7137"/>
  <c r="AM6998"/>
  <c r="AM6978" s="1"/>
  <c r="AW6959"/>
  <c r="AW6951"/>
  <c r="AW6922"/>
  <c r="AW6899"/>
  <c r="AC1471"/>
  <c r="Y1413"/>
  <c r="Y1412" s="1"/>
  <c r="L1413"/>
  <c r="L1412" s="1"/>
  <c r="AW1392"/>
  <c r="AW835"/>
  <c r="AL702"/>
  <c r="AW779"/>
  <c r="AT750"/>
  <c r="AE750"/>
  <c r="AE782" s="1"/>
  <c r="AE788" s="1"/>
  <c r="AC712"/>
  <c r="X670"/>
  <c r="AW4744"/>
  <c r="AK6155"/>
  <c r="AG6743"/>
  <c r="L5950"/>
  <c r="AE2349"/>
  <c r="AW7758"/>
  <c r="AW3219"/>
  <c r="AR7383"/>
  <c r="AR7389" s="1"/>
  <c r="AG838"/>
  <c r="AG844" s="1"/>
  <c r="AJ1970"/>
  <c r="AJ1975" s="1"/>
  <c r="Y1928"/>
  <c r="AD7636"/>
  <c r="M7589"/>
  <c r="AB7184"/>
  <c r="AB7183" s="1"/>
  <c r="AO7518"/>
  <c r="N7178"/>
  <c r="N7177" s="1"/>
  <c r="AR7178"/>
  <c r="AR7177" s="1"/>
  <c r="AW7475"/>
  <c r="Y7448"/>
  <c r="AW7424"/>
  <c r="AW7404"/>
  <c r="AR7157"/>
  <c r="AR7156" s="1"/>
  <c r="AO7354"/>
  <c r="AO7383" s="1"/>
  <c r="AO7389" s="1"/>
  <c r="AO7393" s="1"/>
  <c r="AC7157"/>
  <c r="AC7156" s="1"/>
  <c r="Z7287"/>
  <c r="Z7293" s="1"/>
  <c r="M7287"/>
  <c r="Y7157"/>
  <c r="Y7156" s="1"/>
  <c r="AW7189"/>
  <c r="AW7160"/>
  <c r="AW7158"/>
  <c r="AW7020"/>
  <c r="N6948"/>
  <c r="L6877"/>
  <c r="AW6862"/>
  <c r="AW6854"/>
  <c r="Y1471"/>
  <c r="AG702"/>
  <c r="AC806"/>
  <c r="AW753"/>
  <c r="AW714"/>
  <c r="AW678"/>
  <c r="AW677"/>
  <c r="AW657"/>
  <c r="K691"/>
  <c r="AQ5860"/>
  <c r="K6018"/>
  <c r="K6047" s="1"/>
  <c r="K6053" s="1"/>
  <c r="K6057" s="1"/>
  <c r="M5710"/>
  <c r="M5716" s="1"/>
  <c r="M5720" s="1"/>
  <c r="K5437"/>
  <c r="AW4965"/>
  <c r="AQ4815"/>
  <c r="AG4701"/>
  <c r="S4672"/>
  <c r="Z4654"/>
  <c r="AR4606"/>
  <c r="M4134"/>
  <c r="M4139" s="1"/>
  <c r="M4143" s="1"/>
  <c r="AW4108"/>
  <c r="AM3216"/>
  <c r="AW3131"/>
  <c r="N469"/>
  <c r="Q7694"/>
  <c r="AM2225"/>
  <c r="AN2130"/>
  <c r="AK1757"/>
  <c r="AB1663"/>
  <c r="AB1675" s="1"/>
  <c r="L1607"/>
  <c r="W3057"/>
  <c r="AW5895"/>
  <c r="AW8595"/>
  <c r="AW8592"/>
  <c r="AW8546"/>
  <c r="AW8475"/>
  <c r="R8406"/>
  <c r="R8412"/>
  <c r="AW8346"/>
  <c r="AG8351"/>
  <c r="AK8288"/>
  <c r="AD7931"/>
  <c r="AD7930" s="1"/>
  <c r="AW8232"/>
  <c r="AR7968"/>
  <c r="AR8241"/>
  <c r="N7931"/>
  <c r="N7930" s="1"/>
  <c r="N7960" s="1"/>
  <c r="AA8144"/>
  <c r="AW8108"/>
  <c r="AW8094"/>
  <c r="AM8112"/>
  <c r="AW8086"/>
  <c r="AW8051"/>
  <c r="AN8028"/>
  <c r="AC7931"/>
  <c r="AC7930" s="1"/>
  <c r="R8014"/>
  <c r="R8018" s="1"/>
  <c r="AW7953"/>
  <c r="AW7938"/>
  <c r="AW7935"/>
  <c r="AW7934"/>
  <c r="AA7908"/>
  <c r="M7860"/>
  <c r="AW7813"/>
  <c r="AW7805"/>
  <c r="AW7752"/>
  <c r="AW7728"/>
  <c r="AW7713"/>
  <c r="AW7711"/>
  <c r="AW7681"/>
  <c r="Z6047"/>
  <c r="Z6053" s="1"/>
  <c r="Z6057" s="1"/>
  <c r="AW5122"/>
  <c r="AW7633"/>
  <c r="X7525"/>
  <c r="AW7522"/>
  <c r="AN7178"/>
  <c r="AE7178"/>
  <c r="AE7177" s="1"/>
  <c r="K7518"/>
  <c r="Z7533"/>
  <c r="Z7539" s="1"/>
  <c r="Z7543" s="1"/>
  <c r="AW7426"/>
  <c r="P7383"/>
  <c r="P7389" s="1"/>
  <c r="P7393" s="1"/>
  <c r="AW7357"/>
  <c r="AS7306"/>
  <c r="AW7284"/>
  <c r="AW7281"/>
  <c r="AW7214"/>
  <c r="M7240"/>
  <c r="AA7187"/>
  <c r="Q6998"/>
  <c r="Q6978" s="1"/>
  <c r="AF6926"/>
  <c r="AW6907"/>
  <c r="T1413"/>
  <c r="T1412" s="1"/>
  <c r="T1461" s="1"/>
  <c r="L1389"/>
  <c r="AW832"/>
  <c r="AW826"/>
  <c r="AE692"/>
  <c r="AE691" s="1"/>
  <c r="AE719" s="1"/>
  <c r="AE725" s="1"/>
  <c r="AE729" s="1"/>
  <c r="AD715"/>
  <c r="AN631"/>
  <c r="AO8235"/>
  <c r="AL7778"/>
  <c r="AL7784" s="1"/>
  <c r="AL7788" s="1"/>
  <c r="AF7430"/>
  <c r="AF7436" s="1"/>
  <c r="AW8908"/>
  <c r="AW8508"/>
  <c r="R6733"/>
  <c r="R6739" s="1"/>
  <c r="R6743" s="1"/>
  <c r="Z6194"/>
  <c r="AW8692"/>
  <c r="AS6978"/>
  <c r="Z5999"/>
  <c r="AO9033"/>
  <c r="AW8459"/>
  <c r="AD6877"/>
  <c r="AW8906"/>
  <c r="AW8555"/>
  <c r="AK8458"/>
  <c r="AW7182"/>
  <c r="L6971"/>
  <c r="AC6439"/>
  <c r="AW6027"/>
  <c r="AW1810"/>
  <c r="AW9037"/>
  <c r="AW6322"/>
  <c r="AW9057"/>
  <c r="AW7410"/>
  <c r="Q5999"/>
  <c r="AW5254"/>
  <c r="Y7336"/>
  <c r="AO5666"/>
  <c r="AW3225"/>
  <c r="AO1330"/>
  <c r="AW1075"/>
  <c r="AS8429"/>
  <c r="AA6298"/>
  <c r="AW2770"/>
  <c r="L1145"/>
  <c r="AW1084"/>
  <c r="N1330"/>
  <c r="AR3759"/>
  <c r="P2874"/>
  <c r="P2878" s="1"/>
  <c r="AL2779"/>
  <c r="M8685"/>
  <c r="P7908"/>
  <c r="AG1262"/>
  <c r="L1184"/>
  <c r="N3345"/>
  <c r="AF7156"/>
  <c r="O5854"/>
  <c r="AW5799"/>
  <c r="AP7430"/>
  <c r="AC3250"/>
  <c r="N8018"/>
  <c r="AN7859"/>
  <c r="T99"/>
  <c r="S504"/>
  <c r="M4985"/>
  <c r="AW1798"/>
  <c r="AW1571"/>
  <c r="R6047"/>
  <c r="AW9043"/>
  <c r="AW8885"/>
  <c r="O9033"/>
  <c r="AW8493"/>
  <c r="AW5642"/>
  <c r="AW2677"/>
  <c r="R9033"/>
  <c r="R9032" s="1"/>
  <c r="AW8468"/>
  <c r="AB2632"/>
  <c r="AE1145"/>
  <c r="AN8897"/>
  <c r="AB2916"/>
  <c r="AB2921" s="1"/>
  <c r="AB2925" s="1"/>
  <c r="AO2827"/>
  <c r="P2732"/>
  <c r="AW1500"/>
  <c r="AW1085"/>
  <c r="AW1610"/>
  <c r="AF9033"/>
  <c r="S2916"/>
  <c r="AW2707"/>
  <c r="AW1078"/>
  <c r="AP13"/>
  <c r="AA7784"/>
  <c r="AA3711"/>
  <c r="K3440"/>
  <c r="AW4506"/>
  <c r="AW7470"/>
  <c r="Y844"/>
  <c r="Y8793"/>
  <c r="Y8800"/>
  <c r="P3203"/>
  <c r="AM6347"/>
  <c r="AF508"/>
  <c r="AB3808"/>
  <c r="AW5836"/>
  <c r="AW1799"/>
  <c r="AW9059"/>
  <c r="O8974"/>
  <c r="AW7412"/>
  <c r="AW8953"/>
  <c r="AW8525"/>
  <c r="AS6341"/>
  <c r="AS6347" s="1"/>
  <c r="AS6351" s="1"/>
  <c r="AD5854"/>
  <c r="AW4161"/>
  <c r="Q2869"/>
  <c r="Q2874" s="1"/>
  <c r="Q2878" s="1"/>
  <c r="AW1551"/>
  <c r="AW1151"/>
  <c r="AL2916"/>
  <c r="AW2801"/>
  <c r="AW2709"/>
  <c r="AW1105"/>
  <c r="M5273"/>
  <c r="AW2659"/>
  <c r="K1237"/>
  <c r="Y1445"/>
  <c r="AQ1607"/>
  <c r="Z3109"/>
  <c r="AO2916"/>
  <c r="AO2921" s="1"/>
  <c r="AO2925" s="1"/>
  <c r="AL218"/>
  <c r="R1876"/>
  <c r="AQ1145"/>
  <c r="L8569"/>
  <c r="P218"/>
  <c r="AB1510"/>
  <c r="AM7930"/>
  <c r="R3292"/>
  <c r="AD7484"/>
  <c r="J1412"/>
  <c r="AW831"/>
  <c r="K7249"/>
  <c r="M8897"/>
  <c r="AO4706"/>
  <c r="AC279"/>
  <c r="AW6336"/>
  <c r="AC8937"/>
  <c r="AO508"/>
  <c r="Y5424"/>
  <c r="AP844"/>
  <c r="X3160"/>
  <c r="R8741"/>
  <c r="R8747"/>
  <c r="AW5196"/>
  <c r="AW1808"/>
  <c r="AW1793"/>
  <c r="P9033"/>
  <c r="P9032" s="1"/>
  <c r="AC7827"/>
  <c r="AW9051"/>
  <c r="AW8536"/>
  <c r="AD7430"/>
  <c r="AP5912"/>
  <c r="AG5758"/>
  <c r="AG5764" s="1"/>
  <c r="AG5768" s="1"/>
  <c r="AM5273"/>
  <c r="O7342"/>
  <c r="AE4323"/>
  <c r="Q3104"/>
  <c r="AW1765"/>
  <c r="AF1030"/>
  <c r="N712"/>
  <c r="AG3528"/>
  <c r="AW2803"/>
  <c r="AN2112"/>
  <c r="AN2117" s="1"/>
  <c r="AA8897"/>
  <c r="Q8372"/>
  <c r="AW5848"/>
  <c r="AW2943"/>
  <c r="AW2771"/>
  <c r="AW2913"/>
  <c r="AT8814"/>
  <c r="AT8877" s="1"/>
  <c r="AT8939" s="1"/>
  <c r="AM603"/>
  <c r="AT8628"/>
  <c r="AO715"/>
  <c r="M3392"/>
  <c r="X8933"/>
  <c r="N4134"/>
  <c r="Y2543"/>
  <c r="AF8877"/>
  <c r="J3292"/>
  <c r="AO8410"/>
  <c r="X2869"/>
  <c r="AA782"/>
  <c r="AW2437"/>
  <c r="L6586"/>
  <c r="J2774"/>
  <c r="N4049"/>
  <c r="O670"/>
  <c r="AG1542"/>
  <c r="N5476"/>
  <c r="AO4332"/>
  <c r="R8933"/>
  <c r="AW4553"/>
  <c r="Z3292"/>
  <c r="AT49"/>
  <c r="AW5293"/>
  <c r="AL6739"/>
  <c r="R848"/>
  <c r="Q4284"/>
  <c r="M5660"/>
  <c r="N8241"/>
  <c r="S2449"/>
  <c r="AP2500"/>
  <c r="X5764"/>
  <c r="P8937"/>
  <c r="AG389"/>
  <c r="AE379"/>
  <c r="AW5656"/>
  <c r="P5234"/>
  <c r="AA2169"/>
  <c r="Y6009"/>
  <c r="AN792"/>
  <c r="AD4280"/>
  <c r="X3720"/>
  <c r="AK4943"/>
  <c r="AB1246"/>
  <c r="AW8922"/>
  <c r="AR4563"/>
  <c r="AD3387"/>
  <c r="AK4092"/>
  <c r="AS504"/>
  <c r="AS4468"/>
  <c r="O8549"/>
  <c r="N4900"/>
  <c r="AS2026"/>
  <c r="X6389"/>
  <c r="K7826"/>
  <c r="AK105"/>
  <c r="AG4092"/>
  <c r="AW2814"/>
  <c r="AK8406"/>
  <c r="AK8412"/>
  <c r="K153"/>
  <c r="O2543"/>
  <c r="AA5525"/>
  <c r="X848"/>
  <c r="Z4332"/>
  <c r="AO8298"/>
  <c r="AJ4369"/>
  <c r="AW2200"/>
  <c r="K4190"/>
  <c r="N5573"/>
  <c r="AF2264"/>
  <c r="AP385"/>
  <c r="AQ3487"/>
  <c r="L4237"/>
  <c r="AW92"/>
  <c r="AN5950"/>
  <c r="X7930"/>
  <c r="AW2531"/>
  <c r="AQ5472"/>
  <c r="X8298"/>
  <c r="AG3667"/>
  <c r="Q5135"/>
  <c r="Z2212"/>
  <c r="AK2878"/>
  <c r="K389"/>
  <c r="X2311"/>
  <c r="AK3585"/>
  <c r="Y105"/>
  <c r="AK4900"/>
  <c r="AB4805"/>
  <c r="P275"/>
  <c r="AK3993"/>
  <c r="AC49"/>
  <c r="M6690"/>
  <c r="AL7589"/>
  <c r="AL2594"/>
  <c r="AE6499"/>
  <c r="AL4425"/>
  <c r="P1063"/>
  <c r="L3533"/>
  <c r="AM5521"/>
  <c r="AA1652"/>
  <c r="R109"/>
  <c r="J4558"/>
  <c r="AQ4280"/>
  <c r="AQ3676"/>
  <c r="AW8383"/>
  <c r="S8412"/>
  <c r="S8406"/>
  <c r="AS7488"/>
  <c r="S7484"/>
  <c r="AW7459"/>
  <c r="AW7940"/>
  <c r="S8059"/>
  <c r="S8065" s="1"/>
  <c r="S7931"/>
  <c r="S7930" s="1"/>
  <c r="AW8031"/>
  <c r="S5144"/>
  <c r="S5816"/>
  <c r="AS4849"/>
  <c r="S4844"/>
  <c r="AW4818"/>
  <c r="S4663"/>
  <c r="S3625"/>
  <c r="S2491"/>
  <c r="AS5376"/>
  <c r="J5170"/>
  <c r="S5376"/>
  <c r="J5370"/>
  <c r="AF8174"/>
  <c r="S8174"/>
  <c r="S7383"/>
  <c r="S6792"/>
  <c r="S5768"/>
  <c r="S5710"/>
  <c r="AW5164"/>
  <c r="S5612"/>
  <c r="AW5400"/>
  <c r="AF1816"/>
  <c r="S1816"/>
  <c r="S2402"/>
  <c r="S2212"/>
  <c r="AW2189"/>
  <c r="AR1379" l="1"/>
  <c r="AK895"/>
  <c r="AK902" s="1"/>
  <c r="AK906" s="1"/>
  <c r="J895"/>
  <c r="J902" s="1"/>
  <c r="J3198"/>
  <c r="AJ1923"/>
  <c r="L8741"/>
  <c r="L8745" s="1"/>
  <c r="L5176"/>
  <c r="L5182" s="1"/>
  <c r="AK4275"/>
  <c r="AK4280" s="1"/>
  <c r="AK4284" s="1"/>
  <c r="AW4931"/>
  <c r="AM5176"/>
  <c r="W438"/>
  <c r="W444" s="1"/>
  <c r="AJ8927"/>
  <c r="AN1167"/>
  <c r="AN1171" s="1"/>
  <c r="J3899"/>
  <c r="Z1373"/>
  <c r="Z1377" s="1"/>
  <c r="AO8356"/>
  <c r="AO8360" s="1"/>
  <c r="W2302"/>
  <c r="AJ2963"/>
  <c r="AG1379"/>
  <c r="AL6932"/>
  <c r="AL6936" s="1"/>
  <c r="AS1823"/>
  <c r="W8599"/>
  <c r="W8610" s="1"/>
  <c r="AD1823"/>
  <c r="AD1829" s="1"/>
  <c r="AD1833" s="1"/>
  <c r="P8741"/>
  <c r="P8745" s="1"/>
  <c r="AD8356"/>
  <c r="AD8360" s="1"/>
  <c r="J6489"/>
  <c r="AD7913"/>
  <c r="X1319"/>
  <c r="T9091"/>
  <c r="X1314"/>
  <c r="AT1373"/>
  <c r="AT1377" s="1"/>
  <c r="J5660"/>
  <c r="AJ3010"/>
  <c r="AJ3015" s="1"/>
  <c r="R1379"/>
  <c r="O1823"/>
  <c r="O1829" s="1"/>
  <c r="J8927"/>
  <c r="T8362"/>
  <c r="AJ8288"/>
  <c r="AE166"/>
  <c r="J6635"/>
  <c r="AK6932"/>
  <c r="AK6936" s="1"/>
  <c r="Y8356"/>
  <c r="Y8360" s="1"/>
  <c r="J4654"/>
  <c r="AJ7778"/>
  <c r="K6194"/>
  <c r="K6200" s="1"/>
  <c r="K6204" s="1"/>
  <c r="J4228"/>
  <c r="W1823"/>
  <c r="AJ2869"/>
  <c r="AJ2874" s="1"/>
  <c r="AJ2878" s="1"/>
  <c r="AJ2207"/>
  <c r="AJ2212" s="1"/>
  <c r="Y3245"/>
  <c r="Y3250" s="1"/>
  <c r="Y3254" s="1"/>
  <c r="X1379"/>
  <c r="W6341"/>
  <c r="W6347" s="1"/>
  <c r="AN5176"/>
  <c r="AN5182" s="1"/>
  <c r="AP7960"/>
  <c r="J7636"/>
  <c r="W6243"/>
  <c r="W6249" s="1"/>
  <c r="W6253" s="1"/>
  <c r="AO7913"/>
  <c r="W6684"/>
  <c r="W6690" s="1"/>
  <c r="T8741"/>
  <c r="AQ1521"/>
  <c r="AJ3528"/>
  <c r="AJ3533" s="1"/>
  <c r="AL2017"/>
  <c r="AL2022" s="1"/>
  <c r="AL2026" s="1"/>
  <c r="X8362"/>
  <c r="W2822"/>
  <c r="W2827" s="1"/>
  <c r="AW2484"/>
  <c r="AJ2774"/>
  <c r="AB8184"/>
  <c r="W6389"/>
  <c r="W6395" s="1"/>
  <c r="W5376"/>
  <c r="W5380" s="1"/>
  <c r="J5710"/>
  <c r="J7859"/>
  <c r="J7826" s="1"/>
  <c r="AN1823"/>
  <c r="AN1829" s="1"/>
  <c r="AN1833" s="1"/>
  <c r="W5612"/>
  <c r="AW3335"/>
  <c r="AW3501"/>
  <c r="T8406"/>
  <c r="AJ1823"/>
  <c r="AK7913"/>
  <c r="AM8741"/>
  <c r="AM8745" s="1"/>
  <c r="AP9091"/>
  <c r="AL8184"/>
  <c r="AJ3851"/>
  <c r="AJ3856" s="1"/>
  <c r="AJ6047"/>
  <c r="AS8747"/>
  <c r="AN1174"/>
  <c r="AJ7589"/>
  <c r="AJ7595" s="1"/>
  <c r="AJ7599" s="1"/>
  <c r="AJ8235"/>
  <c r="AJ8241" s="1"/>
  <c r="L8356"/>
  <c r="L8360" s="1"/>
  <c r="J8008"/>
  <c r="J8014" s="1"/>
  <c r="J8018" s="1"/>
  <c r="W1923"/>
  <c r="AW4884"/>
  <c r="J950"/>
  <c r="J956" s="1"/>
  <c r="AB1823"/>
  <c r="AB1829" s="1"/>
  <c r="AB1833" s="1"/>
  <c r="T1379"/>
  <c r="W3620"/>
  <c r="W3625" s="1"/>
  <c r="AF5176"/>
  <c r="AF5182" s="1"/>
  <c r="AF5186" s="1"/>
  <c r="AW4741"/>
  <c r="W7684"/>
  <c r="W7690" s="1"/>
  <c r="K3946"/>
  <c r="K3951" s="1"/>
  <c r="K3955" s="1"/>
  <c r="AF7913"/>
  <c r="S7913"/>
  <c r="AS7913"/>
  <c r="AS8302" s="1"/>
  <c r="AW4224"/>
  <c r="W2585"/>
  <c r="W4844"/>
  <c r="W4849" s="1"/>
  <c r="Z7966"/>
  <c r="AR5176"/>
  <c r="AR5182" s="1"/>
  <c r="AW5826"/>
  <c r="X166"/>
  <c r="AK1319"/>
  <c r="AC7960"/>
  <c r="AM8406"/>
  <c r="AM8410" s="1"/>
  <c r="W379"/>
  <c r="AW8050"/>
  <c r="AE1319"/>
  <c r="AJ1368"/>
  <c r="AJ1379" s="1"/>
  <c r="P8362"/>
  <c r="AD5176"/>
  <c r="AD1379"/>
  <c r="AJ5370"/>
  <c r="AJ5376" s="1"/>
  <c r="AJ5380" s="1"/>
  <c r="P1167"/>
  <c r="P1171" s="1"/>
  <c r="M8741"/>
  <c r="M8745" s="1"/>
  <c r="O8356"/>
  <c r="O8360" s="1"/>
  <c r="P1531"/>
  <c r="J670"/>
  <c r="W2255"/>
  <c r="W2260" s="1"/>
  <c r="AW3894"/>
  <c r="AJ613"/>
  <c r="AA8294"/>
  <c r="AJ3387"/>
  <c r="AJ3392" s="1"/>
  <c r="AM1379"/>
  <c r="AJ6978"/>
  <c r="X8014"/>
  <c r="X8018" s="1"/>
  <c r="Y5176"/>
  <c r="J691"/>
  <c r="J719" s="1"/>
  <c r="AW185"/>
  <c r="AL7960"/>
  <c r="AG105"/>
  <c r="AG109" s="1"/>
  <c r="W3340"/>
  <c r="AJ4181"/>
  <c r="AJ4186" s="1"/>
  <c r="AJ4190" s="1"/>
  <c r="AJ2916"/>
  <c r="J5418"/>
  <c r="AF8741"/>
  <c r="AW7529"/>
  <c r="AF8604"/>
  <c r="AF8608" s="1"/>
  <c r="M1373"/>
  <c r="AJ8112"/>
  <c r="AJ8118" s="1"/>
  <c r="AJ4463"/>
  <c r="AS9091"/>
  <c r="AL5854"/>
  <c r="AL5860" s="1"/>
  <c r="AL5864" s="1"/>
  <c r="W2916"/>
  <c r="N1823"/>
  <c r="N1829" s="1"/>
  <c r="N1833" s="1"/>
  <c r="W895"/>
  <c r="W902" s="1"/>
  <c r="W906" s="1"/>
  <c r="J2017"/>
  <c r="J2022" s="1"/>
  <c r="AG1823"/>
  <c r="L1379"/>
  <c r="AW549"/>
  <c r="AJ5126"/>
  <c r="W670"/>
  <c r="N5176"/>
  <c r="AW5459"/>
  <c r="W8059"/>
  <c r="W7966" s="1"/>
  <c r="W6877"/>
  <c r="W7240"/>
  <c r="AM5999"/>
  <c r="J8685"/>
  <c r="Z1167"/>
  <c r="Z1171" s="1"/>
  <c r="M4654"/>
  <c r="J498"/>
  <c r="AC8741"/>
  <c r="AC8745" s="1"/>
  <c r="AJ7737"/>
  <c r="AA622"/>
  <c r="T1823"/>
  <c r="T1829" s="1"/>
  <c r="T1833" s="1"/>
  <c r="AO1174"/>
  <c r="AW2010"/>
  <c r="AW6581"/>
  <c r="AJ6832"/>
  <c r="AJ6838" s="1"/>
  <c r="O5176"/>
  <c r="O5182" s="1"/>
  <c r="AL1373"/>
  <c r="AL1377" s="1"/>
  <c r="AJ99"/>
  <c r="AJ105" s="1"/>
  <c r="AJ2680"/>
  <c r="AW7497"/>
  <c r="Y166"/>
  <c r="AQ8741"/>
  <c r="AW866"/>
  <c r="O8741"/>
  <c r="AQ9091"/>
  <c r="AJ385"/>
  <c r="AJ389" s="1"/>
  <c r="AW5754"/>
  <c r="J438"/>
  <c r="J444" s="1"/>
  <c r="J1368"/>
  <c r="J1373" s="1"/>
  <c r="AN6932"/>
  <c r="AW5946"/>
  <c r="AT7960"/>
  <c r="AW7474"/>
  <c r="AW2368"/>
  <c r="AA5176"/>
  <c r="AA5182" s="1"/>
  <c r="AA5186" s="1"/>
  <c r="AP5176"/>
  <c r="AG6932"/>
  <c r="AG6936" s="1"/>
  <c r="AJ4275"/>
  <c r="J4040"/>
  <c r="J4045" s="1"/>
  <c r="W6971"/>
  <c r="AQ5176"/>
  <c r="AE8356"/>
  <c r="AP622"/>
  <c r="Z7192"/>
  <c r="Z7790" s="1"/>
  <c r="J2112"/>
  <c r="J2117" s="1"/>
  <c r="W2774"/>
  <c r="AP1823"/>
  <c r="AP1829" s="1"/>
  <c r="AP1833" s="1"/>
  <c r="AJ269"/>
  <c r="AJ275" s="1"/>
  <c r="AW8815"/>
  <c r="AD1174"/>
  <c r="AK56"/>
  <c r="AK60" s="1"/>
  <c r="AK166"/>
  <c r="AD1167"/>
  <c r="AD1171" s="1"/>
  <c r="AW6088"/>
  <c r="J2538"/>
  <c r="AS5176"/>
  <c r="AP6932"/>
  <c r="AP6936" s="1"/>
  <c r="AM7967"/>
  <c r="AJ5079"/>
  <c r="T1319"/>
  <c r="R1319"/>
  <c r="R1321" s="1"/>
  <c r="AG7960"/>
  <c r="AJ3620"/>
  <c r="AJ3625" s="1"/>
  <c r="T1174"/>
  <c r="O1373"/>
  <c r="AJ950"/>
  <c r="X1461"/>
  <c r="X1531" s="1"/>
  <c r="AC1379"/>
  <c r="Q9091"/>
  <c r="AE7913"/>
  <c r="AE8302" s="1"/>
  <c r="AS1379"/>
  <c r="AF8362"/>
  <c r="J6547"/>
  <c r="J3245"/>
  <c r="J3250" s="1"/>
  <c r="AW7680"/>
  <c r="AJ6489"/>
  <c r="AJ6495" s="1"/>
  <c r="AW3191"/>
  <c r="W4510"/>
  <c r="L3667"/>
  <c r="L3672" s="1"/>
  <c r="L3676" s="1"/>
  <c r="AP1531"/>
  <c r="AA9091"/>
  <c r="AQ1314"/>
  <c r="AJ3899"/>
  <c r="AJ3904" s="1"/>
  <c r="AB963"/>
  <c r="AN3057"/>
  <c r="AN3062" s="1"/>
  <c r="AN3066" s="1"/>
  <c r="AC1823"/>
  <c r="AC1829" s="1"/>
  <c r="AC1833" s="1"/>
  <c r="R5176"/>
  <c r="W3851"/>
  <c r="W3856" s="1"/>
  <c r="W3860" s="1"/>
  <c r="AB7960"/>
  <c r="X5182"/>
  <c r="X5186" s="1"/>
  <c r="W7342"/>
  <c r="W7346" s="1"/>
  <c r="AF1823"/>
  <c r="AW8694"/>
  <c r="M166"/>
  <c r="AW7632"/>
  <c r="J2397"/>
  <c r="J2402" s="1"/>
  <c r="AW3475"/>
  <c r="AM8937"/>
  <c r="AN3576"/>
  <c r="AN3581" s="1"/>
  <c r="AN3585" s="1"/>
  <c r="R56"/>
  <c r="R60" s="1"/>
  <c r="AA166"/>
  <c r="W5321"/>
  <c r="AW8780"/>
  <c r="AK8065"/>
  <c r="AK8069" s="1"/>
  <c r="J3015"/>
  <c r="N166"/>
  <c r="W6145"/>
  <c r="P166"/>
  <c r="AW5220"/>
  <c r="AW2720"/>
  <c r="O7960"/>
  <c r="AO8610"/>
  <c r="AK8362"/>
  <c r="AW2250"/>
  <c r="J4323"/>
  <c r="J4328" s="1"/>
  <c r="AW7328"/>
  <c r="Z5176"/>
  <c r="Z5182" s="1"/>
  <c r="J1823"/>
  <c r="J1521"/>
  <c r="AQ1774"/>
  <c r="AM8939"/>
  <c r="AJ3951"/>
  <c r="AJ3955" s="1"/>
  <c r="AW7401"/>
  <c r="AW1195"/>
  <c r="W1063"/>
  <c r="AD9091"/>
  <c r="Q1823"/>
  <c r="Q1829" s="1"/>
  <c r="W2349"/>
  <c r="W950"/>
  <c r="AJ5612"/>
  <c r="AG7913"/>
  <c r="M5182"/>
  <c r="X7859"/>
  <c r="W5563"/>
  <c r="W5569" s="1"/>
  <c r="Q8356"/>
  <c r="Q8360" s="1"/>
  <c r="Q8362"/>
  <c r="AJ2491"/>
  <c r="AJ2496" s="1"/>
  <c r="AP8362"/>
  <c r="AP8356"/>
  <c r="AP8360" s="1"/>
  <c r="AL8406"/>
  <c r="AL8410" s="1"/>
  <c r="AL8412"/>
  <c r="AP1167"/>
  <c r="AP1171" s="1"/>
  <c r="S963"/>
  <c r="AW3616"/>
  <c r="K7960"/>
  <c r="AG8741"/>
  <c r="AM1377"/>
  <c r="Q1174"/>
  <c r="AT8356"/>
  <c r="AT8360" s="1"/>
  <c r="AT8362"/>
  <c r="W4701"/>
  <c r="W4706" s="1"/>
  <c r="AK8741"/>
  <c r="AK8747"/>
  <c r="AW2581"/>
  <c r="AW6460"/>
  <c r="AM4233"/>
  <c r="AM4237" s="1"/>
  <c r="AW5268"/>
  <c r="AS8745"/>
  <c r="J3993"/>
  <c r="J3998" s="1"/>
  <c r="AJ8787"/>
  <c r="AJ8800" s="1"/>
  <c r="AJ153"/>
  <c r="AJ159" s="1"/>
  <c r="W838"/>
  <c r="W844" s="1"/>
  <c r="J3946"/>
  <c r="R8184"/>
  <c r="M6932"/>
  <c r="M6936" s="1"/>
  <c r="K5273"/>
  <c r="K5279" s="1"/>
  <c r="K5283" s="1"/>
  <c r="AW6557"/>
  <c r="K8741"/>
  <c r="AC8356"/>
  <c r="AC8362"/>
  <c r="AW1916"/>
  <c r="Q1319"/>
  <c r="L2538"/>
  <c r="L2543" s="1"/>
  <c r="L2547" s="1"/>
  <c r="W3576"/>
  <c r="Y1312"/>
  <c r="Y1319" s="1"/>
  <c r="J2632"/>
  <c r="J2637" s="1"/>
  <c r="AJ4323"/>
  <c r="AJ4328" s="1"/>
  <c r="W3104"/>
  <c r="W3109" s="1"/>
  <c r="W3113" s="1"/>
  <c r="X4985"/>
  <c r="X4990" s="1"/>
  <c r="X4994" s="1"/>
  <c r="AE8184"/>
  <c r="AN1379"/>
  <c r="AN1373"/>
  <c r="M6145"/>
  <c r="AE8410"/>
  <c r="W3292"/>
  <c r="Q379"/>
  <c r="Q622" s="1"/>
  <c r="J1970"/>
  <c r="J1975" s="1"/>
  <c r="J6194"/>
  <c r="J6200" s="1"/>
  <c r="W3482"/>
  <c r="W3487" s="1"/>
  <c r="AJ2349"/>
  <c r="AN7960"/>
  <c r="X1823"/>
  <c r="Y9091"/>
  <c r="AW2767"/>
  <c r="M7192"/>
  <c r="AW3799"/>
  <c r="K1174"/>
  <c r="AW123"/>
  <c r="AW1695"/>
  <c r="K1823"/>
  <c r="K1829" s="1"/>
  <c r="AW3918"/>
  <c r="W3528"/>
  <c r="AL5176"/>
  <c r="AD7970"/>
  <c r="AW1087"/>
  <c r="AL1823"/>
  <c r="S1174"/>
  <c r="AJ6547"/>
  <c r="AL1167"/>
  <c r="AL1171" s="1"/>
  <c r="X7737"/>
  <c r="X7741" s="1"/>
  <c r="L1876"/>
  <c r="L1881" s="1"/>
  <c r="L1885" s="1"/>
  <c r="AW778"/>
  <c r="M4087"/>
  <c r="M4092" s="1"/>
  <c r="M4096" s="1"/>
  <c r="M8362"/>
  <c r="M8356"/>
  <c r="AK5234"/>
  <c r="AF8797"/>
  <c r="AW3264"/>
  <c r="M1319"/>
  <c r="M1321" s="1"/>
  <c r="AO1319"/>
  <c r="N9091"/>
  <c r="AN622"/>
  <c r="T7192"/>
  <c r="T7790" s="1"/>
  <c r="AJ5806"/>
  <c r="AJ5812" s="1"/>
  <c r="AP8608"/>
  <c r="AW4934"/>
  <c r="W5515"/>
  <c r="W5521" s="1"/>
  <c r="J6832"/>
  <c r="J6838" s="1"/>
  <c r="L4606"/>
  <c r="L4611" s="1"/>
  <c r="AW6284"/>
  <c r="J4134"/>
  <c r="J838"/>
  <c r="J844" s="1"/>
  <c r="AL8356"/>
  <c r="AL8360" s="1"/>
  <c r="AW354"/>
  <c r="AC1319"/>
  <c r="P9091"/>
  <c r="AW3147"/>
  <c r="AW7331"/>
  <c r="W6292"/>
  <c r="N105"/>
  <c r="N109" s="1"/>
  <c r="K6932"/>
  <c r="K6936" s="1"/>
  <c r="Q7960"/>
  <c r="AB9091"/>
  <c r="J3851"/>
  <c r="J3856" s="1"/>
  <c r="J3860" s="1"/>
  <c r="W8351"/>
  <c r="AJ3340"/>
  <c r="AJ5279"/>
  <c r="AN9091"/>
  <c r="AW2036"/>
  <c r="AW5244"/>
  <c r="AW775"/>
  <c r="AA1373"/>
  <c r="AA1379"/>
  <c r="AW3359"/>
  <c r="AW5292"/>
  <c r="AW3639"/>
  <c r="AW620"/>
  <c r="L7968"/>
  <c r="AW3571"/>
  <c r="L7913"/>
  <c r="AT8741"/>
  <c r="Z1174"/>
  <c r="AW2155"/>
  <c r="W6586"/>
  <c r="W6592" s="1"/>
  <c r="AW6067"/>
  <c r="AW5583"/>
  <c r="AB5176"/>
  <c r="AW71"/>
  <c r="AR1314"/>
  <c r="AW4083"/>
  <c r="J269"/>
  <c r="J275" s="1"/>
  <c r="X1979"/>
  <c r="X895"/>
  <c r="X963" s="1"/>
  <c r="AW1989"/>
  <c r="AW4625"/>
  <c r="S1379"/>
  <c r="S1373"/>
  <c r="AM279"/>
  <c r="AT1167"/>
  <c r="N3899"/>
  <c r="W2017"/>
  <c r="W2022" s="1"/>
  <c r="O1167"/>
  <c r="O1171" s="1"/>
  <c r="AJ6733"/>
  <c r="AJ6739" s="1"/>
  <c r="W1970"/>
  <c r="W1975" s="1"/>
  <c r="W7636"/>
  <c r="AJ3104"/>
  <c r="AJ3109" s="1"/>
  <c r="AW5341"/>
  <c r="AW7552"/>
  <c r="AE8747"/>
  <c r="AW4315"/>
  <c r="AW922"/>
  <c r="K3340"/>
  <c r="K3345" s="1"/>
  <c r="K3349" s="1"/>
  <c r="AT1319"/>
  <c r="AT1321" s="1"/>
  <c r="AE1373"/>
  <c r="AE1379"/>
  <c r="AK2302"/>
  <c r="AK2307" s="1"/>
  <c r="AK2311" s="1"/>
  <c r="N7336"/>
  <c r="N7342" s="1"/>
  <c r="N7346" s="1"/>
  <c r="K1589"/>
  <c r="K1598" s="1"/>
  <c r="AL7484"/>
  <c r="AM3803"/>
  <c r="AM3808" s="1"/>
  <c r="AM3812" s="1"/>
  <c r="AR1174"/>
  <c r="W6047"/>
  <c r="AN56"/>
  <c r="AN166"/>
  <c r="AJ5466"/>
  <c r="AJ5472" s="1"/>
  <c r="L8410"/>
  <c r="AW1597"/>
  <c r="AW5390"/>
  <c r="AW3406"/>
  <c r="J5224"/>
  <c r="AD56"/>
  <c r="AD60" s="1"/>
  <c r="AD166"/>
  <c r="AD1319"/>
  <c r="Y4606"/>
  <c r="Y4611" s="1"/>
  <c r="Y4615" s="1"/>
  <c r="AW4576"/>
  <c r="AS166"/>
  <c r="AS56"/>
  <c r="AS60" s="1"/>
  <c r="X3946"/>
  <c r="X3951" s="1"/>
  <c r="AL4463"/>
  <c r="AL4468" s="1"/>
  <c r="AL4472" s="1"/>
  <c r="AW7608"/>
  <c r="AA1319"/>
  <c r="J385"/>
  <c r="J389" s="1"/>
  <c r="K6096"/>
  <c r="AJ6877"/>
  <c r="AJ6883" s="1"/>
  <c r="Z1928"/>
  <c r="Z1932" s="1"/>
  <c r="AQ1373"/>
  <c r="AQ1379"/>
  <c r="K2916"/>
  <c r="K2921" s="1"/>
  <c r="K2925" s="1"/>
  <c r="Y6932"/>
  <c r="Y6936" s="1"/>
  <c r="AW1654"/>
  <c r="AQ7960"/>
  <c r="R1823"/>
  <c r="AD7960"/>
  <c r="L1823"/>
  <c r="L1829" s="1"/>
  <c r="P7192"/>
  <c r="Q7192"/>
  <c r="Q7198" s="1"/>
  <c r="Q7202" s="1"/>
  <c r="AQ7192"/>
  <c r="AG5176"/>
  <c r="AG5182" s="1"/>
  <c r="Z963"/>
  <c r="Y7192"/>
  <c r="Y7198" s="1"/>
  <c r="Y7202" s="1"/>
  <c r="K9091"/>
  <c r="AT9091"/>
  <c r="AK1823"/>
  <c r="AK1829" s="1"/>
  <c r="L7192"/>
  <c r="L7198" s="1"/>
  <c r="L7202" s="1"/>
  <c r="X7970"/>
  <c r="Z8356"/>
  <c r="Z8360" s="1"/>
  <c r="X1589"/>
  <c r="X1598" s="1"/>
  <c r="AB7913"/>
  <c r="AP8745"/>
  <c r="AW3194"/>
  <c r="AC1314"/>
  <c r="AC3062"/>
  <c r="AC3066" s="1"/>
  <c r="AW6165"/>
  <c r="AW8728"/>
  <c r="O166"/>
  <c r="AF1314"/>
  <c r="AJ3576"/>
  <c r="M9091"/>
  <c r="AW1543"/>
  <c r="AW3843"/>
  <c r="AW4767"/>
  <c r="M1314"/>
  <c r="AW2699"/>
  <c r="Y8610"/>
  <c r="AG9091"/>
  <c r="AF7968"/>
  <c r="AC8180"/>
  <c r="AW3427"/>
  <c r="W7383"/>
  <c r="AW1505"/>
  <c r="AW4271"/>
  <c r="AK4416"/>
  <c r="AS1531"/>
  <c r="Z4844"/>
  <c r="Z4849" s="1"/>
  <c r="Z4853" s="1"/>
  <c r="AW3170"/>
  <c r="AP8747"/>
  <c r="AJ2302"/>
  <c r="AJ2307" s="1"/>
  <c r="AJ2311" s="1"/>
  <c r="AW2247"/>
  <c r="J1246"/>
  <c r="AE9091"/>
  <c r="AN7968"/>
  <c r="AW4482"/>
  <c r="AW7236"/>
  <c r="AJ5144"/>
  <c r="AJ5176" s="1"/>
  <c r="AW7750"/>
  <c r="J6439"/>
  <c r="AE5176"/>
  <c r="AW4837"/>
  <c r="AJ6096"/>
  <c r="AW5414"/>
  <c r="AW4791"/>
  <c r="AW318"/>
  <c r="AC9091"/>
  <c r="S9091"/>
  <c r="AE1823"/>
  <c r="AE1829" s="1"/>
  <c r="AW4697"/>
  <c r="AK5032"/>
  <c r="AJ3198"/>
  <c r="AJ6194"/>
  <c r="W8008"/>
  <c r="W8014" s="1"/>
  <c r="AJ7533"/>
  <c r="AM7684"/>
  <c r="AM7690" s="1"/>
  <c r="AM7694" s="1"/>
  <c r="AT4558"/>
  <c r="AT4563" s="1"/>
  <c r="AT4567" s="1"/>
  <c r="AW642"/>
  <c r="AD5182"/>
  <c r="J5612"/>
  <c r="J5618" s="1"/>
  <c r="AW4036"/>
  <c r="Z275"/>
  <c r="Z279" s="1"/>
  <c r="AJ8685"/>
  <c r="Z4990"/>
  <c r="Z4994" s="1"/>
  <c r="AK3387"/>
  <c r="AK3392" s="1"/>
  <c r="AK3396" s="1"/>
  <c r="K6537"/>
  <c r="K6543" s="1"/>
  <c r="AJ5321"/>
  <c r="W4938"/>
  <c r="Y950"/>
  <c r="Y956" s="1"/>
  <c r="Y960" s="1"/>
  <c r="AW8281"/>
  <c r="AR7960"/>
  <c r="AW4363"/>
  <c r="W6489"/>
  <c r="AJ4938"/>
  <c r="AL2065"/>
  <c r="AW3123"/>
  <c r="X3899"/>
  <c r="X3904" s="1"/>
  <c r="X3908" s="1"/>
  <c r="R1161"/>
  <c r="AW3707"/>
  <c r="Y6489"/>
  <c r="Y6495" s="1"/>
  <c r="Y6499" s="1"/>
  <c r="AN8793"/>
  <c r="AN8800"/>
  <c r="K7731"/>
  <c r="K7737" s="1"/>
  <c r="K7741" s="1"/>
  <c r="L1319"/>
  <c r="L1321" s="1"/>
  <c r="AR1319"/>
  <c r="W3667"/>
  <c r="AD1377"/>
  <c r="AC1174"/>
  <c r="J1876"/>
  <c r="J1881" s="1"/>
  <c r="J5956"/>
  <c r="J5960" s="1"/>
  <c r="W8401"/>
  <c r="W8406" s="1"/>
  <c r="W2680"/>
  <c r="AJ6635"/>
  <c r="W3993"/>
  <c r="AJ4087"/>
  <c r="AJ4092" s="1"/>
  <c r="J2349"/>
  <c r="J3151"/>
  <c r="J3156" s="1"/>
  <c r="AJ4510"/>
  <c r="AJ4515" s="1"/>
  <c r="AK1174"/>
  <c r="AW7676"/>
  <c r="L1461"/>
  <c r="L1531" s="1"/>
  <c r="AL4896"/>
  <c r="AR622"/>
  <c r="O6932"/>
  <c r="O6936" s="1"/>
  <c r="AA5279"/>
  <c r="AA5283" s="1"/>
  <c r="AW6630"/>
  <c r="AW3003"/>
  <c r="W7778"/>
  <c r="W8112"/>
  <c r="J1161"/>
  <c r="AW6725"/>
  <c r="AW3965"/>
  <c r="AW8859"/>
  <c r="AJ8351"/>
  <c r="AJ8356" s="1"/>
  <c r="AD8741"/>
  <c r="AD8745" s="1"/>
  <c r="AW5411"/>
  <c r="K1167"/>
  <c r="K1171" s="1"/>
  <c r="Z5563"/>
  <c r="AO1823"/>
  <c r="AG7192"/>
  <c r="AR1823"/>
  <c r="T7970"/>
  <c r="AW3751"/>
  <c r="AT5176"/>
  <c r="AT5182" s="1"/>
  <c r="Z1823"/>
  <c r="P1823"/>
  <c r="P1829" s="1"/>
  <c r="AE7960"/>
  <c r="AR9091"/>
  <c r="AT7913"/>
  <c r="AO166"/>
  <c r="AW8558"/>
  <c r="AP7913"/>
  <c r="K1774"/>
  <c r="AD7192"/>
  <c r="AD7790" s="1"/>
  <c r="AW2179"/>
  <c r="P5176"/>
  <c r="P5182" s="1"/>
  <c r="AQ1823"/>
  <c r="AQ1829" s="1"/>
  <c r="J3340"/>
  <c r="AW1097"/>
  <c r="T7913"/>
  <c r="AW1048"/>
  <c r="AW3053"/>
  <c r="AW1003"/>
  <c r="AM166"/>
  <c r="AM7913"/>
  <c r="P7970"/>
  <c r="W2538"/>
  <c r="J224"/>
  <c r="AJ8457"/>
  <c r="AQ963"/>
  <c r="T963"/>
  <c r="AW5166"/>
  <c r="AW8394"/>
  <c r="AW8029"/>
  <c r="AG7140"/>
  <c r="AW186"/>
  <c r="AW3686"/>
  <c r="AW1673"/>
  <c r="AW4459"/>
  <c r="AP7192"/>
  <c r="AP7790" s="1"/>
  <c r="J1774"/>
  <c r="AD8184"/>
  <c r="AW7724"/>
  <c r="O1314"/>
  <c r="AW8591"/>
  <c r="N7533"/>
  <c r="N7539" s="1"/>
  <c r="N7543" s="1"/>
  <c r="AM1314"/>
  <c r="AM159"/>
  <c r="AM163" s="1"/>
  <c r="O1319"/>
  <c r="AW6092"/>
  <c r="R963"/>
  <c r="M622"/>
  <c r="S7192"/>
  <c r="S7198" s="1"/>
  <c r="T7960"/>
  <c r="AM9091"/>
  <c r="J8787"/>
  <c r="AJ4654"/>
  <c r="W3759"/>
  <c r="W3764" s="1"/>
  <c r="AW2651"/>
  <c r="X1167"/>
  <c r="X1171" s="1"/>
  <c r="AE613"/>
  <c r="AE622" s="1"/>
  <c r="AK1167"/>
  <c r="AK1171" s="1"/>
  <c r="J1652"/>
  <c r="R9091"/>
  <c r="AR7970"/>
  <c r="AW943"/>
  <c r="AC7192"/>
  <c r="AC7790" s="1"/>
  <c r="AW1255"/>
  <c r="K5176"/>
  <c r="K5182" s="1"/>
  <c r="AW8166"/>
  <c r="AS6932"/>
  <c r="AS6936" s="1"/>
  <c r="AR8741"/>
  <c r="AT1174"/>
  <c r="Z166"/>
  <c r="AW2463"/>
  <c r="AW597"/>
  <c r="S1314"/>
  <c r="AP1373"/>
  <c r="AW2888"/>
  <c r="J3482"/>
  <c r="X1174"/>
  <c r="AJ7430"/>
  <c r="AJ7436" s="1"/>
  <c r="K1379"/>
  <c r="AJ2444"/>
  <c r="J8059"/>
  <c r="AP1174"/>
  <c r="Y3345"/>
  <c r="Y8406"/>
  <c r="AA7913"/>
  <c r="AA7960"/>
  <c r="AT7967"/>
  <c r="AW3454"/>
  <c r="AP7968"/>
  <c r="AP7970" s="1"/>
  <c r="AL9091"/>
  <c r="Z622"/>
  <c r="AW4720"/>
  <c r="AT1823"/>
  <c r="O7913"/>
  <c r="AW2625"/>
  <c r="AW4127"/>
  <c r="S8741"/>
  <c r="AB622"/>
  <c r="AQ7970"/>
  <c r="AJ5999"/>
  <c r="AW807"/>
  <c r="AA1823"/>
  <c r="AT7192"/>
  <c r="AK1531"/>
  <c r="AM1531"/>
  <c r="W3899"/>
  <c r="W4463"/>
  <c r="AJ4228"/>
  <c r="AK3010"/>
  <c r="AK3015" s="1"/>
  <c r="AK3019" s="1"/>
  <c r="AO1314"/>
  <c r="T6932"/>
  <c r="J4753"/>
  <c r="Q1373"/>
  <c r="Q1379"/>
  <c r="AD8410"/>
  <c r="W3198"/>
  <c r="W3010"/>
  <c r="AS8410"/>
  <c r="W2968"/>
  <c r="AR8356"/>
  <c r="AR8360" s="1"/>
  <c r="AR8362"/>
  <c r="R8608"/>
  <c r="AJ4891"/>
  <c r="S1167"/>
  <c r="S1171" s="1"/>
  <c r="W4369"/>
  <c r="AQ8356"/>
  <c r="AQ8360" s="1"/>
  <c r="AQ8362"/>
  <c r="AJ7177"/>
  <c r="AE1531"/>
  <c r="O8410"/>
  <c r="AL8741"/>
  <c r="AL8747"/>
  <c r="J1589"/>
  <c r="J7784"/>
  <c r="W4558"/>
  <c r="AJ6684"/>
  <c r="T1167"/>
  <c r="T1171" s="1"/>
  <c r="P719"/>
  <c r="P725" s="1"/>
  <c r="P729" s="1"/>
  <c r="AW1869"/>
  <c r="AW8961"/>
  <c r="AB2207"/>
  <c r="K1377"/>
  <c r="AW5165"/>
  <c r="AW4788"/>
  <c r="AB1379"/>
  <c r="AB1373"/>
  <c r="W5806"/>
  <c r="J4896"/>
  <c r="N1063"/>
  <c r="Q105"/>
  <c r="Q166"/>
  <c r="AW6802"/>
  <c r="AW6186"/>
  <c r="AW3547"/>
  <c r="O1174"/>
  <c r="AS963"/>
  <c r="L56"/>
  <c r="L60" s="1"/>
  <c r="L166"/>
  <c r="J56"/>
  <c r="AW1784"/>
  <c r="AW8430"/>
  <c r="AW7402"/>
  <c r="AE7192"/>
  <c r="AW3311"/>
  <c r="AM1167"/>
  <c r="AM1171" s="1"/>
  <c r="AW5874"/>
  <c r="W7533"/>
  <c r="W7539" s="1"/>
  <c r="AW6778"/>
  <c r="AW7771"/>
  <c r="O7192"/>
  <c r="O7790" s="1"/>
  <c r="X8745"/>
  <c r="AM1823"/>
  <c r="Z3528"/>
  <c r="Z3533" s="1"/>
  <c r="Z3537" s="1"/>
  <c r="AW2982"/>
  <c r="Q8747"/>
  <c r="AS7960"/>
  <c r="L963"/>
  <c r="Q963"/>
  <c r="AW4456"/>
  <c r="W5032"/>
  <c r="W5037" s="1"/>
  <c r="AJ7156"/>
  <c r="AL7192"/>
  <c r="AL7198" s="1"/>
  <c r="AL7202" s="1"/>
  <c r="Z8939"/>
  <c r="AW4957"/>
  <c r="AW2152"/>
  <c r="AJ3667"/>
  <c r="T7589"/>
  <c r="T7595" s="1"/>
  <c r="AJ2165"/>
  <c r="AW1226"/>
  <c r="AM1174"/>
  <c r="AR6932"/>
  <c r="AR6936" s="1"/>
  <c r="AS622"/>
  <c r="AW6140"/>
  <c r="AW7186"/>
  <c r="AW3478"/>
  <c r="J8351"/>
  <c r="W6635"/>
  <c r="W6641" s="1"/>
  <c r="J2255"/>
  <c r="J3104"/>
  <c r="J3109" s="1"/>
  <c r="AB7970"/>
  <c r="AJ504"/>
  <c r="AJ508" s="1"/>
  <c r="W5854"/>
  <c r="W1589"/>
  <c r="L7960"/>
  <c r="AW3939"/>
  <c r="AW1553"/>
  <c r="AW761"/>
  <c r="AW7861"/>
  <c r="Q7970"/>
  <c r="M963"/>
  <c r="AW4268"/>
  <c r="M1823"/>
  <c r="AW1049"/>
  <c r="AW2321"/>
  <c r="AW5559"/>
  <c r="AW2935"/>
  <c r="AW4409"/>
  <c r="Z8736"/>
  <c r="Z8747" s="1"/>
  <c r="J8599"/>
  <c r="J8610" s="1"/>
  <c r="W613"/>
  <c r="AR8302"/>
  <c r="AQ56"/>
  <c r="AQ60" s="1"/>
  <c r="AQ166"/>
  <c r="AG1531"/>
  <c r="X2017"/>
  <c r="J3803"/>
  <c r="AW4221"/>
  <c r="AA5230"/>
  <c r="J153"/>
  <c r="AS8184"/>
  <c r="AA8410"/>
  <c r="J4796"/>
  <c r="J4801" s="1"/>
  <c r="J8174"/>
  <c r="W498"/>
  <c r="AJ7383"/>
  <c r="W3951"/>
  <c r="J6978"/>
  <c r="W8736"/>
  <c r="AJ2402"/>
  <c r="AJ7183"/>
  <c r="W4280"/>
  <c r="AJ2121"/>
  <c r="AJ7293"/>
  <c r="J8401"/>
  <c r="J5854"/>
  <c r="W218"/>
  <c r="J6096"/>
  <c r="W1368"/>
  <c r="J4706"/>
  <c r="W4416"/>
  <c r="J1312"/>
  <c r="AJ7930"/>
  <c r="J4416"/>
  <c r="W269"/>
  <c r="AJ7636"/>
  <c r="J1063"/>
  <c r="J4606"/>
  <c r="J4844"/>
  <c r="AJ2538"/>
  <c r="W4328"/>
  <c r="W4092"/>
  <c r="AJ4045"/>
  <c r="AJ2017"/>
  <c r="J1923"/>
  <c r="W4040"/>
  <c r="J4515"/>
  <c r="AK3946"/>
  <c r="AK3951" s="1"/>
  <c r="AK3955" s="1"/>
  <c r="W4228"/>
  <c r="W4139"/>
  <c r="J2680"/>
  <c r="J613"/>
  <c r="J5563"/>
  <c r="W5126"/>
  <c r="AJ3998"/>
  <c r="AJ4134"/>
  <c r="W4796"/>
  <c r="W4801" s="1"/>
  <c r="AJ7859"/>
  <c r="W4606"/>
  <c r="W3803"/>
  <c r="J3711"/>
  <c r="AJ559"/>
  <c r="AJ224"/>
  <c r="AW4342"/>
  <c r="AW4910"/>
  <c r="AL2444"/>
  <c r="AN4985"/>
  <c r="Q3812"/>
  <c r="AL3667"/>
  <c r="Y4891"/>
  <c r="AW4863"/>
  <c r="X5032"/>
  <c r="AW5004"/>
  <c r="AJ2065"/>
  <c r="AJ7690"/>
  <c r="AT1531"/>
  <c r="Q8184"/>
  <c r="L956"/>
  <c r="AJ438"/>
  <c r="AW1576"/>
  <c r="W4896"/>
  <c r="AJ7342"/>
  <c r="Z7960"/>
  <c r="X6932"/>
  <c r="X6936" s="1"/>
  <c r="AN2491"/>
  <c r="AJ7484"/>
  <c r="L7967"/>
  <c r="L8180"/>
  <c r="AK2074"/>
  <c r="AW1491"/>
  <c r="AW4033"/>
  <c r="N7192"/>
  <c r="N7198" s="1"/>
  <c r="N7202" s="1"/>
  <c r="AE1314"/>
  <c r="AW1529"/>
  <c r="Z1314"/>
  <c r="AW6655"/>
  <c r="AW494"/>
  <c r="AW3568"/>
  <c r="AL1319"/>
  <c r="AL1321" s="1"/>
  <c r="AW3822"/>
  <c r="AN8362"/>
  <c r="AW2841"/>
  <c r="AW8004"/>
  <c r="AF8410"/>
  <c r="AB8410"/>
  <c r="J5131"/>
  <c r="T8184"/>
  <c r="AM379"/>
  <c r="AW8919"/>
  <c r="AW5195"/>
  <c r="AW8732"/>
  <c r="AW7149"/>
  <c r="AN8610"/>
  <c r="AW4106"/>
  <c r="AW4529"/>
  <c r="M7960"/>
  <c r="Z1319"/>
  <c r="Z1321" s="1"/>
  <c r="N1774"/>
  <c r="X8877"/>
  <c r="X8939" s="1"/>
  <c r="W1246"/>
  <c r="AW305"/>
  <c r="J559"/>
  <c r="N8410"/>
  <c r="P4796"/>
  <c r="AW1467"/>
  <c r="AO1531"/>
  <c r="AW2013"/>
  <c r="AW4059"/>
  <c r="AO5176"/>
  <c r="J7245"/>
  <c r="W7589"/>
  <c r="W8927"/>
  <c r="J6739"/>
  <c r="L3851"/>
  <c r="L3856" s="1"/>
  <c r="AW5098"/>
  <c r="J8877"/>
  <c r="W5273"/>
  <c r="J6249"/>
  <c r="W153"/>
  <c r="AN3015"/>
  <c r="J2207"/>
  <c r="J2496"/>
  <c r="J6341"/>
  <c r="J7478"/>
  <c r="W5230"/>
  <c r="W2160"/>
  <c r="AK2774"/>
  <c r="AJ6782"/>
  <c r="W3156"/>
  <c r="J2968"/>
  <c r="W691"/>
  <c r="AJ4706"/>
  <c r="W6200"/>
  <c r="W5084"/>
  <c r="AW4388"/>
  <c r="J7589"/>
  <c r="W6926"/>
  <c r="AJ3245"/>
  <c r="J6047"/>
  <c r="AJ49"/>
  <c r="J2822"/>
  <c r="J8294"/>
  <c r="W3435"/>
  <c r="W7183"/>
  <c r="AJ2255"/>
  <c r="J2307"/>
  <c r="J4943"/>
  <c r="J6292"/>
  <c r="W1881"/>
  <c r="AJ6249"/>
  <c r="J8241"/>
  <c r="J4092"/>
  <c r="J6932"/>
  <c r="J3392"/>
  <c r="J6389"/>
  <c r="J8112"/>
  <c r="W2112"/>
  <c r="W2117" s="1"/>
  <c r="AJ8401"/>
  <c r="N3672"/>
  <c r="K3993"/>
  <c r="AW4503"/>
  <c r="Y4654"/>
  <c r="Y4659" s="1"/>
  <c r="Y4663" s="1"/>
  <c r="AW4435"/>
  <c r="W782"/>
  <c r="W8877"/>
  <c r="J2732"/>
  <c r="W2637"/>
  <c r="AJ3764"/>
  <c r="AJ4606"/>
  <c r="AJ3435"/>
  <c r="J7731"/>
  <c r="W2732"/>
  <c r="AF1373"/>
  <c r="AF1379"/>
  <c r="W6543"/>
  <c r="AJ8973"/>
  <c r="J4280"/>
  <c r="AA60"/>
  <c r="W8793"/>
  <c r="W8800"/>
  <c r="AW8629"/>
  <c r="AW7951"/>
  <c r="W3711"/>
  <c r="W3716" s="1"/>
  <c r="AW3660"/>
  <c r="AW3144"/>
  <c r="N6932"/>
  <c r="AW1263"/>
  <c r="AW6235"/>
  <c r="AW6704"/>
  <c r="AW1577"/>
  <c r="S1774"/>
  <c r="AW2746"/>
  <c r="AW2416"/>
  <c r="W8685"/>
  <c r="J7177"/>
  <c r="W2397"/>
  <c r="X4510"/>
  <c r="J6690"/>
  <c r="J4181"/>
  <c r="W1412"/>
  <c r="J8457"/>
  <c r="Y3851"/>
  <c r="Y3856" s="1"/>
  <c r="W7930"/>
  <c r="AF1531"/>
  <c r="AN2397"/>
  <c r="J5273"/>
  <c r="J6151"/>
  <c r="J6782"/>
  <c r="J7533"/>
  <c r="W559"/>
  <c r="W4748"/>
  <c r="W5466"/>
  <c r="J5472"/>
  <c r="AJ3487"/>
  <c r="W105"/>
  <c r="J7690"/>
  <c r="W7293"/>
  <c r="J5037"/>
  <c r="W2449"/>
  <c r="T5182"/>
  <c r="J7389"/>
  <c r="W5956"/>
  <c r="AJ4563"/>
  <c r="AJ6586"/>
  <c r="W2869"/>
  <c r="W3392"/>
  <c r="W7177"/>
  <c r="W8288"/>
  <c r="Z3803"/>
  <c r="AL5126"/>
  <c r="X5131"/>
  <c r="M8410"/>
  <c r="S1319"/>
  <c r="L4558"/>
  <c r="J8736"/>
  <c r="W5908"/>
  <c r="AJ8599"/>
  <c r="AJ8877"/>
  <c r="J3620"/>
  <c r="W2207"/>
  <c r="W6733"/>
  <c r="AJ4416"/>
  <c r="AJ3156"/>
  <c r="AR8184"/>
  <c r="W4985"/>
  <c r="W8241"/>
  <c r="X4753"/>
  <c r="AW1963"/>
  <c r="W5666"/>
  <c r="W5424"/>
  <c r="AJ6341"/>
  <c r="K8184"/>
  <c r="AM3951"/>
  <c r="W8457"/>
  <c r="X1377"/>
  <c r="AW1714"/>
  <c r="AW5147"/>
  <c r="AW7159"/>
  <c r="AW6312"/>
  <c r="AW1296"/>
  <c r="AW5486"/>
  <c r="P848"/>
  <c r="AB7192"/>
  <c r="AB7198" s="1"/>
  <c r="AB7202" s="1"/>
  <c r="AW7165"/>
  <c r="AK9091"/>
  <c r="Q5176"/>
  <c r="AW8001"/>
  <c r="AW2604"/>
  <c r="AW8858"/>
  <c r="Y1774"/>
  <c r="T1246"/>
  <c r="K2444"/>
  <c r="AA3993"/>
  <c r="AW3870"/>
  <c r="W1161"/>
  <c r="AM3392"/>
  <c r="AJ3716"/>
  <c r="AL3440"/>
  <c r="J3057"/>
  <c r="W7731"/>
  <c r="W7826"/>
  <c r="J7183"/>
  <c r="J2869"/>
  <c r="J3203"/>
  <c r="J5515"/>
  <c r="J7156"/>
  <c r="W1774"/>
  <c r="J5806"/>
  <c r="W3245"/>
  <c r="AW3778"/>
  <c r="N5126"/>
  <c r="K1531"/>
  <c r="X2444"/>
  <c r="J2585"/>
  <c r="W1312"/>
  <c r="W2065"/>
  <c r="W5758"/>
  <c r="J2160"/>
  <c r="AJ6389"/>
  <c r="AJ3808"/>
  <c r="J7960"/>
  <c r="W49"/>
  <c r="J3667"/>
  <c r="J7287"/>
  <c r="W5710"/>
  <c r="AJ8736"/>
  <c r="AW5607"/>
  <c r="AW5778"/>
  <c r="AW40"/>
  <c r="AW1634"/>
  <c r="AW8951"/>
  <c r="AW7727"/>
  <c r="AW7803"/>
  <c r="AW2342"/>
  <c r="AW3522"/>
  <c r="AW5991"/>
  <c r="P7960"/>
  <c r="AW1848"/>
  <c r="AW2084"/>
  <c r="S8877"/>
  <c r="S8939" s="1"/>
  <c r="W1521"/>
  <c r="AW3097"/>
  <c r="L4181"/>
  <c r="AK4323"/>
  <c r="AW4412"/>
  <c r="AW14"/>
  <c r="Z2070"/>
  <c r="AW2793"/>
  <c r="AJ5521"/>
  <c r="AJ2827"/>
  <c r="AQ8184"/>
  <c r="AW1895"/>
  <c r="M2349"/>
  <c r="AW3076"/>
  <c r="J4472"/>
  <c r="X5472"/>
  <c r="X8184"/>
  <c r="AW7131"/>
  <c r="X6495"/>
  <c r="AW4153"/>
  <c r="T8797"/>
  <c r="AJ3062"/>
  <c r="Y2963"/>
  <c r="N3764"/>
  <c r="N1652"/>
  <c r="Y4181"/>
  <c r="Z6733"/>
  <c r="AW6754"/>
  <c r="AK6832"/>
  <c r="AK6838" s="1"/>
  <c r="AK6842" s="1"/>
  <c r="AJ2637"/>
  <c r="AJ5418"/>
  <c r="K4323"/>
  <c r="J5088"/>
  <c r="AN2358"/>
  <c r="AW3730"/>
  <c r="J5768"/>
  <c r="X5283"/>
  <c r="Y6782"/>
  <c r="AJ2590"/>
  <c r="AL4181"/>
  <c r="AJ6145"/>
  <c r="AJ5860"/>
  <c r="AJ5764"/>
  <c r="AW5171"/>
  <c r="AW4294"/>
  <c r="L8797"/>
  <c r="AJ5660"/>
  <c r="AD8797"/>
  <c r="AW2862"/>
  <c r="P3015"/>
  <c r="AN3482"/>
  <c r="J6883"/>
  <c r="N8351"/>
  <c r="Z4087"/>
  <c r="J4990"/>
  <c r="W8180"/>
  <c r="W7967"/>
  <c r="AE1663"/>
  <c r="AE1675" s="1"/>
  <c r="AL2311"/>
  <c r="AL1923"/>
  <c r="AJ5569"/>
  <c r="AJ2732"/>
  <c r="AQ1412"/>
  <c r="AW3595"/>
  <c r="AW2345"/>
  <c r="AF4849"/>
  <c r="AW1817"/>
  <c r="AW1816" s="1"/>
  <c r="AW1802"/>
  <c r="J906"/>
  <c r="AR2538"/>
  <c r="AF725"/>
  <c r="AF729" s="1"/>
  <c r="AF963"/>
  <c r="K8410"/>
  <c r="AG1377"/>
  <c r="W6102"/>
  <c r="AP1589"/>
  <c r="AP1598" s="1"/>
  <c r="AA1521"/>
  <c r="AW3029"/>
  <c r="J5376"/>
  <c r="J5380" s="1"/>
  <c r="AW1794"/>
  <c r="AW1792" s="1"/>
  <c r="AW1715"/>
  <c r="AD1531"/>
  <c r="J3764"/>
  <c r="AW1469"/>
  <c r="Z1531"/>
  <c r="AW700"/>
  <c r="AN8685"/>
  <c r="AN8696" s="1"/>
  <c r="Z105"/>
  <c r="Z109" s="1"/>
  <c r="AO105"/>
  <c r="J788"/>
  <c r="Y3019"/>
  <c r="AW4601"/>
  <c r="AJ7966"/>
  <c r="AJ8065"/>
  <c r="AB2160"/>
  <c r="M4753"/>
  <c r="J7342"/>
  <c r="AB504"/>
  <c r="N8118"/>
  <c r="N8122" s="1"/>
  <c r="N7968"/>
  <c r="N7970" s="1"/>
  <c r="N792"/>
  <c r="AB8745"/>
  <c r="J109"/>
  <c r="AM1319"/>
  <c r="AW2510"/>
  <c r="J3533"/>
  <c r="AW5632"/>
  <c r="AW7919"/>
  <c r="AW2672"/>
  <c r="AW6627"/>
  <c r="AK7192"/>
  <c r="AK7790" s="1"/>
  <c r="AW208"/>
  <c r="P1312"/>
  <c r="P1314" s="1"/>
  <c r="AS1312"/>
  <c r="K1321"/>
  <c r="AL4753"/>
  <c r="Z3010"/>
  <c r="AW7955"/>
  <c r="AW576"/>
  <c r="X109"/>
  <c r="AM956"/>
  <c r="Q1531"/>
  <c r="L9091"/>
  <c r="AJ8180"/>
  <c r="AJ7967"/>
  <c r="X1774"/>
  <c r="Z8184"/>
  <c r="AP8184"/>
  <c r="AO1167"/>
  <c r="AO1171" s="1"/>
  <c r="AP725"/>
  <c r="AP729" s="1"/>
  <c r="AP963"/>
  <c r="M8184"/>
  <c r="AW4816"/>
  <c r="AW2274"/>
  <c r="AJ1774"/>
  <c r="P7913"/>
  <c r="P8302" s="1"/>
  <c r="AW1414"/>
  <c r="AW8145"/>
  <c r="AW1389"/>
  <c r="AW5922"/>
  <c r="M1461"/>
  <c r="R7140"/>
  <c r="AK7960"/>
  <c r="X8800"/>
  <c r="X8793"/>
  <c r="AK1368"/>
  <c r="AW1359"/>
  <c r="K7684"/>
  <c r="AN8736"/>
  <c r="AJ1063"/>
  <c r="AW3100"/>
  <c r="AK5563"/>
  <c r="AW6385"/>
  <c r="AW8662"/>
  <c r="AK622"/>
  <c r="M2022"/>
  <c r="AW4012"/>
  <c r="AW4200"/>
  <c r="AW5535"/>
  <c r="AE8745"/>
  <c r="AN1774"/>
  <c r="AW8889"/>
  <c r="J5327"/>
  <c r="AK3160"/>
  <c r="AS8797"/>
  <c r="W7478"/>
  <c r="AJ1521"/>
  <c r="J2916"/>
  <c r="AW8707"/>
  <c r="AS8298"/>
  <c r="J2444"/>
  <c r="J8973"/>
  <c r="J5908"/>
  <c r="AJ5908"/>
  <c r="W7436"/>
  <c r="AG8410"/>
  <c r="T1377"/>
  <c r="AJ6445"/>
  <c r="M1161"/>
  <c r="AR3904"/>
  <c r="Z6347"/>
  <c r="J9032"/>
  <c r="AD389"/>
  <c r="AF8360"/>
  <c r="AQ109"/>
  <c r="Y6690"/>
  <c r="AJ4990"/>
  <c r="AL6645"/>
  <c r="AW5970"/>
  <c r="L8685"/>
  <c r="L8696" s="1"/>
  <c r="AJ6298"/>
  <c r="AA1063"/>
  <c r="AW1685"/>
  <c r="Y4228"/>
  <c r="AK5618"/>
  <c r="AW7655"/>
  <c r="O8797"/>
  <c r="J5144"/>
  <c r="AA2302"/>
  <c r="K5521"/>
  <c r="L6243"/>
  <c r="Q8608"/>
  <c r="O2302"/>
  <c r="Z3620"/>
  <c r="AK4045"/>
  <c r="X4701"/>
  <c r="X4706" s="1"/>
  <c r="X4710" s="1"/>
  <c r="AC5144"/>
  <c r="AC5176" s="1"/>
  <c r="AM6243"/>
  <c r="AM7198"/>
  <c r="AM7202" s="1"/>
  <c r="W7156"/>
  <c r="Y5521"/>
  <c r="L438"/>
  <c r="AM438"/>
  <c r="X553"/>
  <c r="AW4247"/>
  <c r="AW5051"/>
  <c r="AK5144"/>
  <c r="X7287"/>
  <c r="X7293" s="1"/>
  <c r="X7297" s="1"/>
  <c r="AM8184"/>
  <c r="M5041"/>
  <c r="W6788"/>
  <c r="J2070"/>
  <c r="AO8736"/>
  <c r="AF960"/>
  <c r="AA7589"/>
  <c r="W6832"/>
  <c r="AJ788"/>
  <c r="AJ4796"/>
  <c r="AJ4801" s="1"/>
  <c r="AW1130"/>
  <c r="L3062"/>
  <c r="AC8410"/>
  <c r="AR8410"/>
  <c r="S49"/>
  <c r="W6439"/>
  <c r="AJ838"/>
  <c r="AA1161"/>
  <c r="AE3904"/>
  <c r="AR7192"/>
  <c r="AM963"/>
  <c r="AD622"/>
  <c r="AJ691"/>
  <c r="AS1161"/>
  <c r="AW6263"/>
  <c r="K8937"/>
  <c r="K553"/>
  <c r="AS1377"/>
  <c r="K7478"/>
  <c r="X7684"/>
  <c r="AO8797"/>
  <c r="K3487"/>
  <c r="S8793"/>
  <c r="S8800"/>
  <c r="K613"/>
  <c r="Z5079"/>
  <c r="AW6214"/>
  <c r="Z9091"/>
  <c r="AW3989"/>
  <c r="Y1829"/>
  <c r="AW5604"/>
  <c r="AJ4844"/>
  <c r="AO6395"/>
  <c r="AJ7249"/>
  <c r="AW412"/>
  <c r="AK3340"/>
  <c r="X4045"/>
  <c r="Z8604"/>
  <c r="Z8610"/>
  <c r="K8787"/>
  <c r="AW8874"/>
  <c r="AJ8014"/>
  <c r="AJ5230"/>
  <c r="Q1598"/>
  <c r="AJ1161"/>
  <c r="AK8360"/>
  <c r="AF8122"/>
  <c r="AN6151"/>
  <c r="AW7939"/>
  <c r="AW7577"/>
  <c r="W4186"/>
  <c r="P8608"/>
  <c r="T8360"/>
  <c r="AS3625"/>
  <c r="AJ902"/>
  <c r="AJ1881"/>
  <c r="AJ4753"/>
  <c r="Q8745"/>
  <c r="Y1663"/>
  <c r="Y1675" s="1"/>
  <c r="AS7970"/>
  <c r="N1521"/>
  <c r="R2590"/>
  <c r="X5912"/>
  <c r="AW1290"/>
  <c r="AW598"/>
  <c r="AW5507"/>
  <c r="AW5943"/>
  <c r="AW7573"/>
  <c r="AK8685"/>
  <c r="AK8696" s="1"/>
  <c r="AW7259"/>
  <c r="J7436"/>
  <c r="AW528"/>
  <c r="P1368"/>
  <c r="AW2723"/>
  <c r="AM8599"/>
  <c r="AW8676"/>
  <c r="J3585"/>
  <c r="Y1167"/>
  <c r="Y1171" s="1"/>
  <c r="AK6292"/>
  <c r="AQ8608"/>
  <c r="K8685"/>
  <c r="K8696" s="1"/>
  <c r="Z8685"/>
  <c r="Z8696" s="1"/>
  <c r="AJ5956"/>
  <c r="AA3581"/>
  <c r="M4228"/>
  <c r="J5999"/>
  <c r="AJ1928"/>
  <c r="AA1774"/>
  <c r="AK4510"/>
  <c r="AW8653"/>
  <c r="X8685"/>
  <c r="AW9087"/>
  <c r="AJ1312"/>
  <c r="AW1608"/>
  <c r="AJ1589"/>
  <c r="AG8184"/>
  <c r="AK1246"/>
  <c r="AQ7826"/>
  <c r="AQ7825" s="1"/>
  <c r="AQ7913" s="1"/>
  <c r="AW8318"/>
  <c r="W5144"/>
  <c r="AJ5037"/>
  <c r="S8298"/>
  <c r="AQ902"/>
  <c r="Y8741"/>
  <c r="Y8747"/>
  <c r="Z1774"/>
  <c r="AJ1412"/>
  <c r="AN3297"/>
  <c r="S2070"/>
  <c r="Y1368"/>
  <c r="AQ1881"/>
  <c r="AK8184"/>
  <c r="AJ1246"/>
  <c r="S1521"/>
  <c r="AL8018"/>
  <c r="AB2402"/>
  <c r="Y622"/>
  <c r="AW5556"/>
  <c r="AW5730"/>
  <c r="AW3846"/>
  <c r="AW301"/>
  <c r="AF7440"/>
  <c r="AW1390"/>
  <c r="Q6971"/>
  <c r="Q6970" s="1"/>
  <c r="Q7140" s="1"/>
  <c r="M7245"/>
  <c r="K7533"/>
  <c r="AN7177"/>
  <c r="AK6499"/>
  <c r="AA8174"/>
  <c r="AC1377"/>
  <c r="AW2226"/>
  <c r="N498"/>
  <c r="AW3217"/>
  <c r="Z4659"/>
  <c r="AG4706"/>
  <c r="AW5438"/>
  <c r="AW6116"/>
  <c r="AW711"/>
  <c r="L6883"/>
  <c r="N7140"/>
  <c r="AW7283"/>
  <c r="Y7478"/>
  <c r="AW680"/>
  <c r="AW4577"/>
  <c r="L5956"/>
  <c r="AW751"/>
  <c r="AA7177"/>
  <c r="Z8294"/>
  <c r="L5908"/>
  <c r="AC8008"/>
  <c r="M8112"/>
  <c r="AB8351"/>
  <c r="AW3525"/>
  <c r="K4280"/>
  <c r="AW5153"/>
  <c r="AA6155"/>
  <c r="AW981"/>
  <c r="AR1521"/>
  <c r="AW817"/>
  <c r="AW6897"/>
  <c r="AW6921"/>
  <c r="AO7156"/>
  <c r="AO7192" s="1"/>
  <c r="K7177"/>
  <c r="K7192" s="1"/>
  <c r="K7790" s="1"/>
  <c r="AW7629"/>
  <c r="AO5135"/>
  <c r="AK7690"/>
  <c r="AW8053"/>
  <c r="K8235"/>
  <c r="AM8351"/>
  <c r="W4659"/>
  <c r="AJ6932"/>
  <c r="N228"/>
  <c r="L1063"/>
  <c r="AW1515"/>
  <c r="AL105"/>
  <c r="AL109" s="1"/>
  <c r="AL166"/>
  <c r="AS559"/>
  <c r="AA3440"/>
  <c r="AE6249"/>
  <c r="AP3062"/>
  <c r="O5327"/>
  <c r="AW7980"/>
  <c r="AW8260"/>
  <c r="K6389"/>
  <c r="AW6533"/>
  <c r="AW6606"/>
  <c r="L6838"/>
  <c r="L5764"/>
  <c r="R7297"/>
  <c r="L8245"/>
  <c r="AK1589"/>
  <c r="AM6596"/>
  <c r="M60"/>
  <c r="AO8877"/>
  <c r="AO8939" s="1"/>
  <c r="AD3764"/>
  <c r="S4374"/>
  <c r="N1312"/>
  <c r="N1314" s="1"/>
  <c r="AM5424"/>
  <c r="N7440"/>
  <c r="AF4947"/>
  <c r="AO5573"/>
  <c r="AW6823"/>
  <c r="Q8298"/>
  <c r="AB5041"/>
  <c r="L2689"/>
  <c r="AF4374"/>
  <c r="AK3860"/>
  <c r="AE963"/>
  <c r="AW7188"/>
  <c r="AW7212"/>
  <c r="AE7968"/>
  <c r="AE7970" s="1"/>
  <c r="AW694"/>
  <c r="AW7376"/>
  <c r="AN8059"/>
  <c r="AG8362"/>
  <c r="AG8356"/>
  <c r="AW1660"/>
  <c r="AK1774"/>
  <c r="AM2255"/>
  <c r="AR4611"/>
  <c r="S4701"/>
  <c r="AW5701"/>
  <c r="K719"/>
  <c r="AC838"/>
  <c r="AW6873"/>
  <c r="AW6949"/>
  <c r="Z7297"/>
  <c r="AW7355"/>
  <c r="AW7449"/>
  <c r="AJ1979"/>
  <c r="AG848"/>
  <c r="AE2354"/>
  <c r="AW656"/>
  <c r="AC719"/>
  <c r="AT782"/>
  <c r="AL691"/>
  <c r="AK7784"/>
  <c r="AW8084"/>
  <c r="AW8343"/>
  <c r="AL2212"/>
  <c r="AC2585"/>
  <c r="AF2500"/>
  <c r="O269"/>
  <c r="AT3533"/>
  <c r="AM5812"/>
  <c r="AP7240"/>
  <c r="K7642"/>
  <c r="AW7703"/>
  <c r="Y7966"/>
  <c r="Y8065"/>
  <c r="AW8207"/>
  <c r="L3156"/>
  <c r="Y4134"/>
  <c r="R4567"/>
  <c r="R1314"/>
  <c r="AW1055"/>
  <c r="AQ1321"/>
  <c r="O1521"/>
  <c r="AK8787"/>
  <c r="AW8545"/>
  <c r="AW8105"/>
  <c r="AD8298"/>
  <c r="L4472"/>
  <c r="AB1312"/>
  <c r="AB1314" s="1"/>
  <c r="AN1312"/>
  <c r="AW6361"/>
  <c r="X6635"/>
  <c r="AW6826"/>
  <c r="AA4611"/>
  <c r="AD2783"/>
  <c r="M4896"/>
  <c r="AR448"/>
  <c r="L3581"/>
  <c r="S2165"/>
  <c r="AL7389"/>
  <c r="AW8839"/>
  <c r="K8877"/>
  <c r="AW9099"/>
  <c r="S8608"/>
  <c r="AW6434"/>
  <c r="L6641"/>
  <c r="AN6838"/>
  <c r="T6347"/>
  <c r="AW7423"/>
  <c r="AO7960"/>
  <c r="Z7968"/>
  <c r="AW7922"/>
  <c r="AW7180"/>
  <c r="AA963"/>
  <c r="AA725"/>
  <c r="AA729" s="1"/>
  <c r="AO8241"/>
  <c r="AO8302"/>
  <c r="AO7968"/>
  <c r="AO7970" s="1"/>
  <c r="AN670"/>
  <c r="AW6852"/>
  <c r="AF6932"/>
  <c r="AF6936" s="1"/>
  <c r="AS7336"/>
  <c r="X7533"/>
  <c r="AM7968"/>
  <c r="AM8118"/>
  <c r="AW8284"/>
  <c r="R8410"/>
  <c r="AW1758"/>
  <c r="AN2160"/>
  <c r="AJ1663"/>
  <c r="AW4673"/>
  <c r="AQ4844"/>
  <c r="AW6019"/>
  <c r="AB6971"/>
  <c r="M7293"/>
  <c r="AO7533"/>
  <c r="M7595"/>
  <c r="Y1932"/>
  <c r="AL6106"/>
  <c r="AT8118"/>
  <c r="AT7968"/>
  <c r="O8180"/>
  <c r="O7967"/>
  <c r="AL8288"/>
  <c r="AE3487"/>
  <c r="AW2203"/>
  <c r="AW2557"/>
  <c r="AW244"/>
  <c r="AN4134"/>
  <c r="AN5710"/>
  <c r="AW5802"/>
  <c r="AW6043"/>
  <c r="AT963"/>
  <c r="AT725"/>
  <c r="AT729" s="1"/>
  <c r="AC1531"/>
  <c r="AB6932"/>
  <c r="X7183"/>
  <c r="Y8235"/>
  <c r="AM7646"/>
  <c r="AA4237"/>
  <c r="AL6547"/>
  <c r="AT8184"/>
  <c r="AR963"/>
  <c r="AR725"/>
  <c r="AR729" s="1"/>
  <c r="W6005"/>
  <c r="W1663"/>
  <c r="AG1063"/>
  <c r="AW1457"/>
  <c r="AR8608"/>
  <c r="AN1246"/>
  <c r="AW8759"/>
  <c r="R2968"/>
  <c r="AA3203"/>
  <c r="Z8457"/>
  <c r="AD1314"/>
  <c r="AG8118"/>
  <c r="AG7968"/>
  <c r="AG7970" s="1"/>
  <c r="AW8231"/>
  <c r="X8412"/>
  <c r="X8406"/>
  <c r="AW6431"/>
  <c r="AS6537"/>
  <c r="AF6596"/>
  <c r="K3250"/>
  <c r="AB8787"/>
  <c r="Q1246"/>
  <c r="AT1246"/>
  <c r="Y7297"/>
  <c r="AG224"/>
  <c r="AG622"/>
  <c r="Y7393"/>
  <c r="Z5716"/>
  <c r="L2637"/>
  <c r="AF1321"/>
  <c r="AK6788"/>
  <c r="Z6936"/>
  <c r="AF1885"/>
  <c r="AQ6690"/>
  <c r="P4092"/>
  <c r="AT5084"/>
  <c r="AR6445"/>
  <c r="AW4694"/>
  <c r="AW8339"/>
  <c r="AW7233"/>
  <c r="AW7136"/>
  <c r="AW632"/>
  <c r="T1531"/>
  <c r="AW7019"/>
  <c r="AW7307"/>
  <c r="AW7526"/>
  <c r="M7859"/>
  <c r="AR8245"/>
  <c r="AK8294"/>
  <c r="AK7968"/>
  <c r="W9091"/>
  <c r="W3062"/>
  <c r="L1663"/>
  <c r="AW2131"/>
  <c r="AW470"/>
  <c r="AM3245"/>
  <c r="AW4130"/>
  <c r="AW4646"/>
  <c r="K5466"/>
  <c r="L7440"/>
  <c r="AQ5864"/>
  <c r="AG691"/>
  <c r="AW7280"/>
  <c r="AD7642"/>
  <c r="AR7393"/>
  <c r="AE792"/>
  <c r="AM6971"/>
  <c r="AM6970" s="1"/>
  <c r="AM7140" s="1"/>
  <c r="Y7240"/>
  <c r="AS1663"/>
  <c r="AS1675" s="1"/>
  <c r="AW1872"/>
  <c r="AR166"/>
  <c r="AR105"/>
  <c r="AL3203"/>
  <c r="AW5680"/>
  <c r="Y6053"/>
  <c r="M838"/>
  <c r="AL838"/>
  <c r="Y1174"/>
  <c r="AO6926"/>
  <c r="AW7519"/>
  <c r="AW7185"/>
  <c r="AE7741"/>
  <c r="L7784"/>
  <c r="AW7952"/>
  <c r="AM8241"/>
  <c r="O3720"/>
  <c r="AK7737"/>
  <c r="M6499"/>
  <c r="AP8122"/>
  <c r="L7741"/>
  <c r="AW1107"/>
  <c r="Z8302"/>
  <c r="O8008"/>
  <c r="AN8122"/>
  <c r="R8288"/>
  <c r="AL1314"/>
  <c r="L6445"/>
  <c r="AW6509"/>
  <c r="AT6586"/>
  <c r="Z228"/>
  <c r="AB1174"/>
  <c r="AB1167"/>
  <c r="AM6053"/>
  <c r="AQ1979"/>
  <c r="AL1063"/>
  <c r="AM3113"/>
  <c r="AB5812"/>
  <c r="Q7826"/>
  <c r="Q7825" s="1"/>
  <c r="Q7913" s="1"/>
  <c r="AW1209"/>
  <c r="N2260"/>
  <c r="AW9098"/>
  <c r="AW6410"/>
  <c r="AA8736"/>
  <c r="AS6883"/>
  <c r="N2121"/>
  <c r="AN7293"/>
  <c r="AW6918"/>
  <c r="AD719"/>
  <c r="R7192"/>
  <c r="AA1246"/>
  <c r="AA7533"/>
  <c r="AA7539" s="1"/>
  <c r="AA7543" s="1"/>
  <c r="L6743"/>
  <c r="AQ4284"/>
  <c r="J4563"/>
  <c r="AA1663"/>
  <c r="P1174"/>
  <c r="Y4567"/>
  <c r="AK3998"/>
  <c r="P279"/>
  <c r="Y109"/>
  <c r="Z2216"/>
  <c r="AJ5720"/>
  <c r="AM2689"/>
  <c r="AM5525"/>
  <c r="L3537"/>
  <c r="M6694"/>
  <c r="X7960"/>
  <c r="K2831"/>
  <c r="AQ3491"/>
  <c r="AL7595"/>
  <c r="AW7130"/>
  <c r="AP389"/>
  <c r="AM5182"/>
  <c r="Z2925"/>
  <c r="AW980"/>
  <c r="AC56"/>
  <c r="AC166"/>
  <c r="AG3672"/>
  <c r="AQ5476"/>
  <c r="AN5956"/>
  <c r="AQ4805"/>
  <c r="AJ4374"/>
  <c r="O2547"/>
  <c r="Z3066"/>
  <c r="AG4096"/>
  <c r="O8560"/>
  <c r="AJ3301"/>
  <c r="AR4567"/>
  <c r="AT166"/>
  <c r="AT56"/>
  <c r="Z3297"/>
  <c r="R8937"/>
  <c r="AW716"/>
  <c r="AW604"/>
  <c r="AW8825"/>
  <c r="AW1751"/>
  <c r="AW8373"/>
  <c r="R8745"/>
  <c r="AO4710"/>
  <c r="AW8898"/>
  <c r="AM7960"/>
  <c r="R1881"/>
  <c r="Z3113"/>
  <c r="Y1461"/>
  <c r="K1246"/>
  <c r="M5279"/>
  <c r="K3444"/>
  <c r="AP49"/>
  <c r="AF9032"/>
  <c r="P2736"/>
  <c r="O9032"/>
  <c r="AW1135"/>
  <c r="M4990"/>
  <c r="T105"/>
  <c r="T166"/>
  <c r="AF7192"/>
  <c r="N3349"/>
  <c r="J6592"/>
  <c r="AW1185"/>
  <c r="AL2783"/>
  <c r="AW1331"/>
  <c r="J3440"/>
  <c r="AO1368"/>
  <c r="AO5670"/>
  <c r="Q6005"/>
  <c r="AD6883"/>
  <c r="AO9032"/>
  <c r="Z6005"/>
  <c r="AS6971"/>
  <c r="R1377"/>
  <c r="K7825"/>
  <c r="AD3392"/>
  <c r="S2453"/>
  <c r="M5666"/>
  <c r="AL6743"/>
  <c r="J4378"/>
  <c r="Z6842"/>
  <c r="AG1589"/>
  <c r="X9091"/>
  <c r="AF8939"/>
  <c r="Y7913"/>
  <c r="X8937"/>
  <c r="AA8927"/>
  <c r="AN2121"/>
  <c r="AG3533"/>
  <c r="N719"/>
  <c r="AF1063"/>
  <c r="Q3109"/>
  <c r="O7346"/>
  <c r="AD7436"/>
  <c r="AW7838"/>
  <c r="W2500"/>
  <c r="AD7488"/>
  <c r="AB1521"/>
  <c r="L8599"/>
  <c r="AW1446"/>
  <c r="AW1238"/>
  <c r="AD5860"/>
  <c r="AW8984"/>
  <c r="AM6351"/>
  <c r="P3207"/>
  <c r="AA3716"/>
  <c r="AP1319"/>
  <c r="AP1314"/>
  <c r="AW24"/>
  <c r="AW9072"/>
  <c r="AN8608"/>
  <c r="AN7826"/>
  <c r="Y7694"/>
  <c r="N8302"/>
  <c r="L1246"/>
  <c r="AW7909"/>
  <c r="AS8549"/>
  <c r="AS8560" s="1"/>
  <c r="L5088"/>
  <c r="AC6445"/>
  <c r="R1461"/>
  <c r="P60"/>
  <c r="X6792"/>
  <c r="AS508"/>
  <c r="AK2641"/>
  <c r="AE385"/>
  <c r="Y8560"/>
  <c r="AG1171"/>
  <c r="X2972"/>
  <c r="N4139"/>
  <c r="AW1569"/>
  <c r="AT8685"/>
  <c r="AW713"/>
  <c r="AW1031"/>
  <c r="AC7826"/>
  <c r="AW663"/>
  <c r="R3297"/>
  <c r="AW1511"/>
  <c r="AW8570"/>
  <c r="AQ1161"/>
  <c r="AL224"/>
  <c r="AL622"/>
  <c r="AW2912"/>
  <c r="AQ1663"/>
  <c r="AL2921"/>
  <c r="AB3812"/>
  <c r="Y8797"/>
  <c r="Y848"/>
  <c r="AA7788"/>
  <c r="S2921"/>
  <c r="AO2831"/>
  <c r="AN8927"/>
  <c r="AK8939"/>
  <c r="R6053"/>
  <c r="S508"/>
  <c r="AC3254"/>
  <c r="AP7436"/>
  <c r="O5860"/>
  <c r="AG1312"/>
  <c r="M8696"/>
  <c r="AN1531"/>
  <c r="L1161"/>
  <c r="AA6302"/>
  <c r="Y7342"/>
  <c r="AP5768"/>
  <c r="AK8457"/>
  <c r="L1377"/>
  <c r="K159"/>
  <c r="K166"/>
  <c r="AK8410"/>
  <c r="AK109"/>
  <c r="X6395"/>
  <c r="AL1531"/>
  <c r="AS4472"/>
  <c r="AK4096"/>
  <c r="AK4947"/>
  <c r="AD4284"/>
  <c r="X5768"/>
  <c r="N8245"/>
  <c r="O963"/>
  <c r="J2779"/>
  <c r="L6592"/>
  <c r="AA788"/>
  <c r="X2874"/>
  <c r="J3297"/>
  <c r="Y2547"/>
  <c r="M3396"/>
  <c r="Y2689"/>
  <c r="AO719"/>
  <c r="AM613"/>
  <c r="Q8401"/>
  <c r="AE4328"/>
  <c r="AM5279"/>
  <c r="AW9034"/>
  <c r="AP848"/>
  <c r="Y5428"/>
  <c r="M8927"/>
  <c r="J1461"/>
  <c r="P224"/>
  <c r="P622"/>
  <c r="AW1618"/>
  <c r="O8973"/>
  <c r="AW1481"/>
  <c r="AE1161"/>
  <c r="AB2637"/>
  <c r="AB5618"/>
  <c r="AK2736"/>
  <c r="AW5825"/>
  <c r="AW1273"/>
  <c r="Y2736"/>
  <c r="AR3764"/>
  <c r="N1368"/>
  <c r="AW1146"/>
  <c r="L6970"/>
  <c r="AW8462"/>
  <c r="Z6200"/>
  <c r="AW3263"/>
  <c r="S8410"/>
  <c r="AS7192"/>
  <c r="S7488"/>
  <c r="S7966"/>
  <c r="AW7933"/>
  <c r="S8069"/>
  <c r="S5176"/>
  <c r="AS4853"/>
  <c r="S4849"/>
  <c r="S3629"/>
  <c r="S2496"/>
  <c r="AS5380"/>
  <c r="S5380"/>
  <c r="AF8180"/>
  <c r="AF7967"/>
  <c r="AW8169"/>
  <c r="AW7941"/>
  <c r="S7960"/>
  <c r="S8180"/>
  <c r="S7967"/>
  <c r="AW7167"/>
  <c r="S7389"/>
  <c r="AW5155"/>
  <c r="S5716"/>
  <c r="S5618"/>
  <c r="S5428"/>
  <c r="S1823"/>
  <c r="S2406"/>
  <c r="S2216"/>
  <c r="J8933" l="1"/>
  <c r="J8937" s="1"/>
  <c r="AK963"/>
  <c r="J6495"/>
  <c r="J6499" s="1"/>
  <c r="J1174"/>
  <c r="AW1941"/>
  <c r="AW1970" s="1"/>
  <c r="W4853"/>
  <c r="AJ5131"/>
  <c r="AJ8933"/>
  <c r="AJ8937" s="1"/>
  <c r="J1167"/>
  <c r="J5666"/>
  <c r="AJ7784"/>
  <c r="AJ7788" s="1"/>
  <c r="W7245"/>
  <c r="AJ2968"/>
  <c r="AJ8294"/>
  <c r="AW3028"/>
  <c r="W2921"/>
  <c r="W8604"/>
  <c r="J3904"/>
  <c r="J3908" s="1"/>
  <c r="W3345"/>
  <c r="J4233"/>
  <c r="AJ2921"/>
  <c r="AJ1829"/>
  <c r="W2307"/>
  <c r="W2311" s="1"/>
  <c r="W1829"/>
  <c r="AS1829"/>
  <c r="AS6939"/>
  <c r="AT8302"/>
  <c r="AD6939"/>
  <c r="AD8302"/>
  <c r="W8412"/>
  <c r="J4659"/>
  <c r="W3581"/>
  <c r="W3585" s="1"/>
  <c r="Y5182"/>
  <c r="Y5186" s="1"/>
  <c r="AC8184"/>
  <c r="J6641"/>
  <c r="X1321"/>
  <c r="AJ6971"/>
  <c r="J5716"/>
  <c r="T8745"/>
  <c r="AJ3019"/>
  <c r="S8302"/>
  <c r="AK1321"/>
  <c r="AK8302"/>
  <c r="AW6066"/>
  <c r="AJ8122"/>
  <c r="AJ2779"/>
  <c r="AJ2783" s="1"/>
  <c r="AG8302"/>
  <c r="T8410"/>
  <c r="J7642"/>
  <c r="X1829"/>
  <c r="W2831"/>
  <c r="W8065"/>
  <c r="W8069" s="1"/>
  <c r="AA1321"/>
  <c r="Z7198"/>
  <c r="Z7202" s="1"/>
  <c r="J5424"/>
  <c r="AF8745"/>
  <c r="AF6939"/>
  <c r="AW7551"/>
  <c r="AW4606"/>
  <c r="AL1829"/>
  <c r="W2779"/>
  <c r="W2783" s="1"/>
  <c r="AW3169"/>
  <c r="W8362"/>
  <c r="J2543"/>
  <c r="J2547" s="1"/>
  <c r="AJ1373"/>
  <c r="W6883"/>
  <c r="W6887" s="1"/>
  <c r="AE1377"/>
  <c r="W5327"/>
  <c r="W5331" s="1"/>
  <c r="AW4719"/>
  <c r="AW2792"/>
  <c r="Z7970"/>
  <c r="AW4654"/>
  <c r="J8604"/>
  <c r="AJ7968"/>
  <c r="AJ7970" s="1"/>
  <c r="AE1321"/>
  <c r="AJ5084"/>
  <c r="J8696"/>
  <c r="AJ3860"/>
  <c r="W385"/>
  <c r="W389" s="1"/>
  <c r="AB6939"/>
  <c r="W5618"/>
  <c r="AQ5182"/>
  <c r="W2590"/>
  <c r="M4659"/>
  <c r="M4663" s="1"/>
  <c r="AW4909"/>
  <c r="AW2887"/>
  <c r="AJ4468"/>
  <c r="AF8302"/>
  <c r="P7198"/>
  <c r="P7202" s="1"/>
  <c r="AJ6053"/>
  <c r="W1928"/>
  <c r="AW3500"/>
  <c r="AC1321"/>
  <c r="AP5182"/>
  <c r="T6939"/>
  <c r="AJ4280"/>
  <c r="AJ4284" s="1"/>
  <c r="L7970"/>
  <c r="AW7496"/>
  <c r="AA8298"/>
  <c r="T1321"/>
  <c r="N5182"/>
  <c r="J504"/>
  <c r="W6970"/>
  <c r="AL6939"/>
  <c r="AJ6939"/>
  <c r="AJ622"/>
  <c r="M1377"/>
  <c r="AW5873"/>
  <c r="N6939"/>
  <c r="AB5182"/>
  <c r="J3019"/>
  <c r="R5182"/>
  <c r="R5186" s="1"/>
  <c r="AM7970"/>
  <c r="K8745"/>
  <c r="J4139"/>
  <c r="J4143" s="1"/>
  <c r="AW2840"/>
  <c r="S7790"/>
  <c r="J3768"/>
  <c r="AM6005"/>
  <c r="J2121"/>
  <c r="AJ3203"/>
  <c r="AG1829"/>
  <c r="AG1833" s="1"/>
  <c r="O5186"/>
  <c r="AJ2685"/>
  <c r="AJ7741"/>
  <c r="AG7790"/>
  <c r="AP6939"/>
  <c r="P7790"/>
  <c r="AG6939"/>
  <c r="AW1289"/>
  <c r="T7198"/>
  <c r="T7202" s="1"/>
  <c r="J1829"/>
  <c r="J1833" s="1"/>
  <c r="AJ956"/>
  <c r="W6298"/>
  <c r="O8745"/>
  <c r="AW6459"/>
  <c r="O6939"/>
  <c r="M7790"/>
  <c r="W1174"/>
  <c r="R1167"/>
  <c r="R1171" s="1"/>
  <c r="M7198"/>
  <c r="M7202" s="1"/>
  <c r="AC7198"/>
  <c r="AC7202" s="1"/>
  <c r="AN6936"/>
  <c r="AC8360"/>
  <c r="W2354"/>
  <c r="AS5182"/>
  <c r="AK8745"/>
  <c r="AW1894"/>
  <c r="J1379"/>
  <c r="AE8360"/>
  <c r="AQ8745"/>
  <c r="W1314"/>
  <c r="W8356"/>
  <c r="W8360" s="1"/>
  <c r="W4515"/>
  <c r="W8118"/>
  <c r="W8122" s="1"/>
  <c r="AW6851"/>
  <c r="K6547"/>
  <c r="AT1829"/>
  <c r="AW5340"/>
  <c r="J3487"/>
  <c r="J3491" s="1"/>
  <c r="W956"/>
  <c r="W960" s="1"/>
  <c r="AF1829"/>
  <c r="AF1833" s="1"/>
  <c r="AW3638"/>
  <c r="AW4434"/>
  <c r="AT6939"/>
  <c r="AW6018"/>
  <c r="W4943"/>
  <c r="AE6939"/>
  <c r="Z5186"/>
  <c r="O1377"/>
  <c r="AW122"/>
  <c r="AW7908"/>
  <c r="Q6939"/>
  <c r="AW921"/>
  <c r="AJ8793"/>
  <c r="AJ8797" s="1"/>
  <c r="L6939"/>
  <c r="J3951"/>
  <c r="AJ5618"/>
  <c r="L8302"/>
  <c r="O7198"/>
  <c r="O7202" s="1"/>
  <c r="R6939"/>
  <c r="W6151"/>
  <c r="Y3349"/>
  <c r="M5186"/>
  <c r="AW5243"/>
  <c r="Q1321"/>
  <c r="W3672"/>
  <c r="W3676" s="1"/>
  <c r="AG8745"/>
  <c r="AW3122"/>
  <c r="AW5582"/>
  <c r="AW4956"/>
  <c r="AW2083"/>
  <c r="AW2112" s="1"/>
  <c r="AW5921"/>
  <c r="AT1171"/>
  <c r="AR1829"/>
  <c r="W2685"/>
  <c r="R1829"/>
  <c r="R1833" s="1"/>
  <c r="AQ1377"/>
  <c r="W3533"/>
  <c r="AM6939"/>
  <c r="AE7198"/>
  <c r="AE7202" s="1"/>
  <c r="AL5182"/>
  <c r="AO1829"/>
  <c r="AO1833" s="1"/>
  <c r="Y1314"/>
  <c r="AK4421"/>
  <c r="AJ3345"/>
  <c r="J6445"/>
  <c r="J6449" s="1"/>
  <c r="AJ6641"/>
  <c r="AJ6645" s="1"/>
  <c r="AQ7198"/>
  <c r="AQ7202" s="1"/>
  <c r="AW3405"/>
  <c r="AJ2354"/>
  <c r="AJ2358" s="1"/>
  <c r="J1979"/>
  <c r="AN1377"/>
  <c r="X7826"/>
  <c r="X7825" s="1"/>
  <c r="X7913" s="1"/>
  <c r="AW5273"/>
  <c r="AR7198"/>
  <c r="AR7202" s="1"/>
  <c r="AJ5327"/>
  <c r="W3297"/>
  <c r="Q385"/>
  <c r="M6151"/>
  <c r="AW6703"/>
  <c r="J2260"/>
  <c r="K6939"/>
  <c r="AW4472"/>
  <c r="AR7790"/>
  <c r="Z5569"/>
  <c r="AQ6939"/>
  <c r="AW865"/>
  <c r="AT8745"/>
  <c r="W7968"/>
  <c r="AW2650"/>
  <c r="AW3821"/>
  <c r="AW3851" s="1"/>
  <c r="W3998"/>
  <c r="W4002" s="1"/>
  <c r="S1377"/>
  <c r="AA1377"/>
  <c r="M8360"/>
  <c r="AW4468"/>
  <c r="AW7187"/>
  <c r="AR8745"/>
  <c r="O1321"/>
  <c r="Z1829"/>
  <c r="AO1321"/>
  <c r="M6939"/>
  <c r="AW4463"/>
  <c r="AW4766"/>
  <c r="AR5186"/>
  <c r="AW6489"/>
  <c r="AJ7960"/>
  <c r="AW5389"/>
  <c r="W7642"/>
  <c r="W7646" s="1"/>
  <c r="K7198"/>
  <c r="K7202" s="1"/>
  <c r="J8939"/>
  <c r="AW3777"/>
  <c r="AP8302"/>
  <c r="AG7198"/>
  <c r="AG7202" s="1"/>
  <c r="AJ5283"/>
  <c r="AB8302"/>
  <c r="AD1321"/>
  <c r="AN60"/>
  <c r="AL7488"/>
  <c r="W1979"/>
  <c r="AW5631"/>
  <c r="AR6939"/>
  <c r="AW6360"/>
  <c r="AE7790"/>
  <c r="AM8302"/>
  <c r="W6053"/>
  <c r="W6057" s="1"/>
  <c r="J2354"/>
  <c r="J2358" s="1"/>
  <c r="Y963"/>
  <c r="AJ7192"/>
  <c r="AJ7198" s="1"/>
  <c r="AW2035"/>
  <c r="N3904"/>
  <c r="X902"/>
  <c r="AW1847"/>
  <c r="AW1134"/>
  <c r="AA8302"/>
  <c r="W6495"/>
  <c r="W6499" s="1"/>
  <c r="AJ4943"/>
  <c r="AJ4947" s="1"/>
  <c r="T8302"/>
  <c r="AM1829"/>
  <c r="AM1833" s="1"/>
  <c r="P963"/>
  <c r="AW2178"/>
  <c r="AP1377"/>
  <c r="J8800"/>
  <c r="AW6654"/>
  <c r="AJ8362"/>
  <c r="AQ7790"/>
  <c r="K6102"/>
  <c r="J5230"/>
  <c r="AT7970"/>
  <c r="Y7790"/>
  <c r="J8362"/>
  <c r="S8745"/>
  <c r="W7784"/>
  <c r="AE5182"/>
  <c r="P5186"/>
  <c r="AJ6102"/>
  <c r="AW8628"/>
  <c r="AW3685"/>
  <c r="AW6684"/>
  <c r="AW1096"/>
  <c r="P6939"/>
  <c r="AD7198"/>
  <c r="AD7202" s="1"/>
  <c r="Q5182"/>
  <c r="Q5186" s="1"/>
  <c r="AW2320"/>
  <c r="AJ8696"/>
  <c r="J8793"/>
  <c r="J8797" s="1"/>
  <c r="R1174"/>
  <c r="AJ3581"/>
  <c r="AW4105"/>
  <c r="AW6409"/>
  <c r="N1663"/>
  <c r="N1675" s="1"/>
  <c r="AW7607"/>
  <c r="AP7198"/>
  <c r="AP7202" s="1"/>
  <c r="AW8317"/>
  <c r="J8356"/>
  <c r="AJ7539"/>
  <c r="AN8797"/>
  <c r="J1314"/>
  <c r="AA1829"/>
  <c r="W7389"/>
  <c r="AW7931"/>
  <c r="AW3546"/>
  <c r="AL4900"/>
  <c r="AK5037"/>
  <c r="AL2070"/>
  <c r="AW2065"/>
  <c r="J2026"/>
  <c r="AR1321"/>
  <c r="AD5186"/>
  <c r="AJ6200"/>
  <c r="AW6213"/>
  <c r="J228"/>
  <c r="J3345"/>
  <c r="AJ8456"/>
  <c r="W2543"/>
  <c r="AW1757"/>
  <c r="J8065"/>
  <c r="J7966"/>
  <c r="J1663"/>
  <c r="Y8410"/>
  <c r="AW8083"/>
  <c r="AW7576"/>
  <c r="AW4011"/>
  <c r="AW4624"/>
  <c r="AT7198"/>
  <c r="AT7202" s="1"/>
  <c r="AT7790"/>
  <c r="AW2680"/>
  <c r="AW1684"/>
  <c r="AW1653"/>
  <c r="AW1471"/>
  <c r="L5186"/>
  <c r="AW4341"/>
  <c r="AL7790"/>
  <c r="AJ6005"/>
  <c r="AJ2449"/>
  <c r="AJ4659"/>
  <c r="AW2462"/>
  <c r="AW4293"/>
  <c r="AO5182"/>
  <c r="W3904"/>
  <c r="AJ4233"/>
  <c r="W4468"/>
  <c r="Q1377"/>
  <c r="J4757"/>
  <c r="T6936"/>
  <c r="W3015"/>
  <c r="W2972"/>
  <c r="J279"/>
  <c r="W3203"/>
  <c r="AJ4896"/>
  <c r="AE1833"/>
  <c r="W4374"/>
  <c r="AJ163"/>
  <c r="J7788"/>
  <c r="W4563"/>
  <c r="J1598"/>
  <c r="K1833"/>
  <c r="AL8745"/>
  <c r="J448"/>
  <c r="J4900"/>
  <c r="W5812"/>
  <c r="AB1377"/>
  <c r="AW5679"/>
  <c r="AJ6690"/>
  <c r="AW6801"/>
  <c r="N1174"/>
  <c r="AB2212"/>
  <c r="Q109"/>
  <c r="AW7157"/>
  <c r="W622"/>
  <c r="AJ3672"/>
  <c r="AW8144"/>
  <c r="AW3075"/>
  <c r="AW3358"/>
  <c r="AW3729"/>
  <c r="AW6311"/>
  <c r="AW2745"/>
  <c r="AW2367"/>
  <c r="M1829"/>
  <c r="M1833" s="1"/>
  <c r="AW39"/>
  <c r="AW7954"/>
  <c r="W1598"/>
  <c r="AJ2169"/>
  <c r="J6204"/>
  <c r="AW2603"/>
  <c r="AW5224"/>
  <c r="AW7184"/>
  <c r="AW4040"/>
  <c r="AW2225"/>
  <c r="AW1988"/>
  <c r="J60"/>
  <c r="W5860"/>
  <c r="T7599"/>
  <c r="AW4815"/>
  <c r="AW5777"/>
  <c r="AW1750"/>
  <c r="AW353"/>
  <c r="AW3292"/>
  <c r="AW5729"/>
  <c r="AW2698"/>
  <c r="AW5902"/>
  <c r="AW3964"/>
  <c r="AW2934"/>
  <c r="AW3453"/>
  <c r="AW4862"/>
  <c r="Z8741"/>
  <c r="J166"/>
  <c r="J159"/>
  <c r="AA5234"/>
  <c r="AW5234" s="1"/>
  <c r="AW5230"/>
  <c r="J3808"/>
  <c r="X2022"/>
  <c r="AW4246"/>
  <c r="AQ1833"/>
  <c r="AJ4002"/>
  <c r="J622"/>
  <c r="W4143"/>
  <c r="AJ4049"/>
  <c r="J4849"/>
  <c r="J6971"/>
  <c r="J4805"/>
  <c r="AJ563"/>
  <c r="W3808"/>
  <c r="W4611"/>
  <c r="AJ4139"/>
  <c r="AW3917"/>
  <c r="J4519"/>
  <c r="J1928"/>
  <c r="AJ2543"/>
  <c r="W275"/>
  <c r="J4710"/>
  <c r="W1379"/>
  <c r="W1373"/>
  <c r="W224"/>
  <c r="AJ279"/>
  <c r="W3955"/>
  <c r="W504"/>
  <c r="AJ228"/>
  <c r="AJ7826"/>
  <c r="W4805"/>
  <c r="W5131"/>
  <c r="J5569"/>
  <c r="J2685"/>
  <c r="W4045"/>
  <c r="AJ2022"/>
  <c r="W4096"/>
  <c r="AJ7642"/>
  <c r="J4421"/>
  <c r="J8406"/>
  <c r="J8412"/>
  <c r="AJ7297"/>
  <c r="W8747"/>
  <c r="W8741"/>
  <c r="AJ7389"/>
  <c r="J7967"/>
  <c r="J8180"/>
  <c r="AJ4096"/>
  <c r="J3716"/>
  <c r="W4233"/>
  <c r="W4332"/>
  <c r="J4611"/>
  <c r="J1319"/>
  <c r="W4421"/>
  <c r="J6102"/>
  <c r="J5860"/>
  <c r="AJ7440"/>
  <c r="W4284"/>
  <c r="AJ2406"/>
  <c r="AW5003"/>
  <c r="Y4896"/>
  <c r="AL2449"/>
  <c r="X5037"/>
  <c r="AL3672"/>
  <c r="AN4990"/>
  <c r="J848"/>
  <c r="L960"/>
  <c r="W4900"/>
  <c r="AJ2070"/>
  <c r="AJ7346"/>
  <c r="AJ109"/>
  <c r="AJ2500"/>
  <c r="AJ444"/>
  <c r="W6694"/>
  <c r="AJ7694"/>
  <c r="L8184"/>
  <c r="AW70"/>
  <c r="AW5370"/>
  <c r="J563"/>
  <c r="AM385"/>
  <c r="AJ7488"/>
  <c r="AN2496"/>
  <c r="Y6939"/>
  <c r="P4801"/>
  <c r="J5135"/>
  <c r="AW3869"/>
  <c r="W3768"/>
  <c r="W8018"/>
  <c r="J2165"/>
  <c r="AJ3629"/>
  <c r="W848"/>
  <c r="W3250"/>
  <c r="J2874"/>
  <c r="W7825"/>
  <c r="AM3396"/>
  <c r="AJ6347"/>
  <c r="AJ3537"/>
  <c r="AJ4567"/>
  <c r="J7393"/>
  <c r="AJ6887"/>
  <c r="J6788"/>
  <c r="J6694"/>
  <c r="AJ8360"/>
  <c r="W8939"/>
  <c r="AJ8412"/>
  <c r="AJ8406"/>
  <c r="W2121"/>
  <c r="J6395"/>
  <c r="J3396"/>
  <c r="J6936"/>
  <c r="J4096"/>
  <c r="J6842"/>
  <c r="AJ6253"/>
  <c r="J6298"/>
  <c r="J3160"/>
  <c r="AJ2260"/>
  <c r="W6596"/>
  <c r="J8298"/>
  <c r="J2827"/>
  <c r="W6932"/>
  <c r="W6204"/>
  <c r="AJ6788"/>
  <c r="W2165"/>
  <c r="AJ4519"/>
  <c r="J6347"/>
  <c r="W4710"/>
  <c r="L3860"/>
  <c r="AW2415"/>
  <c r="J5670"/>
  <c r="W8410"/>
  <c r="W5764"/>
  <c r="J5521"/>
  <c r="AJ6499"/>
  <c r="W7737"/>
  <c r="W2026"/>
  <c r="W1167"/>
  <c r="AA3998"/>
  <c r="W5428"/>
  <c r="W4990"/>
  <c r="AJ3160"/>
  <c r="W6739"/>
  <c r="W2212"/>
  <c r="W5912"/>
  <c r="L4563"/>
  <c r="AL5131"/>
  <c r="W8294"/>
  <c r="W3396"/>
  <c r="T5186"/>
  <c r="J5041"/>
  <c r="W7297"/>
  <c r="J7694"/>
  <c r="AJ3491"/>
  <c r="W4753"/>
  <c r="J6155"/>
  <c r="AN2402"/>
  <c r="W7960"/>
  <c r="J8456"/>
  <c r="X4515"/>
  <c r="N6936"/>
  <c r="W7694"/>
  <c r="J7737"/>
  <c r="AJ4611"/>
  <c r="W788"/>
  <c r="J4332"/>
  <c r="W6645"/>
  <c r="W3440"/>
  <c r="AJ4710"/>
  <c r="J2972"/>
  <c r="AK2779"/>
  <c r="J7484"/>
  <c r="J2500"/>
  <c r="AN3019"/>
  <c r="J7825"/>
  <c r="AJ3812"/>
  <c r="W1319"/>
  <c r="N5131"/>
  <c r="J5812"/>
  <c r="J3062"/>
  <c r="AJ3720"/>
  <c r="W5041"/>
  <c r="AM3955"/>
  <c r="X4757"/>
  <c r="AJ2216"/>
  <c r="AJ6743"/>
  <c r="J3625"/>
  <c r="AJ8939"/>
  <c r="J8741"/>
  <c r="J8747"/>
  <c r="AW4528"/>
  <c r="S1321"/>
  <c r="Z3808"/>
  <c r="AJ6592"/>
  <c r="J4049"/>
  <c r="W2453"/>
  <c r="W109"/>
  <c r="J7539"/>
  <c r="W1461"/>
  <c r="J4186"/>
  <c r="W2402"/>
  <c r="X3955"/>
  <c r="W5525"/>
  <c r="W8696"/>
  <c r="AJ9091"/>
  <c r="W6547"/>
  <c r="AF1377"/>
  <c r="AJ3908"/>
  <c r="W5573"/>
  <c r="J7968"/>
  <c r="J8118"/>
  <c r="J8245"/>
  <c r="J4947"/>
  <c r="J2311"/>
  <c r="AJ166"/>
  <c r="AJ56"/>
  <c r="W5088"/>
  <c r="W719"/>
  <c r="W3160"/>
  <c r="W3491"/>
  <c r="W5234"/>
  <c r="W159"/>
  <c r="W7595"/>
  <c r="J7249"/>
  <c r="AJ8747"/>
  <c r="AJ8741"/>
  <c r="W5716"/>
  <c r="J7293"/>
  <c r="J3672"/>
  <c r="W166"/>
  <c r="W56"/>
  <c r="W2264"/>
  <c r="AJ6395"/>
  <c r="W2070"/>
  <c r="J2590"/>
  <c r="X2449"/>
  <c r="AW5097"/>
  <c r="J7192"/>
  <c r="J3207"/>
  <c r="J2641"/>
  <c r="AJ6842"/>
  <c r="W3629"/>
  <c r="AL3444"/>
  <c r="K2449"/>
  <c r="T1314"/>
  <c r="W8456"/>
  <c r="J3113"/>
  <c r="W5670"/>
  <c r="W8245"/>
  <c r="AJ4421"/>
  <c r="AJ8610"/>
  <c r="AJ8604"/>
  <c r="J5622"/>
  <c r="X5135"/>
  <c r="W2874"/>
  <c r="W5960"/>
  <c r="J5476"/>
  <c r="W5472"/>
  <c r="W563"/>
  <c r="J5279"/>
  <c r="J1885"/>
  <c r="Y3860"/>
  <c r="W8797"/>
  <c r="J4284"/>
  <c r="AJ4332"/>
  <c r="W2736"/>
  <c r="AJ3440"/>
  <c r="AJ3768"/>
  <c r="W2641"/>
  <c r="J2736"/>
  <c r="K3998"/>
  <c r="L4615"/>
  <c r="N3676"/>
  <c r="W1885"/>
  <c r="J6053"/>
  <c r="AJ3250"/>
  <c r="J7595"/>
  <c r="J2212"/>
  <c r="J6253"/>
  <c r="W5279"/>
  <c r="J6743"/>
  <c r="W8933"/>
  <c r="AW4387"/>
  <c r="W8184"/>
  <c r="J4994"/>
  <c r="Z4092"/>
  <c r="N8356"/>
  <c r="N8362"/>
  <c r="AJ3113"/>
  <c r="AJ5864"/>
  <c r="Y6788"/>
  <c r="AJ5424"/>
  <c r="AJ3066"/>
  <c r="X6499"/>
  <c r="AW6499" s="1"/>
  <c r="AJ5525"/>
  <c r="AK4328"/>
  <c r="AJ2736"/>
  <c r="AJ5573"/>
  <c r="P3019"/>
  <c r="AJ5666"/>
  <c r="AJ6151"/>
  <c r="AJ2594"/>
  <c r="AW6753"/>
  <c r="AJ2641"/>
  <c r="Y4186"/>
  <c r="N3768"/>
  <c r="AJ5816"/>
  <c r="AQ1461"/>
  <c r="AW1412"/>
  <c r="AL1928"/>
  <c r="J6887"/>
  <c r="AJ5476"/>
  <c r="AJ5768"/>
  <c r="AJ2831"/>
  <c r="Z2074"/>
  <c r="L4186"/>
  <c r="AW4058"/>
  <c r="AN3487"/>
  <c r="AL4186"/>
  <c r="Y1321"/>
  <c r="K4328"/>
  <c r="Z6739"/>
  <c r="Y2968"/>
  <c r="X5476"/>
  <c r="M2354"/>
  <c r="AW4152"/>
  <c r="AW7778"/>
  <c r="J4002"/>
  <c r="AW5969"/>
  <c r="AF4853"/>
  <c r="AW1791"/>
  <c r="AW5418"/>
  <c r="AW2981"/>
  <c r="AJ8184"/>
  <c r="AW8950"/>
  <c r="Z3015"/>
  <c r="J7346"/>
  <c r="AW4748"/>
  <c r="W6106"/>
  <c r="AW7860"/>
  <c r="AW750"/>
  <c r="AW3435"/>
  <c r="P1319"/>
  <c r="AM960"/>
  <c r="AR2543"/>
  <c r="AL4757"/>
  <c r="AM1321"/>
  <c r="AB508"/>
  <c r="AB2165"/>
  <c r="AJ8069"/>
  <c r="J792"/>
  <c r="AO109"/>
  <c r="AW2509"/>
  <c r="AW7354"/>
  <c r="J5176"/>
  <c r="AW6262"/>
  <c r="AW7306"/>
  <c r="AA1531"/>
  <c r="M1531"/>
  <c r="AW2130"/>
  <c r="AK7198"/>
  <c r="AK7202" s="1"/>
  <c r="AW9102"/>
  <c r="AW7749"/>
  <c r="J3254"/>
  <c r="X6939"/>
  <c r="AS1314"/>
  <c r="AS1319"/>
  <c r="J3537"/>
  <c r="M4757"/>
  <c r="AW575"/>
  <c r="AW1413"/>
  <c r="AW3198"/>
  <c r="AW6978"/>
  <c r="Z6939"/>
  <c r="AQ906"/>
  <c r="J6005"/>
  <c r="AW4199"/>
  <c r="AJ5960"/>
  <c r="AW8661"/>
  <c r="AK1833"/>
  <c r="AW1358"/>
  <c r="AJ4757"/>
  <c r="X4049"/>
  <c r="AN5186"/>
  <c r="AW527"/>
  <c r="AE3908"/>
  <c r="AJ5182"/>
  <c r="W6351"/>
  <c r="AW4947"/>
  <c r="AW8706"/>
  <c r="AM444"/>
  <c r="AM6249"/>
  <c r="AC5182"/>
  <c r="AC6939"/>
  <c r="Y4233"/>
  <c r="Y6694"/>
  <c r="Z6351"/>
  <c r="AW1129"/>
  <c r="J5912"/>
  <c r="J9091"/>
  <c r="AG5186"/>
  <c r="AW309"/>
  <c r="AW5534"/>
  <c r="AJ3396"/>
  <c r="AW8675"/>
  <c r="AW5145"/>
  <c r="S1531"/>
  <c r="AN3301"/>
  <c r="AJ5041"/>
  <c r="AJ1319"/>
  <c r="AA3585"/>
  <c r="AM8610"/>
  <c r="AM8604"/>
  <c r="R2594"/>
  <c r="AJ1885"/>
  <c r="AJ1167"/>
  <c r="AJ5234"/>
  <c r="AW6164"/>
  <c r="Z5084"/>
  <c r="K3491"/>
  <c r="K7484"/>
  <c r="AJ844"/>
  <c r="AW4938"/>
  <c r="L3066"/>
  <c r="AJ4805"/>
  <c r="W6838"/>
  <c r="J2074"/>
  <c r="W6792"/>
  <c r="AK5176"/>
  <c r="AK6939" s="1"/>
  <c r="P1833"/>
  <c r="Z3625"/>
  <c r="O2307"/>
  <c r="K5186"/>
  <c r="AK5622"/>
  <c r="AA1174"/>
  <c r="AJ6302"/>
  <c r="M1167"/>
  <c r="M1171" s="1"/>
  <c r="M1174"/>
  <c r="W6399"/>
  <c r="AN8741"/>
  <c r="AN8747"/>
  <c r="K7690"/>
  <c r="X8797"/>
  <c r="AJ1461"/>
  <c r="AB2406"/>
  <c r="AJ1314"/>
  <c r="Y1373"/>
  <c r="Y1379"/>
  <c r="AK1314"/>
  <c r="AJ1598"/>
  <c r="AK4515"/>
  <c r="AJ1932"/>
  <c r="L1833"/>
  <c r="O1833"/>
  <c r="J7440"/>
  <c r="N1531"/>
  <c r="AJ906"/>
  <c r="AS3629"/>
  <c r="AW9086"/>
  <c r="K8800"/>
  <c r="K8793"/>
  <c r="Z8608"/>
  <c r="AW3310"/>
  <c r="AW5050"/>
  <c r="Q1833"/>
  <c r="AJ719"/>
  <c r="AA1167"/>
  <c r="S56"/>
  <c r="S166"/>
  <c r="AJ792"/>
  <c r="AA7595"/>
  <c r="X559"/>
  <c r="X622"/>
  <c r="L444"/>
  <c r="L622"/>
  <c r="Y5525"/>
  <c r="AW3594"/>
  <c r="AW2273"/>
  <c r="L6249"/>
  <c r="AW5515"/>
  <c r="AA2307"/>
  <c r="AM6009"/>
  <c r="W448"/>
  <c r="AR3908"/>
  <c r="AJ5912"/>
  <c r="J2449"/>
  <c r="AN6939"/>
  <c r="M2026"/>
  <c r="AW7654"/>
  <c r="AQ1885"/>
  <c r="S2074"/>
  <c r="Y8745"/>
  <c r="W5176"/>
  <c r="AQ8302"/>
  <c r="X8696"/>
  <c r="AW4481"/>
  <c r="AA6939"/>
  <c r="M4233"/>
  <c r="AK6298"/>
  <c r="P1373"/>
  <c r="P1379"/>
  <c r="W4190"/>
  <c r="AN6155"/>
  <c r="AJ8018"/>
  <c r="AK3345"/>
  <c r="AO6399"/>
  <c r="AJ4849"/>
  <c r="Y1833"/>
  <c r="S8797"/>
  <c r="X7690"/>
  <c r="K559"/>
  <c r="K622"/>
  <c r="AS1167"/>
  <c r="AS1171" s="1"/>
  <c r="AS1174"/>
  <c r="W6445"/>
  <c r="J2406"/>
  <c r="AO8741"/>
  <c r="AO8747"/>
  <c r="AW7258"/>
  <c r="AW411"/>
  <c r="W7192"/>
  <c r="AK4049"/>
  <c r="K5525"/>
  <c r="AT5186"/>
  <c r="AW5485"/>
  <c r="AJ4994"/>
  <c r="AJ6449"/>
  <c r="W7440"/>
  <c r="J2921"/>
  <c r="W7484"/>
  <c r="J5331"/>
  <c r="AK5569"/>
  <c r="AJ1174"/>
  <c r="AK1379"/>
  <c r="AK1373"/>
  <c r="AA1314"/>
  <c r="AL1174"/>
  <c r="AW1975"/>
  <c r="R8294"/>
  <c r="R8302"/>
  <c r="R7968"/>
  <c r="R7970" s="1"/>
  <c r="AK7741"/>
  <c r="AM8245"/>
  <c r="L7788"/>
  <c r="M844"/>
  <c r="AL3207"/>
  <c r="AR109"/>
  <c r="AW6115"/>
  <c r="L1675"/>
  <c r="W3066"/>
  <c r="AK8298"/>
  <c r="AT5088"/>
  <c r="AQ6694"/>
  <c r="AK6792"/>
  <c r="AT1314"/>
  <c r="K3254"/>
  <c r="Z8456"/>
  <c r="AA3207"/>
  <c r="R2972"/>
  <c r="AL8294"/>
  <c r="AL7968"/>
  <c r="AL7970" s="1"/>
  <c r="AL8302"/>
  <c r="M7297"/>
  <c r="AQ4849"/>
  <c r="AS7342"/>
  <c r="AL7393"/>
  <c r="AW2831"/>
  <c r="X6641"/>
  <c r="AN1319"/>
  <c r="L3160"/>
  <c r="AT3537"/>
  <c r="AL2216"/>
  <c r="AT788"/>
  <c r="K725"/>
  <c r="K729" s="1"/>
  <c r="K963"/>
  <c r="AM2260"/>
  <c r="AN8065"/>
  <c r="AN7966"/>
  <c r="AW4416"/>
  <c r="AM5428"/>
  <c r="AW5428" s="1"/>
  <c r="AW5424"/>
  <c r="S4378"/>
  <c r="AK1598"/>
  <c r="AW1225"/>
  <c r="L5768"/>
  <c r="K6395"/>
  <c r="AP3066"/>
  <c r="AA3444"/>
  <c r="AW8206"/>
  <c r="M8118"/>
  <c r="M7968"/>
  <c r="M7970" s="1"/>
  <c r="AC8014"/>
  <c r="AC7968"/>
  <c r="AC7970" s="1"/>
  <c r="Z8298"/>
  <c r="AW7448"/>
  <c r="N7790"/>
  <c r="Z4663"/>
  <c r="N504"/>
  <c r="N622"/>
  <c r="AW7518"/>
  <c r="AW692"/>
  <c r="AW631"/>
  <c r="AW6896"/>
  <c r="AW7211"/>
  <c r="AD725"/>
  <c r="AD729" s="1"/>
  <c r="AD963"/>
  <c r="AW8731"/>
  <c r="AB5816"/>
  <c r="AB1171"/>
  <c r="AT6592"/>
  <c r="L6449"/>
  <c r="AW8259"/>
  <c r="AW806"/>
  <c r="Y6057"/>
  <c r="AG719"/>
  <c r="K5472"/>
  <c r="AM3250"/>
  <c r="Z5720"/>
  <c r="Q1314"/>
  <c r="AS6543"/>
  <c r="X8410"/>
  <c r="W1675"/>
  <c r="W6009"/>
  <c r="W7543"/>
  <c r="Y8241"/>
  <c r="Y7968"/>
  <c r="Y7970" s="1"/>
  <c r="AN4139"/>
  <c r="AO7539"/>
  <c r="AJ1675"/>
  <c r="X7539"/>
  <c r="AN963"/>
  <c r="AN6842"/>
  <c r="K8939"/>
  <c r="AA4615"/>
  <c r="AW1295"/>
  <c r="AK8800"/>
  <c r="AK8793"/>
  <c r="AW3151"/>
  <c r="Y8069"/>
  <c r="AM5816"/>
  <c r="S4706"/>
  <c r="AW4369"/>
  <c r="AW5758"/>
  <c r="AM8356"/>
  <c r="AM8362"/>
  <c r="AW7178"/>
  <c r="K4284"/>
  <c r="L6887"/>
  <c r="AW469"/>
  <c r="K7539"/>
  <c r="AW702"/>
  <c r="AW6556"/>
  <c r="R7790"/>
  <c r="R7198"/>
  <c r="R7202" s="1"/>
  <c r="AA8741"/>
  <c r="AA8747"/>
  <c r="Q8302"/>
  <c r="AW1633"/>
  <c r="O8014"/>
  <c r="O8302"/>
  <c r="O7968"/>
  <c r="O7970" s="1"/>
  <c r="AO6932"/>
  <c r="AL844"/>
  <c r="AD7646"/>
  <c r="AW5437"/>
  <c r="AW3216"/>
  <c r="AK7970"/>
  <c r="M7826"/>
  <c r="AR6449"/>
  <c r="P4096"/>
  <c r="AW1208"/>
  <c r="AB8793"/>
  <c r="AB8800"/>
  <c r="AW6508"/>
  <c r="AG8122"/>
  <c r="AN1314"/>
  <c r="AG1174"/>
  <c r="AW8028"/>
  <c r="O8184"/>
  <c r="M7599"/>
  <c r="AB6970"/>
  <c r="AN2165"/>
  <c r="AW7525"/>
  <c r="AO8245"/>
  <c r="S2169"/>
  <c r="L3585"/>
  <c r="M4900"/>
  <c r="AB1319"/>
  <c r="O1531"/>
  <c r="Y4139"/>
  <c r="K7646"/>
  <c r="O275"/>
  <c r="O622"/>
  <c r="AC2590"/>
  <c r="AK7788"/>
  <c r="AE2358"/>
  <c r="AW4672"/>
  <c r="AW7702"/>
  <c r="N1319"/>
  <c r="AD3768"/>
  <c r="L6842"/>
  <c r="O5331"/>
  <c r="AE6253"/>
  <c r="AS563"/>
  <c r="AW1054"/>
  <c r="AK7694"/>
  <c r="AO7198"/>
  <c r="AO7202" s="1"/>
  <c r="AO7790"/>
  <c r="AB8362"/>
  <c r="AB8356"/>
  <c r="L5912"/>
  <c r="AG4710"/>
  <c r="AA7967"/>
  <c r="AA7970" s="1"/>
  <c r="AA8180"/>
  <c r="AN7192"/>
  <c r="Q7790"/>
  <c r="AW7802"/>
  <c r="AO6939"/>
  <c r="AN7297"/>
  <c r="AS6887"/>
  <c r="N2264"/>
  <c r="AW1979"/>
  <c r="AM6057"/>
  <c r="AW7979"/>
  <c r="AW1514"/>
  <c r="W3720"/>
  <c r="Y7245"/>
  <c r="AM7790"/>
  <c r="AW5170"/>
  <c r="L2641"/>
  <c r="AG228"/>
  <c r="AW8758"/>
  <c r="AW1002"/>
  <c r="X7192"/>
  <c r="AB6936"/>
  <c r="AN5716"/>
  <c r="AE3491"/>
  <c r="AT8122"/>
  <c r="AM8122"/>
  <c r="AW6998"/>
  <c r="T6351"/>
  <c r="L6645"/>
  <c r="AW6605"/>
  <c r="AW7636"/>
  <c r="AP7245"/>
  <c r="AW243"/>
  <c r="AW2556"/>
  <c r="AL719"/>
  <c r="AC725"/>
  <c r="AC729" s="1"/>
  <c r="AC963"/>
  <c r="AC844"/>
  <c r="AR4615"/>
  <c r="AG8360"/>
  <c r="AF4378"/>
  <c r="AW8838"/>
  <c r="AW5321"/>
  <c r="AJ6936"/>
  <c r="W4663"/>
  <c r="K7968"/>
  <c r="K8241"/>
  <c r="AR1531"/>
  <c r="AW8342"/>
  <c r="AA7192"/>
  <c r="L5960"/>
  <c r="Y7484"/>
  <c r="AW6948"/>
  <c r="M7249"/>
  <c r="AW5806"/>
  <c r="AR3768"/>
  <c r="AE1167"/>
  <c r="AE1174"/>
  <c r="AW8974"/>
  <c r="P228"/>
  <c r="AW8372"/>
  <c r="AW603"/>
  <c r="AW2685"/>
  <c r="J3301"/>
  <c r="AW2869"/>
  <c r="AW1480"/>
  <c r="AW1607"/>
  <c r="AW7827"/>
  <c r="R1531"/>
  <c r="AB1531"/>
  <c r="AW7430"/>
  <c r="AW3104"/>
  <c r="N725"/>
  <c r="N963"/>
  <c r="AW1568"/>
  <c r="AG1598"/>
  <c r="K7913"/>
  <c r="AS6970"/>
  <c r="AD6887"/>
  <c r="AF7198"/>
  <c r="AF7790"/>
  <c r="AW99"/>
  <c r="M4994"/>
  <c r="AW9033"/>
  <c r="AW2732"/>
  <c r="AF9091"/>
  <c r="M5283"/>
  <c r="Y1531"/>
  <c r="J960"/>
  <c r="AT60"/>
  <c r="AW5950"/>
  <c r="AM5186"/>
  <c r="AW1652"/>
  <c r="AW13"/>
  <c r="AW3759"/>
  <c r="AB2641"/>
  <c r="AW218"/>
  <c r="AE4332"/>
  <c r="AW2121"/>
  <c r="AW715"/>
  <c r="X2878"/>
  <c r="K163"/>
  <c r="AW6341"/>
  <c r="L1174"/>
  <c r="L1167"/>
  <c r="AW1262"/>
  <c r="O5864"/>
  <c r="R6057"/>
  <c r="S2925"/>
  <c r="AL2925"/>
  <c r="AQ1167"/>
  <c r="AQ1174"/>
  <c r="R3301"/>
  <c r="AT8696"/>
  <c r="N4143"/>
  <c r="J725"/>
  <c r="J963"/>
  <c r="AW8429"/>
  <c r="L1314"/>
  <c r="AD5864"/>
  <c r="L8604"/>
  <c r="L8610"/>
  <c r="AW1030"/>
  <c r="AG3537"/>
  <c r="AA8939"/>
  <c r="AA8933"/>
  <c r="Y8302"/>
  <c r="AW1542"/>
  <c r="M5670"/>
  <c r="AD3396"/>
  <c r="AW6877"/>
  <c r="J3444"/>
  <c r="J6596"/>
  <c r="AP56"/>
  <c r="AP166"/>
  <c r="AW1445"/>
  <c r="R1885"/>
  <c r="Z3301"/>
  <c r="AG3676"/>
  <c r="AL7599"/>
  <c r="J4567"/>
  <c r="AW2822"/>
  <c r="Z6204"/>
  <c r="L7140"/>
  <c r="N1373"/>
  <c r="N1379"/>
  <c r="AW2632"/>
  <c r="M8933"/>
  <c r="M8939"/>
  <c r="AW2117"/>
  <c r="AO725"/>
  <c r="AO963"/>
  <c r="L6596"/>
  <c r="X6399"/>
  <c r="AW153"/>
  <c r="AK8456"/>
  <c r="Y7346"/>
  <c r="AW1145"/>
  <c r="AG1319"/>
  <c r="AG1314"/>
  <c r="J1377"/>
  <c r="AW6047"/>
  <c r="AN8939"/>
  <c r="AN8933"/>
  <c r="AE389"/>
  <c r="AW1184"/>
  <c r="AN7825"/>
  <c r="AP1321"/>
  <c r="AA3720"/>
  <c r="AW8569"/>
  <c r="AF1174"/>
  <c r="AW5660"/>
  <c r="Z6009"/>
  <c r="AO9091"/>
  <c r="Q6009"/>
  <c r="AO1379"/>
  <c r="AO1373"/>
  <c r="T109"/>
  <c r="K1314"/>
  <c r="AJ4378"/>
  <c r="AK4002"/>
  <c r="AW8458"/>
  <c r="AW8814"/>
  <c r="AW1330"/>
  <c r="AB5622"/>
  <c r="O9091"/>
  <c r="J1531"/>
  <c r="AW8897"/>
  <c r="AM5283"/>
  <c r="Q8412"/>
  <c r="Q8406"/>
  <c r="AM622"/>
  <c r="AW2689"/>
  <c r="AA792"/>
  <c r="J2783"/>
  <c r="AP7440"/>
  <c r="AQ1675"/>
  <c r="AL228"/>
  <c r="AC7825"/>
  <c r="AW2727"/>
  <c r="AC6449"/>
  <c r="AW1510"/>
  <c r="AD7440"/>
  <c r="Q3113"/>
  <c r="AW712"/>
  <c r="AW5999"/>
  <c r="AW2736"/>
  <c r="AW1237"/>
  <c r="AJ8245"/>
  <c r="AN5960"/>
  <c r="AC60"/>
  <c r="AA1675"/>
  <c r="AS7198"/>
  <c r="S5182"/>
  <c r="S4853"/>
  <c r="S2500"/>
  <c r="AF7970"/>
  <c r="AF8184"/>
  <c r="AW7930"/>
  <c r="AW8174"/>
  <c r="S8184"/>
  <c r="S7970"/>
  <c r="S7393"/>
  <c r="AW7383"/>
  <c r="S7202"/>
  <c r="S5720"/>
  <c r="S5622"/>
  <c r="AW5612"/>
  <c r="S1829"/>
  <c r="S6939"/>
  <c r="AJ2972" l="1"/>
  <c r="AJ5135"/>
  <c r="W2925"/>
  <c r="AJ2925"/>
  <c r="AJ960"/>
  <c r="AW4275"/>
  <c r="W7140"/>
  <c r="J1171"/>
  <c r="AJ8298"/>
  <c r="W7249"/>
  <c r="J5428"/>
  <c r="W5622"/>
  <c r="W8608"/>
  <c r="AW3057"/>
  <c r="W3349"/>
  <c r="AQ5186"/>
  <c r="AJ1377"/>
  <c r="AL1833"/>
  <c r="J5720"/>
  <c r="AJ4472"/>
  <c r="J8608"/>
  <c r="J4237"/>
  <c r="AW1876"/>
  <c r="AJ6970"/>
  <c r="J4663"/>
  <c r="AB5186"/>
  <c r="AW3667"/>
  <c r="AW2916"/>
  <c r="AW6096"/>
  <c r="AJ1833"/>
  <c r="W1833"/>
  <c r="AW5854"/>
  <c r="J7646"/>
  <c r="AP5186"/>
  <c r="AS1833"/>
  <c r="J6645"/>
  <c r="X1833"/>
  <c r="W2358"/>
  <c r="W6302"/>
  <c r="AJ5088"/>
  <c r="AW3440"/>
  <c r="AW895"/>
  <c r="W3301"/>
  <c r="W4519"/>
  <c r="W2594"/>
  <c r="W7970"/>
  <c r="W2689"/>
  <c r="AJ7543"/>
  <c r="AJ6057"/>
  <c r="W1932"/>
  <c r="AW3576"/>
  <c r="N5186"/>
  <c r="AJ5331"/>
  <c r="AJ3207"/>
  <c r="J508"/>
  <c r="AW3387"/>
  <c r="AW3062"/>
  <c r="J8360"/>
  <c r="J3955"/>
  <c r="J6939"/>
  <c r="AW3711"/>
  <c r="J2264"/>
  <c r="AW2491"/>
  <c r="AW7336"/>
  <c r="Z5573"/>
  <c r="AW7156"/>
  <c r="AT1833"/>
  <c r="AW5710"/>
  <c r="AW950"/>
  <c r="AW6782"/>
  <c r="AK4425"/>
  <c r="AW4425" s="1"/>
  <c r="W4947"/>
  <c r="AJ2689"/>
  <c r="AS5186"/>
  <c r="AW6194"/>
  <c r="AW6832"/>
  <c r="W6155"/>
  <c r="AW3528"/>
  <c r="AW5380"/>
  <c r="AL5186"/>
  <c r="AW3207"/>
  <c r="AR1833"/>
  <c r="AW3066"/>
  <c r="J5182"/>
  <c r="AJ3349"/>
  <c r="AJ5622"/>
  <c r="AW3856"/>
  <c r="X8302"/>
  <c r="P1321"/>
  <c r="M6155"/>
  <c r="AW2349"/>
  <c r="Q389"/>
  <c r="W3537"/>
  <c r="AW3946"/>
  <c r="AW1823"/>
  <c r="Z1833"/>
  <c r="K6106"/>
  <c r="AW6106" s="1"/>
  <c r="AW2827"/>
  <c r="AW8112"/>
  <c r="AW5376"/>
  <c r="AW2207"/>
  <c r="X906"/>
  <c r="AW670"/>
  <c r="AW6439"/>
  <c r="AW7731"/>
  <c r="AW6495"/>
  <c r="AE5186"/>
  <c r="W7788"/>
  <c r="J5234"/>
  <c r="N3908"/>
  <c r="AW7287"/>
  <c r="AW3899"/>
  <c r="W7393"/>
  <c r="AW7589"/>
  <c r="AW379"/>
  <c r="AJ3585"/>
  <c r="AJ6106"/>
  <c r="AW4134"/>
  <c r="AA1833"/>
  <c r="AW4985"/>
  <c r="AW6243"/>
  <c r="AL2074"/>
  <c r="AW2074" s="1"/>
  <c r="AW2070"/>
  <c r="AK5041"/>
  <c r="AJ6204"/>
  <c r="W2547"/>
  <c r="J3349"/>
  <c r="AJ8455"/>
  <c r="AO5186"/>
  <c r="J8069"/>
  <c r="AW6292"/>
  <c r="AW6586"/>
  <c r="AW3860"/>
  <c r="AW960"/>
  <c r="AJ4663"/>
  <c r="AJ6009"/>
  <c r="AJ2453"/>
  <c r="J1675"/>
  <c r="AW8059"/>
  <c r="AW8457"/>
  <c r="AJ4237"/>
  <c r="W3908"/>
  <c r="W4472"/>
  <c r="W3207"/>
  <c r="W3019"/>
  <c r="AW2255"/>
  <c r="AJ4900"/>
  <c r="W4378"/>
  <c r="W4567"/>
  <c r="AJ6694"/>
  <c r="W5816"/>
  <c r="AB2216"/>
  <c r="AW2216" s="1"/>
  <c r="AW2212"/>
  <c r="Z8745"/>
  <c r="W5864"/>
  <c r="AJ3676"/>
  <c r="AW4844"/>
  <c r="AW782"/>
  <c r="AW553"/>
  <c r="AW9032"/>
  <c r="AW6838"/>
  <c r="AW1923"/>
  <c r="AW4659"/>
  <c r="AW6389"/>
  <c r="AW3203"/>
  <c r="AW2017"/>
  <c r="J163"/>
  <c r="X2026"/>
  <c r="J3812"/>
  <c r="AW4323"/>
  <c r="W4237"/>
  <c r="J3720"/>
  <c r="AJ7393"/>
  <c r="W8745"/>
  <c r="J4425"/>
  <c r="W4049"/>
  <c r="J2689"/>
  <c r="W5135"/>
  <c r="W228"/>
  <c r="W1377"/>
  <c r="W279"/>
  <c r="AJ2547"/>
  <c r="W4615"/>
  <c r="J6106"/>
  <c r="J4615"/>
  <c r="AJ7646"/>
  <c r="AJ2026"/>
  <c r="AJ7825"/>
  <c r="J1932"/>
  <c r="AJ4143"/>
  <c r="J4853"/>
  <c r="J5864"/>
  <c r="W4425"/>
  <c r="J1321"/>
  <c r="J5573"/>
  <c r="W508"/>
  <c r="W3812"/>
  <c r="J6970"/>
  <c r="J8184"/>
  <c r="J8410"/>
  <c r="AW5032"/>
  <c r="AL3676"/>
  <c r="Y4900"/>
  <c r="AW4891"/>
  <c r="AN4994"/>
  <c r="X5041"/>
  <c r="AL2453"/>
  <c r="AJ2074"/>
  <c r="AJ448"/>
  <c r="AW4796"/>
  <c r="AN2500"/>
  <c r="AW3537"/>
  <c r="AW6347"/>
  <c r="AW7684"/>
  <c r="AM389"/>
  <c r="P4805"/>
  <c r="AW6690"/>
  <c r="AW956"/>
  <c r="AW3993"/>
  <c r="AW4280"/>
  <c r="J7599"/>
  <c r="J6057"/>
  <c r="K4002"/>
  <c r="AJ3444"/>
  <c r="K2453"/>
  <c r="J2594"/>
  <c r="AJ6399"/>
  <c r="J3676"/>
  <c r="W5720"/>
  <c r="W2406"/>
  <c r="W1531"/>
  <c r="AJ7202"/>
  <c r="W1321"/>
  <c r="J7913"/>
  <c r="X4519"/>
  <c r="AA4002"/>
  <c r="AJ2264"/>
  <c r="J6399"/>
  <c r="J2169"/>
  <c r="AW2444"/>
  <c r="J7198"/>
  <c r="W2074"/>
  <c r="AJ8745"/>
  <c r="W7599"/>
  <c r="W725"/>
  <c r="W963"/>
  <c r="J7970"/>
  <c r="AW3955"/>
  <c r="J4190"/>
  <c r="J7543"/>
  <c r="Z3812"/>
  <c r="J8745"/>
  <c r="J3629"/>
  <c r="J3066"/>
  <c r="J5816"/>
  <c r="W792"/>
  <c r="AN2406"/>
  <c r="W8298"/>
  <c r="L4567"/>
  <c r="AW4567" s="1"/>
  <c r="W6743"/>
  <c r="W1171"/>
  <c r="W7741"/>
  <c r="J5525"/>
  <c r="W5768"/>
  <c r="J6351"/>
  <c r="W2169"/>
  <c r="J6302"/>
  <c r="J6792"/>
  <c r="J2878"/>
  <c r="W5283"/>
  <c r="AJ3254"/>
  <c r="W5476"/>
  <c r="W2878"/>
  <c r="AJ8608"/>
  <c r="W8455"/>
  <c r="X2453"/>
  <c r="W60"/>
  <c r="J7297"/>
  <c r="W163"/>
  <c r="J8122"/>
  <c r="AW3951"/>
  <c r="AJ6596"/>
  <c r="AW3803"/>
  <c r="N5135"/>
  <c r="AJ4615"/>
  <c r="J8455"/>
  <c r="AW2397"/>
  <c r="AW4558"/>
  <c r="AJ6792"/>
  <c r="W6936"/>
  <c r="J2831"/>
  <c r="AJ6351"/>
  <c r="AW2774"/>
  <c r="W8937"/>
  <c r="J2216"/>
  <c r="AJ7140"/>
  <c r="J5283"/>
  <c r="AJ4425"/>
  <c r="AJ60"/>
  <c r="AW5126"/>
  <c r="J7488"/>
  <c r="AK2783"/>
  <c r="AW2783" s="1"/>
  <c r="W3444"/>
  <c r="J7741"/>
  <c r="W4757"/>
  <c r="AL5135"/>
  <c r="W2216"/>
  <c r="W4994"/>
  <c r="AJ8410"/>
  <c r="W7913"/>
  <c r="W3254"/>
  <c r="Y2972"/>
  <c r="Z6743"/>
  <c r="AL4190"/>
  <c r="AW4181"/>
  <c r="Y4190"/>
  <c r="AJ5670"/>
  <c r="AJ5428"/>
  <c r="Y6792"/>
  <c r="AW4087"/>
  <c r="M2358"/>
  <c r="AW2963"/>
  <c r="AW6733"/>
  <c r="AJ6155"/>
  <c r="AK4332"/>
  <c r="N8360"/>
  <c r="K4332"/>
  <c r="AN3491"/>
  <c r="AL1932"/>
  <c r="AQ1531"/>
  <c r="AW3482"/>
  <c r="L4190"/>
  <c r="Z4096"/>
  <c r="AW7784"/>
  <c r="AW6842"/>
  <c r="AB2169"/>
  <c r="AW6351"/>
  <c r="AW4284"/>
  <c r="AW6926"/>
  <c r="AW3444"/>
  <c r="AW438"/>
  <c r="AW4757"/>
  <c r="AR2547"/>
  <c r="Z3019"/>
  <c r="AW6971"/>
  <c r="AW7788"/>
  <c r="AW4943"/>
  <c r="AW4753"/>
  <c r="AS1321"/>
  <c r="AW2538"/>
  <c r="AW3010"/>
  <c r="AW6694"/>
  <c r="J2925"/>
  <c r="AW5521"/>
  <c r="AO8745"/>
  <c r="K563"/>
  <c r="AJ4853"/>
  <c r="AK3349"/>
  <c r="P1377"/>
  <c r="L448"/>
  <c r="K8797"/>
  <c r="Y1377"/>
  <c r="AW3620"/>
  <c r="K7488"/>
  <c r="AM8608"/>
  <c r="AJ1321"/>
  <c r="AC5186"/>
  <c r="AW5563"/>
  <c r="AW5525"/>
  <c r="AW3340"/>
  <c r="AK6302"/>
  <c r="M4237"/>
  <c r="X563"/>
  <c r="S60"/>
  <c r="AA1171"/>
  <c r="O2311"/>
  <c r="AK5182"/>
  <c r="Y4237"/>
  <c r="J6009"/>
  <c r="AK1377"/>
  <c r="AK5573"/>
  <c r="W7488"/>
  <c r="X7694"/>
  <c r="AW4228"/>
  <c r="J2453"/>
  <c r="AW4510"/>
  <c r="AJ1531"/>
  <c r="K7694"/>
  <c r="AW2302"/>
  <c r="AW5144"/>
  <c r="AJ848"/>
  <c r="Z5088"/>
  <c r="AJ1171"/>
  <c r="AM6253"/>
  <c r="AM448"/>
  <c r="AJ5186"/>
  <c r="AW4049"/>
  <c r="W7198"/>
  <c r="W7790"/>
  <c r="W6449"/>
  <c r="W5182"/>
  <c r="W6939"/>
  <c r="AA2311"/>
  <c r="L6253"/>
  <c r="AA7599"/>
  <c r="AJ725"/>
  <c r="AJ963"/>
  <c r="AK4519"/>
  <c r="AN8745"/>
  <c r="Z3629"/>
  <c r="W6842"/>
  <c r="AW5079"/>
  <c r="AW4045"/>
  <c r="AW7478"/>
  <c r="AA7198"/>
  <c r="AA7202" s="1"/>
  <c r="AA7790"/>
  <c r="K8245"/>
  <c r="AN5720"/>
  <c r="X7198"/>
  <c r="X7202" s="1"/>
  <c r="X7790"/>
  <c r="AA8184"/>
  <c r="AW8351"/>
  <c r="AW5331"/>
  <c r="AW3585"/>
  <c r="AL848"/>
  <c r="AW8008"/>
  <c r="K7543"/>
  <c r="AK8797"/>
  <c r="AW4615"/>
  <c r="Y8245"/>
  <c r="AS6547"/>
  <c r="AM3254"/>
  <c r="AW5768"/>
  <c r="AT792"/>
  <c r="X6645"/>
  <c r="AL8298"/>
  <c r="M848"/>
  <c r="AW6635"/>
  <c r="AW8235"/>
  <c r="AC848"/>
  <c r="AL725"/>
  <c r="AL729" s="1"/>
  <c r="AL963"/>
  <c r="AW6145"/>
  <c r="AW5912"/>
  <c r="AW5327"/>
  <c r="AW269"/>
  <c r="AW3581"/>
  <c r="AB8797"/>
  <c r="O8018"/>
  <c r="AA8745"/>
  <c r="AW7533"/>
  <c r="AW4611"/>
  <c r="AW8877"/>
  <c r="AO7543"/>
  <c r="AN4143"/>
  <c r="AW6537"/>
  <c r="AT6596"/>
  <c r="N508"/>
  <c r="AC8018"/>
  <c r="AW5764"/>
  <c r="AW3160"/>
  <c r="AS7346"/>
  <c r="AQ4853"/>
  <c r="AW4853" s="1"/>
  <c r="AW7297"/>
  <c r="AW838"/>
  <c r="AP7249"/>
  <c r="Y7249"/>
  <c r="AN7790"/>
  <c r="AN7198"/>
  <c r="AN7202" s="1"/>
  <c r="AW5908"/>
  <c r="AC2594"/>
  <c r="AW7646"/>
  <c r="Y4143"/>
  <c r="AB1321"/>
  <c r="AN2169"/>
  <c r="AB7140"/>
  <c r="M7825"/>
  <c r="AO6936"/>
  <c r="AW4701"/>
  <c r="X7543"/>
  <c r="K5476"/>
  <c r="AG725"/>
  <c r="AG963"/>
  <c r="AW498"/>
  <c r="M8122"/>
  <c r="K6399"/>
  <c r="AN8069"/>
  <c r="AM2264"/>
  <c r="AW3156"/>
  <c r="AW7293"/>
  <c r="Z8455"/>
  <c r="AW7737"/>
  <c r="R8298"/>
  <c r="AW3245"/>
  <c r="AW5816"/>
  <c r="AW7240"/>
  <c r="AW4378"/>
  <c r="AW7177"/>
  <c r="Y7488"/>
  <c r="K7970"/>
  <c r="AW4421"/>
  <c r="AW7183"/>
  <c r="AB8360"/>
  <c r="N1321"/>
  <c r="AW2585"/>
  <c r="O279"/>
  <c r="AW7642"/>
  <c r="AW2160"/>
  <c r="AW8787"/>
  <c r="AW7859"/>
  <c r="AW8736"/>
  <c r="AM8360"/>
  <c r="S4710"/>
  <c r="AW5466"/>
  <c r="AW691"/>
  <c r="AW5812"/>
  <c r="AW4663"/>
  <c r="AW4374"/>
  <c r="AN7970"/>
  <c r="AN1321"/>
  <c r="AW8288"/>
  <c r="AW7741"/>
  <c r="AW7436"/>
  <c r="AW6445"/>
  <c r="AW1774"/>
  <c r="AW8401"/>
  <c r="AW105"/>
  <c r="AW6009"/>
  <c r="AW1312"/>
  <c r="AO729"/>
  <c r="AW1885"/>
  <c r="AP60"/>
  <c r="AW5666"/>
  <c r="AW8599"/>
  <c r="AW2925"/>
  <c r="AW5860"/>
  <c r="AW163"/>
  <c r="AW2874"/>
  <c r="AW6883"/>
  <c r="AS7140"/>
  <c r="K8302"/>
  <c r="N729"/>
  <c r="AW228"/>
  <c r="AW3768"/>
  <c r="AW3533"/>
  <c r="AW5960"/>
  <c r="AW3113"/>
  <c r="AW8973"/>
  <c r="AW6005"/>
  <c r="AN8937"/>
  <c r="AK8455"/>
  <c r="M8937"/>
  <c r="AW1368"/>
  <c r="L7790"/>
  <c r="AW1881"/>
  <c r="AW49"/>
  <c r="AW166" s="1"/>
  <c r="AW2921"/>
  <c r="L1171"/>
  <c r="AW5283"/>
  <c r="AF7202"/>
  <c r="AW224"/>
  <c r="AE1171"/>
  <c r="AW3764"/>
  <c r="AW8685"/>
  <c r="AW5956"/>
  <c r="AW3109"/>
  <c r="AW613"/>
  <c r="AW1246"/>
  <c r="AG1321"/>
  <c r="AW8927"/>
  <c r="AA8937"/>
  <c r="L8608"/>
  <c r="J729"/>
  <c r="AQ1171"/>
  <c r="AW6057"/>
  <c r="AW1161"/>
  <c r="AW159"/>
  <c r="AW2641"/>
  <c r="AW5279"/>
  <c r="AW1589"/>
  <c r="AW3301"/>
  <c r="AW3392"/>
  <c r="AW7440"/>
  <c r="AW6449"/>
  <c r="AC7913"/>
  <c r="Q8410"/>
  <c r="AO1377"/>
  <c r="AN7913"/>
  <c r="N1377"/>
  <c r="AW5670"/>
  <c r="AW6053"/>
  <c r="AW5864"/>
  <c r="AW2878"/>
  <c r="AW2637"/>
  <c r="AW6887"/>
  <c r="AW1521"/>
  <c r="AW3297"/>
  <c r="AW1063"/>
  <c r="AW3396"/>
  <c r="AS7202"/>
  <c r="S5186"/>
  <c r="S1833"/>
  <c r="AW7960"/>
  <c r="AW8180"/>
  <c r="AW7393"/>
  <c r="AW7389"/>
  <c r="AW5618"/>
  <c r="AW5622"/>
  <c r="AW7967" l="1"/>
  <c r="AW4994"/>
  <c r="AW4990"/>
  <c r="AW7346"/>
  <c r="AW4849"/>
  <c r="AW4900"/>
  <c r="AW559"/>
  <c r="AW902"/>
  <c r="AW1663"/>
  <c r="AW2354"/>
  <c r="AW4328"/>
  <c r="AW2358"/>
  <c r="AW7192"/>
  <c r="AW2500"/>
  <c r="AW719"/>
  <c r="AW385"/>
  <c r="AW3908"/>
  <c r="AW1829"/>
  <c r="J5186"/>
  <c r="AW1461"/>
  <c r="AW8118"/>
  <c r="AW2165"/>
  <c r="AW6592"/>
  <c r="AW2972"/>
  <c r="AW6395"/>
  <c r="AW3904"/>
  <c r="AW3487"/>
  <c r="AW1932"/>
  <c r="AW906"/>
  <c r="AW6302"/>
  <c r="AW109"/>
  <c r="AW3720"/>
  <c r="AW6102"/>
  <c r="AW5716"/>
  <c r="AW2496"/>
  <c r="AW6204"/>
  <c r="AW2026"/>
  <c r="AW1314"/>
  <c r="AW792"/>
  <c r="AW4896"/>
  <c r="AJ8549"/>
  <c r="AW4139"/>
  <c r="AW3672"/>
  <c r="AW788"/>
  <c r="AW7826"/>
  <c r="AW1928"/>
  <c r="AW6792"/>
  <c r="AW6200"/>
  <c r="AW56"/>
  <c r="AW7599"/>
  <c r="AW6298"/>
  <c r="AW2022"/>
  <c r="AW3676"/>
  <c r="AW389"/>
  <c r="AW6399"/>
  <c r="AW6645"/>
  <c r="AW6249"/>
  <c r="AW2264"/>
  <c r="AW4332"/>
  <c r="AJ7913"/>
  <c r="J7140"/>
  <c r="AW5041"/>
  <c r="AW5037"/>
  <c r="AW8184"/>
  <c r="AW4805"/>
  <c r="AW6970"/>
  <c r="AW8456"/>
  <c r="AW4002"/>
  <c r="AW2169"/>
  <c r="AW2402"/>
  <c r="AW4801"/>
  <c r="AW3716"/>
  <c r="AW4143"/>
  <c r="AW6596"/>
  <c r="AW6788"/>
  <c r="AW5720"/>
  <c r="AW60"/>
  <c r="AW3998"/>
  <c r="AW444"/>
  <c r="AW6253"/>
  <c r="AW4563"/>
  <c r="AW2406"/>
  <c r="AW3812"/>
  <c r="AW2453"/>
  <c r="W8302"/>
  <c r="J8549"/>
  <c r="AW5135"/>
  <c r="W8549"/>
  <c r="AW3808"/>
  <c r="J7202"/>
  <c r="J8302"/>
  <c r="AW2449"/>
  <c r="AW2779"/>
  <c r="AJ7790"/>
  <c r="AW5131"/>
  <c r="W729"/>
  <c r="AW4186"/>
  <c r="AW3491"/>
  <c r="AW4096"/>
  <c r="AW2968"/>
  <c r="AW8696"/>
  <c r="AW4092"/>
  <c r="AW6743"/>
  <c r="AW4190"/>
  <c r="AW6739"/>
  <c r="AW6932"/>
  <c r="AW6939"/>
  <c r="AW3019"/>
  <c r="AW2543"/>
  <c r="AW8122"/>
  <c r="AW7595"/>
  <c r="AW7249"/>
  <c r="AW448"/>
  <c r="AW3015"/>
  <c r="AW7968"/>
  <c r="AW563"/>
  <c r="AW2547"/>
  <c r="AW1531"/>
  <c r="AW4233"/>
  <c r="AW3345"/>
  <c r="AW5569"/>
  <c r="AW5176"/>
  <c r="AW3629"/>
  <c r="W5186"/>
  <c r="W7202"/>
  <c r="AW5088"/>
  <c r="AW7694"/>
  <c r="AW5573"/>
  <c r="AW3625"/>
  <c r="AW4515"/>
  <c r="AW5084"/>
  <c r="AW7690"/>
  <c r="AK5186"/>
  <c r="AW2311"/>
  <c r="AW4519"/>
  <c r="AJ729"/>
  <c r="AW2307"/>
  <c r="AW4237"/>
  <c r="AW3349"/>
  <c r="AW7970"/>
  <c r="AW4710"/>
  <c r="AW7484"/>
  <c r="AW8294"/>
  <c r="AW8065"/>
  <c r="M7913"/>
  <c r="AB7790"/>
  <c r="AW7342"/>
  <c r="AW508"/>
  <c r="AW848"/>
  <c r="AW3250"/>
  <c r="AW6151"/>
  <c r="AW7966"/>
  <c r="AW6936"/>
  <c r="AW7245"/>
  <c r="AW279"/>
  <c r="AW5476"/>
  <c r="AW8362"/>
  <c r="AW7543"/>
  <c r="AW8018"/>
  <c r="AW8793"/>
  <c r="AW6641"/>
  <c r="AW6547"/>
  <c r="AW8241"/>
  <c r="AW8360"/>
  <c r="Z8549"/>
  <c r="AW5472"/>
  <c r="AW8747"/>
  <c r="AW2594"/>
  <c r="AW504"/>
  <c r="AW8741"/>
  <c r="AW844"/>
  <c r="AW6543"/>
  <c r="AW2260"/>
  <c r="AW4706"/>
  <c r="AW275"/>
  <c r="AW8356"/>
  <c r="AW7488"/>
  <c r="AW8298"/>
  <c r="AW8069"/>
  <c r="AG729"/>
  <c r="AW8800"/>
  <c r="AW2590"/>
  <c r="AW8014"/>
  <c r="AW8797"/>
  <c r="AW3254"/>
  <c r="AW7539"/>
  <c r="AW6155"/>
  <c r="AW8245"/>
  <c r="AW8406"/>
  <c r="AC8302"/>
  <c r="AW1675"/>
  <c r="AW8604"/>
  <c r="AW1319"/>
  <c r="AW8933"/>
  <c r="AW1174"/>
  <c r="AW622"/>
  <c r="AW8610"/>
  <c r="AW8939"/>
  <c r="AW8608"/>
  <c r="AW8412"/>
  <c r="AK8549"/>
  <c r="AW1373"/>
  <c r="AW1167"/>
  <c r="AW8937"/>
  <c r="AW9091"/>
  <c r="AN8302"/>
  <c r="AW8410"/>
  <c r="AW1598"/>
  <c r="AS7790"/>
  <c r="AW1379"/>
  <c r="AW1833" l="1"/>
  <c r="AW1171"/>
  <c r="AW5182"/>
  <c r="AW8745"/>
  <c r="AW7202"/>
  <c r="AJ8560"/>
  <c r="AW1377"/>
  <c r="AW7198"/>
  <c r="J7790"/>
  <c r="AJ8302"/>
  <c r="AW963"/>
  <c r="AW1321"/>
  <c r="J8560"/>
  <c r="W8560"/>
  <c r="AW7825"/>
  <c r="AW729"/>
  <c r="AW5186"/>
  <c r="AW7140"/>
  <c r="Z8560"/>
  <c r="M8302"/>
  <c r="AW725"/>
  <c r="AK8560"/>
  <c r="AW8455"/>
  <c r="AW7790"/>
  <c r="AW8302" l="1"/>
  <c r="AW7913"/>
  <c r="AW8549"/>
  <c r="AW8560" l="1"/>
</calcChain>
</file>

<file path=xl/comments1.xml><?xml version="1.0" encoding="utf-8"?>
<comments xmlns="http://schemas.openxmlformats.org/spreadsheetml/2006/main">
  <authors>
    <author>Min-Fin</author>
    <author>Nihad</author>
  </authors>
  <commentList>
    <comment ref="J818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   1.200
PRERAS   -     4.000
OSTATAK       5.200</t>
        </r>
      </text>
    </comment>
    <comment ref="J821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  30.000
PRERAS   -    20.000
OSTATAK      50.000</t>
        </r>
      </text>
    </comment>
    <comment ref="J830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  67.000
PRERAS   -     4.000
OSTATAK      63.000</t>
        </r>
      </text>
    </comment>
    <comment ref="J836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  50.000
PRERAS   -     20.000
OSTATAK      30.000</t>
        </r>
      </text>
    </comment>
    <comment ref="AJ867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    123.625
RAZG        3.739
UNOS        3.327
UNOS NOV 66.048</t>
        </r>
      </text>
    </comment>
    <comment ref="AJ875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           14.220
RAZGRANICE       891
UNOS NOV       5.505</t>
        </r>
      </text>
    </comment>
    <comment ref="AJ885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  63.000
RAZGRANICENJE 249.369</t>
        </r>
      </text>
    </comment>
    <comment ref="AJ886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          380
RAZGRANICE  271
UNOS NOV    447</t>
        </r>
      </text>
    </comment>
    <comment ref="J1109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10.000
PRERAS       +2.000
STANJE        12.000</t>
        </r>
      </text>
    </comment>
    <comment ref="J1115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13.000
PRERAS     + 7.000
STANJE        20.000</t>
        </r>
      </text>
    </comment>
    <comment ref="AJ1121" authorId="1">
      <text>
        <r>
          <rPr>
            <b/>
            <sz val="9"/>
            <color indexed="81"/>
            <rFont val="Tahoma"/>
            <family val="2"/>
            <charset val="238"/>
          </rPr>
          <t>Nihad:</t>
        </r>
        <r>
          <rPr>
            <sz val="9"/>
            <color indexed="81"/>
            <rFont val="Tahoma"/>
            <family val="2"/>
            <charset val="238"/>
          </rPr>
          <t xml:space="preserve">
UNOS1   2.000</t>
        </r>
      </text>
    </comment>
    <comment ref="J1125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45.000
PRERAS     +1.550
STANJE       46.550</t>
        </r>
      </text>
    </comment>
    <comment ref="J1127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27.000
PRERAS     - 14.500
STANJE        12.500</t>
        </r>
      </text>
    </comment>
    <comment ref="J1128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40.000
PRERAS     -  2.050
STANJE        37.950</t>
        </r>
      </text>
    </comment>
    <comment ref="AJ1132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  0,00
UNOS          14.000
STANJE        14.000
UNOS            2.500
UNOS            2.000
UNOS           10.000
STANJE        28.500</t>
        </r>
      </text>
    </comment>
    <comment ref="AJ1137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RAZGRANICENJE   12.700
UNOS                 3.000
UNOS                 2.100
UNOS                 5.000
UNOS                20.000
UNOS                22.500</t>
        </r>
      </text>
    </comment>
    <comment ref="J1150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200.000
PRERAS     +161.000
STANJE        361.000</t>
        </r>
      </text>
    </comment>
    <comment ref="J1154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195.000
PRERAS     - 150.000
STANJE       45.000</t>
        </r>
      </text>
    </comment>
    <comment ref="J1155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3.000
PRERAS     +6.000
STANJE       9.000</t>
        </r>
      </text>
    </comment>
    <comment ref="J1156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90.000
PRERAS     - 11.000
STANJE       79.000</t>
        </r>
      </text>
    </comment>
    <comment ref="AJ1230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RAZGRANICENJE 613.588 KM</t>
        </r>
      </text>
    </comment>
    <comment ref="AJ1309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razgraničenja     110.000
unos               100.000
UNOS NOV       150.000</t>
        </r>
      </text>
    </comment>
    <comment ref="AJ1561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   119.800 KM
RAZGRA        143.089 KM
UKUPNO        262.889 KM</t>
        </r>
      </text>
    </comment>
    <comment ref="AJ1574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   42.100 KM
RAZGRA        46.590 KM
UKUPNO        88.690 KM</t>
        </r>
      </text>
    </comment>
    <comment ref="J1699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 10.000
STANJE     -  5.000
STANJE        5.000</t>
        </r>
      </text>
    </comment>
    <comment ref="J1702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 10.000
STANJE     -  10.000
STANJE        .0.00</t>
        </r>
      </text>
    </comment>
    <comment ref="AJ1706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   18.600 KM
RAZGRA        18.514 KM
UKUPNO        37.114 KM</t>
        </r>
      </text>
    </comment>
    <comment ref="AJ1712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  27.200
UNOS   60.433
SALDO 87.633</t>
        </r>
      </text>
    </comment>
    <comment ref="J1713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PRERASPODJELA -30.000 KM
PRERASPODJELA -20.000 KM
STANJE             250.000</t>
        </r>
      </text>
    </comment>
    <comment ref="AJ1723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RAZGRANICENJE 2.000 KM</t>
        </r>
      </text>
    </comment>
    <comment ref="I1735" authorId="1">
      <text>
        <r>
          <rPr>
            <b/>
            <sz val="9"/>
            <color indexed="81"/>
            <rFont val="Tahoma"/>
            <family val="2"/>
            <charset val="238"/>
          </rPr>
          <t>Nihad:</t>
        </r>
        <r>
          <rPr>
            <sz val="9"/>
            <color indexed="81"/>
            <rFont val="Tahoma"/>
            <family val="2"/>
            <charset val="238"/>
          </rPr>
          <t xml:space="preserve">
promijenjen opis
</t>
        </r>
      </text>
    </comment>
    <comment ref="J1738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  100.000
PRERASPO      50.000
STANJE          50.000
</t>
        </r>
      </text>
    </comment>
    <comment ref="J1739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 200.000
PRERASP    - 30.000
STANJE        170.000
</t>
        </r>
      </text>
    </comment>
    <comment ref="J1766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 100.000
PRERSPO   + 82.000
STANJE        182.000</t>
        </r>
      </text>
    </comment>
    <comment ref="AJ1766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137.025
</t>
        </r>
      </text>
    </comment>
    <comment ref="J1770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PRERASPODJELA +30.000 KM</t>
        </r>
      </text>
    </comment>
    <comment ref="J1772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100.000
PRERASPO   33.000
STANJE       133.000</t>
        </r>
      </text>
    </comment>
    <comment ref="AJ1772" authorId="1">
      <text>
        <r>
          <rPr>
            <b/>
            <sz val="9"/>
            <color indexed="81"/>
            <rFont val="Tahoma"/>
            <family val="2"/>
            <charset val="238"/>
          </rPr>
          <t>Nihad:</t>
        </r>
        <r>
          <rPr>
            <sz val="9"/>
            <color indexed="81"/>
            <rFont val="Tahoma"/>
            <family val="2"/>
            <charset val="238"/>
          </rPr>
          <t xml:space="preserve">
UNOS   91.975
UNOS   30.000
</t>
        </r>
      </text>
    </comment>
    <comment ref="AJ1874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RAZGRANICENJE  600 KM</t>
        </r>
      </text>
    </comment>
    <comment ref="AJ1909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1 2.668 KM
UNOS 2 1.750 KM</t>
        </r>
      </text>
    </comment>
    <comment ref="AJ1910" authorId="1">
      <text>
        <r>
          <rPr>
            <b/>
            <sz val="9"/>
            <color indexed="81"/>
            <rFont val="Tahoma"/>
            <family val="2"/>
            <charset val="238"/>
          </rPr>
          <t>Nihad:</t>
        </r>
        <r>
          <rPr>
            <sz val="9"/>
            <color indexed="81"/>
            <rFont val="Tahoma"/>
            <family val="2"/>
            <charset val="238"/>
          </rPr>
          <t xml:space="preserve">
UNOS1    2.132</t>
        </r>
      </text>
    </comment>
    <comment ref="AJ1914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1 1.020 KM
UNOS 2 1.150 KM</t>
        </r>
      </text>
    </comment>
    <comment ref="J1921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         280
</t>
        </r>
      </text>
    </comment>
    <comment ref="AJ1921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UNOS1   1.200
UNOS2   1.900</t>
        </r>
      </text>
    </comment>
    <comment ref="AJ2003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NOV     971</t>
        </r>
      </text>
    </comment>
    <comment ref="J2053" authorId="1">
      <text>
        <r>
          <rPr>
            <b/>
            <sz val="9"/>
            <color indexed="81"/>
            <rFont val="Tahoma"/>
            <family val="2"/>
            <charset val="238"/>
          </rPr>
          <t>Nihad:</t>
        </r>
        <r>
          <rPr>
            <sz val="9"/>
            <color indexed="81"/>
            <rFont val="Tahoma"/>
            <family val="2"/>
            <charset val="238"/>
          </rPr>
          <t xml:space="preserve">
UNOS REBALANS   160
UNOS                 160</t>
        </r>
      </text>
    </comment>
    <comment ref="AJ2062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5.000
UNOS NOV 4.180</t>
        </r>
      </text>
    </comment>
    <comment ref="AJ2103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3.520</t>
        </r>
      </text>
    </comment>
    <comment ref="AJ2110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   18.000. KM</t>
        </r>
      </text>
    </comment>
    <comment ref="W2145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NOV     .1.456</t>
        </r>
      </text>
    </comment>
    <comment ref="AJ2145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1.428</t>
        </r>
      </text>
    </comment>
    <comment ref="AJ2146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877</t>
        </r>
      </text>
    </comment>
    <comment ref="AJ2148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412</t>
        </r>
      </text>
    </comment>
    <comment ref="W2150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NOV     2.295</t>
        </r>
      </text>
    </comment>
    <comment ref="AJ2150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800</t>
        </r>
      </text>
    </comment>
    <comment ref="AJ2157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6.500 KM</t>
        </r>
      </text>
    </comment>
    <comment ref="W2158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NOV    1.323
</t>
        </r>
      </text>
    </comment>
    <comment ref="AJ2158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RAZGRANICENJE  3.667 KM</t>
        </r>
      </text>
    </comment>
    <comment ref="AJ2193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1.900</t>
        </r>
      </text>
    </comment>
    <comment ref="AJ2194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760</t>
        </r>
      </text>
    </comment>
    <comment ref="J2196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PRERASPODJELA 4.000 KM</t>
        </r>
      </text>
    </comment>
    <comment ref="AJ2196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U BUDŽET 6.000 KM</t>
        </r>
      </text>
    </comment>
    <comment ref="J2198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PRERASPODJELA-5.000 KM</t>
        </r>
      </text>
    </comment>
    <comment ref="AJ2198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500</t>
        </r>
      </text>
    </comment>
    <comment ref="J2205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PRERASPODJELA+1.000 KM</t>
        </r>
      </text>
    </comment>
    <comment ref="AJ2240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450</t>
        </r>
      </text>
    </comment>
    <comment ref="AJ2245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500</t>
        </r>
      </text>
    </comment>
    <comment ref="AJ2252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RAZGRANICENJE  1490 KM</t>
        </r>
      </text>
    </comment>
    <comment ref="AJ2253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5.000
RAZGRAC   3.000
UNOS        1.000</t>
        </r>
      </text>
    </comment>
    <comment ref="AJ2288" authorId="0">
      <text>
        <r>
          <rPr>
            <b/>
            <sz val="9"/>
            <color indexed="81"/>
            <rFont val="Tahoma"/>
            <family val="2"/>
            <charset val="238"/>
          </rPr>
          <t xml:space="preserve">Min-Fin:
</t>
        </r>
        <r>
          <rPr>
            <sz val="9"/>
            <color indexed="81"/>
            <rFont val="Tahoma"/>
            <family val="2"/>
            <charset val="238"/>
          </rPr>
          <t>POČ.ST    1.000 KM</t>
        </r>
        <r>
          <rPr>
            <sz val="9"/>
            <color indexed="81"/>
            <rFont val="Tahoma"/>
            <family val="2"/>
            <charset val="238"/>
          </rPr>
          <t xml:space="preserve">
UNOSI     2.000 KM</t>
        </r>
      </text>
    </comment>
    <comment ref="AJ2289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UNOSI         31.122 KM</t>
        </r>
      </text>
    </comment>
    <comment ref="AJ2291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UNOSI         7.700KM</t>
        </r>
      </text>
    </comment>
    <comment ref="AJ2335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RAZGRANICENJE 5.192 KM</t>
        </r>
      </text>
    </comment>
    <comment ref="AJ2340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RAZGRANICENJE  3411 KM</t>
        </r>
      </text>
    </comment>
    <comment ref="AJ2347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RAZGRANICENJE 4.743 KM</t>
        </r>
      </text>
    </comment>
    <comment ref="AJ2394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NOV    800</t>
        </r>
      </text>
    </comment>
    <comment ref="AJ2477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RAZGRANICENJE  2210 KM</t>
        </r>
      </text>
    </comment>
    <comment ref="AJ2478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24.750</t>
        </r>
      </text>
    </comment>
    <comment ref="J2480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    0.00
PRERAS       + 5.000
STANJE          5.000</t>
        </r>
      </text>
    </comment>
    <comment ref="J2482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 15.000
PRERAS       - 5.000
STANJE        10.000</t>
        </r>
      </text>
    </comment>
    <comment ref="AJ2489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 4.000
UNSO         5.000
STANJE       9.000</t>
        </r>
      </text>
    </comment>
    <comment ref="AJ2527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U BUDŽET 2.910 KM
UNOS U BUDŽET 6.000 KM</t>
        </r>
      </text>
    </comment>
    <comment ref="AJ2536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U BUDŽET 1.000 KM</t>
        </r>
      </text>
    </comment>
    <comment ref="AJ2571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   400</t>
        </r>
      </text>
    </comment>
    <comment ref="AJ2572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NOV 643
</t>
        </r>
      </text>
    </comment>
    <comment ref="J2574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NOV   400</t>
        </r>
      </text>
    </comment>
    <comment ref="AJ2574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   2.000
UNOS      500</t>
        </r>
      </text>
    </comment>
    <comment ref="J2576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NOV   370</t>
        </r>
      </text>
    </comment>
    <comment ref="J2583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NOV   600</t>
        </r>
      </text>
    </comment>
    <comment ref="AJ2583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   5.500
UNOS NOV 1.500
UNOS NOV   800</t>
        </r>
      </text>
    </comment>
    <comment ref="AJ2630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  2.000</t>
        </r>
      </text>
    </comment>
    <comment ref="AJ2631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  5.000 KM</t>
        </r>
      </text>
    </comment>
    <comment ref="AJ2652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RAZGRANICENJE 4.500 KM</t>
        </r>
      </text>
    </comment>
    <comment ref="AJ2654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RAZGRANICENJE  500 KM</t>
        </r>
      </text>
    </comment>
    <comment ref="AJ2655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RAZGRANICENJE  500 KM</t>
        </r>
      </text>
    </comment>
    <comment ref="AJ2660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RAZGRANICENJE  500 KM</t>
        </r>
      </text>
    </comment>
    <comment ref="AJ2662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RAZGRANICENJE     1.000
UNOS   NOV           880</t>
        </r>
      </text>
    </comment>
    <comment ref="AJ2665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3.000
UNOS NOV   120</t>
        </r>
      </text>
    </comment>
    <comment ref="W2670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 NOV  9.844</t>
        </r>
      </text>
    </comment>
    <comment ref="AJ2670" authorId="0">
      <text>
        <r>
          <rPr>
            <b/>
            <sz val="9"/>
            <color indexed="81"/>
            <rFont val="Tahoma"/>
            <family val="2"/>
            <charset val="238"/>
          </rPr>
          <t>Min-Fin:
POCETNO   7.000</t>
        </r>
        <r>
          <rPr>
            <sz val="9"/>
            <color indexed="81"/>
            <rFont val="Tahoma"/>
            <family val="2"/>
            <charset val="238"/>
          </rPr>
          <t xml:space="preserve">
UNOS NOV  3.840</t>
        </r>
      </text>
    </comment>
    <comment ref="AJ2678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 3.000
RAZGRAN    5.698
UNOS NOV  1.800</t>
        </r>
      </text>
    </comment>
    <comment ref="AJ2713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2.441
UNOS   748</t>
        </r>
      </text>
    </comment>
    <comment ref="AJ2760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   2.312
UNOS      708</t>
        </r>
      </text>
    </comment>
    <comment ref="AJ2765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U BUDET   100 KM</t>
        </r>
      </text>
    </comment>
    <comment ref="AJ2772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NOV  40.000</t>
        </r>
      </text>
    </comment>
    <comment ref="AJ2807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- 2.065 KM
UNOS - 642 KM
UNOS NOV- 2.065 KM
</t>
        </r>
      </text>
    </comment>
    <comment ref="AJ2855" authorId="1">
      <text>
        <r>
          <rPr>
            <b/>
            <sz val="9"/>
            <color indexed="81"/>
            <rFont val="Tahoma"/>
            <family val="2"/>
            <charset val="238"/>
          </rPr>
          <t>Nihad:</t>
        </r>
        <r>
          <rPr>
            <sz val="9"/>
            <color indexed="81"/>
            <rFont val="Tahoma"/>
            <family val="2"/>
            <charset val="238"/>
          </rPr>
          <t xml:space="preserve">
UNOS      1.206
UNOS        376</t>
        </r>
      </text>
    </comment>
    <comment ref="AJ2902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  2.470
UNOS   761
UNOS NOV 2.470</t>
        </r>
      </text>
    </comment>
    <comment ref="AJ2905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NOV   7.000
</t>
        </r>
      </text>
    </comment>
    <comment ref="AJ2907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U BUDŽET 1.600 KM</t>
        </r>
      </text>
    </comment>
    <comment ref="AJ2915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NOV   7.008</t>
        </r>
      </text>
    </comment>
    <comment ref="W2936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497 KM
UNOS 499 KM
UNOS NOV  749
UNOS NOV  225</t>
        </r>
      </text>
    </comment>
    <comment ref="AJ2949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  1.825
UNOS     559
UNOS  NOV 1.825</t>
        </r>
      </text>
    </comment>
    <comment ref="J2952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1000
UNOS NOV  176</t>
        </r>
      </text>
    </comment>
    <comment ref="AJ2954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U BUDŽET 800 KM</t>
        </r>
      </text>
    </comment>
    <comment ref="W2961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RAZGRANICENJE 210 KM</t>
        </r>
      </text>
    </comment>
    <comment ref="AJ2961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  40.000</t>
        </r>
      </text>
    </comment>
    <comment ref="AJ2996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  2.190
UNOS     671
UNOS NOV  2.190</t>
        </r>
      </text>
    </comment>
    <comment ref="AJ3001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U BUDŽET 1.200 KM</t>
        </r>
      </text>
    </comment>
    <comment ref="AJ3043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1.832
UNOS   561
UNOS NOV  1.832</t>
        </r>
      </text>
    </comment>
    <comment ref="AJ3048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1000
UNOS         200
STANJE      1.200
UNOS        2.000</t>
        </r>
      </text>
    </comment>
    <comment ref="J3087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NOV   348</t>
        </r>
      </text>
    </comment>
    <comment ref="AJ3090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  365   KM</t>
        </r>
      </text>
    </comment>
    <comment ref="J3095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  400 KM
UNOS NOV 252</t>
        </r>
      </text>
    </comment>
    <comment ref="W3102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RAZGRANICENJE 1000 KM</t>
        </r>
      </text>
    </comment>
    <comment ref="AJ3124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RAZGRANICENJE 2.582 KM
UNOS               851</t>
        </r>
      </text>
    </comment>
    <comment ref="AJ3137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RAZGRANICENJE 1.089 KM</t>
        </r>
      </text>
    </comment>
    <comment ref="AJ3149" authorId="1">
      <text>
        <r>
          <rPr>
            <b/>
            <sz val="9"/>
            <color indexed="81"/>
            <rFont val="Tahoma"/>
            <family val="2"/>
            <charset val="238"/>
          </rPr>
          <t>Nihad:</t>
        </r>
        <r>
          <rPr>
            <sz val="9"/>
            <color indexed="81"/>
            <rFont val="Tahoma"/>
            <family val="2"/>
            <charset val="238"/>
          </rPr>
          <t xml:space="preserve">
UNOS1   10.000</t>
        </r>
      </text>
    </comment>
    <comment ref="AJ3184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RAZGRANICENJE  500 KM</t>
        </r>
      </text>
    </comment>
    <comment ref="AJ3218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RAZGRANICENJE 2.767 KM</t>
        </r>
      </text>
    </comment>
    <comment ref="AJ3231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RAZGRANICENJE 3.113 KM</t>
        </r>
      </text>
    </comment>
    <comment ref="AJ3278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RAZGRANICENJE 744 KM</t>
        </r>
      </text>
    </comment>
    <comment ref="W3312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RAZGRANICENJE 6.600 KM</t>
        </r>
      </text>
    </comment>
    <comment ref="AJ3325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RAZGRANICENJE  639 KM</t>
        </r>
      </text>
    </comment>
    <comment ref="AJ3337" authorId="1">
      <text>
        <r>
          <rPr>
            <b/>
            <sz val="9"/>
            <color indexed="81"/>
            <rFont val="Tahoma"/>
            <family val="2"/>
            <charset val="238"/>
          </rPr>
          <t>Nihad:</t>
        </r>
        <r>
          <rPr>
            <sz val="9"/>
            <color indexed="81"/>
            <rFont val="Tahoma"/>
            <family val="2"/>
            <charset val="238"/>
          </rPr>
          <t xml:space="preserve">
UNOS1    10.000</t>
        </r>
      </text>
    </comment>
    <comment ref="AJ3373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RAZGRANICENJE 2.278 KM</t>
        </r>
      </text>
    </comment>
    <comment ref="J3374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  0
unos      200
UNOS NOV 100
</t>
        </r>
      </text>
    </comment>
    <comment ref="J3376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  0
unos      200
</t>
        </r>
      </text>
    </comment>
    <comment ref="J3385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2.000
UNOS          800
UNOS          225 
UNOS NOV   320</t>
        </r>
      </text>
    </comment>
    <comment ref="W3420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   4.498</t>
        </r>
      </text>
    </comment>
    <comment ref="W3425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  7.120</t>
        </r>
      </text>
    </comment>
    <comment ref="AJ3520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           1.000
UNOS              500</t>
        </r>
      </text>
    </comment>
    <comment ref="AJ3527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RAZGRANICENJE  200 KM</t>
        </r>
      </text>
    </comment>
    <comment ref="AJ3559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     600 KM
</t>
        </r>
      </text>
    </comment>
    <comment ref="W3561" authorId="1">
      <text>
        <r>
          <rPr>
            <b/>
            <sz val="9"/>
            <color indexed="81"/>
            <rFont val="Tahoma"/>
            <family val="2"/>
            <charset val="238"/>
          </rPr>
          <t>Nihad:</t>
        </r>
        <r>
          <rPr>
            <sz val="9"/>
            <color indexed="81"/>
            <rFont val="Tahoma"/>
            <family val="2"/>
            <charset val="238"/>
          </rPr>
          <t xml:space="preserve">
UNOS1 6.000</t>
        </r>
      </text>
    </comment>
    <comment ref="AJ3561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     1.000
PRED.SAL.  12.800 KM
UNOS        1.400 KM</t>
        </r>
      </text>
    </comment>
    <comment ref="AP3561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1000
UNOS 1400
</t>
        </r>
      </text>
    </comment>
    <comment ref="W3562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450
UNOS NOV 100</t>
        </r>
      </text>
    </comment>
    <comment ref="AJ3562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PRED SALDO  8600 KM
UNOS            800 KM</t>
        </r>
      </text>
    </comment>
    <comment ref="W3566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UNOS1   23.000
UNOS 2  23.997 
UNOS NOV 25.814</t>
        </r>
      </text>
    </comment>
    <comment ref="AJ3566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RAZGRANICENJE 10.710
UNOS               2.000
UNOS               2.200
UNOS              15.000
UNOS               1.840</t>
        </r>
      </text>
    </comment>
    <comment ref="AP3566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SALDO 2000 KM
UNOS   2200 KM</t>
        </r>
      </text>
    </comment>
    <comment ref="AJ3658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RAZGRANICENJE 3154 KM</t>
        </r>
      </text>
    </comment>
    <comment ref="AJ3705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1400 KM</t>
        </r>
      </text>
    </comment>
    <comment ref="AJ3731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  3.000</t>
        </r>
      </text>
    </comment>
    <comment ref="J3744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NOV   1.500</t>
        </r>
      </text>
    </comment>
    <comment ref="J3756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    660 KM
</t>
        </r>
      </text>
    </comment>
    <comment ref="J3757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POČ.STA        6.000
UNOS            1.000
SALDO          7.000</t>
        </r>
      </text>
    </comment>
    <comment ref="W3836" authorId="1">
      <text>
        <r>
          <rPr>
            <b/>
            <sz val="9"/>
            <color indexed="81"/>
            <rFont val="Tahoma"/>
            <family val="2"/>
            <charset val="238"/>
          </rPr>
          <t>Nihad:</t>
        </r>
        <r>
          <rPr>
            <sz val="9"/>
            <color indexed="81"/>
            <rFont val="Tahoma"/>
            <family val="2"/>
            <charset val="238"/>
          </rPr>
          <t xml:space="preserve">
UNOS1    953</t>
        </r>
      </text>
    </comment>
    <comment ref="AJ3836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  0
UNOS         192
STANJE       192</t>
        </r>
      </text>
    </comment>
    <comment ref="J3841" authorId="1">
      <text>
        <r>
          <rPr>
            <b/>
            <sz val="9"/>
            <color indexed="81"/>
            <rFont val="Tahoma"/>
            <family val="2"/>
            <charset val="238"/>
          </rPr>
          <t>Nihad:</t>
        </r>
        <r>
          <rPr>
            <sz val="9"/>
            <color indexed="81"/>
            <rFont val="Tahoma"/>
            <family val="2"/>
            <charset val="238"/>
          </rPr>
          <t xml:space="preserve">
unos REBALANSOM 2.280
UNOS  3.350</t>
        </r>
      </text>
    </comment>
    <comment ref="W3841" authorId="1">
      <text>
        <r>
          <rPr>
            <b/>
            <sz val="9"/>
            <color indexed="81"/>
            <rFont val="Tahoma"/>
            <family val="2"/>
            <charset val="238"/>
          </rPr>
          <t xml:space="preserve">Nihad:
</t>
        </r>
        <r>
          <rPr>
            <sz val="9"/>
            <color indexed="81"/>
            <rFont val="Tahoma"/>
            <family val="2"/>
            <charset val="238"/>
          </rPr>
          <t>UNOS1    9.244</t>
        </r>
      </text>
    </comment>
    <comment ref="W3848" authorId="1">
      <text>
        <r>
          <rPr>
            <b/>
            <sz val="9"/>
            <color indexed="81"/>
            <rFont val="Tahoma"/>
            <family val="2"/>
            <charset val="238"/>
          </rPr>
          <t>Nihad:</t>
        </r>
        <r>
          <rPr>
            <sz val="9"/>
            <color indexed="81"/>
            <rFont val="Tahoma"/>
            <family val="2"/>
            <charset val="238"/>
          </rPr>
          <t xml:space="preserve">
UNOS1    1.287</t>
        </r>
      </text>
    </comment>
    <comment ref="AJ3849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RAZGRANICENJE 18.380 KM</t>
        </r>
      </text>
    </comment>
    <comment ref="J3885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11.000
UNOS           768
STANJE       11.768
UNOS NOV      540
</t>
        </r>
      </text>
    </comment>
    <comment ref="J3896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    1.258</t>
        </r>
      </text>
    </comment>
    <comment ref="J3929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POČ.       2.000
PRER.       -500
SAL.        1.500</t>
        </r>
      </text>
    </comment>
    <comment ref="J3932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POČ.       30.000
PRER.       -500
SAL.       29.500</t>
        </r>
      </text>
    </comment>
    <comment ref="J3935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POČ.         1.500
PRER.      +1000
SAL.       2.500</t>
        </r>
      </text>
    </comment>
    <comment ref="AJ3937" authorId="1">
      <text>
        <r>
          <rPr>
            <b/>
            <sz val="9"/>
            <color indexed="81"/>
            <rFont val="Tahoma"/>
            <family val="2"/>
            <charset val="238"/>
          </rPr>
          <t>Nihad:</t>
        </r>
        <r>
          <rPr>
            <sz val="9"/>
            <color indexed="81"/>
            <rFont val="Tahoma"/>
            <family val="2"/>
            <charset val="238"/>
          </rPr>
          <t xml:space="preserve">
UNOS1   1.000</t>
        </r>
      </text>
    </comment>
    <comment ref="J3979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POČ.ST     0 KM
PRER.     + 1.000 KM
SALDO     1.000 KM</t>
        </r>
      </text>
    </comment>
    <comment ref="J3982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POČ.STANJE    5.500 KM
PRERAS.         1.000 KM
STANJE          6.500 KM</t>
        </r>
      </text>
    </comment>
    <comment ref="J3984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POČ.STANJE     3.100 KM
PRER.           - 2.000 KM
SALDO            1.100 KM</t>
        </r>
      </text>
    </comment>
    <comment ref="J4029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 1.000
UNOS           780</t>
        </r>
      </text>
    </comment>
    <comment ref="J4038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PRED.SALDO      5.000 KM
UNOS U BUDŽET 1.335 KM
UNOS               1.000 KM
UNOS                 845  KM
UNOS NOV        2 010</t>
        </r>
      </text>
    </comment>
    <comment ref="W4038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2.500
RAZGRANICENJE 1.500
UKUPNO  4.000</t>
        </r>
      </text>
    </comment>
    <comment ref="AJ4060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- 5.000 KM</t>
        </r>
      </text>
    </comment>
    <comment ref="W4078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5.500
UNOS 1.850</t>
        </r>
      </text>
    </comment>
    <comment ref="AJ4123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NOV 6.000</t>
        </r>
      </text>
    </comment>
    <comment ref="AJ4167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3.000 KM</t>
        </r>
      </text>
    </comment>
    <comment ref="W4179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RAZGRANICENJE 2.500 KM</t>
        </r>
      </text>
    </comment>
    <comment ref="AJ4179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5.000 KM</t>
        </r>
      </text>
    </comment>
    <comment ref="AJ4211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U NOV  2.262</t>
        </r>
      </text>
    </comment>
    <comment ref="W4219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  3.905
UNOS    3.476
STANJE   7.381</t>
        </r>
      </text>
    </comment>
    <comment ref="AJ4219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RAZGRAN.         2.347 KM
UNOS U BUDŽET 3000 KM
UNOS U BUDŽET 2000 KM
UNOS U NOV    2.000</t>
        </r>
      </text>
    </comment>
    <comment ref="AJ4264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NOV 10.000</t>
        </r>
      </text>
    </comment>
    <comment ref="J4308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POĆ.        80.000
PRER.       -3.000
OST.       77.000</t>
        </r>
      </text>
    </comment>
    <comment ref="J4311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POĆ.      3..000
PRER.       +2..000
OST.       5.000</t>
        </r>
      </text>
    </comment>
    <comment ref="J4321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POĆ.       10.000
PRER.       +1..000
OST.      11.000</t>
        </r>
      </text>
    </comment>
    <comment ref="AJ4368" authorId="1">
      <text>
        <r>
          <rPr>
            <b/>
            <sz val="9"/>
            <color indexed="81"/>
            <rFont val="Tahoma"/>
            <family val="2"/>
            <charset val="238"/>
          </rPr>
          <t>Nihad:</t>
        </r>
        <r>
          <rPr>
            <sz val="9"/>
            <color indexed="81"/>
            <rFont val="Tahoma"/>
            <family val="2"/>
            <charset val="238"/>
          </rPr>
          <t xml:space="preserve">
UNOS    2.630</t>
        </r>
      </text>
    </comment>
    <comment ref="J4402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2.000
UNOS NOV   194
</t>
        </r>
      </text>
    </comment>
    <comment ref="AJ4496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RAZGRANICENJE  530 KM</t>
        </r>
      </text>
    </comment>
    <comment ref="AJ4501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RAZGRANICENJE  340 KM</t>
        </r>
      </text>
    </comment>
    <comment ref="J4530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       7.000
PRERASPOD    -   2.000
STANJE              5.000</t>
        </r>
      </text>
    </comment>
    <comment ref="J4533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       1.000
PRERASPOD    -     500
STANJE               500</t>
        </r>
      </text>
    </comment>
    <comment ref="J4538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       1.000
PRERASPOD    -     500
STANJE               500</t>
        </r>
      </text>
    </comment>
    <comment ref="AJ4543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RAZGRANICENJE  670 KM</t>
        </r>
      </text>
    </comment>
    <comment ref="J4548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       2.000
PRERASPOD    +  3.000
STANJE             5.000</t>
        </r>
      </text>
    </comment>
    <comment ref="AJ4591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RAZGRANICENJE 777 KM</t>
        </r>
      </text>
    </comment>
    <comment ref="W4603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  2.000
UNOS          1.000
STANJE         3.000</t>
        </r>
      </text>
    </comment>
    <comment ref="J4644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 NOV  1.203</t>
        </r>
      </text>
    </comment>
    <comment ref="W4651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100</t>
        </r>
      </text>
    </comment>
    <comment ref="AJ4687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 2.340</t>
        </r>
      </text>
    </comment>
    <comment ref="AJ4692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1.200</t>
        </r>
      </text>
    </comment>
    <comment ref="W4734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NOV 1.452</t>
        </r>
      </text>
    </comment>
    <comment ref="AJ4734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U BUDET 2.700 KM
UNOS U BUDET 1.400 KM
</t>
        </r>
      </text>
    </comment>
    <comment ref="W4735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NOV 940</t>
        </r>
      </text>
    </comment>
    <comment ref="W4739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NOV 1.778</t>
        </r>
      </text>
    </comment>
    <comment ref="AJ4739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U BUDŽET 600 KM</t>
        </r>
      </text>
    </comment>
    <comment ref="W4746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NOV 1.150</t>
        </r>
      </text>
    </comment>
    <comment ref="AJ4746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U BUDŽET 600 KM
UNOS U NOV    43.900</t>
        </r>
      </text>
    </comment>
    <comment ref="AJ4747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U NOV      156.100</t>
        </r>
      </text>
    </comment>
    <comment ref="W4793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300</t>
        </r>
      </text>
    </comment>
    <comment ref="AJ4819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RAZGRANICENJE  583 KM</t>
        </r>
      </text>
    </comment>
    <comment ref="W4827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RAZGRANICENJA 2.000
</t>
        </r>
      </text>
    </comment>
    <comment ref="AJ4827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               500</t>
        </r>
      </text>
    </comment>
    <comment ref="W4830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3.000
RAZGRANI 3.400
UKUPNO    6.400
UNOS       1.000</t>
        </r>
      </text>
    </comment>
    <comment ref="AJ4833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  - 1500</t>
        </r>
      </text>
    </comment>
    <comment ref="W4835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RAZGRANICENJA   5.000
</t>
        </r>
      </text>
    </comment>
    <comment ref="AJ4835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                         500
UNOS                        1.540
RAZGRANICEMNJE          4.380
UNOS NOV                  5.000</t>
        </r>
      </text>
    </comment>
    <comment ref="AJ4842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- 1800</t>
        </r>
      </text>
    </comment>
    <comment ref="AJ4877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 1.553
UNOS    479
UNOS  NOV 1.553</t>
        </r>
      </text>
    </comment>
    <comment ref="AJ5018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U BUDET 2.079
UNOS               661</t>
        </r>
      </text>
    </comment>
    <comment ref="W5077" authorId="1">
      <text>
        <r>
          <rPr>
            <b/>
            <sz val="9"/>
            <color indexed="81"/>
            <rFont val="Tahoma"/>
            <family val="2"/>
            <charset val="238"/>
          </rPr>
          <t>Nihad:</t>
        </r>
        <r>
          <rPr>
            <sz val="9"/>
            <color indexed="81"/>
            <rFont val="Tahoma"/>
            <family val="2"/>
            <charset val="238"/>
          </rPr>
          <t xml:space="preserve">
UNOS1 2.500 </t>
        </r>
      </text>
    </comment>
    <comment ref="AJ5213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 2.500
UNOS NOV   3.500</t>
        </r>
      </text>
    </comment>
    <comment ref="J5255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PRERASPODJELA +10.000 KM</t>
        </r>
      </text>
    </comment>
    <comment ref="AJ5255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UNOSI         1.342 KM</t>
        </r>
      </text>
    </comment>
    <comment ref="J5257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PRERASPODJELA+5.000 KM</t>
        </r>
      </text>
    </comment>
    <comment ref="AJ5257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UNOSI       303 KM</t>
        </r>
      </text>
    </comment>
    <comment ref="J5258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PRERASPODJELA+2.000 KM</t>
        </r>
      </text>
    </comment>
    <comment ref="AJ5258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UNOSI       994 KM</t>
        </r>
      </text>
    </comment>
    <comment ref="J5261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PRERASPODJELA - 12.000 KM</t>
        </r>
      </text>
    </comment>
    <comment ref="J5262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PRERASPODJELA+2.000 KM</t>
        </r>
      </text>
    </comment>
    <comment ref="J5263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PRERASPODJELA- 7.000 KM</t>
        </r>
      </text>
    </comment>
    <comment ref="AJ5263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UNOSI         9.857 KM</t>
        </r>
      </text>
    </comment>
    <comment ref="AJ5270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UNOSI         1.050KM
UNOS NOV      999</t>
        </r>
      </text>
    </comment>
    <comment ref="AJ5271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NOV   5.001</t>
        </r>
      </text>
    </comment>
    <comment ref="J5307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 13.000
UNOS NOV   9.595</t>
        </r>
      </text>
    </comment>
    <comment ref="J5311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 0.00
UNOS NOV   3.210</t>
        </r>
      </text>
    </comment>
    <comment ref="J5312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 3.000
UNOS NOV   1.490</t>
        </r>
      </text>
    </comment>
    <comment ref="AJ5312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    1.000</t>
        </r>
      </text>
    </comment>
    <comment ref="J5319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 4.000
UNOS NOV   3.400</t>
        </r>
      </text>
    </comment>
    <comment ref="W5352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RAZGRANICENJE 500 KM</t>
        </r>
      </text>
    </comment>
    <comment ref="W5355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RAZGRANICENJE 500 KM</t>
        </r>
      </text>
    </comment>
    <comment ref="AJ5355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            444 </t>
        </r>
      </text>
    </comment>
    <comment ref="J5360" authorId="1">
      <text>
        <r>
          <rPr>
            <b/>
            <sz val="9"/>
            <color indexed="81"/>
            <rFont val="Tahoma"/>
            <family val="2"/>
            <charset val="238"/>
          </rPr>
          <t>Nihad:</t>
        </r>
        <r>
          <rPr>
            <sz val="9"/>
            <color indexed="81"/>
            <rFont val="Tahoma"/>
            <family val="2"/>
            <charset val="238"/>
          </rPr>
          <t xml:space="preserve">
+2.880</t>
        </r>
      </text>
    </comment>
    <comment ref="J5367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Nihad:
-10.389
POČETNO ST.  7.311 KM
PRERAS        -1.800 KM
OSTATAK.     5.511 KM</t>
        </r>
      </text>
    </comment>
    <comment ref="AJ5367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  1.250
</t>
        </r>
      </text>
    </comment>
    <comment ref="J5368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Nihad:
+7.509
POČETNO ST.  7.509 KM
PRERAS      + 1.800 KM
OSTATAK.    9.309 KM</t>
        </r>
      </text>
    </comment>
    <comment ref="W5404" authorId="1">
      <text>
        <r>
          <rPr>
            <b/>
            <sz val="9"/>
            <color indexed="81"/>
            <rFont val="Tahoma"/>
            <family val="2"/>
            <charset val="238"/>
          </rPr>
          <t>Nihad:</t>
        </r>
        <r>
          <rPr>
            <sz val="9"/>
            <color indexed="81"/>
            <rFont val="Tahoma"/>
            <family val="2"/>
            <charset val="238"/>
          </rPr>
          <t xml:space="preserve">
UNOS  500 </t>
        </r>
      </text>
    </comment>
    <comment ref="AJ5404" authorId="1">
      <text>
        <r>
          <rPr>
            <b/>
            <sz val="9"/>
            <color indexed="81"/>
            <rFont val="Tahoma"/>
            <family val="2"/>
            <charset val="238"/>
          </rPr>
          <t>Nihad:</t>
        </r>
        <r>
          <rPr>
            <sz val="9"/>
            <color indexed="81"/>
            <rFont val="Tahoma"/>
            <family val="2"/>
            <charset val="238"/>
          </rPr>
          <t xml:space="preserve">
UNOS     1.000</t>
        </r>
      </text>
    </comment>
    <comment ref="AJ5409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RAZGRANICENJE   500 KM
UNOS              2.100 KM</t>
        </r>
      </text>
    </comment>
    <comment ref="J5505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116.500 KM
RAZGRA      4.967 KM
UKUPNO   121.467 KM
</t>
        </r>
      </text>
    </comment>
    <comment ref="AJ5505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NOV  2.000
</t>
        </r>
      </text>
    </comment>
    <comment ref="AJ5561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2.500 KM</t>
        </r>
      </text>
    </comment>
    <comment ref="AJ5594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U BUDET 700 KM</t>
        </r>
      </text>
    </comment>
    <comment ref="AJ5602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RAZGRANICENJE 1.867 KM</t>
        </r>
      </text>
    </comment>
    <comment ref="AJ5609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 1.000
RAZGRAN     4.000
UNOS  NOV       2.500
UNOS  NOV       1.500</t>
        </r>
      </text>
    </comment>
    <comment ref="AJ5658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500 KM</t>
        </r>
      </text>
    </comment>
    <comment ref="AJ5707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5000</t>
        </r>
      </text>
    </comment>
    <comment ref="J5741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  7.000
PRERA        -1.000
OSTATAK     6.000</t>
        </r>
      </text>
    </comment>
    <comment ref="J5745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  0
PRERA        -1.000
OSTATAK     1.000</t>
        </r>
      </text>
    </comment>
    <comment ref="J5749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 78.900
UNOS NOV    3.342</t>
        </r>
      </text>
    </comment>
    <comment ref="AJ5756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  0
UNOS        5.500
STANJE      5.500</t>
        </r>
      </text>
    </comment>
    <comment ref="AJ5795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  6.500</t>
        </r>
      </text>
    </comment>
    <comment ref="W5804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RAZGRANICENJE 2.000 KM</t>
        </r>
      </text>
    </comment>
    <comment ref="AJ5841" authorId="1">
      <text>
        <r>
          <rPr>
            <b/>
            <sz val="9"/>
            <color indexed="81"/>
            <rFont val="Tahoma"/>
            <family val="2"/>
            <charset val="238"/>
          </rPr>
          <t>Nihad:</t>
        </r>
        <r>
          <rPr>
            <sz val="9"/>
            <color indexed="81"/>
            <rFont val="Tahoma"/>
            <family val="2"/>
            <charset val="238"/>
          </rPr>
          <t xml:space="preserve">
UNOS    320</t>
        </r>
      </text>
    </comment>
    <comment ref="AJ5852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6.500 KM</t>
        </r>
      </text>
    </comment>
    <comment ref="AJ5900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   2.500</t>
        </r>
      </text>
    </comment>
    <comment ref="J5933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PRERASPODJELA +1.750</t>
        </r>
      </text>
    </comment>
    <comment ref="J5948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PRERASPODJELA - 1.750</t>
        </r>
      </text>
    </comment>
    <comment ref="AJ5996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6.000 KM</t>
        </r>
      </text>
    </comment>
    <comment ref="AJ6192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U BUDET 9.000 KM</t>
        </r>
      </text>
    </comment>
    <comment ref="J6225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1.000
PREARS      +2.000
STANJE        3.000</t>
        </r>
      </text>
    </comment>
    <comment ref="J6233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89.000
PRERA    -2.000
OSTATAK 87.000</t>
        </r>
      </text>
    </comment>
    <comment ref="AJ6290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10.500</t>
        </r>
      </text>
    </comment>
    <comment ref="J6326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2.400
UNOS NOV  2.104</t>
        </r>
      </text>
    </comment>
    <comment ref="AJ6326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   517</t>
        </r>
      </text>
    </comment>
    <comment ref="AJ6327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RAZGRANICENJA 1.900 KM</t>
        </r>
      </text>
    </comment>
    <comment ref="J6338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2.000
UNOS NOV 6.150</t>
        </r>
      </text>
    </comment>
    <comment ref="AJ6338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NOV   1250
</t>
        </r>
      </text>
    </comment>
    <comment ref="AJ6339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4.000</t>
        </r>
      </text>
    </comment>
    <comment ref="W6372" authorId="1">
      <text>
        <r>
          <rPr>
            <b/>
            <sz val="9"/>
            <color indexed="81"/>
            <rFont val="Tahoma"/>
            <family val="2"/>
            <charset val="238"/>
          </rPr>
          <t>Nihad:</t>
        </r>
        <r>
          <rPr>
            <sz val="9"/>
            <color indexed="81"/>
            <rFont val="Tahoma"/>
            <family val="2"/>
            <charset val="238"/>
          </rPr>
          <t xml:space="preserve">
UNOS    680</t>
        </r>
      </text>
    </comment>
    <comment ref="W6375" authorId="1">
      <text>
        <r>
          <rPr>
            <b/>
            <sz val="9"/>
            <color indexed="81"/>
            <rFont val="Tahoma"/>
            <family val="2"/>
            <charset val="238"/>
          </rPr>
          <t>Nihad:</t>
        </r>
        <r>
          <rPr>
            <sz val="9"/>
            <color indexed="81"/>
            <rFont val="Tahoma"/>
            <family val="2"/>
            <charset val="238"/>
          </rPr>
          <t xml:space="preserve">
UNOS   609</t>
        </r>
      </text>
    </comment>
    <comment ref="J6424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 75.000
PRERASPOD - 1.000
STANJE       74.000</t>
        </r>
      </text>
    </comment>
    <comment ref="AJ6424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U BUDET 336 KM</t>
        </r>
      </text>
    </comment>
    <comment ref="J6427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 5.000
PRERASPOD +1.000
STANJE       6.000</t>
        </r>
      </text>
    </comment>
    <comment ref="AJ6436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5.500
UNOS 2.000</t>
        </r>
      </text>
    </comment>
    <comment ref="J6574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POČETNA       3.000
PRERAS     -   4.000
STANJE         7.000</t>
        </r>
      </text>
    </comment>
    <comment ref="J6584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POČETNA       10.000
PRERAS     -   4.000
STANJE         6.000</t>
        </r>
      </text>
    </comment>
    <comment ref="AJ6584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 5.000 KM</t>
        </r>
      </text>
    </comment>
    <comment ref="J6625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POČ.STANJE     18.000 KM
PRERAS.         - 2.000 KM
STANJE.          16.000 KM
</t>
        </r>
      </text>
    </comment>
    <comment ref="J6632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POČ.STANJE    4.000 KM
PRERAS.       +2.000 KM
STANJE          6.000 KM</t>
        </r>
      </text>
    </comment>
    <comment ref="AJ6633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 NOV    9.420
</t>
        </r>
      </text>
    </comment>
    <comment ref="AJ6669" authorId="1">
      <text>
        <r>
          <rPr>
            <b/>
            <sz val="9"/>
            <color indexed="81"/>
            <rFont val="Tahoma"/>
            <family val="2"/>
            <charset val="238"/>
          </rPr>
          <t>Nihad:</t>
        </r>
        <r>
          <rPr>
            <sz val="9"/>
            <color indexed="81"/>
            <rFont val="Tahoma"/>
            <family val="2"/>
            <charset val="238"/>
          </rPr>
          <t xml:space="preserve">
UNOS     300</t>
        </r>
      </text>
    </comment>
    <comment ref="AJ6670" authorId="1">
      <text>
        <r>
          <rPr>
            <b/>
            <sz val="9"/>
            <color indexed="81"/>
            <rFont val="Tahoma"/>
            <family val="2"/>
            <charset val="238"/>
          </rPr>
          <t>Nihad:</t>
        </r>
        <r>
          <rPr>
            <sz val="9"/>
            <color indexed="81"/>
            <rFont val="Tahoma"/>
            <family val="2"/>
            <charset val="238"/>
          </rPr>
          <t xml:space="preserve">
UNOS    100
UNOS  1.280</t>
        </r>
      </text>
    </comment>
    <comment ref="W6682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NOV   1.000
</t>
        </r>
      </text>
    </comment>
    <comment ref="AJ6682" authorId="1">
      <text>
        <r>
          <rPr>
            <b/>
            <sz val="9"/>
            <color indexed="81"/>
            <rFont val="Tahoma"/>
            <family val="2"/>
            <charset val="238"/>
          </rPr>
          <t>Nihad:</t>
        </r>
        <r>
          <rPr>
            <sz val="9"/>
            <color indexed="81"/>
            <rFont val="Tahoma"/>
            <family val="2"/>
            <charset val="238"/>
          </rPr>
          <t xml:space="preserve">
UNOS     600</t>
        </r>
      </text>
    </comment>
    <comment ref="J6719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 1.000
UNOS NOV     400
</t>
        </r>
      </text>
    </comment>
    <comment ref="AJ6719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1280</t>
        </r>
      </text>
    </comment>
    <comment ref="J6721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 2.000
UNOS NOV    4. 072</t>
        </r>
      </text>
    </comment>
    <comment ref="AJ6731" authorId="1">
      <text>
        <r>
          <rPr>
            <b/>
            <sz val="9"/>
            <color indexed="81"/>
            <rFont val="Tahoma"/>
            <family val="2"/>
            <charset val="238"/>
          </rPr>
          <t>Nihad:</t>
        </r>
        <r>
          <rPr>
            <sz val="9"/>
            <color indexed="81"/>
            <rFont val="Tahoma"/>
            <family val="2"/>
            <charset val="238"/>
          </rPr>
          <t xml:space="preserve">
UNOS1   15.000</t>
        </r>
      </text>
    </comment>
    <comment ref="W6755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   6.327</t>
        </r>
      </text>
    </comment>
    <comment ref="W6763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   673</t>
        </r>
      </text>
    </comment>
    <comment ref="W6768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3.868</t>
        </r>
      </text>
    </comment>
    <comment ref="AJ6768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U BUDET</t>
        </r>
      </text>
    </comment>
    <comment ref="W6769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620</t>
        </r>
      </text>
    </comment>
    <comment ref="W6771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460</t>
        </r>
      </text>
    </comment>
    <comment ref="W6773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16.272</t>
        </r>
      </text>
    </comment>
    <comment ref="AJ6773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U BUDET</t>
        </r>
      </text>
    </comment>
    <comment ref="W6780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4.750</t>
        </r>
      </text>
    </comment>
    <comment ref="AJ6780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U BUDET</t>
        </r>
      </text>
    </comment>
    <comment ref="W6829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 NOV  5.000</t>
        </r>
      </text>
    </comment>
    <comment ref="AJ6829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NOV   1.000</t>
        </r>
      </text>
    </comment>
    <comment ref="W6911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    150
UNO         500
UNOS        200
</t>
        </r>
      </text>
    </comment>
    <comment ref="AJ6911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RAZGRANICENJE 32.458 KM</t>
        </r>
      </text>
    </comment>
    <comment ref="AJ6914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U BUDET</t>
        </r>
      </text>
    </comment>
    <comment ref="AJ6923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RAZGRANICENJE 25.000 KM</t>
        </r>
      </text>
    </comment>
    <comment ref="W6924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NOV 23.400</t>
        </r>
      </text>
    </comment>
    <comment ref="AJ6924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RAZGRANICENJE 35.000 KM</t>
        </r>
      </text>
    </comment>
    <comment ref="AJ7226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RAZGRANICENJE 19.600 KM</t>
        </r>
      </text>
    </comment>
    <comment ref="AJ7231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RAZGRANICENJE 15.000 KM</t>
        </r>
      </text>
    </comment>
    <comment ref="AJ7324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NOV    6.000
</t>
        </r>
      </text>
    </comment>
    <comment ref="J7366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  65.000
PRERAS      - 10.000
STANJE         55.000</t>
        </r>
      </text>
    </comment>
    <comment ref="J7370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  40.000
PRERAS       - 6.000
STANJE         34.000</t>
        </r>
      </text>
    </comment>
    <comment ref="J7372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  5.000
PRERAS      +6..000
STANJE       11.000</t>
        </r>
      </text>
    </comment>
    <comment ref="J7374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  95.000
PRERAS      + 60.000
STANJE         155.000</t>
        </r>
      </text>
    </comment>
    <comment ref="W7374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RAZGRANICENJE 2.000 KM</t>
        </r>
      </text>
    </comment>
    <comment ref="AJ7374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U BUDET 10.000 KM</t>
        </r>
      </text>
    </comment>
    <comment ref="J7381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  60.000
PRERAS      - 50.000
STANJE         10.000</t>
        </r>
      </text>
    </comment>
    <comment ref="AJ7381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U BUDET 25.000 KM</t>
        </r>
      </text>
    </comment>
    <comment ref="J7413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8.000
PRERA     +5.000
STANJE     13.000
PRERAS -    1.780
STANJE     11.220</t>
        </r>
      </text>
    </comment>
    <comment ref="J7416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   1.000
PRERAS        +3.280
STANJE         0.00</t>
        </r>
      </text>
    </comment>
    <comment ref="AJ7416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NOV  4.000
</t>
        </r>
      </text>
    </comment>
    <comment ref="J7417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   3.000
PRERAS        -3.000
STANJE         0.00</t>
        </r>
      </text>
    </comment>
    <comment ref="AJ7417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NOV  1.000</t>
        </r>
      </text>
    </comment>
    <comment ref="J7419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   0.00
PRERAS        +1.500
STANJE         1.500</t>
        </r>
      </text>
    </comment>
    <comment ref="J7421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30.000
PRERASPO -5.000
OSTATAK   25.000
PRERASP + 15.000
STANJE      40.000
</t>
        </r>
      </text>
    </comment>
    <comment ref="AJ7421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RAZGRANICENJE 4.000 KM</t>
        </r>
      </text>
    </comment>
    <comment ref="J7428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   15.000
PRERAS        -15.000
STANJE         0.00</t>
        </r>
      </text>
    </comment>
    <comment ref="J7472" authorId="1">
      <text>
        <r>
          <rPr>
            <b/>
            <sz val="9"/>
            <color indexed="81"/>
            <rFont val="Tahoma"/>
            <family val="2"/>
            <charset val="238"/>
          </rPr>
          <t>Nihad:</t>
        </r>
        <r>
          <rPr>
            <sz val="9"/>
            <color indexed="81"/>
            <rFont val="Tahoma"/>
            <family val="2"/>
            <charset val="238"/>
          </rPr>
          <t xml:space="preserve">
UNOS     2.570</t>
        </r>
      </text>
    </comment>
    <comment ref="J7565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PRERASPODJELA +2.600</t>
        </r>
      </text>
    </comment>
    <comment ref="J7566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0.00 
PRERAS    +500
STANJE      500</t>
        </r>
      </text>
    </comment>
    <comment ref="J7569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0.00 
PRERAS    +500
STANJE      500</t>
        </r>
      </text>
    </comment>
    <comment ref="AJ7579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RAZGRANICENJE 10.304 KM</t>
        </r>
      </text>
    </comment>
    <comment ref="AJ7582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RAZGRANICENJE 1.734 KM</t>
        </r>
      </text>
    </comment>
    <comment ref="AJ7583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RAZGRANICENJE 103 KM</t>
        </r>
      </text>
    </comment>
    <comment ref="J7587" authorId="0">
      <text>
        <r>
          <rPr>
            <b/>
            <sz val="9"/>
            <color indexed="81"/>
            <rFont val="Tahoma"/>
            <family val="2"/>
            <charset val="238"/>
          </rPr>
          <t>Min-Fin:
POCETNO             9.000</t>
        </r>
        <r>
          <rPr>
            <sz val="9"/>
            <color indexed="81"/>
            <rFont val="Tahoma"/>
            <family val="2"/>
            <charset val="238"/>
          </rPr>
          <t xml:space="preserve">
PRERASPODJELA   -2.600
PRERASPODJELA   -1.000
STANJE               5.400</t>
        </r>
      </text>
    </comment>
    <comment ref="W7669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   1.000</t>
        </r>
      </text>
    </comment>
    <comment ref="W7674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   1.000</t>
        </r>
      </text>
    </comment>
    <comment ref="W7682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   1.000</t>
        </r>
      </text>
    </comment>
    <comment ref="AJ7682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  1250</t>
        </r>
      </text>
    </comment>
    <comment ref="W7722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RAZGRANICENJE 2.500 KM</t>
        </r>
      </text>
    </comment>
    <comment ref="AJ7722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RAZGRANICENJA  7.500 KM
UNOS                 500 KM
UNOS                5.000 KM
UNOS                5.100 KM
UNOS                5.000 KM
SALD.               23.100 KM</t>
        </r>
      </text>
    </comment>
    <comment ref="AJ7769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       5.000</t>
        </r>
      </text>
    </comment>
    <comment ref="AJ7833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RAZGRANICENJE 25.148 KM</t>
        </r>
      </text>
    </comment>
    <comment ref="W7840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 0
UNOS         4.500
STANJE       4.500</t>
        </r>
      </text>
    </comment>
    <comment ref="AJ7999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2.000</t>
        </r>
      </text>
    </comment>
    <comment ref="AJ8006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31.500</t>
        </r>
      </text>
    </comment>
    <comment ref="J8040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1.400
PRERAS     10.000
STANJE      11.400</t>
        </r>
      </text>
    </comment>
    <comment ref="J8043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 647.000
PRERAS   - 10.000
STANJE     637.000</t>
        </r>
      </text>
    </comment>
    <comment ref="W8048" authorId="1">
      <text>
        <r>
          <rPr>
            <b/>
            <sz val="9"/>
            <color indexed="81"/>
            <rFont val="Tahoma"/>
            <family val="2"/>
            <charset val="238"/>
          </rPr>
          <t>Nihad:</t>
        </r>
        <r>
          <rPr>
            <sz val="9"/>
            <color indexed="81"/>
            <rFont val="Tahoma"/>
            <family val="2"/>
            <charset val="238"/>
          </rPr>
          <t xml:space="preserve">
UNOS  6.737
UNOS 2.000</t>
        </r>
      </text>
    </comment>
    <comment ref="W8055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RAZGRANICENJE 16.961 KM</t>
        </r>
      </text>
    </comment>
    <comment ref="AJ8057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RAZGRANICENJE 9.180 KM</t>
        </r>
      </text>
    </comment>
    <comment ref="W8157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10.000 KM
RAZGRANI  3.312 KM
UKUPNO   13.312 KM</t>
        </r>
      </text>
    </comment>
    <comment ref="AJ8159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RAZGRANICENJE 4.500 KM</t>
        </r>
      </text>
    </comment>
    <comment ref="W8164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10.000 KM
RAZGRANI  5.016 KM
UKUPNO   15.016 KM</t>
        </r>
      </text>
    </comment>
    <comment ref="W8171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5.000 KM
RAZGRANI 5.000 KM
UKUPNO   10.000 KM</t>
        </r>
      </text>
    </comment>
    <comment ref="AJ8171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  8.500 km</t>
        </r>
      </text>
    </comment>
    <comment ref="W8172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5.000 KM
RAZGRANI 6.105 KM
UKUPNO   11.105 KM</t>
        </r>
      </text>
    </comment>
    <comment ref="AJ8233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U BUDET 5.000 KM</t>
        </r>
      </text>
    </comment>
    <comment ref="J8380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  0
PRERAS + 3.340
STANJE    3.340</t>
        </r>
      </text>
    </comment>
    <comment ref="J8384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  15.000
PRERAS     -   3.340
OSTATAK     11.660</t>
        </r>
      </text>
    </comment>
    <comment ref="AJ8437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RAZGRANICENJE 6.515 KM</t>
        </r>
      </text>
    </comment>
    <comment ref="AJ8444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RAZGRANICENJE 5.000 KM</t>
        </r>
      </text>
    </comment>
    <comment ref="AJ8445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RAZGRANICENJE 10.000 KM</t>
        </r>
      </text>
    </comment>
    <comment ref="AJ8448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RAZGRANICENJE 25.000 KM</t>
        </r>
      </text>
    </comment>
    <comment ref="AJ8451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RAZGRANICENJE 30.000 KM</t>
        </r>
      </text>
    </comment>
    <comment ref="AJ8537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RAZGRANICENJE 10.000 KM</t>
        </r>
      </text>
    </comment>
    <comment ref="AJ8547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RAZGRANICENJE 20.000 KM</t>
        </r>
      </text>
    </comment>
    <comment ref="J8640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  0.00
PRERASP  + 10.000
STANJE       10.000</t>
        </r>
      </text>
    </comment>
    <comment ref="J8642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  0.00
PRERASP  + 15.000
STANJE       15.000</t>
        </r>
      </text>
    </comment>
    <comment ref="J8643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  0.00
PRERASP  + 5.000
STANJE       10.000</t>
        </r>
      </text>
    </comment>
    <comment ref="J8646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  0.00
PRERASP  + 10.000
STANJE       10.000</t>
        </r>
      </text>
    </comment>
    <comment ref="J8648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  0.00
PRERASP  + 20.000
STANJE       20.000</t>
        </r>
      </text>
    </comment>
    <comment ref="W8655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RAZGRANIČENJA 52.600</t>
        </r>
      </text>
    </comment>
    <comment ref="J8657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  0.00
PRERASP  + 5.000
STANJE       5.000</t>
        </r>
      </text>
    </comment>
    <comment ref="W8657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RAZGRANIČENJA 150.000</t>
        </r>
      </text>
    </comment>
    <comment ref="J8681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 950.000
PRERASP   -  65.000
STANJE        885.000</t>
        </r>
      </text>
    </comment>
    <comment ref="W8917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UNOS   5.780
UNOS   15.742
UNOS   12.510
UNOS   10.726
UNOS     3.192</t>
        </r>
      </text>
    </comment>
    <comment ref="W8925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RAZGRANICENJA 47.382 KM</t>
        </r>
      </text>
    </comment>
    <comment ref="AJ8925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RAZGRANICENJE 72.000 KM</t>
        </r>
      </text>
    </comment>
    <comment ref="J9001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 0,00
PRERAS     30.000
OSTATAK  30.000</t>
        </r>
      </text>
    </comment>
    <comment ref="J9025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 0,00
PRERASPO    50.000
OSTATAK     50.000
</t>
        </r>
      </text>
    </comment>
    <comment ref="J9069" authorId="0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POCETNO   140.000
PRERAS      - 80.000
OSTATAK      60.000
</t>
        </r>
      </text>
    </comment>
  </commentList>
</comments>
</file>

<file path=xl/sharedStrings.xml><?xml version="1.0" encoding="utf-8"?>
<sst xmlns="http://schemas.openxmlformats.org/spreadsheetml/2006/main" count="58196" uniqueCount="3203">
  <si>
    <t>ZAMJENICI PREDSJEDAVAJUĆEG, POSLANICI, PARLAMENTARNE GRUPE</t>
  </si>
  <si>
    <t>Tekući transferi</t>
  </si>
  <si>
    <t>Tekući transferi neprofitnim org.</t>
  </si>
  <si>
    <t>UKUPNO TEKUĆI TRANSFERI</t>
  </si>
  <si>
    <t xml:space="preserve">Transferi neprofitnim organizacijama                                                                                </t>
  </si>
  <si>
    <t>Transferi pojedincima</t>
  </si>
  <si>
    <t>Transferi neprofitnim organizacijama</t>
  </si>
  <si>
    <t>Transferi vjerskim zajednicama</t>
  </si>
  <si>
    <t>Transfer pojedincima   -  od toga:</t>
  </si>
  <si>
    <t>Transfer neprofitnim organizacijama</t>
  </si>
  <si>
    <t>Transfer neprofitnim organizacijama (Fond "IKRE")</t>
  </si>
  <si>
    <t>Transferi ostalim pojedincima</t>
  </si>
  <si>
    <t>Transferi drugim nivoima vlasti</t>
  </si>
  <si>
    <t>Transfer neprofitnim organizacijama   -  od toga:</t>
  </si>
  <si>
    <t xml:space="preserve">Transferi neprofitnim organizacijama </t>
  </si>
  <si>
    <t>Transferi neprofitnim organizacijama   -  od toga:</t>
  </si>
  <si>
    <t>Transfer pojedincima</t>
  </si>
  <si>
    <t>Transfer Komisiji za mlade - realizacija projekata mladih</t>
  </si>
  <si>
    <t>Transfer  pojedincima</t>
  </si>
  <si>
    <t>Transfer  neprofitnim org.</t>
  </si>
  <si>
    <t>Transferi institucijama kulture   - od toga:</t>
  </si>
  <si>
    <t>Transferi institucijama sporta   - od toga:</t>
  </si>
  <si>
    <t>Transfer pojedincu</t>
  </si>
  <si>
    <t>Transfer pojedincima   - od toga:</t>
  </si>
  <si>
    <t>Transfer neprofitnim orgaizacijama</t>
  </si>
  <si>
    <t>Posebna naknada na dohodak za zaštitu od prirodnih i drugih nepogoda</t>
  </si>
  <si>
    <t>AAA003</t>
  </si>
  <si>
    <t>AAA004</t>
  </si>
  <si>
    <t>AAA005</t>
  </si>
  <si>
    <t>AAA006</t>
  </si>
  <si>
    <t>AAA007</t>
  </si>
  <si>
    <t>AAK004</t>
  </si>
  <si>
    <t>ABA001</t>
  </si>
  <si>
    <t>ABA002</t>
  </si>
  <si>
    <t>ABA003</t>
  </si>
  <si>
    <t>ABA004</t>
  </si>
  <si>
    <t>ABA005</t>
  </si>
  <si>
    <t>ABK001</t>
  </si>
  <si>
    <t>ACA001</t>
  </si>
  <si>
    <t>ACA002</t>
  </si>
  <si>
    <t>ACA003</t>
  </si>
  <si>
    <t>ACA004</t>
  </si>
  <si>
    <t>ACA005</t>
  </si>
  <si>
    <t>ACK001</t>
  </si>
  <si>
    <t>BAA001</t>
  </si>
  <si>
    <t>BAA002</t>
  </si>
  <si>
    <t>BAA003</t>
  </si>
  <si>
    <t>BAA004</t>
  </si>
  <si>
    <t>BAA005</t>
  </si>
  <si>
    <t>BAK002</t>
  </si>
  <si>
    <t>BBA001</t>
  </si>
  <si>
    <t>BBA002</t>
  </si>
  <si>
    <t>BBA003</t>
  </si>
  <si>
    <t>BBA004</t>
  </si>
  <si>
    <t>BBA005</t>
  </si>
  <si>
    <t>BBK001</t>
  </si>
  <si>
    <t>BEA001</t>
  </si>
  <si>
    <t>BEA002</t>
  </si>
  <si>
    <t>BEA003</t>
  </si>
  <si>
    <t>BEA004</t>
  </si>
  <si>
    <t>BEA005</t>
  </si>
  <si>
    <t>BEK001</t>
  </si>
  <si>
    <t>BFA001</t>
  </si>
  <si>
    <t>BFA002</t>
  </si>
  <si>
    <t>BFA003</t>
  </si>
  <si>
    <t>BFA004</t>
  </si>
  <si>
    <t>BFA005</t>
  </si>
  <si>
    <t>BFK002</t>
  </si>
  <si>
    <t>BGA001</t>
  </si>
  <si>
    <t>BGA002</t>
  </si>
  <si>
    <t>BGA003</t>
  </si>
  <si>
    <t>BGA004</t>
  </si>
  <si>
    <t>BGA005</t>
  </si>
  <si>
    <t>BGK001</t>
  </si>
  <si>
    <t>BHA001</t>
  </si>
  <si>
    <t>BHA002</t>
  </si>
  <si>
    <t>BHA003</t>
  </si>
  <si>
    <t>BHA004</t>
  </si>
  <si>
    <t>BHA005</t>
  </si>
  <si>
    <t>BHK001</t>
  </si>
  <si>
    <t>BIA001</t>
  </si>
  <si>
    <t>BIA002</t>
  </si>
  <si>
    <t>BIA003</t>
  </si>
  <si>
    <t>BIA004</t>
  </si>
  <si>
    <t>BIA005</t>
  </si>
  <si>
    <t>BIK001</t>
  </si>
  <si>
    <t>CAA001</t>
  </si>
  <si>
    <t>CAA002</t>
  </si>
  <si>
    <t>CAA003</t>
  </si>
  <si>
    <t>CAA004</t>
  </si>
  <si>
    <t>CAA005</t>
  </si>
  <si>
    <t>CBA001</t>
  </si>
  <si>
    <t>CBA002</t>
  </si>
  <si>
    <t>CBA003</t>
  </si>
  <si>
    <t>CBA004</t>
  </si>
  <si>
    <t>CBA005</t>
  </si>
  <si>
    <t>CBK005</t>
  </si>
  <si>
    <t>CCA001</t>
  </si>
  <si>
    <t>CCA002</t>
  </si>
  <si>
    <t>CCA003</t>
  </si>
  <si>
    <t>CCA004</t>
  </si>
  <si>
    <t>CCA005</t>
  </si>
  <si>
    <t>CCC004</t>
  </si>
  <si>
    <t>CDA001</t>
  </si>
  <si>
    <t>CDA002</t>
  </si>
  <si>
    <t>CDA003</t>
  </si>
  <si>
    <t>CDA004</t>
  </si>
  <si>
    <t>CDA005</t>
  </si>
  <si>
    <t>CDK001</t>
  </si>
  <si>
    <t>CEA001</t>
  </si>
  <si>
    <t>CEA002</t>
  </si>
  <si>
    <t>CEA003</t>
  </si>
  <si>
    <t>CEA004</t>
  </si>
  <si>
    <t>CEA005</t>
  </si>
  <si>
    <t>CEK001</t>
  </si>
  <si>
    <t>DAA001</t>
  </si>
  <si>
    <t>DAA002</t>
  </si>
  <si>
    <t>DAA003</t>
  </si>
  <si>
    <t>DAA004</t>
  </si>
  <si>
    <t>DAA005</t>
  </si>
  <si>
    <t>DAK001</t>
  </si>
  <si>
    <t>DBA001</t>
  </si>
  <si>
    <t>DBA002</t>
  </si>
  <si>
    <t>DBA003</t>
  </si>
  <si>
    <t>DBA004</t>
  </si>
  <si>
    <t>DBA005</t>
  </si>
  <si>
    <t>DBK004</t>
  </si>
  <si>
    <t>EAA001</t>
  </si>
  <si>
    <t>EAA002</t>
  </si>
  <si>
    <t>EAA003</t>
  </si>
  <si>
    <t>EAA004</t>
  </si>
  <si>
    <t>EAA005</t>
  </si>
  <si>
    <t>EAK004</t>
  </si>
  <si>
    <t>EBA001</t>
  </si>
  <si>
    <t>EBA002</t>
  </si>
  <si>
    <t>EBA003</t>
  </si>
  <si>
    <t>EBA004</t>
  </si>
  <si>
    <t>EBA005</t>
  </si>
  <si>
    <t>EBK001</t>
  </si>
  <si>
    <t>HAA001</t>
  </si>
  <si>
    <t>HAA002</t>
  </si>
  <si>
    <t>HAA003</t>
  </si>
  <si>
    <t>HAA004</t>
  </si>
  <si>
    <t>HAA005</t>
  </si>
  <si>
    <t>IAA001</t>
  </si>
  <si>
    <t>IAA002</t>
  </si>
  <si>
    <t>IAA003</t>
  </si>
  <si>
    <t>IAA004</t>
  </si>
  <si>
    <t>IAA005</t>
  </si>
  <si>
    <t>IAK001</t>
  </si>
  <si>
    <t>IBA001</t>
  </si>
  <si>
    <t>IBA002</t>
  </si>
  <si>
    <t>IBA003</t>
  </si>
  <si>
    <t>IBA004</t>
  </si>
  <si>
    <t>IBA005</t>
  </si>
  <si>
    <t>JAA001</t>
  </si>
  <si>
    <t>JAA002</t>
  </si>
  <si>
    <t>JAA003</t>
  </si>
  <si>
    <t>JAA004</t>
  </si>
  <si>
    <t>JAA005</t>
  </si>
  <si>
    <t>JAK008</t>
  </si>
  <si>
    <t>KAA001</t>
  </si>
  <si>
    <t>KAA002</t>
  </si>
  <si>
    <t>KAA003</t>
  </si>
  <si>
    <t>KAA004</t>
  </si>
  <si>
    <t>KAA005</t>
  </si>
  <si>
    <t>KAK003</t>
  </si>
  <si>
    <t>LAA001</t>
  </si>
  <si>
    <t>LAA002</t>
  </si>
  <si>
    <t>LAA003</t>
  </si>
  <si>
    <t>LAA004</t>
  </si>
  <si>
    <t>LAA005</t>
  </si>
  <si>
    <t>LAK010</t>
  </si>
  <si>
    <t>LBA001</t>
  </si>
  <si>
    <t>LBA002</t>
  </si>
  <si>
    <t>LBA003</t>
  </si>
  <si>
    <t>LBA004</t>
  </si>
  <si>
    <t>LBA005</t>
  </si>
  <si>
    <t>LBK001</t>
  </si>
  <si>
    <t>LBA006</t>
  </si>
  <si>
    <t>LBA007</t>
  </si>
  <si>
    <t>LBA008</t>
  </si>
  <si>
    <t>LBA009</t>
  </si>
  <si>
    <t>LBA010</t>
  </si>
  <si>
    <t>LBK002</t>
  </si>
  <si>
    <t>LBA011</t>
  </si>
  <si>
    <t>LBA012</t>
  </si>
  <si>
    <t>LBA013</t>
  </si>
  <si>
    <t>LBA014</t>
  </si>
  <si>
    <t>LBA015</t>
  </si>
  <si>
    <t>LBK003</t>
  </si>
  <si>
    <t>LBA016</t>
  </si>
  <si>
    <t>LBA017</t>
  </si>
  <si>
    <t>LBA018</t>
  </si>
  <si>
    <t>LBA019</t>
  </si>
  <si>
    <t>LBA020</t>
  </si>
  <si>
    <t>LBK004</t>
  </si>
  <si>
    <t>LBA021</t>
  </si>
  <si>
    <t>LBA022</t>
  </si>
  <si>
    <t>LBA023</t>
  </si>
  <si>
    <t>LBA024</t>
  </si>
  <si>
    <t>LBA025</t>
  </si>
  <si>
    <t>LBK005</t>
  </si>
  <si>
    <t>LBA026</t>
  </si>
  <si>
    <t>LBA027</t>
  </si>
  <si>
    <t>LBA028</t>
  </si>
  <si>
    <t>LBA029</t>
  </si>
  <si>
    <t>LBA030</t>
  </si>
  <si>
    <t>LBK006</t>
  </si>
  <si>
    <t>LBA031</t>
  </si>
  <si>
    <t>LBA032</t>
  </si>
  <si>
    <t>LBA033</t>
  </si>
  <si>
    <t>LBA034</t>
  </si>
  <si>
    <t>LBA035</t>
  </si>
  <si>
    <t>LBK007</t>
  </si>
  <si>
    <t>LBA036</t>
  </si>
  <si>
    <t>LBA037</t>
  </si>
  <si>
    <t>LBA038</t>
  </si>
  <si>
    <t>LBA039</t>
  </si>
  <si>
    <t>LBA040</t>
  </si>
  <si>
    <t>LBK008</t>
  </si>
  <si>
    <t>LBA041</t>
  </si>
  <si>
    <t>LBA042</t>
  </si>
  <si>
    <t>LBA043</t>
  </si>
  <si>
    <t>LBA044</t>
  </si>
  <si>
    <t>LBA045</t>
  </si>
  <si>
    <t>LBK009</t>
  </si>
  <si>
    <t>LBA046</t>
  </si>
  <si>
    <t>LBA047</t>
  </si>
  <si>
    <t>LBA048</t>
  </si>
  <si>
    <t>LBA049</t>
  </si>
  <si>
    <t>LBA050</t>
  </si>
  <si>
    <t>LBK010</t>
  </si>
  <si>
    <t>LBA051</t>
  </si>
  <si>
    <t>LBA052</t>
  </si>
  <si>
    <t>LBA053</t>
  </si>
  <si>
    <t>LBA054</t>
  </si>
  <si>
    <t>LBA055</t>
  </si>
  <si>
    <t>LBK011</t>
  </si>
  <si>
    <t>LBA056</t>
  </si>
  <si>
    <t>LBA057</t>
  </si>
  <si>
    <t>LBA058</t>
  </si>
  <si>
    <t>LBA059</t>
  </si>
  <si>
    <t>LBA060</t>
  </si>
  <si>
    <t>LBK012</t>
  </si>
  <si>
    <t>LBA061</t>
  </si>
  <si>
    <t>LBA062</t>
  </si>
  <si>
    <t>LBA063</t>
  </si>
  <si>
    <t>LBA064</t>
  </si>
  <si>
    <t>LBA065</t>
  </si>
  <si>
    <t>LBK013</t>
  </si>
  <si>
    <t>LBA066</t>
  </si>
  <si>
    <t>LBA067</t>
  </si>
  <si>
    <t>LBA068</t>
  </si>
  <si>
    <t>LBA069</t>
  </si>
  <si>
    <t>LBA070</t>
  </si>
  <si>
    <t>LBK014</t>
  </si>
  <si>
    <t>LBA071</t>
  </si>
  <si>
    <t>LBA072</t>
  </si>
  <si>
    <t>LBA073</t>
  </si>
  <si>
    <t>LBA074</t>
  </si>
  <si>
    <t>LBA075</t>
  </si>
  <si>
    <t>LBK015</t>
  </si>
  <si>
    <t>LBA076</t>
  </si>
  <si>
    <t>LBA077</t>
  </si>
  <si>
    <t>LBA078</t>
  </si>
  <si>
    <t>LBA079</t>
  </si>
  <si>
    <t>LBA080</t>
  </si>
  <si>
    <t>LBK016</t>
  </si>
  <si>
    <t>LBA081</t>
  </si>
  <si>
    <t>LBA082</t>
  </si>
  <si>
    <t>LBA083</t>
  </si>
  <si>
    <t>LBA084</t>
  </si>
  <si>
    <t>LBA085</t>
  </si>
  <si>
    <t>LBK017</t>
  </si>
  <si>
    <t>LBA086</t>
  </si>
  <si>
    <t>LBA087</t>
  </si>
  <si>
    <t>LBA088</t>
  </si>
  <si>
    <t>LBA089</t>
  </si>
  <si>
    <t>LBA090</t>
  </si>
  <si>
    <t>LBK018</t>
  </si>
  <si>
    <t>LBA091</t>
  </si>
  <si>
    <t>LBA092</t>
  </si>
  <si>
    <t>LBA093</t>
  </si>
  <si>
    <t>LBA094</t>
  </si>
  <si>
    <t>LBA095</t>
  </si>
  <si>
    <t>LBK019</t>
  </si>
  <si>
    <t>LBA096</t>
  </si>
  <si>
    <t>LBA097</t>
  </si>
  <si>
    <t>LBA098</t>
  </si>
  <si>
    <t>LBA099</t>
  </si>
  <si>
    <t>LBA0A0</t>
  </si>
  <si>
    <t>LBK020</t>
  </si>
  <si>
    <t>LBA0A1</t>
  </si>
  <si>
    <t>LBA0A2</t>
  </si>
  <si>
    <t>LBA0A3</t>
  </si>
  <si>
    <t>LBA0A4</t>
  </si>
  <si>
    <t>LBA0A5</t>
  </si>
  <si>
    <t>LBK021</t>
  </si>
  <si>
    <t>LBA0A6</t>
  </si>
  <si>
    <t>LBA0A7</t>
  </si>
  <si>
    <t>LBA0A8</t>
  </si>
  <si>
    <t>LBA0A9</t>
  </si>
  <si>
    <t>LBA0B0</t>
  </si>
  <si>
    <t>LBK022</t>
  </si>
  <si>
    <t>LBA0B1</t>
  </si>
  <si>
    <t>LBA0B2</t>
  </si>
  <si>
    <t>LBA0B3</t>
  </si>
  <si>
    <t>LBA0B4</t>
  </si>
  <si>
    <t>LBA0B5</t>
  </si>
  <si>
    <t>LBK023</t>
  </si>
  <si>
    <t>LBA0B6</t>
  </si>
  <si>
    <t>LBA0B7</t>
  </si>
  <si>
    <t>LBA0B8</t>
  </si>
  <si>
    <t>LBA0B9</t>
  </si>
  <si>
    <t>LBA0C0</t>
  </si>
  <si>
    <t>LBK024</t>
  </si>
  <si>
    <t>LBA0C5</t>
  </si>
  <si>
    <t>LBK025</t>
  </si>
  <si>
    <t>LBA0C6</t>
  </si>
  <si>
    <t>LBA0C7</t>
  </si>
  <si>
    <t>LBA0C8</t>
  </si>
  <si>
    <t>LBA0C9</t>
  </si>
  <si>
    <t>LBA0D0</t>
  </si>
  <si>
    <t>LBK026</t>
  </si>
  <si>
    <t>LBA0D1</t>
  </si>
  <si>
    <t>LBA0D2</t>
  </si>
  <si>
    <t>LBA0D3</t>
  </si>
  <si>
    <t>LBA0D4</t>
  </si>
  <si>
    <t>LBA0D5</t>
  </si>
  <si>
    <t>LBK027</t>
  </si>
  <si>
    <t>LBA0D6</t>
  </si>
  <si>
    <t>LBA0D7</t>
  </si>
  <si>
    <t>LBA0D8</t>
  </si>
  <si>
    <t>LBA0D9</t>
  </si>
  <si>
    <t>LBA0E0</t>
  </si>
  <si>
    <t>LBK028</t>
  </si>
  <si>
    <t>LBA0E1</t>
  </si>
  <si>
    <t>LBA0E2</t>
  </si>
  <si>
    <t>LBA0E3</t>
  </si>
  <si>
    <t>LBA0E4</t>
  </si>
  <si>
    <t>LBA0E5</t>
  </si>
  <si>
    <t>LBK029</t>
  </si>
  <si>
    <t>LBA0E6</t>
  </si>
  <si>
    <t>LBA0E7</t>
  </si>
  <si>
    <t>LBA0E8</t>
  </si>
  <si>
    <t>LBA0E9</t>
  </si>
  <si>
    <t>LBA0F0</t>
  </si>
  <si>
    <t>LBK030</t>
  </si>
  <si>
    <t>LBA0F1</t>
  </si>
  <si>
    <t>LBA0F2</t>
  </si>
  <si>
    <t>LBA0F3</t>
  </si>
  <si>
    <t>LBA0F4</t>
  </si>
  <si>
    <t>LBA0F5</t>
  </si>
  <si>
    <t>LBK031</t>
  </si>
  <si>
    <t>LBA0F6</t>
  </si>
  <si>
    <t>LBA0F7</t>
  </si>
  <si>
    <t>LBA0F8</t>
  </si>
  <si>
    <t>LBA0F9</t>
  </si>
  <si>
    <t>LBA0G0</t>
  </si>
  <si>
    <t>LBK032</t>
  </si>
  <si>
    <t>LBA0G1</t>
  </si>
  <si>
    <t>LBA0G2</t>
  </si>
  <si>
    <t>LBA0G3</t>
  </si>
  <si>
    <t>LBA0G4</t>
  </si>
  <si>
    <t>LBA0G5</t>
  </si>
  <si>
    <t>LBK033</t>
  </si>
  <si>
    <t>LBA0G6</t>
  </si>
  <si>
    <t>LBA0G7</t>
  </si>
  <si>
    <t>LBA0G8</t>
  </si>
  <si>
    <t>LBA0G9</t>
  </si>
  <si>
    <t>LBA0H0</t>
  </si>
  <si>
    <t>LBK034</t>
  </si>
  <si>
    <t>LBA0H1</t>
  </si>
  <si>
    <t>LBA0H2</t>
  </si>
  <si>
    <t>LBA0H3</t>
  </si>
  <si>
    <t>LBA0H4</t>
  </si>
  <si>
    <t>LBA0H5</t>
  </si>
  <si>
    <t>LBK035</t>
  </si>
  <si>
    <t>LBA0H6</t>
  </si>
  <si>
    <t>LBA0H7</t>
  </si>
  <si>
    <t>LBA0H8</t>
  </si>
  <si>
    <t>LBA0H9</t>
  </si>
  <si>
    <t>LBA0I0</t>
  </si>
  <si>
    <t>LBK036</t>
  </si>
  <si>
    <t>LBA0I1</t>
  </si>
  <si>
    <t>LBA0I2</t>
  </si>
  <si>
    <t>LBA0I3</t>
  </si>
  <si>
    <t>LBA0I4</t>
  </si>
  <si>
    <t>LBA0I5</t>
  </si>
  <si>
    <t>LBK037</t>
  </si>
  <si>
    <t>LBA0I6</t>
  </si>
  <si>
    <t>LBA0I7</t>
  </si>
  <si>
    <t>LBA0I8</t>
  </si>
  <si>
    <t>LBA0I9</t>
  </si>
  <si>
    <t>LBA0J0</t>
  </si>
  <si>
    <t>LBK038</t>
  </si>
  <si>
    <t>LBA0J1</t>
  </si>
  <si>
    <t>LBA0J2</t>
  </si>
  <si>
    <t>LBA0J3</t>
  </si>
  <si>
    <t>LBA0J4</t>
  </si>
  <si>
    <t>LBA0J5</t>
  </si>
  <si>
    <t>LBK039</t>
  </si>
  <si>
    <t>LBA0J6</t>
  </si>
  <si>
    <t>LBA0J7</t>
  </si>
  <si>
    <t>LBA0J8</t>
  </si>
  <si>
    <t>LBA0J9</t>
  </si>
  <si>
    <t>LBA0K0</t>
  </si>
  <si>
    <t>LBK040</t>
  </si>
  <si>
    <t>LBA0K1</t>
  </si>
  <si>
    <t>LBA0K2</t>
  </si>
  <si>
    <t>LBA0K3</t>
  </si>
  <si>
    <t>LBA0K4</t>
  </si>
  <si>
    <t>LBA0K5</t>
  </si>
  <si>
    <t>LBK041</t>
  </si>
  <si>
    <t>LBA0K6</t>
  </si>
  <si>
    <t>LBA0K7</t>
  </si>
  <si>
    <t>LBA0K8</t>
  </si>
  <si>
    <t>LBA0K9</t>
  </si>
  <si>
    <t>LBA0L0</t>
  </si>
  <si>
    <t>LBK042</t>
  </si>
  <si>
    <t>LBA0L1</t>
  </si>
  <si>
    <t>LBA0L2</t>
  </si>
  <si>
    <t>LBA0L3</t>
  </si>
  <si>
    <t>LBA0L4</t>
  </si>
  <si>
    <t>LBA0L5</t>
  </si>
  <si>
    <t>LBK043</t>
  </si>
  <si>
    <t>LBA0L6</t>
  </si>
  <si>
    <t>LBA0L7</t>
  </si>
  <si>
    <t>LBA0L8</t>
  </si>
  <si>
    <t>LBA0L9</t>
  </si>
  <si>
    <t>LBA0M0</t>
  </si>
  <si>
    <t>LBK044</t>
  </si>
  <si>
    <t>LBA0M1</t>
  </si>
  <si>
    <t>LBA0M2</t>
  </si>
  <si>
    <t>LBA0M3</t>
  </si>
  <si>
    <t>LBA0M4</t>
  </si>
  <si>
    <t>LBA0M5</t>
  </si>
  <si>
    <t>LBK045</t>
  </si>
  <si>
    <t>LBA0M6</t>
  </si>
  <si>
    <t>LBA0M7</t>
  </si>
  <si>
    <t>LBA0M8</t>
  </si>
  <si>
    <t>LBA0M9</t>
  </si>
  <si>
    <t>LBA0N0</t>
  </si>
  <si>
    <t>LBK046</t>
  </si>
  <si>
    <t>LBA0N1</t>
  </si>
  <si>
    <t>LBA0N2</t>
  </si>
  <si>
    <t>LBA0N3</t>
  </si>
  <si>
    <t>LBA0N4</t>
  </si>
  <si>
    <t>LBA0N5</t>
  </si>
  <si>
    <t>LBK047</t>
  </si>
  <si>
    <t>LBA0N6</t>
  </si>
  <si>
    <t>LBA0N7</t>
  </si>
  <si>
    <t>LBA0N8</t>
  </si>
  <si>
    <t>LBA0N9</t>
  </si>
  <si>
    <t>LBA0O0</t>
  </si>
  <si>
    <t>LBK048</t>
  </si>
  <si>
    <t>LBA0O1</t>
  </si>
  <si>
    <t>LBA0O2</t>
  </si>
  <si>
    <t>LBA0O3</t>
  </si>
  <si>
    <t>LBA0O4</t>
  </si>
  <si>
    <t>LBA0O5</t>
  </si>
  <si>
    <t>LBK049</t>
  </si>
  <si>
    <t>LBA0O6</t>
  </si>
  <si>
    <t>LBA0O7</t>
  </si>
  <si>
    <t>LBA0O8</t>
  </si>
  <si>
    <t>LBA0O9</t>
  </si>
  <si>
    <t>LBA0P0</t>
  </si>
  <si>
    <t>LBK050</t>
  </si>
  <si>
    <t>LBA0P1</t>
  </si>
  <si>
    <t>LBA0P2</t>
  </si>
  <si>
    <t>LBA0P3</t>
  </si>
  <si>
    <t>LBA0P4</t>
  </si>
  <si>
    <t>LBA0P5</t>
  </si>
  <si>
    <t>LBK051</t>
  </si>
  <si>
    <t>LBA0P6</t>
  </si>
  <si>
    <t>LBA0P7</t>
  </si>
  <si>
    <t>LBA0P8</t>
  </si>
  <si>
    <t>LBA0P9</t>
  </si>
  <si>
    <t>LBA0R0</t>
  </si>
  <si>
    <t>LBK052</t>
  </si>
  <si>
    <t>LBA0R1</t>
  </si>
  <si>
    <t>LBA0R2</t>
  </si>
  <si>
    <t>LBA0R3</t>
  </si>
  <si>
    <t>LBA0R4</t>
  </si>
  <si>
    <t>LBA0R5</t>
  </si>
  <si>
    <t>LBK053</t>
  </si>
  <si>
    <t>LBA0R6</t>
  </si>
  <si>
    <t>LBA0R7</t>
  </si>
  <si>
    <t>LBA0R8</t>
  </si>
  <si>
    <t>LBA0R9</t>
  </si>
  <si>
    <t>LBA0S0</t>
  </si>
  <si>
    <t>LBK054</t>
  </si>
  <si>
    <t>LBA0S1</t>
  </si>
  <si>
    <t>LBA0S2</t>
  </si>
  <si>
    <t>LBA0S3</t>
  </si>
  <si>
    <t>LBA0S4</t>
  </si>
  <si>
    <t>LBA0S5</t>
  </si>
  <si>
    <t>LBK055</t>
  </si>
  <si>
    <t>LBA0S6</t>
  </si>
  <si>
    <t>LBA0S7</t>
  </si>
  <si>
    <t>LBA0S8</t>
  </si>
  <si>
    <t>LBA0S9</t>
  </si>
  <si>
    <t>LBA0T0</t>
  </si>
  <si>
    <t>LBK056</t>
  </si>
  <si>
    <t>LBA0T1</t>
  </si>
  <si>
    <t>LBA0T2</t>
  </si>
  <si>
    <t>LBA0T3</t>
  </si>
  <si>
    <t>LBA0T4</t>
  </si>
  <si>
    <t>LBA0T5</t>
  </si>
  <si>
    <t>LBK057</t>
  </si>
  <si>
    <t>LBA0T6</t>
  </si>
  <si>
    <t>LBA0T7</t>
  </si>
  <si>
    <t>LBA0T8</t>
  </si>
  <si>
    <t>LBA0T9</t>
  </si>
  <si>
    <t>LBA0U0</t>
  </si>
  <si>
    <t>LBK058</t>
  </si>
  <si>
    <t>LBA0U1</t>
  </si>
  <si>
    <t>LBA0U2</t>
  </si>
  <si>
    <t>LBA0U3</t>
  </si>
  <si>
    <t>LBA0U4</t>
  </si>
  <si>
    <t>LBA0U5</t>
  </si>
  <si>
    <t>LBK059</t>
  </si>
  <si>
    <t>LBA0U6</t>
  </si>
  <si>
    <t>LBA0U7</t>
  </si>
  <si>
    <t>LBA0U8</t>
  </si>
  <si>
    <t>LBA0U9</t>
  </si>
  <si>
    <t>LBA0V0</t>
  </si>
  <si>
    <t>LBK060</t>
  </si>
  <si>
    <t>LBA0V1</t>
  </si>
  <si>
    <t>LBA0V2</t>
  </si>
  <si>
    <t>LBA0V3</t>
  </si>
  <si>
    <t>LBA0V4</t>
  </si>
  <si>
    <t>LBA0V5</t>
  </si>
  <si>
    <t>LBK061</t>
  </si>
  <si>
    <t>LBA0V6</t>
  </si>
  <si>
    <t>LBA0V7</t>
  </si>
  <si>
    <t>LBA0V8</t>
  </si>
  <si>
    <t>LBA0V9</t>
  </si>
  <si>
    <t>LBA0Z0</t>
  </si>
  <si>
    <t>LBK062</t>
  </si>
  <si>
    <t>LBA0Z1</t>
  </si>
  <si>
    <t>LBA0Z2</t>
  </si>
  <si>
    <t>LBA0Z3</t>
  </si>
  <si>
    <t>LBA0Z4</t>
  </si>
  <si>
    <t>LBA0Z5</t>
  </si>
  <si>
    <t>LBK063</t>
  </si>
  <si>
    <t>LBA0Z6</t>
  </si>
  <si>
    <t>LBA0Z7</t>
  </si>
  <si>
    <t>LBA0Z8</t>
  </si>
  <si>
    <t>LBA0Z9</t>
  </si>
  <si>
    <t>LBA0X0</t>
  </si>
  <si>
    <t>LBK064</t>
  </si>
  <si>
    <t>LBA0X1</t>
  </si>
  <si>
    <t>LBA0X2</t>
  </si>
  <si>
    <t>LBA0X3</t>
  </si>
  <si>
    <t>LBA0X4</t>
  </si>
  <si>
    <t>LBA0X5</t>
  </si>
  <si>
    <t>LBK065</t>
  </si>
  <si>
    <t>LBA0X6</t>
  </si>
  <si>
    <t>LBA0X7</t>
  </si>
  <si>
    <t>LBA0X8</t>
  </si>
  <si>
    <t>LBA0X9</t>
  </si>
  <si>
    <t>LBA0Y0</t>
  </si>
  <si>
    <t>LBK066</t>
  </si>
  <si>
    <t>LBA0Y1</t>
  </si>
  <si>
    <t>LBA0Y2</t>
  </si>
  <si>
    <t>LBA0Y3</t>
  </si>
  <si>
    <t>LBA0Y4</t>
  </si>
  <si>
    <t>LBA0Y5</t>
  </si>
  <si>
    <t>LBK067</t>
  </si>
  <si>
    <t>LBA0Y6</t>
  </si>
  <si>
    <t>LBA0Y7</t>
  </si>
  <si>
    <t>LBA0Y8</t>
  </si>
  <si>
    <t>LBA0Y9</t>
  </si>
  <si>
    <t>LBK068</t>
  </si>
  <si>
    <t>LBA0W0</t>
  </si>
  <si>
    <t>LCA001</t>
  </si>
  <si>
    <t>LCA002</t>
  </si>
  <si>
    <t>LCA003</t>
  </si>
  <si>
    <t>LCA004</t>
  </si>
  <si>
    <t>LCA005</t>
  </si>
  <si>
    <t>LCK001</t>
  </si>
  <si>
    <t>LCA006</t>
  </si>
  <si>
    <t>LCA007</t>
  </si>
  <si>
    <t>LCA008</t>
  </si>
  <si>
    <t>LCA009</t>
  </si>
  <si>
    <t>LCA010</t>
  </si>
  <si>
    <t>LCK002</t>
  </si>
  <si>
    <t>LCA011</t>
  </si>
  <si>
    <t>LCA012</t>
  </si>
  <si>
    <t>LCA013</t>
  </si>
  <si>
    <t>LCA014</t>
  </si>
  <si>
    <t>LCA015</t>
  </si>
  <si>
    <t>LCK003</t>
  </si>
  <si>
    <t>LCA016</t>
  </si>
  <si>
    <t>LCA017</t>
  </si>
  <si>
    <t>LCA018</t>
  </si>
  <si>
    <t>LCA019</t>
  </si>
  <si>
    <t>LCA020</t>
  </si>
  <si>
    <t>LCK004</t>
  </si>
  <si>
    <t>LCA021</t>
  </si>
  <si>
    <t>LCA022</t>
  </si>
  <si>
    <t>LCA023</t>
  </si>
  <si>
    <t>LCA024</t>
  </si>
  <si>
    <t>LCA025</t>
  </si>
  <si>
    <t>LCK005</t>
  </si>
  <si>
    <t>LCA026</t>
  </si>
  <si>
    <t>LCA027</t>
  </si>
  <si>
    <t>LCA028</t>
  </si>
  <si>
    <t>LCA029</t>
  </si>
  <si>
    <t>LCA030</t>
  </si>
  <si>
    <t>LCK006</t>
  </si>
  <si>
    <t>LCA031</t>
  </si>
  <si>
    <t>LCA032</t>
  </si>
  <si>
    <t>LCA033</t>
  </si>
  <si>
    <t>LCA034</t>
  </si>
  <si>
    <t>LCA035</t>
  </si>
  <si>
    <t>LCK007</t>
  </si>
  <si>
    <t>LCA036</t>
  </si>
  <si>
    <t>LCA037</t>
  </si>
  <si>
    <t>LCA038</t>
  </si>
  <si>
    <t>LCA039</t>
  </si>
  <si>
    <t>LCA040</t>
  </si>
  <si>
    <t>LCK008</t>
  </si>
  <si>
    <t>LCA041</t>
  </si>
  <si>
    <t>LCA042</t>
  </si>
  <si>
    <t>LCA043</t>
  </si>
  <si>
    <t>LCA044</t>
  </si>
  <si>
    <t>LCA045</t>
  </si>
  <si>
    <t>LCK009</t>
  </si>
  <si>
    <t>LCA046</t>
  </si>
  <si>
    <t>LCA047</t>
  </si>
  <si>
    <t>LCA048</t>
  </si>
  <si>
    <t>LCA049</t>
  </si>
  <si>
    <t>LCA050</t>
  </si>
  <si>
    <t>LCK010</t>
  </si>
  <si>
    <t>LCA051</t>
  </si>
  <si>
    <t>LCA052</t>
  </si>
  <si>
    <t>LCA053</t>
  </si>
  <si>
    <t>LCA054</t>
  </si>
  <si>
    <t>LCA055</t>
  </si>
  <si>
    <t>LCK011</t>
  </si>
  <si>
    <t>LCA056</t>
  </si>
  <si>
    <t>LCA057</t>
  </si>
  <si>
    <t>LCA058</t>
  </si>
  <si>
    <t>LCA059</t>
  </si>
  <si>
    <t>LCA060</t>
  </si>
  <si>
    <t>LCK012</t>
  </si>
  <si>
    <t>615300</t>
  </si>
  <si>
    <t>Kapitalni transferi neprofitnim organizacijama</t>
  </si>
  <si>
    <t xml:space="preserve">Kapitalni transferi pojedincima </t>
  </si>
  <si>
    <t>Drugi tekući rashodi</t>
  </si>
  <si>
    <t>Drugi tekući rashodi (naknade po sudskim rješenjima)</t>
  </si>
  <si>
    <t>Drugi tekući rashodi- povrat - sudske presude</t>
  </si>
  <si>
    <t>Drugi tekući rashodi - sudske presude</t>
  </si>
  <si>
    <t>Kapitalni transferi neprofitnim org.</t>
  </si>
  <si>
    <t>Kapitalni transferi neprofit. organizacijama</t>
  </si>
  <si>
    <t>RP Alipašin Most VI</t>
  </si>
  <si>
    <t>BAN003</t>
  </si>
  <si>
    <t>BIN003</t>
  </si>
  <si>
    <t>DAN024</t>
  </si>
  <si>
    <t>DAN025</t>
  </si>
  <si>
    <t>DBX007</t>
  </si>
  <si>
    <t>DBX004</t>
  </si>
  <si>
    <t>EAU081</t>
  </si>
  <si>
    <t>EAU033</t>
  </si>
  <si>
    <t>EAU018</t>
  </si>
  <si>
    <t>EAU063</t>
  </si>
  <si>
    <t>EBK002</t>
  </si>
  <si>
    <t>EBK003</t>
  </si>
  <si>
    <t>EBX019</t>
  </si>
  <si>
    <t>EBX021</t>
  </si>
  <si>
    <t>IAN013</t>
  </si>
  <si>
    <t>IAU016</t>
  </si>
  <si>
    <t>IBU001</t>
  </si>
  <si>
    <t>KAM003</t>
  </si>
  <si>
    <t>LAK011</t>
  </si>
  <si>
    <t>MAN0J3</t>
  </si>
  <si>
    <t>MAN0J4</t>
  </si>
  <si>
    <t>SAN0R1</t>
  </si>
  <si>
    <t>SAN0M9</t>
  </si>
  <si>
    <t>SAN0G6</t>
  </si>
  <si>
    <t>UAX006</t>
  </si>
  <si>
    <t>CAK002</t>
  </si>
  <si>
    <t>EAU082</t>
  </si>
  <si>
    <t>Investiciono održavanje puteva</t>
  </si>
  <si>
    <t>Arheološka iskopavanja- Krivoglavci i drugi lokaliteti</t>
  </si>
  <si>
    <t>RP Vraca</t>
  </si>
  <si>
    <t>HAK002</t>
  </si>
  <si>
    <t>IBK004</t>
  </si>
  <si>
    <t>SAN0S3</t>
  </si>
  <si>
    <t>LBA0C1</t>
  </si>
  <si>
    <t>LBA0C2</t>
  </si>
  <si>
    <t>LBA0C3</t>
  </si>
  <si>
    <t>LBA0C4</t>
  </si>
  <si>
    <t>Ostala udruženja iz oblasti rada, socijalne politike, raseljenih lica i izbjeglica</t>
  </si>
  <si>
    <t>-Udruženje oboljelih od multipleskleroze KS</t>
  </si>
  <si>
    <t>Kapitalni transferi u oblasti kulture -od toga:</t>
  </si>
  <si>
    <t>Nabavka licenciranih software-a</t>
  </si>
  <si>
    <t>JU "DJECA SARAJEVA"</t>
  </si>
  <si>
    <t>32</t>
  </si>
  <si>
    <t>KANTONALNI ZAVOD ZA PRUŽANJE BESPLATNE PRAVNE POMOĆI</t>
  </si>
  <si>
    <t>URED ZA KVALITET I KANTONALNA UPRAVA ZA INSPEKCIJSKE POSLOVE, URED ZA INTERNU REVIZIJU</t>
  </si>
  <si>
    <t>UKUPNO ZA RAZDJEL 32:</t>
  </si>
  <si>
    <t>Broj zaposlenih za razdjel 32</t>
  </si>
  <si>
    <t xml:space="preserve">Kamate od domaćeg pozajmljivanja </t>
  </si>
  <si>
    <t>Otplata domaćim finansijskim institucijama</t>
  </si>
  <si>
    <t>Nabavka kompjuterske opreme i namještaja</t>
  </si>
  <si>
    <t>Informativno - obavještenje table</t>
  </si>
  <si>
    <t>-Sufinansiranje dokumentarnog, kratkog igranog i niskobudžetnog dugometražnog igranog filma</t>
  </si>
  <si>
    <t>Kids festival</t>
  </si>
  <si>
    <t>Balet fest</t>
  </si>
  <si>
    <t>Udruženje oboljelih od Morbus Crohna i ulceroznog colitisa</t>
  </si>
  <si>
    <t>LAM006</t>
  </si>
  <si>
    <t>LAN030</t>
  </si>
  <si>
    <t>SREDNJA GRAĐEVINSKO - GEODETSKA ŠKOLA SARAJEVO</t>
  </si>
  <si>
    <t>SREDNJA TEHNIČKA ŠKOLA GRAFIČKIH TEHNOLOGIJA, DIZAJNA I MULTIMEDIJE ILIDŽA</t>
  </si>
  <si>
    <t>OŠ "HAMDIJA KREŠEVLJAKOVIĆ" STARI GRAD</t>
  </si>
  <si>
    <t>Muzej književnosti i pozorišne umjetnosti</t>
  </si>
  <si>
    <t>MHU015</t>
  </si>
  <si>
    <t>NAM037</t>
  </si>
  <si>
    <t>NAN028</t>
  </si>
  <si>
    <t>NAN029</t>
  </si>
  <si>
    <t>RP RTC Halilovići</t>
  </si>
  <si>
    <t>LAN008</t>
  </si>
  <si>
    <t>NO OF FF SEGMENTS</t>
  </si>
  <si>
    <t>DELETE LOGIC TYPE</t>
  </si>
  <si>
    <t>P</t>
  </si>
  <si>
    <t xml:space="preserve">Održavanje semafora i utrošak struje </t>
  </si>
  <si>
    <t>LAN044</t>
  </si>
  <si>
    <t>NAM004</t>
  </si>
  <si>
    <t>OAX001</t>
  </si>
  <si>
    <t>Naknade članovima i sekretarima Radnih tijela, SKS i Nezavisnog odbora</t>
  </si>
  <si>
    <t>MAN035</t>
  </si>
  <si>
    <t>MAN036</t>
  </si>
  <si>
    <t>MAN038</t>
  </si>
  <si>
    <t>MAN040</t>
  </si>
  <si>
    <t>MAN041</t>
  </si>
  <si>
    <t>MINISTARSTVO PRIVREDE</t>
  </si>
  <si>
    <t>19</t>
  </si>
  <si>
    <t>18</t>
  </si>
  <si>
    <t>FF SEGMENT 5</t>
  </si>
  <si>
    <t>Nabavka lijeka metadon i skrining testova</t>
  </si>
  <si>
    <t>MAN009</t>
  </si>
  <si>
    <t>MAN010</t>
  </si>
  <si>
    <t>Ostala projektovanja</t>
  </si>
  <si>
    <t>MAN031</t>
  </si>
  <si>
    <t>GIMNAZIJA DOBRINJA</t>
  </si>
  <si>
    <t>NAN021</t>
  </si>
  <si>
    <t>Općine</t>
  </si>
  <si>
    <t>SREDNJA ŠKOLA ZA OKOLIŠ I DRVNI DIZAJN SARAJEVO</t>
  </si>
  <si>
    <t>SREDNJA ŠKOLA POLJOPRIVREDE, PREHRANE,</t>
  </si>
  <si>
    <t>VETERINE I USLUŽNIH DJELATNOSTI SARAJEVO</t>
  </si>
  <si>
    <t>SREDNJA ŠKOLA ZA TEKSTIL, KOŽU I DIZAJN SARAJEVO</t>
  </si>
  <si>
    <t>Usluge za održavanje RAS, COP-a, JRT-a i softwera</t>
  </si>
  <si>
    <t>Održavanje grobnih mjesta šehida na grobljima na kojima gazduje KJKP "Pokop"</t>
  </si>
  <si>
    <t>Troškovi redovnog mjesečnog odvoza smeća sa šehidskih grobalja</t>
  </si>
  <si>
    <t>MINISTARSTVO SAOBRAĆAJA</t>
  </si>
  <si>
    <t>0006</t>
  </si>
  <si>
    <t>0007</t>
  </si>
  <si>
    <t>0008</t>
  </si>
  <si>
    <t>0009</t>
  </si>
  <si>
    <t>0010</t>
  </si>
  <si>
    <t>MAN052</t>
  </si>
  <si>
    <t>LAX002</t>
  </si>
  <si>
    <t>Općina Hadžići</t>
  </si>
  <si>
    <t>NEPROFITNE ORGANIZACIJE I POMOĆ VJERSKIM ZAJEDNICAMA</t>
  </si>
  <si>
    <t>OŠ "BEHAUDIN SELMANOVIĆ" NOVI GRAD</t>
  </si>
  <si>
    <t>Stipendije učenicima i studentima</t>
  </si>
  <si>
    <t>ČETVRTA OSNOVNA ŠKOLA ILIDŽA</t>
  </si>
  <si>
    <t>611000</t>
  </si>
  <si>
    <t>611200</t>
  </si>
  <si>
    <t>612000</t>
  </si>
  <si>
    <t xml:space="preserve">PETA OSNOVNA ŠKOLA ILIDŽA </t>
  </si>
  <si>
    <t>Sarajevska zima</t>
  </si>
  <si>
    <t>Ars Aevi</t>
  </si>
  <si>
    <t>KJKP"Toplane" Sarajevo</t>
  </si>
  <si>
    <t>UKUPNO ZA POZAJMLJIVANJA</t>
  </si>
  <si>
    <t>Zaštita kulturnog stvaralaštva i otkup</t>
  </si>
  <si>
    <t>Obezbjeđenje objekata u vlasništvu Kantona</t>
  </si>
  <si>
    <t xml:space="preserve">KABINET PREMIJERA </t>
  </si>
  <si>
    <t>ZAX001</t>
  </si>
  <si>
    <t>Državni kvalifikacioni triatlon Kup "Kulin Ban" -programi</t>
  </si>
  <si>
    <t>821500</t>
  </si>
  <si>
    <t>612100</t>
  </si>
  <si>
    <t>613100</t>
  </si>
  <si>
    <t>613400</t>
  </si>
  <si>
    <t>IZDACI PO OBAVEZAMA</t>
  </si>
  <si>
    <t>Podrška sportskom podmlatku-kriteriji</t>
  </si>
  <si>
    <t>OPĆINSKI SUD U SARAJEVU</t>
  </si>
  <si>
    <t>I SLUŽBA ZA SKUPŠTINSKE POSLOVE</t>
  </si>
  <si>
    <t>-Komunalni redari</t>
  </si>
  <si>
    <t>MAN068</t>
  </si>
  <si>
    <t>MAN070</t>
  </si>
  <si>
    <t>Grad Sarajevo</t>
  </si>
  <si>
    <t>Izdaci za obaveze po kreditima</t>
  </si>
  <si>
    <t>21</t>
  </si>
  <si>
    <t>-"Napredak" Hrvatska zajednica kulture</t>
  </si>
  <si>
    <t>Ukupno za glavu: 1107</t>
  </si>
  <si>
    <t>DAU010</t>
  </si>
  <si>
    <t>DAU012</t>
  </si>
  <si>
    <t>MAN006</t>
  </si>
  <si>
    <t>MAN007</t>
  </si>
  <si>
    <t>MAN008</t>
  </si>
  <si>
    <t>KAK002</t>
  </si>
  <si>
    <t>KAK001</t>
  </si>
  <si>
    <t>LAM005</t>
  </si>
  <si>
    <t>Sredstva za troškove dženaza–sahrana</t>
  </si>
  <si>
    <t>PRESS SLUŽBA</t>
  </si>
  <si>
    <t>OŠ "ĆAMIL SIJARIĆ" NOVI GRAD</t>
  </si>
  <si>
    <t>-"Preporod" Bošnjačka zajednica kulture</t>
  </si>
  <si>
    <t>URED ZA ZAKONODAVSTVO VLADE KANTONA, PROTOKOL, PRESS SLUŽBA,</t>
  </si>
  <si>
    <t>-Asocijacija sjedeće odbojke Kantona</t>
  </si>
  <si>
    <t>Subvencije javnim preduzećima   -  od toga:</t>
  </si>
  <si>
    <t>0028</t>
  </si>
  <si>
    <t>0029</t>
  </si>
  <si>
    <t>09</t>
  </si>
  <si>
    <t>Ukupno za glavu: 1109</t>
  </si>
  <si>
    <t>KANTONALNA UPRAVA ZA INSPEKCIJSKE POSLOVE</t>
  </si>
  <si>
    <t>MINISTARSTVO ZA BORAČKA PITANJA</t>
  </si>
  <si>
    <t>Socijalna zaštita, od toga:</t>
  </si>
  <si>
    <t>Ukupno za glavu: 1401</t>
  </si>
  <si>
    <t>DRUGA OSNOVNA ŠKOLA ILIDŽA</t>
  </si>
  <si>
    <t>TREĆA OSNOVNA ŠKOLA ILIDŽA</t>
  </si>
  <si>
    <t>Teniski turnir Sarajevo Ladies open 2010</t>
  </si>
  <si>
    <t>613700</t>
  </si>
  <si>
    <t>0016</t>
  </si>
  <si>
    <t>0017</t>
  </si>
  <si>
    <t>MAN044</t>
  </si>
  <si>
    <t>-Dani kulture opština</t>
  </si>
  <si>
    <t>Sarajevo u Pratu-programi</t>
  </si>
  <si>
    <t>DRUGA GIMNAZIJA</t>
  </si>
  <si>
    <t>614000</t>
  </si>
  <si>
    <t>611100</t>
  </si>
  <si>
    <t>OŠ "FATIMA GUNIĆ" NOVI GRAD</t>
  </si>
  <si>
    <t>3101</t>
  </si>
  <si>
    <t>Smještaj socijalnih kategorija, od toga:</t>
  </si>
  <si>
    <t>Jednokratne novčane pomoći pojedincima, udruženjima i druge pomoći (ogrjev, prehrambeni artikli, infrastrukturni priključci i dr.)</t>
  </si>
  <si>
    <t>Sredstva za kupovinu zemljišta za izgradnju individualnih stambenih objekata pripadnika boračke populacije</t>
  </si>
  <si>
    <t>SREDNJA MUZIČKA ŠKOLA</t>
  </si>
  <si>
    <t>Šahovski turnir “Bosna 2008”-programi</t>
  </si>
  <si>
    <t xml:space="preserve"> Sredstva za pomoć građanima</t>
  </si>
  <si>
    <t>Sredstva za ocjenu stepena invalidnosti i radne sposobnosti</t>
  </si>
  <si>
    <t>Međunarodni košarkaški turnir u košarci u kolicima-programi</t>
  </si>
  <si>
    <t>Troškovi primjene Odluke o proširenom obimu prava ratnih vojnih invalida sa područja KS</t>
  </si>
  <si>
    <t>DAM003</t>
  </si>
  <si>
    <t>DAM004</t>
  </si>
  <si>
    <t>DAM005</t>
  </si>
  <si>
    <t>DAM006</t>
  </si>
  <si>
    <t>611211</t>
  </si>
  <si>
    <t>611221</t>
  </si>
  <si>
    <t>611224</t>
  </si>
  <si>
    <t>611225</t>
  </si>
  <si>
    <t>611227</t>
  </si>
  <si>
    <t>UKUPNO ZA RAZDJEL 22:</t>
  </si>
  <si>
    <t>OPIS</t>
  </si>
  <si>
    <t>10</t>
  </si>
  <si>
    <t>LAN038</t>
  </si>
  <si>
    <t>Podrška sportskim organizacijama za zvanična evropska takmičenja u organizaciji odgovarajućih evropskih sportskih asocijacija</t>
  </si>
  <si>
    <t>616200</t>
  </si>
  <si>
    <t>Ukupno za glavu: 2101</t>
  </si>
  <si>
    <t>Razvoj poljoprivrede</t>
  </si>
  <si>
    <t>Programi postavke muzeja za srednje škole</t>
  </si>
  <si>
    <t>Projekti borbe protiv maloljetničke delikvencije</t>
  </si>
  <si>
    <r>
      <t xml:space="preserve">Sredstva za dodjelu novčanih pozajmica za rješavanje stambenih potreba </t>
    </r>
    <r>
      <rPr>
        <b/>
        <sz val="10"/>
        <rFont val="Times New Roman CE"/>
        <charset val="238"/>
      </rPr>
      <t xml:space="preserve">- iz primitaka </t>
    </r>
  </si>
  <si>
    <t>Memorijalni stonoteniski turnir "Kemo Fazlić" -programi</t>
  </si>
  <si>
    <t>CENTAR ZA SLIJEPU I SLABOVIDNU DJECU</t>
  </si>
  <si>
    <t xml:space="preserve">KANTONALNA JAVNA USTANOVA - DOM ZA SOCIJALNO ZDRAVSTVENO </t>
  </si>
  <si>
    <t>MUZIČKA ŠKOLA "NOVO SARAJEVO" NOVO SARAJEVO</t>
  </si>
  <si>
    <t>Škola plivanja za hendikepiranu djecu i omladinu - programi</t>
  </si>
  <si>
    <t>Memorijalni turnir za invalidna lica "Enver Šehović" - programi</t>
  </si>
  <si>
    <t>AAN010</t>
  </si>
  <si>
    <t>DAM015</t>
  </si>
  <si>
    <t>Judo turnir "BiH - Nippon"</t>
  </si>
  <si>
    <t>Sportska takmičenja mladih pod sloganom "Droga Ne" - programi</t>
  </si>
  <si>
    <t>Male Olimpijske igre - programi</t>
  </si>
  <si>
    <t>Memorijalni judo turnir "Alija Miladin" -programi</t>
  </si>
  <si>
    <t>NEPROFITNE ORGANIZACIJE I POMOĆ VJERSKIM ZAJEDNICAMA,</t>
  </si>
  <si>
    <t>Historijski muzej BiH</t>
  </si>
  <si>
    <t>Umjetnička galerija BiH</t>
  </si>
  <si>
    <t>-Druge ugovorene i druge posebne usluge</t>
  </si>
  <si>
    <t>LAN002</t>
  </si>
  <si>
    <t>LAN004</t>
  </si>
  <si>
    <t>MAN001</t>
  </si>
  <si>
    <t>MAN002</t>
  </si>
  <si>
    <t>MAN004</t>
  </si>
  <si>
    <t>MAN011</t>
  </si>
  <si>
    <t>MAN012</t>
  </si>
  <si>
    <t>MAN018</t>
  </si>
  <si>
    <t>MAN021</t>
  </si>
  <si>
    <t>MAN022</t>
  </si>
  <si>
    <t>MAN023</t>
  </si>
  <si>
    <t>MAN024</t>
  </si>
  <si>
    <t>MAN025</t>
  </si>
  <si>
    <t>MAN026</t>
  </si>
  <si>
    <t>MAN027</t>
  </si>
  <si>
    <t>MAN029</t>
  </si>
  <si>
    <t>NAM002</t>
  </si>
  <si>
    <t>Broj zaposlenih za razdjel 11</t>
  </si>
  <si>
    <t>CBK001</t>
  </si>
  <si>
    <t>CBK002</t>
  </si>
  <si>
    <t>CBK003</t>
  </si>
  <si>
    <t>CCC001</t>
  </si>
  <si>
    <t>CCC002</t>
  </si>
  <si>
    <t>CCC003</t>
  </si>
  <si>
    <t>Broj zaposlenih za razdjel 12</t>
  </si>
  <si>
    <t>Broj zaposlenih za razdjel 13</t>
  </si>
  <si>
    <t>MAN0I5</t>
  </si>
  <si>
    <t>MAN0I6</t>
  </si>
  <si>
    <t>MAN0I7</t>
  </si>
  <si>
    <t>MESS</t>
  </si>
  <si>
    <t>OŠ "ALIJA NAMETAK" CENTAR</t>
  </si>
  <si>
    <t>OŠ "MUSA ĆAZIM ĆATIĆ" CENTAR</t>
  </si>
  <si>
    <t>OŠ "SAFVET beg BAŠAGIĆ" CENTAR</t>
  </si>
  <si>
    <t>KS GL Budżet</t>
  </si>
  <si>
    <t>FF SEGMENT 6</t>
  </si>
  <si>
    <t>KS_PROJECT</t>
  </si>
  <si>
    <t>FF APP COL NAME 6</t>
  </si>
  <si>
    <t>SEGMENT6</t>
  </si>
  <si>
    <t>RESP APPLICATION ID</t>
  </si>
  <si>
    <t>RESPONSIBILITY ID</t>
  </si>
  <si>
    <t>DATABASE USERNAME</t>
  </si>
  <si>
    <t>APPS</t>
  </si>
  <si>
    <t>MAN064</t>
  </si>
  <si>
    <t>Ukupno za glavu: 2301</t>
  </si>
  <si>
    <t>OSPOSOBLJAVANJE</t>
  </si>
  <si>
    <t>MAN048</t>
  </si>
  <si>
    <t>08</t>
  </si>
  <si>
    <t>Ukupno za glavu: 1108</t>
  </si>
  <si>
    <t>PREDSJEDAVAJUĆEG SKUPŠTINE KANTONA SARAJEVO</t>
  </si>
  <si>
    <t>822200</t>
  </si>
  <si>
    <t>Kinoteka BiH</t>
  </si>
  <si>
    <t>Sport za sve -kriterij</t>
  </si>
  <si>
    <t>Izdaci osiguranja,bankarskih usluga i usluga platnog prometa</t>
  </si>
  <si>
    <t>Izdaci za tekuće održavanje</t>
  </si>
  <si>
    <t>Ukupno za glavu: 2103</t>
  </si>
  <si>
    <t>Memorijalni judo turnir "Vinko Šamarlić" -programi</t>
  </si>
  <si>
    <t>Nabavka i zamjena zastava i jarbola na grobljima šehida i poginulih boraca</t>
  </si>
  <si>
    <t>Rezervna sredstva-kriterij</t>
  </si>
  <si>
    <t>KANTONALNE JAVNE USTANOVE KULTURE-ZBIRNO</t>
  </si>
  <si>
    <t>OŠ "ISAK SAMOKOVLIJA" CENTAR</t>
  </si>
  <si>
    <t>MAN062</t>
  </si>
  <si>
    <t>NAN002</t>
  </si>
  <si>
    <t>Ukupno za glavu: 1003</t>
  </si>
  <si>
    <t>DAN019</t>
  </si>
  <si>
    <t>Judo turnir "Sarajevo open-Sportom protiv droge" -programi</t>
  </si>
  <si>
    <t>DAN001</t>
  </si>
  <si>
    <t>Izbor sportiste BiH -programi</t>
  </si>
  <si>
    <t>MINISTARSTVO ZA RAD, SOCIJALNU POLITIKU RASELJENA LICA I IZBJEGLICE</t>
  </si>
  <si>
    <t>Ukupno za glavu: 2306</t>
  </si>
  <si>
    <t>URED ZA KVALITET</t>
  </si>
  <si>
    <t>FOND KANTONA SARAJEVO ZA IZGRADNJU I OČUVANJE GROBALJA ŠEHIDA I POGINULIH BORACA,</t>
  </si>
  <si>
    <t>-Muzički kulturni centar Roma "Romano Jagako Ilo"</t>
  </si>
  <si>
    <t>26</t>
  </si>
  <si>
    <t>27</t>
  </si>
  <si>
    <t>ZAVOD ZA VASPITANJE MUŠKE DJECE I OMLADINE</t>
  </si>
  <si>
    <t>Memorijalni turnir u karateu "Rašid Buća"-programi</t>
  </si>
  <si>
    <t>UKUPNO ZA RAZDJEL 10:</t>
  </si>
  <si>
    <t>JAVNA USTANOVA BIBLIOTEKA SARAJEVA</t>
  </si>
  <si>
    <t>Ilijaš</t>
  </si>
  <si>
    <t>NUMBER OF DETAIL FIELDS</t>
  </si>
  <si>
    <t>AAK001</t>
  </si>
  <si>
    <t>AAK002</t>
  </si>
  <si>
    <t>PETA GIMNAZIJA  SARAJEVO</t>
  </si>
  <si>
    <t>GIMNAZIJA OBALA SARAJEVO</t>
  </si>
  <si>
    <t>SREDNJA MEDICINSKA ŠKOLA - JEZERO SARAJEVO</t>
  </si>
  <si>
    <t>SREDNJA ELEKTROTEHNIČKA ŠKOLA SARAJEVO</t>
  </si>
  <si>
    <t>SREDNJA ŠKOLA ZA SAOBRAĆAJ I KOMUNIKACIJE</t>
  </si>
  <si>
    <t>Evropski kup za seniore i seniorke u judou - prog.</t>
  </si>
  <si>
    <t>Broj zaposlenih</t>
  </si>
  <si>
    <t>Broj zaposlenih razdjel 10</t>
  </si>
  <si>
    <t>-Udruženje slijepih građana Kantona Sarajevo</t>
  </si>
  <si>
    <t>17</t>
  </si>
  <si>
    <t>LAN022</t>
  </si>
  <si>
    <t>-Savez izviđača Kantona</t>
  </si>
  <si>
    <t>Popularizacija sporta -kriterij</t>
  </si>
  <si>
    <t>NAM026</t>
  </si>
  <si>
    <t>NAM027</t>
  </si>
  <si>
    <t>NAM028</t>
  </si>
  <si>
    <t>MAN0B1</t>
  </si>
  <si>
    <t>MAN0B4</t>
  </si>
  <si>
    <t>MAN0B5</t>
  </si>
  <si>
    <t>MAN0B6</t>
  </si>
  <si>
    <t>MAN0B7</t>
  </si>
  <si>
    <t>MAN0B8</t>
  </si>
  <si>
    <t>Ukupno za glavu: 2801</t>
  </si>
  <si>
    <t>Ukupno za glavu: 2901</t>
  </si>
  <si>
    <t>MINISTARSTVO PRAVDE I UPRAVE</t>
  </si>
  <si>
    <t>Izdaci za energiju</t>
  </si>
  <si>
    <t>Izdaci osiguranja, bankarskih usluga i usluga platnog prometa</t>
  </si>
  <si>
    <t>14</t>
  </si>
  <si>
    <t>0012</t>
  </si>
  <si>
    <t>0013</t>
  </si>
  <si>
    <t>0014</t>
  </si>
  <si>
    <t>0015</t>
  </si>
  <si>
    <t>Zemaljski muzej</t>
  </si>
  <si>
    <t>615200</t>
  </si>
  <si>
    <t>OŠ "ALEKSA ŠANTIĆ" NOVI GRAD</t>
  </si>
  <si>
    <t>Centar za opservaciju i dijagnostiku</t>
  </si>
  <si>
    <t>OSNOVNA MUZIČKA ŠKOLA ILIDŽA</t>
  </si>
  <si>
    <t>DBK003</t>
  </si>
  <si>
    <t>OŠ "9 MAJ" HADŽIĆI-PAZARIĆ</t>
  </si>
  <si>
    <t>Izdaci za naknade skupštinskim zastupnicima</t>
  </si>
  <si>
    <t>SAN0B8</t>
  </si>
  <si>
    <t>Otplate dugova</t>
  </si>
  <si>
    <t>-Zaštita kulturnog stvaralaštva</t>
  </si>
  <si>
    <t xml:space="preserve">KABINET PREDSJEDAVAJUĆEG I ZAMJENICI </t>
  </si>
  <si>
    <t>KANTONALNA UPRAVA ZA ŠUMARSTVO - NAMJENSKA SREDSTVA</t>
  </si>
  <si>
    <t xml:space="preserve">                                                                                                        </t>
  </si>
  <si>
    <t>OŠ "OSMAN NAKAŠ" NOVI GRAD</t>
  </si>
  <si>
    <t>DBU001</t>
  </si>
  <si>
    <t>615100</t>
  </si>
  <si>
    <t>-Učešće u finansiranju programa održavanje zelenih površina (6 općina)</t>
  </si>
  <si>
    <t>Sredstva za osnovno obezbjeđenje učesnika NOR-a</t>
  </si>
  <si>
    <t>Sufinansiranje institucija od državnog značaja</t>
  </si>
  <si>
    <t>Podrška nadarenoj djeci i omladini u oblasti sporta</t>
  </si>
  <si>
    <t>CENTAR "VLADIMIR NAZOR" NOVO SARAJEVO</t>
  </si>
  <si>
    <t>OŠ "MEHMEDALIJA MAK DIZDAR" NOVI GRAD</t>
  </si>
  <si>
    <t>PRVA OSNOVNA ŠKOLA ILIDŽA</t>
  </si>
  <si>
    <t>FF APP COL NAME 4</t>
  </si>
  <si>
    <t>SEGMENT4</t>
  </si>
  <si>
    <t>LAK007</t>
  </si>
  <si>
    <t>UKUPNO ZA RAZDJEL 18:</t>
  </si>
  <si>
    <t>822000</t>
  </si>
  <si>
    <t>UAX002</t>
  </si>
  <si>
    <t>ZAVOD ZA ZAŠTITU KULT.HIST.I PRIRODNOG NASLJEĐA SARAJEVO</t>
  </si>
  <si>
    <t>Ukupno za glavu: 2304</t>
  </si>
  <si>
    <t>Biblioteka "Preporod"</t>
  </si>
  <si>
    <t>01</t>
  </si>
  <si>
    <t>02</t>
  </si>
  <si>
    <t>03</t>
  </si>
  <si>
    <t>Turnir u sjedećoj odbojci "Sarajevo open" -programi</t>
  </si>
  <si>
    <t>Rekonstrukcija i investiciono održavanje mostova</t>
  </si>
  <si>
    <t>UAU002</t>
  </si>
  <si>
    <t>UAU003</t>
  </si>
  <si>
    <t>UAU005</t>
  </si>
  <si>
    <t>OŠ "ZAIM KOLAR" TRNOVO</t>
  </si>
  <si>
    <t>MINISTARSTVO ZDRAVSTVA</t>
  </si>
  <si>
    <t>22</t>
  </si>
  <si>
    <t>23</t>
  </si>
  <si>
    <t>24</t>
  </si>
  <si>
    <t>MINISTARSTVO KULTURE I SPORTA</t>
  </si>
  <si>
    <t>Sredstva za stipendiranje djece iz boračke populacije</t>
  </si>
  <si>
    <t xml:space="preserve">Izdaci za komunalne usluge </t>
  </si>
  <si>
    <t>OŠ "ZAJKO DELIĆ" VOGOŠĆA</t>
  </si>
  <si>
    <t>OŠ "IZET ŠABIĆ" VOGOŠĆA</t>
  </si>
  <si>
    <t>Unajmljivanje imovine i opreme</t>
  </si>
  <si>
    <t>Izdaci za komunalne usluge</t>
  </si>
  <si>
    <t>11</t>
  </si>
  <si>
    <r>
      <t>JKP Toplane - dug prethodnih godina za zapečaćene stanove</t>
    </r>
    <r>
      <rPr>
        <b/>
        <sz val="9"/>
        <rFont val="Times New Roman CE"/>
        <charset val="238"/>
      </rPr>
      <t xml:space="preserve"> - iz primitaka</t>
    </r>
  </si>
  <si>
    <t>SAN0O5</t>
  </si>
  <si>
    <t>OŠ "HRASNO" NOVO SARAJEVO</t>
  </si>
  <si>
    <t>OŠ "GRBAVICA I" NOVO SARAJEVO</t>
  </si>
  <si>
    <t>Transfer za visoko obrazovanje</t>
  </si>
  <si>
    <t>-Projekti iz oblasti turizma</t>
  </si>
  <si>
    <t>Stari Grad</t>
  </si>
  <si>
    <t>Troškovi spora</t>
  </si>
  <si>
    <t>JAVNA USTANOVA TERAPIJSKA ZAJEDNICA - KAMPUS KANTONA SARAJEVO</t>
  </si>
  <si>
    <t>Ugovorene i druge posebne usluge, od toga:</t>
  </si>
  <si>
    <t>MINISTARSTVO SAOBRAĆAJA - DIREKCIJA ZA PUTEVE - NAMJENSKA SREDSTVA</t>
  </si>
  <si>
    <t>-Penziono i zdravstveno osiguranje za samostalne umjetnike Kantona</t>
  </si>
  <si>
    <t>Međunarodni Božićni turnir u šahu- programi</t>
  </si>
  <si>
    <t>Usluge održavanja softvera za ceste</t>
  </si>
  <si>
    <t>Nabavka namještaja</t>
  </si>
  <si>
    <t>Oprema za brojanje saobraćaja</t>
  </si>
  <si>
    <t>Nabavka programa za JP Televizija Kantona Sarajevo</t>
  </si>
  <si>
    <t>MAN0E3</t>
  </si>
  <si>
    <t>MAN0E4</t>
  </si>
  <si>
    <t>MAN0E5</t>
  </si>
  <si>
    <t>MAN0E8</t>
  </si>
  <si>
    <t>MAN0F0</t>
  </si>
  <si>
    <t>MAN0F1</t>
  </si>
  <si>
    <t>MAN0F2</t>
  </si>
  <si>
    <t>MAN0F3</t>
  </si>
  <si>
    <t>MAN0F5</t>
  </si>
  <si>
    <t>MAN0F9</t>
  </si>
  <si>
    <t>PERIOD SET NAME</t>
  </si>
  <si>
    <t>KS CALENDAR</t>
  </si>
  <si>
    <t>FF SEGMENT 4</t>
  </si>
  <si>
    <t>KS_SUB-ECONOMIC ACCOUNT</t>
  </si>
  <si>
    <t>-Udruženje Altruista za pomoć osobama sa mentalnom retardacijom "Svjetlo" Sarajevo</t>
  </si>
  <si>
    <t>MAM005</t>
  </si>
  <si>
    <t>MAM006</t>
  </si>
  <si>
    <t>MAN0D9</t>
  </si>
  <si>
    <t>MAN0E0</t>
  </si>
  <si>
    <t>MAN0E1</t>
  </si>
  <si>
    <t>EBX010</t>
  </si>
  <si>
    <t>Općina Ilidža</t>
  </si>
  <si>
    <r>
      <t>JP"Elektroprivreda"BiH</t>
    </r>
    <r>
      <rPr>
        <sz val="10"/>
        <rFont val="Times New Roman CE"/>
        <family val="1"/>
        <charset val="238"/>
      </rPr>
      <t>-utrošak električne energije za javnu rasvjetu na području Kantona Sarajevo</t>
    </r>
  </si>
  <si>
    <t>Socijalna davanja, od toga:</t>
  </si>
  <si>
    <t>NAM015</t>
  </si>
  <si>
    <t>NAM016</t>
  </si>
  <si>
    <t>Ukupno za glavu: 1106</t>
  </si>
  <si>
    <t>0035</t>
  </si>
  <si>
    <t>0036</t>
  </si>
  <si>
    <t>Memorijalni turnir u kick boxu "Braća Bašović"-programi</t>
  </si>
  <si>
    <t>MUZEJ SARAJEVA</t>
  </si>
  <si>
    <t>Ukupno za glavu: 2202</t>
  </si>
  <si>
    <t>OŠ "UMIHANA ČUVIDINA" NOVI GRAD</t>
  </si>
  <si>
    <t>-Održavanje komunalnih grobalja na području Kantona Sarajevo (Vlakovo, Bare, Lav, Stadion, Sveti Josip, Sveti Marko, Sveti Arhanđel Georgije i Gavrilo, Sveti Mihovil, Obad i Jevrejsko groblje)</t>
  </si>
  <si>
    <t xml:space="preserve">Unajmljivanje imovine i opreme  </t>
  </si>
  <si>
    <t xml:space="preserve">Unajmljivanje imovine i opreme </t>
  </si>
  <si>
    <t>Općina Stari Grad</t>
  </si>
  <si>
    <t>Nabavka opreme, od toga:</t>
  </si>
  <si>
    <t>UKUPNO ZA RAZDJEL 14:</t>
  </si>
  <si>
    <t>MAN0H0</t>
  </si>
  <si>
    <t>SEGMENT1</t>
  </si>
  <si>
    <t>SET OF BOOKS NAME</t>
  </si>
  <si>
    <t>Kanton Sarajevo</t>
  </si>
  <si>
    <t>FF SEGMENT 2</t>
  </si>
  <si>
    <t>KS_ORGANIZATION</t>
  </si>
  <si>
    <t>Naknade za izgradnju građevinskih objekata (uređenje i renta) - nova individualna gradnja</t>
  </si>
  <si>
    <t>OŠ "SILVIJE STRAHIMIR KRANJČEVIĆ" CENTAR</t>
  </si>
  <si>
    <t>Sredstva za dodjelu pomoći za održivi povratak</t>
  </si>
  <si>
    <t>613800</t>
  </si>
  <si>
    <t>613500</t>
  </si>
  <si>
    <t>821200</t>
  </si>
  <si>
    <t>MAN083</t>
  </si>
  <si>
    <t>Naknade troškova prevoza na posao i s posla</t>
  </si>
  <si>
    <t>Proljetni kros za učenike i učenice osnovnih i srednjih škola Kantona Sarajevo - programi</t>
  </si>
  <si>
    <t>Šestoaprilski turnir u streljaštvu za invalidna lica - programi</t>
  </si>
  <si>
    <t>Sufinansiranje troškova treninga klubovima za maloljetne osobe</t>
  </si>
  <si>
    <t>MAN0I4</t>
  </si>
  <si>
    <t>Izdaci osiguranja,bankarskih usluga i usluga pl.prometa</t>
  </si>
  <si>
    <t>Nabavka građevina</t>
  </si>
  <si>
    <t>OŠ "DOBROŠEVIĆI"</t>
  </si>
  <si>
    <t>0066</t>
  </si>
  <si>
    <t>OŠ "SOKOLJE"</t>
  </si>
  <si>
    <t>0067</t>
  </si>
  <si>
    <t>BDN001</t>
  </si>
  <si>
    <t>Sufinansiranje sarajevskih pozorišta za gostovanje izvan KS</t>
  </si>
  <si>
    <t>NAN030</t>
  </si>
  <si>
    <t>NAN031</t>
  </si>
  <si>
    <t>CAO001</t>
  </si>
  <si>
    <t>04</t>
  </si>
  <si>
    <t>05</t>
  </si>
  <si>
    <t>06</t>
  </si>
  <si>
    <t>07</t>
  </si>
  <si>
    <t>OŠ "MULA MUSTAFA BAŠESKIJA" STARI GRAD</t>
  </si>
  <si>
    <t>OŠ "SABURINA" STARI GRAD</t>
  </si>
  <si>
    <t>Manifestacije u sportu Prato u Sarajevu -programi</t>
  </si>
  <si>
    <t>Memorijalni teniski turnir "Jan Doršner" -programi</t>
  </si>
  <si>
    <t>IV Sufinansiranje rada neprofitnih organizacija</t>
  </si>
  <si>
    <t>Ukupno za glavu: 1801</t>
  </si>
  <si>
    <t>UKUPNO ZA RAZDJEL 19:</t>
  </si>
  <si>
    <t>KATOLIČKI ŠKOLSKI CENTAR-OSNOVNA ŠKOLA</t>
  </si>
  <si>
    <t>-Zakup objekata O-9; O-10 Otes, GPA Sarajevo</t>
  </si>
  <si>
    <t>Nabavka robne rezerve</t>
  </si>
  <si>
    <t>EAN001</t>
  </si>
  <si>
    <t>Ukupno za glavu: 1001</t>
  </si>
  <si>
    <t>Ukupno za glavu: 1002</t>
  </si>
  <si>
    <t xml:space="preserve">UKUPNO ZA RAZDJEL 21: </t>
  </si>
  <si>
    <t>Vrhunski sport-kriteriji</t>
  </si>
  <si>
    <t>Takmičarsko razvojni sport-kriteriji</t>
  </si>
  <si>
    <t>Memorijalni malonogometni turnir "Alija Izetbegović"-programi</t>
  </si>
  <si>
    <t>Sufinansiranje materijalnih troškova i podrška radu KJU "Gerentološki centar</t>
  </si>
  <si>
    <t>UKUPNO ZA NABAVKU STALNIH SREDSTAVA</t>
  </si>
  <si>
    <t>Izdaci za nabavku stalnih sredstava</t>
  </si>
  <si>
    <t>Narodna i univerzitetska biblioteka BiH</t>
  </si>
  <si>
    <t>LAK001</t>
  </si>
  <si>
    <t>LAK002</t>
  </si>
  <si>
    <t>LAK003</t>
  </si>
  <si>
    <t>LAK004</t>
  </si>
  <si>
    <t>LAK005</t>
  </si>
  <si>
    <t>Bruto plaće i naknade</t>
  </si>
  <si>
    <t>0011</t>
  </si>
  <si>
    <t>ŽELJEZNIČKI ŠKOLSKI CENTAR</t>
  </si>
  <si>
    <t>ŠKOLA ZA SREDNJE STRUČNO OBRAZOVANJE I RADNO</t>
  </si>
  <si>
    <t>Rekonstrukcija i investiciono održavanje (za tekuće održavanje)</t>
  </si>
  <si>
    <t>OŠ "ZAHID BARUČIJA" VOGOŠĆA</t>
  </si>
  <si>
    <t>0065</t>
  </si>
  <si>
    <t>Broj zaposlenih za razdjel 29</t>
  </si>
  <si>
    <t>Broj zaposlenih za razdjel 31</t>
  </si>
  <si>
    <t>Pokrivanje razlike do ekonomske cijene za penzionerske mjesečne pretpl.karte CTS BUS</t>
  </si>
  <si>
    <t>- Javna kuhinja "Stari Grad" - materijalni troškovi</t>
  </si>
  <si>
    <t>OŠ "HASAN KAIMIJA" CENTAR</t>
  </si>
  <si>
    <t>MAN0C7</t>
  </si>
  <si>
    <t>MAN0C8</t>
  </si>
  <si>
    <t>MAN0C9</t>
  </si>
  <si>
    <t>Raseljena lica i izbjeglice (Rekonstrukcija, sanacija stambenih objekata, infrastruktura i dr.)</t>
  </si>
  <si>
    <t>Broj zaposlenih za razdjel 14</t>
  </si>
  <si>
    <t xml:space="preserve">Škola plivanja za učenike i studente </t>
  </si>
  <si>
    <t>Plaćanje zdravstvenog osiguranja radnika u preduzećima koja nisu u mogućnosti da izmiruju obaveze zdravstvenog osiguranja za radnike preduzeća sa učešćem državnog kapitala Kantona Sarajevo od 51% i više, a koja su u postupku stečaja, likvidacije, prestruktuiranja i privatizacije, po Odluci Skupštine</t>
  </si>
  <si>
    <t>Ukupno za glavu: 1302</t>
  </si>
  <si>
    <t>-Udruženje oboljelih od cerebralne i dječije paralize KS</t>
  </si>
  <si>
    <t>614100</t>
  </si>
  <si>
    <t>821400</t>
  </si>
  <si>
    <t>Studentski centar</t>
  </si>
  <si>
    <t>Novo Sarajevo</t>
  </si>
  <si>
    <t>Novi Grad</t>
  </si>
  <si>
    <t>Putni troškovi</t>
  </si>
  <si>
    <t>MAN065</t>
  </si>
  <si>
    <t>LAN028</t>
  </si>
  <si>
    <t>MAN0A0</t>
  </si>
  <si>
    <t>MAN0A1</t>
  </si>
  <si>
    <t>MAN019</t>
  </si>
  <si>
    <t>Sredstva za uplatu doprinosa za zdravst. osiguranje</t>
  </si>
  <si>
    <t xml:space="preserve">Ugovorene i druge posebne usluge </t>
  </si>
  <si>
    <t>-Udruženje filmskih radnika</t>
  </si>
  <si>
    <t>-Društvo pisaca BiH</t>
  </si>
  <si>
    <t>-PEN Centar</t>
  </si>
  <si>
    <t>OŠ "NAFIJA SARAJLIĆ" CENTAR</t>
  </si>
  <si>
    <t>UKUPNO ZA RAZDJEL 31:</t>
  </si>
  <si>
    <t>Refundacija naknada za izgradnju stambenih objekata za pripadnike boračke populacije (uređenje i renta) - nova kolektivna gradnja</t>
  </si>
  <si>
    <t>Sredstva za mjesečna novčana primanja (nosioci ratnih priznanja, RVI sa pravom na tuđu njegu, djeca bez oba roditelja)</t>
  </si>
  <si>
    <t>LAM001</t>
  </si>
  <si>
    <t>Rezervna sredstva-programi</t>
  </si>
  <si>
    <t>DAN021</t>
  </si>
  <si>
    <t>EAK003</t>
  </si>
  <si>
    <t>EAM002</t>
  </si>
  <si>
    <t>EBI001</t>
  </si>
  <si>
    <t>UKUPNO ZA RAZDJEL 12:</t>
  </si>
  <si>
    <t>MAN042</t>
  </si>
  <si>
    <t>MAN043</t>
  </si>
  <si>
    <t>-Udruženje paraplegičara i oboljelih od dječije paralize</t>
  </si>
  <si>
    <t>OŠ "ŠEJH MUHAMED ef. HADŽIJAMAKOVIĆ" STARI GRAD</t>
  </si>
  <si>
    <t>OŠ "DŽEMALUDIN ČAUŠEVIĆ" NOVI GRAD</t>
  </si>
  <si>
    <t>Naknade za legalizaciju objekata po osnovu Skupštinske Odluke 01-05-4362/06 od 16.02.2006.</t>
  </si>
  <si>
    <t>FF APP COL NAME 2</t>
  </si>
  <si>
    <t>SEGMENT2</t>
  </si>
  <si>
    <t>CHART OF ACCOUNTS ID</t>
  </si>
  <si>
    <t>-Udruženje likovnih umjetnika BiH</t>
  </si>
  <si>
    <t>Centar</t>
  </si>
  <si>
    <t>-</t>
  </si>
  <si>
    <t>Programi</t>
  </si>
  <si>
    <t xml:space="preserve">Plaće i naknade troškova zaposlenih </t>
  </si>
  <si>
    <t xml:space="preserve">Naknade troškova zaposlenih </t>
  </si>
  <si>
    <t xml:space="preserve">OSMA OSNOVNA ŠKOLA ILIDŽA </t>
  </si>
  <si>
    <t>DAU013</t>
  </si>
  <si>
    <t>DBE001</t>
  </si>
  <si>
    <t>DBE002</t>
  </si>
  <si>
    <t>DBE003</t>
  </si>
  <si>
    <r>
      <t xml:space="preserve">Veterinarska </t>
    </r>
    <r>
      <rPr>
        <sz val="10"/>
        <rFont val="Times New Roman CE"/>
        <charset val="238"/>
      </rPr>
      <t>stanica</t>
    </r>
  </si>
  <si>
    <t>JAN001</t>
  </si>
  <si>
    <t>OŠ "MEHMED beg KAPETANOVIĆ LJUBUŠAK" CENTAR</t>
  </si>
  <si>
    <t>EBX001</t>
  </si>
  <si>
    <t>PTT i ostali troškovi za Zaštitu civilnih žrtava rata</t>
  </si>
  <si>
    <t>OSNOVNO OBRAZOVANJE - ZBIRNI</t>
  </si>
  <si>
    <t>DAY004</t>
  </si>
  <si>
    <t>UKUPNO ZA RAZDJEL 28:</t>
  </si>
  <si>
    <t>Broj zaposlenih za razdjel 26</t>
  </si>
  <si>
    <t>SAN0L4</t>
  </si>
  <si>
    <t>SAN0L5</t>
  </si>
  <si>
    <t>Broj zaposlenih za razdjel 27</t>
  </si>
  <si>
    <t>Broj zaposlenih za razdjel 28</t>
  </si>
  <si>
    <t>NAN018</t>
  </si>
  <si>
    <t>Nabavka stalnih sredstava u obliku prava</t>
  </si>
  <si>
    <t>MAN033</t>
  </si>
  <si>
    <t>Broj zaposlenih za razdjel 21</t>
  </si>
  <si>
    <t>Socijalni program</t>
  </si>
  <si>
    <t>Memorijalni međunarodni košarkaški turnir "Davorin Popović- Dačo" - programi</t>
  </si>
  <si>
    <t>AAK003</t>
  </si>
  <si>
    <t>Ukupno za glavu: 1802</t>
  </si>
  <si>
    <t>Dani Kantona Sarajevo</t>
  </si>
  <si>
    <t>OŠ "MIRSAD PRNJAVORAC" VOGOŠĆA</t>
  </si>
  <si>
    <t>PTT i ostali troškovi za Socijalna davanja-Zakon</t>
  </si>
  <si>
    <t>ROWS TO UPLOAD</t>
  </si>
  <si>
    <t>Y</t>
  </si>
  <si>
    <t>START JOURNAL IMPORT</t>
  </si>
  <si>
    <t>NE</t>
  </si>
  <si>
    <t>CRITERIA COLUMN</t>
  </si>
  <si>
    <t>LABEL TEXT ROW</t>
  </si>
  <si>
    <t>LABEL TEXT COLUMN</t>
  </si>
  <si>
    <t>FIELD NAME ROW</t>
  </si>
  <si>
    <t>FIELD NAME COLUMN</t>
  </si>
  <si>
    <t>Škola plivanja - programi</t>
  </si>
  <si>
    <t>"MJEDENICA" STARI GRAD</t>
  </si>
  <si>
    <t>Ispravljanje i sanacija nišana</t>
  </si>
  <si>
    <t>NAN004</t>
  </si>
  <si>
    <t>NAN005</t>
  </si>
  <si>
    <t>BIX001</t>
  </si>
  <si>
    <t>BIX002</t>
  </si>
  <si>
    <t>BIX005</t>
  </si>
  <si>
    <t>MUZIČKA ŠKOLA "MLADEN POZAJIĆ" STARI GRAD</t>
  </si>
  <si>
    <t>Izbor sportiste i sportistkinje Kantona-programi</t>
  </si>
  <si>
    <t>MHN002</t>
  </si>
  <si>
    <t>SAN098</t>
  </si>
  <si>
    <t>Izložba Collegium artisticum</t>
  </si>
  <si>
    <t>Sarajevski dani poezije</t>
  </si>
  <si>
    <t>DAM008</t>
  </si>
  <si>
    <t>DAM009</t>
  </si>
  <si>
    <t>DAM011</t>
  </si>
  <si>
    <t>DAM012</t>
  </si>
  <si>
    <t>DAM013</t>
  </si>
  <si>
    <t>SAN0L7</t>
  </si>
  <si>
    <t>SAN0M8</t>
  </si>
  <si>
    <t>SAN0N3</t>
  </si>
  <si>
    <t>UAN001</t>
  </si>
  <si>
    <t>UAX004</t>
  </si>
  <si>
    <t>Naknade za topli obrok</t>
  </si>
  <si>
    <t>OŠ "OSMAN NURI HADŽIĆ" NOVI GRAD</t>
  </si>
  <si>
    <t>MAN0J2</t>
  </si>
  <si>
    <t>Javna kuhinja "Crveni križ Kantona Sarajevo" - materijalni troškovi</t>
  </si>
  <si>
    <t>Javna kuhinja "Merhamet" - materijalni troškovi</t>
  </si>
  <si>
    <t>SREDNJA TRGOVAČKA ŠKOLA SARAJEVO</t>
  </si>
  <si>
    <t>SREDNJOŠKOLSKI CENTAR VOGOŠĆA</t>
  </si>
  <si>
    <t>SREDNJOŠKOLSKI CENTAR HADŽIĆI</t>
  </si>
  <si>
    <t>SREDNJOŠKOLSKI CENTAR ILIJAŠ</t>
  </si>
  <si>
    <t>Ukupno za glavu: 1105</t>
  </si>
  <si>
    <t xml:space="preserve">SKUPŠTINA KANTONA, KABINET PREDSJEDAVAJUĆEG SKUPŠTINE KANTONA I </t>
  </si>
  <si>
    <t xml:space="preserve">Sredstva za pozajmljivanja </t>
  </si>
  <si>
    <t>Ukupno za glavu: 2303</t>
  </si>
  <si>
    <t>KANTONALNI SUD U SARAJEVU</t>
  </si>
  <si>
    <t>KANTONALNO TUŽILAŠTVO</t>
  </si>
  <si>
    <t>-Održavanje javne higijene u općini Trnovo</t>
  </si>
  <si>
    <t>Sredstva za profesionalnu rehabilitaciju, prekvalifikaciju i edukaciju</t>
  </si>
  <si>
    <t>Sufinansiranje rada ekonomsko - socijalnog vijeća Kantona Sarajevo</t>
  </si>
  <si>
    <t>Stalna sredstva u obliku prava</t>
  </si>
  <si>
    <t>KANTONALNA JAVNA USTANOVA - DISCIPLINSKI CENTAR ZA MALOLJETNIKE</t>
  </si>
  <si>
    <t>CONNECT STRING</t>
  </si>
  <si>
    <t>PROD_FC</t>
  </si>
  <si>
    <t>DB NAME</t>
  </si>
  <si>
    <t>FNDNAM</t>
  </si>
  <si>
    <t>apps</t>
  </si>
  <si>
    <t>GWYUID</t>
  </si>
  <si>
    <t>Troškovi smještaja i ishrane studenata</t>
  </si>
  <si>
    <t>MINISTARSTVO UNUTRAŠNJIH POSLOVA</t>
  </si>
  <si>
    <t>Ilidža</t>
  </si>
  <si>
    <t>Ostale ugovorene usluge</t>
  </si>
  <si>
    <t>UKUPNO ZA OTPLATU DUGOVA</t>
  </si>
  <si>
    <t>OŠ "PORODICE ef. RAMIĆA" VOGOŠĆA</t>
  </si>
  <si>
    <t>KAN011</t>
  </si>
  <si>
    <t>IBK001</t>
  </si>
  <si>
    <t>KAN034</t>
  </si>
  <si>
    <t>Ukupno za glavu: 2302</t>
  </si>
  <si>
    <t>DAI005</t>
  </si>
  <si>
    <t>Interkantonalna sportska saradnja</t>
  </si>
  <si>
    <t>-"Crveni polumjesec BiH"</t>
  </si>
  <si>
    <t>Ukupno za glavu: 2307</t>
  </si>
  <si>
    <t>Memorijal "Andrija Maleč" u dizanju tegova - pro.</t>
  </si>
  <si>
    <t>MEMORIJALNIH CENTARA I SPOMEN-OBILJEŽJA ŽRTAVA GENOCIDA</t>
  </si>
  <si>
    <t>-Udruženje invalida rada Kantona Sarajevo</t>
  </si>
  <si>
    <t>JKP"Vodostan"Ilijaš</t>
  </si>
  <si>
    <t>CENTAR ZA SLUŠNU I GOVORNU REHABILITACIJU</t>
  </si>
  <si>
    <t>Potr. jed.</t>
  </si>
  <si>
    <t>NAN013</t>
  </si>
  <si>
    <t>NAN014</t>
  </si>
  <si>
    <t>NAN015</t>
  </si>
  <si>
    <t>SREDNJA EKONOMSKA ŠKOLA</t>
  </si>
  <si>
    <t>MAN053</t>
  </si>
  <si>
    <t>0044</t>
  </si>
  <si>
    <t>0045</t>
  </si>
  <si>
    <t>0046</t>
  </si>
  <si>
    <t>0047</t>
  </si>
  <si>
    <t>Sred. za bespl. i povlašten prevoz RVI i članova porodica pogin. boraca</t>
  </si>
  <si>
    <t>-Dekoracija</t>
  </si>
  <si>
    <t>823200</t>
  </si>
  <si>
    <t>LAK009</t>
  </si>
  <si>
    <t>0060</t>
  </si>
  <si>
    <t>0061</t>
  </si>
  <si>
    <t>0062</t>
  </si>
  <si>
    <t>KANTONALNA UPRAVA CIVILNE ZAŠTITE</t>
  </si>
  <si>
    <t>Broj zaposlenih za razdjel 22</t>
  </si>
  <si>
    <t>Podrška projektima iz oblasti kulture</t>
  </si>
  <si>
    <t>EAO005</t>
  </si>
  <si>
    <t>KANTONALNE JAVNE USTANOVE MINISTARSTVA ZA RAD, SOCIJALNU POLITIKU, RASELJENA LICA I IZBJEGLICE - ZBIRNO</t>
  </si>
  <si>
    <t>ČETVRTA GIMNAZIJA ILIDŽA</t>
  </si>
  <si>
    <t>Izdaci za obaveze po kreditima, od toga:</t>
  </si>
  <si>
    <t>Zaštita civilnih žrtava rata, od toga:</t>
  </si>
  <si>
    <t>OŠ "KOVAČIĆI" NOVO SARAJEVO</t>
  </si>
  <si>
    <t>DEVETA OSNOVNA ŠKOLA ILIDŽA</t>
  </si>
  <si>
    <t>Doprinosi poslodavca i ostali doprinosi</t>
  </si>
  <si>
    <t>Doprinosi poslodavca</t>
  </si>
  <si>
    <t>613000</t>
  </si>
  <si>
    <t>Biblioteka za slijepa i slabovidna lica BiH</t>
  </si>
  <si>
    <t>821100</t>
  </si>
  <si>
    <t>821600</t>
  </si>
  <si>
    <t>SREDNJA ZUBOTEHNIČKA ŠKOLA</t>
  </si>
  <si>
    <t>KATOLIČKI ŠKOLSKI CENTAR-SREDNJA MEDICINSKA ŠKOLA</t>
  </si>
  <si>
    <t>Ukupno za glavu: 2701</t>
  </si>
  <si>
    <t xml:space="preserve">Rekonstrukcija, adaptacija, sanacija i izgradnja vjerskih objekata </t>
  </si>
  <si>
    <t>0003</t>
  </si>
  <si>
    <t>0004</t>
  </si>
  <si>
    <t>0005</t>
  </si>
  <si>
    <t>Ukupno za glavu: 3101</t>
  </si>
  <si>
    <t>Sprovođenje programa obavezne preventive sistematske deratizacije u Kantonu Sarajevo</t>
  </si>
  <si>
    <t>I - Udruženja - osoba sa invaliditetom (shodno Zakonu o socijalnoj zaštiti civilnih žrtava rata i zaštite porodice sa djecom) i ostala udruženja</t>
  </si>
  <si>
    <t>31</t>
  </si>
  <si>
    <t>Hadžići</t>
  </si>
  <si>
    <t>STRUČNA SLUŽBA VLADE</t>
  </si>
  <si>
    <t>SREDNJA UGOSTITELJSKO-TURISTIČKA ŠKOLA SARAJEVO</t>
  </si>
  <si>
    <t>UKUPNO ZA RAZDJEL 27:</t>
  </si>
  <si>
    <t>SARAJEVSKI RATNI TEATAR</t>
  </si>
  <si>
    <t>"SERDA"</t>
  </si>
  <si>
    <t>Izbor sportiste invalida BiH</t>
  </si>
  <si>
    <t>Naknada advokata po službenoj dužnosti</t>
  </si>
  <si>
    <t>Naknada vještacima porotnicima</t>
  </si>
  <si>
    <t>NAN009</t>
  </si>
  <si>
    <t>NAN010</t>
  </si>
  <si>
    <t>NAN011</t>
  </si>
  <si>
    <t>NAN012</t>
  </si>
  <si>
    <t>Božićni turnir u malom nogometu -programi</t>
  </si>
  <si>
    <t>NAN022</t>
  </si>
  <si>
    <t>NAN023</t>
  </si>
  <si>
    <t>NAN024</t>
  </si>
  <si>
    <t>Podrška radu sa mladima u okviru škola sporta u organizaciji sportskih udruženja</t>
  </si>
  <si>
    <t>URED ZA ZAKONODAVSTVO VLADE KANTONA SARAJEVO</t>
  </si>
  <si>
    <t>Troškovi prevoza učenika</t>
  </si>
  <si>
    <t>-Troškovi održavanja zajedničkih prostorija i uređaja u objektima O-9, O-10 Otes, Stambena zadruga Željezničar</t>
  </si>
  <si>
    <t>Rekonstrukcija i investiciono održavanje</t>
  </si>
  <si>
    <t>Trnovo</t>
  </si>
  <si>
    <t>821000</t>
  </si>
  <si>
    <t>13</t>
  </si>
  <si>
    <t>SREDNJE OBRAZOVANJE - ZBIRNO</t>
  </si>
  <si>
    <t>od toga:</t>
  </si>
  <si>
    <t>NAM006</t>
  </si>
  <si>
    <t>NAM007</t>
  </si>
  <si>
    <t>NAN001</t>
  </si>
  <si>
    <t>821300</t>
  </si>
  <si>
    <t>NAN006</t>
  </si>
  <si>
    <t>NAN007</t>
  </si>
  <si>
    <t>-pokriće dijela gubitaka u poslovanju</t>
  </si>
  <si>
    <t>MAN0D4</t>
  </si>
  <si>
    <t>MAN0D5</t>
  </si>
  <si>
    <t>MAN0D6</t>
  </si>
  <si>
    <t>SREDNJA ŠKOLA METALSKIH ZANIMANJA</t>
  </si>
  <si>
    <t>- Asocijacija vrhunskog autosporta 24</t>
  </si>
  <si>
    <t>-Udruženje gluhih i nagluhih Kantona Sarajevo</t>
  </si>
  <si>
    <t>MAN066</t>
  </si>
  <si>
    <t>MAN067</t>
  </si>
  <si>
    <t>Sarajevo film festival</t>
  </si>
  <si>
    <t>Jazz fest</t>
  </si>
  <si>
    <t>-Stalne kulturne manifestacije</t>
  </si>
  <si>
    <t>Raseljena lica i izbjeglice - od toga</t>
  </si>
  <si>
    <t>II Sufinansiranje rada javnih kuhinja</t>
  </si>
  <si>
    <t xml:space="preserve">Prostorno planska dokumentacija </t>
  </si>
  <si>
    <t>ZAVOD ZA PLANIRANJE RAZVOJA KANTONA SARAJEVO</t>
  </si>
  <si>
    <t>0037</t>
  </si>
  <si>
    <t>0038</t>
  </si>
  <si>
    <t>0039</t>
  </si>
  <si>
    <t>0040</t>
  </si>
  <si>
    <t>0041</t>
  </si>
  <si>
    <t>0042</t>
  </si>
  <si>
    <t>0043</t>
  </si>
  <si>
    <t>PRAVOBRANILAŠTVO KANTONA SARAJEVO</t>
  </si>
  <si>
    <t>IAN002</t>
  </si>
  <si>
    <t>UKUPNO ZA RAZDJEL 24:</t>
  </si>
  <si>
    <t>Sub-analitika</t>
  </si>
  <si>
    <t>Renoviranje i adaptacija prostorija u objektima koje koristi Kanton Sarajevo</t>
  </si>
  <si>
    <t>-Udruženje "Oaza"</t>
  </si>
  <si>
    <t>BAN001</t>
  </si>
  <si>
    <t>BIN002</t>
  </si>
  <si>
    <t>EAO007</t>
  </si>
  <si>
    <t>EBX016</t>
  </si>
  <si>
    <t>EBX018</t>
  </si>
  <si>
    <t>JAK007</t>
  </si>
  <si>
    <t>MAN0I9</t>
  </si>
  <si>
    <t>MAN0J1</t>
  </si>
  <si>
    <t>Nabavka opreme za Fond</t>
  </si>
  <si>
    <t>Nabavka opreme za "Šehidsko spomen mezarje Kovači"</t>
  </si>
  <si>
    <t>-Sredstva za održavanje postignutog nivoa infrastrukture na aktivnim komunalnim grobljima</t>
  </si>
  <si>
    <t>Općina Centar Sarajevo</t>
  </si>
  <si>
    <t>Općina Novo Sarajevo</t>
  </si>
  <si>
    <t>Općina Novi Grad</t>
  </si>
  <si>
    <t>Općina Ilijaš</t>
  </si>
  <si>
    <t>RP Alipašin Most V</t>
  </si>
  <si>
    <t xml:space="preserve">RP Blažuj </t>
  </si>
  <si>
    <t>Kulturni događaji Evrope - Bijenale savremene umjetn.</t>
  </si>
  <si>
    <t>Teniski turnir "Open Barcelona 1899 - Sarajevo 2011" -programi</t>
  </si>
  <si>
    <t>Ulična atletska trka "Viviiccita 2011" - programi</t>
  </si>
  <si>
    <t xml:space="preserve">Međunarodno takmičenje prijateljstava Vogošća 2011"-programi </t>
  </si>
  <si>
    <t>Studentska sportska liga 2010/2011-programi</t>
  </si>
  <si>
    <t>Međunarodno taekwondo prvenstvo"Olimpic open 2011"-programi</t>
  </si>
  <si>
    <t>Internacionalni Kup u sportskom ribolovu "Sarajevo 2011"-programi</t>
  </si>
  <si>
    <t>DESETA OSNOVNA ŠKOLA ILIDŽA</t>
  </si>
  <si>
    <t>0068</t>
  </si>
  <si>
    <t>Kamate za ino kredite</t>
  </si>
  <si>
    <t>616300</t>
  </si>
  <si>
    <t>823300</t>
  </si>
  <si>
    <t>BAN002</t>
  </si>
  <si>
    <t>Opština Srebrenica - pokroviteljstvo obilježavanja 11. juli 15 godišnjica genocida nad Bošnjacima Srevrenice "Sigurne zone UN-a)</t>
  </si>
  <si>
    <t>-Mašinsko čišćenje</t>
  </si>
  <si>
    <t>-Ručno čišćenje</t>
  </si>
  <si>
    <t>-Pranje</t>
  </si>
  <si>
    <t>Međunarodni turniri-programi</t>
  </si>
  <si>
    <t>EBI002</t>
  </si>
  <si>
    <t>EBL001</t>
  </si>
  <si>
    <t>0048</t>
  </si>
  <si>
    <t>0049</t>
  </si>
  <si>
    <t>0050</t>
  </si>
  <si>
    <t>0051</t>
  </si>
  <si>
    <t>0052</t>
  </si>
  <si>
    <t>0053</t>
  </si>
  <si>
    <t>0054</t>
  </si>
  <si>
    <t>Zajednički projekti sa ostalim nivoima vlasti podrške održivom povratku na područja izvan Kantona Sarajevo</t>
  </si>
  <si>
    <t>SREDNJA MAŠINSKA TEHNIČKA ŠKOLA</t>
  </si>
  <si>
    <t>Izdaci za usluge prevoza i goriva</t>
  </si>
  <si>
    <t>MAN0G4</t>
  </si>
  <si>
    <t>MAN0G5</t>
  </si>
  <si>
    <t>MAN0G6</t>
  </si>
  <si>
    <t>MAN0G8</t>
  </si>
  <si>
    <t>MAN0G9</t>
  </si>
  <si>
    <t>Biblioteka HKD"Napredak"</t>
  </si>
  <si>
    <t>-Sportski savez BiH</t>
  </si>
  <si>
    <t>-"Caritas"</t>
  </si>
  <si>
    <t>FF SEGMENT 3</t>
  </si>
  <si>
    <t>KS_ACCOUNT</t>
  </si>
  <si>
    <t>FF APP COL NAME 3</t>
  </si>
  <si>
    <t>SEGMENT3</t>
  </si>
  <si>
    <t>Plaće i naknade troškova zaposlenih</t>
  </si>
  <si>
    <t>Vogošća</t>
  </si>
  <si>
    <t>OŠ "EDHEM MULABDIĆ" STARI GRAD</t>
  </si>
  <si>
    <t>UG "Princes krofne"</t>
  </si>
  <si>
    <t>UKUPNO:</t>
  </si>
  <si>
    <t>JAVNA USTANOVA - KANTONALNI CENTAR ZA SOCIJALNI RAD</t>
  </si>
  <si>
    <t>Memorijalni bokserski turnir "Mustafa Hajrulahović Talijan" -programi</t>
  </si>
  <si>
    <t>MAN079</t>
  </si>
  <si>
    <t xml:space="preserve">-Crveni križ Kantona Sarajevo </t>
  </si>
  <si>
    <t xml:space="preserve">- Merhamet </t>
  </si>
  <si>
    <t>RP Babića bašta - Alifakovac</t>
  </si>
  <si>
    <t>RP Mahmutovac</t>
  </si>
  <si>
    <t>Usluge mrtvozorstva</t>
  </si>
  <si>
    <t>Sredstva za reh.i banjsko i klimatsko liječenje</t>
  </si>
  <si>
    <t>0000</t>
  </si>
  <si>
    <t>Sufinansiranje zimskih sportova - programi</t>
  </si>
  <si>
    <t>-Kulturno umjetnički amaterizam</t>
  </si>
  <si>
    <t>614800</t>
  </si>
  <si>
    <t>Nabavka opreme</t>
  </si>
  <si>
    <t>MAN045</t>
  </si>
  <si>
    <t>MAN046</t>
  </si>
  <si>
    <t>MAN047</t>
  </si>
  <si>
    <t>OŠ "SKENDER KULENOVIĆ" NOVI GRAD</t>
  </si>
  <si>
    <t>Ukupno za glavu: 1301</t>
  </si>
  <si>
    <t>NAM030</t>
  </si>
  <si>
    <t>NAN020</t>
  </si>
  <si>
    <t>Nove tehnologije u sportu</t>
  </si>
  <si>
    <t>STRUČNA SLUŽBA ZA ZAJEDNIČKE POSLOVE</t>
  </si>
  <si>
    <t>613200</t>
  </si>
  <si>
    <t>OŠ "AVDO SMAJLOVIĆ" NOVI GRAD</t>
  </si>
  <si>
    <t>Ukupno za glavu 2102</t>
  </si>
  <si>
    <t>OŠ "VRHBOSNA" STARI GRAD</t>
  </si>
  <si>
    <t>RP Azići</t>
  </si>
  <si>
    <t>TEMPLATE TYPE</t>
  </si>
  <si>
    <t>TEMPLATE STYLE</t>
  </si>
  <si>
    <t>TEMPLATE NUMBER</t>
  </si>
  <si>
    <t>FUNCTIONAL CURRENCY</t>
  </si>
  <si>
    <t>KM</t>
  </si>
  <si>
    <t>POST ERRORS TO SUSPENSE</t>
  </si>
  <si>
    <t>N</t>
  </si>
  <si>
    <t>Plate i mat.troškovi biblioteka Ilijaš</t>
  </si>
  <si>
    <t>JU Centar za kulturu Sarajevo</t>
  </si>
  <si>
    <t>GAZI HUSREV-BEGOVA MEDRESA</t>
  </si>
  <si>
    <t>JU MUZEJ ALIJE IZETBEGOVIĆA</t>
  </si>
  <si>
    <t>Ostali investitori</t>
  </si>
  <si>
    <t xml:space="preserve"> Udruženja</t>
  </si>
  <si>
    <t>SREDNJA ŠKOLA PRIMJENJENIH UMJETNOSTI</t>
  </si>
  <si>
    <t>Međunarodna i međuregionalna kulturna saradnja</t>
  </si>
  <si>
    <t>Memorijalni karate turnir "Salih Salko Ćurić" -programi</t>
  </si>
  <si>
    <t>0001</t>
  </si>
  <si>
    <t>0002</t>
  </si>
  <si>
    <t>0030</t>
  </si>
  <si>
    <t>0031</t>
  </si>
  <si>
    <t>Subvencionitanje troškova studentskih karata</t>
  </si>
  <si>
    <t>KJKP"Pokop"</t>
  </si>
  <si>
    <t>Zaštita porodice sa djecom, od toga:</t>
  </si>
  <si>
    <t>NAN019</t>
  </si>
  <si>
    <t>"Ilimija"</t>
  </si>
  <si>
    <t>UKUPNO ZA RAZDJEL 17:</t>
  </si>
  <si>
    <t>TEKUĆI IZDACI ORGANA UPRAVE</t>
  </si>
  <si>
    <t>MAN061</t>
  </si>
  <si>
    <t>Općina Vogošća</t>
  </si>
  <si>
    <t>Broj zaposlenih za razdjel 23</t>
  </si>
  <si>
    <t>Broj zaposlenih za razdjel 24</t>
  </si>
  <si>
    <t>Ukupno za glavu: 2401</t>
  </si>
  <si>
    <t>Ukupno za glavu: 2601</t>
  </si>
  <si>
    <t>ZAVOD ZA IZGRADNJU KANTONA SARAJEVO</t>
  </si>
  <si>
    <t>Ukupno za glavu: 1101</t>
  </si>
  <si>
    <t>Ukupno za glavu: 1104</t>
  </si>
  <si>
    <t>Novogodišnji turnir u malom nogometu "Asim Ferhatović Hase" -programi</t>
  </si>
  <si>
    <t>Ekon.          kod</t>
  </si>
  <si>
    <t>III Sufinansiranje programa rada humanitarnih organizacija</t>
  </si>
  <si>
    <t>-Udruženje "Žena žrtva rata" Sarajevo</t>
  </si>
  <si>
    <t>-Podrška projektima iz oblasti kulture</t>
  </si>
  <si>
    <t>DBX001</t>
  </si>
  <si>
    <t>LAN012</t>
  </si>
  <si>
    <t>Rektorat Univerziteta - UTIC</t>
  </si>
  <si>
    <t>BDN003</t>
  </si>
  <si>
    <t>DAM001</t>
  </si>
  <si>
    <t>DAM002</t>
  </si>
  <si>
    <t>NAN008</t>
  </si>
  <si>
    <t>DAN017</t>
  </si>
  <si>
    <t>SUDOVI KANTONA SARAJEVO - ZBIRNO</t>
  </si>
  <si>
    <t>822600</t>
  </si>
  <si>
    <t>PRVA GIMNAZIJA</t>
  </si>
  <si>
    <t>-"Prosvjeta" Srpsko kulturno društvo</t>
  </si>
  <si>
    <t>-"La benevolencija" Jevrejsko kulturno društvo</t>
  </si>
  <si>
    <t>Ukupno za glavu: 2305</t>
  </si>
  <si>
    <t>IAU011</t>
  </si>
  <si>
    <t>MAN0I8</t>
  </si>
  <si>
    <t>Ukupno za glavu: 1701</t>
  </si>
  <si>
    <t>CREATE SUMMARY JOURNALS</t>
  </si>
  <si>
    <t>IMPORT DFF</t>
  </si>
  <si>
    <t>BUDGET ORG NAME</t>
  </si>
  <si>
    <t>KS OPERAT ORGANIZACIJA</t>
  </si>
  <si>
    <t>BUDGET ORG ID</t>
  </si>
  <si>
    <t>Javna kuhinja Vrhbosanske nadbiskupije "Jelo na kotačima" - materijalni troškovi</t>
  </si>
  <si>
    <t>-Kantonalni sportski savez invalida</t>
  </si>
  <si>
    <t>KS_FUNCTION</t>
  </si>
  <si>
    <t>FF APP COL NAME 5</t>
  </si>
  <si>
    <t>SEGMENT5</t>
  </si>
  <si>
    <t>RESPONSIBILITY NAME</t>
  </si>
  <si>
    <t xml:space="preserve">Nabavka zemljišta, šuma i višeg zasada  </t>
  </si>
  <si>
    <t>Subvencije javnim preduzećima - JP Televizija Kantona Sarajevo</t>
  </si>
  <si>
    <t>LAN011</t>
  </si>
  <si>
    <t>28</t>
  </si>
  <si>
    <t>29</t>
  </si>
  <si>
    <t>Ukupno za glavu: 2302-2307</t>
  </si>
  <si>
    <t>Troškovi zdravstvenog osiguranja učenika i studenata</t>
  </si>
  <si>
    <t>Biblioteka SPKD "Prosvjeta"</t>
  </si>
  <si>
    <t>Nagrade sportistima za osvajanje medalja na zvaničnim velikim sport. Takmič. Olimpijade SP i EP</t>
  </si>
  <si>
    <t>Ukupno za glavu: 2201</t>
  </si>
  <si>
    <t>UKUPNO ZA RAZDJEL 29:</t>
  </si>
  <si>
    <t>SLUŽBA ZA SKUPŠTINSKE POSLOVE</t>
  </si>
  <si>
    <t>LAX004</t>
  </si>
  <si>
    <t>Općina Trnovo</t>
  </si>
  <si>
    <t>MAN0D1</t>
  </si>
  <si>
    <t>MAN0D2</t>
  </si>
  <si>
    <t>MAN0D3</t>
  </si>
  <si>
    <t>Sredstva za liječenje u inostranstvu</t>
  </si>
  <si>
    <t>Zimsko održavanje puteva - Općina Trnovo</t>
  </si>
  <si>
    <t>Rješavanje imovinsko - pravnih odnosa</t>
  </si>
  <si>
    <t>Memorijalni turnir za invalidna lica "Ramiz Salčin" - programi</t>
  </si>
  <si>
    <t>OŠ "PODLUGOVI" ILIJAŠ</t>
  </si>
  <si>
    <t>OŠ "SREDNJE" ILIJAŠ</t>
  </si>
  <si>
    <t>PTT i ostali troškovi za Zaštitu porodice sa djecom</t>
  </si>
  <si>
    <t>Ukupno za glavu: 1201</t>
  </si>
  <si>
    <t>Ukupno za glavu: 1202</t>
  </si>
  <si>
    <t>Ukupno za glavu: 1205</t>
  </si>
  <si>
    <t>-Udruženje oboljelih od poliomelitisa, povreda mozga i kičm.moždine</t>
  </si>
  <si>
    <t>DAN004</t>
  </si>
  <si>
    <t>UKUPNO</t>
  </si>
  <si>
    <t>MAN0C2</t>
  </si>
  <si>
    <t>MAN0C3</t>
  </si>
  <si>
    <t>MAN0C4</t>
  </si>
  <si>
    <t>HISTORIJSKI ARHIV SARAJEVO</t>
  </si>
  <si>
    <t>Projekat "Opsada i odbrana Sarajeva 92-95" (skupštinska Odluka 01-05-12123/06 od 23.03.2006.) - nekapitalni podprojekti</t>
  </si>
  <si>
    <t>Štampanje i distribucija taksenih marki</t>
  </si>
  <si>
    <t>IAN017</t>
  </si>
  <si>
    <t>Memorijalni boks. turnir"HakijaTurajlić"-programi</t>
  </si>
  <si>
    <t>SAN096</t>
  </si>
  <si>
    <t>APPLSYSPUB/PUB</t>
  </si>
  <si>
    <t>APPLICATIONS USERNAME</t>
  </si>
  <si>
    <t>hnaida</t>
  </si>
  <si>
    <t>APPLICATIONS USERNAME ID</t>
  </si>
  <si>
    <t>FF SEG SEPARATOR</t>
  </si>
  <si>
    <t>FIRST DATA ROW</t>
  </si>
  <si>
    <t>NUMBER OF HEADER FIELDS</t>
  </si>
  <si>
    <t>0055</t>
  </si>
  <si>
    <t>0056</t>
  </si>
  <si>
    <t>0057</t>
  </si>
  <si>
    <t>0058</t>
  </si>
  <si>
    <t>0059</t>
  </si>
  <si>
    <t>RP Jarčedoli</t>
  </si>
  <si>
    <t>Broj zaposlenih za razdjel 17</t>
  </si>
  <si>
    <t>Broj zaposlenih za razdjel 18</t>
  </si>
  <si>
    <t>Broj zaposlenih za razdjel 19</t>
  </si>
  <si>
    <t>Broj zaposlenih za razdjel 20</t>
  </si>
  <si>
    <t>SET OF BOOKS ID</t>
  </si>
  <si>
    <t>FF SEGMENT 1</t>
  </si>
  <si>
    <t>KS</t>
  </si>
  <si>
    <t>FF APP COL NAME 1</t>
  </si>
  <si>
    <t xml:space="preserve">SKUPŠTINA KANTONA, KABINET PREDSJEDAVAJUĆEG SKUPŠTINE KANTONA I ZAMJENICI </t>
  </si>
  <si>
    <t>MAM001</t>
  </si>
  <si>
    <t>MAM002</t>
  </si>
  <si>
    <t>MAM003</t>
  </si>
  <si>
    <t>0018</t>
  </si>
  <si>
    <t>0019</t>
  </si>
  <si>
    <t>0020</t>
  </si>
  <si>
    <t>0021</t>
  </si>
  <si>
    <t>0022</t>
  </si>
  <si>
    <t>0023</t>
  </si>
  <si>
    <t>0024</t>
  </si>
  <si>
    <t>0025</t>
  </si>
  <si>
    <t xml:space="preserve">Doprinosi poslodavca i ostali doprinosi </t>
  </si>
  <si>
    <t>PROTOKOL</t>
  </si>
  <si>
    <t>12</t>
  </si>
  <si>
    <t>613900</t>
  </si>
  <si>
    <t>614300</t>
  </si>
  <si>
    <t>613300</t>
  </si>
  <si>
    <t>OŠ "GRBAVICA II" NOVO SARAJEVO</t>
  </si>
  <si>
    <t>OŠ "POFALIĆI" NOVO SARAJEVO</t>
  </si>
  <si>
    <t>OŠ "VELEŠIĆKI HEROJI" NOVO SARAJEVO</t>
  </si>
  <si>
    <t>NAN025</t>
  </si>
  <si>
    <t>MAN074</t>
  </si>
  <si>
    <t>MAN075</t>
  </si>
  <si>
    <t>MAN076</t>
  </si>
  <si>
    <t>NAN003</t>
  </si>
  <si>
    <t>Ugovorene i druge posebne usluge</t>
  </si>
  <si>
    <t>-Udruženje Unija civilnih žrtava rata Kantona Sarajevo</t>
  </si>
  <si>
    <t>-Troškovi obezbjeđenja smještaja socijalnih kategorija stanovništva</t>
  </si>
  <si>
    <t xml:space="preserve">Nabavka opreme </t>
  </si>
  <si>
    <t>-"Urban etno"</t>
  </si>
  <si>
    <t xml:space="preserve">  821300</t>
  </si>
  <si>
    <t>615400</t>
  </si>
  <si>
    <t>Kapitalni transferi javnim preduzećima</t>
  </si>
  <si>
    <t>Sufinansiranje pravne pomoći u korist branilaca BiH</t>
  </si>
  <si>
    <t>UKUPNO ZA KAPITALNE TRANSFERE</t>
  </si>
  <si>
    <t>Kapitalni transferi</t>
  </si>
  <si>
    <t>Kapitalni transferi drugim nivoima vlasti</t>
  </si>
  <si>
    <t>Kapitalni transferi neprofit.organizac.</t>
  </si>
  <si>
    <t>Izdaci osiguranja, bank. usluga i usluga platnog prometa</t>
  </si>
  <si>
    <t>Prostorno-planska dokumentacija koju finansira grad, općine i ostali investitori - od toga:</t>
  </si>
  <si>
    <t>613600</t>
  </si>
  <si>
    <t>OŠ "6 MART" HADŽIĆI</t>
  </si>
  <si>
    <t>UKUPNO ZA RAZDJEL 26:</t>
  </si>
  <si>
    <t>KJKP"Park"</t>
  </si>
  <si>
    <t>0026</t>
  </si>
  <si>
    <t>0027</t>
  </si>
  <si>
    <t>MAN0D7</t>
  </si>
  <si>
    <t>Plate i materijalni troškovi (Sportski savez Kantona)</t>
  </si>
  <si>
    <t>Podsticaj razvoja turizma i trgovine - od toga</t>
  </si>
  <si>
    <t>MAN071</t>
  </si>
  <si>
    <t>MAN072</t>
  </si>
  <si>
    <t>OŠ "MEŠA SELIMOVIĆ" NOVI GRAD</t>
  </si>
  <si>
    <t>614200</t>
  </si>
  <si>
    <t>614400</t>
  </si>
  <si>
    <t xml:space="preserve">SEDMA OSNOVNA ŠKOLA ILIDŽA </t>
  </si>
  <si>
    <t>East west centar</t>
  </si>
  <si>
    <t xml:space="preserve">Sredstva za dodjelu novčanih pozajmica za rješavanje stambenih potreba </t>
  </si>
  <si>
    <t>Jesenji kros za učenike u učenice osnovnih i srednjih škola Kantona Sarajevo - programi</t>
  </si>
  <si>
    <t>KJKP"Rad" Sarajevo</t>
  </si>
  <si>
    <t>ZBRINJAVANJE OSOBA SA INVALIDITETOM I DRUGIH OSOBA</t>
  </si>
  <si>
    <t>KANTONALNA JAVNA USTANOVA - PORODIČNO SAVJETOVALIŠTE</t>
  </si>
  <si>
    <t>KJKP "Vodovod i kanalizacija" Sarajevo</t>
  </si>
  <si>
    <t>-Udruženje likovnih umjetnika primjenjene umjetnosti BiH</t>
  </si>
  <si>
    <t>MAN0G1</t>
  </si>
  <si>
    <t>MAN0G2</t>
  </si>
  <si>
    <t>MAN0G3</t>
  </si>
  <si>
    <t>PREDSJEDAVAJUĆEG, POSLANICI, PARLAMENTARNE GRUPE</t>
  </si>
  <si>
    <t>Podrška nadarenoj djeci i omladini u oblasti kulture</t>
  </si>
  <si>
    <t>-Hrvatska karitativna organizacija "Kruh Svetog Ante" - materijalni troškovi</t>
  </si>
  <si>
    <t>Zaštita civilnih žrtava rata</t>
  </si>
  <si>
    <t>Naknade za regres za godišnji odmor</t>
  </si>
  <si>
    <t>Otpremnine zbog odlazka u penziju</t>
  </si>
  <si>
    <t>Naknade u slučaju smrti i teže invalidnosti</t>
  </si>
  <si>
    <t>TREĆA GIMNAZIJA</t>
  </si>
  <si>
    <t>DAU002</t>
  </si>
  <si>
    <t>DAY002</t>
  </si>
  <si>
    <t>IAN008</t>
  </si>
  <si>
    <t>JAK006</t>
  </si>
  <si>
    <t>MAN099</t>
  </si>
  <si>
    <t>MHM001</t>
  </si>
  <si>
    <t>KAU070</t>
  </si>
  <si>
    <t>LAM004</t>
  </si>
  <si>
    <t>DAY001</t>
  </si>
  <si>
    <t>NAM021</t>
  </si>
  <si>
    <t>NARODNO POZORIŠTE</t>
  </si>
  <si>
    <t>SARAJEVSKA FILHARMONIJA</t>
  </si>
  <si>
    <t>SKUPŠTINA KANTONA, POSLANICI I PARLAMENTARNE GRUPE</t>
  </si>
  <si>
    <t>Bajramski turnir u malom nogometu -programi</t>
  </si>
  <si>
    <t>Udruženja  - od toga:</t>
  </si>
  <si>
    <t>LCA061</t>
  </si>
  <si>
    <t>LCA062</t>
  </si>
  <si>
    <t>LCA063</t>
  </si>
  <si>
    <t>LCA064</t>
  </si>
  <si>
    <t>LCA065</t>
  </si>
  <si>
    <t>LCK013</t>
  </si>
  <si>
    <t>LCA066</t>
  </si>
  <si>
    <t>LCA067</t>
  </si>
  <si>
    <t>LCA068</t>
  </si>
  <si>
    <t>LCA069</t>
  </si>
  <si>
    <t>LCA070</t>
  </si>
  <si>
    <t>LCK014</t>
  </si>
  <si>
    <t>LCA071</t>
  </si>
  <si>
    <t>LCA072</t>
  </si>
  <si>
    <t>LCA073</t>
  </si>
  <si>
    <t>LCA074</t>
  </si>
  <si>
    <t>LCA075</t>
  </si>
  <si>
    <t>LCK015</t>
  </si>
  <si>
    <t>LCA076</t>
  </si>
  <si>
    <t>LCA077</t>
  </si>
  <si>
    <t>LCA078</t>
  </si>
  <si>
    <t>LCA079</t>
  </si>
  <si>
    <t>LCA080</t>
  </si>
  <si>
    <t>LCK016</t>
  </si>
  <si>
    <t>LCA081</t>
  </si>
  <si>
    <t>LCA082</t>
  </si>
  <si>
    <t>LCA083</t>
  </si>
  <si>
    <t>LCA084</t>
  </si>
  <si>
    <t>LCA085</t>
  </si>
  <si>
    <t>LCK017</t>
  </si>
  <si>
    <t>LCA086</t>
  </si>
  <si>
    <t>LCA087</t>
  </si>
  <si>
    <t>LCA088</t>
  </si>
  <si>
    <t>LCA089</t>
  </si>
  <si>
    <t>LCA090</t>
  </si>
  <si>
    <t>LCK018</t>
  </si>
  <si>
    <t>LCA091</t>
  </si>
  <si>
    <t>LCA092</t>
  </si>
  <si>
    <t>LCA093</t>
  </si>
  <si>
    <t>LCA094</t>
  </si>
  <si>
    <t>LCA095</t>
  </si>
  <si>
    <t>LCK019</t>
  </si>
  <si>
    <t>LCA096</t>
  </si>
  <si>
    <t>LCA097</t>
  </si>
  <si>
    <t>LCA098</t>
  </si>
  <si>
    <t>LCA099</t>
  </si>
  <si>
    <t>LCA0A0</t>
  </si>
  <si>
    <t>LCK020</t>
  </si>
  <si>
    <t>LCA0A1</t>
  </si>
  <si>
    <t>LCA0A2</t>
  </si>
  <si>
    <t>LCA0A3</t>
  </si>
  <si>
    <t>LCA0A4</t>
  </si>
  <si>
    <t>LCA0A5</t>
  </si>
  <si>
    <t>LCK021</t>
  </si>
  <si>
    <t>LCA0A6</t>
  </si>
  <si>
    <t>LCA0A7</t>
  </si>
  <si>
    <t>LCA0A8</t>
  </si>
  <si>
    <t>LCA0A9</t>
  </si>
  <si>
    <t>LCA0B0</t>
  </si>
  <si>
    <t>LCK022</t>
  </si>
  <si>
    <t>LCA0B1</t>
  </si>
  <si>
    <t>LCA0B2</t>
  </si>
  <si>
    <t>LCA0B3</t>
  </si>
  <si>
    <t>LCA0B4</t>
  </si>
  <si>
    <t>LCA0B5</t>
  </si>
  <si>
    <t>LCK023</t>
  </si>
  <si>
    <t>LCA0B6</t>
  </si>
  <si>
    <t>LCA0B7</t>
  </si>
  <si>
    <t>LCA0B8</t>
  </si>
  <si>
    <t>LCA0B9</t>
  </si>
  <si>
    <t>LCA0C0</t>
  </si>
  <si>
    <t>LCK024</t>
  </si>
  <si>
    <t>LCA0C1</t>
  </si>
  <si>
    <t>LCA0C2</t>
  </si>
  <si>
    <t>LCA0C3</t>
  </si>
  <si>
    <t>LCA0C4</t>
  </si>
  <si>
    <t>LCA0C5</t>
  </si>
  <si>
    <t>LCK025</t>
  </si>
  <si>
    <t>LCA0C6</t>
  </si>
  <si>
    <t>LCA0C7</t>
  </si>
  <si>
    <t>LCA0C8</t>
  </si>
  <si>
    <t>LCA0C9</t>
  </si>
  <si>
    <t>LCA0D0</t>
  </si>
  <si>
    <t>LCK026</t>
  </si>
  <si>
    <t>LCA0D1</t>
  </si>
  <si>
    <t>LCA0D2</t>
  </si>
  <si>
    <t>LCA0D3</t>
  </si>
  <si>
    <t>LCA0D4</t>
  </si>
  <si>
    <t>LCA0D5</t>
  </si>
  <si>
    <t>LCK027</t>
  </si>
  <si>
    <t>LCA0D6</t>
  </si>
  <si>
    <t>LCA0D7</t>
  </si>
  <si>
    <t>LCA0D8</t>
  </si>
  <si>
    <t>LCA0D9</t>
  </si>
  <si>
    <t>LCA0E0</t>
  </si>
  <si>
    <t>LCK028</t>
  </si>
  <si>
    <t>LCA0E1</t>
  </si>
  <si>
    <t>LCA0E2</t>
  </si>
  <si>
    <t>LCA0E3</t>
  </si>
  <si>
    <t>LCA0E4</t>
  </si>
  <si>
    <t>LCA0E5</t>
  </si>
  <si>
    <t>LCK029</t>
  </si>
  <si>
    <t>LCA0E6</t>
  </si>
  <si>
    <t>LCA0E7</t>
  </si>
  <si>
    <t>LCA0E8</t>
  </si>
  <si>
    <t>LCA0E9</t>
  </si>
  <si>
    <t>LCA0F0</t>
  </si>
  <si>
    <t>LCK030</t>
  </si>
  <si>
    <t>LCA0F1</t>
  </si>
  <si>
    <t>LCA0F2</t>
  </si>
  <si>
    <t>LCA0F3</t>
  </si>
  <si>
    <t>LCA0F4</t>
  </si>
  <si>
    <t>LCA0F5</t>
  </si>
  <si>
    <t>LCK031</t>
  </si>
  <si>
    <t>LCA0F6</t>
  </si>
  <si>
    <t>LCA0F7</t>
  </si>
  <si>
    <t>LCA0F8</t>
  </si>
  <si>
    <t>LCA0F9</t>
  </si>
  <si>
    <t>LCA0G0</t>
  </si>
  <si>
    <t>LCK032</t>
  </si>
  <si>
    <t>LCA0G1</t>
  </si>
  <si>
    <t>LCA0G2</t>
  </si>
  <si>
    <t>LCA0G3</t>
  </si>
  <si>
    <t>LCA0G4</t>
  </si>
  <si>
    <t>LCA0G5</t>
  </si>
  <si>
    <t>LCK033</t>
  </si>
  <si>
    <t>LCA0G6</t>
  </si>
  <si>
    <t>LCA0G7</t>
  </si>
  <si>
    <t>LCA0G8</t>
  </si>
  <si>
    <t>LCA0G9</t>
  </si>
  <si>
    <t>LCA0H0</t>
  </si>
  <si>
    <t>LCK034</t>
  </si>
  <si>
    <t>LCA0H1</t>
  </si>
  <si>
    <t>LCA0H2</t>
  </si>
  <si>
    <t>LCA0H3</t>
  </si>
  <si>
    <t>LCA0H4</t>
  </si>
  <si>
    <t>LCA0H5</t>
  </si>
  <si>
    <t>LCK035</t>
  </si>
  <si>
    <t>MAA001</t>
  </si>
  <si>
    <t>MAA002</t>
  </si>
  <si>
    <t>MAA003</t>
  </si>
  <si>
    <t>MAA004</t>
  </si>
  <si>
    <t>MAA005</t>
  </si>
  <si>
    <t>MAK001</t>
  </si>
  <si>
    <t>MBA001</t>
  </si>
  <si>
    <t>MBA002</t>
  </si>
  <si>
    <t>MBA003</t>
  </si>
  <si>
    <t>MBA004</t>
  </si>
  <si>
    <t>MBA005</t>
  </si>
  <si>
    <t>MBK001</t>
  </si>
  <si>
    <t>MCA001</t>
  </si>
  <si>
    <t>MCA002</t>
  </si>
  <si>
    <t>MCA003</t>
  </si>
  <si>
    <t>MCA004</t>
  </si>
  <si>
    <t>MCA005</t>
  </si>
  <si>
    <t>MCK001</t>
  </si>
  <si>
    <t>MDA001</t>
  </si>
  <si>
    <t>MDA002</t>
  </si>
  <si>
    <t>MDA003</t>
  </si>
  <si>
    <t>MDA004</t>
  </si>
  <si>
    <t>MDA005</t>
  </si>
  <si>
    <t>MDK001</t>
  </si>
  <si>
    <t>MEA001</t>
  </si>
  <si>
    <t>MEA002</t>
  </si>
  <si>
    <t>MEA003</t>
  </si>
  <si>
    <t>MEA004</t>
  </si>
  <si>
    <t>MEA005</t>
  </si>
  <si>
    <t>MEK001</t>
  </si>
  <si>
    <t>MFA001</t>
  </si>
  <si>
    <t>MFA002</t>
  </si>
  <si>
    <t>MFA003</t>
  </si>
  <si>
    <t>MFA004</t>
  </si>
  <si>
    <t>MFA005</t>
  </si>
  <si>
    <t>MFK001</t>
  </si>
  <si>
    <t>MGA001</t>
  </si>
  <si>
    <t>MGA002</t>
  </si>
  <si>
    <t>MGA003</t>
  </si>
  <si>
    <t>MGA004</t>
  </si>
  <si>
    <t>MGA005</t>
  </si>
  <si>
    <t>MGK001</t>
  </si>
  <si>
    <t>MHA001</t>
  </si>
  <si>
    <t>MHA002</t>
  </si>
  <si>
    <t>MHA003</t>
  </si>
  <si>
    <t>MHA004</t>
  </si>
  <si>
    <t>MHA005</t>
  </si>
  <si>
    <t>MHK001</t>
  </si>
  <si>
    <t>MIA001</t>
  </si>
  <si>
    <t>MIA002</t>
  </si>
  <si>
    <t>MIA003</t>
  </si>
  <si>
    <t>MIA004</t>
  </si>
  <si>
    <t>MIA005</t>
  </si>
  <si>
    <t>MIK001</t>
  </si>
  <si>
    <t>MJA001</t>
  </si>
  <si>
    <t>MJA002</t>
  </si>
  <si>
    <t>MJA003</t>
  </si>
  <si>
    <t>MJA004</t>
  </si>
  <si>
    <t>MJA005</t>
  </si>
  <si>
    <t>MJK001</t>
  </si>
  <si>
    <t>MLA001</t>
  </si>
  <si>
    <t>MLA002</t>
  </si>
  <si>
    <t>MLA003</t>
  </si>
  <si>
    <t>MLA004</t>
  </si>
  <si>
    <t>MLA005</t>
  </si>
  <si>
    <t>MLK001</t>
  </si>
  <si>
    <t>MOA001</t>
  </si>
  <si>
    <t>MOA002</t>
  </si>
  <si>
    <t>MOA003</t>
  </si>
  <si>
    <t>MOA004</t>
  </si>
  <si>
    <t>MOA005</t>
  </si>
  <si>
    <t>MOK001</t>
  </si>
  <si>
    <t>NAA001</t>
  </si>
  <si>
    <t>NAA002</t>
  </si>
  <si>
    <t>NAA003</t>
  </si>
  <si>
    <t>NAA004</t>
  </si>
  <si>
    <t>NAA005</t>
  </si>
  <si>
    <t>NAK001</t>
  </si>
  <si>
    <t>NBA001</t>
  </si>
  <si>
    <t>NBA002</t>
  </si>
  <si>
    <t>NBA003</t>
  </si>
  <si>
    <t>NBA004</t>
  </si>
  <si>
    <t>NBA005</t>
  </si>
  <si>
    <t>NBK001</t>
  </si>
  <si>
    <t>NCA001</t>
  </si>
  <si>
    <t>NCA002</t>
  </si>
  <si>
    <t>NCA003</t>
  </si>
  <si>
    <t>NCA004</t>
  </si>
  <si>
    <t>NCA005</t>
  </si>
  <si>
    <t>NCK001</t>
  </si>
  <si>
    <t>NDA001</t>
  </si>
  <si>
    <t>NDA002</t>
  </si>
  <si>
    <t>NDA003</t>
  </si>
  <si>
    <t>NDA004</t>
  </si>
  <si>
    <t>NDA005</t>
  </si>
  <si>
    <t>NDK001</t>
  </si>
  <si>
    <t>NEA001</t>
  </si>
  <si>
    <t>NEA002</t>
  </si>
  <si>
    <t>NEA003</t>
  </si>
  <si>
    <t>NEA004</t>
  </si>
  <si>
    <t>NEA005</t>
  </si>
  <si>
    <t>NEK001</t>
  </si>
  <si>
    <t>NFA001</t>
  </si>
  <si>
    <t>NFA002</t>
  </si>
  <si>
    <t>NFA003</t>
  </si>
  <si>
    <t>NFA004</t>
  </si>
  <si>
    <t>NFA005</t>
  </si>
  <si>
    <t>NFK001</t>
  </si>
  <si>
    <t>NGA001</t>
  </si>
  <si>
    <t>NGA002</t>
  </si>
  <si>
    <t>NGA003</t>
  </si>
  <si>
    <t>NGA004</t>
  </si>
  <si>
    <t>NGA005</t>
  </si>
  <si>
    <t>NGK001</t>
  </si>
  <si>
    <t>OAA001</t>
  </si>
  <si>
    <t>OAA002</t>
  </si>
  <si>
    <t>OAA003</t>
  </si>
  <si>
    <t>OAA004</t>
  </si>
  <si>
    <t>OAA005</t>
  </si>
  <si>
    <t>OAK001</t>
  </si>
  <si>
    <t>RAA001</t>
  </si>
  <si>
    <t>RAA002</t>
  </si>
  <si>
    <t>RAA003</t>
  </si>
  <si>
    <t>RAA004</t>
  </si>
  <si>
    <t>RAA005</t>
  </si>
  <si>
    <t>RAK001</t>
  </si>
  <si>
    <t>SAA001</t>
  </si>
  <si>
    <t>SAA002</t>
  </si>
  <si>
    <t>SAA003</t>
  </si>
  <si>
    <t>SAA004</t>
  </si>
  <si>
    <t>SAA005</t>
  </si>
  <si>
    <t>SAK001</t>
  </si>
  <si>
    <t>TAA001</t>
  </si>
  <si>
    <t>TAA002</t>
  </si>
  <si>
    <t>TAA003</t>
  </si>
  <si>
    <t>TAA004</t>
  </si>
  <si>
    <t>TAA005</t>
  </si>
  <si>
    <t>TAK001</t>
  </si>
  <si>
    <t>UAA001</t>
  </si>
  <si>
    <t>UAA002</t>
  </si>
  <si>
    <t>UAA003</t>
  </si>
  <si>
    <t>UAA004</t>
  </si>
  <si>
    <t>UAA005</t>
  </si>
  <si>
    <t>UAK001</t>
  </si>
  <si>
    <t>ZAA001</t>
  </si>
  <si>
    <t>ZAA002</t>
  </si>
  <si>
    <t>ZAA003</t>
  </si>
  <si>
    <t>ZAA004</t>
  </si>
  <si>
    <t>ZAA005</t>
  </si>
  <si>
    <t>ZAK001</t>
  </si>
  <si>
    <t>KANTONALNA JAVNA USTANOVA - DOM ZA DJECU BEZ RODITELJSKOG STARANJA</t>
  </si>
  <si>
    <t>ACCOUNTED PERIOD TYPE</t>
  </si>
  <si>
    <t>Atletski kup za učenike i učenice osnovnih i srednjih škola Kantona Sarajevo - programi</t>
  </si>
  <si>
    <t>MAN055</t>
  </si>
  <si>
    <t>MAN056</t>
  </si>
  <si>
    <t>MAN059</t>
  </si>
  <si>
    <t>MAN060</t>
  </si>
  <si>
    <t>NAM005</t>
  </si>
  <si>
    <t>0063</t>
  </si>
  <si>
    <t>0064</t>
  </si>
  <si>
    <t>*</t>
  </si>
  <si>
    <t>Ukupno za glavu: 1102</t>
  </si>
  <si>
    <t>OŠ "HASAN KIKIĆ" CENTAR</t>
  </si>
  <si>
    <t>KATOLIČKI ŠKOLSKI CENTAR-OPĆA-REALNA GIMNAZIJA</t>
  </si>
  <si>
    <t>DBF001</t>
  </si>
  <si>
    <t>DBF002</t>
  </si>
  <si>
    <t>DBI001</t>
  </si>
  <si>
    <t>DBI002</t>
  </si>
  <si>
    <t>DBI003</t>
  </si>
  <si>
    <t>DBK001</t>
  </si>
  <si>
    <t>DBK002</t>
  </si>
  <si>
    <t>EBX013</t>
  </si>
  <si>
    <t>EBX014</t>
  </si>
  <si>
    <t>IAN020</t>
  </si>
  <si>
    <t>-Srpsko humanitarno udruženje "Dobrotvor"</t>
  </si>
  <si>
    <t>IAN016</t>
  </si>
  <si>
    <t>ZAVOD ZA SPECIJALNO OBRAZOVANJE I ODGOJ DJECE</t>
  </si>
  <si>
    <t>DIREKCIJA ZA ROBNE REZERVE KANTONA SARAJEVO</t>
  </si>
  <si>
    <t>MINISTARSTVO ZA RAD, SOCIJALNU POLITIKU, RASELJENA LICA I IZBJEGLICE</t>
  </si>
  <si>
    <t>MAN037</t>
  </si>
  <si>
    <t>BFK001</t>
  </si>
  <si>
    <t>Udruženje-Pokret "Majke enklave Srebrenica i Žepe"</t>
  </si>
  <si>
    <t>Savez udruženja penzionera u Kantonu Sarajevo</t>
  </si>
  <si>
    <t>UKUPNO ZA RAZDJEL 20:</t>
  </si>
  <si>
    <t>SREDNJA MEDICINSKA ŠKOLA SARAJEVO</t>
  </si>
  <si>
    <t>Programi u kulturi -od toga:</t>
  </si>
  <si>
    <t>-Rušenje bespravno izgrađenih objekata</t>
  </si>
  <si>
    <t>NAM003</t>
  </si>
  <si>
    <t>Nabavka materijala</t>
  </si>
  <si>
    <t>Raz.</t>
  </si>
  <si>
    <t>Glava</t>
  </si>
  <si>
    <t>KJU "ZAŠTIĆENA PRIRODNA PODRUČJA"</t>
  </si>
  <si>
    <t>ZAVOD ZA INFORMATIKU I STATISTIKU SARAJEVO</t>
  </si>
  <si>
    <t>MINISTARSTVO FINANSIJA</t>
  </si>
  <si>
    <t>20</t>
  </si>
  <si>
    <t>616000</t>
  </si>
  <si>
    <t>UKUPNO ZA RAZDJEL 13:</t>
  </si>
  <si>
    <t xml:space="preserve">Sredstva za domaća pozajmljivanja </t>
  </si>
  <si>
    <t>0032</t>
  </si>
  <si>
    <t>0033</t>
  </si>
  <si>
    <t>0034</t>
  </si>
  <si>
    <t>Ukupno</t>
  </si>
  <si>
    <t>Ostale usluge</t>
  </si>
  <si>
    <t>Izbor sportiste u invalidnom sportu Kantona Sarajevo</t>
  </si>
  <si>
    <t>NAM024</t>
  </si>
  <si>
    <t>UKUPNO ZA RAZDJEL 23:</t>
  </si>
  <si>
    <t>Ukupno za glavu: 1901</t>
  </si>
  <si>
    <t>Ukupno za glavu: 2001</t>
  </si>
  <si>
    <t>-Čišćenje i uređenje Igmana i Bjelašnice</t>
  </si>
  <si>
    <t>-Održavanje zelenih površina u općini Ilijaš</t>
  </si>
  <si>
    <t>OŠ "HILMI ef. ŠARIĆ" HADŽIĆI-TARČIN</t>
  </si>
  <si>
    <t>OŠ "HAŠIM SPAHIĆ" ILIJAŠ</t>
  </si>
  <si>
    <t>-Udruženje distrofičara Kantona Sarajevo</t>
  </si>
  <si>
    <t>PRVA BOŠNJAČKA GIMNAZIJA</t>
  </si>
  <si>
    <t>Izdaci za materijal i usluge</t>
  </si>
  <si>
    <t>Memorijalni međunarodni košarkaški turnir "Mirza Delibašić - programi</t>
  </si>
  <si>
    <t>Izdaci osiguranja, bank. usl. i usluga plat. prometa</t>
  </si>
  <si>
    <t xml:space="preserve">Nabavka osnovnih životnih artikala za spravljenje obroka u javnim kuhinjama za lica u stanju socijalne potrebe </t>
  </si>
  <si>
    <t xml:space="preserve">ŠESTA OSNOVNA ŠKOLA ILIDŽA </t>
  </si>
  <si>
    <t>OŠ "ČENGIĆ VILA I" NOVO SARAJEVO</t>
  </si>
  <si>
    <t>OŠ "MALTA" NOVO SARAJEVO</t>
  </si>
  <si>
    <t>POZORIŠTE MLADIH</t>
  </si>
  <si>
    <t>KAMERNI TEATAR 55</t>
  </si>
  <si>
    <t>JAK001</t>
  </si>
  <si>
    <t>JAK005</t>
  </si>
  <si>
    <t>615000</t>
  </si>
  <si>
    <t>Zaštita porodice sa djecom</t>
  </si>
  <si>
    <t>IAN009</t>
  </si>
  <si>
    <t>KAN003</t>
  </si>
  <si>
    <t>823000</t>
  </si>
  <si>
    <t>Plate i mat.troškovi biblioteka Vogošća</t>
  </si>
  <si>
    <t>EBX023</t>
  </si>
  <si>
    <t>IAN024</t>
  </si>
  <si>
    <t>IAU020</t>
  </si>
  <si>
    <t>IBK005</t>
  </si>
  <si>
    <t>LAX051</t>
  </si>
  <si>
    <t>LFA001</t>
  </si>
  <si>
    <t>LFA002</t>
  </si>
  <si>
    <t>LFA003</t>
  </si>
  <si>
    <t>LFA004</t>
  </si>
  <si>
    <t>LFA005</t>
  </si>
  <si>
    <t>LFK001</t>
  </si>
  <si>
    <t>MAN0J6</t>
  </si>
  <si>
    <t>MAN0J7</t>
  </si>
  <si>
    <t>MAN0J8</t>
  </si>
  <si>
    <t>NAM040</t>
  </si>
  <si>
    <t>NAN016</t>
  </si>
  <si>
    <t>NAN032</t>
  </si>
  <si>
    <t>UAN002</t>
  </si>
  <si>
    <t>XAA001</t>
  </si>
  <si>
    <t>XAA002</t>
  </si>
  <si>
    <t>XAA003</t>
  </si>
  <si>
    <t>XAA004</t>
  </si>
  <si>
    <t>XAA005</t>
  </si>
  <si>
    <t>XAK001</t>
  </si>
  <si>
    <t>OŠ "VLADISLAV SKARIĆ" CENTAR</t>
  </si>
  <si>
    <t>MINISTARSTVO ZA OBRAZOVANJE, NAUKU I MLADE</t>
  </si>
  <si>
    <t>JKP"Komunalac" Hadžići</t>
  </si>
  <si>
    <t>Eksterna matura</t>
  </si>
  <si>
    <t xml:space="preserve">Ostali planovi </t>
  </si>
  <si>
    <t>Ostali planovi</t>
  </si>
  <si>
    <t>RP Kanara</t>
  </si>
  <si>
    <t>Projekat "Opsada i odbrana Sarajeva 92-95" (skupštinska Odluka 01-05-12123/06 od 23.03.2006.) - kapitalni podprojekti  (Tunel DB, Memorijalni centra Žuć i drugi</t>
  </si>
  <si>
    <t>Sredstva za stanove  nosilaca najviših ratnih priznanja</t>
  </si>
  <si>
    <r>
      <t xml:space="preserve">Ostala domaća pozajmljivanja-Sredstva za dodjelu pozajmica za otvaranje novih radnih mjesta za borce </t>
    </r>
    <r>
      <rPr>
        <b/>
        <sz val="10"/>
        <rFont val="Times New Roman CE"/>
        <charset val="238"/>
      </rPr>
      <t>iz primitaka</t>
    </r>
  </si>
  <si>
    <t>Drugi tekući rashodi - povrati pogrešno ili više uplaćenih sredstava na Jedinstveni račun Trezora</t>
  </si>
  <si>
    <t>Ukupno za glavu: 3202</t>
  </si>
  <si>
    <t>Plaćanje obaveza preuzetih od Vlade KS po investicionim projektima GRAS-a. (garancija)</t>
  </si>
  <si>
    <t xml:space="preserve">Kupovina stanova u vlasništvo za boračku populaciju </t>
  </si>
  <si>
    <t>Izdaci osiguranja,bankarskih usluga i usluga pl. prometa</t>
  </si>
  <si>
    <t>Udruženja - osoba sa invaliditetom (shodno Zakonu o socijalnoj zaštiti civiln.žrtava rata i zaštite por. sa djecom)</t>
  </si>
  <si>
    <t>Komisije za organizaciju takmičenja učenika</t>
  </si>
  <si>
    <t>Stručni timovi za inkluzivnu nastavu</t>
  </si>
  <si>
    <t>0069</t>
  </si>
  <si>
    <t>NOVA OSNOVNA ŠKOLA U STAROM ILIJAŠU</t>
  </si>
  <si>
    <t>UAX007</t>
  </si>
  <si>
    <t>UAU006</t>
  </si>
  <si>
    <t>-Prog.red.čišć.i održ. 45 separatnih grobalja koja su kroz javne radove uređ.i očišć.</t>
  </si>
  <si>
    <t>Festival klasične muzike - SVEM</t>
  </si>
  <si>
    <t>Subvencioniranje troškova grijanja socijalnim kategorijama stanovništva</t>
  </si>
  <si>
    <t xml:space="preserve">Izdaci za tekuće održavanje </t>
  </si>
  <si>
    <t>BAN005</t>
  </si>
  <si>
    <t>BDU001</t>
  </si>
  <si>
    <t>DBX010</t>
  </si>
  <si>
    <t>EAK008</t>
  </si>
  <si>
    <t>EAX029</t>
  </si>
  <si>
    <t>EAX030</t>
  </si>
  <si>
    <t>HAX023</t>
  </si>
  <si>
    <t>LAN051</t>
  </si>
  <si>
    <t>LAN052</t>
  </si>
  <si>
    <t>LAU017</t>
  </si>
  <si>
    <t>LAU018</t>
  </si>
  <si>
    <t>LAX053</t>
  </si>
  <si>
    <t>LAX022</t>
  </si>
  <si>
    <t>NAX003</t>
  </si>
  <si>
    <t>SAN0S4</t>
  </si>
  <si>
    <t>SAN062</t>
  </si>
  <si>
    <t>SAN0C3</t>
  </si>
  <si>
    <t>SAN0C5</t>
  </si>
  <si>
    <t>SAN0C7</t>
  </si>
  <si>
    <t>SAN0C8</t>
  </si>
  <si>
    <t>SAN0S8</t>
  </si>
  <si>
    <t>SAN0S9</t>
  </si>
  <si>
    <t>SAN0T0</t>
  </si>
  <si>
    <t>UAX009</t>
  </si>
  <si>
    <t>UAX008</t>
  </si>
  <si>
    <t>UAC001</t>
  </si>
  <si>
    <t>UAF001</t>
  </si>
  <si>
    <t>UAK002</t>
  </si>
  <si>
    <t>Finansiranje politčkih stranaka i parlamentarnih grupa</t>
  </si>
  <si>
    <t>LBA0W1</t>
  </si>
  <si>
    <t>LBA0W2</t>
  </si>
  <si>
    <t>LBA0W3</t>
  </si>
  <si>
    <t>LBA0W4</t>
  </si>
  <si>
    <t>LBA0W5</t>
  </si>
  <si>
    <t>LBK069</t>
  </si>
  <si>
    <t>Nabavka opreme za digitalizaciju programa</t>
  </si>
  <si>
    <t xml:space="preserve">RP Souk bunar </t>
  </si>
  <si>
    <t>RP Brdo Hrasno</t>
  </si>
  <si>
    <t>UP Grbavička</t>
  </si>
  <si>
    <t>RP Paromlinska</t>
  </si>
  <si>
    <t>RP Sokolje</t>
  </si>
  <si>
    <t>RP RTV Dom</t>
  </si>
  <si>
    <t>RP Alipašin most I</t>
  </si>
  <si>
    <t>RP Rajlovac III</t>
  </si>
  <si>
    <t>UP Kongresni centar</t>
  </si>
  <si>
    <t>UP Zrak</t>
  </si>
  <si>
    <t>RP Doglodi</t>
  </si>
  <si>
    <t>RP Lješevo Željeznička stanica</t>
  </si>
  <si>
    <t>RP Sportsko-rekreacioni centar Bjelašnica</t>
  </si>
  <si>
    <t>Nabavka prava i licenci za softvere za organe uprave i službe Kantona</t>
  </si>
  <si>
    <t>-Bruto plaće i naknade zaposlenim u Sektoru održavanja javnih zelenih površina</t>
  </si>
  <si>
    <t>Izdaci za tekuće održavanje - urbanistički planovi KS</t>
  </si>
  <si>
    <t>Ugovorene i druge posebne usluge - strategija razvoja KS 2014 - 2020. g.</t>
  </si>
  <si>
    <t>EAO004</t>
  </si>
  <si>
    <t xml:space="preserve">Putni troškovi </t>
  </si>
  <si>
    <t xml:space="preserve">Nabavka materijala </t>
  </si>
  <si>
    <t xml:space="preserve">Izdaci za energiju </t>
  </si>
  <si>
    <t xml:space="preserve">Izdaci za usluge prevoza i goriva </t>
  </si>
  <si>
    <t xml:space="preserve">Održavanje javne rasvjete na području KS </t>
  </si>
  <si>
    <t xml:space="preserve">Rekonstrukcija i investiciono održavanje </t>
  </si>
  <si>
    <t xml:space="preserve">Izdaci osiguranja, bankarskih usluga i usluga platnog prometa </t>
  </si>
  <si>
    <t xml:space="preserve">Bruto plaće i naknade </t>
  </si>
  <si>
    <t xml:space="preserve">Naknade za topli obrok </t>
  </si>
  <si>
    <t xml:space="preserve">Doprinosi poslodavca </t>
  </si>
  <si>
    <t xml:space="preserve">Posebna naknada na dohodak za zaštitu od prirodnih i drugih nepogoda </t>
  </si>
  <si>
    <t xml:space="preserve">Ugovorene i dr.posebne usluge </t>
  </si>
  <si>
    <t>Izgradnja Univerzitetske biblioteke - vlastito učešće</t>
  </si>
  <si>
    <t>ELEKTROTEHNIČKA ŠKOLA ZA ENERGETIKU SARAJEVO</t>
  </si>
  <si>
    <t>Ured za koord akt. I prez. KS pri S.Evr.reg i EU u Briselu</t>
  </si>
  <si>
    <t>Usluga izrade informacionog sistema</t>
  </si>
  <si>
    <t>Naknade za rad staratelja</t>
  </si>
  <si>
    <t>Rješavanje stambenih pitanja mladih putem zakupa uz obavezu kupoprodaje stana</t>
  </si>
  <si>
    <t>Podrška sajmovima u organizaciji KJP "ZOI 84" i KJP "Skenderija"</t>
  </si>
  <si>
    <t>Podrška organizaciji "Poslovnog foruma" Sarajevo 2014.</t>
  </si>
  <si>
    <t>-Bruto plaće i naknade zaposlenim na održavanju komunalnih grobalja</t>
  </si>
  <si>
    <t>-Zimsko održavanje saobraćajnica, trotoara, trgova, mostova i stepeništa</t>
  </si>
  <si>
    <t>-Bruto plaće i naknade zaposlenim na održavanju zajedničke komunalne potrošnje</t>
  </si>
  <si>
    <t>Udruženja građana - boračka udruženja finansiranje/sufinansiranje programa i projekata</t>
  </si>
  <si>
    <t>Sufinansiranje projekta civilnog društva u saradnji sa Američkom ambasadom i Američko-Bosanskom fondacijom i Evropskim pokretom u BiH</t>
  </si>
  <si>
    <t xml:space="preserve">Pokrivanje razlike do ekonomske cijene za penzionerske mjesečne pretpl.karte KJKP Gras </t>
  </si>
  <si>
    <t>DBX008</t>
  </si>
  <si>
    <t>Nabavka opreme za Ratnu džemiju Igman</t>
  </si>
  <si>
    <t>Naknade članovima nacionalnih manjina Kantona Sarajevo</t>
  </si>
  <si>
    <t>Dani nacionalnih manjina</t>
  </si>
  <si>
    <t>Udruženje roditelja ubijene djece opkoljenog Sarajevo 92-95</t>
  </si>
  <si>
    <t xml:space="preserve">Nabavka opreme - Sanacija štete uzrokovane požarom </t>
  </si>
  <si>
    <t xml:space="preserve">Rekonstrukcija i investiciono održavanje - Sanacija štete uzrokovane požarom </t>
  </si>
  <si>
    <r>
      <t xml:space="preserve">Izdaci za usluge prevoza i goriva </t>
    </r>
    <r>
      <rPr>
        <b/>
        <sz val="10"/>
        <rFont val="Times New Roman CE"/>
        <charset val="238"/>
      </rPr>
      <t xml:space="preserve"> </t>
    </r>
  </si>
  <si>
    <t>"Hor Pontanima"</t>
  </si>
  <si>
    <t xml:space="preserve">Projekat "Opsada i odbrana Sarajeva 92-95" (skupštinska Odluka 01-05-12123/06 od 23.03.2006.) - pisana riječ i naučno istraživačka djelatnost </t>
  </si>
  <si>
    <t>Hotel "Maršal" Bjelašnica - sanacioni program</t>
  </si>
  <si>
    <t>Srce za djecu oboljelu od raka</t>
  </si>
  <si>
    <t xml:space="preserve">Sufinansiranje izgradnje osnovne škole na Aneksu </t>
  </si>
  <si>
    <t xml:space="preserve">JKP "Trnovo" </t>
  </si>
  <si>
    <t>AAK005</t>
  </si>
  <si>
    <t>AAN013</t>
  </si>
  <si>
    <t>CAU003</t>
  </si>
  <si>
    <t>DAN027</t>
  </si>
  <si>
    <t>IAN025</t>
  </si>
  <si>
    <t>IAN026</t>
  </si>
  <si>
    <t>IAU022</t>
  </si>
  <si>
    <t>IAU023</t>
  </si>
  <si>
    <t>IBX001</t>
  </si>
  <si>
    <t>IBX002</t>
  </si>
  <si>
    <t>MAN0K0</t>
  </si>
  <si>
    <t>NAK002</t>
  </si>
  <si>
    <t>NAM041</t>
  </si>
  <si>
    <t>NAN033</t>
  </si>
  <si>
    <t>NAN034</t>
  </si>
  <si>
    <t>OAX010</t>
  </si>
  <si>
    <t>OAX011</t>
  </si>
  <si>
    <t>SAI001</t>
  </si>
  <si>
    <t>SAK003</t>
  </si>
  <si>
    <t>SAN0T2</t>
  </si>
  <si>
    <t>SAN0C1</t>
  </si>
  <si>
    <t>SAN0T3</t>
  </si>
  <si>
    <t>SAN0T4</t>
  </si>
  <si>
    <t>SAN074</t>
  </si>
  <si>
    <t>SAN0T7</t>
  </si>
  <si>
    <t>SAN0T8</t>
  </si>
  <si>
    <t>SAN0T9</t>
  </si>
  <si>
    <t>SAN0U0</t>
  </si>
  <si>
    <t>SAN0U1</t>
  </si>
  <si>
    <t>SAN0U3</t>
  </si>
  <si>
    <t>SAN0G8</t>
  </si>
  <si>
    <t>SAN0U4</t>
  </si>
  <si>
    <t>SAN0H5</t>
  </si>
  <si>
    <t>NAM042</t>
  </si>
  <si>
    <t>UKUPNO ZA RAZDJEL 11:</t>
  </si>
  <si>
    <t xml:space="preserve">Ostala domaća pozajmljivanja-Sredstva za dodjelu pozajmica za otvaranje novih radnih mjesta za borce </t>
  </si>
  <si>
    <r>
      <t xml:space="preserve">Nabavka opreme </t>
    </r>
    <r>
      <rPr>
        <b/>
        <sz val="10"/>
        <rFont val="Times New Roman CE"/>
        <charset val="238"/>
      </rPr>
      <t xml:space="preserve"> </t>
    </r>
  </si>
  <si>
    <t>Sredstva za mjesečni dječiji dodatak za djecu RVI-da 20-80%</t>
  </si>
  <si>
    <t>DAY003</t>
  </si>
  <si>
    <t>Sredstva za održavanje tradicionalne manifestacije "Odbrana BiH-Igman"</t>
  </si>
  <si>
    <t>UP Tehnički fakultet Koševo</t>
  </si>
  <si>
    <t>Licenca za korištenje programa Microsofta</t>
  </si>
  <si>
    <t>Intervencije na objektima kulture</t>
  </si>
  <si>
    <r>
      <t>Sredstva za pomoć u rješavanju stambenih potreba</t>
    </r>
    <r>
      <rPr>
        <b/>
        <sz val="10"/>
        <rFont val="Times New Roman CE"/>
      </rPr>
      <t xml:space="preserve"> </t>
    </r>
  </si>
  <si>
    <t xml:space="preserve">EBRD - vlastito učešće (XII transferzala i južna longitudinala) </t>
  </si>
  <si>
    <t xml:space="preserve">Izdaci za komunalne usluge Fonda </t>
  </si>
  <si>
    <t xml:space="preserve">Nabavka materijala za potrebe Fonda </t>
  </si>
  <si>
    <t xml:space="preserve">Izdaci za tekuće održavanje Fonda </t>
  </si>
  <si>
    <t xml:space="preserve">Tekuće održavanje i čišćenje grobalja šehida i poginulih boraca na području Kantona Sarajevo </t>
  </si>
  <si>
    <t>Obilježavanje godišnjica i bitnih datuma iz perioda odbrambeno oslobodilačkog rata 92-95</t>
  </si>
  <si>
    <t xml:space="preserve">Sredstva za šehidska groblja i groblja poginulih boraca </t>
  </si>
  <si>
    <t xml:space="preserve">Stručne komisija za ocjenu plana aktivnosti koje prethode okolinskim dozvolama za postojeće objekte </t>
  </si>
  <si>
    <t xml:space="preserve">Izgradnja, rekonstrukcija i sanacija javne rasvjete na području KS </t>
  </si>
  <si>
    <t xml:space="preserve">Nabavka opreme za potrebe ministarstva </t>
  </si>
  <si>
    <r>
      <t xml:space="preserve">Nabavka materijala </t>
    </r>
    <r>
      <rPr>
        <b/>
        <sz val="10"/>
        <rFont val="Times New Roman CE"/>
        <charset val="238"/>
      </rPr>
      <t xml:space="preserve"> </t>
    </r>
  </si>
  <si>
    <r>
      <t xml:space="preserve">Izdaci za tekuće održavanje </t>
    </r>
    <r>
      <rPr>
        <b/>
        <sz val="10"/>
        <rFont val="Times New Roman CE"/>
        <charset val="238"/>
      </rPr>
      <t xml:space="preserve"> </t>
    </r>
  </si>
  <si>
    <r>
      <t xml:space="preserve">Bruto plaće i naknade </t>
    </r>
    <r>
      <rPr>
        <b/>
        <sz val="10"/>
        <rFont val="Times New Roman CE"/>
        <charset val="238"/>
      </rPr>
      <t xml:space="preserve"> </t>
    </r>
  </si>
  <si>
    <t xml:space="preserve">Nabavka opreme  </t>
  </si>
  <si>
    <r>
      <t xml:space="preserve">Putni troškovi </t>
    </r>
    <r>
      <rPr>
        <b/>
        <sz val="10"/>
        <rFont val="Times New Roman CE"/>
        <charset val="238"/>
      </rPr>
      <t xml:space="preserve"> </t>
    </r>
  </si>
  <si>
    <r>
      <t>Naknade u slučaju smrti i teže invalidnosti</t>
    </r>
    <r>
      <rPr>
        <b/>
        <i/>
        <sz val="10"/>
        <rFont val="Times New Roman"/>
        <family val="1"/>
        <charset val="238"/>
      </rPr>
      <t xml:space="preserve"> </t>
    </r>
  </si>
  <si>
    <r>
      <t xml:space="preserve">Ugovorene i druge posebne usluge </t>
    </r>
    <r>
      <rPr>
        <b/>
        <sz val="10"/>
        <rFont val="Times New Roman CE"/>
        <charset val="238"/>
      </rPr>
      <t xml:space="preserve"> </t>
    </r>
  </si>
  <si>
    <r>
      <t xml:space="preserve">Posebna naknada na dohodak za zaštitu od prirodnih i drugih nepogoda </t>
    </r>
    <r>
      <rPr>
        <b/>
        <sz val="10"/>
        <rFont val="Times New Roman CE"/>
        <charset val="238"/>
      </rPr>
      <t xml:space="preserve"> </t>
    </r>
  </si>
  <si>
    <r>
      <t xml:space="preserve">Izdaci osiguranja, bankarskih usluga i usluga platnog prometa </t>
    </r>
    <r>
      <rPr>
        <b/>
        <sz val="10"/>
        <rFont val="Times New Roman CE"/>
        <charset val="238"/>
      </rPr>
      <t xml:space="preserve"> </t>
    </r>
  </si>
  <si>
    <t xml:space="preserve">Troškovi uređenja i elaborati TK mreže za planove </t>
  </si>
  <si>
    <t xml:space="preserve">UP Gimnazijska </t>
  </si>
  <si>
    <r>
      <t xml:space="preserve">Tekući transfer Kantonalnom stambenom fondu, </t>
    </r>
    <r>
      <rPr>
        <b/>
        <sz val="10"/>
        <rFont val="Times New Roman CE"/>
        <charset val="238"/>
      </rPr>
      <t>namjenska sredstva 105.500 KM</t>
    </r>
  </si>
  <si>
    <t>REKAPITULACIJA PO FUNKCIJAMA</t>
  </si>
  <si>
    <t>Funkcija</t>
  </si>
  <si>
    <t>091</t>
  </si>
  <si>
    <t>092</t>
  </si>
  <si>
    <t>011</t>
  </si>
  <si>
    <t xml:space="preserve">011 - Izvršni i zakonodavni organi, finansijski i fiskalni poslovi, spoljni poslovi </t>
  </si>
  <si>
    <t>085 – IiR Rekreacija, kultura i religija</t>
  </si>
  <si>
    <t>085</t>
  </si>
  <si>
    <t>013</t>
  </si>
  <si>
    <t xml:space="preserve">013 - Opšte usluge odnosi se na rashode i neto izdatke vezane za opšte kadrovske usluge opšte usluge planiranja i statistike i ostale opšte usluge
</t>
  </si>
  <si>
    <t>042</t>
  </si>
  <si>
    <t>036</t>
  </si>
  <si>
    <t>034</t>
  </si>
  <si>
    <t>083</t>
  </si>
  <si>
    <t>033 – Sudovi</t>
  </si>
  <si>
    <t>033</t>
  </si>
  <si>
    <t>107</t>
  </si>
  <si>
    <t>102</t>
  </si>
  <si>
    <t>109</t>
  </si>
  <si>
    <t>104</t>
  </si>
  <si>
    <t>103</t>
  </si>
  <si>
    <t>094</t>
  </si>
  <si>
    <t>074</t>
  </si>
  <si>
    <t>073</t>
  </si>
  <si>
    <t>076</t>
  </si>
  <si>
    <t>098</t>
  </si>
  <si>
    <t>062</t>
  </si>
  <si>
    <t>082</t>
  </si>
  <si>
    <t>061</t>
  </si>
  <si>
    <t>051</t>
  </si>
  <si>
    <t>041</t>
  </si>
  <si>
    <t xml:space="preserve">011 – Izvršni i zakonodavni organi, finansijski i fiskalni poslovi, spoljni poslovi </t>
  </si>
  <si>
    <t>041 – Opšti ekonomski, komercijalni i poslovi po pitanju rada</t>
  </si>
  <si>
    <t>051 – Upravljanje otpadom</t>
  </si>
  <si>
    <t>061 – Stambeni razvoj</t>
  </si>
  <si>
    <t>062 – Razvoj zajednice</t>
  </si>
  <si>
    <t>073 – Bolničke usluge</t>
  </si>
  <si>
    <t>074 – Usluge zdravstvene zaštite</t>
  </si>
  <si>
    <t>076 – Zdravstvo n. k.</t>
  </si>
  <si>
    <t>082 – Usluge kulture</t>
  </si>
  <si>
    <t>083 – Usluge emitovanja i izdavaštva</t>
  </si>
  <si>
    <t>094 – Visoko obrazovanje</t>
  </si>
  <si>
    <t>098 – Obrazovanje n. k.</t>
  </si>
  <si>
    <t xml:space="preserve">102 – Starost </t>
  </si>
  <si>
    <t xml:space="preserve">103 – Nasljednici </t>
  </si>
  <si>
    <t xml:space="preserve">104 – Porodica i djeca </t>
  </si>
  <si>
    <t xml:space="preserve">107 – Socijalno isključenje n. k. </t>
  </si>
  <si>
    <t xml:space="preserve">109 – Socijalna zaštita n. k. </t>
  </si>
  <si>
    <t>092 – Srednje obrazovanje</t>
  </si>
  <si>
    <t>045</t>
  </si>
  <si>
    <t>045 – Transport</t>
  </si>
  <si>
    <t>056</t>
  </si>
  <si>
    <t>053</t>
  </si>
  <si>
    <t>054</t>
  </si>
  <si>
    <t>043</t>
  </si>
  <si>
    <t>066</t>
  </si>
  <si>
    <t>052</t>
  </si>
  <si>
    <t>064</t>
  </si>
  <si>
    <t>081</t>
  </si>
  <si>
    <t>047</t>
  </si>
  <si>
    <t>049</t>
  </si>
  <si>
    <t>044</t>
  </si>
  <si>
    <t>047 - Ostale industrije</t>
  </si>
  <si>
    <t>017</t>
  </si>
  <si>
    <t>017 – Transakcije vezane za javni dug</t>
  </si>
  <si>
    <t>071</t>
  </si>
  <si>
    <t>075</t>
  </si>
  <si>
    <t>071 – Medicinski proizvodi, uređaji i oprema</t>
  </si>
  <si>
    <t>075 – IiR Zdravstvo</t>
  </si>
  <si>
    <t>096</t>
  </si>
  <si>
    <t>097</t>
  </si>
  <si>
    <t>096 – Pomoćne usluge obrazovanju</t>
  </si>
  <si>
    <t>097 – IiR Obrazovanje</t>
  </si>
  <si>
    <t>101</t>
  </si>
  <si>
    <t>101 – Bolest i hendikepiranost</t>
  </si>
  <si>
    <t xml:space="preserve">013 – Opšte usluge odnosi se na rashode i neto izdatke vezane za opšte kadrovske usluge
opšte usluge planiranja i statistike i ostale opšte usluge
</t>
  </si>
  <si>
    <t>044 – Rudarstvo, proizvodnja i izgradnja</t>
  </si>
  <si>
    <t>014</t>
  </si>
  <si>
    <t>065</t>
  </si>
  <si>
    <t>049 – Ekonomski poslovi n. k.</t>
  </si>
  <si>
    <t>014 – Osnovno istraživanje</t>
  </si>
  <si>
    <t>065 – IiR Stambeni i zajednički poslovi</t>
  </si>
  <si>
    <t>032</t>
  </si>
  <si>
    <t>055</t>
  </si>
  <si>
    <t>032 – Usluge protivpožarne zaštite</t>
  </si>
  <si>
    <t>042 – Poljoprivreda, šumarstvo, lov i ribolov</t>
  </si>
  <si>
    <t>109 – Socijalna zaštita n. k.</t>
  </si>
  <si>
    <t>055 – IiR – Zaštita životne sredine</t>
  </si>
  <si>
    <t>034 – Zatvori</t>
  </si>
  <si>
    <t>036 – Javni red i sigurnost n. k.</t>
  </si>
  <si>
    <t>043 – Gorivo i energija</t>
  </si>
  <si>
    <t>052 – Upravljanje otpadnim vodama</t>
  </si>
  <si>
    <t>053 – Smanjenje zagađenja</t>
  </si>
  <si>
    <t>054 – Zaštita raznolikosti flore i faune i zaštita krajolika</t>
  </si>
  <si>
    <t>056 – Zaštita životne sredine n.k.</t>
  </si>
  <si>
    <t>064 – Ulična rasvjeta</t>
  </si>
  <si>
    <t>066 – Stambeni i zajednički poslovi n. k.</t>
  </si>
  <si>
    <t>081 – Usluge sporta i rekreacije</t>
  </si>
  <si>
    <t>091 – Predškolsko i osnovno obrazovanje</t>
  </si>
  <si>
    <t>048</t>
  </si>
  <si>
    <t>048 – IiR Ekonomski poslovi</t>
  </si>
  <si>
    <t>33</t>
  </si>
  <si>
    <t>34</t>
  </si>
  <si>
    <t>Rekonstruk.i opravka krovova,sanitarnih vodovodnih i el.instalacija (kotlovnica i sl.)</t>
  </si>
  <si>
    <t>BIX006</t>
  </si>
  <si>
    <t>Udruženja građana</t>
  </si>
  <si>
    <r>
      <t xml:space="preserve">ZOI sanacioni programi </t>
    </r>
    <r>
      <rPr>
        <b/>
        <sz val="10"/>
        <rFont val="Times New Roman CE"/>
        <charset val="238"/>
      </rPr>
      <t>(otplata kredita 552.000 KM)</t>
    </r>
  </si>
  <si>
    <t>MINISTARSTVO PROSTORNOG UREĐENJA, GRAĐENJA I ZAŠTITE OKOLIŠA</t>
  </si>
  <si>
    <t>MINISTARSTVO KOMUNALNE PRIVREDE I INFRASTRUKTURE</t>
  </si>
  <si>
    <t>Ukupno za glavu: 3301</t>
  </si>
  <si>
    <t>Ukupno za glavu: 3401</t>
  </si>
  <si>
    <t>Sufinansiranje Svjetskog prvenstva za kadete u Judu</t>
  </si>
  <si>
    <t>UKUPNO ZA RAZDJEL 33:</t>
  </si>
  <si>
    <t>Druge ugovorene i druge posebne usluge</t>
  </si>
  <si>
    <t>CENTAR ZA KULTURU KANTONA SARAJEVO</t>
  </si>
  <si>
    <t>Podrška Agenciji za privatizaciju Kantona Sarajevo</t>
  </si>
  <si>
    <t>UKUPNO TEKUĆI TRANSFERI-NAMJENSKA SREDSTVA</t>
  </si>
  <si>
    <t>BIX007</t>
  </si>
  <si>
    <t>DAM019</t>
  </si>
  <si>
    <t>DBN001</t>
  </si>
  <si>
    <t>IAN029</t>
  </si>
  <si>
    <t>JAN028</t>
  </si>
  <si>
    <t>MAN0K1</t>
  </si>
  <si>
    <t>MAU001</t>
  </si>
  <si>
    <t>MPA001</t>
  </si>
  <si>
    <t>MPA002</t>
  </si>
  <si>
    <t>MPA003</t>
  </si>
  <si>
    <t>MPA004</t>
  </si>
  <si>
    <t>MPA005</t>
  </si>
  <si>
    <t>SAN0U8</t>
  </si>
  <si>
    <t>YAA001</t>
  </si>
  <si>
    <t>YAA002</t>
  </si>
  <si>
    <t>YAA003</t>
  </si>
  <si>
    <t>YAA004</t>
  </si>
  <si>
    <t>YAA005</t>
  </si>
  <si>
    <t>YAK001</t>
  </si>
  <si>
    <t>YAK002</t>
  </si>
  <si>
    <t>YAK003</t>
  </si>
  <si>
    <t>YAN001</t>
  </si>
  <si>
    <t>YAN002</t>
  </si>
  <si>
    <t>YAN003</t>
  </si>
  <si>
    <t>YAN004</t>
  </si>
  <si>
    <t>YAN005</t>
  </si>
  <si>
    <t>YAN006</t>
  </si>
  <si>
    <t>YAN007</t>
  </si>
  <si>
    <t>YAN008</t>
  </si>
  <si>
    <t>YAN010</t>
  </si>
  <si>
    <t>YAN011</t>
  </si>
  <si>
    <t>YAU001</t>
  </si>
  <si>
    <t>YAU003</t>
  </si>
  <si>
    <t>YAU004</t>
  </si>
  <si>
    <t>YAU005</t>
  </si>
  <si>
    <t>YAU006</t>
  </si>
  <si>
    <t>YAU007</t>
  </si>
  <si>
    <t>YAU008</t>
  </si>
  <si>
    <t>YAU009</t>
  </si>
  <si>
    <t>YAU010</t>
  </si>
  <si>
    <t>YAU011</t>
  </si>
  <si>
    <t>WAA001</t>
  </si>
  <si>
    <t>WAA002</t>
  </si>
  <si>
    <t>WAA003</t>
  </si>
  <si>
    <t>WAA004</t>
  </si>
  <si>
    <t>WAA005</t>
  </si>
  <si>
    <t>WAK001</t>
  </si>
  <si>
    <t>WAK002</t>
  </si>
  <si>
    <t>WAN001</t>
  </si>
  <si>
    <t>WAO001</t>
  </si>
  <si>
    <t>WAO002</t>
  </si>
  <si>
    <t>WAO003</t>
  </si>
  <si>
    <t>WAO004</t>
  </si>
  <si>
    <t>WAO005</t>
  </si>
  <si>
    <t>WAO006</t>
  </si>
  <si>
    <t>WAO007</t>
  </si>
  <si>
    <t>WAO008</t>
  </si>
  <si>
    <t>WAO010</t>
  </si>
  <si>
    <t>WAO011</t>
  </si>
  <si>
    <t>WAO012</t>
  </si>
  <si>
    <t>WAO013</t>
  </si>
  <si>
    <t>WAI001</t>
  </si>
  <si>
    <t>WAU001</t>
  </si>
  <si>
    <t>WAI002</t>
  </si>
  <si>
    <t>WAI003</t>
  </si>
  <si>
    <t>WAI004</t>
  </si>
  <si>
    <t>WAI005</t>
  </si>
  <si>
    <t>WAI006</t>
  </si>
  <si>
    <t>WAI007</t>
  </si>
  <si>
    <t>WAI008</t>
  </si>
  <si>
    <t>WAI009</t>
  </si>
  <si>
    <t>WAI010</t>
  </si>
  <si>
    <t>WAI011</t>
  </si>
  <si>
    <t>WAU003</t>
  </si>
  <si>
    <t>WAX001</t>
  </si>
  <si>
    <t>KJKP Toplane - kamata za kredit KJKP Sarajevogasa po Odluci Skupštine KS</t>
  </si>
  <si>
    <t>KJKP Toplane - rata kredita KJKP Sarajevogasa po Odluci Skupštine KS</t>
  </si>
  <si>
    <t>Broj zaposlenih (zastupnici)</t>
  </si>
  <si>
    <t>YAU012</t>
  </si>
  <si>
    <t>MPK001</t>
  </si>
  <si>
    <t xml:space="preserve">KABINET PREMIJERA, STRUČNA SLUŽBA VLADE,     </t>
  </si>
  <si>
    <t>KABINET PREMIJERA, STRUČNA SLUŽBA VLADE,</t>
  </si>
  <si>
    <t>Troškovi izvršenja mjere pritvora (zatvori)</t>
  </si>
  <si>
    <t>Naknada komisije za polaganje stručnih ispita namještenika srednje školske spreme</t>
  </si>
  <si>
    <t xml:space="preserve">Drugi tekući rashodi - sudske presude po DPO </t>
  </si>
  <si>
    <t>Prenos javnih ovlaštenja Udruženja gluhih KS</t>
  </si>
  <si>
    <t>Izrada vodiča za investiciono ulaganje Kantona Sarajevo</t>
  </si>
  <si>
    <t xml:space="preserve">Izrada geodetskih podloga za eksplotaciona koncesiona polja </t>
  </si>
  <si>
    <t>Sufinasiranje naučno stručnih skupova i konferencija - podrška privredi</t>
  </si>
  <si>
    <t>Sufinansiranje nabavke opreme za laboratoriju Veterinarske stanice KS</t>
  </si>
  <si>
    <t xml:space="preserve">Infrastrukturno uređenje i rješavanje imovinsko-pravnih odnosa u industrijskim zonama:Ilijaš,Hadžići,Vogošća i Ilidža </t>
  </si>
  <si>
    <t xml:space="preserve">Nabavka elektronske ifotografske opreme </t>
  </si>
  <si>
    <t>RP Nova Ilidža I</t>
  </si>
  <si>
    <t>RP Nova Ilidža II</t>
  </si>
  <si>
    <t>RP Nova Ilidža III</t>
  </si>
  <si>
    <t>ID.RP.Stup-Nukleus</t>
  </si>
  <si>
    <t>ID RP.Groblje Vlakovo</t>
  </si>
  <si>
    <t>RP Pejton</t>
  </si>
  <si>
    <t>Urb.proj.Riverina-sastavci-Faza Ia</t>
  </si>
  <si>
    <t>Urb.proj.Plandište-Bare</t>
  </si>
  <si>
    <t>RP Kovači</t>
  </si>
  <si>
    <t>Rp Aerodrom Sarajevo</t>
  </si>
  <si>
    <t>RP Bosnić Polje</t>
  </si>
  <si>
    <t>RP Nebočaj</t>
  </si>
  <si>
    <t>RP Grahovište I</t>
  </si>
  <si>
    <t>RP Hotolj-Poljine</t>
  </si>
  <si>
    <t>RP Karaula</t>
  </si>
  <si>
    <t>RP Stari Ilijaš</t>
  </si>
  <si>
    <t>RP Javorov do</t>
  </si>
  <si>
    <t>Drugi tekući rashodi (sudske presude)</t>
  </si>
  <si>
    <t>Nabavka opreme (uredska oprema)</t>
  </si>
  <si>
    <t>Sanacija spomen obilježja iz perioda NOB-a 1941-1945</t>
  </si>
  <si>
    <t>Program restruktuiranja KJKP GRAS d.o.o. Sarajevo</t>
  </si>
  <si>
    <t>Aktivnosti u oblasti društvene brige za javno zdravlje-promocija zdravlja</t>
  </si>
  <si>
    <t>Nabavka vakcina</t>
  </si>
  <si>
    <t>Dogradnja Doma zdravlja u Ilijašu</t>
  </si>
  <si>
    <r>
      <t>-Održaavanje podhodnika  po</t>
    </r>
    <r>
      <rPr>
        <b/>
        <sz val="9"/>
        <rFont val="Times New Roman CE"/>
        <charset val="238"/>
      </rPr>
      <t xml:space="preserve"> Zaključku Vlade od23.04.2015</t>
    </r>
  </si>
  <si>
    <t>-Sufinansiranjeishrane životinja u Pionirskoj dolini</t>
  </si>
  <si>
    <t>KJKP "Pokop" Sarajevo</t>
  </si>
  <si>
    <t>KJKP "Park" Sarajevo</t>
  </si>
  <si>
    <t>Nabavka opreme  za održavanje javne rasvjete</t>
  </si>
  <si>
    <t>Donatorska sredstva za rad javnih kuhinja</t>
  </si>
  <si>
    <t>Transfer pojedincima (Dutina Duško)</t>
  </si>
  <si>
    <t xml:space="preserve">Transferi pojedincima </t>
  </si>
  <si>
    <t>Nabavka stalnih sredstva u obliku prava</t>
  </si>
  <si>
    <t>Sufinansiranje obezbjeđenja i organizacije sportskih manifestacija</t>
  </si>
  <si>
    <t>Saburina kuća</t>
  </si>
  <si>
    <t>-Higijenski servis</t>
  </si>
  <si>
    <t xml:space="preserve">Izdaci osiguranja, bank.usl. i usluga platnog prometa </t>
  </si>
  <si>
    <r>
      <t>Ugovorene i druge posebne usluge</t>
    </r>
    <r>
      <rPr>
        <b/>
        <sz val="10"/>
        <rFont val="Times New Roman CE"/>
        <charset val="238"/>
      </rPr>
      <t xml:space="preserve"> </t>
    </r>
  </si>
  <si>
    <t>Tekući transferi neprofitnim organizacijama</t>
  </si>
  <si>
    <t>Transfer neprof.org. "Srebrenica-Potočari"</t>
  </si>
  <si>
    <t xml:space="preserve">011 – Izvršni i zakon.organi, finansijski i fiskalni poslovi, spoljni poslovi </t>
  </si>
  <si>
    <t>Broj zaposlenih za razdjel 33</t>
  </si>
  <si>
    <t xml:space="preserve">Podrška očuvanju starih i tradicionalnih zanata u Kantonu Sarajevo </t>
  </si>
  <si>
    <t>Sufinansiranje EYOF-a</t>
  </si>
  <si>
    <t>Drugi tekući rashodi - sudske presude po tužbama uposlenika KS</t>
  </si>
  <si>
    <t>Izgradnja i rješavanje imovinsko pravnih odnosa na primarnim gradskim saobraćajnicama</t>
  </si>
  <si>
    <t>Pokriće dijela gubitka u poslovanju iz prethodnih godina KJKP Sarajevogas</t>
  </si>
  <si>
    <t>MIU018</t>
  </si>
  <si>
    <t>Ukupno za glavu: 33010003</t>
  </si>
  <si>
    <t>Nabavka vodomjera sa data logerima</t>
  </si>
  <si>
    <t>CAK003</t>
  </si>
  <si>
    <t>CAK004</t>
  </si>
  <si>
    <t>CAK005</t>
  </si>
  <si>
    <t>CAS001</t>
  </si>
  <si>
    <t>CAS002</t>
  </si>
  <si>
    <t>CAS003</t>
  </si>
  <si>
    <t>DAS001</t>
  </si>
  <si>
    <t>DAX008</t>
  </si>
  <si>
    <t>DBS001</t>
  </si>
  <si>
    <t>DBX005</t>
  </si>
  <si>
    <t>EAU087</t>
  </si>
  <si>
    <t>EAU088</t>
  </si>
  <si>
    <t>EAX015</t>
  </si>
  <si>
    <t>EAX036</t>
  </si>
  <si>
    <t>EBS001</t>
  </si>
  <si>
    <t>HAS001</t>
  </si>
  <si>
    <t>IAN031</t>
  </si>
  <si>
    <t>IAN032</t>
  </si>
  <si>
    <t>IAN033</t>
  </si>
  <si>
    <t>IAN035</t>
  </si>
  <si>
    <t>IAU017</t>
  </si>
  <si>
    <t>IBK006</t>
  </si>
  <si>
    <t>JAS001</t>
  </si>
  <si>
    <t>KAK005</t>
  </si>
  <si>
    <t>KAN072</t>
  </si>
  <si>
    <t>KAU099</t>
  </si>
  <si>
    <t>LAX055</t>
  </si>
  <si>
    <t>LBS001</t>
  </si>
  <si>
    <t>LCS001</t>
  </si>
  <si>
    <t>MAN0K2</t>
  </si>
  <si>
    <t>MAN0K3</t>
  </si>
  <si>
    <t>MLS001</t>
  </si>
  <si>
    <t>NAN035</t>
  </si>
  <si>
    <t>NAS001</t>
  </si>
  <si>
    <t>SAK004</t>
  </si>
  <si>
    <t>SAN0V5</t>
  </si>
  <si>
    <t>SAN0V6</t>
  </si>
  <si>
    <t>SAN0V7</t>
  </si>
  <si>
    <t>SAN0S5</t>
  </si>
  <si>
    <t>SAN0V8</t>
  </si>
  <si>
    <t>SAN0V9</t>
  </si>
  <si>
    <t>SAN0W0</t>
  </si>
  <si>
    <t>SAN0W1</t>
  </si>
  <si>
    <t>SAN0W2</t>
  </si>
  <si>
    <t>SAN0W4</t>
  </si>
  <si>
    <t>SAN0W5</t>
  </si>
  <si>
    <t>SAN0W6</t>
  </si>
  <si>
    <t>SAN0W7</t>
  </si>
  <si>
    <t>SAN0W8</t>
  </si>
  <si>
    <t>SAN0W9</t>
  </si>
  <si>
    <t>SAN0X0</t>
  </si>
  <si>
    <t>SAN0X1</t>
  </si>
  <si>
    <t>UAS001</t>
  </si>
  <si>
    <t>YAS001</t>
  </si>
  <si>
    <t>YAU013</t>
  </si>
  <si>
    <t>WAO014</t>
  </si>
  <si>
    <t>WAO016</t>
  </si>
  <si>
    <t>WAI012</t>
  </si>
  <si>
    <t>WAU006</t>
  </si>
  <si>
    <t>WAU007</t>
  </si>
  <si>
    <t>WAU008</t>
  </si>
  <si>
    <t>DAI001</t>
  </si>
  <si>
    <t>LAX027</t>
  </si>
  <si>
    <t>LAX029</t>
  </si>
  <si>
    <t xml:space="preserve">Dogradnja osnovne škole Dobroševići </t>
  </si>
  <si>
    <t>Dogradnja Sedme osnovne škole u Blažuju</t>
  </si>
  <si>
    <t>Sredstva za postavljanje i sanaciju spomen obilježja šehidima i poginulim borcima na području Kantona Sarajevo</t>
  </si>
  <si>
    <t xml:space="preserve">Usluge utovara, prevoza, skladištenja, čuvanja oduzetih predmeta </t>
  </si>
  <si>
    <t>Nabavka uredskog namještaja</t>
  </si>
  <si>
    <r>
      <t xml:space="preserve">Nabavka kompjuterske opreme </t>
    </r>
    <r>
      <rPr>
        <b/>
        <sz val="10"/>
        <rFont val="Times New Roman CE"/>
        <charset val="238"/>
      </rPr>
      <t xml:space="preserve"> </t>
    </r>
  </si>
  <si>
    <t xml:space="preserve">Nabavka specifične opreme za vršenje inspekcijskog nadzora </t>
  </si>
  <si>
    <t xml:space="preserve">Nabavka prava i licenci za softvere </t>
  </si>
  <si>
    <t xml:space="preserve">Naknade za regres za godišnji odmor </t>
  </si>
  <si>
    <t xml:space="preserve">Ostale ugovorene i druge posebne usluge </t>
  </si>
  <si>
    <t xml:space="preserve">Ugovorene i druge posebne usluge Fonda </t>
  </si>
  <si>
    <t xml:space="preserve">Izrada prezentacionih materjiala Fonda </t>
  </si>
  <si>
    <t xml:space="preserve">Sred. za izgradnju kompleksa “Šehidsko spomen mezarje Kovači" </t>
  </si>
  <si>
    <t xml:space="preserve">Nabavka opreme za kompleks "Tunel spasa" </t>
  </si>
  <si>
    <t xml:space="preserve">Nabavka stalnih sredstava u obliku prava - izrada projektne dokumentacije </t>
  </si>
  <si>
    <t xml:space="preserve">Druge ugovorene i posebne usluge </t>
  </si>
  <si>
    <t xml:space="preserve">Zimsko održavanje puteva </t>
  </si>
  <si>
    <t xml:space="preserve">Ljetno održavanje puteva </t>
  </si>
  <si>
    <t>Druge ugovor.i posebne usluge</t>
  </si>
  <si>
    <t>Nadzor nad izradom šumsko-gospodarske osnove</t>
  </si>
  <si>
    <t xml:space="preserve">Nadzor nad izradom Kantonalnog šumsko-razvojnog plana </t>
  </si>
  <si>
    <t xml:space="preserve">Izrada šumsko-gospodarske osnove za državne šume </t>
  </si>
  <si>
    <t xml:space="preserve">Izrada Kantonalnog šumsko -razvojnog plana </t>
  </si>
  <si>
    <t xml:space="preserve">Troškovi Komisija za polaganje stručnih ispita i otvaranja privatnih ordinacija i ustanova </t>
  </si>
  <si>
    <t xml:space="preserve">Komisije za izradu nastavnih planova i programa, zakona i podzakonskih akata </t>
  </si>
  <si>
    <t>Komisije za polaganje stručnih ispita nastavnika</t>
  </si>
  <si>
    <t xml:space="preserve">Komisije za osnivanje visokoškolskih ustanova </t>
  </si>
  <si>
    <t xml:space="preserve">Ostale ugovorene usluge </t>
  </si>
  <si>
    <t xml:space="preserve">Realizacija Zakona o bezbjednosti saobraćaja </t>
  </si>
  <si>
    <t>Realizacija Zakona o bezbjednosti saobraćaja</t>
  </si>
  <si>
    <t>Nabavka udžbenika za učenike osnovnih škola</t>
  </si>
  <si>
    <t xml:space="preserve">Ostala oprema </t>
  </si>
  <si>
    <t xml:space="preserve">Naknade troškova prevoza na posao i s posla </t>
  </si>
  <si>
    <r>
      <t xml:space="preserve">Izdaci za energiju </t>
    </r>
    <r>
      <rPr>
        <b/>
        <sz val="10"/>
        <rFont val="Times New Roman CE"/>
        <charset val="238"/>
      </rPr>
      <t/>
    </r>
  </si>
  <si>
    <r>
      <t xml:space="preserve">Izdaci za usluge prevoza i goriva </t>
    </r>
    <r>
      <rPr>
        <b/>
        <sz val="10"/>
        <rFont val="Times New Roman CE"/>
        <charset val="238"/>
      </rPr>
      <t/>
    </r>
  </si>
  <si>
    <r>
      <t xml:space="preserve">Nabavka opreme </t>
    </r>
    <r>
      <rPr>
        <b/>
        <sz val="10"/>
        <rFont val="Times New Roman CE"/>
        <charset val="238"/>
      </rPr>
      <t/>
    </r>
  </si>
  <si>
    <r>
      <t xml:space="preserve">Nabavka građevina </t>
    </r>
    <r>
      <rPr>
        <b/>
        <sz val="10"/>
        <rFont val="Times New Roman CE"/>
        <charset val="238"/>
      </rPr>
      <t xml:space="preserve"> </t>
    </r>
  </si>
  <si>
    <t xml:space="preserve">Prilozi za proučavanje Sarajeva </t>
  </si>
  <si>
    <t>Povezivanje općina KS sa bazom podataka Zavoda</t>
  </si>
  <si>
    <t>Nabavka opreme PVB</t>
  </si>
  <si>
    <t>Rekonstrukcija i investiciono održavanje za Vatrogasnu brigadu</t>
  </si>
  <si>
    <t>Održavanje rada prečistača Trnovo</t>
  </si>
  <si>
    <t>Izgradnja i proširenje Aleje veterana na odgovarajućim lokacijama (prema KJKP Pokop)</t>
  </si>
  <si>
    <t>Nabavka zemljišta</t>
  </si>
  <si>
    <t>Otkup zemljišta za proširenje Spomeničkog kompleksa Tunel spasa - I faza</t>
  </si>
  <si>
    <t>Sanacija i rekonstrukcija spomen obilježja "Ratna džamija Igman" iz odbrambeno - oslobodilačkog rata 1992-1995</t>
  </si>
  <si>
    <t>Sanacija objekta u Srednjem</t>
  </si>
  <si>
    <t>Dogradnja i adaptacija III PU</t>
  </si>
  <si>
    <t>Rekonstrukcije i sanacije na više objekata Ministarstva</t>
  </si>
  <si>
    <t>JU Dom zdravlja Kantona Sarajevo</t>
  </si>
  <si>
    <t>Nabavka opreme za JU Dom zdravlja KS</t>
  </si>
  <si>
    <t>Putni troškovi - urbanistički plan KS</t>
  </si>
  <si>
    <t>Ugovorene i druge posebne usluge - urbanistički planovi KS</t>
  </si>
  <si>
    <t>ID RP Savića brdo. Grahovište I</t>
  </si>
  <si>
    <t>RP Sportsko rekreativni centar Bukova ravan</t>
  </si>
  <si>
    <r>
      <t xml:space="preserve">Nabavka materijala </t>
    </r>
    <r>
      <rPr>
        <b/>
        <sz val="10"/>
        <rFont val="Times New Roman CE"/>
        <charset val="238"/>
      </rPr>
      <t>- namjenska sredstva</t>
    </r>
  </si>
  <si>
    <r>
      <t xml:space="preserve">Ugovorene i dr.posebne usluge </t>
    </r>
    <r>
      <rPr>
        <b/>
        <sz val="10"/>
        <rFont val="Times New Roman CE"/>
        <charset val="238"/>
      </rPr>
      <t xml:space="preserve">- namjenska sredstva </t>
    </r>
  </si>
  <si>
    <r>
      <t xml:space="preserve">Transfer pojedincima </t>
    </r>
    <r>
      <rPr>
        <b/>
        <sz val="10"/>
        <rFont val="Times New Roman CE"/>
        <charset val="238"/>
      </rPr>
      <t xml:space="preserve">- namjenska sredstva </t>
    </r>
  </si>
  <si>
    <r>
      <t xml:space="preserve">Izrada projekata - </t>
    </r>
    <r>
      <rPr>
        <b/>
        <sz val="10"/>
        <rFont val="Times New Roman CE"/>
        <charset val="238"/>
      </rPr>
      <t>namjenska sredstva</t>
    </r>
  </si>
  <si>
    <r>
      <t xml:space="preserve">Rekonstrukcija i investiciono održavanje - </t>
    </r>
    <r>
      <rPr>
        <b/>
        <sz val="10"/>
        <rFont val="Times New Roman CE"/>
        <charset val="238"/>
      </rPr>
      <t>namjenska sredstva</t>
    </r>
  </si>
  <si>
    <t>Ostali programi</t>
  </si>
  <si>
    <r>
      <t xml:space="preserve">Vlastito učešće za prečistač otpadnih voda - Butile po kreditu Svjetske banke - W-IBRD </t>
    </r>
    <r>
      <rPr>
        <b/>
        <sz val="10"/>
        <rFont val="Times New Roman CE"/>
        <charset val="238"/>
      </rPr>
      <t>namjenski prihod - vodne naknade 700.000 KM</t>
    </r>
  </si>
  <si>
    <t>Kulturna manifestacija Decembar u Sarajevu</t>
  </si>
  <si>
    <t>MIU008</t>
  </si>
  <si>
    <t>Hitne intervencije</t>
  </si>
  <si>
    <t>MIU030</t>
  </si>
  <si>
    <t>Obnova spomen parka Vraca-Sarajevo</t>
  </si>
  <si>
    <r>
      <t xml:space="preserve">Izdaci za tekuće održavanje - popravke i održavanje parkirališta </t>
    </r>
    <r>
      <rPr>
        <b/>
        <sz val="10"/>
        <rFont val="Times New Roman CE"/>
        <charset val="238"/>
      </rPr>
      <t>namjenska sredstva 100.000 KM</t>
    </r>
  </si>
  <si>
    <r>
      <t xml:space="preserve">Ugovorene i druge posebne usluge za parkiralište </t>
    </r>
    <r>
      <rPr>
        <b/>
        <sz val="10"/>
        <color indexed="8"/>
        <rFont val="Times New Roman CE"/>
        <charset val="238"/>
      </rPr>
      <t>namjenska sredstva 100.000 KM</t>
    </r>
  </si>
  <si>
    <t>Naknada Timu za moritoring i koordinaciju Akcionog plana za borbu protiv korupcije Vlade KS 2015-2019</t>
  </si>
  <si>
    <r>
      <t>i</t>
    </r>
    <r>
      <rPr>
        <sz val="10"/>
        <rFont val="Times New Roman CE"/>
        <charset val="238"/>
      </rPr>
      <t>-Novčani podsticaji u primarnoj poljoprivrednoj proizvodnji</t>
    </r>
    <r>
      <rPr>
        <b/>
        <sz val="10"/>
        <rFont val="Times New Roman CE"/>
        <charset val="238"/>
      </rPr>
      <t>-iz primitaka 100.000 KM</t>
    </r>
  </si>
  <si>
    <r>
      <t xml:space="preserve">Izrada lovnogospodarskih osnova i naknade šteta od divljači </t>
    </r>
    <r>
      <rPr>
        <b/>
        <sz val="10"/>
        <rFont val="Times New Roman CE"/>
        <charset val="238"/>
      </rPr>
      <t>(od čega namjenska sredstva od zakupnina lovišta 17.000 KM)</t>
    </r>
  </si>
  <si>
    <t>Izrada ribarskih osnova</t>
  </si>
  <si>
    <t>Izrada dokumentacije za postupke dodjele koncesije za izgradnju i korištenje hidroenergetskih objekata na vodotocima II kategorije</t>
  </si>
  <si>
    <t>Sufinansiranje uređenja podzemnog skladišta Zetra</t>
  </si>
  <si>
    <t>Troškovi po osnovu sudskih sporova</t>
  </si>
  <si>
    <t>Izrada studije-Potencijalni resursi za proizvodnju i snabdijevanje Kantona Sarajevo toplotnom i električnom energijom</t>
  </si>
  <si>
    <t>Sanacija ledene dvorane</t>
  </si>
  <si>
    <r>
      <t xml:space="preserve">Sredstva za mikrofilmovanje arhive Kantonalnog stambenog fonda </t>
    </r>
    <r>
      <rPr>
        <b/>
        <sz val="9"/>
        <rFont val="Times New Roman CE"/>
        <charset val="238"/>
      </rPr>
      <t xml:space="preserve"> (iz primitaka 5.000 KM)</t>
    </r>
  </si>
  <si>
    <t>Izrada projektne dokumentacije za Eco-camp Bijambare</t>
  </si>
  <si>
    <t>SAN0W3</t>
  </si>
  <si>
    <t>Jednokratne pomoći</t>
  </si>
  <si>
    <t>Program nauke</t>
  </si>
  <si>
    <t>Transfer za naučne institute i ANUBiH</t>
  </si>
  <si>
    <t>Stručna edukacija nastavnika</t>
  </si>
  <si>
    <t>Upravni i nadz. odbori UNS-a i Studentskog centra</t>
  </si>
  <si>
    <r>
      <t xml:space="preserve">Izgradnja I faze Porodično savjetovalište </t>
    </r>
    <r>
      <rPr>
        <b/>
        <sz val="10"/>
        <rFont val="Times New Roman CE"/>
        <charset val="238"/>
      </rPr>
      <t/>
    </r>
  </si>
  <si>
    <r>
      <t xml:space="preserve">Nabavka opreme </t>
    </r>
    <r>
      <rPr>
        <b/>
        <sz val="10"/>
        <rFont val="Times New Roman CE"/>
        <charset val="238"/>
      </rPr>
      <t>(namjenska sredstva veterinarski pregledi 50.000 KM)</t>
    </r>
  </si>
  <si>
    <t>Obezbjeđenje sredstava za novo postrojenje vodosn. PERAČKO  vrelo-Vogošća putem KJKP Vodovod i kanalizacija</t>
  </si>
  <si>
    <t>Obezbjeđenje sredst. SUD-efikasnija naplata komunalnih usluga</t>
  </si>
  <si>
    <t>Nabavka opreme mobilnim timovima  za otkrivanje nelegalnih priključaka</t>
  </si>
  <si>
    <t>KJKP " Tržnice i pijace" Sarajevo</t>
  </si>
  <si>
    <t>Sufinansiranje projekta natkrivanja tržnica i pijaca u Kantonu Sarajevo</t>
  </si>
  <si>
    <t xml:space="preserve">Rekonstrukcija održavanje i čišćenje uličnih slivnika, ulaznih građevina i kanala za atmosferske vode </t>
  </si>
  <si>
    <t>Rekonstrkcija uličnih slivnika, ulaznih građevina i kanala za atmosferske vode</t>
  </si>
  <si>
    <t>Rekonstrukcija uličnih slivnika, ulaznih građevina i kanala za atmosferske vode</t>
  </si>
  <si>
    <t>Uređenje gradskog groblja Vlakovo sa rješavanjem IPO - otkup zemljišta</t>
  </si>
  <si>
    <t>Projekat elektronske učionice</t>
  </si>
  <si>
    <t>Rekonstrukcija vrtića Vjeverica</t>
  </si>
  <si>
    <t>Troškovi Etičkog komiteta i Zdravstvenog savjeta Ministarstva zdravstva</t>
  </si>
  <si>
    <r>
      <t xml:space="preserve">Podrška uvođ.sistema aut.stanica za monit. Kval.zraka </t>
    </r>
    <r>
      <rPr>
        <b/>
        <sz val="10"/>
        <rFont val="Times New Roman CE"/>
        <charset val="238"/>
      </rPr>
      <t>- namjenska sredstva Fond za zaštitu okoliša 200.000 KM</t>
    </r>
  </si>
  <si>
    <r>
      <t xml:space="preserve">Tekući transfer za zaštitu okoliša </t>
    </r>
    <r>
      <rPr>
        <b/>
        <sz val="10"/>
        <rFont val="Times New Roman CE"/>
        <charset val="238"/>
      </rPr>
      <t>- namjenska sredstva Fond za zaštitu okoliša 60.000 KM</t>
    </r>
  </si>
  <si>
    <r>
      <t xml:space="preserve">Izrada prostornog plana Spomenik prirode Vrelo Bosne </t>
    </r>
    <r>
      <rPr>
        <b/>
        <sz val="10"/>
        <rFont val="Times New Roman CE"/>
        <charset val="238"/>
      </rPr>
      <t>- namjenska sredstva Fond za zaštitu okoliša 60.000 KM</t>
    </r>
  </si>
  <si>
    <t xml:space="preserve">Sufinansiranje izgradnje osnovne škole na Šipu </t>
  </si>
  <si>
    <r>
      <t xml:space="preserve">Vodovod Dobroševići - obezbjeđenje vodosnabdijevanja </t>
    </r>
    <r>
      <rPr>
        <b/>
        <sz val="9"/>
        <rFont val="Times New Roman CE"/>
        <charset val="238"/>
      </rPr>
      <t>namjenska sredstva vodne naknade 200.000 KM</t>
    </r>
  </si>
  <si>
    <r>
      <t xml:space="preserve">Vodovod Sokolje </t>
    </r>
    <r>
      <rPr>
        <b/>
        <sz val="9"/>
        <rFont val="Times New Roman CE"/>
        <charset val="238"/>
      </rPr>
      <t>- namjenska sredstva 100.000 KM</t>
    </r>
  </si>
  <si>
    <t>Promocija zdravlja</t>
  </si>
  <si>
    <r>
      <t xml:space="preserve">Otplata stranim finansijskim institucijama </t>
    </r>
    <r>
      <rPr>
        <b/>
        <sz val="10"/>
        <rFont val="Times New Roman CE"/>
        <charset val="238"/>
      </rPr>
      <t>- iz primitaka 1.336.700 KM</t>
    </r>
  </si>
  <si>
    <r>
      <t xml:space="preserve">Kontrola kvaliteta zraka </t>
    </r>
    <r>
      <rPr>
        <b/>
        <sz val="10"/>
        <rFont val="Times New Roman CE"/>
        <charset val="238"/>
      </rPr>
      <t>- namjenska sredstva Fond za zaštitu okoliša 170.000 KM</t>
    </r>
  </si>
  <si>
    <r>
      <t xml:space="preserve">Podrška za rad ekološkim udruženjima </t>
    </r>
    <r>
      <rPr>
        <b/>
        <sz val="10"/>
        <rFont val="Times New Roman CE"/>
        <charset val="238"/>
      </rPr>
      <t>- namjenska sredstva Fond za zaštitu okoliša 50.000 KM</t>
    </r>
  </si>
  <si>
    <r>
      <t xml:space="preserve">Izrada KEAP-a </t>
    </r>
    <r>
      <rPr>
        <b/>
        <sz val="10"/>
        <rFont val="Times New Roman CE"/>
        <charset val="238"/>
      </rPr>
      <t>- namjenska sredstva Fond za zaštitu okoliša 90.000 KM</t>
    </r>
  </si>
  <si>
    <r>
      <t xml:space="preserve">Podrška uvođenju polen monitoring zraka </t>
    </r>
    <r>
      <rPr>
        <b/>
        <sz val="10"/>
        <rFont val="Times New Roman CE"/>
        <charset val="238"/>
      </rPr>
      <t>- namjenska sredstva Fond za zaštitu okoliša 30.000 KM</t>
    </r>
  </si>
  <si>
    <t>Izrada jedinstvene baze podataka komunalnih usluga</t>
  </si>
  <si>
    <t>Projekti realizacije akcionog plana protiv maloljetničke delinkvencije</t>
  </si>
  <si>
    <r>
      <t xml:space="preserve">Podsticaj razvoju male privrede </t>
    </r>
    <r>
      <rPr>
        <b/>
        <sz val="10"/>
        <rFont val="Times New Roman CE"/>
        <charset val="238"/>
      </rPr>
      <t>- iz primitaka 84.800 KM</t>
    </r>
  </si>
  <si>
    <t>Studija izvodljivosti sanacije i rekonstrukcije vodovodne mreže</t>
  </si>
  <si>
    <t>Oprema za SŠ za okoliš i drvni dizajn</t>
  </si>
  <si>
    <r>
      <t xml:space="preserve">Izgradnja, popločavanje i rekonstrukcija vodovodne i kanalizacione mreže i održavanje komunalne infrastukture </t>
    </r>
    <r>
      <rPr>
        <b/>
        <sz val="9"/>
        <rFont val="Times New Roman CE"/>
        <charset val="238"/>
      </rPr>
      <t>- namjenska sredstva vodne naknade 100.000 KM</t>
    </r>
  </si>
  <si>
    <r>
      <t xml:space="preserve">Projekti komunalne infrastrukture u Općini Centar  </t>
    </r>
    <r>
      <rPr>
        <b/>
        <sz val="9"/>
        <rFont val="Times New Roman CE"/>
        <charset val="238"/>
      </rPr>
      <t>namjenska sredstva vodne naknade 100.000 KM</t>
    </r>
  </si>
  <si>
    <r>
      <t xml:space="preserve">Izgradnja i rekonstrukcija vodovodne i kanalizacione mreže </t>
    </r>
    <r>
      <rPr>
        <b/>
        <sz val="9"/>
        <rFont val="Times New Roman CE"/>
        <charset val="238"/>
      </rPr>
      <t>namjenska sredstva vodne naknade 100.000 KM</t>
    </r>
  </si>
  <si>
    <r>
      <t xml:space="preserve">Izgradnja i rekonstrukcija vodovodne i kanalizacione mreže </t>
    </r>
    <r>
      <rPr>
        <b/>
        <sz val="9"/>
        <rFont val="Times New Roman CE"/>
        <charset val="238"/>
      </rPr>
      <t>namjenska sredstva vodne naknade 173.700 KM</t>
    </r>
  </si>
  <si>
    <r>
      <t xml:space="preserve">Izgradnja i rekonstrukcija kanalizacione mreže Vogošća </t>
    </r>
    <r>
      <rPr>
        <b/>
        <sz val="9"/>
        <rFont val="Times New Roman CE"/>
        <charset val="238"/>
      </rPr>
      <t>- namjenska sredstva - vodne naknade 336.000 KM</t>
    </r>
  </si>
  <si>
    <r>
      <t>Sanacija i izgradnja kanaliz i vodov. mreže na području općine Ilidža (sufinans.)-</t>
    </r>
    <r>
      <rPr>
        <b/>
        <sz val="9"/>
        <rFont val="Times New Roman CE"/>
        <charset val="238"/>
      </rPr>
      <t>namjenska sredstva vodne naknade 250.000 KM</t>
    </r>
  </si>
  <si>
    <t>Juvent fest</t>
  </si>
  <si>
    <t>Dječija nedjelja</t>
  </si>
  <si>
    <r>
      <t xml:space="preserve">Izrada prostornog plana i plana upravljanja zaštićenim pejzažem Trebević </t>
    </r>
    <r>
      <rPr>
        <b/>
        <sz val="10"/>
        <rFont val="Times New Roman CE"/>
        <charset val="238"/>
      </rPr>
      <t>- namjenska sredstva Fond za zaštitu okoliša 85.000 KM</t>
    </r>
  </si>
  <si>
    <t>Škola u prirodi</t>
  </si>
  <si>
    <r>
      <t xml:space="preserve">Sufinansiranje dijela zakupnine poslovnih prostora u Privrednom gradu - Skenderija </t>
    </r>
    <r>
      <rPr>
        <b/>
        <sz val="10"/>
        <rFont val="Times New Roman CE"/>
        <charset val="238"/>
      </rPr>
      <t>(Prihodi od iznajmljivanja poslovnih prostora 25.000 KM)</t>
    </r>
  </si>
  <si>
    <t>Rp Donja Jošanica A faza</t>
  </si>
  <si>
    <t>RP Barice A faza</t>
  </si>
  <si>
    <t>RP Uglješići A faza</t>
  </si>
  <si>
    <t>RP Ugorsko-Manjak A faza</t>
  </si>
  <si>
    <t>Održavanje brojača saobraćaja</t>
  </si>
  <si>
    <t>Oprema za nadzor, evidenciju, kontrolu saobraćaja i putne infrastrukture</t>
  </si>
  <si>
    <t>Programi i projekti neprofitnih organizacija i udruženja iz oblasti zdravstva</t>
  </si>
  <si>
    <t>Povećanje osnovnog kapitala Vlade Kantona Sarajevo u preduzeću BAGS ENERGOTEHNIK</t>
  </si>
  <si>
    <t>Nabavka mehanizacije i opreme za pražnjenje kontejnera</t>
  </si>
  <si>
    <t>Podrška realizaciji projekata mladih</t>
  </si>
  <si>
    <r>
      <t xml:space="preserve">Investicono održavanje saobraćajne infrastrukture </t>
    </r>
    <r>
      <rPr>
        <b/>
        <sz val="10"/>
        <rFont val="Times New Roman CE"/>
        <charset val="238"/>
      </rPr>
      <t>(namjenska sredstva Naknada za saobraćaj u zonama ograničenog kretanja)</t>
    </r>
  </si>
  <si>
    <r>
      <t>KJKP"Toplane-Sarajevo"</t>
    </r>
    <r>
      <rPr>
        <b/>
        <sz val="10"/>
        <rFont val="Times New Roman CE"/>
        <family val="1"/>
        <charset val="238"/>
      </rPr>
      <t xml:space="preserve"> Anuitet po kreditu Svjetske banke 1.500.000 KM</t>
    </r>
  </si>
  <si>
    <t>Izrada elaborata za postavljanje reklamnih panoa putem Zavoda za planiranje u Kantonu Sarajevo</t>
  </si>
  <si>
    <t>Školski sport</t>
  </si>
  <si>
    <t>Sredstva za rad Komisije za JPP</t>
  </si>
  <si>
    <t>IAU019</t>
  </si>
  <si>
    <t>Obezbjeđenje sredstava za prihvatilište pasa lutalica</t>
  </si>
  <si>
    <t>Otkup zemljišta na gradskom groblju Vlakovo</t>
  </si>
  <si>
    <t>Troškovi pripreme reprezentacije za Košarkaško prvenstvo u Španiji</t>
  </si>
  <si>
    <t>Olimpijada u sjedećoj odbojci</t>
  </si>
  <si>
    <t>Izrada projektne dokumentacije za Spomenik ženi</t>
  </si>
  <si>
    <t>-Udruženje radost života</t>
  </si>
  <si>
    <t>-Udruženje građana Civilne žrtve rata</t>
  </si>
  <si>
    <t>Gorska služba spašavanja</t>
  </si>
  <si>
    <t>Podrška organizaciji naučno istraživačkih skupova</t>
  </si>
  <si>
    <t>Transfer za podsticaj zapošljavanja branilaca i članova njihovih porodica</t>
  </si>
  <si>
    <t>Interaktivna IT nastava za najmlađe</t>
  </si>
  <si>
    <t>Baza talenata</t>
  </si>
  <si>
    <t>Ljetna škola za mlade naučnike</t>
  </si>
  <si>
    <t>BAN008</t>
  </si>
  <si>
    <t>DAU017</t>
  </si>
  <si>
    <t>DBX014</t>
  </si>
  <si>
    <t>DBX015</t>
  </si>
  <si>
    <t>EBI006</t>
  </si>
  <si>
    <t>EBX026</t>
  </si>
  <si>
    <t>HAX017</t>
  </si>
  <si>
    <t>HAX025</t>
  </si>
  <si>
    <t>HAX021</t>
  </si>
  <si>
    <t>IAN038</t>
  </si>
  <si>
    <t>IAN039</t>
  </si>
  <si>
    <t>IAN040</t>
  </si>
  <si>
    <t>IAN041</t>
  </si>
  <si>
    <t>IAN042</t>
  </si>
  <si>
    <t>IAK002</t>
  </si>
  <si>
    <t>IAU024</t>
  </si>
  <si>
    <t>KAK004</t>
  </si>
  <si>
    <t>KAN074</t>
  </si>
  <si>
    <t>KAN075</t>
  </si>
  <si>
    <t>KAN076</t>
  </si>
  <si>
    <t>KAU026</t>
  </si>
  <si>
    <t>KAU075</t>
  </si>
  <si>
    <t>LAM003</t>
  </si>
  <si>
    <t>LAN007</t>
  </si>
  <si>
    <t>LAN053</t>
  </si>
  <si>
    <t>LAN009</t>
  </si>
  <si>
    <t>LAN026</t>
  </si>
  <si>
    <t>LAX058</t>
  </si>
  <si>
    <t>LAX059</t>
  </si>
  <si>
    <t>LAX060</t>
  </si>
  <si>
    <t>MAN0K4</t>
  </si>
  <si>
    <t>MAN0K5</t>
  </si>
  <si>
    <t>MAN0K6</t>
  </si>
  <si>
    <t>MAN0K7</t>
  </si>
  <si>
    <t>SAC001</t>
  </si>
  <si>
    <t>SAN0X2</t>
  </si>
  <si>
    <t>SAN0X3</t>
  </si>
  <si>
    <t>SAN0X4</t>
  </si>
  <si>
    <t>SAN0X5</t>
  </si>
  <si>
    <t>SAN0X6</t>
  </si>
  <si>
    <t>YAU015</t>
  </si>
  <si>
    <t>YBA001</t>
  </si>
  <si>
    <t>YBA002</t>
  </si>
  <si>
    <t>YBA003</t>
  </si>
  <si>
    <t>YBA004</t>
  </si>
  <si>
    <t>YBA005</t>
  </si>
  <si>
    <t>YBK001</t>
  </si>
  <si>
    <t>WAN004</t>
  </si>
  <si>
    <t>WAN005</t>
  </si>
  <si>
    <t>WAN006</t>
  </si>
  <si>
    <t>WAN007</t>
  </si>
  <si>
    <t>WAN008</t>
  </si>
  <si>
    <t>WAU009</t>
  </si>
  <si>
    <t>WAU010</t>
  </si>
  <si>
    <t>BAK003</t>
  </si>
  <si>
    <t>DAM020</t>
  </si>
  <si>
    <t>LAN054</t>
  </si>
  <si>
    <t>LAN055</t>
  </si>
  <si>
    <t>WAN009</t>
  </si>
  <si>
    <t>WAI013</t>
  </si>
  <si>
    <t>WAI014</t>
  </si>
  <si>
    <t>WAI015</t>
  </si>
  <si>
    <t>WAI016</t>
  </si>
  <si>
    <t>WAI017</t>
  </si>
  <si>
    <t>WAI018</t>
  </si>
  <si>
    <t>WAU011</t>
  </si>
  <si>
    <t>WAU012</t>
  </si>
  <si>
    <t>WAU013</t>
  </si>
  <si>
    <t>Januar 2016</t>
  </si>
  <si>
    <t>Februar 2016</t>
  </si>
  <si>
    <t>Mart 2016</t>
  </si>
  <si>
    <t>April 2016</t>
  </si>
  <si>
    <t>Maj 2016</t>
  </si>
  <si>
    <t>Juni 2016</t>
  </si>
  <si>
    <t>Juli 2016</t>
  </si>
  <si>
    <t>Avgust 2016</t>
  </si>
  <si>
    <t>Septembar 2016</t>
  </si>
  <si>
    <t>Oktobar 2016</t>
  </si>
  <si>
    <t>Ukupno Ubačeno</t>
  </si>
  <si>
    <t>OSTATAK</t>
  </si>
  <si>
    <t>SOPSTVENI</t>
  </si>
  <si>
    <t>TRANSFERI</t>
  </si>
  <si>
    <t>DONACIJE</t>
  </si>
  <si>
    <t>ZBIR</t>
  </si>
  <si>
    <t>UKUPNO IZ PRIHODA KORISNIKA</t>
  </si>
  <si>
    <t>10010001</t>
  </si>
  <si>
    <t>10020001</t>
  </si>
  <si>
    <t>10030001</t>
  </si>
  <si>
    <t>11010001</t>
  </si>
  <si>
    <t>11020001</t>
  </si>
  <si>
    <t>11040001</t>
  </si>
  <si>
    <t>11050001</t>
  </si>
  <si>
    <t>11060001</t>
  </si>
  <si>
    <t>11070001</t>
  </si>
  <si>
    <t>11080001</t>
  </si>
  <si>
    <t>11090001</t>
  </si>
  <si>
    <t>12010001</t>
  </si>
  <si>
    <t>12020000</t>
  </si>
  <si>
    <t>12020001</t>
  </si>
  <si>
    <t>12020004</t>
  </si>
  <si>
    <t>12030001</t>
  </si>
  <si>
    <t>12050001</t>
  </si>
  <si>
    <t>13010001</t>
  </si>
  <si>
    <t>13020001</t>
  </si>
  <si>
    <t>14010001</t>
  </si>
  <si>
    <t>14020001</t>
  </si>
  <si>
    <t>17010001</t>
  </si>
  <si>
    <t>18010001</t>
  </si>
  <si>
    <t>18020001</t>
  </si>
  <si>
    <t>19010001</t>
  </si>
  <si>
    <t>20010001</t>
  </si>
  <si>
    <t>21010001</t>
  </si>
  <si>
    <t>21020000</t>
  </si>
  <si>
    <t>21020001</t>
  </si>
  <si>
    <t>21020002</t>
  </si>
  <si>
    <t>21020003</t>
  </si>
  <si>
    <t>21020004</t>
  </si>
  <si>
    <t>21020005</t>
  </si>
  <si>
    <t>21020006</t>
  </si>
  <si>
    <t>21020007</t>
  </si>
  <si>
    <t>21020008</t>
  </si>
  <si>
    <t>21020009</t>
  </si>
  <si>
    <t>21020010</t>
  </si>
  <si>
    <t>21020011</t>
  </si>
  <si>
    <t>21020012</t>
  </si>
  <si>
    <t>21020013</t>
  </si>
  <si>
    <t>21020014</t>
  </si>
  <si>
    <t>21020015</t>
  </si>
  <si>
    <t>21020016</t>
  </si>
  <si>
    <t>21020017</t>
  </si>
  <si>
    <t>21020018</t>
  </si>
  <si>
    <t>21020019</t>
  </si>
  <si>
    <t>21020020</t>
  </si>
  <si>
    <t>21020021</t>
  </si>
  <si>
    <t>21020022</t>
  </si>
  <si>
    <t>21020023</t>
  </si>
  <si>
    <t>21020024</t>
  </si>
  <si>
    <t>21020025</t>
  </si>
  <si>
    <t>21020026</t>
  </si>
  <si>
    <t>21020027</t>
  </si>
  <si>
    <t>21020028</t>
  </si>
  <si>
    <t>21020029</t>
  </si>
  <si>
    <t>21020030</t>
  </si>
  <si>
    <t>21020031</t>
  </si>
  <si>
    <t>21020032</t>
  </si>
  <si>
    <t>21020033</t>
  </si>
  <si>
    <t>21020034</t>
  </si>
  <si>
    <t>21020035</t>
  </si>
  <si>
    <t>21020036</t>
  </si>
  <si>
    <t>21020037</t>
  </si>
  <si>
    <t>21020038</t>
  </si>
  <si>
    <t>21020039</t>
  </si>
  <si>
    <t>21020040</t>
  </si>
  <si>
    <t>21020041</t>
  </si>
  <si>
    <t>21020042</t>
  </si>
  <si>
    <t>21020043</t>
  </si>
  <si>
    <t>21020044</t>
  </si>
  <si>
    <t>21020045</t>
  </si>
  <si>
    <t>21020046</t>
  </si>
  <si>
    <t>21020047</t>
  </si>
  <si>
    <t>21020048</t>
  </si>
  <si>
    <t>21020049</t>
  </si>
  <si>
    <t>21020050</t>
  </si>
  <si>
    <t>21020051</t>
  </si>
  <si>
    <t>21020052</t>
  </si>
  <si>
    <t>21020053</t>
  </si>
  <si>
    <t>21020054</t>
  </si>
  <si>
    <t>21020055</t>
  </si>
  <si>
    <t>21020056</t>
  </si>
  <si>
    <t>21020057</t>
  </si>
  <si>
    <t>21020058</t>
  </si>
  <si>
    <t>21020059</t>
  </si>
  <si>
    <t>21020060</t>
  </si>
  <si>
    <t>21020061</t>
  </si>
  <si>
    <t>21020062</t>
  </si>
  <si>
    <t>21020063</t>
  </si>
  <si>
    <t>21020064</t>
  </si>
  <si>
    <t>21020065</t>
  </si>
  <si>
    <t>21020066</t>
  </si>
  <si>
    <t>21020067</t>
  </si>
  <si>
    <t>21020068</t>
  </si>
  <si>
    <t>21020069</t>
  </si>
  <si>
    <t>21030000</t>
  </si>
  <si>
    <t>21030001</t>
  </si>
  <si>
    <t>21030002</t>
  </si>
  <si>
    <t>21030003</t>
  </si>
  <si>
    <t>21030004</t>
  </si>
  <si>
    <t>21030005</t>
  </si>
  <si>
    <t>21030006</t>
  </si>
  <si>
    <t>21030007</t>
  </si>
  <si>
    <t>21030008</t>
  </si>
  <si>
    <t>21030009</t>
  </si>
  <si>
    <t>21030010</t>
  </si>
  <si>
    <t>21030011</t>
  </si>
  <si>
    <t>21030012</t>
  </si>
  <si>
    <t>21030013</t>
  </si>
  <si>
    <t>21030014</t>
  </si>
  <si>
    <t>21030015</t>
  </si>
  <si>
    <t>21030016</t>
  </si>
  <si>
    <t>21030017</t>
  </si>
  <si>
    <t>21030018</t>
  </si>
  <si>
    <t>21030019</t>
  </si>
  <si>
    <t>21030020</t>
  </si>
  <si>
    <t>21030021</t>
  </si>
  <si>
    <t>21030022</t>
  </si>
  <si>
    <t>21030023</t>
  </si>
  <si>
    <t>21030024</t>
  </si>
  <si>
    <t>21030025</t>
  </si>
  <si>
    <t>21030026</t>
  </si>
  <si>
    <t>21030027</t>
  </si>
  <si>
    <t>21030028</t>
  </si>
  <si>
    <t>21030029</t>
  </si>
  <si>
    <t>21030030</t>
  </si>
  <si>
    <t>21030031</t>
  </si>
  <si>
    <t>21030032</t>
  </si>
  <si>
    <t>21030033</t>
  </si>
  <si>
    <t>21030034</t>
  </si>
  <si>
    <t>21030035</t>
  </si>
  <si>
    <t>21060001</t>
  </si>
  <si>
    <t>22010001</t>
  </si>
  <si>
    <t>22020000</t>
  </si>
  <si>
    <t>22020001</t>
  </si>
  <si>
    <t>22020002</t>
  </si>
  <si>
    <t>22020003</t>
  </si>
  <si>
    <t>22020004</t>
  </si>
  <si>
    <t>22020005</t>
  </si>
  <si>
    <t>22020006</t>
  </si>
  <si>
    <t>22020007</t>
  </si>
  <si>
    <t>22020008</t>
  </si>
  <si>
    <t>22020009</t>
  </si>
  <si>
    <t>22020011</t>
  </si>
  <si>
    <t>22020014</t>
  </si>
  <si>
    <t>22020015</t>
  </si>
  <si>
    <t>23010001</t>
  </si>
  <si>
    <t>23020000</t>
  </si>
  <si>
    <t>23020001</t>
  </si>
  <si>
    <t>23030001</t>
  </si>
  <si>
    <t>23040001</t>
  </si>
  <si>
    <t>23050001</t>
  </si>
  <si>
    <t>23060001</t>
  </si>
  <si>
    <t>23070001</t>
  </si>
  <si>
    <t>24010001</t>
  </si>
  <si>
    <t>26010001</t>
  </si>
  <si>
    <t>27010001</t>
  </si>
  <si>
    <t>28010001</t>
  </si>
  <si>
    <t>29010001</t>
  </si>
  <si>
    <t>31010001</t>
  </si>
  <si>
    <t>32010001</t>
  </si>
  <si>
    <t>33010001</t>
  </si>
  <si>
    <t>33010003</t>
  </si>
  <si>
    <t>34010001</t>
  </si>
  <si>
    <t>011F</t>
  </si>
  <si>
    <t>082F</t>
  </si>
  <si>
    <t>085F</t>
  </si>
  <si>
    <t>013F</t>
  </si>
  <si>
    <t>042F</t>
  </si>
  <si>
    <t>036F</t>
  </si>
  <si>
    <t>034F</t>
  </si>
  <si>
    <t>083F</t>
  </si>
  <si>
    <t>033F</t>
  </si>
  <si>
    <t>107F</t>
  </si>
  <si>
    <t>102F</t>
  </si>
  <si>
    <t>109F</t>
  </si>
  <si>
    <t>104F</t>
  </si>
  <si>
    <t>103F</t>
  </si>
  <si>
    <t>092F</t>
  </si>
  <si>
    <t>094F</t>
  </si>
  <si>
    <t>074F</t>
  </si>
  <si>
    <t>073F</t>
  </si>
  <si>
    <t>076F</t>
  </si>
  <si>
    <t>098F</t>
  </si>
  <si>
    <t>062F</t>
  </si>
  <si>
    <t>061F</t>
  </si>
  <si>
    <t>051F</t>
  </si>
  <si>
    <t>041F</t>
  </si>
  <si>
    <t>048F</t>
  </si>
  <si>
    <t>043F</t>
  </si>
  <si>
    <t>045F</t>
  </si>
  <si>
    <t>047F</t>
  </si>
  <si>
    <t>049F</t>
  </si>
  <si>
    <t>017F</t>
  </si>
  <si>
    <t>071F</t>
  </si>
  <si>
    <t>075F</t>
  </si>
  <si>
    <t>096F</t>
  </si>
  <si>
    <t>097F</t>
  </si>
  <si>
    <t>091F</t>
  </si>
  <si>
    <t>081F</t>
  </si>
  <si>
    <t>101F</t>
  </si>
  <si>
    <t>044F</t>
  </si>
  <si>
    <t>014F</t>
  </si>
  <si>
    <t>065F</t>
  </si>
  <si>
    <t>032F</t>
  </si>
  <si>
    <t>055F</t>
  </si>
  <si>
    <t>056F</t>
  </si>
  <si>
    <t>066F</t>
  </si>
  <si>
    <t>053F</t>
  </si>
  <si>
    <t>054F</t>
  </si>
  <si>
    <t>052F</t>
  </si>
  <si>
    <t>064F</t>
  </si>
  <si>
    <t>LAN056</t>
  </si>
  <si>
    <t>NAN036</t>
  </si>
  <si>
    <t>NAN037</t>
  </si>
  <si>
    <t>MIU039</t>
  </si>
  <si>
    <t>MIU040</t>
  </si>
  <si>
    <t>AT Mejdan</t>
  </si>
  <si>
    <t>Hadžišabanovića kuća  - razgraničenja transferi 200 KM</t>
  </si>
  <si>
    <r>
      <t xml:space="preserve">Nabavka materijala </t>
    </r>
    <r>
      <rPr>
        <b/>
        <sz val="10"/>
        <rFont val="Times New Roman CE"/>
        <charset val="238"/>
      </rPr>
      <t>- namjenska sredstva veterinarski pregledi 9.157 KM, Razgraničenja 91.381</t>
    </r>
  </si>
  <si>
    <r>
      <t>Vršenje analiza uzorkovanih artikala za potrebe inspekcijskog nadzora, R</t>
    </r>
    <r>
      <rPr>
        <b/>
        <sz val="10"/>
        <rFont val="Times New Roman CE"/>
        <charset val="238"/>
      </rPr>
      <t>azgraničenja 150.000. KM</t>
    </r>
  </si>
  <si>
    <r>
      <t>Nabavka motornih vozila, R</t>
    </r>
    <r>
      <rPr>
        <b/>
        <sz val="10"/>
        <rFont val="Times New Roman CE"/>
        <charset val="238"/>
      </rPr>
      <t>azgraničenja 300.000. KM</t>
    </r>
  </si>
  <si>
    <r>
      <t xml:space="preserve">Otvaranje novih parkirališta </t>
    </r>
    <r>
      <rPr>
        <b/>
        <sz val="10"/>
        <rFont val="Times New Roman CE"/>
        <charset val="238"/>
      </rPr>
      <t>(namjenska sredstva 500.000 KM) Razgraničenja 2.500.000 KM</t>
    </r>
  </si>
  <si>
    <r>
      <t xml:space="preserve">Nabavka opreme za parkirališta </t>
    </r>
    <r>
      <rPr>
        <b/>
        <sz val="10"/>
        <rFont val="Times New Roman CE"/>
        <charset val="238"/>
      </rPr>
      <t>(namjenska sredstva 300.000 KM) Razgraničenja 1.271.339 KM</t>
    </r>
  </si>
  <si>
    <r>
      <t xml:space="preserve">Izrada elaborata i projektne dokumentacije za parkirališta </t>
    </r>
    <r>
      <rPr>
        <b/>
        <sz val="10"/>
        <rFont val="Times New Roman CE"/>
        <charset val="238"/>
      </rPr>
      <t>(namjenska sredstva 100.000 KM) Razgraničenja 400.000 KM</t>
    </r>
  </si>
  <si>
    <r>
      <t>Rekonstrukcija i investiciono održavanje puteva,</t>
    </r>
    <r>
      <rPr>
        <b/>
        <sz val="10"/>
        <rFont val="Times New Roman CE"/>
        <charset val="238"/>
      </rPr>
      <t xml:space="preserve"> Razgraničenja 1.182.839. KM</t>
    </r>
  </si>
  <si>
    <r>
      <t xml:space="preserve">Izdaci osiguranja, bank.usluga i usluga platnog prometa, </t>
    </r>
    <r>
      <rPr>
        <b/>
        <sz val="10"/>
        <rFont val="Times New Roman CE"/>
        <charset val="238"/>
      </rPr>
      <t>Razgraničenja 616 KM</t>
    </r>
  </si>
  <si>
    <r>
      <t xml:space="preserve">Izdaci osiguranja, bankarskih usluga i usluga platnog prometa, </t>
    </r>
    <r>
      <rPr>
        <b/>
        <sz val="10"/>
        <rFont val="Times New Roman CE"/>
        <charset val="238"/>
      </rPr>
      <t>Razgraničenja 200 KM</t>
    </r>
  </si>
  <si>
    <r>
      <t xml:space="preserve">Zaštita vodotoka Kantona Sarajevo </t>
    </r>
    <r>
      <rPr>
        <b/>
        <sz val="10"/>
        <rFont val="Times New Roman CE"/>
        <charset val="238"/>
      </rPr>
      <t>- namjenska sredstva vodne naknade 1.800.000 KM, Razgraničenja 1.115.700.KM</t>
    </r>
  </si>
  <si>
    <r>
      <t>Kapitalni projekti iz šumarstva,</t>
    </r>
    <r>
      <rPr>
        <b/>
        <sz val="10"/>
        <rFont val="Times New Roman CE"/>
        <charset val="238"/>
      </rPr>
      <t xml:space="preserve"> Razgraničenja 5.650.762. KM</t>
    </r>
  </si>
  <si>
    <r>
      <t xml:space="preserve">Izdaci osiguranja, bankarskih usluga i usluga platnog prometa, </t>
    </r>
    <r>
      <rPr>
        <b/>
        <sz val="10"/>
        <rFont val="Times New Roman CE"/>
        <charset val="238"/>
      </rPr>
      <t xml:space="preserve"> Razgraničenja 700. KM</t>
    </r>
  </si>
  <si>
    <r>
      <t xml:space="preserve">Dječija nedjelja </t>
    </r>
    <r>
      <rPr>
        <b/>
        <sz val="10"/>
        <rFont val="Times New Roman CE"/>
        <charset val="238"/>
      </rPr>
      <t>(namjenska sredstva 160.000 KM)  Razgraničenja 173.315. KM</t>
    </r>
  </si>
  <si>
    <r>
      <t xml:space="preserve">Socijalna davanja-Zakon </t>
    </r>
    <r>
      <rPr>
        <b/>
        <sz val="9"/>
        <rFont val="Times New Roman CE"/>
        <charset val="238"/>
      </rPr>
      <t>(namjenski prihod 1.900.000 KM)  Razgraničenja 492.310. KM</t>
    </r>
  </si>
  <si>
    <r>
      <t xml:space="preserve">Pružanje materijalne podrške dobrovoljnim vat. Druš. </t>
    </r>
    <r>
      <rPr>
        <b/>
        <sz val="10"/>
        <rFont val="Times New Roman CE"/>
        <charset val="238"/>
      </rPr>
      <t>- namjenska sredstva, Razgraničenja 20.000 KM</t>
    </r>
  </si>
  <si>
    <r>
      <t xml:space="preserve">Saniranje korita rijeka - </t>
    </r>
    <r>
      <rPr>
        <b/>
        <sz val="10"/>
        <rFont val="Times New Roman CE"/>
        <charset val="238"/>
      </rPr>
      <t>namjenska sredstva,  Razgraničenja 200.000. KM</t>
    </r>
  </si>
  <si>
    <r>
      <t xml:space="preserve">Saniranje klizišta u Kantonu Sarajevo - </t>
    </r>
    <r>
      <rPr>
        <b/>
        <sz val="10"/>
        <rFont val="Times New Roman CE"/>
        <charset val="238"/>
      </rPr>
      <t>namjenska sredstva,  Razgraničenja 600.000. KM</t>
    </r>
  </si>
  <si>
    <r>
      <t xml:space="preserve">Interventna sredstva - </t>
    </r>
    <r>
      <rPr>
        <b/>
        <sz val="10"/>
        <rFont val="Times New Roman CE"/>
        <charset val="238"/>
      </rPr>
      <t>namjenska sredstva,  Razgraničenja 839.428. KM</t>
    </r>
  </si>
  <si>
    <r>
      <t xml:space="preserve">Nabavka opreme za Upravu CZ -  </t>
    </r>
    <r>
      <rPr>
        <b/>
        <sz val="10"/>
        <rFont val="Times New Roman CE"/>
        <charset val="238"/>
      </rPr>
      <t>namjenska sredstva,  Razgraničenja 500.000. KM</t>
    </r>
  </si>
  <si>
    <r>
      <t xml:space="preserve">Nabavka specijalnih vozila i mašina - </t>
    </r>
    <r>
      <rPr>
        <b/>
        <sz val="10"/>
        <rFont val="Times New Roman CE"/>
        <charset val="238"/>
      </rPr>
      <t>namjenska sredstva,  Razgraničenja 290.000. KM</t>
    </r>
  </si>
  <si>
    <r>
      <t xml:space="preserve">Nabavka opreme za službe i jedinice - </t>
    </r>
    <r>
      <rPr>
        <b/>
        <sz val="10"/>
        <rFont val="Times New Roman CE"/>
        <charset val="238"/>
      </rPr>
      <t>namjenska sredstva,  Razgraničenja 1.201.117. KM</t>
    </r>
  </si>
  <si>
    <r>
      <t xml:space="preserve">Izdaci osiguranja, bank. usluga i usluga platnog prometa, </t>
    </r>
    <r>
      <rPr>
        <b/>
        <sz val="10"/>
        <rFont val="Times New Roman CE"/>
        <charset val="238"/>
      </rPr>
      <t>Razgraničenja 700 KM</t>
    </r>
  </si>
  <si>
    <r>
      <t xml:space="preserve">Transfer neprofitnim organi. </t>
    </r>
    <r>
      <rPr>
        <b/>
        <sz val="10"/>
        <rFont val="Times New Roman CE"/>
        <charset val="238"/>
      </rPr>
      <t>- namjenska sredstva, Razgraničenja 26.000 KM</t>
    </r>
  </si>
  <si>
    <r>
      <t xml:space="preserve">Nabavka opreme za vatrogastvo - </t>
    </r>
    <r>
      <rPr>
        <b/>
        <sz val="9"/>
        <rFont val="Times New Roman CE"/>
        <charset val="238"/>
      </rPr>
      <t>namjenska sredstva, Razgraničenja 350.526. KM</t>
    </r>
  </si>
  <si>
    <r>
      <t xml:space="preserve">Implementacija plana upravljanja otpadom Kantona Sarajevo  </t>
    </r>
    <r>
      <rPr>
        <b/>
        <sz val="10"/>
        <rFont val="Times New Roman CE"/>
        <charset val="238"/>
      </rPr>
      <t>- namjenska sredstva Fond za zaštitu okoliša 50.000 KM, Razgraničenja 229.999 KM</t>
    </r>
  </si>
  <si>
    <r>
      <t>Projekti-progrmi</t>
    </r>
    <r>
      <rPr>
        <b/>
        <sz val="10"/>
        <rFont val="Times New Roman CE"/>
        <charset val="238"/>
      </rPr>
      <t>-namjenska sredstva Fond za zaštitu okoliša30.000 KM,Razgraničenja 434.223 KM</t>
    </r>
  </si>
  <si>
    <r>
      <t xml:space="preserve">Pretvaranje odlag.Smiljevići u Centar za uprav.otpad.(sa rješavanjem IPO) </t>
    </r>
    <r>
      <rPr>
        <b/>
        <sz val="10"/>
        <rFont val="Times New Roman CE"/>
        <charset val="238"/>
      </rPr>
      <t>- namjenska sredstva Fond za zaštitu okoliša 200.000 KM, Razgraničenja 399.999 KM</t>
    </r>
  </si>
  <si>
    <r>
      <t xml:space="preserve">Povećanje energetske efikasnosti u objektima budžetskih korisnika </t>
    </r>
    <r>
      <rPr>
        <b/>
        <sz val="10"/>
        <rFont val="Times New Roman CE"/>
        <charset val="238"/>
      </rPr>
      <t>- namjenska sredstva Fond za zaštitu okoliša 600.500 KM, Razgraničenja 190.000 KM</t>
    </r>
  </si>
  <si>
    <r>
      <t xml:space="preserve">Predinvestiranje u rješ. imov.-pravnih odnosa i izgradnje primarne materijalne infras.za pokretanje kolektivne i individualne stambene izgradnje u skladu sa usvojenom prost.-plans.dok.na području KS </t>
    </r>
    <r>
      <rPr>
        <b/>
        <sz val="8.5"/>
        <rFont val="Times New Roman CE"/>
        <charset val="238"/>
      </rPr>
      <t>(od izdavanja poslovnih prostora 154.500KM namjenska sredstva ), Razgraničenja 6.948 KM</t>
    </r>
  </si>
  <si>
    <t>MIU045</t>
  </si>
  <si>
    <r>
      <t xml:space="preserve">Analiza stanja  i prijedlog mjera zaštite za sve evidentirane pojedinačne spomenike prirodne baštine, sa analizom stanja zaštićenih područja Kantona Sarajevo </t>
    </r>
    <r>
      <rPr>
        <b/>
        <sz val="10"/>
        <rFont val="Times New Roman CE"/>
        <charset val="238"/>
      </rPr>
      <t>- namjenska sredstva iz Federalnog fonda za zaštitu okoliša, Razgraničenja 76.300 KM</t>
    </r>
  </si>
  <si>
    <r>
      <t xml:space="preserve">Ugovorene i druge posebne usluge, </t>
    </r>
    <r>
      <rPr>
        <b/>
        <sz val="10"/>
        <rFont val="Times New Roman CE"/>
        <charset val="238"/>
      </rPr>
      <t>Ragraničenja 1.000 KM</t>
    </r>
  </si>
  <si>
    <r>
      <t xml:space="preserve">Projekti izgradnje i rekonstrukcije vod. i kanal. mreže </t>
    </r>
    <r>
      <rPr>
        <b/>
        <sz val="9"/>
        <rFont val="Times New Roman CE"/>
        <charset val="238"/>
      </rPr>
      <t>- namjenska sredstva vodne naknade 160.000 KM, Razgraničenja 40.000 KM</t>
    </r>
  </si>
  <si>
    <r>
      <t xml:space="preserve">Rekonstrukcija vodovodne i kanalizacione mreže putem  KJKP "Vodovod i kanalizacija" </t>
    </r>
    <r>
      <rPr>
        <b/>
        <sz val="9"/>
        <rFont val="Times New Roman CE"/>
        <charset val="238"/>
      </rPr>
      <t xml:space="preserve"> - namjenska sredstva vodne naknade 100.000 KM, Razgraničenja 150.000 KM</t>
    </r>
  </si>
  <si>
    <r>
      <t xml:space="preserve">Rekonstrukcija vodovodne i kanalizacione mreže putem  KJKP "Vodovod i kanalizacija" </t>
    </r>
    <r>
      <rPr>
        <b/>
        <sz val="9"/>
        <rFont val="Times New Roman CE"/>
        <charset val="238"/>
      </rPr>
      <t xml:space="preserve"> - namjenska sredstva vodne naknade 100.000 KM,Razgraničenja 150.000 KM</t>
    </r>
  </si>
  <si>
    <r>
      <t xml:space="preserve">Rekonstrukcija vodovodne i kanalizacione mreže putem  KJKP "Vodovod i kanalizacija" </t>
    </r>
    <r>
      <rPr>
        <b/>
        <sz val="9"/>
        <rFont val="Times New Roman CE"/>
        <charset val="238"/>
      </rPr>
      <t xml:space="preserve"> - namjenska sredstva vodne naknade 100.000 KM, Razgraničenja 299.999 KM</t>
    </r>
  </si>
  <si>
    <r>
      <t xml:space="preserve">Rekonstrukcija vodovodne i kanalizacione mreže putem  KJKP "Vodovod i kanalizacija" </t>
    </r>
    <r>
      <rPr>
        <b/>
        <sz val="9"/>
        <rFont val="Times New Roman CE"/>
        <charset val="238"/>
      </rPr>
      <t xml:space="preserve"> - namjenska sredstva vodne naknade 173.700 KM, Razgraničenja 139.911 KM</t>
    </r>
  </si>
  <si>
    <r>
      <t xml:space="preserve">Rekonstrukcija vodovodne i kanalizacione mreže putem  KJKP "Vodovod i kanalizacija" </t>
    </r>
    <r>
      <rPr>
        <b/>
        <sz val="9"/>
        <rFont val="Times New Roman CE"/>
        <charset val="238"/>
      </rPr>
      <t xml:space="preserve"> - namjenska sredstva vodne naknade 250.000 KM, Razgraničenja 50.000 KM</t>
    </r>
  </si>
  <si>
    <r>
      <t xml:space="preserve">Vodovod Rakovica </t>
    </r>
    <r>
      <rPr>
        <b/>
        <sz val="9"/>
        <rFont val="Times New Roman CE"/>
        <charset val="238"/>
      </rPr>
      <t>- namjenska sredstva vodne naknade 193.200 KM, Razgraničenja 20.000 KM</t>
    </r>
  </si>
  <si>
    <r>
      <t xml:space="preserve">Izgradnja i rekonstrukcija vodovodne i kanalizacone mreže (sufinansiranje) - </t>
    </r>
    <r>
      <rPr>
        <b/>
        <sz val="9"/>
        <rFont val="Times New Roman CE"/>
        <charset val="238"/>
      </rPr>
      <t>namjenska sredstva vodne naknade 350.000 KM, Razgraničenja 150.000 KM</t>
    </r>
  </si>
  <si>
    <r>
      <t xml:space="preserve">Izgradnja i rekonstrukcija vodovodne i kanalizacone mreže (sufinansiranje) </t>
    </r>
    <r>
      <rPr>
        <b/>
        <sz val="9"/>
        <rFont val="Times New Roman CE"/>
        <charset val="238"/>
      </rPr>
      <t xml:space="preserve"> (namjenska sredstva vodne naknade 350.000 KM), Razgraničenja 150.000 KM</t>
    </r>
  </si>
  <si>
    <r>
      <t xml:space="preserve">Rekonstrukcija vodovodne i kanalizacione mreže putem  KJKP "Vodovod i kanalizacija" </t>
    </r>
    <r>
      <rPr>
        <b/>
        <sz val="9"/>
        <rFont val="Times New Roman CE"/>
        <charset val="238"/>
      </rPr>
      <t xml:space="preserve"> - namjenska sredstva vodne naknade 336.000 KM, Razgraničenja 690.000 KM</t>
    </r>
  </si>
  <si>
    <r>
      <t>Nabavka robne rezerve</t>
    </r>
    <r>
      <rPr>
        <b/>
        <sz val="10"/>
        <rFont val="Times New Roman CE"/>
        <charset val="238"/>
      </rPr>
      <t xml:space="preserve"> - iz primitaka, Razgraničenja 578.361. KM</t>
    </r>
  </si>
  <si>
    <r>
      <t>Nabavka građevina,</t>
    </r>
    <r>
      <rPr>
        <b/>
        <sz val="10"/>
        <rFont val="Times New Roman CE"/>
        <charset val="238"/>
      </rPr>
      <t xml:space="preserve"> Razgraničenja 100.000. KM iz Primitaka</t>
    </r>
  </si>
  <si>
    <r>
      <t>Nabavka i remont autobusa, trolejbusa i minibusa za JGPP,</t>
    </r>
    <r>
      <rPr>
        <b/>
        <sz val="10"/>
        <rFont val="Times New Roman CE"/>
        <charset val="238"/>
      </rPr>
      <t xml:space="preserve"> Razgraničenja 176.684. KM iz Primitaka</t>
    </r>
  </si>
  <si>
    <r>
      <t xml:space="preserve">Podrška projektima KC Skenderija, </t>
    </r>
    <r>
      <rPr>
        <b/>
        <sz val="10"/>
        <rFont val="Times New Roman CE"/>
        <charset val="238"/>
      </rPr>
      <t>Razgraničenja  993,038 KM</t>
    </r>
  </si>
  <si>
    <r>
      <t xml:space="preserve">Podrška projektima ZOI 84, </t>
    </r>
    <r>
      <rPr>
        <b/>
        <sz val="10"/>
        <rFont val="Times New Roman CE"/>
        <charset val="238"/>
      </rPr>
      <t>Razgraničenja  37 KM</t>
    </r>
  </si>
  <si>
    <r>
      <t xml:space="preserve">Uvođenje informaciono-komunikacione tehnologije u zdravstvu KS, </t>
    </r>
    <r>
      <rPr>
        <b/>
        <sz val="10"/>
        <rFont val="Times New Roman CE"/>
        <charset val="238"/>
      </rPr>
      <t xml:space="preserve">Razgraničenja 477 KM </t>
    </r>
  </si>
  <si>
    <t>LAU014</t>
  </si>
  <si>
    <r>
      <t xml:space="preserve">Izgradnja Akademije scenskih umjetnosti - </t>
    </r>
    <r>
      <rPr>
        <b/>
        <sz val="10"/>
        <color indexed="8"/>
        <rFont val="Times New Roman CE"/>
        <charset val="238"/>
      </rPr>
      <t>Razgraničenja iz primitaka 1.500.000 KM</t>
    </r>
  </si>
  <si>
    <r>
      <t xml:space="preserve">Rekonstrukcija studenskog centra,  </t>
    </r>
    <r>
      <rPr>
        <b/>
        <sz val="10"/>
        <color indexed="8"/>
        <rFont val="Times New Roman CE"/>
        <charset val="238"/>
      </rPr>
      <t>Razgraničenja iz primitaka 131.043 KM</t>
    </r>
  </si>
  <si>
    <t>MAU004</t>
  </si>
  <si>
    <r>
      <t xml:space="preserve">Narodno pozorište Sarajevo - interijer zgrade, sjedišta - </t>
    </r>
    <r>
      <rPr>
        <b/>
        <sz val="10"/>
        <rFont val="Times New Roman CE"/>
        <charset val="238"/>
      </rPr>
      <t>Razgraničenja iz primitaka 113 KM</t>
    </r>
  </si>
  <si>
    <r>
      <t>Sreds.za snimanje objek.,ispitivanja stabilnosti konstrukcija, izrada sanac.elaborata, projektne doku.,obezbjeđ.dozvola za sanaciju, trošk.teh.pregleda i prij.radova,te dobivanje upotrebnih dozvola i dr</t>
    </r>
    <r>
      <rPr>
        <sz val="9"/>
        <rFont val="Times New Roman"/>
        <family val="1"/>
      </rPr>
      <t xml:space="preserve">. - </t>
    </r>
    <r>
      <rPr>
        <b/>
        <sz val="9"/>
        <rFont val="Times New Roman"/>
        <family val="1"/>
        <charset val="238"/>
      </rPr>
      <t>iz primitaka 10.000 KM, Razgraničenja 25.652 KM</t>
    </r>
  </si>
  <si>
    <r>
      <t>Sredstva za sanaciju ratnim dejstvima oštećenih krovova</t>
    </r>
    <r>
      <rPr>
        <b/>
        <sz val="9"/>
        <rFont val="Times New Roman CE"/>
        <charset val="238"/>
      </rPr>
      <t xml:space="preserve"> - iz primitaka 60.000 KM, Razgraničenja 20.236 KM</t>
    </r>
  </si>
  <si>
    <r>
      <t xml:space="preserve">Sredstva za sanaciju ratnim dejstvima oštećenih liftova </t>
    </r>
    <r>
      <rPr>
        <b/>
        <sz val="9"/>
        <rFont val="Times New Roman CE"/>
        <charset val="238"/>
      </rPr>
      <t xml:space="preserve"> - iz primitaka 25.000 KM, Razgraničenja 13.339 KM</t>
    </r>
  </si>
  <si>
    <r>
      <t xml:space="preserve">Nabavka opreme,Namjenska </t>
    </r>
    <r>
      <rPr>
        <b/>
        <sz val="11"/>
        <rFont val="Times New Roman CE"/>
        <family val="1"/>
        <charset val="238"/>
      </rPr>
      <t>Razgraničenja 281.000 KM, Razgraničenja 10.000 KM, iz Primitaka.</t>
    </r>
  </si>
  <si>
    <r>
      <t xml:space="preserve">Izgradnja fiskulturne sale u OŠ "Porodice ef. Ramić" Semizovac, </t>
    </r>
    <r>
      <rPr>
        <b/>
        <sz val="10"/>
        <rFont val="Times New Roman CE"/>
        <charset val="238"/>
      </rPr>
      <t>Razgraničenje iz kredita 59 KM</t>
    </r>
  </si>
  <si>
    <t>EAU084</t>
  </si>
  <si>
    <r>
      <t xml:space="preserve">EBRD - vlastito učešće - Rješavanje imovinsko - pravnih odnosa (XII transferzala i južna longitudinala) </t>
    </r>
    <r>
      <rPr>
        <b/>
        <sz val="10"/>
        <rFont val="Times New Roman CE"/>
        <charset val="238"/>
      </rPr>
      <t xml:space="preserve">- preneseno kreditno zaduženje iz prethodnih godina 4.171 </t>
    </r>
    <r>
      <rPr>
        <sz val="10"/>
        <rFont val="Times New Roman CE"/>
        <charset val="238"/>
      </rPr>
      <t xml:space="preserve">KM </t>
    </r>
  </si>
  <si>
    <r>
      <t>Sanacija tramvajske pruge i pružnih prelaza i izrada projektne dokumentacije -</t>
    </r>
    <r>
      <rPr>
        <b/>
        <sz val="10"/>
        <rFont val="Times New Roman CE"/>
        <charset val="238"/>
      </rPr>
      <t>preneseno kreditno zaduženje iz prethodnih godina 17.400 KM.</t>
    </r>
  </si>
  <si>
    <r>
      <t>i</t>
    </r>
    <r>
      <rPr>
        <sz val="10"/>
        <rFont val="Times New Roman CE"/>
        <charset val="238"/>
      </rPr>
      <t xml:space="preserve">-Podrška unapređenju zdravstvenog stanja životinja </t>
    </r>
    <r>
      <rPr>
        <b/>
        <sz val="10"/>
        <rFont val="Times New Roman CE"/>
        <charset val="238"/>
      </rPr>
      <t>- (namjenska sredstva - veterinarski pregledi 340.843 KM) Razgraničenja 7.383. KM</t>
    </r>
  </si>
  <si>
    <r>
      <t>Pretvaranje nepoljoprivrednog zemljišta u poljoprivredno zemljište -</t>
    </r>
    <r>
      <rPr>
        <b/>
        <sz val="10"/>
        <rFont val="Times New Roman CE"/>
        <charset val="238"/>
      </rPr>
      <t>(namjenska sredstva pretvaranje poljoprivrednog u nepoljoprivredno zemljište)Razgraničenja 406.321. KM</t>
    </r>
  </si>
  <si>
    <t>IAU025</t>
  </si>
  <si>
    <r>
      <t xml:space="preserve">Poslovni plan nabavke sistema za vještačku proizvodnju snijega i novog vertikalnog transporta na planini Bjelašnici </t>
    </r>
    <r>
      <rPr>
        <b/>
        <sz val="10"/>
        <rFont val="Times New Roman CE"/>
        <charset val="238"/>
      </rPr>
      <t>(iz kreditnih sredstava 10.000.000 KM)</t>
    </r>
  </si>
  <si>
    <t>LAU019</t>
  </si>
  <si>
    <t>Energetska efikasnost u BiH - vlastito učešće</t>
  </si>
  <si>
    <t>WAU014</t>
  </si>
  <si>
    <t>Projekat sanacije vodovodnog sistema - vlastito učešće za kredit EBRD</t>
  </si>
  <si>
    <t>O</t>
  </si>
  <si>
    <t>Izgradnja, rekonstrukcija i sanacija  JU Dom zdravlja KS  (Dom zdravlja Novi Grad "Kumrovec")</t>
  </si>
  <si>
    <r>
      <t xml:space="preserve">Sredstva za povećanje  energetske efikasnosti u stambenim zgradama na području Kantona Sarajevo </t>
    </r>
    <r>
      <rPr>
        <b/>
        <sz val="9"/>
        <rFont val="Times New Roman CE"/>
        <charset val="238"/>
      </rPr>
      <t>- namjenska sredstva Fond za zaštitu okoliša 700.000 KM, Razgraničenja KREDIT 18.416 113.670 KM Iz Primitaka</t>
    </r>
  </si>
  <si>
    <t>0070</t>
  </si>
  <si>
    <t>OŠ "HADŽIĆI" HADŽIĆI</t>
  </si>
  <si>
    <t>LBA0W6</t>
  </si>
  <si>
    <t>LBA0W7</t>
  </si>
  <si>
    <t>LBA0W8</t>
  </si>
  <si>
    <t>LBA0W9</t>
  </si>
  <si>
    <t>LBA0Q0</t>
  </si>
  <si>
    <t>LBK070</t>
  </si>
  <si>
    <t>UAS002</t>
  </si>
  <si>
    <t>Ostali transferi, povrati i dr</t>
  </si>
  <si>
    <t>Nabavka softvera</t>
  </si>
  <si>
    <t>IBX003</t>
  </si>
  <si>
    <t>WAN010</t>
  </si>
  <si>
    <t>Dugovanje za energente i obezbjeđenje energenata za sezonu 2016/2017 BAGS Energotehnika Vogošća</t>
  </si>
</sst>
</file>

<file path=xl/styles.xml><?xml version="1.0" encoding="utf-8"?>
<styleSheet xmlns="http://schemas.openxmlformats.org/spreadsheetml/2006/main">
  <numFmts count="6">
    <numFmt numFmtId="164" formatCode="_(* #,##0.00_);_(* \(#,##0.00\);_(* &quot;-&quot;??_);_(@_)"/>
    <numFmt numFmtId="165" formatCode="\+#,##0;\-#,##0;&quot;-&quot;"/>
    <numFmt numFmtId="166" formatCode="#,##0;\-#,##0;&quot;-&quot;"/>
    <numFmt numFmtId="167" formatCode="#,##0;#,##0;&quot;-&quot;"/>
    <numFmt numFmtId="168" formatCode="#,##0;\-#,##0;\-"/>
    <numFmt numFmtId="169" formatCode="#,##0_ ;\-#,##0\ "/>
  </numFmts>
  <fonts count="67">
    <font>
      <sz val="10"/>
      <name val="Arial"/>
    </font>
    <font>
      <sz val="10"/>
      <name val="Arial"/>
      <family val="2"/>
      <charset val="238"/>
    </font>
    <font>
      <sz val="10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1"/>
      <name val="Times New Roman CE"/>
      <family val="1"/>
      <charset val="238"/>
    </font>
    <font>
      <sz val="8"/>
      <name val="Times New Roman CE"/>
      <family val="1"/>
      <charset val="238"/>
    </font>
    <font>
      <sz val="9"/>
      <name val="Times New Roman CE"/>
      <family val="1"/>
      <charset val="238"/>
    </font>
    <font>
      <sz val="10"/>
      <color indexed="9"/>
      <name val="Times New Roman CE"/>
      <family val="1"/>
      <charset val="238"/>
    </font>
    <font>
      <b/>
      <sz val="10"/>
      <color indexed="9"/>
      <name val="Times New Roman CE"/>
      <family val="1"/>
      <charset val="238"/>
    </font>
    <font>
      <b/>
      <sz val="10"/>
      <color indexed="8"/>
      <name val="Times New Roman CE"/>
      <family val="1"/>
      <charset val="238"/>
    </font>
    <font>
      <sz val="10"/>
      <color indexed="8"/>
      <name val="Times New Roman CE"/>
      <family val="1"/>
      <charset val="238"/>
    </font>
    <font>
      <b/>
      <sz val="9"/>
      <name val="Times New Roman CE"/>
      <family val="1"/>
      <charset val="238"/>
    </font>
    <font>
      <u/>
      <sz val="10"/>
      <name val="Times New Roman CE"/>
      <family val="1"/>
      <charset val="238"/>
    </font>
    <font>
      <b/>
      <u/>
      <sz val="10"/>
      <name val="Times New Roman CE"/>
      <family val="1"/>
      <charset val="238"/>
    </font>
    <font>
      <u/>
      <sz val="9"/>
      <name val="Times New Roman CE"/>
      <family val="1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sz val="9"/>
      <name val="Times New Roman CE"/>
      <charset val="238"/>
    </font>
    <font>
      <sz val="10"/>
      <color indexed="8"/>
      <name val="Times New Roman CE"/>
      <charset val="238"/>
    </font>
    <font>
      <b/>
      <sz val="9"/>
      <name val="Times New Roman CE"/>
      <charset val="238"/>
    </font>
    <font>
      <sz val="10"/>
      <name val="Times New Roman"/>
      <family val="1"/>
    </font>
    <font>
      <sz val="9"/>
      <name val="Times New Roman"/>
      <family val="1"/>
    </font>
    <font>
      <b/>
      <sz val="10"/>
      <name val="Times New Roman"/>
      <family val="1"/>
    </font>
    <font>
      <b/>
      <sz val="10"/>
      <name val="Times New Roman"/>
      <family val="1"/>
      <charset val="238"/>
    </font>
    <font>
      <sz val="8.5"/>
      <name val="Times New Roman CE"/>
      <family val="1"/>
      <charset val="238"/>
    </font>
    <font>
      <b/>
      <sz val="8.5"/>
      <name val="Times New Roman CE"/>
      <charset val="238"/>
    </font>
    <font>
      <b/>
      <sz val="8"/>
      <name val="Times New Roman CE"/>
      <charset val="238"/>
    </font>
    <font>
      <sz val="10"/>
      <name val="Times New Roman CE"/>
    </font>
    <font>
      <b/>
      <sz val="10"/>
      <color indexed="8"/>
      <name val="Times New Roman CE"/>
      <charset val="238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b/>
      <sz val="8"/>
      <name val="Times New Roman CE"/>
      <family val="1"/>
      <charset val="238"/>
    </font>
    <font>
      <b/>
      <sz val="10"/>
      <color indexed="10"/>
      <name val="Times New Roman CE"/>
      <charset val="238"/>
    </font>
    <font>
      <sz val="10"/>
      <name val="Arial"/>
      <family val="2"/>
      <charset val="238"/>
    </font>
    <font>
      <sz val="10"/>
      <color indexed="9"/>
      <name val="Times New Roman CE"/>
      <charset val="238"/>
    </font>
    <font>
      <i/>
      <sz val="9"/>
      <name val="Times New Roman CE"/>
      <family val="1"/>
      <charset val="238"/>
    </font>
    <font>
      <i/>
      <sz val="8"/>
      <name val="Times New Roman CE"/>
      <family val="1"/>
      <charset val="238"/>
    </font>
    <font>
      <i/>
      <sz val="10"/>
      <name val="Times New Roman"/>
      <family val="1"/>
    </font>
    <font>
      <i/>
      <sz val="10"/>
      <name val="Times New Roman CE"/>
      <family val="1"/>
      <charset val="238"/>
    </font>
    <font>
      <b/>
      <sz val="10"/>
      <name val="Times New Roman CE"/>
    </font>
    <font>
      <sz val="10"/>
      <name val="Arial"/>
      <family val="2"/>
      <charset val="238"/>
    </font>
    <font>
      <u/>
      <sz val="10"/>
      <name val="Times New Roman CE"/>
      <charset val="238"/>
    </font>
    <font>
      <sz val="10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0"/>
      <name val="Times New Roman"/>
      <family val="1"/>
      <charset val="238"/>
    </font>
    <font>
      <sz val="10"/>
      <name val="Arial"/>
      <family val="2"/>
      <charset val="238"/>
    </font>
    <font>
      <b/>
      <sz val="9"/>
      <name val="Times New Roman"/>
      <family val="1"/>
      <charset val="238"/>
    </font>
    <font>
      <sz val="9"/>
      <name val="Times New Roman CE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0"/>
      <name val="Arial"/>
      <family val="2"/>
      <charset val="238"/>
    </font>
    <font>
      <sz val="10"/>
      <name val="Wingdings"/>
      <charset val="2"/>
    </font>
    <font>
      <sz val="10"/>
      <color indexed="8"/>
      <name val="Wingdings"/>
      <charset val="2"/>
    </font>
    <font>
      <sz val="10"/>
      <color theme="1"/>
      <name val="Times New Roman CE"/>
      <family val="1"/>
      <charset val="238"/>
    </font>
    <font>
      <sz val="10"/>
      <color theme="1"/>
      <name val="Times New Roman CE"/>
      <charset val="238"/>
    </font>
    <font>
      <b/>
      <sz val="10"/>
      <color theme="1"/>
      <name val="Times New Roman CE"/>
      <charset val="238"/>
    </font>
    <font>
      <sz val="10"/>
      <color rgb="FF000000"/>
      <name val="Times New Roman CE"/>
      <charset val="238"/>
    </font>
    <font>
      <sz val="9"/>
      <color theme="1"/>
      <name val="Times New Roman CE"/>
      <charset val="238"/>
    </font>
    <font>
      <sz val="9"/>
      <color theme="1"/>
      <name val="Times New Roman CE"/>
      <family val="1"/>
      <charset val="238"/>
    </font>
    <font>
      <b/>
      <sz val="10"/>
      <color theme="1"/>
      <name val="Times New Roman CE"/>
      <family val="1"/>
      <charset val="238"/>
    </font>
    <font>
      <b/>
      <sz val="9"/>
      <color theme="1"/>
      <name val="Times New Roman CE"/>
      <family val="1"/>
      <charset val="238"/>
    </font>
    <font>
      <sz val="7"/>
      <color theme="0"/>
      <name val="Times New Roman CE"/>
      <family val="1"/>
      <charset val="238"/>
    </font>
  </fonts>
  <fills count="25">
    <fill>
      <patternFill patternType="none"/>
    </fill>
    <fill>
      <patternFill patternType="gray125"/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22"/>
        <bgColor indexed="31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rgb="FFFFFFFF"/>
        <bgColor rgb="FFFFFFFF"/>
      </patternFill>
    </fill>
    <fill>
      <patternFill patternType="solid">
        <fgColor rgb="FFC0C0C0"/>
        <bgColor rgb="FFC0C0C0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39997558519241921"/>
        <bgColor indexed="26"/>
      </patternFill>
    </fill>
    <fill>
      <patternFill patternType="solid">
        <fgColor rgb="FFFFFF00"/>
        <bgColor indexed="26"/>
      </patternFill>
    </fill>
  </fills>
  <borders count="8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1">
    <xf numFmtId="0" fontId="0" fillId="0" borderId="0"/>
    <xf numFmtId="0" fontId="1" fillId="3" borderId="1" applyNumberFormat="0" applyFont="0" applyAlignment="0" applyProtection="0"/>
    <xf numFmtId="0" fontId="46" fillId="3" borderId="1" applyNumberFormat="0" applyFont="0" applyAlignment="0" applyProtection="0"/>
    <xf numFmtId="164" fontId="43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0" fillId="0" borderId="0" applyFont="0" applyFill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1" fillId="4" borderId="2" applyNumberFormat="0" applyAlignment="0" applyProtection="0"/>
    <xf numFmtId="0" fontId="32" fillId="0" borderId="0" applyNumberFormat="0" applyFill="0" applyBorder="0" applyAlignment="0" applyProtection="0"/>
    <xf numFmtId="0" fontId="36" fillId="0" borderId="0"/>
    <xf numFmtId="0" fontId="45" fillId="0" borderId="0"/>
    <xf numFmtId="0" fontId="45" fillId="0" borderId="0"/>
    <xf numFmtId="0" fontId="48" fillId="0" borderId="0"/>
    <xf numFmtId="0" fontId="36" fillId="0" borderId="0"/>
    <xf numFmtId="0" fontId="1" fillId="0" borderId="0"/>
    <xf numFmtId="0" fontId="47" fillId="0" borderId="0"/>
    <xf numFmtId="0" fontId="36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1" applyNumberFormat="0" applyFont="0" applyAlignment="0" applyProtection="0"/>
    <xf numFmtId="0" fontId="31" fillId="4" borderId="2" applyNumberFormat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</cellStyleXfs>
  <cellXfs count="548">
    <xf numFmtId="0" fontId="0" fillId="0" borderId="0" xfId="0"/>
    <xf numFmtId="49" fontId="4" fillId="12" borderId="0" xfId="0" applyNumberFormat="1" applyFont="1" applyFill="1" applyAlignment="1" applyProtection="1">
      <alignment horizontal="left" vertical="top" wrapText="1"/>
      <protection locked="0"/>
    </xf>
    <xf numFmtId="49" fontId="2" fillId="12" borderId="0" xfId="0" applyNumberFormat="1" applyFont="1" applyFill="1" applyAlignment="1" applyProtection="1">
      <alignment horizontal="center" vertical="top" wrapText="1"/>
      <protection locked="0"/>
    </xf>
    <xf numFmtId="0" fontId="2" fillId="0" borderId="0" xfId="0" applyFont="1" applyFill="1" applyAlignment="1" applyProtection="1">
      <alignment horizontal="left" vertical="top" wrapText="1"/>
      <protection locked="0"/>
    </xf>
    <xf numFmtId="0" fontId="2" fillId="0" borderId="0" xfId="0" applyFont="1" applyAlignment="1" applyProtection="1">
      <alignment horizontal="left" vertical="top" wrapText="1"/>
      <protection locked="0"/>
    </xf>
    <xf numFmtId="49" fontId="4" fillId="6" borderId="3" xfId="0" applyNumberFormat="1" applyFont="1" applyFill="1" applyBorder="1" applyAlignment="1" applyProtection="1">
      <alignment horizontal="center" vertical="center" wrapText="1"/>
      <protection locked="0"/>
    </xf>
    <xf numFmtId="166" fontId="4" fillId="6" borderId="0" xfId="0" applyNumberFormat="1" applyFont="1" applyFill="1" applyAlignment="1" applyProtection="1">
      <alignment horizontal="right" vertical="top" wrapText="1"/>
    </xf>
    <xf numFmtId="166" fontId="13" fillId="5" borderId="0" xfId="0" applyNumberFormat="1" applyFont="1" applyFill="1" applyAlignment="1" applyProtection="1">
      <alignment horizontal="right" vertical="top" wrapText="1"/>
    </xf>
    <xf numFmtId="166" fontId="2" fillId="5" borderId="0" xfId="0" applyNumberFormat="1" applyFont="1" applyFill="1" applyAlignment="1" applyProtection="1">
      <alignment horizontal="right" vertical="top" wrapText="1"/>
    </xf>
    <xf numFmtId="166" fontId="4" fillId="5" borderId="0" xfId="0" applyNumberFormat="1" applyFont="1" applyFill="1" applyAlignment="1" applyProtection="1">
      <alignment horizontal="right" vertical="top" wrapText="1"/>
    </xf>
    <xf numFmtId="166" fontId="17" fillId="6" borderId="0" xfId="0" applyNumberFormat="1" applyFont="1" applyFill="1" applyAlignment="1" applyProtection="1">
      <alignment horizontal="right" vertical="top" wrapText="1"/>
    </xf>
    <xf numFmtId="166" fontId="17" fillId="5" borderId="0" xfId="0" applyNumberFormat="1" applyFont="1" applyFill="1" applyAlignment="1" applyProtection="1">
      <alignment horizontal="right" vertical="top" wrapText="1"/>
    </xf>
    <xf numFmtId="166" fontId="4" fillId="6" borderId="0" xfId="0" applyNumberFormat="1" applyFont="1" applyFill="1" applyBorder="1" applyAlignment="1" applyProtection="1">
      <alignment horizontal="right" vertical="top" wrapText="1"/>
    </xf>
    <xf numFmtId="166" fontId="16" fillId="5" borderId="0" xfId="0" applyNumberFormat="1" applyFont="1" applyFill="1" applyAlignment="1" applyProtection="1">
      <alignment horizontal="right" vertical="top" wrapText="1"/>
    </xf>
    <xf numFmtId="166" fontId="4" fillId="5" borderId="0" xfId="0" applyNumberFormat="1" applyFont="1" applyFill="1" applyAlignment="1" applyProtection="1">
      <alignment horizontal="right" vertical="top" wrapText="1"/>
      <protection locked="0"/>
    </xf>
    <xf numFmtId="166" fontId="2" fillId="5" borderId="0" xfId="0" applyNumberFormat="1" applyFont="1" applyFill="1" applyAlignment="1" applyProtection="1">
      <alignment horizontal="right" vertical="top" wrapText="1"/>
      <protection locked="0"/>
    </xf>
    <xf numFmtId="166" fontId="4" fillId="5" borderId="0" xfId="0" applyNumberFormat="1" applyFont="1" applyFill="1" applyBorder="1" applyAlignment="1" applyProtection="1">
      <alignment horizontal="right" vertical="top" wrapText="1"/>
    </xf>
    <xf numFmtId="166" fontId="5" fillId="8" borderId="0" xfId="0" applyNumberFormat="1" applyFont="1" applyFill="1" applyAlignment="1" applyProtection="1">
      <alignment horizontal="right" vertical="top" wrapText="1"/>
    </xf>
    <xf numFmtId="166" fontId="5" fillId="5" borderId="0" xfId="0" applyNumberFormat="1" applyFont="1" applyFill="1" applyAlignment="1" applyProtection="1">
      <alignment horizontal="right" vertical="top" wrapText="1"/>
    </xf>
    <xf numFmtId="166" fontId="17" fillId="5" borderId="0" xfId="0" applyNumberFormat="1" applyFont="1" applyFill="1" applyAlignment="1" applyProtection="1">
      <alignment horizontal="right" vertical="top" wrapText="1"/>
      <protection locked="0"/>
    </xf>
    <xf numFmtId="166" fontId="5" fillId="8" borderId="0" xfId="0" applyNumberFormat="1" applyFont="1" applyFill="1" applyBorder="1" applyAlignment="1" applyProtection="1">
      <alignment horizontal="right" vertical="top" wrapText="1"/>
    </xf>
    <xf numFmtId="166" fontId="16" fillId="5" borderId="0" xfId="0" applyNumberFormat="1" applyFont="1" applyFill="1" applyAlignment="1" applyProtection="1">
      <alignment horizontal="right" vertical="top" wrapText="1"/>
      <protection locked="0"/>
    </xf>
    <xf numFmtId="166" fontId="13" fillId="5" borderId="0" xfId="0" applyNumberFormat="1" applyFont="1" applyFill="1" applyAlignment="1" applyProtection="1">
      <alignment horizontal="right" vertical="top" wrapText="1"/>
      <protection locked="0"/>
    </xf>
    <xf numFmtId="166" fontId="4" fillId="8" borderId="0" xfId="0" applyNumberFormat="1" applyFont="1" applyFill="1" applyBorder="1" applyAlignment="1" applyProtection="1">
      <alignment horizontal="right" vertical="top" wrapText="1"/>
    </xf>
    <xf numFmtId="166" fontId="5" fillId="6" borderId="0" xfId="0" applyNumberFormat="1" applyFont="1" applyFill="1" applyAlignment="1" applyProtection="1">
      <alignment horizontal="right" vertical="top" wrapText="1"/>
    </xf>
    <xf numFmtId="49" fontId="4" fillId="5" borderId="0" xfId="0" applyNumberFormat="1" applyFont="1" applyFill="1" applyBorder="1" applyAlignment="1" applyProtection="1">
      <alignment horizontal="left" vertical="top"/>
      <protection locked="0"/>
    </xf>
    <xf numFmtId="0" fontId="2" fillId="0" borderId="0" xfId="0" applyFont="1" applyBorder="1" applyAlignment="1" applyProtection="1">
      <alignment horizontal="center" vertical="top"/>
      <protection locked="0"/>
    </xf>
    <xf numFmtId="0" fontId="7" fillId="0" borderId="0" xfId="0" applyFont="1" applyBorder="1" applyAlignment="1" applyProtection="1">
      <alignment horizontal="center" vertical="top"/>
      <protection locked="0"/>
    </xf>
    <xf numFmtId="166" fontId="2" fillId="5" borderId="0" xfId="0" applyNumberFormat="1" applyFont="1" applyFill="1" applyBorder="1" applyAlignment="1" applyProtection="1">
      <alignment horizontal="right" vertical="top" wrapText="1"/>
      <protection locked="0"/>
    </xf>
    <xf numFmtId="166" fontId="4" fillId="5" borderId="0" xfId="0" applyNumberFormat="1" applyFont="1" applyFill="1" applyBorder="1" applyAlignment="1" applyProtection="1">
      <alignment horizontal="right" vertical="top" wrapText="1"/>
      <protection locked="0"/>
    </xf>
    <xf numFmtId="0" fontId="2" fillId="7" borderId="0" xfId="0" applyFont="1" applyFill="1" applyBorder="1" applyAlignment="1" applyProtection="1">
      <alignment horizontal="left" vertical="top" wrapText="1"/>
      <protection locked="0"/>
    </xf>
    <xf numFmtId="0" fontId="2" fillId="7" borderId="0" xfId="0" applyFont="1" applyFill="1" applyAlignment="1" applyProtection="1">
      <alignment horizontal="left" vertical="top" wrapText="1"/>
      <protection locked="0"/>
    </xf>
    <xf numFmtId="0" fontId="2" fillId="7" borderId="0" xfId="0" applyFont="1" applyFill="1" applyAlignment="1" applyProtection="1">
      <alignment horizontal="center" vertical="top" wrapText="1"/>
      <protection locked="0"/>
    </xf>
    <xf numFmtId="49" fontId="2" fillId="5" borderId="4" xfId="0" applyNumberFormat="1" applyFont="1" applyFill="1" applyBorder="1" applyAlignment="1" applyProtection="1">
      <alignment horizontal="left" vertical="top"/>
      <protection locked="0"/>
    </xf>
    <xf numFmtId="49" fontId="2" fillId="5" borderId="4" xfId="0" applyNumberFormat="1" applyFont="1" applyFill="1" applyBorder="1" applyAlignment="1" applyProtection="1">
      <alignment horizontal="center" vertical="top" wrapText="1"/>
      <protection locked="0"/>
    </xf>
    <xf numFmtId="49" fontId="7" fillId="5" borderId="4" xfId="0" applyNumberFormat="1" applyFont="1" applyFill="1" applyBorder="1" applyAlignment="1" applyProtection="1">
      <alignment horizontal="center" vertical="top" wrapText="1"/>
      <protection locked="0"/>
    </xf>
    <xf numFmtId="49" fontId="6" fillId="5" borderId="4" xfId="0" applyNumberFormat="1" applyFont="1" applyFill="1" applyBorder="1" applyAlignment="1" applyProtection="1">
      <alignment horizontal="center" vertical="top" wrapText="1"/>
      <protection locked="0"/>
    </xf>
    <xf numFmtId="49" fontId="2" fillId="5" borderId="0" xfId="0" applyNumberFormat="1" applyFont="1" applyFill="1" applyBorder="1" applyAlignment="1" applyProtection="1">
      <alignment horizontal="left" vertical="top"/>
      <protection locked="0"/>
    </xf>
    <xf numFmtId="49" fontId="2" fillId="5" borderId="0" xfId="0" applyNumberFormat="1" applyFont="1" applyFill="1" applyBorder="1" applyAlignment="1" applyProtection="1">
      <alignment horizontal="center" vertical="top" wrapText="1"/>
      <protection locked="0"/>
    </xf>
    <xf numFmtId="49" fontId="2" fillId="5" borderId="0" xfId="0" applyNumberFormat="1" applyFont="1" applyFill="1" applyBorder="1" applyAlignment="1" applyProtection="1">
      <alignment horizontal="left" vertical="top" wrapText="1"/>
      <protection locked="0"/>
    </xf>
    <xf numFmtId="49" fontId="7" fillId="5" borderId="0" xfId="0" applyNumberFormat="1" applyFont="1" applyFill="1" applyBorder="1" applyAlignment="1" applyProtection="1">
      <alignment horizontal="left" vertical="top" wrapText="1"/>
      <protection locked="0"/>
    </xf>
    <xf numFmtId="49" fontId="4" fillId="5" borderId="0" xfId="0" applyNumberFormat="1" applyFont="1" applyFill="1" applyAlignment="1" applyProtection="1">
      <alignment horizontal="left" vertical="top"/>
      <protection locked="0"/>
    </xf>
    <xf numFmtId="49" fontId="2" fillId="5" borderId="0" xfId="0" applyNumberFormat="1" applyFont="1" applyFill="1" applyAlignment="1" applyProtection="1">
      <alignment horizontal="left" vertical="top" wrapText="1"/>
      <protection locked="0"/>
    </xf>
    <xf numFmtId="49" fontId="7" fillId="5" borderId="0" xfId="0" applyNumberFormat="1" applyFont="1" applyFill="1" applyAlignment="1" applyProtection="1">
      <alignment horizontal="left" vertical="top" wrapText="1"/>
      <protection locked="0"/>
    </xf>
    <xf numFmtId="49" fontId="11" fillId="5" borderId="0" xfId="0" applyNumberFormat="1" applyFont="1" applyFill="1" applyAlignment="1" applyProtection="1">
      <alignment horizontal="left" vertical="top"/>
      <protection locked="0"/>
    </xf>
    <xf numFmtId="49" fontId="11" fillId="5" borderId="0" xfId="0" applyNumberFormat="1" applyFont="1" applyFill="1" applyAlignment="1" applyProtection="1">
      <alignment horizontal="left" vertical="top" wrapText="1"/>
      <protection locked="0"/>
    </xf>
    <xf numFmtId="49" fontId="10" fillId="5" borderId="0" xfId="0" applyNumberFormat="1" applyFont="1" applyFill="1" applyAlignment="1" applyProtection="1">
      <alignment horizontal="left" vertical="top"/>
      <protection locked="0"/>
    </xf>
    <xf numFmtId="49" fontId="10" fillId="5" borderId="0" xfId="0" applyNumberFormat="1" applyFont="1" applyFill="1" applyAlignment="1" applyProtection="1">
      <alignment horizontal="left" vertical="top" wrapText="1"/>
      <protection locked="0"/>
    </xf>
    <xf numFmtId="49" fontId="2" fillId="5" borderId="0" xfId="0" applyNumberFormat="1" applyFont="1" applyFill="1" applyAlignment="1" applyProtection="1">
      <alignment horizontal="left" vertical="top"/>
      <protection locked="0"/>
    </xf>
    <xf numFmtId="49" fontId="4" fillId="6" borderId="0" xfId="0" applyNumberFormat="1" applyFont="1" applyFill="1" applyBorder="1" applyAlignment="1" applyProtection="1">
      <alignment horizontal="left" vertical="top" wrapText="1"/>
      <protection locked="0"/>
    </xf>
    <xf numFmtId="49" fontId="7" fillId="5" borderId="0" xfId="0" applyNumberFormat="1" applyFont="1" applyFill="1" applyAlignment="1" applyProtection="1">
      <alignment horizontal="center" vertical="top" wrapText="1"/>
      <protection locked="0"/>
    </xf>
    <xf numFmtId="49" fontId="7" fillId="5" borderId="0" xfId="18" applyNumberFormat="1" applyFont="1" applyFill="1" applyBorder="1" applyAlignment="1" applyProtection="1">
      <alignment horizontal="center" vertical="top" wrapText="1"/>
      <protection locked="0"/>
    </xf>
    <xf numFmtId="0" fontId="4" fillId="7" borderId="0" xfId="0" applyFont="1" applyFill="1" applyAlignment="1" applyProtection="1">
      <alignment horizontal="left" vertical="top" wrapText="1"/>
      <protection locked="0"/>
    </xf>
    <xf numFmtId="49" fontId="4" fillId="5" borderId="0" xfId="0" applyNumberFormat="1" applyFont="1" applyFill="1" applyBorder="1" applyAlignment="1" applyProtection="1">
      <alignment horizontal="left" vertical="top" wrapText="1"/>
      <protection locked="0"/>
    </xf>
    <xf numFmtId="49" fontId="4" fillId="5" borderId="0" xfId="0" applyNumberFormat="1" applyFont="1" applyFill="1" applyAlignment="1" applyProtection="1">
      <alignment horizontal="center" vertical="top" wrapText="1"/>
      <protection locked="0"/>
    </xf>
    <xf numFmtId="49" fontId="16" fillId="5" borderId="0" xfId="0" applyNumberFormat="1" applyFont="1" applyFill="1" applyAlignment="1" applyProtection="1">
      <alignment horizontal="left" vertical="top"/>
      <protection locked="0"/>
    </xf>
    <xf numFmtId="49" fontId="16" fillId="5" borderId="0" xfId="0" applyNumberFormat="1" applyFont="1" applyFill="1" applyAlignment="1" applyProtection="1">
      <alignment horizontal="left" vertical="top" wrapText="1"/>
      <protection locked="0"/>
    </xf>
    <xf numFmtId="49" fontId="16" fillId="5" borderId="0" xfId="0" applyNumberFormat="1" applyFont="1" applyFill="1" applyAlignment="1" applyProtection="1">
      <alignment horizontal="center" vertical="top" wrapText="1"/>
      <protection locked="0"/>
    </xf>
    <xf numFmtId="49" fontId="18" fillId="5" borderId="0" xfId="0" applyNumberFormat="1" applyFont="1" applyFill="1" applyAlignment="1" applyProtection="1">
      <alignment horizontal="center" vertical="top" wrapText="1"/>
      <protection locked="0"/>
    </xf>
    <xf numFmtId="0" fontId="16" fillId="7" borderId="0" xfId="0" applyFont="1" applyFill="1" applyAlignment="1" applyProtection="1">
      <alignment horizontal="left" vertical="top" wrapText="1"/>
      <protection locked="0"/>
    </xf>
    <xf numFmtId="49" fontId="7" fillId="5" borderId="0" xfId="0" applyNumberFormat="1" applyFont="1" applyFill="1" applyBorder="1" applyAlignment="1" applyProtection="1">
      <alignment horizontal="center" vertical="top" wrapText="1"/>
      <protection locked="0"/>
    </xf>
    <xf numFmtId="49" fontId="6" fillId="5" borderId="0" xfId="0" applyNumberFormat="1" applyFont="1" applyFill="1" applyBorder="1" applyAlignment="1" applyProtection="1">
      <alignment horizontal="center" vertical="top" wrapText="1"/>
      <protection locked="0"/>
    </xf>
    <xf numFmtId="166" fontId="6" fillId="5" borderId="0" xfId="0" applyNumberFormat="1" applyFont="1" applyFill="1" applyBorder="1" applyAlignment="1" applyProtection="1">
      <alignment horizontal="center" vertical="top" wrapText="1"/>
      <protection locked="0"/>
    </xf>
    <xf numFmtId="49" fontId="4" fillId="6" borderId="0" xfId="0" applyNumberFormat="1" applyFont="1" applyFill="1" applyAlignment="1" applyProtection="1">
      <alignment horizontal="left" vertical="top" wrapText="1"/>
      <protection locked="0"/>
    </xf>
    <xf numFmtId="49" fontId="5" fillId="8" borderId="0" xfId="0" applyNumberFormat="1" applyFont="1" applyFill="1" applyAlignment="1" applyProtection="1">
      <alignment horizontal="left" vertical="top" wrapText="1"/>
      <protection locked="0"/>
    </xf>
    <xf numFmtId="49" fontId="12" fillId="5" borderId="0" xfId="0" applyNumberFormat="1" applyFont="1" applyFill="1" applyAlignment="1" applyProtection="1">
      <alignment horizontal="center" vertical="top" wrapText="1"/>
      <protection locked="0"/>
    </xf>
    <xf numFmtId="166" fontId="2" fillId="5" borderId="0" xfId="0" applyNumberFormat="1" applyFont="1" applyFill="1" applyAlignment="1" applyProtection="1">
      <alignment horizontal="right" vertical="top"/>
      <protection locked="0"/>
    </xf>
    <xf numFmtId="0" fontId="2" fillId="7" borderId="0" xfId="0" applyFont="1" applyFill="1" applyAlignment="1" applyProtection="1">
      <alignment horizontal="left" vertical="top"/>
      <protection locked="0"/>
    </xf>
    <xf numFmtId="49" fontId="8" fillId="5" borderId="0" xfId="0" applyNumberFormat="1" applyFont="1" applyFill="1" applyAlignment="1" applyProtection="1">
      <alignment horizontal="left" vertical="top"/>
      <protection locked="0"/>
    </xf>
    <xf numFmtId="49" fontId="9" fillId="5" borderId="0" xfId="0" applyNumberFormat="1" applyFont="1" applyFill="1" applyAlignment="1" applyProtection="1">
      <alignment horizontal="left" vertical="top" wrapText="1"/>
      <protection locked="0"/>
    </xf>
    <xf numFmtId="165" fontId="2" fillId="5" borderId="0" xfId="0" applyNumberFormat="1" applyFont="1" applyFill="1" applyAlignment="1" applyProtection="1">
      <alignment horizontal="left" vertical="top"/>
      <protection locked="0"/>
    </xf>
    <xf numFmtId="165" fontId="2" fillId="5" borderId="0" xfId="0" applyNumberFormat="1" applyFont="1" applyFill="1" applyAlignment="1" applyProtection="1">
      <alignment horizontal="justify" vertical="top" wrapText="1"/>
      <protection locked="0"/>
    </xf>
    <xf numFmtId="0" fontId="2" fillId="5" borderId="0" xfId="0" applyFont="1" applyFill="1" applyAlignment="1" applyProtection="1">
      <alignment horizontal="left" vertical="top" wrapText="1"/>
      <protection locked="0"/>
    </xf>
    <xf numFmtId="49" fontId="17" fillId="6" borderId="0" xfId="0" applyNumberFormat="1" applyFont="1" applyFill="1" applyAlignment="1" applyProtection="1">
      <alignment horizontal="left" vertical="top" wrapText="1"/>
      <protection locked="0"/>
    </xf>
    <xf numFmtId="49" fontId="17" fillId="5" borderId="0" xfId="0" applyNumberFormat="1" applyFont="1" applyFill="1" applyAlignment="1" applyProtection="1">
      <alignment horizontal="left" vertical="top" wrapText="1"/>
      <protection locked="0"/>
    </xf>
    <xf numFmtId="49" fontId="4" fillId="5" borderId="0" xfId="0" applyNumberFormat="1" applyFont="1" applyFill="1" applyAlignment="1" applyProtection="1">
      <alignment horizontal="right" vertical="top" wrapText="1"/>
      <protection locked="0"/>
    </xf>
    <xf numFmtId="49" fontId="19" fillId="5" borderId="0" xfId="0" applyNumberFormat="1" applyFont="1" applyFill="1" applyAlignment="1" applyProtection="1">
      <alignment horizontal="left" vertical="top"/>
      <protection locked="0"/>
    </xf>
    <xf numFmtId="49" fontId="19" fillId="5" borderId="0" xfId="0" applyNumberFormat="1" applyFont="1" applyFill="1" applyAlignment="1" applyProtection="1">
      <alignment horizontal="left" vertical="top" wrapText="1"/>
      <protection locked="0"/>
    </xf>
    <xf numFmtId="167" fontId="4" fillId="5" borderId="5" xfId="0" applyNumberFormat="1" applyFont="1" applyFill="1" applyBorder="1" applyAlignment="1" applyProtection="1">
      <alignment horizontal="left" vertical="top"/>
      <protection locked="0"/>
    </xf>
    <xf numFmtId="0" fontId="2" fillId="0" borderId="5" xfId="0" applyFont="1" applyBorder="1" applyAlignment="1" applyProtection="1">
      <alignment horizontal="left" vertical="top"/>
      <protection locked="0"/>
    </xf>
    <xf numFmtId="166" fontId="14" fillId="5" borderId="0" xfId="0" applyNumberFormat="1" applyFont="1" applyFill="1" applyAlignment="1" applyProtection="1">
      <alignment horizontal="left" vertical="top" wrapText="1"/>
      <protection locked="0"/>
    </xf>
    <xf numFmtId="49" fontId="2" fillId="5" borderId="0" xfId="0" applyNumberFormat="1" applyFont="1" applyFill="1" applyAlignment="1" applyProtection="1">
      <alignment horizontal="right" vertical="top" wrapText="1"/>
      <protection locked="0"/>
    </xf>
    <xf numFmtId="49" fontId="21" fillId="0" borderId="0" xfId="22" applyNumberFormat="1" applyFont="1" applyFill="1" applyBorder="1" applyAlignment="1" applyProtection="1">
      <alignment horizontal="left" vertical="top" wrapText="1"/>
      <protection locked="0"/>
    </xf>
    <xf numFmtId="49" fontId="2" fillId="6" borderId="0" xfId="0" applyNumberFormat="1" applyFont="1" applyFill="1" applyBorder="1" applyAlignment="1" applyProtection="1">
      <alignment horizontal="left" vertical="top" wrapText="1"/>
      <protection locked="0"/>
    </xf>
    <xf numFmtId="166" fontId="2" fillId="6" borderId="0" xfId="0" applyNumberFormat="1" applyFont="1" applyFill="1" applyAlignment="1" applyProtection="1">
      <alignment horizontal="right" vertical="top" wrapText="1"/>
      <protection locked="0"/>
    </xf>
    <xf numFmtId="49" fontId="13" fillId="5" borderId="0" xfId="0" applyNumberFormat="1" applyFont="1" applyFill="1" applyAlignment="1" applyProtection="1">
      <alignment horizontal="left" vertical="top" wrapText="1"/>
      <protection locked="0"/>
    </xf>
    <xf numFmtId="2" fontId="7" fillId="5" borderId="0" xfId="0" applyNumberFormat="1" applyFont="1" applyFill="1" applyBorder="1" applyAlignment="1" applyProtection="1">
      <alignment horizontal="left" vertical="top" wrapText="1"/>
      <protection locked="0"/>
    </xf>
    <xf numFmtId="166" fontId="17" fillId="5" borderId="0" xfId="0" applyNumberFormat="1" applyFont="1" applyFill="1" applyBorder="1" applyAlignment="1" applyProtection="1">
      <alignment horizontal="right" vertical="top" wrapText="1"/>
      <protection locked="0"/>
    </xf>
    <xf numFmtId="49" fontId="5" fillId="5" borderId="0" xfId="0" applyNumberFormat="1" applyFont="1" applyFill="1" applyAlignment="1" applyProtection="1">
      <alignment horizontal="left" vertical="top" wrapText="1"/>
      <protection locked="0"/>
    </xf>
    <xf numFmtId="166" fontId="5" fillId="5" borderId="0" xfId="0" applyNumberFormat="1" applyFont="1" applyFill="1" applyAlignment="1" applyProtection="1">
      <alignment horizontal="right" vertical="top" wrapText="1"/>
      <protection locked="0"/>
    </xf>
    <xf numFmtId="49" fontId="13" fillId="5" borderId="0" xfId="0" applyNumberFormat="1" applyFont="1" applyFill="1" applyBorder="1" applyAlignment="1" applyProtection="1">
      <alignment horizontal="left" vertical="top" wrapText="1"/>
      <protection locked="0"/>
    </xf>
    <xf numFmtId="0" fontId="2" fillId="9" borderId="0" xfId="0" applyFont="1" applyFill="1" applyAlignment="1" applyProtection="1">
      <alignment horizontal="left" vertical="top" wrapText="1"/>
      <protection locked="0"/>
    </xf>
    <xf numFmtId="49" fontId="29" fillId="5" borderId="0" xfId="0" applyNumberFormat="1" applyFont="1" applyFill="1" applyAlignment="1" applyProtection="1">
      <alignment horizontal="left" vertical="top"/>
      <protection locked="0"/>
    </xf>
    <xf numFmtId="49" fontId="29" fillId="5" borderId="0" xfId="0" applyNumberFormat="1" applyFont="1" applyFill="1" applyAlignment="1" applyProtection="1">
      <alignment horizontal="left" vertical="top" wrapText="1"/>
      <protection locked="0"/>
    </xf>
    <xf numFmtId="49" fontId="17" fillId="5" borderId="0" xfId="0" applyNumberFormat="1" applyFont="1" applyFill="1" applyAlignment="1" applyProtection="1">
      <alignment horizontal="center" vertical="top" wrapText="1"/>
      <protection locked="0"/>
    </xf>
    <xf numFmtId="0" fontId="17" fillId="7" borderId="0" xfId="0" applyFont="1" applyFill="1" applyAlignment="1" applyProtection="1">
      <alignment horizontal="left" vertical="top" wrapText="1"/>
      <protection locked="0"/>
    </xf>
    <xf numFmtId="49" fontId="15" fillId="5" borderId="0" xfId="0" applyNumberFormat="1" applyFont="1" applyFill="1" applyBorder="1" applyAlignment="1" applyProtection="1">
      <alignment horizontal="left" vertical="top" wrapText="1"/>
      <protection locked="0"/>
    </xf>
    <xf numFmtId="49" fontId="15" fillId="5" borderId="0" xfId="18" applyNumberFormat="1" applyFont="1" applyFill="1" applyBorder="1" applyAlignment="1" applyProtection="1">
      <alignment horizontal="center" vertical="top" wrapText="1"/>
      <protection locked="0"/>
    </xf>
    <xf numFmtId="49" fontId="2" fillId="0" borderId="0" xfId="0" applyNumberFormat="1" applyFont="1" applyFill="1" applyAlignment="1" applyProtection="1">
      <alignment horizontal="left" vertical="top"/>
      <protection locked="0"/>
    </xf>
    <xf numFmtId="49" fontId="2" fillId="0" borderId="0" xfId="0" applyNumberFormat="1" applyFont="1" applyFill="1" applyAlignment="1" applyProtection="1">
      <alignment horizontal="left" vertical="top" wrapText="1"/>
      <protection locked="0"/>
    </xf>
    <xf numFmtId="49" fontId="4" fillId="0" borderId="0" xfId="0" applyNumberFormat="1" applyFont="1" applyFill="1" applyBorder="1" applyAlignment="1" applyProtection="1">
      <alignment horizontal="left" vertical="top" wrapText="1"/>
      <protection locked="0"/>
    </xf>
    <xf numFmtId="166" fontId="4" fillId="0" borderId="0" xfId="0" applyNumberFormat="1" applyFont="1" applyFill="1" applyAlignment="1" applyProtection="1">
      <alignment horizontal="right" vertical="top" wrapText="1"/>
      <protection locked="0"/>
    </xf>
    <xf numFmtId="49" fontId="2" fillId="6" borderId="0" xfId="0" applyNumberFormat="1" applyFont="1" applyFill="1" applyAlignment="1" applyProtection="1">
      <alignment horizontal="left" vertical="top" wrapText="1"/>
      <protection locked="0"/>
    </xf>
    <xf numFmtId="167" fontId="3" fillId="5" borderId="5" xfId="0" applyNumberFormat="1" applyFont="1" applyFill="1" applyBorder="1" applyAlignment="1" applyProtection="1">
      <alignment horizontal="left" vertical="top"/>
      <protection locked="0"/>
    </xf>
    <xf numFmtId="49" fontId="17" fillId="5" borderId="0" xfId="0" applyNumberFormat="1" applyFont="1" applyFill="1" applyBorder="1" applyAlignment="1" applyProtection="1">
      <alignment horizontal="left" vertical="top" wrapText="1"/>
      <protection locked="0"/>
    </xf>
    <xf numFmtId="49" fontId="20" fillId="5" borderId="0" xfId="18" applyNumberFormat="1" applyFont="1" applyFill="1" applyBorder="1" applyAlignment="1" applyProtection="1">
      <alignment horizontal="center" vertical="top" wrapText="1"/>
      <protection locked="0"/>
    </xf>
    <xf numFmtId="49" fontId="20" fillId="5" borderId="0" xfId="0" applyNumberFormat="1" applyFont="1" applyFill="1" applyAlignment="1" applyProtection="1">
      <alignment horizontal="center" vertical="top" wrapText="1"/>
      <protection locked="0"/>
    </xf>
    <xf numFmtId="3" fontId="4" fillId="5" borderId="0" xfId="0" applyNumberFormat="1" applyFont="1" applyFill="1" applyAlignment="1" applyProtection="1">
      <alignment horizontal="right" vertical="top"/>
      <protection locked="0"/>
    </xf>
    <xf numFmtId="49" fontId="4" fillId="0" borderId="0" xfId="24" applyNumberFormat="1" applyFont="1" applyFill="1" applyBorder="1" applyAlignment="1" applyProtection="1">
      <alignment horizontal="left" vertical="top" wrapText="1"/>
      <protection locked="0"/>
    </xf>
    <xf numFmtId="49" fontId="4" fillId="5" borderId="0" xfId="24" applyNumberFormat="1" applyFont="1" applyFill="1" applyBorder="1" applyAlignment="1" applyProtection="1">
      <alignment horizontal="left" vertical="top" wrapText="1"/>
      <protection locked="0"/>
    </xf>
    <xf numFmtId="49" fontId="17" fillId="6" borderId="0" xfId="0" applyNumberFormat="1" applyFont="1" applyFill="1" applyBorder="1" applyAlignment="1" applyProtection="1">
      <alignment horizontal="left" vertical="top" wrapText="1"/>
      <protection locked="0"/>
    </xf>
    <xf numFmtId="0" fontId="4" fillId="0" borderId="0" xfId="25" applyFont="1" applyFill="1" applyBorder="1" applyAlignment="1" applyProtection="1">
      <alignment horizontal="left" vertical="top" wrapText="1"/>
      <protection locked="0"/>
    </xf>
    <xf numFmtId="49" fontId="14" fillId="5" borderId="0" xfId="0" applyNumberFormat="1" applyFont="1" applyFill="1" applyBorder="1" applyAlignment="1" applyProtection="1">
      <alignment horizontal="left" vertical="top" wrapText="1"/>
      <protection locked="0"/>
    </xf>
    <xf numFmtId="166" fontId="4" fillId="5" borderId="0" xfId="0" applyNumberFormat="1" applyFont="1" applyFill="1" applyAlignment="1" applyProtection="1">
      <alignment horizontal="center" vertical="top" wrapText="1"/>
      <protection locked="0"/>
    </xf>
    <xf numFmtId="166" fontId="5" fillId="6" borderId="0" xfId="0" applyNumberFormat="1" applyFont="1" applyFill="1" applyAlignment="1" applyProtection="1">
      <alignment horizontal="left" vertical="top" wrapText="1"/>
      <protection locked="0"/>
    </xf>
    <xf numFmtId="49" fontId="6" fillId="5" borderId="0" xfId="18" applyNumberFormat="1" applyFont="1" applyFill="1" applyBorder="1" applyAlignment="1" applyProtection="1">
      <alignment horizontal="center" vertical="top" wrapText="1"/>
      <protection locked="0"/>
    </xf>
    <xf numFmtId="49" fontId="11" fillId="0" borderId="0" xfId="0" applyNumberFormat="1" applyFont="1" applyFill="1" applyAlignment="1" applyProtection="1">
      <alignment horizontal="left" vertical="top"/>
      <protection locked="0"/>
    </xf>
    <xf numFmtId="49" fontId="11" fillId="0" borderId="0" xfId="0" applyNumberFormat="1" applyFont="1" applyFill="1" applyAlignment="1" applyProtection="1">
      <alignment horizontal="left" vertical="top" wrapText="1"/>
      <protection locked="0"/>
    </xf>
    <xf numFmtId="166" fontId="5" fillId="8" borderId="0" xfId="0" applyNumberFormat="1" applyFont="1" applyFill="1" applyAlignment="1" applyProtection="1">
      <alignment horizontal="left" vertical="top" wrapText="1"/>
      <protection locked="0"/>
    </xf>
    <xf numFmtId="166" fontId="2" fillId="0" borderId="0" xfId="0" applyNumberFormat="1" applyFont="1" applyFill="1" applyAlignment="1" applyProtection="1">
      <alignment horizontal="right" vertical="top" wrapText="1"/>
      <protection locked="0"/>
    </xf>
    <xf numFmtId="49" fontId="15" fillId="5" borderId="0" xfId="0" applyNumberFormat="1" applyFont="1" applyFill="1" applyAlignment="1" applyProtection="1">
      <alignment horizontal="left" vertical="top" wrapText="1"/>
      <protection locked="0"/>
    </xf>
    <xf numFmtId="49" fontId="4" fillId="5" borderId="0" xfId="0" applyNumberFormat="1" applyFont="1" applyFill="1" applyBorder="1" applyAlignment="1" applyProtection="1">
      <alignment horizontal="center" vertical="top" wrapText="1"/>
      <protection locked="0"/>
    </xf>
    <xf numFmtId="49" fontId="2" fillId="7" borderId="0" xfId="0" applyNumberFormat="1" applyFont="1" applyFill="1" applyAlignment="1" applyProtection="1">
      <alignment horizontal="left" vertical="top"/>
      <protection locked="0"/>
    </xf>
    <xf numFmtId="49" fontId="2" fillId="7" borderId="0" xfId="0" applyNumberFormat="1" applyFont="1" applyFill="1" applyAlignment="1" applyProtection="1">
      <alignment horizontal="left" vertical="top" wrapText="1"/>
      <protection locked="0"/>
    </xf>
    <xf numFmtId="0" fontId="7" fillId="0" borderId="0" xfId="0" applyFont="1" applyAlignment="1" applyProtection="1">
      <alignment horizontal="center" vertical="top" wrapText="1"/>
      <protection locked="0"/>
    </xf>
    <xf numFmtId="49" fontId="7" fillId="5" borderId="0" xfId="0" applyNumberFormat="1" applyFont="1" applyFill="1" applyAlignment="1" applyProtection="1">
      <alignment horizontal="center" vertical="top"/>
      <protection locked="0"/>
    </xf>
    <xf numFmtId="165" fontId="7" fillId="5" borderId="0" xfId="0" applyNumberFormat="1" applyFont="1" applyFill="1" applyAlignment="1" applyProtection="1">
      <alignment horizontal="center" vertical="top" wrapText="1"/>
      <protection locked="0"/>
    </xf>
    <xf numFmtId="0" fontId="7" fillId="0" borderId="5" xfId="0" applyFont="1" applyBorder="1" applyAlignment="1" applyProtection="1">
      <alignment horizontal="center" vertical="top"/>
      <protection locked="0"/>
    </xf>
    <xf numFmtId="49" fontId="7" fillId="0" borderId="0" xfId="0" applyNumberFormat="1" applyFont="1" applyFill="1" applyAlignment="1" applyProtection="1">
      <alignment horizontal="center" vertical="top" wrapText="1"/>
      <protection locked="0"/>
    </xf>
    <xf numFmtId="167" fontId="12" fillId="5" borderId="5" xfId="0" applyNumberFormat="1" applyFont="1" applyFill="1" applyBorder="1" applyAlignment="1" applyProtection="1">
      <alignment horizontal="center" vertical="top"/>
      <protection locked="0"/>
    </xf>
    <xf numFmtId="49" fontId="12" fillId="5" borderId="0" xfId="0" applyNumberFormat="1" applyFont="1" applyFill="1" applyBorder="1" applyAlignment="1" applyProtection="1">
      <alignment horizontal="center" vertical="top" wrapText="1"/>
      <protection locked="0"/>
    </xf>
    <xf numFmtId="49" fontId="7" fillId="7" borderId="0" xfId="0" applyNumberFormat="1" applyFont="1" applyFill="1" applyAlignment="1" applyProtection="1">
      <alignment horizontal="center" vertical="top" wrapText="1"/>
      <protection locked="0"/>
    </xf>
    <xf numFmtId="49" fontId="2" fillId="5" borderId="4" xfId="0" applyNumberFormat="1" applyFont="1" applyFill="1" applyBorder="1" applyAlignment="1" applyProtection="1">
      <alignment horizontal="center" vertical="top"/>
      <protection locked="0"/>
    </xf>
    <xf numFmtId="166" fontId="2" fillId="5" borderId="6" xfId="0" applyNumberFormat="1" applyFont="1" applyFill="1" applyBorder="1" applyAlignment="1" applyProtection="1">
      <alignment horizontal="right" vertical="top" wrapText="1"/>
      <protection locked="0"/>
    </xf>
    <xf numFmtId="166" fontId="6" fillId="5" borderId="6" xfId="0" applyNumberFormat="1" applyFont="1" applyFill="1" applyBorder="1" applyAlignment="1" applyProtection="1">
      <alignment horizontal="center" vertical="top" wrapText="1"/>
      <protection locked="0"/>
    </xf>
    <xf numFmtId="49" fontId="11" fillId="5" borderId="0" xfId="0" applyNumberFormat="1" applyFont="1" applyFill="1" applyBorder="1" applyAlignment="1" applyProtection="1">
      <alignment horizontal="left" vertical="top"/>
      <protection locked="0"/>
    </xf>
    <xf numFmtId="49" fontId="11" fillId="5" borderId="0" xfId="0" applyNumberFormat="1" applyFont="1" applyFill="1" applyBorder="1" applyAlignment="1" applyProtection="1">
      <alignment horizontal="left" vertical="top" wrapText="1"/>
      <protection locked="0"/>
    </xf>
    <xf numFmtId="49" fontId="4" fillId="5" borderId="0" xfId="0" applyNumberFormat="1" applyFont="1" applyFill="1" applyAlignment="1" applyProtection="1">
      <alignment vertical="top"/>
      <protection locked="0"/>
    </xf>
    <xf numFmtId="49" fontId="4" fillId="5" borderId="0" xfId="0" applyNumberFormat="1" applyFont="1" applyFill="1" applyBorder="1" applyAlignment="1" applyProtection="1">
      <alignment vertical="top"/>
      <protection locked="0"/>
    </xf>
    <xf numFmtId="166" fontId="17" fillId="6" borderId="0" xfId="0" applyNumberFormat="1" applyFont="1" applyFill="1" applyAlignment="1" applyProtection="1">
      <alignment horizontal="right" vertical="top" wrapText="1"/>
      <protection locked="0"/>
    </xf>
    <xf numFmtId="49" fontId="38" fillId="5" borderId="0" xfId="0" applyNumberFormat="1" applyFont="1" applyFill="1" applyBorder="1" applyAlignment="1" applyProtection="1">
      <alignment horizontal="center" vertical="top" wrapText="1"/>
      <protection locked="0"/>
    </xf>
    <xf numFmtId="49" fontId="39" fillId="5" borderId="0" xfId="0" applyNumberFormat="1" applyFont="1" applyFill="1" applyBorder="1" applyAlignment="1" applyProtection="1">
      <alignment horizontal="center" vertical="top" wrapText="1"/>
      <protection locked="0"/>
    </xf>
    <xf numFmtId="0" fontId="40" fillId="0" borderId="0" xfId="0" applyFont="1" applyBorder="1" applyAlignment="1">
      <alignment vertical="top" wrapText="1"/>
    </xf>
    <xf numFmtId="166" fontId="41" fillId="5" borderId="0" xfId="0" applyNumberFormat="1" applyFont="1" applyFill="1" applyAlignment="1" applyProtection="1">
      <alignment horizontal="right" vertical="top" wrapText="1"/>
      <protection locked="0"/>
    </xf>
    <xf numFmtId="0" fontId="41" fillId="7" borderId="0" xfId="0" applyFont="1" applyFill="1" applyAlignment="1" applyProtection="1">
      <alignment horizontal="left" vertical="top" wrapText="1"/>
      <protection locked="0"/>
    </xf>
    <xf numFmtId="2" fontId="4" fillId="5" borderId="0" xfId="0" applyNumberFormat="1" applyFont="1" applyFill="1" applyBorder="1" applyAlignment="1" applyProtection="1">
      <alignment vertical="top" wrapText="1"/>
      <protection locked="0"/>
    </xf>
    <xf numFmtId="49" fontId="10" fillId="5" borderId="0" xfId="0" applyNumberFormat="1" applyFont="1" applyFill="1" applyBorder="1" applyAlignment="1" applyProtection="1">
      <alignment horizontal="left" vertical="top" wrapText="1"/>
      <protection locked="0"/>
    </xf>
    <xf numFmtId="49" fontId="4" fillId="6" borderId="3" xfId="0" applyNumberFormat="1" applyFont="1" applyFill="1" applyBorder="1" applyAlignment="1" applyProtection="1">
      <alignment horizontal="left" vertical="center"/>
      <protection locked="0"/>
    </xf>
    <xf numFmtId="49" fontId="12" fillId="6" borderId="3" xfId="0" applyNumberFormat="1" applyFont="1" applyFill="1" applyBorder="1" applyAlignment="1" applyProtection="1">
      <alignment horizontal="center" vertical="center" wrapText="1"/>
      <protection locked="0"/>
    </xf>
    <xf numFmtId="49" fontId="34" fillId="6" borderId="3" xfId="0" applyNumberFormat="1" applyFont="1" applyFill="1" applyBorder="1" applyAlignment="1" applyProtection="1">
      <alignment horizontal="center" vertical="center" wrapText="1"/>
      <protection locked="0"/>
    </xf>
    <xf numFmtId="0" fontId="4" fillId="6" borderId="0" xfId="0" applyFont="1" applyFill="1" applyAlignment="1" applyProtection="1">
      <alignment horizontal="center" vertical="center" wrapText="1"/>
      <protection locked="0"/>
    </xf>
    <xf numFmtId="0" fontId="4" fillId="6" borderId="0" xfId="0" applyFont="1" applyFill="1" applyAlignment="1" applyProtection="1">
      <alignment horizontal="left" vertical="center" wrapText="1"/>
      <protection locked="0"/>
    </xf>
    <xf numFmtId="0" fontId="4" fillId="6" borderId="0" xfId="0" applyFont="1" applyFill="1" applyBorder="1" applyAlignment="1" applyProtection="1">
      <alignment horizontal="left" vertical="center" wrapText="1"/>
      <protection locked="0"/>
    </xf>
    <xf numFmtId="49" fontId="4" fillId="0" borderId="0" xfId="0" applyNumberFormat="1" applyFont="1" applyFill="1" applyAlignment="1" applyProtection="1">
      <alignment horizontal="left" vertical="top"/>
      <protection locked="0"/>
    </xf>
    <xf numFmtId="49" fontId="20" fillId="5" borderId="0" xfId="0" applyNumberFormat="1" applyFont="1" applyFill="1" applyBorder="1" applyAlignment="1" applyProtection="1">
      <alignment horizontal="left" vertical="top" wrapText="1"/>
      <protection locked="0"/>
    </xf>
    <xf numFmtId="49" fontId="2" fillId="5" borderId="0" xfId="23" applyNumberFormat="1" applyFont="1" applyFill="1" applyAlignment="1" applyProtection="1">
      <alignment horizontal="left" vertical="top" wrapText="1"/>
    </xf>
    <xf numFmtId="166" fontId="4" fillId="5" borderId="0" xfId="0" applyNumberFormat="1" applyFont="1" applyFill="1" applyBorder="1" applyAlignment="1" applyProtection="1">
      <alignment vertical="top" wrapText="1"/>
      <protection locked="0"/>
    </xf>
    <xf numFmtId="166" fontId="4" fillId="5" borderId="0" xfId="0" applyNumberFormat="1" applyFont="1" applyFill="1" applyBorder="1" applyAlignment="1" applyProtection="1">
      <alignment horizontal="left" vertical="top" wrapText="1"/>
      <protection locked="0"/>
    </xf>
    <xf numFmtId="166" fontId="4" fillId="5" borderId="0" xfId="0" applyNumberFormat="1" applyFont="1" applyFill="1" applyAlignment="1" applyProtection="1">
      <alignment vertical="top"/>
      <protection locked="0"/>
    </xf>
    <xf numFmtId="166" fontId="4" fillId="5" borderId="0" xfId="0" applyNumberFormat="1" applyFont="1" applyFill="1" applyBorder="1" applyAlignment="1" applyProtection="1">
      <alignment vertical="top"/>
      <protection locked="0"/>
    </xf>
    <xf numFmtId="0" fontId="24" fillId="6" borderId="0" xfId="0" applyFont="1" applyFill="1" applyAlignment="1">
      <alignment vertical="top"/>
    </xf>
    <xf numFmtId="49" fontId="20" fillId="5" borderId="0" xfId="0" applyNumberFormat="1" applyFont="1" applyFill="1" applyAlignment="1" applyProtection="1">
      <alignment vertical="top" wrapText="1"/>
      <protection locked="0"/>
    </xf>
    <xf numFmtId="0" fontId="40" fillId="5" borderId="0" xfId="0" applyFont="1" applyFill="1" applyBorder="1" applyAlignment="1">
      <alignment vertical="top" wrapText="1"/>
    </xf>
    <xf numFmtId="0" fontId="41" fillId="5" borderId="0" xfId="0" applyFont="1" applyFill="1" applyAlignment="1" applyProtection="1">
      <alignment horizontal="left" vertical="top" wrapText="1"/>
      <protection locked="0"/>
    </xf>
    <xf numFmtId="166" fontId="2" fillId="5" borderId="0" xfId="0" applyNumberFormat="1" applyFont="1" applyFill="1" applyAlignment="1" applyProtection="1">
      <alignment horizontal="left" vertical="top" wrapText="1"/>
      <protection locked="0"/>
    </xf>
    <xf numFmtId="49" fontId="16" fillId="0" borderId="0" xfId="0" applyNumberFormat="1" applyFont="1" applyFill="1" applyBorder="1" applyAlignment="1" applyProtection="1">
      <alignment horizontal="left" vertical="top" wrapText="1"/>
      <protection locked="0"/>
    </xf>
    <xf numFmtId="0" fontId="16" fillId="5" borderId="0" xfId="0" applyFont="1" applyFill="1" applyAlignment="1" applyProtection="1">
      <alignment horizontal="left" vertical="top" wrapText="1"/>
      <protection locked="0"/>
    </xf>
    <xf numFmtId="166" fontId="44" fillId="5" borderId="0" xfId="0" applyNumberFormat="1" applyFont="1" applyFill="1" applyAlignment="1" applyProtection="1">
      <alignment horizontal="right" vertical="top" wrapText="1"/>
      <protection locked="0"/>
    </xf>
    <xf numFmtId="49" fontId="2" fillId="10" borderId="0" xfId="0" applyNumberFormat="1" applyFont="1" applyFill="1" applyBorder="1" applyAlignment="1" applyProtection="1">
      <alignment horizontal="left" vertical="top" wrapText="1"/>
      <protection locked="0"/>
    </xf>
    <xf numFmtId="49" fontId="2" fillId="10" borderId="0" xfId="0" applyNumberFormat="1" applyFont="1" applyFill="1" applyAlignment="1" applyProtection="1">
      <alignment horizontal="left" vertical="top" wrapText="1"/>
      <protection locked="0"/>
    </xf>
    <xf numFmtId="49" fontId="4" fillId="10" borderId="0" xfId="0" applyNumberFormat="1" applyFont="1" applyFill="1" applyBorder="1" applyAlignment="1" applyProtection="1">
      <alignment horizontal="left" vertical="top" wrapText="1"/>
      <protection locked="0"/>
    </xf>
    <xf numFmtId="49" fontId="2" fillId="10" borderId="0" xfId="0" applyNumberFormat="1" applyFont="1" applyFill="1" applyBorder="1" applyAlignment="1" applyProtection="1">
      <alignment horizontal="left" vertical="top" wrapText="1"/>
    </xf>
    <xf numFmtId="49" fontId="4" fillId="10" borderId="0" xfId="0" applyNumberFormat="1" applyFont="1" applyFill="1" applyAlignment="1" applyProtection="1">
      <alignment horizontal="left" vertical="top"/>
      <protection locked="0"/>
    </xf>
    <xf numFmtId="49" fontId="4" fillId="10" borderId="0" xfId="0" applyNumberFormat="1" applyFont="1" applyFill="1" applyAlignment="1" applyProtection="1">
      <alignment horizontal="left" vertical="top" wrapText="1"/>
      <protection locked="0"/>
    </xf>
    <xf numFmtId="49" fontId="7" fillId="10" borderId="0" xfId="0" applyNumberFormat="1" applyFont="1" applyFill="1" applyAlignment="1" applyProtection="1">
      <alignment horizontal="center" vertical="top" wrapText="1"/>
      <protection locked="0"/>
    </xf>
    <xf numFmtId="49" fontId="4" fillId="11" borderId="0" xfId="0" applyNumberFormat="1" applyFont="1" applyFill="1" applyAlignment="1" applyProtection="1">
      <alignment horizontal="left" vertical="top" wrapText="1"/>
      <protection locked="0"/>
    </xf>
    <xf numFmtId="49" fontId="11" fillId="10" borderId="0" xfId="0" applyNumberFormat="1" applyFont="1" applyFill="1" applyAlignment="1" applyProtection="1">
      <alignment horizontal="left" vertical="top"/>
      <protection locked="0"/>
    </xf>
    <xf numFmtId="49" fontId="11" fillId="10" borderId="0" xfId="0" applyNumberFormat="1" applyFont="1" applyFill="1" applyAlignment="1" applyProtection="1">
      <alignment horizontal="left" vertical="top" wrapText="1"/>
      <protection locked="0"/>
    </xf>
    <xf numFmtId="49" fontId="12" fillId="10" borderId="0" xfId="0" applyNumberFormat="1" applyFont="1" applyFill="1" applyAlignment="1" applyProtection="1">
      <alignment horizontal="center" vertical="top" wrapText="1"/>
      <protection locked="0"/>
    </xf>
    <xf numFmtId="49" fontId="4" fillId="10" borderId="0" xfId="0" applyNumberFormat="1" applyFont="1" applyFill="1" applyAlignment="1" applyProtection="1">
      <alignment horizontal="center" vertical="top" wrapText="1"/>
      <protection locked="0"/>
    </xf>
    <xf numFmtId="49" fontId="16" fillId="10" borderId="0" xfId="0" applyNumberFormat="1" applyFont="1" applyFill="1" applyBorder="1" applyAlignment="1" applyProtection="1">
      <alignment horizontal="left" vertical="top" wrapText="1"/>
      <protection locked="0"/>
    </xf>
    <xf numFmtId="49" fontId="2" fillId="10" borderId="0" xfId="0" applyNumberFormat="1" applyFont="1" applyFill="1" applyAlignment="1" applyProtection="1">
      <alignment horizontal="center" vertical="top" wrapText="1"/>
      <protection locked="0"/>
    </xf>
    <xf numFmtId="49" fontId="7" fillId="10" borderId="0" xfId="18" applyNumberFormat="1" applyFont="1" applyFill="1" applyBorder="1" applyAlignment="1" applyProtection="1">
      <alignment horizontal="center" vertical="top" wrapText="1"/>
      <protection locked="0"/>
    </xf>
    <xf numFmtId="49" fontId="4" fillId="11" borderId="0" xfId="0" applyNumberFormat="1" applyFont="1" applyFill="1" applyBorder="1" applyAlignment="1" applyProtection="1">
      <alignment horizontal="left" vertical="top" wrapText="1"/>
      <protection locked="0"/>
    </xf>
    <xf numFmtId="49" fontId="2" fillId="12" borderId="0" xfId="0" applyNumberFormat="1" applyFont="1" applyFill="1" applyAlignment="1" applyProtection="1">
      <alignment horizontal="left" vertical="top" wrapText="1"/>
      <protection locked="0"/>
    </xf>
    <xf numFmtId="49" fontId="2" fillId="12" borderId="0" xfId="0" applyNumberFormat="1" applyFont="1" applyFill="1" applyBorder="1" applyAlignment="1" applyProtection="1">
      <alignment horizontal="left" vertical="top" wrapText="1"/>
      <protection locked="0"/>
    </xf>
    <xf numFmtId="49" fontId="13" fillId="12" borderId="0" xfId="0" applyNumberFormat="1" applyFont="1" applyFill="1" applyBorder="1" applyAlignment="1" applyProtection="1">
      <alignment horizontal="left" vertical="top" wrapText="1"/>
      <protection locked="0"/>
    </xf>
    <xf numFmtId="49" fontId="7" fillId="12" borderId="0" xfId="0" applyNumberFormat="1" applyFont="1" applyFill="1" applyBorder="1" applyAlignment="1" applyProtection="1">
      <alignment horizontal="left" vertical="top" wrapText="1"/>
      <protection locked="0"/>
    </xf>
    <xf numFmtId="49" fontId="16" fillId="12" borderId="0" xfId="0" applyNumberFormat="1" applyFont="1" applyFill="1" applyAlignment="1" applyProtection="1">
      <alignment horizontal="left" vertical="top" wrapText="1"/>
      <protection locked="0"/>
    </xf>
    <xf numFmtId="0" fontId="7" fillId="12" borderId="0" xfId="0" applyFont="1" applyFill="1" applyBorder="1" applyAlignment="1" applyProtection="1">
      <alignment horizontal="left" vertical="top" wrapText="1"/>
      <protection locked="0"/>
    </xf>
    <xf numFmtId="49" fontId="4" fillId="12" borderId="0" xfId="0" applyNumberFormat="1" applyFont="1" applyFill="1" applyAlignment="1" applyProtection="1">
      <alignment horizontal="left" vertical="top" wrapText="1"/>
      <protection locked="0"/>
    </xf>
    <xf numFmtId="49" fontId="17" fillId="13" borderId="0" xfId="0" applyNumberFormat="1" applyFont="1" applyFill="1" applyAlignment="1" applyProtection="1">
      <alignment horizontal="left" vertical="top" wrapText="1"/>
      <protection locked="0"/>
    </xf>
    <xf numFmtId="166" fontId="17" fillId="13" borderId="0" xfId="0" applyNumberFormat="1" applyFont="1" applyFill="1" applyAlignment="1" applyProtection="1">
      <alignment horizontal="right" vertical="top" wrapText="1"/>
      <protection locked="0"/>
    </xf>
    <xf numFmtId="49" fontId="8" fillId="10" borderId="0" xfId="0" applyNumberFormat="1" applyFont="1" applyFill="1" applyAlignment="1" applyProtection="1">
      <alignment horizontal="left" vertical="top"/>
      <protection locked="0"/>
    </xf>
    <xf numFmtId="49" fontId="9" fillId="10" borderId="0" xfId="0" applyNumberFormat="1" applyFont="1" applyFill="1" applyAlignment="1" applyProtection="1">
      <alignment horizontal="left" vertical="top" wrapText="1"/>
      <protection locked="0"/>
    </xf>
    <xf numFmtId="49" fontId="4" fillId="12" borderId="0" xfId="0" applyNumberFormat="1" applyFont="1" applyFill="1" applyAlignment="1" applyProtection="1">
      <alignment horizontal="left" vertical="top" wrapText="1"/>
      <protection locked="0"/>
    </xf>
    <xf numFmtId="49" fontId="23" fillId="6" borderId="0" xfId="0" applyNumberFormat="1" applyFont="1" applyFill="1" applyAlignment="1" applyProtection="1">
      <alignment horizontal="left" vertical="top" wrapText="1"/>
      <protection locked="0"/>
    </xf>
    <xf numFmtId="166" fontId="23" fillId="6" borderId="0" xfId="0" applyNumberFormat="1" applyFont="1" applyFill="1" applyAlignment="1" applyProtection="1">
      <alignment horizontal="right" vertical="top" wrapText="1"/>
      <protection locked="0"/>
    </xf>
    <xf numFmtId="49" fontId="23" fillId="5" borderId="0" xfId="0" applyNumberFormat="1" applyFont="1" applyFill="1" applyAlignment="1" applyProtection="1">
      <alignment horizontal="left" vertical="top" wrapText="1"/>
      <protection locked="0"/>
    </xf>
    <xf numFmtId="166" fontId="23" fillId="5" borderId="0" xfId="0" applyNumberFormat="1" applyFont="1" applyFill="1" applyAlignment="1" applyProtection="1">
      <alignment horizontal="right" vertical="top" wrapText="1"/>
      <protection locked="0"/>
    </xf>
    <xf numFmtId="166" fontId="4" fillId="12" borderId="0" xfId="0" applyNumberFormat="1" applyFont="1" applyFill="1" applyAlignment="1" applyProtection="1">
      <alignment horizontal="right" vertical="top" wrapText="1"/>
    </xf>
    <xf numFmtId="49" fontId="42" fillId="0" borderId="0" xfId="0" applyNumberFormat="1" applyFont="1" applyFill="1" applyBorder="1" applyAlignment="1" applyProtection="1">
      <alignment horizontal="left" vertical="top" wrapText="1"/>
      <protection locked="0"/>
    </xf>
    <xf numFmtId="166" fontId="21" fillId="5" borderId="4" xfId="0" applyNumberFormat="1" applyFont="1" applyFill="1" applyBorder="1" applyAlignment="1" applyProtection="1">
      <alignment horizontal="center" vertical="top" wrapText="1"/>
      <protection locked="0"/>
    </xf>
    <xf numFmtId="49" fontId="58" fillId="5" borderId="0" xfId="0" applyNumberFormat="1" applyFont="1" applyFill="1" applyAlignment="1" applyProtection="1">
      <alignment horizontal="left" vertical="top" wrapText="1"/>
      <protection locked="0"/>
    </xf>
    <xf numFmtId="49" fontId="59" fillId="10" borderId="0" xfId="0" applyNumberFormat="1" applyFont="1" applyFill="1" applyBorder="1" applyAlignment="1" applyProtection="1">
      <alignment horizontal="left" vertical="top" wrapText="1"/>
      <protection locked="0"/>
    </xf>
    <xf numFmtId="49" fontId="4" fillId="13" borderId="0" xfId="0" applyNumberFormat="1" applyFont="1" applyFill="1" applyBorder="1" applyAlignment="1" applyProtection="1">
      <alignment horizontal="left" vertical="top" wrapText="1"/>
      <protection locked="0"/>
    </xf>
    <xf numFmtId="49" fontId="11" fillId="12" borderId="0" xfId="0" applyNumberFormat="1" applyFont="1" applyFill="1" applyAlignment="1" applyProtection="1">
      <alignment horizontal="left" vertical="top"/>
      <protection locked="0"/>
    </xf>
    <xf numFmtId="49" fontId="11" fillId="12" borderId="0" xfId="0" applyNumberFormat="1" applyFont="1" applyFill="1" applyAlignment="1" applyProtection="1">
      <alignment horizontal="left" vertical="top" wrapText="1"/>
      <protection locked="0"/>
    </xf>
    <xf numFmtId="49" fontId="7" fillId="12" borderId="0" xfId="0" applyNumberFormat="1" applyFont="1" applyFill="1" applyAlignment="1" applyProtection="1">
      <alignment horizontal="center" vertical="top" wrapText="1"/>
      <protection locked="0"/>
    </xf>
    <xf numFmtId="166" fontId="2" fillId="12" borderId="0" xfId="0" applyNumberFormat="1" applyFont="1" applyFill="1" applyAlignment="1" applyProtection="1">
      <alignment horizontal="right" vertical="top" wrapText="1"/>
      <protection locked="0"/>
    </xf>
    <xf numFmtId="49" fontId="2" fillId="12" borderId="0" xfId="0" applyNumberFormat="1" applyFont="1" applyFill="1" applyAlignment="1" applyProtection="1">
      <alignment horizontal="left" vertical="top"/>
      <protection locked="0"/>
    </xf>
    <xf numFmtId="49" fontId="7" fillId="12" borderId="0" xfId="18" applyNumberFormat="1" applyFont="1" applyFill="1" applyBorder="1" applyAlignment="1" applyProtection="1">
      <alignment horizontal="center" vertical="top" wrapText="1"/>
      <protection locked="0"/>
    </xf>
    <xf numFmtId="0" fontId="2" fillId="12" borderId="0" xfId="0" applyFont="1" applyFill="1" applyAlignment="1" applyProtection="1">
      <alignment horizontal="left" vertical="top" wrapText="1"/>
      <protection locked="0"/>
    </xf>
    <xf numFmtId="49" fontId="4" fillId="12" borderId="0" xfId="0" applyNumberFormat="1" applyFont="1" applyFill="1" applyAlignment="1" applyProtection="1">
      <alignment horizontal="center" vertical="top" wrapText="1"/>
      <protection locked="0"/>
    </xf>
    <xf numFmtId="49" fontId="12" fillId="12" borderId="0" xfId="0" applyNumberFormat="1" applyFont="1" applyFill="1" applyAlignment="1" applyProtection="1">
      <alignment horizontal="center" vertical="top" wrapText="1"/>
      <protection locked="0"/>
    </xf>
    <xf numFmtId="166" fontId="17" fillId="12" borderId="0" xfId="0" applyNumberFormat="1" applyFont="1" applyFill="1" applyAlignment="1" applyProtection="1">
      <alignment horizontal="right" vertical="top" wrapText="1"/>
      <protection locked="0"/>
    </xf>
    <xf numFmtId="49" fontId="19" fillId="12" borderId="0" xfId="0" applyNumberFormat="1" applyFont="1" applyFill="1" applyAlignment="1" applyProtection="1">
      <alignment horizontal="left" vertical="top"/>
      <protection locked="0"/>
    </xf>
    <xf numFmtId="49" fontId="19" fillId="12" borderId="0" xfId="0" applyNumberFormat="1" applyFont="1" applyFill="1" applyAlignment="1" applyProtection="1">
      <alignment horizontal="left" vertical="top" wrapText="1"/>
      <protection locked="0"/>
    </xf>
    <xf numFmtId="0" fontId="16" fillId="12" borderId="0" xfId="0" applyFont="1" applyFill="1" applyAlignment="1" applyProtection="1">
      <alignment horizontal="left" vertical="top" wrapText="1"/>
      <protection locked="0"/>
    </xf>
    <xf numFmtId="49" fontId="16" fillId="12" borderId="0" xfId="0" applyNumberFormat="1" applyFont="1" applyFill="1" applyAlignment="1" applyProtection="1">
      <alignment horizontal="center" vertical="top" wrapText="1"/>
      <protection locked="0"/>
    </xf>
    <xf numFmtId="49" fontId="18" fillId="12" borderId="0" xfId="0" applyNumberFormat="1" applyFont="1" applyFill="1" applyAlignment="1" applyProtection="1">
      <alignment horizontal="center" vertical="top" wrapText="1"/>
      <protection locked="0"/>
    </xf>
    <xf numFmtId="49" fontId="10" fillId="12" borderId="0" xfId="0" applyNumberFormat="1" applyFont="1" applyFill="1" applyAlignment="1" applyProtection="1">
      <alignment horizontal="left" vertical="top"/>
      <protection locked="0"/>
    </xf>
    <xf numFmtId="49" fontId="10" fillId="12" borderId="0" xfId="0" applyNumberFormat="1" applyFont="1" applyFill="1" applyAlignment="1" applyProtection="1">
      <alignment horizontal="left" vertical="top" wrapText="1"/>
      <protection locked="0"/>
    </xf>
    <xf numFmtId="0" fontId="4" fillId="12" borderId="0" xfId="0" applyFont="1" applyFill="1" applyAlignment="1" applyProtection="1">
      <alignment horizontal="left" vertical="top" wrapText="1"/>
      <protection locked="0"/>
    </xf>
    <xf numFmtId="166" fontId="13" fillId="12" borderId="0" xfId="0" applyNumberFormat="1" applyFont="1" applyFill="1" applyAlignment="1" applyProtection="1">
      <alignment horizontal="right" vertical="top" wrapText="1"/>
      <protection locked="0"/>
    </xf>
    <xf numFmtId="166" fontId="13" fillId="12" borderId="0" xfId="0" applyNumberFormat="1" applyFont="1" applyFill="1" applyAlignment="1" applyProtection="1">
      <alignment horizontal="right" vertical="top" wrapText="1"/>
    </xf>
    <xf numFmtId="166" fontId="16" fillId="12" borderId="0" xfId="0" applyNumberFormat="1" applyFont="1" applyFill="1" applyAlignment="1" applyProtection="1">
      <alignment horizontal="right" vertical="top" wrapText="1"/>
      <protection locked="0"/>
    </xf>
    <xf numFmtId="49" fontId="2" fillId="14" borderId="0" xfId="0" applyNumberFormat="1" applyFont="1" applyFill="1" applyBorder="1" applyAlignment="1" applyProtection="1">
      <alignment horizontal="left" vertical="top" wrapText="1"/>
      <protection locked="0"/>
    </xf>
    <xf numFmtId="168" fontId="2" fillId="10" borderId="0" xfId="13" applyNumberFormat="1" applyFont="1" applyFill="1" applyAlignment="1" applyProtection="1">
      <alignment horizontal="right" vertical="top" wrapText="1"/>
      <protection locked="0"/>
    </xf>
    <xf numFmtId="168" fontId="2" fillId="10" borderId="0" xfId="13" applyNumberFormat="1" applyFont="1" applyFill="1" applyAlignment="1" applyProtection="1">
      <alignment horizontal="right" vertical="top" wrapText="1"/>
    </xf>
    <xf numFmtId="49" fontId="7" fillId="5" borderId="0" xfId="19" applyNumberFormat="1" applyFont="1" applyFill="1" applyBorder="1" applyAlignment="1" applyProtection="1">
      <alignment horizontal="center" vertical="top" wrapText="1"/>
      <protection locked="0"/>
    </xf>
    <xf numFmtId="49" fontId="4" fillId="12" borderId="0" xfId="0" applyNumberFormat="1" applyFont="1" applyFill="1" applyAlignment="1" applyProtection="1">
      <alignment horizontal="left" vertical="top" wrapText="1"/>
      <protection locked="0"/>
    </xf>
    <xf numFmtId="166" fontId="2" fillId="5" borderId="0" xfId="16" applyNumberFormat="1" applyFont="1" applyFill="1" applyAlignment="1" applyProtection="1">
      <alignment horizontal="right" vertical="top" wrapText="1"/>
      <protection locked="0"/>
    </xf>
    <xf numFmtId="166" fontId="2" fillId="5" borderId="0" xfId="13" applyNumberFormat="1" applyFont="1" applyFill="1" applyAlignment="1" applyProtection="1">
      <alignment horizontal="right" vertical="top" wrapText="1"/>
      <protection locked="0"/>
    </xf>
    <xf numFmtId="0" fontId="2" fillId="7" borderId="0" xfId="13" applyFont="1" applyFill="1" applyAlignment="1" applyProtection="1">
      <alignment horizontal="left" vertical="top" wrapText="1"/>
      <protection locked="0"/>
    </xf>
    <xf numFmtId="49" fontId="2" fillId="5" borderId="0" xfId="13" applyNumberFormat="1" applyFont="1" applyFill="1" applyAlignment="1" applyProtection="1">
      <alignment horizontal="left" vertical="top"/>
      <protection locked="0"/>
    </xf>
    <xf numFmtId="49" fontId="2" fillId="5" borderId="0" xfId="13" applyNumberFormat="1" applyFont="1" applyFill="1" applyAlignment="1" applyProtection="1">
      <alignment horizontal="left" vertical="top" wrapText="1"/>
      <protection locked="0"/>
    </xf>
    <xf numFmtId="49" fontId="4" fillId="5" borderId="0" xfId="13" applyNumberFormat="1" applyFont="1" applyFill="1" applyAlignment="1" applyProtection="1">
      <alignment horizontal="left" vertical="top" wrapText="1"/>
      <protection locked="0"/>
    </xf>
    <xf numFmtId="49" fontId="4" fillId="6" borderId="0" xfId="13" applyNumberFormat="1" applyFont="1" applyFill="1" applyBorder="1" applyAlignment="1" applyProtection="1">
      <alignment horizontal="left" vertical="top" wrapText="1"/>
      <protection locked="0"/>
    </xf>
    <xf numFmtId="49" fontId="2" fillId="5" borderId="0" xfId="13" applyNumberFormat="1" applyFont="1" applyFill="1" applyAlignment="1" applyProtection="1">
      <alignment horizontal="center" vertical="top" wrapText="1"/>
      <protection locked="0"/>
    </xf>
    <xf numFmtId="166" fontId="41" fillId="5" borderId="0" xfId="13" applyNumberFormat="1" applyFont="1" applyFill="1" applyAlignment="1" applyProtection="1">
      <alignment horizontal="right" vertical="top" wrapText="1"/>
      <protection locked="0"/>
    </xf>
    <xf numFmtId="49" fontId="11" fillId="5" borderId="0" xfId="13" applyNumberFormat="1" applyFont="1" applyFill="1" applyAlignment="1" applyProtection="1">
      <alignment horizontal="left" vertical="top" wrapText="1"/>
      <protection locked="0"/>
    </xf>
    <xf numFmtId="49" fontId="11" fillId="5" borderId="0" xfId="13" applyNumberFormat="1" applyFont="1" applyFill="1" applyAlignment="1" applyProtection="1">
      <alignment horizontal="left" vertical="top"/>
      <protection locked="0"/>
    </xf>
    <xf numFmtId="166" fontId="17" fillId="5" borderId="0" xfId="13" applyNumberFormat="1" applyFont="1" applyFill="1" applyAlignment="1" applyProtection="1">
      <alignment horizontal="right" vertical="top" wrapText="1"/>
      <protection locked="0"/>
    </xf>
    <xf numFmtId="49" fontId="7" fillId="5" borderId="0" xfId="20" applyNumberFormat="1" applyFont="1" applyFill="1" applyBorder="1" applyAlignment="1" applyProtection="1">
      <alignment horizontal="center" vertical="top" wrapText="1"/>
      <protection locked="0"/>
    </xf>
    <xf numFmtId="166" fontId="17" fillId="6" borderId="0" xfId="13" applyNumberFormat="1" applyFont="1" applyFill="1" applyBorder="1" applyAlignment="1" applyProtection="1">
      <alignment horizontal="right" vertical="top" wrapText="1"/>
    </xf>
    <xf numFmtId="49" fontId="59" fillId="15" borderId="0" xfId="0" applyNumberFormat="1" applyFont="1" applyFill="1" applyAlignment="1" applyProtection="1">
      <alignment horizontal="left" vertical="top"/>
      <protection locked="0"/>
    </xf>
    <xf numFmtId="49" fontId="59" fillId="15" borderId="0" xfId="0" applyNumberFormat="1" applyFont="1" applyFill="1" applyAlignment="1" applyProtection="1">
      <alignment horizontal="left" vertical="top" wrapText="1"/>
      <protection locked="0"/>
    </xf>
    <xf numFmtId="49" fontId="59" fillId="15" borderId="0" xfId="0" applyNumberFormat="1" applyFont="1" applyFill="1" applyAlignment="1" applyProtection="1">
      <alignment horizontal="center" vertical="top" wrapText="1"/>
      <protection locked="0"/>
    </xf>
    <xf numFmtId="49" fontId="60" fillId="16" borderId="0" xfId="0" applyNumberFormat="1" applyFont="1" applyFill="1" applyBorder="1" applyAlignment="1" applyProtection="1">
      <alignment horizontal="left" vertical="top" wrapText="1"/>
      <protection locked="0"/>
    </xf>
    <xf numFmtId="49" fontId="61" fillId="15" borderId="0" xfId="0" applyNumberFormat="1" applyFont="1" applyFill="1" applyAlignment="1" applyProtection="1">
      <alignment horizontal="left" vertical="top"/>
      <protection locked="0"/>
    </xf>
    <xf numFmtId="49" fontId="61" fillId="15" borderId="0" xfId="0" applyNumberFormat="1" applyFont="1" applyFill="1" applyAlignment="1" applyProtection="1">
      <alignment horizontal="left" vertical="top" wrapText="1"/>
      <protection locked="0"/>
    </xf>
    <xf numFmtId="49" fontId="60" fillId="15" borderId="0" xfId="0" applyNumberFormat="1" applyFont="1" applyFill="1" applyAlignment="1" applyProtection="1">
      <alignment horizontal="left" vertical="top" wrapText="1"/>
      <protection locked="0"/>
    </xf>
    <xf numFmtId="49" fontId="62" fillId="15" borderId="0" xfId="0" applyNumberFormat="1" applyFont="1" applyFill="1" applyAlignment="1" applyProtection="1">
      <alignment horizontal="center" vertical="top" wrapText="1"/>
      <protection locked="0"/>
    </xf>
    <xf numFmtId="166" fontId="2" fillId="12" borderId="0" xfId="13" applyNumberFormat="1" applyFont="1" applyFill="1" applyAlignment="1" applyProtection="1">
      <alignment horizontal="right" vertical="top" wrapText="1"/>
      <protection locked="0"/>
    </xf>
    <xf numFmtId="49" fontId="7" fillId="5" borderId="0" xfId="13" applyNumberFormat="1" applyFont="1" applyFill="1" applyAlignment="1" applyProtection="1">
      <alignment horizontal="center" vertical="top" wrapText="1"/>
      <protection locked="0"/>
    </xf>
    <xf numFmtId="166" fontId="16" fillId="5" borderId="0" xfId="13" applyNumberFormat="1" applyFont="1" applyFill="1" applyAlignment="1" applyProtection="1">
      <alignment horizontal="right" vertical="top" wrapText="1"/>
    </xf>
    <xf numFmtId="49" fontId="4" fillId="12" borderId="0" xfId="0" applyNumberFormat="1" applyFont="1" applyFill="1" applyAlignment="1" applyProtection="1">
      <alignment horizontal="left" vertical="top" wrapText="1"/>
      <protection locked="0"/>
    </xf>
    <xf numFmtId="49" fontId="4" fillId="12" borderId="0" xfId="0" applyNumberFormat="1" applyFont="1" applyFill="1" applyAlignment="1" applyProtection="1">
      <alignment horizontal="left" vertical="top" wrapText="1"/>
      <protection locked="0"/>
    </xf>
    <xf numFmtId="49" fontId="2" fillId="12" borderId="0" xfId="0" applyNumberFormat="1" applyFont="1" applyFill="1" applyAlignment="1" applyProtection="1">
      <alignment horizontal="center" vertical="top" wrapText="1"/>
      <protection locked="0"/>
    </xf>
    <xf numFmtId="49" fontId="4" fillId="12" borderId="0" xfId="0" applyNumberFormat="1" applyFont="1" applyFill="1" applyAlignment="1" applyProtection="1">
      <alignment horizontal="left" vertical="top" wrapText="1"/>
      <protection locked="0"/>
    </xf>
    <xf numFmtId="49" fontId="18" fillId="12" borderId="0" xfId="16" applyNumberFormat="1" applyFont="1" applyFill="1" applyAlignment="1" applyProtection="1">
      <alignment horizontal="center" vertical="top" wrapText="1"/>
      <protection locked="0"/>
    </xf>
    <xf numFmtId="49" fontId="16" fillId="12" borderId="0" xfId="16" applyNumberFormat="1" applyFont="1" applyFill="1" applyAlignment="1" applyProtection="1">
      <alignment horizontal="left" vertical="top" wrapText="1"/>
      <protection locked="0"/>
    </xf>
    <xf numFmtId="166" fontId="2" fillId="12" borderId="0" xfId="16" applyNumberFormat="1" applyFont="1" applyFill="1" applyAlignment="1" applyProtection="1">
      <alignment horizontal="right" vertical="top" wrapText="1"/>
      <protection locked="0"/>
    </xf>
    <xf numFmtId="166" fontId="4" fillId="12" borderId="0" xfId="0" applyNumberFormat="1" applyFont="1" applyFill="1" applyBorder="1" applyAlignment="1" applyProtection="1">
      <alignment horizontal="right" vertical="top" wrapText="1"/>
      <protection locked="0"/>
    </xf>
    <xf numFmtId="49" fontId="4" fillId="12" borderId="0" xfId="0" applyNumberFormat="1" applyFont="1" applyFill="1" applyAlignment="1" applyProtection="1">
      <alignment horizontal="left" vertical="top" wrapText="1"/>
      <protection locked="0"/>
    </xf>
    <xf numFmtId="166" fontId="4" fillId="5" borderId="0" xfId="13" applyNumberFormat="1" applyFont="1" applyFill="1" applyBorder="1" applyAlignment="1" applyProtection="1">
      <alignment horizontal="right" vertical="top" wrapText="1"/>
      <protection locked="0"/>
    </xf>
    <xf numFmtId="166" fontId="4" fillId="5" borderId="0" xfId="13" applyNumberFormat="1" applyFont="1" applyFill="1" applyAlignment="1" applyProtection="1">
      <alignment horizontal="right" vertical="top" wrapText="1"/>
      <protection locked="0"/>
    </xf>
    <xf numFmtId="166" fontId="10" fillId="5" borderId="0" xfId="13" applyNumberFormat="1" applyFont="1" applyFill="1" applyAlignment="1" applyProtection="1">
      <alignment horizontal="right" vertical="top" wrapText="1"/>
      <protection locked="0"/>
    </xf>
    <xf numFmtId="49" fontId="4" fillId="12" borderId="0" xfId="0" applyNumberFormat="1" applyFont="1" applyFill="1" applyAlignment="1" applyProtection="1">
      <alignment horizontal="left" vertical="top" wrapText="1"/>
      <protection locked="0"/>
    </xf>
    <xf numFmtId="168" fontId="2" fillId="10" borderId="0" xfId="14" applyNumberFormat="1" applyFont="1" applyFill="1" applyAlignment="1" applyProtection="1">
      <alignment horizontal="right" vertical="top" wrapText="1"/>
      <protection locked="0"/>
    </xf>
    <xf numFmtId="168" fontId="2" fillId="10" borderId="0" xfId="14" applyNumberFormat="1" applyFont="1" applyFill="1" applyAlignment="1" applyProtection="1">
      <alignment horizontal="right" vertical="top" wrapText="1"/>
    </xf>
    <xf numFmtId="168" fontId="13" fillId="10" borderId="0" xfId="14" applyNumberFormat="1" applyFont="1" applyFill="1" applyAlignment="1" applyProtection="1">
      <alignment horizontal="right" vertical="top" wrapText="1"/>
      <protection locked="0"/>
    </xf>
    <xf numFmtId="168" fontId="4" fillId="10" borderId="0" xfId="13" applyNumberFormat="1" applyFont="1" applyFill="1" applyAlignment="1" applyProtection="1">
      <alignment horizontal="right" vertical="top" wrapText="1"/>
      <protection locked="0"/>
    </xf>
    <xf numFmtId="168" fontId="17" fillId="10" borderId="0" xfId="13" applyNumberFormat="1" applyFont="1" applyFill="1" applyAlignment="1" applyProtection="1">
      <alignment horizontal="right" vertical="top" wrapText="1"/>
    </xf>
    <xf numFmtId="49" fontId="17" fillId="5" borderId="0" xfId="0" applyNumberFormat="1" applyFont="1" applyFill="1" applyAlignment="1" applyProtection="1">
      <alignment horizontal="center" vertical="top"/>
      <protection locked="0"/>
    </xf>
    <xf numFmtId="49" fontId="10" fillId="5" borderId="7" xfId="0" applyNumberFormat="1" applyFont="1" applyFill="1" applyBorder="1" applyAlignment="1" applyProtection="1">
      <alignment horizontal="left" vertical="top" wrapText="1"/>
      <protection locked="0"/>
    </xf>
    <xf numFmtId="169" fontId="4" fillId="5" borderId="7" xfId="0" applyNumberFormat="1" applyFont="1" applyFill="1" applyBorder="1" applyAlignment="1" applyProtection="1">
      <alignment vertical="top" wrapText="1"/>
      <protection locked="0"/>
    </xf>
    <xf numFmtId="49" fontId="4" fillId="12" borderId="0" xfId="0" applyNumberFormat="1" applyFont="1" applyFill="1" applyAlignment="1" applyProtection="1">
      <alignment horizontal="left" vertical="top" wrapText="1"/>
      <protection locked="0"/>
    </xf>
    <xf numFmtId="49" fontId="4" fillId="12" borderId="0" xfId="0" applyNumberFormat="1" applyFont="1" applyFill="1" applyAlignment="1" applyProtection="1">
      <alignment horizontal="left" vertical="top" wrapText="1"/>
      <protection locked="0"/>
    </xf>
    <xf numFmtId="49" fontId="4" fillId="12" borderId="0" xfId="0" applyNumberFormat="1" applyFont="1" applyFill="1" applyAlignment="1" applyProtection="1">
      <alignment horizontal="left" vertical="top" wrapText="1"/>
      <protection locked="0"/>
    </xf>
    <xf numFmtId="49" fontId="4" fillId="12" borderId="0" xfId="0" applyNumberFormat="1" applyFont="1" applyFill="1" applyAlignment="1" applyProtection="1">
      <alignment horizontal="left" vertical="top" wrapText="1"/>
      <protection locked="0"/>
    </xf>
    <xf numFmtId="49" fontId="4" fillId="12" borderId="0" xfId="0" applyNumberFormat="1" applyFont="1" applyFill="1" applyAlignment="1" applyProtection="1">
      <alignment horizontal="left" vertical="top" wrapText="1"/>
      <protection locked="0"/>
    </xf>
    <xf numFmtId="166" fontId="4" fillId="12" borderId="0" xfId="0" applyNumberFormat="1" applyFont="1" applyFill="1" applyAlignment="1" applyProtection="1">
      <alignment horizontal="right" vertical="top" wrapText="1"/>
      <protection locked="0"/>
    </xf>
    <xf numFmtId="2" fontId="25" fillId="12" borderId="0" xfId="0" applyNumberFormat="1" applyFont="1" applyFill="1" applyBorder="1" applyAlignment="1" applyProtection="1">
      <alignment horizontal="left" vertical="top" wrapText="1"/>
      <protection locked="0"/>
    </xf>
    <xf numFmtId="49" fontId="4" fillId="12" borderId="0" xfId="0" applyNumberFormat="1" applyFont="1" applyFill="1" applyAlignment="1" applyProtection="1">
      <alignment horizontal="left" vertical="top" wrapText="1"/>
      <protection locked="0"/>
    </xf>
    <xf numFmtId="49" fontId="4" fillId="12" borderId="0" xfId="0" applyNumberFormat="1" applyFont="1" applyFill="1" applyAlignment="1" applyProtection="1">
      <alignment horizontal="left" vertical="top" wrapText="1"/>
      <protection locked="0"/>
    </xf>
    <xf numFmtId="49" fontId="16" fillId="5" borderId="0" xfId="0" applyNumberFormat="1" applyFont="1" applyFill="1" applyBorder="1" applyAlignment="1" applyProtection="1">
      <alignment horizontal="left" vertical="top" wrapText="1"/>
      <protection locked="0"/>
    </xf>
    <xf numFmtId="168" fontId="2" fillId="10" borderId="0" xfId="0" applyNumberFormat="1" applyFont="1" applyFill="1" applyAlignment="1" applyProtection="1">
      <alignment horizontal="right" vertical="top" wrapText="1"/>
      <protection locked="0"/>
    </xf>
    <xf numFmtId="168" fontId="41" fillId="10" borderId="0" xfId="0" applyNumberFormat="1" applyFont="1" applyFill="1" applyAlignment="1" applyProtection="1">
      <alignment horizontal="right" vertical="top" wrapText="1"/>
      <protection locked="0"/>
    </xf>
    <xf numFmtId="168" fontId="4" fillId="10" borderId="0" xfId="0" applyNumberFormat="1" applyFont="1" applyFill="1" applyAlignment="1" applyProtection="1">
      <alignment horizontal="right" vertical="top" wrapText="1"/>
      <protection locked="0"/>
    </xf>
    <xf numFmtId="49" fontId="4" fillId="12" borderId="0" xfId="0" applyNumberFormat="1" applyFont="1" applyFill="1" applyAlignment="1" applyProtection="1">
      <alignment horizontal="left" vertical="top" wrapText="1"/>
      <protection locked="0"/>
    </xf>
    <xf numFmtId="49" fontId="4" fillId="5" borderId="0" xfId="13" applyNumberFormat="1" applyFont="1" applyFill="1" applyAlignment="1" applyProtection="1">
      <alignment horizontal="center" vertical="top" wrapText="1"/>
      <protection locked="0"/>
    </xf>
    <xf numFmtId="49" fontId="4" fillId="12" borderId="0" xfId="13" applyNumberFormat="1" applyFont="1" applyFill="1" applyAlignment="1" applyProtection="1">
      <alignment horizontal="left" vertical="top" wrapText="1"/>
      <protection locked="0"/>
    </xf>
    <xf numFmtId="49" fontId="4" fillId="12" borderId="0" xfId="0" applyNumberFormat="1" applyFont="1" applyFill="1" applyAlignment="1" applyProtection="1">
      <alignment horizontal="left" vertical="top" wrapText="1"/>
      <protection locked="0"/>
    </xf>
    <xf numFmtId="49" fontId="52" fillId="5" borderId="0" xfId="0" applyNumberFormat="1" applyFont="1" applyFill="1" applyAlignment="1" applyProtection="1">
      <alignment horizontal="center" vertical="top" wrapText="1"/>
      <protection locked="0"/>
    </xf>
    <xf numFmtId="49" fontId="28" fillId="5" borderId="0" xfId="0" applyNumberFormat="1" applyFont="1" applyFill="1" applyAlignment="1" applyProtection="1">
      <alignment horizontal="left" vertical="top" wrapText="1"/>
      <protection locked="0"/>
    </xf>
    <xf numFmtId="166" fontId="28" fillId="5" borderId="0" xfId="0" applyNumberFormat="1" applyFont="1" applyFill="1" applyAlignment="1" applyProtection="1">
      <alignment horizontal="right" vertical="top" wrapText="1"/>
      <protection locked="0"/>
    </xf>
    <xf numFmtId="166" fontId="16" fillId="5" borderId="0" xfId="13" applyNumberFormat="1" applyFont="1" applyFill="1" applyAlignment="1" applyProtection="1">
      <alignment horizontal="right" vertical="top" wrapText="1"/>
      <protection locked="0"/>
    </xf>
    <xf numFmtId="49" fontId="18" fillId="5" borderId="0" xfId="18" applyNumberFormat="1" applyFont="1" applyFill="1" applyBorder="1" applyAlignment="1" applyProtection="1">
      <alignment horizontal="center" vertical="top" wrapText="1"/>
      <protection locked="0"/>
    </xf>
    <xf numFmtId="49" fontId="4" fillId="12" borderId="0" xfId="0" applyNumberFormat="1" applyFont="1" applyFill="1" applyAlignment="1" applyProtection="1">
      <alignment horizontal="left" vertical="top" wrapText="1"/>
      <protection locked="0"/>
    </xf>
    <xf numFmtId="49" fontId="4" fillId="12" borderId="0" xfId="0" applyNumberFormat="1" applyFont="1" applyFill="1" applyAlignment="1" applyProtection="1">
      <alignment horizontal="left" vertical="top" wrapText="1"/>
      <protection locked="0"/>
    </xf>
    <xf numFmtId="49" fontId="63" fillId="5" borderId="0" xfId="0" applyNumberFormat="1" applyFont="1" applyFill="1" applyAlignment="1" applyProtection="1">
      <alignment horizontal="center" vertical="top" wrapText="1"/>
      <protection locked="0"/>
    </xf>
    <xf numFmtId="49" fontId="58" fillId="5" borderId="0" xfId="0" applyNumberFormat="1" applyFont="1" applyFill="1" applyAlignment="1" applyProtection="1">
      <alignment horizontal="left" vertical="top"/>
      <protection locked="0"/>
    </xf>
    <xf numFmtId="49" fontId="64" fillId="5" borderId="0" xfId="0" applyNumberFormat="1" applyFont="1" applyFill="1" applyAlignment="1" applyProtection="1">
      <alignment horizontal="left" vertical="top" wrapText="1"/>
      <protection locked="0"/>
    </xf>
    <xf numFmtId="49" fontId="64" fillId="6" borderId="0" xfId="0" applyNumberFormat="1" applyFont="1" applyFill="1" applyBorder="1" applyAlignment="1" applyProtection="1">
      <alignment horizontal="left" vertical="top" wrapText="1"/>
      <protection locked="0"/>
    </xf>
    <xf numFmtId="49" fontId="65" fillId="5" borderId="0" xfId="0" applyNumberFormat="1" applyFont="1" applyFill="1" applyAlignment="1" applyProtection="1">
      <alignment horizontal="center" vertical="top" wrapText="1"/>
      <protection locked="0"/>
    </xf>
    <xf numFmtId="49" fontId="58" fillId="5" borderId="0" xfId="0" applyNumberFormat="1" applyFont="1" applyFill="1" applyAlignment="1" applyProtection="1">
      <alignment horizontal="center" vertical="top" wrapText="1"/>
      <protection locked="0"/>
    </xf>
    <xf numFmtId="49" fontId="4" fillId="10" borderId="0" xfId="14" applyNumberFormat="1" applyFont="1" applyFill="1" applyAlignment="1" applyProtection="1">
      <alignment horizontal="left" vertical="top" wrapText="1"/>
      <protection locked="0"/>
    </xf>
    <xf numFmtId="49" fontId="2" fillId="10" borderId="0" xfId="14" applyNumberFormat="1" applyFont="1" applyFill="1" applyAlignment="1" applyProtection="1">
      <alignment horizontal="left" vertical="top" wrapText="1"/>
      <protection locked="0"/>
    </xf>
    <xf numFmtId="49" fontId="7" fillId="10" borderId="0" xfId="14" applyNumberFormat="1" applyFont="1" applyFill="1" applyAlignment="1" applyProtection="1">
      <alignment horizontal="center" vertical="top" wrapText="1"/>
      <protection locked="0"/>
    </xf>
    <xf numFmtId="49" fontId="4" fillId="11" borderId="0" xfId="14" applyNumberFormat="1" applyFont="1" applyFill="1" applyBorder="1" applyAlignment="1" applyProtection="1">
      <alignment horizontal="left" vertical="top" wrapText="1"/>
      <protection locked="0"/>
    </xf>
    <xf numFmtId="49" fontId="11" fillId="10" borderId="0" xfId="14" applyNumberFormat="1" applyFont="1" applyFill="1" applyAlignment="1" applyProtection="1">
      <alignment horizontal="left" vertical="top"/>
      <protection locked="0"/>
    </xf>
    <xf numFmtId="49" fontId="11" fillId="10" borderId="0" xfId="14" applyNumberFormat="1" applyFont="1" applyFill="1" applyAlignment="1" applyProtection="1">
      <alignment horizontal="left" vertical="top" wrapText="1"/>
      <protection locked="0"/>
    </xf>
    <xf numFmtId="49" fontId="2" fillId="10" borderId="0" xfId="14" applyNumberFormat="1" applyFont="1" applyFill="1" applyAlignment="1" applyProtection="1">
      <alignment horizontal="center" vertical="top" wrapText="1"/>
      <protection locked="0"/>
    </xf>
    <xf numFmtId="166" fontId="2" fillId="5" borderId="0" xfId="0" applyNumberFormat="1" applyFont="1" applyFill="1" applyAlignment="1" applyProtection="1">
      <alignment horizontal="right" vertical="center" wrapText="1"/>
      <protection locked="0"/>
    </xf>
    <xf numFmtId="166" fontId="16" fillId="5" borderId="0" xfId="0" applyNumberFormat="1" applyFont="1" applyFill="1" applyAlignment="1" applyProtection="1">
      <alignment horizontal="right" vertical="center" wrapText="1"/>
      <protection locked="0"/>
    </xf>
    <xf numFmtId="49" fontId="8" fillId="5" borderId="0" xfId="0" applyNumberFormat="1" applyFont="1" applyFill="1" applyAlignment="1" applyProtection="1">
      <alignment horizontal="left" vertical="center" wrapText="1"/>
      <protection locked="0"/>
    </xf>
    <xf numFmtId="49" fontId="9" fillId="5" borderId="0" xfId="0" applyNumberFormat="1" applyFont="1" applyFill="1" applyAlignment="1" applyProtection="1">
      <alignment horizontal="left" vertical="center" wrapText="1"/>
      <protection locked="0"/>
    </xf>
    <xf numFmtId="49" fontId="7" fillId="5" borderId="0" xfId="0" applyNumberFormat="1" applyFont="1" applyFill="1" applyAlignment="1" applyProtection="1">
      <alignment horizontal="center" vertical="center" wrapText="1"/>
      <protection locked="0"/>
    </xf>
    <xf numFmtId="49" fontId="4" fillId="6" borderId="0" xfId="0" applyNumberFormat="1" applyFont="1" applyFill="1" applyBorder="1" applyAlignment="1" applyProtection="1">
      <alignment horizontal="left" vertical="center" wrapText="1"/>
      <protection locked="0"/>
    </xf>
    <xf numFmtId="49" fontId="11" fillId="5" borderId="0" xfId="0" applyNumberFormat="1" applyFont="1" applyFill="1" applyAlignment="1" applyProtection="1">
      <alignment horizontal="left" vertical="center" wrapText="1"/>
      <protection locked="0"/>
    </xf>
    <xf numFmtId="49" fontId="4" fillId="5" borderId="0" xfId="0" applyNumberFormat="1" applyFont="1" applyFill="1" applyAlignment="1" applyProtection="1">
      <alignment horizontal="left" vertical="center" wrapText="1"/>
      <protection locked="0"/>
    </xf>
    <xf numFmtId="49" fontId="12" fillId="5" borderId="0" xfId="0" applyNumberFormat="1" applyFont="1" applyFill="1" applyAlignment="1" applyProtection="1">
      <alignment horizontal="center" vertical="center" wrapText="1"/>
      <protection locked="0"/>
    </xf>
    <xf numFmtId="49" fontId="16" fillId="5" borderId="0" xfId="0" applyNumberFormat="1" applyFont="1" applyFill="1" applyAlignment="1" applyProtection="1">
      <alignment horizontal="center" vertical="center" wrapText="1"/>
      <protection locked="0"/>
    </xf>
    <xf numFmtId="49" fontId="16" fillId="5" borderId="0" xfId="0" applyNumberFormat="1" applyFont="1" applyFill="1" applyAlignment="1" applyProtection="1">
      <alignment horizontal="left" vertical="center" wrapText="1"/>
      <protection locked="0"/>
    </xf>
    <xf numFmtId="49" fontId="4" fillId="5" borderId="0" xfId="0" applyNumberFormat="1" applyFont="1" applyFill="1" applyAlignment="1" applyProtection="1">
      <alignment horizontal="center" vertical="center" wrapText="1"/>
      <protection locked="0"/>
    </xf>
    <xf numFmtId="49" fontId="4" fillId="12" borderId="0" xfId="0" applyNumberFormat="1" applyFont="1" applyFill="1" applyAlignment="1" applyProtection="1">
      <alignment horizontal="left" vertical="top" wrapText="1"/>
      <protection locked="0"/>
    </xf>
    <xf numFmtId="49" fontId="4" fillId="12" borderId="0" xfId="0" applyNumberFormat="1" applyFont="1" applyFill="1" applyAlignment="1" applyProtection="1">
      <alignment horizontal="left" vertical="top" wrapText="1"/>
      <protection locked="0"/>
    </xf>
    <xf numFmtId="49" fontId="2" fillId="12" borderId="0" xfId="0" applyNumberFormat="1" applyFont="1" applyFill="1" applyAlignment="1" applyProtection="1">
      <alignment horizontal="center" vertical="top" wrapText="1"/>
      <protection locked="0"/>
    </xf>
    <xf numFmtId="166" fontId="41" fillId="12" borderId="0" xfId="0" applyNumberFormat="1" applyFont="1" applyFill="1" applyAlignment="1" applyProtection="1">
      <alignment horizontal="right" vertical="top" wrapText="1"/>
      <protection locked="0"/>
    </xf>
    <xf numFmtId="166" fontId="4" fillId="12" borderId="0" xfId="0" applyNumberFormat="1" applyFont="1" applyFill="1" applyBorder="1" applyAlignment="1" applyProtection="1">
      <alignment horizontal="right" vertical="top" wrapText="1"/>
    </xf>
    <xf numFmtId="166" fontId="2" fillId="12" borderId="0" xfId="0" applyNumberFormat="1" applyFont="1" applyFill="1" applyBorder="1" applyAlignment="1" applyProtection="1">
      <alignment horizontal="right" vertical="top" wrapText="1"/>
      <protection locked="0"/>
    </xf>
    <xf numFmtId="166" fontId="2" fillId="12" borderId="0" xfId="0" applyNumberFormat="1" applyFont="1" applyFill="1" applyAlignment="1" applyProtection="1">
      <alignment horizontal="right" vertical="center" wrapText="1"/>
      <protection locked="0"/>
    </xf>
    <xf numFmtId="166" fontId="41" fillId="12" borderId="0" xfId="0" applyNumberFormat="1" applyFont="1" applyFill="1" applyAlignment="1" applyProtection="1">
      <alignment horizontal="right" vertical="center" wrapText="1"/>
      <protection locked="0"/>
    </xf>
    <xf numFmtId="166" fontId="16" fillId="12" borderId="0" xfId="0" applyNumberFormat="1" applyFont="1" applyFill="1" applyAlignment="1" applyProtection="1">
      <alignment horizontal="right" vertical="center" wrapText="1"/>
      <protection locked="0"/>
    </xf>
    <xf numFmtId="166" fontId="41" fillId="12" borderId="0" xfId="16" applyNumberFormat="1" applyFont="1" applyFill="1" applyAlignment="1" applyProtection="1">
      <alignment horizontal="right" vertical="top" wrapText="1"/>
      <protection locked="0"/>
    </xf>
    <xf numFmtId="166" fontId="2" fillId="12" borderId="0" xfId="17" applyNumberFormat="1" applyFont="1" applyFill="1" applyAlignment="1" applyProtection="1">
      <alignment horizontal="right" vertical="top" wrapText="1"/>
      <protection locked="0"/>
    </xf>
    <xf numFmtId="166" fontId="16" fillId="12" borderId="0" xfId="16" applyNumberFormat="1" applyFont="1" applyFill="1" applyAlignment="1" applyProtection="1">
      <alignment horizontal="right" vertical="top" wrapText="1"/>
      <protection locked="0"/>
    </xf>
    <xf numFmtId="168" fontId="2" fillId="14" borderId="0" xfId="14" applyNumberFormat="1" applyFont="1" applyFill="1" applyAlignment="1" applyProtection="1">
      <alignment horizontal="right" vertical="top" wrapText="1"/>
      <protection locked="0"/>
    </xf>
    <xf numFmtId="166" fontId="16" fillId="12" borderId="0" xfId="0" applyNumberFormat="1" applyFont="1" applyFill="1" applyAlignment="1" applyProtection="1">
      <alignment horizontal="right" vertical="top" wrapText="1"/>
    </xf>
    <xf numFmtId="49" fontId="4" fillId="12" borderId="0" xfId="0" applyNumberFormat="1" applyFont="1" applyFill="1" applyAlignment="1" applyProtection="1">
      <alignment horizontal="left" vertical="top" wrapText="1"/>
      <protection locked="0"/>
    </xf>
    <xf numFmtId="49" fontId="4" fillId="12" borderId="0" xfId="0" applyNumberFormat="1" applyFont="1" applyFill="1" applyAlignment="1" applyProtection="1">
      <alignment horizontal="left" vertical="top" wrapText="1"/>
      <protection locked="0"/>
    </xf>
    <xf numFmtId="49" fontId="17" fillId="12" borderId="0" xfId="0" applyNumberFormat="1" applyFont="1" applyFill="1" applyAlignment="1" applyProtection="1">
      <alignment horizontal="left" vertical="top" wrapText="1"/>
      <protection locked="0"/>
    </xf>
    <xf numFmtId="49" fontId="19" fillId="5" borderId="0" xfId="0" applyNumberFormat="1" applyFont="1" applyFill="1" applyAlignment="1" applyProtection="1">
      <alignment horizontal="left" vertical="center" wrapText="1"/>
      <protection locked="0"/>
    </xf>
    <xf numFmtId="49" fontId="4" fillId="12" borderId="0" xfId="0" applyNumberFormat="1" applyFont="1" applyFill="1" applyAlignment="1" applyProtection="1">
      <alignment horizontal="left" vertical="top" wrapText="1"/>
      <protection locked="0"/>
    </xf>
    <xf numFmtId="49" fontId="4" fillId="12" borderId="0" xfId="0" applyNumberFormat="1" applyFont="1" applyFill="1" applyAlignment="1" applyProtection="1">
      <alignment horizontal="left" vertical="top" wrapText="1"/>
      <protection locked="0"/>
    </xf>
    <xf numFmtId="49" fontId="4" fillId="12" borderId="0" xfId="0" applyNumberFormat="1" applyFont="1" applyFill="1" applyAlignment="1" applyProtection="1">
      <alignment horizontal="left" vertical="top" wrapText="1"/>
      <protection locked="0"/>
    </xf>
    <xf numFmtId="49" fontId="4" fillId="12" borderId="0" xfId="0" applyNumberFormat="1" applyFont="1" applyFill="1" applyAlignment="1" applyProtection="1">
      <alignment horizontal="left" vertical="top" wrapText="1"/>
      <protection locked="0"/>
    </xf>
    <xf numFmtId="49" fontId="4" fillId="12" borderId="0" xfId="0" applyNumberFormat="1" applyFont="1" applyFill="1" applyAlignment="1" applyProtection="1">
      <alignment horizontal="left" vertical="top" wrapText="1"/>
      <protection locked="0"/>
    </xf>
    <xf numFmtId="49" fontId="17" fillId="5" borderId="0" xfId="0" applyNumberFormat="1" applyFont="1" applyFill="1" applyAlignment="1" applyProtection="1">
      <alignment horizontal="left" vertical="center" wrapText="1"/>
      <protection locked="0"/>
    </xf>
    <xf numFmtId="49" fontId="4" fillId="12" borderId="0" xfId="0" applyNumberFormat="1" applyFont="1" applyFill="1" applyAlignment="1" applyProtection="1">
      <alignment horizontal="left" vertical="top" wrapText="1"/>
      <protection locked="0"/>
    </xf>
    <xf numFmtId="49" fontId="4" fillId="12" borderId="0" xfId="0" applyNumberFormat="1" applyFont="1" applyFill="1" applyAlignment="1" applyProtection="1">
      <alignment horizontal="left" vertical="top" wrapText="1"/>
      <protection locked="0"/>
    </xf>
    <xf numFmtId="49" fontId="4" fillId="12" borderId="0" xfId="0" applyNumberFormat="1" applyFont="1" applyFill="1" applyAlignment="1" applyProtection="1">
      <alignment horizontal="left" vertical="top" wrapText="1"/>
      <protection locked="0"/>
    </xf>
    <xf numFmtId="49" fontId="4" fillId="12" borderId="0" xfId="0" applyNumberFormat="1" applyFont="1" applyFill="1" applyAlignment="1" applyProtection="1">
      <alignment horizontal="left" vertical="top" wrapText="1"/>
      <protection locked="0"/>
    </xf>
    <xf numFmtId="49" fontId="7" fillId="12" borderId="0" xfId="21" applyNumberFormat="1" applyFont="1" applyFill="1" applyBorder="1" applyAlignment="1" applyProtection="1">
      <alignment horizontal="center" vertical="top" wrapText="1"/>
      <protection locked="0"/>
    </xf>
    <xf numFmtId="49" fontId="44" fillId="12" borderId="0" xfId="0" applyNumberFormat="1" applyFont="1" applyFill="1" applyBorder="1" applyAlignment="1" applyProtection="1">
      <alignment horizontal="left" vertical="top" wrapText="1"/>
      <protection locked="0"/>
    </xf>
    <xf numFmtId="49" fontId="4" fillId="12" borderId="0" xfId="0" applyNumberFormat="1" applyFont="1" applyFill="1" applyAlignment="1" applyProtection="1">
      <alignment horizontal="left" vertical="top" wrapText="1"/>
      <protection locked="0"/>
    </xf>
    <xf numFmtId="49" fontId="4" fillId="12" borderId="0" xfId="0" applyNumberFormat="1" applyFont="1" applyFill="1" applyAlignment="1" applyProtection="1">
      <alignment horizontal="left" vertical="top" wrapText="1"/>
      <protection locked="0"/>
    </xf>
    <xf numFmtId="49" fontId="4" fillId="12" borderId="0" xfId="0" applyNumberFormat="1" applyFont="1" applyFill="1" applyAlignment="1" applyProtection="1">
      <alignment horizontal="left" vertical="top" wrapText="1"/>
      <protection locked="0"/>
    </xf>
    <xf numFmtId="49" fontId="2" fillId="14" borderId="0" xfId="0" applyNumberFormat="1" applyFont="1" applyFill="1" applyBorder="1" applyAlignment="1" applyProtection="1">
      <alignment horizontal="left" vertical="top" wrapText="1"/>
    </xf>
    <xf numFmtId="49" fontId="6" fillId="12" borderId="0" xfId="18" applyNumberFormat="1" applyFont="1" applyFill="1" applyBorder="1" applyAlignment="1" applyProtection="1">
      <alignment horizontal="center" vertical="top" wrapText="1"/>
      <protection locked="0"/>
    </xf>
    <xf numFmtId="49" fontId="7" fillId="12" borderId="0" xfId="19" applyNumberFormat="1" applyFont="1" applyFill="1" applyBorder="1" applyAlignment="1" applyProtection="1">
      <alignment horizontal="center" vertical="top" wrapText="1"/>
      <protection locked="0"/>
    </xf>
    <xf numFmtId="49" fontId="15" fillId="12" borderId="0" xfId="0" applyNumberFormat="1" applyFont="1" applyFill="1" applyBorder="1" applyAlignment="1" applyProtection="1">
      <alignment horizontal="left" vertical="top" wrapText="1"/>
      <protection locked="0"/>
    </xf>
    <xf numFmtId="166" fontId="27" fillId="17" borderId="3" xfId="0" applyNumberFormat="1" applyFont="1" applyFill="1" applyBorder="1" applyAlignment="1" applyProtection="1">
      <alignment horizontal="center" vertical="center" wrapText="1"/>
      <protection locked="0"/>
    </xf>
    <xf numFmtId="166" fontId="27" fillId="18" borderId="3" xfId="0" applyNumberFormat="1" applyFont="1" applyFill="1" applyBorder="1" applyAlignment="1" applyProtection="1">
      <alignment horizontal="center" vertical="center" wrapText="1"/>
      <protection locked="0"/>
    </xf>
    <xf numFmtId="166" fontId="27" fillId="19" borderId="3" xfId="0" applyNumberFormat="1" applyFont="1" applyFill="1" applyBorder="1" applyAlignment="1" applyProtection="1">
      <alignment horizontal="center" vertical="center" wrapText="1"/>
      <protection locked="0"/>
    </xf>
    <xf numFmtId="49" fontId="2" fillId="12" borderId="0" xfId="0" applyNumberFormat="1" applyFont="1" applyFill="1" applyAlignment="1" applyProtection="1">
      <alignment horizontal="center" vertical="top" wrapText="1"/>
      <protection locked="0"/>
    </xf>
    <xf numFmtId="166" fontId="27" fillId="20" borderId="3" xfId="0" applyNumberFormat="1" applyFont="1" applyFill="1" applyBorder="1" applyAlignment="1" applyProtection="1">
      <alignment horizontal="center" vertical="center" wrapText="1"/>
      <protection locked="0"/>
    </xf>
    <xf numFmtId="49" fontId="4" fillId="12" borderId="0" xfId="0" applyNumberFormat="1" applyFont="1" applyFill="1" applyAlignment="1" applyProtection="1">
      <alignment horizontal="left" vertical="top" wrapText="1"/>
      <protection locked="0"/>
    </xf>
    <xf numFmtId="49" fontId="11" fillId="21" borderId="0" xfId="0" applyNumberFormat="1" applyFont="1" applyFill="1" applyAlignment="1" applyProtection="1">
      <alignment horizontal="left" vertical="top"/>
      <protection locked="0"/>
    </xf>
    <xf numFmtId="49" fontId="11" fillId="21" borderId="0" xfId="0" applyNumberFormat="1" applyFont="1" applyFill="1" applyAlignment="1" applyProtection="1">
      <alignment horizontal="left" vertical="top" wrapText="1"/>
      <protection locked="0"/>
    </xf>
    <xf numFmtId="49" fontId="4" fillId="21" borderId="0" xfId="0" applyNumberFormat="1" applyFont="1" applyFill="1" applyAlignment="1" applyProtection="1">
      <alignment horizontal="center" vertical="top" wrapText="1"/>
      <protection locked="0"/>
    </xf>
    <xf numFmtId="49" fontId="7" fillId="21" borderId="0" xfId="18" applyNumberFormat="1" applyFont="1" applyFill="1" applyBorder="1" applyAlignment="1" applyProtection="1">
      <alignment horizontal="center" vertical="top" wrapText="1"/>
      <protection locked="0"/>
    </xf>
    <xf numFmtId="49" fontId="2" fillId="21" borderId="0" xfId="0" applyNumberFormat="1" applyFont="1" applyFill="1" applyBorder="1" applyAlignment="1" applyProtection="1">
      <alignment horizontal="left" vertical="top" wrapText="1"/>
      <protection locked="0"/>
    </xf>
    <xf numFmtId="166" fontId="2" fillId="21" borderId="0" xfId="0" applyNumberFormat="1" applyFont="1" applyFill="1" applyAlignment="1" applyProtection="1">
      <alignment horizontal="right" vertical="top" wrapText="1"/>
      <protection locked="0"/>
    </xf>
    <xf numFmtId="0" fontId="2" fillId="21" borderId="0" xfId="0" applyFont="1" applyFill="1" applyAlignment="1" applyProtection="1">
      <alignment horizontal="left" vertical="top" wrapText="1"/>
      <protection locked="0"/>
    </xf>
    <xf numFmtId="49" fontId="66" fillId="21" borderId="0" xfId="18" applyNumberFormat="1" applyFont="1" applyFill="1" applyBorder="1" applyAlignment="1" applyProtection="1">
      <alignment horizontal="center" vertical="top" wrapText="1"/>
      <protection locked="0"/>
    </xf>
    <xf numFmtId="49" fontId="37" fillId="21" borderId="0" xfId="0" applyNumberFormat="1" applyFont="1" applyFill="1" applyBorder="1" applyAlignment="1" applyProtection="1">
      <alignment horizontal="left" vertical="top" wrapText="1"/>
      <protection locked="0"/>
    </xf>
    <xf numFmtId="166" fontId="2" fillId="21" borderId="0" xfId="17" applyNumberFormat="1" applyFont="1" applyFill="1" applyAlignment="1" applyProtection="1">
      <alignment horizontal="right" vertical="top" wrapText="1"/>
      <protection locked="0"/>
    </xf>
    <xf numFmtId="49" fontId="16" fillId="21" borderId="0" xfId="0" applyNumberFormat="1" applyFont="1" applyFill="1" applyBorder="1" applyAlignment="1" applyProtection="1">
      <alignment horizontal="left" vertical="top" wrapText="1"/>
      <protection locked="0"/>
    </xf>
    <xf numFmtId="49" fontId="2" fillId="21" borderId="0" xfId="0" applyNumberFormat="1" applyFont="1" applyFill="1" applyAlignment="1" applyProtection="1">
      <alignment horizontal="center" vertical="top" wrapText="1"/>
      <protection locked="0"/>
    </xf>
    <xf numFmtId="49" fontId="2" fillId="21" borderId="0" xfId="0" applyNumberFormat="1" applyFont="1" applyFill="1" applyAlignment="1" applyProtection="1">
      <alignment horizontal="left" vertical="top" wrapText="1"/>
      <protection locked="0"/>
    </xf>
    <xf numFmtId="49" fontId="7" fillId="21" borderId="0" xfId="0" applyNumberFormat="1" applyFont="1" applyFill="1" applyAlignment="1" applyProtection="1">
      <alignment horizontal="center" vertical="top" wrapText="1"/>
      <protection locked="0"/>
    </xf>
    <xf numFmtId="11" fontId="7" fillId="21" borderId="0" xfId="0" applyNumberFormat="1" applyFont="1" applyFill="1" applyBorder="1" applyAlignment="1" applyProtection="1">
      <alignment horizontal="left" vertical="top" wrapText="1"/>
      <protection locked="0"/>
    </xf>
    <xf numFmtId="49" fontId="7" fillId="21" borderId="0" xfId="0" applyNumberFormat="1" applyFont="1" applyFill="1" applyBorder="1" applyAlignment="1" applyProtection="1">
      <alignment horizontal="left" vertical="top" wrapText="1"/>
      <protection locked="0"/>
    </xf>
    <xf numFmtId="49" fontId="11" fillId="22" borderId="0" xfId="0" applyNumberFormat="1" applyFont="1" applyFill="1" applyAlignment="1" applyProtection="1">
      <alignment horizontal="left" vertical="top"/>
      <protection locked="0"/>
    </xf>
    <xf numFmtId="49" fontId="11" fillId="22" borderId="0" xfId="0" applyNumberFormat="1" applyFont="1" applyFill="1" applyAlignment="1" applyProtection="1">
      <alignment horizontal="left" vertical="top" wrapText="1"/>
      <protection locked="0"/>
    </xf>
    <xf numFmtId="49" fontId="2" fillId="22" borderId="0" xfId="0" applyNumberFormat="1" applyFont="1" applyFill="1" applyAlignment="1" applyProtection="1">
      <alignment horizontal="center" vertical="top" wrapText="1"/>
      <protection locked="0"/>
    </xf>
    <xf numFmtId="49" fontId="7" fillId="22" borderId="0" xfId="0" applyNumberFormat="1" applyFont="1" applyFill="1" applyAlignment="1" applyProtection="1">
      <alignment horizontal="center" vertical="top" wrapText="1"/>
      <protection locked="0"/>
    </xf>
    <xf numFmtId="49" fontId="2" fillId="22" borderId="0" xfId="0" applyNumberFormat="1" applyFont="1" applyFill="1" applyAlignment="1" applyProtection="1">
      <alignment horizontal="left" vertical="top" wrapText="1"/>
      <protection locked="0"/>
    </xf>
    <xf numFmtId="166" fontId="2" fillId="22" borderId="0" xfId="0" applyNumberFormat="1" applyFont="1" applyFill="1" applyAlignment="1" applyProtection="1">
      <alignment horizontal="right" vertical="top" wrapText="1"/>
      <protection locked="0"/>
    </xf>
    <xf numFmtId="168" fontId="2" fillId="23" borderId="0" xfId="0" applyNumberFormat="1" applyFont="1" applyFill="1" applyAlignment="1" applyProtection="1">
      <alignment horizontal="right" vertical="top" wrapText="1"/>
      <protection locked="0"/>
    </xf>
    <xf numFmtId="0" fontId="2" fillId="22" borderId="0" xfId="0" applyFont="1" applyFill="1" applyAlignment="1" applyProtection="1">
      <alignment horizontal="left" vertical="top" wrapText="1"/>
      <protection locked="0"/>
    </xf>
    <xf numFmtId="49" fontId="17" fillId="22" borderId="0" xfId="0" applyNumberFormat="1" applyFont="1" applyFill="1" applyAlignment="1" applyProtection="1">
      <alignment horizontal="center" vertical="top" wrapText="1"/>
      <protection locked="0"/>
    </xf>
    <xf numFmtId="49" fontId="19" fillId="22" borderId="0" xfId="0" applyNumberFormat="1" applyFont="1" applyFill="1" applyAlignment="1" applyProtection="1">
      <alignment horizontal="left" vertical="top"/>
      <protection locked="0"/>
    </xf>
    <xf numFmtId="49" fontId="19" fillId="22" borderId="0" xfId="0" applyNumberFormat="1" applyFont="1" applyFill="1" applyAlignment="1" applyProtection="1">
      <alignment horizontal="left" vertical="top" wrapText="1"/>
      <protection locked="0"/>
    </xf>
    <xf numFmtId="49" fontId="2" fillId="22" borderId="0" xfId="0" applyNumberFormat="1" applyFont="1" applyFill="1" applyAlignment="1" applyProtection="1">
      <alignment horizontal="left" vertical="top"/>
      <protection locked="0"/>
    </xf>
    <xf numFmtId="49" fontId="2" fillId="22" borderId="0" xfId="0" applyNumberFormat="1" applyFont="1" applyFill="1" applyAlignment="1" applyProtection="1">
      <alignment vertical="top" wrapText="1"/>
      <protection locked="0"/>
    </xf>
    <xf numFmtId="49" fontId="10" fillId="22" borderId="0" xfId="0" applyNumberFormat="1" applyFont="1" applyFill="1" applyAlignment="1" applyProtection="1">
      <alignment horizontal="left" vertical="top" wrapText="1"/>
      <protection locked="0"/>
    </xf>
    <xf numFmtId="49" fontId="4" fillId="22" borderId="0" xfId="0" applyNumberFormat="1" applyFont="1" applyFill="1" applyAlignment="1" applyProtection="1">
      <alignment horizontal="center" vertical="top" wrapText="1"/>
      <protection locked="0"/>
    </xf>
    <xf numFmtId="49" fontId="7" fillId="22" borderId="0" xfId="18" applyNumberFormat="1" applyFont="1" applyFill="1" applyBorder="1" applyAlignment="1" applyProtection="1">
      <alignment horizontal="center" vertical="top" wrapText="1"/>
      <protection locked="0"/>
    </xf>
    <xf numFmtId="49" fontId="18" fillId="22" borderId="0" xfId="0" applyNumberFormat="1" applyFont="1" applyFill="1" applyAlignment="1" applyProtection="1">
      <alignment horizontal="center" vertical="top" wrapText="1"/>
      <protection locked="0"/>
    </xf>
    <xf numFmtId="49" fontId="2" fillId="22" borderId="0" xfId="0" applyNumberFormat="1" applyFont="1" applyFill="1" applyBorder="1" applyAlignment="1" applyProtection="1">
      <alignment horizontal="left" vertical="top" wrapText="1"/>
      <protection locked="0"/>
    </xf>
    <xf numFmtId="49" fontId="16" fillId="22" borderId="0" xfId="0" applyNumberFormat="1" applyFont="1" applyFill="1" applyAlignment="1" applyProtection="1">
      <alignment horizontal="left" vertical="top" wrapText="1"/>
      <protection locked="0"/>
    </xf>
    <xf numFmtId="166" fontId="16" fillId="22" borderId="0" xfId="0" applyNumberFormat="1" applyFont="1" applyFill="1" applyAlignment="1" applyProtection="1">
      <alignment horizontal="right" vertical="top" wrapText="1"/>
      <protection locked="0"/>
    </xf>
    <xf numFmtId="0" fontId="16" fillId="22" borderId="0" xfId="0" applyFont="1" applyFill="1" applyAlignment="1" applyProtection="1">
      <alignment horizontal="left" vertical="top" wrapText="1"/>
      <protection locked="0"/>
    </xf>
    <xf numFmtId="49" fontId="18" fillId="22" borderId="0" xfId="18" applyNumberFormat="1" applyFont="1" applyFill="1" applyBorder="1" applyAlignment="1" applyProtection="1">
      <alignment horizontal="center" vertical="top" wrapText="1"/>
      <protection locked="0"/>
    </xf>
    <xf numFmtId="166" fontId="16" fillId="22" borderId="0" xfId="0" applyNumberFormat="1" applyFont="1" applyFill="1" applyAlignment="1" applyProtection="1">
      <alignment horizontal="right" vertical="top" wrapText="1"/>
    </xf>
    <xf numFmtId="49" fontId="4" fillId="22" borderId="0" xfId="0" applyNumberFormat="1" applyFont="1" applyFill="1" applyAlignment="1" applyProtection="1">
      <alignment horizontal="left" vertical="top"/>
      <protection locked="0"/>
    </xf>
    <xf numFmtId="49" fontId="4" fillId="22" borderId="0" xfId="0" applyNumberFormat="1" applyFont="1" applyFill="1" applyAlignment="1" applyProtection="1">
      <alignment horizontal="left" vertical="top" wrapText="1"/>
      <protection locked="0"/>
    </xf>
    <xf numFmtId="49" fontId="4" fillId="22" borderId="0" xfId="0" applyNumberFormat="1" applyFont="1" applyFill="1" applyAlignment="1" applyProtection="1">
      <alignment vertical="top"/>
      <protection locked="0"/>
    </xf>
    <xf numFmtId="166" fontId="4" fillId="22" borderId="0" xfId="0" applyNumberFormat="1" applyFont="1" applyFill="1" applyAlignment="1" applyProtection="1">
      <alignment vertical="top"/>
      <protection locked="0"/>
    </xf>
    <xf numFmtId="11" fontId="2" fillId="22" borderId="0" xfId="0" applyNumberFormat="1" applyFont="1" applyFill="1" applyBorder="1" applyAlignment="1" applyProtection="1">
      <alignment horizontal="left" vertical="top" wrapText="1"/>
      <protection locked="0"/>
    </xf>
    <xf numFmtId="166" fontId="2" fillId="22" borderId="0" xfId="17" applyNumberFormat="1" applyFont="1" applyFill="1" applyAlignment="1" applyProtection="1">
      <alignment horizontal="right" vertical="top" wrapText="1"/>
      <protection locked="0"/>
    </xf>
    <xf numFmtId="166" fontId="2" fillId="22" borderId="0" xfId="16" applyNumberFormat="1" applyFont="1" applyFill="1" applyAlignment="1" applyProtection="1">
      <alignment horizontal="right" vertical="top" wrapText="1"/>
      <protection locked="0"/>
    </xf>
    <xf numFmtId="49" fontId="37" fillId="22" borderId="0" xfId="0" applyNumberFormat="1" applyFont="1" applyFill="1" applyBorder="1" applyAlignment="1" applyProtection="1">
      <alignment horizontal="left" vertical="top" wrapText="1"/>
      <protection locked="0"/>
    </xf>
    <xf numFmtId="49" fontId="16" fillId="22" borderId="0" xfId="0" applyNumberFormat="1" applyFont="1" applyFill="1" applyBorder="1" applyAlignment="1" applyProtection="1">
      <alignment horizontal="left" vertical="top" wrapText="1"/>
      <protection locked="0"/>
    </xf>
    <xf numFmtId="49" fontId="29" fillId="22" borderId="0" xfId="0" applyNumberFormat="1" applyFont="1" applyFill="1" applyAlignment="1" applyProtection="1">
      <alignment horizontal="left" vertical="top"/>
      <protection locked="0"/>
    </xf>
    <xf numFmtId="49" fontId="29" fillId="22" borderId="0" xfId="0" applyNumberFormat="1" applyFont="1" applyFill="1" applyAlignment="1" applyProtection="1">
      <alignment horizontal="left" vertical="top" wrapText="1"/>
      <protection locked="0"/>
    </xf>
    <xf numFmtId="49" fontId="17" fillId="22" borderId="0" xfId="0" applyNumberFormat="1" applyFont="1" applyFill="1" applyAlignment="1" applyProtection="1">
      <alignment horizontal="left" vertical="top" wrapText="1"/>
      <protection locked="0"/>
    </xf>
    <xf numFmtId="168" fontId="2" fillId="23" borderId="0" xfId="13" applyNumberFormat="1" applyFont="1" applyFill="1" applyAlignment="1" applyProtection="1">
      <alignment horizontal="right" vertical="top" wrapText="1"/>
      <protection locked="0"/>
    </xf>
    <xf numFmtId="0" fontId="4" fillId="22" borderId="0" xfId="0" applyFont="1" applyFill="1" applyAlignment="1" applyProtection="1">
      <alignment horizontal="left" vertical="top" wrapText="1"/>
      <protection locked="0"/>
    </xf>
    <xf numFmtId="49" fontId="7" fillId="22" borderId="0" xfId="0" applyNumberFormat="1" applyFont="1" applyFill="1" applyBorder="1" applyAlignment="1" applyProtection="1">
      <alignment horizontal="left" vertical="top" wrapText="1"/>
      <protection locked="0"/>
    </xf>
    <xf numFmtId="166" fontId="4" fillId="22" borderId="0" xfId="0" applyNumberFormat="1" applyFont="1" applyFill="1" applyAlignment="1" applyProtection="1">
      <alignment horizontal="right" vertical="top" wrapText="1"/>
    </xf>
    <xf numFmtId="166" fontId="2" fillId="22" borderId="0" xfId="13" applyNumberFormat="1" applyFont="1" applyFill="1" applyAlignment="1" applyProtection="1">
      <alignment horizontal="right" vertical="top" wrapText="1"/>
      <protection locked="0"/>
    </xf>
    <xf numFmtId="49" fontId="7" fillId="22" borderId="0" xfId="0" applyNumberFormat="1" applyFont="1" applyFill="1" applyAlignment="1" applyProtection="1">
      <alignment horizontal="left" vertical="top" wrapText="1"/>
      <protection locked="0"/>
    </xf>
    <xf numFmtId="49" fontId="7" fillId="22" borderId="0" xfId="19" applyNumberFormat="1" applyFont="1" applyFill="1" applyBorder="1" applyAlignment="1" applyProtection="1">
      <alignment horizontal="center" vertical="top" wrapText="1"/>
      <protection locked="0"/>
    </xf>
    <xf numFmtId="2" fontId="25" fillId="22" borderId="0" xfId="0" applyNumberFormat="1" applyFont="1" applyFill="1" applyBorder="1" applyAlignment="1" applyProtection="1">
      <alignment horizontal="left" vertical="top" wrapText="1"/>
      <protection locked="0"/>
    </xf>
    <xf numFmtId="2" fontId="7" fillId="22" borderId="0" xfId="0" applyNumberFormat="1" applyFont="1" applyFill="1" applyBorder="1" applyAlignment="1" applyProtection="1">
      <alignment horizontal="left" vertical="top" wrapText="1"/>
      <protection locked="0"/>
    </xf>
    <xf numFmtId="11" fontId="7" fillId="22" borderId="0" xfId="0" applyNumberFormat="1" applyFont="1" applyFill="1" applyBorder="1" applyAlignment="1" applyProtection="1">
      <alignment horizontal="left" vertical="top" wrapText="1"/>
      <protection locked="0"/>
    </xf>
    <xf numFmtId="49" fontId="4" fillId="22" borderId="0" xfId="0" applyNumberFormat="1" applyFont="1" applyFill="1" applyBorder="1" applyAlignment="1" applyProtection="1">
      <alignment horizontal="left" vertical="top" wrapText="1"/>
      <protection locked="0"/>
    </xf>
    <xf numFmtId="166" fontId="4" fillId="22" borderId="0" xfId="0" applyNumberFormat="1" applyFont="1" applyFill="1" applyBorder="1" applyAlignment="1" applyProtection="1">
      <alignment horizontal="right" vertical="top" wrapText="1"/>
    </xf>
    <xf numFmtId="49" fontId="12" fillId="22" borderId="0" xfId="0" applyNumberFormat="1" applyFont="1" applyFill="1" applyAlignment="1" applyProtection="1">
      <alignment horizontal="center" vertical="top" wrapText="1"/>
      <protection locked="0"/>
    </xf>
    <xf numFmtId="49" fontId="38" fillId="22" borderId="0" xfId="0" applyNumberFormat="1" applyFont="1" applyFill="1" applyBorder="1" applyAlignment="1" applyProtection="1">
      <alignment horizontal="center" vertical="top" wrapText="1"/>
      <protection locked="0"/>
    </xf>
    <xf numFmtId="49" fontId="39" fillId="22" borderId="0" xfId="0" applyNumberFormat="1" applyFont="1" applyFill="1" applyBorder="1" applyAlignment="1" applyProtection="1">
      <alignment horizontal="center" vertical="top" wrapText="1"/>
      <protection locked="0"/>
    </xf>
    <xf numFmtId="0" fontId="40" fillId="22" borderId="0" xfId="0" applyFont="1" applyFill="1" applyBorder="1" applyAlignment="1">
      <alignment vertical="top" wrapText="1"/>
    </xf>
    <xf numFmtId="0" fontId="41" fillId="22" borderId="0" xfId="0" applyFont="1" applyFill="1" applyAlignment="1" applyProtection="1">
      <alignment horizontal="left" vertical="top" wrapText="1"/>
      <protection locked="0"/>
    </xf>
    <xf numFmtId="166" fontId="17" fillId="22" borderId="0" xfId="0" applyNumberFormat="1" applyFont="1" applyFill="1" applyAlignment="1" applyProtection="1">
      <alignment horizontal="right" vertical="top" wrapText="1"/>
    </xf>
    <xf numFmtId="49" fontId="20" fillId="22" borderId="0" xfId="0" applyNumberFormat="1" applyFont="1" applyFill="1" applyAlignment="1" applyProtection="1">
      <alignment horizontal="center" vertical="top" wrapText="1"/>
      <protection locked="0"/>
    </xf>
    <xf numFmtId="0" fontId="17" fillId="22" borderId="0" xfId="0" applyFont="1" applyFill="1" applyAlignment="1" applyProtection="1">
      <alignment horizontal="left" vertical="top" wrapText="1"/>
      <protection locked="0"/>
    </xf>
    <xf numFmtId="0" fontId="28" fillId="22" borderId="0" xfId="0" applyFont="1" applyFill="1" applyAlignment="1" applyProtection="1">
      <alignment horizontal="left" vertical="top" wrapText="1"/>
      <protection locked="0"/>
    </xf>
    <xf numFmtId="49" fontId="16" fillId="22" borderId="0" xfId="0" applyNumberFormat="1" applyFont="1" applyFill="1" applyAlignment="1" applyProtection="1">
      <alignment horizontal="center" vertical="top" wrapText="1"/>
      <protection locked="0"/>
    </xf>
    <xf numFmtId="49" fontId="8" fillId="22" borderId="0" xfId="0" applyNumberFormat="1" applyFont="1" applyFill="1" applyAlignment="1" applyProtection="1">
      <alignment horizontal="left" vertical="top"/>
      <protection locked="0"/>
    </xf>
    <xf numFmtId="49" fontId="9" fillId="22" borderId="0" xfId="0" applyNumberFormat="1" applyFont="1" applyFill="1" applyAlignment="1" applyProtection="1">
      <alignment horizontal="left" vertical="top" wrapText="1"/>
      <protection locked="0"/>
    </xf>
    <xf numFmtId="166" fontId="17" fillId="22" borderId="0" xfId="0" applyNumberFormat="1" applyFont="1" applyFill="1" applyAlignment="1" applyProtection="1">
      <alignment horizontal="right" vertical="top" wrapText="1"/>
      <protection locked="0"/>
    </xf>
    <xf numFmtId="168" fontId="2" fillId="23" borderId="0" xfId="13" applyNumberFormat="1" applyFont="1" applyFill="1" applyAlignment="1" applyProtection="1">
      <alignment horizontal="right" vertical="top" wrapText="1"/>
    </xf>
    <xf numFmtId="166" fontId="41" fillId="22" borderId="0" xfId="13" applyNumberFormat="1" applyFont="1" applyFill="1" applyAlignment="1" applyProtection="1">
      <alignment horizontal="right" vertical="top" wrapText="1"/>
      <protection locked="0"/>
    </xf>
    <xf numFmtId="49" fontId="58" fillId="22" borderId="0" xfId="0" applyNumberFormat="1" applyFont="1" applyFill="1" applyAlignment="1" applyProtection="1">
      <alignment horizontal="left" vertical="top" wrapText="1"/>
      <protection locked="0"/>
    </xf>
    <xf numFmtId="1" fontId="2" fillId="0" borderId="0" xfId="0" applyNumberFormat="1" applyFont="1" applyBorder="1" applyAlignment="1" applyProtection="1">
      <alignment horizontal="center" vertical="top"/>
      <protection locked="0"/>
    </xf>
    <xf numFmtId="1" fontId="4" fillId="6" borderId="3" xfId="0" applyNumberFormat="1" applyFont="1" applyFill="1" applyBorder="1" applyAlignment="1" applyProtection="1">
      <alignment horizontal="center" vertical="center" wrapText="1"/>
      <protection locked="0"/>
    </xf>
    <xf numFmtId="1" fontId="4" fillId="12" borderId="0" xfId="0" applyNumberFormat="1" applyFont="1" applyFill="1" applyAlignment="1" applyProtection="1">
      <alignment horizontal="left" vertical="top" wrapText="1"/>
      <protection locked="0"/>
    </xf>
    <xf numFmtId="1" fontId="11" fillId="5" borderId="0" xfId="0" applyNumberFormat="1" applyFont="1" applyFill="1" applyAlignment="1" applyProtection="1">
      <alignment horizontal="left" vertical="top" wrapText="1"/>
      <protection locked="0"/>
    </xf>
    <xf numFmtId="1" fontId="2" fillId="5" borderId="0" xfId="0" applyNumberFormat="1" applyFont="1" applyFill="1" applyAlignment="1" applyProtection="1">
      <alignment horizontal="left" vertical="top" wrapText="1"/>
      <protection locked="0"/>
    </xf>
    <xf numFmtId="1" fontId="2" fillId="0" borderId="0" xfId="0" applyNumberFormat="1" applyFont="1" applyAlignment="1" applyProtection="1">
      <alignment horizontal="left" vertical="top" wrapText="1"/>
      <protection locked="0"/>
    </xf>
    <xf numFmtId="1" fontId="9" fillId="5" borderId="0" xfId="0" applyNumberFormat="1" applyFont="1" applyFill="1" applyAlignment="1" applyProtection="1">
      <alignment horizontal="left" vertical="top" wrapText="1"/>
      <protection locked="0"/>
    </xf>
    <xf numFmtId="1" fontId="2" fillId="0" borderId="5" xfId="0" applyNumberFormat="1" applyFont="1" applyBorder="1" applyAlignment="1" applyProtection="1">
      <alignment horizontal="left" vertical="top"/>
      <protection locked="0"/>
    </xf>
    <xf numFmtId="1" fontId="17" fillId="5" borderId="0" xfId="0" applyNumberFormat="1" applyFont="1" applyFill="1" applyAlignment="1" applyProtection="1">
      <alignment horizontal="left" vertical="top" wrapText="1"/>
      <protection locked="0"/>
    </xf>
    <xf numFmtId="1" fontId="4" fillId="22" borderId="0" xfId="0" applyNumberFormat="1" applyFont="1" applyFill="1" applyAlignment="1" applyProtection="1">
      <alignment horizontal="left" vertical="top" wrapText="1"/>
      <protection locked="0"/>
    </xf>
    <xf numFmtId="1" fontId="9" fillId="5" borderId="0" xfId="0" applyNumberFormat="1" applyFont="1" applyFill="1" applyAlignment="1" applyProtection="1">
      <alignment horizontal="left" vertical="center" wrapText="1"/>
      <protection locked="0"/>
    </xf>
    <xf numFmtId="1" fontId="29" fillId="5" borderId="0" xfId="0" applyNumberFormat="1" applyFont="1" applyFill="1" applyAlignment="1" applyProtection="1">
      <alignment horizontal="left" vertical="top" wrapText="1"/>
      <protection locked="0"/>
    </xf>
    <xf numFmtId="1" fontId="17" fillId="22" borderId="0" xfId="0" applyNumberFormat="1" applyFont="1" applyFill="1" applyAlignment="1" applyProtection="1">
      <alignment horizontal="left" vertical="top" wrapText="1"/>
      <protection locked="0"/>
    </xf>
    <xf numFmtId="1" fontId="9" fillId="22" borderId="0" xfId="0" applyNumberFormat="1" applyFont="1" applyFill="1" applyAlignment="1" applyProtection="1">
      <alignment horizontal="left" vertical="top" wrapText="1"/>
      <protection locked="0"/>
    </xf>
    <xf numFmtId="1" fontId="4" fillId="5" borderId="5" xfId="0" applyNumberFormat="1" applyFont="1" applyFill="1" applyBorder="1" applyAlignment="1" applyProtection="1">
      <alignment horizontal="left" vertical="top"/>
      <protection locked="0"/>
    </xf>
    <xf numFmtId="1" fontId="9" fillId="10" borderId="0" xfId="0" applyNumberFormat="1" applyFont="1" applyFill="1" applyAlignment="1" applyProtection="1">
      <alignment horizontal="left" vertical="top" wrapText="1"/>
      <protection locked="0"/>
    </xf>
    <xf numFmtId="1" fontId="4" fillId="5" borderId="0" xfId="0" applyNumberFormat="1" applyFont="1" applyFill="1" applyAlignment="1" applyProtection="1">
      <alignment horizontal="left" vertical="top"/>
      <protection locked="0"/>
    </xf>
    <xf numFmtId="1" fontId="2" fillId="7" borderId="0" xfId="0" applyNumberFormat="1" applyFont="1" applyFill="1" applyAlignment="1" applyProtection="1">
      <alignment horizontal="left" vertical="top" wrapText="1"/>
      <protection locked="0"/>
    </xf>
    <xf numFmtId="1" fontId="7" fillId="0" borderId="0" xfId="0" applyNumberFormat="1" applyFont="1" applyBorder="1" applyAlignment="1" applyProtection="1">
      <alignment horizontal="center" vertical="top"/>
      <protection locked="0"/>
    </xf>
    <xf numFmtId="1" fontId="7" fillId="5" borderId="0" xfId="0" applyNumberFormat="1" applyFont="1" applyFill="1" applyAlignment="1" applyProtection="1">
      <alignment horizontal="center" vertical="top" wrapText="1"/>
      <protection locked="0"/>
    </xf>
    <xf numFmtId="1" fontId="7" fillId="7" borderId="0" xfId="0" applyNumberFormat="1" applyFont="1" applyFill="1" applyAlignment="1" applyProtection="1">
      <alignment horizontal="center" vertical="top" wrapText="1"/>
      <protection locked="0"/>
    </xf>
    <xf numFmtId="1" fontId="11" fillId="22" borderId="0" xfId="0" applyNumberFormat="1" applyFont="1" applyFill="1" applyAlignment="1" applyProtection="1">
      <alignment horizontal="left" vertical="top" wrapText="1"/>
      <protection locked="0"/>
    </xf>
    <xf numFmtId="1" fontId="7" fillId="22" borderId="0" xfId="0" applyNumberFormat="1" applyFont="1" applyFill="1" applyAlignment="1" applyProtection="1">
      <alignment horizontal="center" vertical="top" wrapText="1"/>
      <protection locked="0"/>
    </xf>
    <xf numFmtId="49" fontId="15" fillId="22" borderId="0" xfId="18" applyNumberFormat="1" applyFont="1" applyFill="1" applyBorder="1" applyAlignment="1" applyProtection="1">
      <alignment horizontal="center" vertical="top" wrapText="1"/>
      <protection locked="0"/>
    </xf>
    <xf numFmtId="1" fontId="11" fillId="21" borderId="0" xfId="0" applyNumberFormat="1" applyFont="1" applyFill="1" applyAlignment="1" applyProtection="1">
      <alignment horizontal="left" vertical="top" wrapText="1"/>
      <protection locked="0"/>
    </xf>
    <xf numFmtId="1" fontId="7" fillId="21" borderId="0" xfId="0" applyNumberFormat="1" applyFont="1" applyFill="1" applyAlignment="1" applyProtection="1">
      <alignment horizontal="center" vertical="top" wrapText="1"/>
      <protection locked="0"/>
    </xf>
    <xf numFmtId="49" fontId="15" fillId="21" borderId="0" xfId="18" applyNumberFormat="1" applyFont="1" applyFill="1" applyBorder="1" applyAlignment="1" applyProtection="1">
      <alignment horizontal="center" vertical="top" wrapText="1"/>
      <protection locked="0"/>
    </xf>
    <xf numFmtId="49" fontId="4" fillId="12" borderId="0" xfId="0" applyNumberFormat="1" applyFont="1" applyFill="1" applyAlignment="1" applyProtection="1">
      <alignment horizontal="left" vertical="top" wrapText="1"/>
      <protection locked="0"/>
    </xf>
    <xf numFmtId="49" fontId="4" fillId="12" borderId="0" xfId="0" applyNumberFormat="1" applyFont="1" applyFill="1" applyAlignment="1" applyProtection="1">
      <alignment horizontal="left" vertical="top" wrapText="1"/>
      <protection locked="0"/>
    </xf>
    <xf numFmtId="49" fontId="11" fillId="17" borderId="0" xfId="0" applyNumberFormat="1" applyFont="1" applyFill="1" applyAlignment="1" applyProtection="1">
      <alignment horizontal="left" vertical="top"/>
      <protection locked="0"/>
    </xf>
    <xf numFmtId="49" fontId="11" fillId="17" borderId="0" xfId="0" applyNumberFormat="1" applyFont="1" applyFill="1" applyAlignment="1" applyProtection="1">
      <alignment horizontal="left" vertical="top" wrapText="1"/>
      <protection locked="0"/>
    </xf>
    <xf numFmtId="1" fontId="11" fillId="17" borderId="0" xfId="0" applyNumberFormat="1" applyFont="1" applyFill="1" applyAlignment="1" applyProtection="1">
      <alignment horizontal="left" vertical="top" wrapText="1"/>
      <protection locked="0"/>
    </xf>
    <xf numFmtId="49" fontId="2" fillId="17" borderId="0" xfId="0" applyNumberFormat="1" applyFont="1" applyFill="1" applyAlignment="1" applyProtection="1">
      <alignment horizontal="center" vertical="top" wrapText="1"/>
      <protection locked="0"/>
    </xf>
    <xf numFmtId="49" fontId="7" fillId="17" borderId="0" xfId="0" applyNumberFormat="1" applyFont="1" applyFill="1" applyAlignment="1" applyProtection="1">
      <alignment horizontal="center" vertical="top" wrapText="1"/>
      <protection locked="0"/>
    </xf>
    <xf numFmtId="1" fontId="7" fillId="17" borderId="0" xfId="0" applyNumberFormat="1" applyFont="1" applyFill="1" applyAlignment="1" applyProtection="1">
      <alignment horizontal="center" vertical="top" wrapText="1"/>
      <protection locked="0"/>
    </xf>
    <xf numFmtId="49" fontId="17" fillId="17" borderId="0" xfId="0" applyNumberFormat="1" applyFont="1" applyFill="1" applyAlignment="1" applyProtection="1">
      <alignment horizontal="center" vertical="top" wrapText="1"/>
      <protection locked="0"/>
    </xf>
    <xf numFmtId="49" fontId="16" fillId="17" borderId="0" xfId="0" applyNumberFormat="1" applyFont="1" applyFill="1" applyAlignment="1" applyProtection="1">
      <alignment horizontal="center" vertical="top" wrapText="1"/>
      <protection locked="0"/>
    </xf>
    <xf numFmtId="49" fontId="18" fillId="17" borderId="0" xfId="0" applyNumberFormat="1" applyFont="1" applyFill="1" applyAlignment="1" applyProtection="1">
      <alignment horizontal="center" vertical="top" wrapText="1"/>
      <protection locked="0"/>
    </xf>
    <xf numFmtId="49" fontId="16" fillId="17" borderId="0" xfId="0" applyNumberFormat="1" applyFont="1" applyFill="1" applyAlignment="1" applyProtection="1">
      <alignment horizontal="left" vertical="top" wrapText="1"/>
      <protection locked="0"/>
    </xf>
    <xf numFmtId="166" fontId="16" fillId="17" borderId="0" xfId="0" applyNumberFormat="1" applyFont="1" applyFill="1" applyAlignment="1" applyProtection="1">
      <alignment horizontal="right" vertical="top" wrapText="1"/>
      <protection locked="0"/>
    </xf>
    <xf numFmtId="166" fontId="16" fillId="17" borderId="0" xfId="0" applyNumberFormat="1" applyFont="1" applyFill="1" applyAlignment="1" applyProtection="1">
      <alignment horizontal="right" vertical="top" wrapText="1"/>
    </xf>
    <xf numFmtId="0" fontId="16" fillId="17" borderId="0" xfId="0" applyFont="1" applyFill="1" applyAlignment="1" applyProtection="1">
      <alignment horizontal="left" vertical="top" wrapText="1"/>
      <protection locked="0"/>
    </xf>
    <xf numFmtId="49" fontId="4" fillId="12" borderId="0" xfId="0" applyNumberFormat="1" applyFont="1" applyFill="1" applyAlignment="1" applyProtection="1">
      <alignment horizontal="left" vertical="top" wrapText="1"/>
      <protection locked="0"/>
    </xf>
    <xf numFmtId="49" fontId="29" fillId="17" borderId="0" xfId="0" applyNumberFormat="1" applyFont="1" applyFill="1" applyAlignment="1" applyProtection="1">
      <alignment horizontal="left" vertical="top"/>
      <protection locked="0"/>
    </xf>
    <xf numFmtId="49" fontId="29" fillId="17" borderId="0" xfId="0" applyNumberFormat="1" applyFont="1" applyFill="1" applyAlignment="1" applyProtection="1">
      <alignment horizontal="left" vertical="top" wrapText="1"/>
      <protection locked="0"/>
    </xf>
    <xf numFmtId="49" fontId="17" fillId="17" borderId="0" xfId="0" applyNumberFormat="1" applyFont="1" applyFill="1" applyAlignment="1" applyProtection="1">
      <alignment horizontal="left" vertical="top" wrapText="1"/>
      <protection locked="0"/>
    </xf>
    <xf numFmtId="166" fontId="17" fillId="17" borderId="0" xfId="0" applyNumberFormat="1" applyFont="1" applyFill="1" applyAlignment="1" applyProtection="1">
      <alignment horizontal="right" vertical="top" wrapText="1"/>
      <protection locked="0"/>
    </xf>
    <xf numFmtId="166" fontId="2" fillId="17" borderId="0" xfId="0" applyNumberFormat="1" applyFont="1" applyFill="1" applyAlignment="1" applyProtection="1">
      <alignment horizontal="right" vertical="top" wrapText="1"/>
      <protection locked="0"/>
    </xf>
    <xf numFmtId="49" fontId="11" fillId="24" borderId="0" xfId="0" applyNumberFormat="1" applyFont="1" applyFill="1" applyAlignment="1" applyProtection="1">
      <alignment horizontal="left" vertical="top"/>
      <protection locked="0"/>
    </xf>
    <xf numFmtId="49" fontId="11" fillId="24" borderId="0" xfId="0" applyNumberFormat="1" applyFont="1" applyFill="1" applyAlignment="1" applyProtection="1">
      <alignment horizontal="left" vertical="top" wrapText="1"/>
      <protection locked="0"/>
    </xf>
    <xf numFmtId="49" fontId="4" fillId="24" borderId="0" xfId="0" applyNumberFormat="1" applyFont="1" applyFill="1" applyAlignment="1" applyProtection="1">
      <alignment horizontal="center" vertical="top" wrapText="1"/>
      <protection locked="0"/>
    </xf>
    <xf numFmtId="49" fontId="59" fillId="24" borderId="0" xfId="0" applyNumberFormat="1" applyFont="1" applyFill="1" applyBorder="1" applyAlignment="1" applyProtection="1">
      <alignment horizontal="left" vertical="top" wrapText="1"/>
      <protection locked="0"/>
    </xf>
    <xf numFmtId="49" fontId="4" fillId="17" borderId="0" xfId="0" applyNumberFormat="1" applyFont="1" applyFill="1" applyAlignment="1" applyProtection="1">
      <alignment horizontal="center" vertical="top" wrapText="1"/>
      <protection locked="0"/>
    </xf>
    <xf numFmtId="49" fontId="7" fillId="17" borderId="0" xfId="18" applyNumberFormat="1" applyFont="1" applyFill="1" applyBorder="1" applyAlignment="1" applyProtection="1">
      <alignment horizontal="center" vertical="top" wrapText="1"/>
      <protection locked="0"/>
    </xf>
    <xf numFmtId="49" fontId="2" fillId="17" borderId="0" xfId="0" applyNumberFormat="1" applyFont="1" applyFill="1" applyBorder="1" applyAlignment="1" applyProtection="1">
      <alignment horizontal="left" vertical="top" wrapText="1"/>
      <protection locked="0"/>
    </xf>
    <xf numFmtId="49" fontId="2" fillId="17" borderId="0" xfId="0" applyNumberFormat="1" applyFont="1" applyFill="1" applyAlignment="1" applyProtection="1">
      <alignment horizontal="left" vertical="top" wrapText="1"/>
      <protection locked="0"/>
    </xf>
    <xf numFmtId="0" fontId="2" fillId="17" borderId="0" xfId="0" applyFont="1" applyFill="1" applyAlignment="1" applyProtection="1">
      <alignment horizontal="left" vertical="top" wrapText="1"/>
      <protection locked="0"/>
    </xf>
    <xf numFmtId="166" fontId="4" fillId="17" borderId="0" xfId="0" applyNumberFormat="1" applyFont="1" applyFill="1" applyBorder="1" applyAlignment="1" applyProtection="1">
      <alignment horizontal="right" vertical="top" wrapText="1"/>
    </xf>
    <xf numFmtId="0" fontId="17" fillId="17" borderId="0" xfId="0" applyFont="1" applyFill="1" applyAlignment="1" applyProtection="1">
      <alignment horizontal="left" vertical="top" wrapText="1"/>
      <protection locked="0"/>
    </xf>
    <xf numFmtId="166" fontId="4" fillId="17" borderId="0" xfId="0" applyNumberFormat="1" applyFont="1" applyFill="1" applyAlignment="1" applyProtection="1">
      <alignment horizontal="right" vertical="top" wrapText="1"/>
    </xf>
    <xf numFmtId="49" fontId="56" fillId="5" borderId="0" xfId="0" applyNumberFormat="1" applyFont="1" applyFill="1" applyAlignment="1" applyProtection="1">
      <alignment horizontal="left" vertical="top" wrapText="1"/>
      <protection locked="0"/>
    </xf>
    <xf numFmtId="49" fontId="2" fillId="24" borderId="0" xfId="14" applyNumberFormat="1" applyFont="1" applyFill="1" applyAlignment="1" applyProtection="1">
      <alignment horizontal="center" vertical="top" wrapText="1"/>
      <protection locked="0"/>
    </xf>
    <xf numFmtId="49" fontId="7" fillId="24" borderId="0" xfId="14" applyNumberFormat="1" applyFont="1" applyFill="1" applyAlignment="1" applyProtection="1">
      <alignment horizontal="center" vertical="top" wrapText="1"/>
      <protection locked="0"/>
    </xf>
    <xf numFmtId="49" fontId="2" fillId="24" borderId="0" xfId="0" applyNumberFormat="1" applyFont="1" applyFill="1" applyAlignment="1" applyProtection="1">
      <alignment horizontal="left" vertical="top" wrapText="1"/>
      <protection locked="0"/>
    </xf>
    <xf numFmtId="49" fontId="58" fillId="17" borderId="0" xfId="0" applyNumberFormat="1" applyFont="1" applyFill="1" applyAlignment="1" applyProtection="1">
      <alignment horizontal="center" vertical="top" wrapText="1"/>
      <protection locked="0"/>
    </xf>
    <xf numFmtId="49" fontId="63" fillId="17" borderId="0" xfId="0" applyNumberFormat="1" applyFont="1" applyFill="1" applyAlignment="1" applyProtection="1">
      <alignment horizontal="center" vertical="top" wrapText="1"/>
      <protection locked="0"/>
    </xf>
    <xf numFmtId="49" fontId="58" fillId="17" borderId="0" xfId="0" applyNumberFormat="1" applyFont="1" applyFill="1" applyAlignment="1" applyProtection="1">
      <alignment horizontal="left" vertical="top" wrapText="1"/>
      <protection locked="0"/>
    </xf>
    <xf numFmtId="49" fontId="4" fillId="12" borderId="0" xfId="0" applyNumberFormat="1" applyFont="1" applyFill="1" applyAlignment="1" applyProtection="1">
      <alignment horizontal="left" vertical="top" wrapText="1"/>
      <protection locked="0"/>
    </xf>
    <xf numFmtId="49" fontId="57" fillId="5" borderId="0" xfId="0" applyNumberFormat="1" applyFont="1" applyFill="1" applyAlignment="1" applyProtection="1">
      <alignment horizontal="left" vertical="top" wrapText="1"/>
      <protection locked="0"/>
    </xf>
    <xf numFmtId="49" fontId="56" fillId="5" borderId="0" xfId="0" applyNumberFormat="1" applyFont="1" applyFill="1" applyAlignment="1" applyProtection="1">
      <alignment horizontal="left" vertical="top"/>
      <protection locked="0"/>
    </xf>
    <xf numFmtId="49" fontId="4" fillId="12" borderId="0" xfId="0" applyNumberFormat="1" applyFont="1" applyFill="1" applyAlignment="1" applyProtection="1">
      <alignment horizontal="left" vertical="top" wrapText="1"/>
      <protection locked="0"/>
    </xf>
    <xf numFmtId="49" fontId="11" fillId="24" borderId="0" xfId="14" applyNumberFormat="1" applyFont="1" applyFill="1" applyAlignment="1" applyProtection="1">
      <alignment horizontal="left" vertical="top" wrapText="1"/>
      <protection locked="0"/>
    </xf>
    <xf numFmtId="49" fontId="2" fillId="24" borderId="0" xfId="0" applyNumberFormat="1" applyFont="1" applyFill="1" applyAlignment="1" applyProtection="1">
      <alignment horizontal="center" vertical="top" wrapText="1"/>
      <protection locked="0"/>
    </xf>
    <xf numFmtId="168" fontId="2" fillId="24" borderId="0" xfId="14" applyNumberFormat="1" applyFont="1" applyFill="1" applyAlignment="1" applyProtection="1">
      <alignment horizontal="right" vertical="top" wrapText="1"/>
      <protection locked="0"/>
    </xf>
    <xf numFmtId="166" fontId="2" fillId="17" borderId="0" xfId="0" applyNumberFormat="1" applyFont="1" applyFill="1" applyAlignment="1" applyProtection="1">
      <alignment horizontal="right" vertical="top" wrapText="1"/>
    </xf>
    <xf numFmtId="0" fontId="2" fillId="17" borderId="0" xfId="0" applyFont="1" applyFill="1" applyAlignment="1" applyProtection="1">
      <alignment horizontal="left" vertical="top"/>
      <protection locked="0"/>
    </xf>
    <xf numFmtId="49" fontId="2" fillId="17" borderId="0" xfId="0" applyNumberFormat="1" applyFont="1" applyFill="1" applyBorder="1" applyAlignment="1" applyProtection="1">
      <alignment horizontal="center" vertical="top" wrapText="1"/>
      <protection locked="0"/>
    </xf>
    <xf numFmtId="49" fontId="7" fillId="17" borderId="0" xfId="0" applyNumberFormat="1" applyFont="1" applyFill="1" applyBorder="1" applyAlignment="1" applyProtection="1">
      <alignment horizontal="center" vertical="top" wrapText="1"/>
      <protection locked="0"/>
    </xf>
    <xf numFmtId="49" fontId="4" fillId="12" borderId="0" xfId="0" applyNumberFormat="1" applyFont="1" applyFill="1" applyAlignment="1" applyProtection="1">
      <alignment horizontal="left" vertical="top" wrapText="1"/>
      <protection locked="0"/>
    </xf>
    <xf numFmtId="49" fontId="12" fillId="17" borderId="0" xfId="0" applyNumberFormat="1" applyFont="1" applyFill="1" applyAlignment="1" applyProtection="1">
      <alignment horizontal="center" vertical="top" wrapText="1"/>
      <protection locked="0"/>
    </xf>
    <xf numFmtId="166" fontId="17" fillId="17" borderId="0" xfId="0" applyNumberFormat="1" applyFont="1" applyFill="1" applyAlignment="1" applyProtection="1">
      <alignment horizontal="right" vertical="top" wrapText="1"/>
    </xf>
    <xf numFmtId="0" fontId="4" fillId="17" borderId="0" xfId="0" applyFont="1" applyFill="1" applyAlignment="1" applyProtection="1">
      <alignment horizontal="left" vertical="top" wrapText="1"/>
      <protection locked="0"/>
    </xf>
    <xf numFmtId="49" fontId="2" fillId="5" borderId="0" xfId="0" applyNumberFormat="1" applyFont="1" applyFill="1" applyAlignment="1" applyProtection="1">
      <alignment horizontal="center" vertical="top" wrapText="1"/>
      <protection locked="0"/>
    </xf>
    <xf numFmtId="0" fontId="2" fillId="0" borderId="0" xfId="0" applyFont="1" applyAlignment="1" applyProtection="1">
      <alignment horizontal="center" vertical="top" wrapText="1"/>
      <protection locked="0"/>
    </xf>
    <xf numFmtId="49" fontId="2" fillId="5" borderId="0" xfId="0" applyNumberFormat="1" applyFont="1" applyFill="1" applyAlignment="1" applyProtection="1">
      <alignment horizontal="center" vertical="top"/>
      <protection locked="0"/>
    </xf>
    <xf numFmtId="165" fontId="2" fillId="5" borderId="0" xfId="0" applyNumberFormat="1" applyFont="1" applyFill="1" applyAlignment="1" applyProtection="1">
      <alignment horizontal="center" vertical="top" wrapText="1"/>
      <protection locked="0"/>
    </xf>
    <xf numFmtId="0" fontId="2" fillId="0" borderId="5" xfId="0" applyFont="1" applyBorder="1" applyAlignment="1" applyProtection="1">
      <alignment horizontal="center" vertical="top"/>
      <protection locked="0"/>
    </xf>
    <xf numFmtId="166" fontId="2" fillId="5" borderId="0" xfId="0" applyNumberFormat="1" applyFont="1" applyFill="1" applyAlignment="1" applyProtection="1">
      <alignment horizontal="center" vertical="top" wrapText="1"/>
      <protection locked="0"/>
    </xf>
    <xf numFmtId="49" fontId="2" fillId="5" borderId="0" xfId="0" applyNumberFormat="1" applyFont="1" applyFill="1" applyAlignment="1" applyProtection="1">
      <alignment horizontal="center" vertical="center" wrapText="1"/>
      <protection locked="0"/>
    </xf>
    <xf numFmtId="49" fontId="2" fillId="0" borderId="0" xfId="0" applyNumberFormat="1" applyFont="1" applyFill="1" applyAlignment="1" applyProtection="1">
      <alignment horizontal="center" vertical="top" wrapText="1"/>
      <protection locked="0"/>
    </xf>
    <xf numFmtId="167" fontId="4" fillId="5" borderId="5" xfId="0" applyNumberFormat="1" applyFont="1" applyFill="1" applyBorder="1" applyAlignment="1" applyProtection="1">
      <alignment horizontal="center" vertical="top"/>
      <protection locked="0"/>
    </xf>
    <xf numFmtId="49" fontId="4" fillId="10" borderId="0" xfId="14" applyNumberFormat="1" applyFont="1" applyFill="1" applyAlignment="1" applyProtection="1">
      <alignment horizontal="center" vertical="top" wrapText="1"/>
      <protection locked="0"/>
    </xf>
    <xf numFmtId="49" fontId="64" fillId="5" borderId="0" xfId="0" applyNumberFormat="1" applyFont="1" applyFill="1" applyAlignment="1" applyProtection="1">
      <alignment horizontal="center" vertical="top" wrapText="1"/>
      <protection locked="0"/>
    </xf>
    <xf numFmtId="49" fontId="60" fillId="15" borderId="0" xfId="0" applyNumberFormat="1" applyFont="1" applyFill="1" applyAlignment="1" applyProtection="1">
      <alignment horizontal="center" vertical="top" wrapText="1"/>
      <protection locked="0"/>
    </xf>
    <xf numFmtId="49" fontId="2" fillId="7" borderId="0" xfId="0" applyNumberFormat="1" applyFont="1" applyFill="1" applyAlignment="1" applyProtection="1">
      <alignment horizontal="center" vertical="top" wrapText="1"/>
      <protection locked="0"/>
    </xf>
    <xf numFmtId="49" fontId="11" fillId="24" borderId="0" xfId="14" applyNumberFormat="1" applyFont="1" applyFill="1" applyAlignment="1" applyProtection="1">
      <alignment horizontal="left" vertical="top"/>
      <protection locked="0"/>
    </xf>
    <xf numFmtId="49" fontId="35" fillId="5" borderId="0" xfId="0" applyNumberFormat="1" applyFont="1" applyFill="1" applyAlignment="1" applyProtection="1">
      <alignment horizontal="center" vertical="top"/>
      <protection locked="0"/>
    </xf>
    <xf numFmtId="49" fontId="17" fillId="5" borderId="0" xfId="0" applyNumberFormat="1" applyFont="1" applyFill="1" applyAlignment="1" applyProtection="1">
      <alignment horizontal="center" vertical="top"/>
      <protection locked="0"/>
    </xf>
    <xf numFmtId="49" fontId="4" fillId="12" borderId="0" xfId="0" applyNumberFormat="1" applyFont="1" applyFill="1" applyAlignment="1" applyProtection="1">
      <alignment horizontal="left" vertical="top" wrapText="1"/>
      <protection locked="0"/>
    </xf>
  </cellXfs>
  <cellStyles count="31">
    <cellStyle name="Bilješka" xfId="1"/>
    <cellStyle name="Bilješka 2" xfId="2"/>
    <cellStyle name="Comma 2" xfId="3"/>
    <cellStyle name="Comma 2 2" xfId="4"/>
    <cellStyle name="Comma 3" xfId="5"/>
    <cellStyle name="Comma 4" xfId="6"/>
    <cellStyle name="Comma 5" xfId="7"/>
    <cellStyle name="Comma 6" xfId="8"/>
    <cellStyle name="Dobro" xfId="9"/>
    <cellStyle name="Good" xfId="10" builtinId="26" customBuiltin="1"/>
    <cellStyle name="Izlaz" xfId="11"/>
    <cellStyle name="Naslov" xfId="12"/>
    <cellStyle name="Normal" xfId="0" builtinId="0"/>
    <cellStyle name="Normal 2" xfId="13"/>
    <cellStyle name="Normal 2 2" xfId="14"/>
    <cellStyle name="Normal 3" xfId="15"/>
    <cellStyle name="Normal 4" xfId="16"/>
    <cellStyle name="Normal 4 2" xfId="17"/>
    <cellStyle name="Normal_g" xfId="18"/>
    <cellStyle name="Normal_g 2" xfId="19"/>
    <cellStyle name="Normal_g 3" xfId="20"/>
    <cellStyle name="Normal_g 4" xfId="21"/>
    <cellStyle name="Normal_MIN BORACKA PITANJA ZAHTJEV 2005" xfId="22"/>
    <cellStyle name="Normal_Sheet1" xfId="23"/>
    <cellStyle name="Normal_Snjezana verzija - Gail" xfId="24"/>
    <cellStyle name="Normal_zahtjev za sredst a 2001" xfId="25"/>
    <cellStyle name="Note" xfId="26" builtinId="10" customBuiltin="1"/>
    <cellStyle name="Output" xfId="27" builtinId="21" customBuiltin="1"/>
    <cellStyle name="Tekst upozorenja" xfId="28"/>
    <cellStyle name="Title" xfId="29" builtinId="15" customBuiltin="1"/>
    <cellStyle name="Warning Text" xfId="30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F38"/>
  <sheetViews>
    <sheetView workbookViewId="0"/>
  </sheetViews>
  <sheetFormatPr defaultRowHeight="12.75"/>
  <cols>
    <col min="1" max="1" width="29.42578125" bestFit="1" customWidth="1"/>
    <col min="2" max="2" width="26.140625" bestFit="1" customWidth="1"/>
    <col min="3" max="3" width="14.7109375" bestFit="1" customWidth="1"/>
    <col min="4" max="4" width="29" bestFit="1" customWidth="1"/>
    <col min="5" max="5" width="19.85546875" bestFit="1" customWidth="1"/>
    <col min="6" max="6" width="11.140625" bestFit="1" customWidth="1"/>
  </cols>
  <sheetData>
    <row r="1" spans="1:6">
      <c r="A1" t="s">
        <v>1658</v>
      </c>
      <c r="B1">
        <v>6</v>
      </c>
      <c r="C1" t="s">
        <v>1659</v>
      </c>
      <c r="D1" t="s">
        <v>1660</v>
      </c>
      <c r="E1" t="s">
        <v>1661</v>
      </c>
      <c r="F1" t="s">
        <v>1107</v>
      </c>
    </row>
    <row r="2" spans="1:6">
      <c r="A2" t="s">
        <v>1108</v>
      </c>
      <c r="B2" t="s">
        <v>1109</v>
      </c>
      <c r="C2" t="s">
        <v>1110</v>
      </c>
      <c r="D2" t="s">
        <v>1111</v>
      </c>
      <c r="E2" t="s">
        <v>1219</v>
      </c>
      <c r="F2" t="s">
        <v>1220</v>
      </c>
    </row>
    <row r="3" spans="1:6">
      <c r="A3" t="s">
        <v>1221</v>
      </c>
      <c r="B3">
        <v>50193</v>
      </c>
      <c r="C3" t="s">
        <v>1496</v>
      </c>
      <c r="D3" t="s">
        <v>1497</v>
      </c>
      <c r="E3" t="s">
        <v>1498</v>
      </c>
      <c r="F3" t="s">
        <v>1499</v>
      </c>
    </row>
    <row r="4" spans="1:6">
      <c r="A4" t="s">
        <v>1077</v>
      </c>
      <c r="B4" t="s">
        <v>1078</v>
      </c>
      <c r="C4" t="s">
        <v>1079</v>
      </c>
      <c r="D4" t="s">
        <v>1080</v>
      </c>
      <c r="E4" t="s">
        <v>1020</v>
      </c>
      <c r="F4" t="s">
        <v>1021</v>
      </c>
    </row>
    <row r="5" spans="1:6">
      <c r="A5" t="s">
        <v>2041</v>
      </c>
      <c r="B5">
        <v>1</v>
      </c>
      <c r="C5" t="s">
        <v>742</v>
      </c>
      <c r="D5" t="s">
        <v>1598</v>
      </c>
      <c r="E5" t="s">
        <v>1599</v>
      </c>
      <c r="F5" t="s">
        <v>1600</v>
      </c>
    </row>
    <row r="6" spans="1:6">
      <c r="A6" t="s">
        <v>1601</v>
      </c>
      <c r="B6" t="s">
        <v>915</v>
      </c>
      <c r="C6" t="s">
        <v>916</v>
      </c>
      <c r="D6" t="s">
        <v>917</v>
      </c>
      <c r="E6" t="s">
        <v>918</v>
      </c>
      <c r="F6" t="s">
        <v>919</v>
      </c>
    </row>
    <row r="7" spans="1:6">
      <c r="A7" t="s">
        <v>920</v>
      </c>
      <c r="B7">
        <v>101</v>
      </c>
    </row>
    <row r="8" spans="1:6">
      <c r="A8" t="s">
        <v>921</v>
      </c>
      <c r="B8">
        <v>50283</v>
      </c>
    </row>
    <row r="9" spans="1:6">
      <c r="A9" t="s">
        <v>922</v>
      </c>
      <c r="B9" t="s">
        <v>923</v>
      </c>
    </row>
    <row r="10" spans="1:6">
      <c r="A10" t="s">
        <v>1310</v>
      </c>
      <c r="B10" t="s">
        <v>1311</v>
      </c>
    </row>
    <row r="11" spans="1:6">
      <c r="A11" t="s">
        <v>1312</v>
      </c>
      <c r="B11" t="s">
        <v>1311</v>
      </c>
    </row>
    <row r="12" spans="1:6">
      <c r="A12" t="s">
        <v>1313</v>
      </c>
      <c r="B12" t="s">
        <v>1314</v>
      </c>
    </row>
    <row r="13" spans="1:6">
      <c r="A13" t="s">
        <v>1315</v>
      </c>
      <c r="B13" t="s">
        <v>1641</v>
      </c>
    </row>
    <row r="14" spans="1:6">
      <c r="A14" t="s">
        <v>1642</v>
      </c>
      <c r="B14" t="s">
        <v>1643</v>
      </c>
    </row>
    <row r="15" spans="1:6">
      <c r="A15" t="s">
        <v>1644</v>
      </c>
      <c r="B15">
        <v>1314</v>
      </c>
    </row>
    <row r="17" spans="1:2">
      <c r="A17" t="s">
        <v>1645</v>
      </c>
      <c r="B17" t="s">
        <v>1224</v>
      </c>
    </row>
    <row r="18" spans="1:2">
      <c r="A18" t="s">
        <v>726</v>
      </c>
      <c r="B18">
        <v>6</v>
      </c>
    </row>
    <row r="19" spans="1:2">
      <c r="A19" t="s">
        <v>727</v>
      </c>
      <c r="B19" t="s">
        <v>728</v>
      </c>
    </row>
    <row r="20" spans="1:2">
      <c r="A20" t="s">
        <v>1257</v>
      </c>
      <c r="B20" t="s">
        <v>1258</v>
      </c>
    </row>
    <row r="21" spans="1:2">
      <c r="A21" t="s">
        <v>1259</v>
      </c>
      <c r="B21" t="s">
        <v>1260</v>
      </c>
    </row>
    <row r="22" spans="1:2">
      <c r="A22" t="s">
        <v>1261</v>
      </c>
      <c r="B22">
        <v>0</v>
      </c>
    </row>
    <row r="23" spans="1:2">
      <c r="A23" t="s">
        <v>1262</v>
      </c>
      <c r="B23">
        <v>0</v>
      </c>
    </row>
    <row r="24" spans="1:2">
      <c r="A24" t="s">
        <v>1263</v>
      </c>
      <c r="B24">
        <v>0</v>
      </c>
    </row>
    <row r="25" spans="1:2">
      <c r="A25" t="s">
        <v>1264</v>
      </c>
      <c r="B25">
        <v>0</v>
      </c>
    </row>
    <row r="26" spans="1:2">
      <c r="A26" t="s">
        <v>1265</v>
      </c>
      <c r="B26">
        <v>0</v>
      </c>
    </row>
    <row r="27" spans="1:2">
      <c r="A27" t="s">
        <v>1646</v>
      </c>
      <c r="B27">
        <v>0</v>
      </c>
    </row>
    <row r="28" spans="1:2">
      <c r="A28" t="s">
        <v>1647</v>
      </c>
      <c r="B28">
        <v>0</v>
      </c>
    </row>
    <row r="29" spans="1:2">
      <c r="A29" t="s">
        <v>961</v>
      </c>
      <c r="B29">
        <v>0</v>
      </c>
    </row>
    <row r="30" spans="1:2">
      <c r="A30" t="s">
        <v>1533</v>
      </c>
      <c r="B30">
        <v>3</v>
      </c>
    </row>
    <row r="31" spans="1:2">
      <c r="A31" t="s">
        <v>1534</v>
      </c>
      <c r="B31">
        <v>1</v>
      </c>
    </row>
    <row r="32" spans="1:2">
      <c r="A32" t="s">
        <v>1535</v>
      </c>
      <c r="B32">
        <v>1</v>
      </c>
    </row>
    <row r="33" spans="1:2">
      <c r="A33" t="s">
        <v>1536</v>
      </c>
      <c r="B33" t="s">
        <v>1537</v>
      </c>
    </row>
    <row r="34" spans="1:2">
      <c r="A34" t="s">
        <v>1538</v>
      </c>
      <c r="B34" t="s">
        <v>1539</v>
      </c>
    </row>
    <row r="35" spans="1:2">
      <c r="A35" t="s">
        <v>1591</v>
      </c>
      <c r="B35" t="s">
        <v>1539</v>
      </c>
    </row>
    <row r="36" spans="1:2">
      <c r="A36" t="s">
        <v>1592</v>
      </c>
      <c r="B36" t="s">
        <v>1539</v>
      </c>
    </row>
    <row r="37" spans="1:2">
      <c r="A37" t="s">
        <v>1593</v>
      </c>
      <c r="B37" t="s">
        <v>1594</v>
      </c>
    </row>
    <row r="38" spans="1:2">
      <c r="A38" t="s">
        <v>1595</v>
      </c>
      <c r="B38">
        <v>1029</v>
      </c>
    </row>
  </sheetData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1" enableFormatConditionsCalculation="0">
    <tabColor indexed="50"/>
  </sheetPr>
  <dimension ref="A1:AX9105"/>
  <sheetViews>
    <sheetView tabSelected="1" view="pageBreakPreview" zoomScale="70" zoomScaleNormal="100" zoomScaleSheetLayoutView="70" workbookViewId="0">
      <pane xSplit="9" topLeftCell="J1" activePane="topRight" state="frozen"/>
      <selection pane="topRight" activeCell="AW1" sqref="AW1:AW1048576"/>
    </sheetView>
  </sheetViews>
  <sheetFormatPr defaultRowHeight="12.75"/>
  <cols>
    <col min="1" max="1" width="4" style="122" customWidth="1"/>
    <col min="2" max="2" width="4.42578125" style="123" customWidth="1"/>
    <col min="3" max="3" width="6" style="123" customWidth="1"/>
    <col min="4" max="4" width="12.140625" style="466" customWidth="1"/>
    <col min="5" max="5" width="9.42578125" style="543" bestFit="1" customWidth="1"/>
    <col min="6" max="6" width="8.28515625" style="131" bestFit="1" customWidth="1"/>
    <col min="7" max="7" width="6.140625" style="469" customWidth="1"/>
    <col min="8" max="8" width="8.28515625" style="131" hidden="1" customWidth="1"/>
    <col min="9" max="9" width="82.85546875" style="123" customWidth="1"/>
    <col min="10" max="10" width="12.5703125" style="15" customWidth="1"/>
    <col min="11" max="11" width="9.28515625" style="15" hidden="1" customWidth="1"/>
    <col min="12" max="18" width="11.140625" style="15" hidden="1" customWidth="1"/>
    <col min="19" max="19" width="11.42578125" style="15" hidden="1" customWidth="1"/>
    <col min="20" max="20" width="10" style="15" customWidth="1"/>
    <col min="21" max="22" width="13.140625" style="15" customWidth="1"/>
    <col min="23" max="23" width="12.5703125" style="15" customWidth="1"/>
    <col min="24" max="24" width="10.28515625" style="15" hidden="1" customWidth="1"/>
    <col min="25" max="25" width="10.85546875" style="15" hidden="1" customWidth="1"/>
    <col min="26" max="26" width="9.28515625" style="15" hidden="1" customWidth="1"/>
    <col min="27" max="27" width="8.7109375" style="15" hidden="1" customWidth="1"/>
    <col min="28" max="28" width="8.140625" style="15" hidden="1" customWidth="1"/>
    <col min="29" max="29" width="9.28515625" style="15" hidden="1" customWidth="1"/>
    <col min="30" max="30" width="7.140625" style="15" hidden="1" customWidth="1"/>
    <col min="31" max="31" width="9.140625" style="15" hidden="1" customWidth="1"/>
    <col min="32" max="32" width="13.140625" style="15" hidden="1" customWidth="1"/>
    <col min="33" max="33" width="11.28515625" style="15" customWidth="1"/>
    <col min="34" max="36" width="13.140625" style="15" customWidth="1"/>
    <col min="37" max="37" width="10.28515625" style="15" hidden="1" customWidth="1"/>
    <col min="38" max="41" width="11.140625" style="15" hidden="1" customWidth="1"/>
    <col min="42" max="42" width="9.5703125" style="15" hidden="1" customWidth="1"/>
    <col min="43" max="43" width="11.140625" style="15" hidden="1" customWidth="1"/>
    <col min="44" max="44" width="10" style="15" hidden="1" customWidth="1"/>
    <col min="45" max="45" width="13.140625" style="15" hidden="1" customWidth="1"/>
    <col min="46" max="46" width="11.28515625" style="15" customWidth="1"/>
    <col min="47" max="47" width="13.140625" style="15" customWidth="1"/>
    <col min="48" max="48" width="12.42578125" style="15" customWidth="1"/>
    <col min="49" max="49" width="12.42578125" style="15" hidden="1" customWidth="1"/>
    <col min="50" max="16384" width="9.140625" style="31"/>
  </cols>
  <sheetData>
    <row r="1" spans="1:49" s="30" customFormat="1">
      <c r="A1" s="25" t="s">
        <v>1662</v>
      </c>
      <c r="B1" s="26"/>
      <c r="C1" s="26"/>
      <c r="D1" s="449"/>
      <c r="E1" s="26"/>
      <c r="F1" s="27"/>
      <c r="G1" s="467"/>
      <c r="H1" s="27"/>
      <c r="I1" s="26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</row>
    <row r="2" spans="1:49" s="30" customFormat="1">
      <c r="A2" s="25" t="s">
        <v>1729</v>
      </c>
      <c r="B2" s="26"/>
      <c r="C2" s="26"/>
      <c r="D2" s="449"/>
      <c r="E2" s="26"/>
      <c r="F2" s="27"/>
      <c r="G2" s="27"/>
      <c r="H2" s="27"/>
      <c r="I2" s="26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</row>
    <row r="3" spans="1:49" ht="13.5" thickBot="1">
      <c r="A3" s="25" t="s">
        <v>791</v>
      </c>
      <c r="B3" s="26"/>
      <c r="C3" s="26"/>
      <c r="D3" s="449"/>
      <c r="E3" s="26"/>
      <c r="F3" s="27"/>
      <c r="G3" s="27"/>
      <c r="H3" s="27"/>
      <c r="I3" s="26"/>
    </row>
    <row r="4" spans="1:49" s="150" customFormat="1" ht="36" customHeight="1" thickTop="1" thickBot="1">
      <c r="A4" s="147" t="s">
        <v>2079</v>
      </c>
      <c r="B4" s="5" t="s">
        <v>2080</v>
      </c>
      <c r="C4" s="5" t="s">
        <v>1335</v>
      </c>
      <c r="D4" s="450"/>
      <c r="E4" s="148" t="s">
        <v>1570</v>
      </c>
      <c r="F4" s="149" t="s">
        <v>1438</v>
      </c>
      <c r="G4" s="149"/>
      <c r="H4" s="149" t="s">
        <v>2332</v>
      </c>
      <c r="I4" s="5" t="s">
        <v>856</v>
      </c>
      <c r="J4" s="364" t="s">
        <v>2891</v>
      </c>
      <c r="K4" s="364" t="s">
        <v>2879</v>
      </c>
      <c r="L4" s="364" t="s">
        <v>2880</v>
      </c>
      <c r="M4" s="364" t="s">
        <v>2881</v>
      </c>
      <c r="N4" s="364" t="s">
        <v>2882</v>
      </c>
      <c r="O4" s="364" t="s">
        <v>2883</v>
      </c>
      <c r="P4" s="364" t="s">
        <v>2884</v>
      </c>
      <c r="Q4" s="364" t="s">
        <v>2885</v>
      </c>
      <c r="R4" s="364" t="s">
        <v>2886</v>
      </c>
      <c r="S4" s="364" t="s">
        <v>2887</v>
      </c>
      <c r="T4" s="364" t="s">
        <v>2888</v>
      </c>
      <c r="U4" s="364" t="s">
        <v>2889</v>
      </c>
      <c r="V4" s="364" t="s">
        <v>2890</v>
      </c>
      <c r="W4" s="365" t="s">
        <v>2893</v>
      </c>
      <c r="X4" s="365" t="s">
        <v>2879</v>
      </c>
      <c r="Y4" s="365" t="s">
        <v>2880</v>
      </c>
      <c r="Z4" s="365" t="s">
        <v>2881</v>
      </c>
      <c r="AA4" s="365" t="s">
        <v>2882</v>
      </c>
      <c r="AB4" s="365" t="s">
        <v>2883</v>
      </c>
      <c r="AC4" s="365" t="s">
        <v>2884</v>
      </c>
      <c r="AD4" s="365" t="s">
        <v>2885</v>
      </c>
      <c r="AE4" s="365" t="s">
        <v>2886</v>
      </c>
      <c r="AF4" s="365" t="s">
        <v>2887</v>
      </c>
      <c r="AG4" s="365" t="s">
        <v>2888</v>
      </c>
      <c r="AH4" s="365" t="s">
        <v>2889</v>
      </c>
      <c r="AI4" s="365" t="s">
        <v>2890</v>
      </c>
      <c r="AJ4" s="366" t="s">
        <v>2892</v>
      </c>
      <c r="AK4" s="366" t="s">
        <v>2879</v>
      </c>
      <c r="AL4" s="366" t="s">
        <v>2880</v>
      </c>
      <c r="AM4" s="366" t="s">
        <v>2881</v>
      </c>
      <c r="AN4" s="366" t="s">
        <v>2882</v>
      </c>
      <c r="AO4" s="366" t="s">
        <v>2883</v>
      </c>
      <c r="AP4" s="366" t="s">
        <v>2884</v>
      </c>
      <c r="AQ4" s="366" t="s">
        <v>2885</v>
      </c>
      <c r="AR4" s="366" t="s">
        <v>2886</v>
      </c>
      <c r="AS4" s="366" t="s">
        <v>2887</v>
      </c>
      <c r="AT4" s="366" t="s">
        <v>2888</v>
      </c>
      <c r="AU4" s="366" t="s">
        <v>2889</v>
      </c>
      <c r="AV4" s="366" t="s">
        <v>2890</v>
      </c>
      <c r="AW4" s="368" t="s">
        <v>2895</v>
      </c>
    </row>
    <row r="5" spans="1:49" s="32" customFormat="1">
      <c r="A5" s="33"/>
      <c r="B5" s="34"/>
      <c r="C5" s="34"/>
      <c r="D5" s="34"/>
      <c r="E5" s="35"/>
      <c r="F5" s="36"/>
      <c r="G5" s="36"/>
      <c r="H5" s="36"/>
      <c r="I5" s="34"/>
      <c r="J5" s="202" t="s">
        <v>1224</v>
      </c>
      <c r="K5" s="202">
        <v>1</v>
      </c>
      <c r="L5" s="202">
        <v>2</v>
      </c>
      <c r="M5" s="202">
        <v>3</v>
      </c>
      <c r="N5" s="202">
        <v>4</v>
      </c>
      <c r="O5" s="202">
        <v>5</v>
      </c>
      <c r="P5" s="202">
        <v>6</v>
      </c>
      <c r="Q5" s="202">
        <v>7</v>
      </c>
      <c r="R5" s="202">
        <v>8</v>
      </c>
      <c r="S5" s="202">
        <v>9</v>
      </c>
      <c r="T5" s="202">
        <v>10</v>
      </c>
      <c r="U5" s="202">
        <v>13</v>
      </c>
      <c r="V5" s="202">
        <v>14</v>
      </c>
      <c r="W5" s="202" t="s">
        <v>1224</v>
      </c>
      <c r="X5" s="202">
        <v>1</v>
      </c>
      <c r="Y5" s="202">
        <v>2</v>
      </c>
      <c r="Z5" s="202">
        <v>3</v>
      </c>
      <c r="AA5" s="202">
        <v>4</v>
      </c>
      <c r="AB5" s="202">
        <v>5</v>
      </c>
      <c r="AC5" s="202">
        <v>6</v>
      </c>
      <c r="AD5" s="202">
        <v>7</v>
      </c>
      <c r="AE5" s="202">
        <v>8</v>
      </c>
      <c r="AF5" s="202">
        <v>9</v>
      </c>
      <c r="AG5" s="202">
        <v>10</v>
      </c>
      <c r="AH5" s="202">
        <v>13</v>
      </c>
      <c r="AI5" s="202">
        <v>14</v>
      </c>
      <c r="AJ5" s="202" t="s">
        <v>1224</v>
      </c>
      <c r="AK5" s="202">
        <v>1</v>
      </c>
      <c r="AL5" s="202">
        <v>2</v>
      </c>
      <c r="AM5" s="202">
        <v>3</v>
      </c>
      <c r="AN5" s="202">
        <v>4</v>
      </c>
      <c r="AO5" s="202">
        <v>5</v>
      </c>
      <c r="AP5" s="202">
        <v>6</v>
      </c>
      <c r="AQ5" s="202">
        <v>7</v>
      </c>
      <c r="AR5" s="202">
        <v>8</v>
      </c>
      <c r="AS5" s="202">
        <v>9</v>
      </c>
      <c r="AT5" s="202">
        <v>10</v>
      </c>
      <c r="AU5" s="202">
        <v>13</v>
      </c>
      <c r="AV5" s="202">
        <v>14</v>
      </c>
      <c r="AW5" s="202">
        <v>15</v>
      </c>
    </row>
    <row r="6" spans="1:49" s="32" customFormat="1">
      <c r="A6" s="37"/>
      <c r="B6" s="38"/>
      <c r="C6" s="38"/>
      <c r="D6" s="38"/>
      <c r="E6" s="38"/>
      <c r="F6" s="60"/>
      <c r="G6" s="60"/>
      <c r="H6" s="60"/>
      <c r="I6" s="38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</row>
    <row r="7" spans="1:49">
      <c r="A7" s="41" t="s">
        <v>857</v>
      </c>
      <c r="B7" s="1" t="s">
        <v>1029</v>
      </c>
      <c r="C7" s="1"/>
      <c r="D7" s="451"/>
      <c r="E7" s="531"/>
      <c r="F7" s="50"/>
      <c r="G7" s="50"/>
      <c r="H7" s="50"/>
      <c r="I7" s="41" t="s">
        <v>1300</v>
      </c>
    </row>
    <row r="8" spans="1:49">
      <c r="A8" s="41"/>
      <c r="B8" s="1"/>
      <c r="C8" s="1"/>
      <c r="D8" s="369"/>
      <c r="E8" s="531"/>
      <c r="F8" s="50"/>
      <c r="G8" s="50"/>
      <c r="H8" s="50"/>
      <c r="I8" s="41" t="s">
        <v>0</v>
      </c>
    </row>
    <row r="9" spans="1:49">
      <c r="A9" s="41"/>
      <c r="B9" s="1"/>
      <c r="C9" s="1"/>
      <c r="D9" s="369"/>
      <c r="E9" s="531"/>
      <c r="F9" s="50"/>
      <c r="G9" s="50"/>
      <c r="H9" s="50"/>
      <c r="I9" s="41" t="s">
        <v>791</v>
      </c>
    </row>
    <row r="10" spans="1:49">
      <c r="A10" s="44"/>
      <c r="B10" s="45"/>
      <c r="C10" s="45"/>
      <c r="D10" s="45"/>
      <c r="E10" s="531"/>
      <c r="F10" s="50"/>
      <c r="G10" s="50"/>
      <c r="H10" s="50"/>
      <c r="I10" s="41"/>
    </row>
    <row r="11" spans="1:49">
      <c r="A11" s="46" t="s">
        <v>857</v>
      </c>
      <c r="B11" s="47" t="s">
        <v>1029</v>
      </c>
      <c r="C11" s="45" t="s">
        <v>1549</v>
      </c>
      <c r="D11" s="452" t="s">
        <v>2896</v>
      </c>
      <c r="E11" s="531"/>
      <c r="F11" s="50"/>
      <c r="G11" s="50"/>
      <c r="H11" s="50"/>
      <c r="I11" s="153" t="s">
        <v>1749</v>
      </c>
    </row>
    <row r="12" spans="1:49">
      <c r="A12" s="48"/>
      <c r="B12" s="1"/>
      <c r="C12" s="1"/>
      <c r="D12" s="369"/>
      <c r="E12" s="531"/>
      <c r="F12" s="50"/>
      <c r="G12" s="50"/>
      <c r="H12" s="50"/>
      <c r="I12" s="41"/>
    </row>
    <row r="13" spans="1:49">
      <c r="A13" s="41"/>
      <c r="B13" s="1"/>
      <c r="C13" s="42"/>
      <c r="D13" s="42"/>
      <c r="E13" s="531"/>
      <c r="F13" s="50"/>
      <c r="G13" s="50"/>
      <c r="H13" s="50"/>
      <c r="I13" s="49" t="s">
        <v>1559</v>
      </c>
      <c r="J13" s="12">
        <f>SUM(J14,J22,J24)</f>
        <v>0</v>
      </c>
      <c r="K13" s="12">
        <f t="shared" ref="K13:AT13" si="0">SUM(K14,K22,K24)</f>
        <v>0</v>
      </c>
      <c r="L13" s="12">
        <f t="shared" si="0"/>
        <v>0</v>
      </c>
      <c r="M13" s="12">
        <f t="shared" si="0"/>
        <v>0</v>
      </c>
      <c r="N13" s="12">
        <f t="shared" si="0"/>
        <v>0</v>
      </c>
      <c r="O13" s="12">
        <f t="shared" si="0"/>
        <v>0</v>
      </c>
      <c r="P13" s="12">
        <f t="shared" si="0"/>
        <v>0</v>
      </c>
      <c r="Q13" s="12">
        <f t="shared" si="0"/>
        <v>0</v>
      </c>
      <c r="R13" s="12">
        <f t="shared" si="0"/>
        <v>0</v>
      </c>
      <c r="S13" s="12">
        <f t="shared" si="0"/>
        <v>0</v>
      </c>
      <c r="T13" s="12">
        <f t="shared" si="0"/>
        <v>0</v>
      </c>
      <c r="U13" s="12">
        <v>0</v>
      </c>
      <c r="V13" s="12">
        <v>0</v>
      </c>
      <c r="W13" s="12">
        <f>SUM(W14,W22,W24)</f>
        <v>0</v>
      </c>
      <c r="X13" s="12">
        <f t="shared" si="0"/>
        <v>0</v>
      </c>
      <c r="Y13" s="12">
        <f t="shared" si="0"/>
        <v>0</v>
      </c>
      <c r="Z13" s="12">
        <f t="shared" si="0"/>
        <v>0</v>
      </c>
      <c r="AA13" s="12">
        <f t="shared" si="0"/>
        <v>0</v>
      </c>
      <c r="AB13" s="12">
        <f t="shared" si="0"/>
        <v>0</v>
      </c>
      <c r="AC13" s="12">
        <f t="shared" si="0"/>
        <v>0</v>
      </c>
      <c r="AD13" s="12">
        <f t="shared" si="0"/>
        <v>0</v>
      </c>
      <c r="AE13" s="12">
        <f t="shared" si="0"/>
        <v>0</v>
      </c>
      <c r="AF13" s="12">
        <f t="shared" si="0"/>
        <v>0</v>
      </c>
      <c r="AG13" s="12">
        <f t="shared" si="0"/>
        <v>0</v>
      </c>
      <c r="AH13" s="12">
        <v>0</v>
      </c>
      <c r="AI13" s="12">
        <v>0</v>
      </c>
      <c r="AJ13" s="12">
        <f>SUM(AJ14,AJ22,AJ24)</f>
        <v>0</v>
      </c>
      <c r="AK13" s="12">
        <f t="shared" si="0"/>
        <v>0</v>
      </c>
      <c r="AL13" s="12">
        <f t="shared" si="0"/>
        <v>0</v>
      </c>
      <c r="AM13" s="12">
        <f t="shared" si="0"/>
        <v>0</v>
      </c>
      <c r="AN13" s="12">
        <f t="shared" si="0"/>
        <v>0</v>
      </c>
      <c r="AO13" s="12">
        <f t="shared" si="0"/>
        <v>0</v>
      </c>
      <c r="AP13" s="12">
        <f t="shared" si="0"/>
        <v>0</v>
      </c>
      <c r="AQ13" s="12">
        <f t="shared" si="0"/>
        <v>0</v>
      </c>
      <c r="AR13" s="12">
        <f t="shared" si="0"/>
        <v>0</v>
      </c>
      <c r="AS13" s="12">
        <f t="shared" si="0"/>
        <v>0</v>
      </c>
      <c r="AT13" s="12">
        <f t="shared" si="0"/>
        <v>0</v>
      </c>
      <c r="AU13" s="12">
        <v>0</v>
      </c>
      <c r="AV13" s="12">
        <v>0</v>
      </c>
      <c r="AW13" s="12">
        <f t="shared" ref="AW13:AW49" si="1">U13+AH13+AU13</f>
        <v>0</v>
      </c>
    </row>
    <row r="14" spans="1:49">
      <c r="A14" s="44" t="s">
        <v>857</v>
      </c>
      <c r="B14" s="45" t="s">
        <v>1029</v>
      </c>
      <c r="C14" s="45" t="s">
        <v>1549</v>
      </c>
      <c r="D14" s="452" t="s">
        <v>2896</v>
      </c>
      <c r="E14" s="213" t="s">
        <v>771</v>
      </c>
      <c r="F14" s="65"/>
      <c r="G14" s="65"/>
      <c r="H14" s="65"/>
      <c r="I14" s="1" t="s">
        <v>1500</v>
      </c>
      <c r="J14" s="9">
        <f>SUM(J15:J16)</f>
        <v>0</v>
      </c>
      <c r="K14" s="9">
        <f t="shared" ref="K14:AT14" si="2">SUM(K15:K16)</f>
        <v>0</v>
      </c>
      <c r="L14" s="9">
        <f t="shared" si="2"/>
        <v>0</v>
      </c>
      <c r="M14" s="9">
        <f t="shared" si="2"/>
        <v>0</v>
      </c>
      <c r="N14" s="9">
        <f t="shared" si="2"/>
        <v>0</v>
      </c>
      <c r="O14" s="9">
        <f t="shared" si="2"/>
        <v>0</v>
      </c>
      <c r="P14" s="9">
        <f t="shared" si="2"/>
        <v>0</v>
      </c>
      <c r="Q14" s="9">
        <f t="shared" si="2"/>
        <v>0</v>
      </c>
      <c r="R14" s="9">
        <f t="shared" si="2"/>
        <v>0</v>
      </c>
      <c r="S14" s="9">
        <f t="shared" si="2"/>
        <v>0</v>
      </c>
      <c r="T14" s="9">
        <f t="shared" si="2"/>
        <v>0</v>
      </c>
      <c r="U14" s="9">
        <v>0</v>
      </c>
      <c r="V14" s="9">
        <v>0</v>
      </c>
      <c r="W14" s="9">
        <f>SUM(W15:W16)</f>
        <v>0</v>
      </c>
      <c r="X14" s="9">
        <f t="shared" si="2"/>
        <v>0</v>
      </c>
      <c r="Y14" s="9">
        <f t="shared" si="2"/>
        <v>0</v>
      </c>
      <c r="Z14" s="9">
        <f t="shared" si="2"/>
        <v>0</v>
      </c>
      <c r="AA14" s="9">
        <f t="shared" si="2"/>
        <v>0</v>
      </c>
      <c r="AB14" s="9">
        <f t="shared" si="2"/>
        <v>0</v>
      </c>
      <c r="AC14" s="9">
        <f t="shared" si="2"/>
        <v>0</v>
      </c>
      <c r="AD14" s="9">
        <f t="shared" si="2"/>
        <v>0</v>
      </c>
      <c r="AE14" s="9">
        <f t="shared" si="2"/>
        <v>0</v>
      </c>
      <c r="AF14" s="9">
        <f t="shared" si="2"/>
        <v>0</v>
      </c>
      <c r="AG14" s="9">
        <f t="shared" si="2"/>
        <v>0</v>
      </c>
      <c r="AH14" s="9">
        <v>0</v>
      </c>
      <c r="AI14" s="9">
        <v>0</v>
      </c>
      <c r="AJ14" s="9">
        <f>SUM(AJ15:AJ16)</f>
        <v>0</v>
      </c>
      <c r="AK14" s="9">
        <f t="shared" si="2"/>
        <v>0</v>
      </c>
      <c r="AL14" s="9">
        <f t="shared" si="2"/>
        <v>0</v>
      </c>
      <c r="AM14" s="9">
        <f t="shared" si="2"/>
        <v>0</v>
      </c>
      <c r="AN14" s="9">
        <f t="shared" si="2"/>
        <v>0</v>
      </c>
      <c r="AO14" s="9">
        <f t="shared" si="2"/>
        <v>0</v>
      </c>
      <c r="AP14" s="9">
        <f t="shared" si="2"/>
        <v>0</v>
      </c>
      <c r="AQ14" s="9">
        <f t="shared" si="2"/>
        <v>0</v>
      </c>
      <c r="AR14" s="9">
        <f t="shared" si="2"/>
        <v>0</v>
      </c>
      <c r="AS14" s="9">
        <f t="shared" si="2"/>
        <v>0</v>
      </c>
      <c r="AT14" s="9">
        <f t="shared" si="2"/>
        <v>0</v>
      </c>
      <c r="AU14" s="9">
        <v>0</v>
      </c>
      <c r="AV14" s="9">
        <v>0</v>
      </c>
      <c r="AW14" s="9">
        <f t="shared" si="1"/>
        <v>0</v>
      </c>
    </row>
    <row r="15" spans="1:49">
      <c r="A15" s="44" t="s">
        <v>857</v>
      </c>
      <c r="B15" s="45" t="s">
        <v>1029</v>
      </c>
      <c r="C15" s="45" t="s">
        <v>1549</v>
      </c>
      <c r="D15" s="452" t="s">
        <v>2896</v>
      </c>
      <c r="E15" s="367" t="s">
        <v>834</v>
      </c>
      <c r="F15" s="50"/>
      <c r="G15" s="468" t="s">
        <v>3062</v>
      </c>
      <c r="H15" s="50" t="s">
        <v>2335</v>
      </c>
      <c r="I15" s="42" t="s">
        <v>1165</v>
      </c>
      <c r="U15" s="15">
        <v>0</v>
      </c>
      <c r="V15" s="15">
        <v>0</v>
      </c>
      <c r="AH15" s="15">
        <v>0</v>
      </c>
      <c r="AI15" s="15">
        <v>0</v>
      </c>
      <c r="AU15" s="15">
        <v>0</v>
      </c>
      <c r="AV15" s="15">
        <v>0</v>
      </c>
      <c r="AW15" s="15">
        <f t="shared" si="1"/>
        <v>0</v>
      </c>
    </row>
    <row r="16" spans="1:49">
      <c r="A16" s="44" t="s">
        <v>857</v>
      </c>
      <c r="B16" s="45" t="s">
        <v>1029</v>
      </c>
      <c r="C16" s="45" t="s">
        <v>1549</v>
      </c>
      <c r="D16" s="452" t="s">
        <v>2896</v>
      </c>
      <c r="E16" s="367" t="s">
        <v>772</v>
      </c>
      <c r="F16" s="51"/>
      <c r="G16" s="468" t="s">
        <v>3062</v>
      </c>
      <c r="H16" s="50" t="s">
        <v>2335</v>
      </c>
      <c r="I16" s="42" t="s">
        <v>1227</v>
      </c>
      <c r="J16" s="15">
        <f>SUM(J17:J21)</f>
        <v>0</v>
      </c>
      <c r="K16" s="15">
        <f t="shared" ref="K16:AT16" si="3">SUM(K17:K21)</f>
        <v>0</v>
      </c>
      <c r="L16" s="15">
        <f t="shared" si="3"/>
        <v>0</v>
      </c>
      <c r="M16" s="15">
        <f t="shared" si="3"/>
        <v>0</v>
      </c>
      <c r="N16" s="15">
        <f t="shared" si="3"/>
        <v>0</v>
      </c>
      <c r="O16" s="15">
        <f t="shared" si="3"/>
        <v>0</v>
      </c>
      <c r="P16" s="15">
        <f t="shared" si="3"/>
        <v>0</v>
      </c>
      <c r="Q16" s="15">
        <f t="shared" si="3"/>
        <v>0</v>
      </c>
      <c r="R16" s="15">
        <f t="shared" si="3"/>
        <v>0</v>
      </c>
      <c r="S16" s="15">
        <f t="shared" si="3"/>
        <v>0</v>
      </c>
      <c r="T16" s="15">
        <f t="shared" si="3"/>
        <v>0</v>
      </c>
      <c r="U16" s="15">
        <v>0</v>
      </c>
      <c r="V16" s="15">
        <v>0</v>
      </c>
      <c r="W16" s="15">
        <f>SUM(W17:W21)</f>
        <v>0</v>
      </c>
      <c r="X16" s="15">
        <f t="shared" si="3"/>
        <v>0</v>
      </c>
      <c r="Y16" s="15">
        <f t="shared" si="3"/>
        <v>0</v>
      </c>
      <c r="Z16" s="15">
        <f t="shared" si="3"/>
        <v>0</v>
      </c>
      <c r="AA16" s="15">
        <f t="shared" si="3"/>
        <v>0</v>
      </c>
      <c r="AB16" s="15">
        <f t="shared" si="3"/>
        <v>0</v>
      </c>
      <c r="AC16" s="15">
        <f t="shared" si="3"/>
        <v>0</v>
      </c>
      <c r="AD16" s="15">
        <f t="shared" si="3"/>
        <v>0</v>
      </c>
      <c r="AE16" s="15">
        <f t="shared" si="3"/>
        <v>0</v>
      </c>
      <c r="AF16" s="15">
        <f t="shared" si="3"/>
        <v>0</v>
      </c>
      <c r="AG16" s="15">
        <f t="shared" si="3"/>
        <v>0</v>
      </c>
      <c r="AH16" s="15">
        <v>0</v>
      </c>
      <c r="AI16" s="15">
        <v>0</v>
      </c>
      <c r="AJ16" s="15">
        <f>SUM(AJ17:AJ21)</f>
        <v>0</v>
      </c>
      <c r="AK16" s="15">
        <f t="shared" si="3"/>
        <v>0</v>
      </c>
      <c r="AL16" s="15">
        <f t="shared" si="3"/>
        <v>0</v>
      </c>
      <c r="AM16" s="15">
        <f t="shared" si="3"/>
        <v>0</v>
      </c>
      <c r="AN16" s="15">
        <f t="shared" si="3"/>
        <v>0</v>
      </c>
      <c r="AO16" s="15">
        <f t="shared" si="3"/>
        <v>0</v>
      </c>
      <c r="AP16" s="15">
        <f t="shared" si="3"/>
        <v>0</v>
      </c>
      <c r="AQ16" s="15">
        <f t="shared" si="3"/>
        <v>0</v>
      </c>
      <c r="AR16" s="15">
        <f t="shared" si="3"/>
        <v>0</v>
      </c>
      <c r="AS16" s="15">
        <f t="shared" si="3"/>
        <v>0</v>
      </c>
      <c r="AT16" s="15">
        <f t="shared" si="3"/>
        <v>0</v>
      </c>
      <c r="AU16" s="15">
        <v>0</v>
      </c>
      <c r="AV16" s="15">
        <v>0</v>
      </c>
      <c r="AW16" s="15">
        <f t="shared" si="1"/>
        <v>0</v>
      </c>
    </row>
    <row r="17" spans="1:49" s="144" customFormat="1">
      <c r="A17" s="44" t="s">
        <v>857</v>
      </c>
      <c r="B17" s="45" t="s">
        <v>1029</v>
      </c>
      <c r="C17" s="45" t="s">
        <v>1549</v>
      </c>
      <c r="D17" s="452" t="s">
        <v>2896</v>
      </c>
      <c r="E17" s="140" t="s">
        <v>850</v>
      </c>
      <c r="F17" s="141" t="s">
        <v>26</v>
      </c>
      <c r="G17" s="468" t="s">
        <v>3062</v>
      </c>
      <c r="H17" s="50" t="s">
        <v>2335</v>
      </c>
      <c r="I17" s="142" t="s">
        <v>1119</v>
      </c>
      <c r="J17" s="143"/>
      <c r="K17" s="143"/>
      <c r="L17" s="143"/>
      <c r="M17" s="143"/>
      <c r="N17" s="143"/>
      <c r="O17" s="143"/>
      <c r="P17" s="143"/>
      <c r="Q17" s="143"/>
      <c r="R17" s="143"/>
      <c r="S17" s="143"/>
      <c r="T17" s="143"/>
      <c r="U17" s="143">
        <v>0</v>
      </c>
      <c r="V17" s="143">
        <v>0</v>
      </c>
      <c r="W17" s="143"/>
      <c r="X17" s="143"/>
      <c r="Y17" s="143"/>
      <c r="Z17" s="143"/>
      <c r="AA17" s="143"/>
      <c r="AB17" s="143"/>
      <c r="AC17" s="143"/>
      <c r="AD17" s="143"/>
      <c r="AE17" s="143"/>
      <c r="AF17" s="143"/>
      <c r="AG17" s="143"/>
      <c r="AH17" s="143">
        <v>0</v>
      </c>
      <c r="AI17" s="143">
        <v>0</v>
      </c>
      <c r="AJ17" s="143"/>
      <c r="AK17" s="143"/>
      <c r="AL17" s="143"/>
      <c r="AM17" s="143"/>
      <c r="AN17" s="143"/>
      <c r="AO17" s="143"/>
      <c r="AP17" s="143"/>
      <c r="AQ17" s="143"/>
      <c r="AR17" s="143"/>
      <c r="AS17" s="143"/>
      <c r="AT17" s="143"/>
      <c r="AU17" s="143">
        <v>0</v>
      </c>
      <c r="AV17" s="143">
        <v>0</v>
      </c>
      <c r="AW17" s="143">
        <f t="shared" si="1"/>
        <v>0</v>
      </c>
    </row>
    <row r="18" spans="1:49" s="144" customFormat="1">
      <c r="A18" s="44" t="s">
        <v>857</v>
      </c>
      <c r="B18" s="45" t="s">
        <v>1029</v>
      </c>
      <c r="C18" s="45" t="s">
        <v>1549</v>
      </c>
      <c r="D18" s="452" t="s">
        <v>2896</v>
      </c>
      <c r="E18" s="140" t="s">
        <v>851</v>
      </c>
      <c r="F18" s="141" t="s">
        <v>27</v>
      </c>
      <c r="G18" s="468" t="s">
        <v>3062</v>
      </c>
      <c r="H18" s="50" t="s">
        <v>2335</v>
      </c>
      <c r="I18" s="142" t="s">
        <v>1290</v>
      </c>
      <c r="J18" s="143"/>
      <c r="K18" s="143"/>
      <c r="L18" s="143"/>
      <c r="M18" s="143"/>
      <c r="N18" s="143"/>
      <c r="O18" s="143"/>
      <c r="P18" s="143"/>
      <c r="Q18" s="143"/>
      <c r="R18" s="143"/>
      <c r="S18" s="143"/>
      <c r="T18" s="143"/>
      <c r="U18" s="143">
        <v>0</v>
      </c>
      <c r="V18" s="143">
        <v>0</v>
      </c>
      <c r="W18" s="143"/>
      <c r="X18" s="143"/>
      <c r="Y18" s="143"/>
      <c r="Z18" s="143"/>
      <c r="AA18" s="143"/>
      <c r="AB18" s="143"/>
      <c r="AC18" s="143"/>
      <c r="AD18" s="143"/>
      <c r="AE18" s="143"/>
      <c r="AF18" s="143"/>
      <c r="AG18" s="143"/>
      <c r="AH18" s="143">
        <v>0</v>
      </c>
      <c r="AI18" s="143">
        <v>0</v>
      </c>
      <c r="AJ18" s="143"/>
      <c r="AK18" s="143"/>
      <c r="AL18" s="143"/>
      <c r="AM18" s="143"/>
      <c r="AN18" s="143"/>
      <c r="AO18" s="143"/>
      <c r="AP18" s="143"/>
      <c r="AQ18" s="143"/>
      <c r="AR18" s="143"/>
      <c r="AS18" s="143"/>
      <c r="AT18" s="143"/>
      <c r="AU18" s="143">
        <v>0</v>
      </c>
      <c r="AV18" s="143">
        <v>0</v>
      </c>
      <c r="AW18" s="143">
        <f t="shared" si="1"/>
        <v>0</v>
      </c>
    </row>
    <row r="19" spans="1:49" s="144" customFormat="1">
      <c r="A19" s="44" t="s">
        <v>857</v>
      </c>
      <c r="B19" s="45" t="s">
        <v>1029</v>
      </c>
      <c r="C19" s="45" t="s">
        <v>1549</v>
      </c>
      <c r="D19" s="452" t="s">
        <v>2896</v>
      </c>
      <c r="E19" s="140" t="s">
        <v>852</v>
      </c>
      <c r="F19" s="141" t="s">
        <v>28</v>
      </c>
      <c r="G19" s="468" t="s">
        <v>3062</v>
      </c>
      <c r="H19" s="50" t="s">
        <v>2335</v>
      </c>
      <c r="I19" s="142" t="s">
        <v>1733</v>
      </c>
      <c r="J19" s="143"/>
      <c r="K19" s="143"/>
      <c r="L19" s="143"/>
      <c r="M19" s="143"/>
      <c r="N19" s="143"/>
      <c r="O19" s="143"/>
      <c r="P19" s="143"/>
      <c r="Q19" s="143"/>
      <c r="R19" s="143"/>
      <c r="S19" s="143"/>
      <c r="T19" s="143"/>
      <c r="U19" s="143">
        <v>0</v>
      </c>
      <c r="V19" s="143">
        <v>0</v>
      </c>
      <c r="W19" s="143"/>
      <c r="X19" s="143"/>
      <c r="Y19" s="143"/>
      <c r="Z19" s="143"/>
      <c r="AA19" s="143"/>
      <c r="AB19" s="143"/>
      <c r="AC19" s="143"/>
      <c r="AD19" s="143"/>
      <c r="AE19" s="143"/>
      <c r="AF19" s="143"/>
      <c r="AG19" s="143"/>
      <c r="AH19" s="143">
        <v>0</v>
      </c>
      <c r="AI19" s="143">
        <v>0</v>
      </c>
      <c r="AJ19" s="143"/>
      <c r="AK19" s="143"/>
      <c r="AL19" s="143"/>
      <c r="AM19" s="143"/>
      <c r="AN19" s="143"/>
      <c r="AO19" s="143"/>
      <c r="AP19" s="143"/>
      <c r="AQ19" s="143"/>
      <c r="AR19" s="143"/>
      <c r="AS19" s="143"/>
      <c r="AT19" s="143"/>
      <c r="AU19" s="143">
        <v>0</v>
      </c>
      <c r="AV19" s="143">
        <v>0</v>
      </c>
      <c r="AW19" s="143">
        <f t="shared" si="1"/>
        <v>0</v>
      </c>
    </row>
    <row r="20" spans="1:49" s="144" customFormat="1">
      <c r="A20" s="44" t="s">
        <v>857</v>
      </c>
      <c r="B20" s="45" t="s">
        <v>1029</v>
      </c>
      <c r="C20" s="45" t="s">
        <v>1549</v>
      </c>
      <c r="D20" s="452" t="s">
        <v>2896</v>
      </c>
      <c r="E20" s="140" t="s">
        <v>853</v>
      </c>
      <c r="F20" s="141" t="s">
        <v>29</v>
      </c>
      <c r="G20" s="468" t="s">
        <v>3062</v>
      </c>
      <c r="H20" s="50" t="s">
        <v>2335</v>
      </c>
      <c r="I20" s="142" t="s">
        <v>1734</v>
      </c>
      <c r="J20" s="143"/>
      <c r="K20" s="143"/>
      <c r="L20" s="143"/>
      <c r="M20" s="143"/>
      <c r="N20" s="143"/>
      <c r="O20" s="143"/>
      <c r="P20" s="143"/>
      <c r="Q20" s="143"/>
      <c r="R20" s="143"/>
      <c r="S20" s="143"/>
      <c r="T20" s="143"/>
      <c r="U20" s="143">
        <v>0</v>
      </c>
      <c r="V20" s="143">
        <v>0</v>
      </c>
      <c r="W20" s="143"/>
      <c r="X20" s="143"/>
      <c r="Y20" s="143"/>
      <c r="Z20" s="143"/>
      <c r="AA20" s="143"/>
      <c r="AB20" s="143"/>
      <c r="AC20" s="143"/>
      <c r="AD20" s="143"/>
      <c r="AE20" s="143"/>
      <c r="AF20" s="143"/>
      <c r="AG20" s="143"/>
      <c r="AH20" s="143">
        <v>0</v>
      </c>
      <c r="AI20" s="143">
        <v>0</v>
      </c>
      <c r="AJ20" s="143"/>
      <c r="AK20" s="143"/>
      <c r="AL20" s="143"/>
      <c r="AM20" s="143"/>
      <c r="AN20" s="143"/>
      <c r="AO20" s="143"/>
      <c r="AP20" s="143"/>
      <c r="AQ20" s="143"/>
      <c r="AR20" s="143"/>
      <c r="AS20" s="143"/>
      <c r="AT20" s="143"/>
      <c r="AU20" s="143">
        <v>0</v>
      </c>
      <c r="AV20" s="143">
        <v>0</v>
      </c>
      <c r="AW20" s="143">
        <f t="shared" si="1"/>
        <v>0</v>
      </c>
    </row>
    <row r="21" spans="1:49" s="144" customFormat="1">
      <c r="A21" s="44" t="s">
        <v>857</v>
      </c>
      <c r="B21" s="45" t="s">
        <v>1029</v>
      </c>
      <c r="C21" s="45" t="s">
        <v>1549</v>
      </c>
      <c r="D21" s="452" t="s">
        <v>2896</v>
      </c>
      <c r="E21" s="140" t="s">
        <v>854</v>
      </c>
      <c r="F21" s="141" t="s">
        <v>30</v>
      </c>
      <c r="G21" s="468" t="s">
        <v>3062</v>
      </c>
      <c r="H21" s="50" t="s">
        <v>2335</v>
      </c>
      <c r="I21" s="142" t="s">
        <v>1735</v>
      </c>
      <c r="J21" s="143"/>
      <c r="K21" s="143"/>
      <c r="L21" s="143"/>
      <c r="M21" s="143"/>
      <c r="N21" s="143"/>
      <c r="O21" s="143"/>
      <c r="P21" s="143"/>
      <c r="Q21" s="143"/>
      <c r="R21" s="143"/>
      <c r="S21" s="143"/>
      <c r="T21" s="143"/>
      <c r="U21" s="143">
        <v>0</v>
      </c>
      <c r="V21" s="143">
        <v>0</v>
      </c>
      <c r="W21" s="143"/>
      <c r="X21" s="143"/>
      <c r="Y21" s="143"/>
      <c r="Z21" s="143"/>
      <c r="AA21" s="143"/>
      <c r="AB21" s="143"/>
      <c r="AC21" s="143"/>
      <c r="AD21" s="143"/>
      <c r="AE21" s="143"/>
      <c r="AF21" s="143"/>
      <c r="AG21" s="143"/>
      <c r="AH21" s="143">
        <v>0</v>
      </c>
      <c r="AI21" s="143">
        <v>0</v>
      </c>
      <c r="AJ21" s="143"/>
      <c r="AK21" s="143"/>
      <c r="AL21" s="143"/>
      <c r="AM21" s="143"/>
      <c r="AN21" s="143"/>
      <c r="AO21" s="143"/>
      <c r="AP21" s="143"/>
      <c r="AQ21" s="143"/>
      <c r="AR21" s="143"/>
      <c r="AS21" s="143"/>
      <c r="AT21" s="143"/>
      <c r="AU21" s="143">
        <v>0</v>
      </c>
      <c r="AV21" s="143">
        <v>0</v>
      </c>
      <c r="AW21" s="143">
        <f t="shared" si="1"/>
        <v>0</v>
      </c>
    </row>
    <row r="22" spans="1:49">
      <c r="A22" s="44" t="s">
        <v>857</v>
      </c>
      <c r="B22" s="45" t="s">
        <v>1029</v>
      </c>
      <c r="C22" s="45" t="s">
        <v>1549</v>
      </c>
      <c r="D22" s="452" t="s">
        <v>2896</v>
      </c>
      <c r="E22" s="213" t="s">
        <v>773</v>
      </c>
      <c r="F22" s="65"/>
      <c r="G22" s="65"/>
      <c r="H22" s="65"/>
      <c r="I22" s="1" t="s">
        <v>1363</v>
      </c>
      <c r="J22" s="9">
        <f>SUM(J23)</f>
        <v>0</v>
      </c>
      <c r="K22" s="9">
        <f t="shared" ref="K22:AT22" si="4">SUM(K23)</f>
        <v>0</v>
      </c>
      <c r="L22" s="9">
        <f t="shared" si="4"/>
        <v>0</v>
      </c>
      <c r="M22" s="9">
        <f t="shared" si="4"/>
        <v>0</v>
      </c>
      <c r="N22" s="9">
        <f t="shared" si="4"/>
        <v>0</v>
      </c>
      <c r="O22" s="9">
        <f t="shared" si="4"/>
        <v>0</v>
      </c>
      <c r="P22" s="9">
        <f t="shared" si="4"/>
        <v>0</v>
      </c>
      <c r="Q22" s="9">
        <f t="shared" si="4"/>
        <v>0</v>
      </c>
      <c r="R22" s="9">
        <f t="shared" si="4"/>
        <v>0</v>
      </c>
      <c r="S22" s="9">
        <f t="shared" si="4"/>
        <v>0</v>
      </c>
      <c r="T22" s="9">
        <f t="shared" si="4"/>
        <v>0</v>
      </c>
      <c r="U22" s="9">
        <v>0</v>
      </c>
      <c r="V22" s="9">
        <v>0</v>
      </c>
      <c r="W22" s="9">
        <f>SUM(W23)</f>
        <v>0</v>
      </c>
      <c r="X22" s="9">
        <f t="shared" si="4"/>
        <v>0</v>
      </c>
      <c r="Y22" s="9">
        <f t="shared" si="4"/>
        <v>0</v>
      </c>
      <c r="Z22" s="9">
        <f t="shared" si="4"/>
        <v>0</v>
      </c>
      <c r="AA22" s="9">
        <f t="shared" si="4"/>
        <v>0</v>
      </c>
      <c r="AB22" s="9">
        <f t="shared" si="4"/>
        <v>0</v>
      </c>
      <c r="AC22" s="9">
        <f t="shared" si="4"/>
        <v>0</v>
      </c>
      <c r="AD22" s="9">
        <f t="shared" si="4"/>
        <v>0</v>
      </c>
      <c r="AE22" s="9">
        <f t="shared" si="4"/>
        <v>0</v>
      </c>
      <c r="AF22" s="9">
        <f t="shared" si="4"/>
        <v>0</v>
      </c>
      <c r="AG22" s="9">
        <f t="shared" si="4"/>
        <v>0</v>
      </c>
      <c r="AH22" s="9">
        <v>0</v>
      </c>
      <c r="AI22" s="9">
        <v>0</v>
      </c>
      <c r="AJ22" s="9">
        <f>SUM(AJ23)</f>
        <v>0</v>
      </c>
      <c r="AK22" s="9">
        <f t="shared" si="4"/>
        <v>0</v>
      </c>
      <c r="AL22" s="9">
        <f t="shared" si="4"/>
        <v>0</v>
      </c>
      <c r="AM22" s="9">
        <f t="shared" si="4"/>
        <v>0</v>
      </c>
      <c r="AN22" s="9">
        <f t="shared" si="4"/>
        <v>0</v>
      </c>
      <c r="AO22" s="9">
        <f t="shared" si="4"/>
        <v>0</v>
      </c>
      <c r="AP22" s="9">
        <f t="shared" si="4"/>
        <v>0</v>
      </c>
      <c r="AQ22" s="9">
        <f t="shared" si="4"/>
        <v>0</v>
      </c>
      <c r="AR22" s="9">
        <f t="shared" si="4"/>
        <v>0</v>
      </c>
      <c r="AS22" s="9">
        <f t="shared" si="4"/>
        <v>0</v>
      </c>
      <c r="AT22" s="9">
        <f t="shared" si="4"/>
        <v>0</v>
      </c>
      <c r="AU22" s="9">
        <v>0</v>
      </c>
      <c r="AV22" s="9">
        <v>0</v>
      </c>
      <c r="AW22" s="9">
        <f t="shared" si="1"/>
        <v>0</v>
      </c>
    </row>
    <row r="23" spans="1:49">
      <c r="A23" s="44" t="s">
        <v>857</v>
      </c>
      <c r="B23" s="45" t="s">
        <v>1029</v>
      </c>
      <c r="C23" s="45" t="s">
        <v>1549</v>
      </c>
      <c r="D23" s="452" t="s">
        <v>2896</v>
      </c>
      <c r="E23" s="367" t="s">
        <v>785</v>
      </c>
      <c r="F23" s="50"/>
      <c r="G23" s="468" t="s">
        <v>3062</v>
      </c>
      <c r="H23" s="50" t="s">
        <v>2335</v>
      </c>
      <c r="I23" s="42" t="s">
        <v>1363</v>
      </c>
      <c r="U23" s="15">
        <v>0</v>
      </c>
      <c r="V23" s="15">
        <v>0</v>
      </c>
      <c r="AH23" s="15">
        <v>0</v>
      </c>
      <c r="AI23" s="15">
        <v>0</v>
      </c>
      <c r="AU23" s="15">
        <v>0</v>
      </c>
      <c r="AV23" s="15">
        <v>0</v>
      </c>
      <c r="AW23" s="15">
        <f t="shared" si="1"/>
        <v>0</v>
      </c>
    </row>
    <row r="24" spans="1:49" s="52" customFormat="1">
      <c r="A24" s="44" t="s">
        <v>857</v>
      </c>
      <c r="B24" s="45" t="s">
        <v>1029</v>
      </c>
      <c r="C24" s="45" t="s">
        <v>1549</v>
      </c>
      <c r="D24" s="452" t="s">
        <v>2896</v>
      </c>
      <c r="E24" s="213" t="s">
        <v>1364</v>
      </c>
      <c r="F24" s="65"/>
      <c r="G24" s="65"/>
      <c r="H24" s="65"/>
      <c r="I24" s="1" t="s">
        <v>2104</v>
      </c>
      <c r="J24" s="9">
        <f>SUM(J25:J33)</f>
        <v>0</v>
      </c>
      <c r="K24" s="9">
        <f t="shared" ref="K24:AT24" si="5">SUM(K25:K33)</f>
        <v>0</v>
      </c>
      <c r="L24" s="9">
        <f t="shared" si="5"/>
        <v>0</v>
      </c>
      <c r="M24" s="9">
        <f t="shared" si="5"/>
        <v>0</v>
      </c>
      <c r="N24" s="9">
        <f t="shared" si="5"/>
        <v>0</v>
      </c>
      <c r="O24" s="9">
        <f t="shared" si="5"/>
        <v>0</v>
      </c>
      <c r="P24" s="9">
        <f t="shared" si="5"/>
        <v>0</v>
      </c>
      <c r="Q24" s="9">
        <f t="shared" si="5"/>
        <v>0</v>
      </c>
      <c r="R24" s="9">
        <f t="shared" si="5"/>
        <v>0</v>
      </c>
      <c r="S24" s="9">
        <f t="shared" si="5"/>
        <v>0</v>
      </c>
      <c r="T24" s="9">
        <f t="shared" si="5"/>
        <v>0</v>
      </c>
      <c r="U24" s="9">
        <v>0</v>
      </c>
      <c r="V24" s="9">
        <v>0</v>
      </c>
      <c r="W24" s="9">
        <f>SUM(W25:W33)</f>
        <v>0</v>
      </c>
      <c r="X24" s="9">
        <f t="shared" si="5"/>
        <v>0</v>
      </c>
      <c r="Y24" s="9">
        <f t="shared" si="5"/>
        <v>0</v>
      </c>
      <c r="Z24" s="9">
        <f t="shared" si="5"/>
        <v>0</v>
      </c>
      <c r="AA24" s="9">
        <f t="shared" si="5"/>
        <v>0</v>
      </c>
      <c r="AB24" s="9">
        <f t="shared" si="5"/>
        <v>0</v>
      </c>
      <c r="AC24" s="9">
        <f t="shared" si="5"/>
        <v>0</v>
      </c>
      <c r="AD24" s="9">
        <f t="shared" si="5"/>
        <v>0</v>
      </c>
      <c r="AE24" s="9">
        <f t="shared" si="5"/>
        <v>0</v>
      </c>
      <c r="AF24" s="9">
        <f t="shared" si="5"/>
        <v>0</v>
      </c>
      <c r="AG24" s="9">
        <f t="shared" si="5"/>
        <v>0</v>
      </c>
      <c r="AH24" s="9">
        <v>0</v>
      </c>
      <c r="AI24" s="9">
        <v>0</v>
      </c>
      <c r="AJ24" s="9">
        <f>SUM(AJ25:AJ33)</f>
        <v>0</v>
      </c>
      <c r="AK24" s="9">
        <f t="shared" si="5"/>
        <v>0</v>
      </c>
      <c r="AL24" s="9">
        <f t="shared" si="5"/>
        <v>0</v>
      </c>
      <c r="AM24" s="9">
        <f t="shared" si="5"/>
        <v>0</v>
      </c>
      <c r="AN24" s="9">
        <f t="shared" si="5"/>
        <v>0</v>
      </c>
      <c r="AO24" s="9">
        <f t="shared" si="5"/>
        <v>0</v>
      </c>
      <c r="AP24" s="9">
        <f t="shared" si="5"/>
        <v>0</v>
      </c>
      <c r="AQ24" s="9">
        <f t="shared" si="5"/>
        <v>0</v>
      </c>
      <c r="AR24" s="9">
        <f t="shared" si="5"/>
        <v>0</v>
      </c>
      <c r="AS24" s="9">
        <f t="shared" si="5"/>
        <v>0</v>
      </c>
      <c r="AT24" s="9">
        <f t="shared" si="5"/>
        <v>0</v>
      </c>
      <c r="AU24" s="9">
        <v>0</v>
      </c>
      <c r="AV24" s="9">
        <v>0</v>
      </c>
      <c r="AW24" s="9">
        <f t="shared" si="1"/>
        <v>0</v>
      </c>
    </row>
    <row r="25" spans="1:49">
      <c r="A25" s="44" t="s">
        <v>857</v>
      </c>
      <c r="B25" s="45" t="s">
        <v>1029</v>
      </c>
      <c r="C25" s="45" t="s">
        <v>1549</v>
      </c>
      <c r="D25" s="452" t="s">
        <v>2896</v>
      </c>
      <c r="E25" s="367" t="s">
        <v>786</v>
      </c>
      <c r="F25" s="50"/>
      <c r="G25" s="468" t="s">
        <v>3062</v>
      </c>
      <c r="H25" s="50" t="s">
        <v>2335</v>
      </c>
      <c r="I25" s="42" t="s">
        <v>1191</v>
      </c>
      <c r="U25" s="15">
        <v>0</v>
      </c>
      <c r="V25" s="15">
        <v>0</v>
      </c>
      <c r="AH25" s="15">
        <v>0</v>
      </c>
      <c r="AI25" s="15">
        <v>0</v>
      </c>
      <c r="AU25" s="15">
        <v>0</v>
      </c>
      <c r="AV25" s="15">
        <v>0</v>
      </c>
      <c r="AW25" s="15">
        <f t="shared" si="1"/>
        <v>0</v>
      </c>
    </row>
    <row r="26" spans="1:49">
      <c r="A26" s="44" t="s">
        <v>857</v>
      </c>
      <c r="B26" s="45" t="s">
        <v>1029</v>
      </c>
      <c r="C26" s="45" t="s">
        <v>1549</v>
      </c>
      <c r="D26" s="452" t="s">
        <v>2896</v>
      </c>
      <c r="E26" s="367" t="s">
        <v>1528</v>
      </c>
      <c r="F26" s="50"/>
      <c r="G26" s="468" t="s">
        <v>3062</v>
      </c>
      <c r="H26" s="50" t="s">
        <v>2335</v>
      </c>
      <c r="I26" s="42" t="s">
        <v>989</v>
      </c>
      <c r="U26" s="15">
        <v>0</v>
      </c>
      <c r="V26" s="15">
        <v>0</v>
      </c>
      <c r="AH26" s="15">
        <v>0</v>
      </c>
      <c r="AI26" s="15">
        <v>0</v>
      </c>
      <c r="AU26" s="15">
        <v>0</v>
      </c>
      <c r="AV26" s="15">
        <v>0</v>
      </c>
      <c r="AW26" s="15">
        <f t="shared" si="1"/>
        <v>0</v>
      </c>
    </row>
    <row r="27" spans="1:49">
      <c r="A27" s="44" t="s">
        <v>857</v>
      </c>
      <c r="B27" s="45" t="s">
        <v>1029</v>
      </c>
      <c r="C27" s="45" t="s">
        <v>1549</v>
      </c>
      <c r="D27" s="452" t="s">
        <v>2896</v>
      </c>
      <c r="E27" s="367" t="s">
        <v>1679</v>
      </c>
      <c r="F27" s="50"/>
      <c r="G27" s="468" t="s">
        <v>3062</v>
      </c>
      <c r="H27" s="50" t="s">
        <v>2335</v>
      </c>
      <c r="I27" s="42" t="s">
        <v>1048</v>
      </c>
      <c r="U27" s="15">
        <v>0</v>
      </c>
      <c r="V27" s="15">
        <v>0</v>
      </c>
      <c r="AH27" s="15">
        <v>0</v>
      </c>
      <c r="AI27" s="15">
        <v>0</v>
      </c>
      <c r="AU27" s="15">
        <v>0</v>
      </c>
      <c r="AV27" s="15">
        <v>0</v>
      </c>
      <c r="AW27" s="15">
        <f t="shared" si="1"/>
        <v>0</v>
      </c>
    </row>
    <row r="28" spans="1:49">
      <c r="A28" s="44" t="s">
        <v>857</v>
      </c>
      <c r="B28" s="45" t="s">
        <v>1029</v>
      </c>
      <c r="C28" s="45" t="s">
        <v>1549</v>
      </c>
      <c r="D28" s="452" t="s">
        <v>2896</v>
      </c>
      <c r="E28" s="367" t="s">
        <v>787</v>
      </c>
      <c r="F28" s="50"/>
      <c r="G28" s="468" t="s">
        <v>3062</v>
      </c>
      <c r="H28" s="50" t="s">
        <v>2335</v>
      </c>
      <c r="I28" s="42" t="s">
        <v>2078</v>
      </c>
      <c r="U28" s="15">
        <v>0</v>
      </c>
      <c r="V28" s="15">
        <v>0</v>
      </c>
      <c r="AH28" s="15">
        <v>0</v>
      </c>
      <c r="AI28" s="15">
        <v>0</v>
      </c>
      <c r="AU28" s="15">
        <v>0</v>
      </c>
      <c r="AV28" s="15">
        <v>0</v>
      </c>
      <c r="AW28" s="15">
        <f t="shared" si="1"/>
        <v>0</v>
      </c>
    </row>
    <row r="29" spans="1:49">
      <c r="A29" s="44" t="s">
        <v>857</v>
      </c>
      <c r="B29" s="45" t="s">
        <v>1029</v>
      </c>
      <c r="C29" s="45" t="s">
        <v>1549</v>
      </c>
      <c r="D29" s="452" t="s">
        <v>2896</v>
      </c>
      <c r="E29" s="367" t="s">
        <v>1116</v>
      </c>
      <c r="F29" s="50"/>
      <c r="G29" s="468" t="s">
        <v>3062</v>
      </c>
      <c r="H29" s="50" t="s">
        <v>2335</v>
      </c>
      <c r="I29" s="42" t="s">
        <v>1487</v>
      </c>
      <c r="U29" s="15">
        <v>0</v>
      </c>
      <c r="V29" s="15">
        <v>0</v>
      </c>
      <c r="AH29" s="15">
        <v>0</v>
      </c>
      <c r="AI29" s="15">
        <v>0</v>
      </c>
      <c r="AU29" s="15">
        <v>0</v>
      </c>
      <c r="AV29" s="15">
        <v>0</v>
      </c>
      <c r="AW29" s="15">
        <f t="shared" si="1"/>
        <v>0</v>
      </c>
    </row>
    <row r="30" spans="1:49">
      <c r="A30" s="44" t="s">
        <v>857</v>
      </c>
      <c r="B30" s="45" t="s">
        <v>1029</v>
      </c>
      <c r="C30" s="45" t="s">
        <v>1549</v>
      </c>
      <c r="D30" s="452" t="s">
        <v>2896</v>
      </c>
      <c r="E30" s="367" t="s">
        <v>1703</v>
      </c>
      <c r="F30" s="50"/>
      <c r="G30" s="468" t="s">
        <v>3062</v>
      </c>
      <c r="H30" s="50" t="s">
        <v>2335</v>
      </c>
      <c r="I30" s="42" t="s">
        <v>1047</v>
      </c>
      <c r="U30" s="15">
        <v>0</v>
      </c>
      <c r="V30" s="15">
        <v>0</v>
      </c>
      <c r="AH30" s="15">
        <v>0</v>
      </c>
      <c r="AI30" s="15">
        <v>0</v>
      </c>
      <c r="AU30" s="15">
        <v>0</v>
      </c>
      <c r="AV30" s="15">
        <v>0</v>
      </c>
      <c r="AW30" s="15">
        <f t="shared" si="1"/>
        <v>0</v>
      </c>
    </row>
    <row r="31" spans="1:49">
      <c r="A31" s="44" t="s">
        <v>857</v>
      </c>
      <c r="B31" s="45" t="s">
        <v>1029</v>
      </c>
      <c r="C31" s="45" t="s">
        <v>1549</v>
      </c>
      <c r="D31" s="452" t="s">
        <v>2896</v>
      </c>
      <c r="E31" s="367" t="s">
        <v>826</v>
      </c>
      <c r="F31" s="50"/>
      <c r="G31" s="468" t="s">
        <v>3062</v>
      </c>
      <c r="H31" s="50" t="s">
        <v>2335</v>
      </c>
      <c r="I31" s="42" t="s">
        <v>935</v>
      </c>
      <c r="U31" s="15">
        <v>0</v>
      </c>
      <c r="V31" s="15">
        <v>0</v>
      </c>
      <c r="AH31" s="15">
        <v>0</v>
      </c>
      <c r="AI31" s="15">
        <v>0</v>
      </c>
      <c r="AU31" s="15">
        <v>0</v>
      </c>
      <c r="AV31" s="15">
        <v>0</v>
      </c>
      <c r="AW31" s="15">
        <f t="shared" si="1"/>
        <v>0</v>
      </c>
    </row>
    <row r="32" spans="1:49">
      <c r="A32" s="44" t="s">
        <v>857</v>
      </c>
      <c r="B32" s="45" t="s">
        <v>1029</v>
      </c>
      <c r="C32" s="45" t="s">
        <v>1549</v>
      </c>
      <c r="D32" s="452" t="s">
        <v>2896</v>
      </c>
      <c r="E32" s="367" t="s">
        <v>1115</v>
      </c>
      <c r="F32" s="50"/>
      <c r="G32" s="468" t="s">
        <v>3062</v>
      </c>
      <c r="H32" s="50" t="s">
        <v>2335</v>
      </c>
      <c r="I32" s="42" t="s">
        <v>990</v>
      </c>
      <c r="U32" s="15">
        <v>0</v>
      </c>
      <c r="V32" s="15">
        <v>0</v>
      </c>
      <c r="AH32" s="15">
        <v>0</v>
      </c>
      <c r="AI32" s="15">
        <v>0</v>
      </c>
      <c r="AU32" s="15">
        <v>0</v>
      </c>
      <c r="AV32" s="15">
        <v>0</v>
      </c>
      <c r="AW32" s="15">
        <f t="shared" si="1"/>
        <v>0</v>
      </c>
    </row>
    <row r="33" spans="1:49">
      <c r="A33" s="48" t="s">
        <v>857</v>
      </c>
      <c r="B33" s="42" t="s">
        <v>1029</v>
      </c>
      <c r="C33" s="42" t="s">
        <v>1549</v>
      </c>
      <c r="D33" s="452" t="s">
        <v>2896</v>
      </c>
      <c r="E33" s="367" t="s">
        <v>1677</v>
      </c>
      <c r="F33" s="50" t="s">
        <v>2894</v>
      </c>
      <c r="G33" s="468" t="s">
        <v>3062</v>
      </c>
      <c r="H33" s="50" t="s">
        <v>2335</v>
      </c>
      <c r="I33" s="42" t="s">
        <v>1688</v>
      </c>
      <c r="J33" s="8">
        <f>SUM(J34:J38)</f>
        <v>0</v>
      </c>
      <c r="K33" s="8">
        <f t="shared" ref="K33:AT33" si="6">SUM(K34:K38)</f>
        <v>0</v>
      </c>
      <c r="L33" s="8">
        <f t="shared" si="6"/>
        <v>0</v>
      </c>
      <c r="M33" s="8">
        <f t="shared" si="6"/>
        <v>0</v>
      </c>
      <c r="N33" s="8">
        <f t="shared" si="6"/>
        <v>0</v>
      </c>
      <c r="O33" s="8">
        <f t="shared" si="6"/>
        <v>0</v>
      </c>
      <c r="P33" s="8">
        <f t="shared" si="6"/>
        <v>0</v>
      </c>
      <c r="Q33" s="8">
        <f t="shared" si="6"/>
        <v>0</v>
      </c>
      <c r="R33" s="8">
        <f t="shared" si="6"/>
        <v>0</v>
      </c>
      <c r="S33" s="8">
        <f t="shared" si="6"/>
        <v>0</v>
      </c>
      <c r="T33" s="8">
        <f t="shared" si="6"/>
        <v>0</v>
      </c>
      <c r="U33" s="8">
        <v>0</v>
      </c>
      <c r="V33" s="8">
        <v>0</v>
      </c>
      <c r="W33" s="8">
        <f>SUM(W34:W38)</f>
        <v>0</v>
      </c>
      <c r="X33" s="8">
        <f t="shared" si="6"/>
        <v>0</v>
      </c>
      <c r="Y33" s="8">
        <f t="shared" si="6"/>
        <v>0</v>
      </c>
      <c r="Z33" s="8">
        <f t="shared" si="6"/>
        <v>0</v>
      </c>
      <c r="AA33" s="8">
        <f t="shared" si="6"/>
        <v>0</v>
      </c>
      <c r="AB33" s="8">
        <f t="shared" si="6"/>
        <v>0</v>
      </c>
      <c r="AC33" s="8">
        <f t="shared" si="6"/>
        <v>0</v>
      </c>
      <c r="AD33" s="8">
        <f t="shared" si="6"/>
        <v>0</v>
      </c>
      <c r="AE33" s="8">
        <f t="shared" si="6"/>
        <v>0</v>
      </c>
      <c r="AF33" s="8">
        <f t="shared" si="6"/>
        <v>0</v>
      </c>
      <c r="AG33" s="8">
        <f t="shared" si="6"/>
        <v>0</v>
      </c>
      <c r="AH33" s="8">
        <v>0</v>
      </c>
      <c r="AI33" s="8">
        <v>0</v>
      </c>
      <c r="AJ33" s="8">
        <f>SUM(AJ34:AJ38)</f>
        <v>0</v>
      </c>
      <c r="AK33" s="8">
        <f t="shared" si="6"/>
        <v>0</v>
      </c>
      <c r="AL33" s="8">
        <f t="shared" si="6"/>
        <v>0</v>
      </c>
      <c r="AM33" s="8">
        <f t="shared" si="6"/>
        <v>0</v>
      </c>
      <c r="AN33" s="8">
        <f t="shared" si="6"/>
        <v>0</v>
      </c>
      <c r="AO33" s="8">
        <f t="shared" si="6"/>
        <v>0</v>
      </c>
      <c r="AP33" s="8">
        <f t="shared" si="6"/>
        <v>0</v>
      </c>
      <c r="AQ33" s="8">
        <f t="shared" si="6"/>
        <v>0</v>
      </c>
      <c r="AR33" s="8">
        <f t="shared" si="6"/>
        <v>0</v>
      </c>
      <c r="AS33" s="8">
        <f t="shared" si="6"/>
        <v>0</v>
      </c>
      <c r="AT33" s="8">
        <f t="shared" si="6"/>
        <v>0</v>
      </c>
      <c r="AU33" s="8">
        <v>0</v>
      </c>
      <c r="AV33" s="8">
        <v>0</v>
      </c>
      <c r="AW33" s="8">
        <f t="shared" si="1"/>
        <v>0</v>
      </c>
    </row>
    <row r="34" spans="1:49">
      <c r="A34" s="48" t="s">
        <v>857</v>
      </c>
      <c r="B34" s="42" t="s">
        <v>1029</v>
      </c>
      <c r="C34" s="42" t="s">
        <v>1549</v>
      </c>
      <c r="D34" s="452" t="s">
        <v>2896</v>
      </c>
      <c r="E34" s="367" t="s">
        <v>1677</v>
      </c>
      <c r="F34" s="50" t="s">
        <v>962</v>
      </c>
      <c r="G34" s="468" t="s">
        <v>3062</v>
      </c>
      <c r="H34" s="50" t="s">
        <v>2335</v>
      </c>
      <c r="I34" s="42" t="s">
        <v>1688</v>
      </c>
      <c r="U34" s="15">
        <v>0</v>
      </c>
      <c r="V34" s="15">
        <v>0</v>
      </c>
      <c r="AH34" s="15">
        <v>0</v>
      </c>
      <c r="AI34" s="15">
        <v>0</v>
      </c>
      <c r="AU34" s="15">
        <v>0</v>
      </c>
      <c r="AV34" s="15">
        <v>0</v>
      </c>
      <c r="AW34" s="15">
        <f t="shared" si="1"/>
        <v>0</v>
      </c>
    </row>
    <row r="35" spans="1:49">
      <c r="A35" s="48" t="s">
        <v>857</v>
      </c>
      <c r="B35" s="42" t="s">
        <v>1029</v>
      </c>
      <c r="C35" s="42" t="s">
        <v>1549</v>
      </c>
      <c r="D35" s="452" t="s">
        <v>2896</v>
      </c>
      <c r="E35" s="367" t="s">
        <v>1677</v>
      </c>
      <c r="F35" s="50" t="s">
        <v>2265</v>
      </c>
      <c r="G35" s="468" t="s">
        <v>3062</v>
      </c>
      <c r="H35" s="50" t="s">
        <v>2335</v>
      </c>
      <c r="I35" s="42" t="s">
        <v>2253</v>
      </c>
      <c r="U35" s="15">
        <v>0</v>
      </c>
      <c r="V35" s="15">
        <v>0</v>
      </c>
      <c r="AH35" s="15">
        <v>0</v>
      </c>
      <c r="AI35" s="15">
        <v>0</v>
      </c>
      <c r="AU35" s="15">
        <v>0</v>
      </c>
      <c r="AV35" s="15">
        <v>0</v>
      </c>
      <c r="AW35" s="15">
        <f t="shared" si="1"/>
        <v>0</v>
      </c>
    </row>
    <row r="36" spans="1:49">
      <c r="A36" s="48" t="s">
        <v>857</v>
      </c>
      <c r="B36" s="42" t="s">
        <v>1029</v>
      </c>
      <c r="C36" s="42" t="s">
        <v>1549</v>
      </c>
      <c r="D36" s="452" t="s">
        <v>2896</v>
      </c>
      <c r="E36" s="367" t="s">
        <v>1677</v>
      </c>
      <c r="F36" s="50" t="s">
        <v>31</v>
      </c>
      <c r="G36" s="468" t="s">
        <v>3062</v>
      </c>
      <c r="H36" s="50" t="s">
        <v>2335</v>
      </c>
      <c r="I36" s="42" t="s">
        <v>25</v>
      </c>
      <c r="U36" s="15">
        <v>0</v>
      </c>
      <c r="V36" s="15">
        <v>0</v>
      </c>
      <c r="AH36" s="15">
        <v>0</v>
      </c>
      <c r="AI36" s="15">
        <v>0</v>
      </c>
      <c r="AU36" s="15">
        <v>0</v>
      </c>
      <c r="AV36" s="15">
        <v>0</v>
      </c>
      <c r="AW36" s="15">
        <f t="shared" si="1"/>
        <v>0</v>
      </c>
    </row>
    <row r="37" spans="1:49">
      <c r="A37" s="48" t="s">
        <v>857</v>
      </c>
      <c r="B37" s="42" t="s">
        <v>1029</v>
      </c>
      <c r="C37" s="42" t="s">
        <v>1549</v>
      </c>
      <c r="D37" s="452" t="s">
        <v>2896</v>
      </c>
      <c r="E37" s="367" t="s">
        <v>1677</v>
      </c>
      <c r="F37" s="50" t="s">
        <v>1252</v>
      </c>
      <c r="G37" s="468" t="s">
        <v>3062</v>
      </c>
      <c r="H37" s="50" t="s">
        <v>2335</v>
      </c>
      <c r="I37" s="42" t="s">
        <v>733</v>
      </c>
      <c r="U37" s="15">
        <v>0</v>
      </c>
      <c r="V37" s="15">
        <v>0</v>
      </c>
      <c r="AH37" s="15">
        <v>0</v>
      </c>
      <c r="AI37" s="15">
        <v>0</v>
      </c>
      <c r="AU37" s="15">
        <v>0</v>
      </c>
      <c r="AV37" s="15">
        <v>0</v>
      </c>
      <c r="AW37" s="15">
        <f t="shared" si="1"/>
        <v>0</v>
      </c>
    </row>
    <row r="38" spans="1:49">
      <c r="A38" s="48" t="s">
        <v>857</v>
      </c>
      <c r="B38" s="42" t="s">
        <v>1029</v>
      </c>
      <c r="C38" s="42" t="s">
        <v>1549</v>
      </c>
      <c r="D38" s="452" t="s">
        <v>2896</v>
      </c>
      <c r="E38" s="367" t="s">
        <v>1677</v>
      </c>
      <c r="F38" s="50" t="s">
        <v>963</v>
      </c>
      <c r="G38" s="468" t="s">
        <v>3062</v>
      </c>
      <c r="H38" s="50" t="s">
        <v>2335</v>
      </c>
      <c r="I38" s="42" t="s">
        <v>1003</v>
      </c>
      <c r="U38" s="15">
        <v>0</v>
      </c>
      <c r="V38" s="15">
        <v>0</v>
      </c>
      <c r="AH38" s="15">
        <v>0</v>
      </c>
      <c r="AI38" s="15">
        <v>0</v>
      </c>
      <c r="AU38" s="15">
        <v>0</v>
      </c>
      <c r="AV38" s="15">
        <v>0</v>
      </c>
      <c r="AW38" s="15">
        <f t="shared" si="1"/>
        <v>0</v>
      </c>
    </row>
    <row r="39" spans="1:49">
      <c r="A39" s="41"/>
      <c r="B39" s="1"/>
      <c r="C39" s="42"/>
      <c r="D39" s="42"/>
      <c r="E39" s="531"/>
      <c r="F39" s="50"/>
      <c r="G39" s="50"/>
      <c r="H39" s="50"/>
      <c r="I39" s="49" t="s">
        <v>3</v>
      </c>
      <c r="J39" s="12">
        <f>SUM(J40)</f>
        <v>0</v>
      </c>
      <c r="K39" s="12">
        <f t="shared" ref="K39:AT39" si="7">SUM(K40)</f>
        <v>0</v>
      </c>
      <c r="L39" s="12">
        <f t="shared" si="7"/>
        <v>0</v>
      </c>
      <c r="M39" s="12">
        <f t="shared" si="7"/>
        <v>0</v>
      </c>
      <c r="N39" s="12">
        <f t="shared" si="7"/>
        <v>0</v>
      </c>
      <c r="O39" s="12">
        <f t="shared" si="7"/>
        <v>0</v>
      </c>
      <c r="P39" s="12">
        <f t="shared" si="7"/>
        <v>0</v>
      </c>
      <c r="Q39" s="12">
        <f t="shared" si="7"/>
        <v>0</v>
      </c>
      <c r="R39" s="12">
        <f t="shared" si="7"/>
        <v>0</v>
      </c>
      <c r="S39" s="12">
        <f t="shared" si="7"/>
        <v>0</v>
      </c>
      <c r="T39" s="12">
        <f t="shared" si="7"/>
        <v>0</v>
      </c>
      <c r="U39" s="12">
        <v>0</v>
      </c>
      <c r="V39" s="12">
        <v>0</v>
      </c>
      <c r="W39" s="12">
        <f>SUM(W40)</f>
        <v>0</v>
      </c>
      <c r="X39" s="12">
        <f t="shared" si="7"/>
        <v>0</v>
      </c>
      <c r="Y39" s="12">
        <f t="shared" si="7"/>
        <v>0</v>
      </c>
      <c r="Z39" s="12">
        <f t="shared" si="7"/>
        <v>0</v>
      </c>
      <c r="AA39" s="12">
        <f t="shared" si="7"/>
        <v>0</v>
      </c>
      <c r="AB39" s="12">
        <f t="shared" si="7"/>
        <v>0</v>
      </c>
      <c r="AC39" s="12">
        <f t="shared" si="7"/>
        <v>0</v>
      </c>
      <c r="AD39" s="12">
        <f t="shared" si="7"/>
        <v>0</v>
      </c>
      <c r="AE39" s="12">
        <f t="shared" si="7"/>
        <v>0</v>
      </c>
      <c r="AF39" s="12">
        <f t="shared" si="7"/>
        <v>0</v>
      </c>
      <c r="AG39" s="12">
        <f t="shared" si="7"/>
        <v>0</v>
      </c>
      <c r="AH39" s="12">
        <v>0</v>
      </c>
      <c r="AI39" s="12">
        <v>0</v>
      </c>
      <c r="AJ39" s="12">
        <f>SUM(AJ40)</f>
        <v>0</v>
      </c>
      <c r="AK39" s="12">
        <f t="shared" si="7"/>
        <v>0</v>
      </c>
      <c r="AL39" s="12">
        <f t="shared" si="7"/>
        <v>0</v>
      </c>
      <c r="AM39" s="12">
        <f t="shared" si="7"/>
        <v>0</v>
      </c>
      <c r="AN39" s="12">
        <f t="shared" si="7"/>
        <v>0</v>
      </c>
      <c r="AO39" s="12">
        <f t="shared" si="7"/>
        <v>0</v>
      </c>
      <c r="AP39" s="12">
        <f t="shared" si="7"/>
        <v>0</v>
      </c>
      <c r="AQ39" s="12">
        <f t="shared" si="7"/>
        <v>0</v>
      </c>
      <c r="AR39" s="12">
        <f t="shared" si="7"/>
        <v>0</v>
      </c>
      <c r="AS39" s="12">
        <f t="shared" si="7"/>
        <v>0</v>
      </c>
      <c r="AT39" s="12">
        <f t="shared" si="7"/>
        <v>0</v>
      </c>
      <c r="AU39" s="12">
        <v>0</v>
      </c>
      <c r="AV39" s="12">
        <v>0</v>
      </c>
      <c r="AW39" s="12">
        <f t="shared" si="1"/>
        <v>0</v>
      </c>
    </row>
    <row r="40" spans="1:49">
      <c r="A40" s="48" t="s">
        <v>857</v>
      </c>
      <c r="B40" s="42" t="s">
        <v>1029</v>
      </c>
      <c r="C40" s="42" t="s">
        <v>1549</v>
      </c>
      <c r="D40" s="452" t="s">
        <v>2896</v>
      </c>
      <c r="E40" s="54" t="s">
        <v>833</v>
      </c>
      <c r="F40" s="50"/>
      <c r="G40" s="50"/>
      <c r="H40" s="50"/>
      <c r="I40" s="53" t="s">
        <v>1</v>
      </c>
      <c r="J40" s="16">
        <f>SUM(J41,J44)</f>
        <v>0</v>
      </c>
      <c r="K40" s="16">
        <f t="shared" ref="K40:AT40" si="8">SUM(K41,K44)</f>
        <v>0</v>
      </c>
      <c r="L40" s="16">
        <f t="shared" si="8"/>
        <v>0</v>
      </c>
      <c r="M40" s="16">
        <f t="shared" si="8"/>
        <v>0</v>
      </c>
      <c r="N40" s="16">
        <f t="shared" si="8"/>
        <v>0</v>
      </c>
      <c r="O40" s="16">
        <f t="shared" si="8"/>
        <v>0</v>
      </c>
      <c r="P40" s="16">
        <f t="shared" si="8"/>
        <v>0</v>
      </c>
      <c r="Q40" s="16">
        <f t="shared" si="8"/>
        <v>0</v>
      </c>
      <c r="R40" s="16">
        <f t="shared" si="8"/>
        <v>0</v>
      </c>
      <c r="S40" s="16">
        <f t="shared" si="8"/>
        <v>0</v>
      </c>
      <c r="T40" s="16">
        <f t="shared" si="8"/>
        <v>0</v>
      </c>
      <c r="U40" s="16">
        <v>0</v>
      </c>
      <c r="V40" s="16">
        <v>0</v>
      </c>
      <c r="W40" s="16">
        <f>SUM(W41,W44)</f>
        <v>0</v>
      </c>
      <c r="X40" s="16">
        <f t="shared" si="8"/>
        <v>0</v>
      </c>
      <c r="Y40" s="16">
        <f t="shared" si="8"/>
        <v>0</v>
      </c>
      <c r="Z40" s="16">
        <f t="shared" si="8"/>
        <v>0</v>
      </c>
      <c r="AA40" s="16">
        <f t="shared" si="8"/>
        <v>0</v>
      </c>
      <c r="AB40" s="16">
        <f t="shared" si="8"/>
        <v>0</v>
      </c>
      <c r="AC40" s="16">
        <f t="shared" si="8"/>
        <v>0</v>
      </c>
      <c r="AD40" s="16">
        <f t="shared" si="8"/>
        <v>0</v>
      </c>
      <c r="AE40" s="16">
        <f t="shared" si="8"/>
        <v>0</v>
      </c>
      <c r="AF40" s="16">
        <f t="shared" si="8"/>
        <v>0</v>
      </c>
      <c r="AG40" s="16">
        <f t="shared" si="8"/>
        <v>0</v>
      </c>
      <c r="AH40" s="16">
        <v>0</v>
      </c>
      <c r="AI40" s="16">
        <v>0</v>
      </c>
      <c r="AJ40" s="16">
        <f>SUM(AJ41,AJ44)</f>
        <v>0</v>
      </c>
      <c r="AK40" s="16">
        <f t="shared" si="8"/>
        <v>0</v>
      </c>
      <c r="AL40" s="16">
        <f t="shared" si="8"/>
        <v>0</v>
      </c>
      <c r="AM40" s="16">
        <f t="shared" si="8"/>
        <v>0</v>
      </c>
      <c r="AN40" s="16">
        <f t="shared" si="8"/>
        <v>0</v>
      </c>
      <c r="AO40" s="16">
        <f t="shared" si="8"/>
        <v>0</v>
      </c>
      <c r="AP40" s="16">
        <f t="shared" si="8"/>
        <v>0</v>
      </c>
      <c r="AQ40" s="16">
        <f t="shared" si="8"/>
        <v>0</v>
      </c>
      <c r="AR40" s="16">
        <f t="shared" si="8"/>
        <v>0</v>
      </c>
      <c r="AS40" s="16">
        <f t="shared" si="8"/>
        <v>0</v>
      </c>
      <c r="AT40" s="16">
        <f t="shared" si="8"/>
        <v>0</v>
      </c>
      <c r="AU40" s="16">
        <v>0</v>
      </c>
      <c r="AV40" s="16">
        <v>0</v>
      </c>
      <c r="AW40" s="16">
        <f t="shared" si="1"/>
        <v>0</v>
      </c>
    </row>
    <row r="41" spans="1:49" s="52" customFormat="1">
      <c r="A41" s="48" t="s">
        <v>857</v>
      </c>
      <c r="B41" s="42" t="s">
        <v>1029</v>
      </c>
      <c r="C41" s="42" t="s">
        <v>1549</v>
      </c>
      <c r="D41" s="452" t="s">
        <v>2896</v>
      </c>
      <c r="E41" s="54" t="s">
        <v>1678</v>
      </c>
      <c r="F41" s="50" t="s">
        <v>2894</v>
      </c>
      <c r="G41" s="65"/>
      <c r="H41" s="65"/>
      <c r="I41" s="1" t="s">
        <v>4</v>
      </c>
      <c r="J41" s="9">
        <f>SUM(J42:J43)</f>
        <v>0</v>
      </c>
      <c r="K41" s="9">
        <f t="shared" ref="K41:AT41" si="9">SUM(K42:K43)</f>
        <v>0</v>
      </c>
      <c r="L41" s="9">
        <f t="shared" si="9"/>
        <v>0</v>
      </c>
      <c r="M41" s="9">
        <f t="shared" si="9"/>
        <v>0</v>
      </c>
      <c r="N41" s="9">
        <f t="shared" si="9"/>
        <v>0</v>
      </c>
      <c r="O41" s="9">
        <f t="shared" si="9"/>
        <v>0</v>
      </c>
      <c r="P41" s="9">
        <f t="shared" si="9"/>
        <v>0</v>
      </c>
      <c r="Q41" s="9">
        <f t="shared" si="9"/>
        <v>0</v>
      </c>
      <c r="R41" s="9">
        <f t="shared" si="9"/>
        <v>0</v>
      </c>
      <c r="S41" s="9">
        <f t="shared" si="9"/>
        <v>0</v>
      </c>
      <c r="T41" s="9">
        <f t="shared" si="9"/>
        <v>0</v>
      </c>
      <c r="U41" s="9">
        <v>0</v>
      </c>
      <c r="V41" s="9">
        <v>0</v>
      </c>
      <c r="W41" s="9">
        <f>SUM(W42:W43)</f>
        <v>0</v>
      </c>
      <c r="X41" s="9">
        <f t="shared" si="9"/>
        <v>0</v>
      </c>
      <c r="Y41" s="9">
        <f t="shared" si="9"/>
        <v>0</v>
      </c>
      <c r="Z41" s="9">
        <f t="shared" si="9"/>
        <v>0</v>
      </c>
      <c r="AA41" s="9">
        <f t="shared" si="9"/>
        <v>0</v>
      </c>
      <c r="AB41" s="9">
        <f t="shared" si="9"/>
        <v>0</v>
      </c>
      <c r="AC41" s="9">
        <f t="shared" si="9"/>
        <v>0</v>
      </c>
      <c r="AD41" s="9">
        <f t="shared" si="9"/>
        <v>0</v>
      </c>
      <c r="AE41" s="9">
        <f t="shared" si="9"/>
        <v>0</v>
      </c>
      <c r="AF41" s="9">
        <f t="shared" si="9"/>
        <v>0</v>
      </c>
      <c r="AG41" s="9">
        <f t="shared" si="9"/>
        <v>0</v>
      </c>
      <c r="AH41" s="9">
        <v>0</v>
      </c>
      <c r="AI41" s="9">
        <v>0</v>
      </c>
      <c r="AJ41" s="9">
        <f>SUM(AJ42:AJ43)</f>
        <v>0</v>
      </c>
      <c r="AK41" s="9">
        <f t="shared" si="9"/>
        <v>0</v>
      </c>
      <c r="AL41" s="9">
        <f t="shared" si="9"/>
        <v>0</v>
      </c>
      <c r="AM41" s="9">
        <f t="shared" si="9"/>
        <v>0</v>
      </c>
      <c r="AN41" s="9">
        <f t="shared" si="9"/>
        <v>0</v>
      </c>
      <c r="AO41" s="9">
        <f t="shared" si="9"/>
        <v>0</v>
      </c>
      <c r="AP41" s="9">
        <f t="shared" si="9"/>
        <v>0</v>
      </c>
      <c r="AQ41" s="9">
        <f t="shared" si="9"/>
        <v>0</v>
      </c>
      <c r="AR41" s="9">
        <f t="shared" si="9"/>
        <v>0</v>
      </c>
      <c r="AS41" s="9">
        <f t="shared" si="9"/>
        <v>0</v>
      </c>
      <c r="AT41" s="9">
        <f t="shared" si="9"/>
        <v>0</v>
      </c>
      <c r="AU41" s="9">
        <v>0</v>
      </c>
      <c r="AV41" s="9">
        <v>0</v>
      </c>
      <c r="AW41" s="9">
        <f t="shared" si="1"/>
        <v>0</v>
      </c>
    </row>
    <row r="42" spans="1:49" s="59" customFormat="1">
      <c r="A42" s="48" t="s">
        <v>857</v>
      </c>
      <c r="B42" s="42" t="s">
        <v>1029</v>
      </c>
      <c r="C42" s="42" t="s">
        <v>1549</v>
      </c>
      <c r="D42" s="452" t="s">
        <v>2896</v>
      </c>
      <c r="E42" s="54" t="s">
        <v>1678</v>
      </c>
      <c r="F42" s="58" t="s">
        <v>872</v>
      </c>
      <c r="G42" s="468" t="s">
        <v>3062</v>
      </c>
      <c r="H42" s="50" t="s">
        <v>2335</v>
      </c>
      <c r="I42" s="56" t="s">
        <v>2199</v>
      </c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>
        <v>0</v>
      </c>
      <c r="V42" s="21">
        <v>0</v>
      </c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>
        <v>0</v>
      </c>
      <c r="AI42" s="21">
        <v>0</v>
      </c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>
        <v>0</v>
      </c>
      <c r="AV42" s="21">
        <v>0</v>
      </c>
      <c r="AW42" s="21">
        <f t="shared" si="1"/>
        <v>0</v>
      </c>
    </row>
    <row r="43" spans="1:49" s="59" customFormat="1">
      <c r="A43" s="48" t="s">
        <v>857</v>
      </c>
      <c r="B43" s="42" t="s">
        <v>1029</v>
      </c>
      <c r="C43" s="42" t="s">
        <v>1549</v>
      </c>
      <c r="D43" s="452" t="s">
        <v>2896</v>
      </c>
      <c r="E43" s="54" t="s">
        <v>1678</v>
      </c>
      <c r="F43" s="58" t="s">
        <v>2266</v>
      </c>
      <c r="G43" s="468" t="s">
        <v>3062</v>
      </c>
      <c r="H43" s="50" t="s">
        <v>2335</v>
      </c>
      <c r="I43" s="56" t="s">
        <v>2254</v>
      </c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>
        <v>0</v>
      </c>
      <c r="V43" s="21">
        <v>0</v>
      </c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>
        <v>0</v>
      </c>
      <c r="AI43" s="21">
        <v>0</v>
      </c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>
        <v>0</v>
      </c>
      <c r="AV43" s="21">
        <v>0</v>
      </c>
      <c r="AW43" s="21">
        <f t="shared" si="1"/>
        <v>0</v>
      </c>
    </row>
    <row r="44" spans="1:49" s="52" customFormat="1">
      <c r="A44" s="48" t="s">
        <v>857</v>
      </c>
      <c r="B44" s="42" t="s">
        <v>1029</v>
      </c>
      <c r="C44" s="42" t="s">
        <v>1549</v>
      </c>
      <c r="D44" s="452" t="s">
        <v>2896</v>
      </c>
      <c r="E44" s="54" t="s">
        <v>1517</v>
      </c>
      <c r="F44" s="65"/>
      <c r="G44" s="468" t="s">
        <v>3062</v>
      </c>
      <c r="H44" s="58" t="s">
        <v>2335</v>
      </c>
      <c r="I44" s="342" t="s">
        <v>2584</v>
      </c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>
        <v>0</v>
      </c>
      <c r="V44" s="11">
        <v>0</v>
      </c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>
        <v>0</v>
      </c>
      <c r="AI44" s="11">
        <v>0</v>
      </c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>
        <v>0</v>
      </c>
      <c r="AV44" s="11">
        <v>0</v>
      </c>
      <c r="AW44" s="11">
        <f t="shared" si="1"/>
        <v>0</v>
      </c>
    </row>
    <row r="45" spans="1:49" s="72" customFormat="1">
      <c r="A45" s="44"/>
      <c r="B45" s="45"/>
      <c r="C45" s="45"/>
      <c r="D45" s="45"/>
      <c r="E45" s="531"/>
      <c r="F45" s="50"/>
      <c r="G45" s="50"/>
      <c r="H45" s="50"/>
      <c r="I45" s="73" t="s">
        <v>1157</v>
      </c>
      <c r="J45" s="10">
        <f>SUM(J46)</f>
        <v>0</v>
      </c>
      <c r="K45" s="10">
        <f t="shared" ref="K45:AT46" si="10">SUM(K46)</f>
        <v>0</v>
      </c>
      <c r="L45" s="10">
        <f t="shared" si="10"/>
        <v>0</v>
      </c>
      <c r="M45" s="10">
        <f t="shared" si="10"/>
        <v>0</v>
      </c>
      <c r="N45" s="10">
        <f t="shared" si="10"/>
        <v>0</v>
      </c>
      <c r="O45" s="10">
        <f t="shared" si="10"/>
        <v>0</v>
      </c>
      <c r="P45" s="10">
        <f t="shared" si="10"/>
        <v>0</v>
      </c>
      <c r="Q45" s="10">
        <f t="shared" si="10"/>
        <v>0</v>
      </c>
      <c r="R45" s="10">
        <f t="shared" si="10"/>
        <v>0</v>
      </c>
      <c r="S45" s="10">
        <f t="shared" si="10"/>
        <v>0</v>
      </c>
      <c r="T45" s="10">
        <f t="shared" si="10"/>
        <v>0</v>
      </c>
      <c r="U45" s="10">
        <v>0</v>
      </c>
      <c r="V45" s="10">
        <v>0</v>
      </c>
      <c r="W45" s="10">
        <f>SUM(W46)</f>
        <v>0</v>
      </c>
      <c r="X45" s="10">
        <f t="shared" si="10"/>
        <v>0</v>
      </c>
      <c r="Y45" s="10">
        <f t="shared" si="10"/>
        <v>0</v>
      </c>
      <c r="Z45" s="10">
        <f t="shared" si="10"/>
        <v>0</v>
      </c>
      <c r="AA45" s="10">
        <f t="shared" si="10"/>
        <v>0</v>
      </c>
      <c r="AB45" s="10">
        <f t="shared" si="10"/>
        <v>0</v>
      </c>
      <c r="AC45" s="10">
        <f t="shared" si="10"/>
        <v>0</v>
      </c>
      <c r="AD45" s="10">
        <f t="shared" si="10"/>
        <v>0</v>
      </c>
      <c r="AE45" s="10">
        <f t="shared" si="10"/>
        <v>0</v>
      </c>
      <c r="AF45" s="10">
        <f t="shared" si="10"/>
        <v>0</v>
      </c>
      <c r="AG45" s="10">
        <f t="shared" si="10"/>
        <v>0</v>
      </c>
      <c r="AH45" s="10">
        <v>0</v>
      </c>
      <c r="AI45" s="10">
        <v>0</v>
      </c>
      <c r="AJ45" s="10">
        <f>SUM(AJ46)</f>
        <v>0</v>
      </c>
      <c r="AK45" s="10">
        <f t="shared" si="10"/>
        <v>0</v>
      </c>
      <c r="AL45" s="10">
        <f t="shared" si="10"/>
        <v>0</v>
      </c>
      <c r="AM45" s="10">
        <f t="shared" si="10"/>
        <v>0</v>
      </c>
      <c r="AN45" s="10">
        <f t="shared" si="10"/>
        <v>0</v>
      </c>
      <c r="AO45" s="10">
        <f t="shared" si="10"/>
        <v>0</v>
      </c>
      <c r="AP45" s="10">
        <f t="shared" si="10"/>
        <v>0</v>
      </c>
      <c r="AQ45" s="10">
        <f t="shared" si="10"/>
        <v>0</v>
      </c>
      <c r="AR45" s="10">
        <f t="shared" si="10"/>
        <v>0</v>
      </c>
      <c r="AS45" s="10">
        <f t="shared" si="10"/>
        <v>0</v>
      </c>
      <c r="AT45" s="10">
        <f t="shared" si="10"/>
        <v>0</v>
      </c>
      <c r="AU45" s="10">
        <v>0</v>
      </c>
      <c r="AV45" s="10">
        <v>0</v>
      </c>
      <c r="AW45" s="10">
        <f t="shared" si="1"/>
        <v>0</v>
      </c>
    </row>
    <row r="46" spans="1:49" s="72" customFormat="1">
      <c r="A46" s="48" t="s">
        <v>857</v>
      </c>
      <c r="B46" s="42" t="s">
        <v>1029</v>
      </c>
      <c r="C46" s="42" t="s">
        <v>1549</v>
      </c>
      <c r="D46" s="452" t="s">
        <v>2896</v>
      </c>
      <c r="E46" s="94" t="s">
        <v>1402</v>
      </c>
      <c r="F46" s="106"/>
      <c r="G46" s="106"/>
      <c r="H46" s="106"/>
      <c r="I46" s="74" t="s">
        <v>1158</v>
      </c>
      <c r="J46" s="11">
        <f>SUM(J47)</f>
        <v>0</v>
      </c>
      <c r="K46" s="11">
        <f t="shared" si="10"/>
        <v>0</v>
      </c>
      <c r="L46" s="11">
        <f t="shared" si="10"/>
        <v>0</v>
      </c>
      <c r="M46" s="11">
        <f t="shared" si="10"/>
        <v>0</v>
      </c>
      <c r="N46" s="11">
        <f t="shared" si="10"/>
        <v>0</v>
      </c>
      <c r="O46" s="11">
        <f t="shared" si="10"/>
        <v>0</v>
      </c>
      <c r="P46" s="11">
        <f t="shared" si="10"/>
        <v>0</v>
      </c>
      <c r="Q46" s="11">
        <f t="shared" si="10"/>
        <v>0</v>
      </c>
      <c r="R46" s="11">
        <f t="shared" si="10"/>
        <v>0</v>
      </c>
      <c r="S46" s="11">
        <f t="shared" si="10"/>
        <v>0</v>
      </c>
      <c r="T46" s="11">
        <f t="shared" si="10"/>
        <v>0</v>
      </c>
      <c r="U46" s="11">
        <v>0</v>
      </c>
      <c r="V46" s="11">
        <v>0</v>
      </c>
      <c r="W46" s="11">
        <f>SUM(W47)</f>
        <v>0</v>
      </c>
      <c r="X46" s="11">
        <f t="shared" si="10"/>
        <v>0</v>
      </c>
      <c r="Y46" s="11">
        <f t="shared" si="10"/>
        <v>0</v>
      </c>
      <c r="Z46" s="11">
        <f t="shared" si="10"/>
        <v>0</v>
      </c>
      <c r="AA46" s="11">
        <f t="shared" si="10"/>
        <v>0</v>
      </c>
      <c r="AB46" s="11">
        <f t="shared" si="10"/>
        <v>0</v>
      </c>
      <c r="AC46" s="11">
        <f t="shared" si="10"/>
        <v>0</v>
      </c>
      <c r="AD46" s="11">
        <f t="shared" si="10"/>
        <v>0</v>
      </c>
      <c r="AE46" s="11">
        <f t="shared" si="10"/>
        <v>0</v>
      </c>
      <c r="AF46" s="11">
        <f t="shared" si="10"/>
        <v>0</v>
      </c>
      <c r="AG46" s="11">
        <f t="shared" si="10"/>
        <v>0</v>
      </c>
      <c r="AH46" s="11">
        <v>0</v>
      </c>
      <c r="AI46" s="11">
        <v>0</v>
      </c>
      <c r="AJ46" s="11">
        <f>SUM(AJ47)</f>
        <v>0</v>
      </c>
      <c r="AK46" s="11">
        <f t="shared" si="10"/>
        <v>0</v>
      </c>
      <c r="AL46" s="11">
        <f t="shared" si="10"/>
        <v>0</v>
      </c>
      <c r="AM46" s="11">
        <f t="shared" si="10"/>
        <v>0</v>
      </c>
      <c r="AN46" s="11">
        <f t="shared" si="10"/>
        <v>0</v>
      </c>
      <c r="AO46" s="11">
        <f t="shared" si="10"/>
        <v>0</v>
      </c>
      <c r="AP46" s="11">
        <f t="shared" si="10"/>
        <v>0</v>
      </c>
      <c r="AQ46" s="11">
        <f t="shared" si="10"/>
        <v>0</v>
      </c>
      <c r="AR46" s="11">
        <f t="shared" si="10"/>
        <v>0</v>
      </c>
      <c r="AS46" s="11">
        <f t="shared" si="10"/>
        <v>0</v>
      </c>
      <c r="AT46" s="11">
        <f t="shared" si="10"/>
        <v>0</v>
      </c>
      <c r="AU46" s="11">
        <v>0</v>
      </c>
      <c r="AV46" s="11">
        <v>0</v>
      </c>
      <c r="AW46" s="11">
        <f t="shared" si="1"/>
        <v>0</v>
      </c>
    </row>
    <row r="47" spans="1:49" s="72" customFormat="1">
      <c r="A47" s="48" t="s">
        <v>857</v>
      </c>
      <c r="B47" s="42" t="s">
        <v>1029</v>
      </c>
      <c r="C47" s="42" t="s">
        <v>1549</v>
      </c>
      <c r="D47" s="452" t="s">
        <v>2896</v>
      </c>
      <c r="E47" s="367" t="s">
        <v>1409</v>
      </c>
      <c r="F47" s="50"/>
      <c r="G47" s="468" t="s">
        <v>3062</v>
      </c>
      <c r="H47" s="50" t="s">
        <v>2335</v>
      </c>
      <c r="I47" s="42" t="s">
        <v>1518</v>
      </c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>
        <v>0</v>
      </c>
      <c r="V47" s="15">
        <v>0</v>
      </c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>
        <v>0</v>
      </c>
      <c r="AI47" s="15">
        <v>0</v>
      </c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>
        <v>0</v>
      </c>
      <c r="AV47" s="15">
        <v>0</v>
      </c>
      <c r="AW47" s="15">
        <f t="shared" si="1"/>
        <v>0</v>
      </c>
    </row>
    <row r="48" spans="1:49">
      <c r="A48" s="48"/>
      <c r="B48" s="42"/>
      <c r="C48" s="42"/>
      <c r="D48" s="42"/>
      <c r="E48" s="213"/>
      <c r="F48" s="51"/>
      <c r="G48" s="51"/>
      <c r="H48" s="51"/>
      <c r="I48" s="42"/>
      <c r="U48" s="15">
        <v>0</v>
      </c>
      <c r="V48" s="15">
        <v>0</v>
      </c>
      <c r="AH48" s="15">
        <v>0</v>
      </c>
      <c r="AI48" s="15">
        <v>0</v>
      </c>
      <c r="AU48" s="15">
        <v>0</v>
      </c>
      <c r="AV48" s="15">
        <v>0</v>
      </c>
      <c r="AW48" s="15">
        <f t="shared" si="1"/>
        <v>0</v>
      </c>
    </row>
    <row r="49" spans="1:49">
      <c r="A49" s="48"/>
      <c r="B49" s="42"/>
      <c r="C49" s="42"/>
      <c r="D49" s="42"/>
      <c r="E49" s="531"/>
      <c r="F49" s="50"/>
      <c r="G49" s="50"/>
      <c r="H49" s="50"/>
      <c r="I49" s="49" t="s">
        <v>1150</v>
      </c>
      <c r="J49" s="12">
        <f>SUM(J13,J39,J45)</f>
        <v>0</v>
      </c>
      <c r="K49" s="12">
        <f t="shared" ref="K49:AT49" si="11">SUM(K13,K39,K45)</f>
        <v>0</v>
      </c>
      <c r="L49" s="12">
        <f t="shared" si="11"/>
        <v>0</v>
      </c>
      <c r="M49" s="12">
        <f t="shared" si="11"/>
        <v>0</v>
      </c>
      <c r="N49" s="12">
        <f t="shared" si="11"/>
        <v>0</v>
      </c>
      <c r="O49" s="12">
        <f t="shared" si="11"/>
        <v>0</v>
      </c>
      <c r="P49" s="12">
        <f t="shared" si="11"/>
        <v>0</v>
      </c>
      <c r="Q49" s="12">
        <f t="shared" si="11"/>
        <v>0</v>
      </c>
      <c r="R49" s="12">
        <f t="shared" si="11"/>
        <v>0</v>
      </c>
      <c r="S49" s="12">
        <f t="shared" si="11"/>
        <v>0</v>
      </c>
      <c r="T49" s="12">
        <f t="shared" si="11"/>
        <v>0</v>
      </c>
      <c r="U49" s="12">
        <v>0</v>
      </c>
      <c r="V49" s="12">
        <v>0</v>
      </c>
      <c r="W49" s="12">
        <f>SUM(W13,W39,W45)</f>
        <v>0</v>
      </c>
      <c r="X49" s="12">
        <f t="shared" si="11"/>
        <v>0</v>
      </c>
      <c r="Y49" s="12">
        <f t="shared" si="11"/>
        <v>0</v>
      </c>
      <c r="Z49" s="12">
        <f t="shared" si="11"/>
        <v>0</v>
      </c>
      <c r="AA49" s="12">
        <f t="shared" si="11"/>
        <v>0</v>
      </c>
      <c r="AB49" s="12">
        <f t="shared" si="11"/>
        <v>0</v>
      </c>
      <c r="AC49" s="12">
        <f t="shared" si="11"/>
        <v>0</v>
      </c>
      <c r="AD49" s="12">
        <f t="shared" si="11"/>
        <v>0</v>
      </c>
      <c r="AE49" s="12">
        <f t="shared" si="11"/>
        <v>0</v>
      </c>
      <c r="AF49" s="12">
        <f t="shared" si="11"/>
        <v>0</v>
      </c>
      <c r="AG49" s="12">
        <f t="shared" si="11"/>
        <v>0</v>
      </c>
      <c r="AH49" s="12">
        <v>0</v>
      </c>
      <c r="AI49" s="12">
        <v>0</v>
      </c>
      <c r="AJ49" s="12">
        <f>SUM(AJ13,AJ39,AJ45)</f>
        <v>0</v>
      </c>
      <c r="AK49" s="12">
        <f t="shared" si="11"/>
        <v>0</v>
      </c>
      <c r="AL49" s="12">
        <f t="shared" si="11"/>
        <v>0</v>
      </c>
      <c r="AM49" s="12">
        <f t="shared" si="11"/>
        <v>0</v>
      </c>
      <c r="AN49" s="12">
        <f t="shared" si="11"/>
        <v>0</v>
      </c>
      <c r="AO49" s="12">
        <f t="shared" si="11"/>
        <v>0</v>
      </c>
      <c r="AP49" s="12">
        <f t="shared" si="11"/>
        <v>0</v>
      </c>
      <c r="AQ49" s="12">
        <f t="shared" si="11"/>
        <v>0</v>
      </c>
      <c r="AR49" s="12">
        <f t="shared" si="11"/>
        <v>0</v>
      </c>
      <c r="AS49" s="12">
        <f t="shared" si="11"/>
        <v>0</v>
      </c>
      <c r="AT49" s="12">
        <f t="shared" si="11"/>
        <v>0</v>
      </c>
      <c r="AU49" s="12">
        <v>0</v>
      </c>
      <c r="AV49" s="12">
        <v>0</v>
      </c>
      <c r="AW49" s="12">
        <f t="shared" si="1"/>
        <v>0</v>
      </c>
    </row>
    <row r="50" spans="1:49">
      <c r="A50" s="48"/>
      <c r="B50" s="42"/>
      <c r="C50" s="42"/>
      <c r="D50" s="42"/>
      <c r="E50" s="531"/>
      <c r="F50" s="50"/>
      <c r="G50" s="50"/>
      <c r="H50" s="50"/>
      <c r="I50" s="53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</row>
    <row r="51" spans="1:49">
      <c r="A51" s="48"/>
      <c r="B51" s="42"/>
      <c r="C51" s="42"/>
      <c r="D51" s="42"/>
      <c r="E51" s="531"/>
      <c r="F51" s="50"/>
      <c r="G51" s="50"/>
      <c r="H51" s="50"/>
      <c r="I51" s="146" t="s">
        <v>2525</v>
      </c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</row>
    <row r="52" spans="1:49">
      <c r="A52" s="48"/>
      <c r="B52" s="42"/>
      <c r="C52" s="42"/>
      <c r="D52" s="42"/>
      <c r="E52" s="531"/>
      <c r="F52" s="50"/>
      <c r="G52" s="50"/>
      <c r="H52" s="50"/>
      <c r="I52" s="146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</row>
    <row r="53" spans="1:49" ht="13.5" thickBot="1">
      <c r="A53" s="48"/>
      <c r="B53" s="42"/>
      <c r="C53" s="42"/>
      <c r="D53" s="42"/>
      <c r="E53" s="531"/>
      <c r="F53" s="50"/>
      <c r="G53" s="50"/>
      <c r="H53" s="50"/>
      <c r="I53" s="146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</row>
    <row r="54" spans="1:49" ht="35.25" customHeight="1" thickTop="1" thickBot="1">
      <c r="A54" s="48"/>
      <c r="B54" s="42"/>
      <c r="C54" s="42"/>
      <c r="D54" s="42"/>
      <c r="E54" s="531"/>
      <c r="F54" s="50"/>
      <c r="G54" s="50"/>
      <c r="H54" s="50"/>
      <c r="I54" s="5" t="s">
        <v>2331</v>
      </c>
      <c r="J54" s="364" t="s">
        <v>2891</v>
      </c>
      <c r="K54" s="364" t="s">
        <v>2879</v>
      </c>
      <c r="L54" s="364" t="s">
        <v>2880</v>
      </c>
      <c r="M54" s="364" t="s">
        <v>2881</v>
      </c>
      <c r="N54" s="364" t="s">
        <v>2882</v>
      </c>
      <c r="O54" s="364" t="s">
        <v>2883</v>
      </c>
      <c r="P54" s="364" t="s">
        <v>2884</v>
      </c>
      <c r="Q54" s="364" t="s">
        <v>2885</v>
      </c>
      <c r="R54" s="364" t="s">
        <v>2886</v>
      </c>
      <c r="S54" s="364" t="s">
        <v>2887</v>
      </c>
      <c r="T54" s="364" t="s">
        <v>2888</v>
      </c>
      <c r="U54" s="364" t="s">
        <v>2889</v>
      </c>
      <c r="V54" s="364" t="s">
        <v>2890</v>
      </c>
      <c r="W54" s="365" t="s">
        <v>2893</v>
      </c>
      <c r="X54" s="365" t="s">
        <v>2879</v>
      </c>
      <c r="Y54" s="365" t="s">
        <v>2880</v>
      </c>
      <c r="Z54" s="365" t="s">
        <v>2881</v>
      </c>
      <c r="AA54" s="365" t="s">
        <v>2882</v>
      </c>
      <c r="AB54" s="365" t="s">
        <v>2883</v>
      </c>
      <c r="AC54" s="365" t="s">
        <v>2884</v>
      </c>
      <c r="AD54" s="365" t="s">
        <v>2885</v>
      </c>
      <c r="AE54" s="365" t="s">
        <v>2886</v>
      </c>
      <c r="AF54" s="365" t="s">
        <v>2887</v>
      </c>
      <c r="AG54" s="365" t="s">
        <v>2888</v>
      </c>
      <c r="AH54" s="365" t="s">
        <v>2889</v>
      </c>
      <c r="AI54" s="365" t="s">
        <v>2890</v>
      </c>
      <c r="AJ54" s="366" t="s">
        <v>2892</v>
      </c>
      <c r="AK54" s="366" t="s">
        <v>2879</v>
      </c>
      <c r="AL54" s="366" t="s">
        <v>2880</v>
      </c>
      <c r="AM54" s="366" t="s">
        <v>2881</v>
      </c>
      <c r="AN54" s="366" t="s">
        <v>2882</v>
      </c>
      <c r="AO54" s="366" t="s">
        <v>2883</v>
      </c>
      <c r="AP54" s="366" t="s">
        <v>2884</v>
      </c>
      <c r="AQ54" s="366" t="s">
        <v>2885</v>
      </c>
      <c r="AR54" s="366" t="s">
        <v>2886</v>
      </c>
      <c r="AS54" s="366" t="s">
        <v>2887</v>
      </c>
      <c r="AT54" s="366" t="s">
        <v>2888</v>
      </c>
      <c r="AU54" s="366" t="s">
        <v>2889</v>
      </c>
      <c r="AV54" s="366" t="s">
        <v>2890</v>
      </c>
      <c r="AW54" s="368" t="s">
        <v>2895</v>
      </c>
    </row>
    <row r="55" spans="1:49">
      <c r="A55" s="48"/>
      <c r="B55" s="42"/>
      <c r="C55" s="42"/>
      <c r="D55" s="42"/>
      <c r="E55" s="531"/>
      <c r="F55" s="50"/>
      <c r="G55" s="50"/>
      <c r="H55" s="50"/>
      <c r="I55" s="34"/>
      <c r="J55" s="202" t="s">
        <v>1224</v>
      </c>
      <c r="K55" s="202">
        <v>1</v>
      </c>
      <c r="L55" s="202">
        <v>2</v>
      </c>
      <c r="M55" s="202">
        <v>3</v>
      </c>
      <c r="N55" s="202">
        <v>4</v>
      </c>
      <c r="O55" s="202">
        <v>5</v>
      </c>
      <c r="P55" s="202">
        <v>6</v>
      </c>
      <c r="Q55" s="202">
        <v>7</v>
      </c>
      <c r="R55" s="202">
        <v>8</v>
      </c>
      <c r="S55" s="202">
        <v>9</v>
      </c>
      <c r="T55" s="202">
        <v>10</v>
      </c>
      <c r="U55" s="202">
        <v>13</v>
      </c>
      <c r="V55" s="202">
        <v>14</v>
      </c>
      <c r="W55" s="202" t="s">
        <v>1224</v>
      </c>
      <c r="X55" s="202">
        <v>1</v>
      </c>
      <c r="Y55" s="202">
        <v>2</v>
      </c>
      <c r="Z55" s="202">
        <v>3</v>
      </c>
      <c r="AA55" s="202">
        <v>4</v>
      </c>
      <c r="AB55" s="202">
        <v>5</v>
      </c>
      <c r="AC55" s="202">
        <v>6</v>
      </c>
      <c r="AD55" s="202">
        <v>7</v>
      </c>
      <c r="AE55" s="202">
        <v>8</v>
      </c>
      <c r="AF55" s="202">
        <v>9</v>
      </c>
      <c r="AG55" s="202">
        <v>10</v>
      </c>
      <c r="AH55" s="202">
        <v>13</v>
      </c>
      <c r="AI55" s="202">
        <v>14</v>
      </c>
      <c r="AJ55" s="202" t="s">
        <v>1224</v>
      </c>
      <c r="AK55" s="202">
        <v>1</v>
      </c>
      <c r="AL55" s="202">
        <v>2</v>
      </c>
      <c r="AM55" s="202">
        <v>3</v>
      </c>
      <c r="AN55" s="202">
        <v>4</v>
      </c>
      <c r="AO55" s="202">
        <v>5</v>
      </c>
      <c r="AP55" s="202">
        <v>6</v>
      </c>
      <c r="AQ55" s="202">
        <v>7</v>
      </c>
      <c r="AR55" s="202">
        <v>8</v>
      </c>
      <c r="AS55" s="202">
        <v>9</v>
      </c>
      <c r="AT55" s="202">
        <v>10</v>
      </c>
      <c r="AU55" s="202">
        <v>13</v>
      </c>
      <c r="AV55" s="202">
        <v>14</v>
      </c>
      <c r="AW55" s="202">
        <v>15</v>
      </c>
    </row>
    <row r="56" spans="1:49">
      <c r="A56" s="48"/>
      <c r="B56" s="42"/>
      <c r="C56" s="42"/>
      <c r="D56" s="42"/>
      <c r="E56" s="531"/>
      <c r="F56" s="50"/>
      <c r="G56" s="50"/>
      <c r="H56" s="50"/>
      <c r="I56" s="276" t="s">
        <v>2336</v>
      </c>
      <c r="J56" s="277">
        <f>SUM(J49)</f>
        <v>0</v>
      </c>
      <c r="K56" s="277">
        <f t="shared" ref="K56:AT56" si="12">SUM(K49)</f>
        <v>0</v>
      </c>
      <c r="L56" s="277">
        <f t="shared" si="12"/>
        <v>0</v>
      </c>
      <c r="M56" s="277">
        <f t="shared" si="12"/>
        <v>0</v>
      </c>
      <c r="N56" s="277">
        <f t="shared" si="12"/>
        <v>0</v>
      </c>
      <c r="O56" s="277">
        <f t="shared" si="12"/>
        <v>0</v>
      </c>
      <c r="P56" s="277">
        <f t="shared" si="12"/>
        <v>0</v>
      </c>
      <c r="Q56" s="277">
        <f t="shared" si="12"/>
        <v>0</v>
      </c>
      <c r="R56" s="277">
        <f t="shared" si="12"/>
        <v>0</v>
      </c>
      <c r="S56" s="277">
        <f t="shared" si="12"/>
        <v>0</v>
      </c>
      <c r="T56" s="277">
        <f t="shared" si="12"/>
        <v>0</v>
      </c>
      <c r="U56" s="277">
        <v>0</v>
      </c>
      <c r="V56" s="277">
        <v>0</v>
      </c>
      <c r="W56" s="277">
        <f>SUM(W49)</f>
        <v>0</v>
      </c>
      <c r="X56" s="277">
        <f t="shared" si="12"/>
        <v>0</v>
      </c>
      <c r="Y56" s="277">
        <f t="shared" si="12"/>
        <v>0</v>
      </c>
      <c r="Z56" s="277">
        <f t="shared" si="12"/>
        <v>0</v>
      </c>
      <c r="AA56" s="277">
        <f t="shared" si="12"/>
        <v>0</v>
      </c>
      <c r="AB56" s="277">
        <f t="shared" si="12"/>
        <v>0</v>
      </c>
      <c r="AC56" s="277">
        <f t="shared" si="12"/>
        <v>0</v>
      </c>
      <c r="AD56" s="277">
        <f t="shared" si="12"/>
        <v>0</v>
      </c>
      <c r="AE56" s="277">
        <f t="shared" si="12"/>
        <v>0</v>
      </c>
      <c r="AF56" s="277">
        <f t="shared" si="12"/>
        <v>0</v>
      </c>
      <c r="AG56" s="277">
        <f t="shared" si="12"/>
        <v>0</v>
      </c>
      <c r="AH56" s="277">
        <v>0</v>
      </c>
      <c r="AI56" s="277">
        <v>0</v>
      </c>
      <c r="AJ56" s="277">
        <f>SUM(AJ49)</f>
        <v>0</v>
      </c>
      <c r="AK56" s="277">
        <f t="shared" si="12"/>
        <v>0</v>
      </c>
      <c r="AL56" s="277">
        <f t="shared" si="12"/>
        <v>0</v>
      </c>
      <c r="AM56" s="277">
        <f t="shared" si="12"/>
        <v>0</v>
      </c>
      <c r="AN56" s="277">
        <f t="shared" si="12"/>
        <v>0</v>
      </c>
      <c r="AO56" s="277">
        <f t="shared" si="12"/>
        <v>0</v>
      </c>
      <c r="AP56" s="277">
        <f t="shared" si="12"/>
        <v>0</v>
      </c>
      <c r="AQ56" s="277">
        <f t="shared" si="12"/>
        <v>0</v>
      </c>
      <c r="AR56" s="277">
        <f t="shared" si="12"/>
        <v>0</v>
      </c>
      <c r="AS56" s="277">
        <f t="shared" si="12"/>
        <v>0</v>
      </c>
      <c r="AT56" s="277">
        <f t="shared" si="12"/>
        <v>0</v>
      </c>
      <c r="AU56" s="277">
        <v>0</v>
      </c>
      <c r="AV56" s="277">
        <v>0</v>
      </c>
      <c r="AW56" s="277">
        <f>U56+AH56+AU56</f>
        <v>0</v>
      </c>
    </row>
    <row r="57" spans="1:49">
      <c r="A57" s="48"/>
      <c r="B57" s="42"/>
      <c r="C57" s="42"/>
      <c r="D57" s="42"/>
      <c r="E57" s="531"/>
      <c r="F57" s="50"/>
      <c r="G57" s="50"/>
      <c r="H57" s="50"/>
      <c r="I57" s="276"/>
      <c r="J57" s="277"/>
      <c r="K57" s="277"/>
      <c r="L57" s="277"/>
      <c r="M57" s="277"/>
      <c r="N57" s="277"/>
      <c r="O57" s="277"/>
      <c r="P57" s="277"/>
      <c r="Q57" s="277"/>
      <c r="R57" s="277"/>
      <c r="S57" s="277"/>
      <c r="T57" s="277"/>
      <c r="U57" s="277">
        <v>0</v>
      </c>
      <c r="V57" s="277">
        <v>0</v>
      </c>
      <c r="W57" s="277"/>
      <c r="X57" s="277"/>
      <c r="Y57" s="277"/>
      <c r="Z57" s="277"/>
      <c r="AA57" s="277"/>
      <c r="AB57" s="277"/>
      <c r="AC57" s="277"/>
      <c r="AD57" s="277"/>
      <c r="AE57" s="277"/>
      <c r="AF57" s="277"/>
      <c r="AG57" s="277"/>
      <c r="AH57" s="277">
        <v>0</v>
      </c>
      <c r="AI57" s="277">
        <v>0</v>
      </c>
      <c r="AJ57" s="277"/>
      <c r="AK57" s="277"/>
      <c r="AL57" s="277"/>
      <c r="AM57" s="277"/>
      <c r="AN57" s="277"/>
      <c r="AO57" s="277"/>
      <c r="AP57" s="277"/>
      <c r="AQ57" s="277"/>
      <c r="AR57" s="277"/>
      <c r="AS57" s="277"/>
      <c r="AT57" s="277"/>
      <c r="AU57" s="277">
        <v>0</v>
      </c>
      <c r="AV57" s="277">
        <v>0</v>
      </c>
      <c r="AW57" s="277">
        <f>U57+AH57+AU57</f>
        <v>0</v>
      </c>
    </row>
    <row r="58" spans="1:49">
      <c r="A58" s="48"/>
      <c r="B58" s="42"/>
      <c r="C58" s="42"/>
      <c r="D58" s="42"/>
      <c r="E58" s="531"/>
      <c r="F58" s="50"/>
      <c r="G58" s="50"/>
      <c r="H58" s="50"/>
      <c r="I58" s="276"/>
      <c r="J58" s="277"/>
      <c r="K58" s="277"/>
      <c r="L58" s="277"/>
      <c r="M58" s="277"/>
      <c r="N58" s="277"/>
      <c r="O58" s="277"/>
      <c r="P58" s="277"/>
      <c r="Q58" s="277"/>
      <c r="R58" s="277"/>
      <c r="S58" s="277"/>
      <c r="T58" s="277"/>
      <c r="U58" s="277">
        <v>0</v>
      </c>
      <c r="V58" s="277">
        <v>0</v>
      </c>
      <c r="W58" s="277"/>
      <c r="X58" s="277"/>
      <c r="Y58" s="277"/>
      <c r="Z58" s="277"/>
      <c r="AA58" s="277"/>
      <c r="AB58" s="277"/>
      <c r="AC58" s="277"/>
      <c r="AD58" s="277"/>
      <c r="AE58" s="277"/>
      <c r="AF58" s="277"/>
      <c r="AG58" s="277"/>
      <c r="AH58" s="277">
        <v>0</v>
      </c>
      <c r="AI58" s="277">
        <v>0</v>
      </c>
      <c r="AJ58" s="277"/>
      <c r="AK58" s="277"/>
      <c r="AL58" s="277"/>
      <c r="AM58" s="277"/>
      <c r="AN58" s="277"/>
      <c r="AO58" s="277"/>
      <c r="AP58" s="277"/>
      <c r="AQ58" s="277"/>
      <c r="AR58" s="277"/>
      <c r="AS58" s="277"/>
      <c r="AT58" s="277"/>
      <c r="AU58" s="277">
        <v>0</v>
      </c>
      <c r="AV58" s="277">
        <v>0</v>
      </c>
      <c r="AW58" s="277">
        <f>U58+AH58+AU58</f>
        <v>0</v>
      </c>
    </row>
    <row r="59" spans="1:49">
      <c r="A59" s="48"/>
      <c r="B59" s="42"/>
      <c r="C59" s="42"/>
      <c r="D59" s="42"/>
      <c r="E59" s="531"/>
      <c r="F59" s="50"/>
      <c r="G59" s="50"/>
      <c r="H59" s="50"/>
      <c r="I59" s="276"/>
      <c r="J59" s="277"/>
      <c r="K59" s="277"/>
      <c r="L59" s="277"/>
      <c r="M59" s="277"/>
      <c r="N59" s="277"/>
      <c r="O59" s="277"/>
      <c r="P59" s="277"/>
      <c r="Q59" s="277"/>
      <c r="R59" s="277"/>
      <c r="S59" s="277"/>
      <c r="T59" s="277"/>
      <c r="U59" s="277">
        <v>0</v>
      </c>
      <c r="V59" s="277">
        <v>0</v>
      </c>
      <c r="W59" s="277"/>
      <c r="X59" s="277"/>
      <c r="Y59" s="277"/>
      <c r="Z59" s="277"/>
      <c r="AA59" s="277"/>
      <c r="AB59" s="277"/>
      <c r="AC59" s="277"/>
      <c r="AD59" s="277"/>
      <c r="AE59" s="277"/>
      <c r="AF59" s="277"/>
      <c r="AG59" s="277"/>
      <c r="AH59" s="277">
        <v>0</v>
      </c>
      <c r="AI59" s="277">
        <v>0</v>
      </c>
      <c r="AJ59" s="277"/>
      <c r="AK59" s="277"/>
      <c r="AL59" s="277"/>
      <c r="AM59" s="277"/>
      <c r="AN59" s="277"/>
      <c r="AO59" s="277"/>
      <c r="AP59" s="277"/>
      <c r="AQ59" s="277"/>
      <c r="AR59" s="277"/>
      <c r="AS59" s="277"/>
      <c r="AT59" s="277"/>
      <c r="AU59" s="277">
        <v>0</v>
      </c>
      <c r="AV59" s="277">
        <v>0</v>
      </c>
      <c r="AW59" s="277">
        <f>U59+AH59+AU59</f>
        <v>0</v>
      </c>
    </row>
    <row r="60" spans="1:49">
      <c r="A60" s="48"/>
      <c r="B60" s="42"/>
      <c r="C60" s="42"/>
      <c r="D60" s="42"/>
      <c r="E60" s="531"/>
      <c r="F60" s="50"/>
      <c r="G60" s="50"/>
      <c r="H60" s="50"/>
      <c r="I60" s="276" t="s">
        <v>1631</v>
      </c>
      <c r="J60" s="277">
        <f>SUM(J56:J59)</f>
        <v>0</v>
      </c>
      <c r="K60" s="277">
        <f t="shared" ref="K60:AT60" si="13">SUM(K56:K59)</f>
        <v>0</v>
      </c>
      <c r="L60" s="277">
        <f t="shared" si="13"/>
        <v>0</v>
      </c>
      <c r="M60" s="277">
        <f t="shared" si="13"/>
        <v>0</v>
      </c>
      <c r="N60" s="277">
        <f t="shared" si="13"/>
        <v>0</v>
      </c>
      <c r="O60" s="277">
        <f t="shared" si="13"/>
        <v>0</v>
      </c>
      <c r="P60" s="277">
        <f t="shared" si="13"/>
        <v>0</v>
      </c>
      <c r="Q60" s="277">
        <f t="shared" si="13"/>
        <v>0</v>
      </c>
      <c r="R60" s="277">
        <f t="shared" si="13"/>
        <v>0</v>
      </c>
      <c r="S60" s="277">
        <f t="shared" si="13"/>
        <v>0</v>
      </c>
      <c r="T60" s="277">
        <f t="shared" si="13"/>
        <v>0</v>
      </c>
      <c r="U60" s="277">
        <v>0</v>
      </c>
      <c r="V60" s="277">
        <v>0</v>
      </c>
      <c r="W60" s="277">
        <f>SUM(W56:W59)</f>
        <v>0</v>
      </c>
      <c r="X60" s="277">
        <f t="shared" si="13"/>
        <v>0</v>
      </c>
      <c r="Y60" s="277">
        <f t="shared" si="13"/>
        <v>0</v>
      </c>
      <c r="Z60" s="277">
        <f t="shared" si="13"/>
        <v>0</v>
      </c>
      <c r="AA60" s="277">
        <f t="shared" si="13"/>
        <v>0</v>
      </c>
      <c r="AB60" s="277">
        <f t="shared" si="13"/>
        <v>0</v>
      </c>
      <c r="AC60" s="277">
        <f t="shared" si="13"/>
        <v>0</v>
      </c>
      <c r="AD60" s="277">
        <f t="shared" si="13"/>
        <v>0</v>
      </c>
      <c r="AE60" s="277">
        <f t="shared" si="13"/>
        <v>0</v>
      </c>
      <c r="AF60" s="277">
        <f t="shared" si="13"/>
        <v>0</v>
      </c>
      <c r="AG60" s="277">
        <f t="shared" si="13"/>
        <v>0</v>
      </c>
      <c r="AH60" s="277">
        <v>0</v>
      </c>
      <c r="AI60" s="277">
        <v>0</v>
      </c>
      <c r="AJ60" s="277">
        <f>SUM(AJ56:AJ59)</f>
        <v>0</v>
      </c>
      <c r="AK60" s="277">
        <f t="shared" si="13"/>
        <v>0</v>
      </c>
      <c r="AL60" s="277">
        <f t="shared" si="13"/>
        <v>0</v>
      </c>
      <c r="AM60" s="277">
        <f t="shared" si="13"/>
        <v>0</v>
      </c>
      <c r="AN60" s="277">
        <f t="shared" si="13"/>
        <v>0</v>
      </c>
      <c r="AO60" s="277">
        <f t="shared" si="13"/>
        <v>0</v>
      </c>
      <c r="AP60" s="277">
        <f t="shared" si="13"/>
        <v>0</v>
      </c>
      <c r="AQ60" s="277">
        <f t="shared" si="13"/>
        <v>0</v>
      </c>
      <c r="AR60" s="277">
        <f t="shared" si="13"/>
        <v>0</v>
      </c>
      <c r="AS60" s="277">
        <f t="shared" si="13"/>
        <v>0</v>
      </c>
      <c r="AT60" s="277">
        <f t="shared" si="13"/>
        <v>0</v>
      </c>
      <c r="AU60" s="277">
        <v>0</v>
      </c>
      <c r="AV60" s="277">
        <v>0</v>
      </c>
      <c r="AW60" s="277">
        <f>U60+AH60+AU60</f>
        <v>0</v>
      </c>
    </row>
    <row r="61" spans="1:49">
      <c r="A61" s="48"/>
      <c r="B61" s="42"/>
      <c r="C61" s="42"/>
      <c r="D61" s="42"/>
      <c r="E61" s="531"/>
      <c r="F61" s="50"/>
      <c r="G61" s="50"/>
      <c r="H61" s="50"/>
      <c r="I61" s="146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</row>
    <row r="62" spans="1:49" s="30" customFormat="1">
      <c r="A62" s="25" t="s">
        <v>1662</v>
      </c>
      <c r="B62" s="26"/>
      <c r="C62" s="26"/>
      <c r="D62" s="449"/>
      <c r="E62" s="26"/>
      <c r="F62" s="27"/>
      <c r="G62" s="27"/>
      <c r="H62" s="27"/>
      <c r="I62" s="26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</row>
    <row r="63" spans="1:49" s="30" customFormat="1">
      <c r="A63" s="25" t="s">
        <v>1729</v>
      </c>
      <c r="B63" s="26"/>
      <c r="C63" s="26"/>
      <c r="D63" s="449"/>
      <c r="E63" s="26"/>
      <c r="F63" s="27"/>
      <c r="G63" s="27"/>
      <c r="H63" s="27"/>
      <c r="I63" s="26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</row>
    <row r="64" spans="1:49" ht="13.5" thickBot="1">
      <c r="A64" s="25" t="s">
        <v>791</v>
      </c>
      <c r="B64" s="26"/>
      <c r="C64" s="26"/>
      <c r="D64" s="449"/>
      <c r="E64" s="26"/>
      <c r="F64" s="27"/>
      <c r="G64" s="27"/>
      <c r="H64" s="27"/>
      <c r="I64" s="26"/>
    </row>
    <row r="65" spans="1:49" s="151" customFormat="1" ht="36" customHeight="1" thickTop="1" thickBot="1">
      <c r="A65" s="147" t="s">
        <v>2079</v>
      </c>
      <c r="B65" s="5" t="s">
        <v>2080</v>
      </c>
      <c r="C65" s="5" t="s">
        <v>1335</v>
      </c>
      <c r="D65" s="450"/>
      <c r="E65" s="148" t="s">
        <v>1570</v>
      </c>
      <c r="F65" s="149" t="s">
        <v>1438</v>
      </c>
      <c r="G65" s="149"/>
      <c r="H65" s="149" t="s">
        <v>2332</v>
      </c>
      <c r="I65" s="5" t="s">
        <v>856</v>
      </c>
      <c r="J65" s="364" t="s">
        <v>2891</v>
      </c>
      <c r="K65" s="364" t="s">
        <v>2879</v>
      </c>
      <c r="L65" s="364" t="s">
        <v>2880</v>
      </c>
      <c r="M65" s="364" t="s">
        <v>2881</v>
      </c>
      <c r="N65" s="364" t="s">
        <v>2882</v>
      </c>
      <c r="O65" s="364" t="s">
        <v>2883</v>
      </c>
      <c r="P65" s="364" t="s">
        <v>2884</v>
      </c>
      <c r="Q65" s="364" t="s">
        <v>2885</v>
      </c>
      <c r="R65" s="364" t="s">
        <v>2886</v>
      </c>
      <c r="S65" s="364" t="s">
        <v>2887</v>
      </c>
      <c r="T65" s="364" t="s">
        <v>2888</v>
      </c>
      <c r="U65" s="364" t="s">
        <v>2889</v>
      </c>
      <c r="V65" s="364" t="s">
        <v>2890</v>
      </c>
      <c r="W65" s="365" t="s">
        <v>2893</v>
      </c>
      <c r="X65" s="365" t="s">
        <v>2879</v>
      </c>
      <c r="Y65" s="365" t="s">
        <v>2880</v>
      </c>
      <c r="Z65" s="365" t="s">
        <v>2881</v>
      </c>
      <c r="AA65" s="365" t="s">
        <v>2882</v>
      </c>
      <c r="AB65" s="365" t="s">
        <v>2883</v>
      </c>
      <c r="AC65" s="365" t="s">
        <v>2884</v>
      </c>
      <c r="AD65" s="365" t="s">
        <v>2885</v>
      </c>
      <c r="AE65" s="365" t="s">
        <v>2886</v>
      </c>
      <c r="AF65" s="365" t="s">
        <v>2887</v>
      </c>
      <c r="AG65" s="365" t="s">
        <v>2888</v>
      </c>
      <c r="AH65" s="365" t="s">
        <v>2889</v>
      </c>
      <c r="AI65" s="365" t="s">
        <v>2890</v>
      </c>
      <c r="AJ65" s="366" t="s">
        <v>2892</v>
      </c>
      <c r="AK65" s="366" t="s">
        <v>2879</v>
      </c>
      <c r="AL65" s="366" t="s">
        <v>2880</v>
      </c>
      <c r="AM65" s="366" t="s">
        <v>2881</v>
      </c>
      <c r="AN65" s="366" t="s">
        <v>2882</v>
      </c>
      <c r="AO65" s="366" t="s">
        <v>2883</v>
      </c>
      <c r="AP65" s="366" t="s">
        <v>2884</v>
      </c>
      <c r="AQ65" s="366" t="s">
        <v>2885</v>
      </c>
      <c r="AR65" s="366" t="s">
        <v>2886</v>
      </c>
      <c r="AS65" s="366" t="s">
        <v>2887</v>
      </c>
      <c r="AT65" s="366" t="s">
        <v>2888</v>
      </c>
      <c r="AU65" s="366" t="s">
        <v>2889</v>
      </c>
      <c r="AV65" s="366" t="s">
        <v>2890</v>
      </c>
      <c r="AW65" s="368" t="s">
        <v>2895</v>
      </c>
    </row>
    <row r="66" spans="1:49" s="32" customFormat="1">
      <c r="A66" s="132"/>
      <c r="B66" s="34"/>
      <c r="C66" s="34"/>
      <c r="D66" s="34"/>
      <c r="E66" s="35"/>
      <c r="F66" s="36"/>
      <c r="G66" s="36"/>
      <c r="H66" s="36"/>
      <c r="I66" s="34"/>
      <c r="J66" s="202" t="s">
        <v>1224</v>
      </c>
      <c r="K66" s="202">
        <v>1</v>
      </c>
      <c r="L66" s="202">
        <v>2</v>
      </c>
      <c r="M66" s="202">
        <v>3</v>
      </c>
      <c r="N66" s="202">
        <v>4</v>
      </c>
      <c r="O66" s="202">
        <v>5</v>
      </c>
      <c r="P66" s="202">
        <v>6</v>
      </c>
      <c r="Q66" s="202">
        <v>7</v>
      </c>
      <c r="R66" s="202">
        <v>8</v>
      </c>
      <c r="S66" s="202">
        <v>9</v>
      </c>
      <c r="T66" s="202">
        <v>10</v>
      </c>
      <c r="U66" s="202">
        <v>13</v>
      </c>
      <c r="V66" s="202">
        <v>14</v>
      </c>
      <c r="W66" s="202" t="s">
        <v>1224</v>
      </c>
      <c r="X66" s="202">
        <v>1</v>
      </c>
      <c r="Y66" s="202">
        <v>2</v>
      </c>
      <c r="Z66" s="202">
        <v>3</v>
      </c>
      <c r="AA66" s="202">
        <v>4</v>
      </c>
      <c r="AB66" s="202">
        <v>5</v>
      </c>
      <c r="AC66" s="202">
        <v>6</v>
      </c>
      <c r="AD66" s="202">
        <v>7</v>
      </c>
      <c r="AE66" s="202">
        <v>8</v>
      </c>
      <c r="AF66" s="202">
        <v>9</v>
      </c>
      <c r="AG66" s="202">
        <v>10</v>
      </c>
      <c r="AH66" s="202">
        <v>13</v>
      </c>
      <c r="AI66" s="202">
        <v>14</v>
      </c>
      <c r="AJ66" s="202" t="s">
        <v>1224</v>
      </c>
      <c r="AK66" s="202">
        <v>1</v>
      </c>
      <c r="AL66" s="202">
        <v>2</v>
      </c>
      <c r="AM66" s="202">
        <v>3</v>
      </c>
      <c r="AN66" s="202">
        <v>4</v>
      </c>
      <c r="AO66" s="202">
        <v>5</v>
      </c>
      <c r="AP66" s="202">
        <v>6</v>
      </c>
      <c r="AQ66" s="202">
        <v>7</v>
      </c>
      <c r="AR66" s="202">
        <v>8</v>
      </c>
      <c r="AS66" s="202">
        <v>9</v>
      </c>
      <c r="AT66" s="202">
        <v>10</v>
      </c>
      <c r="AU66" s="202">
        <v>13</v>
      </c>
      <c r="AV66" s="202">
        <v>14</v>
      </c>
      <c r="AW66" s="202">
        <v>15</v>
      </c>
    </row>
    <row r="67" spans="1:49">
      <c r="A67" s="37"/>
      <c r="B67" s="38"/>
      <c r="C67" s="38"/>
      <c r="D67" s="38"/>
      <c r="E67" s="60"/>
      <c r="F67" s="61"/>
      <c r="G67" s="61"/>
      <c r="H67" s="61"/>
      <c r="I67" s="38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</row>
    <row r="68" spans="1:49">
      <c r="A68" s="41" t="s">
        <v>857</v>
      </c>
      <c r="B68" s="1" t="s">
        <v>1030</v>
      </c>
      <c r="C68" s="45" t="s">
        <v>1549</v>
      </c>
      <c r="D68" s="452"/>
      <c r="E68" s="531"/>
      <c r="F68" s="50"/>
      <c r="G68" s="50"/>
      <c r="H68" s="50"/>
      <c r="I68" s="1" t="s">
        <v>1613</v>
      </c>
    </row>
    <row r="69" spans="1:49">
      <c r="A69" s="41"/>
      <c r="B69" s="1"/>
      <c r="C69" s="42"/>
      <c r="D69" s="42"/>
      <c r="E69" s="531"/>
      <c r="F69" s="50"/>
      <c r="G69" s="50"/>
      <c r="H69" s="50"/>
      <c r="I69" s="1"/>
    </row>
    <row r="70" spans="1:49">
      <c r="A70" s="41"/>
      <c r="B70" s="1"/>
      <c r="C70" s="42"/>
      <c r="D70" s="42"/>
      <c r="E70" s="531"/>
      <c r="F70" s="50"/>
      <c r="G70" s="50"/>
      <c r="H70" s="50"/>
      <c r="I70" s="49" t="s">
        <v>1559</v>
      </c>
      <c r="J70" s="12">
        <f>SUM(J71,J79,J81)</f>
        <v>0</v>
      </c>
      <c r="K70" s="12">
        <f t="shared" ref="K70:AT70" si="14">SUM(K71,K79,K81)</f>
        <v>0</v>
      </c>
      <c r="L70" s="12">
        <f t="shared" si="14"/>
        <v>0</v>
      </c>
      <c r="M70" s="12">
        <f t="shared" si="14"/>
        <v>0</v>
      </c>
      <c r="N70" s="12">
        <f t="shared" si="14"/>
        <v>0</v>
      </c>
      <c r="O70" s="12">
        <f t="shared" si="14"/>
        <v>0</v>
      </c>
      <c r="P70" s="12">
        <f t="shared" si="14"/>
        <v>0</v>
      </c>
      <c r="Q70" s="12">
        <f t="shared" si="14"/>
        <v>0</v>
      </c>
      <c r="R70" s="12">
        <f t="shared" si="14"/>
        <v>0</v>
      </c>
      <c r="S70" s="12">
        <f t="shared" si="14"/>
        <v>0</v>
      </c>
      <c r="T70" s="12">
        <f t="shared" si="14"/>
        <v>0</v>
      </c>
      <c r="U70" s="12">
        <v>0</v>
      </c>
      <c r="V70" s="12">
        <v>0</v>
      </c>
      <c r="W70" s="12">
        <f>SUM(W71,W79,W81)</f>
        <v>0</v>
      </c>
      <c r="X70" s="12">
        <f t="shared" si="14"/>
        <v>0</v>
      </c>
      <c r="Y70" s="12">
        <f t="shared" si="14"/>
        <v>0</v>
      </c>
      <c r="Z70" s="12">
        <f t="shared" si="14"/>
        <v>0</v>
      </c>
      <c r="AA70" s="12">
        <f t="shared" si="14"/>
        <v>0</v>
      </c>
      <c r="AB70" s="12">
        <f t="shared" si="14"/>
        <v>0</v>
      </c>
      <c r="AC70" s="12">
        <f t="shared" si="14"/>
        <v>0</v>
      </c>
      <c r="AD70" s="12">
        <f t="shared" si="14"/>
        <v>0</v>
      </c>
      <c r="AE70" s="12">
        <f t="shared" si="14"/>
        <v>0</v>
      </c>
      <c r="AF70" s="12">
        <f t="shared" si="14"/>
        <v>0</v>
      </c>
      <c r="AG70" s="12">
        <f t="shared" si="14"/>
        <v>0</v>
      </c>
      <c r="AH70" s="12">
        <v>0</v>
      </c>
      <c r="AI70" s="12">
        <v>0</v>
      </c>
      <c r="AJ70" s="12">
        <f>SUM(AJ71,AJ79,AJ81)</f>
        <v>0</v>
      </c>
      <c r="AK70" s="12">
        <f t="shared" si="14"/>
        <v>0</v>
      </c>
      <c r="AL70" s="12">
        <f t="shared" si="14"/>
        <v>0</v>
      </c>
      <c r="AM70" s="12">
        <f t="shared" si="14"/>
        <v>0</v>
      </c>
      <c r="AN70" s="12">
        <f t="shared" si="14"/>
        <v>0</v>
      </c>
      <c r="AO70" s="12">
        <f t="shared" si="14"/>
        <v>0</v>
      </c>
      <c r="AP70" s="12">
        <f t="shared" si="14"/>
        <v>0</v>
      </c>
      <c r="AQ70" s="12">
        <f t="shared" si="14"/>
        <v>0</v>
      </c>
      <c r="AR70" s="12">
        <f t="shared" si="14"/>
        <v>0</v>
      </c>
      <c r="AS70" s="12">
        <f t="shared" si="14"/>
        <v>0</v>
      </c>
      <c r="AT70" s="12">
        <f t="shared" si="14"/>
        <v>0</v>
      </c>
      <c r="AU70" s="12">
        <v>0</v>
      </c>
      <c r="AV70" s="12">
        <v>0</v>
      </c>
      <c r="AW70" s="12">
        <f t="shared" ref="AW70:AW99" si="15">U70+AH70+AU70</f>
        <v>0</v>
      </c>
    </row>
    <row r="71" spans="1:49">
      <c r="A71" s="44" t="s">
        <v>857</v>
      </c>
      <c r="B71" s="45" t="s">
        <v>1030</v>
      </c>
      <c r="C71" s="45" t="s">
        <v>1549</v>
      </c>
      <c r="D71" s="452" t="s">
        <v>2897</v>
      </c>
      <c r="E71" s="213" t="s">
        <v>771</v>
      </c>
      <c r="F71" s="65"/>
      <c r="G71" s="65"/>
      <c r="H71" s="65"/>
      <c r="I71" s="1" t="s">
        <v>1226</v>
      </c>
      <c r="J71" s="9">
        <f>SUM(J72:J73)</f>
        <v>0</v>
      </c>
      <c r="K71" s="9">
        <f t="shared" ref="K71:AT71" si="16">SUM(K72:K73)</f>
        <v>0</v>
      </c>
      <c r="L71" s="9">
        <f t="shared" si="16"/>
        <v>0</v>
      </c>
      <c r="M71" s="9">
        <f t="shared" si="16"/>
        <v>0</v>
      </c>
      <c r="N71" s="9">
        <f t="shared" si="16"/>
        <v>0</v>
      </c>
      <c r="O71" s="9">
        <f t="shared" si="16"/>
        <v>0</v>
      </c>
      <c r="P71" s="9">
        <f t="shared" si="16"/>
        <v>0</v>
      </c>
      <c r="Q71" s="9">
        <f t="shared" si="16"/>
        <v>0</v>
      </c>
      <c r="R71" s="9">
        <f t="shared" si="16"/>
        <v>0</v>
      </c>
      <c r="S71" s="9">
        <f t="shared" si="16"/>
        <v>0</v>
      </c>
      <c r="T71" s="9">
        <f t="shared" si="16"/>
        <v>0</v>
      </c>
      <c r="U71" s="9">
        <v>0</v>
      </c>
      <c r="V71" s="9">
        <v>0</v>
      </c>
      <c r="W71" s="9">
        <f>SUM(W72:W73)</f>
        <v>0</v>
      </c>
      <c r="X71" s="9">
        <f t="shared" si="16"/>
        <v>0</v>
      </c>
      <c r="Y71" s="9">
        <f t="shared" si="16"/>
        <v>0</v>
      </c>
      <c r="Z71" s="9">
        <f t="shared" si="16"/>
        <v>0</v>
      </c>
      <c r="AA71" s="9">
        <f t="shared" si="16"/>
        <v>0</v>
      </c>
      <c r="AB71" s="9">
        <f t="shared" si="16"/>
        <v>0</v>
      </c>
      <c r="AC71" s="9">
        <f t="shared" si="16"/>
        <v>0</v>
      </c>
      <c r="AD71" s="9">
        <f t="shared" si="16"/>
        <v>0</v>
      </c>
      <c r="AE71" s="9">
        <f t="shared" si="16"/>
        <v>0</v>
      </c>
      <c r="AF71" s="9">
        <f t="shared" si="16"/>
        <v>0</v>
      </c>
      <c r="AG71" s="9">
        <f t="shared" si="16"/>
        <v>0</v>
      </c>
      <c r="AH71" s="9">
        <v>0</v>
      </c>
      <c r="AI71" s="9">
        <v>0</v>
      </c>
      <c r="AJ71" s="9">
        <f>SUM(AJ72:AJ73)</f>
        <v>0</v>
      </c>
      <c r="AK71" s="9">
        <f t="shared" si="16"/>
        <v>0</v>
      </c>
      <c r="AL71" s="9">
        <f t="shared" si="16"/>
        <v>0</v>
      </c>
      <c r="AM71" s="9">
        <f t="shared" si="16"/>
        <v>0</v>
      </c>
      <c r="AN71" s="9">
        <f t="shared" si="16"/>
        <v>0</v>
      </c>
      <c r="AO71" s="9">
        <f t="shared" si="16"/>
        <v>0</v>
      </c>
      <c r="AP71" s="9">
        <f t="shared" si="16"/>
        <v>0</v>
      </c>
      <c r="AQ71" s="9">
        <f t="shared" si="16"/>
        <v>0</v>
      </c>
      <c r="AR71" s="9">
        <f t="shared" si="16"/>
        <v>0</v>
      </c>
      <c r="AS71" s="9">
        <f t="shared" si="16"/>
        <v>0</v>
      </c>
      <c r="AT71" s="9">
        <f t="shared" si="16"/>
        <v>0</v>
      </c>
      <c r="AU71" s="9">
        <v>0</v>
      </c>
      <c r="AV71" s="9">
        <v>0</v>
      </c>
      <c r="AW71" s="9">
        <f t="shared" si="15"/>
        <v>0</v>
      </c>
    </row>
    <row r="72" spans="1:49">
      <c r="A72" s="44" t="s">
        <v>857</v>
      </c>
      <c r="B72" s="45" t="s">
        <v>1030</v>
      </c>
      <c r="C72" s="45" t="s">
        <v>1549</v>
      </c>
      <c r="D72" s="452" t="s">
        <v>2897</v>
      </c>
      <c r="E72" s="367" t="s">
        <v>834</v>
      </c>
      <c r="F72" s="50"/>
      <c r="G72" s="468" t="s">
        <v>3062</v>
      </c>
      <c r="H72" s="50" t="s">
        <v>2335</v>
      </c>
      <c r="I72" s="42" t="s">
        <v>1165</v>
      </c>
      <c r="U72" s="15">
        <v>0</v>
      </c>
      <c r="V72" s="15">
        <v>0</v>
      </c>
      <c r="AH72" s="15">
        <v>0</v>
      </c>
      <c r="AI72" s="15">
        <v>0</v>
      </c>
      <c r="AU72" s="15">
        <v>0</v>
      </c>
      <c r="AV72" s="15">
        <v>0</v>
      </c>
      <c r="AW72" s="15">
        <f t="shared" si="15"/>
        <v>0</v>
      </c>
    </row>
    <row r="73" spans="1:49">
      <c r="A73" s="44" t="s">
        <v>857</v>
      </c>
      <c r="B73" s="45" t="s">
        <v>1030</v>
      </c>
      <c r="C73" s="45" t="s">
        <v>1549</v>
      </c>
      <c r="D73" s="452" t="s">
        <v>2897</v>
      </c>
      <c r="E73" s="367" t="s">
        <v>772</v>
      </c>
      <c r="F73" s="50"/>
      <c r="G73" s="468" t="s">
        <v>3062</v>
      </c>
      <c r="H73" s="50" t="s">
        <v>2335</v>
      </c>
      <c r="I73" s="42" t="s">
        <v>1227</v>
      </c>
      <c r="J73" s="15">
        <f>SUM(J74:J78)</f>
        <v>0</v>
      </c>
      <c r="K73" s="15">
        <f t="shared" ref="K73:AT73" si="17">SUM(K74:K78)</f>
        <v>0</v>
      </c>
      <c r="L73" s="15">
        <f t="shared" si="17"/>
        <v>0</v>
      </c>
      <c r="M73" s="15">
        <f t="shared" si="17"/>
        <v>0</v>
      </c>
      <c r="N73" s="15">
        <f t="shared" si="17"/>
        <v>0</v>
      </c>
      <c r="O73" s="15">
        <f t="shared" si="17"/>
        <v>0</v>
      </c>
      <c r="P73" s="15">
        <f t="shared" si="17"/>
        <v>0</v>
      </c>
      <c r="Q73" s="15">
        <f t="shared" si="17"/>
        <v>0</v>
      </c>
      <c r="R73" s="15">
        <f t="shared" si="17"/>
        <v>0</v>
      </c>
      <c r="S73" s="15">
        <f t="shared" si="17"/>
        <v>0</v>
      </c>
      <c r="T73" s="15">
        <f t="shared" si="17"/>
        <v>0</v>
      </c>
      <c r="U73" s="15">
        <v>0</v>
      </c>
      <c r="V73" s="15">
        <v>0</v>
      </c>
      <c r="W73" s="15">
        <f>SUM(W74:W78)</f>
        <v>0</v>
      </c>
      <c r="X73" s="15">
        <f t="shared" si="17"/>
        <v>0</v>
      </c>
      <c r="Y73" s="15">
        <f t="shared" si="17"/>
        <v>0</v>
      </c>
      <c r="Z73" s="15">
        <f t="shared" si="17"/>
        <v>0</v>
      </c>
      <c r="AA73" s="15">
        <f t="shared" si="17"/>
        <v>0</v>
      </c>
      <c r="AB73" s="15">
        <f t="shared" si="17"/>
        <v>0</v>
      </c>
      <c r="AC73" s="15">
        <f t="shared" si="17"/>
        <v>0</v>
      </c>
      <c r="AD73" s="15">
        <f t="shared" si="17"/>
        <v>0</v>
      </c>
      <c r="AE73" s="15">
        <f t="shared" si="17"/>
        <v>0</v>
      </c>
      <c r="AF73" s="15">
        <f t="shared" si="17"/>
        <v>0</v>
      </c>
      <c r="AG73" s="15">
        <f t="shared" si="17"/>
        <v>0</v>
      </c>
      <c r="AH73" s="15">
        <v>0</v>
      </c>
      <c r="AI73" s="15">
        <v>0</v>
      </c>
      <c r="AJ73" s="15">
        <f>SUM(AJ74:AJ78)</f>
        <v>0</v>
      </c>
      <c r="AK73" s="15">
        <f t="shared" si="17"/>
        <v>0</v>
      </c>
      <c r="AL73" s="15">
        <f t="shared" si="17"/>
        <v>0</v>
      </c>
      <c r="AM73" s="15">
        <f t="shared" si="17"/>
        <v>0</v>
      </c>
      <c r="AN73" s="15">
        <f t="shared" si="17"/>
        <v>0</v>
      </c>
      <c r="AO73" s="15">
        <f t="shared" si="17"/>
        <v>0</v>
      </c>
      <c r="AP73" s="15">
        <f t="shared" si="17"/>
        <v>0</v>
      </c>
      <c r="AQ73" s="15">
        <f t="shared" si="17"/>
        <v>0</v>
      </c>
      <c r="AR73" s="15">
        <f t="shared" si="17"/>
        <v>0</v>
      </c>
      <c r="AS73" s="15">
        <f t="shared" si="17"/>
        <v>0</v>
      </c>
      <c r="AT73" s="15">
        <f t="shared" si="17"/>
        <v>0</v>
      </c>
      <c r="AU73" s="15">
        <v>0</v>
      </c>
      <c r="AV73" s="15">
        <v>0</v>
      </c>
      <c r="AW73" s="15">
        <f t="shared" si="15"/>
        <v>0</v>
      </c>
    </row>
    <row r="74" spans="1:49" s="144" customFormat="1">
      <c r="A74" s="44" t="s">
        <v>857</v>
      </c>
      <c r="B74" s="45" t="s">
        <v>1030</v>
      </c>
      <c r="C74" s="45" t="s">
        <v>1549</v>
      </c>
      <c r="D74" s="452" t="s">
        <v>2897</v>
      </c>
      <c r="E74" s="140" t="s">
        <v>850</v>
      </c>
      <c r="F74" s="141" t="s">
        <v>32</v>
      </c>
      <c r="G74" s="468" t="s">
        <v>3062</v>
      </c>
      <c r="H74" s="50" t="s">
        <v>2335</v>
      </c>
      <c r="I74" s="142" t="s">
        <v>1119</v>
      </c>
      <c r="J74" s="143"/>
      <c r="K74" s="143"/>
      <c r="L74" s="143"/>
      <c r="M74" s="143"/>
      <c r="N74" s="143"/>
      <c r="O74" s="143"/>
      <c r="P74" s="143"/>
      <c r="Q74" s="143"/>
      <c r="R74" s="143"/>
      <c r="S74" s="143"/>
      <c r="T74" s="143"/>
      <c r="U74" s="143">
        <v>0</v>
      </c>
      <c r="V74" s="143">
        <v>0</v>
      </c>
      <c r="W74" s="143"/>
      <c r="X74" s="143"/>
      <c r="Y74" s="143"/>
      <c r="Z74" s="143"/>
      <c r="AA74" s="143"/>
      <c r="AB74" s="143"/>
      <c r="AC74" s="143"/>
      <c r="AD74" s="143"/>
      <c r="AE74" s="143"/>
      <c r="AF74" s="143"/>
      <c r="AG74" s="143"/>
      <c r="AH74" s="143">
        <v>0</v>
      </c>
      <c r="AI74" s="143">
        <v>0</v>
      </c>
      <c r="AJ74" s="143"/>
      <c r="AK74" s="143"/>
      <c r="AL74" s="143"/>
      <c r="AM74" s="143"/>
      <c r="AN74" s="143"/>
      <c r="AO74" s="143"/>
      <c r="AP74" s="143"/>
      <c r="AQ74" s="143"/>
      <c r="AR74" s="143"/>
      <c r="AS74" s="143"/>
      <c r="AT74" s="143"/>
      <c r="AU74" s="143">
        <v>0</v>
      </c>
      <c r="AV74" s="143">
        <v>0</v>
      </c>
      <c r="AW74" s="143">
        <f t="shared" si="15"/>
        <v>0</v>
      </c>
    </row>
    <row r="75" spans="1:49" s="144" customFormat="1">
      <c r="A75" s="44" t="s">
        <v>857</v>
      </c>
      <c r="B75" s="45" t="s">
        <v>1030</v>
      </c>
      <c r="C75" s="45" t="s">
        <v>1549</v>
      </c>
      <c r="D75" s="452" t="s">
        <v>2897</v>
      </c>
      <c r="E75" s="140" t="s">
        <v>851</v>
      </c>
      <c r="F75" s="141" t="s">
        <v>33</v>
      </c>
      <c r="G75" s="468" t="s">
        <v>3062</v>
      </c>
      <c r="H75" s="50" t="s">
        <v>2335</v>
      </c>
      <c r="I75" s="142" t="s">
        <v>1290</v>
      </c>
      <c r="J75" s="143"/>
      <c r="K75" s="143"/>
      <c r="L75" s="143"/>
      <c r="M75" s="143"/>
      <c r="N75" s="143"/>
      <c r="O75" s="143"/>
      <c r="P75" s="143"/>
      <c r="Q75" s="143"/>
      <c r="R75" s="143"/>
      <c r="S75" s="143"/>
      <c r="T75" s="143"/>
      <c r="U75" s="143">
        <v>0</v>
      </c>
      <c r="V75" s="143">
        <v>0</v>
      </c>
      <c r="W75" s="143"/>
      <c r="X75" s="143"/>
      <c r="Y75" s="143"/>
      <c r="Z75" s="143"/>
      <c r="AA75" s="143"/>
      <c r="AB75" s="143"/>
      <c r="AC75" s="143"/>
      <c r="AD75" s="143"/>
      <c r="AE75" s="143"/>
      <c r="AF75" s="143"/>
      <c r="AG75" s="143"/>
      <c r="AH75" s="143">
        <v>0</v>
      </c>
      <c r="AI75" s="143">
        <v>0</v>
      </c>
      <c r="AJ75" s="143"/>
      <c r="AK75" s="143"/>
      <c r="AL75" s="143"/>
      <c r="AM75" s="143"/>
      <c r="AN75" s="143"/>
      <c r="AO75" s="143"/>
      <c r="AP75" s="143"/>
      <c r="AQ75" s="143"/>
      <c r="AR75" s="143"/>
      <c r="AS75" s="143"/>
      <c r="AT75" s="143"/>
      <c r="AU75" s="143">
        <v>0</v>
      </c>
      <c r="AV75" s="143">
        <v>0</v>
      </c>
      <c r="AW75" s="143">
        <f t="shared" si="15"/>
        <v>0</v>
      </c>
    </row>
    <row r="76" spans="1:49" s="144" customFormat="1">
      <c r="A76" s="44" t="s">
        <v>857</v>
      </c>
      <c r="B76" s="45" t="s">
        <v>1030</v>
      </c>
      <c r="C76" s="45" t="s">
        <v>1549</v>
      </c>
      <c r="D76" s="452" t="s">
        <v>2897</v>
      </c>
      <c r="E76" s="140" t="s">
        <v>852</v>
      </c>
      <c r="F76" s="141" t="s">
        <v>34</v>
      </c>
      <c r="G76" s="468" t="s">
        <v>3062</v>
      </c>
      <c r="H76" s="50" t="s">
        <v>2335</v>
      </c>
      <c r="I76" s="142" t="s">
        <v>1733</v>
      </c>
      <c r="J76" s="143"/>
      <c r="K76" s="143"/>
      <c r="L76" s="143"/>
      <c r="M76" s="143"/>
      <c r="N76" s="143"/>
      <c r="O76" s="143"/>
      <c r="P76" s="143"/>
      <c r="Q76" s="143"/>
      <c r="R76" s="143"/>
      <c r="S76" s="143"/>
      <c r="T76" s="143"/>
      <c r="U76" s="143">
        <v>0</v>
      </c>
      <c r="V76" s="143">
        <v>0</v>
      </c>
      <c r="W76" s="143"/>
      <c r="X76" s="143"/>
      <c r="Y76" s="143"/>
      <c r="Z76" s="143"/>
      <c r="AA76" s="143"/>
      <c r="AB76" s="143"/>
      <c r="AC76" s="143"/>
      <c r="AD76" s="143"/>
      <c r="AE76" s="143"/>
      <c r="AF76" s="143"/>
      <c r="AG76" s="143"/>
      <c r="AH76" s="143">
        <v>0</v>
      </c>
      <c r="AI76" s="143">
        <v>0</v>
      </c>
      <c r="AJ76" s="143"/>
      <c r="AK76" s="143"/>
      <c r="AL76" s="143"/>
      <c r="AM76" s="143"/>
      <c r="AN76" s="143"/>
      <c r="AO76" s="143"/>
      <c r="AP76" s="143"/>
      <c r="AQ76" s="143"/>
      <c r="AR76" s="143"/>
      <c r="AS76" s="143"/>
      <c r="AT76" s="143"/>
      <c r="AU76" s="143">
        <v>0</v>
      </c>
      <c r="AV76" s="143">
        <v>0</v>
      </c>
      <c r="AW76" s="143">
        <f t="shared" si="15"/>
        <v>0</v>
      </c>
    </row>
    <row r="77" spans="1:49" s="144" customFormat="1">
      <c r="A77" s="44" t="s">
        <v>857</v>
      </c>
      <c r="B77" s="45" t="s">
        <v>1030</v>
      </c>
      <c r="C77" s="45" t="s">
        <v>1549</v>
      </c>
      <c r="D77" s="452" t="s">
        <v>2897</v>
      </c>
      <c r="E77" s="140" t="s">
        <v>853</v>
      </c>
      <c r="F77" s="141" t="s">
        <v>35</v>
      </c>
      <c r="G77" s="468" t="s">
        <v>3062</v>
      </c>
      <c r="H77" s="50" t="s">
        <v>2335</v>
      </c>
      <c r="I77" s="142" t="s">
        <v>1734</v>
      </c>
      <c r="J77" s="143"/>
      <c r="K77" s="143"/>
      <c r="L77" s="143"/>
      <c r="M77" s="143"/>
      <c r="N77" s="143"/>
      <c r="O77" s="143"/>
      <c r="P77" s="143"/>
      <c r="Q77" s="143"/>
      <c r="R77" s="143"/>
      <c r="S77" s="143"/>
      <c r="T77" s="143"/>
      <c r="U77" s="143">
        <v>0</v>
      </c>
      <c r="V77" s="143">
        <v>0</v>
      </c>
      <c r="W77" s="143"/>
      <c r="X77" s="143"/>
      <c r="Y77" s="143"/>
      <c r="Z77" s="143"/>
      <c r="AA77" s="143"/>
      <c r="AB77" s="143"/>
      <c r="AC77" s="143"/>
      <c r="AD77" s="143"/>
      <c r="AE77" s="143"/>
      <c r="AF77" s="143"/>
      <c r="AG77" s="143"/>
      <c r="AH77" s="143">
        <v>0</v>
      </c>
      <c r="AI77" s="143">
        <v>0</v>
      </c>
      <c r="AJ77" s="143"/>
      <c r="AK77" s="143"/>
      <c r="AL77" s="143"/>
      <c r="AM77" s="143"/>
      <c r="AN77" s="143"/>
      <c r="AO77" s="143"/>
      <c r="AP77" s="143"/>
      <c r="AQ77" s="143"/>
      <c r="AR77" s="143"/>
      <c r="AS77" s="143"/>
      <c r="AT77" s="143"/>
      <c r="AU77" s="143">
        <v>0</v>
      </c>
      <c r="AV77" s="143">
        <v>0</v>
      </c>
      <c r="AW77" s="143">
        <f t="shared" si="15"/>
        <v>0</v>
      </c>
    </row>
    <row r="78" spans="1:49" s="144" customFormat="1">
      <c r="A78" s="44" t="s">
        <v>857</v>
      </c>
      <c r="B78" s="45" t="s">
        <v>1030</v>
      </c>
      <c r="C78" s="45" t="s">
        <v>1549</v>
      </c>
      <c r="D78" s="452" t="s">
        <v>2897</v>
      </c>
      <c r="E78" s="140" t="s">
        <v>854</v>
      </c>
      <c r="F78" s="141" t="s">
        <v>36</v>
      </c>
      <c r="G78" s="468" t="s">
        <v>3062</v>
      </c>
      <c r="H78" s="50" t="s">
        <v>2335</v>
      </c>
      <c r="I78" s="142" t="s">
        <v>1735</v>
      </c>
      <c r="J78" s="143"/>
      <c r="K78" s="143"/>
      <c r="L78" s="143"/>
      <c r="M78" s="143"/>
      <c r="N78" s="143"/>
      <c r="O78" s="143"/>
      <c r="P78" s="143"/>
      <c r="Q78" s="143"/>
      <c r="R78" s="143"/>
      <c r="S78" s="143"/>
      <c r="T78" s="143"/>
      <c r="U78" s="143">
        <v>0</v>
      </c>
      <c r="V78" s="143">
        <v>0</v>
      </c>
      <c r="W78" s="143"/>
      <c r="X78" s="143"/>
      <c r="Y78" s="143"/>
      <c r="Z78" s="143"/>
      <c r="AA78" s="143"/>
      <c r="AB78" s="143"/>
      <c r="AC78" s="143"/>
      <c r="AD78" s="143"/>
      <c r="AE78" s="143"/>
      <c r="AF78" s="143"/>
      <c r="AG78" s="143"/>
      <c r="AH78" s="143">
        <v>0</v>
      </c>
      <c r="AI78" s="143">
        <v>0</v>
      </c>
      <c r="AJ78" s="143"/>
      <c r="AK78" s="143"/>
      <c r="AL78" s="143"/>
      <c r="AM78" s="143"/>
      <c r="AN78" s="143"/>
      <c r="AO78" s="143"/>
      <c r="AP78" s="143"/>
      <c r="AQ78" s="143"/>
      <c r="AR78" s="143"/>
      <c r="AS78" s="143"/>
      <c r="AT78" s="143"/>
      <c r="AU78" s="143">
        <v>0</v>
      </c>
      <c r="AV78" s="143">
        <v>0</v>
      </c>
      <c r="AW78" s="143">
        <f t="shared" si="15"/>
        <v>0</v>
      </c>
    </row>
    <row r="79" spans="1:49">
      <c r="A79" s="44" t="s">
        <v>857</v>
      </c>
      <c r="B79" s="45" t="s">
        <v>1030</v>
      </c>
      <c r="C79" s="45" t="s">
        <v>1549</v>
      </c>
      <c r="D79" s="452" t="s">
        <v>2897</v>
      </c>
      <c r="E79" s="213" t="s">
        <v>773</v>
      </c>
      <c r="F79" s="65"/>
      <c r="G79" s="65"/>
      <c r="H79" s="65"/>
      <c r="I79" s="1" t="s">
        <v>1362</v>
      </c>
      <c r="J79" s="9">
        <f>SUM(J80)</f>
        <v>0</v>
      </c>
      <c r="K79" s="9">
        <f t="shared" ref="K79:AT79" si="18">SUM(K80)</f>
        <v>0</v>
      </c>
      <c r="L79" s="9">
        <f t="shared" si="18"/>
        <v>0</v>
      </c>
      <c r="M79" s="9">
        <f t="shared" si="18"/>
        <v>0</v>
      </c>
      <c r="N79" s="9">
        <f t="shared" si="18"/>
        <v>0</v>
      </c>
      <c r="O79" s="9">
        <f t="shared" si="18"/>
        <v>0</v>
      </c>
      <c r="P79" s="9">
        <f t="shared" si="18"/>
        <v>0</v>
      </c>
      <c r="Q79" s="9">
        <f t="shared" si="18"/>
        <v>0</v>
      </c>
      <c r="R79" s="9">
        <f t="shared" si="18"/>
        <v>0</v>
      </c>
      <c r="S79" s="9">
        <f t="shared" si="18"/>
        <v>0</v>
      </c>
      <c r="T79" s="9">
        <f t="shared" si="18"/>
        <v>0</v>
      </c>
      <c r="U79" s="9">
        <v>0</v>
      </c>
      <c r="V79" s="9">
        <v>0</v>
      </c>
      <c r="W79" s="9">
        <f>SUM(W80)</f>
        <v>0</v>
      </c>
      <c r="X79" s="9">
        <f t="shared" si="18"/>
        <v>0</v>
      </c>
      <c r="Y79" s="9">
        <f t="shared" si="18"/>
        <v>0</v>
      </c>
      <c r="Z79" s="9">
        <f t="shared" si="18"/>
        <v>0</v>
      </c>
      <c r="AA79" s="9">
        <f t="shared" si="18"/>
        <v>0</v>
      </c>
      <c r="AB79" s="9">
        <f t="shared" si="18"/>
        <v>0</v>
      </c>
      <c r="AC79" s="9">
        <f t="shared" si="18"/>
        <v>0</v>
      </c>
      <c r="AD79" s="9">
        <f t="shared" si="18"/>
        <v>0</v>
      </c>
      <c r="AE79" s="9">
        <f t="shared" si="18"/>
        <v>0</v>
      </c>
      <c r="AF79" s="9">
        <f t="shared" si="18"/>
        <v>0</v>
      </c>
      <c r="AG79" s="9">
        <f t="shared" si="18"/>
        <v>0</v>
      </c>
      <c r="AH79" s="9">
        <v>0</v>
      </c>
      <c r="AI79" s="9">
        <v>0</v>
      </c>
      <c r="AJ79" s="9">
        <f>SUM(AJ80)</f>
        <v>0</v>
      </c>
      <c r="AK79" s="9">
        <f t="shared" si="18"/>
        <v>0</v>
      </c>
      <c r="AL79" s="9">
        <f t="shared" si="18"/>
        <v>0</v>
      </c>
      <c r="AM79" s="9">
        <f t="shared" si="18"/>
        <v>0</v>
      </c>
      <c r="AN79" s="9">
        <f t="shared" si="18"/>
        <v>0</v>
      </c>
      <c r="AO79" s="9">
        <f t="shared" si="18"/>
        <v>0</v>
      </c>
      <c r="AP79" s="9">
        <f t="shared" si="18"/>
        <v>0</v>
      </c>
      <c r="AQ79" s="9">
        <f t="shared" si="18"/>
        <v>0</v>
      </c>
      <c r="AR79" s="9">
        <f t="shared" si="18"/>
        <v>0</v>
      </c>
      <c r="AS79" s="9">
        <f t="shared" si="18"/>
        <v>0</v>
      </c>
      <c r="AT79" s="9">
        <f t="shared" si="18"/>
        <v>0</v>
      </c>
      <c r="AU79" s="9">
        <v>0</v>
      </c>
      <c r="AV79" s="9">
        <v>0</v>
      </c>
      <c r="AW79" s="9">
        <f t="shared" si="15"/>
        <v>0</v>
      </c>
    </row>
    <row r="80" spans="1:49">
      <c r="A80" s="44" t="s">
        <v>857</v>
      </c>
      <c r="B80" s="45" t="s">
        <v>1030</v>
      </c>
      <c r="C80" s="45" t="s">
        <v>1549</v>
      </c>
      <c r="D80" s="452" t="s">
        <v>2897</v>
      </c>
      <c r="E80" s="367" t="s">
        <v>785</v>
      </c>
      <c r="F80" s="50"/>
      <c r="G80" s="468" t="s">
        <v>3062</v>
      </c>
      <c r="H80" s="50" t="s">
        <v>2335</v>
      </c>
      <c r="I80" s="42" t="s">
        <v>1363</v>
      </c>
      <c r="U80" s="15">
        <v>0</v>
      </c>
      <c r="V80" s="15">
        <v>0</v>
      </c>
      <c r="AH80" s="15">
        <v>0</v>
      </c>
      <c r="AI80" s="15">
        <v>0</v>
      </c>
      <c r="AU80" s="15">
        <v>0</v>
      </c>
      <c r="AV80" s="15">
        <v>0</v>
      </c>
      <c r="AW80" s="15">
        <f t="shared" si="15"/>
        <v>0</v>
      </c>
    </row>
    <row r="81" spans="1:49">
      <c r="A81" s="44" t="s">
        <v>857</v>
      </c>
      <c r="B81" s="45" t="s">
        <v>1030</v>
      </c>
      <c r="C81" s="45" t="s">
        <v>1549</v>
      </c>
      <c r="D81" s="452" t="s">
        <v>2897</v>
      </c>
      <c r="E81" s="213" t="s">
        <v>1364</v>
      </c>
      <c r="F81" s="65"/>
      <c r="G81" s="65"/>
      <c r="H81" s="65"/>
      <c r="I81" s="1" t="s">
        <v>2104</v>
      </c>
      <c r="J81" s="9">
        <f>SUM(J82:J91)</f>
        <v>0</v>
      </c>
      <c r="K81" s="9">
        <f t="shared" ref="K81:AT81" si="19">SUM(K82:K91)</f>
        <v>0</v>
      </c>
      <c r="L81" s="9">
        <f t="shared" si="19"/>
        <v>0</v>
      </c>
      <c r="M81" s="9">
        <f t="shared" si="19"/>
        <v>0</v>
      </c>
      <c r="N81" s="9">
        <f t="shared" si="19"/>
        <v>0</v>
      </c>
      <c r="O81" s="9">
        <f t="shared" si="19"/>
        <v>0</v>
      </c>
      <c r="P81" s="9">
        <f t="shared" si="19"/>
        <v>0</v>
      </c>
      <c r="Q81" s="9">
        <f t="shared" si="19"/>
        <v>0</v>
      </c>
      <c r="R81" s="9">
        <f t="shared" si="19"/>
        <v>0</v>
      </c>
      <c r="S81" s="9">
        <f t="shared" si="19"/>
        <v>0</v>
      </c>
      <c r="T81" s="9">
        <f t="shared" si="19"/>
        <v>0</v>
      </c>
      <c r="U81" s="9">
        <v>0</v>
      </c>
      <c r="V81" s="9">
        <v>0</v>
      </c>
      <c r="W81" s="9">
        <f>SUM(W82:W91)</f>
        <v>0</v>
      </c>
      <c r="X81" s="9">
        <f t="shared" si="19"/>
        <v>0</v>
      </c>
      <c r="Y81" s="9">
        <f t="shared" si="19"/>
        <v>0</v>
      </c>
      <c r="Z81" s="9">
        <f t="shared" si="19"/>
        <v>0</v>
      </c>
      <c r="AA81" s="9">
        <f t="shared" si="19"/>
        <v>0</v>
      </c>
      <c r="AB81" s="9">
        <f t="shared" si="19"/>
        <v>0</v>
      </c>
      <c r="AC81" s="9">
        <f t="shared" si="19"/>
        <v>0</v>
      </c>
      <c r="AD81" s="9">
        <f t="shared" si="19"/>
        <v>0</v>
      </c>
      <c r="AE81" s="9">
        <f t="shared" si="19"/>
        <v>0</v>
      </c>
      <c r="AF81" s="9">
        <f t="shared" si="19"/>
        <v>0</v>
      </c>
      <c r="AG81" s="9">
        <f t="shared" si="19"/>
        <v>0</v>
      </c>
      <c r="AH81" s="9">
        <v>0</v>
      </c>
      <c r="AI81" s="9">
        <v>0</v>
      </c>
      <c r="AJ81" s="9">
        <f>SUM(AJ82:AJ91)</f>
        <v>0</v>
      </c>
      <c r="AK81" s="9">
        <f t="shared" si="19"/>
        <v>0</v>
      </c>
      <c r="AL81" s="9">
        <f t="shared" si="19"/>
        <v>0</v>
      </c>
      <c r="AM81" s="9">
        <f t="shared" si="19"/>
        <v>0</v>
      </c>
      <c r="AN81" s="9">
        <f t="shared" si="19"/>
        <v>0</v>
      </c>
      <c r="AO81" s="9">
        <f t="shared" si="19"/>
        <v>0</v>
      </c>
      <c r="AP81" s="9">
        <f t="shared" si="19"/>
        <v>0</v>
      </c>
      <c r="AQ81" s="9">
        <f t="shared" si="19"/>
        <v>0</v>
      </c>
      <c r="AR81" s="9">
        <f t="shared" si="19"/>
        <v>0</v>
      </c>
      <c r="AS81" s="9">
        <f t="shared" si="19"/>
        <v>0</v>
      </c>
      <c r="AT81" s="9">
        <f t="shared" si="19"/>
        <v>0</v>
      </c>
      <c r="AU81" s="9">
        <v>0</v>
      </c>
      <c r="AV81" s="9">
        <v>0</v>
      </c>
      <c r="AW81" s="9">
        <f t="shared" si="15"/>
        <v>0</v>
      </c>
    </row>
    <row r="82" spans="1:49">
      <c r="A82" s="44" t="s">
        <v>857</v>
      </c>
      <c r="B82" s="45" t="s">
        <v>1030</v>
      </c>
      <c r="C82" s="45" t="s">
        <v>1549</v>
      </c>
      <c r="D82" s="452" t="s">
        <v>2897</v>
      </c>
      <c r="E82" s="367" t="s">
        <v>786</v>
      </c>
      <c r="F82" s="50"/>
      <c r="G82" s="468" t="s">
        <v>3062</v>
      </c>
      <c r="H82" s="50" t="s">
        <v>2335</v>
      </c>
      <c r="I82" s="42" t="s">
        <v>1191</v>
      </c>
      <c r="U82" s="15">
        <v>0</v>
      </c>
      <c r="V82" s="15">
        <v>0</v>
      </c>
      <c r="AH82" s="15">
        <v>0</v>
      </c>
      <c r="AI82" s="15">
        <v>0</v>
      </c>
      <c r="AU82" s="15">
        <v>0</v>
      </c>
      <c r="AV82" s="15">
        <v>0</v>
      </c>
      <c r="AW82" s="15">
        <f t="shared" si="15"/>
        <v>0</v>
      </c>
    </row>
    <row r="83" spans="1:49">
      <c r="A83" s="44" t="s">
        <v>857</v>
      </c>
      <c r="B83" s="45" t="s">
        <v>1030</v>
      </c>
      <c r="C83" s="45" t="s">
        <v>1549</v>
      </c>
      <c r="D83" s="452" t="s">
        <v>2897</v>
      </c>
      <c r="E83" s="367" t="s">
        <v>1528</v>
      </c>
      <c r="F83" s="50"/>
      <c r="G83" s="468" t="s">
        <v>3062</v>
      </c>
      <c r="H83" s="50" t="s">
        <v>2335</v>
      </c>
      <c r="I83" s="42" t="s">
        <v>989</v>
      </c>
      <c r="U83" s="15">
        <v>0</v>
      </c>
      <c r="V83" s="15">
        <v>0</v>
      </c>
      <c r="AH83" s="15">
        <v>0</v>
      </c>
      <c r="AI83" s="15">
        <v>0</v>
      </c>
      <c r="AU83" s="15">
        <v>0</v>
      </c>
      <c r="AV83" s="15">
        <v>0</v>
      </c>
      <c r="AW83" s="15">
        <f t="shared" si="15"/>
        <v>0</v>
      </c>
    </row>
    <row r="84" spans="1:49">
      <c r="A84" s="44" t="s">
        <v>857</v>
      </c>
      <c r="B84" s="45" t="s">
        <v>1030</v>
      </c>
      <c r="C84" s="45" t="s">
        <v>1549</v>
      </c>
      <c r="D84" s="452" t="s">
        <v>2897</v>
      </c>
      <c r="E84" s="367" t="s">
        <v>1679</v>
      </c>
      <c r="F84" s="50"/>
      <c r="G84" s="468" t="s">
        <v>3062</v>
      </c>
      <c r="H84" s="50" t="s">
        <v>2335</v>
      </c>
      <c r="I84" s="42" t="s">
        <v>1048</v>
      </c>
      <c r="U84" s="15">
        <v>0</v>
      </c>
      <c r="V84" s="15">
        <v>0</v>
      </c>
      <c r="AH84" s="15">
        <v>0</v>
      </c>
      <c r="AI84" s="15">
        <v>0</v>
      </c>
      <c r="AU84" s="15">
        <v>0</v>
      </c>
      <c r="AV84" s="15">
        <v>0</v>
      </c>
      <c r="AW84" s="15">
        <f t="shared" si="15"/>
        <v>0</v>
      </c>
    </row>
    <row r="85" spans="1:49">
      <c r="A85" s="44" t="s">
        <v>857</v>
      </c>
      <c r="B85" s="45" t="s">
        <v>1030</v>
      </c>
      <c r="C85" s="45" t="s">
        <v>1549</v>
      </c>
      <c r="D85" s="452" t="s">
        <v>2897</v>
      </c>
      <c r="E85" s="367" t="s">
        <v>787</v>
      </c>
      <c r="F85" s="50"/>
      <c r="G85" s="468" t="s">
        <v>3062</v>
      </c>
      <c r="H85" s="50" t="s">
        <v>2335</v>
      </c>
      <c r="I85" s="42" t="s">
        <v>2078</v>
      </c>
      <c r="U85" s="15">
        <v>0</v>
      </c>
      <c r="V85" s="15">
        <v>0</v>
      </c>
      <c r="AH85" s="15">
        <v>0</v>
      </c>
      <c r="AI85" s="15">
        <v>0</v>
      </c>
      <c r="AU85" s="15">
        <v>0</v>
      </c>
      <c r="AV85" s="15">
        <v>0</v>
      </c>
      <c r="AW85" s="15">
        <f t="shared" si="15"/>
        <v>0</v>
      </c>
    </row>
    <row r="86" spans="1:49">
      <c r="A86" s="44" t="s">
        <v>857</v>
      </c>
      <c r="B86" s="45" t="s">
        <v>1030</v>
      </c>
      <c r="C86" s="45" t="s">
        <v>1549</v>
      </c>
      <c r="D86" s="452" t="s">
        <v>2897</v>
      </c>
      <c r="E86" s="367" t="s">
        <v>1116</v>
      </c>
      <c r="F86" s="50"/>
      <c r="G86" s="468" t="s">
        <v>3062</v>
      </c>
      <c r="H86" s="50" t="s">
        <v>2335</v>
      </c>
      <c r="I86" s="42" t="s">
        <v>1487</v>
      </c>
      <c r="U86" s="15">
        <v>0</v>
      </c>
      <c r="V86" s="15">
        <v>0</v>
      </c>
      <c r="AH86" s="15">
        <v>0</v>
      </c>
      <c r="AI86" s="15">
        <v>0</v>
      </c>
      <c r="AU86" s="15">
        <v>0</v>
      </c>
      <c r="AV86" s="15">
        <v>0</v>
      </c>
      <c r="AW86" s="15">
        <f t="shared" si="15"/>
        <v>0</v>
      </c>
    </row>
    <row r="87" spans="1:49">
      <c r="A87" s="44" t="s">
        <v>857</v>
      </c>
      <c r="B87" s="45" t="s">
        <v>1030</v>
      </c>
      <c r="C87" s="45" t="s">
        <v>1549</v>
      </c>
      <c r="D87" s="452" t="s">
        <v>2897</v>
      </c>
      <c r="E87" s="367" t="s">
        <v>1703</v>
      </c>
      <c r="F87" s="50"/>
      <c r="G87" s="468" t="s">
        <v>3062</v>
      </c>
      <c r="H87" s="50" t="s">
        <v>2335</v>
      </c>
      <c r="I87" s="42" t="s">
        <v>1047</v>
      </c>
      <c r="U87" s="15">
        <v>0</v>
      </c>
      <c r="V87" s="15">
        <v>0</v>
      </c>
      <c r="AH87" s="15">
        <v>0</v>
      </c>
      <c r="AI87" s="15">
        <v>0</v>
      </c>
      <c r="AU87" s="15">
        <v>0</v>
      </c>
      <c r="AV87" s="15">
        <v>0</v>
      </c>
      <c r="AW87" s="15">
        <f t="shared" si="15"/>
        <v>0</v>
      </c>
    </row>
    <row r="88" spans="1:49">
      <c r="A88" s="44" t="s">
        <v>857</v>
      </c>
      <c r="B88" s="45" t="s">
        <v>1030</v>
      </c>
      <c r="C88" s="45" t="s">
        <v>1549</v>
      </c>
      <c r="D88" s="452" t="s">
        <v>2897</v>
      </c>
      <c r="E88" s="367" t="s">
        <v>826</v>
      </c>
      <c r="F88" s="50"/>
      <c r="G88" s="468" t="s">
        <v>3062</v>
      </c>
      <c r="H88" s="50" t="s">
        <v>2335</v>
      </c>
      <c r="I88" s="42" t="s">
        <v>935</v>
      </c>
      <c r="U88" s="15">
        <v>0</v>
      </c>
      <c r="V88" s="15">
        <v>0</v>
      </c>
      <c r="AH88" s="15">
        <v>0</v>
      </c>
      <c r="AI88" s="15">
        <v>0</v>
      </c>
      <c r="AU88" s="15">
        <v>0</v>
      </c>
      <c r="AV88" s="15">
        <v>0</v>
      </c>
      <c r="AW88" s="15">
        <f t="shared" si="15"/>
        <v>0</v>
      </c>
    </row>
    <row r="89" spans="1:49">
      <c r="A89" s="44" t="s">
        <v>857</v>
      </c>
      <c r="B89" s="45" t="s">
        <v>1030</v>
      </c>
      <c r="C89" s="45" t="s">
        <v>1549</v>
      </c>
      <c r="D89" s="452" t="s">
        <v>2897</v>
      </c>
      <c r="E89" s="367" t="s">
        <v>1115</v>
      </c>
      <c r="F89" s="50"/>
      <c r="G89" s="468" t="s">
        <v>3062</v>
      </c>
      <c r="H89" s="50" t="s">
        <v>2335</v>
      </c>
      <c r="I89" s="42" t="s">
        <v>990</v>
      </c>
      <c r="U89" s="15">
        <v>0</v>
      </c>
      <c r="V89" s="15">
        <v>0</v>
      </c>
      <c r="AH89" s="15">
        <v>0</v>
      </c>
      <c r="AI89" s="15">
        <v>0</v>
      </c>
      <c r="AU89" s="15">
        <v>0</v>
      </c>
      <c r="AV89" s="15">
        <v>0</v>
      </c>
      <c r="AW89" s="15">
        <f t="shared" si="15"/>
        <v>0</v>
      </c>
    </row>
    <row r="90" spans="1:49">
      <c r="A90" s="44" t="s">
        <v>857</v>
      </c>
      <c r="B90" s="45" t="s">
        <v>1030</v>
      </c>
      <c r="C90" s="45" t="s">
        <v>1549</v>
      </c>
      <c r="D90" s="452" t="s">
        <v>2897</v>
      </c>
      <c r="E90" s="367" t="s">
        <v>1677</v>
      </c>
      <c r="F90" s="50"/>
      <c r="G90" s="468" t="s">
        <v>3062</v>
      </c>
      <c r="H90" s="50" t="s">
        <v>2335</v>
      </c>
      <c r="I90" s="42" t="s">
        <v>1688</v>
      </c>
      <c r="U90" s="15">
        <v>0</v>
      </c>
      <c r="V90" s="15">
        <v>0</v>
      </c>
      <c r="AH90" s="15">
        <v>0</v>
      </c>
      <c r="AI90" s="15">
        <v>0</v>
      </c>
      <c r="AU90" s="15">
        <v>0</v>
      </c>
      <c r="AV90" s="15">
        <v>0</v>
      </c>
      <c r="AW90" s="15">
        <f t="shared" si="15"/>
        <v>0</v>
      </c>
    </row>
    <row r="91" spans="1:49">
      <c r="A91" s="44" t="s">
        <v>857</v>
      </c>
      <c r="B91" s="45" t="s">
        <v>1030</v>
      </c>
      <c r="C91" s="45" t="s">
        <v>1549</v>
      </c>
      <c r="D91" s="452" t="s">
        <v>2897</v>
      </c>
      <c r="E91" s="367" t="s">
        <v>1677</v>
      </c>
      <c r="F91" s="50" t="s">
        <v>37</v>
      </c>
      <c r="G91" s="468" t="s">
        <v>3062</v>
      </c>
      <c r="H91" s="50" t="s">
        <v>2335</v>
      </c>
      <c r="I91" s="42" t="s">
        <v>25</v>
      </c>
      <c r="U91" s="15">
        <v>0</v>
      </c>
      <c r="V91" s="15">
        <v>0</v>
      </c>
      <c r="AH91" s="15">
        <v>0</v>
      </c>
      <c r="AI91" s="15">
        <v>0</v>
      </c>
      <c r="AU91" s="15">
        <v>0</v>
      </c>
      <c r="AV91" s="15">
        <v>0</v>
      </c>
      <c r="AW91" s="15">
        <f t="shared" si="15"/>
        <v>0</v>
      </c>
    </row>
    <row r="92" spans="1:49">
      <c r="A92" s="41"/>
      <c r="B92" s="341"/>
      <c r="C92" s="42"/>
      <c r="D92" s="42"/>
      <c r="E92" s="531"/>
      <c r="F92" s="50"/>
      <c r="G92" s="50"/>
      <c r="H92" s="50"/>
      <c r="I92" s="49" t="s">
        <v>3</v>
      </c>
      <c r="J92" s="12">
        <f>SUM(J93)</f>
        <v>0</v>
      </c>
      <c r="K92" s="12">
        <f t="shared" ref="K92:AT93" si="20">SUM(K93)</f>
        <v>0</v>
      </c>
      <c r="L92" s="12">
        <f t="shared" si="20"/>
        <v>0</v>
      </c>
      <c r="M92" s="12">
        <f t="shared" si="20"/>
        <v>0</v>
      </c>
      <c r="N92" s="12">
        <f t="shared" si="20"/>
        <v>0</v>
      </c>
      <c r="O92" s="12">
        <f t="shared" si="20"/>
        <v>0</v>
      </c>
      <c r="P92" s="12">
        <f t="shared" si="20"/>
        <v>0</v>
      </c>
      <c r="Q92" s="12">
        <f t="shared" si="20"/>
        <v>0</v>
      </c>
      <c r="R92" s="12">
        <f t="shared" si="20"/>
        <v>0</v>
      </c>
      <c r="S92" s="12">
        <f t="shared" si="20"/>
        <v>0</v>
      </c>
      <c r="T92" s="12">
        <f t="shared" si="20"/>
        <v>0</v>
      </c>
      <c r="U92" s="12">
        <v>0</v>
      </c>
      <c r="V92" s="12">
        <v>0</v>
      </c>
      <c r="W92" s="12">
        <f>SUM(W93)</f>
        <v>0</v>
      </c>
      <c r="X92" s="12">
        <f t="shared" si="20"/>
        <v>0</v>
      </c>
      <c r="Y92" s="12">
        <f t="shared" si="20"/>
        <v>0</v>
      </c>
      <c r="Z92" s="12">
        <f t="shared" si="20"/>
        <v>0</v>
      </c>
      <c r="AA92" s="12">
        <f t="shared" si="20"/>
        <v>0</v>
      </c>
      <c r="AB92" s="12">
        <f t="shared" si="20"/>
        <v>0</v>
      </c>
      <c r="AC92" s="12">
        <f t="shared" si="20"/>
        <v>0</v>
      </c>
      <c r="AD92" s="12">
        <f t="shared" si="20"/>
        <v>0</v>
      </c>
      <c r="AE92" s="12">
        <f t="shared" si="20"/>
        <v>0</v>
      </c>
      <c r="AF92" s="12">
        <f t="shared" si="20"/>
        <v>0</v>
      </c>
      <c r="AG92" s="12">
        <f t="shared" si="20"/>
        <v>0</v>
      </c>
      <c r="AH92" s="12">
        <v>0</v>
      </c>
      <c r="AI92" s="12">
        <v>0</v>
      </c>
      <c r="AJ92" s="12">
        <f>SUM(AJ93)</f>
        <v>0</v>
      </c>
      <c r="AK92" s="12">
        <f t="shared" si="20"/>
        <v>0</v>
      </c>
      <c r="AL92" s="12">
        <f t="shared" si="20"/>
        <v>0</v>
      </c>
      <c r="AM92" s="12">
        <f t="shared" si="20"/>
        <v>0</v>
      </c>
      <c r="AN92" s="12">
        <f t="shared" si="20"/>
        <v>0</v>
      </c>
      <c r="AO92" s="12">
        <f t="shared" si="20"/>
        <v>0</v>
      </c>
      <c r="AP92" s="12">
        <f t="shared" si="20"/>
        <v>0</v>
      </c>
      <c r="AQ92" s="12">
        <f t="shared" si="20"/>
        <v>0</v>
      </c>
      <c r="AR92" s="12">
        <f t="shared" si="20"/>
        <v>0</v>
      </c>
      <c r="AS92" s="12">
        <f t="shared" si="20"/>
        <v>0</v>
      </c>
      <c r="AT92" s="12">
        <f t="shared" si="20"/>
        <v>0</v>
      </c>
      <c r="AU92" s="12">
        <v>0</v>
      </c>
      <c r="AV92" s="12">
        <v>0</v>
      </c>
      <c r="AW92" s="12">
        <f t="shared" si="15"/>
        <v>0</v>
      </c>
    </row>
    <row r="93" spans="1:49">
      <c r="A93" s="44" t="s">
        <v>857</v>
      </c>
      <c r="B93" s="45" t="s">
        <v>1030</v>
      </c>
      <c r="C93" s="45" t="s">
        <v>1549</v>
      </c>
      <c r="D93" s="452" t="s">
        <v>2897</v>
      </c>
      <c r="E93" s="54" t="s">
        <v>833</v>
      </c>
      <c r="F93" s="50"/>
      <c r="G93" s="50"/>
      <c r="H93" s="50"/>
      <c r="I93" s="53" t="s">
        <v>1</v>
      </c>
      <c r="J93" s="16">
        <f>SUM(J94)</f>
        <v>0</v>
      </c>
      <c r="K93" s="16">
        <f t="shared" si="20"/>
        <v>0</v>
      </c>
      <c r="L93" s="16">
        <f t="shared" si="20"/>
        <v>0</v>
      </c>
      <c r="M93" s="16">
        <f t="shared" si="20"/>
        <v>0</v>
      </c>
      <c r="N93" s="16">
        <f t="shared" si="20"/>
        <v>0</v>
      </c>
      <c r="O93" s="16">
        <f t="shared" si="20"/>
        <v>0</v>
      </c>
      <c r="P93" s="16">
        <f t="shared" si="20"/>
        <v>0</v>
      </c>
      <c r="Q93" s="16">
        <f t="shared" si="20"/>
        <v>0</v>
      </c>
      <c r="R93" s="16">
        <f t="shared" si="20"/>
        <v>0</v>
      </c>
      <c r="S93" s="16">
        <f t="shared" si="20"/>
        <v>0</v>
      </c>
      <c r="T93" s="16">
        <f t="shared" si="20"/>
        <v>0</v>
      </c>
      <c r="U93" s="16">
        <v>0</v>
      </c>
      <c r="V93" s="16">
        <v>0</v>
      </c>
      <c r="W93" s="16">
        <f>SUM(W94)</f>
        <v>0</v>
      </c>
      <c r="X93" s="16">
        <f t="shared" si="20"/>
        <v>0</v>
      </c>
      <c r="Y93" s="16">
        <f t="shared" si="20"/>
        <v>0</v>
      </c>
      <c r="Z93" s="16">
        <f t="shared" si="20"/>
        <v>0</v>
      </c>
      <c r="AA93" s="16">
        <f t="shared" si="20"/>
        <v>0</v>
      </c>
      <c r="AB93" s="16">
        <f t="shared" si="20"/>
        <v>0</v>
      </c>
      <c r="AC93" s="16">
        <f t="shared" si="20"/>
        <v>0</v>
      </c>
      <c r="AD93" s="16">
        <f t="shared" si="20"/>
        <v>0</v>
      </c>
      <c r="AE93" s="16">
        <f t="shared" si="20"/>
        <v>0</v>
      </c>
      <c r="AF93" s="16">
        <f t="shared" si="20"/>
        <v>0</v>
      </c>
      <c r="AG93" s="16">
        <f t="shared" si="20"/>
        <v>0</v>
      </c>
      <c r="AH93" s="16">
        <v>0</v>
      </c>
      <c r="AI93" s="16">
        <v>0</v>
      </c>
      <c r="AJ93" s="16">
        <f>SUM(AJ94)</f>
        <v>0</v>
      </c>
      <c r="AK93" s="16">
        <f t="shared" si="20"/>
        <v>0</v>
      </c>
      <c r="AL93" s="16">
        <f t="shared" si="20"/>
        <v>0</v>
      </c>
      <c r="AM93" s="16">
        <f t="shared" si="20"/>
        <v>0</v>
      </c>
      <c r="AN93" s="16">
        <f t="shared" si="20"/>
        <v>0</v>
      </c>
      <c r="AO93" s="16">
        <f t="shared" si="20"/>
        <v>0</v>
      </c>
      <c r="AP93" s="16">
        <f t="shared" si="20"/>
        <v>0</v>
      </c>
      <c r="AQ93" s="16">
        <f t="shared" si="20"/>
        <v>0</v>
      </c>
      <c r="AR93" s="16">
        <f t="shared" si="20"/>
        <v>0</v>
      </c>
      <c r="AS93" s="16">
        <f t="shared" si="20"/>
        <v>0</v>
      </c>
      <c r="AT93" s="16">
        <f t="shared" si="20"/>
        <v>0</v>
      </c>
      <c r="AU93" s="16">
        <v>0</v>
      </c>
      <c r="AV93" s="16">
        <v>0</v>
      </c>
      <c r="AW93" s="16">
        <f t="shared" si="15"/>
        <v>0</v>
      </c>
    </row>
    <row r="94" spans="1:49" s="52" customFormat="1">
      <c r="A94" s="44" t="s">
        <v>857</v>
      </c>
      <c r="B94" s="45" t="s">
        <v>1030</v>
      </c>
      <c r="C94" s="45" t="s">
        <v>1549</v>
      </c>
      <c r="D94" s="452" t="s">
        <v>2897</v>
      </c>
      <c r="E94" s="54" t="s">
        <v>1517</v>
      </c>
      <c r="F94" s="65"/>
      <c r="G94" s="468" t="s">
        <v>3062</v>
      </c>
      <c r="H94" s="50" t="s">
        <v>2335</v>
      </c>
      <c r="I94" s="342" t="s">
        <v>2584</v>
      </c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>
        <v>0</v>
      </c>
      <c r="V94" s="11">
        <v>0</v>
      </c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>
        <v>0</v>
      </c>
      <c r="AI94" s="11">
        <v>0</v>
      </c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>
        <v>0</v>
      </c>
      <c r="AV94" s="11">
        <v>0</v>
      </c>
      <c r="AW94" s="11">
        <f t="shared" si="15"/>
        <v>0</v>
      </c>
    </row>
    <row r="95" spans="1:49" s="72" customFormat="1">
      <c r="A95" s="44"/>
      <c r="B95" s="45"/>
      <c r="C95" s="45"/>
      <c r="D95" s="45"/>
      <c r="E95" s="531"/>
      <c r="F95" s="50"/>
      <c r="G95" s="50"/>
      <c r="H95" s="50"/>
      <c r="I95" s="73" t="s">
        <v>1157</v>
      </c>
      <c r="J95" s="10">
        <f>SUM(J96)</f>
        <v>0</v>
      </c>
      <c r="K95" s="10">
        <f t="shared" ref="K95:AT96" si="21">SUM(K96)</f>
        <v>0</v>
      </c>
      <c r="L95" s="10">
        <f t="shared" si="21"/>
        <v>0</v>
      </c>
      <c r="M95" s="10">
        <f t="shared" si="21"/>
        <v>0</v>
      </c>
      <c r="N95" s="10">
        <f t="shared" si="21"/>
        <v>0</v>
      </c>
      <c r="O95" s="10">
        <f t="shared" si="21"/>
        <v>0</v>
      </c>
      <c r="P95" s="10">
        <f t="shared" si="21"/>
        <v>0</v>
      </c>
      <c r="Q95" s="10">
        <f t="shared" si="21"/>
        <v>0</v>
      </c>
      <c r="R95" s="10">
        <f t="shared" si="21"/>
        <v>0</v>
      </c>
      <c r="S95" s="10">
        <f t="shared" si="21"/>
        <v>0</v>
      </c>
      <c r="T95" s="10">
        <f t="shared" si="21"/>
        <v>0</v>
      </c>
      <c r="U95" s="10">
        <v>0</v>
      </c>
      <c r="V95" s="10">
        <v>0</v>
      </c>
      <c r="W95" s="10">
        <f>SUM(W96)</f>
        <v>0</v>
      </c>
      <c r="X95" s="10">
        <f t="shared" si="21"/>
        <v>0</v>
      </c>
      <c r="Y95" s="10">
        <f t="shared" si="21"/>
        <v>0</v>
      </c>
      <c r="Z95" s="10">
        <f t="shared" si="21"/>
        <v>0</v>
      </c>
      <c r="AA95" s="10">
        <f t="shared" si="21"/>
        <v>0</v>
      </c>
      <c r="AB95" s="10">
        <f t="shared" si="21"/>
        <v>0</v>
      </c>
      <c r="AC95" s="10">
        <f t="shared" si="21"/>
        <v>0</v>
      </c>
      <c r="AD95" s="10">
        <f t="shared" si="21"/>
        <v>0</v>
      </c>
      <c r="AE95" s="10">
        <f t="shared" si="21"/>
        <v>0</v>
      </c>
      <c r="AF95" s="10">
        <f t="shared" si="21"/>
        <v>0</v>
      </c>
      <c r="AG95" s="10">
        <f t="shared" si="21"/>
        <v>0</v>
      </c>
      <c r="AH95" s="10">
        <v>0</v>
      </c>
      <c r="AI95" s="10">
        <v>0</v>
      </c>
      <c r="AJ95" s="10">
        <f>SUM(AJ96)</f>
        <v>0</v>
      </c>
      <c r="AK95" s="10">
        <f t="shared" si="21"/>
        <v>0</v>
      </c>
      <c r="AL95" s="10">
        <f t="shared" si="21"/>
        <v>0</v>
      </c>
      <c r="AM95" s="10">
        <f t="shared" si="21"/>
        <v>0</v>
      </c>
      <c r="AN95" s="10">
        <f t="shared" si="21"/>
        <v>0</v>
      </c>
      <c r="AO95" s="10">
        <f t="shared" si="21"/>
        <v>0</v>
      </c>
      <c r="AP95" s="10">
        <f t="shared" si="21"/>
        <v>0</v>
      </c>
      <c r="AQ95" s="10">
        <f t="shared" si="21"/>
        <v>0</v>
      </c>
      <c r="AR95" s="10">
        <f t="shared" si="21"/>
        <v>0</v>
      </c>
      <c r="AS95" s="10">
        <f t="shared" si="21"/>
        <v>0</v>
      </c>
      <c r="AT95" s="10">
        <f t="shared" si="21"/>
        <v>0</v>
      </c>
      <c r="AU95" s="10">
        <v>0</v>
      </c>
      <c r="AV95" s="10">
        <v>0</v>
      </c>
      <c r="AW95" s="10">
        <f t="shared" si="15"/>
        <v>0</v>
      </c>
    </row>
    <row r="96" spans="1:49" s="72" customFormat="1">
      <c r="A96" s="44" t="s">
        <v>857</v>
      </c>
      <c r="B96" s="45" t="s">
        <v>1030</v>
      </c>
      <c r="C96" s="45" t="s">
        <v>1549</v>
      </c>
      <c r="D96" s="452" t="s">
        <v>2897</v>
      </c>
      <c r="E96" s="94" t="s">
        <v>1402</v>
      </c>
      <c r="F96" s="106"/>
      <c r="G96" s="106"/>
      <c r="H96" s="106"/>
      <c r="I96" s="74" t="s">
        <v>1158</v>
      </c>
      <c r="J96" s="11">
        <f>SUM(J97)</f>
        <v>0</v>
      </c>
      <c r="K96" s="11">
        <f t="shared" si="21"/>
        <v>0</v>
      </c>
      <c r="L96" s="11">
        <f t="shared" si="21"/>
        <v>0</v>
      </c>
      <c r="M96" s="11">
        <f t="shared" si="21"/>
        <v>0</v>
      </c>
      <c r="N96" s="11">
        <f t="shared" si="21"/>
        <v>0</v>
      </c>
      <c r="O96" s="11">
        <f t="shared" si="21"/>
        <v>0</v>
      </c>
      <c r="P96" s="11">
        <f t="shared" si="21"/>
        <v>0</v>
      </c>
      <c r="Q96" s="11">
        <f t="shared" si="21"/>
        <v>0</v>
      </c>
      <c r="R96" s="11">
        <f t="shared" si="21"/>
        <v>0</v>
      </c>
      <c r="S96" s="11">
        <f t="shared" si="21"/>
        <v>0</v>
      </c>
      <c r="T96" s="11">
        <f t="shared" si="21"/>
        <v>0</v>
      </c>
      <c r="U96" s="11">
        <v>0</v>
      </c>
      <c r="V96" s="11">
        <v>0</v>
      </c>
      <c r="W96" s="11">
        <f>SUM(W97)</f>
        <v>0</v>
      </c>
      <c r="X96" s="11">
        <f t="shared" si="21"/>
        <v>0</v>
      </c>
      <c r="Y96" s="11">
        <f t="shared" si="21"/>
        <v>0</v>
      </c>
      <c r="Z96" s="11">
        <f t="shared" si="21"/>
        <v>0</v>
      </c>
      <c r="AA96" s="11">
        <f t="shared" si="21"/>
        <v>0</v>
      </c>
      <c r="AB96" s="11">
        <f t="shared" si="21"/>
        <v>0</v>
      </c>
      <c r="AC96" s="11">
        <f t="shared" si="21"/>
        <v>0</v>
      </c>
      <c r="AD96" s="11">
        <f t="shared" si="21"/>
        <v>0</v>
      </c>
      <c r="AE96" s="11">
        <f t="shared" si="21"/>
        <v>0</v>
      </c>
      <c r="AF96" s="11">
        <f t="shared" si="21"/>
        <v>0</v>
      </c>
      <c r="AG96" s="11">
        <f t="shared" si="21"/>
        <v>0</v>
      </c>
      <c r="AH96" s="11">
        <v>0</v>
      </c>
      <c r="AI96" s="11">
        <v>0</v>
      </c>
      <c r="AJ96" s="11">
        <f>SUM(AJ97)</f>
        <v>0</v>
      </c>
      <c r="AK96" s="11">
        <f t="shared" si="21"/>
        <v>0</v>
      </c>
      <c r="AL96" s="11">
        <f t="shared" si="21"/>
        <v>0</v>
      </c>
      <c r="AM96" s="11">
        <f t="shared" si="21"/>
        <v>0</v>
      </c>
      <c r="AN96" s="11">
        <f t="shared" si="21"/>
        <v>0</v>
      </c>
      <c r="AO96" s="11">
        <f t="shared" si="21"/>
        <v>0</v>
      </c>
      <c r="AP96" s="11">
        <f t="shared" si="21"/>
        <v>0</v>
      </c>
      <c r="AQ96" s="11">
        <f t="shared" si="21"/>
        <v>0</v>
      </c>
      <c r="AR96" s="11">
        <f t="shared" si="21"/>
        <v>0</v>
      </c>
      <c r="AS96" s="11">
        <f t="shared" si="21"/>
        <v>0</v>
      </c>
      <c r="AT96" s="11">
        <f t="shared" si="21"/>
        <v>0</v>
      </c>
      <c r="AU96" s="11">
        <v>0</v>
      </c>
      <c r="AV96" s="11">
        <v>0</v>
      </c>
      <c r="AW96" s="11">
        <f t="shared" si="15"/>
        <v>0</v>
      </c>
    </row>
    <row r="97" spans="1:49" s="72" customFormat="1">
      <c r="A97" s="44" t="s">
        <v>857</v>
      </c>
      <c r="B97" s="45" t="s">
        <v>1030</v>
      </c>
      <c r="C97" s="45" t="s">
        <v>1549</v>
      </c>
      <c r="D97" s="452" t="s">
        <v>2897</v>
      </c>
      <c r="E97" s="367" t="s">
        <v>1409</v>
      </c>
      <c r="F97" s="50"/>
      <c r="G97" s="468" t="s">
        <v>3062</v>
      </c>
      <c r="H97" s="50" t="s">
        <v>2335</v>
      </c>
      <c r="I97" s="42" t="s">
        <v>1518</v>
      </c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>
        <v>0</v>
      </c>
      <c r="V97" s="15">
        <v>0</v>
      </c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>
        <v>0</v>
      </c>
      <c r="AI97" s="15">
        <v>0</v>
      </c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>
        <v>0</v>
      </c>
      <c r="AV97" s="15">
        <v>0</v>
      </c>
      <c r="AW97" s="15">
        <f t="shared" si="15"/>
        <v>0</v>
      </c>
    </row>
    <row r="98" spans="1:49">
      <c r="A98" s="44"/>
      <c r="B98" s="45"/>
      <c r="C98" s="45"/>
      <c r="D98" s="45"/>
      <c r="E98" s="531"/>
      <c r="F98" s="50"/>
      <c r="G98" s="50"/>
      <c r="H98" s="50"/>
      <c r="I98" s="42"/>
      <c r="U98" s="15">
        <v>0</v>
      </c>
      <c r="V98" s="15">
        <v>0</v>
      </c>
      <c r="AH98" s="15">
        <v>0</v>
      </c>
      <c r="AI98" s="15">
        <v>0</v>
      </c>
      <c r="AU98" s="15">
        <v>0</v>
      </c>
      <c r="AV98" s="15">
        <v>0</v>
      </c>
      <c r="AW98" s="15">
        <f t="shared" si="15"/>
        <v>0</v>
      </c>
    </row>
    <row r="99" spans="1:49">
      <c r="A99" s="48"/>
      <c r="B99" s="42"/>
      <c r="C99" s="42"/>
      <c r="D99" s="42"/>
      <c r="E99" s="531"/>
      <c r="F99" s="50"/>
      <c r="G99" s="50"/>
      <c r="H99" s="50"/>
      <c r="I99" s="49" t="s">
        <v>1151</v>
      </c>
      <c r="J99" s="12">
        <f>SUM(J70,J95,J92)</f>
        <v>0</v>
      </c>
      <c r="K99" s="12">
        <f t="shared" ref="K99:AT99" si="22">SUM(K70,K95,K92)</f>
        <v>0</v>
      </c>
      <c r="L99" s="12">
        <f t="shared" si="22"/>
        <v>0</v>
      </c>
      <c r="M99" s="12">
        <f t="shared" si="22"/>
        <v>0</v>
      </c>
      <c r="N99" s="12">
        <f t="shared" si="22"/>
        <v>0</v>
      </c>
      <c r="O99" s="12">
        <f t="shared" si="22"/>
        <v>0</v>
      </c>
      <c r="P99" s="12">
        <f t="shared" si="22"/>
        <v>0</v>
      </c>
      <c r="Q99" s="12">
        <f t="shared" si="22"/>
        <v>0</v>
      </c>
      <c r="R99" s="12">
        <f t="shared" si="22"/>
        <v>0</v>
      </c>
      <c r="S99" s="12">
        <f t="shared" si="22"/>
        <v>0</v>
      </c>
      <c r="T99" s="12">
        <f t="shared" si="22"/>
        <v>0</v>
      </c>
      <c r="U99" s="12">
        <v>0</v>
      </c>
      <c r="V99" s="12">
        <v>0</v>
      </c>
      <c r="W99" s="12">
        <f>SUM(W70,W95,W92)</f>
        <v>0</v>
      </c>
      <c r="X99" s="12">
        <f t="shared" si="22"/>
        <v>0</v>
      </c>
      <c r="Y99" s="12">
        <f t="shared" si="22"/>
        <v>0</v>
      </c>
      <c r="Z99" s="12">
        <f t="shared" si="22"/>
        <v>0</v>
      </c>
      <c r="AA99" s="12">
        <f t="shared" si="22"/>
        <v>0</v>
      </c>
      <c r="AB99" s="12">
        <f t="shared" si="22"/>
        <v>0</v>
      </c>
      <c r="AC99" s="12">
        <f t="shared" si="22"/>
        <v>0</v>
      </c>
      <c r="AD99" s="12">
        <f t="shared" si="22"/>
        <v>0</v>
      </c>
      <c r="AE99" s="12">
        <f t="shared" si="22"/>
        <v>0</v>
      </c>
      <c r="AF99" s="12">
        <f t="shared" si="22"/>
        <v>0</v>
      </c>
      <c r="AG99" s="12">
        <f t="shared" si="22"/>
        <v>0</v>
      </c>
      <c r="AH99" s="12">
        <v>0</v>
      </c>
      <c r="AI99" s="12">
        <v>0</v>
      </c>
      <c r="AJ99" s="12">
        <f>SUM(AJ70,AJ95,AJ92)</f>
        <v>0</v>
      </c>
      <c r="AK99" s="12">
        <f t="shared" si="22"/>
        <v>0</v>
      </c>
      <c r="AL99" s="12">
        <f t="shared" si="22"/>
        <v>0</v>
      </c>
      <c r="AM99" s="12">
        <f t="shared" si="22"/>
        <v>0</v>
      </c>
      <c r="AN99" s="12">
        <f t="shared" si="22"/>
        <v>0</v>
      </c>
      <c r="AO99" s="12">
        <f t="shared" si="22"/>
        <v>0</v>
      </c>
      <c r="AP99" s="12">
        <f t="shared" si="22"/>
        <v>0</v>
      </c>
      <c r="AQ99" s="12">
        <f t="shared" si="22"/>
        <v>0</v>
      </c>
      <c r="AR99" s="12">
        <f t="shared" si="22"/>
        <v>0</v>
      </c>
      <c r="AS99" s="12">
        <f t="shared" si="22"/>
        <v>0</v>
      </c>
      <c r="AT99" s="12">
        <f t="shared" si="22"/>
        <v>0</v>
      </c>
      <c r="AU99" s="12">
        <v>0</v>
      </c>
      <c r="AV99" s="12">
        <v>0</v>
      </c>
      <c r="AW99" s="12">
        <f t="shared" si="15"/>
        <v>0</v>
      </c>
    </row>
    <row r="100" spans="1:49">
      <c r="A100" s="48"/>
      <c r="B100" s="42"/>
      <c r="C100" s="42"/>
      <c r="D100" s="42"/>
      <c r="E100" s="531"/>
      <c r="F100" s="50"/>
      <c r="G100" s="50"/>
      <c r="H100" s="50"/>
      <c r="I100" s="42"/>
    </row>
    <row r="101" spans="1:49">
      <c r="A101" s="48"/>
      <c r="B101" s="42"/>
      <c r="C101" s="42"/>
      <c r="D101" s="42"/>
      <c r="E101" s="531"/>
      <c r="F101" s="50"/>
      <c r="G101" s="50"/>
      <c r="H101" s="50"/>
      <c r="I101" s="146" t="s">
        <v>970</v>
      </c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</row>
    <row r="102" spans="1:49" ht="13.5" thickBot="1">
      <c r="A102" s="48"/>
      <c r="B102" s="509"/>
      <c r="C102" s="42"/>
      <c r="D102" s="42"/>
      <c r="E102" s="531"/>
      <c r="F102" s="50"/>
      <c r="G102" s="50"/>
      <c r="H102" s="50"/>
      <c r="I102" s="146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</row>
    <row r="103" spans="1:49" ht="35.25" customHeight="1" thickTop="1" thickBot="1">
      <c r="A103" s="48"/>
      <c r="B103" s="42"/>
      <c r="C103" s="42"/>
      <c r="D103" s="42"/>
      <c r="E103" s="531"/>
      <c r="F103" s="50"/>
      <c r="G103" s="50"/>
      <c r="H103" s="50"/>
      <c r="I103" s="5" t="s">
        <v>2331</v>
      </c>
      <c r="J103" s="364" t="s">
        <v>2891</v>
      </c>
      <c r="K103" s="364" t="s">
        <v>2879</v>
      </c>
      <c r="L103" s="364" t="s">
        <v>2880</v>
      </c>
      <c r="M103" s="364" t="s">
        <v>2881</v>
      </c>
      <c r="N103" s="364" t="s">
        <v>2882</v>
      </c>
      <c r="O103" s="364" t="s">
        <v>2883</v>
      </c>
      <c r="P103" s="364" t="s">
        <v>2884</v>
      </c>
      <c r="Q103" s="364" t="s">
        <v>2885</v>
      </c>
      <c r="R103" s="364" t="s">
        <v>2886</v>
      </c>
      <c r="S103" s="364" t="s">
        <v>2887</v>
      </c>
      <c r="T103" s="364" t="s">
        <v>2888</v>
      </c>
      <c r="U103" s="364" t="s">
        <v>2889</v>
      </c>
      <c r="V103" s="364" t="s">
        <v>2890</v>
      </c>
      <c r="W103" s="365" t="s">
        <v>2893</v>
      </c>
      <c r="X103" s="365" t="s">
        <v>2879</v>
      </c>
      <c r="Y103" s="365" t="s">
        <v>2880</v>
      </c>
      <c r="Z103" s="365" t="s">
        <v>2881</v>
      </c>
      <c r="AA103" s="365" t="s">
        <v>2882</v>
      </c>
      <c r="AB103" s="365" t="s">
        <v>2883</v>
      </c>
      <c r="AC103" s="365" t="s">
        <v>2884</v>
      </c>
      <c r="AD103" s="365" t="s">
        <v>2885</v>
      </c>
      <c r="AE103" s="365" t="s">
        <v>2886</v>
      </c>
      <c r="AF103" s="365" t="s">
        <v>2887</v>
      </c>
      <c r="AG103" s="365" t="s">
        <v>2888</v>
      </c>
      <c r="AH103" s="365" t="s">
        <v>2889</v>
      </c>
      <c r="AI103" s="365" t="s">
        <v>2890</v>
      </c>
      <c r="AJ103" s="366" t="s">
        <v>2892</v>
      </c>
      <c r="AK103" s="366" t="s">
        <v>2879</v>
      </c>
      <c r="AL103" s="366" t="s">
        <v>2880</v>
      </c>
      <c r="AM103" s="366" t="s">
        <v>2881</v>
      </c>
      <c r="AN103" s="366" t="s">
        <v>2882</v>
      </c>
      <c r="AO103" s="366" t="s">
        <v>2883</v>
      </c>
      <c r="AP103" s="366" t="s">
        <v>2884</v>
      </c>
      <c r="AQ103" s="366" t="s">
        <v>2885</v>
      </c>
      <c r="AR103" s="366" t="s">
        <v>2886</v>
      </c>
      <c r="AS103" s="366" t="s">
        <v>2887</v>
      </c>
      <c r="AT103" s="366" t="s">
        <v>2888</v>
      </c>
      <c r="AU103" s="366" t="s">
        <v>2889</v>
      </c>
      <c r="AV103" s="366" t="s">
        <v>2890</v>
      </c>
      <c r="AW103" s="368" t="s">
        <v>2895</v>
      </c>
    </row>
    <row r="104" spans="1:49">
      <c r="A104" s="48"/>
      <c r="B104" s="42"/>
      <c r="C104" s="42"/>
      <c r="D104" s="42"/>
      <c r="E104" s="531"/>
      <c r="F104" s="50"/>
      <c r="G104" s="50"/>
      <c r="H104" s="50"/>
      <c r="I104" s="34"/>
      <c r="J104" s="202" t="s">
        <v>1224</v>
      </c>
      <c r="K104" s="202">
        <v>1</v>
      </c>
      <c r="L104" s="202">
        <v>2</v>
      </c>
      <c r="M104" s="202">
        <v>3</v>
      </c>
      <c r="N104" s="202">
        <v>4</v>
      </c>
      <c r="O104" s="202">
        <v>5</v>
      </c>
      <c r="P104" s="202">
        <v>6</v>
      </c>
      <c r="Q104" s="202">
        <v>7</v>
      </c>
      <c r="R104" s="202">
        <v>8</v>
      </c>
      <c r="S104" s="202">
        <v>9</v>
      </c>
      <c r="T104" s="202">
        <v>10</v>
      </c>
      <c r="U104" s="202">
        <v>13</v>
      </c>
      <c r="V104" s="202">
        <v>14</v>
      </c>
      <c r="W104" s="202" t="s">
        <v>1224</v>
      </c>
      <c r="X104" s="202">
        <v>1</v>
      </c>
      <c r="Y104" s="202">
        <v>2</v>
      </c>
      <c r="Z104" s="202">
        <v>3</v>
      </c>
      <c r="AA104" s="202">
        <v>4</v>
      </c>
      <c r="AB104" s="202">
        <v>5</v>
      </c>
      <c r="AC104" s="202">
        <v>6</v>
      </c>
      <c r="AD104" s="202">
        <v>7</v>
      </c>
      <c r="AE104" s="202">
        <v>8</v>
      </c>
      <c r="AF104" s="202">
        <v>9</v>
      </c>
      <c r="AG104" s="202">
        <v>10</v>
      </c>
      <c r="AH104" s="202">
        <v>13</v>
      </c>
      <c r="AI104" s="202">
        <v>14</v>
      </c>
      <c r="AJ104" s="202" t="s">
        <v>1224</v>
      </c>
      <c r="AK104" s="202">
        <v>1</v>
      </c>
      <c r="AL104" s="202">
        <v>2</v>
      </c>
      <c r="AM104" s="202">
        <v>3</v>
      </c>
      <c r="AN104" s="202">
        <v>4</v>
      </c>
      <c r="AO104" s="202">
        <v>5</v>
      </c>
      <c r="AP104" s="202">
        <v>6</v>
      </c>
      <c r="AQ104" s="202">
        <v>7</v>
      </c>
      <c r="AR104" s="202">
        <v>8</v>
      </c>
      <c r="AS104" s="202">
        <v>9</v>
      </c>
      <c r="AT104" s="202">
        <v>10</v>
      </c>
      <c r="AU104" s="202">
        <v>13</v>
      </c>
      <c r="AV104" s="202">
        <v>14</v>
      </c>
      <c r="AW104" s="202">
        <v>15</v>
      </c>
    </row>
    <row r="105" spans="1:49">
      <c r="A105" s="48"/>
      <c r="B105" s="42"/>
      <c r="C105" s="42"/>
      <c r="D105" s="42"/>
      <c r="E105" s="531"/>
      <c r="F105" s="50"/>
      <c r="G105" s="50"/>
      <c r="H105" s="50"/>
      <c r="I105" s="276" t="s">
        <v>2336</v>
      </c>
      <c r="J105" s="277">
        <f>SUM(J99)</f>
        <v>0</v>
      </c>
      <c r="K105" s="277">
        <f t="shared" ref="K105:AT105" si="23">SUM(K99)</f>
        <v>0</v>
      </c>
      <c r="L105" s="277">
        <f t="shared" si="23"/>
        <v>0</v>
      </c>
      <c r="M105" s="277">
        <f t="shared" si="23"/>
        <v>0</v>
      </c>
      <c r="N105" s="277">
        <f t="shared" si="23"/>
        <v>0</v>
      </c>
      <c r="O105" s="277">
        <f t="shared" si="23"/>
        <v>0</v>
      </c>
      <c r="P105" s="277">
        <f t="shared" si="23"/>
        <v>0</v>
      </c>
      <c r="Q105" s="277">
        <f t="shared" si="23"/>
        <v>0</v>
      </c>
      <c r="R105" s="277">
        <f t="shared" si="23"/>
        <v>0</v>
      </c>
      <c r="S105" s="277">
        <f t="shared" si="23"/>
        <v>0</v>
      </c>
      <c r="T105" s="277">
        <f t="shared" si="23"/>
        <v>0</v>
      </c>
      <c r="U105" s="277">
        <v>0</v>
      </c>
      <c r="V105" s="277">
        <v>0</v>
      </c>
      <c r="W105" s="277">
        <f>SUM(W99)</f>
        <v>0</v>
      </c>
      <c r="X105" s="277">
        <f t="shared" si="23"/>
        <v>0</v>
      </c>
      <c r="Y105" s="277">
        <f t="shared" si="23"/>
        <v>0</v>
      </c>
      <c r="Z105" s="277">
        <f t="shared" si="23"/>
        <v>0</v>
      </c>
      <c r="AA105" s="277">
        <f t="shared" si="23"/>
        <v>0</v>
      </c>
      <c r="AB105" s="277">
        <f t="shared" si="23"/>
        <v>0</v>
      </c>
      <c r="AC105" s="277">
        <f t="shared" si="23"/>
        <v>0</v>
      </c>
      <c r="AD105" s="277">
        <f t="shared" si="23"/>
        <v>0</v>
      </c>
      <c r="AE105" s="277">
        <f t="shared" si="23"/>
        <v>0</v>
      </c>
      <c r="AF105" s="277">
        <f t="shared" si="23"/>
        <v>0</v>
      </c>
      <c r="AG105" s="277">
        <f t="shared" si="23"/>
        <v>0</v>
      </c>
      <c r="AH105" s="277">
        <v>0</v>
      </c>
      <c r="AI105" s="277">
        <v>0</v>
      </c>
      <c r="AJ105" s="277">
        <f>SUM(AJ99)</f>
        <v>0</v>
      </c>
      <c r="AK105" s="277">
        <f t="shared" si="23"/>
        <v>0</v>
      </c>
      <c r="AL105" s="277">
        <f t="shared" si="23"/>
        <v>0</v>
      </c>
      <c r="AM105" s="277">
        <f t="shared" si="23"/>
        <v>0</v>
      </c>
      <c r="AN105" s="277">
        <f t="shared" si="23"/>
        <v>0</v>
      </c>
      <c r="AO105" s="277">
        <f t="shared" si="23"/>
        <v>0</v>
      </c>
      <c r="AP105" s="277">
        <f t="shared" si="23"/>
        <v>0</v>
      </c>
      <c r="AQ105" s="277">
        <f t="shared" si="23"/>
        <v>0</v>
      </c>
      <c r="AR105" s="277">
        <f t="shared" si="23"/>
        <v>0</v>
      </c>
      <c r="AS105" s="277">
        <f t="shared" si="23"/>
        <v>0</v>
      </c>
      <c r="AT105" s="277">
        <f t="shared" si="23"/>
        <v>0</v>
      </c>
      <c r="AU105" s="277">
        <v>0</v>
      </c>
      <c r="AV105" s="277">
        <v>0</v>
      </c>
      <c r="AW105" s="277">
        <f>U105+AH105+AU105</f>
        <v>0</v>
      </c>
    </row>
    <row r="106" spans="1:49">
      <c r="A106" s="48"/>
      <c r="B106" s="42"/>
      <c r="C106" s="42"/>
      <c r="D106" s="42"/>
      <c r="E106" s="531"/>
      <c r="F106" s="50"/>
      <c r="G106" s="50"/>
      <c r="H106" s="50"/>
      <c r="I106" s="276"/>
      <c r="J106" s="277"/>
      <c r="K106" s="277"/>
      <c r="L106" s="277"/>
      <c r="M106" s="277"/>
      <c r="N106" s="277"/>
      <c r="O106" s="277"/>
      <c r="P106" s="277"/>
      <c r="Q106" s="277"/>
      <c r="R106" s="277"/>
      <c r="S106" s="277"/>
      <c r="T106" s="277"/>
      <c r="U106" s="277">
        <v>0</v>
      </c>
      <c r="V106" s="277">
        <v>0</v>
      </c>
      <c r="W106" s="277"/>
      <c r="X106" s="277"/>
      <c r="Y106" s="277"/>
      <c r="Z106" s="277"/>
      <c r="AA106" s="277"/>
      <c r="AB106" s="277"/>
      <c r="AC106" s="277"/>
      <c r="AD106" s="277"/>
      <c r="AE106" s="277"/>
      <c r="AF106" s="277"/>
      <c r="AG106" s="277"/>
      <c r="AH106" s="277">
        <v>0</v>
      </c>
      <c r="AI106" s="277">
        <v>0</v>
      </c>
      <c r="AJ106" s="277"/>
      <c r="AK106" s="277"/>
      <c r="AL106" s="277"/>
      <c r="AM106" s="277"/>
      <c r="AN106" s="277"/>
      <c r="AO106" s="277"/>
      <c r="AP106" s="277"/>
      <c r="AQ106" s="277"/>
      <c r="AR106" s="277"/>
      <c r="AS106" s="277"/>
      <c r="AT106" s="277"/>
      <c r="AU106" s="277">
        <v>0</v>
      </c>
      <c r="AV106" s="277">
        <v>0</v>
      </c>
      <c r="AW106" s="277">
        <f>U106+AH106+AU106</f>
        <v>0</v>
      </c>
    </row>
    <row r="107" spans="1:49">
      <c r="A107" s="48"/>
      <c r="B107" s="42"/>
      <c r="C107" s="42"/>
      <c r="D107" s="42"/>
      <c r="E107" s="531"/>
      <c r="F107" s="50"/>
      <c r="G107" s="50"/>
      <c r="H107" s="50"/>
      <c r="I107" s="276"/>
      <c r="J107" s="277"/>
      <c r="K107" s="277"/>
      <c r="L107" s="277"/>
      <c r="M107" s="277"/>
      <c r="N107" s="277"/>
      <c r="O107" s="277"/>
      <c r="P107" s="277"/>
      <c r="Q107" s="277"/>
      <c r="R107" s="277"/>
      <c r="S107" s="277"/>
      <c r="T107" s="277"/>
      <c r="U107" s="277">
        <v>0</v>
      </c>
      <c r="V107" s="277">
        <v>0</v>
      </c>
      <c r="W107" s="277"/>
      <c r="X107" s="277"/>
      <c r="Y107" s="277"/>
      <c r="Z107" s="277"/>
      <c r="AA107" s="277"/>
      <c r="AB107" s="277"/>
      <c r="AC107" s="277"/>
      <c r="AD107" s="277"/>
      <c r="AE107" s="277"/>
      <c r="AF107" s="277"/>
      <c r="AG107" s="277"/>
      <c r="AH107" s="277">
        <v>0</v>
      </c>
      <c r="AI107" s="277">
        <v>0</v>
      </c>
      <c r="AJ107" s="277"/>
      <c r="AK107" s="277"/>
      <c r="AL107" s="277"/>
      <c r="AM107" s="277"/>
      <c r="AN107" s="277"/>
      <c r="AO107" s="277"/>
      <c r="AP107" s="277"/>
      <c r="AQ107" s="277"/>
      <c r="AR107" s="277"/>
      <c r="AS107" s="277"/>
      <c r="AT107" s="277"/>
      <c r="AU107" s="277">
        <v>0</v>
      </c>
      <c r="AV107" s="277">
        <v>0</v>
      </c>
      <c r="AW107" s="277">
        <f>U107+AH107+AU107</f>
        <v>0</v>
      </c>
    </row>
    <row r="108" spans="1:49">
      <c r="A108" s="48"/>
      <c r="B108" s="42"/>
      <c r="C108" s="42"/>
      <c r="D108" s="42"/>
      <c r="E108" s="531"/>
      <c r="F108" s="50"/>
      <c r="G108" s="50"/>
      <c r="H108" s="50"/>
      <c r="I108" s="276"/>
      <c r="J108" s="277"/>
      <c r="K108" s="277"/>
      <c r="L108" s="277"/>
      <c r="M108" s="277"/>
      <c r="N108" s="277"/>
      <c r="O108" s="277"/>
      <c r="P108" s="277"/>
      <c r="Q108" s="277"/>
      <c r="R108" s="277"/>
      <c r="S108" s="277"/>
      <c r="T108" s="277"/>
      <c r="U108" s="277">
        <v>0</v>
      </c>
      <c r="V108" s="277">
        <v>0</v>
      </c>
      <c r="W108" s="277"/>
      <c r="X108" s="277"/>
      <c r="Y108" s="277"/>
      <c r="Z108" s="277"/>
      <c r="AA108" s="277"/>
      <c r="AB108" s="277"/>
      <c r="AC108" s="277"/>
      <c r="AD108" s="277"/>
      <c r="AE108" s="277"/>
      <c r="AF108" s="277"/>
      <c r="AG108" s="277"/>
      <c r="AH108" s="277">
        <v>0</v>
      </c>
      <c r="AI108" s="277">
        <v>0</v>
      </c>
      <c r="AJ108" s="277"/>
      <c r="AK108" s="277"/>
      <c r="AL108" s="277"/>
      <c r="AM108" s="277"/>
      <c r="AN108" s="277"/>
      <c r="AO108" s="277"/>
      <c r="AP108" s="277"/>
      <c r="AQ108" s="277"/>
      <c r="AR108" s="277"/>
      <c r="AS108" s="277"/>
      <c r="AT108" s="277"/>
      <c r="AU108" s="277">
        <v>0</v>
      </c>
      <c r="AV108" s="277">
        <v>0</v>
      </c>
      <c r="AW108" s="277">
        <f>U108+AH108+AU108</f>
        <v>0</v>
      </c>
    </row>
    <row r="109" spans="1:49">
      <c r="A109" s="48"/>
      <c r="B109" s="42"/>
      <c r="C109" s="42"/>
      <c r="D109" s="42"/>
      <c r="E109" s="531"/>
      <c r="F109" s="50"/>
      <c r="G109" s="50"/>
      <c r="H109" s="50"/>
      <c r="I109" s="276" t="s">
        <v>1631</v>
      </c>
      <c r="J109" s="277">
        <f>SUM(J105:J108)</f>
        <v>0</v>
      </c>
      <c r="K109" s="277">
        <f t="shared" ref="K109:AT109" si="24">SUM(K105:K108)</f>
        <v>0</v>
      </c>
      <c r="L109" s="277">
        <f t="shared" si="24"/>
        <v>0</v>
      </c>
      <c r="M109" s="277">
        <f t="shared" si="24"/>
        <v>0</v>
      </c>
      <c r="N109" s="277">
        <f t="shared" si="24"/>
        <v>0</v>
      </c>
      <c r="O109" s="277">
        <f t="shared" si="24"/>
        <v>0</v>
      </c>
      <c r="P109" s="277">
        <f t="shared" si="24"/>
        <v>0</v>
      </c>
      <c r="Q109" s="277">
        <f t="shared" si="24"/>
        <v>0</v>
      </c>
      <c r="R109" s="277">
        <f t="shared" si="24"/>
        <v>0</v>
      </c>
      <c r="S109" s="277">
        <f t="shared" si="24"/>
        <v>0</v>
      </c>
      <c r="T109" s="277">
        <f t="shared" si="24"/>
        <v>0</v>
      </c>
      <c r="U109" s="277">
        <v>0</v>
      </c>
      <c r="V109" s="277">
        <v>0</v>
      </c>
      <c r="W109" s="277">
        <f>SUM(W105:W108)</f>
        <v>0</v>
      </c>
      <c r="X109" s="277">
        <f t="shared" si="24"/>
        <v>0</v>
      </c>
      <c r="Y109" s="277">
        <f t="shared" si="24"/>
        <v>0</v>
      </c>
      <c r="Z109" s="277">
        <f t="shared" si="24"/>
        <v>0</v>
      </c>
      <c r="AA109" s="277">
        <f t="shared" si="24"/>
        <v>0</v>
      </c>
      <c r="AB109" s="277">
        <f t="shared" si="24"/>
        <v>0</v>
      </c>
      <c r="AC109" s="277">
        <f t="shared" si="24"/>
        <v>0</v>
      </c>
      <c r="AD109" s="277">
        <f t="shared" si="24"/>
        <v>0</v>
      </c>
      <c r="AE109" s="277">
        <f t="shared" si="24"/>
        <v>0</v>
      </c>
      <c r="AF109" s="277">
        <f t="shared" si="24"/>
        <v>0</v>
      </c>
      <c r="AG109" s="277">
        <f t="shared" si="24"/>
        <v>0</v>
      </c>
      <c r="AH109" s="277">
        <v>0</v>
      </c>
      <c r="AI109" s="277">
        <v>0</v>
      </c>
      <c r="AJ109" s="277">
        <f>SUM(AJ105:AJ108)</f>
        <v>0</v>
      </c>
      <c r="AK109" s="277">
        <f t="shared" si="24"/>
        <v>0</v>
      </c>
      <c r="AL109" s="277">
        <f t="shared" si="24"/>
        <v>0</v>
      </c>
      <c r="AM109" s="277">
        <f t="shared" si="24"/>
        <v>0</v>
      </c>
      <c r="AN109" s="277">
        <f t="shared" si="24"/>
        <v>0</v>
      </c>
      <c r="AO109" s="277">
        <f t="shared" si="24"/>
        <v>0</v>
      </c>
      <c r="AP109" s="277">
        <f t="shared" si="24"/>
        <v>0</v>
      </c>
      <c r="AQ109" s="277">
        <f t="shared" si="24"/>
        <v>0</v>
      </c>
      <c r="AR109" s="277">
        <f t="shared" si="24"/>
        <v>0</v>
      </c>
      <c r="AS109" s="277">
        <f t="shared" si="24"/>
        <v>0</v>
      </c>
      <c r="AT109" s="277">
        <f t="shared" si="24"/>
        <v>0</v>
      </c>
      <c r="AU109" s="277">
        <v>0</v>
      </c>
      <c r="AV109" s="277">
        <v>0</v>
      </c>
      <c r="AW109" s="277">
        <f>U109+AH109+AU109</f>
        <v>0</v>
      </c>
    </row>
    <row r="110" spans="1:49">
      <c r="A110" s="48"/>
      <c r="B110" s="42"/>
      <c r="C110" s="42"/>
      <c r="D110" s="42"/>
      <c r="E110" s="531"/>
      <c r="F110" s="50"/>
      <c r="G110" s="50"/>
      <c r="H110" s="50"/>
      <c r="I110" s="146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</row>
    <row r="111" spans="1:49">
      <c r="A111" s="48"/>
      <c r="B111" s="42"/>
      <c r="C111" s="42"/>
      <c r="D111" s="42"/>
      <c r="E111" s="531"/>
      <c r="F111" s="50"/>
      <c r="G111" s="50"/>
      <c r="H111" s="50"/>
      <c r="I111" s="54"/>
    </row>
    <row r="112" spans="1:49">
      <c r="A112" s="48"/>
      <c r="B112" s="42"/>
      <c r="C112" s="42"/>
      <c r="D112" s="42"/>
      <c r="E112" s="531"/>
      <c r="F112" s="50"/>
      <c r="G112" s="50"/>
      <c r="H112" s="50"/>
      <c r="I112" s="54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</row>
    <row r="113" spans="1:49" s="30" customFormat="1">
      <c r="A113" s="25" t="s">
        <v>1662</v>
      </c>
      <c r="B113" s="26"/>
      <c r="C113" s="26"/>
      <c r="D113" s="449"/>
      <c r="E113" s="26"/>
      <c r="F113" s="27"/>
      <c r="G113" s="27"/>
      <c r="H113" s="27"/>
      <c r="I113" s="26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</row>
    <row r="114" spans="1:49" s="30" customFormat="1">
      <c r="A114" s="25" t="s">
        <v>1729</v>
      </c>
      <c r="B114" s="26"/>
      <c r="C114" s="26"/>
      <c r="D114" s="449"/>
      <c r="E114" s="26"/>
      <c r="F114" s="27"/>
      <c r="G114" s="27"/>
      <c r="H114" s="27"/>
      <c r="I114" s="26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</row>
    <row r="115" spans="1:49" ht="13.5" thickBot="1">
      <c r="A115" s="25" t="s">
        <v>791</v>
      </c>
      <c r="B115" s="26"/>
      <c r="C115" s="26"/>
      <c r="D115" s="449"/>
      <c r="E115" s="26"/>
      <c r="F115" s="27"/>
      <c r="G115" s="27"/>
      <c r="H115" s="27"/>
      <c r="I115" s="26"/>
    </row>
    <row r="116" spans="1:49" s="151" customFormat="1" ht="36" customHeight="1" thickTop="1" thickBot="1">
      <c r="A116" s="147" t="s">
        <v>2079</v>
      </c>
      <c r="B116" s="5" t="s">
        <v>2080</v>
      </c>
      <c r="C116" s="5" t="s">
        <v>1335</v>
      </c>
      <c r="D116" s="450"/>
      <c r="E116" s="148" t="s">
        <v>1570</v>
      </c>
      <c r="F116" s="149" t="s">
        <v>1438</v>
      </c>
      <c r="G116" s="149"/>
      <c r="H116" s="149" t="s">
        <v>2332</v>
      </c>
      <c r="I116" s="5" t="s">
        <v>856</v>
      </c>
      <c r="J116" s="364" t="s">
        <v>2891</v>
      </c>
      <c r="K116" s="364" t="s">
        <v>2879</v>
      </c>
      <c r="L116" s="364" t="s">
        <v>2880</v>
      </c>
      <c r="M116" s="364" t="s">
        <v>2881</v>
      </c>
      <c r="N116" s="364" t="s">
        <v>2882</v>
      </c>
      <c r="O116" s="364" t="s">
        <v>2883</v>
      </c>
      <c r="P116" s="364" t="s">
        <v>2884</v>
      </c>
      <c r="Q116" s="364" t="s">
        <v>2885</v>
      </c>
      <c r="R116" s="364" t="s">
        <v>2886</v>
      </c>
      <c r="S116" s="364" t="s">
        <v>2887</v>
      </c>
      <c r="T116" s="364" t="s">
        <v>2888</v>
      </c>
      <c r="U116" s="364" t="s">
        <v>2889</v>
      </c>
      <c r="V116" s="364" t="s">
        <v>2890</v>
      </c>
      <c r="W116" s="365" t="s">
        <v>2893</v>
      </c>
      <c r="X116" s="365" t="s">
        <v>2879</v>
      </c>
      <c r="Y116" s="365" t="s">
        <v>2880</v>
      </c>
      <c r="Z116" s="365" t="s">
        <v>2881</v>
      </c>
      <c r="AA116" s="365" t="s">
        <v>2882</v>
      </c>
      <c r="AB116" s="365" t="s">
        <v>2883</v>
      </c>
      <c r="AC116" s="365" t="s">
        <v>2884</v>
      </c>
      <c r="AD116" s="365" t="s">
        <v>2885</v>
      </c>
      <c r="AE116" s="365" t="s">
        <v>2886</v>
      </c>
      <c r="AF116" s="365" t="s">
        <v>2887</v>
      </c>
      <c r="AG116" s="365" t="s">
        <v>2888</v>
      </c>
      <c r="AH116" s="365" t="s">
        <v>2889</v>
      </c>
      <c r="AI116" s="365" t="s">
        <v>2890</v>
      </c>
      <c r="AJ116" s="366" t="s">
        <v>2892</v>
      </c>
      <c r="AK116" s="366" t="s">
        <v>2879</v>
      </c>
      <c r="AL116" s="366" t="s">
        <v>2880</v>
      </c>
      <c r="AM116" s="366" t="s">
        <v>2881</v>
      </c>
      <c r="AN116" s="366" t="s">
        <v>2882</v>
      </c>
      <c r="AO116" s="366" t="s">
        <v>2883</v>
      </c>
      <c r="AP116" s="366" t="s">
        <v>2884</v>
      </c>
      <c r="AQ116" s="366" t="s">
        <v>2885</v>
      </c>
      <c r="AR116" s="366" t="s">
        <v>2886</v>
      </c>
      <c r="AS116" s="366" t="s">
        <v>2887</v>
      </c>
      <c r="AT116" s="366" t="s">
        <v>2888</v>
      </c>
      <c r="AU116" s="366" t="s">
        <v>2889</v>
      </c>
      <c r="AV116" s="366" t="s">
        <v>2890</v>
      </c>
      <c r="AW116" s="368" t="s">
        <v>2895</v>
      </c>
    </row>
    <row r="117" spans="1:49">
      <c r="A117" s="33"/>
      <c r="B117" s="34"/>
      <c r="C117" s="34"/>
      <c r="D117" s="34"/>
      <c r="E117" s="35"/>
      <c r="F117" s="36"/>
      <c r="G117" s="36"/>
      <c r="H117" s="36"/>
      <c r="I117" s="34"/>
      <c r="J117" s="202" t="s">
        <v>1224</v>
      </c>
      <c r="K117" s="202">
        <v>1</v>
      </c>
      <c r="L117" s="202">
        <v>2</v>
      </c>
      <c r="M117" s="202">
        <v>3</v>
      </c>
      <c r="N117" s="202">
        <v>4</v>
      </c>
      <c r="O117" s="202">
        <v>5</v>
      </c>
      <c r="P117" s="202">
        <v>6</v>
      </c>
      <c r="Q117" s="202">
        <v>7</v>
      </c>
      <c r="R117" s="202">
        <v>8</v>
      </c>
      <c r="S117" s="202">
        <v>9</v>
      </c>
      <c r="T117" s="202">
        <v>10</v>
      </c>
      <c r="U117" s="202">
        <v>13</v>
      </c>
      <c r="V117" s="202">
        <v>14</v>
      </c>
      <c r="W117" s="202" t="s">
        <v>1224</v>
      </c>
      <c r="X117" s="202">
        <v>1</v>
      </c>
      <c r="Y117" s="202">
        <v>2</v>
      </c>
      <c r="Z117" s="202">
        <v>3</v>
      </c>
      <c r="AA117" s="202">
        <v>4</v>
      </c>
      <c r="AB117" s="202">
        <v>5</v>
      </c>
      <c r="AC117" s="202">
        <v>6</v>
      </c>
      <c r="AD117" s="202">
        <v>7</v>
      </c>
      <c r="AE117" s="202">
        <v>8</v>
      </c>
      <c r="AF117" s="202">
        <v>9</v>
      </c>
      <c r="AG117" s="202">
        <v>10</v>
      </c>
      <c r="AH117" s="202">
        <v>13</v>
      </c>
      <c r="AI117" s="202">
        <v>14</v>
      </c>
      <c r="AJ117" s="202" t="s">
        <v>1224</v>
      </c>
      <c r="AK117" s="202">
        <v>1</v>
      </c>
      <c r="AL117" s="202">
        <v>2</v>
      </c>
      <c r="AM117" s="202">
        <v>3</v>
      </c>
      <c r="AN117" s="202">
        <v>4</v>
      </c>
      <c r="AO117" s="202">
        <v>5</v>
      </c>
      <c r="AP117" s="202">
        <v>6</v>
      </c>
      <c r="AQ117" s="202">
        <v>7</v>
      </c>
      <c r="AR117" s="202">
        <v>8</v>
      </c>
      <c r="AS117" s="202">
        <v>9</v>
      </c>
      <c r="AT117" s="202">
        <v>10</v>
      </c>
      <c r="AU117" s="202">
        <v>13</v>
      </c>
      <c r="AV117" s="202">
        <v>14</v>
      </c>
      <c r="AW117" s="202">
        <v>15</v>
      </c>
    </row>
    <row r="118" spans="1:49">
      <c r="A118" s="37"/>
      <c r="B118" s="38"/>
      <c r="C118" s="38"/>
      <c r="D118" s="38"/>
      <c r="E118" s="60"/>
      <c r="F118" s="61"/>
      <c r="G118" s="61"/>
      <c r="H118" s="61"/>
      <c r="I118" s="38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</row>
    <row r="119" spans="1:49">
      <c r="A119" s="41" t="s">
        <v>857</v>
      </c>
      <c r="B119" s="1" t="s">
        <v>1031</v>
      </c>
      <c r="C119" s="45" t="s">
        <v>1549</v>
      </c>
      <c r="D119" s="452"/>
      <c r="E119" s="531"/>
      <c r="F119" s="50"/>
      <c r="G119" s="50"/>
      <c r="H119" s="50"/>
      <c r="I119" s="1" t="s">
        <v>1007</v>
      </c>
    </row>
    <row r="120" spans="1:49">
      <c r="A120" s="41"/>
      <c r="B120" s="1"/>
      <c r="C120" s="42"/>
      <c r="D120" s="42"/>
      <c r="E120" s="531"/>
      <c r="F120" s="50"/>
      <c r="G120" s="50"/>
      <c r="H120" s="50"/>
      <c r="I120" s="1" t="s">
        <v>930</v>
      </c>
    </row>
    <row r="121" spans="1:49">
      <c r="A121" s="41"/>
      <c r="B121" s="1"/>
      <c r="C121" s="42"/>
      <c r="D121" s="42"/>
      <c r="E121" s="531"/>
      <c r="F121" s="50"/>
      <c r="G121" s="50"/>
      <c r="H121" s="50"/>
      <c r="I121" s="1"/>
    </row>
    <row r="122" spans="1:49">
      <c r="A122" s="41"/>
      <c r="B122" s="1"/>
      <c r="C122" s="42"/>
      <c r="D122" s="42"/>
      <c r="E122" s="531"/>
      <c r="F122" s="50"/>
      <c r="G122" s="50"/>
      <c r="H122" s="50"/>
      <c r="I122" s="49" t="s">
        <v>1559</v>
      </c>
      <c r="J122" s="12">
        <f>SUM(J123,J131,J133)</f>
        <v>0</v>
      </c>
      <c r="K122" s="12">
        <f t="shared" ref="K122:AT122" si="25">SUM(K123,K131,K133)</f>
        <v>0</v>
      </c>
      <c r="L122" s="12">
        <f t="shared" si="25"/>
        <v>0</v>
      </c>
      <c r="M122" s="12">
        <f t="shared" si="25"/>
        <v>0</v>
      </c>
      <c r="N122" s="12">
        <f t="shared" si="25"/>
        <v>0</v>
      </c>
      <c r="O122" s="12">
        <f t="shared" si="25"/>
        <v>0</v>
      </c>
      <c r="P122" s="12">
        <f t="shared" si="25"/>
        <v>0</v>
      </c>
      <c r="Q122" s="12">
        <f t="shared" si="25"/>
        <v>0</v>
      </c>
      <c r="R122" s="12">
        <f t="shared" si="25"/>
        <v>0</v>
      </c>
      <c r="S122" s="12">
        <f t="shared" si="25"/>
        <v>0</v>
      </c>
      <c r="T122" s="12">
        <f t="shared" si="25"/>
        <v>0</v>
      </c>
      <c r="U122" s="12">
        <v>0</v>
      </c>
      <c r="V122" s="12">
        <v>0</v>
      </c>
      <c r="W122" s="12">
        <f>SUM(W123,W131,W133)</f>
        <v>0</v>
      </c>
      <c r="X122" s="12">
        <f t="shared" si="25"/>
        <v>0</v>
      </c>
      <c r="Y122" s="12">
        <f t="shared" si="25"/>
        <v>0</v>
      </c>
      <c r="Z122" s="12">
        <f t="shared" si="25"/>
        <v>0</v>
      </c>
      <c r="AA122" s="12">
        <f t="shared" si="25"/>
        <v>0</v>
      </c>
      <c r="AB122" s="12">
        <f t="shared" si="25"/>
        <v>0</v>
      </c>
      <c r="AC122" s="12">
        <f t="shared" si="25"/>
        <v>0</v>
      </c>
      <c r="AD122" s="12">
        <f t="shared" si="25"/>
        <v>0</v>
      </c>
      <c r="AE122" s="12">
        <f t="shared" si="25"/>
        <v>0</v>
      </c>
      <c r="AF122" s="12">
        <f t="shared" si="25"/>
        <v>0</v>
      </c>
      <c r="AG122" s="12">
        <f t="shared" si="25"/>
        <v>0</v>
      </c>
      <c r="AH122" s="12">
        <v>0</v>
      </c>
      <c r="AI122" s="12">
        <v>0</v>
      </c>
      <c r="AJ122" s="12">
        <f>SUM(AJ123,AJ131,AJ133)</f>
        <v>0</v>
      </c>
      <c r="AK122" s="12">
        <f t="shared" si="25"/>
        <v>0</v>
      </c>
      <c r="AL122" s="12">
        <f t="shared" si="25"/>
        <v>0</v>
      </c>
      <c r="AM122" s="12">
        <f t="shared" si="25"/>
        <v>0</v>
      </c>
      <c r="AN122" s="12">
        <f t="shared" si="25"/>
        <v>0</v>
      </c>
      <c r="AO122" s="12">
        <f t="shared" si="25"/>
        <v>0</v>
      </c>
      <c r="AP122" s="12">
        <f t="shared" si="25"/>
        <v>0</v>
      </c>
      <c r="AQ122" s="12">
        <f t="shared" si="25"/>
        <v>0</v>
      </c>
      <c r="AR122" s="12">
        <f t="shared" si="25"/>
        <v>0</v>
      </c>
      <c r="AS122" s="12">
        <f t="shared" si="25"/>
        <v>0</v>
      </c>
      <c r="AT122" s="12">
        <f t="shared" si="25"/>
        <v>0</v>
      </c>
      <c r="AU122" s="12">
        <v>0</v>
      </c>
      <c r="AV122" s="12">
        <v>0</v>
      </c>
      <c r="AW122" s="12">
        <f t="shared" ref="AW122:AW153" si="26">U122+AH122+AU122</f>
        <v>0</v>
      </c>
    </row>
    <row r="123" spans="1:49">
      <c r="A123" s="44" t="s">
        <v>857</v>
      </c>
      <c r="B123" s="45" t="s">
        <v>1031</v>
      </c>
      <c r="C123" s="45" t="s">
        <v>1549</v>
      </c>
      <c r="D123" s="452" t="s">
        <v>2898</v>
      </c>
      <c r="E123" s="213" t="s">
        <v>771</v>
      </c>
      <c r="F123" s="65"/>
      <c r="G123" s="65"/>
      <c r="H123" s="65"/>
      <c r="I123" s="1" t="s">
        <v>1226</v>
      </c>
      <c r="J123" s="9">
        <f>SUM(J124:J125)</f>
        <v>0</v>
      </c>
      <c r="K123" s="9">
        <f t="shared" ref="K123:AT123" si="27">SUM(K124:K125)</f>
        <v>0</v>
      </c>
      <c r="L123" s="9">
        <f t="shared" si="27"/>
        <v>0</v>
      </c>
      <c r="M123" s="9">
        <f t="shared" si="27"/>
        <v>0</v>
      </c>
      <c r="N123" s="9">
        <f t="shared" si="27"/>
        <v>0</v>
      </c>
      <c r="O123" s="9">
        <f t="shared" si="27"/>
        <v>0</v>
      </c>
      <c r="P123" s="9">
        <f t="shared" si="27"/>
        <v>0</v>
      </c>
      <c r="Q123" s="9">
        <f t="shared" si="27"/>
        <v>0</v>
      </c>
      <c r="R123" s="9">
        <f t="shared" si="27"/>
        <v>0</v>
      </c>
      <c r="S123" s="9">
        <f t="shared" si="27"/>
        <v>0</v>
      </c>
      <c r="T123" s="9">
        <f t="shared" si="27"/>
        <v>0</v>
      </c>
      <c r="U123" s="9">
        <v>0</v>
      </c>
      <c r="V123" s="9">
        <v>0</v>
      </c>
      <c r="W123" s="9">
        <f>SUM(W124:W125)</f>
        <v>0</v>
      </c>
      <c r="X123" s="9">
        <f t="shared" si="27"/>
        <v>0</v>
      </c>
      <c r="Y123" s="9">
        <f t="shared" si="27"/>
        <v>0</v>
      </c>
      <c r="Z123" s="9">
        <f t="shared" si="27"/>
        <v>0</v>
      </c>
      <c r="AA123" s="9">
        <f t="shared" si="27"/>
        <v>0</v>
      </c>
      <c r="AB123" s="9">
        <f t="shared" si="27"/>
        <v>0</v>
      </c>
      <c r="AC123" s="9">
        <f t="shared" si="27"/>
        <v>0</v>
      </c>
      <c r="AD123" s="9">
        <f t="shared" si="27"/>
        <v>0</v>
      </c>
      <c r="AE123" s="9">
        <f t="shared" si="27"/>
        <v>0</v>
      </c>
      <c r="AF123" s="9">
        <f t="shared" si="27"/>
        <v>0</v>
      </c>
      <c r="AG123" s="9">
        <f t="shared" si="27"/>
        <v>0</v>
      </c>
      <c r="AH123" s="9">
        <v>0</v>
      </c>
      <c r="AI123" s="9">
        <v>0</v>
      </c>
      <c r="AJ123" s="9">
        <f>SUM(AJ124:AJ125)</f>
        <v>0</v>
      </c>
      <c r="AK123" s="9">
        <f t="shared" si="27"/>
        <v>0</v>
      </c>
      <c r="AL123" s="9">
        <f t="shared" si="27"/>
        <v>0</v>
      </c>
      <c r="AM123" s="9">
        <f t="shared" si="27"/>
        <v>0</v>
      </c>
      <c r="AN123" s="9">
        <f t="shared" si="27"/>
        <v>0</v>
      </c>
      <c r="AO123" s="9">
        <f t="shared" si="27"/>
        <v>0</v>
      </c>
      <c r="AP123" s="9">
        <f t="shared" si="27"/>
        <v>0</v>
      </c>
      <c r="AQ123" s="9">
        <f t="shared" si="27"/>
        <v>0</v>
      </c>
      <c r="AR123" s="9">
        <f t="shared" si="27"/>
        <v>0</v>
      </c>
      <c r="AS123" s="9">
        <f t="shared" si="27"/>
        <v>0</v>
      </c>
      <c r="AT123" s="9">
        <f t="shared" si="27"/>
        <v>0</v>
      </c>
      <c r="AU123" s="9">
        <v>0</v>
      </c>
      <c r="AV123" s="9">
        <v>0</v>
      </c>
      <c r="AW123" s="9">
        <f t="shared" si="26"/>
        <v>0</v>
      </c>
    </row>
    <row r="124" spans="1:49">
      <c r="A124" s="44" t="s">
        <v>857</v>
      </c>
      <c r="B124" s="45" t="s">
        <v>1031</v>
      </c>
      <c r="C124" s="45" t="s">
        <v>1549</v>
      </c>
      <c r="D124" s="452" t="s">
        <v>2898</v>
      </c>
      <c r="E124" s="367" t="s">
        <v>834</v>
      </c>
      <c r="F124" s="50"/>
      <c r="G124" s="468" t="s">
        <v>3062</v>
      </c>
      <c r="H124" s="50" t="s">
        <v>2335</v>
      </c>
      <c r="I124" s="42" t="s">
        <v>1165</v>
      </c>
      <c r="U124" s="15">
        <v>0</v>
      </c>
      <c r="V124" s="15">
        <v>0</v>
      </c>
      <c r="AH124" s="15">
        <v>0</v>
      </c>
      <c r="AI124" s="15">
        <v>0</v>
      </c>
      <c r="AU124" s="15">
        <v>0</v>
      </c>
      <c r="AV124" s="15">
        <v>0</v>
      </c>
      <c r="AW124" s="15">
        <f t="shared" si="26"/>
        <v>0</v>
      </c>
    </row>
    <row r="125" spans="1:49">
      <c r="A125" s="44" t="s">
        <v>857</v>
      </c>
      <c r="B125" s="45" t="s">
        <v>1031</v>
      </c>
      <c r="C125" s="45" t="s">
        <v>1549</v>
      </c>
      <c r="D125" s="452" t="s">
        <v>2898</v>
      </c>
      <c r="E125" s="367" t="s">
        <v>772</v>
      </c>
      <c r="F125" s="50"/>
      <c r="G125" s="468" t="s">
        <v>3062</v>
      </c>
      <c r="H125" s="50" t="s">
        <v>2335</v>
      </c>
      <c r="I125" s="42" t="s">
        <v>1227</v>
      </c>
      <c r="J125" s="15">
        <f>SUM(J126:J130)</f>
        <v>0</v>
      </c>
      <c r="K125" s="15">
        <f t="shared" ref="K125:AT125" si="28">SUM(K126:K130)</f>
        <v>0</v>
      </c>
      <c r="L125" s="15">
        <f t="shared" si="28"/>
        <v>0</v>
      </c>
      <c r="M125" s="15">
        <f t="shared" si="28"/>
        <v>0</v>
      </c>
      <c r="N125" s="15">
        <f t="shared" si="28"/>
        <v>0</v>
      </c>
      <c r="O125" s="15">
        <f t="shared" si="28"/>
        <v>0</v>
      </c>
      <c r="P125" s="15">
        <f t="shared" si="28"/>
        <v>0</v>
      </c>
      <c r="Q125" s="15">
        <f t="shared" si="28"/>
        <v>0</v>
      </c>
      <c r="R125" s="15">
        <f t="shared" si="28"/>
        <v>0</v>
      </c>
      <c r="S125" s="15">
        <f t="shared" si="28"/>
        <v>0</v>
      </c>
      <c r="T125" s="15">
        <f t="shared" si="28"/>
        <v>0</v>
      </c>
      <c r="U125" s="15">
        <v>0</v>
      </c>
      <c r="V125" s="15">
        <v>0</v>
      </c>
      <c r="W125" s="15">
        <f>SUM(W126:W130)</f>
        <v>0</v>
      </c>
      <c r="X125" s="15">
        <f t="shared" si="28"/>
        <v>0</v>
      </c>
      <c r="Y125" s="15">
        <f t="shared" si="28"/>
        <v>0</v>
      </c>
      <c r="Z125" s="15">
        <f t="shared" si="28"/>
        <v>0</v>
      </c>
      <c r="AA125" s="15">
        <f t="shared" si="28"/>
        <v>0</v>
      </c>
      <c r="AB125" s="15">
        <f t="shared" si="28"/>
        <v>0</v>
      </c>
      <c r="AC125" s="15">
        <f t="shared" si="28"/>
        <v>0</v>
      </c>
      <c r="AD125" s="15">
        <f t="shared" si="28"/>
        <v>0</v>
      </c>
      <c r="AE125" s="15">
        <f t="shared" si="28"/>
        <v>0</v>
      </c>
      <c r="AF125" s="15">
        <f t="shared" si="28"/>
        <v>0</v>
      </c>
      <c r="AG125" s="15">
        <f t="shared" si="28"/>
        <v>0</v>
      </c>
      <c r="AH125" s="15">
        <v>0</v>
      </c>
      <c r="AI125" s="15">
        <v>0</v>
      </c>
      <c r="AJ125" s="15">
        <f>SUM(AJ126:AJ130)</f>
        <v>0</v>
      </c>
      <c r="AK125" s="15">
        <f t="shared" si="28"/>
        <v>0</v>
      </c>
      <c r="AL125" s="15">
        <f t="shared" si="28"/>
        <v>0</v>
      </c>
      <c r="AM125" s="15">
        <f t="shared" si="28"/>
        <v>0</v>
      </c>
      <c r="AN125" s="15">
        <f t="shared" si="28"/>
        <v>0</v>
      </c>
      <c r="AO125" s="15">
        <f t="shared" si="28"/>
        <v>0</v>
      </c>
      <c r="AP125" s="15">
        <f t="shared" si="28"/>
        <v>0</v>
      </c>
      <c r="AQ125" s="15">
        <f t="shared" si="28"/>
        <v>0</v>
      </c>
      <c r="AR125" s="15">
        <f t="shared" si="28"/>
        <v>0</v>
      </c>
      <c r="AS125" s="15">
        <f t="shared" si="28"/>
        <v>0</v>
      </c>
      <c r="AT125" s="15">
        <f t="shared" si="28"/>
        <v>0</v>
      </c>
      <c r="AU125" s="15">
        <v>0</v>
      </c>
      <c r="AV125" s="15">
        <v>0</v>
      </c>
      <c r="AW125" s="15">
        <f t="shared" si="26"/>
        <v>0</v>
      </c>
    </row>
    <row r="126" spans="1:49" s="144" customFormat="1">
      <c r="A126" s="44" t="s">
        <v>857</v>
      </c>
      <c r="B126" s="45" t="s">
        <v>1031</v>
      </c>
      <c r="C126" s="45" t="s">
        <v>1549</v>
      </c>
      <c r="D126" s="452" t="s">
        <v>2898</v>
      </c>
      <c r="E126" s="140" t="s">
        <v>850</v>
      </c>
      <c r="F126" s="141" t="s">
        <v>38</v>
      </c>
      <c r="G126" s="468" t="s">
        <v>3062</v>
      </c>
      <c r="H126" s="50" t="s">
        <v>2335</v>
      </c>
      <c r="I126" s="142" t="s">
        <v>1119</v>
      </c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>
        <v>0</v>
      </c>
      <c r="V126" s="143">
        <v>0</v>
      </c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>
        <v>0</v>
      </c>
      <c r="AI126" s="143">
        <v>0</v>
      </c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  <c r="AU126" s="143">
        <v>0</v>
      </c>
      <c r="AV126" s="143">
        <v>0</v>
      </c>
      <c r="AW126" s="143">
        <f t="shared" si="26"/>
        <v>0</v>
      </c>
    </row>
    <row r="127" spans="1:49" s="144" customFormat="1">
      <c r="A127" s="44" t="s">
        <v>857</v>
      </c>
      <c r="B127" s="45" t="s">
        <v>1031</v>
      </c>
      <c r="C127" s="45" t="s">
        <v>1549</v>
      </c>
      <c r="D127" s="452" t="s">
        <v>2898</v>
      </c>
      <c r="E127" s="140" t="s">
        <v>851</v>
      </c>
      <c r="F127" s="141" t="s">
        <v>39</v>
      </c>
      <c r="G127" s="468" t="s">
        <v>3062</v>
      </c>
      <c r="H127" s="50" t="s">
        <v>2335</v>
      </c>
      <c r="I127" s="142" t="s">
        <v>1290</v>
      </c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>
        <v>0</v>
      </c>
      <c r="V127" s="143">
        <v>0</v>
      </c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>
        <v>0</v>
      </c>
      <c r="AI127" s="143">
        <v>0</v>
      </c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  <c r="AU127" s="143">
        <v>0</v>
      </c>
      <c r="AV127" s="143">
        <v>0</v>
      </c>
      <c r="AW127" s="143">
        <f t="shared" si="26"/>
        <v>0</v>
      </c>
    </row>
    <row r="128" spans="1:49" s="144" customFormat="1">
      <c r="A128" s="44" t="s">
        <v>857</v>
      </c>
      <c r="B128" s="45" t="s">
        <v>1031</v>
      </c>
      <c r="C128" s="45" t="s">
        <v>1549</v>
      </c>
      <c r="D128" s="452" t="s">
        <v>2898</v>
      </c>
      <c r="E128" s="140" t="s">
        <v>852</v>
      </c>
      <c r="F128" s="141" t="s">
        <v>40</v>
      </c>
      <c r="G128" s="468" t="s">
        <v>3062</v>
      </c>
      <c r="H128" s="50" t="s">
        <v>2335</v>
      </c>
      <c r="I128" s="142" t="s">
        <v>1733</v>
      </c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>
        <v>0</v>
      </c>
      <c r="V128" s="143">
        <v>0</v>
      </c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>
        <v>0</v>
      </c>
      <c r="AI128" s="143">
        <v>0</v>
      </c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  <c r="AU128" s="143">
        <v>0</v>
      </c>
      <c r="AV128" s="143">
        <v>0</v>
      </c>
      <c r="AW128" s="143">
        <f t="shared" si="26"/>
        <v>0</v>
      </c>
    </row>
    <row r="129" spans="1:49" s="144" customFormat="1">
      <c r="A129" s="44" t="s">
        <v>857</v>
      </c>
      <c r="B129" s="45" t="s">
        <v>1031</v>
      </c>
      <c r="C129" s="45" t="s">
        <v>1549</v>
      </c>
      <c r="D129" s="452" t="s">
        <v>2898</v>
      </c>
      <c r="E129" s="140" t="s">
        <v>853</v>
      </c>
      <c r="F129" s="141" t="s">
        <v>41</v>
      </c>
      <c r="G129" s="468" t="s">
        <v>3062</v>
      </c>
      <c r="H129" s="50" t="s">
        <v>2335</v>
      </c>
      <c r="I129" s="142" t="s">
        <v>1734</v>
      </c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>
        <v>0</v>
      </c>
      <c r="V129" s="143">
        <v>0</v>
      </c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>
        <v>0</v>
      </c>
      <c r="AI129" s="143">
        <v>0</v>
      </c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  <c r="AU129" s="143">
        <v>0</v>
      </c>
      <c r="AV129" s="143">
        <v>0</v>
      </c>
      <c r="AW129" s="143">
        <f t="shared" si="26"/>
        <v>0</v>
      </c>
    </row>
    <row r="130" spans="1:49" s="144" customFormat="1">
      <c r="A130" s="44" t="s">
        <v>857</v>
      </c>
      <c r="B130" s="45" t="s">
        <v>1031</v>
      </c>
      <c r="C130" s="45" t="s">
        <v>1549</v>
      </c>
      <c r="D130" s="452" t="s">
        <v>2898</v>
      </c>
      <c r="E130" s="140" t="s">
        <v>854</v>
      </c>
      <c r="F130" s="141" t="s">
        <v>42</v>
      </c>
      <c r="G130" s="468" t="s">
        <v>3062</v>
      </c>
      <c r="H130" s="50" t="s">
        <v>2335</v>
      </c>
      <c r="I130" s="142" t="s">
        <v>1735</v>
      </c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>
        <v>0</v>
      </c>
      <c r="V130" s="143">
        <v>0</v>
      </c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>
        <v>0</v>
      </c>
      <c r="AI130" s="143">
        <v>0</v>
      </c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  <c r="AU130" s="143">
        <v>0</v>
      </c>
      <c r="AV130" s="143">
        <v>0</v>
      </c>
      <c r="AW130" s="143">
        <f t="shared" si="26"/>
        <v>0</v>
      </c>
    </row>
    <row r="131" spans="1:49">
      <c r="A131" s="44" t="s">
        <v>857</v>
      </c>
      <c r="B131" s="45" t="s">
        <v>1031</v>
      </c>
      <c r="C131" s="45" t="s">
        <v>1549</v>
      </c>
      <c r="D131" s="452" t="s">
        <v>2898</v>
      </c>
      <c r="E131" s="213" t="s">
        <v>773</v>
      </c>
      <c r="F131" s="65"/>
      <c r="G131" s="65"/>
      <c r="H131" s="65"/>
      <c r="I131" s="1" t="s">
        <v>1362</v>
      </c>
      <c r="J131" s="9">
        <f>SUM(J132)</f>
        <v>0</v>
      </c>
      <c r="K131" s="9">
        <f t="shared" ref="K131:AT131" si="29">SUM(K132)</f>
        <v>0</v>
      </c>
      <c r="L131" s="9">
        <f t="shared" si="29"/>
        <v>0</v>
      </c>
      <c r="M131" s="9">
        <f t="shared" si="29"/>
        <v>0</v>
      </c>
      <c r="N131" s="9">
        <f t="shared" si="29"/>
        <v>0</v>
      </c>
      <c r="O131" s="9">
        <f t="shared" si="29"/>
        <v>0</v>
      </c>
      <c r="P131" s="9">
        <f t="shared" si="29"/>
        <v>0</v>
      </c>
      <c r="Q131" s="9">
        <f t="shared" si="29"/>
        <v>0</v>
      </c>
      <c r="R131" s="9">
        <f t="shared" si="29"/>
        <v>0</v>
      </c>
      <c r="S131" s="9">
        <f t="shared" si="29"/>
        <v>0</v>
      </c>
      <c r="T131" s="9">
        <f t="shared" si="29"/>
        <v>0</v>
      </c>
      <c r="U131" s="9">
        <v>0</v>
      </c>
      <c r="V131" s="9">
        <v>0</v>
      </c>
      <c r="W131" s="9">
        <f>SUM(W132)</f>
        <v>0</v>
      </c>
      <c r="X131" s="9">
        <f t="shared" si="29"/>
        <v>0</v>
      </c>
      <c r="Y131" s="9">
        <f t="shared" si="29"/>
        <v>0</v>
      </c>
      <c r="Z131" s="9">
        <f t="shared" si="29"/>
        <v>0</v>
      </c>
      <c r="AA131" s="9">
        <f t="shared" si="29"/>
        <v>0</v>
      </c>
      <c r="AB131" s="9">
        <f t="shared" si="29"/>
        <v>0</v>
      </c>
      <c r="AC131" s="9">
        <f t="shared" si="29"/>
        <v>0</v>
      </c>
      <c r="AD131" s="9">
        <f t="shared" si="29"/>
        <v>0</v>
      </c>
      <c r="AE131" s="9">
        <f t="shared" si="29"/>
        <v>0</v>
      </c>
      <c r="AF131" s="9">
        <f t="shared" si="29"/>
        <v>0</v>
      </c>
      <c r="AG131" s="9">
        <f t="shared" si="29"/>
        <v>0</v>
      </c>
      <c r="AH131" s="9">
        <v>0</v>
      </c>
      <c r="AI131" s="9">
        <v>0</v>
      </c>
      <c r="AJ131" s="9">
        <f>SUM(AJ132)</f>
        <v>0</v>
      </c>
      <c r="AK131" s="9">
        <f t="shared" si="29"/>
        <v>0</v>
      </c>
      <c r="AL131" s="9">
        <f t="shared" si="29"/>
        <v>0</v>
      </c>
      <c r="AM131" s="9">
        <f t="shared" si="29"/>
        <v>0</v>
      </c>
      <c r="AN131" s="9">
        <f t="shared" si="29"/>
        <v>0</v>
      </c>
      <c r="AO131" s="9">
        <f t="shared" si="29"/>
        <v>0</v>
      </c>
      <c r="AP131" s="9">
        <f t="shared" si="29"/>
        <v>0</v>
      </c>
      <c r="AQ131" s="9">
        <f t="shared" si="29"/>
        <v>0</v>
      </c>
      <c r="AR131" s="9">
        <f t="shared" si="29"/>
        <v>0</v>
      </c>
      <c r="AS131" s="9">
        <f t="shared" si="29"/>
        <v>0</v>
      </c>
      <c r="AT131" s="9">
        <f t="shared" si="29"/>
        <v>0</v>
      </c>
      <c r="AU131" s="9">
        <v>0</v>
      </c>
      <c r="AV131" s="9">
        <v>0</v>
      </c>
      <c r="AW131" s="9">
        <f t="shared" si="26"/>
        <v>0</v>
      </c>
    </row>
    <row r="132" spans="1:49">
      <c r="A132" s="44" t="s">
        <v>857</v>
      </c>
      <c r="B132" s="45" t="s">
        <v>1031</v>
      </c>
      <c r="C132" s="45" t="s">
        <v>1549</v>
      </c>
      <c r="D132" s="452" t="s">
        <v>2898</v>
      </c>
      <c r="E132" s="367" t="s">
        <v>785</v>
      </c>
      <c r="F132" s="50"/>
      <c r="G132" s="468" t="s">
        <v>3062</v>
      </c>
      <c r="H132" s="50" t="s">
        <v>2335</v>
      </c>
      <c r="I132" s="42" t="s">
        <v>1363</v>
      </c>
      <c r="U132" s="15">
        <v>0</v>
      </c>
      <c r="V132" s="15">
        <v>0</v>
      </c>
      <c r="AH132" s="15">
        <v>0</v>
      </c>
      <c r="AI132" s="15">
        <v>0</v>
      </c>
      <c r="AU132" s="15">
        <v>0</v>
      </c>
      <c r="AV132" s="15">
        <v>0</v>
      </c>
      <c r="AW132" s="15">
        <f t="shared" si="26"/>
        <v>0</v>
      </c>
    </row>
    <row r="133" spans="1:49">
      <c r="A133" s="44" t="s">
        <v>857</v>
      </c>
      <c r="B133" s="45" t="s">
        <v>1031</v>
      </c>
      <c r="C133" s="45" t="s">
        <v>1549</v>
      </c>
      <c r="D133" s="452" t="s">
        <v>2898</v>
      </c>
      <c r="E133" s="213" t="s">
        <v>1364</v>
      </c>
      <c r="F133" s="65"/>
      <c r="G133" s="65"/>
      <c r="H133" s="65"/>
      <c r="I133" s="1" t="s">
        <v>2104</v>
      </c>
      <c r="J133" s="9">
        <f>SUM(J134:J143)</f>
        <v>0</v>
      </c>
      <c r="K133" s="9">
        <f t="shared" ref="K133:AT133" si="30">SUM(K134:K143)</f>
        <v>0</v>
      </c>
      <c r="L133" s="9">
        <f t="shared" si="30"/>
        <v>0</v>
      </c>
      <c r="M133" s="9">
        <f t="shared" si="30"/>
        <v>0</v>
      </c>
      <c r="N133" s="9">
        <f t="shared" si="30"/>
        <v>0</v>
      </c>
      <c r="O133" s="9">
        <f t="shared" si="30"/>
        <v>0</v>
      </c>
      <c r="P133" s="9">
        <f t="shared" si="30"/>
        <v>0</v>
      </c>
      <c r="Q133" s="9">
        <f t="shared" si="30"/>
        <v>0</v>
      </c>
      <c r="R133" s="9">
        <f t="shared" si="30"/>
        <v>0</v>
      </c>
      <c r="S133" s="9">
        <f t="shared" si="30"/>
        <v>0</v>
      </c>
      <c r="T133" s="9">
        <f t="shared" si="30"/>
        <v>0</v>
      </c>
      <c r="U133" s="9">
        <v>0</v>
      </c>
      <c r="V133" s="9">
        <v>0</v>
      </c>
      <c r="W133" s="9">
        <f>SUM(W134:W143)</f>
        <v>0</v>
      </c>
      <c r="X133" s="9">
        <f t="shared" si="30"/>
        <v>0</v>
      </c>
      <c r="Y133" s="9">
        <f t="shared" si="30"/>
        <v>0</v>
      </c>
      <c r="Z133" s="9">
        <f t="shared" si="30"/>
        <v>0</v>
      </c>
      <c r="AA133" s="9">
        <f t="shared" si="30"/>
        <v>0</v>
      </c>
      <c r="AB133" s="9">
        <f t="shared" si="30"/>
        <v>0</v>
      </c>
      <c r="AC133" s="9">
        <f t="shared" si="30"/>
        <v>0</v>
      </c>
      <c r="AD133" s="9">
        <f t="shared" si="30"/>
        <v>0</v>
      </c>
      <c r="AE133" s="9">
        <f t="shared" si="30"/>
        <v>0</v>
      </c>
      <c r="AF133" s="9">
        <f t="shared" si="30"/>
        <v>0</v>
      </c>
      <c r="AG133" s="9">
        <f t="shared" si="30"/>
        <v>0</v>
      </c>
      <c r="AH133" s="9">
        <v>0</v>
      </c>
      <c r="AI133" s="9">
        <v>0</v>
      </c>
      <c r="AJ133" s="9">
        <f>SUM(AJ134:AJ143)</f>
        <v>0</v>
      </c>
      <c r="AK133" s="9">
        <f t="shared" si="30"/>
        <v>0</v>
      </c>
      <c r="AL133" s="9">
        <f t="shared" si="30"/>
        <v>0</v>
      </c>
      <c r="AM133" s="9">
        <f t="shared" si="30"/>
        <v>0</v>
      </c>
      <c r="AN133" s="9">
        <f t="shared" si="30"/>
        <v>0</v>
      </c>
      <c r="AO133" s="9">
        <f t="shared" si="30"/>
        <v>0</v>
      </c>
      <c r="AP133" s="9">
        <f t="shared" si="30"/>
        <v>0</v>
      </c>
      <c r="AQ133" s="9">
        <f t="shared" si="30"/>
        <v>0</v>
      </c>
      <c r="AR133" s="9">
        <f t="shared" si="30"/>
        <v>0</v>
      </c>
      <c r="AS133" s="9">
        <f t="shared" si="30"/>
        <v>0</v>
      </c>
      <c r="AT133" s="9">
        <f t="shared" si="30"/>
        <v>0</v>
      </c>
      <c r="AU133" s="9">
        <v>0</v>
      </c>
      <c r="AV133" s="9">
        <v>0</v>
      </c>
      <c r="AW133" s="9">
        <f t="shared" si="26"/>
        <v>0</v>
      </c>
    </row>
    <row r="134" spans="1:49">
      <c r="A134" s="44" t="s">
        <v>857</v>
      </c>
      <c r="B134" s="45" t="s">
        <v>1031</v>
      </c>
      <c r="C134" s="45" t="s">
        <v>1549</v>
      </c>
      <c r="D134" s="452" t="s">
        <v>2898</v>
      </c>
      <c r="E134" s="367" t="s">
        <v>786</v>
      </c>
      <c r="F134" s="50"/>
      <c r="G134" s="468" t="s">
        <v>3062</v>
      </c>
      <c r="H134" s="50" t="s">
        <v>2335</v>
      </c>
      <c r="I134" s="42" t="s">
        <v>1191</v>
      </c>
      <c r="U134" s="15">
        <v>0</v>
      </c>
      <c r="V134" s="15">
        <v>0</v>
      </c>
      <c r="AH134" s="15">
        <v>0</v>
      </c>
      <c r="AI134" s="15">
        <v>0</v>
      </c>
      <c r="AU134" s="15">
        <v>0</v>
      </c>
      <c r="AV134" s="15">
        <v>0</v>
      </c>
      <c r="AW134" s="15">
        <f t="shared" si="26"/>
        <v>0</v>
      </c>
    </row>
    <row r="135" spans="1:49">
      <c r="A135" s="44" t="s">
        <v>857</v>
      </c>
      <c r="B135" s="45" t="s">
        <v>1031</v>
      </c>
      <c r="C135" s="45" t="s">
        <v>1549</v>
      </c>
      <c r="D135" s="452" t="s">
        <v>2898</v>
      </c>
      <c r="E135" s="367" t="s">
        <v>1528</v>
      </c>
      <c r="F135" s="50"/>
      <c r="G135" s="468" t="s">
        <v>3062</v>
      </c>
      <c r="H135" s="50" t="s">
        <v>2335</v>
      </c>
      <c r="I135" s="42" t="s">
        <v>989</v>
      </c>
      <c r="U135" s="15">
        <v>0</v>
      </c>
      <c r="V135" s="15">
        <v>0</v>
      </c>
      <c r="AH135" s="15">
        <v>0</v>
      </c>
      <c r="AI135" s="15">
        <v>0</v>
      </c>
      <c r="AU135" s="15">
        <v>0</v>
      </c>
      <c r="AV135" s="15">
        <v>0</v>
      </c>
      <c r="AW135" s="15">
        <f t="shared" si="26"/>
        <v>0</v>
      </c>
    </row>
    <row r="136" spans="1:49">
      <c r="A136" s="44" t="s">
        <v>857</v>
      </c>
      <c r="B136" s="45" t="s">
        <v>1031</v>
      </c>
      <c r="C136" s="45" t="s">
        <v>1549</v>
      </c>
      <c r="D136" s="452" t="s">
        <v>2898</v>
      </c>
      <c r="E136" s="367" t="s">
        <v>1679</v>
      </c>
      <c r="F136" s="50"/>
      <c r="G136" s="468" t="s">
        <v>3062</v>
      </c>
      <c r="H136" s="50" t="s">
        <v>2335</v>
      </c>
      <c r="I136" s="42" t="s">
        <v>1048</v>
      </c>
      <c r="U136" s="15">
        <v>0</v>
      </c>
      <c r="V136" s="15">
        <v>0</v>
      </c>
      <c r="AH136" s="15">
        <v>0</v>
      </c>
      <c r="AI136" s="15">
        <v>0</v>
      </c>
      <c r="AU136" s="15">
        <v>0</v>
      </c>
      <c r="AV136" s="15">
        <v>0</v>
      </c>
      <c r="AW136" s="15">
        <f t="shared" si="26"/>
        <v>0</v>
      </c>
    </row>
    <row r="137" spans="1:49">
      <c r="A137" s="44" t="s">
        <v>857</v>
      </c>
      <c r="B137" s="45" t="s">
        <v>1031</v>
      </c>
      <c r="C137" s="45" t="s">
        <v>1549</v>
      </c>
      <c r="D137" s="452" t="s">
        <v>2898</v>
      </c>
      <c r="E137" s="367" t="s">
        <v>787</v>
      </c>
      <c r="F137" s="50"/>
      <c r="G137" s="468" t="s">
        <v>3062</v>
      </c>
      <c r="H137" s="50" t="s">
        <v>2335</v>
      </c>
      <c r="I137" s="42" t="s">
        <v>2078</v>
      </c>
      <c r="U137" s="15">
        <v>0</v>
      </c>
      <c r="V137" s="15">
        <v>0</v>
      </c>
      <c r="AH137" s="15">
        <v>0</v>
      </c>
      <c r="AI137" s="15">
        <v>0</v>
      </c>
      <c r="AU137" s="15">
        <v>0</v>
      </c>
      <c r="AV137" s="15">
        <v>0</v>
      </c>
      <c r="AW137" s="15">
        <f t="shared" si="26"/>
        <v>0</v>
      </c>
    </row>
    <row r="138" spans="1:49">
      <c r="A138" s="44" t="s">
        <v>857</v>
      </c>
      <c r="B138" s="45" t="s">
        <v>1031</v>
      </c>
      <c r="C138" s="45" t="s">
        <v>1549</v>
      </c>
      <c r="D138" s="452" t="s">
        <v>2898</v>
      </c>
      <c r="E138" s="367" t="s">
        <v>1116</v>
      </c>
      <c r="F138" s="50"/>
      <c r="G138" s="468" t="s">
        <v>3062</v>
      </c>
      <c r="H138" s="50" t="s">
        <v>2335</v>
      </c>
      <c r="I138" s="42" t="s">
        <v>1487</v>
      </c>
      <c r="U138" s="15">
        <v>0</v>
      </c>
      <c r="V138" s="15">
        <v>0</v>
      </c>
      <c r="AH138" s="15">
        <v>0</v>
      </c>
      <c r="AI138" s="15">
        <v>0</v>
      </c>
      <c r="AU138" s="15">
        <v>0</v>
      </c>
      <c r="AV138" s="15">
        <v>0</v>
      </c>
      <c r="AW138" s="15">
        <f t="shared" si="26"/>
        <v>0</v>
      </c>
    </row>
    <row r="139" spans="1:49">
      <c r="A139" s="44" t="s">
        <v>857</v>
      </c>
      <c r="B139" s="45" t="s">
        <v>1031</v>
      </c>
      <c r="C139" s="45" t="s">
        <v>1549</v>
      </c>
      <c r="D139" s="452" t="s">
        <v>2898</v>
      </c>
      <c r="E139" s="367" t="s">
        <v>1703</v>
      </c>
      <c r="F139" s="50"/>
      <c r="G139" s="468" t="s">
        <v>3062</v>
      </c>
      <c r="H139" s="50" t="s">
        <v>2335</v>
      </c>
      <c r="I139" s="42" t="s">
        <v>1047</v>
      </c>
      <c r="U139" s="15">
        <v>0</v>
      </c>
      <c r="V139" s="15">
        <v>0</v>
      </c>
      <c r="AH139" s="15">
        <v>0</v>
      </c>
      <c r="AI139" s="15">
        <v>0</v>
      </c>
      <c r="AU139" s="15">
        <v>0</v>
      </c>
      <c r="AV139" s="15">
        <v>0</v>
      </c>
      <c r="AW139" s="15">
        <f t="shared" si="26"/>
        <v>0</v>
      </c>
    </row>
    <row r="140" spans="1:49">
      <c r="A140" s="44" t="s">
        <v>857</v>
      </c>
      <c r="B140" s="45" t="s">
        <v>1031</v>
      </c>
      <c r="C140" s="45" t="s">
        <v>1549</v>
      </c>
      <c r="D140" s="452" t="s">
        <v>2898</v>
      </c>
      <c r="E140" s="367" t="s">
        <v>826</v>
      </c>
      <c r="F140" s="50"/>
      <c r="G140" s="468" t="s">
        <v>3062</v>
      </c>
      <c r="H140" s="50" t="s">
        <v>2335</v>
      </c>
      <c r="I140" s="42" t="s">
        <v>935</v>
      </c>
      <c r="U140" s="15">
        <v>0</v>
      </c>
      <c r="V140" s="15">
        <v>0</v>
      </c>
      <c r="AH140" s="15">
        <v>0</v>
      </c>
      <c r="AI140" s="15">
        <v>0</v>
      </c>
      <c r="AU140" s="15">
        <v>0</v>
      </c>
      <c r="AV140" s="15">
        <v>0</v>
      </c>
      <c r="AW140" s="15">
        <f t="shared" si="26"/>
        <v>0</v>
      </c>
    </row>
    <row r="141" spans="1:49">
      <c r="A141" s="44" t="s">
        <v>857</v>
      </c>
      <c r="B141" s="45" t="s">
        <v>1031</v>
      </c>
      <c r="C141" s="45" t="s">
        <v>1549</v>
      </c>
      <c r="D141" s="452" t="s">
        <v>2898</v>
      </c>
      <c r="E141" s="367" t="s">
        <v>1115</v>
      </c>
      <c r="F141" s="50"/>
      <c r="G141" s="468" t="s">
        <v>3062</v>
      </c>
      <c r="H141" s="50" t="s">
        <v>2335</v>
      </c>
      <c r="I141" s="42" t="s">
        <v>990</v>
      </c>
      <c r="U141" s="15">
        <v>0</v>
      </c>
      <c r="V141" s="15">
        <v>0</v>
      </c>
      <c r="AH141" s="15">
        <v>0</v>
      </c>
      <c r="AI141" s="15">
        <v>0</v>
      </c>
      <c r="AU141" s="15">
        <v>0</v>
      </c>
      <c r="AV141" s="15">
        <v>0</v>
      </c>
      <c r="AW141" s="15">
        <f t="shared" si="26"/>
        <v>0</v>
      </c>
    </row>
    <row r="142" spans="1:49">
      <c r="A142" s="44" t="s">
        <v>857</v>
      </c>
      <c r="B142" s="45" t="s">
        <v>1031</v>
      </c>
      <c r="C142" s="45" t="s">
        <v>1549</v>
      </c>
      <c r="D142" s="452" t="s">
        <v>2898</v>
      </c>
      <c r="E142" s="367" t="s">
        <v>1677</v>
      </c>
      <c r="F142" s="50"/>
      <c r="G142" s="468" t="s">
        <v>3062</v>
      </c>
      <c r="H142" s="50" t="s">
        <v>2335</v>
      </c>
      <c r="I142" s="42" t="s">
        <v>1688</v>
      </c>
      <c r="U142" s="15">
        <v>0</v>
      </c>
      <c r="V142" s="15">
        <v>0</v>
      </c>
      <c r="AH142" s="15">
        <v>0</v>
      </c>
      <c r="AI142" s="15">
        <v>0</v>
      </c>
      <c r="AU142" s="15">
        <v>0</v>
      </c>
      <c r="AV142" s="15">
        <v>0</v>
      </c>
      <c r="AW142" s="15">
        <f t="shared" si="26"/>
        <v>0</v>
      </c>
    </row>
    <row r="143" spans="1:49">
      <c r="A143" s="44" t="s">
        <v>857</v>
      </c>
      <c r="B143" s="45" t="s">
        <v>1031</v>
      </c>
      <c r="C143" s="45" t="s">
        <v>1549</v>
      </c>
      <c r="D143" s="452" t="s">
        <v>2898</v>
      </c>
      <c r="E143" s="367" t="s">
        <v>1677</v>
      </c>
      <c r="F143" s="50" t="s">
        <v>43</v>
      </c>
      <c r="G143" s="468" t="s">
        <v>3062</v>
      </c>
      <c r="H143" s="50" t="s">
        <v>2335</v>
      </c>
      <c r="I143" s="42" t="s">
        <v>25</v>
      </c>
      <c r="U143" s="15">
        <v>0</v>
      </c>
      <c r="V143" s="15">
        <v>0</v>
      </c>
      <c r="AH143" s="15">
        <v>0</v>
      </c>
      <c r="AI143" s="15">
        <v>0</v>
      </c>
      <c r="AU143" s="15">
        <v>0</v>
      </c>
      <c r="AV143" s="15">
        <v>0</v>
      </c>
      <c r="AW143" s="15">
        <f t="shared" si="26"/>
        <v>0</v>
      </c>
    </row>
    <row r="144" spans="1:49">
      <c r="A144" s="44"/>
      <c r="B144" s="45"/>
      <c r="C144" s="45"/>
      <c r="D144" s="45"/>
      <c r="E144" s="54"/>
      <c r="F144" s="65"/>
      <c r="G144" s="65"/>
      <c r="H144" s="65"/>
      <c r="I144" s="49" t="s">
        <v>3</v>
      </c>
      <c r="J144" s="6">
        <f>SUM(J145)</f>
        <v>0</v>
      </c>
      <c r="K144" s="6">
        <f t="shared" ref="K144:AT144" si="31">SUM(K145)</f>
        <v>0</v>
      </c>
      <c r="L144" s="6">
        <f t="shared" si="31"/>
        <v>0</v>
      </c>
      <c r="M144" s="6">
        <f t="shared" si="31"/>
        <v>0</v>
      </c>
      <c r="N144" s="6">
        <f t="shared" si="31"/>
        <v>0</v>
      </c>
      <c r="O144" s="6">
        <f t="shared" si="31"/>
        <v>0</v>
      </c>
      <c r="P144" s="6">
        <f t="shared" si="31"/>
        <v>0</v>
      </c>
      <c r="Q144" s="6">
        <f t="shared" si="31"/>
        <v>0</v>
      </c>
      <c r="R144" s="6">
        <f t="shared" si="31"/>
        <v>0</v>
      </c>
      <c r="S144" s="6">
        <f t="shared" si="31"/>
        <v>0</v>
      </c>
      <c r="T144" s="6">
        <f t="shared" si="31"/>
        <v>0</v>
      </c>
      <c r="U144" s="6">
        <v>0</v>
      </c>
      <c r="V144" s="6">
        <v>0</v>
      </c>
      <c r="W144" s="6">
        <f>SUM(W145)</f>
        <v>0</v>
      </c>
      <c r="X144" s="6">
        <f t="shared" si="31"/>
        <v>0</v>
      </c>
      <c r="Y144" s="6">
        <f t="shared" si="31"/>
        <v>0</v>
      </c>
      <c r="Z144" s="6">
        <f t="shared" si="31"/>
        <v>0</v>
      </c>
      <c r="AA144" s="6">
        <f t="shared" si="31"/>
        <v>0</v>
      </c>
      <c r="AB144" s="6">
        <f t="shared" si="31"/>
        <v>0</v>
      </c>
      <c r="AC144" s="6">
        <f t="shared" si="31"/>
        <v>0</v>
      </c>
      <c r="AD144" s="6">
        <f t="shared" si="31"/>
        <v>0</v>
      </c>
      <c r="AE144" s="6">
        <f t="shared" si="31"/>
        <v>0</v>
      </c>
      <c r="AF144" s="6">
        <f t="shared" si="31"/>
        <v>0</v>
      </c>
      <c r="AG144" s="6">
        <f t="shared" si="31"/>
        <v>0</v>
      </c>
      <c r="AH144" s="6">
        <v>0</v>
      </c>
      <c r="AI144" s="6">
        <v>0</v>
      </c>
      <c r="AJ144" s="6">
        <f>SUM(AJ145)</f>
        <v>0</v>
      </c>
      <c r="AK144" s="6">
        <f t="shared" si="31"/>
        <v>0</v>
      </c>
      <c r="AL144" s="6">
        <f t="shared" si="31"/>
        <v>0</v>
      </c>
      <c r="AM144" s="6">
        <f t="shared" si="31"/>
        <v>0</v>
      </c>
      <c r="AN144" s="6">
        <f t="shared" si="31"/>
        <v>0</v>
      </c>
      <c r="AO144" s="6">
        <f t="shared" si="31"/>
        <v>0</v>
      </c>
      <c r="AP144" s="6">
        <f t="shared" si="31"/>
        <v>0</v>
      </c>
      <c r="AQ144" s="6">
        <f t="shared" si="31"/>
        <v>0</v>
      </c>
      <c r="AR144" s="6">
        <f t="shared" si="31"/>
        <v>0</v>
      </c>
      <c r="AS144" s="6">
        <f t="shared" si="31"/>
        <v>0</v>
      </c>
      <c r="AT144" s="6">
        <f t="shared" si="31"/>
        <v>0</v>
      </c>
      <c r="AU144" s="6">
        <v>0</v>
      </c>
      <c r="AV144" s="6">
        <v>0</v>
      </c>
      <c r="AW144" s="6">
        <f t="shared" si="26"/>
        <v>0</v>
      </c>
    </row>
    <row r="145" spans="1:49">
      <c r="A145" s="44" t="s">
        <v>857</v>
      </c>
      <c r="B145" s="45" t="s">
        <v>1031</v>
      </c>
      <c r="C145" s="45" t="s">
        <v>1549</v>
      </c>
      <c r="D145" s="452" t="s">
        <v>2898</v>
      </c>
      <c r="E145" s="213" t="s">
        <v>833</v>
      </c>
      <c r="F145" s="65"/>
      <c r="G145" s="65"/>
      <c r="H145" s="65"/>
      <c r="I145" s="53" t="s">
        <v>1</v>
      </c>
      <c r="J145" s="9">
        <f>SUM(J146:J148)</f>
        <v>0</v>
      </c>
      <c r="K145" s="9">
        <f t="shared" ref="K145:AT145" si="32">SUM(K146:K148)</f>
        <v>0</v>
      </c>
      <c r="L145" s="9">
        <f t="shared" si="32"/>
        <v>0</v>
      </c>
      <c r="M145" s="9">
        <f t="shared" si="32"/>
        <v>0</v>
      </c>
      <c r="N145" s="9">
        <f t="shared" si="32"/>
        <v>0</v>
      </c>
      <c r="O145" s="9">
        <f t="shared" si="32"/>
        <v>0</v>
      </c>
      <c r="P145" s="9">
        <f t="shared" si="32"/>
        <v>0</v>
      </c>
      <c r="Q145" s="9">
        <f t="shared" si="32"/>
        <v>0</v>
      </c>
      <c r="R145" s="9">
        <f t="shared" si="32"/>
        <v>0</v>
      </c>
      <c r="S145" s="9">
        <f t="shared" si="32"/>
        <v>0</v>
      </c>
      <c r="T145" s="9">
        <f t="shared" si="32"/>
        <v>0</v>
      </c>
      <c r="U145" s="9">
        <v>0</v>
      </c>
      <c r="V145" s="9">
        <v>0</v>
      </c>
      <c r="W145" s="9">
        <f>SUM(W146:W148)</f>
        <v>0</v>
      </c>
      <c r="X145" s="9">
        <f t="shared" si="32"/>
        <v>0</v>
      </c>
      <c r="Y145" s="9">
        <f t="shared" si="32"/>
        <v>0</v>
      </c>
      <c r="Z145" s="9">
        <f t="shared" si="32"/>
        <v>0</v>
      </c>
      <c r="AA145" s="9">
        <f t="shared" si="32"/>
        <v>0</v>
      </c>
      <c r="AB145" s="9">
        <f t="shared" si="32"/>
        <v>0</v>
      </c>
      <c r="AC145" s="9">
        <f t="shared" si="32"/>
        <v>0</v>
      </c>
      <c r="AD145" s="9">
        <f t="shared" si="32"/>
        <v>0</v>
      </c>
      <c r="AE145" s="9">
        <f t="shared" si="32"/>
        <v>0</v>
      </c>
      <c r="AF145" s="9">
        <f t="shared" si="32"/>
        <v>0</v>
      </c>
      <c r="AG145" s="9">
        <f t="shared" si="32"/>
        <v>0</v>
      </c>
      <c r="AH145" s="9">
        <v>0</v>
      </c>
      <c r="AI145" s="9">
        <v>0</v>
      </c>
      <c r="AJ145" s="9">
        <f>SUM(AJ146:AJ148)</f>
        <v>0</v>
      </c>
      <c r="AK145" s="9">
        <f t="shared" si="32"/>
        <v>0</v>
      </c>
      <c r="AL145" s="9">
        <f t="shared" si="32"/>
        <v>0</v>
      </c>
      <c r="AM145" s="9">
        <f t="shared" si="32"/>
        <v>0</v>
      </c>
      <c r="AN145" s="9">
        <f t="shared" si="32"/>
        <v>0</v>
      </c>
      <c r="AO145" s="9">
        <f t="shared" si="32"/>
        <v>0</v>
      </c>
      <c r="AP145" s="9">
        <f t="shared" si="32"/>
        <v>0</v>
      </c>
      <c r="AQ145" s="9">
        <f t="shared" si="32"/>
        <v>0</v>
      </c>
      <c r="AR145" s="9">
        <f t="shared" si="32"/>
        <v>0</v>
      </c>
      <c r="AS145" s="9">
        <f t="shared" si="32"/>
        <v>0</v>
      </c>
      <c r="AT145" s="9">
        <f t="shared" si="32"/>
        <v>0</v>
      </c>
      <c r="AU145" s="9">
        <v>0</v>
      </c>
      <c r="AV145" s="9">
        <v>0</v>
      </c>
      <c r="AW145" s="9">
        <f t="shared" si="26"/>
        <v>0</v>
      </c>
    </row>
    <row r="146" spans="1:49">
      <c r="A146" s="44" t="s">
        <v>857</v>
      </c>
      <c r="B146" s="45" t="s">
        <v>1031</v>
      </c>
      <c r="C146" s="45" t="s">
        <v>1549</v>
      </c>
      <c r="D146" s="452" t="s">
        <v>2898</v>
      </c>
      <c r="E146" s="367" t="s">
        <v>1715</v>
      </c>
      <c r="F146" s="65"/>
      <c r="G146" s="468" t="s">
        <v>3062</v>
      </c>
      <c r="H146" s="50" t="s">
        <v>2335</v>
      </c>
      <c r="I146" s="42" t="s">
        <v>5</v>
      </c>
      <c r="U146" s="15">
        <v>0</v>
      </c>
      <c r="V146" s="15">
        <v>0</v>
      </c>
      <c r="AH146" s="15">
        <v>0</v>
      </c>
      <c r="AI146" s="15">
        <v>0</v>
      </c>
      <c r="AU146" s="15">
        <v>0</v>
      </c>
      <c r="AV146" s="15">
        <v>0</v>
      </c>
      <c r="AW146" s="15">
        <f t="shared" si="26"/>
        <v>0</v>
      </c>
    </row>
    <row r="147" spans="1:49">
      <c r="A147" s="44" t="s">
        <v>857</v>
      </c>
      <c r="B147" s="45" t="s">
        <v>1031</v>
      </c>
      <c r="C147" s="45" t="s">
        <v>1549</v>
      </c>
      <c r="D147" s="452" t="s">
        <v>2898</v>
      </c>
      <c r="E147" s="367" t="s">
        <v>1678</v>
      </c>
      <c r="F147" s="65"/>
      <c r="G147" s="468" t="s">
        <v>3062</v>
      </c>
      <c r="H147" s="50" t="s">
        <v>2335</v>
      </c>
      <c r="I147" s="42" t="s">
        <v>6</v>
      </c>
      <c r="U147" s="15">
        <v>0</v>
      </c>
      <c r="V147" s="15">
        <v>0</v>
      </c>
      <c r="AH147" s="15">
        <v>0</v>
      </c>
      <c r="AI147" s="15">
        <v>0</v>
      </c>
      <c r="AU147" s="15">
        <v>0</v>
      </c>
      <c r="AV147" s="15">
        <v>0</v>
      </c>
      <c r="AW147" s="15">
        <f t="shared" si="26"/>
        <v>0</v>
      </c>
    </row>
    <row r="148" spans="1:49" s="59" customFormat="1">
      <c r="A148" s="44" t="s">
        <v>857</v>
      </c>
      <c r="B148" s="45" t="s">
        <v>1031</v>
      </c>
      <c r="C148" s="77" t="s">
        <v>1549</v>
      </c>
      <c r="D148" s="452" t="s">
        <v>2898</v>
      </c>
      <c r="E148" s="57" t="s">
        <v>1517</v>
      </c>
      <c r="F148" s="58"/>
      <c r="G148" s="468" t="s">
        <v>3062</v>
      </c>
      <c r="H148" s="58" t="s">
        <v>2335</v>
      </c>
      <c r="I148" s="188" t="s">
        <v>2584</v>
      </c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>
        <v>0</v>
      </c>
      <c r="V148" s="13">
        <v>0</v>
      </c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>
        <v>0</v>
      </c>
      <c r="AI148" s="13">
        <v>0</v>
      </c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>
        <v>0</v>
      </c>
      <c r="AV148" s="13">
        <v>0</v>
      </c>
      <c r="AW148" s="13">
        <f t="shared" si="26"/>
        <v>0</v>
      </c>
    </row>
    <row r="149" spans="1:49" s="59" customFormat="1">
      <c r="A149" s="44"/>
      <c r="B149" s="45"/>
      <c r="C149" s="45"/>
      <c r="D149" s="45"/>
      <c r="E149" s="531"/>
      <c r="F149" s="50"/>
      <c r="G149" s="50"/>
      <c r="H149" s="50"/>
      <c r="I149" s="191" t="s">
        <v>1157</v>
      </c>
      <c r="J149" s="192">
        <f>SUM(J150)</f>
        <v>0</v>
      </c>
      <c r="K149" s="192">
        <f t="shared" ref="K149:AT150" si="33">SUM(K150)</f>
        <v>0</v>
      </c>
      <c r="L149" s="192">
        <f t="shared" si="33"/>
        <v>0</v>
      </c>
      <c r="M149" s="192">
        <f t="shared" si="33"/>
        <v>0</v>
      </c>
      <c r="N149" s="192">
        <f t="shared" si="33"/>
        <v>0</v>
      </c>
      <c r="O149" s="192">
        <f t="shared" si="33"/>
        <v>0</v>
      </c>
      <c r="P149" s="192">
        <f t="shared" si="33"/>
        <v>0</v>
      </c>
      <c r="Q149" s="192">
        <f t="shared" si="33"/>
        <v>0</v>
      </c>
      <c r="R149" s="192">
        <f t="shared" si="33"/>
        <v>0</v>
      </c>
      <c r="S149" s="192">
        <f t="shared" si="33"/>
        <v>0</v>
      </c>
      <c r="T149" s="192">
        <f t="shared" si="33"/>
        <v>0</v>
      </c>
      <c r="U149" s="192">
        <v>0</v>
      </c>
      <c r="V149" s="192">
        <v>0</v>
      </c>
      <c r="W149" s="192">
        <f>SUM(W150)</f>
        <v>0</v>
      </c>
      <c r="X149" s="192">
        <f t="shared" si="33"/>
        <v>0</v>
      </c>
      <c r="Y149" s="192">
        <f t="shared" si="33"/>
        <v>0</v>
      </c>
      <c r="Z149" s="192">
        <f t="shared" si="33"/>
        <v>0</v>
      </c>
      <c r="AA149" s="192">
        <f t="shared" si="33"/>
        <v>0</v>
      </c>
      <c r="AB149" s="192">
        <f t="shared" si="33"/>
        <v>0</v>
      </c>
      <c r="AC149" s="192">
        <f t="shared" si="33"/>
        <v>0</v>
      </c>
      <c r="AD149" s="192">
        <f t="shared" si="33"/>
        <v>0</v>
      </c>
      <c r="AE149" s="192">
        <f t="shared" si="33"/>
        <v>0</v>
      </c>
      <c r="AF149" s="192">
        <f t="shared" si="33"/>
        <v>0</v>
      </c>
      <c r="AG149" s="192">
        <f t="shared" si="33"/>
        <v>0</v>
      </c>
      <c r="AH149" s="192">
        <v>0</v>
      </c>
      <c r="AI149" s="192">
        <v>0</v>
      </c>
      <c r="AJ149" s="192">
        <f>SUM(AJ150)</f>
        <v>0</v>
      </c>
      <c r="AK149" s="192">
        <f t="shared" si="33"/>
        <v>0</v>
      </c>
      <c r="AL149" s="192">
        <f t="shared" si="33"/>
        <v>0</v>
      </c>
      <c r="AM149" s="192">
        <f t="shared" si="33"/>
        <v>0</v>
      </c>
      <c r="AN149" s="192">
        <f t="shared" si="33"/>
        <v>0</v>
      </c>
      <c r="AO149" s="192">
        <f t="shared" si="33"/>
        <v>0</v>
      </c>
      <c r="AP149" s="192">
        <f t="shared" si="33"/>
        <v>0</v>
      </c>
      <c r="AQ149" s="192">
        <f t="shared" si="33"/>
        <v>0</v>
      </c>
      <c r="AR149" s="192">
        <f t="shared" si="33"/>
        <v>0</v>
      </c>
      <c r="AS149" s="192">
        <f t="shared" si="33"/>
        <v>0</v>
      </c>
      <c r="AT149" s="192">
        <f t="shared" si="33"/>
        <v>0</v>
      </c>
      <c r="AU149" s="192">
        <v>0</v>
      </c>
      <c r="AV149" s="192">
        <v>0</v>
      </c>
      <c r="AW149" s="192">
        <f t="shared" si="26"/>
        <v>0</v>
      </c>
    </row>
    <row r="150" spans="1:49" s="59" customFormat="1">
      <c r="A150" s="44" t="s">
        <v>857</v>
      </c>
      <c r="B150" s="45" t="s">
        <v>1031</v>
      </c>
      <c r="C150" s="45" t="s">
        <v>1549</v>
      </c>
      <c r="D150" s="452" t="s">
        <v>2898</v>
      </c>
      <c r="E150" s="94" t="s">
        <v>1402</v>
      </c>
      <c r="F150" s="106"/>
      <c r="G150" s="106"/>
      <c r="H150" s="106"/>
      <c r="I150" s="74" t="s">
        <v>1158</v>
      </c>
      <c r="J150" s="19">
        <f>SUM(J151)</f>
        <v>0</v>
      </c>
      <c r="K150" s="19">
        <f t="shared" si="33"/>
        <v>0</v>
      </c>
      <c r="L150" s="19">
        <f t="shared" si="33"/>
        <v>0</v>
      </c>
      <c r="M150" s="19">
        <f t="shared" si="33"/>
        <v>0</v>
      </c>
      <c r="N150" s="19">
        <f t="shared" si="33"/>
        <v>0</v>
      </c>
      <c r="O150" s="19">
        <f t="shared" si="33"/>
        <v>0</v>
      </c>
      <c r="P150" s="19">
        <f t="shared" si="33"/>
        <v>0</v>
      </c>
      <c r="Q150" s="19">
        <f t="shared" si="33"/>
        <v>0</v>
      </c>
      <c r="R150" s="19">
        <f t="shared" si="33"/>
        <v>0</v>
      </c>
      <c r="S150" s="19">
        <f t="shared" si="33"/>
        <v>0</v>
      </c>
      <c r="T150" s="19">
        <f t="shared" si="33"/>
        <v>0</v>
      </c>
      <c r="U150" s="19">
        <v>0</v>
      </c>
      <c r="V150" s="19">
        <v>0</v>
      </c>
      <c r="W150" s="19">
        <f>SUM(W151)</f>
        <v>0</v>
      </c>
      <c r="X150" s="19">
        <f t="shared" si="33"/>
        <v>0</v>
      </c>
      <c r="Y150" s="19">
        <f t="shared" si="33"/>
        <v>0</v>
      </c>
      <c r="Z150" s="19">
        <f t="shared" si="33"/>
        <v>0</v>
      </c>
      <c r="AA150" s="19">
        <f t="shared" si="33"/>
        <v>0</v>
      </c>
      <c r="AB150" s="19">
        <f t="shared" si="33"/>
        <v>0</v>
      </c>
      <c r="AC150" s="19">
        <f t="shared" si="33"/>
        <v>0</v>
      </c>
      <c r="AD150" s="19">
        <f t="shared" si="33"/>
        <v>0</v>
      </c>
      <c r="AE150" s="19">
        <f t="shared" si="33"/>
        <v>0</v>
      </c>
      <c r="AF150" s="19">
        <f t="shared" si="33"/>
        <v>0</v>
      </c>
      <c r="AG150" s="19">
        <f t="shared" si="33"/>
        <v>0</v>
      </c>
      <c r="AH150" s="19">
        <v>0</v>
      </c>
      <c r="AI150" s="19">
        <v>0</v>
      </c>
      <c r="AJ150" s="19">
        <f>SUM(AJ151)</f>
        <v>0</v>
      </c>
      <c r="AK150" s="19">
        <f t="shared" si="33"/>
        <v>0</v>
      </c>
      <c r="AL150" s="19">
        <f t="shared" si="33"/>
        <v>0</v>
      </c>
      <c r="AM150" s="19">
        <f t="shared" si="33"/>
        <v>0</v>
      </c>
      <c r="AN150" s="19">
        <f t="shared" si="33"/>
        <v>0</v>
      </c>
      <c r="AO150" s="19">
        <f t="shared" si="33"/>
        <v>0</v>
      </c>
      <c r="AP150" s="19">
        <f t="shared" si="33"/>
        <v>0</v>
      </c>
      <c r="AQ150" s="19">
        <f t="shared" si="33"/>
        <v>0</v>
      </c>
      <c r="AR150" s="19">
        <f t="shared" si="33"/>
        <v>0</v>
      </c>
      <c r="AS150" s="19">
        <f t="shared" si="33"/>
        <v>0</v>
      </c>
      <c r="AT150" s="19">
        <f t="shared" si="33"/>
        <v>0</v>
      </c>
      <c r="AU150" s="19">
        <v>0</v>
      </c>
      <c r="AV150" s="19">
        <v>0</v>
      </c>
      <c r="AW150" s="19">
        <f t="shared" si="26"/>
        <v>0</v>
      </c>
    </row>
    <row r="151" spans="1:49" s="59" customFormat="1">
      <c r="A151" s="44" t="s">
        <v>857</v>
      </c>
      <c r="B151" s="45" t="s">
        <v>1031</v>
      </c>
      <c r="C151" s="45" t="s">
        <v>1549</v>
      </c>
      <c r="D151" s="452" t="s">
        <v>2898</v>
      </c>
      <c r="E151" s="367" t="s">
        <v>1409</v>
      </c>
      <c r="F151" s="50"/>
      <c r="G151" s="468" t="s">
        <v>3062</v>
      </c>
      <c r="H151" s="50" t="s">
        <v>2335</v>
      </c>
      <c r="I151" s="42" t="s">
        <v>1518</v>
      </c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>
        <v>0</v>
      </c>
      <c r="V151" s="13">
        <v>0</v>
      </c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>
        <v>0</v>
      </c>
      <c r="AI151" s="13">
        <v>0</v>
      </c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>
        <v>0</v>
      </c>
      <c r="AV151" s="13">
        <v>0</v>
      </c>
      <c r="AW151" s="13">
        <f t="shared" si="26"/>
        <v>0</v>
      </c>
    </row>
    <row r="152" spans="1:49">
      <c r="A152" s="44"/>
      <c r="B152" s="45"/>
      <c r="C152" s="45"/>
      <c r="D152" s="45"/>
      <c r="E152" s="367"/>
      <c r="F152" s="50"/>
      <c r="G152" s="50"/>
      <c r="H152" s="50"/>
      <c r="I152" s="42"/>
      <c r="U152" s="15">
        <v>0</v>
      </c>
      <c r="V152" s="15">
        <v>0</v>
      </c>
      <c r="AH152" s="15">
        <v>0</v>
      </c>
      <c r="AI152" s="15">
        <v>0</v>
      </c>
      <c r="AU152" s="15">
        <v>0</v>
      </c>
      <c r="AV152" s="15">
        <v>0</v>
      </c>
      <c r="AW152" s="15">
        <f t="shared" si="26"/>
        <v>0</v>
      </c>
    </row>
    <row r="153" spans="1:49">
      <c r="A153" s="48"/>
      <c r="B153" s="42"/>
      <c r="C153" s="42"/>
      <c r="D153" s="42"/>
      <c r="E153" s="531"/>
      <c r="F153" s="50"/>
      <c r="G153" s="50"/>
      <c r="H153" s="50"/>
      <c r="I153" s="49" t="s">
        <v>944</v>
      </c>
      <c r="J153" s="12">
        <f>SUM(J122,J144,J149)</f>
        <v>0</v>
      </c>
      <c r="K153" s="12">
        <f t="shared" ref="K153:AT153" si="34">SUM(K122,K144,K149)</f>
        <v>0</v>
      </c>
      <c r="L153" s="12">
        <f t="shared" si="34"/>
        <v>0</v>
      </c>
      <c r="M153" s="12">
        <f t="shared" si="34"/>
        <v>0</v>
      </c>
      <c r="N153" s="12">
        <f t="shared" si="34"/>
        <v>0</v>
      </c>
      <c r="O153" s="12">
        <f t="shared" si="34"/>
        <v>0</v>
      </c>
      <c r="P153" s="12">
        <f t="shared" si="34"/>
        <v>0</v>
      </c>
      <c r="Q153" s="12">
        <f t="shared" si="34"/>
        <v>0</v>
      </c>
      <c r="R153" s="12">
        <f t="shared" si="34"/>
        <v>0</v>
      </c>
      <c r="S153" s="12">
        <f t="shared" si="34"/>
        <v>0</v>
      </c>
      <c r="T153" s="12">
        <f t="shared" si="34"/>
        <v>0</v>
      </c>
      <c r="U153" s="12">
        <v>0</v>
      </c>
      <c r="V153" s="12">
        <v>0</v>
      </c>
      <c r="W153" s="12">
        <f>SUM(W122,W144,W149)</f>
        <v>0</v>
      </c>
      <c r="X153" s="12">
        <f t="shared" si="34"/>
        <v>0</v>
      </c>
      <c r="Y153" s="12">
        <f t="shared" si="34"/>
        <v>0</v>
      </c>
      <c r="Z153" s="12">
        <f t="shared" si="34"/>
        <v>0</v>
      </c>
      <c r="AA153" s="12">
        <f t="shared" si="34"/>
        <v>0</v>
      </c>
      <c r="AB153" s="12">
        <f t="shared" si="34"/>
        <v>0</v>
      </c>
      <c r="AC153" s="12">
        <f t="shared" si="34"/>
        <v>0</v>
      </c>
      <c r="AD153" s="12">
        <f t="shared" si="34"/>
        <v>0</v>
      </c>
      <c r="AE153" s="12">
        <f t="shared" si="34"/>
        <v>0</v>
      </c>
      <c r="AF153" s="12">
        <f t="shared" si="34"/>
        <v>0</v>
      </c>
      <c r="AG153" s="12">
        <f t="shared" si="34"/>
        <v>0</v>
      </c>
      <c r="AH153" s="12">
        <v>0</v>
      </c>
      <c r="AI153" s="12">
        <v>0</v>
      </c>
      <c r="AJ153" s="12">
        <f>SUM(AJ122,AJ144,AJ149)</f>
        <v>0</v>
      </c>
      <c r="AK153" s="12">
        <f t="shared" si="34"/>
        <v>0</v>
      </c>
      <c r="AL153" s="12">
        <f t="shared" si="34"/>
        <v>0</v>
      </c>
      <c r="AM153" s="12">
        <f t="shared" si="34"/>
        <v>0</v>
      </c>
      <c r="AN153" s="12">
        <f t="shared" si="34"/>
        <v>0</v>
      </c>
      <c r="AO153" s="12">
        <f t="shared" si="34"/>
        <v>0</v>
      </c>
      <c r="AP153" s="12">
        <f t="shared" si="34"/>
        <v>0</v>
      </c>
      <c r="AQ153" s="12">
        <f t="shared" si="34"/>
        <v>0</v>
      </c>
      <c r="AR153" s="12">
        <f t="shared" si="34"/>
        <v>0</v>
      </c>
      <c r="AS153" s="12">
        <f t="shared" si="34"/>
        <v>0</v>
      </c>
      <c r="AT153" s="12">
        <f t="shared" si="34"/>
        <v>0</v>
      </c>
      <c r="AU153" s="12">
        <v>0</v>
      </c>
      <c r="AV153" s="12">
        <v>0</v>
      </c>
      <c r="AW153" s="12">
        <f t="shared" si="26"/>
        <v>0</v>
      </c>
    </row>
    <row r="154" spans="1:49">
      <c r="A154" s="48"/>
      <c r="B154" s="42"/>
      <c r="C154" s="42"/>
      <c r="D154" s="42"/>
      <c r="E154" s="531"/>
      <c r="F154" s="50"/>
      <c r="G154" s="50"/>
      <c r="H154" s="50"/>
      <c r="I154" s="42"/>
    </row>
    <row r="155" spans="1:49">
      <c r="A155" s="48"/>
      <c r="B155" s="42"/>
      <c r="C155" s="42"/>
      <c r="D155" s="42"/>
      <c r="E155" s="531"/>
      <c r="F155" s="50"/>
      <c r="G155" s="50"/>
      <c r="H155" s="50"/>
      <c r="I155" s="146" t="s">
        <v>970</v>
      </c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</row>
    <row r="156" spans="1:49" ht="13.5" thickBot="1">
      <c r="A156" s="48"/>
      <c r="B156" s="42"/>
      <c r="C156" s="42"/>
      <c r="D156" s="42"/>
      <c r="E156" s="531"/>
      <c r="F156" s="50"/>
      <c r="G156" s="50"/>
      <c r="H156" s="50"/>
      <c r="I156" s="146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</row>
    <row r="157" spans="1:49" ht="35.25" customHeight="1" thickTop="1" thickBot="1">
      <c r="A157" s="48"/>
      <c r="B157" s="42"/>
      <c r="C157" s="42"/>
      <c r="D157" s="42"/>
      <c r="E157" s="531"/>
      <c r="F157" s="50"/>
      <c r="G157" s="50"/>
      <c r="H157" s="50"/>
      <c r="I157" s="5" t="s">
        <v>2331</v>
      </c>
      <c r="J157" s="364" t="s">
        <v>2891</v>
      </c>
      <c r="K157" s="364" t="s">
        <v>2879</v>
      </c>
      <c r="L157" s="364" t="s">
        <v>2880</v>
      </c>
      <c r="M157" s="364" t="s">
        <v>2881</v>
      </c>
      <c r="N157" s="364" t="s">
        <v>2882</v>
      </c>
      <c r="O157" s="364" t="s">
        <v>2883</v>
      </c>
      <c r="P157" s="364" t="s">
        <v>2884</v>
      </c>
      <c r="Q157" s="364" t="s">
        <v>2885</v>
      </c>
      <c r="R157" s="364" t="s">
        <v>2886</v>
      </c>
      <c r="S157" s="364" t="s">
        <v>2887</v>
      </c>
      <c r="T157" s="364" t="s">
        <v>2888</v>
      </c>
      <c r="U157" s="364" t="s">
        <v>2889</v>
      </c>
      <c r="V157" s="364" t="s">
        <v>2890</v>
      </c>
      <c r="W157" s="365" t="s">
        <v>2893</v>
      </c>
      <c r="X157" s="365" t="s">
        <v>2879</v>
      </c>
      <c r="Y157" s="365" t="s">
        <v>2880</v>
      </c>
      <c r="Z157" s="365" t="s">
        <v>2881</v>
      </c>
      <c r="AA157" s="365" t="s">
        <v>2882</v>
      </c>
      <c r="AB157" s="365" t="s">
        <v>2883</v>
      </c>
      <c r="AC157" s="365" t="s">
        <v>2884</v>
      </c>
      <c r="AD157" s="365" t="s">
        <v>2885</v>
      </c>
      <c r="AE157" s="365" t="s">
        <v>2886</v>
      </c>
      <c r="AF157" s="365" t="s">
        <v>2887</v>
      </c>
      <c r="AG157" s="365" t="s">
        <v>2888</v>
      </c>
      <c r="AH157" s="365" t="s">
        <v>2889</v>
      </c>
      <c r="AI157" s="365" t="s">
        <v>2890</v>
      </c>
      <c r="AJ157" s="366" t="s">
        <v>2892</v>
      </c>
      <c r="AK157" s="366" t="s">
        <v>2879</v>
      </c>
      <c r="AL157" s="366" t="s">
        <v>2880</v>
      </c>
      <c r="AM157" s="366" t="s">
        <v>2881</v>
      </c>
      <c r="AN157" s="366" t="s">
        <v>2882</v>
      </c>
      <c r="AO157" s="366" t="s">
        <v>2883</v>
      </c>
      <c r="AP157" s="366" t="s">
        <v>2884</v>
      </c>
      <c r="AQ157" s="366" t="s">
        <v>2885</v>
      </c>
      <c r="AR157" s="366" t="s">
        <v>2886</v>
      </c>
      <c r="AS157" s="366" t="s">
        <v>2887</v>
      </c>
      <c r="AT157" s="366" t="s">
        <v>2888</v>
      </c>
      <c r="AU157" s="366" t="s">
        <v>2889</v>
      </c>
      <c r="AV157" s="366" t="s">
        <v>2890</v>
      </c>
      <c r="AW157" s="368" t="s">
        <v>2895</v>
      </c>
    </row>
    <row r="158" spans="1:49">
      <c r="A158" s="48"/>
      <c r="B158" s="42"/>
      <c r="C158" s="42"/>
      <c r="D158" s="42"/>
      <c r="E158" s="531"/>
      <c r="F158" s="50"/>
      <c r="G158" s="50"/>
      <c r="H158" s="50"/>
      <c r="I158" s="34"/>
      <c r="J158" s="202" t="s">
        <v>1224</v>
      </c>
      <c r="K158" s="202">
        <v>1</v>
      </c>
      <c r="L158" s="202">
        <v>2</v>
      </c>
      <c r="M158" s="202">
        <v>3</v>
      </c>
      <c r="N158" s="202">
        <v>4</v>
      </c>
      <c r="O158" s="202">
        <v>5</v>
      </c>
      <c r="P158" s="202">
        <v>6</v>
      </c>
      <c r="Q158" s="202">
        <v>7</v>
      </c>
      <c r="R158" s="202">
        <v>8</v>
      </c>
      <c r="S158" s="202">
        <v>9</v>
      </c>
      <c r="T158" s="202">
        <v>10</v>
      </c>
      <c r="U158" s="202">
        <v>13</v>
      </c>
      <c r="V158" s="202">
        <v>14</v>
      </c>
      <c r="W158" s="202" t="s">
        <v>1224</v>
      </c>
      <c r="X158" s="202">
        <v>1</v>
      </c>
      <c r="Y158" s="202">
        <v>2</v>
      </c>
      <c r="Z158" s="202">
        <v>3</v>
      </c>
      <c r="AA158" s="202">
        <v>4</v>
      </c>
      <c r="AB158" s="202">
        <v>5</v>
      </c>
      <c r="AC158" s="202">
        <v>6</v>
      </c>
      <c r="AD158" s="202">
        <v>7</v>
      </c>
      <c r="AE158" s="202">
        <v>8</v>
      </c>
      <c r="AF158" s="202">
        <v>9</v>
      </c>
      <c r="AG158" s="202">
        <v>10</v>
      </c>
      <c r="AH158" s="202">
        <v>13</v>
      </c>
      <c r="AI158" s="202">
        <v>14</v>
      </c>
      <c r="AJ158" s="202" t="s">
        <v>1224</v>
      </c>
      <c r="AK158" s="202">
        <v>1</v>
      </c>
      <c r="AL158" s="202">
        <v>2</v>
      </c>
      <c r="AM158" s="202">
        <v>3</v>
      </c>
      <c r="AN158" s="202">
        <v>4</v>
      </c>
      <c r="AO158" s="202">
        <v>5</v>
      </c>
      <c r="AP158" s="202">
        <v>6</v>
      </c>
      <c r="AQ158" s="202">
        <v>7</v>
      </c>
      <c r="AR158" s="202">
        <v>8</v>
      </c>
      <c r="AS158" s="202">
        <v>9</v>
      </c>
      <c r="AT158" s="202">
        <v>10</v>
      </c>
      <c r="AU158" s="202">
        <v>13</v>
      </c>
      <c r="AV158" s="202">
        <v>14</v>
      </c>
      <c r="AW158" s="202">
        <v>15</v>
      </c>
    </row>
    <row r="159" spans="1:49">
      <c r="A159" s="48"/>
      <c r="B159" s="42"/>
      <c r="C159" s="42"/>
      <c r="D159" s="42"/>
      <c r="E159" s="531"/>
      <c r="F159" s="50"/>
      <c r="G159" s="50"/>
      <c r="H159" s="50"/>
      <c r="I159" s="276" t="s">
        <v>2336</v>
      </c>
      <c r="J159" s="277">
        <f>SUM(J153)</f>
        <v>0</v>
      </c>
      <c r="K159" s="277">
        <f t="shared" ref="K159:AT159" si="35">SUM(K153)</f>
        <v>0</v>
      </c>
      <c r="L159" s="277">
        <f t="shared" si="35"/>
        <v>0</v>
      </c>
      <c r="M159" s="277">
        <f t="shared" si="35"/>
        <v>0</v>
      </c>
      <c r="N159" s="277">
        <f t="shared" si="35"/>
        <v>0</v>
      </c>
      <c r="O159" s="277">
        <f t="shared" si="35"/>
        <v>0</v>
      </c>
      <c r="P159" s="277">
        <f t="shared" si="35"/>
        <v>0</v>
      </c>
      <c r="Q159" s="277">
        <f t="shared" si="35"/>
        <v>0</v>
      </c>
      <c r="R159" s="277">
        <f t="shared" si="35"/>
        <v>0</v>
      </c>
      <c r="S159" s="277">
        <f t="shared" si="35"/>
        <v>0</v>
      </c>
      <c r="T159" s="277">
        <f t="shared" si="35"/>
        <v>0</v>
      </c>
      <c r="U159" s="277">
        <v>0</v>
      </c>
      <c r="V159" s="277">
        <v>0</v>
      </c>
      <c r="W159" s="277">
        <f>SUM(W153)</f>
        <v>0</v>
      </c>
      <c r="X159" s="277">
        <f t="shared" si="35"/>
        <v>0</v>
      </c>
      <c r="Y159" s="277">
        <f t="shared" si="35"/>
        <v>0</v>
      </c>
      <c r="Z159" s="277">
        <f t="shared" si="35"/>
        <v>0</v>
      </c>
      <c r="AA159" s="277">
        <f t="shared" si="35"/>
        <v>0</v>
      </c>
      <c r="AB159" s="277">
        <f t="shared" si="35"/>
        <v>0</v>
      </c>
      <c r="AC159" s="277">
        <f t="shared" si="35"/>
        <v>0</v>
      </c>
      <c r="AD159" s="277">
        <f t="shared" si="35"/>
        <v>0</v>
      </c>
      <c r="AE159" s="277">
        <f t="shared" si="35"/>
        <v>0</v>
      </c>
      <c r="AF159" s="277">
        <f t="shared" si="35"/>
        <v>0</v>
      </c>
      <c r="AG159" s="277">
        <f t="shared" si="35"/>
        <v>0</v>
      </c>
      <c r="AH159" s="277">
        <v>0</v>
      </c>
      <c r="AI159" s="277">
        <v>0</v>
      </c>
      <c r="AJ159" s="277">
        <f>SUM(AJ153)</f>
        <v>0</v>
      </c>
      <c r="AK159" s="277">
        <f t="shared" si="35"/>
        <v>0</v>
      </c>
      <c r="AL159" s="277">
        <f t="shared" si="35"/>
        <v>0</v>
      </c>
      <c r="AM159" s="277">
        <f t="shared" si="35"/>
        <v>0</v>
      </c>
      <c r="AN159" s="277">
        <f t="shared" si="35"/>
        <v>0</v>
      </c>
      <c r="AO159" s="277">
        <f t="shared" si="35"/>
        <v>0</v>
      </c>
      <c r="AP159" s="277">
        <f t="shared" si="35"/>
        <v>0</v>
      </c>
      <c r="AQ159" s="277">
        <f t="shared" si="35"/>
        <v>0</v>
      </c>
      <c r="AR159" s="277">
        <f t="shared" si="35"/>
        <v>0</v>
      </c>
      <c r="AS159" s="277">
        <f t="shared" si="35"/>
        <v>0</v>
      </c>
      <c r="AT159" s="277">
        <f t="shared" si="35"/>
        <v>0</v>
      </c>
      <c r="AU159" s="277">
        <v>0</v>
      </c>
      <c r="AV159" s="277">
        <v>0</v>
      </c>
      <c r="AW159" s="277">
        <f>U159+AH159+AU159</f>
        <v>0</v>
      </c>
    </row>
    <row r="160" spans="1:49">
      <c r="A160" s="48"/>
      <c r="B160" s="42"/>
      <c r="C160" s="42"/>
      <c r="D160" s="42"/>
      <c r="E160" s="531"/>
      <c r="F160" s="50"/>
      <c r="G160" s="50"/>
      <c r="H160" s="50"/>
      <c r="I160" s="276"/>
      <c r="J160" s="277"/>
      <c r="K160" s="277"/>
      <c r="L160" s="277"/>
      <c r="M160" s="277"/>
      <c r="N160" s="277"/>
      <c r="O160" s="277"/>
      <c r="P160" s="277"/>
      <c r="Q160" s="277"/>
      <c r="R160" s="277"/>
      <c r="S160" s="277"/>
      <c r="T160" s="277"/>
      <c r="U160" s="277">
        <v>0</v>
      </c>
      <c r="V160" s="277">
        <v>0</v>
      </c>
      <c r="W160" s="277"/>
      <c r="X160" s="277"/>
      <c r="Y160" s="277"/>
      <c r="Z160" s="277"/>
      <c r="AA160" s="277"/>
      <c r="AB160" s="277"/>
      <c r="AC160" s="277"/>
      <c r="AD160" s="277"/>
      <c r="AE160" s="277"/>
      <c r="AF160" s="277"/>
      <c r="AG160" s="277"/>
      <c r="AH160" s="277">
        <v>0</v>
      </c>
      <c r="AI160" s="277">
        <v>0</v>
      </c>
      <c r="AJ160" s="277"/>
      <c r="AK160" s="277"/>
      <c r="AL160" s="277"/>
      <c r="AM160" s="277"/>
      <c r="AN160" s="277"/>
      <c r="AO160" s="277"/>
      <c r="AP160" s="277"/>
      <c r="AQ160" s="277"/>
      <c r="AR160" s="277"/>
      <c r="AS160" s="277"/>
      <c r="AT160" s="277"/>
      <c r="AU160" s="277">
        <v>0</v>
      </c>
      <c r="AV160" s="277">
        <v>0</v>
      </c>
      <c r="AW160" s="277">
        <f>U160+AH160+AU160</f>
        <v>0</v>
      </c>
    </row>
    <row r="161" spans="1:49">
      <c r="A161" s="48"/>
      <c r="B161" s="42"/>
      <c r="C161" s="42"/>
      <c r="D161" s="42"/>
      <c r="E161" s="531"/>
      <c r="F161" s="50"/>
      <c r="G161" s="50"/>
      <c r="H161" s="50"/>
      <c r="I161" s="276"/>
      <c r="J161" s="277"/>
      <c r="K161" s="277"/>
      <c r="L161" s="277"/>
      <c r="M161" s="277"/>
      <c r="N161" s="277"/>
      <c r="O161" s="277"/>
      <c r="P161" s="277"/>
      <c r="Q161" s="277"/>
      <c r="R161" s="277"/>
      <c r="S161" s="277"/>
      <c r="T161" s="277"/>
      <c r="U161" s="277">
        <v>0</v>
      </c>
      <c r="V161" s="277">
        <v>0</v>
      </c>
      <c r="W161" s="277"/>
      <c r="X161" s="277"/>
      <c r="Y161" s="277"/>
      <c r="Z161" s="277"/>
      <c r="AA161" s="277"/>
      <c r="AB161" s="277"/>
      <c r="AC161" s="277"/>
      <c r="AD161" s="277"/>
      <c r="AE161" s="277"/>
      <c r="AF161" s="277"/>
      <c r="AG161" s="277"/>
      <c r="AH161" s="277">
        <v>0</v>
      </c>
      <c r="AI161" s="277">
        <v>0</v>
      </c>
      <c r="AJ161" s="277"/>
      <c r="AK161" s="277"/>
      <c r="AL161" s="277"/>
      <c r="AM161" s="277"/>
      <c r="AN161" s="277"/>
      <c r="AO161" s="277"/>
      <c r="AP161" s="277"/>
      <c r="AQ161" s="277"/>
      <c r="AR161" s="277"/>
      <c r="AS161" s="277"/>
      <c r="AT161" s="277"/>
      <c r="AU161" s="277">
        <v>0</v>
      </c>
      <c r="AV161" s="277">
        <v>0</v>
      </c>
      <c r="AW161" s="277">
        <f>U161+AH161+AU161</f>
        <v>0</v>
      </c>
    </row>
    <row r="162" spans="1:49">
      <c r="A162" s="48"/>
      <c r="B162" s="42"/>
      <c r="C162" s="42"/>
      <c r="D162" s="42"/>
      <c r="E162" s="531"/>
      <c r="F162" s="50"/>
      <c r="G162" s="50"/>
      <c r="H162" s="50"/>
      <c r="I162" s="276"/>
      <c r="J162" s="277"/>
      <c r="K162" s="277"/>
      <c r="L162" s="277"/>
      <c r="M162" s="277"/>
      <c r="N162" s="277"/>
      <c r="O162" s="277"/>
      <c r="P162" s="277"/>
      <c r="Q162" s="277"/>
      <c r="R162" s="277"/>
      <c r="S162" s="277"/>
      <c r="T162" s="277"/>
      <c r="U162" s="277">
        <v>0</v>
      </c>
      <c r="V162" s="277">
        <v>0</v>
      </c>
      <c r="W162" s="277"/>
      <c r="X162" s="277"/>
      <c r="Y162" s="277"/>
      <c r="Z162" s="277"/>
      <c r="AA162" s="277"/>
      <c r="AB162" s="277"/>
      <c r="AC162" s="277"/>
      <c r="AD162" s="277"/>
      <c r="AE162" s="277"/>
      <c r="AF162" s="277"/>
      <c r="AG162" s="277"/>
      <c r="AH162" s="277">
        <v>0</v>
      </c>
      <c r="AI162" s="277">
        <v>0</v>
      </c>
      <c r="AJ162" s="277"/>
      <c r="AK162" s="277"/>
      <c r="AL162" s="277"/>
      <c r="AM162" s="277"/>
      <c r="AN162" s="277"/>
      <c r="AO162" s="277"/>
      <c r="AP162" s="277"/>
      <c r="AQ162" s="277"/>
      <c r="AR162" s="277"/>
      <c r="AS162" s="277"/>
      <c r="AT162" s="277"/>
      <c r="AU162" s="277">
        <v>0</v>
      </c>
      <c r="AV162" s="277">
        <v>0</v>
      </c>
      <c r="AW162" s="277">
        <f>U162+AH162+AU162</f>
        <v>0</v>
      </c>
    </row>
    <row r="163" spans="1:49">
      <c r="A163" s="48"/>
      <c r="B163" s="42"/>
      <c r="C163" s="42"/>
      <c r="D163" s="42"/>
      <c r="E163" s="531"/>
      <c r="F163" s="50"/>
      <c r="G163" s="50"/>
      <c r="H163" s="50"/>
      <c r="I163" s="276" t="s">
        <v>1631</v>
      </c>
      <c r="J163" s="277">
        <f>SUM(J159:J162)</f>
        <v>0</v>
      </c>
      <c r="K163" s="277">
        <f t="shared" ref="K163:AT163" si="36">SUM(K159:K162)</f>
        <v>0</v>
      </c>
      <c r="L163" s="277">
        <f t="shared" si="36"/>
        <v>0</v>
      </c>
      <c r="M163" s="277">
        <f t="shared" si="36"/>
        <v>0</v>
      </c>
      <c r="N163" s="277">
        <f t="shared" si="36"/>
        <v>0</v>
      </c>
      <c r="O163" s="277">
        <f t="shared" si="36"/>
        <v>0</v>
      </c>
      <c r="P163" s="277">
        <f t="shared" si="36"/>
        <v>0</v>
      </c>
      <c r="Q163" s="277">
        <f t="shared" si="36"/>
        <v>0</v>
      </c>
      <c r="R163" s="277">
        <f t="shared" si="36"/>
        <v>0</v>
      </c>
      <c r="S163" s="277">
        <f t="shared" si="36"/>
        <v>0</v>
      </c>
      <c r="T163" s="277">
        <f t="shared" si="36"/>
        <v>0</v>
      </c>
      <c r="U163" s="277">
        <v>0</v>
      </c>
      <c r="V163" s="277">
        <v>0</v>
      </c>
      <c r="W163" s="277">
        <f>SUM(W159:W162)</f>
        <v>0</v>
      </c>
      <c r="X163" s="277">
        <f t="shared" si="36"/>
        <v>0</v>
      </c>
      <c r="Y163" s="277">
        <f t="shared" si="36"/>
        <v>0</v>
      </c>
      <c r="Z163" s="277">
        <f t="shared" si="36"/>
        <v>0</v>
      </c>
      <c r="AA163" s="277">
        <f t="shared" si="36"/>
        <v>0</v>
      </c>
      <c r="AB163" s="277">
        <f t="shared" si="36"/>
        <v>0</v>
      </c>
      <c r="AC163" s="277">
        <f t="shared" si="36"/>
        <v>0</v>
      </c>
      <c r="AD163" s="277">
        <f t="shared" si="36"/>
        <v>0</v>
      </c>
      <c r="AE163" s="277">
        <f t="shared" si="36"/>
        <v>0</v>
      </c>
      <c r="AF163" s="277">
        <f t="shared" si="36"/>
        <v>0</v>
      </c>
      <c r="AG163" s="277">
        <f t="shared" si="36"/>
        <v>0</v>
      </c>
      <c r="AH163" s="277">
        <v>0</v>
      </c>
      <c r="AI163" s="277">
        <v>0</v>
      </c>
      <c r="AJ163" s="277">
        <f>SUM(AJ159:AJ162)</f>
        <v>0</v>
      </c>
      <c r="AK163" s="277">
        <f t="shared" si="36"/>
        <v>0</v>
      </c>
      <c r="AL163" s="277">
        <f t="shared" si="36"/>
        <v>0</v>
      </c>
      <c r="AM163" s="277">
        <f t="shared" si="36"/>
        <v>0</v>
      </c>
      <c r="AN163" s="277">
        <f t="shared" si="36"/>
        <v>0</v>
      </c>
      <c r="AO163" s="277">
        <f t="shared" si="36"/>
        <v>0</v>
      </c>
      <c r="AP163" s="277">
        <f t="shared" si="36"/>
        <v>0</v>
      </c>
      <c r="AQ163" s="277">
        <f t="shared" si="36"/>
        <v>0</v>
      </c>
      <c r="AR163" s="277">
        <f t="shared" si="36"/>
        <v>0</v>
      </c>
      <c r="AS163" s="277">
        <f t="shared" si="36"/>
        <v>0</v>
      </c>
      <c r="AT163" s="277">
        <f t="shared" si="36"/>
        <v>0</v>
      </c>
      <c r="AU163" s="277">
        <v>0</v>
      </c>
      <c r="AV163" s="277">
        <v>0</v>
      </c>
      <c r="AW163" s="277">
        <f>U163+AH163+AU163</f>
        <v>0</v>
      </c>
    </row>
    <row r="164" spans="1:49">
      <c r="A164" s="48"/>
      <c r="B164" s="42"/>
      <c r="C164" s="42"/>
      <c r="D164" s="42"/>
      <c r="E164" s="531"/>
      <c r="F164" s="50"/>
      <c r="G164" s="50"/>
      <c r="H164" s="50"/>
      <c r="I164" s="146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</row>
    <row r="165" spans="1:49">
      <c r="A165" s="48"/>
      <c r="B165" s="42"/>
      <c r="C165" s="42"/>
      <c r="D165" s="42"/>
      <c r="E165" s="531"/>
      <c r="F165" s="50"/>
      <c r="G165" s="50"/>
      <c r="H165" s="50"/>
      <c r="I165" s="14"/>
    </row>
    <row r="166" spans="1:49" ht="14.25">
      <c r="A166" s="48"/>
      <c r="B166" s="42"/>
      <c r="C166" s="42"/>
      <c r="D166" s="42"/>
      <c r="E166" s="531"/>
      <c r="F166" s="50"/>
      <c r="G166" s="50"/>
      <c r="H166" s="50"/>
      <c r="I166" s="64" t="s">
        <v>958</v>
      </c>
      <c r="J166" s="17">
        <f>SUM(J49,J99,J153)</f>
        <v>0</v>
      </c>
      <c r="K166" s="17">
        <f t="shared" ref="K166:AW166" si="37">SUM(K49,K99,K153)</f>
        <v>0</v>
      </c>
      <c r="L166" s="17">
        <f t="shared" si="37"/>
        <v>0</v>
      </c>
      <c r="M166" s="17">
        <f t="shared" si="37"/>
        <v>0</v>
      </c>
      <c r="N166" s="17">
        <f t="shared" si="37"/>
        <v>0</v>
      </c>
      <c r="O166" s="17">
        <f t="shared" si="37"/>
        <v>0</v>
      </c>
      <c r="P166" s="17">
        <f t="shared" si="37"/>
        <v>0</v>
      </c>
      <c r="Q166" s="17">
        <f t="shared" si="37"/>
        <v>0</v>
      </c>
      <c r="R166" s="17">
        <f t="shared" si="37"/>
        <v>0</v>
      </c>
      <c r="S166" s="17">
        <f t="shared" si="37"/>
        <v>0</v>
      </c>
      <c r="T166" s="17">
        <f t="shared" si="37"/>
        <v>0</v>
      </c>
      <c r="U166" s="17">
        <v>0</v>
      </c>
      <c r="V166" s="17">
        <v>0</v>
      </c>
      <c r="W166" s="17">
        <f>SUM(W49,W99,W153)</f>
        <v>0</v>
      </c>
      <c r="X166" s="17">
        <f t="shared" si="37"/>
        <v>0</v>
      </c>
      <c r="Y166" s="17">
        <f t="shared" si="37"/>
        <v>0</v>
      </c>
      <c r="Z166" s="17">
        <f t="shared" si="37"/>
        <v>0</v>
      </c>
      <c r="AA166" s="17">
        <f t="shared" si="37"/>
        <v>0</v>
      </c>
      <c r="AB166" s="17">
        <f t="shared" si="37"/>
        <v>0</v>
      </c>
      <c r="AC166" s="17">
        <f t="shared" si="37"/>
        <v>0</v>
      </c>
      <c r="AD166" s="17">
        <f t="shared" si="37"/>
        <v>0</v>
      </c>
      <c r="AE166" s="17">
        <f t="shared" si="37"/>
        <v>0</v>
      </c>
      <c r="AF166" s="17">
        <f t="shared" si="37"/>
        <v>0</v>
      </c>
      <c r="AG166" s="17">
        <f t="shared" si="37"/>
        <v>0</v>
      </c>
      <c r="AH166" s="17">
        <v>0</v>
      </c>
      <c r="AI166" s="17">
        <v>0</v>
      </c>
      <c r="AJ166" s="17">
        <f>SUM(AJ49,AJ99,AJ153)</f>
        <v>0</v>
      </c>
      <c r="AK166" s="17">
        <f t="shared" si="37"/>
        <v>0</v>
      </c>
      <c r="AL166" s="17">
        <f t="shared" si="37"/>
        <v>0</v>
      </c>
      <c r="AM166" s="17">
        <f t="shared" si="37"/>
        <v>0</v>
      </c>
      <c r="AN166" s="17">
        <f t="shared" si="37"/>
        <v>0</v>
      </c>
      <c r="AO166" s="17">
        <f t="shared" si="37"/>
        <v>0</v>
      </c>
      <c r="AP166" s="17">
        <f t="shared" si="37"/>
        <v>0</v>
      </c>
      <c r="AQ166" s="17">
        <f t="shared" si="37"/>
        <v>0</v>
      </c>
      <c r="AR166" s="17">
        <f t="shared" si="37"/>
        <v>0</v>
      </c>
      <c r="AS166" s="17">
        <f t="shared" si="37"/>
        <v>0</v>
      </c>
      <c r="AT166" s="17">
        <f t="shared" si="37"/>
        <v>0</v>
      </c>
      <c r="AU166" s="17">
        <v>0</v>
      </c>
      <c r="AV166" s="17">
        <v>0</v>
      </c>
      <c r="AW166" s="17">
        <f t="shared" si="37"/>
        <v>0</v>
      </c>
    </row>
    <row r="167" spans="1:49">
      <c r="A167" s="48"/>
      <c r="B167" s="42"/>
      <c r="C167" s="42"/>
      <c r="D167" s="42"/>
      <c r="E167" s="531"/>
      <c r="F167" s="50"/>
      <c r="G167" s="50"/>
      <c r="H167" s="50"/>
      <c r="I167" s="14"/>
    </row>
    <row r="168" spans="1:49">
      <c r="A168" s="48"/>
      <c r="B168" s="42"/>
      <c r="C168" s="42"/>
      <c r="D168" s="42"/>
      <c r="E168" s="531"/>
      <c r="F168" s="50"/>
      <c r="G168" s="50"/>
      <c r="H168" s="50"/>
      <c r="I168" s="146" t="s">
        <v>971</v>
      </c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</row>
    <row r="169" spans="1:49">
      <c r="A169" s="48"/>
      <c r="B169" s="42"/>
      <c r="C169" s="42"/>
      <c r="D169" s="42"/>
      <c r="E169" s="531"/>
      <c r="F169" s="50"/>
      <c r="G169" s="50"/>
      <c r="H169" s="50"/>
      <c r="I169" s="14"/>
    </row>
    <row r="170" spans="1:49">
      <c r="A170" s="48"/>
      <c r="B170" s="42"/>
      <c r="C170" s="42"/>
      <c r="D170" s="42"/>
      <c r="E170" s="531"/>
      <c r="F170" s="50"/>
      <c r="G170" s="50"/>
      <c r="H170" s="50"/>
      <c r="I170" s="42"/>
    </row>
    <row r="171" spans="1:49">
      <c r="A171" s="25" t="s">
        <v>2528</v>
      </c>
      <c r="B171" s="4"/>
      <c r="C171" s="4"/>
      <c r="D171" s="454"/>
      <c r="E171" s="532"/>
      <c r="F171" s="124"/>
      <c r="G171" s="124"/>
      <c r="H171" s="124"/>
      <c r="I171" s="4"/>
    </row>
    <row r="172" spans="1:49">
      <c r="A172" s="25" t="s">
        <v>878</v>
      </c>
      <c r="B172" s="4"/>
      <c r="C172" s="4"/>
      <c r="D172" s="454"/>
      <c r="E172" s="532"/>
      <c r="F172" s="124"/>
      <c r="G172" s="124"/>
      <c r="H172" s="124"/>
      <c r="I172" s="4"/>
    </row>
    <row r="173" spans="1:49">
      <c r="A173" s="25" t="s">
        <v>812</v>
      </c>
      <c r="B173" s="4"/>
      <c r="C173" s="4"/>
      <c r="D173" s="454"/>
      <c r="E173" s="532"/>
      <c r="F173" s="124"/>
      <c r="G173" s="124"/>
      <c r="H173" s="124"/>
      <c r="I173" s="4"/>
    </row>
    <row r="174" spans="1:49" ht="13.5" thickBot="1">
      <c r="A174" s="25" t="s">
        <v>703</v>
      </c>
      <c r="B174" s="4"/>
      <c r="C174" s="4"/>
      <c r="D174" s="454"/>
      <c r="E174" s="532"/>
      <c r="F174" s="124"/>
      <c r="G174" s="124"/>
      <c r="H174" s="124"/>
      <c r="I174" s="4"/>
    </row>
    <row r="175" spans="1:49" s="151" customFormat="1" ht="36" customHeight="1" thickTop="1" thickBot="1">
      <c r="A175" s="147" t="s">
        <v>2079</v>
      </c>
      <c r="B175" s="5" t="s">
        <v>2080</v>
      </c>
      <c r="C175" s="5" t="s">
        <v>1335</v>
      </c>
      <c r="D175" s="450"/>
      <c r="E175" s="148" t="s">
        <v>1570</v>
      </c>
      <c r="F175" s="149" t="s">
        <v>1438</v>
      </c>
      <c r="G175" s="149"/>
      <c r="H175" s="149" t="s">
        <v>2332</v>
      </c>
      <c r="I175" s="5" t="s">
        <v>856</v>
      </c>
      <c r="J175" s="364" t="s">
        <v>2891</v>
      </c>
      <c r="K175" s="364" t="s">
        <v>2879</v>
      </c>
      <c r="L175" s="364" t="s">
        <v>2880</v>
      </c>
      <c r="M175" s="364" t="s">
        <v>2881</v>
      </c>
      <c r="N175" s="364" t="s">
        <v>2882</v>
      </c>
      <c r="O175" s="364" t="s">
        <v>2883</v>
      </c>
      <c r="P175" s="364" t="s">
        <v>2884</v>
      </c>
      <c r="Q175" s="364" t="s">
        <v>2885</v>
      </c>
      <c r="R175" s="364" t="s">
        <v>2886</v>
      </c>
      <c r="S175" s="364" t="s">
        <v>2887</v>
      </c>
      <c r="T175" s="364" t="s">
        <v>2888</v>
      </c>
      <c r="U175" s="364" t="s">
        <v>2889</v>
      </c>
      <c r="V175" s="364" t="s">
        <v>2890</v>
      </c>
      <c r="W175" s="365" t="s">
        <v>2893</v>
      </c>
      <c r="X175" s="365" t="s">
        <v>2879</v>
      </c>
      <c r="Y175" s="365" t="s">
        <v>2880</v>
      </c>
      <c r="Z175" s="365" t="s">
        <v>2881</v>
      </c>
      <c r="AA175" s="365" t="s">
        <v>2882</v>
      </c>
      <c r="AB175" s="365" t="s">
        <v>2883</v>
      </c>
      <c r="AC175" s="365" t="s">
        <v>2884</v>
      </c>
      <c r="AD175" s="365" t="s">
        <v>2885</v>
      </c>
      <c r="AE175" s="365" t="s">
        <v>2886</v>
      </c>
      <c r="AF175" s="365" t="s">
        <v>2887</v>
      </c>
      <c r="AG175" s="365" t="s">
        <v>2888</v>
      </c>
      <c r="AH175" s="365" t="s">
        <v>2889</v>
      </c>
      <c r="AI175" s="365" t="s">
        <v>2890</v>
      </c>
      <c r="AJ175" s="366" t="s">
        <v>2892</v>
      </c>
      <c r="AK175" s="366" t="s">
        <v>2879</v>
      </c>
      <c r="AL175" s="366" t="s">
        <v>2880</v>
      </c>
      <c r="AM175" s="366" t="s">
        <v>2881</v>
      </c>
      <c r="AN175" s="366" t="s">
        <v>2882</v>
      </c>
      <c r="AO175" s="366" t="s">
        <v>2883</v>
      </c>
      <c r="AP175" s="366" t="s">
        <v>2884</v>
      </c>
      <c r="AQ175" s="366" t="s">
        <v>2885</v>
      </c>
      <c r="AR175" s="366" t="s">
        <v>2886</v>
      </c>
      <c r="AS175" s="366" t="s">
        <v>2887</v>
      </c>
      <c r="AT175" s="366" t="s">
        <v>2888</v>
      </c>
      <c r="AU175" s="366" t="s">
        <v>2889</v>
      </c>
      <c r="AV175" s="366" t="s">
        <v>2890</v>
      </c>
      <c r="AW175" s="368" t="s">
        <v>2895</v>
      </c>
    </row>
    <row r="176" spans="1:49">
      <c r="A176" s="33"/>
      <c r="B176" s="34"/>
      <c r="C176" s="34"/>
      <c r="D176" s="34"/>
      <c r="E176" s="35"/>
      <c r="F176" s="36"/>
      <c r="G176" s="36"/>
      <c r="H176" s="36"/>
      <c r="I176" s="34"/>
      <c r="J176" s="202" t="s">
        <v>1224</v>
      </c>
      <c r="K176" s="202">
        <v>1</v>
      </c>
      <c r="L176" s="202">
        <v>2</v>
      </c>
      <c r="M176" s="202">
        <v>3</v>
      </c>
      <c r="N176" s="202">
        <v>4</v>
      </c>
      <c r="O176" s="202">
        <v>5</v>
      </c>
      <c r="P176" s="202">
        <v>6</v>
      </c>
      <c r="Q176" s="202">
        <v>7</v>
      </c>
      <c r="R176" s="202">
        <v>8</v>
      </c>
      <c r="S176" s="202">
        <v>9</v>
      </c>
      <c r="T176" s="202">
        <v>10</v>
      </c>
      <c r="U176" s="202">
        <v>13</v>
      </c>
      <c r="V176" s="202">
        <v>14</v>
      </c>
      <c r="W176" s="202" t="s">
        <v>1224</v>
      </c>
      <c r="X176" s="202">
        <v>1</v>
      </c>
      <c r="Y176" s="202">
        <v>2</v>
      </c>
      <c r="Z176" s="202">
        <v>3</v>
      </c>
      <c r="AA176" s="202">
        <v>4</v>
      </c>
      <c r="AB176" s="202">
        <v>5</v>
      </c>
      <c r="AC176" s="202">
        <v>6</v>
      </c>
      <c r="AD176" s="202">
        <v>7</v>
      </c>
      <c r="AE176" s="202">
        <v>8</v>
      </c>
      <c r="AF176" s="202">
        <v>9</v>
      </c>
      <c r="AG176" s="202">
        <v>10</v>
      </c>
      <c r="AH176" s="202">
        <v>13</v>
      </c>
      <c r="AI176" s="202">
        <v>14</v>
      </c>
      <c r="AJ176" s="202" t="s">
        <v>1224</v>
      </c>
      <c r="AK176" s="202">
        <v>1</v>
      </c>
      <c r="AL176" s="202">
        <v>2</v>
      </c>
      <c r="AM176" s="202">
        <v>3</v>
      </c>
      <c r="AN176" s="202">
        <v>4</v>
      </c>
      <c r="AO176" s="202">
        <v>5</v>
      </c>
      <c r="AP176" s="202">
        <v>6</v>
      </c>
      <c r="AQ176" s="202">
        <v>7</v>
      </c>
      <c r="AR176" s="202">
        <v>8</v>
      </c>
      <c r="AS176" s="202">
        <v>9</v>
      </c>
      <c r="AT176" s="202">
        <v>10</v>
      </c>
      <c r="AU176" s="202">
        <v>13</v>
      </c>
      <c r="AV176" s="202">
        <v>14</v>
      </c>
      <c r="AW176" s="202">
        <v>15</v>
      </c>
    </row>
    <row r="177" spans="1:49">
      <c r="A177" s="37"/>
      <c r="B177" s="38"/>
      <c r="C177" s="38"/>
      <c r="D177" s="38"/>
      <c r="E177" s="38"/>
      <c r="F177" s="60"/>
      <c r="G177" s="60"/>
      <c r="H177" s="60"/>
      <c r="I177" s="38"/>
    </row>
    <row r="178" spans="1:49">
      <c r="A178" s="41" t="s">
        <v>1049</v>
      </c>
      <c r="B178" s="1" t="s">
        <v>1029</v>
      </c>
      <c r="C178" s="42"/>
      <c r="D178" s="453"/>
      <c r="E178" s="531"/>
      <c r="F178" s="50"/>
      <c r="G178" s="50"/>
      <c r="H178" s="50"/>
      <c r="I178" s="137" t="s">
        <v>2529</v>
      </c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  <c r="AU178" s="158"/>
      <c r="AV178" s="158"/>
      <c r="AW178" s="158"/>
    </row>
    <row r="179" spans="1:49">
      <c r="A179" s="41"/>
      <c r="B179" s="1"/>
      <c r="C179" s="1"/>
      <c r="D179" s="369"/>
      <c r="E179" s="531"/>
      <c r="F179" s="50"/>
      <c r="G179" s="50"/>
      <c r="H179" s="50"/>
      <c r="I179" s="41" t="s">
        <v>878</v>
      </c>
    </row>
    <row r="180" spans="1:49">
      <c r="A180" s="41"/>
      <c r="B180" s="1"/>
      <c r="C180" s="1"/>
      <c r="D180" s="369"/>
      <c r="E180" s="531"/>
      <c r="F180" s="50"/>
      <c r="G180" s="50"/>
      <c r="H180" s="50"/>
      <c r="I180" s="137" t="s">
        <v>812</v>
      </c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  <c r="AU180" s="158"/>
      <c r="AV180" s="158"/>
      <c r="AW180" s="158"/>
    </row>
    <row r="181" spans="1:49">
      <c r="A181" s="41"/>
      <c r="B181" s="1"/>
      <c r="C181" s="1"/>
      <c r="D181" s="369"/>
      <c r="E181" s="531"/>
      <c r="F181" s="50"/>
      <c r="G181" s="50"/>
      <c r="H181" s="50"/>
      <c r="I181" s="138" t="s">
        <v>703</v>
      </c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59"/>
      <c r="X181" s="159"/>
      <c r="Y181" s="159"/>
      <c r="Z181" s="159"/>
      <c r="AA181" s="159"/>
      <c r="AB181" s="159"/>
      <c r="AC181" s="159"/>
      <c r="AD181" s="159"/>
      <c r="AE181" s="159"/>
      <c r="AF181" s="159"/>
      <c r="AG181" s="159"/>
      <c r="AH181" s="159"/>
      <c r="AI181" s="159"/>
      <c r="AJ181" s="159"/>
      <c r="AK181" s="159"/>
      <c r="AL181" s="159"/>
      <c r="AM181" s="159"/>
      <c r="AN181" s="159"/>
      <c r="AO181" s="159"/>
      <c r="AP181" s="159"/>
      <c r="AQ181" s="159"/>
      <c r="AR181" s="159"/>
      <c r="AS181" s="159"/>
      <c r="AT181" s="159"/>
      <c r="AU181" s="159"/>
      <c r="AV181" s="159"/>
      <c r="AW181" s="159"/>
    </row>
    <row r="182" spans="1:49">
      <c r="A182" s="41"/>
      <c r="B182" s="1"/>
      <c r="C182" s="1"/>
      <c r="D182" s="369"/>
      <c r="E182" s="531"/>
      <c r="F182" s="50"/>
      <c r="G182" s="50"/>
      <c r="H182" s="50"/>
      <c r="I182" s="41"/>
    </row>
    <row r="183" spans="1:49">
      <c r="A183" s="41" t="s">
        <v>1049</v>
      </c>
      <c r="B183" s="1" t="s">
        <v>1029</v>
      </c>
      <c r="C183" s="42" t="s">
        <v>1549</v>
      </c>
      <c r="D183" s="453"/>
      <c r="E183" s="531"/>
      <c r="F183" s="50"/>
      <c r="G183" s="50"/>
      <c r="H183" s="50"/>
      <c r="I183" s="1" t="s">
        <v>781</v>
      </c>
    </row>
    <row r="184" spans="1:49">
      <c r="A184" s="41"/>
      <c r="B184" s="1"/>
      <c r="C184" s="42"/>
      <c r="D184" s="42"/>
      <c r="E184" s="531"/>
      <c r="F184" s="50"/>
      <c r="G184" s="50"/>
      <c r="H184" s="50"/>
      <c r="I184" s="1"/>
    </row>
    <row r="185" spans="1:49">
      <c r="A185" s="41"/>
      <c r="B185" s="1"/>
      <c r="C185" s="42"/>
      <c r="D185" s="42"/>
      <c r="E185" s="531"/>
      <c r="F185" s="50"/>
      <c r="G185" s="50"/>
      <c r="H185" s="50"/>
      <c r="I185" s="49" t="s">
        <v>1559</v>
      </c>
      <c r="J185" s="12">
        <f>SUM(J186,J194,J196)</f>
        <v>0</v>
      </c>
      <c r="K185" s="12">
        <f t="shared" ref="K185:AT185" si="38">SUM(K186,K194,K196)</f>
        <v>0</v>
      </c>
      <c r="L185" s="12">
        <f t="shared" si="38"/>
        <v>0</v>
      </c>
      <c r="M185" s="12">
        <f t="shared" si="38"/>
        <v>0</v>
      </c>
      <c r="N185" s="12">
        <f t="shared" si="38"/>
        <v>0</v>
      </c>
      <c r="O185" s="12">
        <f t="shared" si="38"/>
        <v>0</v>
      </c>
      <c r="P185" s="12">
        <f t="shared" si="38"/>
        <v>0</v>
      </c>
      <c r="Q185" s="12">
        <f t="shared" si="38"/>
        <v>0</v>
      </c>
      <c r="R185" s="12">
        <f t="shared" si="38"/>
        <v>0</v>
      </c>
      <c r="S185" s="12">
        <f t="shared" si="38"/>
        <v>0</v>
      </c>
      <c r="T185" s="12">
        <f t="shared" si="38"/>
        <v>0</v>
      </c>
      <c r="U185" s="12">
        <v>0</v>
      </c>
      <c r="V185" s="12">
        <v>0</v>
      </c>
      <c r="W185" s="12">
        <f>SUM(W186,W194,W196)</f>
        <v>0</v>
      </c>
      <c r="X185" s="12">
        <f t="shared" si="38"/>
        <v>0</v>
      </c>
      <c r="Y185" s="12">
        <f t="shared" si="38"/>
        <v>0</v>
      </c>
      <c r="Z185" s="12">
        <f t="shared" si="38"/>
        <v>0</v>
      </c>
      <c r="AA185" s="12">
        <f t="shared" si="38"/>
        <v>0</v>
      </c>
      <c r="AB185" s="12">
        <f t="shared" si="38"/>
        <v>0</v>
      </c>
      <c r="AC185" s="12">
        <f t="shared" si="38"/>
        <v>0</v>
      </c>
      <c r="AD185" s="12">
        <f t="shared" si="38"/>
        <v>0</v>
      </c>
      <c r="AE185" s="12">
        <f t="shared" si="38"/>
        <v>0</v>
      </c>
      <c r="AF185" s="12">
        <f t="shared" si="38"/>
        <v>0</v>
      </c>
      <c r="AG185" s="12">
        <f t="shared" si="38"/>
        <v>0</v>
      </c>
      <c r="AH185" s="12">
        <v>0</v>
      </c>
      <c r="AI185" s="12">
        <v>0</v>
      </c>
      <c r="AJ185" s="12">
        <f>SUM(AJ186,AJ194,AJ196)</f>
        <v>0</v>
      </c>
      <c r="AK185" s="12">
        <f t="shared" si="38"/>
        <v>0</v>
      </c>
      <c r="AL185" s="12">
        <f t="shared" si="38"/>
        <v>0</v>
      </c>
      <c r="AM185" s="12">
        <f t="shared" si="38"/>
        <v>0</v>
      </c>
      <c r="AN185" s="12">
        <f t="shared" si="38"/>
        <v>0</v>
      </c>
      <c r="AO185" s="12">
        <f t="shared" si="38"/>
        <v>0</v>
      </c>
      <c r="AP185" s="12">
        <f t="shared" si="38"/>
        <v>0</v>
      </c>
      <c r="AQ185" s="12">
        <f t="shared" si="38"/>
        <v>0</v>
      </c>
      <c r="AR185" s="12">
        <f t="shared" si="38"/>
        <v>0</v>
      </c>
      <c r="AS185" s="12">
        <f t="shared" si="38"/>
        <v>0</v>
      </c>
      <c r="AT185" s="12">
        <f t="shared" si="38"/>
        <v>0</v>
      </c>
      <c r="AU185" s="12">
        <v>0</v>
      </c>
      <c r="AV185" s="12">
        <v>0</v>
      </c>
      <c r="AW185" s="12">
        <f t="shared" ref="AW185:AW218" si="39">U185+AH185+AU185</f>
        <v>0</v>
      </c>
    </row>
    <row r="186" spans="1:49">
      <c r="A186" s="44" t="s">
        <v>1049</v>
      </c>
      <c r="B186" s="45" t="s">
        <v>1029</v>
      </c>
      <c r="C186" s="45" t="s">
        <v>1549</v>
      </c>
      <c r="D186" s="452" t="s">
        <v>2899</v>
      </c>
      <c r="E186" s="213" t="s">
        <v>771</v>
      </c>
      <c r="F186" s="65"/>
      <c r="G186" s="65"/>
      <c r="H186" s="65"/>
      <c r="I186" s="1" t="s">
        <v>1500</v>
      </c>
      <c r="J186" s="9">
        <f>SUM(J187:J188)</f>
        <v>0</v>
      </c>
      <c r="K186" s="9">
        <f t="shared" ref="K186:AT186" si="40">SUM(K187:K188)</f>
        <v>0</v>
      </c>
      <c r="L186" s="9">
        <f t="shared" si="40"/>
        <v>0</v>
      </c>
      <c r="M186" s="9">
        <f t="shared" si="40"/>
        <v>0</v>
      </c>
      <c r="N186" s="9">
        <f t="shared" si="40"/>
        <v>0</v>
      </c>
      <c r="O186" s="9">
        <f t="shared" si="40"/>
        <v>0</v>
      </c>
      <c r="P186" s="9">
        <f t="shared" si="40"/>
        <v>0</v>
      </c>
      <c r="Q186" s="9">
        <f t="shared" si="40"/>
        <v>0</v>
      </c>
      <c r="R186" s="9">
        <f t="shared" si="40"/>
        <v>0</v>
      </c>
      <c r="S186" s="9">
        <f t="shared" si="40"/>
        <v>0</v>
      </c>
      <c r="T186" s="9">
        <f t="shared" si="40"/>
        <v>0</v>
      </c>
      <c r="U186" s="9">
        <v>0</v>
      </c>
      <c r="V186" s="9">
        <v>0</v>
      </c>
      <c r="W186" s="9">
        <f>SUM(W187:W188)</f>
        <v>0</v>
      </c>
      <c r="X186" s="9">
        <f t="shared" si="40"/>
        <v>0</v>
      </c>
      <c r="Y186" s="9">
        <f t="shared" si="40"/>
        <v>0</v>
      </c>
      <c r="Z186" s="9">
        <f t="shared" si="40"/>
        <v>0</v>
      </c>
      <c r="AA186" s="9">
        <f t="shared" si="40"/>
        <v>0</v>
      </c>
      <c r="AB186" s="9">
        <f t="shared" si="40"/>
        <v>0</v>
      </c>
      <c r="AC186" s="9">
        <f t="shared" si="40"/>
        <v>0</v>
      </c>
      <c r="AD186" s="9">
        <f t="shared" si="40"/>
        <v>0</v>
      </c>
      <c r="AE186" s="9">
        <f t="shared" si="40"/>
        <v>0</v>
      </c>
      <c r="AF186" s="9">
        <f t="shared" si="40"/>
        <v>0</v>
      </c>
      <c r="AG186" s="9">
        <f t="shared" si="40"/>
        <v>0</v>
      </c>
      <c r="AH186" s="9">
        <v>0</v>
      </c>
      <c r="AI186" s="9">
        <v>0</v>
      </c>
      <c r="AJ186" s="9">
        <f>SUM(AJ187:AJ188)</f>
        <v>0</v>
      </c>
      <c r="AK186" s="9">
        <f t="shared" si="40"/>
        <v>0</v>
      </c>
      <c r="AL186" s="9">
        <f t="shared" si="40"/>
        <v>0</v>
      </c>
      <c r="AM186" s="9">
        <f t="shared" si="40"/>
        <v>0</v>
      </c>
      <c r="AN186" s="9">
        <f t="shared" si="40"/>
        <v>0</v>
      </c>
      <c r="AO186" s="9">
        <f t="shared" si="40"/>
        <v>0</v>
      </c>
      <c r="AP186" s="9">
        <f t="shared" si="40"/>
        <v>0</v>
      </c>
      <c r="AQ186" s="9">
        <f t="shared" si="40"/>
        <v>0</v>
      </c>
      <c r="AR186" s="9">
        <f t="shared" si="40"/>
        <v>0</v>
      </c>
      <c r="AS186" s="9">
        <f t="shared" si="40"/>
        <v>0</v>
      </c>
      <c r="AT186" s="9">
        <f t="shared" si="40"/>
        <v>0</v>
      </c>
      <c r="AU186" s="9">
        <v>0</v>
      </c>
      <c r="AV186" s="9">
        <v>0</v>
      </c>
      <c r="AW186" s="9">
        <f t="shared" si="39"/>
        <v>0</v>
      </c>
    </row>
    <row r="187" spans="1:49">
      <c r="A187" s="44" t="s">
        <v>1049</v>
      </c>
      <c r="B187" s="45" t="s">
        <v>1029</v>
      </c>
      <c r="C187" s="45" t="s">
        <v>1549</v>
      </c>
      <c r="D187" s="452" t="s">
        <v>2899</v>
      </c>
      <c r="E187" s="367" t="s">
        <v>834</v>
      </c>
      <c r="F187" s="50"/>
      <c r="G187" s="468" t="s">
        <v>3062</v>
      </c>
      <c r="H187" s="50" t="s">
        <v>2335</v>
      </c>
      <c r="I187" s="42" t="s">
        <v>1165</v>
      </c>
      <c r="U187" s="15">
        <v>0</v>
      </c>
      <c r="V187" s="15">
        <v>0</v>
      </c>
      <c r="AH187" s="15">
        <v>0</v>
      </c>
      <c r="AI187" s="15">
        <v>0</v>
      </c>
      <c r="AU187" s="15">
        <v>0</v>
      </c>
      <c r="AV187" s="15">
        <v>0</v>
      </c>
      <c r="AW187" s="15">
        <f t="shared" si="39"/>
        <v>0</v>
      </c>
    </row>
    <row r="188" spans="1:49">
      <c r="A188" s="44" t="s">
        <v>1049</v>
      </c>
      <c r="B188" s="45" t="s">
        <v>1029</v>
      </c>
      <c r="C188" s="45" t="s">
        <v>1549</v>
      </c>
      <c r="D188" s="452" t="s">
        <v>2899</v>
      </c>
      <c r="E188" s="367" t="s">
        <v>772</v>
      </c>
      <c r="F188" s="50"/>
      <c r="G188" s="468" t="s">
        <v>3062</v>
      </c>
      <c r="H188" s="50" t="s">
        <v>2335</v>
      </c>
      <c r="I188" s="42" t="s">
        <v>1227</v>
      </c>
      <c r="J188" s="15">
        <f>SUM(J189:J193)</f>
        <v>0</v>
      </c>
      <c r="K188" s="15">
        <f t="shared" ref="K188:AT188" si="41">SUM(K189:K193)</f>
        <v>0</v>
      </c>
      <c r="L188" s="15">
        <f t="shared" si="41"/>
        <v>0</v>
      </c>
      <c r="M188" s="15">
        <f t="shared" si="41"/>
        <v>0</v>
      </c>
      <c r="N188" s="15">
        <f t="shared" si="41"/>
        <v>0</v>
      </c>
      <c r="O188" s="15">
        <f t="shared" si="41"/>
        <v>0</v>
      </c>
      <c r="P188" s="15">
        <f t="shared" si="41"/>
        <v>0</v>
      </c>
      <c r="Q188" s="15">
        <f t="shared" si="41"/>
        <v>0</v>
      </c>
      <c r="R188" s="15">
        <f t="shared" si="41"/>
        <v>0</v>
      </c>
      <c r="S188" s="15">
        <f t="shared" si="41"/>
        <v>0</v>
      </c>
      <c r="T188" s="15">
        <f t="shared" si="41"/>
        <v>0</v>
      </c>
      <c r="U188" s="15">
        <v>0</v>
      </c>
      <c r="V188" s="15">
        <v>0</v>
      </c>
      <c r="W188" s="15">
        <f>SUM(W189:W193)</f>
        <v>0</v>
      </c>
      <c r="X188" s="15">
        <f t="shared" si="41"/>
        <v>0</v>
      </c>
      <c r="Y188" s="15">
        <f t="shared" si="41"/>
        <v>0</v>
      </c>
      <c r="Z188" s="15">
        <f t="shared" si="41"/>
        <v>0</v>
      </c>
      <c r="AA188" s="15">
        <f t="shared" si="41"/>
        <v>0</v>
      </c>
      <c r="AB188" s="15">
        <f t="shared" si="41"/>
        <v>0</v>
      </c>
      <c r="AC188" s="15">
        <f t="shared" si="41"/>
        <v>0</v>
      </c>
      <c r="AD188" s="15">
        <f t="shared" si="41"/>
        <v>0</v>
      </c>
      <c r="AE188" s="15">
        <f t="shared" si="41"/>
        <v>0</v>
      </c>
      <c r="AF188" s="15">
        <f t="shared" si="41"/>
        <v>0</v>
      </c>
      <c r="AG188" s="15">
        <f t="shared" si="41"/>
        <v>0</v>
      </c>
      <c r="AH188" s="15">
        <v>0</v>
      </c>
      <c r="AI188" s="15">
        <v>0</v>
      </c>
      <c r="AJ188" s="15">
        <f>SUM(AJ189:AJ193)</f>
        <v>0</v>
      </c>
      <c r="AK188" s="15">
        <f t="shared" si="41"/>
        <v>0</v>
      </c>
      <c r="AL188" s="15">
        <f t="shared" si="41"/>
        <v>0</v>
      </c>
      <c r="AM188" s="15">
        <f t="shared" si="41"/>
        <v>0</v>
      </c>
      <c r="AN188" s="15">
        <f t="shared" si="41"/>
        <v>0</v>
      </c>
      <c r="AO188" s="15">
        <f t="shared" si="41"/>
        <v>0</v>
      </c>
      <c r="AP188" s="15">
        <f t="shared" si="41"/>
        <v>0</v>
      </c>
      <c r="AQ188" s="15">
        <f t="shared" si="41"/>
        <v>0</v>
      </c>
      <c r="AR188" s="15">
        <f t="shared" si="41"/>
        <v>0</v>
      </c>
      <c r="AS188" s="15">
        <f t="shared" si="41"/>
        <v>0</v>
      </c>
      <c r="AT188" s="15">
        <f t="shared" si="41"/>
        <v>0</v>
      </c>
      <c r="AU188" s="15">
        <v>0</v>
      </c>
      <c r="AV188" s="15">
        <v>0</v>
      </c>
      <c r="AW188" s="15">
        <f t="shared" si="39"/>
        <v>0</v>
      </c>
    </row>
    <row r="189" spans="1:49" s="144" customFormat="1">
      <c r="A189" s="44" t="s">
        <v>1049</v>
      </c>
      <c r="B189" s="45" t="s">
        <v>1029</v>
      </c>
      <c r="C189" s="45" t="s">
        <v>1549</v>
      </c>
      <c r="D189" s="452" t="s">
        <v>2899</v>
      </c>
      <c r="E189" s="140" t="s">
        <v>850</v>
      </c>
      <c r="F189" s="141" t="s">
        <v>44</v>
      </c>
      <c r="G189" s="468" t="s">
        <v>3062</v>
      </c>
      <c r="H189" s="50" t="s">
        <v>2335</v>
      </c>
      <c r="I189" s="142" t="s">
        <v>1119</v>
      </c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>
        <v>0</v>
      </c>
      <c r="V189" s="143">
        <v>0</v>
      </c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>
        <v>0</v>
      </c>
      <c r="AI189" s="143">
        <v>0</v>
      </c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  <c r="AU189" s="143">
        <v>0</v>
      </c>
      <c r="AV189" s="143">
        <v>0</v>
      </c>
      <c r="AW189" s="143">
        <f t="shared" si="39"/>
        <v>0</v>
      </c>
    </row>
    <row r="190" spans="1:49" s="144" customFormat="1">
      <c r="A190" s="44" t="s">
        <v>1049</v>
      </c>
      <c r="B190" s="45" t="s">
        <v>1029</v>
      </c>
      <c r="C190" s="45" t="s">
        <v>1549</v>
      </c>
      <c r="D190" s="452" t="s">
        <v>2899</v>
      </c>
      <c r="E190" s="140" t="s">
        <v>851</v>
      </c>
      <c r="F190" s="141" t="s">
        <v>45</v>
      </c>
      <c r="G190" s="468" t="s">
        <v>3062</v>
      </c>
      <c r="H190" s="50" t="s">
        <v>2335</v>
      </c>
      <c r="I190" s="142" t="s">
        <v>1290</v>
      </c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>
        <v>0</v>
      </c>
      <c r="V190" s="143">
        <v>0</v>
      </c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>
        <v>0</v>
      </c>
      <c r="AI190" s="143">
        <v>0</v>
      </c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  <c r="AU190" s="143">
        <v>0</v>
      </c>
      <c r="AV190" s="143">
        <v>0</v>
      </c>
      <c r="AW190" s="143">
        <f t="shared" si="39"/>
        <v>0</v>
      </c>
    </row>
    <row r="191" spans="1:49" s="144" customFormat="1">
      <c r="A191" s="44" t="s">
        <v>1049</v>
      </c>
      <c r="B191" s="45" t="s">
        <v>1029</v>
      </c>
      <c r="C191" s="45" t="s">
        <v>1549</v>
      </c>
      <c r="D191" s="452" t="s">
        <v>2899</v>
      </c>
      <c r="E191" s="140" t="s">
        <v>852</v>
      </c>
      <c r="F191" s="141" t="s">
        <v>46</v>
      </c>
      <c r="G191" s="468" t="s">
        <v>3062</v>
      </c>
      <c r="H191" s="50" t="s">
        <v>2335</v>
      </c>
      <c r="I191" s="142" t="s">
        <v>1733</v>
      </c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>
        <v>0</v>
      </c>
      <c r="V191" s="143">
        <v>0</v>
      </c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>
        <v>0</v>
      </c>
      <c r="AI191" s="143">
        <v>0</v>
      </c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  <c r="AU191" s="143">
        <v>0</v>
      </c>
      <c r="AV191" s="143">
        <v>0</v>
      </c>
      <c r="AW191" s="143">
        <f t="shared" si="39"/>
        <v>0</v>
      </c>
    </row>
    <row r="192" spans="1:49" s="144" customFormat="1">
      <c r="A192" s="44" t="s">
        <v>1049</v>
      </c>
      <c r="B192" s="45" t="s">
        <v>1029</v>
      </c>
      <c r="C192" s="45" t="s">
        <v>1549</v>
      </c>
      <c r="D192" s="452" t="s">
        <v>2899</v>
      </c>
      <c r="E192" s="140" t="s">
        <v>853</v>
      </c>
      <c r="F192" s="141" t="s">
        <v>47</v>
      </c>
      <c r="G192" s="468" t="s">
        <v>3062</v>
      </c>
      <c r="H192" s="50" t="s">
        <v>2335</v>
      </c>
      <c r="I192" s="142" t="s">
        <v>1734</v>
      </c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>
        <v>0</v>
      </c>
      <c r="V192" s="143">
        <v>0</v>
      </c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>
        <v>0</v>
      </c>
      <c r="AI192" s="143">
        <v>0</v>
      </c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  <c r="AU192" s="143">
        <v>0</v>
      </c>
      <c r="AV192" s="143">
        <v>0</v>
      </c>
      <c r="AW192" s="143">
        <f t="shared" si="39"/>
        <v>0</v>
      </c>
    </row>
    <row r="193" spans="1:49" s="144" customFormat="1">
      <c r="A193" s="44" t="s">
        <v>1049</v>
      </c>
      <c r="B193" s="45" t="s">
        <v>1029</v>
      </c>
      <c r="C193" s="45" t="s">
        <v>1549</v>
      </c>
      <c r="D193" s="452" t="s">
        <v>2899</v>
      </c>
      <c r="E193" s="140" t="s">
        <v>854</v>
      </c>
      <c r="F193" s="141" t="s">
        <v>48</v>
      </c>
      <c r="G193" s="468" t="s">
        <v>3062</v>
      </c>
      <c r="H193" s="50" t="s">
        <v>2335</v>
      </c>
      <c r="I193" s="142" t="s">
        <v>1735</v>
      </c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>
        <v>0</v>
      </c>
      <c r="V193" s="143">
        <v>0</v>
      </c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>
        <v>0</v>
      </c>
      <c r="AI193" s="143">
        <v>0</v>
      </c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  <c r="AU193" s="143">
        <v>0</v>
      </c>
      <c r="AV193" s="143">
        <v>0</v>
      </c>
      <c r="AW193" s="143">
        <f t="shared" si="39"/>
        <v>0</v>
      </c>
    </row>
    <row r="194" spans="1:49">
      <c r="A194" s="44" t="s">
        <v>1049</v>
      </c>
      <c r="B194" s="45" t="s">
        <v>1029</v>
      </c>
      <c r="C194" s="45" t="s">
        <v>1549</v>
      </c>
      <c r="D194" s="452" t="s">
        <v>2899</v>
      </c>
      <c r="E194" s="213" t="s">
        <v>773</v>
      </c>
      <c r="F194" s="65"/>
      <c r="G194" s="65"/>
      <c r="H194" s="65"/>
      <c r="I194" s="1" t="s">
        <v>1362</v>
      </c>
      <c r="J194" s="9">
        <f>SUM(J195)</f>
        <v>0</v>
      </c>
      <c r="K194" s="9">
        <f t="shared" ref="K194:AT194" si="42">SUM(K195)</f>
        <v>0</v>
      </c>
      <c r="L194" s="9">
        <f t="shared" si="42"/>
        <v>0</v>
      </c>
      <c r="M194" s="9">
        <f t="shared" si="42"/>
        <v>0</v>
      </c>
      <c r="N194" s="9">
        <f t="shared" si="42"/>
        <v>0</v>
      </c>
      <c r="O194" s="9">
        <f t="shared" si="42"/>
        <v>0</v>
      </c>
      <c r="P194" s="9">
        <f t="shared" si="42"/>
        <v>0</v>
      </c>
      <c r="Q194" s="9">
        <f t="shared" si="42"/>
        <v>0</v>
      </c>
      <c r="R194" s="9">
        <f t="shared" si="42"/>
        <v>0</v>
      </c>
      <c r="S194" s="9">
        <f t="shared" si="42"/>
        <v>0</v>
      </c>
      <c r="T194" s="9">
        <f t="shared" si="42"/>
        <v>0</v>
      </c>
      <c r="U194" s="9">
        <v>0</v>
      </c>
      <c r="V194" s="9">
        <v>0</v>
      </c>
      <c r="W194" s="9">
        <f>SUM(W195)</f>
        <v>0</v>
      </c>
      <c r="X194" s="9">
        <f t="shared" si="42"/>
        <v>0</v>
      </c>
      <c r="Y194" s="9">
        <f t="shared" si="42"/>
        <v>0</v>
      </c>
      <c r="Z194" s="9">
        <f t="shared" si="42"/>
        <v>0</v>
      </c>
      <c r="AA194" s="9">
        <f t="shared" si="42"/>
        <v>0</v>
      </c>
      <c r="AB194" s="9">
        <f t="shared" si="42"/>
        <v>0</v>
      </c>
      <c r="AC194" s="9">
        <f t="shared" si="42"/>
        <v>0</v>
      </c>
      <c r="AD194" s="9">
        <f t="shared" si="42"/>
        <v>0</v>
      </c>
      <c r="AE194" s="9">
        <f t="shared" si="42"/>
        <v>0</v>
      </c>
      <c r="AF194" s="9">
        <f t="shared" si="42"/>
        <v>0</v>
      </c>
      <c r="AG194" s="9">
        <f t="shared" si="42"/>
        <v>0</v>
      </c>
      <c r="AH194" s="9">
        <v>0</v>
      </c>
      <c r="AI194" s="9">
        <v>0</v>
      </c>
      <c r="AJ194" s="9">
        <f>SUM(AJ195)</f>
        <v>0</v>
      </c>
      <c r="AK194" s="9">
        <f t="shared" si="42"/>
        <v>0</v>
      </c>
      <c r="AL194" s="9">
        <f t="shared" si="42"/>
        <v>0</v>
      </c>
      <c r="AM194" s="9">
        <f t="shared" si="42"/>
        <v>0</v>
      </c>
      <c r="AN194" s="9">
        <f t="shared" si="42"/>
        <v>0</v>
      </c>
      <c r="AO194" s="9">
        <f t="shared" si="42"/>
        <v>0</v>
      </c>
      <c r="AP194" s="9">
        <f t="shared" si="42"/>
        <v>0</v>
      </c>
      <c r="AQ194" s="9">
        <f t="shared" si="42"/>
        <v>0</v>
      </c>
      <c r="AR194" s="9">
        <f t="shared" si="42"/>
        <v>0</v>
      </c>
      <c r="AS194" s="9">
        <f t="shared" si="42"/>
        <v>0</v>
      </c>
      <c r="AT194" s="9">
        <f t="shared" si="42"/>
        <v>0</v>
      </c>
      <c r="AU194" s="9">
        <v>0</v>
      </c>
      <c r="AV194" s="9">
        <v>0</v>
      </c>
      <c r="AW194" s="9">
        <f t="shared" si="39"/>
        <v>0</v>
      </c>
    </row>
    <row r="195" spans="1:49">
      <c r="A195" s="44" t="s">
        <v>1049</v>
      </c>
      <c r="B195" s="45" t="s">
        <v>1029</v>
      </c>
      <c r="C195" s="45" t="s">
        <v>1549</v>
      </c>
      <c r="D195" s="452" t="s">
        <v>2899</v>
      </c>
      <c r="E195" s="367" t="s">
        <v>785</v>
      </c>
      <c r="F195" s="50"/>
      <c r="G195" s="468" t="s">
        <v>3062</v>
      </c>
      <c r="H195" s="50" t="s">
        <v>2335</v>
      </c>
      <c r="I195" s="42" t="s">
        <v>1363</v>
      </c>
      <c r="U195" s="15">
        <v>0</v>
      </c>
      <c r="V195" s="15">
        <v>0</v>
      </c>
      <c r="AH195" s="15">
        <v>0</v>
      </c>
      <c r="AI195" s="15">
        <v>0</v>
      </c>
      <c r="AU195" s="15">
        <v>0</v>
      </c>
      <c r="AV195" s="15">
        <v>0</v>
      </c>
      <c r="AW195" s="15">
        <f t="shared" si="39"/>
        <v>0</v>
      </c>
    </row>
    <row r="196" spans="1:49">
      <c r="A196" s="44" t="s">
        <v>1049</v>
      </c>
      <c r="B196" s="45" t="s">
        <v>1029</v>
      </c>
      <c r="C196" s="45" t="s">
        <v>1549</v>
      </c>
      <c r="D196" s="452" t="s">
        <v>2899</v>
      </c>
      <c r="E196" s="213" t="s">
        <v>1364</v>
      </c>
      <c r="F196" s="65"/>
      <c r="G196" s="65"/>
      <c r="H196" s="65"/>
      <c r="I196" s="1" t="s">
        <v>2104</v>
      </c>
      <c r="J196" s="9">
        <f>SUM(J197:J207)</f>
        <v>0</v>
      </c>
      <c r="K196" s="9">
        <f t="shared" ref="K196:AT196" si="43">SUM(K197:K207)</f>
        <v>0</v>
      </c>
      <c r="L196" s="9">
        <f t="shared" si="43"/>
        <v>0</v>
      </c>
      <c r="M196" s="9">
        <f t="shared" si="43"/>
        <v>0</v>
      </c>
      <c r="N196" s="9">
        <f t="shared" si="43"/>
        <v>0</v>
      </c>
      <c r="O196" s="9">
        <f t="shared" si="43"/>
        <v>0</v>
      </c>
      <c r="P196" s="9">
        <f t="shared" si="43"/>
        <v>0</v>
      </c>
      <c r="Q196" s="9">
        <f t="shared" si="43"/>
        <v>0</v>
      </c>
      <c r="R196" s="9">
        <f t="shared" si="43"/>
        <v>0</v>
      </c>
      <c r="S196" s="9">
        <f t="shared" si="43"/>
        <v>0</v>
      </c>
      <c r="T196" s="9">
        <f t="shared" si="43"/>
        <v>0</v>
      </c>
      <c r="U196" s="9">
        <v>0</v>
      </c>
      <c r="V196" s="9">
        <v>0</v>
      </c>
      <c r="W196" s="9">
        <f>SUM(W197:W207)</f>
        <v>0</v>
      </c>
      <c r="X196" s="9">
        <f t="shared" si="43"/>
        <v>0</v>
      </c>
      <c r="Y196" s="9">
        <f t="shared" si="43"/>
        <v>0</v>
      </c>
      <c r="Z196" s="9">
        <f t="shared" si="43"/>
        <v>0</v>
      </c>
      <c r="AA196" s="9">
        <f t="shared" si="43"/>
        <v>0</v>
      </c>
      <c r="AB196" s="9">
        <f t="shared" si="43"/>
        <v>0</v>
      </c>
      <c r="AC196" s="9">
        <f t="shared" si="43"/>
        <v>0</v>
      </c>
      <c r="AD196" s="9">
        <f t="shared" si="43"/>
        <v>0</v>
      </c>
      <c r="AE196" s="9">
        <f t="shared" si="43"/>
        <v>0</v>
      </c>
      <c r="AF196" s="9">
        <f t="shared" si="43"/>
        <v>0</v>
      </c>
      <c r="AG196" s="9">
        <f t="shared" si="43"/>
        <v>0</v>
      </c>
      <c r="AH196" s="9">
        <v>0</v>
      </c>
      <c r="AI196" s="9">
        <v>0</v>
      </c>
      <c r="AJ196" s="9">
        <f>SUM(AJ197:AJ207)</f>
        <v>0</v>
      </c>
      <c r="AK196" s="9">
        <f t="shared" si="43"/>
        <v>0</v>
      </c>
      <c r="AL196" s="9">
        <f t="shared" si="43"/>
        <v>0</v>
      </c>
      <c r="AM196" s="9">
        <f t="shared" si="43"/>
        <v>0</v>
      </c>
      <c r="AN196" s="9">
        <f t="shared" si="43"/>
        <v>0</v>
      </c>
      <c r="AO196" s="9">
        <f t="shared" si="43"/>
        <v>0</v>
      </c>
      <c r="AP196" s="9">
        <f t="shared" si="43"/>
        <v>0</v>
      </c>
      <c r="AQ196" s="9">
        <f t="shared" si="43"/>
        <v>0</v>
      </c>
      <c r="AR196" s="9">
        <f t="shared" si="43"/>
        <v>0</v>
      </c>
      <c r="AS196" s="9">
        <f t="shared" si="43"/>
        <v>0</v>
      </c>
      <c r="AT196" s="9">
        <f t="shared" si="43"/>
        <v>0</v>
      </c>
      <c r="AU196" s="9">
        <v>0</v>
      </c>
      <c r="AV196" s="9">
        <v>0</v>
      </c>
      <c r="AW196" s="9">
        <f t="shared" si="39"/>
        <v>0</v>
      </c>
    </row>
    <row r="197" spans="1:49">
      <c r="A197" s="44" t="s">
        <v>1049</v>
      </c>
      <c r="B197" s="45" t="s">
        <v>1029</v>
      </c>
      <c r="C197" s="45" t="s">
        <v>1549</v>
      </c>
      <c r="D197" s="452" t="s">
        <v>2899</v>
      </c>
      <c r="E197" s="367" t="s">
        <v>786</v>
      </c>
      <c r="F197" s="50"/>
      <c r="G197" s="468" t="s">
        <v>3062</v>
      </c>
      <c r="H197" s="50" t="s">
        <v>2335</v>
      </c>
      <c r="I197" s="42" t="s">
        <v>1191</v>
      </c>
      <c r="U197" s="15">
        <v>0</v>
      </c>
      <c r="V197" s="15">
        <v>0</v>
      </c>
      <c r="AH197" s="15">
        <v>0</v>
      </c>
      <c r="AI197" s="15">
        <v>0</v>
      </c>
      <c r="AU197" s="15">
        <v>0</v>
      </c>
      <c r="AV197" s="15">
        <v>0</v>
      </c>
      <c r="AW197" s="15">
        <f t="shared" si="39"/>
        <v>0</v>
      </c>
    </row>
    <row r="198" spans="1:49">
      <c r="A198" s="44" t="s">
        <v>1049</v>
      </c>
      <c r="B198" s="45" t="s">
        <v>1029</v>
      </c>
      <c r="C198" s="45" t="s">
        <v>1549</v>
      </c>
      <c r="D198" s="452" t="s">
        <v>2899</v>
      </c>
      <c r="E198" s="367" t="s">
        <v>1528</v>
      </c>
      <c r="F198" s="50"/>
      <c r="G198" s="468" t="s">
        <v>3062</v>
      </c>
      <c r="H198" s="50" t="s">
        <v>2335</v>
      </c>
      <c r="I198" s="42" t="s">
        <v>989</v>
      </c>
      <c r="U198" s="15">
        <v>0</v>
      </c>
      <c r="V198" s="15">
        <v>0</v>
      </c>
      <c r="AH198" s="15">
        <v>0</v>
      </c>
      <c r="AI198" s="15">
        <v>0</v>
      </c>
      <c r="AU198" s="15">
        <v>0</v>
      </c>
      <c r="AV198" s="15">
        <v>0</v>
      </c>
      <c r="AW198" s="15">
        <f t="shared" si="39"/>
        <v>0</v>
      </c>
    </row>
    <row r="199" spans="1:49">
      <c r="A199" s="44" t="s">
        <v>1049</v>
      </c>
      <c r="B199" s="45" t="s">
        <v>1029</v>
      </c>
      <c r="C199" s="45" t="s">
        <v>1549</v>
      </c>
      <c r="D199" s="452" t="s">
        <v>2899</v>
      </c>
      <c r="E199" s="367" t="s">
        <v>1679</v>
      </c>
      <c r="F199" s="50"/>
      <c r="G199" s="468" t="s">
        <v>3062</v>
      </c>
      <c r="H199" s="50" t="s">
        <v>2335</v>
      </c>
      <c r="I199" s="42" t="s">
        <v>1048</v>
      </c>
      <c r="U199" s="15">
        <v>0</v>
      </c>
      <c r="V199" s="15">
        <v>0</v>
      </c>
      <c r="AH199" s="15">
        <v>0</v>
      </c>
      <c r="AI199" s="15">
        <v>0</v>
      </c>
      <c r="AU199" s="15">
        <v>0</v>
      </c>
      <c r="AV199" s="15">
        <v>0</v>
      </c>
      <c r="AW199" s="15">
        <f t="shared" si="39"/>
        <v>0</v>
      </c>
    </row>
    <row r="200" spans="1:49">
      <c r="A200" s="44" t="s">
        <v>1049</v>
      </c>
      <c r="B200" s="45" t="s">
        <v>1029</v>
      </c>
      <c r="C200" s="45" t="s">
        <v>1549</v>
      </c>
      <c r="D200" s="452" t="s">
        <v>2899</v>
      </c>
      <c r="E200" s="367" t="s">
        <v>787</v>
      </c>
      <c r="F200" s="50"/>
      <c r="G200" s="468" t="s">
        <v>3062</v>
      </c>
      <c r="H200" s="50" t="s">
        <v>2335</v>
      </c>
      <c r="I200" s="42" t="s">
        <v>2078</v>
      </c>
      <c r="U200" s="15">
        <v>0</v>
      </c>
      <c r="V200" s="15">
        <v>0</v>
      </c>
      <c r="AH200" s="15">
        <v>0</v>
      </c>
      <c r="AI200" s="15">
        <v>0</v>
      </c>
      <c r="AU200" s="15">
        <v>0</v>
      </c>
      <c r="AV200" s="15">
        <v>0</v>
      </c>
      <c r="AW200" s="15">
        <f t="shared" si="39"/>
        <v>0</v>
      </c>
    </row>
    <row r="201" spans="1:49">
      <c r="A201" s="44" t="s">
        <v>1049</v>
      </c>
      <c r="B201" s="45" t="s">
        <v>1029</v>
      </c>
      <c r="C201" s="45" t="s">
        <v>1549</v>
      </c>
      <c r="D201" s="452" t="s">
        <v>2899</v>
      </c>
      <c r="E201" s="367" t="s">
        <v>1116</v>
      </c>
      <c r="F201" s="50"/>
      <c r="G201" s="468" t="s">
        <v>3062</v>
      </c>
      <c r="H201" s="50" t="s">
        <v>2335</v>
      </c>
      <c r="I201" s="42" t="s">
        <v>1487</v>
      </c>
      <c r="U201" s="15">
        <v>0</v>
      </c>
      <c r="V201" s="15">
        <v>0</v>
      </c>
      <c r="AH201" s="15">
        <v>0</v>
      </c>
      <c r="AI201" s="15">
        <v>0</v>
      </c>
      <c r="AU201" s="15">
        <v>0</v>
      </c>
      <c r="AV201" s="15">
        <v>0</v>
      </c>
      <c r="AW201" s="15">
        <f t="shared" si="39"/>
        <v>0</v>
      </c>
    </row>
    <row r="202" spans="1:49">
      <c r="A202" s="44" t="s">
        <v>1049</v>
      </c>
      <c r="B202" s="45" t="s">
        <v>1029</v>
      </c>
      <c r="C202" s="45" t="s">
        <v>1549</v>
      </c>
      <c r="D202" s="452" t="s">
        <v>2899</v>
      </c>
      <c r="E202" s="367" t="s">
        <v>1703</v>
      </c>
      <c r="F202" s="50"/>
      <c r="G202" s="468" t="s">
        <v>3062</v>
      </c>
      <c r="H202" s="50" t="s">
        <v>2335</v>
      </c>
      <c r="I202" s="42" t="s">
        <v>1047</v>
      </c>
      <c r="U202" s="15">
        <v>0</v>
      </c>
      <c r="V202" s="15">
        <v>0</v>
      </c>
      <c r="AH202" s="15">
        <v>0</v>
      </c>
      <c r="AI202" s="15">
        <v>0</v>
      </c>
      <c r="AU202" s="15">
        <v>0</v>
      </c>
      <c r="AV202" s="15">
        <v>0</v>
      </c>
      <c r="AW202" s="15">
        <f t="shared" si="39"/>
        <v>0</v>
      </c>
    </row>
    <row r="203" spans="1:49">
      <c r="A203" s="44" t="s">
        <v>1049</v>
      </c>
      <c r="B203" s="45" t="s">
        <v>1029</v>
      </c>
      <c r="C203" s="45" t="s">
        <v>1549</v>
      </c>
      <c r="D203" s="452" t="s">
        <v>2899</v>
      </c>
      <c r="E203" s="367" t="s">
        <v>826</v>
      </c>
      <c r="F203" s="50"/>
      <c r="G203" s="468" t="s">
        <v>3062</v>
      </c>
      <c r="H203" s="50" t="s">
        <v>2335</v>
      </c>
      <c r="I203" s="42" t="s">
        <v>935</v>
      </c>
      <c r="U203" s="15">
        <v>0</v>
      </c>
      <c r="V203" s="15">
        <v>0</v>
      </c>
      <c r="AH203" s="15">
        <v>0</v>
      </c>
      <c r="AI203" s="15">
        <v>0</v>
      </c>
      <c r="AU203" s="15">
        <v>0</v>
      </c>
      <c r="AV203" s="15">
        <v>0</v>
      </c>
      <c r="AW203" s="15">
        <f t="shared" si="39"/>
        <v>0</v>
      </c>
    </row>
    <row r="204" spans="1:49">
      <c r="A204" s="44" t="s">
        <v>1049</v>
      </c>
      <c r="B204" s="45" t="s">
        <v>1029</v>
      </c>
      <c r="C204" s="45" t="s">
        <v>1549</v>
      </c>
      <c r="D204" s="452" t="s">
        <v>2899</v>
      </c>
      <c r="E204" s="367" t="s">
        <v>1115</v>
      </c>
      <c r="F204" s="50"/>
      <c r="G204" s="468" t="s">
        <v>3062</v>
      </c>
      <c r="H204" s="50" t="s">
        <v>2335</v>
      </c>
      <c r="I204" s="42" t="s">
        <v>990</v>
      </c>
      <c r="U204" s="15">
        <v>0</v>
      </c>
      <c r="V204" s="15">
        <v>0</v>
      </c>
      <c r="AH204" s="15">
        <v>0</v>
      </c>
      <c r="AI204" s="15">
        <v>0</v>
      </c>
      <c r="AU204" s="15">
        <v>0</v>
      </c>
      <c r="AV204" s="15">
        <v>0</v>
      </c>
      <c r="AW204" s="15">
        <f t="shared" si="39"/>
        <v>0</v>
      </c>
    </row>
    <row r="205" spans="1:49">
      <c r="A205" s="44" t="s">
        <v>1049</v>
      </c>
      <c r="B205" s="45" t="s">
        <v>1029</v>
      </c>
      <c r="C205" s="45" t="s">
        <v>1549</v>
      </c>
      <c r="D205" s="452" t="s">
        <v>2899</v>
      </c>
      <c r="E205" s="367" t="s">
        <v>1677</v>
      </c>
      <c r="F205" s="50"/>
      <c r="G205" s="468" t="s">
        <v>3062</v>
      </c>
      <c r="H205" s="50" t="s">
        <v>2335</v>
      </c>
      <c r="I205" s="42" t="s">
        <v>1688</v>
      </c>
      <c r="U205" s="15">
        <v>0</v>
      </c>
      <c r="V205" s="15">
        <v>0</v>
      </c>
      <c r="AH205" s="15">
        <v>0</v>
      </c>
      <c r="AI205" s="15">
        <v>0</v>
      </c>
      <c r="AU205" s="15">
        <v>0</v>
      </c>
      <c r="AV205" s="15">
        <v>0</v>
      </c>
      <c r="AW205" s="15">
        <f t="shared" si="39"/>
        <v>0</v>
      </c>
    </row>
    <row r="206" spans="1:49">
      <c r="A206" s="44" t="s">
        <v>1049</v>
      </c>
      <c r="B206" s="45" t="s">
        <v>1029</v>
      </c>
      <c r="C206" s="45" t="s">
        <v>1549</v>
      </c>
      <c r="D206" s="452" t="s">
        <v>2899</v>
      </c>
      <c r="E206" s="367" t="s">
        <v>1677</v>
      </c>
      <c r="F206" s="50" t="s">
        <v>49</v>
      </c>
      <c r="G206" s="468" t="s">
        <v>3062</v>
      </c>
      <c r="H206" s="50" t="s">
        <v>2335</v>
      </c>
      <c r="I206" s="42" t="s">
        <v>25</v>
      </c>
      <c r="U206" s="15">
        <v>0</v>
      </c>
      <c r="V206" s="15">
        <v>0</v>
      </c>
      <c r="AH206" s="15">
        <v>0</v>
      </c>
      <c r="AI206" s="15">
        <v>0</v>
      </c>
      <c r="AU206" s="15">
        <v>0</v>
      </c>
      <c r="AV206" s="15">
        <v>0</v>
      </c>
      <c r="AW206" s="15">
        <f t="shared" si="39"/>
        <v>0</v>
      </c>
    </row>
    <row r="207" spans="1:49" s="212" customFormat="1">
      <c r="A207" s="44" t="s">
        <v>1049</v>
      </c>
      <c r="B207" s="45" t="s">
        <v>1029</v>
      </c>
      <c r="C207" s="45" t="s">
        <v>1549</v>
      </c>
      <c r="D207" s="452" t="s">
        <v>2899</v>
      </c>
      <c r="E207" s="367" t="s">
        <v>1677</v>
      </c>
      <c r="F207" s="208" t="s">
        <v>2865</v>
      </c>
      <c r="G207" s="468" t="s">
        <v>3062</v>
      </c>
      <c r="H207" s="208" t="s">
        <v>2335</v>
      </c>
      <c r="I207" s="184" t="s">
        <v>2802</v>
      </c>
      <c r="J207" s="209"/>
      <c r="K207" s="209"/>
      <c r="L207" s="209"/>
      <c r="M207" s="209"/>
      <c r="N207" s="209"/>
      <c r="O207" s="209"/>
      <c r="P207" s="209"/>
      <c r="Q207" s="209"/>
      <c r="R207" s="209"/>
      <c r="S207" s="209"/>
      <c r="T207" s="209"/>
      <c r="U207" s="209">
        <v>0</v>
      </c>
      <c r="V207" s="209">
        <v>0</v>
      </c>
      <c r="W207" s="209"/>
      <c r="X207" s="209"/>
      <c r="Y207" s="209"/>
      <c r="Z207" s="209"/>
      <c r="AA207" s="209"/>
      <c r="AB207" s="209"/>
      <c r="AC207" s="209"/>
      <c r="AD207" s="209"/>
      <c r="AE207" s="209"/>
      <c r="AF207" s="209"/>
      <c r="AG207" s="209"/>
      <c r="AH207" s="209">
        <v>0</v>
      </c>
      <c r="AI207" s="209">
        <v>0</v>
      </c>
      <c r="AJ207" s="209"/>
      <c r="AK207" s="209"/>
      <c r="AL207" s="209"/>
      <c r="AM207" s="209"/>
      <c r="AN207" s="209"/>
      <c r="AO207" s="209"/>
      <c r="AP207" s="209"/>
      <c r="AQ207" s="209"/>
      <c r="AR207" s="209"/>
      <c r="AS207" s="209"/>
      <c r="AT207" s="209"/>
      <c r="AU207" s="209">
        <v>0</v>
      </c>
      <c r="AV207" s="209">
        <v>0</v>
      </c>
      <c r="AW207" s="209">
        <f t="shared" si="39"/>
        <v>0</v>
      </c>
    </row>
    <row r="208" spans="1:49" s="52" customFormat="1">
      <c r="A208" s="41"/>
      <c r="B208" s="1"/>
      <c r="C208" s="1"/>
      <c r="D208" s="369"/>
      <c r="E208" s="213"/>
      <c r="F208" s="65"/>
      <c r="G208" s="65"/>
      <c r="H208" s="65"/>
      <c r="I208" s="49" t="s">
        <v>3</v>
      </c>
      <c r="J208" s="6">
        <f>SUM(J209)</f>
        <v>0</v>
      </c>
      <c r="K208" s="6">
        <f t="shared" ref="K208:AT208" si="44">SUM(K209)</f>
        <v>0</v>
      </c>
      <c r="L208" s="6">
        <f t="shared" si="44"/>
        <v>0</v>
      </c>
      <c r="M208" s="6">
        <f t="shared" si="44"/>
        <v>0</v>
      </c>
      <c r="N208" s="6">
        <f t="shared" si="44"/>
        <v>0</v>
      </c>
      <c r="O208" s="6">
        <f t="shared" si="44"/>
        <v>0</v>
      </c>
      <c r="P208" s="6">
        <f t="shared" si="44"/>
        <v>0</v>
      </c>
      <c r="Q208" s="6">
        <f t="shared" si="44"/>
        <v>0</v>
      </c>
      <c r="R208" s="6">
        <f t="shared" si="44"/>
        <v>0</v>
      </c>
      <c r="S208" s="6">
        <f t="shared" si="44"/>
        <v>0</v>
      </c>
      <c r="T208" s="6">
        <f t="shared" si="44"/>
        <v>0</v>
      </c>
      <c r="U208" s="6">
        <v>0</v>
      </c>
      <c r="V208" s="6">
        <v>0</v>
      </c>
      <c r="W208" s="6">
        <f>SUM(W209)</f>
        <v>0</v>
      </c>
      <c r="X208" s="6">
        <f t="shared" si="44"/>
        <v>0</v>
      </c>
      <c r="Y208" s="6">
        <f t="shared" si="44"/>
        <v>0</v>
      </c>
      <c r="Z208" s="6">
        <f t="shared" si="44"/>
        <v>0</v>
      </c>
      <c r="AA208" s="6">
        <f t="shared" si="44"/>
        <v>0</v>
      </c>
      <c r="AB208" s="6">
        <f t="shared" si="44"/>
        <v>0</v>
      </c>
      <c r="AC208" s="6">
        <f t="shared" si="44"/>
        <v>0</v>
      </c>
      <c r="AD208" s="6">
        <f t="shared" si="44"/>
        <v>0</v>
      </c>
      <c r="AE208" s="6">
        <f t="shared" si="44"/>
        <v>0</v>
      </c>
      <c r="AF208" s="6">
        <f t="shared" si="44"/>
        <v>0</v>
      </c>
      <c r="AG208" s="6">
        <f t="shared" si="44"/>
        <v>0</v>
      </c>
      <c r="AH208" s="6">
        <v>0</v>
      </c>
      <c r="AI208" s="6">
        <v>0</v>
      </c>
      <c r="AJ208" s="6">
        <f>SUM(AJ209)</f>
        <v>0</v>
      </c>
      <c r="AK208" s="6">
        <f t="shared" si="44"/>
        <v>0</v>
      </c>
      <c r="AL208" s="6">
        <f t="shared" si="44"/>
        <v>0</v>
      </c>
      <c r="AM208" s="6">
        <f t="shared" si="44"/>
        <v>0</v>
      </c>
      <c r="AN208" s="6">
        <f t="shared" si="44"/>
        <v>0</v>
      </c>
      <c r="AO208" s="6">
        <f t="shared" si="44"/>
        <v>0</v>
      </c>
      <c r="AP208" s="6">
        <f t="shared" si="44"/>
        <v>0</v>
      </c>
      <c r="AQ208" s="6">
        <f t="shared" si="44"/>
        <v>0</v>
      </c>
      <c r="AR208" s="6">
        <f t="shared" si="44"/>
        <v>0</v>
      </c>
      <c r="AS208" s="6">
        <f t="shared" si="44"/>
        <v>0</v>
      </c>
      <c r="AT208" s="6">
        <f t="shared" si="44"/>
        <v>0</v>
      </c>
      <c r="AU208" s="6">
        <v>0</v>
      </c>
      <c r="AV208" s="6">
        <v>0</v>
      </c>
      <c r="AW208" s="6">
        <f t="shared" si="39"/>
        <v>0</v>
      </c>
    </row>
    <row r="209" spans="1:49" s="52" customFormat="1">
      <c r="A209" s="44" t="s">
        <v>1049</v>
      </c>
      <c r="B209" s="45" t="s">
        <v>1029</v>
      </c>
      <c r="C209" s="45" t="s">
        <v>1549</v>
      </c>
      <c r="D209" s="452" t="s">
        <v>2899</v>
      </c>
      <c r="E209" s="213" t="s">
        <v>833</v>
      </c>
      <c r="F209" s="65"/>
      <c r="G209" s="65"/>
      <c r="H209" s="65"/>
      <c r="I209" s="53" t="s">
        <v>1</v>
      </c>
      <c r="J209" s="200">
        <f>SUM(J210:J217)</f>
        <v>0</v>
      </c>
      <c r="K209" s="200">
        <f t="shared" ref="K209:AT209" si="45">SUM(K210:K217)</f>
        <v>0</v>
      </c>
      <c r="L209" s="200">
        <f t="shared" si="45"/>
        <v>0</v>
      </c>
      <c r="M209" s="200">
        <f t="shared" si="45"/>
        <v>0</v>
      </c>
      <c r="N209" s="200">
        <f t="shared" si="45"/>
        <v>0</v>
      </c>
      <c r="O209" s="200">
        <f t="shared" si="45"/>
        <v>0</v>
      </c>
      <c r="P209" s="200">
        <f t="shared" si="45"/>
        <v>0</v>
      </c>
      <c r="Q209" s="200">
        <f t="shared" si="45"/>
        <v>0</v>
      </c>
      <c r="R209" s="200">
        <f t="shared" si="45"/>
        <v>0</v>
      </c>
      <c r="S209" s="200">
        <f t="shared" si="45"/>
        <v>0</v>
      </c>
      <c r="T209" s="200">
        <f t="shared" si="45"/>
        <v>0</v>
      </c>
      <c r="U209" s="200">
        <v>0</v>
      </c>
      <c r="V209" s="200">
        <v>0</v>
      </c>
      <c r="W209" s="200">
        <f>SUM(W210:W217)</f>
        <v>0</v>
      </c>
      <c r="X209" s="200">
        <f t="shared" si="45"/>
        <v>0</v>
      </c>
      <c r="Y209" s="200">
        <f t="shared" si="45"/>
        <v>0</v>
      </c>
      <c r="Z209" s="200">
        <f t="shared" si="45"/>
        <v>0</v>
      </c>
      <c r="AA209" s="200">
        <f t="shared" si="45"/>
        <v>0</v>
      </c>
      <c r="AB209" s="200">
        <f t="shared" si="45"/>
        <v>0</v>
      </c>
      <c r="AC209" s="200">
        <f t="shared" si="45"/>
        <v>0</v>
      </c>
      <c r="AD209" s="200">
        <f t="shared" si="45"/>
        <v>0</v>
      </c>
      <c r="AE209" s="200">
        <f t="shared" si="45"/>
        <v>0</v>
      </c>
      <c r="AF209" s="200">
        <f t="shared" si="45"/>
        <v>0</v>
      </c>
      <c r="AG209" s="200">
        <f t="shared" si="45"/>
        <v>0</v>
      </c>
      <c r="AH209" s="200">
        <v>0</v>
      </c>
      <c r="AI209" s="200">
        <v>0</v>
      </c>
      <c r="AJ209" s="200">
        <f>SUM(AJ210:AJ217)</f>
        <v>0</v>
      </c>
      <c r="AK209" s="200">
        <f t="shared" si="45"/>
        <v>0</v>
      </c>
      <c r="AL209" s="200">
        <f t="shared" si="45"/>
        <v>0</v>
      </c>
      <c r="AM209" s="200">
        <f t="shared" si="45"/>
        <v>0</v>
      </c>
      <c r="AN209" s="200">
        <f t="shared" si="45"/>
        <v>0</v>
      </c>
      <c r="AO209" s="200">
        <f t="shared" si="45"/>
        <v>0</v>
      </c>
      <c r="AP209" s="200">
        <f t="shared" si="45"/>
        <v>0</v>
      </c>
      <c r="AQ209" s="200">
        <f t="shared" si="45"/>
        <v>0</v>
      </c>
      <c r="AR209" s="200">
        <f t="shared" si="45"/>
        <v>0</v>
      </c>
      <c r="AS209" s="200">
        <f t="shared" si="45"/>
        <v>0</v>
      </c>
      <c r="AT209" s="200">
        <f t="shared" si="45"/>
        <v>0</v>
      </c>
      <c r="AU209" s="200">
        <v>0</v>
      </c>
      <c r="AV209" s="200">
        <v>0</v>
      </c>
      <c r="AW209" s="200">
        <f t="shared" si="39"/>
        <v>0</v>
      </c>
    </row>
    <row r="210" spans="1:49" s="52" customFormat="1">
      <c r="A210" s="44" t="s">
        <v>1049</v>
      </c>
      <c r="B210" s="45" t="s">
        <v>1029</v>
      </c>
      <c r="C210" s="45" t="s">
        <v>1549</v>
      </c>
      <c r="D210" s="452" t="s">
        <v>2899</v>
      </c>
      <c r="E210" s="367" t="s">
        <v>1715</v>
      </c>
      <c r="F210" s="65"/>
      <c r="G210" s="468" t="s">
        <v>3062</v>
      </c>
      <c r="H210" s="50" t="s">
        <v>2335</v>
      </c>
      <c r="I210" s="42" t="s">
        <v>5</v>
      </c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>
        <v>0</v>
      </c>
      <c r="V210" s="15">
        <v>0</v>
      </c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>
        <v>0</v>
      </c>
      <c r="AI210" s="15">
        <v>0</v>
      </c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>
        <v>0</v>
      </c>
      <c r="AV210" s="15">
        <v>0</v>
      </c>
      <c r="AW210" s="15">
        <f t="shared" si="39"/>
        <v>0</v>
      </c>
    </row>
    <row r="211" spans="1:49" s="52" customFormat="1">
      <c r="A211" s="44" t="s">
        <v>1049</v>
      </c>
      <c r="B211" s="45" t="s">
        <v>1029</v>
      </c>
      <c r="C211" s="45" t="s">
        <v>1549</v>
      </c>
      <c r="D211" s="452" t="s">
        <v>2899</v>
      </c>
      <c r="E211" s="367" t="s">
        <v>1678</v>
      </c>
      <c r="F211" s="65"/>
      <c r="G211" s="468" t="s">
        <v>3062</v>
      </c>
      <c r="H211" s="50" t="s">
        <v>2335</v>
      </c>
      <c r="I211" s="56" t="s">
        <v>6</v>
      </c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>
        <v>0</v>
      </c>
      <c r="V211" s="21">
        <v>0</v>
      </c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>
        <v>0</v>
      </c>
      <c r="AI211" s="21">
        <v>0</v>
      </c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>
        <v>0</v>
      </c>
      <c r="AV211" s="21">
        <v>0</v>
      </c>
      <c r="AW211" s="21">
        <f t="shared" si="39"/>
        <v>0</v>
      </c>
    </row>
    <row r="212" spans="1:49" s="59" customFormat="1">
      <c r="A212" s="44" t="s">
        <v>1049</v>
      </c>
      <c r="B212" s="45" t="s">
        <v>1029</v>
      </c>
      <c r="C212" s="45" t="s">
        <v>1549</v>
      </c>
      <c r="D212" s="452" t="s">
        <v>2899</v>
      </c>
      <c r="E212" s="367" t="s">
        <v>1678</v>
      </c>
      <c r="F212" s="58" t="s">
        <v>1441</v>
      </c>
      <c r="G212" s="468" t="s">
        <v>3062</v>
      </c>
      <c r="H212" s="50" t="s">
        <v>2335</v>
      </c>
      <c r="I212" s="56" t="s">
        <v>864</v>
      </c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>
        <v>0</v>
      </c>
      <c r="V212" s="21">
        <v>0</v>
      </c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>
        <v>0</v>
      </c>
      <c r="AI212" s="21">
        <v>0</v>
      </c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>
        <v>0</v>
      </c>
      <c r="AV212" s="21">
        <v>0</v>
      </c>
      <c r="AW212" s="21">
        <f t="shared" si="39"/>
        <v>0</v>
      </c>
    </row>
    <row r="213" spans="1:49" s="59" customFormat="1" ht="25.5">
      <c r="A213" s="44" t="s">
        <v>1049</v>
      </c>
      <c r="B213" s="45" t="s">
        <v>1029</v>
      </c>
      <c r="C213" s="45" t="s">
        <v>1549</v>
      </c>
      <c r="D213" s="452" t="s">
        <v>2899</v>
      </c>
      <c r="E213" s="367" t="s">
        <v>1678</v>
      </c>
      <c r="F213" s="58" t="s">
        <v>1470</v>
      </c>
      <c r="G213" s="468" t="s">
        <v>3062</v>
      </c>
      <c r="H213" s="50" t="s">
        <v>2335</v>
      </c>
      <c r="I213" s="56" t="s">
        <v>1471</v>
      </c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>
        <v>0</v>
      </c>
      <c r="V213" s="21">
        <v>0</v>
      </c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>
        <v>0</v>
      </c>
      <c r="AI213" s="21">
        <v>0</v>
      </c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>
        <v>0</v>
      </c>
      <c r="AV213" s="21">
        <v>0</v>
      </c>
      <c r="AW213" s="21">
        <f t="shared" si="39"/>
        <v>0</v>
      </c>
    </row>
    <row r="214" spans="1:49" s="52" customFormat="1">
      <c r="A214" s="44" t="s">
        <v>1049</v>
      </c>
      <c r="B214" s="45" t="s">
        <v>1029</v>
      </c>
      <c r="C214" s="45" t="s">
        <v>1549</v>
      </c>
      <c r="D214" s="452" t="s">
        <v>2899</v>
      </c>
      <c r="E214" s="367" t="s">
        <v>1678</v>
      </c>
      <c r="F214" s="58" t="s">
        <v>659</v>
      </c>
      <c r="G214" s="468" t="s">
        <v>3062</v>
      </c>
      <c r="H214" s="50" t="s">
        <v>2335</v>
      </c>
      <c r="I214" s="56" t="s">
        <v>2239</v>
      </c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>
        <v>0</v>
      </c>
      <c r="V214" s="21">
        <v>0</v>
      </c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>
        <v>0</v>
      </c>
      <c r="AI214" s="21">
        <v>0</v>
      </c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>
        <v>0</v>
      </c>
      <c r="AV214" s="21">
        <v>0</v>
      </c>
      <c r="AW214" s="21">
        <f t="shared" si="39"/>
        <v>0</v>
      </c>
    </row>
    <row r="215" spans="1:49" s="52" customFormat="1" ht="25.5">
      <c r="A215" s="44" t="s">
        <v>1049</v>
      </c>
      <c r="B215" s="45" t="s">
        <v>1029</v>
      </c>
      <c r="C215" s="45" t="s">
        <v>1549</v>
      </c>
      <c r="D215" s="452" t="s">
        <v>2899</v>
      </c>
      <c r="E215" s="367" t="s">
        <v>1678</v>
      </c>
      <c r="F215" s="58" t="s">
        <v>2171</v>
      </c>
      <c r="G215" s="468" t="s">
        <v>3062</v>
      </c>
      <c r="H215" s="50" t="s">
        <v>2335</v>
      </c>
      <c r="I215" s="56" t="s">
        <v>2249</v>
      </c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>
        <v>0</v>
      </c>
      <c r="V215" s="21">
        <v>0</v>
      </c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>
        <v>0</v>
      </c>
      <c r="AI215" s="21">
        <v>0</v>
      </c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>
        <v>0</v>
      </c>
      <c r="AV215" s="21">
        <v>0</v>
      </c>
      <c r="AW215" s="21">
        <f t="shared" si="39"/>
        <v>0</v>
      </c>
    </row>
    <row r="216" spans="1:49">
      <c r="A216" s="44" t="s">
        <v>1049</v>
      </c>
      <c r="B216" s="45" t="s">
        <v>1029</v>
      </c>
      <c r="C216" s="45" t="s">
        <v>1549</v>
      </c>
      <c r="D216" s="452" t="s">
        <v>2899</v>
      </c>
      <c r="E216" s="367" t="s">
        <v>1678</v>
      </c>
      <c r="F216" s="58" t="s">
        <v>2811</v>
      </c>
      <c r="G216" s="468" t="s">
        <v>3062</v>
      </c>
      <c r="H216" s="50" t="s">
        <v>2335</v>
      </c>
      <c r="I216" s="56" t="s">
        <v>2723</v>
      </c>
      <c r="U216" s="15">
        <v>0</v>
      </c>
      <c r="V216" s="15">
        <v>0</v>
      </c>
      <c r="AH216" s="15">
        <v>0</v>
      </c>
      <c r="AI216" s="15">
        <v>0</v>
      </c>
      <c r="AU216" s="15">
        <v>0</v>
      </c>
      <c r="AV216" s="15">
        <v>0</v>
      </c>
      <c r="AW216" s="15">
        <f t="shared" si="39"/>
        <v>0</v>
      </c>
    </row>
    <row r="217" spans="1:49" s="59" customFormat="1">
      <c r="A217" s="44" t="s">
        <v>1049</v>
      </c>
      <c r="B217" s="45" t="s">
        <v>1029</v>
      </c>
      <c r="C217" s="77" t="s">
        <v>1549</v>
      </c>
      <c r="D217" s="452" t="s">
        <v>2899</v>
      </c>
      <c r="E217" s="57" t="s">
        <v>1517</v>
      </c>
      <c r="F217" s="58"/>
      <c r="G217" s="468" t="s">
        <v>3062</v>
      </c>
      <c r="H217" s="58" t="s">
        <v>2335</v>
      </c>
      <c r="I217" s="188" t="s">
        <v>2584</v>
      </c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>
        <v>0</v>
      </c>
      <c r="V217" s="13">
        <v>0</v>
      </c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>
        <v>0</v>
      </c>
      <c r="AI217" s="13">
        <v>0</v>
      </c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>
        <v>0</v>
      </c>
      <c r="AV217" s="13">
        <v>0</v>
      </c>
      <c r="AW217" s="13">
        <f t="shared" si="39"/>
        <v>0</v>
      </c>
    </row>
    <row r="218" spans="1:49">
      <c r="A218" s="48"/>
      <c r="B218" s="42"/>
      <c r="C218" s="42"/>
      <c r="D218" s="42"/>
      <c r="E218" s="531"/>
      <c r="F218" s="50"/>
      <c r="G218" s="50"/>
      <c r="H218" s="50"/>
      <c r="I218" s="49" t="s">
        <v>1567</v>
      </c>
      <c r="J218" s="12">
        <f>SUM(J185,J208)</f>
        <v>0</v>
      </c>
      <c r="K218" s="12">
        <f t="shared" ref="K218:AT218" si="46">SUM(K185,K208)</f>
        <v>0</v>
      </c>
      <c r="L218" s="12">
        <f t="shared" si="46"/>
        <v>0</v>
      </c>
      <c r="M218" s="12">
        <f t="shared" si="46"/>
        <v>0</v>
      </c>
      <c r="N218" s="12">
        <f t="shared" si="46"/>
        <v>0</v>
      </c>
      <c r="O218" s="12">
        <f t="shared" si="46"/>
        <v>0</v>
      </c>
      <c r="P218" s="12">
        <f t="shared" si="46"/>
        <v>0</v>
      </c>
      <c r="Q218" s="12">
        <f t="shared" si="46"/>
        <v>0</v>
      </c>
      <c r="R218" s="12">
        <f t="shared" si="46"/>
        <v>0</v>
      </c>
      <c r="S218" s="12">
        <f t="shared" si="46"/>
        <v>0</v>
      </c>
      <c r="T218" s="12">
        <f t="shared" si="46"/>
        <v>0</v>
      </c>
      <c r="U218" s="12">
        <v>0</v>
      </c>
      <c r="V218" s="12">
        <v>0</v>
      </c>
      <c r="W218" s="12">
        <f>SUM(W185,W208)</f>
        <v>0</v>
      </c>
      <c r="X218" s="12">
        <f t="shared" si="46"/>
        <v>0</v>
      </c>
      <c r="Y218" s="12">
        <f t="shared" si="46"/>
        <v>0</v>
      </c>
      <c r="Z218" s="12">
        <f t="shared" si="46"/>
        <v>0</v>
      </c>
      <c r="AA218" s="12">
        <f t="shared" si="46"/>
        <v>0</v>
      </c>
      <c r="AB218" s="12">
        <f t="shared" si="46"/>
        <v>0</v>
      </c>
      <c r="AC218" s="12">
        <f t="shared" si="46"/>
        <v>0</v>
      </c>
      <c r="AD218" s="12">
        <f t="shared" si="46"/>
        <v>0</v>
      </c>
      <c r="AE218" s="12">
        <f t="shared" si="46"/>
        <v>0</v>
      </c>
      <c r="AF218" s="12">
        <f t="shared" si="46"/>
        <v>0</v>
      </c>
      <c r="AG218" s="12">
        <f t="shared" si="46"/>
        <v>0</v>
      </c>
      <c r="AH218" s="12">
        <v>0</v>
      </c>
      <c r="AI218" s="12">
        <v>0</v>
      </c>
      <c r="AJ218" s="12">
        <f>SUM(AJ185,AJ208)</f>
        <v>0</v>
      </c>
      <c r="AK218" s="12">
        <f t="shared" si="46"/>
        <v>0</v>
      </c>
      <c r="AL218" s="12">
        <f t="shared" si="46"/>
        <v>0</v>
      </c>
      <c r="AM218" s="12">
        <f t="shared" si="46"/>
        <v>0</v>
      </c>
      <c r="AN218" s="12">
        <f t="shared" si="46"/>
        <v>0</v>
      </c>
      <c r="AO218" s="12">
        <f t="shared" si="46"/>
        <v>0</v>
      </c>
      <c r="AP218" s="12">
        <f t="shared" si="46"/>
        <v>0</v>
      </c>
      <c r="AQ218" s="12">
        <f t="shared" si="46"/>
        <v>0</v>
      </c>
      <c r="AR218" s="12">
        <f t="shared" si="46"/>
        <v>0</v>
      </c>
      <c r="AS218" s="12">
        <f t="shared" si="46"/>
        <v>0</v>
      </c>
      <c r="AT218" s="12">
        <f t="shared" si="46"/>
        <v>0</v>
      </c>
      <c r="AU218" s="12">
        <v>0</v>
      </c>
      <c r="AV218" s="12">
        <v>0</v>
      </c>
      <c r="AW218" s="12">
        <f t="shared" si="39"/>
        <v>0</v>
      </c>
    </row>
    <row r="219" spans="1:49">
      <c r="A219" s="48"/>
      <c r="B219" s="42"/>
      <c r="C219" s="42"/>
      <c r="D219" s="42"/>
      <c r="E219" s="531"/>
      <c r="F219" s="50"/>
      <c r="G219" s="50"/>
      <c r="H219" s="50"/>
      <c r="I219" s="42"/>
    </row>
    <row r="220" spans="1:49">
      <c r="A220" s="48"/>
      <c r="B220" s="42"/>
      <c r="C220" s="42"/>
      <c r="D220" s="42"/>
      <c r="E220" s="531"/>
      <c r="F220" s="50"/>
      <c r="G220" s="50"/>
      <c r="H220" s="50"/>
      <c r="I220" s="146" t="s">
        <v>970</v>
      </c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</row>
    <row r="221" spans="1:49" ht="13.5" thickBot="1">
      <c r="A221" s="48"/>
      <c r="B221" s="42"/>
      <c r="C221" s="42"/>
      <c r="D221" s="42"/>
      <c r="E221" s="531"/>
      <c r="F221" s="50"/>
      <c r="G221" s="50"/>
      <c r="H221" s="50"/>
      <c r="I221" s="146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</row>
    <row r="222" spans="1:49" ht="35.25" customHeight="1" thickTop="1" thickBot="1">
      <c r="A222" s="48"/>
      <c r="B222" s="42"/>
      <c r="C222" s="42"/>
      <c r="D222" s="42"/>
      <c r="E222" s="531"/>
      <c r="F222" s="50"/>
      <c r="G222" s="50"/>
      <c r="H222" s="50"/>
      <c r="I222" s="5" t="s">
        <v>2331</v>
      </c>
      <c r="J222" s="364" t="s">
        <v>2891</v>
      </c>
      <c r="K222" s="364" t="s">
        <v>2879</v>
      </c>
      <c r="L222" s="364" t="s">
        <v>2880</v>
      </c>
      <c r="M222" s="364" t="s">
        <v>2881</v>
      </c>
      <c r="N222" s="364" t="s">
        <v>2882</v>
      </c>
      <c r="O222" s="364" t="s">
        <v>2883</v>
      </c>
      <c r="P222" s="364" t="s">
        <v>2884</v>
      </c>
      <c r="Q222" s="364" t="s">
        <v>2885</v>
      </c>
      <c r="R222" s="364" t="s">
        <v>2886</v>
      </c>
      <c r="S222" s="364" t="s">
        <v>2887</v>
      </c>
      <c r="T222" s="364" t="s">
        <v>2888</v>
      </c>
      <c r="U222" s="364" t="s">
        <v>2889</v>
      </c>
      <c r="V222" s="364" t="s">
        <v>2890</v>
      </c>
      <c r="W222" s="365" t="s">
        <v>2893</v>
      </c>
      <c r="X222" s="365" t="s">
        <v>2879</v>
      </c>
      <c r="Y222" s="365" t="s">
        <v>2880</v>
      </c>
      <c r="Z222" s="365" t="s">
        <v>2881</v>
      </c>
      <c r="AA222" s="365" t="s">
        <v>2882</v>
      </c>
      <c r="AB222" s="365" t="s">
        <v>2883</v>
      </c>
      <c r="AC222" s="365" t="s">
        <v>2884</v>
      </c>
      <c r="AD222" s="365" t="s">
        <v>2885</v>
      </c>
      <c r="AE222" s="365" t="s">
        <v>2886</v>
      </c>
      <c r="AF222" s="365" t="s">
        <v>2887</v>
      </c>
      <c r="AG222" s="365" t="s">
        <v>2888</v>
      </c>
      <c r="AH222" s="365" t="s">
        <v>2889</v>
      </c>
      <c r="AI222" s="365" t="s">
        <v>2890</v>
      </c>
      <c r="AJ222" s="366" t="s">
        <v>2892</v>
      </c>
      <c r="AK222" s="366" t="s">
        <v>2879</v>
      </c>
      <c r="AL222" s="366" t="s">
        <v>2880</v>
      </c>
      <c r="AM222" s="366" t="s">
        <v>2881</v>
      </c>
      <c r="AN222" s="366" t="s">
        <v>2882</v>
      </c>
      <c r="AO222" s="366" t="s">
        <v>2883</v>
      </c>
      <c r="AP222" s="366" t="s">
        <v>2884</v>
      </c>
      <c r="AQ222" s="366" t="s">
        <v>2885</v>
      </c>
      <c r="AR222" s="366" t="s">
        <v>2886</v>
      </c>
      <c r="AS222" s="366" t="s">
        <v>2887</v>
      </c>
      <c r="AT222" s="366" t="s">
        <v>2888</v>
      </c>
      <c r="AU222" s="366" t="s">
        <v>2889</v>
      </c>
      <c r="AV222" s="366" t="s">
        <v>2890</v>
      </c>
      <c r="AW222" s="368" t="s">
        <v>2895</v>
      </c>
    </row>
    <row r="223" spans="1:49">
      <c r="A223" s="48"/>
      <c r="B223" s="42"/>
      <c r="C223" s="42"/>
      <c r="D223" s="42"/>
      <c r="E223" s="531"/>
      <c r="F223" s="50"/>
      <c r="G223" s="50"/>
      <c r="H223" s="50"/>
      <c r="I223" s="34"/>
      <c r="J223" s="202" t="s">
        <v>1224</v>
      </c>
      <c r="K223" s="202">
        <v>1</v>
      </c>
      <c r="L223" s="202">
        <v>2</v>
      </c>
      <c r="M223" s="202">
        <v>3</v>
      </c>
      <c r="N223" s="202">
        <v>4</v>
      </c>
      <c r="O223" s="202">
        <v>5</v>
      </c>
      <c r="P223" s="202">
        <v>6</v>
      </c>
      <c r="Q223" s="202">
        <v>7</v>
      </c>
      <c r="R223" s="202">
        <v>8</v>
      </c>
      <c r="S223" s="202">
        <v>9</v>
      </c>
      <c r="T223" s="202">
        <v>10</v>
      </c>
      <c r="U223" s="202">
        <v>13</v>
      </c>
      <c r="V223" s="202">
        <v>14</v>
      </c>
      <c r="W223" s="202" t="s">
        <v>1224</v>
      </c>
      <c r="X223" s="202">
        <v>1</v>
      </c>
      <c r="Y223" s="202">
        <v>2</v>
      </c>
      <c r="Z223" s="202">
        <v>3</v>
      </c>
      <c r="AA223" s="202">
        <v>4</v>
      </c>
      <c r="AB223" s="202">
        <v>5</v>
      </c>
      <c r="AC223" s="202">
        <v>6</v>
      </c>
      <c r="AD223" s="202">
        <v>7</v>
      </c>
      <c r="AE223" s="202">
        <v>8</v>
      </c>
      <c r="AF223" s="202">
        <v>9</v>
      </c>
      <c r="AG223" s="202">
        <v>10</v>
      </c>
      <c r="AH223" s="202">
        <v>13</v>
      </c>
      <c r="AI223" s="202">
        <v>14</v>
      </c>
      <c r="AJ223" s="202" t="s">
        <v>1224</v>
      </c>
      <c r="AK223" s="202">
        <v>1</v>
      </c>
      <c r="AL223" s="202">
        <v>2</v>
      </c>
      <c r="AM223" s="202">
        <v>3</v>
      </c>
      <c r="AN223" s="202">
        <v>4</v>
      </c>
      <c r="AO223" s="202">
        <v>5</v>
      </c>
      <c r="AP223" s="202">
        <v>6</v>
      </c>
      <c r="AQ223" s="202">
        <v>7</v>
      </c>
      <c r="AR223" s="202">
        <v>8</v>
      </c>
      <c r="AS223" s="202">
        <v>9</v>
      </c>
      <c r="AT223" s="202">
        <v>10</v>
      </c>
      <c r="AU223" s="202">
        <v>13</v>
      </c>
      <c r="AV223" s="202">
        <v>14</v>
      </c>
      <c r="AW223" s="202">
        <v>15</v>
      </c>
    </row>
    <row r="224" spans="1:49">
      <c r="A224" s="48"/>
      <c r="B224" s="42"/>
      <c r="C224" s="42"/>
      <c r="D224" s="42"/>
      <c r="E224" s="531"/>
      <c r="F224" s="50"/>
      <c r="G224" s="50"/>
      <c r="H224" s="50"/>
      <c r="I224" s="276" t="s">
        <v>2336</v>
      </c>
      <c r="J224" s="277">
        <f>SUM(J218)</f>
        <v>0</v>
      </c>
      <c r="K224" s="277">
        <f t="shared" ref="K224:AT224" si="47">SUM(K218)</f>
        <v>0</v>
      </c>
      <c r="L224" s="277">
        <f t="shared" si="47"/>
        <v>0</v>
      </c>
      <c r="M224" s="277">
        <f t="shared" si="47"/>
        <v>0</v>
      </c>
      <c r="N224" s="277">
        <f t="shared" si="47"/>
        <v>0</v>
      </c>
      <c r="O224" s="277">
        <f t="shared" si="47"/>
        <v>0</v>
      </c>
      <c r="P224" s="277">
        <f t="shared" si="47"/>
        <v>0</v>
      </c>
      <c r="Q224" s="277">
        <f t="shared" si="47"/>
        <v>0</v>
      </c>
      <c r="R224" s="277">
        <f t="shared" si="47"/>
        <v>0</v>
      </c>
      <c r="S224" s="277">
        <f t="shared" si="47"/>
        <v>0</v>
      </c>
      <c r="T224" s="277">
        <f t="shared" si="47"/>
        <v>0</v>
      </c>
      <c r="U224" s="277">
        <v>0</v>
      </c>
      <c r="V224" s="277">
        <v>0</v>
      </c>
      <c r="W224" s="277">
        <f>SUM(W218)</f>
        <v>0</v>
      </c>
      <c r="X224" s="277">
        <f t="shared" si="47"/>
        <v>0</v>
      </c>
      <c r="Y224" s="277">
        <f t="shared" si="47"/>
        <v>0</v>
      </c>
      <c r="Z224" s="277">
        <f t="shared" si="47"/>
        <v>0</v>
      </c>
      <c r="AA224" s="277">
        <f t="shared" si="47"/>
        <v>0</v>
      </c>
      <c r="AB224" s="277">
        <f t="shared" si="47"/>
        <v>0</v>
      </c>
      <c r="AC224" s="277">
        <f t="shared" si="47"/>
        <v>0</v>
      </c>
      <c r="AD224" s="277">
        <f t="shared" si="47"/>
        <v>0</v>
      </c>
      <c r="AE224" s="277">
        <f t="shared" si="47"/>
        <v>0</v>
      </c>
      <c r="AF224" s="277">
        <f t="shared" si="47"/>
        <v>0</v>
      </c>
      <c r="AG224" s="277">
        <f t="shared" si="47"/>
        <v>0</v>
      </c>
      <c r="AH224" s="277">
        <v>0</v>
      </c>
      <c r="AI224" s="277">
        <v>0</v>
      </c>
      <c r="AJ224" s="277">
        <f>SUM(AJ218)</f>
        <v>0</v>
      </c>
      <c r="AK224" s="277">
        <f t="shared" si="47"/>
        <v>0</v>
      </c>
      <c r="AL224" s="277">
        <f t="shared" si="47"/>
        <v>0</v>
      </c>
      <c r="AM224" s="277">
        <f t="shared" si="47"/>
        <v>0</v>
      </c>
      <c r="AN224" s="277">
        <f t="shared" si="47"/>
        <v>0</v>
      </c>
      <c r="AO224" s="277">
        <f t="shared" si="47"/>
        <v>0</v>
      </c>
      <c r="AP224" s="277">
        <f t="shared" si="47"/>
        <v>0</v>
      </c>
      <c r="AQ224" s="277">
        <f t="shared" si="47"/>
        <v>0</v>
      </c>
      <c r="AR224" s="277">
        <f t="shared" si="47"/>
        <v>0</v>
      </c>
      <c r="AS224" s="277">
        <f t="shared" si="47"/>
        <v>0</v>
      </c>
      <c r="AT224" s="277">
        <f t="shared" si="47"/>
        <v>0</v>
      </c>
      <c r="AU224" s="277">
        <v>0</v>
      </c>
      <c r="AV224" s="277">
        <v>0</v>
      </c>
      <c r="AW224" s="277">
        <f>U224+AH224+AU224</f>
        <v>0</v>
      </c>
    </row>
    <row r="225" spans="1:49">
      <c r="A225" s="48"/>
      <c r="B225" s="42"/>
      <c r="C225" s="42"/>
      <c r="D225" s="42"/>
      <c r="E225" s="531"/>
      <c r="F225" s="50"/>
      <c r="G225" s="50"/>
      <c r="H225" s="50"/>
      <c r="I225" s="276"/>
      <c r="J225" s="277"/>
      <c r="K225" s="277"/>
      <c r="L225" s="277"/>
      <c r="M225" s="277"/>
      <c r="N225" s="277"/>
      <c r="O225" s="277"/>
      <c r="P225" s="277"/>
      <c r="Q225" s="277"/>
      <c r="R225" s="277"/>
      <c r="S225" s="277"/>
      <c r="T225" s="277"/>
      <c r="U225" s="277">
        <v>0</v>
      </c>
      <c r="V225" s="277">
        <v>0</v>
      </c>
      <c r="W225" s="277"/>
      <c r="X225" s="277"/>
      <c r="Y225" s="277"/>
      <c r="Z225" s="277"/>
      <c r="AA225" s="277"/>
      <c r="AB225" s="277"/>
      <c r="AC225" s="277"/>
      <c r="AD225" s="277"/>
      <c r="AE225" s="277"/>
      <c r="AF225" s="277"/>
      <c r="AG225" s="277"/>
      <c r="AH225" s="277">
        <v>0</v>
      </c>
      <c r="AI225" s="277">
        <v>0</v>
      </c>
      <c r="AJ225" s="277"/>
      <c r="AK225" s="277"/>
      <c r="AL225" s="277"/>
      <c r="AM225" s="277"/>
      <c r="AN225" s="277"/>
      <c r="AO225" s="277"/>
      <c r="AP225" s="277"/>
      <c r="AQ225" s="277"/>
      <c r="AR225" s="277"/>
      <c r="AS225" s="277"/>
      <c r="AT225" s="277"/>
      <c r="AU225" s="277">
        <v>0</v>
      </c>
      <c r="AV225" s="277">
        <v>0</v>
      </c>
      <c r="AW225" s="277">
        <f>U225+AH225+AU225</f>
        <v>0</v>
      </c>
    </row>
    <row r="226" spans="1:49">
      <c r="A226" s="48"/>
      <c r="B226" s="42"/>
      <c r="C226" s="42"/>
      <c r="D226" s="42"/>
      <c r="E226" s="531"/>
      <c r="F226" s="50"/>
      <c r="G226" s="50"/>
      <c r="H226" s="50"/>
      <c r="I226" s="276"/>
      <c r="J226" s="277"/>
      <c r="K226" s="277"/>
      <c r="L226" s="277"/>
      <c r="M226" s="277"/>
      <c r="N226" s="277"/>
      <c r="O226" s="277"/>
      <c r="P226" s="277"/>
      <c r="Q226" s="277"/>
      <c r="R226" s="277"/>
      <c r="S226" s="277"/>
      <c r="T226" s="277"/>
      <c r="U226" s="277">
        <v>0</v>
      </c>
      <c r="V226" s="277">
        <v>0</v>
      </c>
      <c r="W226" s="277"/>
      <c r="X226" s="277"/>
      <c r="Y226" s="277"/>
      <c r="Z226" s="277"/>
      <c r="AA226" s="277"/>
      <c r="AB226" s="277"/>
      <c r="AC226" s="277"/>
      <c r="AD226" s="277"/>
      <c r="AE226" s="277"/>
      <c r="AF226" s="277"/>
      <c r="AG226" s="277"/>
      <c r="AH226" s="277">
        <v>0</v>
      </c>
      <c r="AI226" s="277">
        <v>0</v>
      </c>
      <c r="AJ226" s="277"/>
      <c r="AK226" s="277"/>
      <c r="AL226" s="277"/>
      <c r="AM226" s="277"/>
      <c r="AN226" s="277"/>
      <c r="AO226" s="277"/>
      <c r="AP226" s="277"/>
      <c r="AQ226" s="277"/>
      <c r="AR226" s="277"/>
      <c r="AS226" s="277"/>
      <c r="AT226" s="277"/>
      <c r="AU226" s="277">
        <v>0</v>
      </c>
      <c r="AV226" s="277">
        <v>0</v>
      </c>
      <c r="AW226" s="277">
        <f>U226+AH226+AU226</f>
        <v>0</v>
      </c>
    </row>
    <row r="227" spans="1:49">
      <c r="A227" s="48"/>
      <c r="B227" s="42"/>
      <c r="C227" s="42"/>
      <c r="D227" s="42"/>
      <c r="E227" s="531"/>
      <c r="F227" s="50"/>
      <c r="G227" s="50"/>
      <c r="H227" s="50"/>
      <c r="I227" s="276"/>
      <c r="J227" s="277"/>
      <c r="K227" s="277"/>
      <c r="L227" s="277"/>
      <c r="M227" s="277"/>
      <c r="N227" s="277"/>
      <c r="O227" s="277"/>
      <c r="P227" s="277"/>
      <c r="Q227" s="277"/>
      <c r="R227" s="277"/>
      <c r="S227" s="277"/>
      <c r="T227" s="277"/>
      <c r="U227" s="277">
        <v>0</v>
      </c>
      <c r="V227" s="277">
        <v>0</v>
      </c>
      <c r="W227" s="277"/>
      <c r="X227" s="277"/>
      <c r="Y227" s="277"/>
      <c r="Z227" s="277"/>
      <c r="AA227" s="277"/>
      <c r="AB227" s="277"/>
      <c r="AC227" s="277"/>
      <c r="AD227" s="277"/>
      <c r="AE227" s="277"/>
      <c r="AF227" s="277"/>
      <c r="AG227" s="277"/>
      <c r="AH227" s="277">
        <v>0</v>
      </c>
      <c r="AI227" s="277">
        <v>0</v>
      </c>
      <c r="AJ227" s="277"/>
      <c r="AK227" s="277"/>
      <c r="AL227" s="277"/>
      <c r="AM227" s="277"/>
      <c r="AN227" s="277"/>
      <c r="AO227" s="277"/>
      <c r="AP227" s="277"/>
      <c r="AQ227" s="277"/>
      <c r="AR227" s="277"/>
      <c r="AS227" s="277"/>
      <c r="AT227" s="277"/>
      <c r="AU227" s="277">
        <v>0</v>
      </c>
      <c r="AV227" s="277">
        <v>0</v>
      </c>
      <c r="AW227" s="277">
        <f>U227+AH227+AU227</f>
        <v>0</v>
      </c>
    </row>
    <row r="228" spans="1:49">
      <c r="A228" s="48"/>
      <c r="B228" s="42"/>
      <c r="C228" s="42"/>
      <c r="D228" s="42"/>
      <c r="E228" s="531"/>
      <c r="F228" s="50"/>
      <c r="G228" s="50"/>
      <c r="H228" s="50"/>
      <c r="I228" s="276" t="s">
        <v>1631</v>
      </c>
      <c r="J228" s="277">
        <f>SUM(J224:J227)</f>
        <v>0</v>
      </c>
      <c r="K228" s="277">
        <f t="shared" ref="K228:AT228" si="48">SUM(K224:K227)</f>
        <v>0</v>
      </c>
      <c r="L228" s="277">
        <f t="shared" si="48"/>
        <v>0</v>
      </c>
      <c r="M228" s="277">
        <f t="shared" si="48"/>
        <v>0</v>
      </c>
      <c r="N228" s="277">
        <f t="shared" si="48"/>
        <v>0</v>
      </c>
      <c r="O228" s="277">
        <f t="shared" si="48"/>
        <v>0</v>
      </c>
      <c r="P228" s="277">
        <f t="shared" si="48"/>
        <v>0</v>
      </c>
      <c r="Q228" s="277">
        <f t="shared" si="48"/>
        <v>0</v>
      </c>
      <c r="R228" s="277">
        <f t="shared" si="48"/>
        <v>0</v>
      </c>
      <c r="S228" s="277">
        <f t="shared" si="48"/>
        <v>0</v>
      </c>
      <c r="T228" s="277">
        <f t="shared" si="48"/>
        <v>0</v>
      </c>
      <c r="U228" s="277">
        <v>0</v>
      </c>
      <c r="V228" s="277">
        <v>0</v>
      </c>
      <c r="W228" s="277">
        <f>SUM(W224:W227)</f>
        <v>0</v>
      </c>
      <c r="X228" s="277">
        <f t="shared" si="48"/>
        <v>0</v>
      </c>
      <c r="Y228" s="277">
        <f t="shared" si="48"/>
        <v>0</v>
      </c>
      <c r="Z228" s="277">
        <f t="shared" si="48"/>
        <v>0</v>
      </c>
      <c r="AA228" s="277">
        <f t="shared" si="48"/>
        <v>0</v>
      </c>
      <c r="AB228" s="277">
        <f t="shared" si="48"/>
        <v>0</v>
      </c>
      <c r="AC228" s="277">
        <f t="shared" si="48"/>
        <v>0</v>
      </c>
      <c r="AD228" s="277">
        <f t="shared" si="48"/>
        <v>0</v>
      </c>
      <c r="AE228" s="277">
        <f t="shared" si="48"/>
        <v>0</v>
      </c>
      <c r="AF228" s="277">
        <f t="shared" si="48"/>
        <v>0</v>
      </c>
      <c r="AG228" s="277">
        <f t="shared" si="48"/>
        <v>0</v>
      </c>
      <c r="AH228" s="277">
        <v>0</v>
      </c>
      <c r="AI228" s="277">
        <v>0</v>
      </c>
      <c r="AJ228" s="277">
        <f>SUM(AJ224:AJ227)</f>
        <v>0</v>
      </c>
      <c r="AK228" s="277">
        <f t="shared" si="48"/>
        <v>0</v>
      </c>
      <c r="AL228" s="277">
        <f t="shared" si="48"/>
        <v>0</v>
      </c>
      <c r="AM228" s="277">
        <f t="shared" si="48"/>
        <v>0</v>
      </c>
      <c r="AN228" s="277">
        <f t="shared" si="48"/>
        <v>0</v>
      </c>
      <c r="AO228" s="277">
        <f t="shared" si="48"/>
        <v>0</v>
      </c>
      <c r="AP228" s="277">
        <f t="shared" si="48"/>
        <v>0</v>
      </c>
      <c r="AQ228" s="277">
        <f t="shared" si="48"/>
        <v>0</v>
      </c>
      <c r="AR228" s="277">
        <f t="shared" si="48"/>
        <v>0</v>
      </c>
      <c r="AS228" s="277">
        <f t="shared" si="48"/>
        <v>0</v>
      </c>
      <c r="AT228" s="277">
        <f t="shared" si="48"/>
        <v>0</v>
      </c>
      <c r="AU228" s="277">
        <v>0</v>
      </c>
      <c r="AV228" s="277">
        <v>0</v>
      </c>
      <c r="AW228" s="277">
        <f>U228+AH228+AU228</f>
        <v>0</v>
      </c>
    </row>
    <row r="229" spans="1:49">
      <c r="A229" s="48"/>
      <c r="B229" s="42"/>
      <c r="C229" s="42"/>
      <c r="D229" s="42"/>
      <c r="E229" s="531"/>
      <c r="F229" s="50"/>
      <c r="G229" s="50"/>
      <c r="H229" s="50"/>
      <c r="I229" s="146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</row>
    <row r="230" spans="1:49">
      <c r="A230" s="48"/>
      <c r="B230" s="42"/>
      <c r="C230" s="42"/>
      <c r="D230" s="42"/>
      <c r="E230" s="531"/>
      <c r="F230" s="50"/>
      <c r="G230" s="50"/>
      <c r="H230" s="50"/>
      <c r="I230" s="14"/>
    </row>
    <row r="231" spans="1:49">
      <c r="A231" s="48"/>
      <c r="B231" s="42"/>
      <c r="C231" s="42"/>
      <c r="D231" s="42"/>
      <c r="E231" s="531"/>
      <c r="F231" s="50"/>
      <c r="G231" s="50"/>
      <c r="H231" s="50"/>
      <c r="I231" s="42"/>
    </row>
    <row r="232" spans="1:49">
      <c r="A232" s="48"/>
      <c r="B232" s="42"/>
      <c r="C232" s="42"/>
      <c r="D232" s="42"/>
      <c r="E232" s="531"/>
      <c r="F232" s="50"/>
      <c r="G232" s="50"/>
      <c r="H232" s="50"/>
      <c r="I232" s="42"/>
    </row>
    <row r="233" spans="1:49">
      <c r="A233" s="48"/>
      <c r="B233" s="42"/>
      <c r="C233" s="42"/>
      <c r="D233" s="42"/>
      <c r="E233" s="531"/>
      <c r="F233" s="50"/>
      <c r="G233" s="50"/>
      <c r="H233" s="50"/>
      <c r="I233" s="42"/>
    </row>
    <row r="234" spans="1:49">
      <c r="A234" s="25" t="s">
        <v>2528</v>
      </c>
      <c r="B234" s="4"/>
      <c r="C234" s="4"/>
      <c r="D234" s="454"/>
      <c r="E234" s="532"/>
      <c r="F234" s="124"/>
      <c r="G234" s="124"/>
      <c r="H234" s="124"/>
      <c r="I234" s="4"/>
    </row>
    <row r="235" spans="1:49">
      <c r="A235" s="25" t="s">
        <v>878</v>
      </c>
      <c r="B235" s="4"/>
      <c r="C235" s="4"/>
      <c r="D235" s="454"/>
      <c r="E235" s="532"/>
      <c r="F235" s="124"/>
      <c r="G235" s="124"/>
      <c r="H235" s="124"/>
      <c r="I235" s="4"/>
    </row>
    <row r="236" spans="1:49">
      <c r="A236" s="25" t="s">
        <v>812</v>
      </c>
      <c r="B236" s="4"/>
      <c r="C236" s="4"/>
      <c r="D236" s="454"/>
      <c r="E236" s="532"/>
      <c r="F236" s="124"/>
      <c r="G236" s="124"/>
      <c r="H236" s="124"/>
      <c r="I236" s="4"/>
    </row>
    <row r="237" spans="1:49" ht="13.5" thickBot="1">
      <c r="A237" s="25" t="s">
        <v>703</v>
      </c>
      <c r="B237" s="4"/>
      <c r="C237" s="4"/>
      <c r="D237" s="454"/>
      <c r="E237" s="532"/>
      <c r="F237" s="124"/>
      <c r="G237" s="124"/>
      <c r="H237" s="124"/>
      <c r="I237" s="4"/>
    </row>
    <row r="238" spans="1:49" s="151" customFormat="1" ht="36" customHeight="1" thickTop="1" thickBot="1">
      <c r="A238" s="147" t="s">
        <v>2079</v>
      </c>
      <c r="B238" s="5" t="s">
        <v>2080</v>
      </c>
      <c r="C238" s="5" t="s">
        <v>1335</v>
      </c>
      <c r="D238" s="450"/>
      <c r="E238" s="148" t="s">
        <v>1570</v>
      </c>
      <c r="F238" s="149" t="s">
        <v>1438</v>
      </c>
      <c r="G238" s="149"/>
      <c r="H238" s="149" t="s">
        <v>2332</v>
      </c>
      <c r="I238" s="5" t="s">
        <v>856</v>
      </c>
      <c r="J238" s="364" t="s">
        <v>2891</v>
      </c>
      <c r="K238" s="364" t="s">
        <v>2879</v>
      </c>
      <c r="L238" s="364" t="s">
        <v>2880</v>
      </c>
      <c r="M238" s="364" t="s">
        <v>2881</v>
      </c>
      <c r="N238" s="364" t="s">
        <v>2882</v>
      </c>
      <c r="O238" s="364" t="s">
        <v>2883</v>
      </c>
      <c r="P238" s="364" t="s">
        <v>2884</v>
      </c>
      <c r="Q238" s="364" t="s">
        <v>2885</v>
      </c>
      <c r="R238" s="364" t="s">
        <v>2886</v>
      </c>
      <c r="S238" s="364" t="s">
        <v>2887</v>
      </c>
      <c r="T238" s="364" t="s">
        <v>2888</v>
      </c>
      <c r="U238" s="364" t="s">
        <v>2889</v>
      </c>
      <c r="V238" s="364" t="s">
        <v>2890</v>
      </c>
      <c r="W238" s="365" t="s">
        <v>2893</v>
      </c>
      <c r="X238" s="365" t="s">
        <v>2879</v>
      </c>
      <c r="Y238" s="365" t="s">
        <v>2880</v>
      </c>
      <c r="Z238" s="365" t="s">
        <v>2881</v>
      </c>
      <c r="AA238" s="365" t="s">
        <v>2882</v>
      </c>
      <c r="AB238" s="365" t="s">
        <v>2883</v>
      </c>
      <c r="AC238" s="365" t="s">
        <v>2884</v>
      </c>
      <c r="AD238" s="365" t="s">
        <v>2885</v>
      </c>
      <c r="AE238" s="365" t="s">
        <v>2886</v>
      </c>
      <c r="AF238" s="365" t="s">
        <v>2887</v>
      </c>
      <c r="AG238" s="365" t="s">
        <v>2888</v>
      </c>
      <c r="AH238" s="365" t="s">
        <v>2889</v>
      </c>
      <c r="AI238" s="365" t="s">
        <v>2890</v>
      </c>
      <c r="AJ238" s="366" t="s">
        <v>2892</v>
      </c>
      <c r="AK238" s="366" t="s">
        <v>2879</v>
      </c>
      <c r="AL238" s="366" t="s">
        <v>2880</v>
      </c>
      <c r="AM238" s="366" t="s">
        <v>2881</v>
      </c>
      <c r="AN238" s="366" t="s">
        <v>2882</v>
      </c>
      <c r="AO238" s="366" t="s">
        <v>2883</v>
      </c>
      <c r="AP238" s="366" t="s">
        <v>2884</v>
      </c>
      <c r="AQ238" s="366" t="s">
        <v>2885</v>
      </c>
      <c r="AR238" s="366" t="s">
        <v>2886</v>
      </c>
      <c r="AS238" s="366" t="s">
        <v>2887</v>
      </c>
      <c r="AT238" s="366" t="s">
        <v>2888</v>
      </c>
      <c r="AU238" s="366" t="s">
        <v>2889</v>
      </c>
      <c r="AV238" s="366" t="s">
        <v>2890</v>
      </c>
      <c r="AW238" s="368" t="s">
        <v>2895</v>
      </c>
    </row>
    <row r="239" spans="1:49">
      <c r="A239" s="33"/>
      <c r="B239" s="34"/>
      <c r="C239" s="34"/>
      <c r="D239" s="34"/>
      <c r="E239" s="35"/>
      <c r="F239" s="36"/>
      <c r="G239" s="36"/>
      <c r="H239" s="36"/>
      <c r="I239" s="34"/>
      <c r="J239" s="202" t="s">
        <v>1224</v>
      </c>
      <c r="K239" s="202">
        <v>1</v>
      </c>
      <c r="L239" s="202">
        <v>2</v>
      </c>
      <c r="M239" s="202">
        <v>3</v>
      </c>
      <c r="N239" s="202">
        <v>4</v>
      </c>
      <c r="O239" s="202">
        <v>5</v>
      </c>
      <c r="P239" s="202">
        <v>6</v>
      </c>
      <c r="Q239" s="202">
        <v>7</v>
      </c>
      <c r="R239" s="202">
        <v>8</v>
      </c>
      <c r="S239" s="202">
        <v>9</v>
      </c>
      <c r="T239" s="202">
        <v>10</v>
      </c>
      <c r="U239" s="202">
        <v>13</v>
      </c>
      <c r="V239" s="202">
        <v>14</v>
      </c>
      <c r="W239" s="202" t="s">
        <v>1224</v>
      </c>
      <c r="X239" s="202">
        <v>1</v>
      </c>
      <c r="Y239" s="202">
        <v>2</v>
      </c>
      <c r="Z239" s="202">
        <v>3</v>
      </c>
      <c r="AA239" s="202">
        <v>4</v>
      </c>
      <c r="AB239" s="202">
        <v>5</v>
      </c>
      <c r="AC239" s="202">
        <v>6</v>
      </c>
      <c r="AD239" s="202">
        <v>7</v>
      </c>
      <c r="AE239" s="202">
        <v>8</v>
      </c>
      <c r="AF239" s="202">
        <v>9</v>
      </c>
      <c r="AG239" s="202">
        <v>10</v>
      </c>
      <c r="AH239" s="202">
        <v>13</v>
      </c>
      <c r="AI239" s="202">
        <v>14</v>
      </c>
      <c r="AJ239" s="202" t="s">
        <v>1224</v>
      </c>
      <c r="AK239" s="202">
        <v>1</v>
      </c>
      <c r="AL239" s="202">
        <v>2</v>
      </c>
      <c r="AM239" s="202">
        <v>3</v>
      </c>
      <c r="AN239" s="202">
        <v>4</v>
      </c>
      <c r="AO239" s="202">
        <v>5</v>
      </c>
      <c r="AP239" s="202">
        <v>6</v>
      </c>
      <c r="AQ239" s="202">
        <v>7</v>
      </c>
      <c r="AR239" s="202">
        <v>8</v>
      </c>
      <c r="AS239" s="202">
        <v>9</v>
      </c>
      <c r="AT239" s="202">
        <v>10</v>
      </c>
      <c r="AU239" s="202">
        <v>13</v>
      </c>
      <c r="AV239" s="202">
        <v>14</v>
      </c>
      <c r="AW239" s="202">
        <v>15</v>
      </c>
    </row>
    <row r="240" spans="1:49">
      <c r="A240" s="37"/>
      <c r="B240" s="38"/>
      <c r="C240" s="38"/>
      <c r="D240" s="38"/>
      <c r="E240" s="60"/>
      <c r="F240" s="61"/>
      <c r="G240" s="61"/>
      <c r="H240" s="61"/>
      <c r="I240" s="38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>
        <v>0</v>
      </c>
      <c r="V240" s="62">
        <v>0</v>
      </c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>
        <v>0</v>
      </c>
      <c r="AI240" s="62">
        <v>0</v>
      </c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>
        <v>0</v>
      </c>
      <c r="AV240" s="62">
        <v>0</v>
      </c>
      <c r="AW240" s="62">
        <f t="shared" ref="AW240:AW272" si="49">U240+AH240+AU240</f>
        <v>0</v>
      </c>
    </row>
    <row r="241" spans="1:49">
      <c r="A241" s="41" t="s">
        <v>1049</v>
      </c>
      <c r="B241" s="1" t="s">
        <v>1030</v>
      </c>
      <c r="C241" s="42" t="s">
        <v>1549</v>
      </c>
      <c r="D241" s="453"/>
      <c r="E241" s="531"/>
      <c r="F241" s="50"/>
      <c r="G241" s="50"/>
      <c r="H241" s="50"/>
      <c r="I241" s="1" t="s">
        <v>1380</v>
      </c>
      <c r="U241" s="15">
        <v>0</v>
      </c>
      <c r="V241" s="15">
        <v>0</v>
      </c>
      <c r="AH241" s="15">
        <v>0</v>
      </c>
      <c r="AI241" s="15">
        <v>0</v>
      </c>
      <c r="AU241" s="15">
        <v>0</v>
      </c>
      <c r="AV241" s="15">
        <v>0</v>
      </c>
      <c r="AW241" s="15">
        <f t="shared" si="49"/>
        <v>0</v>
      </c>
    </row>
    <row r="242" spans="1:49">
      <c r="A242" s="48"/>
      <c r="B242" s="1"/>
      <c r="C242" s="1"/>
      <c r="D242" s="369"/>
      <c r="E242" s="531"/>
      <c r="F242" s="50"/>
      <c r="G242" s="50"/>
      <c r="H242" s="50"/>
      <c r="I242" s="1"/>
      <c r="U242" s="15">
        <v>0</v>
      </c>
      <c r="V242" s="15">
        <v>0</v>
      </c>
      <c r="AH242" s="15">
        <v>0</v>
      </c>
      <c r="AI242" s="15">
        <v>0</v>
      </c>
      <c r="AU242" s="15">
        <v>0</v>
      </c>
      <c r="AV242" s="15">
        <v>0</v>
      </c>
      <c r="AW242" s="15">
        <f t="shared" si="49"/>
        <v>0</v>
      </c>
    </row>
    <row r="243" spans="1:49">
      <c r="A243" s="41"/>
      <c r="B243" s="1"/>
      <c r="C243" s="42"/>
      <c r="D243" s="42"/>
      <c r="E243" s="531"/>
      <c r="F243" s="50"/>
      <c r="G243" s="50"/>
      <c r="H243" s="50"/>
      <c r="I243" s="49" t="s">
        <v>1559</v>
      </c>
      <c r="J243" s="12">
        <f>SUM(J244,J252,J254)</f>
        <v>0</v>
      </c>
      <c r="K243" s="12">
        <f t="shared" ref="K243:AT243" si="50">SUM(K244,K252,K254)</f>
        <v>0</v>
      </c>
      <c r="L243" s="12">
        <f t="shared" si="50"/>
        <v>0</v>
      </c>
      <c r="M243" s="12">
        <f t="shared" si="50"/>
        <v>0</v>
      </c>
      <c r="N243" s="12">
        <f t="shared" si="50"/>
        <v>0</v>
      </c>
      <c r="O243" s="12">
        <f t="shared" si="50"/>
        <v>0</v>
      </c>
      <c r="P243" s="12">
        <f t="shared" si="50"/>
        <v>0</v>
      </c>
      <c r="Q243" s="12">
        <f t="shared" si="50"/>
        <v>0</v>
      </c>
      <c r="R243" s="12">
        <f t="shared" si="50"/>
        <v>0</v>
      </c>
      <c r="S243" s="12">
        <f t="shared" si="50"/>
        <v>0</v>
      </c>
      <c r="T243" s="12">
        <f t="shared" si="50"/>
        <v>0</v>
      </c>
      <c r="U243" s="12">
        <v>0</v>
      </c>
      <c r="V243" s="12">
        <v>0</v>
      </c>
      <c r="W243" s="12">
        <f>SUM(W244,W252,W254)</f>
        <v>0</v>
      </c>
      <c r="X243" s="12">
        <f t="shared" si="50"/>
        <v>0</v>
      </c>
      <c r="Y243" s="12">
        <f t="shared" si="50"/>
        <v>0</v>
      </c>
      <c r="Z243" s="12">
        <f t="shared" si="50"/>
        <v>0</v>
      </c>
      <c r="AA243" s="12">
        <f t="shared" si="50"/>
        <v>0</v>
      </c>
      <c r="AB243" s="12">
        <f t="shared" si="50"/>
        <v>0</v>
      </c>
      <c r="AC243" s="12">
        <f t="shared" si="50"/>
        <v>0</v>
      </c>
      <c r="AD243" s="12">
        <f t="shared" si="50"/>
        <v>0</v>
      </c>
      <c r="AE243" s="12">
        <f t="shared" si="50"/>
        <v>0</v>
      </c>
      <c r="AF243" s="12">
        <f t="shared" si="50"/>
        <v>0</v>
      </c>
      <c r="AG243" s="12">
        <f t="shared" si="50"/>
        <v>0</v>
      </c>
      <c r="AH243" s="12">
        <v>0</v>
      </c>
      <c r="AI243" s="12">
        <v>0</v>
      </c>
      <c r="AJ243" s="12">
        <f>SUM(AJ244,AJ252,AJ254)</f>
        <v>0</v>
      </c>
      <c r="AK243" s="12">
        <f t="shared" si="50"/>
        <v>0</v>
      </c>
      <c r="AL243" s="12">
        <f t="shared" si="50"/>
        <v>0</v>
      </c>
      <c r="AM243" s="12">
        <f t="shared" si="50"/>
        <v>0</v>
      </c>
      <c r="AN243" s="12">
        <f t="shared" si="50"/>
        <v>0</v>
      </c>
      <c r="AO243" s="12">
        <f t="shared" si="50"/>
        <v>0</v>
      </c>
      <c r="AP243" s="12">
        <f t="shared" si="50"/>
        <v>0</v>
      </c>
      <c r="AQ243" s="12">
        <f t="shared" si="50"/>
        <v>0</v>
      </c>
      <c r="AR243" s="12">
        <f t="shared" si="50"/>
        <v>0</v>
      </c>
      <c r="AS243" s="12">
        <f t="shared" si="50"/>
        <v>0</v>
      </c>
      <c r="AT243" s="12">
        <f t="shared" si="50"/>
        <v>0</v>
      </c>
      <c r="AU243" s="12">
        <v>0</v>
      </c>
      <c r="AV243" s="12">
        <v>0</v>
      </c>
      <c r="AW243" s="12">
        <f t="shared" si="49"/>
        <v>0</v>
      </c>
    </row>
    <row r="244" spans="1:49">
      <c r="A244" s="44" t="s">
        <v>1049</v>
      </c>
      <c r="B244" s="45" t="s">
        <v>1030</v>
      </c>
      <c r="C244" s="45" t="s">
        <v>1549</v>
      </c>
      <c r="D244" s="452" t="s">
        <v>2900</v>
      </c>
      <c r="E244" s="213" t="s">
        <v>771</v>
      </c>
      <c r="F244" s="65"/>
      <c r="G244" s="65"/>
      <c r="H244" s="65"/>
      <c r="I244" s="1" t="s">
        <v>1500</v>
      </c>
      <c r="J244" s="9">
        <f>SUM(J245:J246)</f>
        <v>0</v>
      </c>
      <c r="K244" s="9">
        <f t="shared" ref="K244:AT244" si="51">SUM(K245:K246)</f>
        <v>0</v>
      </c>
      <c r="L244" s="9">
        <f t="shared" si="51"/>
        <v>0</v>
      </c>
      <c r="M244" s="9">
        <f t="shared" si="51"/>
        <v>0</v>
      </c>
      <c r="N244" s="9">
        <f t="shared" si="51"/>
        <v>0</v>
      </c>
      <c r="O244" s="9">
        <f t="shared" si="51"/>
        <v>0</v>
      </c>
      <c r="P244" s="9">
        <f t="shared" si="51"/>
        <v>0</v>
      </c>
      <c r="Q244" s="9">
        <f t="shared" si="51"/>
        <v>0</v>
      </c>
      <c r="R244" s="9">
        <f t="shared" si="51"/>
        <v>0</v>
      </c>
      <c r="S244" s="9">
        <f t="shared" si="51"/>
        <v>0</v>
      </c>
      <c r="T244" s="9">
        <f t="shared" si="51"/>
        <v>0</v>
      </c>
      <c r="U244" s="9">
        <v>0</v>
      </c>
      <c r="V244" s="9">
        <v>0</v>
      </c>
      <c r="W244" s="9">
        <f>SUM(W245:W246)</f>
        <v>0</v>
      </c>
      <c r="X244" s="9">
        <f t="shared" si="51"/>
        <v>0</v>
      </c>
      <c r="Y244" s="9">
        <f t="shared" si="51"/>
        <v>0</v>
      </c>
      <c r="Z244" s="9">
        <f t="shared" si="51"/>
        <v>0</v>
      </c>
      <c r="AA244" s="9">
        <f t="shared" si="51"/>
        <v>0</v>
      </c>
      <c r="AB244" s="9">
        <f t="shared" si="51"/>
        <v>0</v>
      </c>
      <c r="AC244" s="9">
        <f t="shared" si="51"/>
        <v>0</v>
      </c>
      <c r="AD244" s="9">
        <f t="shared" si="51"/>
        <v>0</v>
      </c>
      <c r="AE244" s="9">
        <f t="shared" si="51"/>
        <v>0</v>
      </c>
      <c r="AF244" s="9">
        <f t="shared" si="51"/>
        <v>0</v>
      </c>
      <c r="AG244" s="9">
        <f t="shared" si="51"/>
        <v>0</v>
      </c>
      <c r="AH244" s="9">
        <v>0</v>
      </c>
      <c r="AI244" s="9">
        <v>0</v>
      </c>
      <c r="AJ244" s="9">
        <f>SUM(AJ245:AJ246)</f>
        <v>0</v>
      </c>
      <c r="AK244" s="9">
        <f t="shared" si="51"/>
        <v>0</v>
      </c>
      <c r="AL244" s="9">
        <f t="shared" si="51"/>
        <v>0</v>
      </c>
      <c r="AM244" s="9">
        <f t="shared" si="51"/>
        <v>0</v>
      </c>
      <c r="AN244" s="9">
        <f t="shared" si="51"/>
        <v>0</v>
      </c>
      <c r="AO244" s="9">
        <f t="shared" si="51"/>
        <v>0</v>
      </c>
      <c r="AP244" s="9">
        <f t="shared" si="51"/>
        <v>0</v>
      </c>
      <c r="AQ244" s="9">
        <f t="shared" si="51"/>
        <v>0</v>
      </c>
      <c r="AR244" s="9">
        <f t="shared" si="51"/>
        <v>0</v>
      </c>
      <c r="AS244" s="9">
        <f t="shared" si="51"/>
        <v>0</v>
      </c>
      <c r="AT244" s="9">
        <f t="shared" si="51"/>
        <v>0</v>
      </c>
      <c r="AU244" s="9">
        <v>0</v>
      </c>
      <c r="AV244" s="9">
        <v>0</v>
      </c>
      <c r="AW244" s="9">
        <f t="shared" si="49"/>
        <v>0</v>
      </c>
    </row>
    <row r="245" spans="1:49">
      <c r="A245" s="44" t="s">
        <v>1049</v>
      </c>
      <c r="B245" s="45" t="s">
        <v>1030</v>
      </c>
      <c r="C245" s="45" t="s">
        <v>1549</v>
      </c>
      <c r="D245" s="452" t="s">
        <v>2900</v>
      </c>
      <c r="E245" s="367" t="s">
        <v>834</v>
      </c>
      <c r="F245" s="50"/>
      <c r="G245" s="468" t="s">
        <v>3062</v>
      </c>
      <c r="H245" s="50" t="s">
        <v>2335</v>
      </c>
      <c r="I245" s="42" t="s">
        <v>1165</v>
      </c>
      <c r="U245" s="15">
        <v>0</v>
      </c>
      <c r="V245" s="15">
        <v>0</v>
      </c>
      <c r="AH245" s="15">
        <v>0</v>
      </c>
      <c r="AI245" s="15">
        <v>0</v>
      </c>
      <c r="AU245" s="15">
        <v>0</v>
      </c>
      <c r="AV245" s="15">
        <v>0</v>
      </c>
      <c r="AW245" s="15">
        <f t="shared" si="49"/>
        <v>0</v>
      </c>
    </row>
    <row r="246" spans="1:49">
      <c r="A246" s="44" t="s">
        <v>1049</v>
      </c>
      <c r="B246" s="45" t="s">
        <v>1030</v>
      </c>
      <c r="C246" s="45" t="s">
        <v>1549</v>
      </c>
      <c r="D246" s="452" t="s">
        <v>2900</v>
      </c>
      <c r="E246" s="367" t="s">
        <v>772</v>
      </c>
      <c r="F246" s="50"/>
      <c r="G246" s="468" t="s">
        <v>3062</v>
      </c>
      <c r="H246" s="50" t="s">
        <v>2335</v>
      </c>
      <c r="I246" s="42" t="s">
        <v>1227</v>
      </c>
      <c r="J246" s="15">
        <f>SUM(J247:J251)</f>
        <v>0</v>
      </c>
      <c r="K246" s="15">
        <f t="shared" ref="K246:AT246" si="52">SUM(K247:K251)</f>
        <v>0</v>
      </c>
      <c r="L246" s="15">
        <f t="shared" si="52"/>
        <v>0</v>
      </c>
      <c r="M246" s="15">
        <f t="shared" si="52"/>
        <v>0</v>
      </c>
      <c r="N246" s="15">
        <f t="shared" si="52"/>
        <v>0</v>
      </c>
      <c r="O246" s="15">
        <f t="shared" si="52"/>
        <v>0</v>
      </c>
      <c r="P246" s="15">
        <f t="shared" si="52"/>
        <v>0</v>
      </c>
      <c r="Q246" s="15">
        <f t="shared" si="52"/>
        <v>0</v>
      </c>
      <c r="R246" s="15">
        <f t="shared" si="52"/>
        <v>0</v>
      </c>
      <c r="S246" s="15">
        <f t="shared" si="52"/>
        <v>0</v>
      </c>
      <c r="T246" s="15">
        <f t="shared" si="52"/>
        <v>0</v>
      </c>
      <c r="U246" s="15">
        <v>0</v>
      </c>
      <c r="V246" s="15">
        <v>0</v>
      </c>
      <c r="W246" s="15">
        <f>SUM(W247:W251)</f>
        <v>0</v>
      </c>
      <c r="X246" s="15">
        <f t="shared" si="52"/>
        <v>0</v>
      </c>
      <c r="Y246" s="15">
        <f t="shared" si="52"/>
        <v>0</v>
      </c>
      <c r="Z246" s="15">
        <f t="shared" si="52"/>
        <v>0</v>
      </c>
      <c r="AA246" s="15">
        <f t="shared" si="52"/>
        <v>0</v>
      </c>
      <c r="AB246" s="15">
        <f t="shared" si="52"/>
        <v>0</v>
      </c>
      <c r="AC246" s="15">
        <f t="shared" si="52"/>
        <v>0</v>
      </c>
      <c r="AD246" s="15">
        <f t="shared" si="52"/>
        <v>0</v>
      </c>
      <c r="AE246" s="15">
        <f t="shared" si="52"/>
        <v>0</v>
      </c>
      <c r="AF246" s="15">
        <f t="shared" si="52"/>
        <v>0</v>
      </c>
      <c r="AG246" s="15">
        <f t="shared" si="52"/>
        <v>0</v>
      </c>
      <c r="AH246" s="15">
        <v>0</v>
      </c>
      <c r="AI246" s="15">
        <v>0</v>
      </c>
      <c r="AJ246" s="15">
        <f>SUM(AJ247:AJ251)</f>
        <v>0</v>
      </c>
      <c r="AK246" s="15">
        <f t="shared" si="52"/>
        <v>0</v>
      </c>
      <c r="AL246" s="15">
        <f t="shared" si="52"/>
        <v>0</v>
      </c>
      <c r="AM246" s="15">
        <f t="shared" si="52"/>
        <v>0</v>
      </c>
      <c r="AN246" s="15">
        <f t="shared" si="52"/>
        <v>0</v>
      </c>
      <c r="AO246" s="15">
        <f t="shared" si="52"/>
        <v>0</v>
      </c>
      <c r="AP246" s="15">
        <f t="shared" si="52"/>
        <v>0</v>
      </c>
      <c r="AQ246" s="15">
        <f t="shared" si="52"/>
        <v>0</v>
      </c>
      <c r="AR246" s="15">
        <f t="shared" si="52"/>
        <v>0</v>
      </c>
      <c r="AS246" s="15">
        <f t="shared" si="52"/>
        <v>0</v>
      </c>
      <c r="AT246" s="15">
        <f t="shared" si="52"/>
        <v>0</v>
      </c>
      <c r="AU246" s="15">
        <v>0</v>
      </c>
      <c r="AV246" s="15">
        <v>0</v>
      </c>
      <c r="AW246" s="15">
        <f t="shared" si="49"/>
        <v>0</v>
      </c>
    </row>
    <row r="247" spans="1:49" s="144" customFormat="1">
      <c r="A247" s="44" t="s">
        <v>1049</v>
      </c>
      <c r="B247" s="45" t="s">
        <v>1030</v>
      </c>
      <c r="C247" s="45" t="s">
        <v>1549</v>
      </c>
      <c r="D247" s="452" t="s">
        <v>2900</v>
      </c>
      <c r="E247" s="140" t="s">
        <v>850</v>
      </c>
      <c r="F247" s="141" t="s">
        <v>50</v>
      </c>
      <c r="G247" s="468" t="s">
        <v>3062</v>
      </c>
      <c r="H247" s="50" t="s">
        <v>2335</v>
      </c>
      <c r="I247" s="142" t="s">
        <v>1119</v>
      </c>
      <c r="J247" s="143"/>
      <c r="K247" s="143"/>
      <c r="L247" s="143"/>
      <c r="M247" s="143"/>
      <c r="N247" s="143"/>
      <c r="O247" s="143"/>
      <c r="P247" s="143"/>
      <c r="Q247" s="143"/>
      <c r="R247" s="143"/>
      <c r="S247" s="143"/>
      <c r="T247" s="143"/>
      <c r="U247" s="143">
        <v>0</v>
      </c>
      <c r="V247" s="143">
        <v>0</v>
      </c>
      <c r="W247" s="143"/>
      <c r="X247" s="143"/>
      <c r="Y247" s="143"/>
      <c r="Z247" s="143"/>
      <c r="AA247" s="143"/>
      <c r="AB247" s="143"/>
      <c r="AC247" s="143"/>
      <c r="AD247" s="143"/>
      <c r="AE247" s="143"/>
      <c r="AF247" s="143"/>
      <c r="AG247" s="143"/>
      <c r="AH247" s="143">
        <v>0</v>
      </c>
      <c r="AI247" s="143">
        <v>0</v>
      </c>
      <c r="AJ247" s="143"/>
      <c r="AK247" s="143"/>
      <c r="AL247" s="143"/>
      <c r="AM247" s="143"/>
      <c r="AN247" s="143"/>
      <c r="AO247" s="143"/>
      <c r="AP247" s="143"/>
      <c r="AQ247" s="143"/>
      <c r="AR247" s="143"/>
      <c r="AS247" s="143"/>
      <c r="AT247" s="143"/>
      <c r="AU247" s="143">
        <v>0</v>
      </c>
      <c r="AV247" s="143">
        <v>0</v>
      </c>
      <c r="AW247" s="143">
        <f t="shared" si="49"/>
        <v>0</v>
      </c>
    </row>
    <row r="248" spans="1:49" s="144" customFormat="1">
      <c r="A248" s="44" t="s">
        <v>1049</v>
      </c>
      <c r="B248" s="45" t="s">
        <v>1030</v>
      </c>
      <c r="C248" s="45" t="s">
        <v>1549</v>
      </c>
      <c r="D248" s="452" t="s">
        <v>2900</v>
      </c>
      <c r="E248" s="140" t="s">
        <v>851</v>
      </c>
      <c r="F248" s="141" t="s">
        <v>51</v>
      </c>
      <c r="G248" s="468" t="s">
        <v>3062</v>
      </c>
      <c r="H248" s="50" t="s">
        <v>2335</v>
      </c>
      <c r="I248" s="142" t="s">
        <v>1290</v>
      </c>
      <c r="J248" s="143"/>
      <c r="K248" s="143"/>
      <c r="L248" s="143"/>
      <c r="M248" s="143"/>
      <c r="N248" s="143"/>
      <c r="O248" s="143"/>
      <c r="P248" s="143"/>
      <c r="Q248" s="143"/>
      <c r="R248" s="143"/>
      <c r="S248" s="143"/>
      <c r="T248" s="143"/>
      <c r="U248" s="143">
        <v>0</v>
      </c>
      <c r="V248" s="143">
        <v>0</v>
      </c>
      <c r="W248" s="143"/>
      <c r="X248" s="143"/>
      <c r="Y248" s="143"/>
      <c r="Z248" s="143"/>
      <c r="AA248" s="143"/>
      <c r="AB248" s="143"/>
      <c r="AC248" s="143"/>
      <c r="AD248" s="143"/>
      <c r="AE248" s="143"/>
      <c r="AF248" s="143"/>
      <c r="AG248" s="143"/>
      <c r="AH248" s="143">
        <v>0</v>
      </c>
      <c r="AI248" s="143">
        <v>0</v>
      </c>
      <c r="AJ248" s="143"/>
      <c r="AK248" s="143"/>
      <c r="AL248" s="143"/>
      <c r="AM248" s="143"/>
      <c r="AN248" s="143"/>
      <c r="AO248" s="143"/>
      <c r="AP248" s="143"/>
      <c r="AQ248" s="143"/>
      <c r="AR248" s="143"/>
      <c r="AS248" s="143"/>
      <c r="AT248" s="143"/>
      <c r="AU248" s="143">
        <v>0</v>
      </c>
      <c r="AV248" s="143">
        <v>0</v>
      </c>
      <c r="AW248" s="143">
        <f t="shared" si="49"/>
        <v>0</v>
      </c>
    </row>
    <row r="249" spans="1:49" s="144" customFormat="1">
      <c r="A249" s="44" t="s">
        <v>1049</v>
      </c>
      <c r="B249" s="45" t="s">
        <v>1030</v>
      </c>
      <c r="C249" s="45" t="s">
        <v>1549</v>
      </c>
      <c r="D249" s="452" t="s">
        <v>2900</v>
      </c>
      <c r="E249" s="140" t="s">
        <v>852</v>
      </c>
      <c r="F249" s="141" t="s">
        <v>52</v>
      </c>
      <c r="G249" s="468" t="s">
        <v>3062</v>
      </c>
      <c r="H249" s="50" t="s">
        <v>2335</v>
      </c>
      <c r="I249" s="142" t="s">
        <v>1733</v>
      </c>
      <c r="J249" s="143"/>
      <c r="K249" s="143"/>
      <c r="L249" s="143"/>
      <c r="M249" s="143"/>
      <c r="N249" s="143"/>
      <c r="O249" s="143"/>
      <c r="P249" s="143"/>
      <c r="Q249" s="143"/>
      <c r="R249" s="143"/>
      <c r="S249" s="143"/>
      <c r="T249" s="143"/>
      <c r="U249" s="143">
        <v>0</v>
      </c>
      <c r="V249" s="143">
        <v>0</v>
      </c>
      <c r="W249" s="143"/>
      <c r="X249" s="143"/>
      <c r="Y249" s="143"/>
      <c r="Z249" s="143"/>
      <c r="AA249" s="143"/>
      <c r="AB249" s="143"/>
      <c r="AC249" s="143"/>
      <c r="AD249" s="143"/>
      <c r="AE249" s="143"/>
      <c r="AF249" s="143"/>
      <c r="AG249" s="143"/>
      <c r="AH249" s="143">
        <v>0</v>
      </c>
      <c r="AI249" s="143">
        <v>0</v>
      </c>
      <c r="AJ249" s="143"/>
      <c r="AK249" s="143"/>
      <c r="AL249" s="143"/>
      <c r="AM249" s="143"/>
      <c r="AN249" s="143"/>
      <c r="AO249" s="143"/>
      <c r="AP249" s="143"/>
      <c r="AQ249" s="143"/>
      <c r="AR249" s="143"/>
      <c r="AS249" s="143"/>
      <c r="AT249" s="143"/>
      <c r="AU249" s="143">
        <v>0</v>
      </c>
      <c r="AV249" s="143">
        <v>0</v>
      </c>
      <c r="AW249" s="143">
        <f t="shared" si="49"/>
        <v>0</v>
      </c>
    </row>
    <row r="250" spans="1:49" s="144" customFormat="1">
      <c r="A250" s="44" t="s">
        <v>1049</v>
      </c>
      <c r="B250" s="45" t="s">
        <v>1030</v>
      </c>
      <c r="C250" s="45" t="s">
        <v>1549</v>
      </c>
      <c r="D250" s="452" t="s">
        <v>2900</v>
      </c>
      <c r="E250" s="140" t="s">
        <v>853</v>
      </c>
      <c r="F250" s="141" t="s">
        <v>53</v>
      </c>
      <c r="G250" s="468" t="s">
        <v>3062</v>
      </c>
      <c r="H250" s="50" t="s">
        <v>2335</v>
      </c>
      <c r="I250" s="142" t="s">
        <v>1734</v>
      </c>
      <c r="J250" s="143"/>
      <c r="K250" s="143"/>
      <c r="L250" s="143"/>
      <c r="M250" s="143"/>
      <c r="N250" s="143"/>
      <c r="O250" s="143"/>
      <c r="P250" s="143"/>
      <c r="Q250" s="143"/>
      <c r="R250" s="143"/>
      <c r="S250" s="143"/>
      <c r="T250" s="143"/>
      <c r="U250" s="143">
        <v>0</v>
      </c>
      <c r="V250" s="143">
        <v>0</v>
      </c>
      <c r="W250" s="143"/>
      <c r="X250" s="143"/>
      <c r="Y250" s="143"/>
      <c r="Z250" s="143"/>
      <c r="AA250" s="143"/>
      <c r="AB250" s="143"/>
      <c r="AC250" s="143"/>
      <c r="AD250" s="143"/>
      <c r="AE250" s="143"/>
      <c r="AF250" s="143"/>
      <c r="AG250" s="143"/>
      <c r="AH250" s="143">
        <v>0</v>
      </c>
      <c r="AI250" s="143">
        <v>0</v>
      </c>
      <c r="AJ250" s="143"/>
      <c r="AK250" s="143"/>
      <c r="AL250" s="143"/>
      <c r="AM250" s="143"/>
      <c r="AN250" s="143"/>
      <c r="AO250" s="143"/>
      <c r="AP250" s="143"/>
      <c r="AQ250" s="143"/>
      <c r="AR250" s="143"/>
      <c r="AS250" s="143"/>
      <c r="AT250" s="143"/>
      <c r="AU250" s="143">
        <v>0</v>
      </c>
      <c r="AV250" s="143">
        <v>0</v>
      </c>
      <c r="AW250" s="143">
        <f t="shared" si="49"/>
        <v>0</v>
      </c>
    </row>
    <row r="251" spans="1:49" s="144" customFormat="1">
      <c r="A251" s="44" t="s">
        <v>1049</v>
      </c>
      <c r="B251" s="45" t="s">
        <v>1030</v>
      </c>
      <c r="C251" s="45" t="s">
        <v>1549</v>
      </c>
      <c r="D251" s="452" t="s">
        <v>2900</v>
      </c>
      <c r="E251" s="140" t="s">
        <v>854</v>
      </c>
      <c r="F251" s="141" t="s">
        <v>54</v>
      </c>
      <c r="G251" s="468" t="s">
        <v>3062</v>
      </c>
      <c r="H251" s="50" t="s">
        <v>2335</v>
      </c>
      <c r="I251" s="142" t="s">
        <v>1735</v>
      </c>
      <c r="J251" s="143"/>
      <c r="K251" s="143"/>
      <c r="L251" s="143"/>
      <c r="M251" s="143"/>
      <c r="N251" s="143"/>
      <c r="O251" s="143"/>
      <c r="P251" s="143"/>
      <c r="Q251" s="143"/>
      <c r="R251" s="143"/>
      <c r="S251" s="143"/>
      <c r="T251" s="143"/>
      <c r="U251" s="143">
        <v>0</v>
      </c>
      <c r="V251" s="143">
        <v>0</v>
      </c>
      <c r="W251" s="143"/>
      <c r="X251" s="143"/>
      <c r="Y251" s="143"/>
      <c r="Z251" s="143"/>
      <c r="AA251" s="143"/>
      <c r="AB251" s="143"/>
      <c r="AC251" s="143"/>
      <c r="AD251" s="143"/>
      <c r="AE251" s="143"/>
      <c r="AF251" s="143"/>
      <c r="AG251" s="143"/>
      <c r="AH251" s="143">
        <v>0</v>
      </c>
      <c r="AI251" s="143">
        <v>0</v>
      </c>
      <c r="AJ251" s="143"/>
      <c r="AK251" s="143"/>
      <c r="AL251" s="143"/>
      <c r="AM251" s="143"/>
      <c r="AN251" s="143"/>
      <c r="AO251" s="143"/>
      <c r="AP251" s="143"/>
      <c r="AQ251" s="143"/>
      <c r="AR251" s="143"/>
      <c r="AS251" s="143"/>
      <c r="AT251" s="143"/>
      <c r="AU251" s="143">
        <v>0</v>
      </c>
      <c r="AV251" s="143">
        <v>0</v>
      </c>
      <c r="AW251" s="143">
        <f t="shared" si="49"/>
        <v>0</v>
      </c>
    </row>
    <row r="252" spans="1:49">
      <c r="A252" s="44" t="s">
        <v>1049</v>
      </c>
      <c r="B252" s="45" t="s">
        <v>1030</v>
      </c>
      <c r="C252" s="45" t="s">
        <v>1549</v>
      </c>
      <c r="D252" s="452" t="s">
        <v>2900</v>
      </c>
      <c r="E252" s="213" t="s">
        <v>773</v>
      </c>
      <c r="F252" s="65"/>
      <c r="G252" s="65"/>
      <c r="H252" s="65"/>
      <c r="I252" s="1" t="s">
        <v>1362</v>
      </c>
      <c r="J252" s="9">
        <f>SUM(J253)</f>
        <v>0</v>
      </c>
      <c r="K252" s="9">
        <f t="shared" ref="K252:AT252" si="53">SUM(K253)</f>
        <v>0</v>
      </c>
      <c r="L252" s="9">
        <f t="shared" si="53"/>
        <v>0</v>
      </c>
      <c r="M252" s="9">
        <f t="shared" si="53"/>
        <v>0</v>
      </c>
      <c r="N252" s="9">
        <f t="shared" si="53"/>
        <v>0</v>
      </c>
      <c r="O252" s="9">
        <f t="shared" si="53"/>
        <v>0</v>
      </c>
      <c r="P252" s="9">
        <f t="shared" si="53"/>
        <v>0</v>
      </c>
      <c r="Q252" s="9">
        <f t="shared" si="53"/>
        <v>0</v>
      </c>
      <c r="R252" s="9">
        <f t="shared" si="53"/>
        <v>0</v>
      </c>
      <c r="S252" s="9">
        <f t="shared" si="53"/>
        <v>0</v>
      </c>
      <c r="T252" s="9">
        <f t="shared" si="53"/>
        <v>0</v>
      </c>
      <c r="U252" s="9">
        <v>0</v>
      </c>
      <c r="V252" s="9">
        <v>0</v>
      </c>
      <c r="W252" s="9">
        <f>SUM(W253)</f>
        <v>0</v>
      </c>
      <c r="X252" s="9">
        <f t="shared" si="53"/>
        <v>0</v>
      </c>
      <c r="Y252" s="9">
        <f t="shared" si="53"/>
        <v>0</v>
      </c>
      <c r="Z252" s="9">
        <f t="shared" si="53"/>
        <v>0</v>
      </c>
      <c r="AA252" s="9">
        <f t="shared" si="53"/>
        <v>0</v>
      </c>
      <c r="AB252" s="9">
        <f t="shared" si="53"/>
        <v>0</v>
      </c>
      <c r="AC252" s="9">
        <f t="shared" si="53"/>
        <v>0</v>
      </c>
      <c r="AD252" s="9">
        <f t="shared" si="53"/>
        <v>0</v>
      </c>
      <c r="AE252" s="9">
        <f t="shared" si="53"/>
        <v>0</v>
      </c>
      <c r="AF252" s="9">
        <f t="shared" si="53"/>
        <v>0</v>
      </c>
      <c r="AG252" s="9">
        <f t="shared" si="53"/>
        <v>0</v>
      </c>
      <c r="AH252" s="9">
        <v>0</v>
      </c>
      <c r="AI252" s="9">
        <v>0</v>
      </c>
      <c r="AJ252" s="9">
        <f>SUM(AJ253)</f>
        <v>0</v>
      </c>
      <c r="AK252" s="9">
        <f t="shared" si="53"/>
        <v>0</v>
      </c>
      <c r="AL252" s="9">
        <f t="shared" si="53"/>
        <v>0</v>
      </c>
      <c r="AM252" s="9">
        <f t="shared" si="53"/>
        <v>0</v>
      </c>
      <c r="AN252" s="9">
        <f t="shared" si="53"/>
        <v>0</v>
      </c>
      <c r="AO252" s="9">
        <f t="shared" si="53"/>
        <v>0</v>
      </c>
      <c r="AP252" s="9">
        <f t="shared" si="53"/>
        <v>0</v>
      </c>
      <c r="AQ252" s="9">
        <f t="shared" si="53"/>
        <v>0</v>
      </c>
      <c r="AR252" s="9">
        <f t="shared" si="53"/>
        <v>0</v>
      </c>
      <c r="AS252" s="9">
        <f t="shared" si="53"/>
        <v>0</v>
      </c>
      <c r="AT252" s="9">
        <f t="shared" si="53"/>
        <v>0</v>
      </c>
      <c r="AU252" s="9">
        <v>0</v>
      </c>
      <c r="AV252" s="9">
        <v>0</v>
      </c>
      <c r="AW252" s="9">
        <f t="shared" si="49"/>
        <v>0</v>
      </c>
    </row>
    <row r="253" spans="1:49">
      <c r="A253" s="44" t="s">
        <v>1049</v>
      </c>
      <c r="B253" s="45" t="s">
        <v>1030</v>
      </c>
      <c r="C253" s="45" t="s">
        <v>1549</v>
      </c>
      <c r="D253" s="452" t="s">
        <v>2900</v>
      </c>
      <c r="E253" s="367" t="s">
        <v>785</v>
      </c>
      <c r="F253" s="50"/>
      <c r="G253" s="468" t="s">
        <v>3062</v>
      </c>
      <c r="H253" s="50" t="s">
        <v>2335</v>
      </c>
      <c r="I253" s="42" t="s">
        <v>1363</v>
      </c>
      <c r="U253" s="15">
        <v>0</v>
      </c>
      <c r="V253" s="15">
        <v>0</v>
      </c>
      <c r="AH253" s="15">
        <v>0</v>
      </c>
      <c r="AI253" s="15">
        <v>0</v>
      </c>
      <c r="AU253" s="15">
        <v>0</v>
      </c>
      <c r="AV253" s="15">
        <v>0</v>
      </c>
      <c r="AW253" s="15">
        <f t="shared" si="49"/>
        <v>0</v>
      </c>
    </row>
    <row r="254" spans="1:49">
      <c r="A254" s="44" t="s">
        <v>1049</v>
      </c>
      <c r="B254" s="45" t="s">
        <v>1030</v>
      </c>
      <c r="C254" s="45" t="s">
        <v>1549</v>
      </c>
      <c r="D254" s="452" t="s">
        <v>2900</v>
      </c>
      <c r="E254" s="213" t="s">
        <v>1364</v>
      </c>
      <c r="F254" s="65"/>
      <c r="G254" s="65"/>
      <c r="H254" s="65"/>
      <c r="I254" s="1" t="s">
        <v>2104</v>
      </c>
      <c r="J254" s="9">
        <f>SUM(J255:J264)</f>
        <v>0</v>
      </c>
      <c r="K254" s="9">
        <f t="shared" ref="K254:AT254" si="54">SUM(K255:K264)</f>
        <v>0</v>
      </c>
      <c r="L254" s="9">
        <f t="shared" si="54"/>
        <v>0</v>
      </c>
      <c r="M254" s="9">
        <f t="shared" si="54"/>
        <v>0</v>
      </c>
      <c r="N254" s="9">
        <f t="shared" si="54"/>
        <v>0</v>
      </c>
      <c r="O254" s="9">
        <f t="shared" si="54"/>
        <v>0</v>
      </c>
      <c r="P254" s="9">
        <f t="shared" si="54"/>
        <v>0</v>
      </c>
      <c r="Q254" s="9">
        <f t="shared" si="54"/>
        <v>0</v>
      </c>
      <c r="R254" s="9">
        <f t="shared" si="54"/>
        <v>0</v>
      </c>
      <c r="S254" s="9">
        <f t="shared" si="54"/>
        <v>0</v>
      </c>
      <c r="T254" s="9">
        <f t="shared" si="54"/>
        <v>0</v>
      </c>
      <c r="U254" s="9">
        <v>0</v>
      </c>
      <c r="V254" s="9">
        <v>0</v>
      </c>
      <c r="W254" s="9">
        <f>SUM(W255:W264)</f>
        <v>0</v>
      </c>
      <c r="X254" s="9">
        <f t="shared" si="54"/>
        <v>0</v>
      </c>
      <c r="Y254" s="9">
        <f t="shared" si="54"/>
        <v>0</v>
      </c>
      <c r="Z254" s="9">
        <f t="shared" si="54"/>
        <v>0</v>
      </c>
      <c r="AA254" s="9">
        <f t="shared" si="54"/>
        <v>0</v>
      </c>
      <c r="AB254" s="9">
        <f t="shared" si="54"/>
        <v>0</v>
      </c>
      <c r="AC254" s="9">
        <f t="shared" si="54"/>
        <v>0</v>
      </c>
      <c r="AD254" s="9">
        <f t="shared" si="54"/>
        <v>0</v>
      </c>
      <c r="AE254" s="9">
        <f t="shared" si="54"/>
        <v>0</v>
      </c>
      <c r="AF254" s="9">
        <f t="shared" si="54"/>
        <v>0</v>
      </c>
      <c r="AG254" s="9">
        <f t="shared" si="54"/>
        <v>0</v>
      </c>
      <c r="AH254" s="9">
        <v>0</v>
      </c>
      <c r="AI254" s="9">
        <v>0</v>
      </c>
      <c r="AJ254" s="9">
        <f>SUM(AJ255:AJ264)</f>
        <v>0</v>
      </c>
      <c r="AK254" s="9">
        <f t="shared" si="54"/>
        <v>0</v>
      </c>
      <c r="AL254" s="9">
        <f t="shared" si="54"/>
        <v>0</v>
      </c>
      <c r="AM254" s="9">
        <f t="shared" si="54"/>
        <v>0</v>
      </c>
      <c r="AN254" s="9">
        <f t="shared" si="54"/>
        <v>0</v>
      </c>
      <c r="AO254" s="9">
        <f t="shared" si="54"/>
        <v>0</v>
      </c>
      <c r="AP254" s="9">
        <f t="shared" si="54"/>
        <v>0</v>
      </c>
      <c r="AQ254" s="9">
        <f t="shared" si="54"/>
        <v>0</v>
      </c>
      <c r="AR254" s="9">
        <f t="shared" si="54"/>
        <v>0</v>
      </c>
      <c r="AS254" s="9">
        <f t="shared" si="54"/>
        <v>0</v>
      </c>
      <c r="AT254" s="9">
        <f t="shared" si="54"/>
        <v>0</v>
      </c>
      <c r="AU254" s="9">
        <v>0</v>
      </c>
      <c r="AV254" s="9">
        <v>0</v>
      </c>
      <c r="AW254" s="9">
        <f t="shared" si="49"/>
        <v>0</v>
      </c>
    </row>
    <row r="255" spans="1:49">
      <c r="A255" s="44" t="s">
        <v>1049</v>
      </c>
      <c r="B255" s="45" t="s">
        <v>1030</v>
      </c>
      <c r="C255" s="45" t="s">
        <v>1549</v>
      </c>
      <c r="D255" s="452" t="s">
        <v>2900</v>
      </c>
      <c r="E255" s="367" t="s">
        <v>786</v>
      </c>
      <c r="F255" s="50"/>
      <c r="G255" s="468" t="s">
        <v>3062</v>
      </c>
      <c r="H255" s="50" t="s">
        <v>2335</v>
      </c>
      <c r="I255" s="42" t="s">
        <v>1191</v>
      </c>
      <c r="U255" s="15">
        <v>0</v>
      </c>
      <c r="V255" s="15">
        <v>0</v>
      </c>
      <c r="AH255" s="15">
        <v>0</v>
      </c>
      <c r="AI255" s="15">
        <v>0</v>
      </c>
      <c r="AU255" s="15">
        <v>0</v>
      </c>
      <c r="AV255" s="15">
        <v>0</v>
      </c>
      <c r="AW255" s="15">
        <f t="shared" si="49"/>
        <v>0</v>
      </c>
    </row>
    <row r="256" spans="1:49">
      <c r="A256" s="44" t="s">
        <v>1049</v>
      </c>
      <c r="B256" s="45" t="s">
        <v>1030</v>
      </c>
      <c r="C256" s="45" t="s">
        <v>1549</v>
      </c>
      <c r="D256" s="452" t="s">
        <v>2900</v>
      </c>
      <c r="E256" s="367" t="s">
        <v>1528</v>
      </c>
      <c r="F256" s="50"/>
      <c r="G256" s="468" t="s">
        <v>3062</v>
      </c>
      <c r="H256" s="50" t="s">
        <v>2335</v>
      </c>
      <c r="I256" s="42" t="s">
        <v>989</v>
      </c>
      <c r="U256" s="15">
        <v>0</v>
      </c>
      <c r="V256" s="15">
        <v>0</v>
      </c>
      <c r="AH256" s="15">
        <v>0</v>
      </c>
      <c r="AI256" s="15">
        <v>0</v>
      </c>
      <c r="AU256" s="15">
        <v>0</v>
      </c>
      <c r="AV256" s="15">
        <v>0</v>
      </c>
      <c r="AW256" s="15">
        <f t="shared" si="49"/>
        <v>0</v>
      </c>
    </row>
    <row r="257" spans="1:49">
      <c r="A257" s="44" t="s">
        <v>1049</v>
      </c>
      <c r="B257" s="45" t="s">
        <v>1030</v>
      </c>
      <c r="C257" s="45" t="s">
        <v>1549</v>
      </c>
      <c r="D257" s="452" t="s">
        <v>2900</v>
      </c>
      <c r="E257" s="367" t="s">
        <v>1679</v>
      </c>
      <c r="F257" s="50"/>
      <c r="G257" s="468" t="s">
        <v>3062</v>
      </c>
      <c r="H257" s="50" t="s">
        <v>2335</v>
      </c>
      <c r="I257" s="42" t="s">
        <v>1048</v>
      </c>
      <c r="U257" s="15">
        <v>0</v>
      </c>
      <c r="V257" s="15">
        <v>0</v>
      </c>
      <c r="AH257" s="15">
        <v>0</v>
      </c>
      <c r="AI257" s="15">
        <v>0</v>
      </c>
      <c r="AU257" s="15">
        <v>0</v>
      </c>
      <c r="AV257" s="15">
        <v>0</v>
      </c>
      <c r="AW257" s="15">
        <f t="shared" si="49"/>
        <v>0</v>
      </c>
    </row>
    <row r="258" spans="1:49">
      <c r="A258" s="44" t="s">
        <v>1049</v>
      </c>
      <c r="B258" s="45" t="s">
        <v>1030</v>
      </c>
      <c r="C258" s="45" t="s">
        <v>1549</v>
      </c>
      <c r="D258" s="452" t="s">
        <v>2900</v>
      </c>
      <c r="E258" s="367" t="s">
        <v>787</v>
      </c>
      <c r="F258" s="50"/>
      <c r="G258" s="468" t="s">
        <v>3062</v>
      </c>
      <c r="H258" s="50" t="s">
        <v>2335</v>
      </c>
      <c r="I258" s="42" t="s">
        <v>2078</v>
      </c>
      <c r="U258" s="15">
        <v>0</v>
      </c>
      <c r="V258" s="15">
        <v>0</v>
      </c>
      <c r="AH258" s="15">
        <v>0</v>
      </c>
      <c r="AI258" s="15">
        <v>0</v>
      </c>
      <c r="AU258" s="15">
        <v>0</v>
      </c>
      <c r="AV258" s="15">
        <v>0</v>
      </c>
      <c r="AW258" s="15">
        <f t="shared" si="49"/>
        <v>0</v>
      </c>
    </row>
    <row r="259" spans="1:49">
      <c r="A259" s="44" t="s">
        <v>1049</v>
      </c>
      <c r="B259" s="45" t="s">
        <v>1030</v>
      </c>
      <c r="C259" s="45" t="s">
        <v>1549</v>
      </c>
      <c r="D259" s="452" t="s">
        <v>2900</v>
      </c>
      <c r="E259" s="367" t="s">
        <v>1116</v>
      </c>
      <c r="F259" s="50"/>
      <c r="G259" s="468" t="s">
        <v>3062</v>
      </c>
      <c r="H259" s="50" t="s">
        <v>2335</v>
      </c>
      <c r="I259" s="42" t="s">
        <v>1487</v>
      </c>
      <c r="U259" s="15">
        <v>0</v>
      </c>
      <c r="V259" s="15">
        <v>0</v>
      </c>
      <c r="AH259" s="15">
        <v>0</v>
      </c>
      <c r="AI259" s="15">
        <v>0</v>
      </c>
      <c r="AU259" s="15">
        <v>0</v>
      </c>
      <c r="AV259" s="15">
        <v>0</v>
      </c>
      <c r="AW259" s="15">
        <f t="shared" si="49"/>
        <v>0</v>
      </c>
    </row>
    <row r="260" spans="1:49">
      <c r="A260" s="44" t="s">
        <v>1049</v>
      </c>
      <c r="B260" s="45" t="s">
        <v>1030</v>
      </c>
      <c r="C260" s="45" t="s">
        <v>1549</v>
      </c>
      <c r="D260" s="452" t="s">
        <v>2900</v>
      </c>
      <c r="E260" s="367" t="s">
        <v>1703</v>
      </c>
      <c r="F260" s="50"/>
      <c r="G260" s="468" t="s">
        <v>3062</v>
      </c>
      <c r="H260" s="50" t="s">
        <v>2335</v>
      </c>
      <c r="I260" s="42" t="s">
        <v>1101</v>
      </c>
      <c r="U260" s="15">
        <v>0</v>
      </c>
      <c r="V260" s="15">
        <v>0</v>
      </c>
      <c r="AH260" s="15">
        <v>0</v>
      </c>
      <c r="AI260" s="15">
        <v>0</v>
      </c>
      <c r="AU260" s="15">
        <v>0</v>
      </c>
      <c r="AV260" s="15">
        <v>0</v>
      </c>
      <c r="AW260" s="15">
        <f t="shared" si="49"/>
        <v>0</v>
      </c>
    </row>
    <row r="261" spans="1:49">
      <c r="A261" s="44" t="s">
        <v>1049</v>
      </c>
      <c r="B261" s="45" t="s">
        <v>1030</v>
      </c>
      <c r="C261" s="45" t="s">
        <v>1549</v>
      </c>
      <c r="D261" s="452" t="s">
        <v>2900</v>
      </c>
      <c r="E261" s="367" t="s">
        <v>826</v>
      </c>
      <c r="F261" s="50"/>
      <c r="G261" s="468" t="s">
        <v>3062</v>
      </c>
      <c r="H261" s="50" t="s">
        <v>2335</v>
      </c>
      <c r="I261" s="42" t="s">
        <v>935</v>
      </c>
      <c r="U261" s="15">
        <v>0</v>
      </c>
      <c r="V261" s="15">
        <v>0</v>
      </c>
      <c r="AH261" s="15">
        <v>0</v>
      </c>
      <c r="AI261" s="15">
        <v>0</v>
      </c>
      <c r="AU261" s="15">
        <v>0</v>
      </c>
      <c r="AV261" s="15">
        <v>0</v>
      </c>
      <c r="AW261" s="15">
        <f t="shared" si="49"/>
        <v>0</v>
      </c>
    </row>
    <row r="262" spans="1:49">
      <c r="A262" s="44" t="s">
        <v>1049</v>
      </c>
      <c r="B262" s="45" t="s">
        <v>1030</v>
      </c>
      <c r="C262" s="45" t="s">
        <v>1549</v>
      </c>
      <c r="D262" s="452" t="s">
        <v>2900</v>
      </c>
      <c r="E262" s="367" t="s">
        <v>1115</v>
      </c>
      <c r="F262" s="50"/>
      <c r="G262" s="468" t="s">
        <v>3062</v>
      </c>
      <c r="H262" s="50" t="s">
        <v>2335</v>
      </c>
      <c r="I262" s="42" t="s">
        <v>990</v>
      </c>
      <c r="U262" s="15">
        <v>0</v>
      </c>
      <c r="V262" s="15">
        <v>0</v>
      </c>
      <c r="AH262" s="15">
        <v>0</v>
      </c>
      <c r="AI262" s="15">
        <v>0</v>
      </c>
      <c r="AU262" s="15">
        <v>0</v>
      </c>
      <c r="AV262" s="15">
        <v>0</v>
      </c>
      <c r="AW262" s="15">
        <f t="shared" si="49"/>
        <v>0</v>
      </c>
    </row>
    <row r="263" spans="1:49">
      <c r="A263" s="44" t="s">
        <v>1049</v>
      </c>
      <c r="B263" s="45" t="s">
        <v>1030</v>
      </c>
      <c r="C263" s="45" t="s">
        <v>1549</v>
      </c>
      <c r="D263" s="452" t="s">
        <v>2900</v>
      </c>
      <c r="E263" s="367" t="s">
        <v>1677</v>
      </c>
      <c r="F263" s="50"/>
      <c r="G263" s="468" t="s">
        <v>3062</v>
      </c>
      <c r="H263" s="50" t="s">
        <v>2335</v>
      </c>
      <c r="I263" s="42" t="s">
        <v>1688</v>
      </c>
      <c r="U263" s="15">
        <v>0</v>
      </c>
      <c r="V263" s="15">
        <v>0</v>
      </c>
      <c r="AH263" s="15">
        <v>0</v>
      </c>
      <c r="AI263" s="15">
        <v>0</v>
      </c>
      <c r="AU263" s="15">
        <v>0</v>
      </c>
      <c r="AV263" s="15">
        <v>0</v>
      </c>
      <c r="AW263" s="15">
        <f t="shared" si="49"/>
        <v>0</v>
      </c>
    </row>
    <row r="264" spans="1:49">
      <c r="A264" s="44" t="s">
        <v>1049</v>
      </c>
      <c r="B264" s="45" t="s">
        <v>1030</v>
      </c>
      <c r="C264" s="45" t="s">
        <v>1549</v>
      </c>
      <c r="D264" s="452" t="s">
        <v>2900</v>
      </c>
      <c r="E264" s="367" t="s">
        <v>1677</v>
      </c>
      <c r="F264" s="50" t="s">
        <v>55</v>
      </c>
      <c r="G264" s="468" t="s">
        <v>3062</v>
      </c>
      <c r="H264" s="50" t="s">
        <v>2335</v>
      </c>
      <c r="I264" s="42" t="s">
        <v>25</v>
      </c>
      <c r="U264" s="15">
        <v>0</v>
      </c>
      <c r="V264" s="15">
        <v>0</v>
      </c>
      <c r="AH264" s="15">
        <v>0</v>
      </c>
      <c r="AI264" s="15">
        <v>0</v>
      </c>
      <c r="AU264" s="15">
        <v>0</v>
      </c>
      <c r="AV264" s="15">
        <v>0</v>
      </c>
      <c r="AW264" s="15">
        <f t="shared" si="49"/>
        <v>0</v>
      </c>
    </row>
    <row r="265" spans="1:49" s="52" customFormat="1">
      <c r="A265" s="41"/>
      <c r="B265" s="341"/>
      <c r="C265" s="341"/>
      <c r="D265" s="369"/>
      <c r="E265" s="213"/>
      <c r="F265" s="65"/>
      <c r="G265" s="65"/>
      <c r="H265" s="65"/>
      <c r="I265" s="49" t="s">
        <v>3</v>
      </c>
      <c r="J265" s="6">
        <f>SUM(J266)</f>
        <v>0</v>
      </c>
      <c r="K265" s="6">
        <f t="shared" ref="K265:AT266" si="55">SUM(K266)</f>
        <v>0</v>
      </c>
      <c r="L265" s="6">
        <f t="shared" si="55"/>
        <v>0</v>
      </c>
      <c r="M265" s="6">
        <f t="shared" si="55"/>
        <v>0</v>
      </c>
      <c r="N265" s="6">
        <f t="shared" si="55"/>
        <v>0</v>
      </c>
      <c r="O265" s="6">
        <f t="shared" si="55"/>
        <v>0</v>
      </c>
      <c r="P265" s="6">
        <f t="shared" si="55"/>
        <v>0</v>
      </c>
      <c r="Q265" s="6">
        <f t="shared" si="55"/>
        <v>0</v>
      </c>
      <c r="R265" s="6">
        <f t="shared" si="55"/>
        <v>0</v>
      </c>
      <c r="S265" s="6">
        <f t="shared" si="55"/>
        <v>0</v>
      </c>
      <c r="T265" s="6">
        <f t="shared" si="55"/>
        <v>0</v>
      </c>
      <c r="U265" s="6">
        <v>0</v>
      </c>
      <c r="V265" s="6">
        <v>0</v>
      </c>
      <c r="W265" s="6">
        <f>SUM(W266)</f>
        <v>0</v>
      </c>
      <c r="X265" s="6">
        <f t="shared" si="55"/>
        <v>0</v>
      </c>
      <c r="Y265" s="6">
        <f t="shared" si="55"/>
        <v>0</v>
      </c>
      <c r="Z265" s="6">
        <f t="shared" si="55"/>
        <v>0</v>
      </c>
      <c r="AA265" s="6">
        <f t="shared" si="55"/>
        <v>0</v>
      </c>
      <c r="AB265" s="6">
        <f t="shared" si="55"/>
        <v>0</v>
      </c>
      <c r="AC265" s="6">
        <f t="shared" si="55"/>
        <v>0</v>
      </c>
      <c r="AD265" s="6">
        <f t="shared" si="55"/>
        <v>0</v>
      </c>
      <c r="AE265" s="6">
        <f t="shared" si="55"/>
        <v>0</v>
      </c>
      <c r="AF265" s="6">
        <f t="shared" si="55"/>
        <v>0</v>
      </c>
      <c r="AG265" s="6">
        <f t="shared" si="55"/>
        <v>0</v>
      </c>
      <c r="AH265" s="6">
        <v>0</v>
      </c>
      <c r="AI265" s="6">
        <v>0</v>
      </c>
      <c r="AJ265" s="6">
        <f>SUM(AJ266)</f>
        <v>0</v>
      </c>
      <c r="AK265" s="6">
        <f t="shared" si="55"/>
        <v>0</v>
      </c>
      <c r="AL265" s="6">
        <f t="shared" si="55"/>
        <v>0</v>
      </c>
      <c r="AM265" s="6">
        <f t="shared" si="55"/>
        <v>0</v>
      </c>
      <c r="AN265" s="6">
        <f t="shared" si="55"/>
        <v>0</v>
      </c>
      <c r="AO265" s="6">
        <f t="shared" si="55"/>
        <v>0</v>
      </c>
      <c r="AP265" s="6">
        <f t="shared" si="55"/>
        <v>0</v>
      </c>
      <c r="AQ265" s="6">
        <f t="shared" si="55"/>
        <v>0</v>
      </c>
      <c r="AR265" s="6">
        <f t="shared" si="55"/>
        <v>0</v>
      </c>
      <c r="AS265" s="6">
        <f t="shared" si="55"/>
        <v>0</v>
      </c>
      <c r="AT265" s="6">
        <f t="shared" si="55"/>
        <v>0</v>
      </c>
      <c r="AU265" s="6">
        <v>0</v>
      </c>
      <c r="AV265" s="6">
        <v>0</v>
      </c>
      <c r="AW265" s="6">
        <f t="shared" si="49"/>
        <v>0</v>
      </c>
    </row>
    <row r="266" spans="1:49" s="52" customFormat="1">
      <c r="A266" s="44" t="s">
        <v>1049</v>
      </c>
      <c r="B266" s="45" t="s">
        <v>1030</v>
      </c>
      <c r="C266" s="45" t="s">
        <v>1549</v>
      </c>
      <c r="D266" s="452" t="s">
        <v>2900</v>
      </c>
      <c r="E266" s="213" t="s">
        <v>833</v>
      </c>
      <c r="F266" s="65"/>
      <c r="G266" s="65"/>
      <c r="H266" s="65"/>
      <c r="I266" s="53" t="s">
        <v>1</v>
      </c>
      <c r="J266" s="200">
        <f>SUM(J267)</f>
        <v>0</v>
      </c>
      <c r="K266" s="200">
        <f t="shared" si="55"/>
        <v>0</v>
      </c>
      <c r="L266" s="200">
        <f t="shared" si="55"/>
        <v>0</v>
      </c>
      <c r="M266" s="200">
        <f t="shared" si="55"/>
        <v>0</v>
      </c>
      <c r="N266" s="200">
        <f t="shared" si="55"/>
        <v>0</v>
      </c>
      <c r="O266" s="200">
        <f t="shared" si="55"/>
        <v>0</v>
      </c>
      <c r="P266" s="200">
        <f t="shared" si="55"/>
        <v>0</v>
      </c>
      <c r="Q266" s="200">
        <f t="shared" si="55"/>
        <v>0</v>
      </c>
      <c r="R266" s="200">
        <f t="shared" si="55"/>
        <v>0</v>
      </c>
      <c r="S266" s="200">
        <f t="shared" si="55"/>
        <v>0</v>
      </c>
      <c r="T266" s="200">
        <f t="shared" si="55"/>
        <v>0</v>
      </c>
      <c r="U266" s="200">
        <v>0</v>
      </c>
      <c r="V266" s="200">
        <v>0</v>
      </c>
      <c r="W266" s="200">
        <f>SUM(W267)</f>
        <v>0</v>
      </c>
      <c r="X266" s="200">
        <f t="shared" si="55"/>
        <v>0</v>
      </c>
      <c r="Y266" s="200">
        <f t="shared" si="55"/>
        <v>0</v>
      </c>
      <c r="Z266" s="200">
        <f t="shared" si="55"/>
        <v>0</v>
      </c>
      <c r="AA266" s="200">
        <f t="shared" si="55"/>
        <v>0</v>
      </c>
      <c r="AB266" s="200">
        <f t="shared" si="55"/>
        <v>0</v>
      </c>
      <c r="AC266" s="200">
        <f t="shared" si="55"/>
        <v>0</v>
      </c>
      <c r="AD266" s="200">
        <f t="shared" si="55"/>
        <v>0</v>
      </c>
      <c r="AE266" s="200">
        <f t="shared" si="55"/>
        <v>0</v>
      </c>
      <c r="AF266" s="200">
        <f t="shared" si="55"/>
        <v>0</v>
      </c>
      <c r="AG266" s="200">
        <f t="shared" si="55"/>
        <v>0</v>
      </c>
      <c r="AH266" s="200">
        <v>0</v>
      </c>
      <c r="AI266" s="200">
        <v>0</v>
      </c>
      <c r="AJ266" s="200">
        <f>SUM(AJ267)</f>
        <v>0</v>
      </c>
      <c r="AK266" s="200">
        <f t="shared" si="55"/>
        <v>0</v>
      </c>
      <c r="AL266" s="200">
        <f t="shared" si="55"/>
        <v>0</v>
      </c>
      <c r="AM266" s="200">
        <f t="shared" si="55"/>
        <v>0</v>
      </c>
      <c r="AN266" s="200">
        <f t="shared" si="55"/>
        <v>0</v>
      </c>
      <c r="AO266" s="200">
        <f t="shared" si="55"/>
        <v>0</v>
      </c>
      <c r="AP266" s="200">
        <f t="shared" si="55"/>
        <v>0</v>
      </c>
      <c r="AQ266" s="200">
        <f t="shared" si="55"/>
        <v>0</v>
      </c>
      <c r="AR266" s="200">
        <f t="shared" si="55"/>
        <v>0</v>
      </c>
      <c r="AS266" s="200">
        <f t="shared" si="55"/>
        <v>0</v>
      </c>
      <c r="AT266" s="200">
        <f t="shared" si="55"/>
        <v>0</v>
      </c>
      <c r="AU266" s="200">
        <v>0</v>
      </c>
      <c r="AV266" s="200">
        <v>0</v>
      </c>
      <c r="AW266" s="200">
        <f t="shared" si="49"/>
        <v>0</v>
      </c>
    </row>
    <row r="267" spans="1:49" s="59" customFormat="1">
      <c r="A267" s="44" t="s">
        <v>1049</v>
      </c>
      <c r="B267" s="45" t="s">
        <v>1030</v>
      </c>
      <c r="C267" s="77" t="s">
        <v>1549</v>
      </c>
      <c r="D267" s="452" t="s">
        <v>2900</v>
      </c>
      <c r="E267" s="57" t="s">
        <v>1517</v>
      </c>
      <c r="F267" s="58"/>
      <c r="G267" s="468" t="s">
        <v>3062</v>
      </c>
      <c r="H267" s="58" t="s">
        <v>2335</v>
      </c>
      <c r="I267" s="188" t="s">
        <v>2584</v>
      </c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>
        <v>0</v>
      </c>
      <c r="V267" s="13">
        <v>0</v>
      </c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>
        <v>0</v>
      </c>
      <c r="AI267" s="13">
        <v>0</v>
      </c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>
        <v>0</v>
      </c>
      <c r="AV267" s="13">
        <v>0</v>
      </c>
      <c r="AW267" s="13">
        <f t="shared" si="49"/>
        <v>0</v>
      </c>
    </row>
    <row r="268" spans="1:49">
      <c r="A268" s="48"/>
      <c r="B268" s="42"/>
      <c r="C268" s="42"/>
      <c r="D268" s="42"/>
      <c r="E268" s="531"/>
      <c r="F268" s="50"/>
      <c r="G268" s="50"/>
      <c r="H268" s="50"/>
      <c r="I268" s="42"/>
      <c r="U268" s="15">
        <v>0</v>
      </c>
      <c r="V268" s="15">
        <v>0</v>
      </c>
      <c r="AH268" s="15">
        <v>0</v>
      </c>
      <c r="AI268" s="15">
        <v>0</v>
      </c>
      <c r="AU268" s="15">
        <v>0</v>
      </c>
      <c r="AV268" s="15">
        <v>0</v>
      </c>
      <c r="AW268" s="15">
        <f t="shared" si="49"/>
        <v>0</v>
      </c>
    </row>
    <row r="269" spans="1:49">
      <c r="A269" s="48"/>
      <c r="B269" s="42"/>
      <c r="C269" s="42"/>
      <c r="D269" s="42"/>
      <c r="E269" s="531"/>
      <c r="F269" s="50"/>
      <c r="G269" s="50"/>
      <c r="H269" s="50"/>
      <c r="I269" s="49" t="s">
        <v>2051</v>
      </c>
      <c r="J269" s="12">
        <f>SUM(J243,J265)</f>
        <v>0</v>
      </c>
      <c r="K269" s="12">
        <f t="shared" ref="K269:AT269" si="56">SUM(K243,K265)</f>
        <v>0</v>
      </c>
      <c r="L269" s="12">
        <f t="shared" si="56"/>
        <v>0</v>
      </c>
      <c r="M269" s="12">
        <f t="shared" si="56"/>
        <v>0</v>
      </c>
      <c r="N269" s="12">
        <f t="shared" si="56"/>
        <v>0</v>
      </c>
      <c r="O269" s="12">
        <f t="shared" si="56"/>
        <v>0</v>
      </c>
      <c r="P269" s="12">
        <f t="shared" si="56"/>
        <v>0</v>
      </c>
      <c r="Q269" s="12">
        <f t="shared" si="56"/>
        <v>0</v>
      </c>
      <c r="R269" s="12">
        <f t="shared" si="56"/>
        <v>0</v>
      </c>
      <c r="S269" s="12">
        <f t="shared" si="56"/>
        <v>0</v>
      </c>
      <c r="T269" s="12">
        <f t="shared" si="56"/>
        <v>0</v>
      </c>
      <c r="U269" s="12">
        <v>0</v>
      </c>
      <c r="V269" s="12">
        <v>0</v>
      </c>
      <c r="W269" s="12">
        <f>SUM(W243,W265)</f>
        <v>0</v>
      </c>
      <c r="X269" s="12">
        <f t="shared" si="56"/>
        <v>0</v>
      </c>
      <c r="Y269" s="12">
        <f t="shared" si="56"/>
        <v>0</v>
      </c>
      <c r="Z269" s="12">
        <f t="shared" si="56"/>
        <v>0</v>
      </c>
      <c r="AA269" s="12">
        <f t="shared" si="56"/>
        <v>0</v>
      </c>
      <c r="AB269" s="12">
        <f t="shared" si="56"/>
        <v>0</v>
      </c>
      <c r="AC269" s="12">
        <f t="shared" si="56"/>
        <v>0</v>
      </c>
      <c r="AD269" s="12">
        <f t="shared" si="56"/>
        <v>0</v>
      </c>
      <c r="AE269" s="12">
        <f t="shared" si="56"/>
        <v>0</v>
      </c>
      <c r="AF269" s="12">
        <f t="shared" si="56"/>
        <v>0</v>
      </c>
      <c r="AG269" s="12">
        <f t="shared" si="56"/>
        <v>0</v>
      </c>
      <c r="AH269" s="12">
        <v>0</v>
      </c>
      <c r="AI269" s="12">
        <v>0</v>
      </c>
      <c r="AJ269" s="12">
        <f>SUM(AJ243,AJ265)</f>
        <v>0</v>
      </c>
      <c r="AK269" s="12">
        <f t="shared" si="56"/>
        <v>0</v>
      </c>
      <c r="AL269" s="12">
        <f t="shared" si="56"/>
        <v>0</v>
      </c>
      <c r="AM269" s="12">
        <f t="shared" si="56"/>
        <v>0</v>
      </c>
      <c r="AN269" s="12">
        <f t="shared" si="56"/>
        <v>0</v>
      </c>
      <c r="AO269" s="12">
        <f t="shared" si="56"/>
        <v>0</v>
      </c>
      <c r="AP269" s="12">
        <f t="shared" si="56"/>
        <v>0</v>
      </c>
      <c r="AQ269" s="12">
        <f t="shared" si="56"/>
        <v>0</v>
      </c>
      <c r="AR269" s="12">
        <f t="shared" si="56"/>
        <v>0</v>
      </c>
      <c r="AS269" s="12">
        <f t="shared" si="56"/>
        <v>0</v>
      </c>
      <c r="AT269" s="12">
        <f t="shared" si="56"/>
        <v>0</v>
      </c>
      <c r="AU269" s="12">
        <v>0</v>
      </c>
      <c r="AV269" s="12">
        <v>0</v>
      </c>
      <c r="AW269" s="12">
        <f t="shared" si="49"/>
        <v>0</v>
      </c>
    </row>
    <row r="270" spans="1:49">
      <c r="A270" s="48"/>
      <c r="B270" s="42"/>
      <c r="C270" s="42"/>
      <c r="D270" s="42"/>
      <c r="E270" s="531"/>
      <c r="F270" s="50"/>
      <c r="G270" s="50"/>
      <c r="H270" s="50"/>
      <c r="I270" s="42"/>
      <c r="U270" s="15">
        <v>0</v>
      </c>
      <c r="V270" s="15">
        <v>0</v>
      </c>
      <c r="AH270" s="15">
        <v>0</v>
      </c>
      <c r="AI270" s="15">
        <v>0</v>
      </c>
      <c r="AW270" s="15">
        <f t="shared" si="49"/>
        <v>0</v>
      </c>
    </row>
    <row r="271" spans="1:49">
      <c r="A271" s="48"/>
      <c r="B271" s="42"/>
      <c r="C271" s="42"/>
      <c r="D271" s="42"/>
      <c r="E271" s="531"/>
      <c r="F271" s="50"/>
      <c r="G271" s="50"/>
      <c r="H271" s="50"/>
      <c r="I271" s="146" t="s">
        <v>970</v>
      </c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>
        <v>0</v>
      </c>
      <c r="V271" s="29">
        <v>0</v>
      </c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>
        <v>0</v>
      </c>
      <c r="AI271" s="29">
        <v>0</v>
      </c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>
        <f t="shared" si="49"/>
        <v>0</v>
      </c>
    </row>
    <row r="272" spans="1:49" ht="13.5" thickBot="1">
      <c r="A272" s="48"/>
      <c r="B272" s="42"/>
      <c r="C272" s="42"/>
      <c r="D272" s="42"/>
      <c r="E272" s="531"/>
      <c r="F272" s="50"/>
      <c r="G272" s="50"/>
      <c r="H272" s="50"/>
      <c r="I272" s="146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>
        <v>0</v>
      </c>
      <c r="V272" s="29">
        <v>0</v>
      </c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>
        <v>0</v>
      </c>
      <c r="AI272" s="29">
        <v>0</v>
      </c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>
        <f t="shared" si="49"/>
        <v>0</v>
      </c>
    </row>
    <row r="273" spans="1:49" ht="35.25" customHeight="1" thickTop="1" thickBot="1">
      <c r="A273" s="48"/>
      <c r="B273" s="42"/>
      <c r="C273" s="42"/>
      <c r="D273" s="42"/>
      <c r="E273" s="531"/>
      <c r="F273" s="50"/>
      <c r="G273" s="50"/>
      <c r="H273" s="50"/>
      <c r="I273" s="5" t="s">
        <v>2331</v>
      </c>
      <c r="J273" s="364" t="s">
        <v>2891</v>
      </c>
      <c r="K273" s="364" t="s">
        <v>2879</v>
      </c>
      <c r="L273" s="364" t="s">
        <v>2880</v>
      </c>
      <c r="M273" s="364" t="s">
        <v>2881</v>
      </c>
      <c r="N273" s="364" t="s">
        <v>2882</v>
      </c>
      <c r="O273" s="364" t="s">
        <v>2883</v>
      </c>
      <c r="P273" s="364" t="s">
        <v>2884</v>
      </c>
      <c r="Q273" s="364" t="s">
        <v>2885</v>
      </c>
      <c r="R273" s="364" t="s">
        <v>2886</v>
      </c>
      <c r="S273" s="364" t="s">
        <v>2887</v>
      </c>
      <c r="T273" s="364" t="s">
        <v>2888</v>
      </c>
      <c r="U273" s="364" t="s">
        <v>2889</v>
      </c>
      <c r="V273" s="364" t="s">
        <v>2890</v>
      </c>
      <c r="W273" s="365" t="s">
        <v>2893</v>
      </c>
      <c r="X273" s="365" t="s">
        <v>2879</v>
      </c>
      <c r="Y273" s="365" t="s">
        <v>2880</v>
      </c>
      <c r="Z273" s="365" t="s">
        <v>2881</v>
      </c>
      <c r="AA273" s="365" t="s">
        <v>2882</v>
      </c>
      <c r="AB273" s="365" t="s">
        <v>2883</v>
      </c>
      <c r="AC273" s="365" t="s">
        <v>2884</v>
      </c>
      <c r="AD273" s="365" t="s">
        <v>2885</v>
      </c>
      <c r="AE273" s="365" t="s">
        <v>2886</v>
      </c>
      <c r="AF273" s="365" t="s">
        <v>2887</v>
      </c>
      <c r="AG273" s="365" t="s">
        <v>2888</v>
      </c>
      <c r="AH273" s="365" t="s">
        <v>2889</v>
      </c>
      <c r="AI273" s="365" t="s">
        <v>2890</v>
      </c>
      <c r="AJ273" s="366" t="s">
        <v>2892</v>
      </c>
      <c r="AK273" s="366" t="s">
        <v>2879</v>
      </c>
      <c r="AL273" s="366" t="s">
        <v>2880</v>
      </c>
      <c r="AM273" s="366" t="s">
        <v>2881</v>
      </c>
      <c r="AN273" s="366" t="s">
        <v>2882</v>
      </c>
      <c r="AO273" s="366" t="s">
        <v>2883</v>
      </c>
      <c r="AP273" s="366" t="s">
        <v>2884</v>
      </c>
      <c r="AQ273" s="366" t="s">
        <v>2885</v>
      </c>
      <c r="AR273" s="366" t="s">
        <v>2886</v>
      </c>
      <c r="AS273" s="366" t="s">
        <v>2887</v>
      </c>
      <c r="AT273" s="366" t="s">
        <v>2888</v>
      </c>
      <c r="AU273" s="366" t="s">
        <v>2889</v>
      </c>
      <c r="AV273" s="366" t="s">
        <v>2890</v>
      </c>
      <c r="AW273" s="368" t="s">
        <v>2895</v>
      </c>
    </row>
    <row r="274" spans="1:49">
      <c r="A274" s="48"/>
      <c r="B274" s="42"/>
      <c r="C274" s="42"/>
      <c r="D274" s="42"/>
      <c r="E274" s="531"/>
      <c r="F274" s="50"/>
      <c r="G274" s="50"/>
      <c r="H274" s="50"/>
      <c r="I274" s="34"/>
      <c r="J274" s="202" t="s">
        <v>1224</v>
      </c>
      <c r="K274" s="202">
        <v>1</v>
      </c>
      <c r="L274" s="202">
        <v>2</v>
      </c>
      <c r="M274" s="202">
        <v>3</v>
      </c>
      <c r="N274" s="202">
        <v>4</v>
      </c>
      <c r="O274" s="202">
        <v>5</v>
      </c>
      <c r="P274" s="202">
        <v>6</v>
      </c>
      <c r="Q274" s="202">
        <v>7</v>
      </c>
      <c r="R274" s="202">
        <v>8</v>
      </c>
      <c r="S274" s="202">
        <v>9</v>
      </c>
      <c r="T274" s="202">
        <v>10</v>
      </c>
      <c r="U274" s="202">
        <v>13</v>
      </c>
      <c r="V274" s="202">
        <v>14</v>
      </c>
      <c r="W274" s="202" t="s">
        <v>1224</v>
      </c>
      <c r="X274" s="202">
        <v>1</v>
      </c>
      <c r="Y274" s="202">
        <v>2</v>
      </c>
      <c r="Z274" s="202">
        <v>3</v>
      </c>
      <c r="AA274" s="202">
        <v>4</v>
      </c>
      <c r="AB274" s="202">
        <v>5</v>
      </c>
      <c r="AC274" s="202">
        <v>6</v>
      </c>
      <c r="AD274" s="202">
        <v>7</v>
      </c>
      <c r="AE274" s="202">
        <v>8</v>
      </c>
      <c r="AF274" s="202">
        <v>9</v>
      </c>
      <c r="AG274" s="202">
        <v>10</v>
      </c>
      <c r="AH274" s="202">
        <v>13</v>
      </c>
      <c r="AI274" s="202">
        <v>14</v>
      </c>
      <c r="AJ274" s="202" t="s">
        <v>1224</v>
      </c>
      <c r="AK274" s="202">
        <v>1</v>
      </c>
      <c r="AL274" s="202">
        <v>2</v>
      </c>
      <c r="AM274" s="202">
        <v>3</v>
      </c>
      <c r="AN274" s="202">
        <v>4</v>
      </c>
      <c r="AO274" s="202">
        <v>5</v>
      </c>
      <c r="AP274" s="202">
        <v>6</v>
      </c>
      <c r="AQ274" s="202">
        <v>7</v>
      </c>
      <c r="AR274" s="202">
        <v>8</v>
      </c>
      <c r="AS274" s="202">
        <v>9</v>
      </c>
      <c r="AT274" s="202">
        <v>10</v>
      </c>
      <c r="AU274" s="202">
        <v>13</v>
      </c>
      <c r="AV274" s="202">
        <v>14</v>
      </c>
      <c r="AW274" s="202">
        <v>15</v>
      </c>
    </row>
    <row r="275" spans="1:49">
      <c r="A275" s="48"/>
      <c r="B275" s="42"/>
      <c r="C275" s="42"/>
      <c r="D275" s="42"/>
      <c r="E275" s="531"/>
      <c r="F275" s="50"/>
      <c r="G275" s="50"/>
      <c r="H275" s="50"/>
      <c r="I275" s="276" t="s">
        <v>2336</v>
      </c>
      <c r="J275" s="277">
        <f>SUM(J269)</f>
        <v>0</v>
      </c>
      <c r="K275" s="277">
        <f t="shared" ref="K275:AT275" si="57">SUM(K269)</f>
        <v>0</v>
      </c>
      <c r="L275" s="277">
        <f t="shared" si="57"/>
        <v>0</v>
      </c>
      <c r="M275" s="277">
        <f t="shared" si="57"/>
        <v>0</v>
      </c>
      <c r="N275" s="277">
        <f t="shared" si="57"/>
        <v>0</v>
      </c>
      <c r="O275" s="277">
        <f t="shared" si="57"/>
        <v>0</v>
      </c>
      <c r="P275" s="277">
        <f t="shared" si="57"/>
        <v>0</v>
      </c>
      <c r="Q275" s="277">
        <f t="shared" si="57"/>
        <v>0</v>
      </c>
      <c r="R275" s="277">
        <f t="shared" si="57"/>
        <v>0</v>
      </c>
      <c r="S275" s="277">
        <f t="shared" si="57"/>
        <v>0</v>
      </c>
      <c r="T275" s="277">
        <f t="shared" si="57"/>
        <v>0</v>
      </c>
      <c r="U275" s="277">
        <v>0</v>
      </c>
      <c r="V275" s="277">
        <v>0</v>
      </c>
      <c r="W275" s="277">
        <f>SUM(W269)</f>
        <v>0</v>
      </c>
      <c r="X275" s="277">
        <f t="shared" si="57"/>
        <v>0</v>
      </c>
      <c r="Y275" s="277">
        <f t="shared" si="57"/>
        <v>0</v>
      </c>
      <c r="Z275" s="277">
        <f t="shared" si="57"/>
        <v>0</v>
      </c>
      <c r="AA275" s="277">
        <f t="shared" si="57"/>
        <v>0</v>
      </c>
      <c r="AB275" s="277">
        <f t="shared" si="57"/>
        <v>0</v>
      </c>
      <c r="AC275" s="277">
        <f t="shared" si="57"/>
        <v>0</v>
      </c>
      <c r="AD275" s="277">
        <f t="shared" si="57"/>
        <v>0</v>
      </c>
      <c r="AE275" s="277">
        <f t="shared" si="57"/>
        <v>0</v>
      </c>
      <c r="AF275" s="277">
        <f t="shared" si="57"/>
        <v>0</v>
      </c>
      <c r="AG275" s="277">
        <f t="shared" si="57"/>
        <v>0</v>
      </c>
      <c r="AH275" s="277">
        <v>0</v>
      </c>
      <c r="AI275" s="277">
        <v>0</v>
      </c>
      <c r="AJ275" s="277">
        <f>SUM(AJ269)</f>
        <v>0</v>
      </c>
      <c r="AK275" s="277">
        <f t="shared" si="57"/>
        <v>0</v>
      </c>
      <c r="AL275" s="277">
        <f t="shared" si="57"/>
        <v>0</v>
      </c>
      <c r="AM275" s="277">
        <f t="shared" si="57"/>
        <v>0</v>
      </c>
      <c r="AN275" s="277">
        <f t="shared" si="57"/>
        <v>0</v>
      </c>
      <c r="AO275" s="277">
        <f t="shared" si="57"/>
        <v>0</v>
      </c>
      <c r="AP275" s="277">
        <f t="shared" si="57"/>
        <v>0</v>
      </c>
      <c r="AQ275" s="277">
        <f t="shared" si="57"/>
        <v>0</v>
      </c>
      <c r="AR275" s="277">
        <f t="shared" si="57"/>
        <v>0</v>
      </c>
      <c r="AS275" s="277">
        <f t="shared" si="57"/>
        <v>0</v>
      </c>
      <c r="AT275" s="277">
        <f t="shared" si="57"/>
        <v>0</v>
      </c>
      <c r="AU275" s="277">
        <v>0</v>
      </c>
      <c r="AV275" s="277">
        <v>0</v>
      </c>
      <c r="AW275" s="277">
        <f>U275+AH275+AU275</f>
        <v>0</v>
      </c>
    </row>
    <row r="276" spans="1:49">
      <c r="A276" s="48"/>
      <c r="B276" s="42"/>
      <c r="C276" s="42"/>
      <c r="D276" s="42"/>
      <c r="E276" s="531"/>
      <c r="F276" s="50"/>
      <c r="G276" s="50"/>
      <c r="H276" s="50"/>
      <c r="I276" s="276"/>
      <c r="J276" s="277"/>
      <c r="K276" s="277"/>
      <c r="L276" s="277"/>
      <c r="M276" s="277"/>
      <c r="N276" s="277"/>
      <c r="O276" s="277"/>
      <c r="P276" s="277"/>
      <c r="Q276" s="277"/>
      <c r="R276" s="277"/>
      <c r="S276" s="277"/>
      <c r="T276" s="277"/>
      <c r="U276" s="277">
        <v>0</v>
      </c>
      <c r="V276" s="277">
        <v>0</v>
      </c>
      <c r="W276" s="277"/>
      <c r="X276" s="277"/>
      <c r="Y276" s="277"/>
      <c r="Z276" s="277"/>
      <c r="AA276" s="277"/>
      <c r="AB276" s="277"/>
      <c r="AC276" s="277"/>
      <c r="AD276" s="277"/>
      <c r="AE276" s="277"/>
      <c r="AF276" s="277"/>
      <c r="AG276" s="277"/>
      <c r="AH276" s="277">
        <v>0</v>
      </c>
      <c r="AI276" s="277">
        <v>0</v>
      </c>
      <c r="AJ276" s="277"/>
      <c r="AK276" s="277"/>
      <c r="AL276" s="277"/>
      <c r="AM276" s="277"/>
      <c r="AN276" s="277"/>
      <c r="AO276" s="277"/>
      <c r="AP276" s="277"/>
      <c r="AQ276" s="277"/>
      <c r="AR276" s="277"/>
      <c r="AS276" s="277"/>
      <c r="AT276" s="277"/>
      <c r="AU276" s="277">
        <v>0</v>
      </c>
      <c r="AV276" s="277">
        <v>0</v>
      </c>
      <c r="AW276" s="277">
        <f>U276+AH276+AU276</f>
        <v>0</v>
      </c>
    </row>
    <row r="277" spans="1:49">
      <c r="A277" s="48"/>
      <c r="B277" s="42"/>
      <c r="C277" s="42"/>
      <c r="D277" s="42"/>
      <c r="E277" s="531"/>
      <c r="F277" s="50"/>
      <c r="G277" s="50"/>
      <c r="H277" s="50"/>
      <c r="I277" s="276"/>
      <c r="J277" s="277"/>
      <c r="K277" s="277"/>
      <c r="L277" s="277"/>
      <c r="M277" s="277"/>
      <c r="N277" s="277"/>
      <c r="O277" s="277"/>
      <c r="P277" s="277"/>
      <c r="Q277" s="277"/>
      <c r="R277" s="277"/>
      <c r="S277" s="277"/>
      <c r="T277" s="277"/>
      <c r="U277" s="277">
        <v>0</v>
      </c>
      <c r="V277" s="277">
        <v>0</v>
      </c>
      <c r="W277" s="277"/>
      <c r="X277" s="277"/>
      <c r="Y277" s="277"/>
      <c r="Z277" s="277"/>
      <c r="AA277" s="277"/>
      <c r="AB277" s="277"/>
      <c r="AC277" s="277"/>
      <c r="AD277" s="277"/>
      <c r="AE277" s="277"/>
      <c r="AF277" s="277"/>
      <c r="AG277" s="277"/>
      <c r="AH277" s="277">
        <v>0</v>
      </c>
      <c r="AI277" s="277">
        <v>0</v>
      </c>
      <c r="AJ277" s="277"/>
      <c r="AK277" s="277"/>
      <c r="AL277" s="277"/>
      <c r="AM277" s="277"/>
      <c r="AN277" s="277"/>
      <c r="AO277" s="277"/>
      <c r="AP277" s="277"/>
      <c r="AQ277" s="277"/>
      <c r="AR277" s="277"/>
      <c r="AS277" s="277"/>
      <c r="AT277" s="277"/>
      <c r="AU277" s="277">
        <v>0</v>
      </c>
      <c r="AV277" s="277">
        <v>0</v>
      </c>
      <c r="AW277" s="277">
        <f>U277+AH277+AU277</f>
        <v>0</v>
      </c>
    </row>
    <row r="278" spans="1:49">
      <c r="A278" s="48"/>
      <c r="B278" s="42"/>
      <c r="C278" s="42"/>
      <c r="D278" s="42"/>
      <c r="E278" s="531"/>
      <c r="F278" s="50"/>
      <c r="G278" s="50"/>
      <c r="H278" s="50"/>
      <c r="I278" s="276"/>
      <c r="J278" s="277"/>
      <c r="K278" s="277"/>
      <c r="L278" s="277"/>
      <c r="M278" s="277"/>
      <c r="N278" s="277"/>
      <c r="O278" s="277"/>
      <c r="P278" s="277"/>
      <c r="Q278" s="277"/>
      <c r="R278" s="277"/>
      <c r="S278" s="277"/>
      <c r="T278" s="277"/>
      <c r="U278" s="277">
        <v>0</v>
      </c>
      <c r="V278" s="277">
        <v>0</v>
      </c>
      <c r="W278" s="277"/>
      <c r="X278" s="277"/>
      <c r="Y278" s="277"/>
      <c r="Z278" s="277"/>
      <c r="AA278" s="277"/>
      <c r="AB278" s="277"/>
      <c r="AC278" s="277"/>
      <c r="AD278" s="277"/>
      <c r="AE278" s="277"/>
      <c r="AF278" s="277"/>
      <c r="AG278" s="277"/>
      <c r="AH278" s="277">
        <v>0</v>
      </c>
      <c r="AI278" s="277">
        <v>0</v>
      </c>
      <c r="AJ278" s="277"/>
      <c r="AK278" s="277"/>
      <c r="AL278" s="277"/>
      <c r="AM278" s="277"/>
      <c r="AN278" s="277"/>
      <c r="AO278" s="277"/>
      <c r="AP278" s="277"/>
      <c r="AQ278" s="277"/>
      <c r="AR278" s="277"/>
      <c r="AS278" s="277"/>
      <c r="AT278" s="277"/>
      <c r="AU278" s="277">
        <v>0</v>
      </c>
      <c r="AV278" s="277">
        <v>0</v>
      </c>
      <c r="AW278" s="277">
        <f>U278+AH278+AU278</f>
        <v>0</v>
      </c>
    </row>
    <row r="279" spans="1:49">
      <c r="A279" s="48"/>
      <c r="B279" s="42"/>
      <c r="C279" s="42"/>
      <c r="D279" s="42"/>
      <c r="E279" s="531"/>
      <c r="F279" s="50"/>
      <c r="G279" s="50"/>
      <c r="H279" s="50"/>
      <c r="I279" s="276" t="s">
        <v>1631</v>
      </c>
      <c r="J279" s="277">
        <f>SUM(J275:J278)</f>
        <v>0</v>
      </c>
      <c r="K279" s="277">
        <f t="shared" ref="K279:AT279" si="58">SUM(K275:K278)</f>
        <v>0</v>
      </c>
      <c r="L279" s="277">
        <f t="shared" si="58"/>
        <v>0</v>
      </c>
      <c r="M279" s="277">
        <f t="shared" si="58"/>
        <v>0</v>
      </c>
      <c r="N279" s="277">
        <f t="shared" si="58"/>
        <v>0</v>
      </c>
      <c r="O279" s="277">
        <f t="shared" si="58"/>
        <v>0</v>
      </c>
      <c r="P279" s="277">
        <f t="shared" si="58"/>
        <v>0</v>
      </c>
      <c r="Q279" s="277">
        <f t="shared" si="58"/>
        <v>0</v>
      </c>
      <c r="R279" s="277">
        <f t="shared" si="58"/>
        <v>0</v>
      </c>
      <c r="S279" s="277">
        <f t="shared" si="58"/>
        <v>0</v>
      </c>
      <c r="T279" s="277">
        <f t="shared" si="58"/>
        <v>0</v>
      </c>
      <c r="U279" s="277">
        <v>0</v>
      </c>
      <c r="V279" s="277">
        <v>0</v>
      </c>
      <c r="W279" s="277">
        <f>SUM(W275:W278)</f>
        <v>0</v>
      </c>
      <c r="X279" s="277">
        <f t="shared" si="58"/>
        <v>0</v>
      </c>
      <c r="Y279" s="277">
        <f t="shared" si="58"/>
        <v>0</v>
      </c>
      <c r="Z279" s="277">
        <f t="shared" si="58"/>
        <v>0</v>
      </c>
      <c r="AA279" s="277">
        <f t="shared" si="58"/>
        <v>0</v>
      </c>
      <c r="AB279" s="277">
        <f t="shared" si="58"/>
        <v>0</v>
      </c>
      <c r="AC279" s="277">
        <f t="shared" si="58"/>
        <v>0</v>
      </c>
      <c r="AD279" s="277">
        <f t="shared" si="58"/>
        <v>0</v>
      </c>
      <c r="AE279" s="277">
        <f t="shared" si="58"/>
        <v>0</v>
      </c>
      <c r="AF279" s="277">
        <f t="shared" si="58"/>
        <v>0</v>
      </c>
      <c r="AG279" s="277">
        <f t="shared" si="58"/>
        <v>0</v>
      </c>
      <c r="AH279" s="277">
        <v>0</v>
      </c>
      <c r="AI279" s="277">
        <v>0</v>
      </c>
      <c r="AJ279" s="277">
        <f>SUM(AJ275:AJ278)</f>
        <v>0</v>
      </c>
      <c r="AK279" s="277">
        <f t="shared" si="58"/>
        <v>0</v>
      </c>
      <c r="AL279" s="277">
        <f t="shared" si="58"/>
        <v>0</v>
      </c>
      <c r="AM279" s="277">
        <f t="shared" si="58"/>
        <v>0</v>
      </c>
      <c r="AN279" s="277">
        <f t="shared" si="58"/>
        <v>0</v>
      </c>
      <c r="AO279" s="277">
        <f t="shared" si="58"/>
        <v>0</v>
      </c>
      <c r="AP279" s="277">
        <f t="shared" si="58"/>
        <v>0</v>
      </c>
      <c r="AQ279" s="277">
        <f t="shared" si="58"/>
        <v>0</v>
      </c>
      <c r="AR279" s="277">
        <f t="shared" si="58"/>
        <v>0</v>
      </c>
      <c r="AS279" s="277">
        <f t="shared" si="58"/>
        <v>0</v>
      </c>
      <c r="AT279" s="277">
        <f t="shared" si="58"/>
        <v>0</v>
      </c>
      <c r="AU279" s="277">
        <v>0</v>
      </c>
      <c r="AV279" s="277">
        <v>0</v>
      </c>
      <c r="AW279" s="277">
        <f>U279+AH279+AU279</f>
        <v>0</v>
      </c>
    </row>
    <row r="280" spans="1:49">
      <c r="A280" s="48"/>
      <c r="B280" s="42"/>
      <c r="C280" s="42"/>
      <c r="D280" s="42"/>
      <c r="E280" s="531"/>
      <c r="F280" s="50"/>
      <c r="G280" s="50"/>
      <c r="H280" s="50"/>
      <c r="I280" s="146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</row>
    <row r="281" spans="1:49">
      <c r="A281" s="48"/>
      <c r="B281" s="42"/>
      <c r="C281" s="42"/>
      <c r="D281" s="42"/>
      <c r="E281" s="531"/>
      <c r="F281" s="50"/>
      <c r="G281" s="50"/>
      <c r="H281" s="50"/>
      <c r="I281" s="14"/>
    </row>
    <row r="282" spans="1:49">
      <c r="A282" s="48"/>
      <c r="B282" s="42"/>
      <c r="C282" s="42"/>
      <c r="D282" s="42"/>
      <c r="E282" s="531"/>
      <c r="F282" s="50"/>
      <c r="G282" s="50"/>
      <c r="H282" s="50"/>
      <c r="I282" s="42"/>
    </row>
    <row r="283" spans="1:49">
      <c r="A283" s="48"/>
      <c r="B283" s="42"/>
      <c r="C283" s="42"/>
      <c r="D283" s="42"/>
      <c r="E283" s="531"/>
      <c r="F283" s="50"/>
      <c r="G283" s="50"/>
      <c r="H283" s="50"/>
      <c r="I283" s="42"/>
    </row>
    <row r="284" spans="1:49">
      <c r="A284" s="48"/>
      <c r="B284" s="42"/>
      <c r="C284" s="42"/>
      <c r="D284" s="42"/>
      <c r="E284" s="531"/>
      <c r="F284" s="50"/>
      <c r="G284" s="50"/>
      <c r="H284" s="50"/>
      <c r="I284" s="42"/>
    </row>
    <row r="285" spans="1:49">
      <c r="A285" s="48"/>
      <c r="B285" s="42"/>
      <c r="C285" s="42"/>
      <c r="D285" s="42"/>
      <c r="E285" s="531"/>
      <c r="F285" s="50"/>
      <c r="G285" s="50"/>
      <c r="H285" s="50"/>
      <c r="I285" s="42"/>
    </row>
    <row r="286" spans="1:49">
      <c r="A286" s="48"/>
      <c r="B286" s="42"/>
      <c r="C286" s="42"/>
      <c r="D286" s="42"/>
      <c r="E286" s="531"/>
      <c r="F286" s="50"/>
      <c r="G286" s="50"/>
      <c r="H286" s="50"/>
      <c r="I286" s="42"/>
    </row>
    <row r="287" spans="1:49">
      <c r="A287" s="48"/>
      <c r="B287" s="42"/>
      <c r="C287" s="42"/>
      <c r="D287" s="42"/>
      <c r="E287" s="531"/>
      <c r="F287" s="50"/>
      <c r="G287" s="50"/>
      <c r="H287" s="50"/>
      <c r="I287" s="42"/>
    </row>
    <row r="288" spans="1:49">
      <c r="A288" s="48"/>
      <c r="B288" s="42"/>
      <c r="C288" s="42"/>
      <c r="D288" s="42"/>
      <c r="E288" s="531"/>
      <c r="F288" s="50"/>
      <c r="G288" s="50"/>
      <c r="H288" s="50"/>
      <c r="I288" s="42"/>
    </row>
    <row r="289" spans="1:49">
      <c r="A289" s="48"/>
      <c r="B289" s="42"/>
      <c r="C289" s="42"/>
      <c r="D289" s="42"/>
      <c r="E289" s="531"/>
      <c r="F289" s="50"/>
      <c r="G289" s="50"/>
      <c r="H289" s="50"/>
      <c r="I289" s="42"/>
    </row>
    <row r="290" spans="1:49">
      <c r="A290" s="48"/>
      <c r="B290" s="42"/>
      <c r="C290" s="42"/>
      <c r="D290" s="42"/>
      <c r="E290" s="531"/>
      <c r="F290" s="50"/>
      <c r="G290" s="50"/>
      <c r="H290" s="50"/>
      <c r="I290" s="42"/>
    </row>
    <row r="291" spans="1:49">
      <c r="A291" s="48"/>
      <c r="B291" s="42"/>
      <c r="C291" s="42"/>
      <c r="D291" s="42"/>
      <c r="E291" s="531"/>
      <c r="F291" s="50"/>
      <c r="G291" s="50"/>
      <c r="H291" s="50"/>
      <c r="I291" s="42"/>
    </row>
    <row r="292" spans="1:49">
      <c r="A292" s="25" t="s">
        <v>2528</v>
      </c>
      <c r="B292" s="4"/>
      <c r="C292" s="4"/>
      <c r="D292" s="454"/>
      <c r="E292" s="532"/>
      <c r="F292" s="124"/>
      <c r="G292" s="124"/>
      <c r="H292" s="124"/>
      <c r="I292" s="4"/>
    </row>
    <row r="293" spans="1:49">
      <c r="A293" s="25" t="s">
        <v>878</v>
      </c>
      <c r="B293" s="4"/>
      <c r="C293" s="4"/>
      <c r="D293" s="454"/>
      <c r="E293" s="532"/>
      <c r="F293" s="124"/>
      <c r="G293" s="124"/>
      <c r="H293" s="124"/>
      <c r="I293" s="4"/>
    </row>
    <row r="294" spans="1:49">
      <c r="A294" s="25" t="s">
        <v>812</v>
      </c>
      <c r="B294" s="4"/>
      <c r="C294" s="4"/>
      <c r="D294" s="454"/>
      <c r="E294" s="532"/>
      <c r="F294" s="124"/>
      <c r="G294" s="124"/>
      <c r="H294" s="124"/>
      <c r="I294" s="4"/>
    </row>
    <row r="295" spans="1:49" ht="13.5" thickBot="1">
      <c r="A295" s="25" t="s">
        <v>703</v>
      </c>
      <c r="B295" s="4"/>
      <c r="C295" s="4"/>
      <c r="D295" s="454"/>
      <c r="E295" s="532"/>
      <c r="F295" s="124"/>
      <c r="G295" s="124"/>
      <c r="H295" s="124"/>
      <c r="I295" s="4"/>
    </row>
    <row r="296" spans="1:49" s="151" customFormat="1" ht="36" customHeight="1" thickTop="1" thickBot="1">
      <c r="A296" s="147" t="s">
        <v>2079</v>
      </c>
      <c r="B296" s="5" t="s">
        <v>2080</v>
      </c>
      <c r="C296" s="5" t="s">
        <v>1335</v>
      </c>
      <c r="D296" s="450"/>
      <c r="E296" s="148" t="s">
        <v>1570</v>
      </c>
      <c r="F296" s="149" t="s">
        <v>1438</v>
      </c>
      <c r="G296" s="149"/>
      <c r="H296" s="149" t="s">
        <v>2332</v>
      </c>
      <c r="I296" s="5" t="s">
        <v>856</v>
      </c>
      <c r="J296" s="364" t="s">
        <v>2891</v>
      </c>
      <c r="K296" s="364" t="s">
        <v>2879</v>
      </c>
      <c r="L296" s="364" t="s">
        <v>2880</v>
      </c>
      <c r="M296" s="364" t="s">
        <v>2881</v>
      </c>
      <c r="N296" s="364" t="s">
        <v>2882</v>
      </c>
      <c r="O296" s="364" t="s">
        <v>2883</v>
      </c>
      <c r="P296" s="364" t="s">
        <v>2884</v>
      </c>
      <c r="Q296" s="364" t="s">
        <v>2885</v>
      </c>
      <c r="R296" s="364" t="s">
        <v>2886</v>
      </c>
      <c r="S296" s="364" t="s">
        <v>2887</v>
      </c>
      <c r="T296" s="364" t="s">
        <v>2888</v>
      </c>
      <c r="U296" s="364" t="s">
        <v>2889</v>
      </c>
      <c r="V296" s="364" t="s">
        <v>2890</v>
      </c>
      <c r="W296" s="365" t="s">
        <v>2893</v>
      </c>
      <c r="X296" s="365" t="s">
        <v>2879</v>
      </c>
      <c r="Y296" s="365" t="s">
        <v>2880</v>
      </c>
      <c r="Z296" s="365" t="s">
        <v>2881</v>
      </c>
      <c r="AA296" s="365" t="s">
        <v>2882</v>
      </c>
      <c r="AB296" s="365" t="s">
        <v>2883</v>
      </c>
      <c r="AC296" s="365" t="s">
        <v>2884</v>
      </c>
      <c r="AD296" s="365" t="s">
        <v>2885</v>
      </c>
      <c r="AE296" s="365" t="s">
        <v>2886</v>
      </c>
      <c r="AF296" s="365" t="s">
        <v>2887</v>
      </c>
      <c r="AG296" s="365" t="s">
        <v>2888</v>
      </c>
      <c r="AH296" s="365" t="s">
        <v>2889</v>
      </c>
      <c r="AI296" s="365" t="s">
        <v>2890</v>
      </c>
      <c r="AJ296" s="366" t="s">
        <v>2892</v>
      </c>
      <c r="AK296" s="366" t="s">
        <v>2879</v>
      </c>
      <c r="AL296" s="366" t="s">
        <v>2880</v>
      </c>
      <c r="AM296" s="366" t="s">
        <v>2881</v>
      </c>
      <c r="AN296" s="366" t="s">
        <v>2882</v>
      </c>
      <c r="AO296" s="366" t="s">
        <v>2883</v>
      </c>
      <c r="AP296" s="366" t="s">
        <v>2884</v>
      </c>
      <c r="AQ296" s="366" t="s">
        <v>2885</v>
      </c>
      <c r="AR296" s="366" t="s">
        <v>2886</v>
      </c>
      <c r="AS296" s="366" t="s">
        <v>2887</v>
      </c>
      <c r="AT296" s="366" t="s">
        <v>2888</v>
      </c>
      <c r="AU296" s="366" t="s">
        <v>2889</v>
      </c>
      <c r="AV296" s="366" t="s">
        <v>2890</v>
      </c>
      <c r="AW296" s="368" t="s">
        <v>2895</v>
      </c>
    </row>
    <row r="297" spans="1:49">
      <c r="A297" s="33"/>
      <c r="B297" s="34"/>
      <c r="C297" s="34"/>
      <c r="D297" s="34"/>
      <c r="E297" s="35"/>
      <c r="F297" s="36"/>
      <c r="G297" s="36"/>
      <c r="H297" s="36"/>
      <c r="I297" s="34"/>
      <c r="J297" s="202" t="s">
        <v>1224</v>
      </c>
      <c r="K297" s="202">
        <v>1</v>
      </c>
      <c r="L297" s="202">
        <v>2</v>
      </c>
      <c r="M297" s="202">
        <v>3</v>
      </c>
      <c r="N297" s="202">
        <v>4</v>
      </c>
      <c r="O297" s="202">
        <v>5</v>
      </c>
      <c r="P297" s="202">
        <v>6</v>
      </c>
      <c r="Q297" s="202">
        <v>7</v>
      </c>
      <c r="R297" s="202">
        <v>8</v>
      </c>
      <c r="S297" s="202">
        <v>9</v>
      </c>
      <c r="T297" s="202">
        <v>10</v>
      </c>
      <c r="U297" s="202">
        <v>13</v>
      </c>
      <c r="V297" s="202">
        <v>14</v>
      </c>
      <c r="W297" s="202" t="s">
        <v>1224</v>
      </c>
      <c r="X297" s="202">
        <v>1</v>
      </c>
      <c r="Y297" s="202">
        <v>2</v>
      </c>
      <c r="Z297" s="202">
        <v>3</v>
      </c>
      <c r="AA297" s="202">
        <v>4</v>
      </c>
      <c r="AB297" s="202">
        <v>5</v>
      </c>
      <c r="AC297" s="202">
        <v>6</v>
      </c>
      <c r="AD297" s="202">
        <v>7</v>
      </c>
      <c r="AE297" s="202">
        <v>8</v>
      </c>
      <c r="AF297" s="202">
        <v>9</v>
      </c>
      <c r="AG297" s="202">
        <v>10</v>
      </c>
      <c r="AH297" s="202">
        <v>13</v>
      </c>
      <c r="AI297" s="202">
        <v>14</v>
      </c>
      <c r="AJ297" s="202" t="s">
        <v>1224</v>
      </c>
      <c r="AK297" s="202">
        <v>1</v>
      </c>
      <c r="AL297" s="202">
        <v>2</v>
      </c>
      <c r="AM297" s="202">
        <v>3</v>
      </c>
      <c r="AN297" s="202">
        <v>4</v>
      </c>
      <c r="AO297" s="202">
        <v>5</v>
      </c>
      <c r="AP297" s="202">
        <v>6</v>
      </c>
      <c r="AQ297" s="202">
        <v>7</v>
      </c>
      <c r="AR297" s="202">
        <v>8</v>
      </c>
      <c r="AS297" s="202">
        <v>9</v>
      </c>
      <c r="AT297" s="202">
        <v>10</v>
      </c>
      <c r="AU297" s="202">
        <v>13</v>
      </c>
      <c r="AV297" s="202">
        <v>14</v>
      </c>
      <c r="AW297" s="202">
        <v>15</v>
      </c>
    </row>
    <row r="298" spans="1:49">
      <c r="A298" s="37"/>
      <c r="B298" s="38"/>
      <c r="C298" s="38"/>
      <c r="D298" s="38"/>
      <c r="E298" s="60"/>
      <c r="F298" s="61"/>
      <c r="G298" s="61"/>
      <c r="H298" s="61"/>
      <c r="I298" s="38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</row>
    <row r="299" spans="1:49">
      <c r="A299" s="41" t="s">
        <v>1049</v>
      </c>
      <c r="B299" s="1" t="s">
        <v>1135</v>
      </c>
      <c r="C299" s="45" t="s">
        <v>1549</v>
      </c>
      <c r="D299" s="452"/>
      <c r="E299" s="531"/>
      <c r="F299" s="50"/>
      <c r="G299" s="50"/>
      <c r="H299" s="50"/>
      <c r="I299" s="41" t="s">
        <v>767</v>
      </c>
    </row>
    <row r="300" spans="1:49">
      <c r="A300" s="41"/>
      <c r="B300" s="1"/>
      <c r="C300" s="1"/>
      <c r="D300" s="369"/>
      <c r="E300" s="531"/>
      <c r="F300" s="50"/>
      <c r="G300" s="50"/>
      <c r="H300" s="50"/>
      <c r="I300" s="41"/>
    </row>
    <row r="301" spans="1:49">
      <c r="A301" s="68" t="s">
        <v>2050</v>
      </c>
      <c r="B301" s="69" t="s">
        <v>1135</v>
      </c>
      <c r="C301" s="69"/>
      <c r="D301" s="455"/>
      <c r="E301" s="531"/>
      <c r="F301" s="50"/>
      <c r="G301" s="50"/>
      <c r="H301" s="50"/>
      <c r="I301" s="49" t="s">
        <v>3</v>
      </c>
      <c r="J301" s="12">
        <f>SUM(J302)</f>
        <v>0</v>
      </c>
      <c r="K301" s="12">
        <f t="shared" ref="K301:AT301" si="59">SUM(K302)</f>
        <v>0</v>
      </c>
      <c r="L301" s="12">
        <f t="shared" si="59"/>
        <v>0</v>
      </c>
      <c r="M301" s="12">
        <f t="shared" si="59"/>
        <v>0</v>
      </c>
      <c r="N301" s="12">
        <f t="shared" si="59"/>
        <v>0</v>
      </c>
      <c r="O301" s="12">
        <f t="shared" si="59"/>
        <v>0</v>
      </c>
      <c r="P301" s="12">
        <f t="shared" si="59"/>
        <v>0</v>
      </c>
      <c r="Q301" s="12">
        <f t="shared" si="59"/>
        <v>0</v>
      </c>
      <c r="R301" s="12">
        <f t="shared" si="59"/>
        <v>0</v>
      </c>
      <c r="S301" s="12">
        <f t="shared" si="59"/>
        <v>0</v>
      </c>
      <c r="T301" s="12">
        <f t="shared" si="59"/>
        <v>0</v>
      </c>
      <c r="U301" s="12">
        <v>0</v>
      </c>
      <c r="V301" s="12">
        <v>0</v>
      </c>
      <c r="W301" s="12">
        <f>SUM(W302)</f>
        <v>0</v>
      </c>
      <c r="X301" s="12">
        <f t="shared" si="59"/>
        <v>0</v>
      </c>
      <c r="Y301" s="12">
        <f t="shared" si="59"/>
        <v>0</v>
      </c>
      <c r="Z301" s="12">
        <f t="shared" si="59"/>
        <v>0</v>
      </c>
      <c r="AA301" s="12">
        <f t="shared" si="59"/>
        <v>0</v>
      </c>
      <c r="AB301" s="12">
        <f t="shared" si="59"/>
        <v>0</v>
      </c>
      <c r="AC301" s="12">
        <f t="shared" si="59"/>
        <v>0</v>
      </c>
      <c r="AD301" s="12">
        <f t="shared" si="59"/>
        <v>0</v>
      </c>
      <c r="AE301" s="12">
        <f t="shared" si="59"/>
        <v>0</v>
      </c>
      <c r="AF301" s="12">
        <f t="shared" si="59"/>
        <v>0</v>
      </c>
      <c r="AG301" s="12">
        <f t="shared" si="59"/>
        <v>0</v>
      </c>
      <c r="AH301" s="12">
        <v>0</v>
      </c>
      <c r="AI301" s="12">
        <v>0</v>
      </c>
      <c r="AJ301" s="12">
        <f>SUM(AJ302)</f>
        <v>0</v>
      </c>
      <c r="AK301" s="12">
        <f t="shared" si="59"/>
        <v>0</v>
      </c>
      <c r="AL301" s="12">
        <f t="shared" si="59"/>
        <v>0</v>
      </c>
      <c r="AM301" s="12">
        <f t="shared" si="59"/>
        <v>0</v>
      </c>
      <c r="AN301" s="12">
        <f t="shared" si="59"/>
        <v>0</v>
      </c>
      <c r="AO301" s="12">
        <f t="shared" si="59"/>
        <v>0</v>
      </c>
      <c r="AP301" s="12">
        <f t="shared" si="59"/>
        <v>0</v>
      </c>
      <c r="AQ301" s="12">
        <f t="shared" si="59"/>
        <v>0</v>
      </c>
      <c r="AR301" s="12">
        <f t="shared" si="59"/>
        <v>0</v>
      </c>
      <c r="AS301" s="12">
        <f t="shared" si="59"/>
        <v>0</v>
      </c>
      <c r="AT301" s="12">
        <f t="shared" si="59"/>
        <v>0</v>
      </c>
      <c r="AU301" s="12">
        <v>0</v>
      </c>
      <c r="AV301" s="12">
        <v>0</v>
      </c>
      <c r="AW301" s="12">
        <f t="shared" ref="AW301:AW311" si="60">U301+AH301+AU301</f>
        <v>0</v>
      </c>
    </row>
    <row r="302" spans="1:49">
      <c r="A302" s="44" t="s">
        <v>1049</v>
      </c>
      <c r="B302" s="45" t="s">
        <v>1135</v>
      </c>
      <c r="C302" s="45" t="s">
        <v>1549</v>
      </c>
      <c r="D302" s="452" t="s">
        <v>2901</v>
      </c>
      <c r="E302" s="213" t="s">
        <v>833</v>
      </c>
      <c r="F302" s="65"/>
      <c r="G302" s="65"/>
      <c r="H302" s="65"/>
      <c r="I302" s="53" t="s">
        <v>1</v>
      </c>
      <c r="J302" s="16">
        <f>SUM(J303:J304)</f>
        <v>0</v>
      </c>
      <c r="K302" s="16">
        <f t="shared" ref="K302:AT302" si="61">SUM(K303:K304)</f>
        <v>0</v>
      </c>
      <c r="L302" s="16">
        <f t="shared" si="61"/>
        <v>0</v>
      </c>
      <c r="M302" s="16">
        <f t="shared" si="61"/>
        <v>0</v>
      </c>
      <c r="N302" s="16">
        <f t="shared" si="61"/>
        <v>0</v>
      </c>
      <c r="O302" s="16">
        <f t="shared" si="61"/>
        <v>0</v>
      </c>
      <c r="P302" s="16">
        <f t="shared" si="61"/>
        <v>0</v>
      </c>
      <c r="Q302" s="16">
        <f t="shared" si="61"/>
        <v>0</v>
      </c>
      <c r="R302" s="16">
        <f t="shared" si="61"/>
        <v>0</v>
      </c>
      <c r="S302" s="16">
        <f t="shared" si="61"/>
        <v>0</v>
      </c>
      <c r="T302" s="16">
        <f t="shared" si="61"/>
        <v>0</v>
      </c>
      <c r="U302" s="16">
        <v>0</v>
      </c>
      <c r="V302" s="16">
        <v>0</v>
      </c>
      <c r="W302" s="16">
        <f>SUM(W303:W304)</f>
        <v>0</v>
      </c>
      <c r="X302" s="16">
        <f t="shared" si="61"/>
        <v>0</v>
      </c>
      <c r="Y302" s="16">
        <f t="shared" si="61"/>
        <v>0</v>
      </c>
      <c r="Z302" s="16">
        <f t="shared" si="61"/>
        <v>0</v>
      </c>
      <c r="AA302" s="16">
        <f t="shared" si="61"/>
        <v>0</v>
      </c>
      <c r="AB302" s="16">
        <f t="shared" si="61"/>
        <v>0</v>
      </c>
      <c r="AC302" s="16">
        <f t="shared" si="61"/>
        <v>0</v>
      </c>
      <c r="AD302" s="16">
        <f t="shared" si="61"/>
        <v>0</v>
      </c>
      <c r="AE302" s="16">
        <f t="shared" si="61"/>
        <v>0</v>
      </c>
      <c r="AF302" s="16">
        <f t="shared" si="61"/>
        <v>0</v>
      </c>
      <c r="AG302" s="16">
        <f t="shared" si="61"/>
        <v>0</v>
      </c>
      <c r="AH302" s="16">
        <v>0</v>
      </c>
      <c r="AI302" s="16">
        <v>0</v>
      </c>
      <c r="AJ302" s="16">
        <f>SUM(AJ303:AJ304)</f>
        <v>0</v>
      </c>
      <c r="AK302" s="16">
        <f t="shared" si="61"/>
        <v>0</v>
      </c>
      <c r="AL302" s="16">
        <f t="shared" si="61"/>
        <v>0</v>
      </c>
      <c r="AM302" s="16">
        <f t="shared" si="61"/>
        <v>0</v>
      </c>
      <c r="AN302" s="16">
        <f t="shared" si="61"/>
        <v>0</v>
      </c>
      <c r="AO302" s="16">
        <f t="shared" si="61"/>
        <v>0</v>
      </c>
      <c r="AP302" s="16">
        <f t="shared" si="61"/>
        <v>0</v>
      </c>
      <c r="AQ302" s="16">
        <f t="shared" si="61"/>
        <v>0</v>
      </c>
      <c r="AR302" s="16">
        <f t="shared" si="61"/>
        <v>0</v>
      </c>
      <c r="AS302" s="16">
        <f t="shared" si="61"/>
        <v>0</v>
      </c>
      <c r="AT302" s="16">
        <f t="shared" si="61"/>
        <v>0</v>
      </c>
      <c r="AU302" s="16">
        <v>0</v>
      </c>
      <c r="AV302" s="16">
        <v>0</v>
      </c>
      <c r="AW302" s="16">
        <f t="shared" si="60"/>
        <v>0</v>
      </c>
    </row>
    <row r="303" spans="1:49">
      <c r="A303" s="44" t="s">
        <v>1049</v>
      </c>
      <c r="B303" s="45" t="s">
        <v>1135</v>
      </c>
      <c r="C303" s="45" t="s">
        <v>1549</v>
      </c>
      <c r="D303" s="452" t="s">
        <v>2901</v>
      </c>
      <c r="E303" s="367" t="s">
        <v>1678</v>
      </c>
      <c r="F303" s="50" t="s">
        <v>1130</v>
      </c>
      <c r="G303" s="468" t="s">
        <v>3063</v>
      </c>
      <c r="H303" s="50" t="s">
        <v>2358</v>
      </c>
      <c r="I303" s="39" t="s">
        <v>2579</v>
      </c>
      <c r="U303" s="15">
        <v>0</v>
      </c>
      <c r="V303" s="15">
        <v>0</v>
      </c>
      <c r="AH303" s="15">
        <v>0</v>
      </c>
      <c r="AI303" s="15">
        <v>0</v>
      </c>
      <c r="AU303" s="15">
        <v>0</v>
      </c>
      <c r="AV303" s="15">
        <v>0</v>
      </c>
      <c r="AW303" s="15">
        <f t="shared" si="60"/>
        <v>0</v>
      </c>
    </row>
    <row r="304" spans="1:49">
      <c r="A304" s="48" t="s">
        <v>1049</v>
      </c>
      <c r="B304" s="42" t="s">
        <v>1135</v>
      </c>
      <c r="C304" s="42" t="s">
        <v>1549</v>
      </c>
      <c r="D304" s="452" t="s">
        <v>2901</v>
      </c>
      <c r="E304" s="367" t="s">
        <v>1678</v>
      </c>
      <c r="F304" s="50" t="s">
        <v>1577</v>
      </c>
      <c r="G304" s="468" t="s">
        <v>3064</v>
      </c>
      <c r="H304" s="50" t="s">
        <v>2338</v>
      </c>
      <c r="I304" s="42" t="s">
        <v>7</v>
      </c>
      <c r="U304" s="15">
        <v>0</v>
      </c>
      <c r="V304" s="15">
        <v>0</v>
      </c>
      <c r="AH304" s="15">
        <v>0</v>
      </c>
      <c r="AI304" s="15">
        <v>0</v>
      </c>
      <c r="AU304" s="15">
        <v>0</v>
      </c>
      <c r="AV304" s="15">
        <v>0</v>
      </c>
      <c r="AW304" s="15">
        <f t="shared" si="60"/>
        <v>0</v>
      </c>
    </row>
    <row r="305" spans="1:49">
      <c r="A305" s="68" t="s">
        <v>2050</v>
      </c>
      <c r="B305" s="69" t="s">
        <v>1029</v>
      </c>
      <c r="C305" s="69"/>
      <c r="D305" s="455"/>
      <c r="E305" s="531"/>
      <c r="F305" s="50"/>
      <c r="G305" s="50"/>
      <c r="H305" s="50"/>
      <c r="I305" s="205" t="s">
        <v>1697</v>
      </c>
      <c r="J305" s="192">
        <f>SUM(J306)</f>
        <v>0</v>
      </c>
      <c r="K305" s="192">
        <f t="shared" ref="K305:AT306" si="62">SUM(K306)</f>
        <v>0</v>
      </c>
      <c r="L305" s="192">
        <f t="shared" si="62"/>
        <v>0</v>
      </c>
      <c r="M305" s="192">
        <f t="shared" si="62"/>
        <v>0</v>
      </c>
      <c r="N305" s="192">
        <f t="shared" si="62"/>
        <v>0</v>
      </c>
      <c r="O305" s="192">
        <f t="shared" si="62"/>
        <v>0</v>
      </c>
      <c r="P305" s="192">
        <f t="shared" si="62"/>
        <v>0</v>
      </c>
      <c r="Q305" s="192">
        <f t="shared" si="62"/>
        <v>0</v>
      </c>
      <c r="R305" s="192">
        <f t="shared" si="62"/>
        <v>0</v>
      </c>
      <c r="S305" s="192">
        <f t="shared" si="62"/>
        <v>0</v>
      </c>
      <c r="T305" s="192">
        <f t="shared" si="62"/>
        <v>0</v>
      </c>
      <c r="U305" s="192">
        <v>0</v>
      </c>
      <c r="V305" s="192">
        <v>0</v>
      </c>
      <c r="W305" s="192">
        <f>SUM(W306)</f>
        <v>0</v>
      </c>
      <c r="X305" s="192">
        <f t="shared" si="62"/>
        <v>0</v>
      </c>
      <c r="Y305" s="192">
        <f t="shared" si="62"/>
        <v>0</v>
      </c>
      <c r="Z305" s="192">
        <f t="shared" si="62"/>
        <v>0</v>
      </c>
      <c r="AA305" s="192">
        <f t="shared" si="62"/>
        <v>0</v>
      </c>
      <c r="AB305" s="192">
        <f t="shared" si="62"/>
        <v>0</v>
      </c>
      <c r="AC305" s="192">
        <f t="shared" si="62"/>
        <v>0</v>
      </c>
      <c r="AD305" s="192">
        <f t="shared" si="62"/>
        <v>0</v>
      </c>
      <c r="AE305" s="192">
        <f t="shared" si="62"/>
        <v>0</v>
      </c>
      <c r="AF305" s="192">
        <f t="shared" si="62"/>
        <v>0</v>
      </c>
      <c r="AG305" s="192">
        <f t="shared" si="62"/>
        <v>0</v>
      </c>
      <c r="AH305" s="192">
        <v>0</v>
      </c>
      <c r="AI305" s="192">
        <v>0</v>
      </c>
      <c r="AJ305" s="192">
        <f>SUM(AJ306)</f>
        <v>0</v>
      </c>
      <c r="AK305" s="192">
        <f t="shared" si="62"/>
        <v>0</v>
      </c>
      <c r="AL305" s="192">
        <f t="shared" si="62"/>
        <v>0</v>
      </c>
      <c r="AM305" s="192">
        <f t="shared" si="62"/>
        <v>0</v>
      </c>
      <c r="AN305" s="192">
        <f t="shared" si="62"/>
        <v>0</v>
      </c>
      <c r="AO305" s="192">
        <f t="shared" si="62"/>
        <v>0</v>
      </c>
      <c r="AP305" s="192">
        <f t="shared" si="62"/>
        <v>0</v>
      </c>
      <c r="AQ305" s="192">
        <f t="shared" si="62"/>
        <v>0</v>
      </c>
      <c r="AR305" s="192">
        <f t="shared" si="62"/>
        <v>0</v>
      </c>
      <c r="AS305" s="192">
        <f t="shared" si="62"/>
        <v>0</v>
      </c>
      <c r="AT305" s="192">
        <f t="shared" si="62"/>
        <v>0</v>
      </c>
      <c r="AU305" s="192">
        <v>0</v>
      </c>
      <c r="AV305" s="192">
        <v>0</v>
      </c>
      <c r="AW305" s="192">
        <f t="shared" si="60"/>
        <v>0</v>
      </c>
    </row>
    <row r="306" spans="1:49">
      <c r="A306" s="48" t="s">
        <v>1049</v>
      </c>
      <c r="B306" s="42" t="s">
        <v>1135</v>
      </c>
      <c r="C306" s="42" t="s">
        <v>1549</v>
      </c>
      <c r="D306" s="452" t="s">
        <v>2901</v>
      </c>
      <c r="E306" s="54" t="s">
        <v>649</v>
      </c>
      <c r="F306" s="51"/>
      <c r="G306" s="51"/>
      <c r="H306" s="51"/>
      <c r="I306" s="1" t="s">
        <v>650</v>
      </c>
      <c r="J306" s="19">
        <f>SUM(J307)</f>
        <v>0</v>
      </c>
      <c r="K306" s="19">
        <f t="shared" si="62"/>
        <v>0</v>
      </c>
      <c r="L306" s="19">
        <f t="shared" si="62"/>
        <v>0</v>
      </c>
      <c r="M306" s="19">
        <f t="shared" si="62"/>
        <v>0</v>
      </c>
      <c r="N306" s="19">
        <f t="shared" si="62"/>
        <v>0</v>
      </c>
      <c r="O306" s="19">
        <f t="shared" si="62"/>
        <v>0</v>
      </c>
      <c r="P306" s="19">
        <f t="shared" si="62"/>
        <v>0</v>
      </c>
      <c r="Q306" s="19">
        <f t="shared" si="62"/>
        <v>0</v>
      </c>
      <c r="R306" s="19">
        <f t="shared" si="62"/>
        <v>0</v>
      </c>
      <c r="S306" s="19">
        <f t="shared" si="62"/>
        <v>0</v>
      </c>
      <c r="T306" s="19">
        <f t="shared" si="62"/>
        <v>0</v>
      </c>
      <c r="U306" s="19">
        <v>0</v>
      </c>
      <c r="V306" s="19">
        <v>0</v>
      </c>
      <c r="W306" s="19">
        <f>SUM(W307)</f>
        <v>0</v>
      </c>
      <c r="X306" s="19">
        <f t="shared" si="62"/>
        <v>0</v>
      </c>
      <c r="Y306" s="19">
        <f t="shared" si="62"/>
        <v>0</v>
      </c>
      <c r="Z306" s="19">
        <f t="shared" si="62"/>
        <v>0</v>
      </c>
      <c r="AA306" s="19">
        <f t="shared" si="62"/>
        <v>0</v>
      </c>
      <c r="AB306" s="19">
        <f t="shared" si="62"/>
        <v>0</v>
      </c>
      <c r="AC306" s="19">
        <f t="shared" si="62"/>
        <v>0</v>
      </c>
      <c r="AD306" s="19">
        <f t="shared" si="62"/>
        <v>0</v>
      </c>
      <c r="AE306" s="19">
        <f t="shared" si="62"/>
        <v>0</v>
      </c>
      <c r="AF306" s="19">
        <f t="shared" si="62"/>
        <v>0</v>
      </c>
      <c r="AG306" s="19">
        <f t="shared" si="62"/>
        <v>0</v>
      </c>
      <c r="AH306" s="19">
        <v>0</v>
      </c>
      <c r="AI306" s="19">
        <v>0</v>
      </c>
      <c r="AJ306" s="19">
        <f>SUM(AJ307)</f>
        <v>0</v>
      </c>
      <c r="AK306" s="19">
        <f t="shared" si="62"/>
        <v>0</v>
      </c>
      <c r="AL306" s="19">
        <f t="shared" si="62"/>
        <v>0</v>
      </c>
      <c r="AM306" s="19">
        <f t="shared" si="62"/>
        <v>0</v>
      </c>
      <c r="AN306" s="19">
        <f t="shared" si="62"/>
        <v>0</v>
      </c>
      <c r="AO306" s="19">
        <f t="shared" si="62"/>
        <v>0</v>
      </c>
      <c r="AP306" s="19">
        <f t="shared" si="62"/>
        <v>0</v>
      </c>
      <c r="AQ306" s="19">
        <f t="shared" si="62"/>
        <v>0</v>
      </c>
      <c r="AR306" s="19">
        <f t="shared" si="62"/>
        <v>0</v>
      </c>
      <c r="AS306" s="19">
        <f t="shared" si="62"/>
        <v>0</v>
      </c>
      <c r="AT306" s="19">
        <f t="shared" si="62"/>
        <v>0</v>
      </c>
      <c r="AU306" s="19">
        <v>0</v>
      </c>
      <c r="AV306" s="19">
        <v>0</v>
      </c>
      <c r="AW306" s="19">
        <f t="shared" si="60"/>
        <v>0</v>
      </c>
    </row>
    <row r="307" spans="1:49">
      <c r="A307" s="48" t="s">
        <v>1049</v>
      </c>
      <c r="B307" s="42" t="s">
        <v>1135</v>
      </c>
      <c r="C307" s="42" t="s">
        <v>1549</v>
      </c>
      <c r="D307" s="452" t="s">
        <v>2901</v>
      </c>
      <c r="E307" s="54" t="s">
        <v>649</v>
      </c>
      <c r="F307" s="51" t="s">
        <v>2172</v>
      </c>
      <c r="G307" s="468" t="s">
        <v>3064</v>
      </c>
      <c r="H307" s="51" t="s">
        <v>2338</v>
      </c>
      <c r="I307" s="39" t="s">
        <v>1371</v>
      </c>
      <c r="U307" s="15">
        <v>0</v>
      </c>
      <c r="V307" s="15">
        <v>0</v>
      </c>
      <c r="AH307" s="15">
        <v>0</v>
      </c>
      <c r="AI307" s="15">
        <v>0</v>
      </c>
      <c r="AU307" s="15">
        <v>0</v>
      </c>
      <c r="AV307" s="15">
        <v>0</v>
      </c>
      <c r="AW307" s="15">
        <f t="shared" si="60"/>
        <v>0</v>
      </c>
    </row>
    <row r="308" spans="1:49">
      <c r="A308" s="48"/>
      <c r="B308" s="42"/>
      <c r="C308" s="42"/>
      <c r="D308" s="42"/>
      <c r="E308" s="531"/>
      <c r="F308" s="51"/>
      <c r="G308" s="51"/>
      <c r="H308" s="51"/>
      <c r="I308" s="39"/>
      <c r="U308" s="15">
        <v>0</v>
      </c>
      <c r="V308" s="15">
        <v>0</v>
      </c>
      <c r="AH308" s="15">
        <v>0</v>
      </c>
      <c r="AI308" s="15">
        <v>0</v>
      </c>
      <c r="AU308" s="15">
        <v>0</v>
      </c>
      <c r="AV308" s="15">
        <v>0</v>
      </c>
      <c r="AW308" s="15">
        <f t="shared" si="60"/>
        <v>0</v>
      </c>
    </row>
    <row r="309" spans="1:49">
      <c r="A309" s="48"/>
      <c r="B309" s="42"/>
      <c r="C309" s="42"/>
      <c r="D309" s="42"/>
      <c r="E309" s="531"/>
      <c r="F309" s="50"/>
      <c r="G309" s="50"/>
      <c r="H309" s="50"/>
      <c r="I309" s="49" t="s">
        <v>1568</v>
      </c>
      <c r="J309" s="192">
        <f>SUM(J301,J305)</f>
        <v>0</v>
      </c>
      <c r="K309" s="192">
        <f t="shared" ref="K309:AT309" si="63">SUM(K301,K305)</f>
        <v>0</v>
      </c>
      <c r="L309" s="192">
        <f t="shared" si="63"/>
        <v>0</v>
      </c>
      <c r="M309" s="192">
        <f t="shared" si="63"/>
        <v>0</v>
      </c>
      <c r="N309" s="192">
        <f t="shared" si="63"/>
        <v>0</v>
      </c>
      <c r="O309" s="192">
        <f t="shared" si="63"/>
        <v>0</v>
      </c>
      <c r="P309" s="192">
        <f t="shared" si="63"/>
        <v>0</v>
      </c>
      <c r="Q309" s="192">
        <f t="shared" si="63"/>
        <v>0</v>
      </c>
      <c r="R309" s="192">
        <f t="shared" si="63"/>
        <v>0</v>
      </c>
      <c r="S309" s="192">
        <f t="shared" si="63"/>
        <v>0</v>
      </c>
      <c r="T309" s="192">
        <f t="shared" si="63"/>
        <v>0</v>
      </c>
      <c r="U309" s="192">
        <v>0</v>
      </c>
      <c r="V309" s="192">
        <v>0</v>
      </c>
      <c r="W309" s="192">
        <f>SUM(W301,W305)</f>
        <v>0</v>
      </c>
      <c r="X309" s="192">
        <f t="shared" si="63"/>
        <v>0</v>
      </c>
      <c r="Y309" s="192">
        <f t="shared" si="63"/>
        <v>0</v>
      </c>
      <c r="Z309" s="192">
        <f t="shared" si="63"/>
        <v>0</v>
      </c>
      <c r="AA309" s="192">
        <f t="shared" si="63"/>
        <v>0</v>
      </c>
      <c r="AB309" s="192">
        <f t="shared" si="63"/>
        <v>0</v>
      </c>
      <c r="AC309" s="192">
        <f t="shared" si="63"/>
        <v>0</v>
      </c>
      <c r="AD309" s="192">
        <f t="shared" si="63"/>
        <v>0</v>
      </c>
      <c r="AE309" s="192">
        <f t="shared" si="63"/>
        <v>0</v>
      </c>
      <c r="AF309" s="192">
        <f t="shared" si="63"/>
        <v>0</v>
      </c>
      <c r="AG309" s="192">
        <f t="shared" si="63"/>
        <v>0</v>
      </c>
      <c r="AH309" s="192">
        <v>0</v>
      </c>
      <c r="AI309" s="192">
        <v>0</v>
      </c>
      <c r="AJ309" s="192">
        <f>SUM(AJ301,AJ305)</f>
        <v>0</v>
      </c>
      <c r="AK309" s="192">
        <f t="shared" si="63"/>
        <v>0</v>
      </c>
      <c r="AL309" s="192">
        <f t="shared" si="63"/>
        <v>0</v>
      </c>
      <c r="AM309" s="192">
        <f t="shared" si="63"/>
        <v>0</v>
      </c>
      <c r="AN309" s="192">
        <f t="shared" si="63"/>
        <v>0</v>
      </c>
      <c r="AO309" s="192">
        <f t="shared" si="63"/>
        <v>0</v>
      </c>
      <c r="AP309" s="192">
        <f t="shared" si="63"/>
        <v>0</v>
      </c>
      <c r="AQ309" s="192">
        <f t="shared" si="63"/>
        <v>0</v>
      </c>
      <c r="AR309" s="192">
        <f t="shared" si="63"/>
        <v>0</v>
      </c>
      <c r="AS309" s="192">
        <f t="shared" si="63"/>
        <v>0</v>
      </c>
      <c r="AT309" s="192">
        <f t="shared" si="63"/>
        <v>0</v>
      </c>
      <c r="AU309" s="192">
        <v>0</v>
      </c>
      <c r="AV309" s="192">
        <v>0</v>
      </c>
      <c r="AW309" s="192">
        <f t="shared" si="60"/>
        <v>0</v>
      </c>
    </row>
    <row r="310" spans="1:49">
      <c r="A310" s="48"/>
      <c r="B310" s="42"/>
      <c r="C310" s="42"/>
      <c r="D310" s="42"/>
      <c r="E310" s="531"/>
      <c r="F310" s="50"/>
      <c r="G310" s="50"/>
      <c r="H310" s="50"/>
      <c r="I310" s="42"/>
      <c r="U310" s="15">
        <v>0</v>
      </c>
      <c r="V310" s="15">
        <v>0</v>
      </c>
      <c r="AH310" s="15">
        <v>0</v>
      </c>
      <c r="AI310" s="15">
        <v>0</v>
      </c>
      <c r="AU310" s="15">
        <v>0</v>
      </c>
      <c r="AV310" s="15">
        <v>0</v>
      </c>
      <c r="AW310" s="15">
        <f t="shared" si="60"/>
        <v>0</v>
      </c>
    </row>
    <row r="311" spans="1:49" ht="13.5" thickBot="1">
      <c r="A311" s="48"/>
      <c r="B311" s="42"/>
      <c r="C311" s="42"/>
      <c r="D311" s="42"/>
      <c r="E311" s="531"/>
      <c r="F311" s="50"/>
      <c r="G311" s="50"/>
      <c r="H311" s="50"/>
      <c r="I311" s="146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>
        <v>0</v>
      </c>
      <c r="V311" s="29">
        <v>0</v>
      </c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>
        <v>0</v>
      </c>
      <c r="AI311" s="29">
        <v>0</v>
      </c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>
        <v>0</v>
      </c>
      <c r="AV311" s="29">
        <v>0</v>
      </c>
      <c r="AW311" s="29">
        <f t="shared" si="60"/>
        <v>0</v>
      </c>
    </row>
    <row r="312" spans="1:49" ht="35.25" customHeight="1" thickTop="1" thickBot="1">
      <c r="A312" s="48"/>
      <c r="B312" s="42"/>
      <c r="C312" s="42"/>
      <c r="D312" s="42"/>
      <c r="E312" s="531"/>
      <c r="F312" s="50"/>
      <c r="G312" s="50"/>
      <c r="H312" s="50"/>
      <c r="I312" s="5" t="s">
        <v>2331</v>
      </c>
      <c r="J312" s="364" t="s">
        <v>2891</v>
      </c>
      <c r="K312" s="364" t="s">
        <v>2879</v>
      </c>
      <c r="L312" s="364" t="s">
        <v>2880</v>
      </c>
      <c r="M312" s="364" t="s">
        <v>2881</v>
      </c>
      <c r="N312" s="364" t="s">
        <v>2882</v>
      </c>
      <c r="O312" s="364" t="s">
        <v>2883</v>
      </c>
      <c r="P312" s="364" t="s">
        <v>2884</v>
      </c>
      <c r="Q312" s="364" t="s">
        <v>2885</v>
      </c>
      <c r="R312" s="364" t="s">
        <v>2886</v>
      </c>
      <c r="S312" s="364" t="s">
        <v>2887</v>
      </c>
      <c r="T312" s="364" t="s">
        <v>2888</v>
      </c>
      <c r="U312" s="364" t="s">
        <v>2889</v>
      </c>
      <c r="V312" s="364" t="s">
        <v>2890</v>
      </c>
      <c r="W312" s="365" t="s">
        <v>2893</v>
      </c>
      <c r="X312" s="365" t="s">
        <v>2879</v>
      </c>
      <c r="Y312" s="365" t="s">
        <v>2880</v>
      </c>
      <c r="Z312" s="365" t="s">
        <v>2881</v>
      </c>
      <c r="AA312" s="365" t="s">
        <v>2882</v>
      </c>
      <c r="AB312" s="365" t="s">
        <v>2883</v>
      </c>
      <c r="AC312" s="365" t="s">
        <v>2884</v>
      </c>
      <c r="AD312" s="365" t="s">
        <v>2885</v>
      </c>
      <c r="AE312" s="365" t="s">
        <v>2886</v>
      </c>
      <c r="AF312" s="365" t="s">
        <v>2887</v>
      </c>
      <c r="AG312" s="365" t="s">
        <v>2888</v>
      </c>
      <c r="AH312" s="365" t="s">
        <v>2889</v>
      </c>
      <c r="AI312" s="365" t="s">
        <v>2890</v>
      </c>
      <c r="AJ312" s="366" t="s">
        <v>2892</v>
      </c>
      <c r="AK312" s="366" t="s">
        <v>2879</v>
      </c>
      <c r="AL312" s="366" t="s">
        <v>2880</v>
      </c>
      <c r="AM312" s="366" t="s">
        <v>2881</v>
      </c>
      <c r="AN312" s="366" t="s">
        <v>2882</v>
      </c>
      <c r="AO312" s="366" t="s">
        <v>2883</v>
      </c>
      <c r="AP312" s="366" t="s">
        <v>2884</v>
      </c>
      <c r="AQ312" s="366" t="s">
        <v>2885</v>
      </c>
      <c r="AR312" s="366" t="s">
        <v>2886</v>
      </c>
      <c r="AS312" s="366" t="s">
        <v>2887</v>
      </c>
      <c r="AT312" s="366" t="s">
        <v>2888</v>
      </c>
      <c r="AU312" s="366" t="s">
        <v>2889</v>
      </c>
      <c r="AV312" s="366" t="s">
        <v>2890</v>
      </c>
      <c r="AW312" s="368" t="s">
        <v>2895</v>
      </c>
    </row>
    <row r="313" spans="1:49">
      <c r="A313" s="48"/>
      <c r="B313" s="42"/>
      <c r="C313" s="42"/>
      <c r="D313" s="42"/>
      <c r="E313" s="531"/>
      <c r="F313" s="50"/>
      <c r="G313" s="50"/>
      <c r="H313" s="50"/>
      <c r="I313" s="34"/>
      <c r="J313" s="202" t="s">
        <v>1224</v>
      </c>
      <c r="K313" s="202">
        <v>1</v>
      </c>
      <c r="L313" s="202">
        <v>2</v>
      </c>
      <c r="M313" s="202">
        <v>3</v>
      </c>
      <c r="N313" s="202">
        <v>4</v>
      </c>
      <c r="O313" s="202">
        <v>5</v>
      </c>
      <c r="P313" s="202">
        <v>6</v>
      </c>
      <c r="Q313" s="202">
        <v>7</v>
      </c>
      <c r="R313" s="202">
        <v>8</v>
      </c>
      <c r="S313" s="202">
        <v>9</v>
      </c>
      <c r="T313" s="202">
        <v>10</v>
      </c>
      <c r="U313" s="202">
        <v>13</v>
      </c>
      <c r="V313" s="202">
        <v>14</v>
      </c>
      <c r="W313" s="202" t="s">
        <v>1224</v>
      </c>
      <c r="X313" s="202">
        <v>1</v>
      </c>
      <c r="Y313" s="202">
        <v>2</v>
      </c>
      <c r="Z313" s="202">
        <v>3</v>
      </c>
      <c r="AA313" s="202">
        <v>4</v>
      </c>
      <c r="AB313" s="202">
        <v>5</v>
      </c>
      <c r="AC313" s="202">
        <v>6</v>
      </c>
      <c r="AD313" s="202">
        <v>7</v>
      </c>
      <c r="AE313" s="202">
        <v>8</v>
      </c>
      <c r="AF313" s="202">
        <v>9</v>
      </c>
      <c r="AG313" s="202">
        <v>10</v>
      </c>
      <c r="AH313" s="202">
        <v>13</v>
      </c>
      <c r="AI313" s="202">
        <v>14</v>
      </c>
      <c r="AJ313" s="202" t="s">
        <v>1224</v>
      </c>
      <c r="AK313" s="202">
        <v>1</v>
      </c>
      <c r="AL313" s="202">
        <v>2</v>
      </c>
      <c r="AM313" s="202">
        <v>3</v>
      </c>
      <c r="AN313" s="202">
        <v>4</v>
      </c>
      <c r="AO313" s="202">
        <v>5</v>
      </c>
      <c r="AP313" s="202">
        <v>6</v>
      </c>
      <c r="AQ313" s="202">
        <v>7</v>
      </c>
      <c r="AR313" s="202">
        <v>8</v>
      </c>
      <c r="AS313" s="202">
        <v>9</v>
      </c>
      <c r="AT313" s="202">
        <v>10</v>
      </c>
      <c r="AU313" s="202">
        <v>13</v>
      </c>
      <c r="AV313" s="202">
        <v>14</v>
      </c>
      <c r="AW313" s="202">
        <v>15</v>
      </c>
    </row>
    <row r="314" spans="1:49">
      <c r="A314" s="48"/>
      <c r="B314" s="42"/>
      <c r="C314" s="42"/>
      <c r="D314" s="42"/>
      <c r="E314" s="531"/>
      <c r="F314" s="50"/>
      <c r="G314" s="50"/>
      <c r="H314" s="50"/>
      <c r="I314" s="276" t="s">
        <v>2337</v>
      </c>
      <c r="J314" s="277">
        <f>SUM(J304,J307)</f>
        <v>0</v>
      </c>
      <c r="K314" s="277">
        <f t="shared" ref="K314:AT314" si="64">SUM(K304,K307)</f>
        <v>0</v>
      </c>
      <c r="L314" s="277">
        <f t="shared" si="64"/>
        <v>0</v>
      </c>
      <c r="M314" s="277">
        <f t="shared" si="64"/>
        <v>0</v>
      </c>
      <c r="N314" s="277">
        <f t="shared" si="64"/>
        <v>0</v>
      </c>
      <c r="O314" s="277">
        <f t="shared" si="64"/>
        <v>0</v>
      </c>
      <c r="P314" s="277">
        <f t="shared" si="64"/>
        <v>0</v>
      </c>
      <c r="Q314" s="277">
        <f t="shared" si="64"/>
        <v>0</v>
      </c>
      <c r="R314" s="277">
        <f t="shared" si="64"/>
        <v>0</v>
      </c>
      <c r="S314" s="277">
        <f t="shared" si="64"/>
        <v>0</v>
      </c>
      <c r="T314" s="277">
        <f t="shared" si="64"/>
        <v>0</v>
      </c>
      <c r="U314" s="277">
        <v>0</v>
      </c>
      <c r="V314" s="277">
        <v>0</v>
      </c>
      <c r="W314" s="277">
        <f>SUM(W304,W307)</f>
        <v>0</v>
      </c>
      <c r="X314" s="277">
        <f t="shared" si="64"/>
        <v>0</v>
      </c>
      <c r="Y314" s="277">
        <f t="shared" si="64"/>
        <v>0</v>
      </c>
      <c r="Z314" s="277">
        <f t="shared" si="64"/>
        <v>0</v>
      </c>
      <c r="AA314" s="277">
        <f t="shared" si="64"/>
        <v>0</v>
      </c>
      <c r="AB314" s="277">
        <f t="shared" si="64"/>
        <v>0</v>
      </c>
      <c r="AC314" s="277">
        <f t="shared" si="64"/>
        <v>0</v>
      </c>
      <c r="AD314" s="277">
        <f t="shared" si="64"/>
        <v>0</v>
      </c>
      <c r="AE314" s="277">
        <f t="shared" si="64"/>
        <v>0</v>
      </c>
      <c r="AF314" s="277">
        <f t="shared" si="64"/>
        <v>0</v>
      </c>
      <c r="AG314" s="277">
        <f t="shared" si="64"/>
        <v>0</v>
      </c>
      <c r="AH314" s="277">
        <v>0</v>
      </c>
      <c r="AI314" s="277">
        <v>0</v>
      </c>
      <c r="AJ314" s="277">
        <f>SUM(AJ304,AJ307)</f>
        <v>0</v>
      </c>
      <c r="AK314" s="277">
        <f t="shared" si="64"/>
        <v>0</v>
      </c>
      <c r="AL314" s="277">
        <f t="shared" si="64"/>
        <v>0</v>
      </c>
      <c r="AM314" s="277">
        <f t="shared" si="64"/>
        <v>0</v>
      </c>
      <c r="AN314" s="277">
        <f t="shared" si="64"/>
        <v>0</v>
      </c>
      <c r="AO314" s="277">
        <f t="shared" si="64"/>
        <v>0</v>
      </c>
      <c r="AP314" s="277">
        <f t="shared" si="64"/>
        <v>0</v>
      </c>
      <c r="AQ314" s="277">
        <f t="shared" si="64"/>
        <v>0</v>
      </c>
      <c r="AR314" s="277">
        <f t="shared" si="64"/>
        <v>0</v>
      </c>
      <c r="AS314" s="277">
        <f t="shared" si="64"/>
        <v>0</v>
      </c>
      <c r="AT314" s="277">
        <f t="shared" si="64"/>
        <v>0</v>
      </c>
      <c r="AU314" s="277">
        <v>0</v>
      </c>
      <c r="AV314" s="277">
        <v>0</v>
      </c>
      <c r="AW314" s="277">
        <f>U314+AH314+AU314</f>
        <v>0</v>
      </c>
    </row>
    <row r="315" spans="1:49">
      <c r="A315" s="48"/>
      <c r="B315" s="42"/>
      <c r="C315" s="42"/>
      <c r="D315" s="42"/>
      <c r="E315" s="531"/>
      <c r="F315" s="50"/>
      <c r="G315" s="50"/>
      <c r="H315" s="50"/>
      <c r="I315" s="276" t="s">
        <v>2370</v>
      </c>
      <c r="J315" s="277">
        <f>SUM(J303)</f>
        <v>0</v>
      </c>
      <c r="K315" s="277">
        <f t="shared" ref="K315:AT315" si="65">SUM(K303)</f>
        <v>0</v>
      </c>
      <c r="L315" s="277">
        <f t="shared" si="65"/>
        <v>0</v>
      </c>
      <c r="M315" s="277">
        <f t="shared" si="65"/>
        <v>0</v>
      </c>
      <c r="N315" s="277">
        <f t="shared" si="65"/>
        <v>0</v>
      </c>
      <c r="O315" s="277">
        <f t="shared" si="65"/>
        <v>0</v>
      </c>
      <c r="P315" s="277">
        <f t="shared" si="65"/>
        <v>0</v>
      </c>
      <c r="Q315" s="277">
        <f t="shared" si="65"/>
        <v>0</v>
      </c>
      <c r="R315" s="277">
        <f t="shared" si="65"/>
        <v>0</v>
      </c>
      <c r="S315" s="277">
        <f t="shared" si="65"/>
        <v>0</v>
      </c>
      <c r="T315" s="277">
        <f t="shared" si="65"/>
        <v>0</v>
      </c>
      <c r="U315" s="277">
        <v>0</v>
      </c>
      <c r="V315" s="277">
        <v>0</v>
      </c>
      <c r="W315" s="277">
        <f>SUM(W303)</f>
        <v>0</v>
      </c>
      <c r="X315" s="277">
        <f t="shared" si="65"/>
        <v>0</v>
      </c>
      <c r="Y315" s="277">
        <f t="shared" si="65"/>
        <v>0</v>
      </c>
      <c r="Z315" s="277">
        <f t="shared" si="65"/>
        <v>0</v>
      </c>
      <c r="AA315" s="277">
        <f t="shared" si="65"/>
        <v>0</v>
      </c>
      <c r="AB315" s="277">
        <f t="shared" si="65"/>
        <v>0</v>
      </c>
      <c r="AC315" s="277">
        <f t="shared" si="65"/>
        <v>0</v>
      </c>
      <c r="AD315" s="277">
        <f t="shared" si="65"/>
        <v>0</v>
      </c>
      <c r="AE315" s="277">
        <f t="shared" si="65"/>
        <v>0</v>
      </c>
      <c r="AF315" s="277">
        <f t="shared" si="65"/>
        <v>0</v>
      </c>
      <c r="AG315" s="277">
        <f t="shared" si="65"/>
        <v>0</v>
      </c>
      <c r="AH315" s="277">
        <v>0</v>
      </c>
      <c r="AI315" s="277">
        <v>0</v>
      </c>
      <c r="AJ315" s="277">
        <f>SUM(AJ303)</f>
        <v>0</v>
      </c>
      <c r="AK315" s="277">
        <f t="shared" si="65"/>
        <v>0</v>
      </c>
      <c r="AL315" s="277">
        <f t="shared" si="65"/>
        <v>0</v>
      </c>
      <c r="AM315" s="277">
        <f t="shared" si="65"/>
        <v>0</v>
      </c>
      <c r="AN315" s="277">
        <f t="shared" si="65"/>
        <v>0</v>
      </c>
      <c r="AO315" s="277">
        <f t="shared" si="65"/>
        <v>0</v>
      </c>
      <c r="AP315" s="277">
        <f t="shared" si="65"/>
        <v>0</v>
      </c>
      <c r="AQ315" s="277">
        <f t="shared" si="65"/>
        <v>0</v>
      </c>
      <c r="AR315" s="277">
        <f t="shared" si="65"/>
        <v>0</v>
      </c>
      <c r="AS315" s="277">
        <f t="shared" si="65"/>
        <v>0</v>
      </c>
      <c r="AT315" s="277">
        <f t="shared" si="65"/>
        <v>0</v>
      </c>
      <c r="AU315" s="277">
        <v>0</v>
      </c>
      <c r="AV315" s="277">
        <v>0</v>
      </c>
      <c r="AW315" s="277">
        <f>U315+AH315+AU315</f>
        <v>0</v>
      </c>
    </row>
    <row r="316" spans="1:49">
      <c r="A316" s="48"/>
      <c r="B316" s="42"/>
      <c r="C316" s="42"/>
      <c r="D316" s="42"/>
      <c r="E316" s="531"/>
      <c r="F316" s="50"/>
      <c r="G316" s="50"/>
      <c r="H316" s="50"/>
      <c r="I316" s="276"/>
      <c r="J316" s="277"/>
      <c r="K316" s="277"/>
      <c r="L316" s="277"/>
      <c r="M316" s="277"/>
      <c r="N316" s="277"/>
      <c r="O316" s="277"/>
      <c r="P316" s="277"/>
      <c r="Q316" s="277"/>
      <c r="R316" s="277"/>
      <c r="S316" s="277"/>
      <c r="T316" s="277"/>
      <c r="U316" s="277">
        <v>0</v>
      </c>
      <c r="V316" s="277">
        <v>0</v>
      </c>
      <c r="W316" s="277"/>
      <c r="X316" s="277"/>
      <c r="Y316" s="277"/>
      <c r="Z316" s="277"/>
      <c r="AA316" s="277"/>
      <c r="AB316" s="277"/>
      <c r="AC316" s="277"/>
      <c r="AD316" s="277"/>
      <c r="AE316" s="277"/>
      <c r="AF316" s="277"/>
      <c r="AG316" s="277"/>
      <c r="AH316" s="277">
        <v>0</v>
      </c>
      <c r="AI316" s="277">
        <v>0</v>
      </c>
      <c r="AJ316" s="277"/>
      <c r="AK316" s="277"/>
      <c r="AL316" s="277"/>
      <c r="AM316" s="277"/>
      <c r="AN316" s="277"/>
      <c r="AO316" s="277"/>
      <c r="AP316" s="277"/>
      <c r="AQ316" s="277"/>
      <c r="AR316" s="277"/>
      <c r="AS316" s="277"/>
      <c r="AT316" s="277"/>
      <c r="AU316" s="277">
        <v>0</v>
      </c>
      <c r="AV316" s="277">
        <v>0</v>
      </c>
      <c r="AW316" s="277">
        <f>U316+AH316+AU316</f>
        <v>0</v>
      </c>
    </row>
    <row r="317" spans="1:49">
      <c r="A317" s="48"/>
      <c r="B317" s="42"/>
      <c r="C317" s="42"/>
      <c r="D317" s="42"/>
      <c r="E317" s="531"/>
      <c r="F317" s="50"/>
      <c r="G317" s="50"/>
      <c r="H317" s="50"/>
      <c r="I317" s="276"/>
      <c r="J317" s="277"/>
      <c r="K317" s="277"/>
      <c r="L317" s="277"/>
      <c r="M317" s="277"/>
      <c r="N317" s="277"/>
      <c r="O317" s="277"/>
      <c r="P317" s="277"/>
      <c r="Q317" s="277"/>
      <c r="R317" s="277"/>
      <c r="S317" s="277"/>
      <c r="T317" s="277"/>
      <c r="U317" s="277">
        <v>0</v>
      </c>
      <c r="V317" s="277">
        <v>0</v>
      </c>
      <c r="W317" s="277"/>
      <c r="X317" s="277"/>
      <c r="Y317" s="277"/>
      <c r="Z317" s="277"/>
      <c r="AA317" s="277"/>
      <c r="AB317" s="277"/>
      <c r="AC317" s="277"/>
      <c r="AD317" s="277"/>
      <c r="AE317" s="277"/>
      <c r="AF317" s="277"/>
      <c r="AG317" s="277"/>
      <c r="AH317" s="277">
        <v>0</v>
      </c>
      <c r="AI317" s="277">
        <v>0</v>
      </c>
      <c r="AJ317" s="277"/>
      <c r="AK317" s="277"/>
      <c r="AL317" s="277"/>
      <c r="AM317" s="277"/>
      <c r="AN317" s="277"/>
      <c r="AO317" s="277"/>
      <c r="AP317" s="277"/>
      <c r="AQ317" s="277"/>
      <c r="AR317" s="277"/>
      <c r="AS317" s="277"/>
      <c r="AT317" s="277"/>
      <c r="AU317" s="277">
        <v>0</v>
      </c>
      <c r="AV317" s="277">
        <v>0</v>
      </c>
      <c r="AW317" s="277">
        <f>U317+AH317+AU317</f>
        <v>0</v>
      </c>
    </row>
    <row r="318" spans="1:49">
      <c r="A318" s="48"/>
      <c r="B318" s="42"/>
      <c r="C318" s="42"/>
      <c r="D318" s="42"/>
      <c r="E318" s="531"/>
      <c r="F318" s="50"/>
      <c r="G318" s="50"/>
      <c r="H318" s="50"/>
      <c r="I318" s="276" t="s">
        <v>1631</v>
      </c>
      <c r="J318" s="277">
        <f>SUM(J314:J317)</f>
        <v>0</v>
      </c>
      <c r="K318" s="277">
        <f t="shared" ref="K318:AT318" si="66">SUM(K314:K317)</f>
        <v>0</v>
      </c>
      <c r="L318" s="277">
        <f t="shared" si="66"/>
        <v>0</v>
      </c>
      <c r="M318" s="277">
        <f t="shared" si="66"/>
        <v>0</v>
      </c>
      <c r="N318" s="277">
        <f t="shared" si="66"/>
        <v>0</v>
      </c>
      <c r="O318" s="277">
        <f t="shared" si="66"/>
        <v>0</v>
      </c>
      <c r="P318" s="277">
        <f t="shared" si="66"/>
        <v>0</v>
      </c>
      <c r="Q318" s="277">
        <f t="shared" si="66"/>
        <v>0</v>
      </c>
      <c r="R318" s="277">
        <f t="shared" si="66"/>
        <v>0</v>
      </c>
      <c r="S318" s="277">
        <f t="shared" si="66"/>
        <v>0</v>
      </c>
      <c r="T318" s="277">
        <f t="shared" si="66"/>
        <v>0</v>
      </c>
      <c r="U318" s="277">
        <v>0</v>
      </c>
      <c r="V318" s="277">
        <v>0</v>
      </c>
      <c r="W318" s="277">
        <f>SUM(W314:W317)</f>
        <v>0</v>
      </c>
      <c r="X318" s="277">
        <f t="shared" si="66"/>
        <v>0</v>
      </c>
      <c r="Y318" s="277">
        <f t="shared" si="66"/>
        <v>0</v>
      </c>
      <c r="Z318" s="277">
        <f t="shared" si="66"/>
        <v>0</v>
      </c>
      <c r="AA318" s="277">
        <f t="shared" si="66"/>
        <v>0</v>
      </c>
      <c r="AB318" s="277">
        <f t="shared" si="66"/>
        <v>0</v>
      </c>
      <c r="AC318" s="277">
        <f t="shared" si="66"/>
        <v>0</v>
      </c>
      <c r="AD318" s="277">
        <f t="shared" si="66"/>
        <v>0</v>
      </c>
      <c r="AE318" s="277">
        <f t="shared" si="66"/>
        <v>0</v>
      </c>
      <c r="AF318" s="277">
        <f t="shared" si="66"/>
        <v>0</v>
      </c>
      <c r="AG318" s="277">
        <f t="shared" si="66"/>
        <v>0</v>
      </c>
      <c r="AH318" s="277">
        <v>0</v>
      </c>
      <c r="AI318" s="277">
        <v>0</v>
      </c>
      <c r="AJ318" s="277">
        <f>SUM(AJ314:AJ317)</f>
        <v>0</v>
      </c>
      <c r="AK318" s="277">
        <f t="shared" si="66"/>
        <v>0</v>
      </c>
      <c r="AL318" s="277">
        <f t="shared" si="66"/>
        <v>0</v>
      </c>
      <c r="AM318" s="277">
        <f t="shared" si="66"/>
        <v>0</v>
      </c>
      <c r="AN318" s="277">
        <f t="shared" si="66"/>
        <v>0</v>
      </c>
      <c r="AO318" s="277">
        <f t="shared" si="66"/>
        <v>0</v>
      </c>
      <c r="AP318" s="277">
        <f t="shared" si="66"/>
        <v>0</v>
      </c>
      <c r="AQ318" s="277">
        <f t="shared" si="66"/>
        <v>0</v>
      </c>
      <c r="AR318" s="277">
        <f t="shared" si="66"/>
        <v>0</v>
      </c>
      <c r="AS318" s="277">
        <f t="shared" si="66"/>
        <v>0</v>
      </c>
      <c r="AT318" s="277">
        <f t="shared" si="66"/>
        <v>0</v>
      </c>
      <c r="AU318" s="277">
        <v>0</v>
      </c>
      <c r="AV318" s="277">
        <v>0</v>
      </c>
      <c r="AW318" s="277">
        <f>U318+AH318+AU318</f>
        <v>0</v>
      </c>
    </row>
    <row r="319" spans="1:49">
      <c r="A319" s="48"/>
      <c r="B319" s="42"/>
      <c r="C319" s="42"/>
      <c r="D319" s="42"/>
      <c r="E319" s="531"/>
      <c r="F319" s="50"/>
      <c r="G319" s="50"/>
      <c r="H319" s="50"/>
      <c r="I319" s="146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</row>
    <row r="320" spans="1:49">
      <c r="A320" s="48"/>
      <c r="B320" s="42"/>
      <c r="C320" s="42"/>
      <c r="D320" s="42"/>
      <c r="E320" s="531"/>
      <c r="F320" s="50"/>
      <c r="G320" s="50"/>
      <c r="H320" s="50"/>
      <c r="I320" s="53"/>
    </row>
    <row r="321" spans="1:49">
      <c r="A321" s="48"/>
      <c r="B321" s="42"/>
      <c r="C321" s="42"/>
      <c r="D321" s="42"/>
      <c r="E321" s="531"/>
      <c r="F321" s="50"/>
      <c r="G321" s="50"/>
      <c r="H321" s="50"/>
      <c r="I321" s="14"/>
    </row>
    <row r="322" spans="1:49" s="67" customFormat="1">
      <c r="A322" s="48"/>
      <c r="B322" s="48"/>
      <c r="C322" s="48"/>
      <c r="D322" s="48"/>
      <c r="E322" s="533"/>
      <c r="F322" s="125"/>
      <c r="G322" s="125"/>
      <c r="H322" s="125"/>
      <c r="I322" s="14"/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66"/>
      <c r="U322" s="66"/>
      <c r="V322" s="66"/>
      <c r="W322" s="66"/>
      <c r="X322" s="66"/>
      <c r="Y322" s="66"/>
      <c r="Z322" s="66"/>
      <c r="AA322" s="66"/>
      <c r="AB322" s="66"/>
      <c r="AC322" s="66"/>
      <c r="AD322" s="66"/>
      <c r="AE322" s="66"/>
      <c r="AF322" s="66"/>
      <c r="AG322" s="66"/>
      <c r="AH322" s="66"/>
      <c r="AI322" s="66"/>
      <c r="AJ322" s="66"/>
      <c r="AK322" s="66"/>
      <c r="AL322" s="66"/>
      <c r="AM322" s="66"/>
      <c r="AN322" s="66"/>
      <c r="AO322" s="66"/>
      <c r="AP322" s="66"/>
      <c r="AQ322" s="66"/>
      <c r="AR322" s="66"/>
      <c r="AS322" s="66"/>
      <c r="AT322" s="66"/>
      <c r="AU322" s="66"/>
      <c r="AV322" s="66"/>
      <c r="AW322" s="66"/>
    </row>
    <row r="323" spans="1:49" s="67" customFormat="1">
      <c r="A323" s="48"/>
      <c r="B323" s="48"/>
      <c r="C323" s="48"/>
      <c r="D323" s="48"/>
      <c r="E323" s="533"/>
      <c r="F323" s="125"/>
      <c r="G323" s="125"/>
      <c r="H323" s="125"/>
      <c r="I323" s="48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  <c r="AP323" s="66"/>
      <c r="AQ323" s="66"/>
      <c r="AR323" s="66"/>
      <c r="AS323" s="66"/>
      <c r="AT323" s="66"/>
      <c r="AU323" s="66"/>
      <c r="AV323" s="66"/>
      <c r="AW323" s="66"/>
    </row>
    <row r="324" spans="1:49" s="67" customFormat="1">
      <c r="A324" s="48"/>
      <c r="B324" s="48"/>
      <c r="C324" s="48"/>
      <c r="D324" s="48"/>
      <c r="E324" s="533"/>
      <c r="F324" s="125"/>
      <c r="G324" s="125"/>
      <c r="H324" s="125"/>
      <c r="I324" s="48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  <c r="AP324" s="66"/>
      <c r="AQ324" s="66"/>
      <c r="AR324" s="66"/>
      <c r="AS324" s="66"/>
      <c r="AT324" s="66"/>
      <c r="AU324" s="66"/>
      <c r="AV324" s="66"/>
      <c r="AW324" s="66"/>
    </row>
    <row r="325" spans="1:49" s="67" customFormat="1">
      <c r="A325" s="48"/>
      <c r="B325" s="48"/>
      <c r="C325" s="48"/>
      <c r="D325" s="48"/>
      <c r="E325" s="533"/>
      <c r="F325" s="125"/>
      <c r="G325" s="125"/>
      <c r="H325" s="125"/>
      <c r="I325" s="48"/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6"/>
      <c r="W325" s="66"/>
      <c r="X325" s="66"/>
      <c r="Y325" s="66"/>
      <c r="Z325" s="66"/>
      <c r="AA325" s="66"/>
      <c r="AB325" s="66"/>
      <c r="AC325" s="66"/>
      <c r="AD325" s="66"/>
      <c r="AE325" s="66"/>
      <c r="AF325" s="66"/>
      <c r="AG325" s="66"/>
      <c r="AH325" s="66"/>
      <c r="AI325" s="66"/>
      <c r="AJ325" s="66"/>
      <c r="AK325" s="66"/>
      <c r="AL325" s="66"/>
      <c r="AM325" s="66"/>
      <c r="AN325" s="66"/>
      <c r="AO325" s="66"/>
      <c r="AP325" s="66"/>
      <c r="AQ325" s="66"/>
      <c r="AR325" s="66"/>
      <c r="AS325" s="66"/>
      <c r="AT325" s="66"/>
      <c r="AU325" s="66"/>
      <c r="AV325" s="66"/>
      <c r="AW325" s="66"/>
    </row>
    <row r="326" spans="1:49">
      <c r="A326" s="48"/>
      <c r="B326" s="42"/>
      <c r="C326" s="42"/>
      <c r="D326" s="42"/>
      <c r="E326" s="531"/>
      <c r="F326" s="50"/>
      <c r="G326" s="50"/>
      <c r="H326" s="50"/>
      <c r="I326" s="42"/>
    </row>
    <row r="327" spans="1:49">
      <c r="A327" s="48"/>
      <c r="B327" s="42"/>
      <c r="C327" s="42"/>
      <c r="D327" s="42"/>
      <c r="E327" s="531"/>
      <c r="F327" s="50"/>
      <c r="G327" s="50"/>
      <c r="H327" s="50"/>
      <c r="I327" s="42"/>
    </row>
    <row r="328" spans="1:49">
      <c r="A328" s="48"/>
      <c r="B328" s="42"/>
      <c r="C328" s="42"/>
      <c r="D328" s="42"/>
      <c r="E328" s="531"/>
      <c r="F328" s="50"/>
      <c r="G328" s="50"/>
      <c r="H328" s="50"/>
      <c r="I328" s="42"/>
    </row>
    <row r="329" spans="1:49">
      <c r="A329" s="48"/>
      <c r="B329" s="42"/>
      <c r="C329" s="42"/>
      <c r="D329" s="42"/>
      <c r="E329" s="531"/>
      <c r="F329" s="50"/>
      <c r="G329" s="50"/>
      <c r="H329" s="50"/>
      <c r="I329" s="42"/>
    </row>
    <row r="330" spans="1:49">
      <c r="A330" s="48"/>
      <c r="B330" s="42"/>
      <c r="C330" s="42"/>
      <c r="D330" s="42"/>
      <c r="E330" s="531"/>
      <c r="F330" s="50"/>
      <c r="G330" s="50"/>
      <c r="H330" s="50"/>
      <c r="I330" s="42"/>
    </row>
    <row r="331" spans="1:49">
      <c r="A331" s="48"/>
      <c r="B331" s="42"/>
      <c r="C331" s="42"/>
      <c r="D331" s="42"/>
      <c r="E331" s="531"/>
      <c r="F331" s="50"/>
      <c r="G331" s="50"/>
      <c r="H331" s="50"/>
      <c r="I331" s="42"/>
    </row>
    <row r="332" spans="1:49">
      <c r="A332" s="48"/>
      <c r="B332" s="42"/>
      <c r="C332" s="42"/>
      <c r="D332" s="42"/>
      <c r="E332" s="531"/>
      <c r="F332" s="50"/>
      <c r="G332" s="50"/>
      <c r="H332" s="50"/>
      <c r="I332" s="42"/>
    </row>
    <row r="333" spans="1:49">
      <c r="A333" s="48"/>
      <c r="B333" s="42"/>
      <c r="C333" s="42"/>
      <c r="D333" s="42"/>
      <c r="E333" s="531"/>
      <c r="F333" s="50"/>
      <c r="G333" s="50"/>
      <c r="H333" s="50"/>
      <c r="I333" s="42"/>
    </row>
    <row r="334" spans="1:49">
      <c r="A334" s="48"/>
      <c r="B334" s="42"/>
      <c r="C334" s="42"/>
      <c r="D334" s="42"/>
      <c r="E334" s="531"/>
      <c r="F334" s="50"/>
      <c r="G334" s="50"/>
      <c r="H334" s="50"/>
      <c r="I334" s="42"/>
    </row>
    <row r="335" spans="1:49">
      <c r="A335" s="48"/>
      <c r="B335" s="42"/>
      <c r="C335" s="42"/>
      <c r="D335" s="42"/>
      <c r="E335" s="531"/>
      <c r="F335" s="50"/>
      <c r="G335" s="50"/>
      <c r="H335" s="50"/>
      <c r="I335" s="42"/>
    </row>
    <row r="336" spans="1:49">
      <c r="A336" s="48"/>
      <c r="B336" s="42"/>
      <c r="C336" s="42"/>
      <c r="D336" s="42"/>
      <c r="E336" s="531"/>
      <c r="F336" s="50"/>
      <c r="G336" s="50"/>
      <c r="H336" s="50"/>
      <c r="I336" s="42"/>
    </row>
    <row r="337" spans="1:49">
      <c r="A337" s="48"/>
      <c r="B337" s="42"/>
      <c r="C337" s="42"/>
      <c r="D337" s="42"/>
      <c r="E337" s="531"/>
      <c r="F337" s="50"/>
      <c r="G337" s="50"/>
      <c r="H337" s="50"/>
      <c r="I337" s="42"/>
    </row>
    <row r="338" spans="1:49">
      <c r="A338" s="48"/>
      <c r="B338" s="42"/>
      <c r="C338" s="42"/>
      <c r="D338" s="42"/>
      <c r="E338" s="531"/>
      <c r="F338" s="50"/>
      <c r="G338" s="50"/>
      <c r="H338" s="50"/>
      <c r="I338" s="42"/>
    </row>
    <row r="339" spans="1:49">
      <c r="A339" s="70"/>
      <c r="B339" s="71"/>
      <c r="C339" s="71"/>
      <c r="D339" s="71"/>
      <c r="E339" s="534"/>
      <c r="F339" s="126"/>
      <c r="G339" s="126"/>
      <c r="H339" s="126"/>
      <c r="I339" s="71"/>
    </row>
    <row r="340" spans="1:49">
      <c r="A340" s="70"/>
      <c r="B340" s="71"/>
      <c r="C340" s="71"/>
      <c r="D340" s="71"/>
      <c r="E340" s="534"/>
      <c r="F340" s="126"/>
      <c r="G340" s="126"/>
      <c r="H340" s="126"/>
      <c r="I340" s="71"/>
    </row>
    <row r="341" spans="1:49">
      <c r="A341" s="70"/>
      <c r="B341" s="71"/>
      <c r="C341" s="71"/>
      <c r="D341" s="71"/>
      <c r="E341" s="534"/>
      <c r="F341" s="126"/>
      <c r="G341" s="126"/>
      <c r="H341" s="126"/>
      <c r="I341" s="71"/>
    </row>
    <row r="342" spans="1:49">
      <c r="A342" s="70"/>
      <c r="B342" s="71"/>
      <c r="C342" s="71"/>
      <c r="D342" s="71"/>
      <c r="E342" s="534"/>
      <c r="F342" s="126"/>
      <c r="G342" s="126"/>
      <c r="H342" s="126"/>
      <c r="I342" s="71"/>
    </row>
    <row r="343" spans="1:49">
      <c r="A343" s="70"/>
      <c r="B343" s="71"/>
      <c r="C343" s="71"/>
      <c r="D343" s="71"/>
      <c r="E343" s="534"/>
      <c r="F343" s="126"/>
      <c r="G343" s="126"/>
      <c r="H343" s="126"/>
      <c r="I343" s="71"/>
    </row>
    <row r="344" spans="1:49">
      <c r="A344" s="25" t="s">
        <v>2528</v>
      </c>
      <c r="B344" s="4"/>
      <c r="C344" s="4"/>
      <c r="D344" s="454"/>
      <c r="E344" s="532"/>
      <c r="F344" s="124"/>
      <c r="G344" s="124"/>
      <c r="H344" s="124"/>
      <c r="I344" s="4"/>
    </row>
    <row r="345" spans="1:49">
      <c r="A345" s="25" t="s">
        <v>878</v>
      </c>
      <c r="B345" s="4"/>
      <c r="C345" s="4"/>
      <c r="D345" s="454"/>
      <c r="E345" s="532"/>
      <c r="F345" s="124"/>
      <c r="G345" s="124"/>
      <c r="H345" s="124"/>
      <c r="I345" s="4"/>
    </row>
    <row r="346" spans="1:49">
      <c r="A346" s="25" t="s">
        <v>812</v>
      </c>
      <c r="B346" s="4"/>
      <c r="C346" s="4"/>
      <c r="D346" s="454"/>
      <c r="E346" s="532"/>
      <c r="F346" s="124"/>
      <c r="G346" s="124"/>
      <c r="H346" s="124"/>
      <c r="I346" s="4"/>
    </row>
    <row r="347" spans="1:49" ht="13.5" thickBot="1">
      <c r="A347" s="25" t="s">
        <v>703</v>
      </c>
      <c r="B347" s="4"/>
      <c r="C347" s="4"/>
      <c r="D347" s="454"/>
      <c r="E347" s="532"/>
      <c r="F347" s="124"/>
      <c r="G347" s="124"/>
      <c r="H347" s="124"/>
      <c r="I347" s="4"/>
    </row>
    <row r="348" spans="1:49" s="151" customFormat="1" ht="36" customHeight="1" thickTop="1" thickBot="1">
      <c r="A348" s="147" t="s">
        <v>2079</v>
      </c>
      <c r="B348" s="5" t="s">
        <v>2080</v>
      </c>
      <c r="C348" s="5" t="s">
        <v>1335</v>
      </c>
      <c r="D348" s="450"/>
      <c r="E348" s="148" t="s">
        <v>1570</v>
      </c>
      <c r="F348" s="149" t="s">
        <v>1438</v>
      </c>
      <c r="G348" s="149"/>
      <c r="H348" s="149" t="s">
        <v>2332</v>
      </c>
      <c r="I348" s="5" t="s">
        <v>856</v>
      </c>
      <c r="J348" s="364" t="s">
        <v>2891</v>
      </c>
      <c r="K348" s="364" t="s">
        <v>2879</v>
      </c>
      <c r="L348" s="364" t="s">
        <v>2880</v>
      </c>
      <c r="M348" s="364" t="s">
        <v>2881</v>
      </c>
      <c r="N348" s="364" t="s">
        <v>2882</v>
      </c>
      <c r="O348" s="364" t="s">
        <v>2883</v>
      </c>
      <c r="P348" s="364" t="s">
        <v>2884</v>
      </c>
      <c r="Q348" s="364" t="s">
        <v>2885</v>
      </c>
      <c r="R348" s="364" t="s">
        <v>2886</v>
      </c>
      <c r="S348" s="364" t="s">
        <v>2887</v>
      </c>
      <c r="T348" s="364" t="s">
        <v>2888</v>
      </c>
      <c r="U348" s="364" t="s">
        <v>2889</v>
      </c>
      <c r="V348" s="364" t="s">
        <v>2890</v>
      </c>
      <c r="W348" s="365" t="s">
        <v>2893</v>
      </c>
      <c r="X348" s="365" t="s">
        <v>2879</v>
      </c>
      <c r="Y348" s="365" t="s">
        <v>2880</v>
      </c>
      <c r="Z348" s="365" t="s">
        <v>2881</v>
      </c>
      <c r="AA348" s="365" t="s">
        <v>2882</v>
      </c>
      <c r="AB348" s="365" t="s">
        <v>2883</v>
      </c>
      <c r="AC348" s="365" t="s">
        <v>2884</v>
      </c>
      <c r="AD348" s="365" t="s">
        <v>2885</v>
      </c>
      <c r="AE348" s="365" t="s">
        <v>2886</v>
      </c>
      <c r="AF348" s="365" t="s">
        <v>2887</v>
      </c>
      <c r="AG348" s="365" t="s">
        <v>2888</v>
      </c>
      <c r="AH348" s="365" t="s">
        <v>2889</v>
      </c>
      <c r="AI348" s="365" t="s">
        <v>2890</v>
      </c>
      <c r="AJ348" s="366" t="s">
        <v>2892</v>
      </c>
      <c r="AK348" s="366" t="s">
        <v>2879</v>
      </c>
      <c r="AL348" s="366" t="s">
        <v>2880</v>
      </c>
      <c r="AM348" s="366" t="s">
        <v>2881</v>
      </c>
      <c r="AN348" s="366" t="s">
        <v>2882</v>
      </c>
      <c r="AO348" s="366" t="s">
        <v>2883</v>
      </c>
      <c r="AP348" s="366" t="s">
        <v>2884</v>
      </c>
      <c r="AQ348" s="366" t="s">
        <v>2885</v>
      </c>
      <c r="AR348" s="366" t="s">
        <v>2886</v>
      </c>
      <c r="AS348" s="366" t="s">
        <v>2887</v>
      </c>
      <c r="AT348" s="366" t="s">
        <v>2888</v>
      </c>
      <c r="AU348" s="366" t="s">
        <v>2889</v>
      </c>
      <c r="AV348" s="366" t="s">
        <v>2890</v>
      </c>
      <c r="AW348" s="368" t="s">
        <v>2895</v>
      </c>
    </row>
    <row r="349" spans="1:49">
      <c r="A349" s="33"/>
      <c r="B349" s="34"/>
      <c r="C349" s="34"/>
      <c r="D349" s="34"/>
      <c r="E349" s="35"/>
      <c r="F349" s="36"/>
      <c r="G349" s="36"/>
      <c r="H349" s="36"/>
      <c r="I349" s="34"/>
      <c r="J349" s="202" t="s">
        <v>1224</v>
      </c>
      <c r="K349" s="202">
        <v>1</v>
      </c>
      <c r="L349" s="202">
        <v>2</v>
      </c>
      <c r="M349" s="202">
        <v>3</v>
      </c>
      <c r="N349" s="202">
        <v>4</v>
      </c>
      <c r="O349" s="202">
        <v>5</v>
      </c>
      <c r="P349" s="202">
        <v>6</v>
      </c>
      <c r="Q349" s="202">
        <v>7</v>
      </c>
      <c r="R349" s="202">
        <v>8</v>
      </c>
      <c r="S349" s="202">
        <v>9</v>
      </c>
      <c r="T349" s="202">
        <v>10</v>
      </c>
      <c r="U349" s="202">
        <v>13</v>
      </c>
      <c r="V349" s="202">
        <v>14</v>
      </c>
      <c r="W349" s="202" t="s">
        <v>1224</v>
      </c>
      <c r="X349" s="202">
        <v>1</v>
      </c>
      <c r="Y349" s="202">
        <v>2</v>
      </c>
      <c r="Z349" s="202">
        <v>3</v>
      </c>
      <c r="AA349" s="202">
        <v>4</v>
      </c>
      <c r="AB349" s="202">
        <v>5</v>
      </c>
      <c r="AC349" s="202">
        <v>6</v>
      </c>
      <c r="AD349" s="202">
        <v>7</v>
      </c>
      <c r="AE349" s="202">
        <v>8</v>
      </c>
      <c r="AF349" s="202">
        <v>9</v>
      </c>
      <c r="AG349" s="202">
        <v>10</v>
      </c>
      <c r="AH349" s="202">
        <v>13</v>
      </c>
      <c r="AI349" s="202">
        <v>14</v>
      </c>
      <c r="AJ349" s="202" t="s">
        <v>1224</v>
      </c>
      <c r="AK349" s="202">
        <v>1</v>
      </c>
      <c r="AL349" s="202">
        <v>2</v>
      </c>
      <c r="AM349" s="202">
        <v>3</v>
      </c>
      <c r="AN349" s="202">
        <v>4</v>
      </c>
      <c r="AO349" s="202">
        <v>5</v>
      </c>
      <c r="AP349" s="202">
        <v>6</v>
      </c>
      <c r="AQ349" s="202">
        <v>7</v>
      </c>
      <c r="AR349" s="202">
        <v>8</v>
      </c>
      <c r="AS349" s="202">
        <v>9</v>
      </c>
      <c r="AT349" s="202">
        <v>10</v>
      </c>
      <c r="AU349" s="202">
        <v>13</v>
      </c>
      <c r="AV349" s="202">
        <v>14</v>
      </c>
      <c r="AW349" s="202">
        <v>15</v>
      </c>
    </row>
    <row r="350" spans="1:49">
      <c r="A350" s="37"/>
      <c r="B350" s="38"/>
      <c r="C350" s="38"/>
      <c r="D350" s="38"/>
      <c r="E350" s="60"/>
      <c r="F350" s="61"/>
      <c r="G350" s="61"/>
      <c r="H350" s="61"/>
      <c r="I350" s="38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  <c r="AA350" s="62"/>
      <c r="AB350" s="62"/>
      <c r="AC350" s="62"/>
      <c r="AD350" s="62"/>
      <c r="AE350" s="62"/>
      <c r="AF350" s="62"/>
      <c r="AG350" s="62"/>
      <c r="AH350" s="62"/>
      <c r="AI350" s="62"/>
      <c r="AJ350" s="62"/>
      <c r="AK350" s="62"/>
      <c r="AL350" s="62"/>
      <c r="AM350" s="62"/>
      <c r="AN350" s="62"/>
      <c r="AO350" s="62"/>
      <c r="AP350" s="62"/>
      <c r="AQ350" s="62"/>
      <c r="AR350" s="62"/>
      <c r="AS350" s="62"/>
      <c r="AT350" s="62"/>
      <c r="AU350" s="62"/>
      <c r="AV350" s="62"/>
      <c r="AW350" s="62"/>
    </row>
    <row r="351" spans="1:49">
      <c r="A351" s="41" t="s">
        <v>1049</v>
      </c>
      <c r="B351" s="1" t="s">
        <v>1136</v>
      </c>
      <c r="C351" s="42" t="s">
        <v>1549</v>
      </c>
      <c r="D351" s="453"/>
      <c r="E351" s="531"/>
      <c r="F351" s="50"/>
      <c r="G351" s="50"/>
      <c r="H351" s="50"/>
      <c r="I351" s="41" t="s">
        <v>1397</v>
      </c>
    </row>
    <row r="352" spans="1:49">
      <c r="A352" s="41"/>
      <c r="B352" s="1"/>
      <c r="C352" s="1"/>
      <c r="D352" s="369"/>
      <c r="E352" s="531"/>
      <c r="F352" s="50"/>
      <c r="G352" s="50"/>
      <c r="H352" s="50"/>
      <c r="I352" s="41"/>
    </row>
    <row r="353" spans="1:49" s="72" customFormat="1">
      <c r="A353" s="48"/>
      <c r="B353" s="42"/>
      <c r="C353" s="42"/>
      <c r="D353" s="42"/>
      <c r="E353" s="531"/>
      <c r="F353" s="50"/>
      <c r="G353" s="50"/>
      <c r="H353" s="50"/>
      <c r="I353" s="49" t="s">
        <v>1559</v>
      </c>
      <c r="J353" s="12">
        <f>SUM(J354,J362,J364)</f>
        <v>0</v>
      </c>
      <c r="K353" s="12">
        <f t="shared" ref="K353:AT353" si="67">SUM(K354,K362,K364)</f>
        <v>0</v>
      </c>
      <c r="L353" s="12">
        <f t="shared" si="67"/>
        <v>0</v>
      </c>
      <c r="M353" s="12">
        <f t="shared" si="67"/>
        <v>0</v>
      </c>
      <c r="N353" s="12">
        <f t="shared" si="67"/>
        <v>0</v>
      </c>
      <c r="O353" s="12">
        <f t="shared" si="67"/>
        <v>0</v>
      </c>
      <c r="P353" s="12">
        <f t="shared" si="67"/>
        <v>0</v>
      </c>
      <c r="Q353" s="12">
        <f t="shared" si="67"/>
        <v>0</v>
      </c>
      <c r="R353" s="12">
        <f t="shared" si="67"/>
        <v>0</v>
      </c>
      <c r="S353" s="12">
        <f t="shared" si="67"/>
        <v>0</v>
      </c>
      <c r="T353" s="12">
        <f t="shared" si="67"/>
        <v>0</v>
      </c>
      <c r="U353" s="12">
        <v>0</v>
      </c>
      <c r="V353" s="12">
        <v>0</v>
      </c>
      <c r="W353" s="12">
        <f>SUM(W354,W362,W364)</f>
        <v>0</v>
      </c>
      <c r="X353" s="12">
        <f t="shared" si="67"/>
        <v>0</v>
      </c>
      <c r="Y353" s="12">
        <f t="shared" si="67"/>
        <v>0</v>
      </c>
      <c r="Z353" s="12">
        <f t="shared" si="67"/>
        <v>0</v>
      </c>
      <c r="AA353" s="12">
        <f t="shared" si="67"/>
        <v>0</v>
      </c>
      <c r="AB353" s="12">
        <f t="shared" si="67"/>
        <v>0</v>
      </c>
      <c r="AC353" s="12">
        <f t="shared" si="67"/>
        <v>0</v>
      </c>
      <c r="AD353" s="12">
        <f t="shared" si="67"/>
        <v>0</v>
      </c>
      <c r="AE353" s="12">
        <f t="shared" si="67"/>
        <v>0</v>
      </c>
      <c r="AF353" s="12">
        <f t="shared" si="67"/>
        <v>0</v>
      </c>
      <c r="AG353" s="12">
        <f t="shared" si="67"/>
        <v>0</v>
      </c>
      <c r="AH353" s="12">
        <v>0</v>
      </c>
      <c r="AI353" s="12">
        <v>0</v>
      </c>
      <c r="AJ353" s="12">
        <f>SUM(AJ354,AJ362,AJ364)</f>
        <v>0</v>
      </c>
      <c r="AK353" s="12">
        <f t="shared" si="67"/>
        <v>0</v>
      </c>
      <c r="AL353" s="12">
        <f t="shared" si="67"/>
        <v>0</v>
      </c>
      <c r="AM353" s="12">
        <f t="shared" si="67"/>
        <v>0</v>
      </c>
      <c r="AN353" s="12">
        <f t="shared" si="67"/>
        <v>0</v>
      </c>
      <c r="AO353" s="12">
        <f t="shared" si="67"/>
        <v>0</v>
      </c>
      <c r="AP353" s="12">
        <f t="shared" si="67"/>
        <v>0</v>
      </c>
      <c r="AQ353" s="12">
        <f t="shared" si="67"/>
        <v>0</v>
      </c>
      <c r="AR353" s="12">
        <f t="shared" si="67"/>
        <v>0</v>
      </c>
      <c r="AS353" s="12">
        <f t="shared" si="67"/>
        <v>0</v>
      </c>
      <c r="AT353" s="12">
        <f t="shared" si="67"/>
        <v>0</v>
      </c>
      <c r="AU353" s="12">
        <v>0</v>
      </c>
      <c r="AV353" s="12">
        <v>0</v>
      </c>
      <c r="AW353" s="12">
        <f t="shared" ref="AW353:AW379" si="68">U353+AH353+AU353</f>
        <v>0</v>
      </c>
    </row>
    <row r="354" spans="1:49" s="72" customFormat="1">
      <c r="A354" s="44" t="s">
        <v>1049</v>
      </c>
      <c r="B354" s="45" t="s">
        <v>1136</v>
      </c>
      <c r="C354" s="45" t="s">
        <v>1549</v>
      </c>
      <c r="D354" s="452" t="s">
        <v>2902</v>
      </c>
      <c r="E354" s="213" t="s">
        <v>771</v>
      </c>
      <c r="F354" s="65"/>
      <c r="G354" s="65"/>
      <c r="H354" s="65"/>
      <c r="I354" s="1" t="s">
        <v>1500</v>
      </c>
      <c r="J354" s="9">
        <f>SUM(J355:J356)</f>
        <v>0</v>
      </c>
      <c r="K354" s="9">
        <f t="shared" ref="K354:AT354" si="69">SUM(K355:K356)</f>
        <v>0</v>
      </c>
      <c r="L354" s="9">
        <f t="shared" si="69"/>
        <v>0</v>
      </c>
      <c r="M354" s="9">
        <f t="shared" si="69"/>
        <v>0</v>
      </c>
      <c r="N354" s="9">
        <f t="shared" si="69"/>
        <v>0</v>
      </c>
      <c r="O354" s="9">
        <f t="shared" si="69"/>
        <v>0</v>
      </c>
      <c r="P354" s="9">
        <f t="shared" si="69"/>
        <v>0</v>
      </c>
      <c r="Q354" s="9">
        <f t="shared" si="69"/>
        <v>0</v>
      </c>
      <c r="R354" s="9">
        <f t="shared" si="69"/>
        <v>0</v>
      </c>
      <c r="S354" s="9">
        <f t="shared" si="69"/>
        <v>0</v>
      </c>
      <c r="T354" s="9">
        <f t="shared" si="69"/>
        <v>0</v>
      </c>
      <c r="U354" s="9">
        <v>0</v>
      </c>
      <c r="V354" s="9">
        <v>0</v>
      </c>
      <c r="W354" s="9">
        <f>SUM(W355:W356)</f>
        <v>0</v>
      </c>
      <c r="X354" s="9">
        <f t="shared" si="69"/>
        <v>0</v>
      </c>
      <c r="Y354" s="9">
        <f t="shared" si="69"/>
        <v>0</v>
      </c>
      <c r="Z354" s="9">
        <f t="shared" si="69"/>
        <v>0</v>
      </c>
      <c r="AA354" s="9">
        <f t="shared" si="69"/>
        <v>0</v>
      </c>
      <c r="AB354" s="9">
        <f t="shared" si="69"/>
        <v>0</v>
      </c>
      <c r="AC354" s="9">
        <f t="shared" si="69"/>
        <v>0</v>
      </c>
      <c r="AD354" s="9">
        <f t="shared" si="69"/>
        <v>0</v>
      </c>
      <c r="AE354" s="9">
        <f t="shared" si="69"/>
        <v>0</v>
      </c>
      <c r="AF354" s="9">
        <f t="shared" si="69"/>
        <v>0</v>
      </c>
      <c r="AG354" s="9">
        <f t="shared" si="69"/>
        <v>0</v>
      </c>
      <c r="AH354" s="9">
        <v>0</v>
      </c>
      <c r="AI354" s="9">
        <v>0</v>
      </c>
      <c r="AJ354" s="9">
        <f>SUM(AJ355:AJ356)</f>
        <v>0</v>
      </c>
      <c r="AK354" s="9">
        <f t="shared" si="69"/>
        <v>0</v>
      </c>
      <c r="AL354" s="9">
        <f t="shared" si="69"/>
        <v>0</v>
      </c>
      <c r="AM354" s="9">
        <f t="shared" si="69"/>
        <v>0</v>
      </c>
      <c r="AN354" s="9">
        <f t="shared" si="69"/>
        <v>0</v>
      </c>
      <c r="AO354" s="9">
        <f t="shared" si="69"/>
        <v>0</v>
      </c>
      <c r="AP354" s="9">
        <f t="shared" si="69"/>
        <v>0</v>
      </c>
      <c r="AQ354" s="9">
        <f t="shared" si="69"/>
        <v>0</v>
      </c>
      <c r="AR354" s="9">
        <f t="shared" si="69"/>
        <v>0</v>
      </c>
      <c r="AS354" s="9">
        <f t="shared" si="69"/>
        <v>0</v>
      </c>
      <c r="AT354" s="9">
        <f t="shared" si="69"/>
        <v>0</v>
      </c>
      <c r="AU354" s="9">
        <v>0</v>
      </c>
      <c r="AV354" s="9">
        <v>0</v>
      </c>
      <c r="AW354" s="9">
        <f t="shared" si="68"/>
        <v>0</v>
      </c>
    </row>
    <row r="355" spans="1:49" s="72" customFormat="1">
      <c r="A355" s="44" t="s">
        <v>1049</v>
      </c>
      <c r="B355" s="45" t="s">
        <v>1136</v>
      </c>
      <c r="C355" s="45" t="s">
        <v>1549</v>
      </c>
      <c r="D355" s="452" t="s">
        <v>2902</v>
      </c>
      <c r="E355" s="367" t="s">
        <v>834</v>
      </c>
      <c r="F355" s="50"/>
      <c r="G355" s="468" t="s">
        <v>3062</v>
      </c>
      <c r="H355" s="50" t="s">
        <v>2335</v>
      </c>
      <c r="I355" s="42" t="s">
        <v>1165</v>
      </c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>
        <v>0</v>
      </c>
      <c r="V355" s="15">
        <v>0</v>
      </c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>
        <v>0</v>
      </c>
      <c r="AI355" s="15">
        <v>0</v>
      </c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>
        <v>0</v>
      </c>
      <c r="AV355" s="15">
        <v>0</v>
      </c>
      <c r="AW355" s="15">
        <f t="shared" si="68"/>
        <v>0</v>
      </c>
    </row>
    <row r="356" spans="1:49" s="72" customFormat="1">
      <c r="A356" s="44" t="s">
        <v>1049</v>
      </c>
      <c r="B356" s="45" t="s">
        <v>1136</v>
      </c>
      <c r="C356" s="45" t="s">
        <v>1549</v>
      </c>
      <c r="D356" s="452" t="s">
        <v>2902</v>
      </c>
      <c r="E356" s="367" t="s">
        <v>772</v>
      </c>
      <c r="F356" s="50"/>
      <c r="G356" s="468" t="s">
        <v>3062</v>
      </c>
      <c r="H356" s="50" t="s">
        <v>2335</v>
      </c>
      <c r="I356" s="42" t="s">
        <v>1227</v>
      </c>
      <c r="J356" s="15">
        <f>SUM(J357:J361)</f>
        <v>0</v>
      </c>
      <c r="K356" s="15">
        <f t="shared" ref="K356:AT356" si="70">SUM(K357:K361)</f>
        <v>0</v>
      </c>
      <c r="L356" s="15">
        <f t="shared" si="70"/>
        <v>0</v>
      </c>
      <c r="M356" s="15">
        <f t="shared" si="70"/>
        <v>0</v>
      </c>
      <c r="N356" s="15">
        <f t="shared" si="70"/>
        <v>0</v>
      </c>
      <c r="O356" s="15">
        <f t="shared" si="70"/>
        <v>0</v>
      </c>
      <c r="P356" s="15">
        <f t="shared" si="70"/>
        <v>0</v>
      </c>
      <c r="Q356" s="15">
        <f t="shared" si="70"/>
        <v>0</v>
      </c>
      <c r="R356" s="15">
        <f t="shared" si="70"/>
        <v>0</v>
      </c>
      <c r="S356" s="15">
        <f t="shared" si="70"/>
        <v>0</v>
      </c>
      <c r="T356" s="15">
        <f t="shared" si="70"/>
        <v>0</v>
      </c>
      <c r="U356" s="15">
        <v>0</v>
      </c>
      <c r="V356" s="15">
        <v>0</v>
      </c>
      <c r="W356" s="15">
        <f>SUM(W357:W361)</f>
        <v>0</v>
      </c>
      <c r="X356" s="15">
        <f t="shared" si="70"/>
        <v>0</v>
      </c>
      <c r="Y356" s="15">
        <f t="shared" si="70"/>
        <v>0</v>
      </c>
      <c r="Z356" s="15">
        <f t="shared" si="70"/>
        <v>0</v>
      </c>
      <c r="AA356" s="15">
        <f t="shared" si="70"/>
        <v>0</v>
      </c>
      <c r="AB356" s="15">
        <f t="shared" si="70"/>
        <v>0</v>
      </c>
      <c r="AC356" s="15">
        <f t="shared" si="70"/>
        <v>0</v>
      </c>
      <c r="AD356" s="15">
        <f t="shared" si="70"/>
        <v>0</v>
      </c>
      <c r="AE356" s="15">
        <f t="shared" si="70"/>
        <v>0</v>
      </c>
      <c r="AF356" s="15">
        <f t="shared" si="70"/>
        <v>0</v>
      </c>
      <c r="AG356" s="15">
        <f t="shared" si="70"/>
        <v>0</v>
      </c>
      <c r="AH356" s="15">
        <v>0</v>
      </c>
      <c r="AI356" s="15">
        <v>0</v>
      </c>
      <c r="AJ356" s="15">
        <f>SUM(AJ357:AJ361)</f>
        <v>0</v>
      </c>
      <c r="AK356" s="15">
        <f t="shared" si="70"/>
        <v>0</v>
      </c>
      <c r="AL356" s="15">
        <f t="shared" si="70"/>
        <v>0</v>
      </c>
      <c r="AM356" s="15">
        <f t="shared" si="70"/>
        <v>0</v>
      </c>
      <c r="AN356" s="15">
        <f t="shared" si="70"/>
        <v>0</v>
      </c>
      <c r="AO356" s="15">
        <f t="shared" si="70"/>
        <v>0</v>
      </c>
      <c r="AP356" s="15">
        <f t="shared" si="70"/>
        <v>0</v>
      </c>
      <c r="AQ356" s="15">
        <f t="shared" si="70"/>
        <v>0</v>
      </c>
      <c r="AR356" s="15">
        <f t="shared" si="70"/>
        <v>0</v>
      </c>
      <c r="AS356" s="15">
        <f t="shared" si="70"/>
        <v>0</v>
      </c>
      <c r="AT356" s="15">
        <f t="shared" si="70"/>
        <v>0</v>
      </c>
      <c r="AU356" s="15">
        <v>0</v>
      </c>
      <c r="AV356" s="15">
        <v>0</v>
      </c>
      <c r="AW356" s="15">
        <f t="shared" si="68"/>
        <v>0</v>
      </c>
    </row>
    <row r="357" spans="1:49" s="144" customFormat="1">
      <c r="A357" s="44" t="s">
        <v>1049</v>
      </c>
      <c r="B357" s="45" t="s">
        <v>1136</v>
      </c>
      <c r="C357" s="45" t="s">
        <v>1549</v>
      </c>
      <c r="D357" s="452" t="s">
        <v>2902</v>
      </c>
      <c r="E357" s="140" t="s">
        <v>850</v>
      </c>
      <c r="F357" s="141" t="s">
        <v>56</v>
      </c>
      <c r="G357" s="468" t="s">
        <v>3062</v>
      </c>
      <c r="H357" s="50" t="s">
        <v>2335</v>
      </c>
      <c r="I357" s="142" t="s">
        <v>1119</v>
      </c>
      <c r="J357" s="143"/>
      <c r="K357" s="143"/>
      <c r="L357" s="143"/>
      <c r="M357" s="143"/>
      <c r="N357" s="143"/>
      <c r="O357" s="143"/>
      <c r="P357" s="143"/>
      <c r="Q357" s="143"/>
      <c r="R357" s="143"/>
      <c r="S357" s="143"/>
      <c r="T357" s="143"/>
      <c r="U357" s="143">
        <v>0</v>
      </c>
      <c r="V357" s="143">
        <v>0</v>
      </c>
      <c r="W357" s="143"/>
      <c r="X357" s="143"/>
      <c r="Y357" s="143"/>
      <c r="Z357" s="143"/>
      <c r="AA357" s="143"/>
      <c r="AB357" s="143"/>
      <c r="AC357" s="143"/>
      <c r="AD357" s="143"/>
      <c r="AE357" s="143"/>
      <c r="AF357" s="143"/>
      <c r="AG357" s="143"/>
      <c r="AH357" s="143">
        <v>0</v>
      </c>
      <c r="AI357" s="143">
        <v>0</v>
      </c>
      <c r="AJ357" s="143"/>
      <c r="AK357" s="143"/>
      <c r="AL357" s="143"/>
      <c r="AM357" s="143"/>
      <c r="AN357" s="143"/>
      <c r="AO357" s="143"/>
      <c r="AP357" s="143"/>
      <c r="AQ357" s="143"/>
      <c r="AR357" s="143"/>
      <c r="AS357" s="143"/>
      <c r="AT357" s="143"/>
      <c r="AU357" s="143">
        <v>0</v>
      </c>
      <c r="AV357" s="143">
        <v>0</v>
      </c>
      <c r="AW357" s="143">
        <f t="shared" si="68"/>
        <v>0</v>
      </c>
    </row>
    <row r="358" spans="1:49" s="144" customFormat="1">
      <c r="A358" s="44" t="s">
        <v>1049</v>
      </c>
      <c r="B358" s="45" t="s">
        <v>1136</v>
      </c>
      <c r="C358" s="45" t="s">
        <v>1549</v>
      </c>
      <c r="D358" s="452" t="s">
        <v>2902</v>
      </c>
      <c r="E358" s="140" t="s">
        <v>851</v>
      </c>
      <c r="F358" s="141" t="s">
        <v>57</v>
      </c>
      <c r="G358" s="468" t="s">
        <v>3062</v>
      </c>
      <c r="H358" s="50" t="s">
        <v>2335</v>
      </c>
      <c r="I358" s="142" t="s">
        <v>1290</v>
      </c>
      <c r="J358" s="143"/>
      <c r="K358" s="143"/>
      <c r="L358" s="143"/>
      <c r="M358" s="143"/>
      <c r="N358" s="143"/>
      <c r="O358" s="143"/>
      <c r="P358" s="143"/>
      <c r="Q358" s="143"/>
      <c r="R358" s="143"/>
      <c r="S358" s="143"/>
      <c r="T358" s="143"/>
      <c r="U358" s="143">
        <v>0</v>
      </c>
      <c r="V358" s="143">
        <v>0</v>
      </c>
      <c r="W358" s="143"/>
      <c r="X358" s="143"/>
      <c r="Y358" s="143"/>
      <c r="Z358" s="143"/>
      <c r="AA358" s="143"/>
      <c r="AB358" s="143"/>
      <c r="AC358" s="143"/>
      <c r="AD358" s="143"/>
      <c r="AE358" s="143"/>
      <c r="AF358" s="143"/>
      <c r="AG358" s="143"/>
      <c r="AH358" s="143">
        <v>0</v>
      </c>
      <c r="AI358" s="143">
        <v>0</v>
      </c>
      <c r="AJ358" s="143"/>
      <c r="AK358" s="143"/>
      <c r="AL358" s="143"/>
      <c r="AM358" s="143"/>
      <c r="AN358" s="143"/>
      <c r="AO358" s="143"/>
      <c r="AP358" s="143"/>
      <c r="AQ358" s="143"/>
      <c r="AR358" s="143"/>
      <c r="AS358" s="143"/>
      <c r="AT358" s="143"/>
      <c r="AU358" s="143">
        <v>0</v>
      </c>
      <c r="AV358" s="143">
        <v>0</v>
      </c>
      <c r="AW358" s="143">
        <f t="shared" si="68"/>
        <v>0</v>
      </c>
    </row>
    <row r="359" spans="1:49" s="144" customFormat="1">
      <c r="A359" s="44" t="s">
        <v>1049</v>
      </c>
      <c r="B359" s="45" t="s">
        <v>1136</v>
      </c>
      <c r="C359" s="45" t="s">
        <v>1549</v>
      </c>
      <c r="D359" s="452" t="s">
        <v>2902</v>
      </c>
      <c r="E359" s="140" t="s">
        <v>852</v>
      </c>
      <c r="F359" s="141" t="s">
        <v>58</v>
      </c>
      <c r="G359" s="468" t="s">
        <v>3062</v>
      </c>
      <c r="H359" s="50" t="s">
        <v>2335</v>
      </c>
      <c r="I359" s="142" t="s">
        <v>1733</v>
      </c>
      <c r="J359" s="143"/>
      <c r="K359" s="143"/>
      <c r="L359" s="143"/>
      <c r="M359" s="143"/>
      <c r="N359" s="143"/>
      <c r="O359" s="143"/>
      <c r="P359" s="143"/>
      <c r="Q359" s="143"/>
      <c r="R359" s="143"/>
      <c r="S359" s="143"/>
      <c r="T359" s="143"/>
      <c r="U359" s="143">
        <v>0</v>
      </c>
      <c r="V359" s="143">
        <v>0</v>
      </c>
      <c r="W359" s="143"/>
      <c r="X359" s="143"/>
      <c r="Y359" s="143"/>
      <c r="Z359" s="143"/>
      <c r="AA359" s="143"/>
      <c r="AB359" s="143"/>
      <c r="AC359" s="143"/>
      <c r="AD359" s="143"/>
      <c r="AE359" s="143"/>
      <c r="AF359" s="143"/>
      <c r="AG359" s="143"/>
      <c r="AH359" s="143">
        <v>0</v>
      </c>
      <c r="AI359" s="143">
        <v>0</v>
      </c>
      <c r="AJ359" s="143"/>
      <c r="AK359" s="143"/>
      <c r="AL359" s="143"/>
      <c r="AM359" s="143"/>
      <c r="AN359" s="143"/>
      <c r="AO359" s="143"/>
      <c r="AP359" s="143"/>
      <c r="AQ359" s="143"/>
      <c r="AR359" s="143"/>
      <c r="AS359" s="143"/>
      <c r="AT359" s="143"/>
      <c r="AU359" s="143">
        <v>0</v>
      </c>
      <c r="AV359" s="143">
        <v>0</v>
      </c>
      <c r="AW359" s="143">
        <f t="shared" si="68"/>
        <v>0</v>
      </c>
    </row>
    <row r="360" spans="1:49" s="144" customFormat="1">
      <c r="A360" s="44" t="s">
        <v>1049</v>
      </c>
      <c r="B360" s="45" t="s">
        <v>1136</v>
      </c>
      <c r="C360" s="45" t="s">
        <v>1549</v>
      </c>
      <c r="D360" s="452" t="s">
        <v>2902</v>
      </c>
      <c r="E360" s="140" t="s">
        <v>853</v>
      </c>
      <c r="F360" s="141" t="s">
        <v>59</v>
      </c>
      <c r="G360" s="468" t="s">
        <v>3062</v>
      </c>
      <c r="H360" s="50" t="s">
        <v>2335</v>
      </c>
      <c r="I360" s="142" t="s">
        <v>1734</v>
      </c>
      <c r="J360" s="143"/>
      <c r="K360" s="143"/>
      <c r="L360" s="143"/>
      <c r="M360" s="143"/>
      <c r="N360" s="143"/>
      <c r="O360" s="143"/>
      <c r="P360" s="143"/>
      <c r="Q360" s="143"/>
      <c r="R360" s="143"/>
      <c r="S360" s="143"/>
      <c r="T360" s="143"/>
      <c r="U360" s="143">
        <v>0</v>
      </c>
      <c r="V360" s="143">
        <v>0</v>
      </c>
      <c r="W360" s="143"/>
      <c r="X360" s="143"/>
      <c r="Y360" s="143"/>
      <c r="Z360" s="143"/>
      <c r="AA360" s="143"/>
      <c r="AB360" s="143"/>
      <c r="AC360" s="143"/>
      <c r="AD360" s="143"/>
      <c r="AE360" s="143"/>
      <c r="AF360" s="143"/>
      <c r="AG360" s="143"/>
      <c r="AH360" s="143">
        <v>0</v>
      </c>
      <c r="AI360" s="143">
        <v>0</v>
      </c>
      <c r="AJ360" s="143"/>
      <c r="AK360" s="143"/>
      <c r="AL360" s="143"/>
      <c r="AM360" s="143"/>
      <c r="AN360" s="143"/>
      <c r="AO360" s="143"/>
      <c r="AP360" s="143"/>
      <c r="AQ360" s="143"/>
      <c r="AR360" s="143"/>
      <c r="AS360" s="143"/>
      <c r="AT360" s="143"/>
      <c r="AU360" s="143">
        <v>0</v>
      </c>
      <c r="AV360" s="143">
        <v>0</v>
      </c>
      <c r="AW360" s="143">
        <f t="shared" si="68"/>
        <v>0</v>
      </c>
    </row>
    <row r="361" spans="1:49" s="144" customFormat="1">
      <c r="A361" s="44" t="s">
        <v>1049</v>
      </c>
      <c r="B361" s="45" t="s">
        <v>1136</v>
      </c>
      <c r="C361" s="45" t="s">
        <v>1549</v>
      </c>
      <c r="D361" s="452" t="s">
        <v>2902</v>
      </c>
      <c r="E361" s="140" t="s">
        <v>854</v>
      </c>
      <c r="F361" s="141" t="s">
        <v>60</v>
      </c>
      <c r="G361" s="468" t="s">
        <v>3062</v>
      </c>
      <c r="H361" s="50" t="s">
        <v>2335</v>
      </c>
      <c r="I361" s="142" t="s">
        <v>1735</v>
      </c>
      <c r="J361" s="143"/>
      <c r="K361" s="143"/>
      <c r="L361" s="143"/>
      <c r="M361" s="143"/>
      <c r="N361" s="143"/>
      <c r="O361" s="143"/>
      <c r="P361" s="143"/>
      <c r="Q361" s="143"/>
      <c r="R361" s="143"/>
      <c r="S361" s="143"/>
      <c r="T361" s="143"/>
      <c r="U361" s="143">
        <v>0</v>
      </c>
      <c r="V361" s="143">
        <v>0</v>
      </c>
      <c r="W361" s="143"/>
      <c r="X361" s="143"/>
      <c r="Y361" s="143"/>
      <c r="Z361" s="143"/>
      <c r="AA361" s="143"/>
      <c r="AB361" s="143"/>
      <c r="AC361" s="143"/>
      <c r="AD361" s="143"/>
      <c r="AE361" s="143"/>
      <c r="AF361" s="143"/>
      <c r="AG361" s="143"/>
      <c r="AH361" s="143">
        <v>0</v>
      </c>
      <c r="AI361" s="143">
        <v>0</v>
      </c>
      <c r="AJ361" s="143"/>
      <c r="AK361" s="143"/>
      <c r="AL361" s="143"/>
      <c r="AM361" s="143"/>
      <c r="AN361" s="143"/>
      <c r="AO361" s="143"/>
      <c r="AP361" s="143"/>
      <c r="AQ361" s="143"/>
      <c r="AR361" s="143"/>
      <c r="AS361" s="143"/>
      <c r="AT361" s="143"/>
      <c r="AU361" s="143">
        <v>0</v>
      </c>
      <c r="AV361" s="143">
        <v>0</v>
      </c>
      <c r="AW361" s="143">
        <f t="shared" si="68"/>
        <v>0</v>
      </c>
    </row>
    <row r="362" spans="1:49" s="72" customFormat="1">
      <c r="A362" s="44" t="s">
        <v>1049</v>
      </c>
      <c r="B362" s="45" t="s">
        <v>1136</v>
      </c>
      <c r="C362" s="45" t="s">
        <v>1549</v>
      </c>
      <c r="D362" s="452" t="s">
        <v>2902</v>
      </c>
      <c r="E362" s="213" t="s">
        <v>773</v>
      </c>
      <c r="F362" s="65"/>
      <c r="G362" s="65"/>
      <c r="H362" s="65"/>
      <c r="I362" s="1" t="s">
        <v>1362</v>
      </c>
      <c r="J362" s="9">
        <f>SUM(J363)</f>
        <v>0</v>
      </c>
      <c r="K362" s="9">
        <f t="shared" ref="K362:AT362" si="71">SUM(K363)</f>
        <v>0</v>
      </c>
      <c r="L362" s="9">
        <f t="shared" si="71"/>
        <v>0</v>
      </c>
      <c r="M362" s="9">
        <f t="shared" si="71"/>
        <v>0</v>
      </c>
      <c r="N362" s="9">
        <f t="shared" si="71"/>
        <v>0</v>
      </c>
      <c r="O362" s="9">
        <f t="shared" si="71"/>
        <v>0</v>
      </c>
      <c r="P362" s="9">
        <f t="shared" si="71"/>
        <v>0</v>
      </c>
      <c r="Q362" s="9">
        <f t="shared" si="71"/>
        <v>0</v>
      </c>
      <c r="R362" s="9">
        <f t="shared" si="71"/>
        <v>0</v>
      </c>
      <c r="S362" s="9">
        <f t="shared" si="71"/>
        <v>0</v>
      </c>
      <c r="T362" s="9">
        <f t="shared" si="71"/>
        <v>0</v>
      </c>
      <c r="U362" s="9">
        <v>0</v>
      </c>
      <c r="V362" s="9">
        <v>0</v>
      </c>
      <c r="W362" s="9">
        <f>SUM(W363)</f>
        <v>0</v>
      </c>
      <c r="X362" s="9">
        <f t="shared" si="71"/>
        <v>0</v>
      </c>
      <c r="Y362" s="9">
        <f t="shared" si="71"/>
        <v>0</v>
      </c>
      <c r="Z362" s="9">
        <f t="shared" si="71"/>
        <v>0</v>
      </c>
      <c r="AA362" s="9">
        <f t="shared" si="71"/>
        <v>0</v>
      </c>
      <c r="AB362" s="9">
        <f t="shared" si="71"/>
        <v>0</v>
      </c>
      <c r="AC362" s="9">
        <f t="shared" si="71"/>
        <v>0</v>
      </c>
      <c r="AD362" s="9">
        <f t="shared" si="71"/>
        <v>0</v>
      </c>
      <c r="AE362" s="9">
        <f t="shared" si="71"/>
        <v>0</v>
      </c>
      <c r="AF362" s="9">
        <f t="shared" si="71"/>
        <v>0</v>
      </c>
      <c r="AG362" s="9">
        <f t="shared" si="71"/>
        <v>0</v>
      </c>
      <c r="AH362" s="9">
        <v>0</v>
      </c>
      <c r="AI362" s="9">
        <v>0</v>
      </c>
      <c r="AJ362" s="9">
        <f>SUM(AJ363)</f>
        <v>0</v>
      </c>
      <c r="AK362" s="9">
        <f t="shared" si="71"/>
        <v>0</v>
      </c>
      <c r="AL362" s="9">
        <f t="shared" si="71"/>
        <v>0</v>
      </c>
      <c r="AM362" s="9">
        <f t="shared" si="71"/>
        <v>0</v>
      </c>
      <c r="AN362" s="9">
        <f t="shared" si="71"/>
        <v>0</v>
      </c>
      <c r="AO362" s="9">
        <f t="shared" si="71"/>
        <v>0</v>
      </c>
      <c r="AP362" s="9">
        <f t="shared" si="71"/>
        <v>0</v>
      </c>
      <c r="AQ362" s="9">
        <f t="shared" si="71"/>
        <v>0</v>
      </c>
      <c r="AR362" s="9">
        <f t="shared" si="71"/>
        <v>0</v>
      </c>
      <c r="AS362" s="9">
        <f t="shared" si="71"/>
        <v>0</v>
      </c>
      <c r="AT362" s="9">
        <f t="shared" si="71"/>
        <v>0</v>
      </c>
      <c r="AU362" s="9">
        <v>0</v>
      </c>
      <c r="AV362" s="9">
        <v>0</v>
      </c>
      <c r="AW362" s="9">
        <f t="shared" si="68"/>
        <v>0</v>
      </c>
    </row>
    <row r="363" spans="1:49" s="72" customFormat="1">
      <c r="A363" s="44" t="s">
        <v>1049</v>
      </c>
      <c r="B363" s="45" t="s">
        <v>1136</v>
      </c>
      <c r="C363" s="45" t="s">
        <v>1549</v>
      </c>
      <c r="D363" s="452" t="s">
        <v>2902</v>
      </c>
      <c r="E363" s="367" t="s">
        <v>785</v>
      </c>
      <c r="F363" s="50"/>
      <c r="G363" s="468" t="s">
        <v>3062</v>
      </c>
      <c r="H363" s="50" t="s">
        <v>2335</v>
      </c>
      <c r="I363" s="42" t="s">
        <v>1363</v>
      </c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>
        <v>0</v>
      </c>
      <c r="V363" s="15">
        <v>0</v>
      </c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>
        <v>0</v>
      </c>
      <c r="AI363" s="15">
        <v>0</v>
      </c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>
        <v>0</v>
      </c>
      <c r="AV363" s="15">
        <v>0</v>
      </c>
      <c r="AW363" s="15">
        <f t="shared" si="68"/>
        <v>0</v>
      </c>
    </row>
    <row r="364" spans="1:49" s="72" customFormat="1">
      <c r="A364" s="44" t="s">
        <v>1049</v>
      </c>
      <c r="B364" s="45" t="s">
        <v>1136</v>
      </c>
      <c r="C364" s="45" t="s">
        <v>1549</v>
      </c>
      <c r="D364" s="452" t="s">
        <v>2902</v>
      </c>
      <c r="E364" s="213" t="s">
        <v>1364</v>
      </c>
      <c r="F364" s="65"/>
      <c r="G364" s="65"/>
      <c r="H364" s="65"/>
      <c r="I364" s="1" t="s">
        <v>2104</v>
      </c>
      <c r="J364" s="9">
        <f>SUM(J365:J374)</f>
        <v>0</v>
      </c>
      <c r="K364" s="9">
        <f t="shared" ref="K364:AT364" si="72">SUM(K365:K374)</f>
        <v>0</v>
      </c>
      <c r="L364" s="9">
        <f t="shared" si="72"/>
        <v>0</v>
      </c>
      <c r="M364" s="9">
        <f t="shared" si="72"/>
        <v>0</v>
      </c>
      <c r="N364" s="9">
        <f t="shared" si="72"/>
        <v>0</v>
      </c>
      <c r="O364" s="9">
        <f t="shared" si="72"/>
        <v>0</v>
      </c>
      <c r="P364" s="9">
        <f t="shared" si="72"/>
        <v>0</v>
      </c>
      <c r="Q364" s="9">
        <f t="shared" si="72"/>
        <v>0</v>
      </c>
      <c r="R364" s="9">
        <f t="shared" si="72"/>
        <v>0</v>
      </c>
      <c r="S364" s="9">
        <f t="shared" si="72"/>
        <v>0</v>
      </c>
      <c r="T364" s="9">
        <f t="shared" si="72"/>
        <v>0</v>
      </c>
      <c r="U364" s="9">
        <v>0</v>
      </c>
      <c r="V364" s="9">
        <v>0</v>
      </c>
      <c r="W364" s="9">
        <f>SUM(W365:W374)</f>
        <v>0</v>
      </c>
      <c r="X364" s="9">
        <f t="shared" si="72"/>
        <v>0</v>
      </c>
      <c r="Y364" s="9">
        <f t="shared" si="72"/>
        <v>0</v>
      </c>
      <c r="Z364" s="9">
        <f t="shared" si="72"/>
        <v>0</v>
      </c>
      <c r="AA364" s="9">
        <f t="shared" si="72"/>
        <v>0</v>
      </c>
      <c r="AB364" s="9">
        <f t="shared" si="72"/>
        <v>0</v>
      </c>
      <c r="AC364" s="9">
        <f t="shared" si="72"/>
        <v>0</v>
      </c>
      <c r="AD364" s="9">
        <f t="shared" si="72"/>
        <v>0</v>
      </c>
      <c r="AE364" s="9">
        <f t="shared" si="72"/>
        <v>0</v>
      </c>
      <c r="AF364" s="9">
        <f t="shared" si="72"/>
        <v>0</v>
      </c>
      <c r="AG364" s="9">
        <f t="shared" si="72"/>
        <v>0</v>
      </c>
      <c r="AH364" s="9">
        <v>0</v>
      </c>
      <c r="AI364" s="9">
        <v>0</v>
      </c>
      <c r="AJ364" s="9">
        <f>SUM(AJ365:AJ374)</f>
        <v>0</v>
      </c>
      <c r="AK364" s="9">
        <f t="shared" si="72"/>
        <v>0</v>
      </c>
      <c r="AL364" s="9">
        <f t="shared" si="72"/>
        <v>0</v>
      </c>
      <c r="AM364" s="9">
        <f t="shared" si="72"/>
        <v>0</v>
      </c>
      <c r="AN364" s="9">
        <f t="shared" si="72"/>
        <v>0</v>
      </c>
      <c r="AO364" s="9">
        <f t="shared" si="72"/>
        <v>0</v>
      </c>
      <c r="AP364" s="9">
        <f t="shared" si="72"/>
        <v>0</v>
      </c>
      <c r="AQ364" s="9">
        <f t="shared" si="72"/>
        <v>0</v>
      </c>
      <c r="AR364" s="9">
        <f t="shared" si="72"/>
        <v>0</v>
      </c>
      <c r="AS364" s="9">
        <f t="shared" si="72"/>
        <v>0</v>
      </c>
      <c r="AT364" s="9">
        <f t="shared" si="72"/>
        <v>0</v>
      </c>
      <c r="AU364" s="9">
        <v>0</v>
      </c>
      <c r="AV364" s="9">
        <v>0</v>
      </c>
      <c r="AW364" s="9">
        <f t="shared" si="68"/>
        <v>0</v>
      </c>
    </row>
    <row r="365" spans="1:49" s="72" customFormat="1">
      <c r="A365" s="44" t="s">
        <v>1049</v>
      </c>
      <c r="B365" s="45" t="s">
        <v>1136</v>
      </c>
      <c r="C365" s="45" t="s">
        <v>1549</v>
      </c>
      <c r="D365" s="452" t="s">
        <v>2902</v>
      </c>
      <c r="E365" s="367" t="s">
        <v>786</v>
      </c>
      <c r="F365" s="50"/>
      <c r="G365" s="468" t="s">
        <v>3062</v>
      </c>
      <c r="H365" s="50" t="s">
        <v>2335</v>
      </c>
      <c r="I365" s="42" t="s">
        <v>1191</v>
      </c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>
        <v>0</v>
      </c>
      <c r="V365" s="15">
        <v>0</v>
      </c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>
        <v>0</v>
      </c>
      <c r="AI365" s="15">
        <v>0</v>
      </c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>
        <v>0</v>
      </c>
      <c r="AV365" s="15">
        <v>0</v>
      </c>
      <c r="AW365" s="15">
        <f t="shared" si="68"/>
        <v>0</v>
      </c>
    </row>
    <row r="366" spans="1:49" s="72" customFormat="1">
      <c r="A366" s="44" t="s">
        <v>1049</v>
      </c>
      <c r="B366" s="45" t="s">
        <v>1136</v>
      </c>
      <c r="C366" s="45" t="s">
        <v>1549</v>
      </c>
      <c r="D366" s="452" t="s">
        <v>2902</v>
      </c>
      <c r="E366" s="367" t="s">
        <v>1528</v>
      </c>
      <c r="F366" s="50"/>
      <c r="G366" s="468" t="s">
        <v>3062</v>
      </c>
      <c r="H366" s="50" t="s">
        <v>2335</v>
      </c>
      <c r="I366" s="42" t="s">
        <v>989</v>
      </c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>
        <v>0</v>
      </c>
      <c r="V366" s="15">
        <v>0</v>
      </c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>
        <v>0</v>
      </c>
      <c r="AI366" s="15">
        <v>0</v>
      </c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>
        <v>0</v>
      </c>
      <c r="AV366" s="15">
        <v>0</v>
      </c>
      <c r="AW366" s="15">
        <f t="shared" si="68"/>
        <v>0</v>
      </c>
    </row>
    <row r="367" spans="1:49" s="72" customFormat="1">
      <c r="A367" s="44" t="s">
        <v>1049</v>
      </c>
      <c r="B367" s="45" t="s">
        <v>1136</v>
      </c>
      <c r="C367" s="45" t="s">
        <v>1549</v>
      </c>
      <c r="D367" s="452" t="s">
        <v>2902</v>
      </c>
      <c r="E367" s="367" t="s">
        <v>1679</v>
      </c>
      <c r="F367" s="50"/>
      <c r="G367" s="468" t="s">
        <v>3062</v>
      </c>
      <c r="H367" s="50" t="s">
        <v>2335</v>
      </c>
      <c r="I367" s="42" t="s">
        <v>1048</v>
      </c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>
        <v>0</v>
      </c>
      <c r="V367" s="15">
        <v>0</v>
      </c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>
        <v>0</v>
      </c>
      <c r="AI367" s="15">
        <v>0</v>
      </c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>
        <v>0</v>
      </c>
      <c r="AV367" s="15">
        <v>0</v>
      </c>
      <c r="AW367" s="15">
        <f t="shared" si="68"/>
        <v>0</v>
      </c>
    </row>
    <row r="368" spans="1:49" s="72" customFormat="1">
      <c r="A368" s="44" t="s">
        <v>1049</v>
      </c>
      <c r="B368" s="45" t="s">
        <v>1136</v>
      </c>
      <c r="C368" s="45" t="s">
        <v>1549</v>
      </c>
      <c r="D368" s="452" t="s">
        <v>2902</v>
      </c>
      <c r="E368" s="367" t="s">
        <v>787</v>
      </c>
      <c r="F368" s="50"/>
      <c r="G368" s="468" t="s">
        <v>3062</v>
      </c>
      <c r="H368" s="50" t="s">
        <v>2335</v>
      </c>
      <c r="I368" s="42" t="s">
        <v>2078</v>
      </c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>
        <v>0</v>
      </c>
      <c r="V368" s="15">
        <v>0</v>
      </c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>
        <v>0</v>
      </c>
      <c r="AI368" s="15">
        <v>0</v>
      </c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>
        <v>0</v>
      </c>
      <c r="AV368" s="15">
        <v>0</v>
      </c>
      <c r="AW368" s="15">
        <f t="shared" si="68"/>
        <v>0</v>
      </c>
    </row>
    <row r="369" spans="1:49" s="72" customFormat="1">
      <c r="A369" s="44" t="s">
        <v>1049</v>
      </c>
      <c r="B369" s="45" t="s">
        <v>1136</v>
      </c>
      <c r="C369" s="45" t="s">
        <v>1549</v>
      </c>
      <c r="D369" s="452" t="s">
        <v>2902</v>
      </c>
      <c r="E369" s="367" t="s">
        <v>1116</v>
      </c>
      <c r="F369" s="50"/>
      <c r="G369" s="468" t="s">
        <v>3062</v>
      </c>
      <c r="H369" s="50" t="s">
        <v>2335</v>
      </c>
      <c r="I369" s="42" t="s">
        <v>1487</v>
      </c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>
        <v>0</v>
      </c>
      <c r="V369" s="15">
        <v>0</v>
      </c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>
        <v>0</v>
      </c>
      <c r="AI369" s="15">
        <v>0</v>
      </c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>
        <v>0</v>
      </c>
      <c r="AV369" s="15">
        <v>0</v>
      </c>
      <c r="AW369" s="15">
        <f t="shared" si="68"/>
        <v>0</v>
      </c>
    </row>
    <row r="370" spans="1:49" s="72" customFormat="1">
      <c r="A370" s="44" t="s">
        <v>1049</v>
      </c>
      <c r="B370" s="45" t="s">
        <v>1136</v>
      </c>
      <c r="C370" s="45" t="s">
        <v>1549</v>
      </c>
      <c r="D370" s="452" t="s">
        <v>2902</v>
      </c>
      <c r="E370" s="367" t="s">
        <v>1703</v>
      </c>
      <c r="F370" s="50"/>
      <c r="G370" s="468" t="s">
        <v>3062</v>
      </c>
      <c r="H370" s="50" t="s">
        <v>2335</v>
      </c>
      <c r="I370" s="42" t="s">
        <v>1047</v>
      </c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>
        <v>0</v>
      </c>
      <c r="V370" s="15">
        <v>0</v>
      </c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>
        <v>0</v>
      </c>
      <c r="AI370" s="15">
        <v>0</v>
      </c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>
        <v>0</v>
      </c>
      <c r="AV370" s="15">
        <v>0</v>
      </c>
      <c r="AW370" s="15">
        <f t="shared" si="68"/>
        <v>0</v>
      </c>
    </row>
    <row r="371" spans="1:49" s="72" customFormat="1">
      <c r="A371" s="44" t="s">
        <v>1049</v>
      </c>
      <c r="B371" s="45" t="s">
        <v>1136</v>
      </c>
      <c r="C371" s="45" t="s">
        <v>1549</v>
      </c>
      <c r="D371" s="452" t="s">
        <v>2902</v>
      </c>
      <c r="E371" s="367" t="s">
        <v>826</v>
      </c>
      <c r="F371" s="50"/>
      <c r="G371" s="468" t="s">
        <v>3062</v>
      </c>
      <c r="H371" s="50" t="s">
        <v>2335</v>
      </c>
      <c r="I371" s="42" t="s">
        <v>935</v>
      </c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>
        <v>0</v>
      </c>
      <c r="V371" s="15">
        <v>0</v>
      </c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>
        <v>0</v>
      </c>
      <c r="AI371" s="15">
        <v>0</v>
      </c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>
        <v>0</v>
      </c>
      <c r="AV371" s="15">
        <v>0</v>
      </c>
      <c r="AW371" s="15">
        <f t="shared" si="68"/>
        <v>0</v>
      </c>
    </row>
    <row r="372" spans="1:49" s="72" customFormat="1">
      <c r="A372" s="44" t="s">
        <v>1049</v>
      </c>
      <c r="B372" s="45" t="s">
        <v>1136</v>
      </c>
      <c r="C372" s="45" t="s">
        <v>1549</v>
      </c>
      <c r="D372" s="452" t="s">
        <v>2902</v>
      </c>
      <c r="E372" s="367" t="s">
        <v>1115</v>
      </c>
      <c r="F372" s="50"/>
      <c r="G372" s="468" t="s">
        <v>3062</v>
      </c>
      <c r="H372" s="50" t="s">
        <v>2335</v>
      </c>
      <c r="I372" s="42" t="s">
        <v>990</v>
      </c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>
        <v>0</v>
      </c>
      <c r="V372" s="15">
        <v>0</v>
      </c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>
        <v>0</v>
      </c>
      <c r="AI372" s="15">
        <v>0</v>
      </c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>
        <v>0</v>
      </c>
      <c r="AV372" s="15">
        <v>0</v>
      </c>
      <c r="AW372" s="15">
        <f t="shared" si="68"/>
        <v>0</v>
      </c>
    </row>
    <row r="373" spans="1:49" s="72" customFormat="1">
      <c r="A373" s="44" t="s">
        <v>1049</v>
      </c>
      <c r="B373" s="45" t="s">
        <v>1136</v>
      </c>
      <c r="C373" s="45" t="s">
        <v>1549</v>
      </c>
      <c r="D373" s="452" t="s">
        <v>2902</v>
      </c>
      <c r="E373" s="367" t="s">
        <v>1677</v>
      </c>
      <c r="F373" s="50"/>
      <c r="G373" s="468" t="s">
        <v>3062</v>
      </c>
      <c r="H373" s="50" t="s">
        <v>2335</v>
      </c>
      <c r="I373" s="42" t="s">
        <v>1688</v>
      </c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>
        <v>0</v>
      </c>
      <c r="V373" s="15">
        <v>0</v>
      </c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>
        <v>0</v>
      </c>
      <c r="AI373" s="15">
        <v>0</v>
      </c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>
        <v>0</v>
      </c>
      <c r="AV373" s="15">
        <v>0</v>
      </c>
      <c r="AW373" s="15">
        <f t="shared" si="68"/>
        <v>0</v>
      </c>
    </row>
    <row r="374" spans="1:49">
      <c r="A374" s="44" t="s">
        <v>1049</v>
      </c>
      <c r="B374" s="45" t="s">
        <v>1136</v>
      </c>
      <c r="C374" s="45" t="s">
        <v>1549</v>
      </c>
      <c r="D374" s="452" t="s">
        <v>2902</v>
      </c>
      <c r="E374" s="367" t="s">
        <v>1677</v>
      </c>
      <c r="F374" s="50" t="s">
        <v>61</v>
      </c>
      <c r="G374" s="468" t="s">
        <v>3062</v>
      </c>
      <c r="H374" s="50" t="s">
        <v>2335</v>
      </c>
      <c r="I374" s="42" t="s">
        <v>25</v>
      </c>
      <c r="U374" s="15">
        <v>0</v>
      </c>
      <c r="V374" s="15">
        <v>0</v>
      </c>
      <c r="AH374" s="15">
        <v>0</v>
      </c>
      <c r="AI374" s="15">
        <v>0</v>
      </c>
      <c r="AU374" s="15">
        <v>0</v>
      </c>
      <c r="AV374" s="15">
        <v>0</v>
      </c>
      <c r="AW374" s="15">
        <f t="shared" si="68"/>
        <v>0</v>
      </c>
    </row>
    <row r="375" spans="1:49" s="52" customFormat="1">
      <c r="A375" s="41"/>
      <c r="B375" s="341"/>
      <c r="C375" s="341"/>
      <c r="D375" s="369"/>
      <c r="E375" s="213"/>
      <c r="F375" s="65"/>
      <c r="G375" s="65"/>
      <c r="H375" s="65"/>
      <c r="I375" s="49" t="s">
        <v>3</v>
      </c>
      <c r="J375" s="6">
        <f>SUM(J376)</f>
        <v>0</v>
      </c>
      <c r="K375" s="6">
        <f t="shared" ref="K375:AT376" si="73">SUM(K376)</f>
        <v>0</v>
      </c>
      <c r="L375" s="6">
        <f t="shared" si="73"/>
        <v>0</v>
      </c>
      <c r="M375" s="6">
        <f t="shared" si="73"/>
        <v>0</v>
      </c>
      <c r="N375" s="6">
        <f t="shared" si="73"/>
        <v>0</v>
      </c>
      <c r="O375" s="6">
        <f t="shared" si="73"/>
        <v>0</v>
      </c>
      <c r="P375" s="6">
        <f t="shared" si="73"/>
        <v>0</v>
      </c>
      <c r="Q375" s="6">
        <f t="shared" si="73"/>
        <v>0</v>
      </c>
      <c r="R375" s="6">
        <f t="shared" si="73"/>
        <v>0</v>
      </c>
      <c r="S375" s="6">
        <f t="shared" si="73"/>
        <v>0</v>
      </c>
      <c r="T375" s="6">
        <f t="shared" si="73"/>
        <v>0</v>
      </c>
      <c r="U375" s="6">
        <v>0</v>
      </c>
      <c r="V375" s="6">
        <v>0</v>
      </c>
      <c r="W375" s="6">
        <f>SUM(W376)</f>
        <v>0</v>
      </c>
      <c r="X375" s="6">
        <f t="shared" si="73"/>
        <v>0</v>
      </c>
      <c r="Y375" s="6">
        <f t="shared" si="73"/>
        <v>0</v>
      </c>
      <c r="Z375" s="6">
        <f t="shared" si="73"/>
        <v>0</v>
      </c>
      <c r="AA375" s="6">
        <f t="shared" si="73"/>
        <v>0</v>
      </c>
      <c r="AB375" s="6">
        <f t="shared" si="73"/>
        <v>0</v>
      </c>
      <c r="AC375" s="6">
        <f t="shared" si="73"/>
        <v>0</v>
      </c>
      <c r="AD375" s="6">
        <f t="shared" si="73"/>
        <v>0</v>
      </c>
      <c r="AE375" s="6">
        <f t="shared" si="73"/>
        <v>0</v>
      </c>
      <c r="AF375" s="6">
        <f t="shared" si="73"/>
        <v>0</v>
      </c>
      <c r="AG375" s="6">
        <f t="shared" si="73"/>
        <v>0</v>
      </c>
      <c r="AH375" s="6">
        <v>0</v>
      </c>
      <c r="AI375" s="6">
        <v>0</v>
      </c>
      <c r="AJ375" s="6">
        <f>SUM(AJ376)</f>
        <v>0</v>
      </c>
      <c r="AK375" s="6">
        <f t="shared" si="73"/>
        <v>0</v>
      </c>
      <c r="AL375" s="6">
        <f t="shared" si="73"/>
        <v>0</v>
      </c>
      <c r="AM375" s="6">
        <f t="shared" si="73"/>
        <v>0</v>
      </c>
      <c r="AN375" s="6">
        <f t="shared" si="73"/>
        <v>0</v>
      </c>
      <c r="AO375" s="6">
        <f t="shared" si="73"/>
        <v>0</v>
      </c>
      <c r="AP375" s="6">
        <f t="shared" si="73"/>
        <v>0</v>
      </c>
      <c r="AQ375" s="6">
        <f t="shared" si="73"/>
        <v>0</v>
      </c>
      <c r="AR375" s="6">
        <f t="shared" si="73"/>
        <v>0</v>
      </c>
      <c r="AS375" s="6">
        <f t="shared" si="73"/>
        <v>0</v>
      </c>
      <c r="AT375" s="6">
        <f t="shared" si="73"/>
        <v>0</v>
      </c>
      <c r="AU375" s="6">
        <v>0</v>
      </c>
      <c r="AV375" s="6">
        <v>0</v>
      </c>
      <c r="AW375" s="6">
        <f t="shared" si="68"/>
        <v>0</v>
      </c>
    </row>
    <row r="376" spans="1:49" s="52" customFormat="1">
      <c r="A376" s="44" t="s">
        <v>1049</v>
      </c>
      <c r="B376" s="45" t="s">
        <v>1136</v>
      </c>
      <c r="C376" s="45" t="s">
        <v>1549</v>
      </c>
      <c r="D376" s="452" t="s">
        <v>2902</v>
      </c>
      <c r="E376" s="213" t="s">
        <v>833</v>
      </c>
      <c r="F376" s="65"/>
      <c r="G376" s="65"/>
      <c r="H376" s="65"/>
      <c r="I376" s="53" t="s">
        <v>1</v>
      </c>
      <c r="J376" s="200">
        <f>SUM(J377)</f>
        <v>0</v>
      </c>
      <c r="K376" s="200">
        <f t="shared" si="73"/>
        <v>0</v>
      </c>
      <c r="L376" s="200">
        <f t="shared" si="73"/>
        <v>0</v>
      </c>
      <c r="M376" s="200">
        <f t="shared" si="73"/>
        <v>0</v>
      </c>
      <c r="N376" s="200">
        <f t="shared" si="73"/>
        <v>0</v>
      </c>
      <c r="O376" s="200">
        <f t="shared" si="73"/>
        <v>0</v>
      </c>
      <c r="P376" s="200">
        <f t="shared" si="73"/>
        <v>0</v>
      </c>
      <c r="Q376" s="200">
        <f t="shared" si="73"/>
        <v>0</v>
      </c>
      <c r="R376" s="200">
        <f t="shared" si="73"/>
        <v>0</v>
      </c>
      <c r="S376" s="200">
        <f t="shared" si="73"/>
        <v>0</v>
      </c>
      <c r="T376" s="200">
        <f t="shared" si="73"/>
        <v>0</v>
      </c>
      <c r="U376" s="200">
        <v>0</v>
      </c>
      <c r="V376" s="200">
        <v>0</v>
      </c>
      <c r="W376" s="200">
        <f>SUM(W377)</f>
        <v>0</v>
      </c>
      <c r="X376" s="200">
        <f t="shared" si="73"/>
        <v>0</v>
      </c>
      <c r="Y376" s="200">
        <f t="shared" si="73"/>
        <v>0</v>
      </c>
      <c r="Z376" s="200">
        <f t="shared" si="73"/>
        <v>0</v>
      </c>
      <c r="AA376" s="200">
        <f t="shared" si="73"/>
        <v>0</v>
      </c>
      <c r="AB376" s="200">
        <f t="shared" si="73"/>
        <v>0</v>
      </c>
      <c r="AC376" s="200">
        <f t="shared" si="73"/>
        <v>0</v>
      </c>
      <c r="AD376" s="200">
        <f t="shared" si="73"/>
        <v>0</v>
      </c>
      <c r="AE376" s="200">
        <f t="shared" si="73"/>
        <v>0</v>
      </c>
      <c r="AF376" s="200">
        <f t="shared" si="73"/>
        <v>0</v>
      </c>
      <c r="AG376" s="200">
        <f t="shared" si="73"/>
        <v>0</v>
      </c>
      <c r="AH376" s="200">
        <v>0</v>
      </c>
      <c r="AI376" s="200">
        <v>0</v>
      </c>
      <c r="AJ376" s="200">
        <f>SUM(AJ377)</f>
        <v>0</v>
      </c>
      <c r="AK376" s="200">
        <f t="shared" si="73"/>
        <v>0</v>
      </c>
      <c r="AL376" s="200">
        <f t="shared" si="73"/>
        <v>0</v>
      </c>
      <c r="AM376" s="200">
        <f t="shared" si="73"/>
        <v>0</v>
      </c>
      <c r="AN376" s="200">
        <f t="shared" si="73"/>
        <v>0</v>
      </c>
      <c r="AO376" s="200">
        <f t="shared" si="73"/>
        <v>0</v>
      </c>
      <c r="AP376" s="200">
        <f t="shared" si="73"/>
        <v>0</v>
      </c>
      <c r="AQ376" s="200">
        <f t="shared" si="73"/>
        <v>0</v>
      </c>
      <c r="AR376" s="200">
        <f t="shared" si="73"/>
        <v>0</v>
      </c>
      <c r="AS376" s="200">
        <f t="shared" si="73"/>
        <v>0</v>
      </c>
      <c r="AT376" s="200">
        <f t="shared" si="73"/>
        <v>0</v>
      </c>
      <c r="AU376" s="200">
        <v>0</v>
      </c>
      <c r="AV376" s="200">
        <v>0</v>
      </c>
      <c r="AW376" s="200">
        <f t="shared" si="68"/>
        <v>0</v>
      </c>
    </row>
    <row r="377" spans="1:49" s="59" customFormat="1">
      <c r="A377" s="44" t="s">
        <v>1049</v>
      </c>
      <c r="B377" s="45" t="s">
        <v>1136</v>
      </c>
      <c r="C377" s="77" t="s">
        <v>1549</v>
      </c>
      <c r="D377" s="452" t="s">
        <v>2902</v>
      </c>
      <c r="E377" s="57" t="s">
        <v>1517</v>
      </c>
      <c r="F377" s="58"/>
      <c r="G377" s="468" t="s">
        <v>3062</v>
      </c>
      <c r="H377" s="58" t="s">
        <v>2335</v>
      </c>
      <c r="I377" s="188" t="s">
        <v>2584</v>
      </c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>
        <v>0</v>
      </c>
      <c r="V377" s="13">
        <v>0</v>
      </c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>
        <v>0</v>
      </c>
      <c r="AI377" s="13">
        <v>0</v>
      </c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3">
        <v>0</v>
      </c>
      <c r="AV377" s="13">
        <v>0</v>
      </c>
      <c r="AW377" s="13">
        <f t="shared" si="68"/>
        <v>0</v>
      </c>
    </row>
    <row r="378" spans="1:49" s="72" customFormat="1">
      <c r="A378" s="44"/>
      <c r="B378" s="45"/>
      <c r="C378" s="45"/>
      <c r="D378" s="45"/>
      <c r="E378" s="531"/>
      <c r="F378" s="50"/>
      <c r="G378" s="50"/>
      <c r="H378" s="50"/>
      <c r="I378" s="42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>
        <v>0</v>
      </c>
      <c r="V378" s="15">
        <v>0</v>
      </c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>
        <v>0</v>
      </c>
      <c r="AI378" s="15">
        <v>0</v>
      </c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>
        <v>0</v>
      </c>
      <c r="AV378" s="15">
        <v>0</v>
      </c>
      <c r="AW378" s="15">
        <f t="shared" si="68"/>
        <v>0</v>
      </c>
    </row>
    <row r="379" spans="1:49" s="72" customFormat="1">
      <c r="A379" s="48"/>
      <c r="B379" s="42"/>
      <c r="C379" s="42"/>
      <c r="D379" s="42"/>
      <c r="E379" s="531"/>
      <c r="F379" s="50"/>
      <c r="G379" s="50"/>
      <c r="H379" s="50"/>
      <c r="I379" s="49" t="s">
        <v>1299</v>
      </c>
      <c r="J379" s="12">
        <f>SUM(J353,J375)</f>
        <v>0</v>
      </c>
      <c r="K379" s="12">
        <f t="shared" ref="K379:AT379" si="74">SUM(K353,K375)</f>
        <v>0</v>
      </c>
      <c r="L379" s="12">
        <f t="shared" si="74"/>
        <v>0</v>
      </c>
      <c r="M379" s="12">
        <f t="shared" si="74"/>
        <v>0</v>
      </c>
      <c r="N379" s="12">
        <f t="shared" si="74"/>
        <v>0</v>
      </c>
      <c r="O379" s="12">
        <f t="shared" si="74"/>
        <v>0</v>
      </c>
      <c r="P379" s="12">
        <f t="shared" si="74"/>
        <v>0</v>
      </c>
      <c r="Q379" s="12">
        <f t="shared" si="74"/>
        <v>0</v>
      </c>
      <c r="R379" s="12">
        <f t="shared" si="74"/>
        <v>0</v>
      </c>
      <c r="S379" s="12">
        <f t="shared" si="74"/>
        <v>0</v>
      </c>
      <c r="T379" s="12">
        <f t="shared" si="74"/>
        <v>0</v>
      </c>
      <c r="U379" s="12">
        <v>0</v>
      </c>
      <c r="V379" s="12">
        <v>0</v>
      </c>
      <c r="W379" s="12">
        <f>SUM(W353,W375)</f>
        <v>0</v>
      </c>
      <c r="X379" s="12">
        <f t="shared" si="74"/>
        <v>0</v>
      </c>
      <c r="Y379" s="12">
        <f t="shared" si="74"/>
        <v>0</v>
      </c>
      <c r="Z379" s="12">
        <f t="shared" si="74"/>
        <v>0</v>
      </c>
      <c r="AA379" s="12">
        <f t="shared" si="74"/>
        <v>0</v>
      </c>
      <c r="AB379" s="12">
        <f t="shared" si="74"/>
        <v>0</v>
      </c>
      <c r="AC379" s="12">
        <f t="shared" si="74"/>
        <v>0</v>
      </c>
      <c r="AD379" s="12">
        <f t="shared" si="74"/>
        <v>0</v>
      </c>
      <c r="AE379" s="12">
        <f t="shared" si="74"/>
        <v>0</v>
      </c>
      <c r="AF379" s="12">
        <f t="shared" si="74"/>
        <v>0</v>
      </c>
      <c r="AG379" s="12">
        <f t="shared" si="74"/>
        <v>0</v>
      </c>
      <c r="AH379" s="12">
        <v>0</v>
      </c>
      <c r="AI379" s="12">
        <v>0</v>
      </c>
      <c r="AJ379" s="12">
        <f>SUM(AJ353,AJ375)</f>
        <v>0</v>
      </c>
      <c r="AK379" s="12">
        <f t="shared" si="74"/>
        <v>0</v>
      </c>
      <c r="AL379" s="12">
        <f t="shared" si="74"/>
        <v>0</v>
      </c>
      <c r="AM379" s="12">
        <f t="shared" si="74"/>
        <v>0</v>
      </c>
      <c r="AN379" s="12">
        <f t="shared" si="74"/>
        <v>0</v>
      </c>
      <c r="AO379" s="12">
        <f t="shared" si="74"/>
        <v>0</v>
      </c>
      <c r="AP379" s="12">
        <f t="shared" si="74"/>
        <v>0</v>
      </c>
      <c r="AQ379" s="12">
        <f t="shared" si="74"/>
        <v>0</v>
      </c>
      <c r="AR379" s="12">
        <f t="shared" si="74"/>
        <v>0</v>
      </c>
      <c r="AS379" s="12">
        <f t="shared" si="74"/>
        <v>0</v>
      </c>
      <c r="AT379" s="12">
        <f t="shared" si="74"/>
        <v>0</v>
      </c>
      <c r="AU379" s="12">
        <v>0</v>
      </c>
      <c r="AV379" s="12">
        <v>0</v>
      </c>
      <c r="AW379" s="12">
        <f t="shared" si="68"/>
        <v>0</v>
      </c>
    </row>
    <row r="380" spans="1:49" s="72" customFormat="1">
      <c r="A380" s="48"/>
      <c r="B380" s="42"/>
      <c r="C380" s="42"/>
      <c r="D380" s="42"/>
      <c r="E380" s="531"/>
      <c r="F380" s="50"/>
      <c r="G380" s="50"/>
      <c r="H380" s="50"/>
      <c r="I380" s="42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</row>
    <row r="381" spans="1:49">
      <c r="A381" s="48"/>
      <c r="B381" s="42"/>
      <c r="C381" s="42"/>
      <c r="D381" s="42"/>
      <c r="E381" s="531"/>
      <c r="F381" s="50"/>
      <c r="G381" s="50"/>
      <c r="H381" s="50"/>
      <c r="I381" s="146" t="s">
        <v>970</v>
      </c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  <c r="AW381" s="29"/>
    </row>
    <row r="382" spans="1:49" ht="13.5" thickBot="1">
      <c r="A382" s="48"/>
      <c r="B382" s="42"/>
      <c r="C382" s="42"/>
      <c r="D382" s="42"/>
      <c r="E382" s="531"/>
      <c r="F382" s="50"/>
      <c r="G382" s="50"/>
      <c r="H382" s="50"/>
      <c r="I382" s="146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  <c r="AS382" s="29"/>
      <c r="AT382" s="29"/>
      <c r="AU382" s="29"/>
      <c r="AV382" s="29"/>
      <c r="AW382" s="29"/>
    </row>
    <row r="383" spans="1:49" ht="35.25" customHeight="1" thickTop="1" thickBot="1">
      <c r="A383" s="48"/>
      <c r="B383" s="42"/>
      <c r="C383" s="42"/>
      <c r="D383" s="42"/>
      <c r="E383" s="531"/>
      <c r="F383" s="50"/>
      <c r="G383" s="50"/>
      <c r="H383" s="50"/>
      <c r="I383" s="5" t="s">
        <v>2331</v>
      </c>
      <c r="J383" s="364" t="s">
        <v>2891</v>
      </c>
      <c r="K383" s="364" t="s">
        <v>2879</v>
      </c>
      <c r="L383" s="364" t="s">
        <v>2880</v>
      </c>
      <c r="M383" s="364" t="s">
        <v>2881</v>
      </c>
      <c r="N383" s="364" t="s">
        <v>2882</v>
      </c>
      <c r="O383" s="364" t="s">
        <v>2883</v>
      </c>
      <c r="P383" s="364" t="s">
        <v>2884</v>
      </c>
      <c r="Q383" s="364" t="s">
        <v>2885</v>
      </c>
      <c r="R383" s="364" t="s">
        <v>2886</v>
      </c>
      <c r="S383" s="364" t="s">
        <v>2887</v>
      </c>
      <c r="T383" s="364" t="s">
        <v>2888</v>
      </c>
      <c r="U383" s="364" t="s">
        <v>2889</v>
      </c>
      <c r="V383" s="364" t="s">
        <v>2890</v>
      </c>
      <c r="W383" s="365" t="s">
        <v>2893</v>
      </c>
      <c r="X383" s="365" t="s">
        <v>2879</v>
      </c>
      <c r="Y383" s="365" t="s">
        <v>2880</v>
      </c>
      <c r="Z383" s="365" t="s">
        <v>2881</v>
      </c>
      <c r="AA383" s="365" t="s">
        <v>2882</v>
      </c>
      <c r="AB383" s="365" t="s">
        <v>2883</v>
      </c>
      <c r="AC383" s="365" t="s">
        <v>2884</v>
      </c>
      <c r="AD383" s="365" t="s">
        <v>2885</v>
      </c>
      <c r="AE383" s="365" t="s">
        <v>2886</v>
      </c>
      <c r="AF383" s="365" t="s">
        <v>2887</v>
      </c>
      <c r="AG383" s="365" t="s">
        <v>2888</v>
      </c>
      <c r="AH383" s="365" t="s">
        <v>2889</v>
      </c>
      <c r="AI383" s="365" t="s">
        <v>2890</v>
      </c>
      <c r="AJ383" s="366" t="s">
        <v>2892</v>
      </c>
      <c r="AK383" s="366" t="s">
        <v>2879</v>
      </c>
      <c r="AL383" s="366" t="s">
        <v>2880</v>
      </c>
      <c r="AM383" s="366" t="s">
        <v>2881</v>
      </c>
      <c r="AN383" s="366" t="s">
        <v>2882</v>
      </c>
      <c r="AO383" s="366" t="s">
        <v>2883</v>
      </c>
      <c r="AP383" s="366" t="s">
        <v>2884</v>
      </c>
      <c r="AQ383" s="366" t="s">
        <v>2885</v>
      </c>
      <c r="AR383" s="366" t="s">
        <v>2886</v>
      </c>
      <c r="AS383" s="366" t="s">
        <v>2887</v>
      </c>
      <c r="AT383" s="366" t="s">
        <v>2888</v>
      </c>
      <c r="AU383" s="366" t="s">
        <v>2889</v>
      </c>
      <c r="AV383" s="366" t="s">
        <v>2890</v>
      </c>
      <c r="AW383" s="368" t="s">
        <v>2895</v>
      </c>
    </row>
    <row r="384" spans="1:49">
      <c r="A384" s="48"/>
      <c r="B384" s="42"/>
      <c r="C384" s="42"/>
      <c r="D384" s="42"/>
      <c r="E384" s="531"/>
      <c r="F384" s="50"/>
      <c r="G384" s="50"/>
      <c r="H384" s="50"/>
      <c r="I384" s="34"/>
      <c r="J384" s="202" t="s">
        <v>1224</v>
      </c>
      <c r="K384" s="202">
        <v>1</v>
      </c>
      <c r="L384" s="202">
        <v>2</v>
      </c>
      <c r="M384" s="202">
        <v>3</v>
      </c>
      <c r="N384" s="202">
        <v>4</v>
      </c>
      <c r="O384" s="202">
        <v>5</v>
      </c>
      <c r="P384" s="202">
        <v>6</v>
      </c>
      <c r="Q384" s="202">
        <v>7</v>
      </c>
      <c r="R384" s="202">
        <v>8</v>
      </c>
      <c r="S384" s="202">
        <v>9</v>
      </c>
      <c r="T384" s="202">
        <v>10</v>
      </c>
      <c r="U384" s="202">
        <v>13</v>
      </c>
      <c r="V384" s="202">
        <v>14</v>
      </c>
      <c r="W384" s="202" t="s">
        <v>1224</v>
      </c>
      <c r="X384" s="202">
        <v>1</v>
      </c>
      <c r="Y384" s="202">
        <v>2</v>
      </c>
      <c r="Z384" s="202">
        <v>3</v>
      </c>
      <c r="AA384" s="202">
        <v>4</v>
      </c>
      <c r="AB384" s="202">
        <v>5</v>
      </c>
      <c r="AC384" s="202">
        <v>6</v>
      </c>
      <c r="AD384" s="202">
        <v>7</v>
      </c>
      <c r="AE384" s="202">
        <v>8</v>
      </c>
      <c r="AF384" s="202">
        <v>9</v>
      </c>
      <c r="AG384" s="202">
        <v>10</v>
      </c>
      <c r="AH384" s="202">
        <v>13</v>
      </c>
      <c r="AI384" s="202">
        <v>14</v>
      </c>
      <c r="AJ384" s="202" t="s">
        <v>1224</v>
      </c>
      <c r="AK384" s="202">
        <v>1</v>
      </c>
      <c r="AL384" s="202">
        <v>2</v>
      </c>
      <c r="AM384" s="202">
        <v>3</v>
      </c>
      <c r="AN384" s="202">
        <v>4</v>
      </c>
      <c r="AO384" s="202">
        <v>5</v>
      </c>
      <c r="AP384" s="202">
        <v>6</v>
      </c>
      <c r="AQ384" s="202">
        <v>7</v>
      </c>
      <c r="AR384" s="202">
        <v>8</v>
      </c>
      <c r="AS384" s="202">
        <v>9</v>
      </c>
      <c r="AT384" s="202">
        <v>10</v>
      </c>
      <c r="AU384" s="202">
        <v>13</v>
      </c>
      <c r="AV384" s="202">
        <v>14</v>
      </c>
      <c r="AW384" s="202">
        <v>15</v>
      </c>
    </row>
    <row r="385" spans="1:49">
      <c r="A385" s="48"/>
      <c r="B385" s="42"/>
      <c r="C385" s="42"/>
      <c r="D385" s="42"/>
      <c r="E385" s="531"/>
      <c r="F385" s="50"/>
      <c r="G385" s="50"/>
      <c r="H385" s="50"/>
      <c r="I385" s="276" t="s">
        <v>2336</v>
      </c>
      <c r="J385" s="277">
        <f>SUM(J379)</f>
        <v>0</v>
      </c>
      <c r="K385" s="277">
        <f t="shared" ref="K385:AT385" si="75">SUM(K379)</f>
        <v>0</v>
      </c>
      <c r="L385" s="277">
        <f t="shared" si="75"/>
        <v>0</v>
      </c>
      <c r="M385" s="277">
        <f t="shared" si="75"/>
        <v>0</v>
      </c>
      <c r="N385" s="277">
        <f t="shared" si="75"/>
        <v>0</v>
      </c>
      <c r="O385" s="277">
        <f t="shared" si="75"/>
        <v>0</v>
      </c>
      <c r="P385" s="277">
        <f t="shared" si="75"/>
        <v>0</v>
      </c>
      <c r="Q385" s="277">
        <f t="shared" si="75"/>
        <v>0</v>
      </c>
      <c r="R385" s="277">
        <f t="shared" si="75"/>
        <v>0</v>
      </c>
      <c r="S385" s="277">
        <f t="shared" si="75"/>
        <v>0</v>
      </c>
      <c r="T385" s="277">
        <f t="shared" si="75"/>
        <v>0</v>
      </c>
      <c r="U385" s="277">
        <v>0</v>
      </c>
      <c r="V385" s="277">
        <v>0</v>
      </c>
      <c r="W385" s="277">
        <f>SUM(W379)</f>
        <v>0</v>
      </c>
      <c r="X385" s="277">
        <f t="shared" si="75"/>
        <v>0</v>
      </c>
      <c r="Y385" s="277">
        <f t="shared" si="75"/>
        <v>0</v>
      </c>
      <c r="Z385" s="277">
        <f t="shared" si="75"/>
        <v>0</v>
      </c>
      <c r="AA385" s="277">
        <f t="shared" si="75"/>
        <v>0</v>
      </c>
      <c r="AB385" s="277">
        <f t="shared" si="75"/>
        <v>0</v>
      </c>
      <c r="AC385" s="277">
        <f t="shared" si="75"/>
        <v>0</v>
      </c>
      <c r="AD385" s="277">
        <f t="shared" si="75"/>
        <v>0</v>
      </c>
      <c r="AE385" s="277">
        <f t="shared" si="75"/>
        <v>0</v>
      </c>
      <c r="AF385" s="277">
        <f t="shared" si="75"/>
        <v>0</v>
      </c>
      <c r="AG385" s="277">
        <f t="shared" si="75"/>
        <v>0</v>
      </c>
      <c r="AH385" s="277">
        <v>0</v>
      </c>
      <c r="AI385" s="277">
        <v>0</v>
      </c>
      <c r="AJ385" s="277">
        <f>SUM(AJ379)</f>
        <v>0</v>
      </c>
      <c r="AK385" s="277">
        <f t="shared" si="75"/>
        <v>0</v>
      </c>
      <c r="AL385" s="277">
        <f t="shared" si="75"/>
        <v>0</v>
      </c>
      <c r="AM385" s="277">
        <f t="shared" si="75"/>
        <v>0</v>
      </c>
      <c r="AN385" s="277">
        <f t="shared" si="75"/>
        <v>0</v>
      </c>
      <c r="AO385" s="277">
        <f t="shared" si="75"/>
        <v>0</v>
      </c>
      <c r="AP385" s="277">
        <f t="shared" si="75"/>
        <v>0</v>
      </c>
      <c r="AQ385" s="277">
        <f t="shared" si="75"/>
        <v>0</v>
      </c>
      <c r="AR385" s="277">
        <f t="shared" si="75"/>
        <v>0</v>
      </c>
      <c r="AS385" s="277">
        <f t="shared" si="75"/>
        <v>0</v>
      </c>
      <c r="AT385" s="277">
        <f t="shared" si="75"/>
        <v>0</v>
      </c>
      <c r="AU385" s="277">
        <v>0</v>
      </c>
      <c r="AV385" s="277">
        <v>0</v>
      </c>
      <c r="AW385" s="277">
        <f>U385+AH385+AU385</f>
        <v>0</v>
      </c>
    </row>
    <row r="386" spans="1:49">
      <c r="A386" s="48"/>
      <c r="B386" s="42"/>
      <c r="C386" s="42"/>
      <c r="D386" s="42"/>
      <c r="E386" s="531"/>
      <c r="F386" s="50"/>
      <c r="G386" s="50"/>
      <c r="H386" s="50"/>
      <c r="I386" s="276"/>
      <c r="J386" s="277"/>
      <c r="K386" s="277"/>
      <c r="L386" s="277"/>
      <c r="M386" s="277"/>
      <c r="N386" s="277"/>
      <c r="O386" s="277"/>
      <c r="P386" s="277"/>
      <c r="Q386" s="277"/>
      <c r="R386" s="277"/>
      <c r="S386" s="277"/>
      <c r="T386" s="277"/>
      <c r="U386" s="277">
        <v>0</v>
      </c>
      <c r="V386" s="277">
        <v>0</v>
      </c>
      <c r="W386" s="277"/>
      <c r="X386" s="277"/>
      <c r="Y386" s="277"/>
      <c r="Z386" s="277"/>
      <c r="AA386" s="277"/>
      <c r="AB386" s="277"/>
      <c r="AC386" s="277"/>
      <c r="AD386" s="277"/>
      <c r="AE386" s="277"/>
      <c r="AF386" s="277"/>
      <c r="AG386" s="277"/>
      <c r="AH386" s="277">
        <v>0</v>
      </c>
      <c r="AI386" s="277">
        <v>0</v>
      </c>
      <c r="AJ386" s="277"/>
      <c r="AK386" s="277"/>
      <c r="AL386" s="277"/>
      <c r="AM386" s="277"/>
      <c r="AN386" s="277"/>
      <c r="AO386" s="277"/>
      <c r="AP386" s="277"/>
      <c r="AQ386" s="277"/>
      <c r="AR386" s="277"/>
      <c r="AS386" s="277"/>
      <c r="AT386" s="277"/>
      <c r="AU386" s="277">
        <v>0</v>
      </c>
      <c r="AV386" s="277">
        <v>0</v>
      </c>
      <c r="AW386" s="277">
        <f>U386+AH386+AU386</f>
        <v>0</v>
      </c>
    </row>
    <row r="387" spans="1:49">
      <c r="A387" s="48"/>
      <c r="B387" s="42"/>
      <c r="C387" s="42"/>
      <c r="D387" s="42"/>
      <c r="E387" s="531"/>
      <c r="F387" s="50"/>
      <c r="G387" s="50"/>
      <c r="H387" s="50"/>
      <c r="I387" s="276"/>
      <c r="J387" s="277"/>
      <c r="K387" s="277"/>
      <c r="L387" s="277"/>
      <c r="M387" s="277"/>
      <c r="N387" s="277"/>
      <c r="O387" s="277"/>
      <c r="P387" s="277"/>
      <c r="Q387" s="277"/>
      <c r="R387" s="277"/>
      <c r="S387" s="277"/>
      <c r="T387" s="277"/>
      <c r="U387" s="277">
        <v>0</v>
      </c>
      <c r="V387" s="277">
        <v>0</v>
      </c>
      <c r="W387" s="277"/>
      <c r="X387" s="277"/>
      <c r="Y387" s="277"/>
      <c r="Z387" s="277"/>
      <c r="AA387" s="277"/>
      <c r="AB387" s="277"/>
      <c r="AC387" s="277"/>
      <c r="AD387" s="277"/>
      <c r="AE387" s="277"/>
      <c r="AF387" s="277"/>
      <c r="AG387" s="277"/>
      <c r="AH387" s="277">
        <v>0</v>
      </c>
      <c r="AI387" s="277">
        <v>0</v>
      </c>
      <c r="AJ387" s="277"/>
      <c r="AK387" s="277"/>
      <c r="AL387" s="277"/>
      <c r="AM387" s="277"/>
      <c r="AN387" s="277"/>
      <c r="AO387" s="277"/>
      <c r="AP387" s="277"/>
      <c r="AQ387" s="277"/>
      <c r="AR387" s="277"/>
      <c r="AS387" s="277"/>
      <c r="AT387" s="277"/>
      <c r="AU387" s="277">
        <v>0</v>
      </c>
      <c r="AV387" s="277">
        <v>0</v>
      </c>
      <c r="AW387" s="277">
        <f>U387+AH387+AU387</f>
        <v>0</v>
      </c>
    </row>
    <row r="388" spans="1:49">
      <c r="A388" s="48"/>
      <c r="B388" s="42"/>
      <c r="C388" s="42"/>
      <c r="D388" s="42"/>
      <c r="E388" s="531"/>
      <c r="F388" s="50"/>
      <c r="G388" s="50"/>
      <c r="H388" s="50"/>
      <c r="I388" s="276"/>
      <c r="J388" s="277"/>
      <c r="K388" s="277"/>
      <c r="L388" s="277"/>
      <c r="M388" s="277"/>
      <c r="N388" s="277"/>
      <c r="O388" s="277"/>
      <c r="P388" s="277"/>
      <c r="Q388" s="277"/>
      <c r="R388" s="277"/>
      <c r="S388" s="277"/>
      <c r="T388" s="277"/>
      <c r="U388" s="277">
        <v>0</v>
      </c>
      <c r="V388" s="277">
        <v>0</v>
      </c>
      <c r="W388" s="277"/>
      <c r="X388" s="277"/>
      <c r="Y388" s="277"/>
      <c r="Z388" s="277"/>
      <c r="AA388" s="277"/>
      <c r="AB388" s="277"/>
      <c r="AC388" s="277"/>
      <c r="AD388" s="277"/>
      <c r="AE388" s="277"/>
      <c r="AF388" s="277"/>
      <c r="AG388" s="277"/>
      <c r="AH388" s="277">
        <v>0</v>
      </c>
      <c r="AI388" s="277">
        <v>0</v>
      </c>
      <c r="AJ388" s="277"/>
      <c r="AK388" s="277"/>
      <c r="AL388" s="277"/>
      <c r="AM388" s="277"/>
      <c r="AN388" s="277"/>
      <c r="AO388" s="277"/>
      <c r="AP388" s="277"/>
      <c r="AQ388" s="277"/>
      <c r="AR388" s="277"/>
      <c r="AS388" s="277"/>
      <c r="AT388" s="277"/>
      <c r="AU388" s="277">
        <v>0</v>
      </c>
      <c r="AV388" s="277">
        <v>0</v>
      </c>
      <c r="AW388" s="277">
        <f>U388+AH388+AU388</f>
        <v>0</v>
      </c>
    </row>
    <row r="389" spans="1:49">
      <c r="A389" s="48"/>
      <c r="B389" s="42"/>
      <c r="C389" s="42"/>
      <c r="D389" s="42"/>
      <c r="E389" s="531"/>
      <c r="F389" s="50"/>
      <c r="G389" s="50"/>
      <c r="H389" s="50"/>
      <c r="I389" s="276" t="s">
        <v>1631</v>
      </c>
      <c r="J389" s="277">
        <f>SUM(J385:J388)</f>
        <v>0</v>
      </c>
      <c r="K389" s="277">
        <f t="shared" ref="K389:AT389" si="76">SUM(K385:K388)</f>
        <v>0</v>
      </c>
      <c r="L389" s="277">
        <f t="shared" si="76"/>
        <v>0</v>
      </c>
      <c r="M389" s="277">
        <f t="shared" si="76"/>
        <v>0</v>
      </c>
      <c r="N389" s="277">
        <f t="shared" si="76"/>
        <v>0</v>
      </c>
      <c r="O389" s="277">
        <f t="shared" si="76"/>
        <v>0</v>
      </c>
      <c r="P389" s="277">
        <f t="shared" si="76"/>
        <v>0</v>
      </c>
      <c r="Q389" s="277">
        <f t="shared" si="76"/>
        <v>0</v>
      </c>
      <c r="R389" s="277">
        <f t="shared" si="76"/>
        <v>0</v>
      </c>
      <c r="S389" s="277">
        <f t="shared" si="76"/>
        <v>0</v>
      </c>
      <c r="T389" s="277">
        <f t="shared" si="76"/>
        <v>0</v>
      </c>
      <c r="U389" s="277">
        <v>0</v>
      </c>
      <c r="V389" s="277">
        <v>0</v>
      </c>
      <c r="W389" s="277">
        <f>SUM(W385:W388)</f>
        <v>0</v>
      </c>
      <c r="X389" s="277">
        <f t="shared" si="76"/>
        <v>0</v>
      </c>
      <c r="Y389" s="277">
        <f t="shared" si="76"/>
        <v>0</v>
      </c>
      <c r="Z389" s="277">
        <f t="shared" si="76"/>
        <v>0</v>
      </c>
      <c r="AA389" s="277">
        <f t="shared" si="76"/>
        <v>0</v>
      </c>
      <c r="AB389" s="277">
        <f t="shared" si="76"/>
        <v>0</v>
      </c>
      <c r="AC389" s="277">
        <f t="shared" si="76"/>
        <v>0</v>
      </c>
      <c r="AD389" s="277">
        <f t="shared" si="76"/>
        <v>0</v>
      </c>
      <c r="AE389" s="277">
        <f t="shared" si="76"/>
        <v>0</v>
      </c>
      <c r="AF389" s="277">
        <f t="shared" si="76"/>
        <v>0</v>
      </c>
      <c r="AG389" s="277">
        <f t="shared" si="76"/>
        <v>0</v>
      </c>
      <c r="AH389" s="277">
        <v>0</v>
      </c>
      <c r="AI389" s="277">
        <v>0</v>
      </c>
      <c r="AJ389" s="277">
        <f>SUM(AJ385:AJ388)</f>
        <v>0</v>
      </c>
      <c r="AK389" s="277">
        <f t="shared" si="76"/>
        <v>0</v>
      </c>
      <c r="AL389" s="277">
        <f t="shared" si="76"/>
        <v>0</v>
      </c>
      <c r="AM389" s="277">
        <f t="shared" si="76"/>
        <v>0</v>
      </c>
      <c r="AN389" s="277">
        <f t="shared" si="76"/>
        <v>0</v>
      </c>
      <c r="AO389" s="277">
        <f t="shared" si="76"/>
        <v>0</v>
      </c>
      <c r="AP389" s="277">
        <f t="shared" si="76"/>
        <v>0</v>
      </c>
      <c r="AQ389" s="277">
        <f t="shared" si="76"/>
        <v>0</v>
      </c>
      <c r="AR389" s="277">
        <f t="shared" si="76"/>
        <v>0</v>
      </c>
      <c r="AS389" s="277">
        <f t="shared" si="76"/>
        <v>0</v>
      </c>
      <c r="AT389" s="277">
        <f t="shared" si="76"/>
        <v>0</v>
      </c>
      <c r="AU389" s="277">
        <v>0</v>
      </c>
      <c r="AV389" s="277">
        <v>0</v>
      </c>
      <c r="AW389" s="277">
        <f>U389+AH389+AU389</f>
        <v>0</v>
      </c>
    </row>
    <row r="390" spans="1:49">
      <c r="A390" s="48"/>
      <c r="B390" s="42"/>
      <c r="C390" s="42"/>
      <c r="D390" s="42"/>
      <c r="E390" s="531"/>
      <c r="F390" s="50"/>
      <c r="G390" s="50"/>
      <c r="H390" s="50"/>
      <c r="I390" s="146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  <c r="AS390" s="29"/>
      <c r="AT390" s="29"/>
      <c r="AU390" s="29"/>
      <c r="AV390" s="29"/>
      <c r="AW390" s="29"/>
    </row>
    <row r="391" spans="1:49">
      <c r="A391" s="48"/>
      <c r="B391" s="42"/>
      <c r="C391" s="42"/>
      <c r="D391" s="42"/>
      <c r="E391" s="531"/>
      <c r="F391" s="50"/>
      <c r="G391" s="50"/>
      <c r="H391" s="50"/>
      <c r="I391" s="14"/>
    </row>
    <row r="392" spans="1:49">
      <c r="A392" s="48"/>
      <c r="B392" s="42"/>
      <c r="C392" s="42"/>
      <c r="D392" s="42"/>
      <c r="E392" s="531"/>
      <c r="F392" s="50"/>
      <c r="G392" s="50"/>
      <c r="H392" s="50"/>
      <c r="I392" s="75"/>
    </row>
    <row r="393" spans="1:49">
      <c r="A393" s="48"/>
      <c r="B393" s="42"/>
      <c r="C393" s="42"/>
      <c r="D393" s="42"/>
      <c r="E393" s="531"/>
      <c r="F393" s="50"/>
      <c r="G393" s="50"/>
      <c r="H393" s="50"/>
      <c r="I393" s="75"/>
    </row>
    <row r="394" spans="1:49">
      <c r="A394" s="48"/>
      <c r="B394" s="42"/>
      <c r="C394" s="42"/>
      <c r="D394" s="42"/>
      <c r="E394" s="531"/>
      <c r="F394" s="50"/>
      <c r="G394" s="50"/>
      <c r="H394" s="50"/>
      <c r="I394" s="75"/>
    </row>
    <row r="395" spans="1:49">
      <c r="A395" s="48"/>
      <c r="B395" s="42"/>
      <c r="C395" s="42"/>
      <c r="D395" s="42"/>
      <c r="E395" s="531"/>
      <c r="F395" s="50"/>
      <c r="G395" s="50"/>
      <c r="H395" s="50"/>
      <c r="I395" s="75"/>
    </row>
    <row r="396" spans="1:49">
      <c r="A396" s="48"/>
      <c r="B396" s="42"/>
      <c r="C396" s="42"/>
      <c r="D396" s="42"/>
      <c r="E396" s="531"/>
      <c r="F396" s="50"/>
      <c r="G396" s="50"/>
      <c r="H396" s="50"/>
      <c r="I396" s="75"/>
    </row>
    <row r="397" spans="1:49">
      <c r="A397" s="48"/>
      <c r="B397" s="42"/>
      <c r="C397" s="42"/>
      <c r="D397" s="42"/>
      <c r="E397" s="531"/>
      <c r="F397" s="50"/>
      <c r="G397" s="50"/>
      <c r="H397" s="50"/>
      <c r="I397" s="75"/>
    </row>
    <row r="398" spans="1:49">
      <c r="A398" s="48"/>
      <c r="B398" s="42"/>
      <c r="C398" s="42"/>
      <c r="D398" s="42"/>
      <c r="E398" s="531"/>
      <c r="F398" s="50"/>
      <c r="G398" s="50"/>
      <c r="H398" s="50"/>
      <c r="I398" s="75"/>
    </row>
    <row r="399" spans="1:49">
      <c r="A399" s="48"/>
      <c r="B399" s="42"/>
      <c r="C399" s="42"/>
      <c r="D399" s="42"/>
      <c r="E399" s="531"/>
      <c r="F399" s="50"/>
      <c r="G399" s="50"/>
      <c r="H399" s="50"/>
      <c r="I399" s="75"/>
    </row>
    <row r="400" spans="1:49">
      <c r="A400" s="48"/>
      <c r="B400" s="42"/>
      <c r="C400" s="42"/>
      <c r="D400" s="42"/>
      <c r="E400" s="531"/>
      <c r="F400" s="50"/>
      <c r="G400" s="50"/>
      <c r="H400" s="50"/>
      <c r="I400" s="75"/>
    </row>
    <row r="401" spans="1:49">
      <c r="A401" s="48"/>
      <c r="B401" s="42"/>
      <c r="C401" s="42"/>
      <c r="D401" s="42"/>
      <c r="E401" s="531"/>
      <c r="F401" s="50"/>
      <c r="G401" s="50"/>
      <c r="H401" s="50"/>
      <c r="I401" s="75"/>
    </row>
    <row r="402" spans="1:49">
      <c r="A402" s="25" t="s">
        <v>2528</v>
      </c>
      <c r="B402" s="4"/>
      <c r="C402" s="4"/>
      <c r="D402" s="454"/>
      <c r="E402" s="532"/>
      <c r="F402" s="124"/>
      <c r="G402" s="124"/>
      <c r="H402" s="124"/>
      <c r="I402" s="4"/>
    </row>
    <row r="403" spans="1:49">
      <c r="A403" s="25" t="s">
        <v>878</v>
      </c>
      <c r="B403" s="4"/>
      <c r="C403" s="4"/>
      <c r="D403" s="454"/>
      <c r="E403" s="532"/>
      <c r="F403" s="124"/>
      <c r="G403" s="124"/>
      <c r="H403" s="124"/>
      <c r="I403" s="4"/>
    </row>
    <row r="404" spans="1:49">
      <c r="A404" s="25" t="s">
        <v>812</v>
      </c>
      <c r="B404" s="4"/>
      <c r="C404" s="4"/>
      <c r="D404" s="454"/>
      <c r="E404" s="532"/>
      <c r="F404" s="124"/>
      <c r="G404" s="124"/>
      <c r="H404" s="124"/>
      <c r="I404" s="4"/>
    </row>
    <row r="405" spans="1:49" ht="13.5" thickBot="1">
      <c r="A405" s="25" t="s">
        <v>703</v>
      </c>
      <c r="B405" s="4"/>
      <c r="C405" s="4"/>
      <c r="D405" s="454"/>
      <c r="E405" s="532"/>
      <c r="F405" s="124"/>
      <c r="G405" s="124"/>
      <c r="H405" s="124"/>
      <c r="I405" s="4"/>
    </row>
    <row r="406" spans="1:49" s="151" customFormat="1" ht="36" customHeight="1" thickTop="1" thickBot="1">
      <c r="A406" s="147" t="s">
        <v>2079</v>
      </c>
      <c r="B406" s="5" t="s">
        <v>2080</v>
      </c>
      <c r="C406" s="5" t="s">
        <v>1335</v>
      </c>
      <c r="D406" s="450"/>
      <c r="E406" s="148" t="s">
        <v>1570</v>
      </c>
      <c r="F406" s="149" t="s">
        <v>1438</v>
      </c>
      <c r="G406" s="149"/>
      <c r="H406" s="149" t="s">
        <v>2332</v>
      </c>
      <c r="I406" s="5" t="s">
        <v>856</v>
      </c>
      <c r="J406" s="364" t="s">
        <v>2891</v>
      </c>
      <c r="K406" s="364" t="s">
        <v>2879</v>
      </c>
      <c r="L406" s="364" t="s">
        <v>2880</v>
      </c>
      <c r="M406" s="364" t="s">
        <v>2881</v>
      </c>
      <c r="N406" s="364" t="s">
        <v>2882</v>
      </c>
      <c r="O406" s="364" t="s">
        <v>2883</v>
      </c>
      <c r="P406" s="364" t="s">
        <v>2884</v>
      </c>
      <c r="Q406" s="364" t="s">
        <v>2885</v>
      </c>
      <c r="R406" s="364" t="s">
        <v>2886</v>
      </c>
      <c r="S406" s="364" t="s">
        <v>2887</v>
      </c>
      <c r="T406" s="364" t="s">
        <v>2888</v>
      </c>
      <c r="U406" s="364" t="s">
        <v>2889</v>
      </c>
      <c r="V406" s="364" t="s">
        <v>2890</v>
      </c>
      <c r="W406" s="365" t="s">
        <v>2893</v>
      </c>
      <c r="X406" s="365" t="s">
        <v>2879</v>
      </c>
      <c r="Y406" s="365" t="s">
        <v>2880</v>
      </c>
      <c r="Z406" s="365" t="s">
        <v>2881</v>
      </c>
      <c r="AA406" s="365" t="s">
        <v>2882</v>
      </c>
      <c r="AB406" s="365" t="s">
        <v>2883</v>
      </c>
      <c r="AC406" s="365" t="s">
        <v>2884</v>
      </c>
      <c r="AD406" s="365" t="s">
        <v>2885</v>
      </c>
      <c r="AE406" s="365" t="s">
        <v>2886</v>
      </c>
      <c r="AF406" s="365" t="s">
        <v>2887</v>
      </c>
      <c r="AG406" s="365" t="s">
        <v>2888</v>
      </c>
      <c r="AH406" s="365" t="s">
        <v>2889</v>
      </c>
      <c r="AI406" s="365" t="s">
        <v>2890</v>
      </c>
      <c r="AJ406" s="366" t="s">
        <v>2892</v>
      </c>
      <c r="AK406" s="366" t="s">
        <v>2879</v>
      </c>
      <c r="AL406" s="366" t="s">
        <v>2880</v>
      </c>
      <c r="AM406" s="366" t="s">
        <v>2881</v>
      </c>
      <c r="AN406" s="366" t="s">
        <v>2882</v>
      </c>
      <c r="AO406" s="366" t="s">
        <v>2883</v>
      </c>
      <c r="AP406" s="366" t="s">
        <v>2884</v>
      </c>
      <c r="AQ406" s="366" t="s">
        <v>2885</v>
      </c>
      <c r="AR406" s="366" t="s">
        <v>2886</v>
      </c>
      <c r="AS406" s="366" t="s">
        <v>2887</v>
      </c>
      <c r="AT406" s="366" t="s">
        <v>2888</v>
      </c>
      <c r="AU406" s="366" t="s">
        <v>2889</v>
      </c>
      <c r="AV406" s="366" t="s">
        <v>2890</v>
      </c>
      <c r="AW406" s="368" t="s">
        <v>2895</v>
      </c>
    </row>
    <row r="407" spans="1:49" s="72" customFormat="1">
      <c r="A407" s="33"/>
      <c r="B407" s="34"/>
      <c r="C407" s="34"/>
      <c r="D407" s="34"/>
      <c r="E407" s="35"/>
      <c r="F407" s="36"/>
      <c r="G407" s="36"/>
      <c r="H407" s="36"/>
      <c r="I407" s="34"/>
      <c r="J407" s="202" t="s">
        <v>1224</v>
      </c>
      <c r="K407" s="202">
        <v>1</v>
      </c>
      <c r="L407" s="202">
        <v>2</v>
      </c>
      <c r="M407" s="202">
        <v>3</v>
      </c>
      <c r="N407" s="202">
        <v>4</v>
      </c>
      <c r="O407" s="202">
        <v>5</v>
      </c>
      <c r="P407" s="202">
        <v>6</v>
      </c>
      <c r="Q407" s="202">
        <v>7</v>
      </c>
      <c r="R407" s="202">
        <v>8</v>
      </c>
      <c r="S407" s="202">
        <v>9</v>
      </c>
      <c r="T407" s="202">
        <v>10</v>
      </c>
      <c r="U407" s="202">
        <v>13</v>
      </c>
      <c r="V407" s="202">
        <v>14</v>
      </c>
      <c r="W407" s="202" t="s">
        <v>1224</v>
      </c>
      <c r="X407" s="202">
        <v>1</v>
      </c>
      <c r="Y407" s="202">
        <v>2</v>
      </c>
      <c r="Z407" s="202">
        <v>3</v>
      </c>
      <c r="AA407" s="202">
        <v>4</v>
      </c>
      <c r="AB407" s="202">
        <v>5</v>
      </c>
      <c r="AC407" s="202">
        <v>6</v>
      </c>
      <c r="AD407" s="202">
        <v>7</v>
      </c>
      <c r="AE407" s="202">
        <v>8</v>
      </c>
      <c r="AF407" s="202">
        <v>9</v>
      </c>
      <c r="AG407" s="202">
        <v>10</v>
      </c>
      <c r="AH407" s="202">
        <v>13</v>
      </c>
      <c r="AI407" s="202">
        <v>14</v>
      </c>
      <c r="AJ407" s="202" t="s">
        <v>1224</v>
      </c>
      <c r="AK407" s="202">
        <v>1</v>
      </c>
      <c r="AL407" s="202">
        <v>2</v>
      </c>
      <c r="AM407" s="202">
        <v>3</v>
      </c>
      <c r="AN407" s="202">
        <v>4</v>
      </c>
      <c r="AO407" s="202">
        <v>5</v>
      </c>
      <c r="AP407" s="202">
        <v>6</v>
      </c>
      <c r="AQ407" s="202">
        <v>7</v>
      </c>
      <c r="AR407" s="202">
        <v>8</v>
      </c>
      <c r="AS407" s="202">
        <v>9</v>
      </c>
      <c r="AT407" s="202">
        <v>10</v>
      </c>
      <c r="AU407" s="202">
        <v>13</v>
      </c>
      <c r="AV407" s="202">
        <v>14</v>
      </c>
      <c r="AW407" s="202">
        <v>15</v>
      </c>
    </row>
    <row r="408" spans="1:49" s="72" customFormat="1">
      <c r="A408" s="37"/>
      <c r="B408" s="38"/>
      <c r="C408" s="38"/>
      <c r="D408" s="38"/>
      <c r="E408" s="60"/>
      <c r="F408" s="61"/>
      <c r="G408" s="61"/>
      <c r="H408" s="61"/>
      <c r="I408" s="38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  <c r="AA408" s="62"/>
      <c r="AB408" s="62"/>
      <c r="AC408" s="62"/>
      <c r="AD408" s="62"/>
      <c r="AE408" s="62"/>
      <c r="AF408" s="62"/>
      <c r="AG408" s="62"/>
      <c r="AH408" s="62"/>
      <c r="AI408" s="62"/>
      <c r="AJ408" s="62"/>
      <c r="AK408" s="62"/>
      <c r="AL408" s="62"/>
      <c r="AM408" s="62"/>
      <c r="AN408" s="62"/>
      <c r="AO408" s="62"/>
      <c r="AP408" s="62"/>
      <c r="AQ408" s="62"/>
      <c r="AR408" s="62"/>
      <c r="AS408" s="62"/>
      <c r="AT408" s="62"/>
      <c r="AU408" s="62">
        <v>0</v>
      </c>
      <c r="AV408" s="62">
        <v>0</v>
      </c>
      <c r="AW408" s="62">
        <f t="shared" ref="AW408:AW438" si="77">U408+AH408+AU408</f>
        <v>0</v>
      </c>
    </row>
    <row r="409" spans="1:49" s="72" customFormat="1">
      <c r="A409" s="41" t="s">
        <v>1049</v>
      </c>
      <c r="B409" s="1" t="s">
        <v>1137</v>
      </c>
      <c r="C409" s="45" t="s">
        <v>1549</v>
      </c>
      <c r="D409" s="452"/>
      <c r="E409" s="531"/>
      <c r="F409" s="50"/>
      <c r="G409" s="50"/>
      <c r="H409" s="50"/>
      <c r="I409" s="1" t="s">
        <v>1675</v>
      </c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>
        <v>0</v>
      </c>
      <c r="AV409" s="15">
        <v>0</v>
      </c>
      <c r="AW409" s="15">
        <f t="shared" si="77"/>
        <v>0</v>
      </c>
    </row>
    <row r="410" spans="1:49" s="72" customFormat="1">
      <c r="A410" s="48"/>
      <c r="B410" s="1"/>
      <c r="C410" s="1"/>
      <c r="D410" s="369"/>
      <c r="E410" s="531"/>
      <c r="F410" s="50"/>
      <c r="G410" s="50"/>
      <c r="H410" s="50"/>
      <c r="I410" s="1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>
        <v>0</v>
      </c>
      <c r="AV410" s="15">
        <v>0</v>
      </c>
      <c r="AW410" s="15">
        <f t="shared" si="77"/>
        <v>0</v>
      </c>
    </row>
    <row r="411" spans="1:49" s="72" customFormat="1">
      <c r="A411" s="48"/>
      <c r="B411" s="42"/>
      <c r="C411" s="42"/>
      <c r="D411" s="42"/>
      <c r="E411" s="531"/>
      <c r="F411" s="50"/>
      <c r="G411" s="50"/>
      <c r="H411" s="50"/>
      <c r="I411" s="49" t="s">
        <v>1559</v>
      </c>
      <c r="J411" s="12">
        <f>SUM(J412,J420,J422)</f>
        <v>0</v>
      </c>
      <c r="K411" s="12">
        <f t="shared" ref="K411:AT411" si="78">SUM(K412,K420,K422)</f>
        <v>0</v>
      </c>
      <c r="L411" s="12">
        <f t="shared" si="78"/>
        <v>0</v>
      </c>
      <c r="M411" s="12">
        <f t="shared" si="78"/>
        <v>0</v>
      </c>
      <c r="N411" s="12">
        <f t="shared" si="78"/>
        <v>0</v>
      </c>
      <c r="O411" s="12">
        <f t="shared" si="78"/>
        <v>0</v>
      </c>
      <c r="P411" s="12">
        <f t="shared" si="78"/>
        <v>0</v>
      </c>
      <c r="Q411" s="12">
        <f t="shared" si="78"/>
        <v>0</v>
      </c>
      <c r="R411" s="12">
        <f t="shared" si="78"/>
        <v>0</v>
      </c>
      <c r="S411" s="12">
        <f t="shared" si="78"/>
        <v>0</v>
      </c>
      <c r="T411" s="12">
        <f t="shared" si="78"/>
        <v>0</v>
      </c>
      <c r="U411" s="12">
        <v>0</v>
      </c>
      <c r="V411" s="12">
        <v>0</v>
      </c>
      <c r="W411" s="12">
        <f>SUM(W412,W420,W422)</f>
        <v>0</v>
      </c>
      <c r="X411" s="12">
        <f t="shared" si="78"/>
        <v>0</v>
      </c>
      <c r="Y411" s="12">
        <f t="shared" si="78"/>
        <v>0</v>
      </c>
      <c r="Z411" s="12">
        <f t="shared" si="78"/>
        <v>0</v>
      </c>
      <c r="AA411" s="12">
        <f t="shared" si="78"/>
        <v>0</v>
      </c>
      <c r="AB411" s="12">
        <f t="shared" si="78"/>
        <v>0</v>
      </c>
      <c r="AC411" s="12">
        <f t="shared" si="78"/>
        <v>0</v>
      </c>
      <c r="AD411" s="12">
        <f t="shared" si="78"/>
        <v>0</v>
      </c>
      <c r="AE411" s="12">
        <f t="shared" si="78"/>
        <v>0</v>
      </c>
      <c r="AF411" s="12">
        <f t="shared" si="78"/>
        <v>0</v>
      </c>
      <c r="AG411" s="12">
        <f t="shared" si="78"/>
        <v>0</v>
      </c>
      <c r="AH411" s="12">
        <v>0</v>
      </c>
      <c r="AI411" s="12">
        <v>0</v>
      </c>
      <c r="AJ411" s="12">
        <f>SUM(AJ412,AJ420,AJ422)</f>
        <v>0</v>
      </c>
      <c r="AK411" s="12">
        <f t="shared" si="78"/>
        <v>0</v>
      </c>
      <c r="AL411" s="12">
        <f t="shared" si="78"/>
        <v>0</v>
      </c>
      <c r="AM411" s="12">
        <f t="shared" si="78"/>
        <v>0</v>
      </c>
      <c r="AN411" s="12">
        <f t="shared" si="78"/>
        <v>0</v>
      </c>
      <c r="AO411" s="12">
        <f t="shared" si="78"/>
        <v>0</v>
      </c>
      <c r="AP411" s="12">
        <f t="shared" si="78"/>
        <v>0</v>
      </c>
      <c r="AQ411" s="12">
        <f t="shared" si="78"/>
        <v>0</v>
      </c>
      <c r="AR411" s="12">
        <f t="shared" si="78"/>
        <v>0</v>
      </c>
      <c r="AS411" s="12">
        <f t="shared" si="78"/>
        <v>0</v>
      </c>
      <c r="AT411" s="12">
        <f t="shared" si="78"/>
        <v>0</v>
      </c>
      <c r="AU411" s="12">
        <v>0</v>
      </c>
      <c r="AV411" s="12">
        <v>0</v>
      </c>
      <c r="AW411" s="12">
        <f t="shared" si="77"/>
        <v>0</v>
      </c>
    </row>
    <row r="412" spans="1:49" s="72" customFormat="1">
      <c r="A412" s="44" t="s">
        <v>1049</v>
      </c>
      <c r="B412" s="45" t="s">
        <v>1137</v>
      </c>
      <c r="C412" s="45" t="s">
        <v>1549</v>
      </c>
      <c r="D412" s="452" t="s">
        <v>2903</v>
      </c>
      <c r="E412" s="213" t="s">
        <v>771</v>
      </c>
      <c r="F412" s="65"/>
      <c r="G412" s="65"/>
      <c r="H412" s="65"/>
      <c r="I412" s="1" t="s">
        <v>1500</v>
      </c>
      <c r="J412" s="9">
        <f>SUM(J413:J414)</f>
        <v>0</v>
      </c>
      <c r="K412" s="9">
        <f t="shared" ref="K412:AT412" si="79">SUM(K413:K414)</f>
        <v>0</v>
      </c>
      <c r="L412" s="9">
        <f t="shared" si="79"/>
        <v>0</v>
      </c>
      <c r="M412" s="9">
        <f t="shared" si="79"/>
        <v>0</v>
      </c>
      <c r="N412" s="9">
        <f t="shared" si="79"/>
        <v>0</v>
      </c>
      <c r="O412" s="9">
        <f t="shared" si="79"/>
        <v>0</v>
      </c>
      <c r="P412" s="9">
        <f t="shared" si="79"/>
        <v>0</v>
      </c>
      <c r="Q412" s="9">
        <f t="shared" si="79"/>
        <v>0</v>
      </c>
      <c r="R412" s="9">
        <f t="shared" si="79"/>
        <v>0</v>
      </c>
      <c r="S412" s="9">
        <f t="shared" si="79"/>
        <v>0</v>
      </c>
      <c r="T412" s="9">
        <f t="shared" si="79"/>
        <v>0</v>
      </c>
      <c r="U412" s="9">
        <v>0</v>
      </c>
      <c r="V412" s="9">
        <v>0</v>
      </c>
      <c r="W412" s="9">
        <f>SUM(W413:W414)</f>
        <v>0</v>
      </c>
      <c r="X412" s="9">
        <f t="shared" si="79"/>
        <v>0</v>
      </c>
      <c r="Y412" s="9">
        <f t="shared" si="79"/>
        <v>0</v>
      </c>
      <c r="Z412" s="9">
        <f t="shared" si="79"/>
        <v>0</v>
      </c>
      <c r="AA412" s="9">
        <f t="shared" si="79"/>
        <v>0</v>
      </c>
      <c r="AB412" s="9">
        <f t="shared" si="79"/>
        <v>0</v>
      </c>
      <c r="AC412" s="9">
        <f t="shared" si="79"/>
        <v>0</v>
      </c>
      <c r="AD412" s="9">
        <f t="shared" si="79"/>
        <v>0</v>
      </c>
      <c r="AE412" s="9">
        <f t="shared" si="79"/>
        <v>0</v>
      </c>
      <c r="AF412" s="9">
        <f t="shared" si="79"/>
        <v>0</v>
      </c>
      <c r="AG412" s="9">
        <f t="shared" si="79"/>
        <v>0</v>
      </c>
      <c r="AH412" s="9">
        <v>0</v>
      </c>
      <c r="AI412" s="9">
        <v>0</v>
      </c>
      <c r="AJ412" s="9">
        <f>SUM(AJ413:AJ414)</f>
        <v>0</v>
      </c>
      <c r="AK412" s="9">
        <f t="shared" si="79"/>
        <v>0</v>
      </c>
      <c r="AL412" s="9">
        <f t="shared" si="79"/>
        <v>0</v>
      </c>
      <c r="AM412" s="9">
        <f t="shared" si="79"/>
        <v>0</v>
      </c>
      <c r="AN412" s="9">
        <f t="shared" si="79"/>
        <v>0</v>
      </c>
      <c r="AO412" s="9">
        <f t="shared" si="79"/>
        <v>0</v>
      </c>
      <c r="AP412" s="9">
        <f t="shared" si="79"/>
        <v>0</v>
      </c>
      <c r="AQ412" s="9">
        <f t="shared" si="79"/>
        <v>0</v>
      </c>
      <c r="AR412" s="9">
        <f t="shared" si="79"/>
        <v>0</v>
      </c>
      <c r="AS412" s="9">
        <f t="shared" si="79"/>
        <v>0</v>
      </c>
      <c r="AT412" s="9">
        <f t="shared" si="79"/>
        <v>0</v>
      </c>
      <c r="AU412" s="9">
        <v>0</v>
      </c>
      <c r="AV412" s="9">
        <v>0</v>
      </c>
      <c r="AW412" s="9">
        <f t="shared" si="77"/>
        <v>0</v>
      </c>
    </row>
    <row r="413" spans="1:49" s="72" customFormat="1">
      <c r="A413" s="44" t="s">
        <v>1049</v>
      </c>
      <c r="B413" s="45" t="s">
        <v>1137</v>
      </c>
      <c r="C413" s="45" t="s">
        <v>1549</v>
      </c>
      <c r="D413" s="452" t="s">
        <v>2903</v>
      </c>
      <c r="E413" s="367" t="s">
        <v>834</v>
      </c>
      <c r="F413" s="50"/>
      <c r="G413" s="468" t="s">
        <v>3062</v>
      </c>
      <c r="H413" s="50" t="s">
        <v>2335</v>
      </c>
      <c r="I413" s="42" t="s">
        <v>1165</v>
      </c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>
        <v>0</v>
      </c>
      <c r="V413" s="15">
        <v>0</v>
      </c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>
        <v>0</v>
      </c>
      <c r="AI413" s="15">
        <v>0</v>
      </c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>
        <v>0</v>
      </c>
      <c r="AV413" s="15">
        <v>0</v>
      </c>
      <c r="AW413" s="15">
        <f t="shared" si="77"/>
        <v>0</v>
      </c>
    </row>
    <row r="414" spans="1:49" s="72" customFormat="1">
      <c r="A414" s="44" t="s">
        <v>1049</v>
      </c>
      <c r="B414" s="45" t="s">
        <v>1137</v>
      </c>
      <c r="C414" s="45" t="s">
        <v>1549</v>
      </c>
      <c r="D414" s="452" t="s">
        <v>2903</v>
      </c>
      <c r="E414" s="367" t="s">
        <v>772</v>
      </c>
      <c r="F414" s="50"/>
      <c r="G414" s="468" t="s">
        <v>3062</v>
      </c>
      <c r="H414" s="50" t="s">
        <v>2335</v>
      </c>
      <c r="I414" s="42" t="s">
        <v>1227</v>
      </c>
      <c r="J414" s="15">
        <f>SUM(J415:J419)</f>
        <v>0</v>
      </c>
      <c r="K414" s="15">
        <f t="shared" ref="K414:AT414" si="80">SUM(K415:K419)</f>
        <v>0</v>
      </c>
      <c r="L414" s="15">
        <f t="shared" si="80"/>
        <v>0</v>
      </c>
      <c r="M414" s="15">
        <f t="shared" si="80"/>
        <v>0</v>
      </c>
      <c r="N414" s="15">
        <f t="shared" si="80"/>
        <v>0</v>
      </c>
      <c r="O414" s="15">
        <f t="shared" si="80"/>
        <v>0</v>
      </c>
      <c r="P414" s="15">
        <f t="shared" si="80"/>
        <v>0</v>
      </c>
      <c r="Q414" s="15">
        <f t="shared" si="80"/>
        <v>0</v>
      </c>
      <c r="R414" s="15">
        <f t="shared" si="80"/>
        <v>0</v>
      </c>
      <c r="S414" s="15">
        <f t="shared" si="80"/>
        <v>0</v>
      </c>
      <c r="T414" s="15">
        <f t="shared" si="80"/>
        <v>0</v>
      </c>
      <c r="U414" s="15">
        <v>0</v>
      </c>
      <c r="V414" s="15">
        <v>0</v>
      </c>
      <c r="W414" s="15">
        <f>SUM(W415:W419)</f>
        <v>0</v>
      </c>
      <c r="X414" s="15">
        <f t="shared" si="80"/>
        <v>0</v>
      </c>
      <c r="Y414" s="15">
        <f t="shared" si="80"/>
        <v>0</v>
      </c>
      <c r="Z414" s="15">
        <f t="shared" si="80"/>
        <v>0</v>
      </c>
      <c r="AA414" s="15">
        <f t="shared" si="80"/>
        <v>0</v>
      </c>
      <c r="AB414" s="15">
        <f t="shared" si="80"/>
        <v>0</v>
      </c>
      <c r="AC414" s="15">
        <f t="shared" si="80"/>
        <v>0</v>
      </c>
      <c r="AD414" s="15">
        <f t="shared" si="80"/>
        <v>0</v>
      </c>
      <c r="AE414" s="15">
        <f t="shared" si="80"/>
        <v>0</v>
      </c>
      <c r="AF414" s="15">
        <f t="shared" si="80"/>
        <v>0</v>
      </c>
      <c r="AG414" s="15">
        <f t="shared" si="80"/>
        <v>0</v>
      </c>
      <c r="AH414" s="15">
        <v>0</v>
      </c>
      <c r="AI414" s="15">
        <v>0</v>
      </c>
      <c r="AJ414" s="15">
        <f>SUM(AJ415:AJ419)</f>
        <v>0</v>
      </c>
      <c r="AK414" s="15">
        <f t="shared" si="80"/>
        <v>0</v>
      </c>
      <c r="AL414" s="15">
        <f t="shared" si="80"/>
        <v>0</v>
      </c>
      <c r="AM414" s="15">
        <f t="shared" si="80"/>
        <v>0</v>
      </c>
      <c r="AN414" s="15">
        <f t="shared" si="80"/>
        <v>0</v>
      </c>
      <c r="AO414" s="15">
        <f t="shared" si="80"/>
        <v>0</v>
      </c>
      <c r="AP414" s="15">
        <f t="shared" si="80"/>
        <v>0</v>
      </c>
      <c r="AQ414" s="15">
        <f t="shared" si="80"/>
        <v>0</v>
      </c>
      <c r="AR414" s="15">
        <f t="shared" si="80"/>
        <v>0</v>
      </c>
      <c r="AS414" s="15">
        <f t="shared" si="80"/>
        <v>0</v>
      </c>
      <c r="AT414" s="15">
        <f t="shared" si="80"/>
        <v>0</v>
      </c>
      <c r="AU414" s="15">
        <v>0</v>
      </c>
      <c r="AV414" s="15">
        <v>0</v>
      </c>
      <c r="AW414" s="15">
        <f t="shared" si="77"/>
        <v>0</v>
      </c>
    </row>
    <row r="415" spans="1:49" s="144" customFormat="1">
      <c r="A415" s="44" t="s">
        <v>1049</v>
      </c>
      <c r="B415" s="45" t="s">
        <v>1137</v>
      </c>
      <c r="C415" s="45" t="s">
        <v>1549</v>
      </c>
      <c r="D415" s="452" t="s">
        <v>2903</v>
      </c>
      <c r="E415" s="140" t="s">
        <v>850</v>
      </c>
      <c r="F415" s="141" t="s">
        <v>62</v>
      </c>
      <c r="G415" s="468" t="s">
        <v>3062</v>
      </c>
      <c r="H415" s="50" t="s">
        <v>2335</v>
      </c>
      <c r="I415" s="142" t="s">
        <v>1119</v>
      </c>
      <c r="J415" s="143"/>
      <c r="K415" s="143"/>
      <c r="L415" s="143"/>
      <c r="M415" s="143"/>
      <c r="N415" s="143"/>
      <c r="O415" s="143"/>
      <c r="P415" s="143"/>
      <c r="Q415" s="143"/>
      <c r="R415" s="143"/>
      <c r="S415" s="143"/>
      <c r="T415" s="143"/>
      <c r="U415" s="143">
        <v>0</v>
      </c>
      <c r="V415" s="143">
        <v>0</v>
      </c>
      <c r="W415" s="143"/>
      <c r="X415" s="143"/>
      <c r="Y415" s="143"/>
      <c r="Z415" s="143"/>
      <c r="AA415" s="143"/>
      <c r="AB415" s="143"/>
      <c r="AC415" s="143"/>
      <c r="AD415" s="143"/>
      <c r="AE415" s="143"/>
      <c r="AF415" s="143"/>
      <c r="AG415" s="143"/>
      <c r="AH415" s="143">
        <v>0</v>
      </c>
      <c r="AI415" s="143">
        <v>0</v>
      </c>
      <c r="AJ415" s="143"/>
      <c r="AK415" s="143"/>
      <c r="AL415" s="143"/>
      <c r="AM415" s="143"/>
      <c r="AN415" s="143"/>
      <c r="AO415" s="143"/>
      <c r="AP415" s="143"/>
      <c r="AQ415" s="143"/>
      <c r="AR415" s="143"/>
      <c r="AS415" s="143"/>
      <c r="AT415" s="143"/>
      <c r="AU415" s="143">
        <v>0</v>
      </c>
      <c r="AV415" s="143">
        <v>0</v>
      </c>
      <c r="AW415" s="143">
        <f t="shared" si="77"/>
        <v>0</v>
      </c>
    </row>
    <row r="416" spans="1:49" s="144" customFormat="1">
      <c r="A416" s="44" t="s">
        <v>1049</v>
      </c>
      <c r="B416" s="45" t="s">
        <v>1137</v>
      </c>
      <c r="C416" s="45" t="s">
        <v>1549</v>
      </c>
      <c r="D416" s="452" t="s">
        <v>2903</v>
      </c>
      <c r="E416" s="140" t="s">
        <v>851</v>
      </c>
      <c r="F416" s="141" t="s">
        <v>63</v>
      </c>
      <c r="G416" s="468" t="s">
        <v>3062</v>
      </c>
      <c r="H416" s="50" t="s">
        <v>2335</v>
      </c>
      <c r="I416" s="142" t="s">
        <v>1290</v>
      </c>
      <c r="J416" s="143"/>
      <c r="K416" s="143"/>
      <c r="L416" s="143"/>
      <c r="M416" s="143"/>
      <c r="N416" s="143"/>
      <c r="O416" s="143"/>
      <c r="P416" s="143"/>
      <c r="Q416" s="143"/>
      <c r="R416" s="143"/>
      <c r="S416" s="143"/>
      <c r="T416" s="143"/>
      <c r="U416" s="143">
        <v>0</v>
      </c>
      <c r="V416" s="143">
        <v>0</v>
      </c>
      <c r="W416" s="143"/>
      <c r="X416" s="143"/>
      <c r="Y416" s="143"/>
      <c r="Z416" s="143"/>
      <c r="AA416" s="143"/>
      <c r="AB416" s="143"/>
      <c r="AC416" s="143"/>
      <c r="AD416" s="143"/>
      <c r="AE416" s="143"/>
      <c r="AF416" s="143"/>
      <c r="AG416" s="143"/>
      <c r="AH416" s="143">
        <v>0</v>
      </c>
      <c r="AI416" s="143">
        <v>0</v>
      </c>
      <c r="AJ416" s="143"/>
      <c r="AK416" s="143"/>
      <c r="AL416" s="143"/>
      <c r="AM416" s="143"/>
      <c r="AN416" s="143"/>
      <c r="AO416" s="143"/>
      <c r="AP416" s="143"/>
      <c r="AQ416" s="143"/>
      <c r="AR416" s="143"/>
      <c r="AS416" s="143"/>
      <c r="AT416" s="143"/>
      <c r="AU416" s="143">
        <v>0</v>
      </c>
      <c r="AV416" s="143">
        <v>0</v>
      </c>
      <c r="AW416" s="143">
        <f t="shared" si="77"/>
        <v>0</v>
      </c>
    </row>
    <row r="417" spans="1:49" s="144" customFormat="1">
      <c r="A417" s="44" t="s">
        <v>1049</v>
      </c>
      <c r="B417" s="45" t="s">
        <v>1137</v>
      </c>
      <c r="C417" s="45" t="s">
        <v>1549</v>
      </c>
      <c r="D417" s="452" t="s">
        <v>2903</v>
      </c>
      <c r="E417" s="140" t="s">
        <v>852</v>
      </c>
      <c r="F417" s="141" t="s">
        <v>64</v>
      </c>
      <c r="G417" s="468" t="s">
        <v>3062</v>
      </c>
      <c r="H417" s="50" t="s">
        <v>2335</v>
      </c>
      <c r="I417" s="142" t="s">
        <v>1733</v>
      </c>
      <c r="J417" s="143"/>
      <c r="K417" s="143"/>
      <c r="L417" s="143"/>
      <c r="M417" s="143"/>
      <c r="N417" s="143"/>
      <c r="O417" s="143"/>
      <c r="P417" s="143"/>
      <c r="Q417" s="143"/>
      <c r="R417" s="143"/>
      <c r="S417" s="143"/>
      <c r="T417" s="143"/>
      <c r="U417" s="143">
        <v>0</v>
      </c>
      <c r="V417" s="143">
        <v>0</v>
      </c>
      <c r="W417" s="143"/>
      <c r="X417" s="143"/>
      <c r="Y417" s="143"/>
      <c r="Z417" s="143"/>
      <c r="AA417" s="143"/>
      <c r="AB417" s="143"/>
      <c r="AC417" s="143"/>
      <c r="AD417" s="143"/>
      <c r="AE417" s="143"/>
      <c r="AF417" s="143"/>
      <c r="AG417" s="143"/>
      <c r="AH417" s="143">
        <v>0</v>
      </c>
      <c r="AI417" s="143">
        <v>0</v>
      </c>
      <c r="AJ417" s="143"/>
      <c r="AK417" s="143"/>
      <c r="AL417" s="143"/>
      <c r="AM417" s="143"/>
      <c r="AN417" s="143"/>
      <c r="AO417" s="143"/>
      <c r="AP417" s="143"/>
      <c r="AQ417" s="143"/>
      <c r="AR417" s="143"/>
      <c r="AS417" s="143"/>
      <c r="AT417" s="143"/>
      <c r="AU417" s="143">
        <v>0</v>
      </c>
      <c r="AV417" s="143">
        <v>0</v>
      </c>
      <c r="AW417" s="143">
        <f t="shared" si="77"/>
        <v>0</v>
      </c>
    </row>
    <row r="418" spans="1:49" s="144" customFormat="1">
      <c r="A418" s="44" t="s">
        <v>1049</v>
      </c>
      <c r="B418" s="45" t="s">
        <v>1137</v>
      </c>
      <c r="C418" s="45" t="s">
        <v>1549</v>
      </c>
      <c r="D418" s="452" t="s">
        <v>2903</v>
      </c>
      <c r="E418" s="140" t="s">
        <v>853</v>
      </c>
      <c r="F418" s="141" t="s">
        <v>65</v>
      </c>
      <c r="G418" s="468" t="s">
        <v>3062</v>
      </c>
      <c r="H418" s="50" t="s">
        <v>2335</v>
      </c>
      <c r="I418" s="142" t="s">
        <v>1734</v>
      </c>
      <c r="J418" s="143"/>
      <c r="K418" s="143"/>
      <c r="L418" s="143"/>
      <c r="M418" s="143"/>
      <c r="N418" s="143"/>
      <c r="O418" s="143"/>
      <c r="P418" s="143"/>
      <c r="Q418" s="143"/>
      <c r="R418" s="143"/>
      <c r="S418" s="143"/>
      <c r="T418" s="143"/>
      <c r="U418" s="143">
        <v>0</v>
      </c>
      <c r="V418" s="143">
        <v>0</v>
      </c>
      <c r="W418" s="143"/>
      <c r="X418" s="143"/>
      <c r="Y418" s="143"/>
      <c r="Z418" s="143"/>
      <c r="AA418" s="143"/>
      <c r="AB418" s="143"/>
      <c r="AC418" s="143"/>
      <c r="AD418" s="143"/>
      <c r="AE418" s="143"/>
      <c r="AF418" s="143"/>
      <c r="AG418" s="143"/>
      <c r="AH418" s="143">
        <v>0</v>
      </c>
      <c r="AI418" s="143">
        <v>0</v>
      </c>
      <c r="AJ418" s="143"/>
      <c r="AK418" s="143"/>
      <c r="AL418" s="143"/>
      <c r="AM418" s="143"/>
      <c r="AN418" s="143"/>
      <c r="AO418" s="143"/>
      <c r="AP418" s="143"/>
      <c r="AQ418" s="143"/>
      <c r="AR418" s="143"/>
      <c r="AS418" s="143"/>
      <c r="AT418" s="143"/>
      <c r="AU418" s="143">
        <v>0</v>
      </c>
      <c r="AV418" s="143">
        <v>0</v>
      </c>
      <c r="AW418" s="143">
        <f t="shared" si="77"/>
        <v>0</v>
      </c>
    </row>
    <row r="419" spans="1:49" s="144" customFormat="1">
      <c r="A419" s="44" t="s">
        <v>1049</v>
      </c>
      <c r="B419" s="45" t="s">
        <v>1137</v>
      </c>
      <c r="C419" s="45" t="s">
        <v>1549</v>
      </c>
      <c r="D419" s="452" t="s">
        <v>2903</v>
      </c>
      <c r="E419" s="140" t="s">
        <v>854</v>
      </c>
      <c r="F419" s="141" t="s">
        <v>66</v>
      </c>
      <c r="G419" s="468" t="s">
        <v>3062</v>
      </c>
      <c r="H419" s="50" t="s">
        <v>2335</v>
      </c>
      <c r="I419" s="142" t="s">
        <v>1735</v>
      </c>
      <c r="J419" s="143"/>
      <c r="K419" s="143"/>
      <c r="L419" s="143"/>
      <c r="M419" s="143"/>
      <c r="N419" s="143"/>
      <c r="O419" s="143"/>
      <c r="P419" s="143"/>
      <c r="Q419" s="143"/>
      <c r="R419" s="143"/>
      <c r="S419" s="143"/>
      <c r="T419" s="143"/>
      <c r="U419" s="143">
        <v>0</v>
      </c>
      <c r="V419" s="143">
        <v>0</v>
      </c>
      <c r="W419" s="143"/>
      <c r="X419" s="143"/>
      <c r="Y419" s="143"/>
      <c r="Z419" s="143"/>
      <c r="AA419" s="143"/>
      <c r="AB419" s="143"/>
      <c r="AC419" s="143"/>
      <c r="AD419" s="143"/>
      <c r="AE419" s="143"/>
      <c r="AF419" s="143"/>
      <c r="AG419" s="143"/>
      <c r="AH419" s="143">
        <v>0</v>
      </c>
      <c r="AI419" s="143">
        <v>0</v>
      </c>
      <c r="AJ419" s="143"/>
      <c r="AK419" s="143"/>
      <c r="AL419" s="143"/>
      <c r="AM419" s="143"/>
      <c r="AN419" s="143"/>
      <c r="AO419" s="143"/>
      <c r="AP419" s="143"/>
      <c r="AQ419" s="143"/>
      <c r="AR419" s="143"/>
      <c r="AS419" s="143"/>
      <c r="AT419" s="143"/>
      <c r="AU419" s="143">
        <v>0</v>
      </c>
      <c r="AV419" s="143">
        <v>0</v>
      </c>
      <c r="AW419" s="143">
        <f t="shared" si="77"/>
        <v>0</v>
      </c>
    </row>
    <row r="420" spans="1:49" s="72" customFormat="1">
      <c r="A420" s="44" t="s">
        <v>1049</v>
      </c>
      <c r="B420" s="45" t="s">
        <v>1137</v>
      </c>
      <c r="C420" s="45" t="s">
        <v>1549</v>
      </c>
      <c r="D420" s="452" t="s">
        <v>2903</v>
      </c>
      <c r="E420" s="213" t="s">
        <v>773</v>
      </c>
      <c r="F420" s="65"/>
      <c r="G420" s="65"/>
      <c r="H420" s="65"/>
      <c r="I420" s="1" t="s">
        <v>1674</v>
      </c>
      <c r="J420" s="9">
        <f>SUM(J421)</f>
        <v>0</v>
      </c>
      <c r="K420" s="9">
        <f t="shared" ref="K420:AT420" si="81">SUM(K421)</f>
        <v>0</v>
      </c>
      <c r="L420" s="9">
        <f t="shared" si="81"/>
        <v>0</v>
      </c>
      <c r="M420" s="9">
        <f t="shared" si="81"/>
        <v>0</v>
      </c>
      <c r="N420" s="9">
        <f t="shared" si="81"/>
        <v>0</v>
      </c>
      <c r="O420" s="9">
        <f t="shared" si="81"/>
        <v>0</v>
      </c>
      <c r="P420" s="9">
        <f t="shared" si="81"/>
        <v>0</v>
      </c>
      <c r="Q420" s="9">
        <f t="shared" si="81"/>
        <v>0</v>
      </c>
      <c r="R420" s="9">
        <f t="shared" si="81"/>
        <v>0</v>
      </c>
      <c r="S420" s="9">
        <f t="shared" si="81"/>
        <v>0</v>
      </c>
      <c r="T420" s="9">
        <f t="shared" si="81"/>
        <v>0</v>
      </c>
      <c r="U420" s="9">
        <v>0</v>
      </c>
      <c r="V420" s="9">
        <v>0</v>
      </c>
      <c r="W420" s="9">
        <f>SUM(W421)</f>
        <v>0</v>
      </c>
      <c r="X420" s="9">
        <f t="shared" si="81"/>
        <v>0</v>
      </c>
      <c r="Y420" s="9">
        <f t="shared" si="81"/>
        <v>0</v>
      </c>
      <c r="Z420" s="9">
        <f t="shared" si="81"/>
        <v>0</v>
      </c>
      <c r="AA420" s="9">
        <f t="shared" si="81"/>
        <v>0</v>
      </c>
      <c r="AB420" s="9">
        <f t="shared" si="81"/>
        <v>0</v>
      </c>
      <c r="AC420" s="9">
        <f t="shared" si="81"/>
        <v>0</v>
      </c>
      <c r="AD420" s="9">
        <f t="shared" si="81"/>
        <v>0</v>
      </c>
      <c r="AE420" s="9">
        <f t="shared" si="81"/>
        <v>0</v>
      </c>
      <c r="AF420" s="9">
        <f t="shared" si="81"/>
        <v>0</v>
      </c>
      <c r="AG420" s="9">
        <f t="shared" si="81"/>
        <v>0</v>
      </c>
      <c r="AH420" s="9">
        <v>0</v>
      </c>
      <c r="AI420" s="9">
        <v>0</v>
      </c>
      <c r="AJ420" s="9">
        <f>SUM(AJ421)</f>
        <v>0</v>
      </c>
      <c r="AK420" s="9">
        <f t="shared" si="81"/>
        <v>0</v>
      </c>
      <c r="AL420" s="9">
        <f t="shared" si="81"/>
        <v>0</v>
      </c>
      <c r="AM420" s="9">
        <f t="shared" si="81"/>
        <v>0</v>
      </c>
      <c r="AN420" s="9">
        <f t="shared" si="81"/>
        <v>0</v>
      </c>
      <c r="AO420" s="9">
        <f t="shared" si="81"/>
        <v>0</v>
      </c>
      <c r="AP420" s="9">
        <f t="shared" si="81"/>
        <v>0</v>
      </c>
      <c r="AQ420" s="9">
        <f t="shared" si="81"/>
        <v>0</v>
      </c>
      <c r="AR420" s="9">
        <f t="shared" si="81"/>
        <v>0</v>
      </c>
      <c r="AS420" s="9">
        <f t="shared" si="81"/>
        <v>0</v>
      </c>
      <c r="AT420" s="9">
        <f t="shared" si="81"/>
        <v>0</v>
      </c>
      <c r="AU420" s="9">
        <v>0</v>
      </c>
      <c r="AV420" s="9">
        <v>0</v>
      </c>
      <c r="AW420" s="9">
        <f t="shared" si="77"/>
        <v>0</v>
      </c>
    </row>
    <row r="421" spans="1:49" s="72" customFormat="1">
      <c r="A421" s="44" t="s">
        <v>1049</v>
      </c>
      <c r="B421" s="45" t="s">
        <v>1137</v>
      </c>
      <c r="C421" s="45" t="s">
        <v>1549</v>
      </c>
      <c r="D421" s="452" t="s">
        <v>2903</v>
      </c>
      <c r="E421" s="367" t="s">
        <v>785</v>
      </c>
      <c r="F421" s="50"/>
      <c r="G421" s="468" t="s">
        <v>3062</v>
      </c>
      <c r="H421" s="50" t="s">
        <v>2335</v>
      </c>
      <c r="I421" s="42" t="s">
        <v>1363</v>
      </c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>
        <v>0</v>
      </c>
      <c r="V421" s="15">
        <v>0</v>
      </c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>
        <v>0</v>
      </c>
      <c r="AI421" s="15">
        <v>0</v>
      </c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>
        <v>0</v>
      </c>
      <c r="AV421" s="15">
        <v>0</v>
      </c>
      <c r="AW421" s="15">
        <f t="shared" si="77"/>
        <v>0</v>
      </c>
    </row>
    <row r="422" spans="1:49" s="72" customFormat="1">
      <c r="A422" s="44" t="s">
        <v>1049</v>
      </c>
      <c r="B422" s="45" t="s">
        <v>1137</v>
      </c>
      <c r="C422" s="45" t="s">
        <v>1549</v>
      </c>
      <c r="D422" s="452" t="s">
        <v>2903</v>
      </c>
      <c r="E422" s="213" t="s">
        <v>1364</v>
      </c>
      <c r="F422" s="65"/>
      <c r="G422" s="65"/>
      <c r="H422" s="65"/>
      <c r="I422" s="1" t="s">
        <v>2104</v>
      </c>
      <c r="J422" s="9">
        <f>SUM(J423:J433)</f>
        <v>0</v>
      </c>
      <c r="K422" s="9">
        <f t="shared" ref="K422:AT422" si="82">SUM(K423:K433)</f>
        <v>0</v>
      </c>
      <c r="L422" s="9">
        <f t="shared" si="82"/>
        <v>0</v>
      </c>
      <c r="M422" s="9">
        <f t="shared" si="82"/>
        <v>0</v>
      </c>
      <c r="N422" s="9">
        <f t="shared" si="82"/>
        <v>0</v>
      </c>
      <c r="O422" s="9">
        <f t="shared" si="82"/>
        <v>0</v>
      </c>
      <c r="P422" s="9">
        <f t="shared" si="82"/>
        <v>0</v>
      </c>
      <c r="Q422" s="9">
        <f t="shared" si="82"/>
        <v>0</v>
      </c>
      <c r="R422" s="9">
        <f t="shared" si="82"/>
        <v>0</v>
      </c>
      <c r="S422" s="9">
        <f t="shared" si="82"/>
        <v>0</v>
      </c>
      <c r="T422" s="9">
        <f t="shared" si="82"/>
        <v>0</v>
      </c>
      <c r="U422" s="9">
        <v>0</v>
      </c>
      <c r="V422" s="9">
        <v>0</v>
      </c>
      <c r="W422" s="9">
        <f>SUM(W423:W433)</f>
        <v>0</v>
      </c>
      <c r="X422" s="9">
        <f t="shared" si="82"/>
        <v>0</v>
      </c>
      <c r="Y422" s="9">
        <f t="shared" si="82"/>
        <v>0</v>
      </c>
      <c r="Z422" s="9">
        <f t="shared" si="82"/>
        <v>0</v>
      </c>
      <c r="AA422" s="9">
        <f t="shared" si="82"/>
        <v>0</v>
      </c>
      <c r="AB422" s="9">
        <f t="shared" si="82"/>
        <v>0</v>
      </c>
      <c r="AC422" s="9">
        <f t="shared" si="82"/>
        <v>0</v>
      </c>
      <c r="AD422" s="9">
        <f t="shared" si="82"/>
        <v>0</v>
      </c>
      <c r="AE422" s="9">
        <f t="shared" si="82"/>
        <v>0</v>
      </c>
      <c r="AF422" s="9">
        <f t="shared" si="82"/>
        <v>0</v>
      </c>
      <c r="AG422" s="9">
        <f t="shared" si="82"/>
        <v>0</v>
      </c>
      <c r="AH422" s="9">
        <v>0</v>
      </c>
      <c r="AI422" s="9">
        <v>0</v>
      </c>
      <c r="AJ422" s="9">
        <f>SUM(AJ423:AJ433)</f>
        <v>0</v>
      </c>
      <c r="AK422" s="9">
        <f t="shared" si="82"/>
        <v>0</v>
      </c>
      <c r="AL422" s="9">
        <f t="shared" si="82"/>
        <v>0</v>
      </c>
      <c r="AM422" s="9">
        <f t="shared" si="82"/>
        <v>0</v>
      </c>
      <c r="AN422" s="9">
        <f t="shared" si="82"/>
        <v>0</v>
      </c>
      <c r="AO422" s="9">
        <f t="shared" si="82"/>
        <v>0</v>
      </c>
      <c r="AP422" s="9">
        <f t="shared" si="82"/>
        <v>0</v>
      </c>
      <c r="AQ422" s="9">
        <f t="shared" si="82"/>
        <v>0</v>
      </c>
      <c r="AR422" s="9">
        <f t="shared" si="82"/>
        <v>0</v>
      </c>
      <c r="AS422" s="9">
        <f t="shared" si="82"/>
        <v>0</v>
      </c>
      <c r="AT422" s="9">
        <f t="shared" si="82"/>
        <v>0</v>
      </c>
      <c r="AU422" s="9">
        <v>0</v>
      </c>
      <c r="AV422" s="9">
        <v>0</v>
      </c>
      <c r="AW422" s="9">
        <f t="shared" si="77"/>
        <v>0</v>
      </c>
    </row>
    <row r="423" spans="1:49" s="72" customFormat="1">
      <c r="A423" s="44" t="s">
        <v>1049</v>
      </c>
      <c r="B423" s="45" t="s">
        <v>1137</v>
      </c>
      <c r="C423" s="45" t="s">
        <v>1549</v>
      </c>
      <c r="D423" s="452" t="s">
        <v>2903</v>
      </c>
      <c r="E423" s="367" t="s">
        <v>786</v>
      </c>
      <c r="F423" s="50"/>
      <c r="G423" s="468" t="s">
        <v>3062</v>
      </c>
      <c r="H423" s="50" t="s">
        <v>2335</v>
      </c>
      <c r="I423" s="42" t="s">
        <v>1191</v>
      </c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>
        <v>0</v>
      </c>
      <c r="V423" s="15">
        <v>0</v>
      </c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>
        <v>0</v>
      </c>
      <c r="AI423" s="15">
        <v>0</v>
      </c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>
        <v>0</v>
      </c>
      <c r="AV423" s="15">
        <v>0</v>
      </c>
      <c r="AW423" s="15">
        <f t="shared" si="77"/>
        <v>0</v>
      </c>
    </row>
    <row r="424" spans="1:49" s="72" customFormat="1">
      <c r="A424" s="44" t="s">
        <v>1049</v>
      </c>
      <c r="B424" s="45" t="s">
        <v>1137</v>
      </c>
      <c r="C424" s="45" t="s">
        <v>1549</v>
      </c>
      <c r="D424" s="452" t="s">
        <v>2903</v>
      </c>
      <c r="E424" s="367" t="s">
        <v>1528</v>
      </c>
      <c r="F424" s="50"/>
      <c r="G424" s="468" t="s">
        <v>3062</v>
      </c>
      <c r="H424" s="50" t="s">
        <v>2335</v>
      </c>
      <c r="I424" s="42" t="s">
        <v>989</v>
      </c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>
        <v>0</v>
      </c>
      <c r="V424" s="15">
        <v>0</v>
      </c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>
        <v>0</v>
      </c>
      <c r="AI424" s="15">
        <v>0</v>
      </c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>
        <v>0</v>
      </c>
      <c r="AV424" s="15">
        <v>0</v>
      </c>
      <c r="AW424" s="15">
        <f t="shared" si="77"/>
        <v>0</v>
      </c>
    </row>
    <row r="425" spans="1:49" s="72" customFormat="1">
      <c r="A425" s="44" t="s">
        <v>1049</v>
      </c>
      <c r="B425" s="45" t="s">
        <v>1137</v>
      </c>
      <c r="C425" s="45" t="s">
        <v>1549</v>
      </c>
      <c r="D425" s="452" t="s">
        <v>2903</v>
      </c>
      <c r="E425" s="367" t="s">
        <v>1679</v>
      </c>
      <c r="F425" s="50"/>
      <c r="G425" s="468" t="s">
        <v>3062</v>
      </c>
      <c r="H425" s="50" t="s">
        <v>2335</v>
      </c>
      <c r="I425" s="42" t="s">
        <v>1048</v>
      </c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>
        <v>0</v>
      </c>
      <c r="V425" s="15">
        <v>0</v>
      </c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>
        <v>0</v>
      </c>
      <c r="AI425" s="15">
        <v>0</v>
      </c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>
        <v>0</v>
      </c>
      <c r="AV425" s="15">
        <v>0</v>
      </c>
      <c r="AW425" s="15">
        <f t="shared" si="77"/>
        <v>0</v>
      </c>
    </row>
    <row r="426" spans="1:49" s="72" customFormat="1">
      <c r="A426" s="44" t="s">
        <v>1049</v>
      </c>
      <c r="B426" s="45" t="s">
        <v>1137</v>
      </c>
      <c r="C426" s="45" t="s">
        <v>1549</v>
      </c>
      <c r="D426" s="452" t="s">
        <v>2903</v>
      </c>
      <c r="E426" s="367" t="s">
        <v>787</v>
      </c>
      <c r="F426" s="50"/>
      <c r="G426" s="468" t="s">
        <v>3062</v>
      </c>
      <c r="H426" s="50" t="s">
        <v>2335</v>
      </c>
      <c r="I426" s="42" t="s">
        <v>2078</v>
      </c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>
        <v>0</v>
      </c>
      <c r="V426" s="15">
        <v>0</v>
      </c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>
        <v>0</v>
      </c>
      <c r="AI426" s="15">
        <v>0</v>
      </c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>
        <v>0</v>
      </c>
      <c r="AV426" s="15">
        <v>0</v>
      </c>
      <c r="AW426" s="15">
        <f t="shared" si="77"/>
        <v>0</v>
      </c>
    </row>
    <row r="427" spans="1:49" s="72" customFormat="1">
      <c r="A427" s="44" t="s">
        <v>1049</v>
      </c>
      <c r="B427" s="45" t="s">
        <v>1137</v>
      </c>
      <c r="C427" s="45" t="s">
        <v>1549</v>
      </c>
      <c r="D427" s="452" t="s">
        <v>2903</v>
      </c>
      <c r="E427" s="367" t="s">
        <v>1116</v>
      </c>
      <c r="F427" s="50"/>
      <c r="G427" s="468" t="s">
        <v>3062</v>
      </c>
      <c r="H427" s="50" t="s">
        <v>2335</v>
      </c>
      <c r="I427" s="42" t="s">
        <v>1487</v>
      </c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>
        <v>0</v>
      </c>
      <c r="V427" s="15">
        <v>0</v>
      </c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>
        <v>0</v>
      </c>
      <c r="AI427" s="15">
        <v>0</v>
      </c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>
        <v>0</v>
      </c>
      <c r="AV427" s="15">
        <v>0</v>
      </c>
      <c r="AW427" s="15">
        <f t="shared" si="77"/>
        <v>0</v>
      </c>
    </row>
    <row r="428" spans="1:49" s="72" customFormat="1">
      <c r="A428" s="44" t="s">
        <v>1049</v>
      </c>
      <c r="B428" s="45" t="s">
        <v>1137</v>
      </c>
      <c r="C428" s="45" t="s">
        <v>1549</v>
      </c>
      <c r="D428" s="452" t="s">
        <v>2903</v>
      </c>
      <c r="E428" s="367" t="s">
        <v>1703</v>
      </c>
      <c r="F428" s="50"/>
      <c r="G428" s="468" t="s">
        <v>3062</v>
      </c>
      <c r="H428" s="50" t="s">
        <v>2335</v>
      </c>
      <c r="I428" s="42" t="s">
        <v>1047</v>
      </c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>
        <v>0</v>
      </c>
      <c r="V428" s="15">
        <v>0</v>
      </c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>
        <v>0</v>
      </c>
      <c r="AI428" s="15">
        <v>0</v>
      </c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>
        <v>0</v>
      </c>
      <c r="AV428" s="15">
        <v>0</v>
      </c>
      <c r="AW428" s="15">
        <f t="shared" si="77"/>
        <v>0</v>
      </c>
    </row>
    <row r="429" spans="1:49" s="72" customFormat="1">
      <c r="A429" s="44" t="s">
        <v>1049</v>
      </c>
      <c r="B429" s="45" t="s">
        <v>1137</v>
      </c>
      <c r="C429" s="45" t="s">
        <v>1549</v>
      </c>
      <c r="D429" s="452" t="s">
        <v>2903</v>
      </c>
      <c r="E429" s="367" t="s">
        <v>826</v>
      </c>
      <c r="F429" s="50"/>
      <c r="G429" s="468" t="s">
        <v>3062</v>
      </c>
      <c r="H429" s="50" t="s">
        <v>2335</v>
      </c>
      <c r="I429" s="42" t="s">
        <v>935</v>
      </c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>
        <v>0</v>
      </c>
      <c r="V429" s="15">
        <v>0</v>
      </c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>
        <v>0</v>
      </c>
      <c r="AI429" s="15">
        <v>0</v>
      </c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>
        <v>0</v>
      </c>
      <c r="AV429" s="15">
        <v>0</v>
      </c>
      <c r="AW429" s="15">
        <f t="shared" si="77"/>
        <v>0</v>
      </c>
    </row>
    <row r="430" spans="1:49" s="72" customFormat="1">
      <c r="A430" s="44" t="s">
        <v>1049</v>
      </c>
      <c r="B430" s="45" t="s">
        <v>1137</v>
      </c>
      <c r="C430" s="45" t="s">
        <v>1549</v>
      </c>
      <c r="D430" s="452" t="s">
        <v>2903</v>
      </c>
      <c r="E430" s="367" t="s">
        <v>1115</v>
      </c>
      <c r="F430" s="50"/>
      <c r="G430" s="468" t="s">
        <v>3062</v>
      </c>
      <c r="H430" s="50" t="s">
        <v>2335</v>
      </c>
      <c r="I430" s="42" t="s">
        <v>934</v>
      </c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>
        <v>0</v>
      </c>
      <c r="V430" s="15">
        <v>0</v>
      </c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>
        <v>0</v>
      </c>
      <c r="AI430" s="15">
        <v>0</v>
      </c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>
        <v>0</v>
      </c>
      <c r="AV430" s="15">
        <v>0</v>
      </c>
      <c r="AW430" s="15">
        <f t="shared" si="77"/>
        <v>0</v>
      </c>
    </row>
    <row r="431" spans="1:49" s="72" customFormat="1">
      <c r="A431" s="44" t="s">
        <v>1049</v>
      </c>
      <c r="B431" s="45" t="s">
        <v>1137</v>
      </c>
      <c r="C431" s="45" t="s">
        <v>1549</v>
      </c>
      <c r="D431" s="452" t="s">
        <v>2903</v>
      </c>
      <c r="E431" s="367" t="s">
        <v>1677</v>
      </c>
      <c r="F431" s="50"/>
      <c r="G431" s="468" t="s">
        <v>3062</v>
      </c>
      <c r="H431" s="50" t="s">
        <v>2335</v>
      </c>
      <c r="I431" s="42" t="s">
        <v>1688</v>
      </c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>
        <v>0</v>
      </c>
      <c r="V431" s="15">
        <v>0</v>
      </c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>
        <v>0</v>
      </c>
      <c r="AI431" s="15">
        <v>0</v>
      </c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>
        <v>0</v>
      </c>
      <c r="AV431" s="15">
        <v>0</v>
      </c>
      <c r="AW431" s="15">
        <f t="shared" si="77"/>
        <v>0</v>
      </c>
    </row>
    <row r="432" spans="1:49" s="72" customFormat="1">
      <c r="A432" s="44" t="s">
        <v>1049</v>
      </c>
      <c r="B432" s="45" t="s">
        <v>1137</v>
      </c>
      <c r="C432" s="45" t="s">
        <v>1549</v>
      </c>
      <c r="D432" s="452" t="s">
        <v>2903</v>
      </c>
      <c r="E432" s="367" t="s">
        <v>1677</v>
      </c>
      <c r="F432" s="50" t="s">
        <v>2070</v>
      </c>
      <c r="G432" s="468" t="s">
        <v>3062</v>
      </c>
      <c r="H432" s="50" t="s">
        <v>2335</v>
      </c>
      <c r="I432" s="42" t="s">
        <v>1254</v>
      </c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>
        <v>0</v>
      </c>
      <c r="V432" s="15">
        <v>0</v>
      </c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>
        <v>0</v>
      </c>
      <c r="AI432" s="15">
        <v>0</v>
      </c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>
        <v>0</v>
      </c>
      <c r="AV432" s="15">
        <v>0</v>
      </c>
      <c r="AW432" s="15">
        <f t="shared" si="77"/>
        <v>0</v>
      </c>
    </row>
    <row r="433" spans="1:49">
      <c r="A433" s="44" t="s">
        <v>1049</v>
      </c>
      <c r="B433" s="45" t="s">
        <v>1137</v>
      </c>
      <c r="C433" s="45" t="s">
        <v>1549</v>
      </c>
      <c r="D433" s="452" t="s">
        <v>2903</v>
      </c>
      <c r="E433" s="367" t="s">
        <v>1677</v>
      </c>
      <c r="F433" s="50" t="s">
        <v>67</v>
      </c>
      <c r="G433" s="468" t="s">
        <v>3062</v>
      </c>
      <c r="H433" s="50" t="s">
        <v>2335</v>
      </c>
      <c r="I433" s="42" t="s">
        <v>25</v>
      </c>
      <c r="U433" s="15">
        <v>0</v>
      </c>
      <c r="V433" s="15">
        <v>0</v>
      </c>
      <c r="AH433" s="15">
        <v>0</v>
      </c>
      <c r="AI433" s="15">
        <v>0</v>
      </c>
      <c r="AU433" s="15">
        <v>0</v>
      </c>
      <c r="AV433" s="15">
        <v>0</v>
      </c>
      <c r="AW433" s="15">
        <f t="shared" si="77"/>
        <v>0</v>
      </c>
    </row>
    <row r="434" spans="1:49" s="52" customFormat="1">
      <c r="A434" s="41"/>
      <c r="B434" s="341"/>
      <c r="C434" s="341"/>
      <c r="D434" s="369"/>
      <c r="E434" s="213"/>
      <c r="F434" s="65"/>
      <c r="G434" s="65"/>
      <c r="H434" s="65"/>
      <c r="I434" s="49" t="s">
        <v>3</v>
      </c>
      <c r="J434" s="6">
        <f>SUM(J435)</f>
        <v>0</v>
      </c>
      <c r="K434" s="6">
        <f t="shared" ref="K434:AT435" si="83">SUM(K435)</f>
        <v>0</v>
      </c>
      <c r="L434" s="6">
        <f t="shared" si="83"/>
        <v>0</v>
      </c>
      <c r="M434" s="6">
        <f t="shared" si="83"/>
        <v>0</v>
      </c>
      <c r="N434" s="6">
        <f t="shared" si="83"/>
        <v>0</v>
      </c>
      <c r="O434" s="6">
        <f t="shared" si="83"/>
        <v>0</v>
      </c>
      <c r="P434" s="6">
        <f t="shared" si="83"/>
        <v>0</v>
      </c>
      <c r="Q434" s="6">
        <f t="shared" si="83"/>
        <v>0</v>
      </c>
      <c r="R434" s="6">
        <f t="shared" si="83"/>
        <v>0</v>
      </c>
      <c r="S434" s="6">
        <f t="shared" si="83"/>
        <v>0</v>
      </c>
      <c r="T434" s="6">
        <f t="shared" si="83"/>
        <v>0</v>
      </c>
      <c r="U434" s="6">
        <v>0</v>
      </c>
      <c r="V434" s="6">
        <v>0</v>
      </c>
      <c r="W434" s="6">
        <f>SUM(W435)</f>
        <v>0</v>
      </c>
      <c r="X434" s="6">
        <f t="shared" si="83"/>
        <v>0</v>
      </c>
      <c r="Y434" s="6">
        <f t="shared" si="83"/>
        <v>0</v>
      </c>
      <c r="Z434" s="6">
        <f t="shared" si="83"/>
        <v>0</v>
      </c>
      <c r="AA434" s="6">
        <f t="shared" si="83"/>
        <v>0</v>
      </c>
      <c r="AB434" s="6">
        <f t="shared" si="83"/>
        <v>0</v>
      </c>
      <c r="AC434" s="6">
        <f t="shared" si="83"/>
        <v>0</v>
      </c>
      <c r="AD434" s="6">
        <f t="shared" si="83"/>
        <v>0</v>
      </c>
      <c r="AE434" s="6">
        <f t="shared" si="83"/>
        <v>0</v>
      </c>
      <c r="AF434" s="6">
        <f t="shared" si="83"/>
        <v>0</v>
      </c>
      <c r="AG434" s="6">
        <f t="shared" si="83"/>
        <v>0</v>
      </c>
      <c r="AH434" s="6">
        <v>0</v>
      </c>
      <c r="AI434" s="6">
        <v>0</v>
      </c>
      <c r="AJ434" s="6">
        <f>SUM(AJ435)</f>
        <v>0</v>
      </c>
      <c r="AK434" s="6">
        <f t="shared" si="83"/>
        <v>0</v>
      </c>
      <c r="AL434" s="6">
        <f t="shared" si="83"/>
        <v>0</v>
      </c>
      <c r="AM434" s="6">
        <f t="shared" si="83"/>
        <v>0</v>
      </c>
      <c r="AN434" s="6">
        <f t="shared" si="83"/>
        <v>0</v>
      </c>
      <c r="AO434" s="6">
        <f t="shared" si="83"/>
        <v>0</v>
      </c>
      <c r="AP434" s="6">
        <f t="shared" si="83"/>
        <v>0</v>
      </c>
      <c r="AQ434" s="6">
        <f t="shared" si="83"/>
        <v>0</v>
      </c>
      <c r="AR434" s="6">
        <f t="shared" si="83"/>
        <v>0</v>
      </c>
      <c r="AS434" s="6">
        <f t="shared" si="83"/>
        <v>0</v>
      </c>
      <c r="AT434" s="6">
        <f t="shared" si="83"/>
        <v>0</v>
      </c>
      <c r="AU434" s="6">
        <v>0</v>
      </c>
      <c r="AV434" s="6">
        <v>0</v>
      </c>
      <c r="AW434" s="6">
        <f t="shared" si="77"/>
        <v>0</v>
      </c>
    </row>
    <row r="435" spans="1:49" s="52" customFormat="1">
      <c r="A435" s="44" t="s">
        <v>1049</v>
      </c>
      <c r="B435" s="45" t="s">
        <v>1137</v>
      </c>
      <c r="C435" s="45" t="s">
        <v>1549</v>
      </c>
      <c r="D435" s="452" t="s">
        <v>2903</v>
      </c>
      <c r="E435" s="213" t="s">
        <v>833</v>
      </c>
      <c r="F435" s="65"/>
      <c r="G435" s="65"/>
      <c r="H435" s="65"/>
      <c r="I435" s="53" t="s">
        <v>1</v>
      </c>
      <c r="J435" s="200">
        <f>SUM(J436)</f>
        <v>0</v>
      </c>
      <c r="K435" s="200">
        <f t="shared" si="83"/>
        <v>0</v>
      </c>
      <c r="L435" s="200">
        <f t="shared" si="83"/>
        <v>0</v>
      </c>
      <c r="M435" s="200">
        <f t="shared" si="83"/>
        <v>0</v>
      </c>
      <c r="N435" s="200">
        <f t="shared" si="83"/>
        <v>0</v>
      </c>
      <c r="O435" s="200">
        <f t="shared" si="83"/>
        <v>0</v>
      </c>
      <c r="P435" s="200">
        <f t="shared" si="83"/>
        <v>0</v>
      </c>
      <c r="Q435" s="200">
        <f t="shared" si="83"/>
        <v>0</v>
      </c>
      <c r="R435" s="200">
        <f t="shared" si="83"/>
        <v>0</v>
      </c>
      <c r="S435" s="200">
        <f t="shared" si="83"/>
        <v>0</v>
      </c>
      <c r="T435" s="200">
        <f t="shared" si="83"/>
        <v>0</v>
      </c>
      <c r="U435" s="200">
        <v>0</v>
      </c>
      <c r="V435" s="200">
        <v>0</v>
      </c>
      <c r="W435" s="200">
        <f>SUM(W436)</f>
        <v>0</v>
      </c>
      <c r="X435" s="200">
        <f t="shared" si="83"/>
        <v>0</v>
      </c>
      <c r="Y435" s="200">
        <f t="shared" si="83"/>
        <v>0</v>
      </c>
      <c r="Z435" s="200">
        <f t="shared" si="83"/>
        <v>0</v>
      </c>
      <c r="AA435" s="200">
        <f t="shared" si="83"/>
        <v>0</v>
      </c>
      <c r="AB435" s="200">
        <f t="shared" si="83"/>
        <v>0</v>
      </c>
      <c r="AC435" s="200">
        <f t="shared" si="83"/>
        <v>0</v>
      </c>
      <c r="AD435" s="200">
        <f t="shared" si="83"/>
        <v>0</v>
      </c>
      <c r="AE435" s="200">
        <f t="shared" si="83"/>
        <v>0</v>
      </c>
      <c r="AF435" s="200">
        <f t="shared" si="83"/>
        <v>0</v>
      </c>
      <c r="AG435" s="200">
        <f t="shared" si="83"/>
        <v>0</v>
      </c>
      <c r="AH435" s="200">
        <v>0</v>
      </c>
      <c r="AI435" s="200">
        <v>0</v>
      </c>
      <c r="AJ435" s="200">
        <f>SUM(AJ436)</f>
        <v>0</v>
      </c>
      <c r="AK435" s="200">
        <f t="shared" si="83"/>
        <v>0</v>
      </c>
      <c r="AL435" s="200">
        <f t="shared" si="83"/>
        <v>0</v>
      </c>
      <c r="AM435" s="200">
        <f t="shared" si="83"/>
        <v>0</v>
      </c>
      <c r="AN435" s="200">
        <f t="shared" si="83"/>
        <v>0</v>
      </c>
      <c r="AO435" s="200">
        <f t="shared" si="83"/>
        <v>0</v>
      </c>
      <c r="AP435" s="200">
        <f t="shared" si="83"/>
        <v>0</v>
      </c>
      <c r="AQ435" s="200">
        <f t="shared" si="83"/>
        <v>0</v>
      </c>
      <c r="AR435" s="200">
        <f t="shared" si="83"/>
        <v>0</v>
      </c>
      <c r="AS435" s="200">
        <f t="shared" si="83"/>
        <v>0</v>
      </c>
      <c r="AT435" s="200">
        <f t="shared" si="83"/>
        <v>0</v>
      </c>
      <c r="AU435" s="200">
        <v>0</v>
      </c>
      <c r="AV435" s="200">
        <v>0</v>
      </c>
      <c r="AW435" s="200">
        <f t="shared" si="77"/>
        <v>0</v>
      </c>
    </row>
    <row r="436" spans="1:49" s="59" customFormat="1">
      <c r="A436" s="44" t="s">
        <v>1049</v>
      </c>
      <c r="B436" s="45" t="s">
        <v>1137</v>
      </c>
      <c r="C436" s="77" t="s">
        <v>1549</v>
      </c>
      <c r="D436" s="452" t="s">
        <v>2903</v>
      </c>
      <c r="E436" s="57" t="s">
        <v>1517</v>
      </c>
      <c r="F436" s="58"/>
      <c r="G436" s="468" t="s">
        <v>3062</v>
      </c>
      <c r="H436" s="58" t="s">
        <v>2335</v>
      </c>
      <c r="I436" s="188" t="s">
        <v>2584</v>
      </c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>
        <v>0</v>
      </c>
      <c r="V436" s="13">
        <v>0</v>
      </c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>
        <v>0</v>
      </c>
      <c r="AI436" s="13">
        <v>0</v>
      </c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3">
        <v>0</v>
      </c>
      <c r="AV436" s="13">
        <v>0</v>
      </c>
      <c r="AW436" s="13">
        <f t="shared" si="77"/>
        <v>0</v>
      </c>
    </row>
    <row r="437" spans="1:49" s="72" customFormat="1">
      <c r="A437" s="48"/>
      <c r="B437" s="42"/>
      <c r="C437" s="42"/>
      <c r="D437" s="42"/>
      <c r="E437" s="531"/>
      <c r="F437" s="50"/>
      <c r="G437" s="50"/>
      <c r="H437" s="50"/>
      <c r="I437" s="42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>
        <v>0</v>
      </c>
      <c r="V437" s="15">
        <v>0</v>
      </c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>
        <v>0</v>
      </c>
      <c r="AI437" s="15">
        <v>0</v>
      </c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>
        <v>0</v>
      </c>
      <c r="AV437" s="15">
        <v>0</v>
      </c>
      <c r="AW437" s="15">
        <f t="shared" si="77"/>
        <v>0</v>
      </c>
    </row>
    <row r="438" spans="1:49" s="72" customFormat="1">
      <c r="A438" s="48"/>
      <c r="B438" s="42"/>
      <c r="C438" s="42"/>
      <c r="D438" s="42"/>
      <c r="E438" s="531"/>
      <c r="F438" s="50"/>
      <c r="G438" s="50"/>
      <c r="H438" s="50"/>
      <c r="I438" s="49" t="s">
        <v>1093</v>
      </c>
      <c r="J438" s="12">
        <f>SUM(J411,J434)</f>
        <v>0</v>
      </c>
      <c r="K438" s="12">
        <f t="shared" ref="K438:AT438" si="84">SUM(K411,K434)</f>
        <v>0</v>
      </c>
      <c r="L438" s="12">
        <f t="shared" si="84"/>
        <v>0</v>
      </c>
      <c r="M438" s="12">
        <f t="shared" si="84"/>
        <v>0</v>
      </c>
      <c r="N438" s="12">
        <f t="shared" si="84"/>
        <v>0</v>
      </c>
      <c r="O438" s="12">
        <f t="shared" si="84"/>
        <v>0</v>
      </c>
      <c r="P438" s="12">
        <f t="shared" si="84"/>
        <v>0</v>
      </c>
      <c r="Q438" s="12">
        <f t="shared" si="84"/>
        <v>0</v>
      </c>
      <c r="R438" s="12">
        <f t="shared" si="84"/>
        <v>0</v>
      </c>
      <c r="S438" s="12">
        <f t="shared" si="84"/>
        <v>0</v>
      </c>
      <c r="T438" s="12">
        <f t="shared" si="84"/>
        <v>0</v>
      </c>
      <c r="U438" s="12">
        <v>0</v>
      </c>
      <c r="V438" s="12">
        <v>0</v>
      </c>
      <c r="W438" s="12">
        <f>SUM(W411,W434)</f>
        <v>0</v>
      </c>
      <c r="X438" s="12">
        <f t="shared" si="84"/>
        <v>0</v>
      </c>
      <c r="Y438" s="12">
        <f t="shared" si="84"/>
        <v>0</v>
      </c>
      <c r="Z438" s="12">
        <f t="shared" si="84"/>
        <v>0</v>
      </c>
      <c r="AA438" s="12">
        <f t="shared" si="84"/>
        <v>0</v>
      </c>
      <c r="AB438" s="12">
        <f t="shared" si="84"/>
        <v>0</v>
      </c>
      <c r="AC438" s="12">
        <f t="shared" si="84"/>
        <v>0</v>
      </c>
      <c r="AD438" s="12">
        <f t="shared" si="84"/>
        <v>0</v>
      </c>
      <c r="AE438" s="12">
        <f t="shared" si="84"/>
        <v>0</v>
      </c>
      <c r="AF438" s="12">
        <f t="shared" si="84"/>
        <v>0</v>
      </c>
      <c r="AG438" s="12">
        <f t="shared" si="84"/>
        <v>0</v>
      </c>
      <c r="AH438" s="12">
        <v>0</v>
      </c>
      <c r="AI438" s="12">
        <v>0</v>
      </c>
      <c r="AJ438" s="12">
        <f>SUM(AJ411,AJ434)</f>
        <v>0</v>
      </c>
      <c r="AK438" s="12">
        <f t="shared" si="84"/>
        <v>0</v>
      </c>
      <c r="AL438" s="12">
        <f t="shared" si="84"/>
        <v>0</v>
      </c>
      <c r="AM438" s="12">
        <f t="shared" si="84"/>
        <v>0</v>
      </c>
      <c r="AN438" s="12">
        <f t="shared" si="84"/>
        <v>0</v>
      </c>
      <c r="AO438" s="12">
        <f t="shared" si="84"/>
        <v>0</v>
      </c>
      <c r="AP438" s="12">
        <f t="shared" si="84"/>
        <v>0</v>
      </c>
      <c r="AQ438" s="12">
        <f t="shared" si="84"/>
        <v>0</v>
      </c>
      <c r="AR438" s="12">
        <f t="shared" si="84"/>
        <v>0</v>
      </c>
      <c r="AS438" s="12">
        <f t="shared" si="84"/>
        <v>0</v>
      </c>
      <c r="AT438" s="12">
        <f t="shared" si="84"/>
        <v>0</v>
      </c>
      <c r="AU438" s="12">
        <v>0</v>
      </c>
      <c r="AV438" s="12">
        <v>0</v>
      </c>
      <c r="AW438" s="12">
        <f t="shared" si="77"/>
        <v>0</v>
      </c>
    </row>
    <row r="439" spans="1:49" s="72" customFormat="1">
      <c r="A439" s="48"/>
      <c r="B439" s="42"/>
      <c r="C439" s="42"/>
      <c r="D439" s="42"/>
      <c r="E439" s="531"/>
      <c r="F439" s="50"/>
      <c r="G439" s="50"/>
      <c r="H439" s="50"/>
      <c r="I439" s="53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</row>
    <row r="440" spans="1:49" s="72" customFormat="1">
      <c r="A440" s="48"/>
      <c r="B440" s="42"/>
      <c r="C440" s="42"/>
      <c r="D440" s="42"/>
      <c r="E440" s="531"/>
      <c r="F440" s="50"/>
      <c r="G440" s="50"/>
      <c r="H440" s="50"/>
      <c r="I440" s="146" t="s">
        <v>970</v>
      </c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  <c r="AS440" s="29"/>
      <c r="AT440" s="29"/>
      <c r="AU440" s="29"/>
      <c r="AV440" s="29"/>
      <c r="AW440" s="29"/>
    </row>
    <row r="441" spans="1:49" ht="13.5" thickBot="1">
      <c r="A441" s="48"/>
      <c r="B441" s="42"/>
      <c r="C441" s="42"/>
      <c r="D441" s="42"/>
      <c r="E441" s="531"/>
      <c r="F441" s="50"/>
      <c r="G441" s="50"/>
      <c r="H441" s="50"/>
      <c r="I441" s="146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29"/>
    </row>
    <row r="442" spans="1:49" ht="35.25" customHeight="1" thickTop="1" thickBot="1">
      <c r="A442" s="48"/>
      <c r="B442" s="42"/>
      <c r="C442" s="42"/>
      <c r="D442" s="42"/>
      <c r="E442" s="531"/>
      <c r="F442" s="50"/>
      <c r="G442" s="50"/>
      <c r="H442" s="50"/>
      <c r="I442" s="5" t="s">
        <v>2331</v>
      </c>
      <c r="J442" s="364" t="s">
        <v>2891</v>
      </c>
      <c r="K442" s="364" t="s">
        <v>2879</v>
      </c>
      <c r="L442" s="364" t="s">
        <v>2880</v>
      </c>
      <c r="M442" s="364" t="s">
        <v>2881</v>
      </c>
      <c r="N442" s="364" t="s">
        <v>2882</v>
      </c>
      <c r="O442" s="364" t="s">
        <v>2883</v>
      </c>
      <c r="P442" s="364" t="s">
        <v>2884</v>
      </c>
      <c r="Q442" s="364" t="s">
        <v>2885</v>
      </c>
      <c r="R442" s="364" t="s">
        <v>2886</v>
      </c>
      <c r="S442" s="364" t="s">
        <v>2887</v>
      </c>
      <c r="T442" s="364" t="s">
        <v>2888</v>
      </c>
      <c r="U442" s="364" t="s">
        <v>2889</v>
      </c>
      <c r="V442" s="364" t="s">
        <v>2890</v>
      </c>
      <c r="W442" s="365" t="s">
        <v>2893</v>
      </c>
      <c r="X442" s="365" t="s">
        <v>2879</v>
      </c>
      <c r="Y442" s="365" t="s">
        <v>2880</v>
      </c>
      <c r="Z442" s="365" t="s">
        <v>2881</v>
      </c>
      <c r="AA442" s="365" t="s">
        <v>2882</v>
      </c>
      <c r="AB442" s="365" t="s">
        <v>2883</v>
      </c>
      <c r="AC442" s="365" t="s">
        <v>2884</v>
      </c>
      <c r="AD442" s="365" t="s">
        <v>2885</v>
      </c>
      <c r="AE442" s="365" t="s">
        <v>2886</v>
      </c>
      <c r="AF442" s="365" t="s">
        <v>2887</v>
      </c>
      <c r="AG442" s="365" t="s">
        <v>2888</v>
      </c>
      <c r="AH442" s="365" t="s">
        <v>2889</v>
      </c>
      <c r="AI442" s="365" t="s">
        <v>2890</v>
      </c>
      <c r="AJ442" s="366" t="s">
        <v>2892</v>
      </c>
      <c r="AK442" s="366" t="s">
        <v>2879</v>
      </c>
      <c r="AL442" s="366" t="s">
        <v>2880</v>
      </c>
      <c r="AM442" s="366" t="s">
        <v>2881</v>
      </c>
      <c r="AN442" s="366" t="s">
        <v>2882</v>
      </c>
      <c r="AO442" s="366" t="s">
        <v>2883</v>
      </c>
      <c r="AP442" s="366" t="s">
        <v>2884</v>
      </c>
      <c r="AQ442" s="366" t="s">
        <v>2885</v>
      </c>
      <c r="AR442" s="366" t="s">
        <v>2886</v>
      </c>
      <c r="AS442" s="366" t="s">
        <v>2887</v>
      </c>
      <c r="AT442" s="366" t="s">
        <v>2888</v>
      </c>
      <c r="AU442" s="366" t="s">
        <v>2889</v>
      </c>
      <c r="AV442" s="366" t="s">
        <v>2890</v>
      </c>
      <c r="AW442" s="368" t="s">
        <v>2895</v>
      </c>
    </row>
    <row r="443" spans="1:49">
      <c r="A443" s="48"/>
      <c r="B443" s="42"/>
      <c r="C443" s="42"/>
      <c r="D443" s="42"/>
      <c r="E443" s="531"/>
      <c r="F443" s="50"/>
      <c r="G443" s="50"/>
      <c r="H443" s="50"/>
      <c r="I443" s="34"/>
      <c r="J443" s="202" t="s">
        <v>1224</v>
      </c>
      <c r="K443" s="202">
        <v>1</v>
      </c>
      <c r="L443" s="202">
        <v>2</v>
      </c>
      <c r="M443" s="202">
        <v>3</v>
      </c>
      <c r="N443" s="202">
        <v>4</v>
      </c>
      <c r="O443" s="202">
        <v>5</v>
      </c>
      <c r="P443" s="202">
        <v>6</v>
      </c>
      <c r="Q443" s="202">
        <v>7</v>
      </c>
      <c r="R443" s="202">
        <v>8</v>
      </c>
      <c r="S443" s="202">
        <v>9</v>
      </c>
      <c r="T443" s="202">
        <v>10</v>
      </c>
      <c r="U443" s="202">
        <v>13</v>
      </c>
      <c r="V443" s="202">
        <v>14</v>
      </c>
      <c r="W443" s="202" t="s">
        <v>1224</v>
      </c>
      <c r="X443" s="202">
        <v>1</v>
      </c>
      <c r="Y443" s="202">
        <v>2</v>
      </c>
      <c r="Z443" s="202">
        <v>3</v>
      </c>
      <c r="AA443" s="202">
        <v>4</v>
      </c>
      <c r="AB443" s="202">
        <v>5</v>
      </c>
      <c r="AC443" s="202">
        <v>6</v>
      </c>
      <c r="AD443" s="202">
        <v>7</v>
      </c>
      <c r="AE443" s="202">
        <v>8</v>
      </c>
      <c r="AF443" s="202">
        <v>9</v>
      </c>
      <c r="AG443" s="202">
        <v>10</v>
      </c>
      <c r="AH443" s="202">
        <v>13</v>
      </c>
      <c r="AI443" s="202">
        <v>14</v>
      </c>
      <c r="AJ443" s="202" t="s">
        <v>1224</v>
      </c>
      <c r="AK443" s="202">
        <v>1</v>
      </c>
      <c r="AL443" s="202">
        <v>2</v>
      </c>
      <c r="AM443" s="202">
        <v>3</v>
      </c>
      <c r="AN443" s="202">
        <v>4</v>
      </c>
      <c r="AO443" s="202">
        <v>5</v>
      </c>
      <c r="AP443" s="202">
        <v>6</v>
      </c>
      <c r="AQ443" s="202">
        <v>7</v>
      </c>
      <c r="AR443" s="202">
        <v>8</v>
      </c>
      <c r="AS443" s="202">
        <v>9</v>
      </c>
      <c r="AT443" s="202">
        <v>10</v>
      </c>
      <c r="AU443" s="202">
        <v>13</v>
      </c>
      <c r="AV443" s="202">
        <v>14</v>
      </c>
      <c r="AW443" s="202">
        <v>15</v>
      </c>
    </row>
    <row r="444" spans="1:49">
      <c r="A444" s="48"/>
      <c r="B444" s="42"/>
      <c r="C444" s="42"/>
      <c r="D444" s="42"/>
      <c r="E444" s="531"/>
      <c r="F444" s="50"/>
      <c r="G444" s="50"/>
      <c r="H444" s="50"/>
      <c r="I444" s="276" t="s">
        <v>2336</v>
      </c>
      <c r="J444" s="277">
        <f>SUM(J438)</f>
        <v>0</v>
      </c>
      <c r="K444" s="277">
        <f t="shared" ref="K444:AT444" si="85">SUM(K438)</f>
        <v>0</v>
      </c>
      <c r="L444" s="277">
        <f t="shared" si="85"/>
        <v>0</v>
      </c>
      <c r="M444" s="277">
        <f t="shared" si="85"/>
        <v>0</v>
      </c>
      <c r="N444" s="277">
        <f t="shared" si="85"/>
        <v>0</v>
      </c>
      <c r="O444" s="277">
        <f t="shared" si="85"/>
        <v>0</v>
      </c>
      <c r="P444" s="277">
        <f t="shared" si="85"/>
        <v>0</v>
      </c>
      <c r="Q444" s="277">
        <f t="shared" si="85"/>
        <v>0</v>
      </c>
      <c r="R444" s="277">
        <f t="shared" si="85"/>
        <v>0</v>
      </c>
      <c r="S444" s="277">
        <f t="shared" si="85"/>
        <v>0</v>
      </c>
      <c r="T444" s="277">
        <f t="shared" si="85"/>
        <v>0</v>
      </c>
      <c r="U444" s="277">
        <v>0</v>
      </c>
      <c r="V444" s="277">
        <v>0</v>
      </c>
      <c r="W444" s="277">
        <f>SUM(W438)</f>
        <v>0</v>
      </c>
      <c r="X444" s="277">
        <f t="shared" si="85"/>
        <v>0</v>
      </c>
      <c r="Y444" s="277">
        <f t="shared" si="85"/>
        <v>0</v>
      </c>
      <c r="Z444" s="277">
        <f t="shared" si="85"/>
        <v>0</v>
      </c>
      <c r="AA444" s="277">
        <f t="shared" si="85"/>
        <v>0</v>
      </c>
      <c r="AB444" s="277">
        <f t="shared" si="85"/>
        <v>0</v>
      </c>
      <c r="AC444" s="277">
        <f t="shared" si="85"/>
        <v>0</v>
      </c>
      <c r="AD444" s="277">
        <f t="shared" si="85"/>
        <v>0</v>
      </c>
      <c r="AE444" s="277">
        <f t="shared" si="85"/>
        <v>0</v>
      </c>
      <c r="AF444" s="277">
        <f t="shared" si="85"/>
        <v>0</v>
      </c>
      <c r="AG444" s="277">
        <f t="shared" si="85"/>
        <v>0</v>
      </c>
      <c r="AH444" s="277">
        <v>0</v>
      </c>
      <c r="AI444" s="277">
        <v>0</v>
      </c>
      <c r="AJ444" s="277">
        <f>SUM(AJ438)</f>
        <v>0</v>
      </c>
      <c r="AK444" s="277">
        <f t="shared" si="85"/>
        <v>0</v>
      </c>
      <c r="AL444" s="277">
        <f t="shared" si="85"/>
        <v>0</v>
      </c>
      <c r="AM444" s="277">
        <f t="shared" si="85"/>
        <v>0</v>
      </c>
      <c r="AN444" s="277">
        <f t="shared" si="85"/>
        <v>0</v>
      </c>
      <c r="AO444" s="277">
        <f t="shared" si="85"/>
        <v>0</v>
      </c>
      <c r="AP444" s="277">
        <f t="shared" si="85"/>
        <v>0</v>
      </c>
      <c r="AQ444" s="277">
        <f t="shared" si="85"/>
        <v>0</v>
      </c>
      <c r="AR444" s="277">
        <f t="shared" si="85"/>
        <v>0</v>
      </c>
      <c r="AS444" s="277">
        <f t="shared" si="85"/>
        <v>0</v>
      </c>
      <c r="AT444" s="277">
        <f t="shared" si="85"/>
        <v>0</v>
      </c>
      <c r="AU444" s="277">
        <v>0</v>
      </c>
      <c r="AV444" s="277">
        <v>0</v>
      </c>
      <c r="AW444" s="277">
        <f>U444+AH444+AU444</f>
        <v>0</v>
      </c>
    </row>
    <row r="445" spans="1:49">
      <c r="A445" s="48"/>
      <c r="B445" s="42"/>
      <c r="C445" s="42"/>
      <c r="D445" s="42"/>
      <c r="E445" s="531"/>
      <c r="F445" s="50"/>
      <c r="G445" s="50"/>
      <c r="H445" s="50"/>
      <c r="I445" s="276"/>
      <c r="J445" s="277"/>
      <c r="K445" s="277"/>
      <c r="L445" s="277"/>
      <c r="M445" s="277"/>
      <c r="N445" s="277"/>
      <c r="O445" s="277"/>
      <c r="P445" s="277"/>
      <c r="Q445" s="277"/>
      <c r="R445" s="277"/>
      <c r="S445" s="277"/>
      <c r="T445" s="277"/>
      <c r="U445" s="277">
        <v>0</v>
      </c>
      <c r="V445" s="277">
        <v>0</v>
      </c>
      <c r="W445" s="277"/>
      <c r="X445" s="277"/>
      <c r="Y445" s="277"/>
      <c r="Z445" s="277"/>
      <c r="AA445" s="277"/>
      <c r="AB445" s="277"/>
      <c r="AC445" s="277"/>
      <c r="AD445" s="277"/>
      <c r="AE445" s="277"/>
      <c r="AF445" s="277"/>
      <c r="AG445" s="277"/>
      <c r="AH445" s="277">
        <v>0</v>
      </c>
      <c r="AI445" s="277">
        <v>0</v>
      </c>
      <c r="AJ445" s="277"/>
      <c r="AK445" s="277"/>
      <c r="AL445" s="277"/>
      <c r="AM445" s="277"/>
      <c r="AN445" s="277"/>
      <c r="AO445" s="277"/>
      <c r="AP445" s="277"/>
      <c r="AQ445" s="277"/>
      <c r="AR445" s="277"/>
      <c r="AS445" s="277"/>
      <c r="AT445" s="277"/>
      <c r="AU445" s="277">
        <v>0</v>
      </c>
      <c r="AV445" s="277">
        <v>0</v>
      </c>
      <c r="AW445" s="277">
        <f>U445+AH445+AU445</f>
        <v>0</v>
      </c>
    </row>
    <row r="446" spans="1:49">
      <c r="A446" s="48"/>
      <c r="B446" s="42"/>
      <c r="C446" s="42"/>
      <c r="D446" s="42"/>
      <c r="E446" s="531"/>
      <c r="F446" s="50"/>
      <c r="G446" s="50"/>
      <c r="H446" s="50"/>
      <c r="I446" s="276"/>
      <c r="J446" s="277"/>
      <c r="K446" s="277"/>
      <c r="L446" s="277"/>
      <c r="M446" s="277"/>
      <c r="N446" s="277"/>
      <c r="O446" s="277"/>
      <c r="P446" s="277"/>
      <c r="Q446" s="277"/>
      <c r="R446" s="277"/>
      <c r="S446" s="277"/>
      <c r="T446" s="277"/>
      <c r="U446" s="277">
        <v>0</v>
      </c>
      <c r="V446" s="277">
        <v>0</v>
      </c>
      <c r="W446" s="277"/>
      <c r="X446" s="277"/>
      <c r="Y446" s="277"/>
      <c r="Z446" s="277"/>
      <c r="AA446" s="277"/>
      <c r="AB446" s="277"/>
      <c r="AC446" s="277"/>
      <c r="AD446" s="277"/>
      <c r="AE446" s="277"/>
      <c r="AF446" s="277"/>
      <c r="AG446" s="277"/>
      <c r="AH446" s="277">
        <v>0</v>
      </c>
      <c r="AI446" s="277">
        <v>0</v>
      </c>
      <c r="AJ446" s="277"/>
      <c r="AK446" s="277"/>
      <c r="AL446" s="277"/>
      <c r="AM446" s="277"/>
      <c r="AN446" s="277"/>
      <c r="AO446" s="277"/>
      <c r="AP446" s="277"/>
      <c r="AQ446" s="277"/>
      <c r="AR446" s="277"/>
      <c r="AS446" s="277"/>
      <c r="AT446" s="277"/>
      <c r="AU446" s="277">
        <v>0</v>
      </c>
      <c r="AV446" s="277">
        <v>0</v>
      </c>
      <c r="AW446" s="277">
        <f>U446+AH446+AU446</f>
        <v>0</v>
      </c>
    </row>
    <row r="447" spans="1:49">
      <c r="A447" s="48"/>
      <c r="B447" s="42"/>
      <c r="C447" s="42"/>
      <c r="D447" s="42"/>
      <c r="E447" s="531"/>
      <c r="F447" s="50"/>
      <c r="G447" s="50"/>
      <c r="H447" s="50"/>
      <c r="I447" s="276"/>
      <c r="J447" s="277"/>
      <c r="K447" s="277"/>
      <c r="L447" s="277"/>
      <c r="M447" s="277"/>
      <c r="N447" s="277"/>
      <c r="O447" s="277"/>
      <c r="P447" s="277"/>
      <c r="Q447" s="277"/>
      <c r="R447" s="277"/>
      <c r="S447" s="277"/>
      <c r="T447" s="277"/>
      <c r="U447" s="277">
        <v>0</v>
      </c>
      <c r="V447" s="277">
        <v>0</v>
      </c>
      <c r="W447" s="277"/>
      <c r="X447" s="277"/>
      <c r="Y447" s="277"/>
      <c r="Z447" s="277"/>
      <c r="AA447" s="277"/>
      <c r="AB447" s="277"/>
      <c r="AC447" s="277"/>
      <c r="AD447" s="277"/>
      <c r="AE447" s="277"/>
      <c r="AF447" s="277"/>
      <c r="AG447" s="277"/>
      <c r="AH447" s="277">
        <v>0</v>
      </c>
      <c r="AI447" s="277">
        <v>0</v>
      </c>
      <c r="AJ447" s="277"/>
      <c r="AK447" s="277"/>
      <c r="AL447" s="277"/>
      <c r="AM447" s="277"/>
      <c r="AN447" s="277"/>
      <c r="AO447" s="277"/>
      <c r="AP447" s="277"/>
      <c r="AQ447" s="277"/>
      <c r="AR447" s="277"/>
      <c r="AS447" s="277"/>
      <c r="AT447" s="277"/>
      <c r="AU447" s="277">
        <v>0</v>
      </c>
      <c r="AV447" s="277">
        <v>0</v>
      </c>
      <c r="AW447" s="277">
        <f>U447+AH447+AU447</f>
        <v>0</v>
      </c>
    </row>
    <row r="448" spans="1:49">
      <c r="A448" s="48"/>
      <c r="B448" s="42"/>
      <c r="C448" s="42"/>
      <c r="D448" s="42"/>
      <c r="E448" s="531"/>
      <c r="F448" s="50"/>
      <c r="G448" s="50"/>
      <c r="H448" s="50"/>
      <c r="I448" s="276" t="s">
        <v>1631</v>
      </c>
      <c r="J448" s="277">
        <f>SUM(J444:J447)</f>
        <v>0</v>
      </c>
      <c r="K448" s="277">
        <f t="shared" ref="K448:AT448" si="86">SUM(K444:K447)</f>
        <v>0</v>
      </c>
      <c r="L448" s="277">
        <f t="shared" si="86"/>
        <v>0</v>
      </c>
      <c r="M448" s="277">
        <f t="shared" si="86"/>
        <v>0</v>
      </c>
      <c r="N448" s="277">
        <f t="shared" si="86"/>
        <v>0</v>
      </c>
      <c r="O448" s="277">
        <f t="shared" si="86"/>
        <v>0</v>
      </c>
      <c r="P448" s="277">
        <f t="shared" si="86"/>
        <v>0</v>
      </c>
      <c r="Q448" s="277">
        <f t="shared" si="86"/>
        <v>0</v>
      </c>
      <c r="R448" s="277">
        <f t="shared" si="86"/>
        <v>0</v>
      </c>
      <c r="S448" s="277">
        <f t="shared" si="86"/>
        <v>0</v>
      </c>
      <c r="T448" s="277">
        <f t="shared" si="86"/>
        <v>0</v>
      </c>
      <c r="U448" s="277">
        <v>0</v>
      </c>
      <c r="V448" s="277">
        <v>0</v>
      </c>
      <c r="W448" s="277">
        <f>SUM(W444:W447)</f>
        <v>0</v>
      </c>
      <c r="X448" s="277">
        <f t="shared" si="86"/>
        <v>0</v>
      </c>
      <c r="Y448" s="277">
        <f t="shared" si="86"/>
        <v>0</v>
      </c>
      <c r="Z448" s="277">
        <f t="shared" si="86"/>
        <v>0</v>
      </c>
      <c r="AA448" s="277">
        <f t="shared" si="86"/>
        <v>0</v>
      </c>
      <c r="AB448" s="277">
        <f t="shared" si="86"/>
        <v>0</v>
      </c>
      <c r="AC448" s="277">
        <f t="shared" si="86"/>
        <v>0</v>
      </c>
      <c r="AD448" s="277">
        <f t="shared" si="86"/>
        <v>0</v>
      </c>
      <c r="AE448" s="277">
        <f t="shared" si="86"/>
        <v>0</v>
      </c>
      <c r="AF448" s="277">
        <f t="shared" si="86"/>
        <v>0</v>
      </c>
      <c r="AG448" s="277">
        <f t="shared" si="86"/>
        <v>0</v>
      </c>
      <c r="AH448" s="277">
        <v>0</v>
      </c>
      <c r="AI448" s="277">
        <v>0</v>
      </c>
      <c r="AJ448" s="277">
        <f>SUM(AJ444:AJ447)</f>
        <v>0</v>
      </c>
      <c r="AK448" s="277">
        <f t="shared" si="86"/>
        <v>0</v>
      </c>
      <c r="AL448" s="277">
        <f t="shared" si="86"/>
        <v>0</v>
      </c>
      <c r="AM448" s="277">
        <f t="shared" si="86"/>
        <v>0</v>
      </c>
      <c r="AN448" s="277">
        <f t="shared" si="86"/>
        <v>0</v>
      </c>
      <c r="AO448" s="277">
        <f t="shared" si="86"/>
        <v>0</v>
      </c>
      <c r="AP448" s="277">
        <f t="shared" si="86"/>
        <v>0</v>
      </c>
      <c r="AQ448" s="277">
        <f t="shared" si="86"/>
        <v>0</v>
      </c>
      <c r="AR448" s="277">
        <f t="shared" si="86"/>
        <v>0</v>
      </c>
      <c r="AS448" s="277">
        <f t="shared" si="86"/>
        <v>0</v>
      </c>
      <c r="AT448" s="277">
        <f t="shared" si="86"/>
        <v>0</v>
      </c>
      <c r="AU448" s="277">
        <v>0</v>
      </c>
      <c r="AV448" s="277">
        <v>0</v>
      </c>
      <c r="AW448" s="277">
        <f>U448+AH448+AU448</f>
        <v>0</v>
      </c>
    </row>
    <row r="449" spans="1:49">
      <c r="A449" s="48"/>
      <c r="B449" s="42"/>
      <c r="C449" s="42"/>
      <c r="D449" s="42"/>
      <c r="E449" s="531"/>
      <c r="F449" s="50"/>
      <c r="G449" s="50"/>
      <c r="H449" s="50"/>
      <c r="I449" s="146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  <c r="AS449" s="29"/>
      <c r="AT449" s="29"/>
      <c r="AU449" s="29"/>
      <c r="AV449" s="29"/>
      <c r="AW449" s="29"/>
    </row>
    <row r="450" spans="1:49" s="72" customFormat="1">
      <c r="A450" s="48"/>
      <c r="B450" s="42"/>
      <c r="C450" s="42"/>
      <c r="D450" s="42"/>
      <c r="E450" s="531"/>
      <c r="F450" s="50"/>
      <c r="G450" s="50"/>
      <c r="H450" s="50"/>
      <c r="I450" s="14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</row>
    <row r="451" spans="1:49" s="72" customFormat="1">
      <c r="A451" s="48"/>
      <c r="B451" s="42"/>
      <c r="C451" s="42"/>
      <c r="D451" s="42"/>
      <c r="E451" s="531"/>
      <c r="F451" s="50"/>
      <c r="G451" s="50"/>
      <c r="H451" s="50"/>
      <c r="I451" s="7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</row>
    <row r="452" spans="1:49" s="72" customFormat="1">
      <c r="A452" s="48"/>
      <c r="B452" s="42"/>
      <c r="C452" s="42"/>
      <c r="D452" s="42"/>
      <c r="E452" s="531"/>
      <c r="F452" s="50"/>
      <c r="G452" s="50"/>
      <c r="H452" s="50"/>
      <c r="I452" s="7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</row>
    <row r="453" spans="1:49" s="72" customFormat="1">
      <c r="A453" s="48"/>
      <c r="B453" s="42"/>
      <c r="C453" s="42"/>
      <c r="D453" s="42"/>
      <c r="E453" s="531"/>
      <c r="F453" s="50"/>
      <c r="G453" s="50"/>
      <c r="H453" s="50"/>
      <c r="I453" s="7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</row>
    <row r="454" spans="1:49">
      <c r="A454" s="48"/>
      <c r="B454" s="42"/>
      <c r="C454" s="42"/>
      <c r="D454" s="42"/>
      <c r="E454" s="531"/>
      <c r="F454" s="50"/>
      <c r="G454" s="50"/>
      <c r="H454" s="50"/>
      <c r="I454" s="75"/>
    </row>
    <row r="455" spans="1:49">
      <c r="A455" s="48"/>
      <c r="B455" s="42"/>
      <c r="C455" s="42"/>
      <c r="D455" s="42"/>
      <c r="E455" s="531"/>
      <c r="F455" s="50"/>
      <c r="G455" s="50"/>
      <c r="H455" s="50"/>
      <c r="I455" s="75"/>
    </row>
    <row r="456" spans="1:49">
      <c r="A456" s="48"/>
      <c r="B456" s="42"/>
      <c r="C456" s="42"/>
      <c r="D456" s="42"/>
      <c r="E456" s="531"/>
      <c r="F456" s="50"/>
      <c r="G456" s="50"/>
      <c r="H456" s="50"/>
      <c r="I456" s="75"/>
    </row>
    <row r="457" spans="1:49">
      <c r="A457" s="48"/>
      <c r="B457" s="42"/>
      <c r="C457" s="42"/>
      <c r="D457" s="42"/>
      <c r="E457" s="531"/>
      <c r="F457" s="50"/>
      <c r="G457" s="50"/>
      <c r="H457" s="50"/>
      <c r="I457" s="75"/>
    </row>
    <row r="458" spans="1:49">
      <c r="A458" s="48"/>
      <c r="B458" s="42"/>
      <c r="C458" s="42"/>
      <c r="D458" s="42"/>
      <c r="E458" s="531"/>
      <c r="F458" s="50"/>
      <c r="G458" s="50"/>
      <c r="H458" s="50"/>
      <c r="I458" s="75"/>
    </row>
    <row r="459" spans="1:49">
      <c r="A459" s="48"/>
      <c r="B459" s="42"/>
      <c r="C459" s="42"/>
      <c r="D459" s="42"/>
      <c r="E459" s="531"/>
      <c r="F459" s="50"/>
      <c r="G459" s="50"/>
      <c r="H459" s="50"/>
      <c r="I459" s="75"/>
    </row>
    <row r="460" spans="1:49">
      <c r="A460" s="25" t="s">
        <v>2528</v>
      </c>
      <c r="B460" s="4"/>
      <c r="C460" s="4"/>
      <c r="D460" s="454"/>
      <c r="E460" s="532"/>
      <c r="F460" s="124"/>
      <c r="G460" s="124"/>
      <c r="H460" s="124"/>
      <c r="I460" s="4"/>
    </row>
    <row r="461" spans="1:49">
      <c r="A461" s="25" t="s">
        <v>878</v>
      </c>
      <c r="B461" s="4"/>
      <c r="C461" s="4"/>
      <c r="D461" s="454"/>
      <c r="E461" s="532"/>
      <c r="F461" s="124"/>
      <c r="G461" s="124"/>
      <c r="H461" s="124"/>
      <c r="I461" s="4"/>
    </row>
    <row r="462" spans="1:49">
      <c r="A462" s="25" t="s">
        <v>812</v>
      </c>
      <c r="B462" s="4"/>
      <c r="C462" s="4"/>
      <c r="D462" s="454"/>
      <c r="E462" s="532"/>
      <c r="F462" s="124"/>
      <c r="G462" s="124"/>
      <c r="H462" s="124"/>
      <c r="I462" s="4"/>
    </row>
    <row r="463" spans="1:49" ht="13.5" thickBot="1">
      <c r="A463" s="25" t="s">
        <v>703</v>
      </c>
      <c r="B463" s="4"/>
      <c r="C463" s="4"/>
      <c r="D463" s="454"/>
      <c r="E463" s="532"/>
      <c r="F463" s="124"/>
      <c r="G463" s="124"/>
      <c r="H463" s="124"/>
      <c r="I463" s="4"/>
    </row>
    <row r="464" spans="1:49" s="151" customFormat="1" ht="36" customHeight="1" thickTop="1" thickBot="1">
      <c r="A464" s="147" t="s">
        <v>2079</v>
      </c>
      <c r="B464" s="5" t="s">
        <v>2080</v>
      </c>
      <c r="C464" s="5" t="s">
        <v>1335</v>
      </c>
      <c r="D464" s="450"/>
      <c r="E464" s="148" t="s">
        <v>1570</v>
      </c>
      <c r="F464" s="149" t="s">
        <v>1438</v>
      </c>
      <c r="G464" s="149"/>
      <c r="H464" s="149" t="s">
        <v>2332</v>
      </c>
      <c r="I464" s="5" t="s">
        <v>856</v>
      </c>
      <c r="J464" s="364" t="s">
        <v>2891</v>
      </c>
      <c r="K464" s="364" t="s">
        <v>2879</v>
      </c>
      <c r="L464" s="364" t="s">
        <v>2880</v>
      </c>
      <c r="M464" s="364" t="s">
        <v>2881</v>
      </c>
      <c r="N464" s="364" t="s">
        <v>2882</v>
      </c>
      <c r="O464" s="364" t="s">
        <v>2883</v>
      </c>
      <c r="P464" s="364" t="s">
        <v>2884</v>
      </c>
      <c r="Q464" s="364" t="s">
        <v>2885</v>
      </c>
      <c r="R464" s="364" t="s">
        <v>2886</v>
      </c>
      <c r="S464" s="364" t="s">
        <v>2887</v>
      </c>
      <c r="T464" s="364" t="s">
        <v>2888</v>
      </c>
      <c r="U464" s="364" t="s">
        <v>2889</v>
      </c>
      <c r="V464" s="364" t="s">
        <v>2890</v>
      </c>
      <c r="W464" s="365" t="s">
        <v>2893</v>
      </c>
      <c r="X464" s="365" t="s">
        <v>2879</v>
      </c>
      <c r="Y464" s="365" t="s">
        <v>2880</v>
      </c>
      <c r="Z464" s="365" t="s">
        <v>2881</v>
      </c>
      <c r="AA464" s="365" t="s">
        <v>2882</v>
      </c>
      <c r="AB464" s="365" t="s">
        <v>2883</v>
      </c>
      <c r="AC464" s="365" t="s">
        <v>2884</v>
      </c>
      <c r="AD464" s="365" t="s">
        <v>2885</v>
      </c>
      <c r="AE464" s="365" t="s">
        <v>2886</v>
      </c>
      <c r="AF464" s="365" t="s">
        <v>2887</v>
      </c>
      <c r="AG464" s="365" t="s">
        <v>2888</v>
      </c>
      <c r="AH464" s="365" t="s">
        <v>2889</v>
      </c>
      <c r="AI464" s="365" t="s">
        <v>2890</v>
      </c>
      <c r="AJ464" s="366" t="s">
        <v>2892</v>
      </c>
      <c r="AK464" s="366" t="s">
        <v>2879</v>
      </c>
      <c r="AL464" s="366" t="s">
        <v>2880</v>
      </c>
      <c r="AM464" s="366" t="s">
        <v>2881</v>
      </c>
      <c r="AN464" s="366" t="s">
        <v>2882</v>
      </c>
      <c r="AO464" s="366" t="s">
        <v>2883</v>
      </c>
      <c r="AP464" s="366" t="s">
        <v>2884</v>
      </c>
      <c r="AQ464" s="366" t="s">
        <v>2885</v>
      </c>
      <c r="AR464" s="366" t="s">
        <v>2886</v>
      </c>
      <c r="AS464" s="366" t="s">
        <v>2887</v>
      </c>
      <c r="AT464" s="366" t="s">
        <v>2888</v>
      </c>
      <c r="AU464" s="366" t="s">
        <v>2889</v>
      </c>
      <c r="AV464" s="366" t="s">
        <v>2890</v>
      </c>
      <c r="AW464" s="368" t="s">
        <v>2895</v>
      </c>
    </row>
    <row r="465" spans="1:49" s="72" customFormat="1">
      <c r="A465" s="33"/>
      <c r="B465" s="34"/>
      <c r="C465" s="34"/>
      <c r="D465" s="34"/>
      <c r="E465" s="35"/>
      <c r="F465" s="36"/>
      <c r="G465" s="36"/>
      <c r="H465" s="36"/>
      <c r="I465" s="34"/>
      <c r="J465" s="202" t="s">
        <v>1224</v>
      </c>
      <c r="K465" s="202">
        <v>1</v>
      </c>
      <c r="L465" s="202">
        <v>2</v>
      </c>
      <c r="M465" s="202">
        <v>3</v>
      </c>
      <c r="N465" s="202">
        <v>4</v>
      </c>
      <c r="O465" s="202">
        <v>5</v>
      </c>
      <c r="P465" s="202">
        <v>6</v>
      </c>
      <c r="Q465" s="202">
        <v>7</v>
      </c>
      <c r="R465" s="202">
        <v>8</v>
      </c>
      <c r="S465" s="202">
        <v>9</v>
      </c>
      <c r="T465" s="202">
        <v>10</v>
      </c>
      <c r="U465" s="202">
        <v>13</v>
      </c>
      <c r="V465" s="202">
        <v>14</v>
      </c>
      <c r="W465" s="202" t="s">
        <v>1224</v>
      </c>
      <c r="X465" s="202">
        <v>1</v>
      </c>
      <c r="Y465" s="202">
        <v>2</v>
      </c>
      <c r="Z465" s="202">
        <v>3</v>
      </c>
      <c r="AA465" s="202">
        <v>4</v>
      </c>
      <c r="AB465" s="202">
        <v>5</v>
      </c>
      <c r="AC465" s="202">
        <v>6</v>
      </c>
      <c r="AD465" s="202">
        <v>7</v>
      </c>
      <c r="AE465" s="202">
        <v>8</v>
      </c>
      <c r="AF465" s="202">
        <v>9</v>
      </c>
      <c r="AG465" s="202">
        <v>10</v>
      </c>
      <c r="AH465" s="202">
        <v>13</v>
      </c>
      <c r="AI465" s="202">
        <v>14</v>
      </c>
      <c r="AJ465" s="202" t="s">
        <v>1224</v>
      </c>
      <c r="AK465" s="202">
        <v>1</v>
      </c>
      <c r="AL465" s="202">
        <v>2</v>
      </c>
      <c r="AM465" s="202">
        <v>3</v>
      </c>
      <c r="AN465" s="202">
        <v>4</v>
      </c>
      <c r="AO465" s="202">
        <v>5</v>
      </c>
      <c r="AP465" s="202">
        <v>6</v>
      </c>
      <c r="AQ465" s="202">
        <v>7</v>
      </c>
      <c r="AR465" s="202">
        <v>8</v>
      </c>
      <c r="AS465" s="202">
        <v>9</v>
      </c>
      <c r="AT465" s="202">
        <v>10</v>
      </c>
      <c r="AU465" s="202">
        <v>13</v>
      </c>
      <c r="AV465" s="202">
        <v>14</v>
      </c>
      <c r="AW465" s="202">
        <v>15</v>
      </c>
    </row>
    <row r="466" spans="1:49" s="72" customFormat="1">
      <c r="A466" s="37"/>
      <c r="B466" s="38"/>
      <c r="C466" s="38"/>
      <c r="D466" s="38"/>
      <c r="E466" s="60"/>
      <c r="F466" s="61"/>
      <c r="G466" s="61"/>
      <c r="H466" s="61"/>
      <c r="I466" s="38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  <c r="AA466" s="62"/>
      <c r="AB466" s="62"/>
      <c r="AC466" s="62"/>
      <c r="AD466" s="62"/>
      <c r="AE466" s="62"/>
      <c r="AF466" s="62"/>
      <c r="AG466" s="62"/>
      <c r="AH466" s="62"/>
      <c r="AI466" s="62"/>
      <c r="AJ466" s="62"/>
      <c r="AK466" s="62"/>
      <c r="AL466" s="62"/>
      <c r="AM466" s="62"/>
      <c r="AN466" s="62"/>
      <c r="AO466" s="62"/>
      <c r="AP466" s="62"/>
      <c r="AQ466" s="62"/>
      <c r="AR466" s="62"/>
      <c r="AS466" s="62"/>
      <c r="AT466" s="62"/>
      <c r="AU466" s="62"/>
      <c r="AV466" s="62"/>
      <c r="AW466" s="62"/>
    </row>
    <row r="467" spans="1:49" s="72" customFormat="1">
      <c r="A467" s="41" t="s">
        <v>1049</v>
      </c>
      <c r="B467" s="1" t="s">
        <v>1138</v>
      </c>
      <c r="C467" s="45" t="s">
        <v>1549</v>
      </c>
      <c r="D467" s="452"/>
      <c r="E467" s="531"/>
      <c r="F467" s="50"/>
      <c r="G467" s="50"/>
      <c r="H467" s="50"/>
      <c r="I467" s="1" t="s">
        <v>809</v>
      </c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</row>
    <row r="468" spans="1:49" s="72" customFormat="1">
      <c r="A468" s="48"/>
      <c r="B468" s="1"/>
      <c r="C468" s="1"/>
      <c r="D468" s="369"/>
      <c r="E468" s="531"/>
      <c r="F468" s="50"/>
      <c r="G468" s="50"/>
      <c r="H468" s="50"/>
      <c r="I468" s="1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</row>
    <row r="469" spans="1:49" s="72" customFormat="1">
      <c r="A469" s="48"/>
      <c r="B469" s="42"/>
      <c r="C469" s="42"/>
      <c r="D469" s="42"/>
      <c r="E469" s="531"/>
      <c r="F469" s="50"/>
      <c r="G469" s="50"/>
      <c r="H469" s="50"/>
      <c r="I469" s="49" t="s">
        <v>1559</v>
      </c>
      <c r="J469" s="12">
        <f>SUM(J470,J478,J480)</f>
        <v>0</v>
      </c>
      <c r="K469" s="12">
        <f t="shared" ref="K469:AT469" si="87">SUM(K470,K478,K480)</f>
        <v>0</v>
      </c>
      <c r="L469" s="12">
        <f t="shared" si="87"/>
        <v>0</v>
      </c>
      <c r="M469" s="12">
        <f t="shared" si="87"/>
        <v>0</v>
      </c>
      <c r="N469" s="12">
        <f t="shared" si="87"/>
        <v>0</v>
      </c>
      <c r="O469" s="12">
        <f t="shared" si="87"/>
        <v>0</v>
      </c>
      <c r="P469" s="12">
        <f t="shared" si="87"/>
        <v>0</v>
      </c>
      <c r="Q469" s="12">
        <f t="shared" si="87"/>
        <v>0</v>
      </c>
      <c r="R469" s="12">
        <f t="shared" si="87"/>
        <v>0</v>
      </c>
      <c r="S469" s="12">
        <f t="shared" si="87"/>
        <v>0</v>
      </c>
      <c r="T469" s="12">
        <f t="shared" si="87"/>
        <v>0</v>
      </c>
      <c r="U469" s="12">
        <v>0</v>
      </c>
      <c r="V469" s="12">
        <v>0</v>
      </c>
      <c r="W469" s="12">
        <f>SUM(W470,W478,W480)</f>
        <v>0</v>
      </c>
      <c r="X469" s="12">
        <f t="shared" si="87"/>
        <v>0</v>
      </c>
      <c r="Y469" s="12">
        <f t="shared" si="87"/>
        <v>0</v>
      </c>
      <c r="Z469" s="12">
        <f t="shared" si="87"/>
        <v>0</v>
      </c>
      <c r="AA469" s="12">
        <f t="shared" si="87"/>
        <v>0</v>
      </c>
      <c r="AB469" s="12">
        <f t="shared" si="87"/>
        <v>0</v>
      </c>
      <c r="AC469" s="12">
        <f t="shared" si="87"/>
        <v>0</v>
      </c>
      <c r="AD469" s="12">
        <f t="shared" si="87"/>
        <v>0</v>
      </c>
      <c r="AE469" s="12">
        <f t="shared" si="87"/>
        <v>0</v>
      </c>
      <c r="AF469" s="12">
        <f t="shared" si="87"/>
        <v>0</v>
      </c>
      <c r="AG469" s="12">
        <f t="shared" si="87"/>
        <v>0</v>
      </c>
      <c r="AH469" s="12">
        <v>0</v>
      </c>
      <c r="AI469" s="12">
        <v>0</v>
      </c>
      <c r="AJ469" s="12">
        <f>SUM(AJ470,AJ478,AJ480)</f>
        <v>0</v>
      </c>
      <c r="AK469" s="12">
        <f t="shared" si="87"/>
        <v>0</v>
      </c>
      <c r="AL469" s="12">
        <f t="shared" si="87"/>
        <v>0</v>
      </c>
      <c r="AM469" s="12">
        <f t="shared" si="87"/>
        <v>0</v>
      </c>
      <c r="AN469" s="12">
        <f t="shared" si="87"/>
        <v>0</v>
      </c>
      <c r="AO469" s="12">
        <f t="shared" si="87"/>
        <v>0</v>
      </c>
      <c r="AP469" s="12">
        <f t="shared" si="87"/>
        <v>0</v>
      </c>
      <c r="AQ469" s="12">
        <f t="shared" si="87"/>
        <v>0</v>
      </c>
      <c r="AR469" s="12">
        <f t="shared" si="87"/>
        <v>0</v>
      </c>
      <c r="AS469" s="12">
        <f t="shared" si="87"/>
        <v>0</v>
      </c>
      <c r="AT469" s="12">
        <f t="shared" si="87"/>
        <v>0</v>
      </c>
      <c r="AU469" s="12">
        <v>0</v>
      </c>
      <c r="AV469" s="12">
        <v>0</v>
      </c>
      <c r="AW469" s="12">
        <f t="shared" ref="AW469:AW498" si="88">U469+AH469+AU469</f>
        <v>0</v>
      </c>
    </row>
    <row r="470" spans="1:49" s="72" customFormat="1">
      <c r="A470" s="44" t="s">
        <v>1049</v>
      </c>
      <c r="B470" s="45" t="s">
        <v>1138</v>
      </c>
      <c r="C470" s="45" t="s">
        <v>1549</v>
      </c>
      <c r="D470" s="452" t="s">
        <v>2904</v>
      </c>
      <c r="E470" s="213" t="s">
        <v>771</v>
      </c>
      <c r="F470" s="65"/>
      <c r="G470" s="65"/>
      <c r="H470" s="65"/>
      <c r="I470" s="1" t="s">
        <v>1500</v>
      </c>
      <c r="J470" s="9">
        <f>SUM(J471:J472)</f>
        <v>0</v>
      </c>
      <c r="K470" s="9">
        <f t="shared" ref="K470:AT470" si="89">SUM(K471:K472)</f>
        <v>0</v>
      </c>
      <c r="L470" s="9">
        <f t="shared" si="89"/>
        <v>0</v>
      </c>
      <c r="M470" s="9">
        <f t="shared" si="89"/>
        <v>0</v>
      </c>
      <c r="N470" s="9">
        <f t="shared" si="89"/>
        <v>0</v>
      </c>
      <c r="O470" s="9">
        <f t="shared" si="89"/>
        <v>0</v>
      </c>
      <c r="P470" s="9">
        <f t="shared" si="89"/>
        <v>0</v>
      </c>
      <c r="Q470" s="9">
        <f t="shared" si="89"/>
        <v>0</v>
      </c>
      <c r="R470" s="9">
        <f t="shared" si="89"/>
        <v>0</v>
      </c>
      <c r="S470" s="9">
        <f t="shared" si="89"/>
        <v>0</v>
      </c>
      <c r="T470" s="9">
        <f t="shared" si="89"/>
        <v>0</v>
      </c>
      <c r="U470" s="9">
        <v>0</v>
      </c>
      <c r="V470" s="9">
        <v>0</v>
      </c>
      <c r="W470" s="9">
        <f>SUM(W471:W472)</f>
        <v>0</v>
      </c>
      <c r="X470" s="9">
        <f t="shared" si="89"/>
        <v>0</v>
      </c>
      <c r="Y470" s="9">
        <f t="shared" si="89"/>
        <v>0</v>
      </c>
      <c r="Z470" s="9">
        <f t="shared" si="89"/>
        <v>0</v>
      </c>
      <c r="AA470" s="9">
        <f t="shared" si="89"/>
        <v>0</v>
      </c>
      <c r="AB470" s="9">
        <f t="shared" si="89"/>
        <v>0</v>
      </c>
      <c r="AC470" s="9">
        <f t="shared" si="89"/>
        <v>0</v>
      </c>
      <c r="AD470" s="9">
        <f t="shared" si="89"/>
        <v>0</v>
      </c>
      <c r="AE470" s="9">
        <f t="shared" si="89"/>
        <v>0</v>
      </c>
      <c r="AF470" s="9">
        <f t="shared" si="89"/>
        <v>0</v>
      </c>
      <c r="AG470" s="9">
        <f t="shared" si="89"/>
        <v>0</v>
      </c>
      <c r="AH470" s="9">
        <v>0</v>
      </c>
      <c r="AI470" s="9">
        <v>0</v>
      </c>
      <c r="AJ470" s="9">
        <f>SUM(AJ471:AJ472)</f>
        <v>0</v>
      </c>
      <c r="AK470" s="9">
        <f t="shared" si="89"/>
        <v>0</v>
      </c>
      <c r="AL470" s="9">
        <f t="shared" si="89"/>
        <v>0</v>
      </c>
      <c r="AM470" s="9">
        <f t="shared" si="89"/>
        <v>0</v>
      </c>
      <c r="AN470" s="9">
        <f t="shared" si="89"/>
        <v>0</v>
      </c>
      <c r="AO470" s="9">
        <f t="shared" si="89"/>
        <v>0</v>
      </c>
      <c r="AP470" s="9">
        <f t="shared" si="89"/>
        <v>0</v>
      </c>
      <c r="AQ470" s="9">
        <f t="shared" si="89"/>
        <v>0</v>
      </c>
      <c r="AR470" s="9">
        <f t="shared" si="89"/>
        <v>0</v>
      </c>
      <c r="AS470" s="9">
        <f t="shared" si="89"/>
        <v>0</v>
      </c>
      <c r="AT470" s="9">
        <f t="shared" si="89"/>
        <v>0</v>
      </c>
      <c r="AU470" s="9">
        <v>0</v>
      </c>
      <c r="AV470" s="9">
        <v>0</v>
      </c>
      <c r="AW470" s="9">
        <f t="shared" si="88"/>
        <v>0</v>
      </c>
    </row>
    <row r="471" spans="1:49" s="72" customFormat="1">
      <c r="A471" s="44" t="s">
        <v>1049</v>
      </c>
      <c r="B471" s="45" t="s">
        <v>1138</v>
      </c>
      <c r="C471" s="45" t="s">
        <v>1549</v>
      </c>
      <c r="D471" s="452" t="s">
        <v>2904</v>
      </c>
      <c r="E471" s="367" t="s">
        <v>834</v>
      </c>
      <c r="F471" s="50"/>
      <c r="G471" s="468" t="s">
        <v>3062</v>
      </c>
      <c r="H471" s="50" t="s">
        <v>2335</v>
      </c>
      <c r="I471" s="42" t="s">
        <v>1165</v>
      </c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>
        <v>0</v>
      </c>
      <c r="V471" s="15">
        <v>0</v>
      </c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>
        <v>0</v>
      </c>
      <c r="AI471" s="15">
        <v>0</v>
      </c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>
        <v>0</v>
      </c>
      <c r="AV471" s="15">
        <v>0</v>
      </c>
      <c r="AW471" s="15">
        <f t="shared" si="88"/>
        <v>0</v>
      </c>
    </row>
    <row r="472" spans="1:49" s="72" customFormat="1">
      <c r="A472" s="44" t="s">
        <v>1049</v>
      </c>
      <c r="B472" s="45" t="s">
        <v>1138</v>
      </c>
      <c r="C472" s="45" t="s">
        <v>1549</v>
      </c>
      <c r="D472" s="452" t="s">
        <v>2904</v>
      </c>
      <c r="E472" s="367" t="s">
        <v>772</v>
      </c>
      <c r="F472" s="50"/>
      <c r="G472" s="468" t="s">
        <v>3062</v>
      </c>
      <c r="H472" s="50" t="s">
        <v>2335</v>
      </c>
      <c r="I472" s="42" t="s">
        <v>1227</v>
      </c>
      <c r="J472" s="15">
        <f>SUM(J473:J477)</f>
        <v>0</v>
      </c>
      <c r="K472" s="15">
        <f t="shared" ref="K472:AT472" si="90">SUM(K473:K477)</f>
        <v>0</v>
      </c>
      <c r="L472" s="15">
        <f t="shared" si="90"/>
        <v>0</v>
      </c>
      <c r="M472" s="15">
        <f t="shared" si="90"/>
        <v>0</v>
      </c>
      <c r="N472" s="15">
        <f t="shared" si="90"/>
        <v>0</v>
      </c>
      <c r="O472" s="15">
        <f t="shared" si="90"/>
        <v>0</v>
      </c>
      <c r="P472" s="15">
        <f t="shared" si="90"/>
        <v>0</v>
      </c>
      <c r="Q472" s="15">
        <f t="shared" si="90"/>
        <v>0</v>
      </c>
      <c r="R472" s="15">
        <f t="shared" si="90"/>
        <v>0</v>
      </c>
      <c r="S472" s="15">
        <f t="shared" si="90"/>
        <v>0</v>
      </c>
      <c r="T472" s="15">
        <f t="shared" si="90"/>
        <v>0</v>
      </c>
      <c r="U472" s="15">
        <v>0</v>
      </c>
      <c r="V472" s="15">
        <v>0</v>
      </c>
      <c r="W472" s="15">
        <f>SUM(W473:W477)</f>
        <v>0</v>
      </c>
      <c r="X472" s="15">
        <f t="shared" si="90"/>
        <v>0</v>
      </c>
      <c r="Y472" s="15">
        <f t="shared" si="90"/>
        <v>0</v>
      </c>
      <c r="Z472" s="15">
        <f t="shared" si="90"/>
        <v>0</v>
      </c>
      <c r="AA472" s="15">
        <f t="shared" si="90"/>
        <v>0</v>
      </c>
      <c r="AB472" s="15">
        <f t="shared" si="90"/>
        <v>0</v>
      </c>
      <c r="AC472" s="15">
        <f t="shared" si="90"/>
        <v>0</v>
      </c>
      <c r="AD472" s="15">
        <f t="shared" si="90"/>
        <v>0</v>
      </c>
      <c r="AE472" s="15">
        <f t="shared" si="90"/>
        <v>0</v>
      </c>
      <c r="AF472" s="15">
        <f t="shared" si="90"/>
        <v>0</v>
      </c>
      <c r="AG472" s="15">
        <f t="shared" si="90"/>
        <v>0</v>
      </c>
      <c r="AH472" s="15">
        <v>0</v>
      </c>
      <c r="AI472" s="15">
        <v>0</v>
      </c>
      <c r="AJ472" s="15">
        <f>SUM(AJ473:AJ477)</f>
        <v>0</v>
      </c>
      <c r="AK472" s="15">
        <f t="shared" si="90"/>
        <v>0</v>
      </c>
      <c r="AL472" s="15">
        <f t="shared" si="90"/>
        <v>0</v>
      </c>
      <c r="AM472" s="15">
        <f t="shared" si="90"/>
        <v>0</v>
      </c>
      <c r="AN472" s="15">
        <f t="shared" si="90"/>
        <v>0</v>
      </c>
      <c r="AO472" s="15">
        <f t="shared" si="90"/>
        <v>0</v>
      </c>
      <c r="AP472" s="15">
        <f t="shared" si="90"/>
        <v>0</v>
      </c>
      <c r="AQ472" s="15">
        <f t="shared" si="90"/>
        <v>0</v>
      </c>
      <c r="AR472" s="15">
        <f t="shared" si="90"/>
        <v>0</v>
      </c>
      <c r="AS472" s="15">
        <f t="shared" si="90"/>
        <v>0</v>
      </c>
      <c r="AT472" s="15">
        <f t="shared" si="90"/>
        <v>0</v>
      </c>
      <c r="AU472" s="15">
        <v>0</v>
      </c>
      <c r="AV472" s="15">
        <v>0</v>
      </c>
      <c r="AW472" s="15">
        <f t="shared" si="88"/>
        <v>0</v>
      </c>
    </row>
    <row r="473" spans="1:49" s="144" customFormat="1">
      <c r="A473" s="44" t="s">
        <v>1049</v>
      </c>
      <c r="B473" s="45" t="s">
        <v>1138</v>
      </c>
      <c r="C473" s="45" t="s">
        <v>1549</v>
      </c>
      <c r="D473" s="452" t="s">
        <v>2904</v>
      </c>
      <c r="E473" s="140" t="s">
        <v>850</v>
      </c>
      <c r="F473" s="141" t="s">
        <v>68</v>
      </c>
      <c r="G473" s="468" t="s">
        <v>3062</v>
      </c>
      <c r="H473" s="50" t="s">
        <v>2335</v>
      </c>
      <c r="I473" s="142" t="s">
        <v>1119</v>
      </c>
      <c r="J473" s="143"/>
      <c r="K473" s="143"/>
      <c r="L473" s="143"/>
      <c r="M473" s="143"/>
      <c r="N473" s="143"/>
      <c r="O473" s="143"/>
      <c r="P473" s="143"/>
      <c r="Q473" s="143"/>
      <c r="R473" s="143"/>
      <c r="S473" s="143"/>
      <c r="T473" s="143"/>
      <c r="U473" s="143">
        <v>0</v>
      </c>
      <c r="V473" s="143">
        <v>0</v>
      </c>
      <c r="W473" s="143"/>
      <c r="X473" s="143"/>
      <c r="Y473" s="143"/>
      <c r="Z473" s="143"/>
      <c r="AA473" s="143"/>
      <c r="AB473" s="143"/>
      <c r="AC473" s="143"/>
      <c r="AD473" s="143"/>
      <c r="AE473" s="143"/>
      <c r="AF473" s="143"/>
      <c r="AG473" s="143"/>
      <c r="AH473" s="143">
        <v>0</v>
      </c>
      <c r="AI473" s="143">
        <v>0</v>
      </c>
      <c r="AJ473" s="143"/>
      <c r="AK473" s="143"/>
      <c r="AL473" s="143"/>
      <c r="AM473" s="143"/>
      <c r="AN473" s="143"/>
      <c r="AO473" s="143"/>
      <c r="AP473" s="143"/>
      <c r="AQ473" s="143"/>
      <c r="AR473" s="143"/>
      <c r="AS473" s="143"/>
      <c r="AT473" s="143"/>
      <c r="AU473" s="143">
        <v>0</v>
      </c>
      <c r="AV473" s="143">
        <v>0</v>
      </c>
      <c r="AW473" s="143">
        <f t="shared" si="88"/>
        <v>0</v>
      </c>
    </row>
    <row r="474" spans="1:49" s="144" customFormat="1">
      <c r="A474" s="44" t="s">
        <v>1049</v>
      </c>
      <c r="B474" s="45" t="s">
        <v>1138</v>
      </c>
      <c r="C474" s="45" t="s">
        <v>1549</v>
      </c>
      <c r="D474" s="452" t="s">
        <v>2904</v>
      </c>
      <c r="E474" s="140" t="s">
        <v>851</v>
      </c>
      <c r="F474" s="141" t="s">
        <v>69</v>
      </c>
      <c r="G474" s="468" t="s">
        <v>3062</v>
      </c>
      <c r="H474" s="50" t="s">
        <v>2335</v>
      </c>
      <c r="I474" s="142" t="s">
        <v>1290</v>
      </c>
      <c r="J474" s="143"/>
      <c r="K474" s="143"/>
      <c r="L474" s="143"/>
      <c r="M474" s="143"/>
      <c r="N474" s="143"/>
      <c r="O474" s="143"/>
      <c r="P474" s="143"/>
      <c r="Q474" s="143"/>
      <c r="R474" s="143"/>
      <c r="S474" s="143"/>
      <c r="T474" s="143"/>
      <c r="U474" s="143">
        <v>0</v>
      </c>
      <c r="V474" s="143">
        <v>0</v>
      </c>
      <c r="W474" s="143"/>
      <c r="X474" s="143"/>
      <c r="Y474" s="143"/>
      <c r="Z474" s="143"/>
      <c r="AA474" s="143"/>
      <c r="AB474" s="143"/>
      <c r="AC474" s="143"/>
      <c r="AD474" s="143"/>
      <c r="AE474" s="143"/>
      <c r="AF474" s="143"/>
      <c r="AG474" s="143"/>
      <c r="AH474" s="143">
        <v>0</v>
      </c>
      <c r="AI474" s="143">
        <v>0</v>
      </c>
      <c r="AJ474" s="143"/>
      <c r="AK474" s="143"/>
      <c r="AL474" s="143"/>
      <c r="AM474" s="143"/>
      <c r="AN474" s="143"/>
      <c r="AO474" s="143"/>
      <c r="AP474" s="143"/>
      <c r="AQ474" s="143"/>
      <c r="AR474" s="143"/>
      <c r="AS474" s="143"/>
      <c r="AT474" s="143"/>
      <c r="AU474" s="143">
        <v>0</v>
      </c>
      <c r="AV474" s="143">
        <v>0</v>
      </c>
      <c r="AW474" s="143">
        <f t="shared" si="88"/>
        <v>0</v>
      </c>
    </row>
    <row r="475" spans="1:49" s="144" customFormat="1">
      <c r="A475" s="44" t="s">
        <v>1049</v>
      </c>
      <c r="B475" s="45" t="s">
        <v>1138</v>
      </c>
      <c r="C475" s="45" t="s">
        <v>1549</v>
      </c>
      <c r="D475" s="452" t="s">
        <v>2904</v>
      </c>
      <c r="E475" s="140" t="s">
        <v>852</v>
      </c>
      <c r="F475" s="141" t="s">
        <v>70</v>
      </c>
      <c r="G475" s="468" t="s">
        <v>3062</v>
      </c>
      <c r="H475" s="50" t="s">
        <v>2335</v>
      </c>
      <c r="I475" s="142" t="s">
        <v>1733</v>
      </c>
      <c r="J475" s="143"/>
      <c r="K475" s="143"/>
      <c r="L475" s="143"/>
      <c r="M475" s="143"/>
      <c r="N475" s="143"/>
      <c r="O475" s="143"/>
      <c r="P475" s="143"/>
      <c r="Q475" s="143"/>
      <c r="R475" s="143"/>
      <c r="S475" s="143"/>
      <c r="T475" s="143"/>
      <c r="U475" s="143">
        <v>0</v>
      </c>
      <c r="V475" s="143">
        <v>0</v>
      </c>
      <c r="W475" s="143"/>
      <c r="X475" s="143"/>
      <c r="Y475" s="143"/>
      <c r="Z475" s="143"/>
      <c r="AA475" s="143"/>
      <c r="AB475" s="143"/>
      <c r="AC475" s="143"/>
      <c r="AD475" s="143"/>
      <c r="AE475" s="143"/>
      <c r="AF475" s="143"/>
      <c r="AG475" s="143"/>
      <c r="AH475" s="143">
        <v>0</v>
      </c>
      <c r="AI475" s="143">
        <v>0</v>
      </c>
      <c r="AJ475" s="143"/>
      <c r="AK475" s="143"/>
      <c r="AL475" s="143"/>
      <c r="AM475" s="143"/>
      <c r="AN475" s="143"/>
      <c r="AO475" s="143"/>
      <c r="AP475" s="143"/>
      <c r="AQ475" s="143"/>
      <c r="AR475" s="143"/>
      <c r="AS475" s="143"/>
      <c r="AT475" s="143"/>
      <c r="AU475" s="143">
        <v>0</v>
      </c>
      <c r="AV475" s="143">
        <v>0</v>
      </c>
      <c r="AW475" s="143">
        <f t="shared" si="88"/>
        <v>0</v>
      </c>
    </row>
    <row r="476" spans="1:49" s="144" customFormat="1">
      <c r="A476" s="44" t="s">
        <v>1049</v>
      </c>
      <c r="B476" s="45" t="s">
        <v>1138</v>
      </c>
      <c r="C476" s="45" t="s">
        <v>1549</v>
      </c>
      <c r="D476" s="452" t="s">
        <v>2904</v>
      </c>
      <c r="E476" s="140" t="s">
        <v>853</v>
      </c>
      <c r="F476" s="141" t="s">
        <v>71</v>
      </c>
      <c r="G476" s="468" t="s">
        <v>3062</v>
      </c>
      <c r="H476" s="50" t="s">
        <v>2335</v>
      </c>
      <c r="I476" s="142" t="s">
        <v>1734</v>
      </c>
      <c r="J476" s="143"/>
      <c r="K476" s="143"/>
      <c r="L476" s="143"/>
      <c r="M476" s="143"/>
      <c r="N476" s="143"/>
      <c r="O476" s="143"/>
      <c r="P476" s="143"/>
      <c r="Q476" s="143"/>
      <c r="R476" s="143"/>
      <c r="S476" s="143"/>
      <c r="T476" s="143"/>
      <c r="U476" s="143">
        <v>0</v>
      </c>
      <c r="V476" s="143">
        <v>0</v>
      </c>
      <c r="W476" s="143"/>
      <c r="X476" s="143"/>
      <c r="Y476" s="143"/>
      <c r="Z476" s="143"/>
      <c r="AA476" s="143"/>
      <c r="AB476" s="143"/>
      <c r="AC476" s="143"/>
      <c r="AD476" s="143"/>
      <c r="AE476" s="143"/>
      <c r="AF476" s="143"/>
      <c r="AG476" s="143"/>
      <c r="AH476" s="143">
        <v>0</v>
      </c>
      <c r="AI476" s="143">
        <v>0</v>
      </c>
      <c r="AJ476" s="143"/>
      <c r="AK476" s="143"/>
      <c r="AL476" s="143"/>
      <c r="AM476" s="143"/>
      <c r="AN476" s="143"/>
      <c r="AO476" s="143"/>
      <c r="AP476" s="143"/>
      <c r="AQ476" s="143"/>
      <c r="AR476" s="143"/>
      <c r="AS476" s="143"/>
      <c r="AT476" s="143"/>
      <c r="AU476" s="143">
        <v>0</v>
      </c>
      <c r="AV476" s="143">
        <v>0</v>
      </c>
      <c r="AW476" s="143">
        <f t="shared" si="88"/>
        <v>0</v>
      </c>
    </row>
    <row r="477" spans="1:49" s="144" customFormat="1">
      <c r="A477" s="44" t="s">
        <v>1049</v>
      </c>
      <c r="B477" s="45" t="s">
        <v>1138</v>
      </c>
      <c r="C477" s="45" t="s">
        <v>1549</v>
      </c>
      <c r="D477" s="452" t="s">
        <v>2904</v>
      </c>
      <c r="E477" s="140" t="s">
        <v>854</v>
      </c>
      <c r="F477" s="141" t="s">
        <v>72</v>
      </c>
      <c r="G477" s="468" t="s">
        <v>3062</v>
      </c>
      <c r="H477" s="50" t="s">
        <v>2335</v>
      </c>
      <c r="I477" s="142" t="s">
        <v>1735</v>
      </c>
      <c r="J477" s="143"/>
      <c r="K477" s="143"/>
      <c r="L477" s="143"/>
      <c r="M477" s="143"/>
      <c r="N477" s="143"/>
      <c r="O477" s="143"/>
      <c r="P477" s="143"/>
      <c r="Q477" s="143"/>
      <c r="R477" s="143"/>
      <c r="S477" s="143"/>
      <c r="T477" s="143"/>
      <c r="U477" s="143">
        <v>0</v>
      </c>
      <c r="V477" s="143">
        <v>0</v>
      </c>
      <c r="W477" s="143"/>
      <c r="X477" s="143"/>
      <c r="Y477" s="143"/>
      <c r="Z477" s="143"/>
      <c r="AA477" s="143"/>
      <c r="AB477" s="143"/>
      <c r="AC477" s="143"/>
      <c r="AD477" s="143"/>
      <c r="AE477" s="143"/>
      <c r="AF477" s="143"/>
      <c r="AG477" s="143"/>
      <c r="AH477" s="143">
        <v>0</v>
      </c>
      <c r="AI477" s="143">
        <v>0</v>
      </c>
      <c r="AJ477" s="143"/>
      <c r="AK477" s="143"/>
      <c r="AL477" s="143"/>
      <c r="AM477" s="143"/>
      <c r="AN477" s="143"/>
      <c r="AO477" s="143"/>
      <c r="AP477" s="143"/>
      <c r="AQ477" s="143"/>
      <c r="AR477" s="143"/>
      <c r="AS477" s="143"/>
      <c r="AT477" s="143"/>
      <c r="AU477" s="143">
        <v>0</v>
      </c>
      <c r="AV477" s="143">
        <v>0</v>
      </c>
      <c r="AW477" s="143">
        <f t="shared" si="88"/>
        <v>0</v>
      </c>
    </row>
    <row r="478" spans="1:49" s="72" customFormat="1">
      <c r="A478" s="44" t="s">
        <v>1049</v>
      </c>
      <c r="B478" s="45" t="s">
        <v>1138</v>
      </c>
      <c r="C478" s="45" t="s">
        <v>1549</v>
      </c>
      <c r="D478" s="452" t="s">
        <v>2904</v>
      </c>
      <c r="E478" s="213" t="s">
        <v>773</v>
      </c>
      <c r="F478" s="65"/>
      <c r="G478" s="65"/>
      <c r="H478" s="65"/>
      <c r="I478" s="1" t="s">
        <v>1674</v>
      </c>
      <c r="J478" s="9">
        <f>SUM(J479)</f>
        <v>0</v>
      </c>
      <c r="K478" s="9">
        <f t="shared" ref="K478:AT478" si="91">SUM(K479)</f>
        <v>0</v>
      </c>
      <c r="L478" s="9">
        <f t="shared" si="91"/>
        <v>0</v>
      </c>
      <c r="M478" s="9">
        <f t="shared" si="91"/>
        <v>0</v>
      </c>
      <c r="N478" s="9">
        <f t="shared" si="91"/>
        <v>0</v>
      </c>
      <c r="O478" s="9">
        <f t="shared" si="91"/>
        <v>0</v>
      </c>
      <c r="P478" s="9">
        <f t="shared" si="91"/>
        <v>0</v>
      </c>
      <c r="Q478" s="9">
        <f t="shared" si="91"/>
        <v>0</v>
      </c>
      <c r="R478" s="9">
        <f t="shared" si="91"/>
        <v>0</v>
      </c>
      <c r="S478" s="9">
        <f t="shared" si="91"/>
        <v>0</v>
      </c>
      <c r="T478" s="9">
        <f t="shared" si="91"/>
        <v>0</v>
      </c>
      <c r="U478" s="9">
        <v>0</v>
      </c>
      <c r="V478" s="9">
        <v>0</v>
      </c>
      <c r="W478" s="9">
        <f>SUM(W479)</f>
        <v>0</v>
      </c>
      <c r="X478" s="9">
        <f t="shared" si="91"/>
        <v>0</v>
      </c>
      <c r="Y478" s="9">
        <f t="shared" si="91"/>
        <v>0</v>
      </c>
      <c r="Z478" s="9">
        <f t="shared" si="91"/>
        <v>0</v>
      </c>
      <c r="AA478" s="9">
        <f t="shared" si="91"/>
        <v>0</v>
      </c>
      <c r="AB478" s="9">
        <f t="shared" si="91"/>
        <v>0</v>
      </c>
      <c r="AC478" s="9">
        <f t="shared" si="91"/>
        <v>0</v>
      </c>
      <c r="AD478" s="9">
        <f t="shared" si="91"/>
        <v>0</v>
      </c>
      <c r="AE478" s="9">
        <f t="shared" si="91"/>
        <v>0</v>
      </c>
      <c r="AF478" s="9">
        <f t="shared" si="91"/>
        <v>0</v>
      </c>
      <c r="AG478" s="9">
        <f t="shared" si="91"/>
        <v>0</v>
      </c>
      <c r="AH478" s="9">
        <v>0</v>
      </c>
      <c r="AI478" s="9">
        <v>0</v>
      </c>
      <c r="AJ478" s="9">
        <f>SUM(AJ479)</f>
        <v>0</v>
      </c>
      <c r="AK478" s="9">
        <f t="shared" si="91"/>
        <v>0</v>
      </c>
      <c r="AL478" s="9">
        <f t="shared" si="91"/>
        <v>0</v>
      </c>
      <c r="AM478" s="9">
        <f t="shared" si="91"/>
        <v>0</v>
      </c>
      <c r="AN478" s="9">
        <f t="shared" si="91"/>
        <v>0</v>
      </c>
      <c r="AO478" s="9">
        <f t="shared" si="91"/>
        <v>0</v>
      </c>
      <c r="AP478" s="9">
        <f t="shared" si="91"/>
        <v>0</v>
      </c>
      <c r="AQ478" s="9">
        <f t="shared" si="91"/>
        <v>0</v>
      </c>
      <c r="AR478" s="9">
        <f t="shared" si="91"/>
        <v>0</v>
      </c>
      <c r="AS478" s="9">
        <f t="shared" si="91"/>
        <v>0</v>
      </c>
      <c r="AT478" s="9">
        <f t="shared" si="91"/>
        <v>0</v>
      </c>
      <c r="AU478" s="9">
        <v>0</v>
      </c>
      <c r="AV478" s="9">
        <v>0</v>
      </c>
      <c r="AW478" s="9">
        <f t="shared" si="88"/>
        <v>0</v>
      </c>
    </row>
    <row r="479" spans="1:49" s="72" customFormat="1">
      <c r="A479" s="44" t="s">
        <v>1049</v>
      </c>
      <c r="B479" s="45" t="s">
        <v>1138</v>
      </c>
      <c r="C479" s="45" t="s">
        <v>1549</v>
      </c>
      <c r="D479" s="452" t="s">
        <v>2904</v>
      </c>
      <c r="E479" s="367" t="s">
        <v>785</v>
      </c>
      <c r="F479" s="50"/>
      <c r="G479" s="468" t="s">
        <v>3062</v>
      </c>
      <c r="H479" s="50" t="s">
        <v>2335</v>
      </c>
      <c r="I479" s="42" t="s">
        <v>1363</v>
      </c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>
        <v>0</v>
      </c>
      <c r="V479" s="15">
        <v>0</v>
      </c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>
        <v>0</v>
      </c>
      <c r="AI479" s="15">
        <v>0</v>
      </c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>
        <v>0</v>
      </c>
      <c r="AV479" s="15">
        <v>0</v>
      </c>
      <c r="AW479" s="15">
        <f t="shared" si="88"/>
        <v>0</v>
      </c>
    </row>
    <row r="480" spans="1:49" s="72" customFormat="1">
      <c r="A480" s="44" t="s">
        <v>1049</v>
      </c>
      <c r="B480" s="45" t="s">
        <v>1138</v>
      </c>
      <c r="C480" s="45" t="s">
        <v>1549</v>
      </c>
      <c r="D480" s="452" t="s">
        <v>2904</v>
      </c>
      <c r="E480" s="213" t="s">
        <v>1364</v>
      </c>
      <c r="F480" s="65"/>
      <c r="G480" s="65"/>
      <c r="H480" s="65"/>
      <c r="I480" s="1" t="s">
        <v>2104</v>
      </c>
      <c r="J480" s="9">
        <f>SUM(J481:J490)</f>
        <v>0</v>
      </c>
      <c r="K480" s="9">
        <f t="shared" ref="K480:AT480" si="92">SUM(K481:K490)</f>
        <v>0</v>
      </c>
      <c r="L480" s="9">
        <f t="shared" si="92"/>
        <v>0</v>
      </c>
      <c r="M480" s="9">
        <f t="shared" si="92"/>
        <v>0</v>
      </c>
      <c r="N480" s="9">
        <f t="shared" si="92"/>
        <v>0</v>
      </c>
      <c r="O480" s="9">
        <f t="shared" si="92"/>
        <v>0</v>
      </c>
      <c r="P480" s="9">
        <f t="shared" si="92"/>
        <v>0</v>
      </c>
      <c r="Q480" s="9">
        <f t="shared" si="92"/>
        <v>0</v>
      </c>
      <c r="R480" s="9">
        <f t="shared" si="92"/>
        <v>0</v>
      </c>
      <c r="S480" s="9">
        <f t="shared" si="92"/>
        <v>0</v>
      </c>
      <c r="T480" s="9">
        <f t="shared" si="92"/>
        <v>0</v>
      </c>
      <c r="U480" s="9">
        <v>0</v>
      </c>
      <c r="V480" s="9">
        <v>0</v>
      </c>
      <c r="W480" s="9">
        <f>SUM(W481:W490)</f>
        <v>0</v>
      </c>
      <c r="X480" s="9">
        <f t="shared" si="92"/>
        <v>0</v>
      </c>
      <c r="Y480" s="9">
        <f t="shared" si="92"/>
        <v>0</v>
      </c>
      <c r="Z480" s="9">
        <f t="shared" si="92"/>
        <v>0</v>
      </c>
      <c r="AA480" s="9">
        <f t="shared" si="92"/>
        <v>0</v>
      </c>
      <c r="AB480" s="9">
        <f t="shared" si="92"/>
        <v>0</v>
      </c>
      <c r="AC480" s="9">
        <f t="shared" si="92"/>
        <v>0</v>
      </c>
      <c r="AD480" s="9">
        <f t="shared" si="92"/>
        <v>0</v>
      </c>
      <c r="AE480" s="9">
        <f t="shared" si="92"/>
        <v>0</v>
      </c>
      <c r="AF480" s="9">
        <f t="shared" si="92"/>
        <v>0</v>
      </c>
      <c r="AG480" s="9">
        <f t="shared" si="92"/>
        <v>0</v>
      </c>
      <c r="AH480" s="9">
        <v>0</v>
      </c>
      <c r="AI480" s="9">
        <v>0</v>
      </c>
      <c r="AJ480" s="9">
        <f>SUM(AJ481:AJ490)</f>
        <v>0</v>
      </c>
      <c r="AK480" s="9">
        <f t="shared" si="92"/>
        <v>0</v>
      </c>
      <c r="AL480" s="9">
        <f t="shared" si="92"/>
        <v>0</v>
      </c>
      <c r="AM480" s="9">
        <f t="shared" si="92"/>
        <v>0</v>
      </c>
      <c r="AN480" s="9">
        <f t="shared" si="92"/>
        <v>0</v>
      </c>
      <c r="AO480" s="9">
        <f t="shared" si="92"/>
        <v>0</v>
      </c>
      <c r="AP480" s="9">
        <f t="shared" si="92"/>
        <v>0</v>
      </c>
      <c r="AQ480" s="9">
        <f t="shared" si="92"/>
        <v>0</v>
      </c>
      <c r="AR480" s="9">
        <f t="shared" si="92"/>
        <v>0</v>
      </c>
      <c r="AS480" s="9">
        <f t="shared" si="92"/>
        <v>0</v>
      </c>
      <c r="AT480" s="9">
        <f t="shared" si="92"/>
        <v>0</v>
      </c>
      <c r="AU480" s="9">
        <v>0</v>
      </c>
      <c r="AV480" s="9">
        <v>0</v>
      </c>
      <c r="AW480" s="9">
        <f t="shared" si="88"/>
        <v>0</v>
      </c>
    </row>
    <row r="481" spans="1:49" s="72" customFormat="1">
      <c r="A481" s="44" t="s">
        <v>1049</v>
      </c>
      <c r="B481" s="45" t="s">
        <v>1138</v>
      </c>
      <c r="C481" s="45" t="s">
        <v>1549</v>
      </c>
      <c r="D481" s="452" t="s">
        <v>2904</v>
      </c>
      <c r="E481" s="367" t="s">
        <v>786</v>
      </c>
      <c r="F481" s="50"/>
      <c r="G481" s="468" t="s">
        <v>3062</v>
      </c>
      <c r="H481" s="50" t="s">
        <v>2335</v>
      </c>
      <c r="I481" s="42" t="s">
        <v>1191</v>
      </c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>
        <v>0</v>
      </c>
      <c r="V481" s="15">
        <v>0</v>
      </c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>
        <v>0</v>
      </c>
      <c r="AI481" s="15">
        <v>0</v>
      </c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>
        <v>0</v>
      </c>
      <c r="AV481" s="15">
        <v>0</v>
      </c>
      <c r="AW481" s="15">
        <f t="shared" si="88"/>
        <v>0</v>
      </c>
    </row>
    <row r="482" spans="1:49" s="72" customFormat="1">
      <c r="A482" s="44" t="s">
        <v>1049</v>
      </c>
      <c r="B482" s="45" t="s">
        <v>1138</v>
      </c>
      <c r="C482" s="45" t="s">
        <v>1549</v>
      </c>
      <c r="D482" s="452" t="s">
        <v>2904</v>
      </c>
      <c r="E482" s="367" t="s">
        <v>1528</v>
      </c>
      <c r="F482" s="50"/>
      <c r="G482" s="468" t="s">
        <v>3062</v>
      </c>
      <c r="H482" s="50" t="s">
        <v>2335</v>
      </c>
      <c r="I482" s="42" t="s">
        <v>989</v>
      </c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>
        <v>0</v>
      </c>
      <c r="V482" s="15">
        <v>0</v>
      </c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>
        <v>0</v>
      </c>
      <c r="AI482" s="15">
        <v>0</v>
      </c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>
        <v>0</v>
      </c>
      <c r="AV482" s="15">
        <v>0</v>
      </c>
      <c r="AW482" s="15">
        <f t="shared" si="88"/>
        <v>0</v>
      </c>
    </row>
    <row r="483" spans="1:49" s="72" customFormat="1">
      <c r="A483" s="44" t="s">
        <v>1049</v>
      </c>
      <c r="B483" s="45" t="s">
        <v>1138</v>
      </c>
      <c r="C483" s="45" t="s">
        <v>1549</v>
      </c>
      <c r="D483" s="452" t="s">
        <v>2904</v>
      </c>
      <c r="E483" s="367" t="s">
        <v>1679</v>
      </c>
      <c r="F483" s="50"/>
      <c r="G483" s="468" t="s">
        <v>3062</v>
      </c>
      <c r="H483" s="50" t="s">
        <v>2335</v>
      </c>
      <c r="I483" s="42" t="s">
        <v>1048</v>
      </c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>
        <v>0</v>
      </c>
      <c r="V483" s="15">
        <v>0</v>
      </c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>
        <v>0</v>
      </c>
      <c r="AI483" s="15">
        <v>0</v>
      </c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>
        <v>0</v>
      </c>
      <c r="AV483" s="15">
        <v>0</v>
      </c>
      <c r="AW483" s="15">
        <f t="shared" si="88"/>
        <v>0</v>
      </c>
    </row>
    <row r="484" spans="1:49" s="72" customFormat="1">
      <c r="A484" s="44" t="s">
        <v>1049</v>
      </c>
      <c r="B484" s="45" t="s">
        <v>1138</v>
      </c>
      <c r="C484" s="45" t="s">
        <v>1549</v>
      </c>
      <c r="D484" s="452" t="s">
        <v>2904</v>
      </c>
      <c r="E484" s="367" t="s">
        <v>787</v>
      </c>
      <c r="F484" s="50"/>
      <c r="G484" s="468" t="s">
        <v>3062</v>
      </c>
      <c r="H484" s="50" t="s">
        <v>2335</v>
      </c>
      <c r="I484" s="42" t="s">
        <v>2078</v>
      </c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>
        <v>0</v>
      </c>
      <c r="V484" s="15">
        <v>0</v>
      </c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>
        <v>0</v>
      </c>
      <c r="AI484" s="15">
        <v>0</v>
      </c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>
        <v>0</v>
      </c>
      <c r="AV484" s="15">
        <v>0</v>
      </c>
      <c r="AW484" s="15">
        <f t="shared" si="88"/>
        <v>0</v>
      </c>
    </row>
    <row r="485" spans="1:49" s="72" customFormat="1">
      <c r="A485" s="44" t="s">
        <v>1049</v>
      </c>
      <c r="B485" s="45" t="s">
        <v>1138</v>
      </c>
      <c r="C485" s="45" t="s">
        <v>1549</v>
      </c>
      <c r="D485" s="452" t="s">
        <v>2904</v>
      </c>
      <c r="E485" s="367" t="s">
        <v>1116</v>
      </c>
      <c r="F485" s="50"/>
      <c r="G485" s="468" t="s">
        <v>3062</v>
      </c>
      <c r="H485" s="50" t="s">
        <v>2335</v>
      </c>
      <c r="I485" s="42" t="s">
        <v>1487</v>
      </c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>
        <v>0</v>
      </c>
      <c r="V485" s="15">
        <v>0</v>
      </c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>
        <v>0</v>
      </c>
      <c r="AI485" s="15">
        <v>0</v>
      </c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>
        <v>0</v>
      </c>
      <c r="AV485" s="15">
        <v>0</v>
      </c>
      <c r="AW485" s="15">
        <f t="shared" si="88"/>
        <v>0</v>
      </c>
    </row>
    <row r="486" spans="1:49" s="72" customFormat="1">
      <c r="A486" s="44" t="s">
        <v>1049</v>
      </c>
      <c r="B486" s="45" t="s">
        <v>1138</v>
      </c>
      <c r="C486" s="45" t="s">
        <v>1549</v>
      </c>
      <c r="D486" s="452" t="s">
        <v>2904</v>
      </c>
      <c r="E486" s="367" t="s">
        <v>1703</v>
      </c>
      <c r="F486" s="50"/>
      <c r="G486" s="468" t="s">
        <v>3062</v>
      </c>
      <c r="H486" s="50" t="s">
        <v>2335</v>
      </c>
      <c r="I486" s="42" t="s">
        <v>1047</v>
      </c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>
        <v>0</v>
      </c>
      <c r="V486" s="15">
        <v>0</v>
      </c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>
        <v>0</v>
      </c>
      <c r="AI486" s="15">
        <v>0</v>
      </c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>
        <v>0</v>
      </c>
      <c r="AV486" s="15">
        <v>0</v>
      </c>
      <c r="AW486" s="15">
        <f t="shared" si="88"/>
        <v>0</v>
      </c>
    </row>
    <row r="487" spans="1:49" s="72" customFormat="1">
      <c r="A487" s="44" t="s">
        <v>1049</v>
      </c>
      <c r="B487" s="45" t="s">
        <v>1138</v>
      </c>
      <c r="C487" s="45" t="s">
        <v>1549</v>
      </c>
      <c r="D487" s="452" t="s">
        <v>2904</v>
      </c>
      <c r="E487" s="367" t="s">
        <v>826</v>
      </c>
      <c r="F487" s="50"/>
      <c r="G487" s="468" t="s">
        <v>3062</v>
      </c>
      <c r="H487" s="50" t="s">
        <v>2335</v>
      </c>
      <c r="I487" s="42" t="s">
        <v>935</v>
      </c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>
        <v>0</v>
      </c>
      <c r="V487" s="15">
        <v>0</v>
      </c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>
        <v>0</v>
      </c>
      <c r="AI487" s="15">
        <v>0</v>
      </c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>
        <v>0</v>
      </c>
      <c r="AV487" s="15">
        <v>0</v>
      </c>
      <c r="AW487" s="15">
        <f t="shared" si="88"/>
        <v>0</v>
      </c>
    </row>
    <row r="488" spans="1:49" s="72" customFormat="1">
      <c r="A488" s="44" t="s">
        <v>1049</v>
      </c>
      <c r="B488" s="45" t="s">
        <v>1138</v>
      </c>
      <c r="C488" s="45" t="s">
        <v>1549</v>
      </c>
      <c r="D488" s="452" t="s">
        <v>2904</v>
      </c>
      <c r="E488" s="367" t="s">
        <v>1115</v>
      </c>
      <c r="F488" s="50"/>
      <c r="G488" s="468" t="s">
        <v>3062</v>
      </c>
      <c r="H488" s="50" t="s">
        <v>2335</v>
      </c>
      <c r="I488" s="42" t="s">
        <v>990</v>
      </c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>
        <v>0</v>
      </c>
      <c r="V488" s="15">
        <v>0</v>
      </c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>
        <v>0</v>
      </c>
      <c r="AI488" s="15">
        <v>0</v>
      </c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>
        <v>0</v>
      </c>
      <c r="AV488" s="15">
        <v>0</v>
      </c>
      <c r="AW488" s="15">
        <f t="shared" si="88"/>
        <v>0</v>
      </c>
    </row>
    <row r="489" spans="1:49" s="72" customFormat="1">
      <c r="A489" s="44" t="s">
        <v>1049</v>
      </c>
      <c r="B489" s="45" t="s">
        <v>1138</v>
      </c>
      <c r="C489" s="45" t="s">
        <v>1549</v>
      </c>
      <c r="D489" s="452" t="s">
        <v>2904</v>
      </c>
      <c r="E489" s="367" t="s">
        <v>1677</v>
      </c>
      <c r="F489" s="50"/>
      <c r="G489" s="468" t="s">
        <v>3062</v>
      </c>
      <c r="H489" s="50" t="s">
        <v>2335</v>
      </c>
      <c r="I489" s="42" t="s">
        <v>1688</v>
      </c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>
        <v>0</v>
      </c>
      <c r="V489" s="15">
        <v>0</v>
      </c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>
        <v>0</v>
      </c>
      <c r="AI489" s="15">
        <v>0</v>
      </c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>
        <v>0</v>
      </c>
      <c r="AV489" s="15">
        <v>0</v>
      </c>
      <c r="AW489" s="15">
        <f t="shared" si="88"/>
        <v>0</v>
      </c>
    </row>
    <row r="490" spans="1:49">
      <c r="A490" s="44" t="s">
        <v>1049</v>
      </c>
      <c r="B490" s="45" t="s">
        <v>1138</v>
      </c>
      <c r="C490" s="45" t="s">
        <v>1549</v>
      </c>
      <c r="D490" s="452" t="s">
        <v>2904</v>
      </c>
      <c r="E490" s="367" t="s">
        <v>1677</v>
      </c>
      <c r="F490" s="50" t="s">
        <v>73</v>
      </c>
      <c r="G490" s="468" t="s">
        <v>3062</v>
      </c>
      <c r="H490" s="50" t="s">
        <v>2335</v>
      </c>
      <c r="I490" s="42" t="s">
        <v>25</v>
      </c>
      <c r="U490" s="15">
        <v>0</v>
      </c>
      <c r="V490" s="15">
        <v>0</v>
      </c>
      <c r="AH490" s="15">
        <v>0</v>
      </c>
      <c r="AI490" s="15">
        <v>0</v>
      </c>
      <c r="AU490" s="15">
        <v>0</v>
      </c>
      <c r="AV490" s="15">
        <v>0</v>
      </c>
      <c r="AW490" s="15">
        <f t="shared" si="88"/>
        <v>0</v>
      </c>
    </row>
    <row r="491" spans="1:49" s="52" customFormat="1">
      <c r="A491" s="41"/>
      <c r="B491" s="341"/>
      <c r="C491" s="341"/>
      <c r="D491" s="369"/>
      <c r="E491" s="213"/>
      <c r="F491" s="65"/>
      <c r="G491" s="65"/>
      <c r="H491" s="65"/>
      <c r="I491" s="49" t="s">
        <v>3</v>
      </c>
      <c r="J491" s="6">
        <f>SUM(J492)</f>
        <v>0</v>
      </c>
      <c r="K491" s="6">
        <f t="shared" ref="K491:AT492" si="93">SUM(K492)</f>
        <v>0</v>
      </c>
      <c r="L491" s="6">
        <f t="shared" si="93"/>
        <v>0</v>
      </c>
      <c r="M491" s="6">
        <f t="shared" si="93"/>
        <v>0</v>
      </c>
      <c r="N491" s="6">
        <f t="shared" si="93"/>
        <v>0</v>
      </c>
      <c r="O491" s="6">
        <f t="shared" si="93"/>
        <v>0</v>
      </c>
      <c r="P491" s="6">
        <f t="shared" si="93"/>
        <v>0</v>
      </c>
      <c r="Q491" s="6">
        <f t="shared" si="93"/>
        <v>0</v>
      </c>
      <c r="R491" s="6">
        <f t="shared" si="93"/>
        <v>0</v>
      </c>
      <c r="S491" s="6">
        <f t="shared" si="93"/>
        <v>0</v>
      </c>
      <c r="T491" s="6">
        <f t="shared" si="93"/>
        <v>0</v>
      </c>
      <c r="U491" s="6">
        <v>0</v>
      </c>
      <c r="V491" s="6">
        <v>0</v>
      </c>
      <c r="W491" s="6">
        <f>SUM(W492)</f>
        <v>0</v>
      </c>
      <c r="X491" s="6">
        <f t="shared" si="93"/>
        <v>0</v>
      </c>
      <c r="Y491" s="6">
        <f t="shared" si="93"/>
        <v>0</v>
      </c>
      <c r="Z491" s="6">
        <f t="shared" si="93"/>
        <v>0</v>
      </c>
      <c r="AA491" s="6">
        <f t="shared" si="93"/>
        <v>0</v>
      </c>
      <c r="AB491" s="6">
        <f t="shared" si="93"/>
        <v>0</v>
      </c>
      <c r="AC491" s="6">
        <f t="shared" si="93"/>
        <v>0</v>
      </c>
      <c r="AD491" s="6">
        <f t="shared" si="93"/>
        <v>0</v>
      </c>
      <c r="AE491" s="6">
        <f t="shared" si="93"/>
        <v>0</v>
      </c>
      <c r="AF491" s="6">
        <f t="shared" si="93"/>
        <v>0</v>
      </c>
      <c r="AG491" s="6">
        <f t="shared" si="93"/>
        <v>0</v>
      </c>
      <c r="AH491" s="6">
        <v>0</v>
      </c>
      <c r="AI491" s="6">
        <v>0</v>
      </c>
      <c r="AJ491" s="6">
        <f>SUM(AJ492)</f>
        <v>0</v>
      </c>
      <c r="AK491" s="6">
        <f t="shared" si="93"/>
        <v>0</v>
      </c>
      <c r="AL491" s="6">
        <f t="shared" si="93"/>
        <v>0</v>
      </c>
      <c r="AM491" s="6">
        <f t="shared" si="93"/>
        <v>0</v>
      </c>
      <c r="AN491" s="6">
        <f t="shared" si="93"/>
        <v>0</v>
      </c>
      <c r="AO491" s="6">
        <f t="shared" si="93"/>
        <v>0</v>
      </c>
      <c r="AP491" s="6">
        <f t="shared" si="93"/>
        <v>0</v>
      </c>
      <c r="AQ491" s="6">
        <f t="shared" si="93"/>
        <v>0</v>
      </c>
      <c r="AR491" s="6">
        <f t="shared" si="93"/>
        <v>0</v>
      </c>
      <c r="AS491" s="6">
        <f t="shared" si="93"/>
        <v>0</v>
      </c>
      <c r="AT491" s="6">
        <f t="shared" si="93"/>
        <v>0</v>
      </c>
      <c r="AU491" s="6">
        <v>0</v>
      </c>
      <c r="AV491" s="6">
        <v>0</v>
      </c>
      <c r="AW491" s="6">
        <f t="shared" si="88"/>
        <v>0</v>
      </c>
    </row>
    <row r="492" spans="1:49" s="52" customFormat="1">
      <c r="A492" s="44" t="s">
        <v>1049</v>
      </c>
      <c r="B492" s="45" t="s">
        <v>1138</v>
      </c>
      <c r="C492" s="45" t="s">
        <v>1549</v>
      </c>
      <c r="D492" s="452" t="s">
        <v>2904</v>
      </c>
      <c r="E492" s="213" t="s">
        <v>833</v>
      </c>
      <c r="F492" s="65"/>
      <c r="G492" s="65"/>
      <c r="H492" s="65"/>
      <c r="I492" s="53" t="s">
        <v>1</v>
      </c>
      <c r="J492" s="200">
        <f>SUM(J493)</f>
        <v>0</v>
      </c>
      <c r="K492" s="200">
        <f t="shared" si="93"/>
        <v>0</v>
      </c>
      <c r="L492" s="200">
        <f t="shared" si="93"/>
        <v>0</v>
      </c>
      <c r="M492" s="200">
        <f t="shared" si="93"/>
        <v>0</v>
      </c>
      <c r="N492" s="200">
        <f t="shared" si="93"/>
        <v>0</v>
      </c>
      <c r="O492" s="200">
        <f t="shared" si="93"/>
        <v>0</v>
      </c>
      <c r="P492" s="200">
        <f t="shared" si="93"/>
        <v>0</v>
      </c>
      <c r="Q492" s="200">
        <f t="shared" si="93"/>
        <v>0</v>
      </c>
      <c r="R492" s="200">
        <f t="shared" si="93"/>
        <v>0</v>
      </c>
      <c r="S492" s="200">
        <f t="shared" si="93"/>
        <v>0</v>
      </c>
      <c r="T492" s="200">
        <f t="shared" si="93"/>
        <v>0</v>
      </c>
      <c r="U492" s="200">
        <v>0</v>
      </c>
      <c r="V492" s="200">
        <v>0</v>
      </c>
      <c r="W492" s="200">
        <f>SUM(W493)</f>
        <v>0</v>
      </c>
      <c r="X492" s="200">
        <f t="shared" si="93"/>
        <v>0</v>
      </c>
      <c r="Y492" s="200">
        <f t="shared" si="93"/>
        <v>0</v>
      </c>
      <c r="Z492" s="200">
        <f t="shared" si="93"/>
        <v>0</v>
      </c>
      <c r="AA492" s="200">
        <f t="shared" si="93"/>
        <v>0</v>
      </c>
      <c r="AB492" s="200">
        <f t="shared" si="93"/>
        <v>0</v>
      </c>
      <c r="AC492" s="200">
        <f t="shared" si="93"/>
        <v>0</v>
      </c>
      <c r="AD492" s="200">
        <f t="shared" si="93"/>
        <v>0</v>
      </c>
      <c r="AE492" s="200">
        <f t="shared" si="93"/>
        <v>0</v>
      </c>
      <c r="AF492" s="200">
        <f t="shared" si="93"/>
        <v>0</v>
      </c>
      <c r="AG492" s="200">
        <f t="shared" si="93"/>
        <v>0</v>
      </c>
      <c r="AH492" s="200">
        <v>0</v>
      </c>
      <c r="AI492" s="200">
        <v>0</v>
      </c>
      <c r="AJ492" s="200">
        <f>SUM(AJ493)</f>
        <v>0</v>
      </c>
      <c r="AK492" s="200">
        <f t="shared" si="93"/>
        <v>0</v>
      </c>
      <c r="AL492" s="200">
        <f t="shared" si="93"/>
        <v>0</v>
      </c>
      <c r="AM492" s="200">
        <f t="shared" si="93"/>
        <v>0</v>
      </c>
      <c r="AN492" s="200">
        <f t="shared" si="93"/>
        <v>0</v>
      </c>
      <c r="AO492" s="200">
        <f t="shared" si="93"/>
        <v>0</v>
      </c>
      <c r="AP492" s="200">
        <f t="shared" si="93"/>
        <v>0</v>
      </c>
      <c r="AQ492" s="200">
        <f t="shared" si="93"/>
        <v>0</v>
      </c>
      <c r="AR492" s="200">
        <f t="shared" si="93"/>
        <v>0</v>
      </c>
      <c r="AS492" s="200">
        <f t="shared" si="93"/>
        <v>0</v>
      </c>
      <c r="AT492" s="200">
        <f t="shared" si="93"/>
        <v>0</v>
      </c>
      <c r="AU492" s="200">
        <v>0</v>
      </c>
      <c r="AV492" s="200">
        <v>0</v>
      </c>
      <c r="AW492" s="200">
        <f t="shared" si="88"/>
        <v>0</v>
      </c>
    </row>
    <row r="493" spans="1:49" s="59" customFormat="1">
      <c r="A493" s="44" t="s">
        <v>1049</v>
      </c>
      <c r="B493" s="45" t="s">
        <v>1138</v>
      </c>
      <c r="C493" s="77" t="s">
        <v>1549</v>
      </c>
      <c r="D493" s="452" t="s">
        <v>2904</v>
      </c>
      <c r="E493" s="57" t="s">
        <v>1517</v>
      </c>
      <c r="F493" s="58"/>
      <c r="G493" s="468" t="s">
        <v>3062</v>
      </c>
      <c r="H493" s="58" t="s">
        <v>2335</v>
      </c>
      <c r="I493" s="188" t="s">
        <v>2584</v>
      </c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>
        <v>0</v>
      </c>
      <c r="V493" s="13">
        <v>0</v>
      </c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>
        <v>0</v>
      </c>
      <c r="AI493" s="13">
        <v>0</v>
      </c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3">
        <v>0</v>
      </c>
      <c r="AV493" s="13">
        <v>0</v>
      </c>
      <c r="AW493" s="13">
        <f t="shared" si="88"/>
        <v>0</v>
      </c>
    </row>
    <row r="494" spans="1:49">
      <c r="A494" s="48"/>
      <c r="B494" s="42"/>
      <c r="C494" s="42"/>
      <c r="D494" s="42"/>
      <c r="E494" s="531"/>
      <c r="F494" s="50"/>
      <c r="G494" s="50"/>
      <c r="H494" s="50"/>
      <c r="I494" s="63" t="s">
        <v>1157</v>
      </c>
      <c r="J494" s="6">
        <f>SUM(J495)</f>
        <v>0</v>
      </c>
      <c r="K494" s="6">
        <f t="shared" ref="K494:AT494" si="94">SUM(K495)</f>
        <v>0</v>
      </c>
      <c r="L494" s="6">
        <f t="shared" si="94"/>
        <v>0</v>
      </c>
      <c r="M494" s="6">
        <f t="shared" si="94"/>
        <v>0</v>
      </c>
      <c r="N494" s="6">
        <f t="shared" si="94"/>
        <v>0</v>
      </c>
      <c r="O494" s="6">
        <f t="shared" si="94"/>
        <v>0</v>
      </c>
      <c r="P494" s="6">
        <f t="shared" si="94"/>
        <v>0</v>
      </c>
      <c r="Q494" s="6">
        <f t="shared" si="94"/>
        <v>0</v>
      </c>
      <c r="R494" s="6">
        <f t="shared" si="94"/>
        <v>0</v>
      </c>
      <c r="S494" s="6">
        <f t="shared" si="94"/>
        <v>0</v>
      </c>
      <c r="T494" s="6">
        <f t="shared" si="94"/>
        <v>0</v>
      </c>
      <c r="U494" s="6">
        <v>0</v>
      </c>
      <c r="V494" s="6">
        <v>0</v>
      </c>
      <c r="W494" s="6">
        <f>SUM(W495)</f>
        <v>0</v>
      </c>
      <c r="X494" s="6">
        <f t="shared" si="94"/>
        <v>0</v>
      </c>
      <c r="Y494" s="6">
        <f t="shared" si="94"/>
        <v>0</v>
      </c>
      <c r="Z494" s="6">
        <f t="shared" si="94"/>
        <v>0</v>
      </c>
      <c r="AA494" s="6">
        <f t="shared" si="94"/>
        <v>0</v>
      </c>
      <c r="AB494" s="6">
        <f t="shared" si="94"/>
        <v>0</v>
      </c>
      <c r="AC494" s="6">
        <f t="shared" si="94"/>
        <v>0</v>
      </c>
      <c r="AD494" s="6">
        <f t="shared" si="94"/>
        <v>0</v>
      </c>
      <c r="AE494" s="6">
        <f t="shared" si="94"/>
        <v>0</v>
      </c>
      <c r="AF494" s="6">
        <f t="shared" si="94"/>
        <v>0</v>
      </c>
      <c r="AG494" s="6">
        <f t="shared" si="94"/>
        <v>0</v>
      </c>
      <c r="AH494" s="6">
        <v>0</v>
      </c>
      <c r="AI494" s="6">
        <v>0</v>
      </c>
      <c r="AJ494" s="6">
        <f>SUM(AJ495)</f>
        <v>0</v>
      </c>
      <c r="AK494" s="6">
        <f t="shared" si="94"/>
        <v>0</v>
      </c>
      <c r="AL494" s="6">
        <f t="shared" si="94"/>
        <v>0</v>
      </c>
      <c r="AM494" s="6">
        <f t="shared" si="94"/>
        <v>0</v>
      </c>
      <c r="AN494" s="6">
        <f t="shared" si="94"/>
        <v>0</v>
      </c>
      <c r="AO494" s="6">
        <f t="shared" si="94"/>
        <v>0</v>
      </c>
      <c r="AP494" s="6">
        <f t="shared" si="94"/>
        <v>0</v>
      </c>
      <c r="AQ494" s="6">
        <f t="shared" si="94"/>
        <v>0</v>
      </c>
      <c r="AR494" s="6">
        <f t="shared" si="94"/>
        <v>0</v>
      </c>
      <c r="AS494" s="6">
        <f t="shared" si="94"/>
        <v>0</v>
      </c>
      <c r="AT494" s="6">
        <f t="shared" si="94"/>
        <v>0</v>
      </c>
      <c r="AU494" s="6">
        <v>0</v>
      </c>
      <c r="AV494" s="6">
        <v>0</v>
      </c>
      <c r="AW494" s="6">
        <f t="shared" si="88"/>
        <v>0</v>
      </c>
    </row>
    <row r="495" spans="1:49">
      <c r="A495" s="44" t="s">
        <v>1049</v>
      </c>
      <c r="B495" s="45" t="s">
        <v>1138</v>
      </c>
      <c r="C495" s="45" t="s">
        <v>1549</v>
      </c>
      <c r="D495" s="452" t="s">
        <v>2904</v>
      </c>
      <c r="E495" s="54" t="s">
        <v>1402</v>
      </c>
      <c r="F495" s="50"/>
      <c r="G495" s="50"/>
      <c r="H495" s="50"/>
      <c r="I495" s="347" t="s">
        <v>1158</v>
      </c>
      <c r="J495" s="9">
        <f>SUM(J496:J496)</f>
        <v>0</v>
      </c>
      <c r="K495" s="9">
        <f t="shared" ref="K495:AT495" si="95">SUM(K496:K496)</f>
        <v>0</v>
      </c>
      <c r="L495" s="9">
        <f t="shared" si="95"/>
        <v>0</v>
      </c>
      <c r="M495" s="9">
        <f t="shared" si="95"/>
        <v>0</v>
      </c>
      <c r="N495" s="9">
        <f t="shared" si="95"/>
        <v>0</v>
      </c>
      <c r="O495" s="9">
        <f t="shared" si="95"/>
        <v>0</v>
      </c>
      <c r="P495" s="9">
        <f t="shared" si="95"/>
        <v>0</v>
      </c>
      <c r="Q495" s="9">
        <f t="shared" si="95"/>
        <v>0</v>
      </c>
      <c r="R495" s="9">
        <f t="shared" si="95"/>
        <v>0</v>
      </c>
      <c r="S495" s="9">
        <f t="shared" si="95"/>
        <v>0</v>
      </c>
      <c r="T495" s="9">
        <f t="shared" si="95"/>
        <v>0</v>
      </c>
      <c r="U495" s="9">
        <v>0</v>
      </c>
      <c r="V495" s="9">
        <v>0</v>
      </c>
      <c r="W495" s="9">
        <f>SUM(W496:W496)</f>
        <v>0</v>
      </c>
      <c r="X495" s="9">
        <f t="shared" si="95"/>
        <v>0</v>
      </c>
      <c r="Y495" s="9">
        <f t="shared" si="95"/>
        <v>0</v>
      </c>
      <c r="Z495" s="9">
        <f t="shared" si="95"/>
        <v>0</v>
      </c>
      <c r="AA495" s="9">
        <f t="shared" si="95"/>
        <v>0</v>
      </c>
      <c r="AB495" s="9">
        <f t="shared" si="95"/>
        <v>0</v>
      </c>
      <c r="AC495" s="9">
        <f t="shared" si="95"/>
        <v>0</v>
      </c>
      <c r="AD495" s="9">
        <f t="shared" si="95"/>
        <v>0</v>
      </c>
      <c r="AE495" s="9">
        <f t="shared" si="95"/>
        <v>0</v>
      </c>
      <c r="AF495" s="9">
        <f t="shared" si="95"/>
        <v>0</v>
      </c>
      <c r="AG495" s="9">
        <f t="shared" si="95"/>
        <v>0</v>
      </c>
      <c r="AH495" s="9">
        <v>0</v>
      </c>
      <c r="AI495" s="9">
        <v>0</v>
      </c>
      <c r="AJ495" s="9">
        <f>SUM(AJ496:AJ496)</f>
        <v>0</v>
      </c>
      <c r="AK495" s="9">
        <f t="shared" si="95"/>
        <v>0</v>
      </c>
      <c r="AL495" s="9">
        <f t="shared" si="95"/>
        <v>0</v>
      </c>
      <c r="AM495" s="9">
        <f t="shared" si="95"/>
        <v>0</v>
      </c>
      <c r="AN495" s="9">
        <f t="shared" si="95"/>
        <v>0</v>
      </c>
      <c r="AO495" s="9">
        <f t="shared" si="95"/>
        <v>0</v>
      </c>
      <c r="AP495" s="9">
        <f t="shared" si="95"/>
        <v>0</v>
      </c>
      <c r="AQ495" s="9">
        <f t="shared" si="95"/>
        <v>0</v>
      </c>
      <c r="AR495" s="9">
        <f t="shared" si="95"/>
        <v>0</v>
      </c>
      <c r="AS495" s="9">
        <f t="shared" si="95"/>
        <v>0</v>
      </c>
      <c r="AT495" s="9">
        <f t="shared" si="95"/>
        <v>0</v>
      </c>
      <c r="AU495" s="9">
        <v>0</v>
      </c>
      <c r="AV495" s="9">
        <v>0</v>
      </c>
      <c r="AW495" s="9">
        <f t="shared" si="88"/>
        <v>0</v>
      </c>
    </row>
    <row r="496" spans="1:49">
      <c r="A496" s="44" t="s">
        <v>1049</v>
      </c>
      <c r="B496" s="45" t="s">
        <v>1138</v>
      </c>
      <c r="C496" s="45" t="s">
        <v>1549</v>
      </c>
      <c r="D496" s="452" t="s">
        <v>2904</v>
      </c>
      <c r="E496" s="367" t="s">
        <v>1409</v>
      </c>
      <c r="F496" s="50"/>
      <c r="G496" s="468" t="s">
        <v>3062</v>
      </c>
      <c r="H496" s="50" t="s">
        <v>2335</v>
      </c>
      <c r="I496" s="56" t="s">
        <v>1518</v>
      </c>
      <c r="U496" s="15">
        <v>0</v>
      </c>
      <c r="V496" s="15">
        <v>0</v>
      </c>
      <c r="AH496" s="15">
        <v>0</v>
      </c>
      <c r="AI496" s="15">
        <v>0</v>
      </c>
      <c r="AU496" s="15">
        <v>0</v>
      </c>
      <c r="AV496" s="15">
        <v>0</v>
      </c>
      <c r="AW496" s="15">
        <f t="shared" si="88"/>
        <v>0</v>
      </c>
    </row>
    <row r="497" spans="1:49">
      <c r="A497" s="44"/>
      <c r="B497" s="45"/>
      <c r="C497" s="45"/>
      <c r="D497" s="45"/>
      <c r="E497" s="367"/>
      <c r="F497" s="50"/>
      <c r="G497" s="50"/>
      <c r="H497" s="50"/>
      <c r="I497" s="56"/>
      <c r="U497" s="15">
        <v>0</v>
      </c>
      <c r="V497" s="15">
        <v>0</v>
      </c>
      <c r="AH497" s="15">
        <v>0</v>
      </c>
      <c r="AI497" s="15">
        <v>0</v>
      </c>
      <c r="AU497" s="15">
        <v>0</v>
      </c>
      <c r="AV497" s="15">
        <v>0</v>
      </c>
      <c r="AW497" s="15">
        <f t="shared" si="88"/>
        <v>0</v>
      </c>
    </row>
    <row r="498" spans="1:49" s="72" customFormat="1">
      <c r="A498" s="48"/>
      <c r="B498" s="42"/>
      <c r="C498" s="42"/>
      <c r="D498" s="42"/>
      <c r="E498" s="531"/>
      <c r="F498" s="50"/>
      <c r="G498" s="50"/>
      <c r="H498" s="50"/>
      <c r="I498" s="49" t="s">
        <v>799</v>
      </c>
      <c r="J498" s="12">
        <f>SUM(J469,J491,J494)</f>
        <v>0</v>
      </c>
      <c r="K498" s="12">
        <f t="shared" ref="K498:AT498" si="96">SUM(K469,K491,K494)</f>
        <v>0</v>
      </c>
      <c r="L498" s="12">
        <f t="shared" si="96"/>
        <v>0</v>
      </c>
      <c r="M498" s="12">
        <f t="shared" si="96"/>
        <v>0</v>
      </c>
      <c r="N498" s="12">
        <f t="shared" si="96"/>
        <v>0</v>
      </c>
      <c r="O498" s="12">
        <f t="shared" si="96"/>
        <v>0</v>
      </c>
      <c r="P498" s="12">
        <f t="shared" si="96"/>
        <v>0</v>
      </c>
      <c r="Q498" s="12">
        <f t="shared" si="96"/>
        <v>0</v>
      </c>
      <c r="R498" s="12">
        <f t="shared" si="96"/>
        <v>0</v>
      </c>
      <c r="S498" s="12">
        <f t="shared" si="96"/>
        <v>0</v>
      </c>
      <c r="T498" s="12">
        <f t="shared" si="96"/>
        <v>0</v>
      </c>
      <c r="U498" s="12">
        <v>0</v>
      </c>
      <c r="V498" s="12">
        <v>0</v>
      </c>
      <c r="W498" s="12">
        <f>SUM(W469,W491,W494)</f>
        <v>0</v>
      </c>
      <c r="X498" s="12">
        <f t="shared" si="96"/>
        <v>0</v>
      </c>
      <c r="Y498" s="12">
        <f t="shared" si="96"/>
        <v>0</v>
      </c>
      <c r="Z498" s="12">
        <f t="shared" si="96"/>
        <v>0</v>
      </c>
      <c r="AA498" s="12">
        <f t="shared" si="96"/>
        <v>0</v>
      </c>
      <c r="AB498" s="12">
        <f t="shared" si="96"/>
        <v>0</v>
      </c>
      <c r="AC498" s="12">
        <f t="shared" si="96"/>
        <v>0</v>
      </c>
      <c r="AD498" s="12">
        <f t="shared" si="96"/>
        <v>0</v>
      </c>
      <c r="AE498" s="12">
        <f t="shared" si="96"/>
        <v>0</v>
      </c>
      <c r="AF498" s="12">
        <f t="shared" si="96"/>
        <v>0</v>
      </c>
      <c r="AG498" s="12">
        <f t="shared" si="96"/>
        <v>0</v>
      </c>
      <c r="AH498" s="12">
        <v>0</v>
      </c>
      <c r="AI498" s="12">
        <v>0</v>
      </c>
      <c r="AJ498" s="12">
        <f>SUM(AJ469,AJ491,AJ494)</f>
        <v>0</v>
      </c>
      <c r="AK498" s="12">
        <f t="shared" si="96"/>
        <v>0</v>
      </c>
      <c r="AL498" s="12">
        <f t="shared" si="96"/>
        <v>0</v>
      </c>
      <c r="AM498" s="12">
        <f t="shared" si="96"/>
        <v>0</v>
      </c>
      <c r="AN498" s="12">
        <f t="shared" si="96"/>
        <v>0</v>
      </c>
      <c r="AO498" s="12">
        <f t="shared" si="96"/>
        <v>0</v>
      </c>
      <c r="AP498" s="12">
        <f t="shared" si="96"/>
        <v>0</v>
      </c>
      <c r="AQ498" s="12">
        <f t="shared" si="96"/>
        <v>0</v>
      </c>
      <c r="AR498" s="12">
        <f t="shared" si="96"/>
        <v>0</v>
      </c>
      <c r="AS498" s="12">
        <f t="shared" si="96"/>
        <v>0</v>
      </c>
      <c r="AT498" s="12">
        <f t="shared" si="96"/>
        <v>0</v>
      </c>
      <c r="AU498" s="12">
        <v>0</v>
      </c>
      <c r="AV498" s="12">
        <v>0</v>
      </c>
      <c r="AW498" s="12">
        <f t="shared" si="88"/>
        <v>0</v>
      </c>
    </row>
    <row r="499" spans="1:49" s="72" customFormat="1">
      <c r="A499" s="48"/>
      <c r="B499" s="42"/>
      <c r="C499" s="42"/>
      <c r="D499" s="42"/>
      <c r="E499" s="531"/>
      <c r="F499" s="50"/>
      <c r="G499" s="50"/>
      <c r="H499" s="50"/>
      <c r="I499" s="42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</row>
    <row r="500" spans="1:49" s="72" customFormat="1">
      <c r="A500" s="48"/>
      <c r="B500" s="42"/>
      <c r="C500" s="42"/>
      <c r="D500" s="42"/>
      <c r="E500" s="531"/>
      <c r="F500" s="50"/>
      <c r="G500" s="50"/>
      <c r="H500" s="50"/>
      <c r="I500" s="146" t="s">
        <v>970</v>
      </c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  <c r="AS500" s="29"/>
      <c r="AT500" s="29"/>
      <c r="AU500" s="29"/>
      <c r="AV500" s="29"/>
      <c r="AW500" s="29"/>
    </row>
    <row r="501" spans="1:49" ht="13.5" thickBot="1">
      <c r="A501" s="48"/>
      <c r="B501" s="42"/>
      <c r="C501" s="42"/>
      <c r="D501" s="42"/>
      <c r="E501" s="531"/>
      <c r="F501" s="50"/>
      <c r="G501" s="50"/>
      <c r="H501" s="50"/>
      <c r="I501" s="146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  <c r="AS501" s="29"/>
      <c r="AT501" s="29"/>
      <c r="AU501" s="29"/>
      <c r="AV501" s="29"/>
      <c r="AW501" s="29"/>
    </row>
    <row r="502" spans="1:49" ht="35.25" customHeight="1" thickTop="1" thickBot="1">
      <c r="A502" s="48"/>
      <c r="B502" s="42"/>
      <c r="C502" s="42"/>
      <c r="D502" s="42"/>
      <c r="E502" s="531"/>
      <c r="F502" s="50"/>
      <c r="G502" s="50"/>
      <c r="H502" s="50"/>
      <c r="I502" s="5" t="s">
        <v>2331</v>
      </c>
      <c r="J502" s="364" t="s">
        <v>2891</v>
      </c>
      <c r="K502" s="364" t="s">
        <v>2879</v>
      </c>
      <c r="L502" s="364" t="s">
        <v>2880</v>
      </c>
      <c r="M502" s="364" t="s">
        <v>2881</v>
      </c>
      <c r="N502" s="364" t="s">
        <v>2882</v>
      </c>
      <c r="O502" s="364" t="s">
        <v>2883</v>
      </c>
      <c r="P502" s="364" t="s">
        <v>2884</v>
      </c>
      <c r="Q502" s="364" t="s">
        <v>2885</v>
      </c>
      <c r="R502" s="364" t="s">
        <v>2886</v>
      </c>
      <c r="S502" s="364" t="s">
        <v>2887</v>
      </c>
      <c r="T502" s="364" t="s">
        <v>2888</v>
      </c>
      <c r="U502" s="364" t="s">
        <v>2889</v>
      </c>
      <c r="V502" s="364" t="s">
        <v>2890</v>
      </c>
      <c r="W502" s="365" t="s">
        <v>2893</v>
      </c>
      <c r="X502" s="365" t="s">
        <v>2879</v>
      </c>
      <c r="Y502" s="365" t="s">
        <v>2880</v>
      </c>
      <c r="Z502" s="365" t="s">
        <v>2881</v>
      </c>
      <c r="AA502" s="365" t="s">
        <v>2882</v>
      </c>
      <c r="AB502" s="365" t="s">
        <v>2883</v>
      </c>
      <c r="AC502" s="365" t="s">
        <v>2884</v>
      </c>
      <c r="AD502" s="365" t="s">
        <v>2885</v>
      </c>
      <c r="AE502" s="365" t="s">
        <v>2886</v>
      </c>
      <c r="AF502" s="365" t="s">
        <v>2887</v>
      </c>
      <c r="AG502" s="365" t="s">
        <v>2888</v>
      </c>
      <c r="AH502" s="365" t="s">
        <v>2889</v>
      </c>
      <c r="AI502" s="365" t="s">
        <v>2890</v>
      </c>
      <c r="AJ502" s="366" t="s">
        <v>2892</v>
      </c>
      <c r="AK502" s="366" t="s">
        <v>2879</v>
      </c>
      <c r="AL502" s="366" t="s">
        <v>2880</v>
      </c>
      <c r="AM502" s="366" t="s">
        <v>2881</v>
      </c>
      <c r="AN502" s="366" t="s">
        <v>2882</v>
      </c>
      <c r="AO502" s="366" t="s">
        <v>2883</v>
      </c>
      <c r="AP502" s="366" t="s">
        <v>2884</v>
      </c>
      <c r="AQ502" s="366" t="s">
        <v>2885</v>
      </c>
      <c r="AR502" s="366" t="s">
        <v>2886</v>
      </c>
      <c r="AS502" s="366" t="s">
        <v>2887</v>
      </c>
      <c r="AT502" s="366" t="s">
        <v>2888</v>
      </c>
      <c r="AU502" s="366" t="s">
        <v>2889</v>
      </c>
      <c r="AV502" s="366" t="s">
        <v>2890</v>
      </c>
      <c r="AW502" s="368" t="s">
        <v>2895</v>
      </c>
    </row>
    <row r="503" spans="1:49">
      <c r="A503" s="48"/>
      <c r="B503" s="42"/>
      <c r="C503" s="42"/>
      <c r="D503" s="42"/>
      <c r="E503" s="531"/>
      <c r="F503" s="50"/>
      <c r="G503" s="50"/>
      <c r="H503" s="50"/>
      <c r="I503" s="34"/>
      <c r="J503" s="202" t="s">
        <v>1224</v>
      </c>
      <c r="K503" s="202">
        <v>1</v>
      </c>
      <c r="L503" s="202">
        <v>2</v>
      </c>
      <c r="M503" s="202">
        <v>3</v>
      </c>
      <c r="N503" s="202">
        <v>4</v>
      </c>
      <c r="O503" s="202">
        <v>5</v>
      </c>
      <c r="P503" s="202">
        <v>6</v>
      </c>
      <c r="Q503" s="202">
        <v>7</v>
      </c>
      <c r="R503" s="202">
        <v>8</v>
      </c>
      <c r="S503" s="202">
        <v>9</v>
      </c>
      <c r="T503" s="202">
        <v>10</v>
      </c>
      <c r="U503" s="202">
        <v>13</v>
      </c>
      <c r="V503" s="202">
        <v>14</v>
      </c>
      <c r="W503" s="202" t="s">
        <v>1224</v>
      </c>
      <c r="X503" s="202">
        <v>1</v>
      </c>
      <c r="Y503" s="202">
        <v>2</v>
      </c>
      <c r="Z503" s="202">
        <v>3</v>
      </c>
      <c r="AA503" s="202">
        <v>4</v>
      </c>
      <c r="AB503" s="202">
        <v>5</v>
      </c>
      <c r="AC503" s="202">
        <v>6</v>
      </c>
      <c r="AD503" s="202">
        <v>7</v>
      </c>
      <c r="AE503" s="202">
        <v>8</v>
      </c>
      <c r="AF503" s="202">
        <v>9</v>
      </c>
      <c r="AG503" s="202">
        <v>10</v>
      </c>
      <c r="AH503" s="202">
        <v>13</v>
      </c>
      <c r="AI503" s="202">
        <v>14</v>
      </c>
      <c r="AJ503" s="202" t="s">
        <v>1224</v>
      </c>
      <c r="AK503" s="202">
        <v>1</v>
      </c>
      <c r="AL503" s="202">
        <v>2</v>
      </c>
      <c r="AM503" s="202">
        <v>3</v>
      </c>
      <c r="AN503" s="202">
        <v>4</v>
      </c>
      <c r="AO503" s="202">
        <v>5</v>
      </c>
      <c r="AP503" s="202">
        <v>6</v>
      </c>
      <c r="AQ503" s="202">
        <v>7</v>
      </c>
      <c r="AR503" s="202">
        <v>8</v>
      </c>
      <c r="AS503" s="202">
        <v>9</v>
      </c>
      <c r="AT503" s="202">
        <v>10</v>
      </c>
      <c r="AU503" s="202">
        <v>13</v>
      </c>
      <c r="AV503" s="202">
        <v>14</v>
      </c>
      <c r="AW503" s="202">
        <v>15</v>
      </c>
    </row>
    <row r="504" spans="1:49">
      <c r="A504" s="48"/>
      <c r="B504" s="42"/>
      <c r="C504" s="42"/>
      <c r="D504" s="42"/>
      <c r="E504" s="531"/>
      <c r="F504" s="50"/>
      <c r="G504" s="50"/>
      <c r="H504" s="50"/>
      <c r="I504" s="276" t="s">
        <v>2336</v>
      </c>
      <c r="J504" s="277">
        <f>SUM(J498)</f>
        <v>0</v>
      </c>
      <c r="K504" s="277">
        <f t="shared" ref="K504:AT504" si="97">SUM(K498)</f>
        <v>0</v>
      </c>
      <c r="L504" s="277">
        <f t="shared" si="97"/>
        <v>0</v>
      </c>
      <c r="M504" s="277">
        <f t="shared" si="97"/>
        <v>0</v>
      </c>
      <c r="N504" s="277">
        <f t="shared" si="97"/>
        <v>0</v>
      </c>
      <c r="O504" s="277">
        <f t="shared" si="97"/>
        <v>0</v>
      </c>
      <c r="P504" s="277">
        <f t="shared" si="97"/>
        <v>0</v>
      </c>
      <c r="Q504" s="277">
        <f t="shared" si="97"/>
        <v>0</v>
      </c>
      <c r="R504" s="277">
        <f t="shared" si="97"/>
        <v>0</v>
      </c>
      <c r="S504" s="277">
        <f t="shared" si="97"/>
        <v>0</v>
      </c>
      <c r="T504" s="277">
        <f t="shared" si="97"/>
        <v>0</v>
      </c>
      <c r="U504" s="277">
        <v>0</v>
      </c>
      <c r="V504" s="277">
        <v>0</v>
      </c>
      <c r="W504" s="277">
        <f>SUM(W498)</f>
        <v>0</v>
      </c>
      <c r="X504" s="277">
        <f t="shared" si="97"/>
        <v>0</v>
      </c>
      <c r="Y504" s="277">
        <f t="shared" si="97"/>
        <v>0</v>
      </c>
      <c r="Z504" s="277">
        <f t="shared" si="97"/>
        <v>0</v>
      </c>
      <c r="AA504" s="277">
        <f t="shared" si="97"/>
        <v>0</v>
      </c>
      <c r="AB504" s="277">
        <f t="shared" si="97"/>
        <v>0</v>
      </c>
      <c r="AC504" s="277">
        <f t="shared" si="97"/>
        <v>0</v>
      </c>
      <c r="AD504" s="277">
        <f t="shared" si="97"/>
        <v>0</v>
      </c>
      <c r="AE504" s="277">
        <f t="shared" si="97"/>
        <v>0</v>
      </c>
      <c r="AF504" s="277">
        <f t="shared" si="97"/>
        <v>0</v>
      </c>
      <c r="AG504" s="277">
        <f t="shared" si="97"/>
        <v>0</v>
      </c>
      <c r="AH504" s="277">
        <v>0</v>
      </c>
      <c r="AI504" s="277">
        <v>0</v>
      </c>
      <c r="AJ504" s="277">
        <f>SUM(AJ498)</f>
        <v>0</v>
      </c>
      <c r="AK504" s="277">
        <f t="shared" si="97"/>
        <v>0</v>
      </c>
      <c r="AL504" s="277">
        <f t="shared" si="97"/>
        <v>0</v>
      </c>
      <c r="AM504" s="277">
        <f t="shared" si="97"/>
        <v>0</v>
      </c>
      <c r="AN504" s="277">
        <f t="shared" si="97"/>
        <v>0</v>
      </c>
      <c r="AO504" s="277">
        <f t="shared" si="97"/>
        <v>0</v>
      </c>
      <c r="AP504" s="277">
        <f t="shared" si="97"/>
        <v>0</v>
      </c>
      <c r="AQ504" s="277">
        <f t="shared" si="97"/>
        <v>0</v>
      </c>
      <c r="AR504" s="277">
        <f t="shared" si="97"/>
        <v>0</v>
      </c>
      <c r="AS504" s="277">
        <f t="shared" si="97"/>
        <v>0</v>
      </c>
      <c r="AT504" s="277">
        <f t="shared" si="97"/>
        <v>0</v>
      </c>
      <c r="AU504" s="277">
        <v>0</v>
      </c>
      <c r="AV504" s="277">
        <v>0</v>
      </c>
      <c r="AW504" s="277">
        <f>U504+AH504+AU504</f>
        <v>0</v>
      </c>
    </row>
    <row r="505" spans="1:49">
      <c r="A505" s="48"/>
      <c r="B505" s="42"/>
      <c r="C505" s="42"/>
      <c r="D505" s="42"/>
      <c r="E505" s="531"/>
      <c r="F505" s="50"/>
      <c r="G505" s="50"/>
      <c r="H505" s="50"/>
      <c r="I505" s="276"/>
      <c r="J505" s="277"/>
      <c r="K505" s="277"/>
      <c r="L505" s="277"/>
      <c r="M505" s="277"/>
      <c r="N505" s="277"/>
      <c r="O505" s="277"/>
      <c r="P505" s="277"/>
      <c r="Q505" s="277"/>
      <c r="R505" s="277"/>
      <c r="S505" s="277"/>
      <c r="T505" s="277"/>
      <c r="U505" s="277">
        <v>0</v>
      </c>
      <c r="V505" s="277">
        <v>0</v>
      </c>
      <c r="W505" s="277"/>
      <c r="X505" s="277"/>
      <c r="Y505" s="277"/>
      <c r="Z505" s="277"/>
      <c r="AA505" s="277"/>
      <c r="AB505" s="277"/>
      <c r="AC505" s="277"/>
      <c r="AD505" s="277"/>
      <c r="AE505" s="277"/>
      <c r="AF505" s="277"/>
      <c r="AG505" s="277"/>
      <c r="AH505" s="277">
        <v>0</v>
      </c>
      <c r="AI505" s="277">
        <v>0</v>
      </c>
      <c r="AJ505" s="277"/>
      <c r="AK505" s="277"/>
      <c r="AL505" s="277"/>
      <c r="AM505" s="277"/>
      <c r="AN505" s="277"/>
      <c r="AO505" s="277"/>
      <c r="AP505" s="277"/>
      <c r="AQ505" s="277"/>
      <c r="AR505" s="277"/>
      <c r="AS505" s="277"/>
      <c r="AT505" s="277"/>
      <c r="AU505" s="277">
        <v>0</v>
      </c>
      <c r="AV505" s="277">
        <v>0</v>
      </c>
      <c r="AW505" s="277">
        <f>U505+AH505+AU505</f>
        <v>0</v>
      </c>
    </row>
    <row r="506" spans="1:49">
      <c r="A506" s="48"/>
      <c r="B506" s="42"/>
      <c r="C506" s="42"/>
      <c r="D506" s="42"/>
      <c r="E506" s="531"/>
      <c r="F506" s="50"/>
      <c r="G506" s="50"/>
      <c r="H506" s="50"/>
      <c r="I506" s="276"/>
      <c r="J506" s="277"/>
      <c r="K506" s="277"/>
      <c r="L506" s="277"/>
      <c r="M506" s="277"/>
      <c r="N506" s="277"/>
      <c r="O506" s="277"/>
      <c r="P506" s="277"/>
      <c r="Q506" s="277"/>
      <c r="R506" s="277"/>
      <c r="S506" s="277"/>
      <c r="T506" s="277"/>
      <c r="U506" s="277">
        <v>0</v>
      </c>
      <c r="V506" s="277">
        <v>0</v>
      </c>
      <c r="W506" s="277"/>
      <c r="X506" s="277"/>
      <c r="Y506" s="277"/>
      <c r="Z506" s="277"/>
      <c r="AA506" s="277"/>
      <c r="AB506" s="277"/>
      <c r="AC506" s="277"/>
      <c r="AD506" s="277"/>
      <c r="AE506" s="277"/>
      <c r="AF506" s="277"/>
      <c r="AG506" s="277"/>
      <c r="AH506" s="277">
        <v>0</v>
      </c>
      <c r="AI506" s="277">
        <v>0</v>
      </c>
      <c r="AJ506" s="277"/>
      <c r="AK506" s="277"/>
      <c r="AL506" s="277"/>
      <c r="AM506" s="277"/>
      <c r="AN506" s="277"/>
      <c r="AO506" s="277"/>
      <c r="AP506" s="277"/>
      <c r="AQ506" s="277"/>
      <c r="AR506" s="277"/>
      <c r="AS506" s="277"/>
      <c r="AT506" s="277"/>
      <c r="AU506" s="277">
        <v>0</v>
      </c>
      <c r="AV506" s="277">
        <v>0</v>
      </c>
      <c r="AW506" s="277">
        <f>U506+AH506+AU506</f>
        <v>0</v>
      </c>
    </row>
    <row r="507" spans="1:49">
      <c r="A507" s="48"/>
      <c r="B507" s="42"/>
      <c r="C507" s="42"/>
      <c r="D507" s="42"/>
      <c r="E507" s="531"/>
      <c r="F507" s="50"/>
      <c r="G507" s="50"/>
      <c r="H507" s="50"/>
      <c r="I507" s="276"/>
      <c r="J507" s="277"/>
      <c r="K507" s="277"/>
      <c r="L507" s="277"/>
      <c r="M507" s="277"/>
      <c r="N507" s="277"/>
      <c r="O507" s="277"/>
      <c r="P507" s="277"/>
      <c r="Q507" s="277"/>
      <c r="R507" s="277"/>
      <c r="S507" s="277"/>
      <c r="T507" s="277"/>
      <c r="U507" s="277">
        <v>0</v>
      </c>
      <c r="V507" s="277">
        <v>0</v>
      </c>
      <c r="W507" s="277"/>
      <c r="X507" s="277"/>
      <c r="Y507" s="277"/>
      <c r="Z507" s="277"/>
      <c r="AA507" s="277"/>
      <c r="AB507" s="277"/>
      <c r="AC507" s="277"/>
      <c r="AD507" s="277"/>
      <c r="AE507" s="277"/>
      <c r="AF507" s="277"/>
      <c r="AG507" s="277"/>
      <c r="AH507" s="277">
        <v>0</v>
      </c>
      <c r="AI507" s="277">
        <v>0</v>
      </c>
      <c r="AJ507" s="277"/>
      <c r="AK507" s="277"/>
      <c r="AL507" s="277"/>
      <c r="AM507" s="277"/>
      <c r="AN507" s="277"/>
      <c r="AO507" s="277"/>
      <c r="AP507" s="277"/>
      <c r="AQ507" s="277"/>
      <c r="AR507" s="277"/>
      <c r="AS507" s="277"/>
      <c r="AT507" s="277"/>
      <c r="AU507" s="277">
        <v>0</v>
      </c>
      <c r="AV507" s="277">
        <v>0</v>
      </c>
      <c r="AW507" s="277">
        <f>U507+AH507+AU507</f>
        <v>0</v>
      </c>
    </row>
    <row r="508" spans="1:49">
      <c r="A508" s="48"/>
      <c r="B508" s="42"/>
      <c r="C508" s="42"/>
      <c r="D508" s="42"/>
      <c r="E508" s="531"/>
      <c r="F508" s="50"/>
      <c r="G508" s="50"/>
      <c r="H508" s="50"/>
      <c r="I508" s="276" t="s">
        <v>1631</v>
      </c>
      <c r="J508" s="277">
        <f>SUM(J504:J507)</f>
        <v>0</v>
      </c>
      <c r="K508" s="277">
        <f t="shared" ref="K508:AT508" si="98">SUM(K504:K507)</f>
        <v>0</v>
      </c>
      <c r="L508" s="277">
        <f t="shared" si="98"/>
        <v>0</v>
      </c>
      <c r="M508" s="277">
        <f t="shared" si="98"/>
        <v>0</v>
      </c>
      <c r="N508" s="277">
        <f t="shared" si="98"/>
        <v>0</v>
      </c>
      <c r="O508" s="277">
        <f t="shared" si="98"/>
        <v>0</v>
      </c>
      <c r="P508" s="277">
        <f t="shared" si="98"/>
        <v>0</v>
      </c>
      <c r="Q508" s="277">
        <f t="shared" si="98"/>
        <v>0</v>
      </c>
      <c r="R508" s="277">
        <f t="shared" si="98"/>
        <v>0</v>
      </c>
      <c r="S508" s="277">
        <f t="shared" si="98"/>
        <v>0</v>
      </c>
      <c r="T508" s="277">
        <f t="shared" si="98"/>
        <v>0</v>
      </c>
      <c r="U508" s="277">
        <v>0</v>
      </c>
      <c r="V508" s="277">
        <v>0</v>
      </c>
      <c r="W508" s="277">
        <f>SUM(W504:W507)</f>
        <v>0</v>
      </c>
      <c r="X508" s="277">
        <f t="shared" si="98"/>
        <v>0</v>
      </c>
      <c r="Y508" s="277">
        <f t="shared" si="98"/>
        <v>0</v>
      </c>
      <c r="Z508" s="277">
        <f t="shared" si="98"/>
        <v>0</v>
      </c>
      <c r="AA508" s="277">
        <f t="shared" si="98"/>
        <v>0</v>
      </c>
      <c r="AB508" s="277">
        <f t="shared" si="98"/>
        <v>0</v>
      </c>
      <c r="AC508" s="277">
        <f t="shared" si="98"/>
        <v>0</v>
      </c>
      <c r="AD508" s="277">
        <f t="shared" si="98"/>
        <v>0</v>
      </c>
      <c r="AE508" s="277">
        <f t="shared" si="98"/>
        <v>0</v>
      </c>
      <c r="AF508" s="277">
        <f t="shared" si="98"/>
        <v>0</v>
      </c>
      <c r="AG508" s="277">
        <f t="shared" si="98"/>
        <v>0</v>
      </c>
      <c r="AH508" s="277">
        <v>0</v>
      </c>
      <c r="AI508" s="277">
        <v>0</v>
      </c>
      <c r="AJ508" s="277">
        <f>SUM(AJ504:AJ507)</f>
        <v>0</v>
      </c>
      <c r="AK508" s="277">
        <f t="shared" si="98"/>
        <v>0</v>
      </c>
      <c r="AL508" s="277">
        <f t="shared" si="98"/>
        <v>0</v>
      </c>
      <c r="AM508" s="277">
        <f t="shared" si="98"/>
        <v>0</v>
      </c>
      <c r="AN508" s="277">
        <f t="shared" si="98"/>
        <v>0</v>
      </c>
      <c r="AO508" s="277">
        <f t="shared" si="98"/>
        <v>0</v>
      </c>
      <c r="AP508" s="277">
        <f t="shared" si="98"/>
        <v>0</v>
      </c>
      <c r="AQ508" s="277">
        <f t="shared" si="98"/>
        <v>0</v>
      </c>
      <c r="AR508" s="277">
        <f t="shared" si="98"/>
        <v>0</v>
      </c>
      <c r="AS508" s="277">
        <f t="shared" si="98"/>
        <v>0</v>
      </c>
      <c r="AT508" s="277">
        <f t="shared" si="98"/>
        <v>0</v>
      </c>
      <c r="AU508" s="277">
        <v>0</v>
      </c>
      <c r="AV508" s="277">
        <v>0</v>
      </c>
      <c r="AW508" s="277">
        <f>U508+AH508+AU508</f>
        <v>0</v>
      </c>
    </row>
    <row r="509" spans="1:49">
      <c r="A509" s="48"/>
      <c r="B509" s="42"/>
      <c r="C509" s="42"/>
      <c r="D509" s="42"/>
      <c r="E509" s="531"/>
      <c r="F509" s="50"/>
      <c r="G509" s="50"/>
      <c r="H509" s="50"/>
      <c r="I509" s="146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  <c r="AS509" s="29"/>
      <c r="AT509" s="29"/>
      <c r="AU509" s="29"/>
      <c r="AV509" s="29"/>
      <c r="AW509" s="29"/>
    </row>
    <row r="510" spans="1:49" s="72" customFormat="1">
      <c r="A510" s="48"/>
      <c r="B510" s="42"/>
      <c r="C510" s="42"/>
      <c r="D510" s="42"/>
      <c r="E510" s="531"/>
      <c r="F510" s="50"/>
      <c r="G510" s="50"/>
      <c r="H510" s="50"/>
      <c r="I510" s="42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</row>
    <row r="511" spans="1:49" s="72" customFormat="1">
      <c r="A511" s="48"/>
      <c r="B511" s="42"/>
      <c r="C511" s="42"/>
      <c r="D511" s="42"/>
      <c r="E511" s="531"/>
      <c r="F511" s="50"/>
      <c r="G511" s="50"/>
      <c r="H511" s="50"/>
      <c r="I511" s="42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</row>
    <row r="512" spans="1:49" s="72" customFormat="1">
      <c r="A512" s="48"/>
      <c r="B512" s="42"/>
      <c r="C512" s="42"/>
      <c r="D512" s="42"/>
      <c r="E512" s="531"/>
      <c r="F512" s="50"/>
      <c r="G512" s="50"/>
      <c r="H512" s="50"/>
      <c r="I512" s="42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</row>
    <row r="513" spans="1:49" s="72" customFormat="1">
      <c r="A513" s="48"/>
      <c r="B513" s="42"/>
      <c r="C513" s="42"/>
      <c r="D513" s="42"/>
      <c r="E513" s="531"/>
      <c r="F513" s="50"/>
      <c r="G513" s="50"/>
      <c r="H513" s="50"/>
      <c r="I513" s="42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</row>
    <row r="514" spans="1:49" s="72" customFormat="1">
      <c r="A514" s="48"/>
      <c r="B514" s="42"/>
      <c r="C514" s="42"/>
      <c r="D514" s="42"/>
      <c r="E514" s="531"/>
      <c r="F514" s="50"/>
      <c r="G514" s="50"/>
      <c r="H514" s="50"/>
      <c r="I514" s="42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</row>
    <row r="515" spans="1:49" s="72" customFormat="1">
      <c r="A515" s="48"/>
      <c r="B515" s="42"/>
      <c r="C515" s="42"/>
      <c r="D515" s="42"/>
      <c r="E515" s="531"/>
      <c r="F515" s="50"/>
      <c r="G515" s="50"/>
      <c r="H515" s="50"/>
      <c r="I515" s="42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</row>
    <row r="516" spans="1:49" s="72" customFormat="1">
      <c r="A516" s="48"/>
      <c r="B516" s="42"/>
      <c r="C516" s="42"/>
      <c r="D516" s="42"/>
      <c r="E516" s="531"/>
      <c r="F516" s="50"/>
      <c r="G516" s="50"/>
      <c r="H516" s="50"/>
      <c r="I516" s="42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</row>
    <row r="517" spans="1:49" s="72" customFormat="1">
      <c r="A517" s="48"/>
      <c r="B517" s="42"/>
      <c r="C517" s="42"/>
      <c r="D517" s="42"/>
      <c r="E517" s="531"/>
      <c r="F517" s="50"/>
      <c r="G517" s="50"/>
      <c r="H517" s="50"/>
      <c r="I517" s="42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</row>
    <row r="518" spans="1:49">
      <c r="A518" s="25" t="s">
        <v>2528</v>
      </c>
      <c r="B518" s="4"/>
      <c r="C518" s="4"/>
      <c r="D518" s="454"/>
      <c r="E518" s="532"/>
      <c r="F518" s="124"/>
      <c r="G518" s="124"/>
      <c r="H518" s="124"/>
      <c r="I518" s="4"/>
    </row>
    <row r="519" spans="1:49">
      <c r="A519" s="25" t="s">
        <v>878</v>
      </c>
      <c r="B519" s="4"/>
      <c r="C519" s="4"/>
      <c r="D519" s="454"/>
      <c r="E519" s="532"/>
      <c r="F519" s="124"/>
      <c r="G519" s="124"/>
      <c r="H519" s="124"/>
      <c r="I519" s="4"/>
    </row>
    <row r="520" spans="1:49">
      <c r="A520" s="25" t="s">
        <v>812</v>
      </c>
      <c r="B520" s="4"/>
      <c r="C520" s="4"/>
      <c r="D520" s="454"/>
      <c r="E520" s="532"/>
      <c r="F520" s="124"/>
      <c r="G520" s="124"/>
      <c r="H520" s="124"/>
      <c r="I520" s="4"/>
    </row>
    <row r="521" spans="1:49" ht="13.5" thickBot="1">
      <c r="A521" s="25" t="s">
        <v>703</v>
      </c>
      <c r="B521" s="4"/>
      <c r="C521" s="4"/>
      <c r="D521" s="454"/>
      <c r="E521" s="532"/>
      <c r="F521" s="124"/>
      <c r="G521" s="124"/>
      <c r="H521" s="124"/>
      <c r="I521" s="4"/>
    </row>
    <row r="522" spans="1:49" s="151" customFormat="1" ht="36" customHeight="1" thickTop="1" thickBot="1">
      <c r="A522" s="147" t="s">
        <v>2079</v>
      </c>
      <c r="B522" s="5" t="s">
        <v>2080</v>
      </c>
      <c r="C522" s="5" t="s">
        <v>1335</v>
      </c>
      <c r="D522" s="450"/>
      <c r="E522" s="148" t="s">
        <v>1570</v>
      </c>
      <c r="F522" s="149" t="s">
        <v>1438</v>
      </c>
      <c r="G522" s="149"/>
      <c r="H522" s="149" t="s">
        <v>2332</v>
      </c>
      <c r="I522" s="5" t="s">
        <v>856</v>
      </c>
      <c r="J522" s="364" t="s">
        <v>2891</v>
      </c>
      <c r="K522" s="364" t="s">
        <v>2879</v>
      </c>
      <c r="L522" s="364" t="s">
        <v>2880</v>
      </c>
      <c r="M522" s="364" t="s">
        <v>2881</v>
      </c>
      <c r="N522" s="364" t="s">
        <v>2882</v>
      </c>
      <c r="O522" s="364" t="s">
        <v>2883</v>
      </c>
      <c r="P522" s="364" t="s">
        <v>2884</v>
      </c>
      <c r="Q522" s="364" t="s">
        <v>2885</v>
      </c>
      <c r="R522" s="364" t="s">
        <v>2886</v>
      </c>
      <c r="S522" s="364" t="s">
        <v>2887</v>
      </c>
      <c r="T522" s="364" t="s">
        <v>2888</v>
      </c>
      <c r="U522" s="364" t="s">
        <v>2889</v>
      </c>
      <c r="V522" s="364" t="s">
        <v>2890</v>
      </c>
      <c r="W522" s="365" t="s">
        <v>2893</v>
      </c>
      <c r="X522" s="365" t="s">
        <v>2879</v>
      </c>
      <c r="Y522" s="365" t="s">
        <v>2880</v>
      </c>
      <c r="Z522" s="365" t="s">
        <v>2881</v>
      </c>
      <c r="AA522" s="365" t="s">
        <v>2882</v>
      </c>
      <c r="AB522" s="365" t="s">
        <v>2883</v>
      </c>
      <c r="AC522" s="365" t="s">
        <v>2884</v>
      </c>
      <c r="AD522" s="365" t="s">
        <v>2885</v>
      </c>
      <c r="AE522" s="365" t="s">
        <v>2886</v>
      </c>
      <c r="AF522" s="365" t="s">
        <v>2887</v>
      </c>
      <c r="AG522" s="365" t="s">
        <v>2888</v>
      </c>
      <c r="AH522" s="365" t="s">
        <v>2889</v>
      </c>
      <c r="AI522" s="365" t="s">
        <v>2890</v>
      </c>
      <c r="AJ522" s="366" t="s">
        <v>2892</v>
      </c>
      <c r="AK522" s="366" t="s">
        <v>2879</v>
      </c>
      <c r="AL522" s="366" t="s">
        <v>2880</v>
      </c>
      <c r="AM522" s="366" t="s">
        <v>2881</v>
      </c>
      <c r="AN522" s="366" t="s">
        <v>2882</v>
      </c>
      <c r="AO522" s="366" t="s">
        <v>2883</v>
      </c>
      <c r="AP522" s="366" t="s">
        <v>2884</v>
      </c>
      <c r="AQ522" s="366" t="s">
        <v>2885</v>
      </c>
      <c r="AR522" s="366" t="s">
        <v>2886</v>
      </c>
      <c r="AS522" s="366" t="s">
        <v>2887</v>
      </c>
      <c r="AT522" s="366" t="s">
        <v>2888</v>
      </c>
      <c r="AU522" s="366" t="s">
        <v>2889</v>
      </c>
      <c r="AV522" s="366" t="s">
        <v>2890</v>
      </c>
      <c r="AW522" s="368" t="s">
        <v>2895</v>
      </c>
    </row>
    <row r="523" spans="1:49" s="72" customFormat="1">
      <c r="A523" s="33"/>
      <c r="B523" s="34"/>
      <c r="C523" s="34"/>
      <c r="D523" s="34"/>
      <c r="E523" s="35"/>
      <c r="F523" s="36"/>
      <c r="G523" s="36"/>
      <c r="H523" s="36"/>
      <c r="I523" s="34"/>
      <c r="J523" s="202" t="s">
        <v>1224</v>
      </c>
      <c r="K523" s="202">
        <v>1</v>
      </c>
      <c r="L523" s="202">
        <v>2</v>
      </c>
      <c r="M523" s="202">
        <v>3</v>
      </c>
      <c r="N523" s="202">
        <v>4</v>
      </c>
      <c r="O523" s="202">
        <v>5</v>
      </c>
      <c r="P523" s="202">
        <v>6</v>
      </c>
      <c r="Q523" s="202">
        <v>7</v>
      </c>
      <c r="R523" s="202">
        <v>8</v>
      </c>
      <c r="S523" s="202">
        <v>9</v>
      </c>
      <c r="T523" s="202">
        <v>10</v>
      </c>
      <c r="U523" s="202">
        <v>13</v>
      </c>
      <c r="V523" s="202">
        <v>14</v>
      </c>
      <c r="W523" s="202" t="s">
        <v>1224</v>
      </c>
      <c r="X523" s="202">
        <v>1</v>
      </c>
      <c r="Y523" s="202">
        <v>2</v>
      </c>
      <c r="Z523" s="202">
        <v>3</v>
      </c>
      <c r="AA523" s="202">
        <v>4</v>
      </c>
      <c r="AB523" s="202">
        <v>5</v>
      </c>
      <c r="AC523" s="202">
        <v>6</v>
      </c>
      <c r="AD523" s="202">
        <v>7</v>
      </c>
      <c r="AE523" s="202">
        <v>8</v>
      </c>
      <c r="AF523" s="202">
        <v>9</v>
      </c>
      <c r="AG523" s="202">
        <v>10</v>
      </c>
      <c r="AH523" s="202">
        <v>13</v>
      </c>
      <c r="AI523" s="202">
        <v>14</v>
      </c>
      <c r="AJ523" s="202" t="s">
        <v>1224</v>
      </c>
      <c r="AK523" s="202">
        <v>1</v>
      </c>
      <c r="AL523" s="202">
        <v>2</v>
      </c>
      <c r="AM523" s="202">
        <v>3</v>
      </c>
      <c r="AN523" s="202">
        <v>4</v>
      </c>
      <c r="AO523" s="202">
        <v>5</v>
      </c>
      <c r="AP523" s="202">
        <v>6</v>
      </c>
      <c r="AQ523" s="202">
        <v>7</v>
      </c>
      <c r="AR523" s="202">
        <v>8</v>
      </c>
      <c r="AS523" s="202">
        <v>9</v>
      </c>
      <c r="AT523" s="202">
        <v>10</v>
      </c>
      <c r="AU523" s="202">
        <v>13</v>
      </c>
      <c r="AV523" s="202">
        <v>14</v>
      </c>
      <c r="AW523" s="202">
        <v>15</v>
      </c>
    </row>
    <row r="524" spans="1:49" s="72" customFormat="1">
      <c r="A524" s="37"/>
      <c r="B524" s="38"/>
      <c r="C524" s="38"/>
      <c r="D524" s="38"/>
      <c r="E524" s="60"/>
      <c r="F524" s="61"/>
      <c r="G524" s="61"/>
      <c r="H524" s="61"/>
      <c r="I524" s="38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  <c r="AA524" s="62"/>
      <c r="AB524" s="62"/>
      <c r="AC524" s="62"/>
      <c r="AD524" s="62"/>
      <c r="AE524" s="62"/>
      <c r="AF524" s="62"/>
      <c r="AG524" s="62"/>
      <c r="AH524" s="62"/>
      <c r="AI524" s="62"/>
      <c r="AJ524" s="62"/>
      <c r="AK524" s="62"/>
      <c r="AL524" s="62"/>
      <c r="AM524" s="62"/>
      <c r="AN524" s="62"/>
      <c r="AO524" s="62"/>
      <c r="AP524" s="62"/>
      <c r="AQ524" s="62"/>
      <c r="AR524" s="62"/>
      <c r="AS524" s="62"/>
      <c r="AT524" s="62"/>
      <c r="AU524" s="62"/>
      <c r="AV524" s="62"/>
      <c r="AW524" s="62"/>
    </row>
    <row r="525" spans="1:49" s="72" customFormat="1">
      <c r="A525" s="41" t="s">
        <v>1049</v>
      </c>
      <c r="B525" s="1" t="s">
        <v>928</v>
      </c>
      <c r="C525" s="45" t="s">
        <v>1549</v>
      </c>
      <c r="D525" s="452"/>
      <c r="E525" s="531"/>
      <c r="F525" s="50"/>
      <c r="G525" s="50"/>
      <c r="H525" s="50"/>
      <c r="I525" s="41" t="s">
        <v>951</v>
      </c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</row>
    <row r="526" spans="1:49" s="72" customFormat="1">
      <c r="A526" s="48"/>
      <c r="B526" s="1"/>
      <c r="C526" s="1"/>
      <c r="D526" s="369"/>
      <c r="E526" s="531"/>
      <c r="F526" s="50"/>
      <c r="G526" s="50"/>
      <c r="H526" s="50"/>
      <c r="I526" s="1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</row>
    <row r="527" spans="1:49" s="72" customFormat="1">
      <c r="A527" s="48"/>
      <c r="B527" s="42"/>
      <c r="C527" s="42"/>
      <c r="D527" s="42"/>
      <c r="E527" s="531"/>
      <c r="F527" s="50"/>
      <c r="G527" s="50"/>
      <c r="H527" s="50"/>
      <c r="I527" s="49" t="s">
        <v>1559</v>
      </c>
      <c r="J527" s="12">
        <f>SUM(J528,J536,J538)</f>
        <v>0</v>
      </c>
      <c r="K527" s="12">
        <f t="shared" ref="K527:AT527" si="99">SUM(K528,K536,K538)</f>
        <v>0</v>
      </c>
      <c r="L527" s="12">
        <f t="shared" si="99"/>
        <v>0</v>
      </c>
      <c r="M527" s="12">
        <f t="shared" si="99"/>
        <v>0</v>
      </c>
      <c r="N527" s="12">
        <f t="shared" si="99"/>
        <v>0</v>
      </c>
      <c r="O527" s="12">
        <f t="shared" si="99"/>
        <v>0</v>
      </c>
      <c r="P527" s="12">
        <f t="shared" si="99"/>
        <v>0</v>
      </c>
      <c r="Q527" s="12">
        <f t="shared" si="99"/>
        <v>0</v>
      </c>
      <c r="R527" s="12">
        <f t="shared" si="99"/>
        <v>0</v>
      </c>
      <c r="S527" s="12">
        <f t="shared" si="99"/>
        <v>0</v>
      </c>
      <c r="T527" s="12">
        <f t="shared" si="99"/>
        <v>0</v>
      </c>
      <c r="U527" s="12">
        <v>0</v>
      </c>
      <c r="V527" s="12">
        <v>0</v>
      </c>
      <c r="W527" s="12">
        <f>SUM(W528,W536,W538)</f>
        <v>0</v>
      </c>
      <c r="X527" s="12">
        <f t="shared" si="99"/>
        <v>0</v>
      </c>
      <c r="Y527" s="12">
        <f t="shared" si="99"/>
        <v>0</v>
      </c>
      <c r="Z527" s="12">
        <f t="shared" si="99"/>
        <v>0</v>
      </c>
      <c r="AA527" s="12">
        <f t="shared" si="99"/>
        <v>0</v>
      </c>
      <c r="AB527" s="12">
        <f t="shared" si="99"/>
        <v>0</v>
      </c>
      <c r="AC527" s="12">
        <f t="shared" si="99"/>
        <v>0</v>
      </c>
      <c r="AD527" s="12">
        <f t="shared" si="99"/>
        <v>0</v>
      </c>
      <c r="AE527" s="12">
        <f t="shared" si="99"/>
        <v>0</v>
      </c>
      <c r="AF527" s="12">
        <f t="shared" si="99"/>
        <v>0</v>
      </c>
      <c r="AG527" s="12">
        <f t="shared" si="99"/>
        <v>0</v>
      </c>
      <c r="AH527" s="12">
        <v>0</v>
      </c>
      <c r="AI527" s="12">
        <v>0</v>
      </c>
      <c r="AJ527" s="12">
        <f>SUM(AJ528,AJ536,AJ538)</f>
        <v>0</v>
      </c>
      <c r="AK527" s="12">
        <f t="shared" si="99"/>
        <v>0</v>
      </c>
      <c r="AL527" s="12">
        <f t="shared" si="99"/>
        <v>0</v>
      </c>
      <c r="AM527" s="12">
        <f t="shared" si="99"/>
        <v>0</v>
      </c>
      <c r="AN527" s="12">
        <f t="shared" si="99"/>
        <v>0</v>
      </c>
      <c r="AO527" s="12">
        <f t="shared" si="99"/>
        <v>0</v>
      </c>
      <c r="AP527" s="12">
        <f t="shared" si="99"/>
        <v>0</v>
      </c>
      <c r="AQ527" s="12">
        <f t="shared" si="99"/>
        <v>0</v>
      </c>
      <c r="AR527" s="12">
        <f t="shared" si="99"/>
        <v>0</v>
      </c>
      <c r="AS527" s="12">
        <f t="shared" si="99"/>
        <v>0</v>
      </c>
      <c r="AT527" s="12">
        <f t="shared" si="99"/>
        <v>0</v>
      </c>
      <c r="AU527" s="12">
        <v>0</v>
      </c>
      <c r="AV527" s="12">
        <v>0</v>
      </c>
      <c r="AW527" s="12">
        <f t="shared" ref="AW527:AW553" si="100">U527+AH527+AU527</f>
        <v>0</v>
      </c>
    </row>
    <row r="528" spans="1:49" s="72" customFormat="1">
      <c r="A528" s="44" t="s">
        <v>1049</v>
      </c>
      <c r="B528" s="45" t="s">
        <v>928</v>
      </c>
      <c r="C528" s="45" t="s">
        <v>1549</v>
      </c>
      <c r="D528" s="452" t="s">
        <v>2905</v>
      </c>
      <c r="E528" s="213" t="s">
        <v>771</v>
      </c>
      <c r="F528" s="65"/>
      <c r="G528" s="65"/>
      <c r="H528" s="65"/>
      <c r="I528" s="1" t="s">
        <v>1500</v>
      </c>
      <c r="J528" s="9">
        <f>SUM(J529:J530)</f>
        <v>0</v>
      </c>
      <c r="K528" s="9">
        <f t="shared" ref="K528:AT528" si="101">SUM(K529:K530)</f>
        <v>0</v>
      </c>
      <c r="L528" s="9">
        <f t="shared" si="101"/>
        <v>0</v>
      </c>
      <c r="M528" s="9">
        <f t="shared" si="101"/>
        <v>0</v>
      </c>
      <c r="N528" s="9">
        <f t="shared" si="101"/>
        <v>0</v>
      </c>
      <c r="O528" s="9">
        <f t="shared" si="101"/>
        <v>0</v>
      </c>
      <c r="P528" s="9">
        <f t="shared" si="101"/>
        <v>0</v>
      </c>
      <c r="Q528" s="9">
        <f t="shared" si="101"/>
        <v>0</v>
      </c>
      <c r="R528" s="9">
        <f t="shared" si="101"/>
        <v>0</v>
      </c>
      <c r="S528" s="9">
        <f t="shared" si="101"/>
        <v>0</v>
      </c>
      <c r="T528" s="9">
        <f t="shared" si="101"/>
        <v>0</v>
      </c>
      <c r="U528" s="9">
        <v>0</v>
      </c>
      <c r="V528" s="9">
        <v>0</v>
      </c>
      <c r="W528" s="9">
        <f>SUM(W529:W530)</f>
        <v>0</v>
      </c>
      <c r="X528" s="9">
        <f t="shared" si="101"/>
        <v>0</v>
      </c>
      <c r="Y528" s="9">
        <f t="shared" si="101"/>
        <v>0</v>
      </c>
      <c r="Z528" s="9">
        <f t="shared" si="101"/>
        <v>0</v>
      </c>
      <c r="AA528" s="9">
        <f t="shared" si="101"/>
        <v>0</v>
      </c>
      <c r="AB528" s="9">
        <f t="shared" si="101"/>
        <v>0</v>
      </c>
      <c r="AC528" s="9">
        <f t="shared" si="101"/>
        <v>0</v>
      </c>
      <c r="AD528" s="9">
        <f t="shared" si="101"/>
        <v>0</v>
      </c>
      <c r="AE528" s="9">
        <f t="shared" si="101"/>
        <v>0</v>
      </c>
      <c r="AF528" s="9">
        <f t="shared" si="101"/>
        <v>0</v>
      </c>
      <c r="AG528" s="9">
        <f t="shared" si="101"/>
        <v>0</v>
      </c>
      <c r="AH528" s="9">
        <v>0</v>
      </c>
      <c r="AI528" s="9">
        <v>0</v>
      </c>
      <c r="AJ528" s="9">
        <f>SUM(AJ529:AJ530)</f>
        <v>0</v>
      </c>
      <c r="AK528" s="9">
        <f t="shared" si="101"/>
        <v>0</v>
      </c>
      <c r="AL528" s="9">
        <f t="shared" si="101"/>
        <v>0</v>
      </c>
      <c r="AM528" s="9">
        <f t="shared" si="101"/>
        <v>0</v>
      </c>
      <c r="AN528" s="9">
        <f t="shared" si="101"/>
        <v>0</v>
      </c>
      <c r="AO528" s="9">
        <f t="shared" si="101"/>
        <v>0</v>
      </c>
      <c r="AP528" s="9">
        <f t="shared" si="101"/>
        <v>0</v>
      </c>
      <c r="AQ528" s="9">
        <f t="shared" si="101"/>
        <v>0</v>
      </c>
      <c r="AR528" s="9">
        <f t="shared" si="101"/>
        <v>0</v>
      </c>
      <c r="AS528" s="9">
        <f t="shared" si="101"/>
        <v>0</v>
      </c>
      <c r="AT528" s="9">
        <f t="shared" si="101"/>
        <v>0</v>
      </c>
      <c r="AU528" s="9">
        <v>0</v>
      </c>
      <c r="AV528" s="9">
        <v>0</v>
      </c>
      <c r="AW528" s="9">
        <f t="shared" si="100"/>
        <v>0</v>
      </c>
    </row>
    <row r="529" spans="1:49" s="72" customFormat="1">
      <c r="A529" s="44" t="s">
        <v>1049</v>
      </c>
      <c r="B529" s="45" t="s">
        <v>928</v>
      </c>
      <c r="C529" s="45" t="s">
        <v>1549</v>
      </c>
      <c r="D529" s="452" t="s">
        <v>2905</v>
      </c>
      <c r="E529" s="367" t="s">
        <v>834</v>
      </c>
      <c r="F529" s="50"/>
      <c r="G529" s="468" t="s">
        <v>3065</v>
      </c>
      <c r="H529" s="50" t="s">
        <v>2339</v>
      </c>
      <c r="I529" s="42" t="s">
        <v>1165</v>
      </c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>
        <v>0</v>
      </c>
      <c r="V529" s="15">
        <v>0</v>
      </c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>
        <v>0</v>
      </c>
      <c r="AI529" s="15">
        <v>0</v>
      </c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>
        <v>0</v>
      </c>
      <c r="AV529" s="15">
        <v>0</v>
      </c>
      <c r="AW529" s="15">
        <f t="shared" si="100"/>
        <v>0</v>
      </c>
    </row>
    <row r="530" spans="1:49" s="72" customFormat="1">
      <c r="A530" s="44" t="s">
        <v>1049</v>
      </c>
      <c r="B530" s="45" t="s">
        <v>928</v>
      </c>
      <c r="C530" s="45" t="s">
        <v>1549</v>
      </c>
      <c r="D530" s="452" t="s">
        <v>2905</v>
      </c>
      <c r="E530" s="367" t="s">
        <v>772</v>
      </c>
      <c r="F530" s="50"/>
      <c r="G530" s="468" t="s">
        <v>3065</v>
      </c>
      <c r="H530" s="50" t="s">
        <v>2339</v>
      </c>
      <c r="I530" s="42" t="s">
        <v>1227</v>
      </c>
      <c r="J530" s="15">
        <f>SUM(J531:J535)</f>
        <v>0</v>
      </c>
      <c r="K530" s="15">
        <f t="shared" ref="K530:AT530" si="102">SUM(K531:K535)</f>
        <v>0</v>
      </c>
      <c r="L530" s="15">
        <f t="shared" si="102"/>
        <v>0</v>
      </c>
      <c r="M530" s="15">
        <f t="shared" si="102"/>
        <v>0</v>
      </c>
      <c r="N530" s="15">
        <f t="shared" si="102"/>
        <v>0</v>
      </c>
      <c r="O530" s="15">
        <f t="shared" si="102"/>
        <v>0</v>
      </c>
      <c r="P530" s="15">
        <f t="shared" si="102"/>
        <v>0</v>
      </c>
      <c r="Q530" s="15">
        <f t="shared" si="102"/>
        <v>0</v>
      </c>
      <c r="R530" s="15">
        <f t="shared" si="102"/>
        <v>0</v>
      </c>
      <c r="S530" s="15">
        <f t="shared" si="102"/>
        <v>0</v>
      </c>
      <c r="T530" s="15">
        <f t="shared" si="102"/>
        <v>0</v>
      </c>
      <c r="U530" s="15">
        <v>0</v>
      </c>
      <c r="V530" s="15">
        <v>0</v>
      </c>
      <c r="W530" s="15">
        <f>SUM(W531:W535)</f>
        <v>0</v>
      </c>
      <c r="X530" s="15">
        <f t="shared" si="102"/>
        <v>0</v>
      </c>
      <c r="Y530" s="15">
        <f t="shared" si="102"/>
        <v>0</v>
      </c>
      <c r="Z530" s="15">
        <f t="shared" si="102"/>
        <v>0</v>
      </c>
      <c r="AA530" s="15">
        <f t="shared" si="102"/>
        <v>0</v>
      </c>
      <c r="AB530" s="15">
        <f t="shared" si="102"/>
        <v>0</v>
      </c>
      <c r="AC530" s="15">
        <f t="shared" si="102"/>
        <v>0</v>
      </c>
      <c r="AD530" s="15">
        <f t="shared" si="102"/>
        <v>0</v>
      </c>
      <c r="AE530" s="15">
        <f t="shared" si="102"/>
        <v>0</v>
      </c>
      <c r="AF530" s="15">
        <f t="shared" si="102"/>
        <v>0</v>
      </c>
      <c r="AG530" s="15">
        <f t="shared" si="102"/>
        <v>0</v>
      </c>
      <c r="AH530" s="15">
        <v>0</v>
      </c>
      <c r="AI530" s="15">
        <v>0</v>
      </c>
      <c r="AJ530" s="15">
        <f>SUM(AJ531:AJ535)</f>
        <v>0</v>
      </c>
      <c r="AK530" s="15">
        <f t="shared" si="102"/>
        <v>0</v>
      </c>
      <c r="AL530" s="15">
        <f t="shared" si="102"/>
        <v>0</v>
      </c>
      <c r="AM530" s="15">
        <f t="shared" si="102"/>
        <v>0</v>
      </c>
      <c r="AN530" s="15">
        <f t="shared" si="102"/>
        <v>0</v>
      </c>
      <c r="AO530" s="15">
        <f t="shared" si="102"/>
        <v>0</v>
      </c>
      <c r="AP530" s="15">
        <f t="shared" si="102"/>
        <v>0</v>
      </c>
      <c r="AQ530" s="15">
        <f t="shared" si="102"/>
        <v>0</v>
      </c>
      <c r="AR530" s="15">
        <f t="shared" si="102"/>
        <v>0</v>
      </c>
      <c r="AS530" s="15">
        <f t="shared" si="102"/>
        <v>0</v>
      </c>
      <c r="AT530" s="15">
        <f t="shared" si="102"/>
        <v>0</v>
      </c>
      <c r="AU530" s="15">
        <v>0</v>
      </c>
      <c r="AV530" s="15">
        <v>0</v>
      </c>
      <c r="AW530" s="15">
        <f t="shared" si="100"/>
        <v>0</v>
      </c>
    </row>
    <row r="531" spans="1:49" s="144" customFormat="1">
      <c r="A531" s="44" t="s">
        <v>1049</v>
      </c>
      <c r="B531" s="45" t="s">
        <v>928</v>
      </c>
      <c r="C531" s="45" t="s">
        <v>1549</v>
      </c>
      <c r="D531" s="452" t="s">
        <v>2905</v>
      </c>
      <c r="E531" s="140" t="s">
        <v>850</v>
      </c>
      <c r="F531" s="141" t="s">
        <v>74</v>
      </c>
      <c r="G531" s="468" t="s">
        <v>3065</v>
      </c>
      <c r="H531" s="50" t="s">
        <v>2339</v>
      </c>
      <c r="I531" s="142" t="s">
        <v>1119</v>
      </c>
      <c r="J531" s="143"/>
      <c r="K531" s="143"/>
      <c r="L531" s="143"/>
      <c r="M531" s="143"/>
      <c r="N531" s="143"/>
      <c r="O531" s="143"/>
      <c r="P531" s="143"/>
      <c r="Q531" s="143"/>
      <c r="R531" s="143"/>
      <c r="S531" s="143"/>
      <c r="T531" s="143"/>
      <c r="U531" s="143">
        <v>0</v>
      </c>
      <c r="V531" s="143">
        <v>0</v>
      </c>
      <c r="W531" s="143"/>
      <c r="X531" s="143"/>
      <c r="Y531" s="143"/>
      <c r="Z531" s="143"/>
      <c r="AA531" s="143"/>
      <c r="AB531" s="143"/>
      <c r="AC531" s="143"/>
      <c r="AD531" s="143"/>
      <c r="AE531" s="143"/>
      <c r="AF531" s="143"/>
      <c r="AG531" s="143"/>
      <c r="AH531" s="143">
        <v>0</v>
      </c>
      <c r="AI531" s="143">
        <v>0</v>
      </c>
      <c r="AJ531" s="143"/>
      <c r="AK531" s="143"/>
      <c r="AL531" s="143"/>
      <c r="AM531" s="143"/>
      <c r="AN531" s="143"/>
      <c r="AO531" s="143"/>
      <c r="AP531" s="143"/>
      <c r="AQ531" s="143"/>
      <c r="AR531" s="143"/>
      <c r="AS531" s="143"/>
      <c r="AT531" s="143"/>
      <c r="AU531" s="143">
        <v>0</v>
      </c>
      <c r="AV531" s="143">
        <v>0</v>
      </c>
      <c r="AW531" s="143">
        <f t="shared" si="100"/>
        <v>0</v>
      </c>
    </row>
    <row r="532" spans="1:49" s="144" customFormat="1">
      <c r="A532" s="44" t="s">
        <v>1049</v>
      </c>
      <c r="B532" s="45" t="s">
        <v>928</v>
      </c>
      <c r="C532" s="45" t="s">
        <v>1549</v>
      </c>
      <c r="D532" s="452" t="s">
        <v>2905</v>
      </c>
      <c r="E532" s="140" t="s">
        <v>851</v>
      </c>
      <c r="F532" s="141" t="s">
        <v>75</v>
      </c>
      <c r="G532" s="468" t="s">
        <v>3065</v>
      </c>
      <c r="H532" s="50" t="s">
        <v>2339</v>
      </c>
      <c r="I532" s="142" t="s">
        <v>1290</v>
      </c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  <c r="U532" s="143">
        <v>0</v>
      </c>
      <c r="V532" s="143">
        <v>0</v>
      </c>
      <c r="W532" s="143"/>
      <c r="X532" s="143"/>
      <c r="Y532" s="143"/>
      <c r="Z532" s="143"/>
      <c r="AA532" s="143"/>
      <c r="AB532" s="143"/>
      <c r="AC532" s="143"/>
      <c r="AD532" s="143"/>
      <c r="AE532" s="143"/>
      <c r="AF532" s="143"/>
      <c r="AG532" s="143"/>
      <c r="AH532" s="143">
        <v>0</v>
      </c>
      <c r="AI532" s="143">
        <v>0</v>
      </c>
      <c r="AJ532" s="143"/>
      <c r="AK532" s="143"/>
      <c r="AL532" s="143"/>
      <c r="AM532" s="143"/>
      <c r="AN532" s="143"/>
      <c r="AO532" s="143"/>
      <c r="AP532" s="143"/>
      <c r="AQ532" s="143"/>
      <c r="AR532" s="143"/>
      <c r="AS532" s="143"/>
      <c r="AT532" s="143"/>
      <c r="AU532" s="143">
        <v>0</v>
      </c>
      <c r="AV532" s="143">
        <v>0</v>
      </c>
      <c r="AW532" s="143">
        <f t="shared" si="100"/>
        <v>0</v>
      </c>
    </row>
    <row r="533" spans="1:49" s="144" customFormat="1">
      <c r="A533" s="44" t="s">
        <v>1049</v>
      </c>
      <c r="B533" s="45" t="s">
        <v>928</v>
      </c>
      <c r="C533" s="45" t="s">
        <v>1549</v>
      </c>
      <c r="D533" s="452" t="s">
        <v>2905</v>
      </c>
      <c r="E533" s="140" t="s">
        <v>852</v>
      </c>
      <c r="F533" s="141" t="s">
        <v>76</v>
      </c>
      <c r="G533" s="468" t="s">
        <v>3065</v>
      </c>
      <c r="H533" s="50" t="s">
        <v>2339</v>
      </c>
      <c r="I533" s="142" t="s">
        <v>1733</v>
      </c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>
        <v>0</v>
      </c>
      <c r="V533" s="143">
        <v>0</v>
      </c>
      <c r="W533" s="143"/>
      <c r="X533" s="143"/>
      <c r="Y533" s="143"/>
      <c r="Z533" s="143"/>
      <c r="AA533" s="143"/>
      <c r="AB533" s="143"/>
      <c r="AC533" s="143"/>
      <c r="AD533" s="143"/>
      <c r="AE533" s="143"/>
      <c r="AF533" s="143"/>
      <c r="AG533" s="143"/>
      <c r="AH533" s="143">
        <v>0</v>
      </c>
      <c r="AI533" s="143">
        <v>0</v>
      </c>
      <c r="AJ533" s="143"/>
      <c r="AK533" s="143"/>
      <c r="AL533" s="143"/>
      <c r="AM533" s="143"/>
      <c r="AN533" s="143"/>
      <c r="AO533" s="143"/>
      <c r="AP533" s="143"/>
      <c r="AQ533" s="143"/>
      <c r="AR533" s="143"/>
      <c r="AS533" s="143"/>
      <c r="AT533" s="143"/>
      <c r="AU533" s="143">
        <v>0</v>
      </c>
      <c r="AV533" s="143">
        <v>0</v>
      </c>
      <c r="AW533" s="143">
        <f t="shared" si="100"/>
        <v>0</v>
      </c>
    </row>
    <row r="534" spans="1:49" s="144" customFormat="1">
      <c r="A534" s="44" t="s">
        <v>1049</v>
      </c>
      <c r="B534" s="45" t="s">
        <v>928</v>
      </c>
      <c r="C534" s="45" t="s">
        <v>1549</v>
      </c>
      <c r="D534" s="452" t="s">
        <v>2905</v>
      </c>
      <c r="E534" s="140" t="s">
        <v>853</v>
      </c>
      <c r="F534" s="141" t="s">
        <v>77</v>
      </c>
      <c r="G534" s="468" t="s">
        <v>3065</v>
      </c>
      <c r="H534" s="50" t="s">
        <v>2339</v>
      </c>
      <c r="I534" s="142" t="s">
        <v>1734</v>
      </c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  <c r="U534" s="143">
        <v>0</v>
      </c>
      <c r="V534" s="143">
        <v>0</v>
      </c>
      <c r="W534" s="143"/>
      <c r="X534" s="143"/>
      <c r="Y534" s="143"/>
      <c r="Z534" s="143"/>
      <c r="AA534" s="143"/>
      <c r="AB534" s="143"/>
      <c r="AC534" s="143"/>
      <c r="AD534" s="143"/>
      <c r="AE534" s="143"/>
      <c r="AF534" s="143"/>
      <c r="AG534" s="143"/>
      <c r="AH534" s="143">
        <v>0</v>
      </c>
      <c r="AI534" s="143">
        <v>0</v>
      </c>
      <c r="AJ534" s="143"/>
      <c r="AK534" s="143"/>
      <c r="AL534" s="143"/>
      <c r="AM534" s="143"/>
      <c r="AN534" s="143"/>
      <c r="AO534" s="143"/>
      <c r="AP534" s="143"/>
      <c r="AQ534" s="143"/>
      <c r="AR534" s="143"/>
      <c r="AS534" s="143"/>
      <c r="AT534" s="143"/>
      <c r="AU534" s="143">
        <v>0</v>
      </c>
      <c r="AV534" s="143">
        <v>0</v>
      </c>
      <c r="AW534" s="143">
        <f t="shared" si="100"/>
        <v>0</v>
      </c>
    </row>
    <row r="535" spans="1:49" s="144" customFormat="1">
      <c r="A535" s="44" t="s">
        <v>1049</v>
      </c>
      <c r="B535" s="45" t="s">
        <v>928</v>
      </c>
      <c r="C535" s="45" t="s">
        <v>1549</v>
      </c>
      <c r="D535" s="452" t="s">
        <v>2905</v>
      </c>
      <c r="E535" s="140" t="s">
        <v>854</v>
      </c>
      <c r="F535" s="141" t="s">
        <v>78</v>
      </c>
      <c r="G535" s="468" t="s">
        <v>3065</v>
      </c>
      <c r="H535" s="50" t="s">
        <v>2339</v>
      </c>
      <c r="I535" s="142" t="s">
        <v>1735</v>
      </c>
      <c r="J535" s="143"/>
      <c r="K535" s="143"/>
      <c r="L535" s="143"/>
      <c r="M535" s="143"/>
      <c r="N535" s="143"/>
      <c r="O535" s="143"/>
      <c r="P535" s="143"/>
      <c r="Q535" s="143"/>
      <c r="R535" s="143"/>
      <c r="S535" s="143"/>
      <c r="T535" s="143"/>
      <c r="U535" s="143">
        <v>0</v>
      </c>
      <c r="V535" s="143">
        <v>0</v>
      </c>
      <c r="W535" s="143"/>
      <c r="X535" s="143"/>
      <c r="Y535" s="143"/>
      <c r="Z535" s="143"/>
      <c r="AA535" s="143"/>
      <c r="AB535" s="143"/>
      <c r="AC535" s="143"/>
      <c r="AD535" s="143"/>
      <c r="AE535" s="143"/>
      <c r="AF535" s="143"/>
      <c r="AG535" s="143"/>
      <c r="AH535" s="143">
        <v>0</v>
      </c>
      <c r="AI535" s="143">
        <v>0</v>
      </c>
      <c r="AJ535" s="143"/>
      <c r="AK535" s="143"/>
      <c r="AL535" s="143"/>
      <c r="AM535" s="143"/>
      <c r="AN535" s="143"/>
      <c r="AO535" s="143"/>
      <c r="AP535" s="143"/>
      <c r="AQ535" s="143"/>
      <c r="AR535" s="143"/>
      <c r="AS535" s="143"/>
      <c r="AT535" s="143"/>
      <c r="AU535" s="143">
        <v>0</v>
      </c>
      <c r="AV535" s="143">
        <v>0</v>
      </c>
      <c r="AW535" s="143">
        <f t="shared" si="100"/>
        <v>0</v>
      </c>
    </row>
    <row r="536" spans="1:49" s="72" customFormat="1">
      <c r="A536" s="44" t="s">
        <v>1049</v>
      </c>
      <c r="B536" s="45" t="s">
        <v>928</v>
      </c>
      <c r="C536" s="45" t="s">
        <v>1549</v>
      </c>
      <c r="D536" s="452" t="s">
        <v>2905</v>
      </c>
      <c r="E536" s="213" t="s">
        <v>773</v>
      </c>
      <c r="F536" s="65"/>
      <c r="G536" s="65"/>
      <c r="H536" s="65"/>
      <c r="I536" s="1" t="s">
        <v>1674</v>
      </c>
      <c r="J536" s="9">
        <f>SUM(J537)</f>
        <v>0</v>
      </c>
      <c r="K536" s="9">
        <f t="shared" ref="K536:AT536" si="103">SUM(K537)</f>
        <v>0</v>
      </c>
      <c r="L536" s="9">
        <f t="shared" si="103"/>
        <v>0</v>
      </c>
      <c r="M536" s="9">
        <f t="shared" si="103"/>
        <v>0</v>
      </c>
      <c r="N536" s="9">
        <f t="shared" si="103"/>
        <v>0</v>
      </c>
      <c r="O536" s="9">
        <f t="shared" si="103"/>
        <v>0</v>
      </c>
      <c r="P536" s="9">
        <f t="shared" si="103"/>
        <v>0</v>
      </c>
      <c r="Q536" s="9">
        <f t="shared" si="103"/>
        <v>0</v>
      </c>
      <c r="R536" s="9">
        <f t="shared" si="103"/>
        <v>0</v>
      </c>
      <c r="S536" s="9">
        <f t="shared" si="103"/>
        <v>0</v>
      </c>
      <c r="T536" s="9">
        <f t="shared" si="103"/>
        <v>0</v>
      </c>
      <c r="U536" s="9">
        <v>0</v>
      </c>
      <c r="V536" s="9">
        <v>0</v>
      </c>
      <c r="W536" s="9">
        <f>SUM(W537)</f>
        <v>0</v>
      </c>
      <c r="X536" s="9">
        <f t="shared" si="103"/>
        <v>0</v>
      </c>
      <c r="Y536" s="9">
        <f t="shared" si="103"/>
        <v>0</v>
      </c>
      <c r="Z536" s="9">
        <f t="shared" si="103"/>
        <v>0</v>
      </c>
      <c r="AA536" s="9">
        <f t="shared" si="103"/>
        <v>0</v>
      </c>
      <c r="AB536" s="9">
        <f t="shared" si="103"/>
        <v>0</v>
      </c>
      <c r="AC536" s="9">
        <f t="shared" si="103"/>
        <v>0</v>
      </c>
      <c r="AD536" s="9">
        <f t="shared" si="103"/>
        <v>0</v>
      </c>
      <c r="AE536" s="9">
        <f t="shared" si="103"/>
        <v>0</v>
      </c>
      <c r="AF536" s="9">
        <f t="shared" si="103"/>
        <v>0</v>
      </c>
      <c r="AG536" s="9">
        <f t="shared" si="103"/>
        <v>0</v>
      </c>
      <c r="AH536" s="9">
        <v>0</v>
      </c>
      <c r="AI536" s="9">
        <v>0</v>
      </c>
      <c r="AJ536" s="9">
        <f>SUM(AJ537)</f>
        <v>0</v>
      </c>
      <c r="AK536" s="9">
        <f t="shared" si="103"/>
        <v>0</v>
      </c>
      <c r="AL536" s="9">
        <f t="shared" si="103"/>
        <v>0</v>
      </c>
      <c r="AM536" s="9">
        <f t="shared" si="103"/>
        <v>0</v>
      </c>
      <c r="AN536" s="9">
        <f t="shared" si="103"/>
        <v>0</v>
      </c>
      <c r="AO536" s="9">
        <f t="shared" si="103"/>
        <v>0</v>
      </c>
      <c r="AP536" s="9">
        <f t="shared" si="103"/>
        <v>0</v>
      </c>
      <c r="AQ536" s="9">
        <f t="shared" si="103"/>
        <v>0</v>
      </c>
      <c r="AR536" s="9">
        <f t="shared" si="103"/>
        <v>0</v>
      </c>
      <c r="AS536" s="9">
        <f t="shared" si="103"/>
        <v>0</v>
      </c>
      <c r="AT536" s="9">
        <f t="shared" si="103"/>
        <v>0</v>
      </c>
      <c r="AU536" s="9">
        <v>0</v>
      </c>
      <c r="AV536" s="9">
        <v>0</v>
      </c>
      <c r="AW536" s="9">
        <f t="shared" si="100"/>
        <v>0</v>
      </c>
    </row>
    <row r="537" spans="1:49" s="72" customFormat="1">
      <c r="A537" s="44" t="s">
        <v>1049</v>
      </c>
      <c r="B537" s="45" t="s">
        <v>928</v>
      </c>
      <c r="C537" s="45" t="s">
        <v>1549</v>
      </c>
      <c r="D537" s="452" t="s">
        <v>2905</v>
      </c>
      <c r="E537" s="367" t="s">
        <v>785</v>
      </c>
      <c r="F537" s="50"/>
      <c r="G537" s="468" t="s">
        <v>3065</v>
      </c>
      <c r="H537" s="50" t="s">
        <v>2339</v>
      </c>
      <c r="I537" s="42" t="s">
        <v>1363</v>
      </c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>
        <v>0</v>
      </c>
      <c r="V537" s="15">
        <v>0</v>
      </c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>
        <v>0</v>
      </c>
      <c r="AI537" s="15">
        <v>0</v>
      </c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>
        <v>0</v>
      </c>
      <c r="AV537" s="15">
        <v>0</v>
      </c>
      <c r="AW537" s="15">
        <f t="shared" si="100"/>
        <v>0</v>
      </c>
    </row>
    <row r="538" spans="1:49" s="72" customFormat="1">
      <c r="A538" s="44" t="s">
        <v>1049</v>
      </c>
      <c r="B538" s="45" t="s">
        <v>928</v>
      </c>
      <c r="C538" s="45" t="s">
        <v>1549</v>
      </c>
      <c r="D538" s="452" t="s">
        <v>2905</v>
      </c>
      <c r="E538" s="213" t="s">
        <v>1364</v>
      </c>
      <c r="F538" s="65"/>
      <c r="G538" s="65"/>
      <c r="H538" s="65"/>
      <c r="I538" s="1" t="s">
        <v>2104</v>
      </c>
      <c r="J538" s="9">
        <f>SUM(J539:J548)</f>
        <v>0</v>
      </c>
      <c r="K538" s="9">
        <f t="shared" ref="K538:AT538" si="104">SUM(K539:K548)</f>
        <v>0</v>
      </c>
      <c r="L538" s="9">
        <f t="shared" si="104"/>
        <v>0</v>
      </c>
      <c r="M538" s="9">
        <f t="shared" si="104"/>
        <v>0</v>
      </c>
      <c r="N538" s="9">
        <f t="shared" si="104"/>
        <v>0</v>
      </c>
      <c r="O538" s="9">
        <f t="shared" si="104"/>
        <v>0</v>
      </c>
      <c r="P538" s="9">
        <f t="shared" si="104"/>
        <v>0</v>
      </c>
      <c r="Q538" s="9">
        <f t="shared" si="104"/>
        <v>0</v>
      </c>
      <c r="R538" s="9">
        <f t="shared" si="104"/>
        <v>0</v>
      </c>
      <c r="S538" s="9">
        <f t="shared" si="104"/>
        <v>0</v>
      </c>
      <c r="T538" s="9">
        <f t="shared" si="104"/>
        <v>0</v>
      </c>
      <c r="U538" s="9">
        <v>0</v>
      </c>
      <c r="V538" s="9">
        <v>0</v>
      </c>
      <c r="W538" s="9">
        <f>SUM(W539:W548)</f>
        <v>0</v>
      </c>
      <c r="X538" s="9">
        <f t="shared" si="104"/>
        <v>0</v>
      </c>
      <c r="Y538" s="9">
        <f t="shared" si="104"/>
        <v>0</v>
      </c>
      <c r="Z538" s="9">
        <f t="shared" si="104"/>
        <v>0</v>
      </c>
      <c r="AA538" s="9">
        <f t="shared" si="104"/>
        <v>0</v>
      </c>
      <c r="AB538" s="9">
        <f t="shared" si="104"/>
        <v>0</v>
      </c>
      <c r="AC538" s="9">
        <f t="shared" si="104"/>
        <v>0</v>
      </c>
      <c r="AD538" s="9">
        <f t="shared" si="104"/>
        <v>0</v>
      </c>
      <c r="AE538" s="9">
        <f t="shared" si="104"/>
        <v>0</v>
      </c>
      <c r="AF538" s="9">
        <f t="shared" si="104"/>
        <v>0</v>
      </c>
      <c r="AG538" s="9">
        <f t="shared" si="104"/>
        <v>0</v>
      </c>
      <c r="AH538" s="9">
        <v>0</v>
      </c>
      <c r="AI538" s="9">
        <v>0</v>
      </c>
      <c r="AJ538" s="9">
        <f>SUM(AJ539:AJ548)</f>
        <v>0</v>
      </c>
      <c r="AK538" s="9">
        <f t="shared" si="104"/>
        <v>0</v>
      </c>
      <c r="AL538" s="9">
        <f t="shared" si="104"/>
        <v>0</v>
      </c>
      <c r="AM538" s="9">
        <f t="shared" si="104"/>
        <v>0</v>
      </c>
      <c r="AN538" s="9">
        <f t="shared" si="104"/>
        <v>0</v>
      </c>
      <c r="AO538" s="9">
        <f t="shared" si="104"/>
        <v>0</v>
      </c>
      <c r="AP538" s="9">
        <f t="shared" si="104"/>
        <v>0</v>
      </c>
      <c r="AQ538" s="9">
        <f t="shared" si="104"/>
        <v>0</v>
      </c>
      <c r="AR538" s="9">
        <f t="shared" si="104"/>
        <v>0</v>
      </c>
      <c r="AS538" s="9">
        <f t="shared" si="104"/>
        <v>0</v>
      </c>
      <c r="AT538" s="9">
        <f t="shared" si="104"/>
        <v>0</v>
      </c>
      <c r="AU538" s="9">
        <v>0</v>
      </c>
      <c r="AV538" s="9">
        <v>0</v>
      </c>
      <c r="AW538" s="9">
        <f t="shared" si="100"/>
        <v>0</v>
      </c>
    </row>
    <row r="539" spans="1:49" s="72" customFormat="1">
      <c r="A539" s="44" t="s">
        <v>1049</v>
      </c>
      <c r="B539" s="45" t="s">
        <v>928</v>
      </c>
      <c r="C539" s="45" t="s">
        <v>1549</v>
      </c>
      <c r="D539" s="452" t="s">
        <v>2905</v>
      </c>
      <c r="E539" s="367" t="s">
        <v>786</v>
      </c>
      <c r="F539" s="50"/>
      <c r="G539" s="468" t="s">
        <v>3065</v>
      </c>
      <c r="H539" s="50" t="s">
        <v>2339</v>
      </c>
      <c r="I539" s="42" t="s">
        <v>1191</v>
      </c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>
        <v>0</v>
      </c>
      <c r="V539" s="15">
        <v>0</v>
      </c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>
        <v>0</v>
      </c>
      <c r="AI539" s="15">
        <v>0</v>
      </c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>
        <v>0</v>
      </c>
      <c r="AV539" s="15">
        <v>0</v>
      </c>
      <c r="AW539" s="15">
        <f t="shared" si="100"/>
        <v>0</v>
      </c>
    </row>
    <row r="540" spans="1:49" s="72" customFormat="1">
      <c r="A540" s="44" t="s">
        <v>1049</v>
      </c>
      <c r="B540" s="45" t="s">
        <v>928</v>
      </c>
      <c r="C540" s="45" t="s">
        <v>1549</v>
      </c>
      <c r="D540" s="452" t="s">
        <v>2905</v>
      </c>
      <c r="E540" s="367" t="s">
        <v>1528</v>
      </c>
      <c r="F540" s="50"/>
      <c r="G540" s="468" t="s">
        <v>3065</v>
      </c>
      <c r="H540" s="50" t="s">
        <v>2339</v>
      </c>
      <c r="I540" s="42" t="s">
        <v>989</v>
      </c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>
        <v>0</v>
      </c>
      <c r="V540" s="15">
        <v>0</v>
      </c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>
        <v>0</v>
      </c>
      <c r="AI540" s="15">
        <v>0</v>
      </c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>
        <v>0</v>
      </c>
      <c r="AV540" s="15">
        <v>0</v>
      </c>
      <c r="AW540" s="15">
        <f t="shared" si="100"/>
        <v>0</v>
      </c>
    </row>
    <row r="541" spans="1:49" s="72" customFormat="1">
      <c r="A541" s="44" t="s">
        <v>1049</v>
      </c>
      <c r="B541" s="45" t="s">
        <v>928</v>
      </c>
      <c r="C541" s="45" t="s">
        <v>1549</v>
      </c>
      <c r="D541" s="452" t="s">
        <v>2905</v>
      </c>
      <c r="E541" s="367" t="s">
        <v>1679</v>
      </c>
      <c r="F541" s="50"/>
      <c r="G541" s="468" t="s">
        <v>3065</v>
      </c>
      <c r="H541" s="50" t="s">
        <v>2339</v>
      </c>
      <c r="I541" s="42" t="s">
        <v>1048</v>
      </c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>
        <v>0</v>
      </c>
      <c r="V541" s="15">
        <v>0</v>
      </c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>
        <v>0</v>
      </c>
      <c r="AI541" s="15">
        <v>0</v>
      </c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>
        <v>0</v>
      </c>
      <c r="AV541" s="15">
        <v>0</v>
      </c>
      <c r="AW541" s="15">
        <f t="shared" si="100"/>
        <v>0</v>
      </c>
    </row>
    <row r="542" spans="1:49" s="72" customFormat="1">
      <c r="A542" s="44" t="s">
        <v>1049</v>
      </c>
      <c r="B542" s="45" t="s">
        <v>928</v>
      </c>
      <c r="C542" s="45" t="s">
        <v>1549</v>
      </c>
      <c r="D542" s="452" t="s">
        <v>2905</v>
      </c>
      <c r="E542" s="367" t="s">
        <v>787</v>
      </c>
      <c r="F542" s="50"/>
      <c r="G542" s="468" t="s">
        <v>3065</v>
      </c>
      <c r="H542" s="50" t="s">
        <v>2339</v>
      </c>
      <c r="I542" s="42" t="s">
        <v>2078</v>
      </c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>
        <v>0</v>
      </c>
      <c r="V542" s="15">
        <v>0</v>
      </c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>
        <v>0</v>
      </c>
      <c r="AI542" s="15">
        <v>0</v>
      </c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>
        <v>0</v>
      </c>
      <c r="AV542" s="15">
        <v>0</v>
      </c>
      <c r="AW542" s="15">
        <f t="shared" si="100"/>
        <v>0</v>
      </c>
    </row>
    <row r="543" spans="1:49" s="72" customFormat="1">
      <c r="A543" s="44" t="s">
        <v>1049</v>
      </c>
      <c r="B543" s="45" t="s">
        <v>928</v>
      </c>
      <c r="C543" s="45" t="s">
        <v>1549</v>
      </c>
      <c r="D543" s="452" t="s">
        <v>2905</v>
      </c>
      <c r="E543" s="367" t="s">
        <v>1116</v>
      </c>
      <c r="F543" s="50"/>
      <c r="G543" s="468" t="s">
        <v>3065</v>
      </c>
      <c r="H543" s="50" t="s">
        <v>2339</v>
      </c>
      <c r="I543" s="42" t="s">
        <v>1487</v>
      </c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>
        <v>0</v>
      </c>
      <c r="V543" s="15">
        <v>0</v>
      </c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>
        <v>0</v>
      </c>
      <c r="AI543" s="15">
        <v>0</v>
      </c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>
        <v>0</v>
      </c>
      <c r="AV543" s="15">
        <v>0</v>
      </c>
      <c r="AW543" s="15">
        <f t="shared" si="100"/>
        <v>0</v>
      </c>
    </row>
    <row r="544" spans="1:49" s="72" customFormat="1">
      <c r="A544" s="44" t="s">
        <v>1049</v>
      </c>
      <c r="B544" s="45" t="s">
        <v>928</v>
      </c>
      <c r="C544" s="45" t="s">
        <v>1549</v>
      </c>
      <c r="D544" s="452" t="s">
        <v>2905</v>
      </c>
      <c r="E544" s="367" t="s">
        <v>1703</v>
      </c>
      <c r="F544" s="50"/>
      <c r="G544" s="468" t="s">
        <v>3065</v>
      </c>
      <c r="H544" s="50" t="s">
        <v>2339</v>
      </c>
      <c r="I544" s="42" t="s">
        <v>1047</v>
      </c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>
        <v>0</v>
      </c>
      <c r="V544" s="15">
        <v>0</v>
      </c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>
        <v>0</v>
      </c>
      <c r="AI544" s="15">
        <v>0</v>
      </c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>
        <v>0</v>
      </c>
      <c r="AV544" s="15">
        <v>0</v>
      </c>
      <c r="AW544" s="15">
        <f t="shared" si="100"/>
        <v>0</v>
      </c>
    </row>
    <row r="545" spans="1:49" s="72" customFormat="1">
      <c r="A545" s="44" t="s">
        <v>1049</v>
      </c>
      <c r="B545" s="45" t="s">
        <v>928</v>
      </c>
      <c r="C545" s="45" t="s">
        <v>1549</v>
      </c>
      <c r="D545" s="452" t="s">
        <v>2905</v>
      </c>
      <c r="E545" s="367" t="s">
        <v>826</v>
      </c>
      <c r="F545" s="50"/>
      <c r="G545" s="468" t="s">
        <v>3065</v>
      </c>
      <c r="H545" s="50" t="s">
        <v>2339</v>
      </c>
      <c r="I545" s="42" t="s">
        <v>935</v>
      </c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>
        <v>0</v>
      </c>
      <c r="V545" s="15">
        <v>0</v>
      </c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>
        <v>0</v>
      </c>
      <c r="AI545" s="15">
        <v>0</v>
      </c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>
        <v>0</v>
      </c>
      <c r="AV545" s="15">
        <v>0</v>
      </c>
      <c r="AW545" s="15">
        <f t="shared" si="100"/>
        <v>0</v>
      </c>
    </row>
    <row r="546" spans="1:49" s="72" customFormat="1">
      <c r="A546" s="44" t="s">
        <v>1049</v>
      </c>
      <c r="B546" s="45" t="s">
        <v>928</v>
      </c>
      <c r="C546" s="45" t="s">
        <v>1549</v>
      </c>
      <c r="D546" s="452" t="s">
        <v>2905</v>
      </c>
      <c r="E546" s="367" t="s">
        <v>1115</v>
      </c>
      <c r="F546" s="50"/>
      <c r="G546" s="468" t="s">
        <v>3065</v>
      </c>
      <c r="H546" s="50" t="s">
        <v>2339</v>
      </c>
      <c r="I546" s="42" t="s">
        <v>990</v>
      </c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>
        <v>0</v>
      </c>
      <c r="V546" s="15">
        <v>0</v>
      </c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>
        <v>0</v>
      </c>
      <c r="AI546" s="15">
        <v>0</v>
      </c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>
        <v>0</v>
      </c>
      <c r="AV546" s="15">
        <v>0</v>
      </c>
      <c r="AW546" s="15">
        <f t="shared" si="100"/>
        <v>0</v>
      </c>
    </row>
    <row r="547" spans="1:49" s="72" customFormat="1">
      <c r="A547" s="44" t="s">
        <v>1049</v>
      </c>
      <c r="B547" s="45" t="s">
        <v>928</v>
      </c>
      <c r="C547" s="45" t="s">
        <v>1549</v>
      </c>
      <c r="D547" s="452" t="s">
        <v>2905</v>
      </c>
      <c r="E547" s="367" t="s">
        <v>1677</v>
      </c>
      <c r="F547" s="50"/>
      <c r="G547" s="468" t="s">
        <v>3065</v>
      </c>
      <c r="H547" s="50" t="s">
        <v>2339</v>
      </c>
      <c r="I547" s="42" t="s">
        <v>1688</v>
      </c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>
        <v>0</v>
      </c>
      <c r="V547" s="15">
        <v>0</v>
      </c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>
        <v>0</v>
      </c>
      <c r="AI547" s="15">
        <v>0</v>
      </c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>
        <v>0</v>
      </c>
      <c r="AV547" s="15">
        <v>0</v>
      </c>
      <c r="AW547" s="15">
        <f t="shared" si="100"/>
        <v>0</v>
      </c>
    </row>
    <row r="548" spans="1:49">
      <c r="A548" s="44" t="s">
        <v>1049</v>
      </c>
      <c r="B548" s="45" t="s">
        <v>928</v>
      </c>
      <c r="C548" s="45" t="s">
        <v>1549</v>
      </c>
      <c r="D548" s="452" t="s">
        <v>2905</v>
      </c>
      <c r="E548" s="367" t="s">
        <v>1677</v>
      </c>
      <c r="F548" s="50" t="s">
        <v>79</v>
      </c>
      <c r="G548" s="468" t="s">
        <v>3065</v>
      </c>
      <c r="H548" s="50" t="s">
        <v>2339</v>
      </c>
      <c r="I548" s="42" t="s">
        <v>25</v>
      </c>
      <c r="U548" s="15">
        <v>0</v>
      </c>
      <c r="V548" s="15">
        <v>0</v>
      </c>
      <c r="AH548" s="15">
        <v>0</v>
      </c>
      <c r="AI548" s="15">
        <v>0</v>
      </c>
      <c r="AU548" s="15">
        <v>0</v>
      </c>
      <c r="AV548" s="15">
        <v>0</v>
      </c>
      <c r="AW548" s="15">
        <f t="shared" si="100"/>
        <v>0</v>
      </c>
    </row>
    <row r="549" spans="1:49" s="52" customFormat="1">
      <c r="A549" s="41"/>
      <c r="B549" s="341"/>
      <c r="C549" s="341"/>
      <c r="D549" s="369"/>
      <c r="E549" s="213"/>
      <c r="F549" s="65"/>
      <c r="G549" s="65"/>
      <c r="H549" s="65"/>
      <c r="I549" s="49" t="s">
        <v>3</v>
      </c>
      <c r="J549" s="6">
        <f>SUM(J550)</f>
        <v>0</v>
      </c>
      <c r="K549" s="6">
        <f t="shared" ref="K549:AT550" si="105">SUM(K550)</f>
        <v>0</v>
      </c>
      <c r="L549" s="6">
        <f t="shared" si="105"/>
        <v>0</v>
      </c>
      <c r="M549" s="6">
        <f t="shared" si="105"/>
        <v>0</v>
      </c>
      <c r="N549" s="6">
        <f t="shared" si="105"/>
        <v>0</v>
      </c>
      <c r="O549" s="6">
        <f t="shared" si="105"/>
        <v>0</v>
      </c>
      <c r="P549" s="6">
        <f t="shared" si="105"/>
        <v>0</v>
      </c>
      <c r="Q549" s="6">
        <f t="shared" si="105"/>
        <v>0</v>
      </c>
      <c r="R549" s="6">
        <f t="shared" si="105"/>
        <v>0</v>
      </c>
      <c r="S549" s="6">
        <f t="shared" si="105"/>
        <v>0</v>
      </c>
      <c r="T549" s="6">
        <f t="shared" si="105"/>
        <v>0</v>
      </c>
      <c r="U549" s="6">
        <v>0</v>
      </c>
      <c r="V549" s="6">
        <v>0</v>
      </c>
      <c r="W549" s="6">
        <f>SUM(W550)</f>
        <v>0</v>
      </c>
      <c r="X549" s="6">
        <f t="shared" si="105"/>
        <v>0</v>
      </c>
      <c r="Y549" s="6">
        <f t="shared" si="105"/>
        <v>0</v>
      </c>
      <c r="Z549" s="6">
        <f t="shared" si="105"/>
        <v>0</v>
      </c>
      <c r="AA549" s="6">
        <f t="shared" si="105"/>
        <v>0</v>
      </c>
      <c r="AB549" s="6">
        <f t="shared" si="105"/>
        <v>0</v>
      </c>
      <c r="AC549" s="6">
        <f t="shared" si="105"/>
        <v>0</v>
      </c>
      <c r="AD549" s="6">
        <f t="shared" si="105"/>
        <v>0</v>
      </c>
      <c r="AE549" s="6">
        <f t="shared" si="105"/>
        <v>0</v>
      </c>
      <c r="AF549" s="6">
        <f t="shared" si="105"/>
        <v>0</v>
      </c>
      <c r="AG549" s="6">
        <f t="shared" si="105"/>
        <v>0</v>
      </c>
      <c r="AH549" s="6">
        <v>0</v>
      </c>
      <c r="AI549" s="6">
        <v>0</v>
      </c>
      <c r="AJ549" s="6">
        <f>SUM(AJ550)</f>
        <v>0</v>
      </c>
      <c r="AK549" s="6">
        <f t="shared" si="105"/>
        <v>0</v>
      </c>
      <c r="AL549" s="6">
        <f t="shared" si="105"/>
        <v>0</v>
      </c>
      <c r="AM549" s="6">
        <f t="shared" si="105"/>
        <v>0</v>
      </c>
      <c r="AN549" s="6">
        <f t="shared" si="105"/>
        <v>0</v>
      </c>
      <c r="AO549" s="6">
        <f t="shared" si="105"/>
        <v>0</v>
      </c>
      <c r="AP549" s="6">
        <f t="shared" si="105"/>
        <v>0</v>
      </c>
      <c r="AQ549" s="6">
        <f t="shared" si="105"/>
        <v>0</v>
      </c>
      <c r="AR549" s="6">
        <f t="shared" si="105"/>
        <v>0</v>
      </c>
      <c r="AS549" s="6">
        <f t="shared" si="105"/>
        <v>0</v>
      </c>
      <c r="AT549" s="6">
        <f t="shared" si="105"/>
        <v>0</v>
      </c>
      <c r="AU549" s="6">
        <v>0</v>
      </c>
      <c r="AV549" s="6">
        <v>0</v>
      </c>
      <c r="AW549" s="6">
        <f t="shared" si="100"/>
        <v>0</v>
      </c>
    </row>
    <row r="550" spans="1:49" s="52" customFormat="1">
      <c r="A550" s="44" t="s">
        <v>1049</v>
      </c>
      <c r="B550" s="45" t="s">
        <v>928</v>
      </c>
      <c r="C550" s="45" t="s">
        <v>1549</v>
      </c>
      <c r="D550" s="452" t="s">
        <v>2905</v>
      </c>
      <c r="E550" s="213" t="s">
        <v>833</v>
      </c>
      <c r="F550" s="65"/>
      <c r="G550" s="65"/>
      <c r="H550" s="65"/>
      <c r="I550" s="53" t="s">
        <v>1</v>
      </c>
      <c r="J550" s="200">
        <f>SUM(J551)</f>
        <v>0</v>
      </c>
      <c r="K550" s="200">
        <f t="shared" si="105"/>
        <v>0</v>
      </c>
      <c r="L550" s="200">
        <f t="shared" si="105"/>
        <v>0</v>
      </c>
      <c r="M550" s="200">
        <f t="shared" si="105"/>
        <v>0</v>
      </c>
      <c r="N550" s="200">
        <f t="shared" si="105"/>
        <v>0</v>
      </c>
      <c r="O550" s="200">
        <f t="shared" si="105"/>
        <v>0</v>
      </c>
      <c r="P550" s="200">
        <f t="shared" si="105"/>
        <v>0</v>
      </c>
      <c r="Q550" s="200">
        <f t="shared" si="105"/>
        <v>0</v>
      </c>
      <c r="R550" s="200">
        <f t="shared" si="105"/>
        <v>0</v>
      </c>
      <c r="S550" s="200">
        <f t="shared" si="105"/>
        <v>0</v>
      </c>
      <c r="T550" s="200">
        <f t="shared" si="105"/>
        <v>0</v>
      </c>
      <c r="U550" s="200">
        <v>0</v>
      </c>
      <c r="V550" s="200">
        <v>0</v>
      </c>
      <c r="W550" s="200">
        <f>SUM(W551)</f>
        <v>0</v>
      </c>
      <c r="X550" s="200">
        <f t="shared" si="105"/>
        <v>0</v>
      </c>
      <c r="Y550" s="200">
        <f t="shared" si="105"/>
        <v>0</v>
      </c>
      <c r="Z550" s="200">
        <f t="shared" si="105"/>
        <v>0</v>
      </c>
      <c r="AA550" s="200">
        <f t="shared" si="105"/>
        <v>0</v>
      </c>
      <c r="AB550" s="200">
        <f t="shared" si="105"/>
        <v>0</v>
      </c>
      <c r="AC550" s="200">
        <f t="shared" si="105"/>
        <v>0</v>
      </c>
      <c r="AD550" s="200">
        <f t="shared" si="105"/>
        <v>0</v>
      </c>
      <c r="AE550" s="200">
        <f t="shared" si="105"/>
        <v>0</v>
      </c>
      <c r="AF550" s="200">
        <f t="shared" si="105"/>
        <v>0</v>
      </c>
      <c r="AG550" s="200">
        <f t="shared" si="105"/>
        <v>0</v>
      </c>
      <c r="AH550" s="200">
        <v>0</v>
      </c>
      <c r="AI550" s="200">
        <v>0</v>
      </c>
      <c r="AJ550" s="200">
        <f>SUM(AJ551)</f>
        <v>0</v>
      </c>
      <c r="AK550" s="200">
        <f t="shared" si="105"/>
        <v>0</v>
      </c>
      <c r="AL550" s="200">
        <f t="shared" si="105"/>
        <v>0</v>
      </c>
      <c r="AM550" s="200">
        <f t="shared" si="105"/>
        <v>0</v>
      </c>
      <c r="AN550" s="200">
        <f t="shared" si="105"/>
        <v>0</v>
      </c>
      <c r="AO550" s="200">
        <f t="shared" si="105"/>
        <v>0</v>
      </c>
      <c r="AP550" s="200">
        <f t="shared" si="105"/>
        <v>0</v>
      </c>
      <c r="AQ550" s="200">
        <f t="shared" si="105"/>
        <v>0</v>
      </c>
      <c r="AR550" s="200">
        <f t="shared" si="105"/>
        <v>0</v>
      </c>
      <c r="AS550" s="200">
        <f t="shared" si="105"/>
        <v>0</v>
      </c>
      <c r="AT550" s="200">
        <f t="shared" si="105"/>
        <v>0</v>
      </c>
      <c r="AU550" s="200">
        <v>0</v>
      </c>
      <c r="AV550" s="200">
        <v>0</v>
      </c>
      <c r="AW550" s="200">
        <f t="shared" si="100"/>
        <v>0</v>
      </c>
    </row>
    <row r="551" spans="1:49" s="59" customFormat="1">
      <c r="A551" s="44" t="s">
        <v>1049</v>
      </c>
      <c r="B551" s="45" t="s">
        <v>928</v>
      </c>
      <c r="C551" s="77" t="s">
        <v>1549</v>
      </c>
      <c r="D551" s="452" t="s">
        <v>2905</v>
      </c>
      <c r="E551" s="57" t="s">
        <v>1517</v>
      </c>
      <c r="F551" s="58"/>
      <c r="G551" s="468" t="s">
        <v>3065</v>
      </c>
      <c r="H551" s="50" t="s">
        <v>2339</v>
      </c>
      <c r="I551" s="188" t="s">
        <v>2584</v>
      </c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>
        <v>0</v>
      </c>
      <c r="V551" s="13">
        <v>0</v>
      </c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>
        <v>0</v>
      </c>
      <c r="AI551" s="13">
        <v>0</v>
      </c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3">
        <v>0</v>
      </c>
      <c r="AV551" s="13">
        <v>0</v>
      </c>
      <c r="AW551" s="13">
        <f t="shared" si="100"/>
        <v>0</v>
      </c>
    </row>
    <row r="552" spans="1:49" s="72" customFormat="1">
      <c r="A552" s="48"/>
      <c r="B552" s="42"/>
      <c r="C552" s="42"/>
      <c r="D552" s="42"/>
      <c r="E552" s="531"/>
      <c r="F552" s="50"/>
      <c r="G552" s="50"/>
      <c r="H552" s="50"/>
      <c r="I552" s="42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>
        <v>0</v>
      </c>
      <c r="V552" s="15">
        <v>0</v>
      </c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>
        <v>0</v>
      </c>
      <c r="AI552" s="15">
        <v>0</v>
      </c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>
        <v>0</v>
      </c>
      <c r="AV552" s="15">
        <v>0</v>
      </c>
      <c r="AW552" s="15">
        <f t="shared" si="100"/>
        <v>0</v>
      </c>
    </row>
    <row r="553" spans="1:49" s="72" customFormat="1">
      <c r="A553" s="48"/>
      <c r="B553" s="42"/>
      <c r="C553" s="42"/>
      <c r="D553" s="42"/>
      <c r="E553" s="531"/>
      <c r="F553" s="50"/>
      <c r="G553" s="50"/>
      <c r="H553" s="50"/>
      <c r="I553" s="49" t="s">
        <v>929</v>
      </c>
      <c r="J553" s="12">
        <f>SUM(J527,J549)</f>
        <v>0</v>
      </c>
      <c r="K553" s="12">
        <f t="shared" ref="K553:AT553" si="106">SUM(K527,K549)</f>
        <v>0</v>
      </c>
      <c r="L553" s="12">
        <f t="shared" si="106"/>
        <v>0</v>
      </c>
      <c r="M553" s="12">
        <f t="shared" si="106"/>
        <v>0</v>
      </c>
      <c r="N553" s="12">
        <f t="shared" si="106"/>
        <v>0</v>
      </c>
      <c r="O553" s="12">
        <f t="shared" si="106"/>
        <v>0</v>
      </c>
      <c r="P553" s="12">
        <f t="shared" si="106"/>
        <v>0</v>
      </c>
      <c r="Q553" s="12">
        <f t="shared" si="106"/>
        <v>0</v>
      </c>
      <c r="R553" s="12">
        <f t="shared" si="106"/>
        <v>0</v>
      </c>
      <c r="S553" s="12">
        <f t="shared" si="106"/>
        <v>0</v>
      </c>
      <c r="T553" s="12">
        <f t="shared" si="106"/>
        <v>0</v>
      </c>
      <c r="U553" s="12">
        <v>0</v>
      </c>
      <c r="V553" s="12">
        <v>0</v>
      </c>
      <c r="W553" s="12">
        <f>SUM(W527,W549)</f>
        <v>0</v>
      </c>
      <c r="X553" s="12">
        <f t="shared" si="106"/>
        <v>0</v>
      </c>
      <c r="Y553" s="12">
        <f t="shared" si="106"/>
        <v>0</v>
      </c>
      <c r="Z553" s="12">
        <f t="shared" si="106"/>
        <v>0</v>
      </c>
      <c r="AA553" s="12">
        <f t="shared" si="106"/>
        <v>0</v>
      </c>
      <c r="AB553" s="12">
        <f t="shared" si="106"/>
        <v>0</v>
      </c>
      <c r="AC553" s="12">
        <f t="shared" si="106"/>
        <v>0</v>
      </c>
      <c r="AD553" s="12">
        <f t="shared" si="106"/>
        <v>0</v>
      </c>
      <c r="AE553" s="12">
        <f t="shared" si="106"/>
        <v>0</v>
      </c>
      <c r="AF553" s="12">
        <f t="shared" si="106"/>
        <v>0</v>
      </c>
      <c r="AG553" s="12">
        <f t="shared" si="106"/>
        <v>0</v>
      </c>
      <c r="AH553" s="12">
        <v>0</v>
      </c>
      <c r="AI553" s="12">
        <v>0</v>
      </c>
      <c r="AJ553" s="12">
        <f>SUM(AJ527,AJ549)</f>
        <v>0</v>
      </c>
      <c r="AK553" s="12">
        <f t="shared" si="106"/>
        <v>0</v>
      </c>
      <c r="AL553" s="12">
        <f t="shared" si="106"/>
        <v>0</v>
      </c>
      <c r="AM553" s="12">
        <f t="shared" si="106"/>
        <v>0</v>
      </c>
      <c r="AN553" s="12">
        <f t="shared" si="106"/>
        <v>0</v>
      </c>
      <c r="AO553" s="12">
        <f t="shared" si="106"/>
        <v>0</v>
      </c>
      <c r="AP553" s="12">
        <f t="shared" si="106"/>
        <v>0</v>
      </c>
      <c r="AQ553" s="12">
        <f t="shared" si="106"/>
        <v>0</v>
      </c>
      <c r="AR553" s="12">
        <f t="shared" si="106"/>
        <v>0</v>
      </c>
      <c r="AS553" s="12">
        <f t="shared" si="106"/>
        <v>0</v>
      </c>
      <c r="AT553" s="12">
        <f t="shared" si="106"/>
        <v>0</v>
      </c>
      <c r="AU553" s="12">
        <v>0</v>
      </c>
      <c r="AV553" s="12">
        <v>0</v>
      </c>
      <c r="AW553" s="12">
        <f t="shared" si="100"/>
        <v>0</v>
      </c>
    </row>
    <row r="554" spans="1:49" s="72" customFormat="1">
      <c r="A554" s="48"/>
      <c r="B554" s="42"/>
      <c r="C554" s="42"/>
      <c r="D554" s="42"/>
      <c r="E554" s="531"/>
      <c r="F554" s="50"/>
      <c r="G554" s="50"/>
      <c r="H554" s="50"/>
      <c r="I554" s="42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</row>
    <row r="555" spans="1:49" s="72" customFormat="1">
      <c r="A555" s="48"/>
      <c r="B555" s="42"/>
      <c r="C555" s="42"/>
      <c r="D555" s="42"/>
      <c r="E555" s="531"/>
      <c r="F555" s="50"/>
      <c r="G555" s="50"/>
      <c r="H555" s="50"/>
      <c r="I555" s="146" t="s">
        <v>970</v>
      </c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</row>
    <row r="556" spans="1:49" ht="13.5" thickBot="1">
      <c r="A556" s="48"/>
      <c r="B556" s="42"/>
      <c r="C556" s="42"/>
      <c r="D556" s="42"/>
      <c r="E556" s="531"/>
      <c r="F556" s="50"/>
      <c r="G556" s="50"/>
      <c r="H556" s="50"/>
      <c r="I556" s="146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</row>
    <row r="557" spans="1:49" ht="35.25" customHeight="1" thickTop="1" thickBot="1">
      <c r="A557" s="48"/>
      <c r="B557" s="42"/>
      <c r="C557" s="42"/>
      <c r="D557" s="42"/>
      <c r="E557" s="531"/>
      <c r="F557" s="50"/>
      <c r="G557" s="50"/>
      <c r="H557" s="50"/>
      <c r="I557" s="5" t="s">
        <v>2331</v>
      </c>
      <c r="J557" s="364" t="s">
        <v>2891</v>
      </c>
      <c r="K557" s="364" t="s">
        <v>2879</v>
      </c>
      <c r="L557" s="364" t="s">
        <v>2880</v>
      </c>
      <c r="M557" s="364" t="s">
        <v>2881</v>
      </c>
      <c r="N557" s="364" t="s">
        <v>2882</v>
      </c>
      <c r="O557" s="364" t="s">
        <v>2883</v>
      </c>
      <c r="P557" s="364" t="s">
        <v>2884</v>
      </c>
      <c r="Q557" s="364" t="s">
        <v>2885</v>
      </c>
      <c r="R557" s="364" t="s">
        <v>2886</v>
      </c>
      <c r="S557" s="364" t="s">
        <v>2887</v>
      </c>
      <c r="T557" s="364" t="s">
        <v>2888</v>
      </c>
      <c r="U557" s="364" t="s">
        <v>2889</v>
      </c>
      <c r="V557" s="364" t="s">
        <v>2890</v>
      </c>
      <c r="W557" s="365" t="s">
        <v>2893</v>
      </c>
      <c r="X557" s="365" t="s">
        <v>2879</v>
      </c>
      <c r="Y557" s="365" t="s">
        <v>2880</v>
      </c>
      <c r="Z557" s="365" t="s">
        <v>2881</v>
      </c>
      <c r="AA557" s="365" t="s">
        <v>2882</v>
      </c>
      <c r="AB557" s="365" t="s">
        <v>2883</v>
      </c>
      <c r="AC557" s="365" t="s">
        <v>2884</v>
      </c>
      <c r="AD557" s="365" t="s">
        <v>2885</v>
      </c>
      <c r="AE557" s="365" t="s">
        <v>2886</v>
      </c>
      <c r="AF557" s="365" t="s">
        <v>2887</v>
      </c>
      <c r="AG557" s="365" t="s">
        <v>2888</v>
      </c>
      <c r="AH557" s="365" t="s">
        <v>2889</v>
      </c>
      <c r="AI557" s="365" t="s">
        <v>2890</v>
      </c>
      <c r="AJ557" s="366" t="s">
        <v>2892</v>
      </c>
      <c r="AK557" s="366" t="s">
        <v>2879</v>
      </c>
      <c r="AL557" s="366" t="s">
        <v>2880</v>
      </c>
      <c r="AM557" s="366" t="s">
        <v>2881</v>
      </c>
      <c r="AN557" s="366" t="s">
        <v>2882</v>
      </c>
      <c r="AO557" s="366" t="s">
        <v>2883</v>
      </c>
      <c r="AP557" s="366" t="s">
        <v>2884</v>
      </c>
      <c r="AQ557" s="366" t="s">
        <v>2885</v>
      </c>
      <c r="AR557" s="366" t="s">
        <v>2886</v>
      </c>
      <c r="AS557" s="366" t="s">
        <v>2887</v>
      </c>
      <c r="AT557" s="366" t="s">
        <v>2888</v>
      </c>
      <c r="AU557" s="366" t="s">
        <v>2889</v>
      </c>
      <c r="AV557" s="366" t="s">
        <v>2890</v>
      </c>
      <c r="AW557" s="368" t="s">
        <v>2895</v>
      </c>
    </row>
    <row r="558" spans="1:49">
      <c r="A558" s="48"/>
      <c r="B558" s="42"/>
      <c r="C558" s="42"/>
      <c r="D558" s="42"/>
      <c r="E558" s="531"/>
      <c r="F558" s="50"/>
      <c r="G558" s="50"/>
      <c r="H558" s="50"/>
      <c r="I558" s="34"/>
      <c r="J558" s="202" t="s">
        <v>1224</v>
      </c>
      <c r="K558" s="202">
        <v>1</v>
      </c>
      <c r="L558" s="202">
        <v>2</v>
      </c>
      <c r="M558" s="202">
        <v>3</v>
      </c>
      <c r="N558" s="202">
        <v>4</v>
      </c>
      <c r="O558" s="202">
        <v>5</v>
      </c>
      <c r="P558" s="202">
        <v>6</v>
      </c>
      <c r="Q558" s="202">
        <v>7</v>
      </c>
      <c r="R558" s="202">
        <v>8</v>
      </c>
      <c r="S558" s="202">
        <v>9</v>
      </c>
      <c r="T558" s="202">
        <v>10</v>
      </c>
      <c r="U558" s="202">
        <v>13</v>
      </c>
      <c r="V558" s="202">
        <v>14</v>
      </c>
      <c r="W558" s="202" t="s">
        <v>1224</v>
      </c>
      <c r="X558" s="202">
        <v>1</v>
      </c>
      <c r="Y558" s="202">
        <v>2</v>
      </c>
      <c r="Z558" s="202">
        <v>3</v>
      </c>
      <c r="AA558" s="202">
        <v>4</v>
      </c>
      <c r="AB558" s="202">
        <v>5</v>
      </c>
      <c r="AC558" s="202">
        <v>6</v>
      </c>
      <c r="AD558" s="202">
        <v>7</v>
      </c>
      <c r="AE558" s="202">
        <v>8</v>
      </c>
      <c r="AF558" s="202">
        <v>9</v>
      </c>
      <c r="AG558" s="202">
        <v>10</v>
      </c>
      <c r="AH558" s="202">
        <v>13</v>
      </c>
      <c r="AI558" s="202">
        <v>14</v>
      </c>
      <c r="AJ558" s="202" t="s">
        <v>1224</v>
      </c>
      <c r="AK558" s="202">
        <v>1</v>
      </c>
      <c r="AL558" s="202">
        <v>2</v>
      </c>
      <c r="AM558" s="202">
        <v>3</v>
      </c>
      <c r="AN558" s="202">
        <v>4</v>
      </c>
      <c r="AO558" s="202">
        <v>5</v>
      </c>
      <c r="AP558" s="202">
        <v>6</v>
      </c>
      <c r="AQ558" s="202">
        <v>7</v>
      </c>
      <c r="AR558" s="202">
        <v>8</v>
      </c>
      <c r="AS558" s="202">
        <v>9</v>
      </c>
      <c r="AT558" s="202">
        <v>10</v>
      </c>
      <c r="AU558" s="202">
        <v>13</v>
      </c>
      <c r="AV558" s="202">
        <v>14</v>
      </c>
      <c r="AW558" s="202">
        <v>15</v>
      </c>
    </row>
    <row r="559" spans="1:49" ht="38.25">
      <c r="A559" s="48"/>
      <c r="B559" s="42"/>
      <c r="C559" s="42"/>
      <c r="D559" s="42"/>
      <c r="E559" s="531"/>
      <c r="F559" s="50"/>
      <c r="G559" s="50"/>
      <c r="H559" s="50"/>
      <c r="I559" s="276" t="s">
        <v>2340</v>
      </c>
      <c r="J559" s="277">
        <f>SUM(J553)</f>
        <v>0</v>
      </c>
      <c r="K559" s="277">
        <f t="shared" ref="K559:AT559" si="107">SUM(K553)</f>
        <v>0</v>
      </c>
      <c r="L559" s="277">
        <f t="shared" si="107"/>
        <v>0</v>
      </c>
      <c r="M559" s="277">
        <f t="shared" si="107"/>
        <v>0</v>
      </c>
      <c r="N559" s="277">
        <f t="shared" si="107"/>
        <v>0</v>
      </c>
      <c r="O559" s="277">
        <f t="shared" si="107"/>
        <v>0</v>
      </c>
      <c r="P559" s="277">
        <f t="shared" si="107"/>
        <v>0</v>
      </c>
      <c r="Q559" s="277">
        <f t="shared" si="107"/>
        <v>0</v>
      </c>
      <c r="R559" s="277">
        <f t="shared" si="107"/>
        <v>0</v>
      </c>
      <c r="S559" s="277">
        <f t="shared" si="107"/>
        <v>0</v>
      </c>
      <c r="T559" s="277">
        <f t="shared" si="107"/>
        <v>0</v>
      </c>
      <c r="U559" s="277">
        <v>0</v>
      </c>
      <c r="V559" s="277">
        <v>0</v>
      </c>
      <c r="W559" s="277">
        <f>SUM(W553)</f>
        <v>0</v>
      </c>
      <c r="X559" s="277">
        <f t="shared" si="107"/>
        <v>0</v>
      </c>
      <c r="Y559" s="277">
        <f t="shared" si="107"/>
        <v>0</v>
      </c>
      <c r="Z559" s="277">
        <f t="shared" si="107"/>
        <v>0</v>
      </c>
      <c r="AA559" s="277">
        <f t="shared" si="107"/>
        <v>0</v>
      </c>
      <c r="AB559" s="277">
        <f t="shared" si="107"/>
        <v>0</v>
      </c>
      <c r="AC559" s="277">
        <f t="shared" si="107"/>
        <v>0</v>
      </c>
      <c r="AD559" s="277">
        <f t="shared" si="107"/>
        <v>0</v>
      </c>
      <c r="AE559" s="277">
        <f t="shared" si="107"/>
        <v>0</v>
      </c>
      <c r="AF559" s="277">
        <f t="shared" si="107"/>
        <v>0</v>
      </c>
      <c r="AG559" s="277">
        <f t="shared" si="107"/>
        <v>0</v>
      </c>
      <c r="AH559" s="277">
        <v>0</v>
      </c>
      <c r="AI559" s="277">
        <v>0</v>
      </c>
      <c r="AJ559" s="277">
        <f>SUM(AJ553)</f>
        <v>0</v>
      </c>
      <c r="AK559" s="277">
        <f t="shared" si="107"/>
        <v>0</v>
      </c>
      <c r="AL559" s="277">
        <f t="shared" si="107"/>
        <v>0</v>
      </c>
      <c r="AM559" s="277">
        <f t="shared" si="107"/>
        <v>0</v>
      </c>
      <c r="AN559" s="277">
        <f t="shared" si="107"/>
        <v>0</v>
      </c>
      <c r="AO559" s="277">
        <f t="shared" si="107"/>
        <v>0</v>
      </c>
      <c r="AP559" s="277">
        <f t="shared" si="107"/>
        <v>0</v>
      </c>
      <c r="AQ559" s="277">
        <f t="shared" si="107"/>
        <v>0</v>
      </c>
      <c r="AR559" s="277">
        <f t="shared" si="107"/>
        <v>0</v>
      </c>
      <c r="AS559" s="277">
        <f t="shared" si="107"/>
        <v>0</v>
      </c>
      <c r="AT559" s="277">
        <f t="shared" si="107"/>
        <v>0</v>
      </c>
      <c r="AU559" s="277">
        <v>0</v>
      </c>
      <c r="AV559" s="277">
        <v>0</v>
      </c>
      <c r="AW559" s="277">
        <f>U559+AH559+AU559</f>
        <v>0</v>
      </c>
    </row>
    <row r="560" spans="1:49">
      <c r="A560" s="48"/>
      <c r="B560" s="42"/>
      <c r="C560" s="42"/>
      <c r="D560" s="42"/>
      <c r="E560" s="531"/>
      <c r="F560" s="50"/>
      <c r="G560" s="50"/>
      <c r="H560" s="50"/>
      <c r="I560" s="276"/>
      <c r="J560" s="277"/>
      <c r="K560" s="277"/>
      <c r="L560" s="277"/>
      <c r="M560" s="277"/>
      <c r="N560" s="277"/>
      <c r="O560" s="277"/>
      <c r="P560" s="277"/>
      <c r="Q560" s="277"/>
      <c r="R560" s="277"/>
      <c r="S560" s="277"/>
      <c r="T560" s="277"/>
      <c r="U560" s="277">
        <v>0</v>
      </c>
      <c r="V560" s="277">
        <v>0</v>
      </c>
      <c r="W560" s="277"/>
      <c r="X560" s="277"/>
      <c r="Y560" s="277"/>
      <c r="Z560" s="277"/>
      <c r="AA560" s="277"/>
      <c r="AB560" s="277"/>
      <c r="AC560" s="277"/>
      <c r="AD560" s="277"/>
      <c r="AE560" s="277"/>
      <c r="AF560" s="277"/>
      <c r="AG560" s="277"/>
      <c r="AH560" s="277">
        <v>0</v>
      </c>
      <c r="AI560" s="277">
        <v>0</v>
      </c>
      <c r="AJ560" s="277"/>
      <c r="AK560" s="277"/>
      <c r="AL560" s="277"/>
      <c r="AM560" s="277"/>
      <c r="AN560" s="277"/>
      <c r="AO560" s="277"/>
      <c r="AP560" s="277"/>
      <c r="AQ560" s="277"/>
      <c r="AR560" s="277"/>
      <c r="AS560" s="277"/>
      <c r="AT560" s="277"/>
      <c r="AU560" s="277">
        <v>0</v>
      </c>
      <c r="AV560" s="277">
        <v>0</v>
      </c>
      <c r="AW560" s="277">
        <f>U560+AH560+AU560</f>
        <v>0</v>
      </c>
    </row>
    <row r="561" spans="1:49">
      <c r="A561" s="48"/>
      <c r="B561" s="42"/>
      <c r="C561" s="42"/>
      <c r="D561" s="42"/>
      <c r="E561" s="531"/>
      <c r="F561" s="50"/>
      <c r="G561" s="50"/>
      <c r="H561" s="50"/>
      <c r="I561" s="276"/>
      <c r="J561" s="277"/>
      <c r="K561" s="277"/>
      <c r="L561" s="277"/>
      <c r="M561" s="277"/>
      <c r="N561" s="277"/>
      <c r="O561" s="277"/>
      <c r="P561" s="277"/>
      <c r="Q561" s="277"/>
      <c r="R561" s="277"/>
      <c r="S561" s="277"/>
      <c r="T561" s="277"/>
      <c r="U561" s="277">
        <v>0</v>
      </c>
      <c r="V561" s="277">
        <v>0</v>
      </c>
      <c r="W561" s="277"/>
      <c r="X561" s="277"/>
      <c r="Y561" s="277"/>
      <c r="Z561" s="277"/>
      <c r="AA561" s="277"/>
      <c r="AB561" s="277"/>
      <c r="AC561" s="277"/>
      <c r="AD561" s="277"/>
      <c r="AE561" s="277"/>
      <c r="AF561" s="277"/>
      <c r="AG561" s="277"/>
      <c r="AH561" s="277">
        <v>0</v>
      </c>
      <c r="AI561" s="277">
        <v>0</v>
      </c>
      <c r="AJ561" s="277"/>
      <c r="AK561" s="277"/>
      <c r="AL561" s="277"/>
      <c r="AM561" s="277"/>
      <c r="AN561" s="277"/>
      <c r="AO561" s="277"/>
      <c r="AP561" s="277"/>
      <c r="AQ561" s="277"/>
      <c r="AR561" s="277"/>
      <c r="AS561" s="277"/>
      <c r="AT561" s="277"/>
      <c r="AU561" s="277">
        <v>0</v>
      </c>
      <c r="AV561" s="277">
        <v>0</v>
      </c>
      <c r="AW561" s="277">
        <f>U561+AH561+AU561</f>
        <v>0</v>
      </c>
    </row>
    <row r="562" spans="1:49">
      <c r="A562" s="48"/>
      <c r="B562" s="42"/>
      <c r="C562" s="42"/>
      <c r="D562" s="42"/>
      <c r="E562" s="531"/>
      <c r="F562" s="50"/>
      <c r="G562" s="50"/>
      <c r="H562" s="50"/>
      <c r="I562" s="276"/>
      <c r="J562" s="277"/>
      <c r="K562" s="277"/>
      <c r="L562" s="277"/>
      <c r="M562" s="277"/>
      <c r="N562" s="277"/>
      <c r="O562" s="277"/>
      <c r="P562" s="277"/>
      <c r="Q562" s="277"/>
      <c r="R562" s="277"/>
      <c r="S562" s="277"/>
      <c r="T562" s="277"/>
      <c r="U562" s="277">
        <v>0</v>
      </c>
      <c r="V562" s="277">
        <v>0</v>
      </c>
      <c r="W562" s="277"/>
      <c r="X562" s="277"/>
      <c r="Y562" s="277"/>
      <c r="Z562" s="277"/>
      <c r="AA562" s="277"/>
      <c r="AB562" s="277"/>
      <c r="AC562" s="277"/>
      <c r="AD562" s="277"/>
      <c r="AE562" s="277"/>
      <c r="AF562" s="277"/>
      <c r="AG562" s="277"/>
      <c r="AH562" s="277">
        <v>0</v>
      </c>
      <c r="AI562" s="277">
        <v>0</v>
      </c>
      <c r="AJ562" s="277"/>
      <c r="AK562" s="277"/>
      <c r="AL562" s="277"/>
      <c r="AM562" s="277"/>
      <c r="AN562" s="277"/>
      <c r="AO562" s="277"/>
      <c r="AP562" s="277"/>
      <c r="AQ562" s="277"/>
      <c r="AR562" s="277"/>
      <c r="AS562" s="277"/>
      <c r="AT562" s="277"/>
      <c r="AU562" s="277">
        <v>0</v>
      </c>
      <c r="AV562" s="277">
        <v>0</v>
      </c>
      <c r="AW562" s="277">
        <f>U562+AH562+AU562</f>
        <v>0</v>
      </c>
    </row>
    <row r="563" spans="1:49">
      <c r="A563" s="48"/>
      <c r="B563" s="42"/>
      <c r="C563" s="42"/>
      <c r="D563" s="42"/>
      <c r="E563" s="531"/>
      <c r="F563" s="50"/>
      <c r="G563" s="50"/>
      <c r="H563" s="50"/>
      <c r="I563" s="276" t="s">
        <v>1631</v>
      </c>
      <c r="J563" s="277">
        <f>SUM(J559:J562)</f>
        <v>0</v>
      </c>
      <c r="K563" s="277">
        <f t="shared" ref="K563:AT563" si="108">SUM(K559:K562)</f>
        <v>0</v>
      </c>
      <c r="L563" s="277">
        <f t="shared" si="108"/>
        <v>0</v>
      </c>
      <c r="M563" s="277">
        <f t="shared" si="108"/>
        <v>0</v>
      </c>
      <c r="N563" s="277">
        <f t="shared" si="108"/>
        <v>0</v>
      </c>
      <c r="O563" s="277">
        <f t="shared" si="108"/>
        <v>0</v>
      </c>
      <c r="P563" s="277">
        <f t="shared" si="108"/>
        <v>0</v>
      </c>
      <c r="Q563" s="277">
        <f t="shared" si="108"/>
        <v>0</v>
      </c>
      <c r="R563" s="277">
        <f t="shared" si="108"/>
        <v>0</v>
      </c>
      <c r="S563" s="277">
        <f t="shared" si="108"/>
        <v>0</v>
      </c>
      <c r="T563" s="277">
        <f t="shared" si="108"/>
        <v>0</v>
      </c>
      <c r="U563" s="277">
        <v>0</v>
      </c>
      <c r="V563" s="277">
        <v>0</v>
      </c>
      <c r="W563" s="277">
        <f>SUM(W559:W562)</f>
        <v>0</v>
      </c>
      <c r="X563" s="277">
        <f t="shared" si="108"/>
        <v>0</v>
      </c>
      <c r="Y563" s="277">
        <f t="shared" si="108"/>
        <v>0</v>
      </c>
      <c r="Z563" s="277">
        <f t="shared" si="108"/>
        <v>0</v>
      </c>
      <c r="AA563" s="277">
        <f t="shared" si="108"/>
        <v>0</v>
      </c>
      <c r="AB563" s="277">
        <f t="shared" si="108"/>
        <v>0</v>
      </c>
      <c r="AC563" s="277">
        <f t="shared" si="108"/>
        <v>0</v>
      </c>
      <c r="AD563" s="277">
        <f t="shared" si="108"/>
        <v>0</v>
      </c>
      <c r="AE563" s="277">
        <f t="shared" si="108"/>
        <v>0</v>
      </c>
      <c r="AF563" s="277">
        <f t="shared" si="108"/>
        <v>0</v>
      </c>
      <c r="AG563" s="277">
        <f t="shared" si="108"/>
        <v>0</v>
      </c>
      <c r="AH563" s="277">
        <v>0</v>
      </c>
      <c r="AI563" s="277">
        <v>0</v>
      </c>
      <c r="AJ563" s="277">
        <f>SUM(AJ559:AJ562)</f>
        <v>0</v>
      </c>
      <c r="AK563" s="277">
        <f t="shared" si="108"/>
        <v>0</v>
      </c>
      <c r="AL563" s="277">
        <f t="shared" si="108"/>
        <v>0</v>
      </c>
      <c r="AM563" s="277">
        <f t="shared" si="108"/>
        <v>0</v>
      </c>
      <c r="AN563" s="277">
        <f t="shared" si="108"/>
        <v>0</v>
      </c>
      <c r="AO563" s="277">
        <f t="shared" si="108"/>
        <v>0</v>
      </c>
      <c r="AP563" s="277">
        <f t="shared" si="108"/>
        <v>0</v>
      </c>
      <c r="AQ563" s="277">
        <f t="shared" si="108"/>
        <v>0</v>
      </c>
      <c r="AR563" s="277">
        <f t="shared" si="108"/>
        <v>0</v>
      </c>
      <c r="AS563" s="277">
        <f t="shared" si="108"/>
        <v>0</v>
      </c>
      <c r="AT563" s="277">
        <f t="shared" si="108"/>
        <v>0</v>
      </c>
      <c r="AU563" s="277">
        <v>0</v>
      </c>
      <c r="AV563" s="277">
        <v>0</v>
      </c>
      <c r="AW563" s="277">
        <f>U563+AH563+AU563</f>
        <v>0</v>
      </c>
    </row>
    <row r="564" spans="1:49">
      <c r="A564" s="48"/>
      <c r="B564" s="42"/>
      <c r="C564" s="42"/>
      <c r="D564" s="42"/>
      <c r="E564" s="531"/>
      <c r="F564" s="50"/>
      <c r="G564" s="50"/>
      <c r="H564" s="50"/>
      <c r="I564" s="146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</row>
    <row r="565" spans="1:49" s="72" customFormat="1">
      <c r="A565" s="48"/>
      <c r="B565" s="42"/>
      <c r="C565" s="42"/>
      <c r="D565" s="42"/>
      <c r="E565" s="531"/>
      <c r="F565" s="50"/>
      <c r="G565" s="50"/>
      <c r="H565" s="50"/>
      <c r="I565" s="54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</row>
    <row r="566" spans="1:49">
      <c r="A566" s="25" t="s">
        <v>2528</v>
      </c>
      <c r="B566" s="4"/>
      <c r="C566" s="4"/>
      <c r="D566" s="454"/>
      <c r="E566" s="532"/>
      <c r="F566" s="124"/>
      <c r="G566" s="124"/>
      <c r="H566" s="124"/>
      <c r="I566" s="4"/>
    </row>
    <row r="567" spans="1:49">
      <c r="A567" s="25" t="s">
        <v>878</v>
      </c>
      <c r="B567" s="4"/>
      <c r="C567" s="4"/>
      <c r="D567" s="454"/>
      <c r="E567" s="532"/>
      <c r="F567" s="124"/>
      <c r="G567" s="124"/>
      <c r="H567" s="124"/>
      <c r="I567" s="4"/>
    </row>
    <row r="568" spans="1:49">
      <c r="A568" s="25" t="s">
        <v>812</v>
      </c>
      <c r="B568" s="4"/>
      <c r="C568" s="4"/>
      <c r="D568" s="454"/>
      <c r="E568" s="532"/>
      <c r="F568" s="124"/>
      <c r="G568" s="124"/>
      <c r="H568" s="124"/>
      <c r="I568" s="4"/>
    </row>
    <row r="569" spans="1:49" ht="13.5" thickBot="1">
      <c r="A569" s="25" t="s">
        <v>703</v>
      </c>
      <c r="B569" s="4"/>
      <c r="C569" s="4"/>
      <c r="D569" s="454"/>
      <c r="E569" s="532"/>
      <c r="F569" s="124"/>
      <c r="G569" s="124"/>
      <c r="H569" s="124"/>
      <c r="I569" s="4"/>
    </row>
    <row r="570" spans="1:49" s="151" customFormat="1" ht="36" customHeight="1" thickTop="1" thickBot="1">
      <c r="A570" s="147" t="s">
        <v>2079</v>
      </c>
      <c r="B570" s="5" t="s">
        <v>2080</v>
      </c>
      <c r="C570" s="5" t="s">
        <v>1335</v>
      </c>
      <c r="D570" s="450"/>
      <c r="E570" s="148" t="s">
        <v>1570</v>
      </c>
      <c r="F570" s="149" t="s">
        <v>1438</v>
      </c>
      <c r="G570" s="149"/>
      <c r="H570" s="149" t="s">
        <v>2332</v>
      </c>
      <c r="I570" s="5" t="s">
        <v>856</v>
      </c>
      <c r="J570" s="364" t="s">
        <v>2891</v>
      </c>
      <c r="K570" s="364" t="s">
        <v>2879</v>
      </c>
      <c r="L570" s="364" t="s">
        <v>2880</v>
      </c>
      <c r="M570" s="364" t="s">
        <v>2881</v>
      </c>
      <c r="N570" s="364" t="s">
        <v>2882</v>
      </c>
      <c r="O570" s="364" t="s">
        <v>2883</v>
      </c>
      <c r="P570" s="364" t="s">
        <v>2884</v>
      </c>
      <c r="Q570" s="364" t="s">
        <v>2885</v>
      </c>
      <c r="R570" s="364" t="s">
        <v>2886</v>
      </c>
      <c r="S570" s="364" t="s">
        <v>2887</v>
      </c>
      <c r="T570" s="364" t="s">
        <v>2888</v>
      </c>
      <c r="U570" s="364" t="s">
        <v>2889</v>
      </c>
      <c r="V570" s="364" t="s">
        <v>2890</v>
      </c>
      <c r="W570" s="365" t="s">
        <v>2893</v>
      </c>
      <c r="X570" s="365" t="s">
        <v>2879</v>
      </c>
      <c r="Y570" s="365" t="s">
        <v>2880</v>
      </c>
      <c r="Z570" s="365" t="s">
        <v>2881</v>
      </c>
      <c r="AA570" s="365" t="s">
        <v>2882</v>
      </c>
      <c r="AB570" s="365" t="s">
        <v>2883</v>
      </c>
      <c r="AC570" s="365" t="s">
        <v>2884</v>
      </c>
      <c r="AD570" s="365" t="s">
        <v>2885</v>
      </c>
      <c r="AE570" s="365" t="s">
        <v>2886</v>
      </c>
      <c r="AF570" s="365" t="s">
        <v>2887</v>
      </c>
      <c r="AG570" s="365" t="s">
        <v>2888</v>
      </c>
      <c r="AH570" s="365" t="s">
        <v>2889</v>
      </c>
      <c r="AI570" s="365" t="s">
        <v>2890</v>
      </c>
      <c r="AJ570" s="366" t="s">
        <v>2892</v>
      </c>
      <c r="AK570" s="366" t="s">
        <v>2879</v>
      </c>
      <c r="AL570" s="366" t="s">
        <v>2880</v>
      </c>
      <c r="AM570" s="366" t="s">
        <v>2881</v>
      </c>
      <c r="AN570" s="366" t="s">
        <v>2882</v>
      </c>
      <c r="AO570" s="366" t="s">
        <v>2883</v>
      </c>
      <c r="AP570" s="366" t="s">
        <v>2884</v>
      </c>
      <c r="AQ570" s="366" t="s">
        <v>2885</v>
      </c>
      <c r="AR570" s="366" t="s">
        <v>2886</v>
      </c>
      <c r="AS570" s="366" t="s">
        <v>2887</v>
      </c>
      <c r="AT570" s="366" t="s">
        <v>2888</v>
      </c>
      <c r="AU570" s="366" t="s">
        <v>2889</v>
      </c>
      <c r="AV570" s="366" t="s">
        <v>2890</v>
      </c>
      <c r="AW570" s="368" t="s">
        <v>2895</v>
      </c>
    </row>
    <row r="571" spans="1:49" s="72" customFormat="1">
      <c r="A571" s="33"/>
      <c r="B571" s="34"/>
      <c r="C571" s="34"/>
      <c r="D571" s="34"/>
      <c r="E571" s="35"/>
      <c r="F571" s="36"/>
      <c r="G571" s="36"/>
      <c r="H571" s="36"/>
      <c r="I571" s="34"/>
      <c r="J571" s="202" t="s">
        <v>1224</v>
      </c>
      <c r="K571" s="202">
        <v>1</v>
      </c>
      <c r="L571" s="202">
        <v>2</v>
      </c>
      <c r="M571" s="202">
        <v>3</v>
      </c>
      <c r="N571" s="202">
        <v>4</v>
      </c>
      <c r="O571" s="202">
        <v>5</v>
      </c>
      <c r="P571" s="202">
        <v>6</v>
      </c>
      <c r="Q571" s="202">
        <v>7</v>
      </c>
      <c r="R571" s="202">
        <v>8</v>
      </c>
      <c r="S571" s="202">
        <v>9</v>
      </c>
      <c r="T571" s="202">
        <v>10</v>
      </c>
      <c r="U571" s="202">
        <v>13</v>
      </c>
      <c r="V571" s="202">
        <v>14</v>
      </c>
      <c r="W571" s="202" t="s">
        <v>1224</v>
      </c>
      <c r="X571" s="202">
        <v>1</v>
      </c>
      <c r="Y571" s="202">
        <v>2</v>
      </c>
      <c r="Z571" s="202">
        <v>3</v>
      </c>
      <c r="AA571" s="202">
        <v>4</v>
      </c>
      <c r="AB571" s="202">
        <v>5</v>
      </c>
      <c r="AC571" s="202">
        <v>6</v>
      </c>
      <c r="AD571" s="202">
        <v>7</v>
      </c>
      <c r="AE571" s="202">
        <v>8</v>
      </c>
      <c r="AF571" s="202">
        <v>9</v>
      </c>
      <c r="AG571" s="202">
        <v>10</v>
      </c>
      <c r="AH571" s="202">
        <v>13</v>
      </c>
      <c r="AI571" s="202">
        <v>14</v>
      </c>
      <c r="AJ571" s="202" t="s">
        <v>1224</v>
      </c>
      <c r="AK571" s="202">
        <v>1</v>
      </c>
      <c r="AL571" s="202">
        <v>2</v>
      </c>
      <c r="AM571" s="202">
        <v>3</v>
      </c>
      <c r="AN571" s="202">
        <v>4</v>
      </c>
      <c r="AO571" s="202">
        <v>5</v>
      </c>
      <c r="AP571" s="202">
        <v>6</v>
      </c>
      <c r="AQ571" s="202">
        <v>7</v>
      </c>
      <c r="AR571" s="202">
        <v>8</v>
      </c>
      <c r="AS571" s="202">
        <v>9</v>
      </c>
      <c r="AT571" s="202">
        <v>10</v>
      </c>
      <c r="AU571" s="202">
        <v>13</v>
      </c>
      <c r="AV571" s="202">
        <v>14</v>
      </c>
      <c r="AW571" s="202">
        <v>15</v>
      </c>
    </row>
    <row r="572" spans="1:49" s="72" customFormat="1">
      <c r="A572" s="37"/>
      <c r="B572" s="38"/>
      <c r="C572" s="38"/>
      <c r="D572" s="38"/>
      <c r="E572" s="60"/>
      <c r="F572" s="61"/>
      <c r="G572" s="61"/>
      <c r="H572" s="61"/>
      <c r="I572" s="38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>
        <v>0</v>
      </c>
      <c r="V572" s="62">
        <v>0</v>
      </c>
      <c r="W572" s="62"/>
      <c r="X572" s="62"/>
      <c r="Y572" s="62"/>
      <c r="Z572" s="62"/>
      <c r="AA572" s="62"/>
      <c r="AB572" s="62"/>
      <c r="AC572" s="62"/>
      <c r="AD572" s="62"/>
      <c r="AE572" s="62"/>
      <c r="AF572" s="62"/>
      <c r="AG572" s="62"/>
      <c r="AH572" s="62">
        <v>0</v>
      </c>
      <c r="AI572" s="62">
        <v>0</v>
      </c>
      <c r="AJ572" s="62"/>
      <c r="AK572" s="62"/>
      <c r="AL572" s="62"/>
      <c r="AM572" s="62"/>
      <c r="AN572" s="62"/>
      <c r="AO572" s="62"/>
      <c r="AP572" s="62"/>
      <c r="AQ572" s="62"/>
      <c r="AR572" s="62"/>
      <c r="AS572" s="62"/>
      <c r="AT572" s="62"/>
      <c r="AU572" s="62">
        <v>0</v>
      </c>
      <c r="AV572" s="62">
        <v>0</v>
      </c>
      <c r="AW572" s="62">
        <f t="shared" ref="AW572:AW613" si="109">U572+AH572+AU572</f>
        <v>0</v>
      </c>
    </row>
    <row r="573" spans="1:49" s="72" customFormat="1">
      <c r="A573" s="41" t="s">
        <v>1049</v>
      </c>
      <c r="B573" s="1" t="s">
        <v>817</v>
      </c>
      <c r="C573" s="45" t="s">
        <v>1549</v>
      </c>
      <c r="D573" s="452"/>
      <c r="E573" s="531"/>
      <c r="F573" s="50"/>
      <c r="G573" s="50"/>
      <c r="H573" s="50"/>
      <c r="I573" s="41" t="s">
        <v>819</v>
      </c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>
        <v>0</v>
      </c>
      <c r="V573" s="15">
        <v>0</v>
      </c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>
        <v>0</v>
      </c>
      <c r="AI573" s="15">
        <v>0</v>
      </c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>
        <v>0</v>
      </c>
      <c r="AV573" s="15">
        <v>0</v>
      </c>
      <c r="AW573" s="15">
        <f t="shared" si="109"/>
        <v>0</v>
      </c>
    </row>
    <row r="574" spans="1:49" s="72" customFormat="1">
      <c r="A574" s="48"/>
      <c r="B574" s="1"/>
      <c r="C574" s="1"/>
      <c r="D574" s="369"/>
      <c r="E574" s="531"/>
      <c r="F574" s="50"/>
      <c r="G574" s="50"/>
      <c r="H574" s="50"/>
      <c r="I574" s="1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>
        <v>0</v>
      </c>
      <c r="V574" s="15">
        <v>0</v>
      </c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>
        <v>0</v>
      </c>
      <c r="AI574" s="15">
        <v>0</v>
      </c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>
        <v>0</v>
      </c>
      <c r="AV574" s="15">
        <v>0</v>
      </c>
      <c r="AW574" s="15">
        <f t="shared" si="109"/>
        <v>0</v>
      </c>
    </row>
    <row r="575" spans="1:49" s="72" customFormat="1">
      <c r="A575" s="48"/>
      <c r="B575" s="42"/>
      <c r="C575" s="42"/>
      <c r="D575" s="42"/>
      <c r="E575" s="531"/>
      <c r="F575" s="50"/>
      <c r="G575" s="50"/>
      <c r="H575" s="50"/>
      <c r="I575" s="49" t="s">
        <v>1559</v>
      </c>
      <c r="J575" s="12">
        <f>SUM(J576,J584,J586)</f>
        <v>0</v>
      </c>
      <c r="K575" s="12">
        <f t="shared" ref="K575:AT575" si="110">SUM(K576,K584,K586)</f>
        <v>0</v>
      </c>
      <c r="L575" s="12">
        <f t="shared" si="110"/>
        <v>0</v>
      </c>
      <c r="M575" s="12">
        <f t="shared" si="110"/>
        <v>0</v>
      </c>
      <c r="N575" s="12">
        <f t="shared" si="110"/>
        <v>0</v>
      </c>
      <c r="O575" s="12">
        <f t="shared" si="110"/>
        <v>0</v>
      </c>
      <c r="P575" s="12">
        <f t="shared" si="110"/>
        <v>0</v>
      </c>
      <c r="Q575" s="12">
        <f t="shared" si="110"/>
        <v>0</v>
      </c>
      <c r="R575" s="12">
        <f t="shared" si="110"/>
        <v>0</v>
      </c>
      <c r="S575" s="12">
        <f t="shared" si="110"/>
        <v>0</v>
      </c>
      <c r="T575" s="12">
        <f t="shared" si="110"/>
        <v>0</v>
      </c>
      <c r="U575" s="12">
        <v>0</v>
      </c>
      <c r="V575" s="12">
        <v>0</v>
      </c>
      <c r="W575" s="12">
        <f>SUM(W576,W584,W586)</f>
        <v>0</v>
      </c>
      <c r="X575" s="12">
        <f t="shared" si="110"/>
        <v>0</v>
      </c>
      <c r="Y575" s="12">
        <f t="shared" si="110"/>
        <v>0</v>
      </c>
      <c r="Z575" s="12">
        <f t="shared" si="110"/>
        <v>0</v>
      </c>
      <c r="AA575" s="12">
        <f t="shared" si="110"/>
        <v>0</v>
      </c>
      <c r="AB575" s="12">
        <f t="shared" si="110"/>
        <v>0</v>
      </c>
      <c r="AC575" s="12">
        <f t="shared" si="110"/>
        <v>0</v>
      </c>
      <c r="AD575" s="12">
        <f t="shared" si="110"/>
        <v>0</v>
      </c>
      <c r="AE575" s="12">
        <f t="shared" si="110"/>
        <v>0</v>
      </c>
      <c r="AF575" s="12">
        <f t="shared" si="110"/>
        <v>0</v>
      </c>
      <c r="AG575" s="12">
        <f t="shared" si="110"/>
        <v>0</v>
      </c>
      <c r="AH575" s="12">
        <v>0</v>
      </c>
      <c r="AI575" s="12">
        <v>0</v>
      </c>
      <c r="AJ575" s="12">
        <f>SUM(AJ576,AJ584,AJ586)</f>
        <v>0</v>
      </c>
      <c r="AK575" s="12">
        <f t="shared" si="110"/>
        <v>0</v>
      </c>
      <c r="AL575" s="12">
        <f t="shared" si="110"/>
        <v>0</v>
      </c>
      <c r="AM575" s="12">
        <f t="shared" si="110"/>
        <v>0</v>
      </c>
      <c r="AN575" s="12">
        <f t="shared" si="110"/>
        <v>0</v>
      </c>
      <c r="AO575" s="12">
        <f t="shared" si="110"/>
        <v>0</v>
      </c>
      <c r="AP575" s="12">
        <f t="shared" si="110"/>
        <v>0</v>
      </c>
      <c r="AQ575" s="12">
        <f t="shared" si="110"/>
        <v>0</v>
      </c>
      <c r="AR575" s="12">
        <f t="shared" si="110"/>
        <v>0</v>
      </c>
      <c r="AS575" s="12">
        <f t="shared" si="110"/>
        <v>0</v>
      </c>
      <c r="AT575" s="12">
        <f t="shared" si="110"/>
        <v>0</v>
      </c>
      <c r="AU575" s="12">
        <v>0</v>
      </c>
      <c r="AV575" s="12">
        <v>0</v>
      </c>
      <c r="AW575" s="12">
        <f t="shared" si="109"/>
        <v>0</v>
      </c>
    </row>
    <row r="576" spans="1:49" s="72" customFormat="1">
      <c r="A576" s="44" t="s">
        <v>1049</v>
      </c>
      <c r="B576" s="45" t="s">
        <v>817</v>
      </c>
      <c r="C576" s="45" t="s">
        <v>1549</v>
      </c>
      <c r="D576" s="452" t="s">
        <v>2906</v>
      </c>
      <c r="E576" s="213" t="s">
        <v>771</v>
      </c>
      <c r="F576" s="65"/>
      <c r="G576" s="65"/>
      <c r="H576" s="65"/>
      <c r="I576" s="1" t="s">
        <v>1500</v>
      </c>
      <c r="J576" s="9">
        <f>SUM(J577:J578)</f>
        <v>0</v>
      </c>
      <c r="K576" s="9">
        <f t="shared" ref="K576:AT576" si="111">SUM(K577:K578)</f>
        <v>0</v>
      </c>
      <c r="L576" s="9">
        <f t="shared" si="111"/>
        <v>0</v>
      </c>
      <c r="M576" s="9">
        <f t="shared" si="111"/>
        <v>0</v>
      </c>
      <c r="N576" s="9">
        <f t="shared" si="111"/>
        <v>0</v>
      </c>
      <c r="O576" s="9">
        <f t="shared" si="111"/>
        <v>0</v>
      </c>
      <c r="P576" s="9">
        <f t="shared" si="111"/>
        <v>0</v>
      </c>
      <c r="Q576" s="9">
        <f t="shared" si="111"/>
        <v>0</v>
      </c>
      <c r="R576" s="9">
        <f t="shared" si="111"/>
        <v>0</v>
      </c>
      <c r="S576" s="9">
        <f t="shared" si="111"/>
        <v>0</v>
      </c>
      <c r="T576" s="9">
        <f t="shared" si="111"/>
        <v>0</v>
      </c>
      <c r="U576" s="9">
        <v>0</v>
      </c>
      <c r="V576" s="9">
        <v>0</v>
      </c>
      <c r="W576" s="9">
        <f>SUM(W577:W578)</f>
        <v>0</v>
      </c>
      <c r="X576" s="9">
        <f t="shared" si="111"/>
        <v>0</v>
      </c>
      <c r="Y576" s="9">
        <f t="shared" si="111"/>
        <v>0</v>
      </c>
      <c r="Z576" s="9">
        <f t="shared" si="111"/>
        <v>0</v>
      </c>
      <c r="AA576" s="9">
        <f t="shared" si="111"/>
        <v>0</v>
      </c>
      <c r="AB576" s="9">
        <f t="shared" si="111"/>
        <v>0</v>
      </c>
      <c r="AC576" s="9">
        <f t="shared" si="111"/>
        <v>0</v>
      </c>
      <c r="AD576" s="9">
        <f t="shared" si="111"/>
        <v>0</v>
      </c>
      <c r="AE576" s="9">
        <f t="shared" si="111"/>
        <v>0</v>
      </c>
      <c r="AF576" s="9">
        <f t="shared" si="111"/>
        <v>0</v>
      </c>
      <c r="AG576" s="9">
        <f t="shared" si="111"/>
        <v>0</v>
      </c>
      <c r="AH576" s="9">
        <v>0</v>
      </c>
      <c r="AI576" s="9">
        <v>0</v>
      </c>
      <c r="AJ576" s="9">
        <f>SUM(AJ577:AJ578)</f>
        <v>0</v>
      </c>
      <c r="AK576" s="9">
        <f t="shared" si="111"/>
        <v>0</v>
      </c>
      <c r="AL576" s="9">
        <f t="shared" si="111"/>
        <v>0</v>
      </c>
      <c r="AM576" s="9">
        <f t="shared" si="111"/>
        <v>0</v>
      </c>
      <c r="AN576" s="9">
        <f t="shared" si="111"/>
        <v>0</v>
      </c>
      <c r="AO576" s="9">
        <f t="shared" si="111"/>
        <v>0</v>
      </c>
      <c r="AP576" s="9">
        <f t="shared" si="111"/>
        <v>0</v>
      </c>
      <c r="AQ576" s="9">
        <f t="shared" si="111"/>
        <v>0</v>
      </c>
      <c r="AR576" s="9">
        <f t="shared" si="111"/>
        <v>0</v>
      </c>
      <c r="AS576" s="9">
        <f t="shared" si="111"/>
        <v>0</v>
      </c>
      <c r="AT576" s="9">
        <f t="shared" si="111"/>
        <v>0</v>
      </c>
      <c r="AU576" s="9">
        <v>0</v>
      </c>
      <c r="AV576" s="9">
        <v>0</v>
      </c>
      <c r="AW576" s="9">
        <f t="shared" si="109"/>
        <v>0</v>
      </c>
    </row>
    <row r="577" spans="1:49" s="72" customFormat="1">
      <c r="A577" s="44" t="s">
        <v>1049</v>
      </c>
      <c r="B577" s="45" t="s">
        <v>817</v>
      </c>
      <c r="C577" s="45" t="s">
        <v>1549</v>
      </c>
      <c r="D577" s="452" t="s">
        <v>2906</v>
      </c>
      <c r="E577" s="367" t="s">
        <v>834</v>
      </c>
      <c r="F577" s="50"/>
      <c r="G577" s="468" t="s">
        <v>3065</v>
      </c>
      <c r="H577" s="50" t="s">
        <v>2339</v>
      </c>
      <c r="I577" s="42" t="s">
        <v>1165</v>
      </c>
      <c r="J577" s="288"/>
      <c r="K577" s="288"/>
      <c r="L577" s="288"/>
      <c r="M577" s="288"/>
      <c r="N577" s="288"/>
      <c r="O577" s="288"/>
      <c r="P577" s="288"/>
      <c r="Q577" s="288"/>
      <c r="R577" s="288"/>
      <c r="S577" s="288"/>
      <c r="T577" s="288"/>
      <c r="U577" s="288">
        <v>0</v>
      </c>
      <c r="V577" s="288">
        <v>0</v>
      </c>
      <c r="W577" s="288"/>
      <c r="X577" s="288"/>
      <c r="Y577" s="288"/>
      <c r="Z577" s="288"/>
      <c r="AA577" s="288"/>
      <c r="AB577" s="288"/>
      <c r="AC577" s="288"/>
      <c r="AD577" s="288"/>
      <c r="AE577" s="288"/>
      <c r="AF577" s="288"/>
      <c r="AG577" s="288"/>
      <c r="AH577" s="288">
        <v>0</v>
      </c>
      <c r="AI577" s="288">
        <v>0</v>
      </c>
      <c r="AJ577" s="288"/>
      <c r="AK577" s="288"/>
      <c r="AL577" s="288"/>
      <c r="AM577" s="288"/>
      <c r="AN577" s="288"/>
      <c r="AO577" s="288"/>
      <c r="AP577" s="288"/>
      <c r="AQ577" s="288"/>
      <c r="AR577" s="288"/>
      <c r="AS577" s="288"/>
      <c r="AT577" s="288"/>
      <c r="AU577" s="288">
        <v>0</v>
      </c>
      <c r="AV577" s="288">
        <v>0</v>
      </c>
      <c r="AW577" s="288">
        <f t="shared" si="109"/>
        <v>0</v>
      </c>
    </row>
    <row r="578" spans="1:49" s="72" customFormat="1">
      <c r="A578" s="44" t="s">
        <v>1049</v>
      </c>
      <c r="B578" s="45" t="s">
        <v>817</v>
      </c>
      <c r="C578" s="45" t="s">
        <v>1549</v>
      </c>
      <c r="D578" s="452" t="s">
        <v>2906</v>
      </c>
      <c r="E578" s="367" t="s">
        <v>772</v>
      </c>
      <c r="F578" s="50"/>
      <c r="G578" s="468" t="s">
        <v>3065</v>
      </c>
      <c r="H578" s="50" t="s">
        <v>2339</v>
      </c>
      <c r="I578" s="42" t="s">
        <v>1227</v>
      </c>
      <c r="J578" s="15">
        <f>SUM(J579:J583)</f>
        <v>0</v>
      </c>
      <c r="K578" s="15">
        <f t="shared" ref="K578:AT578" si="112">SUM(K579:K583)</f>
        <v>0</v>
      </c>
      <c r="L578" s="15">
        <f t="shared" si="112"/>
        <v>0</v>
      </c>
      <c r="M578" s="15">
        <f t="shared" si="112"/>
        <v>0</v>
      </c>
      <c r="N578" s="15">
        <f t="shared" si="112"/>
        <v>0</v>
      </c>
      <c r="O578" s="15">
        <f t="shared" si="112"/>
        <v>0</v>
      </c>
      <c r="P578" s="15">
        <f t="shared" si="112"/>
        <v>0</v>
      </c>
      <c r="Q578" s="15">
        <f t="shared" si="112"/>
        <v>0</v>
      </c>
      <c r="R578" s="15">
        <f t="shared" si="112"/>
        <v>0</v>
      </c>
      <c r="S578" s="15">
        <f t="shared" si="112"/>
        <v>0</v>
      </c>
      <c r="T578" s="15">
        <f t="shared" si="112"/>
        <v>0</v>
      </c>
      <c r="U578" s="15">
        <v>0</v>
      </c>
      <c r="V578" s="15">
        <v>0</v>
      </c>
      <c r="W578" s="15">
        <f>SUM(W579:W583)</f>
        <v>0</v>
      </c>
      <c r="X578" s="15">
        <f t="shared" si="112"/>
        <v>0</v>
      </c>
      <c r="Y578" s="15">
        <f t="shared" si="112"/>
        <v>0</v>
      </c>
      <c r="Z578" s="15">
        <f t="shared" si="112"/>
        <v>0</v>
      </c>
      <c r="AA578" s="15">
        <f t="shared" si="112"/>
        <v>0</v>
      </c>
      <c r="AB578" s="15">
        <f t="shared" si="112"/>
        <v>0</v>
      </c>
      <c r="AC578" s="15">
        <f t="shared" si="112"/>
        <v>0</v>
      </c>
      <c r="AD578" s="15">
        <f t="shared" si="112"/>
        <v>0</v>
      </c>
      <c r="AE578" s="15">
        <f t="shared" si="112"/>
        <v>0</v>
      </c>
      <c r="AF578" s="15">
        <f t="shared" si="112"/>
        <v>0</v>
      </c>
      <c r="AG578" s="15">
        <f t="shared" si="112"/>
        <v>0</v>
      </c>
      <c r="AH578" s="15">
        <v>0</v>
      </c>
      <c r="AI578" s="15">
        <v>0</v>
      </c>
      <c r="AJ578" s="15">
        <f>SUM(AJ579:AJ583)</f>
        <v>0</v>
      </c>
      <c r="AK578" s="15">
        <f t="shared" si="112"/>
        <v>0</v>
      </c>
      <c r="AL578" s="15">
        <f t="shared" si="112"/>
        <v>0</v>
      </c>
      <c r="AM578" s="15">
        <f t="shared" si="112"/>
        <v>0</v>
      </c>
      <c r="AN578" s="15">
        <f t="shared" si="112"/>
        <v>0</v>
      </c>
      <c r="AO578" s="15">
        <f t="shared" si="112"/>
        <v>0</v>
      </c>
      <c r="AP578" s="15">
        <f t="shared" si="112"/>
        <v>0</v>
      </c>
      <c r="AQ578" s="15">
        <f t="shared" si="112"/>
        <v>0</v>
      </c>
      <c r="AR578" s="15">
        <f t="shared" si="112"/>
        <v>0</v>
      </c>
      <c r="AS578" s="15">
        <f t="shared" si="112"/>
        <v>0</v>
      </c>
      <c r="AT578" s="15">
        <f t="shared" si="112"/>
        <v>0</v>
      </c>
      <c r="AU578" s="15">
        <v>0</v>
      </c>
      <c r="AV578" s="15">
        <v>0</v>
      </c>
      <c r="AW578" s="15">
        <f t="shared" si="109"/>
        <v>0</v>
      </c>
    </row>
    <row r="579" spans="1:49" s="144" customFormat="1">
      <c r="A579" s="44" t="s">
        <v>1049</v>
      </c>
      <c r="B579" s="45" t="s">
        <v>817</v>
      </c>
      <c r="C579" s="45" t="s">
        <v>1549</v>
      </c>
      <c r="D579" s="452" t="s">
        <v>2906</v>
      </c>
      <c r="E579" s="140" t="s">
        <v>850</v>
      </c>
      <c r="F579" s="141" t="s">
        <v>80</v>
      </c>
      <c r="G579" s="468" t="s">
        <v>3065</v>
      </c>
      <c r="H579" s="50" t="s">
        <v>2339</v>
      </c>
      <c r="I579" s="142" t="s">
        <v>1119</v>
      </c>
      <c r="J579" s="289"/>
      <c r="K579" s="289"/>
      <c r="L579" s="289"/>
      <c r="M579" s="289"/>
      <c r="N579" s="289"/>
      <c r="O579" s="289"/>
      <c r="P579" s="289"/>
      <c r="Q579" s="289"/>
      <c r="R579" s="289"/>
      <c r="S579" s="289"/>
      <c r="T579" s="289"/>
      <c r="U579" s="289">
        <v>0</v>
      </c>
      <c r="V579" s="289">
        <v>0</v>
      </c>
      <c r="W579" s="289"/>
      <c r="X579" s="289"/>
      <c r="Y579" s="289"/>
      <c r="Z579" s="289"/>
      <c r="AA579" s="289"/>
      <c r="AB579" s="289"/>
      <c r="AC579" s="289"/>
      <c r="AD579" s="289"/>
      <c r="AE579" s="289"/>
      <c r="AF579" s="289"/>
      <c r="AG579" s="289"/>
      <c r="AH579" s="289">
        <v>0</v>
      </c>
      <c r="AI579" s="289">
        <v>0</v>
      </c>
      <c r="AJ579" s="289"/>
      <c r="AK579" s="289"/>
      <c r="AL579" s="289"/>
      <c r="AM579" s="289"/>
      <c r="AN579" s="289"/>
      <c r="AO579" s="289"/>
      <c r="AP579" s="289"/>
      <c r="AQ579" s="289"/>
      <c r="AR579" s="289"/>
      <c r="AS579" s="289"/>
      <c r="AT579" s="289"/>
      <c r="AU579" s="289">
        <v>0</v>
      </c>
      <c r="AV579" s="289">
        <v>0</v>
      </c>
      <c r="AW579" s="289">
        <f t="shared" si="109"/>
        <v>0</v>
      </c>
    </row>
    <row r="580" spans="1:49" s="144" customFormat="1">
      <c r="A580" s="44" t="s">
        <v>1049</v>
      </c>
      <c r="B580" s="45" t="s">
        <v>817</v>
      </c>
      <c r="C580" s="45" t="s">
        <v>1549</v>
      </c>
      <c r="D580" s="452" t="s">
        <v>2906</v>
      </c>
      <c r="E580" s="140" t="s">
        <v>851</v>
      </c>
      <c r="F580" s="141" t="s">
        <v>81</v>
      </c>
      <c r="G580" s="468" t="s">
        <v>3065</v>
      </c>
      <c r="H580" s="50" t="s">
        <v>2339</v>
      </c>
      <c r="I580" s="142" t="s">
        <v>1290</v>
      </c>
      <c r="J580" s="289"/>
      <c r="K580" s="289"/>
      <c r="L580" s="289"/>
      <c r="M580" s="289"/>
      <c r="N580" s="289"/>
      <c r="O580" s="289"/>
      <c r="P580" s="289"/>
      <c r="Q580" s="289"/>
      <c r="R580" s="289"/>
      <c r="S580" s="289"/>
      <c r="T580" s="289"/>
      <c r="U580" s="289">
        <v>0</v>
      </c>
      <c r="V580" s="289">
        <v>0</v>
      </c>
      <c r="W580" s="289"/>
      <c r="X580" s="289"/>
      <c r="Y580" s="289"/>
      <c r="Z580" s="289"/>
      <c r="AA580" s="289"/>
      <c r="AB580" s="289"/>
      <c r="AC580" s="289"/>
      <c r="AD580" s="289"/>
      <c r="AE580" s="289"/>
      <c r="AF580" s="289"/>
      <c r="AG580" s="289"/>
      <c r="AH580" s="289">
        <v>0</v>
      </c>
      <c r="AI580" s="289">
        <v>0</v>
      </c>
      <c r="AJ580" s="289"/>
      <c r="AK580" s="289"/>
      <c r="AL580" s="289"/>
      <c r="AM580" s="289"/>
      <c r="AN580" s="289"/>
      <c r="AO580" s="289"/>
      <c r="AP580" s="289"/>
      <c r="AQ580" s="289"/>
      <c r="AR580" s="289"/>
      <c r="AS580" s="289"/>
      <c r="AT580" s="289"/>
      <c r="AU580" s="289">
        <v>0</v>
      </c>
      <c r="AV580" s="289">
        <v>0</v>
      </c>
      <c r="AW580" s="289">
        <f t="shared" si="109"/>
        <v>0</v>
      </c>
    </row>
    <row r="581" spans="1:49" s="144" customFormat="1">
      <c r="A581" s="44" t="s">
        <v>1049</v>
      </c>
      <c r="B581" s="45" t="s">
        <v>817</v>
      </c>
      <c r="C581" s="45" t="s">
        <v>1549</v>
      </c>
      <c r="D581" s="452" t="s">
        <v>2906</v>
      </c>
      <c r="E581" s="140" t="s">
        <v>852</v>
      </c>
      <c r="F581" s="141" t="s">
        <v>82</v>
      </c>
      <c r="G581" s="468" t="s">
        <v>3065</v>
      </c>
      <c r="H581" s="50" t="s">
        <v>2339</v>
      </c>
      <c r="I581" s="142" t="s">
        <v>1733</v>
      </c>
      <c r="J581" s="289"/>
      <c r="K581" s="289"/>
      <c r="L581" s="289"/>
      <c r="M581" s="289"/>
      <c r="N581" s="289"/>
      <c r="O581" s="289"/>
      <c r="P581" s="289"/>
      <c r="Q581" s="289"/>
      <c r="R581" s="289"/>
      <c r="S581" s="289"/>
      <c r="T581" s="289"/>
      <c r="U581" s="289">
        <v>0</v>
      </c>
      <c r="V581" s="289">
        <v>0</v>
      </c>
      <c r="W581" s="289"/>
      <c r="X581" s="289"/>
      <c r="Y581" s="289"/>
      <c r="Z581" s="289"/>
      <c r="AA581" s="289"/>
      <c r="AB581" s="289"/>
      <c r="AC581" s="289"/>
      <c r="AD581" s="289"/>
      <c r="AE581" s="289"/>
      <c r="AF581" s="289"/>
      <c r="AG581" s="289"/>
      <c r="AH581" s="289">
        <v>0</v>
      </c>
      <c r="AI581" s="289">
        <v>0</v>
      </c>
      <c r="AJ581" s="289"/>
      <c r="AK581" s="289"/>
      <c r="AL581" s="289"/>
      <c r="AM581" s="289"/>
      <c r="AN581" s="289"/>
      <c r="AO581" s="289"/>
      <c r="AP581" s="289"/>
      <c r="AQ581" s="289"/>
      <c r="AR581" s="289"/>
      <c r="AS581" s="289"/>
      <c r="AT581" s="289"/>
      <c r="AU581" s="289">
        <v>0</v>
      </c>
      <c r="AV581" s="289">
        <v>0</v>
      </c>
      <c r="AW581" s="289">
        <f t="shared" si="109"/>
        <v>0</v>
      </c>
    </row>
    <row r="582" spans="1:49" s="144" customFormat="1">
      <c r="A582" s="44" t="s">
        <v>1049</v>
      </c>
      <c r="B582" s="45" t="s">
        <v>817</v>
      </c>
      <c r="C582" s="45" t="s">
        <v>1549</v>
      </c>
      <c r="D582" s="452" t="s">
        <v>2906</v>
      </c>
      <c r="E582" s="140" t="s">
        <v>853</v>
      </c>
      <c r="F582" s="141" t="s">
        <v>83</v>
      </c>
      <c r="G582" s="468" t="s">
        <v>3065</v>
      </c>
      <c r="H582" s="50" t="s">
        <v>2339</v>
      </c>
      <c r="I582" s="142" t="s">
        <v>1734</v>
      </c>
      <c r="J582" s="289"/>
      <c r="K582" s="289"/>
      <c r="L582" s="289"/>
      <c r="M582" s="289"/>
      <c r="N582" s="289"/>
      <c r="O582" s="289"/>
      <c r="P582" s="289"/>
      <c r="Q582" s="289"/>
      <c r="R582" s="289"/>
      <c r="S582" s="289"/>
      <c r="T582" s="289"/>
      <c r="U582" s="289">
        <v>0</v>
      </c>
      <c r="V582" s="289">
        <v>0</v>
      </c>
      <c r="W582" s="289"/>
      <c r="X582" s="289"/>
      <c r="Y582" s="289"/>
      <c r="Z582" s="289"/>
      <c r="AA582" s="289"/>
      <c r="AB582" s="289"/>
      <c r="AC582" s="289"/>
      <c r="AD582" s="289"/>
      <c r="AE582" s="289"/>
      <c r="AF582" s="289"/>
      <c r="AG582" s="289"/>
      <c r="AH582" s="289">
        <v>0</v>
      </c>
      <c r="AI582" s="289">
        <v>0</v>
      </c>
      <c r="AJ582" s="289"/>
      <c r="AK582" s="289"/>
      <c r="AL582" s="289"/>
      <c r="AM582" s="289"/>
      <c r="AN582" s="289"/>
      <c r="AO582" s="289"/>
      <c r="AP582" s="289"/>
      <c r="AQ582" s="289"/>
      <c r="AR582" s="289"/>
      <c r="AS582" s="289"/>
      <c r="AT582" s="289"/>
      <c r="AU582" s="289">
        <v>0</v>
      </c>
      <c r="AV582" s="289">
        <v>0</v>
      </c>
      <c r="AW582" s="289">
        <f t="shared" si="109"/>
        <v>0</v>
      </c>
    </row>
    <row r="583" spans="1:49" s="144" customFormat="1">
      <c r="A583" s="44" t="s">
        <v>1049</v>
      </c>
      <c r="B583" s="45" t="s">
        <v>817</v>
      </c>
      <c r="C583" s="45" t="s">
        <v>1549</v>
      </c>
      <c r="D583" s="452" t="s">
        <v>2906</v>
      </c>
      <c r="E583" s="140" t="s">
        <v>854</v>
      </c>
      <c r="F583" s="141" t="s">
        <v>84</v>
      </c>
      <c r="G583" s="468" t="s">
        <v>3065</v>
      </c>
      <c r="H583" s="50" t="s">
        <v>2339</v>
      </c>
      <c r="I583" s="142" t="s">
        <v>1735</v>
      </c>
      <c r="J583" s="289"/>
      <c r="K583" s="289"/>
      <c r="L583" s="289"/>
      <c r="M583" s="289"/>
      <c r="N583" s="289"/>
      <c r="O583" s="289"/>
      <c r="P583" s="289"/>
      <c r="Q583" s="289"/>
      <c r="R583" s="289"/>
      <c r="S583" s="289"/>
      <c r="T583" s="289"/>
      <c r="U583" s="289">
        <v>0</v>
      </c>
      <c r="V583" s="289">
        <v>0</v>
      </c>
      <c r="W583" s="289"/>
      <c r="X583" s="289"/>
      <c r="Y583" s="289"/>
      <c r="Z583" s="289"/>
      <c r="AA583" s="289"/>
      <c r="AB583" s="289"/>
      <c r="AC583" s="289"/>
      <c r="AD583" s="289"/>
      <c r="AE583" s="289"/>
      <c r="AF583" s="289"/>
      <c r="AG583" s="289"/>
      <c r="AH583" s="289">
        <v>0</v>
      </c>
      <c r="AI583" s="289">
        <v>0</v>
      </c>
      <c r="AJ583" s="289"/>
      <c r="AK583" s="289"/>
      <c r="AL583" s="289"/>
      <c r="AM583" s="289"/>
      <c r="AN583" s="289"/>
      <c r="AO583" s="289"/>
      <c r="AP583" s="289"/>
      <c r="AQ583" s="289"/>
      <c r="AR583" s="289"/>
      <c r="AS583" s="289"/>
      <c r="AT583" s="289"/>
      <c r="AU583" s="289">
        <v>0</v>
      </c>
      <c r="AV583" s="289">
        <v>0</v>
      </c>
      <c r="AW583" s="289">
        <f t="shared" si="109"/>
        <v>0</v>
      </c>
    </row>
    <row r="584" spans="1:49" s="72" customFormat="1">
      <c r="A584" s="44" t="s">
        <v>1049</v>
      </c>
      <c r="B584" s="45" t="s">
        <v>817</v>
      </c>
      <c r="C584" s="45" t="s">
        <v>1549</v>
      </c>
      <c r="D584" s="452" t="s">
        <v>2906</v>
      </c>
      <c r="E584" s="213" t="s">
        <v>773</v>
      </c>
      <c r="F584" s="65"/>
      <c r="G584" s="65"/>
      <c r="H584" s="65"/>
      <c r="I584" s="1" t="s">
        <v>1674</v>
      </c>
      <c r="J584" s="9">
        <f>SUM(J585)</f>
        <v>0</v>
      </c>
      <c r="K584" s="9">
        <f t="shared" ref="K584:AT584" si="113">SUM(K585)</f>
        <v>0</v>
      </c>
      <c r="L584" s="9">
        <f t="shared" si="113"/>
        <v>0</v>
      </c>
      <c r="M584" s="9">
        <f t="shared" si="113"/>
        <v>0</v>
      </c>
      <c r="N584" s="9">
        <f t="shared" si="113"/>
        <v>0</v>
      </c>
      <c r="O584" s="9">
        <f t="shared" si="113"/>
        <v>0</v>
      </c>
      <c r="P584" s="9">
        <f t="shared" si="113"/>
        <v>0</v>
      </c>
      <c r="Q584" s="9">
        <f t="shared" si="113"/>
        <v>0</v>
      </c>
      <c r="R584" s="9">
        <f t="shared" si="113"/>
        <v>0</v>
      </c>
      <c r="S584" s="9">
        <f t="shared" si="113"/>
        <v>0</v>
      </c>
      <c r="T584" s="9">
        <f t="shared" si="113"/>
        <v>0</v>
      </c>
      <c r="U584" s="9">
        <v>0</v>
      </c>
      <c r="V584" s="9">
        <v>0</v>
      </c>
      <c r="W584" s="9">
        <f>SUM(W585)</f>
        <v>0</v>
      </c>
      <c r="X584" s="9">
        <f t="shared" si="113"/>
        <v>0</v>
      </c>
      <c r="Y584" s="9">
        <f t="shared" si="113"/>
        <v>0</v>
      </c>
      <c r="Z584" s="9">
        <f t="shared" si="113"/>
        <v>0</v>
      </c>
      <c r="AA584" s="9">
        <f t="shared" si="113"/>
        <v>0</v>
      </c>
      <c r="AB584" s="9">
        <f t="shared" si="113"/>
        <v>0</v>
      </c>
      <c r="AC584" s="9">
        <f t="shared" si="113"/>
        <v>0</v>
      </c>
      <c r="AD584" s="9">
        <f t="shared" si="113"/>
        <v>0</v>
      </c>
      <c r="AE584" s="9">
        <f t="shared" si="113"/>
        <v>0</v>
      </c>
      <c r="AF584" s="9">
        <f t="shared" si="113"/>
        <v>0</v>
      </c>
      <c r="AG584" s="9">
        <f t="shared" si="113"/>
        <v>0</v>
      </c>
      <c r="AH584" s="9">
        <v>0</v>
      </c>
      <c r="AI584" s="9">
        <v>0</v>
      </c>
      <c r="AJ584" s="9">
        <f>SUM(AJ585)</f>
        <v>0</v>
      </c>
      <c r="AK584" s="9">
        <f t="shared" si="113"/>
        <v>0</v>
      </c>
      <c r="AL584" s="9">
        <f t="shared" si="113"/>
        <v>0</v>
      </c>
      <c r="AM584" s="9">
        <f t="shared" si="113"/>
        <v>0</v>
      </c>
      <c r="AN584" s="9">
        <f t="shared" si="113"/>
        <v>0</v>
      </c>
      <c r="AO584" s="9">
        <f t="shared" si="113"/>
        <v>0</v>
      </c>
      <c r="AP584" s="9">
        <f t="shared" si="113"/>
        <v>0</v>
      </c>
      <c r="AQ584" s="9">
        <f t="shared" si="113"/>
        <v>0</v>
      </c>
      <c r="AR584" s="9">
        <f t="shared" si="113"/>
        <v>0</v>
      </c>
      <c r="AS584" s="9">
        <f t="shared" si="113"/>
        <v>0</v>
      </c>
      <c r="AT584" s="9">
        <f t="shared" si="113"/>
        <v>0</v>
      </c>
      <c r="AU584" s="9">
        <v>0</v>
      </c>
      <c r="AV584" s="9">
        <v>0</v>
      </c>
      <c r="AW584" s="9">
        <f t="shared" si="109"/>
        <v>0</v>
      </c>
    </row>
    <row r="585" spans="1:49" s="72" customFormat="1">
      <c r="A585" s="44" t="s">
        <v>1049</v>
      </c>
      <c r="B585" s="45" t="s">
        <v>817</v>
      </c>
      <c r="C585" s="45" t="s">
        <v>1549</v>
      </c>
      <c r="D585" s="452" t="s">
        <v>2906</v>
      </c>
      <c r="E585" s="367" t="s">
        <v>785</v>
      </c>
      <c r="F585" s="50"/>
      <c r="G585" s="468" t="s">
        <v>3065</v>
      </c>
      <c r="H585" s="50" t="s">
        <v>2339</v>
      </c>
      <c r="I585" s="42" t="s">
        <v>1363</v>
      </c>
      <c r="J585" s="288"/>
      <c r="K585" s="288"/>
      <c r="L585" s="288"/>
      <c r="M585" s="288"/>
      <c r="N585" s="288"/>
      <c r="O585" s="288"/>
      <c r="P585" s="288"/>
      <c r="Q585" s="288"/>
      <c r="R585" s="288"/>
      <c r="S585" s="288"/>
      <c r="T585" s="288"/>
      <c r="U585" s="288">
        <v>0</v>
      </c>
      <c r="V585" s="288">
        <v>0</v>
      </c>
      <c r="W585" s="288"/>
      <c r="X585" s="288"/>
      <c r="Y585" s="288"/>
      <c r="Z585" s="288"/>
      <c r="AA585" s="288"/>
      <c r="AB585" s="288"/>
      <c r="AC585" s="288"/>
      <c r="AD585" s="288"/>
      <c r="AE585" s="288"/>
      <c r="AF585" s="288"/>
      <c r="AG585" s="288"/>
      <c r="AH585" s="288">
        <v>0</v>
      </c>
      <c r="AI585" s="288">
        <v>0</v>
      </c>
      <c r="AJ585" s="288"/>
      <c r="AK585" s="288"/>
      <c r="AL585" s="288"/>
      <c r="AM585" s="288"/>
      <c r="AN585" s="288"/>
      <c r="AO585" s="288"/>
      <c r="AP585" s="288"/>
      <c r="AQ585" s="288"/>
      <c r="AR585" s="288"/>
      <c r="AS585" s="288"/>
      <c r="AT585" s="288"/>
      <c r="AU585" s="288">
        <v>0</v>
      </c>
      <c r="AV585" s="288">
        <v>0</v>
      </c>
      <c r="AW585" s="288">
        <f t="shared" si="109"/>
        <v>0</v>
      </c>
    </row>
    <row r="586" spans="1:49" s="72" customFormat="1">
      <c r="A586" s="44" t="s">
        <v>1049</v>
      </c>
      <c r="B586" s="45" t="s">
        <v>817</v>
      </c>
      <c r="C586" s="45" t="s">
        <v>1549</v>
      </c>
      <c r="D586" s="452" t="s">
        <v>2906</v>
      </c>
      <c r="E586" s="213" t="s">
        <v>1364</v>
      </c>
      <c r="F586" s="65"/>
      <c r="G586" s="65"/>
      <c r="H586" s="65"/>
      <c r="I586" s="1" t="s">
        <v>2104</v>
      </c>
      <c r="J586" s="9">
        <f>SUM(J587:J596)</f>
        <v>0</v>
      </c>
      <c r="K586" s="9">
        <f t="shared" ref="K586:AT586" si="114">SUM(K587:K596)</f>
        <v>0</v>
      </c>
      <c r="L586" s="9">
        <f t="shared" si="114"/>
        <v>0</v>
      </c>
      <c r="M586" s="9">
        <f t="shared" si="114"/>
        <v>0</v>
      </c>
      <c r="N586" s="9">
        <f t="shared" si="114"/>
        <v>0</v>
      </c>
      <c r="O586" s="9">
        <f t="shared" si="114"/>
        <v>0</v>
      </c>
      <c r="P586" s="9">
        <f t="shared" si="114"/>
        <v>0</v>
      </c>
      <c r="Q586" s="9">
        <f t="shared" si="114"/>
        <v>0</v>
      </c>
      <c r="R586" s="9">
        <f t="shared" si="114"/>
        <v>0</v>
      </c>
      <c r="S586" s="9">
        <f t="shared" si="114"/>
        <v>0</v>
      </c>
      <c r="T586" s="9">
        <f t="shared" si="114"/>
        <v>0</v>
      </c>
      <c r="U586" s="9">
        <v>0</v>
      </c>
      <c r="V586" s="9">
        <v>0</v>
      </c>
      <c r="W586" s="9">
        <f>SUM(W587:W596)</f>
        <v>0</v>
      </c>
      <c r="X586" s="9">
        <f t="shared" si="114"/>
        <v>0</v>
      </c>
      <c r="Y586" s="9">
        <f t="shared" si="114"/>
        <v>0</v>
      </c>
      <c r="Z586" s="9">
        <f t="shared" si="114"/>
        <v>0</v>
      </c>
      <c r="AA586" s="9">
        <f t="shared" si="114"/>
        <v>0</v>
      </c>
      <c r="AB586" s="9">
        <f t="shared" si="114"/>
        <v>0</v>
      </c>
      <c r="AC586" s="9">
        <f t="shared" si="114"/>
        <v>0</v>
      </c>
      <c r="AD586" s="9">
        <f t="shared" si="114"/>
        <v>0</v>
      </c>
      <c r="AE586" s="9">
        <f t="shared" si="114"/>
        <v>0</v>
      </c>
      <c r="AF586" s="9">
        <f t="shared" si="114"/>
        <v>0</v>
      </c>
      <c r="AG586" s="9">
        <f t="shared" si="114"/>
        <v>0</v>
      </c>
      <c r="AH586" s="9">
        <v>0</v>
      </c>
      <c r="AI586" s="9">
        <v>0</v>
      </c>
      <c r="AJ586" s="9">
        <f>SUM(AJ587:AJ596)</f>
        <v>0</v>
      </c>
      <c r="AK586" s="9">
        <f t="shared" si="114"/>
        <v>0</v>
      </c>
      <c r="AL586" s="9">
        <f t="shared" si="114"/>
        <v>0</v>
      </c>
      <c r="AM586" s="9">
        <f t="shared" si="114"/>
        <v>0</v>
      </c>
      <c r="AN586" s="9">
        <f t="shared" si="114"/>
        <v>0</v>
      </c>
      <c r="AO586" s="9">
        <f t="shared" si="114"/>
        <v>0</v>
      </c>
      <c r="AP586" s="9">
        <f t="shared" si="114"/>
        <v>0</v>
      </c>
      <c r="AQ586" s="9">
        <f t="shared" si="114"/>
        <v>0</v>
      </c>
      <c r="AR586" s="9">
        <f t="shared" si="114"/>
        <v>0</v>
      </c>
      <c r="AS586" s="9">
        <f t="shared" si="114"/>
        <v>0</v>
      </c>
      <c r="AT586" s="9">
        <f t="shared" si="114"/>
        <v>0</v>
      </c>
      <c r="AU586" s="9">
        <v>0</v>
      </c>
      <c r="AV586" s="9">
        <v>0</v>
      </c>
      <c r="AW586" s="9">
        <f t="shared" si="109"/>
        <v>0</v>
      </c>
    </row>
    <row r="587" spans="1:49" s="72" customFormat="1">
      <c r="A587" s="44" t="s">
        <v>1049</v>
      </c>
      <c r="B587" s="45" t="s">
        <v>817</v>
      </c>
      <c r="C587" s="45" t="s">
        <v>1549</v>
      </c>
      <c r="D587" s="452" t="s">
        <v>2906</v>
      </c>
      <c r="E587" s="367" t="s">
        <v>786</v>
      </c>
      <c r="F587" s="50"/>
      <c r="G587" s="468" t="s">
        <v>3065</v>
      </c>
      <c r="H587" s="50" t="s">
        <v>2339</v>
      </c>
      <c r="I587" s="42" t="s">
        <v>1191</v>
      </c>
      <c r="J587" s="288"/>
      <c r="K587" s="288"/>
      <c r="L587" s="288"/>
      <c r="M587" s="288"/>
      <c r="N587" s="288"/>
      <c r="O587" s="288"/>
      <c r="P587" s="288"/>
      <c r="Q587" s="288"/>
      <c r="R587" s="288"/>
      <c r="S587" s="288"/>
      <c r="T587" s="288"/>
      <c r="U587" s="288">
        <v>0</v>
      </c>
      <c r="V587" s="288">
        <v>0</v>
      </c>
      <c r="W587" s="288"/>
      <c r="X587" s="288"/>
      <c r="Y587" s="288"/>
      <c r="Z587" s="288"/>
      <c r="AA587" s="288"/>
      <c r="AB587" s="288"/>
      <c r="AC587" s="288"/>
      <c r="AD587" s="288"/>
      <c r="AE587" s="288"/>
      <c r="AF587" s="288"/>
      <c r="AG587" s="288"/>
      <c r="AH587" s="288">
        <v>0</v>
      </c>
      <c r="AI587" s="288">
        <v>0</v>
      </c>
      <c r="AJ587" s="288"/>
      <c r="AK587" s="288"/>
      <c r="AL587" s="288"/>
      <c r="AM587" s="288"/>
      <c r="AN587" s="288"/>
      <c r="AO587" s="288"/>
      <c r="AP587" s="288"/>
      <c r="AQ587" s="288"/>
      <c r="AR587" s="288"/>
      <c r="AS587" s="288"/>
      <c r="AT587" s="288"/>
      <c r="AU587" s="288">
        <v>0</v>
      </c>
      <c r="AV587" s="288">
        <v>0</v>
      </c>
      <c r="AW587" s="288">
        <f t="shared" si="109"/>
        <v>0</v>
      </c>
    </row>
    <row r="588" spans="1:49" s="72" customFormat="1">
      <c r="A588" s="44" t="s">
        <v>1049</v>
      </c>
      <c r="B588" s="45" t="s">
        <v>817</v>
      </c>
      <c r="C588" s="45" t="s">
        <v>1549</v>
      </c>
      <c r="D588" s="452" t="s">
        <v>2906</v>
      </c>
      <c r="E588" s="367" t="s">
        <v>1528</v>
      </c>
      <c r="F588" s="50"/>
      <c r="G588" s="468" t="s">
        <v>3065</v>
      </c>
      <c r="H588" s="50" t="s">
        <v>2339</v>
      </c>
      <c r="I588" s="42" t="s">
        <v>989</v>
      </c>
      <c r="J588" s="288"/>
      <c r="K588" s="288"/>
      <c r="L588" s="288"/>
      <c r="M588" s="288"/>
      <c r="N588" s="288"/>
      <c r="O588" s="288"/>
      <c r="P588" s="288"/>
      <c r="Q588" s="288"/>
      <c r="R588" s="288"/>
      <c r="S588" s="288"/>
      <c r="T588" s="288"/>
      <c r="U588" s="288">
        <v>0</v>
      </c>
      <c r="V588" s="288">
        <v>0</v>
      </c>
      <c r="W588" s="288"/>
      <c r="X588" s="288"/>
      <c r="Y588" s="288"/>
      <c r="Z588" s="288"/>
      <c r="AA588" s="288"/>
      <c r="AB588" s="288"/>
      <c r="AC588" s="288"/>
      <c r="AD588" s="288"/>
      <c r="AE588" s="288"/>
      <c r="AF588" s="288"/>
      <c r="AG588" s="288"/>
      <c r="AH588" s="288">
        <v>0</v>
      </c>
      <c r="AI588" s="288">
        <v>0</v>
      </c>
      <c r="AJ588" s="288"/>
      <c r="AK588" s="288"/>
      <c r="AL588" s="288"/>
      <c r="AM588" s="288"/>
      <c r="AN588" s="288"/>
      <c r="AO588" s="288"/>
      <c r="AP588" s="288"/>
      <c r="AQ588" s="288"/>
      <c r="AR588" s="288"/>
      <c r="AS588" s="288"/>
      <c r="AT588" s="288"/>
      <c r="AU588" s="288">
        <v>0</v>
      </c>
      <c r="AV588" s="288">
        <v>0</v>
      </c>
      <c r="AW588" s="288">
        <f t="shared" si="109"/>
        <v>0</v>
      </c>
    </row>
    <row r="589" spans="1:49" s="72" customFormat="1">
      <c r="A589" s="44" t="s">
        <v>1049</v>
      </c>
      <c r="B589" s="45" t="s">
        <v>817</v>
      </c>
      <c r="C589" s="45" t="s">
        <v>1549</v>
      </c>
      <c r="D589" s="452" t="s">
        <v>2906</v>
      </c>
      <c r="E589" s="367" t="s">
        <v>1679</v>
      </c>
      <c r="F589" s="50"/>
      <c r="G589" s="468" t="s">
        <v>3065</v>
      </c>
      <c r="H589" s="50" t="s">
        <v>2339</v>
      </c>
      <c r="I589" s="42" t="s">
        <v>1048</v>
      </c>
      <c r="J589" s="288"/>
      <c r="K589" s="288"/>
      <c r="L589" s="288"/>
      <c r="M589" s="288"/>
      <c r="N589" s="288"/>
      <c r="O589" s="288"/>
      <c r="P589" s="288"/>
      <c r="Q589" s="288"/>
      <c r="R589" s="288"/>
      <c r="S589" s="288"/>
      <c r="T589" s="288"/>
      <c r="U589" s="288">
        <v>0</v>
      </c>
      <c r="V589" s="288">
        <v>0</v>
      </c>
      <c r="W589" s="288"/>
      <c r="X589" s="288"/>
      <c r="Y589" s="288"/>
      <c r="Z589" s="288"/>
      <c r="AA589" s="288"/>
      <c r="AB589" s="288"/>
      <c r="AC589" s="288"/>
      <c r="AD589" s="288"/>
      <c r="AE589" s="288"/>
      <c r="AF589" s="288"/>
      <c r="AG589" s="288"/>
      <c r="AH589" s="288">
        <v>0</v>
      </c>
      <c r="AI589" s="288">
        <v>0</v>
      </c>
      <c r="AJ589" s="288"/>
      <c r="AK589" s="288"/>
      <c r="AL589" s="288"/>
      <c r="AM589" s="288"/>
      <c r="AN589" s="288"/>
      <c r="AO589" s="288"/>
      <c r="AP589" s="288"/>
      <c r="AQ589" s="288"/>
      <c r="AR589" s="288"/>
      <c r="AS589" s="288"/>
      <c r="AT589" s="288"/>
      <c r="AU589" s="288">
        <v>0</v>
      </c>
      <c r="AV589" s="288">
        <v>0</v>
      </c>
      <c r="AW589" s="288">
        <f t="shared" si="109"/>
        <v>0</v>
      </c>
    </row>
    <row r="590" spans="1:49" s="393" customFormat="1" ht="18" customHeight="1">
      <c r="A590" s="386" t="s">
        <v>1049</v>
      </c>
      <c r="B590" s="387" t="s">
        <v>817</v>
      </c>
      <c r="C590" s="387" t="s">
        <v>1549</v>
      </c>
      <c r="D590" s="470" t="s">
        <v>2906</v>
      </c>
      <c r="E590" s="388" t="s">
        <v>787</v>
      </c>
      <c r="F590" s="389"/>
      <c r="G590" s="471" t="s">
        <v>3065</v>
      </c>
      <c r="H590" s="389" t="s">
        <v>2339</v>
      </c>
      <c r="I590" s="390" t="s">
        <v>3117</v>
      </c>
      <c r="J590" s="392"/>
      <c r="K590" s="392"/>
      <c r="L590" s="392"/>
      <c r="M590" s="392"/>
      <c r="N590" s="392"/>
      <c r="O590" s="392"/>
      <c r="P590" s="392"/>
      <c r="Q590" s="392"/>
      <c r="R590" s="392"/>
      <c r="S590" s="392"/>
      <c r="T590" s="392"/>
      <c r="U590" s="392">
        <v>0</v>
      </c>
      <c r="V590" s="392">
        <v>0</v>
      </c>
      <c r="W590" s="392"/>
      <c r="X590" s="392"/>
      <c r="Y590" s="392"/>
      <c r="Z590" s="392"/>
      <c r="AA590" s="392"/>
      <c r="AB590" s="392"/>
      <c r="AC590" s="392"/>
      <c r="AD590" s="392"/>
      <c r="AE590" s="392"/>
      <c r="AF590" s="392"/>
      <c r="AG590" s="392"/>
      <c r="AH590" s="392">
        <v>0</v>
      </c>
      <c r="AI590" s="392">
        <v>0</v>
      </c>
      <c r="AJ590" s="392"/>
      <c r="AK590" s="392"/>
      <c r="AL590" s="392"/>
      <c r="AM590" s="392"/>
      <c r="AN590" s="392"/>
      <c r="AO590" s="392"/>
      <c r="AP590" s="392"/>
      <c r="AQ590" s="392"/>
      <c r="AR590" s="392"/>
      <c r="AS590" s="392"/>
      <c r="AT590" s="392"/>
      <c r="AU590" s="392">
        <v>0</v>
      </c>
      <c r="AV590" s="392">
        <v>0</v>
      </c>
      <c r="AW590" s="392">
        <f t="shared" si="109"/>
        <v>0</v>
      </c>
    </row>
    <row r="591" spans="1:49" s="72" customFormat="1">
      <c r="A591" s="44" t="s">
        <v>1049</v>
      </c>
      <c r="B591" s="45" t="s">
        <v>817</v>
      </c>
      <c r="C591" s="45" t="s">
        <v>1549</v>
      </c>
      <c r="D591" s="452" t="s">
        <v>2906</v>
      </c>
      <c r="E591" s="367" t="s">
        <v>1116</v>
      </c>
      <c r="F591" s="50"/>
      <c r="G591" s="468" t="s">
        <v>3065</v>
      </c>
      <c r="H591" s="50" t="s">
        <v>2339</v>
      </c>
      <c r="I591" s="42" t="s">
        <v>1487</v>
      </c>
      <c r="J591" s="288"/>
      <c r="K591" s="288"/>
      <c r="L591" s="288"/>
      <c r="M591" s="288"/>
      <c r="N591" s="288"/>
      <c r="O591" s="288"/>
      <c r="P591" s="288"/>
      <c r="Q591" s="288"/>
      <c r="R591" s="288"/>
      <c r="S591" s="288"/>
      <c r="T591" s="288"/>
      <c r="U591" s="288">
        <v>0</v>
      </c>
      <c r="V591" s="288">
        <v>0</v>
      </c>
      <c r="W591" s="288"/>
      <c r="X591" s="288"/>
      <c r="Y591" s="288"/>
      <c r="Z591" s="288"/>
      <c r="AA591" s="288"/>
      <c r="AB591" s="288"/>
      <c r="AC591" s="288"/>
      <c r="AD591" s="288"/>
      <c r="AE591" s="288"/>
      <c r="AF591" s="288"/>
      <c r="AG591" s="288"/>
      <c r="AH591" s="288">
        <v>0</v>
      </c>
      <c r="AI591" s="288">
        <v>0</v>
      </c>
      <c r="AJ591" s="288"/>
      <c r="AK591" s="288"/>
      <c r="AL591" s="288"/>
      <c r="AM591" s="288"/>
      <c r="AN591" s="288"/>
      <c r="AO591" s="288"/>
      <c r="AP591" s="288"/>
      <c r="AQ591" s="288"/>
      <c r="AR591" s="288"/>
      <c r="AS591" s="288"/>
      <c r="AT591" s="288"/>
      <c r="AU591" s="288">
        <v>0</v>
      </c>
      <c r="AV591" s="288">
        <v>0</v>
      </c>
      <c r="AW591" s="288">
        <f t="shared" si="109"/>
        <v>0</v>
      </c>
    </row>
    <row r="592" spans="1:49" s="72" customFormat="1">
      <c r="A592" s="44" t="s">
        <v>1049</v>
      </c>
      <c r="B592" s="45" t="s">
        <v>817</v>
      </c>
      <c r="C592" s="45" t="s">
        <v>1549</v>
      </c>
      <c r="D592" s="452" t="s">
        <v>2906</v>
      </c>
      <c r="E592" s="367" t="s">
        <v>1703</v>
      </c>
      <c r="F592" s="50"/>
      <c r="G592" s="468" t="s">
        <v>3065</v>
      </c>
      <c r="H592" s="50" t="s">
        <v>2339</v>
      </c>
      <c r="I592" s="42" t="s">
        <v>1047</v>
      </c>
      <c r="J592" s="288"/>
      <c r="K592" s="288"/>
      <c r="L592" s="288"/>
      <c r="M592" s="288"/>
      <c r="N592" s="288"/>
      <c r="O592" s="288"/>
      <c r="P592" s="288"/>
      <c r="Q592" s="288"/>
      <c r="R592" s="288"/>
      <c r="S592" s="288"/>
      <c r="T592" s="288"/>
      <c r="U592" s="288">
        <v>0</v>
      </c>
      <c r="V592" s="288">
        <v>0</v>
      </c>
      <c r="W592" s="288"/>
      <c r="X592" s="288"/>
      <c r="Y592" s="288"/>
      <c r="Z592" s="288"/>
      <c r="AA592" s="288"/>
      <c r="AB592" s="288"/>
      <c r="AC592" s="288"/>
      <c r="AD592" s="288"/>
      <c r="AE592" s="288"/>
      <c r="AF592" s="288"/>
      <c r="AG592" s="288"/>
      <c r="AH592" s="288">
        <v>0</v>
      </c>
      <c r="AI592" s="288">
        <v>0</v>
      </c>
      <c r="AJ592" s="288"/>
      <c r="AK592" s="288"/>
      <c r="AL592" s="288"/>
      <c r="AM592" s="288"/>
      <c r="AN592" s="288"/>
      <c r="AO592" s="288"/>
      <c r="AP592" s="288"/>
      <c r="AQ592" s="288"/>
      <c r="AR592" s="288"/>
      <c r="AS592" s="288"/>
      <c r="AT592" s="288"/>
      <c r="AU592" s="288">
        <v>0</v>
      </c>
      <c r="AV592" s="288">
        <v>0</v>
      </c>
      <c r="AW592" s="288">
        <f t="shared" si="109"/>
        <v>0</v>
      </c>
    </row>
    <row r="593" spans="1:49" s="72" customFormat="1">
      <c r="A593" s="44" t="s">
        <v>1049</v>
      </c>
      <c r="B593" s="45" t="s">
        <v>817</v>
      </c>
      <c r="C593" s="45" t="s">
        <v>1549</v>
      </c>
      <c r="D593" s="452" t="s">
        <v>2906</v>
      </c>
      <c r="E593" s="367" t="s">
        <v>826</v>
      </c>
      <c r="F593" s="50"/>
      <c r="G593" s="468" t="s">
        <v>3065</v>
      </c>
      <c r="H593" s="50" t="s">
        <v>2339</v>
      </c>
      <c r="I593" s="42" t="s">
        <v>935</v>
      </c>
      <c r="J593" s="288"/>
      <c r="K593" s="288"/>
      <c r="L593" s="288"/>
      <c r="M593" s="288"/>
      <c r="N593" s="288"/>
      <c r="O593" s="288"/>
      <c r="P593" s="288"/>
      <c r="Q593" s="288"/>
      <c r="R593" s="288"/>
      <c r="S593" s="288"/>
      <c r="T593" s="288"/>
      <c r="U593" s="288">
        <v>0</v>
      </c>
      <c r="V593" s="288">
        <v>0</v>
      </c>
      <c r="W593" s="288"/>
      <c r="X593" s="288"/>
      <c r="Y593" s="288"/>
      <c r="Z593" s="288"/>
      <c r="AA593" s="288"/>
      <c r="AB593" s="288"/>
      <c r="AC593" s="288"/>
      <c r="AD593" s="288"/>
      <c r="AE593" s="288"/>
      <c r="AF593" s="288"/>
      <c r="AG593" s="288"/>
      <c r="AH593" s="288">
        <v>0</v>
      </c>
      <c r="AI593" s="288">
        <v>0</v>
      </c>
      <c r="AJ593" s="288"/>
      <c r="AK593" s="288"/>
      <c r="AL593" s="288"/>
      <c r="AM593" s="288"/>
      <c r="AN593" s="288"/>
      <c r="AO593" s="288"/>
      <c r="AP593" s="288"/>
      <c r="AQ593" s="288"/>
      <c r="AR593" s="288"/>
      <c r="AS593" s="288"/>
      <c r="AT593" s="288"/>
      <c r="AU593" s="288">
        <v>0</v>
      </c>
      <c r="AV593" s="288">
        <v>0</v>
      </c>
      <c r="AW593" s="288">
        <f t="shared" si="109"/>
        <v>0</v>
      </c>
    </row>
    <row r="594" spans="1:49" s="72" customFormat="1">
      <c r="A594" s="44" t="s">
        <v>1049</v>
      </c>
      <c r="B594" s="45" t="s">
        <v>817</v>
      </c>
      <c r="C594" s="45" t="s">
        <v>1549</v>
      </c>
      <c r="D594" s="452" t="s">
        <v>2906</v>
      </c>
      <c r="E594" s="367" t="s">
        <v>1115</v>
      </c>
      <c r="F594" s="50"/>
      <c r="G594" s="468" t="s">
        <v>3065</v>
      </c>
      <c r="H594" s="50" t="s">
        <v>2339</v>
      </c>
      <c r="I594" s="42" t="s">
        <v>990</v>
      </c>
      <c r="J594" s="288"/>
      <c r="K594" s="288"/>
      <c r="L594" s="288"/>
      <c r="M594" s="288"/>
      <c r="N594" s="288"/>
      <c r="O594" s="288"/>
      <c r="P594" s="288"/>
      <c r="Q594" s="288"/>
      <c r="R594" s="288"/>
      <c r="S594" s="288"/>
      <c r="T594" s="288"/>
      <c r="U594" s="288">
        <v>0</v>
      </c>
      <c r="V594" s="288">
        <v>0</v>
      </c>
      <c r="W594" s="288"/>
      <c r="X594" s="288"/>
      <c r="Y594" s="288"/>
      <c r="Z594" s="288"/>
      <c r="AA594" s="288"/>
      <c r="AB594" s="288"/>
      <c r="AC594" s="288"/>
      <c r="AD594" s="288"/>
      <c r="AE594" s="288"/>
      <c r="AF594" s="288"/>
      <c r="AG594" s="288"/>
      <c r="AH594" s="288">
        <v>0</v>
      </c>
      <c r="AI594" s="288">
        <v>0</v>
      </c>
      <c r="AJ594" s="288"/>
      <c r="AK594" s="288"/>
      <c r="AL594" s="288"/>
      <c r="AM594" s="288"/>
      <c r="AN594" s="288"/>
      <c r="AO594" s="288"/>
      <c r="AP594" s="288"/>
      <c r="AQ594" s="288"/>
      <c r="AR594" s="288"/>
      <c r="AS594" s="288"/>
      <c r="AT594" s="288"/>
      <c r="AU594" s="288">
        <v>0</v>
      </c>
      <c r="AV594" s="288">
        <v>0</v>
      </c>
      <c r="AW594" s="288">
        <f t="shared" si="109"/>
        <v>0</v>
      </c>
    </row>
    <row r="595" spans="1:49" s="72" customFormat="1">
      <c r="A595" s="44" t="s">
        <v>1049</v>
      </c>
      <c r="B595" s="45" t="s">
        <v>817</v>
      </c>
      <c r="C595" s="45" t="s">
        <v>1549</v>
      </c>
      <c r="D595" s="452" t="s">
        <v>2906</v>
      </c>
      <c r="E595" s="367" t="s">
        <v>1677</v>
      </c>
      <c r="F595" s="50"/>
      <c r="G595" s="468" t="s">
        <v>3065</v>
      </c>
      <c r="H595" s="50" t="s">
        <v>2339</v>
      </c>
      <c r="I595" s="42" t="s">
        <v>2577</v>
      </c>
      <c r="J595" s="288"/>
      <c r="K595" s="288"/>
      <c r="L595" s="288"/>
      <c r="M595" s="288"/>
      <c r="N595" s="288"/>
      <c r="O595" s="288"/>
      <c r="P595" s="288"/>
      <c r="Q595" s="288"/>
      <c r="R595" s="288"/>
      <c r="S595" s="288"/>
      <c r="T595" s="288"/>
      <c r="U595" s="288">
        <v>0</v>
      </c>
      <c r="V595" s="288">
        <v>0</v>
      </c>
      <c r="W595" s="288"/>
      <c r="X595" s="288"/>
      <c r="Y595" s="288"/>
      <c r="Z595" s="288"/>
      <c r="AA595" s="288"/>
      <c r="AB595" s="288"/>
      <c r="AC595" s="288"/>
      <c r="AD595" s="288"/>
      <c r="AE595" s="288"/>
      <c r="AF595" s="288"/>
      <c r="AG595" s="288"/>
      <c r="AH595" s="288">
        <v>0</v>
      </c>
      <c r="AI595" s="288">
        <v>0</v>
      </c>
      <c r="AJ595" s="288"/>
      <c r="AK595" s="288"/>
      <c r="AL595" s="288"/>
      <c r="AM595" s="288"/>
      <c r="AN595" s="288"/>
      <c r="AO595" s="288"/>
      <c r="AP595" s="288"/>
      <c r="AQ595" s="288"/>
      <c r="AR595" s="288"/>
      <c r="AS595" s="288"/>
      <c r="AT595" s="288"/>
      <c r="AU595" s="288">
        <v>0</v>
      </c>
      <c r="AV595" s="288">
        <v>0</v>
      </c>
      <c r="AW595" s="288">
        <f t="shared" si="109"/>
        <v>0</v>
      </c>
    </row>
    <row r="596" spans="1:49">
      <c r="A596" s="44" t="s">
        <v>1049</v>
      </c>
      <c r="B596" s="45" t="s">
        <v>817</v>
      </c>
      <c r="C596" s="45" t="s">
        <v>1549</v>
      </c>
      <c r="D596" s="452" t="s">
        <v>2906</v>
      </c>
      <c r="E596" s="367" t="s">
        <v>1677</v>
      </c>
      <c r="F596" s="50" t="s">
        <v>85</v>
      </c>
      <c r="G596" s="468" t="s">
        <v>3065</v>
      </c>
      <c r="H596" s="50" t="s">
        <v>2339</v>
      </c>
      <c r="I596" s="42" t="s">
        <v>25</v>
      </c>
      <c r="J596" s="288"/>
      <c r="K596" s="288"/>
      <c r="L596" s="288"/>
      <c r="M596" s="288"/>
      <c r="N596" s="288"/>
      <c r="O596" s="288"/>
      <c r="P596" s="288"/>
      <c r="Q596" s="288"/>
      <c r="R596" s="288"/>
      <c r="S596" s="288"/>
      <c r="T596" s="288"/>
      <c r="U596" s="288">
        <v>0</v>
      </c>
      <c r="V596" s="288">
        <v>0</v>
      </c>
      <c r="W596" s="288"/>
      <c r="X596" s="288"/>
      <c r="Y596" s="288"/>
      <c r="Z596" s="288"/>
      <c r="AA596" s="288"/>
      <c r="AB596" s="288"/>
      <c r="AC596" s="288"/>
      <c r="AD596" s="288"/>
      <c r="AE596" s="288"/>
      <c r="AF596" s="288"/>
      <c r="AG596" s="288"/>
      <c r="AH596" s="288">
        <v>0</v>
      </c>
      <c r="AI596" s="288">
        <v>0</v>
      </c>
      <c r="AJ596" s="288"/>
      <c r="AK596" s="288"/>
      <c r="AL596" s="288"/>
      <c r="AM596" s="288"/>
      <c r="AN596" s="288"/>
      <c r="AO596" s="288"/>
      <c r="AP596" s="288"/>
      <c r="AQ596" s="288"/>
      <c r="AR596" s="288"/>
      <c r="AS596" s="288"/>
      <c r="AT596" s="288"/>
      <c r="AU596" s="288">
        <v>0</v>
      </c>
      <c r="AV596" s="288">
        <v>0</v>
      </c>
      <c r="AW596" s="288">
        <f t="shared" si="109"/>
        <v>0</v>
      </c>
    </row>
    <row r="597" spans="1:49" s="72" customFormat="1">
      <c r="A597" s="48"/>
      <c r="B597" s="42"/>
      <c r="C597" s="42"/>
      <c r="D597" s="42"/>
      <c r="E597" s="531"/>
      <c r="F597" s="50"/>
      <c r="G597" s="50"/>
      <c r="H597" s="50"/>
      <c r="I597" s="49" t="s">
        <v>3</v>
      </c>
      <c r="J597" s="139">
        <f>SUM(J598)</f>
        <v>0</v>
      </c>
      <c r="K597" s="139">
        <f t="shared" ref="K597:AT597" si="115">SUM(K598)</f>
        <v>0</v>
      </c>
      <c r="L597" s="139">
        <f t="shared" si="115"/>
        <v>0</v>
      </c>
      <c r="M597" s="139">
        <f t="shared" si="115"/>
        <v>0</v>
      </c>
      <c r="N597" s="139">
        <f t="shared" si="115"/>
        <v>0</v>
      </c>
      <c r="O597" s="139">
        <f t="shared" si="115"/>
        <v>0</v>
      </c>
      <c r="P597" s="139">
        <f t="shared" si="115"/>
        <v>0</v>
      </c>
      <c r="Q597" s="139">
        <f t="shared" si="115"/>
        <v>0</v>
      </c>
      <c r="R597" s="139">
        <f t="shared" si="115"/>
        <v>0</v>
      </c>
      <c r="S597" s="139">
        <f t="shared" si="115"/>
        <v>0</v>
      </c>
      <c r="T597" s="139">
        <f t="shared" si="115"/>
        <v>0</v>
      </c>
      <c r="U597" s="139">
        <v>0</v>
      </c>
      <c r="V597" s="139">
        <v>0</v>
      </c>
      <c r="W597" s="139">
        <f>SUM(W598)</f>
        <v>0</v>
      </c>
      <c r="X597" s="139">
        <f t="shared" si="115"/>
        <v>0</v>
      </c>
      <c r="Y597" s="139">
        <f t="shared" si="115"/>
        <v>0</v>
      </c>
      <c r="Z597" s="139">
        <f t="shared" si="115"/>
        <v>0</v>
      </c>
      <c r="AA597" s="139">
        <f t="shared" si="115"/>
        <v>0</v>
      </c>
      <c r="AB597" s="139">
        <f t="shared" si="115"/>
        <v>0</v>
      </c>
      <c r="AC597" s="139">
        <f t="shared" si="115"/>
        <v>0</v>
      </c>
      <c r="AD597" s="139">
        <f t="shared" si="115"/>
        <v>0</v>
      </c>
      <c r="AE597" s="139">
        <f t="shared" si="115"/>
        <v>0</v>
      </c>
      <c r="AF597" s="139">
        <f t="shared" si="115"/>
        <v>0</v>
      </c>
      <c r="AG597" s="139">
        <f t="shared" si="115"/>
        <v>0</v>
      </c>
      <c r="AH597" s="139">
        <v>0</v>
      </c>
      <c r="AI597" s="139">
        <v>0</v>
      </c>
      <c r="AJ597" s="139">
        <f>SUM(AJ598)</f>
        <v>0</v>
      </c>
      <c r="AK597" s="139">
        <f t="shared" si="115"/>
        <v>0</v>
      </c>
      <c r="AL597" s="139">
        <f t="shared" si="115"/>
        <v>0</v>
      </c>
      <c r="AM597" s="139">
        <f t="shared" si="115"/>
        <v>0</v>
      </c>
      <c r="AN597" s="139">
        <f t="shared" si="115"/>
        <v>0</v>
      </c>
      <c r="AO597" s="139">
        <f t="shared" si="115"/>
        <v>0</v>
      </c>
      <c r="AP597" s="139">
        <f t="shared" si="115"/>
        <v>0</v>
      </c>
      <c r="AQ597" s="139">
        <f t="shared" si="115"/>
        <v>0</v>
      </c>
      <c r="AR597" s="139">
        <f t="shared" si="115"/>
        <v>0</v>
      </c>
      <c r="AS597" s="139">
        <f t="shared" si="115"/>
        <v>0</v>
      </c>
      <c r="AT597" s="139">
        <f t="shared" si="115"/>
        <v>0</v>
      </c>
      <c r="AU597" s="139">
        <v>0</v>
      </c>
      <c r="AV597" s="139">
        <v>0</v>
      </c>
      <c r="AW597" s="139">
        <f t="shared" si="109"/>
        <v>0</v>
      </c>
    </row>
    <row r="598" spans="1:49" s="72" customFormat="1">
      <c r="A598" s="44" t="s">
        <v>1049</v>
      </c>
      <c r="B598" s="45" t="s">
        <v>817</v>
      </c>
      <c r="C598" s="45" t="s">
        <v>1549</v>
      </c>
      <c r="D598" s="452" t="s">
        <v>2906</v>
      </c>
      <c r="E598" s="54" t="s">
        <v>833</v>
      </c>
      <c r="F598" s="50"/>
      <c r="G598" s="50"/>
      <c r="H598" s="50"/>
      <c r="I598" s="53" t="s">
        <v>1</v>
      </c>
      <c r="J598" s="19">
        <f>SUM(J599,J602)</f>
        <v>0</v>
      </c>
      <c r="K598" s="19">
        <f t="shared" ref="K598:AT598" si="116">SUM(K599,K602)</f>
        <v>0</v>
      </c>
      <c r="L598" s="19">
        <f t="shared" si="116"/>
        <v>0</v>
      </c>
      <c r="M598" s="19">
        <f t="shared" si="116"/>
        <v>0</v>
      </c>
      <c r="N598" s="19">
        <f t="shared" si="116"/>
        <v>0</v>
      </c>
      <c r="O598" s="19">
        <f t="shared" si="116"/>
        <v>0</v>
      </c>
      <c r="P598" s="19">
        <f t="shared" si="116"/>
        <v>0</v>
      </c>
      <c r="Q598" s="19">
        <f t="shared" si="116"/>
        <v>0</v>
      </c>
      <c r="R598" s="19">
        <f t="shared" si="116"/>
        <v>0</v>
      </c>
      <c r="S598" s="19">
        <f t="shared" si="116"/>
        <v>0</v>
      </c>
      <c r="T598" s="19">
        <f t="shared" si="116"/>
        <v>0</v>
      </c>
      <c r="U598" s="19">
        <v>0</v>
      </c>
      <c r="V598" s="19">
        <v>0</v>
      </c>
      <c r="W598" s="19">
        <f>SUM(W599,W602)</f>
        <v>0</v>
      </c>
      <c r="X598" s="19">
        <f t="shared" si="116"/>
        <v>0</v>
      </c>
      <c r="Y598" s="19">
        <f t="shared" si="116"/>
        <v>0</v>
      </c>
      <c r="Z598" s="19">
        <f t="shared" si="116"/>
        <v>0</v>
      </c>
      <c r="AA598" s="19">
        <f t="shared" si="116"/>
        <v>0</v>
      </c>
      <c r="AB598" s="19">
        <f t="shared" si="116"/>
        <v>0</v>
      </c>
      <c r="AC598" s="19">
        <f t="shared" si="116"/>
        <v>0</v>
      </c>
      <c r="AD598" s="19">
        <f t="shared" si="116"/>
        <v>0</v>
      </c>
      <c r="AE598" s="19">
        <f t="shared" si="116"/>
        <v>0</v>
      </c>
      <c r="AF598" s="19">
        <f t="shared" si="116"/>
        <v>0</v>
      </c>
      <c r="AG598" s="19">
        <f t="shared" si="116"/>
        <v>0</v>
      </c>
      <c r="AH598" s="19">
        <v>0</v>
      </c>
      <c r="AI598" s="19">
        <v>0</v>
      </c>
      <c r="AJ598" s="19">
        <f>SUM(AJ599,AJ602)</f>
        <v>0</v>
      </c>
      <c r="AK598" s="19">
        <f t="shared" si="116"/>
        <v>0</v>
      </c>
      <c r="AL598" s="19">
        <f t="shared" si="116"/>
        <v>0</v>
      </c>
      <c r="AM598" s="19">
        <f t="shared" si="116"/>
        <v>0</v>
      </c>
      <c r="AN598" s="19">
        <f t="shared" si="116"/>
        <v>0</v>
      </c>
      <c r="AO598" s="19">
        <f t="shared" si="116"/>
        <v>0</v>
      </c>
      <c r="AP598" s="19">
        <f t="shared" si="116"/>
        <v>0</v>
      </c>
      <c r="AQ598" s="19">
        <f t="shared" si="116"/>
        <v>0</v>
      </c>
      <c r="AR598" s="19">
        <f t="shared" si="116"/>
        <v>0</v>
      </c>
      <c r="AS598" s="19">
        <f t="shared" si="116"/>
        <v>0</v>
      </c>
      <c r="AT598" s="19">
        <f t="shared" si="116"/>
        <v>0</v>
      </c>
      <c r="AU598" s="19">
        <v>0</v>
      </c>
      <c r="AV598" s="19">
        <v>0</v>
      </c>
      <c r="AW598" s="19">
        <f t="shared" si="109"/>
        <v>0</v>
      </c>
    </row>
    <row r="599" spans="1:49" s="72" customFormat="1">
      <c r="A599" s="44" t="s">
        <v>1049</v>
      </c>
      <c r="B599" s="45" t="s">
        <v>817</v>
      </c>
      <c r="C599" s="45" t="s">
        <v>1549</v>
      </c>
      <c r="D599" s="452" t="s">
        <v>2906</v>
      </c>
      <c r="E599" s="94" t="s">
        <v>1678</v>
      </c>
      <c r="F599" s="50" t="s">
        <v>2894</v>
      </c>
      <c r="G599" s="50"/>
      <c r="H599" s="50"/>
      <c r="I599" s="74" t="s">
        <v>2578</v>
      </c>
      <c r="J599" s="19">
        <f>SUM(J600:J601)</f>
        <v>0</v>
      </c>
      <c r="K599" s="19">
        <f t="shared" ref="K599:AT599" si="117">SUM(K600:K601)</f>
        <v>0</v>
      </c>
      <c r="L599" s="19">
        <f t="shared" si="117"/>
        <v>0</v>
      </c>
      <c r="M599" s="19">
        <f t="shared" si="117"/>
        <v>0</v>
      </c>
      <c r="N599" s="19">
        <f t="shared" si="117"/>
        <v>0</v>
      </c>
      <c r="O599" s="19">
        <f t="shared" si="117"/>
        <v>0</v>
      </c>
      <c r="P599" s="19">
        <f t="shared" si="117"/>
        <v>0</v>
      </c>
      <c r="Q599" s="19">
        <f t="shared" si="117"/>
        <v>0</v>
      </c>
      <c r="R599" s="19">
        <f t="shared" si="117"/>
        <v>0</v>
      </c>
      <c r="S599" s="19">
        <f t="shared" si="117"/>
        <v>0</v>
      </c>
      <c r="T599" s="19">
        <f t="shared" si="117"/>
        <v>0</v>
      </c>
      <c r="U599" s="19">
        <v>0</v>
      </c>
      <c r="V599" s="19">
        <v>0</v>
      </c>
      <c r="W599" s="19">
        <f>SUM(W600:W601)</f>
        <v>0</v>
      </c>
      <c r="X599" s="19">
        <f t="shared" si="117"/>
        <v>0</v>
      </c>
      <c r="Y599" s="19">
        <f t="shared" si="117"/>
        <v>0</v>
      </c>
      <c r="Z599" s="19">
        <f t="shared" si="117"/>
        <v>0</v>
      </c>
      <c r="AA599" s="19">
        <f t="shared" si="117"/>
        <v>0</v>
      </c>
      <c r="AB599" s="19">
        <f t="shared" si="117"/>
        <v>0</v>
      </c>
      <c r="AC599" s="19">
        <f t="shared" si="117"/>
        <v>0</v>
      </c>
      <c r="AD599" s="19">
        <f t="shared" si="117"/>
        <v>0</v>
      </c>
      <c r="AE599" s="19">
        <f t="shared" si="117"/>
        <v>0</v>
      </c>
      <c r="AF599" s="19">
        <f t="shared" si="117"/>
        <v>0</v>
      </c>
      <c r="AG599" s="19">
        <f t="shared" si="117"/>
        <v>0</v>
      </c>
      <c r="AH599" s="19">
        <v>0</v>
      </c>
      <c r="AI599" s="19">
        <v>0</v>
      </c>
      <c r="AJ599" s="19">
        <f>SUM(AJ600:AJ601)</f>
        <v>0</v>
      </c>
      <c r="AK599" s="19">
        <f t="shared" si="117"/>
        <v>0</v>
      </c>
      <c r="AL599" s="19">
        <f t="shared" si="117"/>
        <v>0</v>
      </c>
      <c r="AM599" s="19">
        <f t="shared" si="117"/>
        <v>0</v>
      </c>
      <c r="AN599" s="19">
        <f t="shared" si="117"/>
        <v>0</v>
      </c>
      <c r="AO599" s="19">
        <f t="shared" si="117"/>
        <v>0</v>
      </c>
      <c r="AP599" s="19">
        <f t="shared" si="117"/>
        <v>0</v>
      </c>
      <c r="AQ599" s="19">
        <f t="shared" si="117"/>
        <v>0</v>
      </c>
      <c r="AR599" s="19">
        <f t="shared" si="117"/>
        <v>0</v>
      </c>
      <c r="AS599" s="19">
        <f t="shared" si="117"/>
        <v>0</v>
      </c>
      <c r="AT599" s="19">
        <f t="shared" si="117"/>
        <v>0</v>
      </c>
      <c r="AU599" s="19">
        <v>0</v>
      </c>
      <c r="AV599" s="19">
        <v>0</v>
      </c>
      <c r="AW599" s="19">
        <f t="shared" si="109"/>
        <v>0</v>
      </c>
    </row>
    <row r="600" spans="1:49" s="72" customFormat="1">
      <c r="A600" s="44" t="s">
        <v>1049</v>
      </c>
      <c r="B600" s="45" t="s">
        <v>817</v>
      </c>
      <c r="C600" s="45" t="s">
        <v>1549</v>
      </c>
      <c r="D600" s="452" t="s">
        <v>2906</v>
      </c>
      <c r="E600" s="94" t="s">
        <v>1678</v>
      </c>
      <c r="F600" s="50" t="s">
        <v>660</v>
      </c>
      <c r="G600" s="468" t="s">
        <v>3066</v>
      </c>
      <c r="H600" s="50" t="s">
        <v>2341</v>
      </c>
      <c r="I600" s="42" t="s">
        <v>2657</v>
      </c>
      <c r="J600" s="288"/>
      <c r="K600" s="288"/>
      <c r="L600" s="288"/>
      <c r="M600" s="288"/>
      <c r="N600" s="288"/>
      <c r="O600" s="288"/>
      <c r="P600" s="288"/>
      <c r="Q600" s="288"/>
      <c r="R600" s="288"/>
      <c r="S600" s="288"/>
      <c r="T600" s="288"/>
      <c r="U600" s="288">
        <v>0</v>
      </c>
      <c r="V600" s="288">
        <v>0</v>
      </c>
      <c r="W600" s="288"/>
      <c r="X600" s="288"/>
      <c r="Y600" s="288"/>
      <c r="Z600" s="288"/>
      <c r="AA600" s="288"/>
      <c r="AB600" s="288"/>
      <c r="AC600" s="288"/>
      <c r="AD600" s="288"/>
      <c r="AE600" s="288"/>
      <c r="AF600" s="288"/>
      <c r="AG600" s="288"/>
      <c r="AH600" s="288">
        <v>0</v>
      </c>
      <c r="AI600" s="288">
        <v>0</v>
      </c>
      <c r="AJ600" s="288"/>
      <c r="AK600" s="288"/>
      <c r="AL600" s="288"/>
      <c r="AM600" s="288"/>
      <c r="AN600" s="288"/>
      <c r="AO600" s="288"/>
      <c r="AP600" s="288"/>
      <c r="AQ600" s="288"/>
      <c r="AR600" s="288"/>
      <c r="AS600" s="288"/>
      <c r="AT600" s="288"/>
      <c r="AU600" s="288">
        <v>0</v>
      </c>
      <c r="AV600" s="288">
        <v>0</v>
      </c>
      <c r="AW600" s="288">
        <f t="shared" si="109"/>
        <v>0</v>
      </c>
    </row>
    <row r="601" spans="1:49" s="393" customFormat="1" ht="18" customHeight="1">
      <c r="A601" s="386" t="s">
        <v>1049</v>
      </c>
      <c r="B601" s="387" t="s">
        <v>817</v>
      </c>
      <c r="C601" s="387" t="s">
        <v>1549</v>
      </c>
      <c r="D601" s="470" t="s">
        <v>2906</v>
      </c>
      <c r="E601" s="388" t="s">
        <v>1678</v>
      </c>
      <c r="F601" s="389" t="s">
        <v>1442</v>
      </c>
      <c r="G601" s="471" t="s">
        <v>3066</v>
      </c>
      <c r="H601" s="389" t="s">
        <v>2341</v>
      </c>
      <c r="I601" s="390" t="s">
        <v>3118</v>
      </c>
      <c r="J601" s="392"/>
      <c r="K601" s="392"/>
      <c r="L601" s="392"/>
      <c r="M601" s="392"/>
      <c r="N601" s="392"/>
      <c r="O601" s="392"/>
      <c r="P601" s="392"/>
      <c r="Q601" s="392"/>
      <c r="R601" s="392"/>
      <c r="S601" s="392"/>
      <c r="T601" s="392"/>
      <c r="U601" s="392">
        <v>0</v>
      </c>
      <c r="V601" s="392">
        <v>0</v>
      </c>
      <c r="W601" s="392"/>
      <c r="X601" s="392"/>
      <c r="Y601" s="392"/>
      <c r="Z601" s="392"/>
      <c r="AA601" s="392"/>
      <c r="AB601" s="392"/>
      <c r="AC601" s="392"/>
      <c r="AD601" s="392"/>
      <c r="AE601" s="392"/>
      <c r="AF601" s="392"/>
      <c r="AG601" s="392"/>
      <c r="AH601" s="392">
        <v>0</v>
      </c>
      <c r="AI601" s="392">
        <v>0</v>
      </c>
      <c r="AJ601" s="392"/>
      <c r="AK601" s="392"/>
      <c r="AL601" s="392"/>
      <c r="AM601" s="392"/>
      <c r="AN601" s="392"/>
      <c r="AO601" s="392"/>
      <c r="AP601" s="392"/>
      <c r="AQ601" s="392"/>
      <c r="AR601" s="392"/>
      <c r="AS601" s="392"/>
      <c r="AT601" s="392"/>
      <c r="AU601" s="392">
        <v>0</v>
      </c>
      <c r="AV601" s="392">
        <v>0</v>
      </c>
      <c r="AW601" s="392">
        <f t="shared" si="109"/>
        <v>0</v>
      </c>
    </row>
    <row r="602" spans="1:49" s="59" customFormat="1">
      <c r="A602" s="44" t="s">
        <v>1049</v>
      </c>
      <c r="B602" s="45" t="s">
        <v>817</v>
      </c>
      <c r="C602" s="77" t="s">
        <v>1549</v>
      </c>
      <c r="D602" s="452" t="s">
        <v>2906</v>
      </c>
      <c r="E602" s="94" t="s">
        <v>1517</v>
      </c>
      <c r="F602" s="106"/>
      <c r="G602" s="468" t="s">
        <v>3065</v>
      </c>
      <c r="H602" s="106" t="s">
        <v>2339</v>
      </c>
      <c r="I602" s="343" t="s">
        <v>2584</v>
      </c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>
        <v>0</v>
      </c>
      <c r="V602" s="11">
        <v>0</v>
      </c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>
        <v>0</v>
      </c>
      <c r="AI602" s="11">
        <v>0</v>
      </c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  <c r="AU602" s="11">
        <v>0</v>
      </c>
      <c r="AV602" s="11">
        <v>0</v>
      </c>
      <c r="AW602" s="11">
        <f t="shared" si="109"/>
        <v>0</v>
      </c>
    </row>
    <row r="603" spans="1:49">
      <c r="A603" s="44"/>
      <c r="B603" s="45"/>
      <c r="C603" s="45"/>
      <c r="D603" s="45"/>
      <c r="E603" s="531"/>
      <c r="F603" s="50"/>
      <c r="G603" s="50"/>
      <c r="H603" s="50"/>
      <c r="I603" s="73" t="s">
        <v>1157</v>
      </c>
      <c r="J603" s="139">
        <f>SUM(J604)</f>
        <v>0</v>
      </c>
      <c r="K603" s="139">
        <f t="shared" ref="K603:AT603" si="118">SUM(K604)</f>
        <v>0</v>
      </c>
      <c r="L603" s="139">
        <f t="shared" si="118"/>
        <v>0</v>
      </c>
      <c r="M603" s="139">
        <f t="shared" si="118"/>
        <v>0</v>
      </c>
      <c r="N603" s="139">
        <f t="shared" si="118"/>
        <v>0</v>
      </c>
      <c r="O603" s="139">
        <f t="shared" si="118"/>
        <v>0</v>
      </c>
      <c r="P603" s="139">
        <f t="shared" si="118"/>
        <v>0</v>
      </c>
      <c r="Q603" s="139">
        <f t="shared" si="118"/>
        <v>0</v>
      </c>
      <c r="R603" s="139">
        <f t="shared" si="118"/>
        <v>0</v>
      </c>
      <c r="S603" s="139">
        <f t="shared" si="118"/>
        <v>0</v>
      </c>
      <c r="T603" s="139">
        <f t="shared" si="118"/>
        <v>0</v>
      </c>
      <c r="U603" s="139">
        <v>0</v>
      </c>
      <c r="V603" s="139">
        <v>0</v>
      </c>
      <c r="W603" s="139">
        <f>SUM(W604)</f>
        <v>0</v>
      </c>
      <c r="X603" s="139">
        <f t="shared" si="118"/>
        <v>0</v>
      </c>
      <c r="Y603" s="139">
        <f t="shared" si="118"/>
        <v>0</v>
      </c>
      <c r="Z603" s="139">
        <f t="shared" si="118"/>
        <v>0</v>
      </c>
      <c r="AA603" s="139">
        <f t="shared" si="118"/>
        <v>0</v>
      </c>
      <c r="AB603" s="139">
        <f t="shared" si="118"/>
        <v>0</v>
      </c>
      <c r="AC603" s="139">
        <f t="shared" si="118"/>
        <v>0</v>
      </c>
      <c r="AD603" s="139">
        <f t="shared" si="118"/>
        <v>0</v>
      </c>
      <c r="AE603" s="139">
        <f t="shared" si="118"/>
        <v>0</v>
      </c>
      <c r="AF603" s="139">
        <f t="shared" si="118"/>
        <v>0</v>
      </c>
      <c r="AG603" s="139">
        <f t="shared" si="118"/>
        <v>0</v>
      </c>
      <c r="AH603" s="139">
        <v>0</v>
      </c>
      <c r="AI603" s="139">
        <v>0</v>
      </c>
      <c r="AJ603" s="139">
        <f>SUM(AJ604)</f>
        <v>0</v>
      </c>
      <c r="AK603" s="139">
        <f t="shared" si="118"/>
        <v>0</v>
      </c>
      <c r="AL603" s="139">
        <f t="shared" si="118"/>
        <v>0</v>
      </c>
      <c r="AM603" s="139">
        <f t="shared" si="118"/>
        <v>0</v>
      </c>
      <c r="AN603" s="139">
        <f t="shared" si="118"/>
        <v>0</v>
      </c>
      <c r="AO603" s="139">
        <f t="shared" si="118"/>
        <v>0</v>
      </c>
      <c r="AP603" s="139">
        <f t="shared" si="118"/>
        <v>0</v>
      </c>
      <c r="AQ603" s="139">
        <f t="shared" si="118"/>
        <v>0</v>
      </c>
      <c r="AR603" s="139">
        <f t="shared" si="118"/>
        <v>0</v>
      </c>
      <c r="AS603" s="139">
        <f t="shared" si="118"/>
        <v>0</v>
      </c>
      <c r="AT603" s="139">
        <f t="shared" si="118"/>
        <v>0</v>
      </c>
      <c r="AU603" s="139">
        <v>0</v>
      </c>
      <c r="AV603" s="139">
        <v>0</v>
      </c>
      <c r="AW603" s="139">
        <f t="shared" si="109"/>
        <v>0</v>
      </c>
    </row>
    <row r="604" spans="1:49">
      <c r="A604" s="44" t="s">
        <v>1049</v>
      </c>
      <c r="B604" s="45" t="s">
        <v>817</v>
      </c>
      <c r="C604" s="45" t="s">
        <v>1549</v>
      </c>
      <c r="D604" s="452" t="s">
        <v>2906</v>
      </c>
      <c r="E604" s="94" t="s">
        <v>1402</v>
      </c>
      <c r="F604" s="106"/>
      <c r="G604" s="106"/>
      <c r="H604" s="106"/>
      <c r="I604" s="74" t="s">
        <v>1158</v>
      </c>
      <c r="J604" s="19">
        <f>SUM(J605,J611)</f>
        <v>0</v>
      </c>
      <c r="K604" s="19">
        <f t="shared" ref="K604:AT604" si="119">SUM(K605,K611)</f>
        <v>0</v>
      </c>
      <c r="L604" s="19">
        <f t="shared" si="119"/>
        <v>0</v>
      </c>
      <c r="M604" s="19">
        <f t="shared" si="119"/>
        <v>0</v>
      </c>
      <c r="N604" s="19">
        <f t="shared" si="119"/>
        <v>0</v>
      </c>
      <c r="O604" s="19">
        <f t="shared" si="119"/>
        <v>0</v>
      </c>
      <c r="P604" s="19">
        <f t="shared" si="119"/>
        <v>0</v>
      </c>
      <c r="Q604" s="19">
        <f t="shared" si="119"/>
        <v>0</v>
      </c>
      <c r="R604" s="19">
        <f t="shared" si="119"/>
        <v>0</v>
      </c>
      <c r="S604" s="19">
        <f t="shared" si="119"/>
        <v>0</v>
      </c>
      <c r="T604" s="19">
        <f t="shared" si="119"/>
        <v>0</v>
      </c>
      <c r="U604" s="19">
        <v>0</v>
      </c>
      <c r="V604" s="19">
        <v>0</v>
      </c>
      <c r="W604" s="19">
        <f>SUM(W605,W611)</f>
        <v>0</v>
      </c>
      <c r="X604" s="19">
        <f t="shared" si="119"/>
        <v>0</v>
      </c>
      <c r="Y604" s="19">
        <f t="shared" si="119"/>
        <v>0</v>
      </c>
      <c r="Z604" s="19">
        <f t="shared" si="119"/>
        <v>0</v>
      </c>
      <c r="AA604" s="19">
        <f t="shared" si="119"/>
        <v>0</v>
      </c>
      <c r="AB604" s="19">
        <f t="shared" si="119"/>
        <v>0</v>
      </c>
      <c r="AC604" s="19">
        <f t="shared" si="119"/>
        <v>0</v>
      </c>
      <c r="AD604" s="19">
        <f t="shared" si="119"/>
        <v>0</v>
      </c>
      <c r="AE604" s="19">
        <f t="shared" si="119"/>
        <v>0</v>
      </c>
      <c r="AF604" s="19">
        <f t="shared" si="119"/>
        <v>0</v>
      </c>
      <c r="AG604" s="19">
        <f t="shared" si="119"/>
        <v>0</v>
      </c>
      <c r="AH604" s="19">
        <v>0</v>
      </c>
      <c r="AI604" s="19">
        <v>0</v>
      </c>
      <c r="AJ604" s="19">
        <f>SUM(AJ605,AJ611)</f>
        <v>0</v>
      </c>
      <c r="AK604" s="19">
        <f t="shared" si="119"/>
        <v>0</v>
      </c>
      <c r="AL604" s="19">
        <f t="shared" si="119"/>
        <v>0</v>
      </c>
      <c r="AM604" s="19">
        <f t="shared" si="119"/>
        <v>0</v>
      </c>
      <c r="AN604" s="19">
        <f t="shared" si="119"/>
        <v>0</v>
      </c>
      <c r="AO604" s="19">
        <f t="shared" si="119"/>
        <v>0</v>
      </c>
      <c r="AP604" s="19">
        <f t="shared" si="119"/>
        <v>0</v>
      </c>
      <c r="AQ604" s="19">
        <f t="shared" si="119"/>
        <v>0</v>
      </c>
      <c r="AR604" s="19">
        <f t="shared" si="119"/>
        <v>0</v>
      </c>
      <c r="AS604" s="19">
        <f t="shared" si="119"/>
        <v>0</v>
      </c>
      <c r="AT604" s="19">
        <f t="shared" si="119"/>
        <v>0</v>
      </c>
      <c r="AU604" s="19">
        <v>0</v>
      </c>
      <c r="AV604" s="19">
        <v>0</v>
      </c>
      <c r="AW604" s="19">
        <f t="shared" si="109"/>
        <v>0</v>
      </c>
    </row>
    <row r="605" spans="1:49" s="95" customFormat="1">
      <c r="A605" s="76" t="s">
        <v>1049</v>
      </c>
      <c r="B605" s="77" t="s">
        <v>817</v>
      </c>
      <c r="C605" s="77" t="s">
        <v>1549</v>
      </c>
      <c r="D605" s="452" t="s">
        <v>2906</v>
      </c>
      <c r="E605" s="94" t="s">
        <v>1409</v>
      </c>
      <c r="F605" s="106" t="s">
        <v>2894</v>
      </c>
      <c r="G605" s="106"/>
      <c r="H605" s="106"/>
      <c r="I605" s="74" t="s">
        <v>1518</v>
      </c>
      <c r="J605" s="19">
        <f>SUM(J606:J610)</f>
        <v>0</v>
      </c>
      <c r="K605" s="19">
        <f t="shared" ref="K605:AT605" si="120">SUM(K606:K610)</f>
        <v>0</v>
      </c>
      <c r="L605" s="19">
        <f t="shared" si="120"/>
        <v>0</v>
      </c>
      <c r="M605" s="19">
        <f t="shared" si="120"/>
        <v>0</v>
      </c>
      <c r="N605" s="19">
        <f t="shared" si="120"/>
        <v>0</v>
      </c>
      <c r="O605" s="19">
        <f t="shared" si="120"/>
        <v>0</v>
      </c>
      <c r="P605" s="19">
        <f t="shared" si="120"/>
        <v>0</v>
      </c>
      <c r="Q605" s="19">
        <f t="shared" si="120"/>
        <v>0</v>
      </c>
      <c r="R605" s="19">
        <f t="shared" si="120"/>
        <v>0</v>
      </c>
      <c r="S605" s="19">
        <f t="shared" si="120"/>
        <v>0</v>
      </c>
      <c r="T605" s="19">
        <f t="shared" si="120"/>
        <v>0</v>
      </c>
      <c r="U605" s="19">
        <v>0</v>
      </c>
      <c r="V605" s="19">
        <v>0</v>
      </c>
      <c r="W605" s="19">
        <f>SUM(W606:W610)</f>
        <v>0</v>
      </c>
      <c r="X605" s="19">
        <f t="shared" si="120"/>
        <v>0</v>
      </c>
      <c r="Y605" s="19">
        <f t="shared" si="120"/>
        <v>0</v>
      </c>
      <c r="Z605" s="19">
        <f t="shared" si="120"/>
        <v>0</v>
      </c>
      <c r="AA605" s="19">
        <f t="shared" si="120"/>
        <v>0</v>
      </c>
      <c r="AB605" s="19">
        <f t="shared" si="120"/>
        <v>0</v>
      </c>
      <c r="AC605" s="19">
        <f t="shared" si="120"/>
        <v>0</v>
      </c>
      <c r="AD605" s="19">
        <f t="shared" si="120"/>
        <v>0</v>
      </c>
      <c r="AE605" s="19">
        <f t="shared" si="120"/>
        <v>0</v>
      </c>
      <c r="AF605" s="19">
        <f t="shared" si="120"/>
        <v>0</v>
      </c>
      <c r="AG605" s="19">
        <f t="shared" si="120"/>
        <v>0</v>
      </c>
      <c r="AH605" s="19">
        <v>0</v>
      </c>
      <c r="AI605" s="19">
        <v>0</v>
      </c>
      <c r="AJ605" s="19">
        <f>SUM(AJ606:AJ610)</f>
        <v>0</v>
      </c>
      <c r="AK605" s="19">
        <f t="shared" si="120"/>
        <v>0</v>
      </c>
      <c r="AL605" s="19">
        <f t="shared" si="120"/>
        <v>0</v>
      </c>
      <c r="AM605" s="19">
        <f t="shared" si="120"/>
        <v>0</v>
      </c>
      <c r="AN605" s="19">
        <f t="shared" si="120"/>
        <v>0</v>
      </c>
      <c r="AO605" s="19">
        <f t="shared" si="120"/>
        <v>0</v>
      </c>
      <c r="AP605" s="19">
        <f t="shared" si="120"/>
        <v>0</v>
      </c>
      <c r="AQ605" s="19">
        <f t="shared" si="120"/>
        <v>0</v>
      </c>
      <c r="AR605" s="19">
        <f t="shared" si="120"/>
        <v>0</v>
      </c>
      <c r="AS605" s="19">
        <f t="shared" si="120"/>
        <v>0</v>
      </c>
      <c r="AT605" s="19">
        <f t="shared" si="120"/>
        <v>0</v>
      </c>
      <c r="AU605" s="19">
        <v>0</v>
      </c>
      <c r="AV605" s="19">
        <v>0</v>
      </c>
      <c r="AW605" s="19">
        <f t="shared" si="109"/>
        <v>0</v>
      </c>
    </row>
    <row r="606" spans="1:49">
      <c r="A606" s="76" t="s">
        <v>1049</v>
      </c>
      <c r="B606" s="77" t="s">
        <v>817</v>
      </c>
      <c r="C606" s="77" t="s">
        <v>1549</v>
      </c>
      <c r="D606" s="452" t="s">
        <v>2906</v>
      </c>
      <c r="E606" s="94" t="s">
        <v>1409</v>
      </c>
      <c r="F606" s="50" t="s">
        <v>1271</v>
      </c>
      <c r="G606" s="468" t="s">
        <v>3066</v>
      </c>
      <c r="H606" s="50" t="s">
        <v>2341</v>
      </c>
      <c r="I606" s="42" t="s">
        <v>2658</v>
      </c>
      <c r="J606" s="288"/>
      <c r="K606" s="288"/>
      <c r="L606" s="288"/>
      <c r="M606" s="288"/>
      <c r="N606" s="288"/>
      <c r="O606" s="288"/>
      <c r="P606" s="288"/>
      <c r="Q606" s="288"/>
      <c r="R606" s="288"/>
      <c r="S606" s="288"/>
      <c r="T606" s="288"/>
      <c r="U606" s="288">
        <v>0</v>
      </c>
      <c r="V606" s="288">
        <v>0</v>
      </c>
      <c r="W606" s="288"/>
      <c r="X606" s="288"/>
      <c r="Y606" s="288"/>
      <c r="Z606" s="288"/>
      <c r="AA606" s="288"/>
      <c r="AB606" s="288"/>
      <c r="AC606" s="288"/>
      <c r="AD606" s="288"/>
      <c r="AE606" s="288"/>
      <c r="AF606" s="288"/>
      <c r="AG606" s="288"/>
      <c r="AH606" s="288">
        <v>0</v>
      </c>
      <c r="AI606" s="288">
        <v>0</v>
      </c>
      <c r="AJ606" s="288"/>
      <c r="AK606" s="288"/>
      <c r="AL606" s="288"/>
      <c r="AM606" s="288"/>
      <c r="AN606" s="288"/>
      <c r="AO606" s="288"/>
      <c r="AP606" s="288"/>
      <c r="AQ606" s="288"/>
      <c r="AR606" s="288"/>
      <c r="AS606" s="288"/>
      <c r="AT606" s="288"/>
      <c r="AU606" s="288">
        <v>0</v>
      </c>
      <c r="AV606" s="288">
        <v>0</v>
      </c>
      <c r="AW606" s="288">
        <f t="shared" si="109"/>
        <v>0</v>
      </c>
    </row>
    <row r="607" spans="1:49">
      <c r="A607" s="76" t="s">
        <v>1049</v>
      </c>
      <c r="B607" s="77" t="s">
        <v>817</v>
      </c>
      <c r="C607" s="77" t="s">
        <v>1549</v>
      </c>
      <c r="D607" s="452" t="s">
        <v>2906</v>
      </c>
      <c r="E607" s="94" t="s">
        <v>1409</v>
      </c>
      <c r="F607" s="50" t="s">
        <v>1272</v>
      </c>
      <c r="G607" s="468" t="s">
        <v>3066</v>
      </c>
      <c r="H607" s="50" t="s">
        <v>2341</v>
      </c>
      <c r="I607" s="42" t="s">
        <v>2659</v>
      </c>
      <c r="J607" s="288"/>
      <c r="K607" s="288"/>
      <c r="L607" s="288"/>
      <c r="M607" s="288"/>
      <c r="N607" s="288"/>
      <c r="O607" s="288"/>
      <c r="P607" s="288"/>
      <c r="Q607" s="288"/>
      <c r="R607" s="288"/>
      <c r="S607" s="288"/>
      <c r="T607" s="288"/>
      <c r="U607" s="288">
        <v>0</v>
      </c>
      <c r="V607" s="288">
        <v>0</v>
      </c>
      <c r="W607" s="288"/>
      <c r="X607" s="288"/>
      <c r="Y607" s="288"/>
      <c r="Z607" s="288"/>
      <c r="AA607" s="288"/>
      <c r="AB607" s="288"/>
      <c r="AC607" s="288"/>
      <c r="AD607" s="288"/>
      <c r="AE607" s="288"/>
      <c r="AF607" s="288"/>
      <c r="AG607" s="288"/>
      <c r="AH607" s="288">
        <v>0</v>
      </c>
      <c r="AI607" s="288">
        <v>0</v>
      </c>
      <c r="AJ607" s="288"/>
      <c r="AK607" s="288"/>
      <c r="AL607" s="288"/>
      <c r="AM607" s="288"/>
      <c r="AN607" s="288"/>
      <c r="AO607" s="288"/>
      <c r="AP607" s="288"/>
      <c r="AQ607" s="288"/>
      <c r="AR607" s="288"/>
      <c r="AS607" s="288"/>
      <c r="AT607" s="288"/>
      <c r="AU607" s="288">
        <v>0</v>
      </c>
      <c r="AV607" s="288">
        <v>0</v>
      </c>
      <c r="AW607" s="288">
        <f t="shared" si="109"/>
        <v>0</v>
      </c>
    </row>
    <row r="608" spans="1:49">
      <c r="A608" s="76" t="s">
        <v>1049</v>
      </c>
      <c r="B608" s="77" t="s">
        <v>817</v>
      </c>
      <c r="C608" s="77" t="s">
        <v>1549</v>
      </c>
      <c r="D608" s="452" t="s">
        <v>2906</v>
      </c>
      <c r="E608" s="94" t="s">
        <v>1409</v>
      </c>
      <c r="F608" s="50" t="s">
        <v>2448</v>
      </c>
      <c r="G608" s="468" t="s">
        <v>3066</v>
      </c>
      <c r="H608" s="50" t="s">
        <v>2341</v>
      </c>
      <c r="I608" s="42" t="s">
        <v>2539</v>
      </c>
      <c r="J608" s="288"/>
      <c r="K608" s="288"/>
      <c r="L608" s="288"/>
      <c r="M608" s="288"/>
      <c r="N608" s="288"/>
      <c r="O608" s="288"/>
      <c r="P608" s="288"/>
      <c r="Q608" s="288"/>
      <c r="R608" s="288"/>
      <c r="S608" s="288"/>
      <c r="T608" s="288"/>
      <c r="U608" s="288">
        <v>0</v>
      </c>
      <c r="V608" s="288">
        <v>0</v>
      </c>
      <c r="W608" s="288"/>
      <c r="X608" s="288"/>
      <c r="Y608" s="288"/>
      <c r="Z608" s="288"/>
      <c r="AA608" s="288"/>
      <c r="AB608" s="288"/>
      <c r="AC608" s="288"/>
      <c r="AD608" s="288"/>
      <c r="AE608" s="288"/>
      <c r="AF608" s="288"/>
      <c r="AG608" s="288"/>
      <c r="AH608" s="288">
        <v>0</v>
      </c>
      <c r="AI608" s="288">
        <v>0</v>
      </c>
      <c r="AJ608" s="288"/>
      <c r="AK608" s="288"/>
      <c r="AL608" s="288"/>
      <c r="AM608" s="288"/>
      <c r="AN608" s="288"/>
      <c r="AO608" s="288"/>
      <c r="AP608" s="288"/>
      <c r="AQ608" s="288"/>
      <c r="AR608" s="288"/>
      <c r="AS608" s="288"/>
      <c r="AT608" s="288"/>
      <c r="AU608" s="288">
        <v>0</v>
      </c>
      <c r="AV608" s="288">
        <v>0</v>
      </c>
      <c r="AW608" s="288">
        <f t="shared" si="109"/>
        <v>0</v>
      </c>
    </row>
    <row r="609" spans="1:49" s="393" customFormat="1">
      <c r="A609" s="386" t="s">
        <v>1049</v>
      </c>
      <c r="B609" s="387" t="s">
        <v>817</v>
      </c>
      <c r="C609" s="387" t="s">
        <v>1549</v>
      </c>
      <c r="D609" s="470" t="s">
        <v>2906</v>
      </c>
      <c r="E609" s="388" t="s">
        <v>1409</v>
      </c>
      <c r="F609" s="389" t="s">
        <v>1273</v>
      </c>
      <c r="G609" s="471" t="s">
        <v>3066</v>
      </c>
      <c r="H609" s="389" t="s">
        <v>2341</v>
      </c>
      <c r="I609" s="390" t="s">
        <v>3119</v>
      </c>
      <c r="J609" s="392"/>
      <c r="K609" s="392"/>
      <c r="L609" s="392"/>
      <c r="M609" s="392"/>
      <c r="N609" s="392"/>
      <c r="O609" s="392"/>
      <c r="P609" s="392"/>
      <c r="Q609" s="392"/>
      <c r="R609" s="392"/>
      <c r="S609" s="392"/>
      <c r="T609" s="392"/>
      <c r="U609" s="392">
        <v>0</v>
      </c>
      <c r="V609" s="392">
        <v>0</v>
      </c>
      <c r="W609" s="392"/>
      <c r="X609" s="392"/>
      <c r="Y609" s="392"/>
      <c r="Z609" s="392"/>
      <c r="AA609" s="392"/>
      <c r="AB609" s="392"/>
      <c r="AC609" s="392"/>
      <c r="AD609" s="392"/>
      <c r="AE609" s="392"/>
      <c r="AF609" s="392"/>
      <c r="AG609" s="392"/>
      <c r="AH609" s="392">
        <v>0</v>
      </c>
      <c r="AI609" s="392">
        <v>0</v>
      </c>
      <c r="AJ609" s="392"/>
      <c r="AK609" s="392"/>
      <c r="AL609" s="392"/>
      <c r="AM609" s="392"/>
      <c r="AN609" s="392"/>
      <c r="AO609" s="392"/>
      <c r="AP609" s="392"/>
      <c r="AQ609" s="392"/>
      <c r="AR609" s="392"/>
      <c r="AS609" s="392"/>
      <c r="AT609" s="392"/>
      <c r="AU609" s="392">
        <v>0</v>
      </c>
      <c r="AV609" s="392">
        <v>0</v>
      </c>
      <c r="AW609" s="392">
        <f t="shared" si="109"/>
        <v>0</v>
      </c>
    </row>
    <row r="610" spans="1:49">
      <c r="A610" s="76" t="s">
        <v>1049</v>
      </c>
      <c r="B610" s="77" t="s">
        <v>817</v>
      </c>
      <c r="C610" s="77" t="s">
        <v>1549</v>
      </c>
      <c r="D610" s="452" t="s">
        <v>2906</v>
      </c>
      <c r="E610" s="94" t="s">
        <v>1409</v>
      </c>
      <c r="F610" s="50" t="s">
        <v>2435</v>
      </c>
      <c r="G610" s="468" t="s">
        <v>3066</v>
      </c>
      <c r="H610" s="50" t="s">
        <v>2341</v>
      </c>
      <c r="I610" s="42" t="s">
        <v>2660</v>
      </c>
      <c r="J610" s="288"/>
      <c r="K610" s="288"/>
      <c r="L610" s="288"/>
      <c r="M610" s="288"/>
      <c r="N610" s="288"/>
      <c r="O610" s="288"/>
      <c r="P610" s="288"/>
      <c r="Q610" s="288"/>
      <c r="R610" s="288"/>
      <c r="S610" s="288"/>
      <c r="T610" s="288"/>
      <c r="U610" s="288">
        <v>0</v>
      </c>
      <c r="V610" s="288">
        <v>0</v>
      </c>
      <c r="W610" s="288"/>
      <c r="X610" s="288"/>
      <c r="Y610" s="288"/>
      <c r="Z610" s="288"/>
      <c r="AA610" s="288"/>
      <c r="AB610" s="288"/>
      <c r="AC610" s="288"/>
      <c r="AD610" s="288"/>
      <c r="AE610" s="288"/>
      <c r="AF610" s="288"/>
      <c r="AG610" s="288"/>
      <c r="AH610" s="288">
        <v>0</v>
      </c>
      <c r="AI610" s="288">
        <v>0</v>
      </c>
      <c r="AJ610" s="288"/>
      <c r="AK610" s="288"/>
      <c r="AL610" s="288"/>
      <c r="AM610" s="288"/>
      <c r="AN610" s="288"/>
      <c r="AO610" s="288"/>
      <c r="AP610" s="288"/>
      <c r="AQ610" s="288"/>
      <c r="AR610" s="288"/>
      <c r="AS610" s="288"/>
      <c r="AT610" s="288"/>
      <c r="AU610" s="288">
        <v>0</v>
      </c>
      <c r="AV610" s="288">
        <v>0</v>
      </c>
      <c r="AW610" s="288">
        <f t="shared" si="109"/>
        <v>0</v>
      </c>
    </row>
    <row r="611" spans="1:49">
      <c r="A611" s="76" t="s">
        <v>1049</v>
      </c>
      <c r="B611" s="77" t="s">
        <v>817</v>
      </c>
      <c r="C611" s="77" t="s">
        <v>1549</v>
      </c>
      <c r="D611" s="452" t="s">
        <v>2906</v>
      </c>
      <c r="E611" s="94" t="s">
        <v>784</v>
      </c>
      <c r="F611" s="106"/>
      <c r="G611" s="468" t="s">
        <v>3066</v>
      </c>
      <c r="H611" s="50" t="s">
        <v>2341</v>
      </c>
      <c r="I611" s="74" t="s">
        <v>2661</v>
      </c>
      <c r="J611" s="290"/>
      <c r="K611" s="290"/>
      <c r="L611" s="290"/>
      <c r="M611" s="290"/>
      <c r="N611" s="290"/>
      <c r="O611" s="290"/>
      <c r="P611" s="290"/>
      <c r="Q611" s="290"/>
      <c r="R611" s="290"/>
      <c r="S611" s="290"/>
      <c r="T611" s="290"/>
      <c r="U611" s="290">
        <v>0</v>
      </c>
      <c r="V611" s="290">
        <v>0</v>
      </c>
      <c r="W611" s="290"/>
      <c r="X611" s="290"/>
      <c r="Y611" s="290"/>
      <c r="Z611" s="290"/>
      <c r="AA611" s="290"/>
      <c r="AB611" s="290"/>
      <c r="AC611" s="290"/>
      <c r="AD611" s="290"/>
      <c r="AE611" s="290"/>
      <c r="AF611" s="290"/>
      <c r="AG611" s="290"/>
      <c r="AH611" s="290">
        <v>0</v>
      </c>
      <c r="AI611" s="290">
        <v>0</v>
      </c>
      <c r="AJ611" s="290"/>
      <c r="AK611" s="290"/>
      <c r="AL611" s="290"/>
      <c r="AM611" s="290"/>
      <c r="AN611" s="290"/>
      <c r="AO611" s="290"/>
      <c r="AP611" s="290"/>
      <c r="AQ611" s="290"/>
      <c r="AR611" s="290"/>
      <c r="AS611" s="290"/>
      <c r="AT611" s="290"/>
      <c r="AU611" s="290">
        <v>0</v>
      </c>
      <c r="AV611" s="290">
        <v>0</v>
      </c>
      <c r="AW611" s="290">
        <f t="shared" si="109"/>
        <v>0</v>
      </c>
    </row>
    <row r="612" spans="1:49" s="72" customFormat="1">
      <c r="A612" s="48"/>
      <c r="B612" s="42"/>
      <c r="C612" s="42"/>
      <c r="D612" s="42"/>
      <c r="E612" s="531"/>
      <c r="F612" s="50"/>
      <c r="G612" s="50"/>
      <c r="H612" s="50"/>
      <c r="I612" s="42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>
        <v>0</v>
      </c>
      <c r="V612" s="15">
        <v>0</v>
      </c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>
        <v>0</v>
      </c>
      <c r="AI612" s="15">
        <v>0</v>
      </c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>
        <v>0</v>
      </c>
      <c r="AV612" s="15">
        <v>0</v>
      </c>
      <c r="AW612" s="15">
        <f t="shared" si="109"/>
        <v>0</v>
      </c>
    </row>
    <row r="613" spans="1:49" s="72" customFormat="1">
      <c r="A613" s="48"/>
      <c r="B613" s="42"/>
      <c r="C613" s="42"/>
      <c r="D613" s="42"/>
      <c r="E613" s="531"/>
      <c r="F613" s="50"/>
      <c r="G613" s="50"/>
      <c r="H613" s="50"/>
      <c r="I613" s="49" t="s">
        <v>818</v>
      </c>
      <c r="J613" s="12">
        <f>SUM(J575,J603,J597)</f>
        <v>0</v>
      </c>
      <c r="K613" s="12">
        <f t="shared" ref="K613:AT613" si="121">SUM(K575,K603,K597)</f>
        <v>0</v>
      </c>
      <c r="L613" s="12">
        <f t="shared" si="121"/>
        <v>0</v>
      </c>
      <c r="M613" s="12">
        <f t="shared" si="121"/>
        <v>0</v>
      </c>
      <c r="N613" s="12">
        <f t="shared" si="121"/>
        <v>0</v>
      </c>
      <c r="O613" s="12">
        <f t="shared" si="121"/>
        <v>0</v>
      </c>
      <c r="P613" s="12">
        <f t="shared" si="121"/>
        <v>0</v>
      </c>
      <c r="Q613" s="12">
        <f t="shared" si="121"/>
        <v>0</v>
      </c>
      <c r="R613" s="12">
        <f t="shared" si="121"/>
        <v>0</v>
      </c>
      <c r="S613" s="12">
        <f t="shared" si="121"/>
        <v>0</v>
      </c>
      <c r="T613" s="12">
        <f t="shared" si="121"/>
        <v>0</v>
      </c>
      <c r="U613" s="12">
        <v>0</v>
      </c>
      <c r="V613" s="12">
        <v>0</v>
      </c>
      <c r="W613" s="12">
        <f>SUM(W575,W603,W597)</f>
        <v>0</v>
      </c>
      <c r="X613" s="12">
        <f t="shared" si="121"/>
        <v>0</v>
      </c>
      <c r="Y613" s="12">
        <f t="shared" si="121"/>
        <v>0</v>
      </c>
      <c r="Z613" s="12">
        <f t="shared" si="121"/>
        <v>0</v>
      </c>
      <c r="AA613" s="12">
        <f t="shared" si="121"/>
        <v>0</v>
      </c>
      <c r="AB613" s="12">
        <f t="shared" si="121"/>
        <v>0</v>
      </c>
      <c r="AC613" s="12">
        <f t="shared" si="121"/>
        <v>0</v>
      </c>
      <c r="AD613" s="12">
        <f t="shared" si="121"/>
        <v>0</v>
      </c>
      <c r="AE613" s="12">
        <f t="shared" si="121"/>
        <v>0</v>
      </c>
      <c r="AF613" s="12">
        <f t="shared" si="121"/>
        <v>0</v>
      </c>
      <c r="AG613" s="12">
        <f t="shared" si="121"/>
        <v>0</v>
      </c>
      <c r="AH613" s="12">
        <v>0</v>
      </c>
      <c r="AI613" s="12">
        <v>0</v>
      </c>
      <c r="AJ613" s="12">
        <f>SUM(AJ575,AJ603,AJ597)</f>
        <v>0</v>
      </c>
      <c r="AK613" s="12">
        <f t="shared" si="121"/>
        <v>0</v>
      </c>
      <c r="AL613" s="12">
        <f t="shared" si="121"/>
        <v>0</v>
      </c>
      <c r="AM613" s="12">
        <f t="shared" si="121"/>
        <v>0</v>
      </c>
      <c r="AN613" s="12">
        <f t="shared" si="121"/>
        <v>0</v>
      </c>
      <c r="AO613" s="12">
        <f t="shared" si="121"/>
        <v>0</v>
      </c>
      <c r="AP613" s="12">
        <f t="shared" si="121"/>
        <v>0</v>
      </c>
      <c r="AQ613" s="12">
        <f t="shared" si="121"/>
        <v>0</v>
      </c>
      <c r="AR613" s="12">
        <f t="shared" si="121"/>
        <v>0</v>
      </c>
      <c r="AS613" s="12">
        <f t="shared" si="121"/>
        <v>0</v>
      </c>
      <c r="AT613" s="12">
        <f t="shared" si="121"/>
        <v>0</v>
      </c>
      <c r="AU613" s="12">
        <v>0</v>
      </c>
      <c r="AV613" s="12">
        <v>0</v>
      </c>
      <c r="AW613" s="12">
        <f t="shared" si="109"/>
        <v>0</v>
      </c>
    </row>
    <row r="614" spans="1:49" s="72" customFormat="1">
      <c r="A614" s="48"/>
      <c r="B614" s="42"/>
      <c r="C614" s="42"/>
      <c r="D614" s="42"/>
      <c r="E614" s="531"/>
      <c r="F614" s="50"/>
      <c r="G614" s="50"/>
      <c r="H614" s="50"/>
      <c r="I614" s="146" t="s">
        <v>970</v>
      </c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  <c r="AW614" s="29"/>
    </row>
    <row r="615" spans="1:49" ht="13.5" thickBot="1">
      <c r="A615" s="48"/>
      <c r="B615" s="42"/>
      <c r="C615" s="42"/>
      <c r="D615" s="42"/>
      <c r="E615" s="531"/>
      <c r="F615" s="50"/>
      <c r="G615" s="50"/>
      <c r="H615" s="50"/>
      <c r="I615" s="146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/>
      <c r="AW615" s="29"/>
    </row>
    <row r="616" spans="1:49" ht="35.25" customHeight="1" thickTop="1" thickBot="1">
      <c r="A616" s="48"/>
      <c r="B616" s="42"/>
      <c r="C616" s="42"/>
      <c r="D616" s="42"/>
      <c r="E616" s="531"/>
      <c r="F616" s="50"/>
      <c r="G616" s="50"/>
      <c r="H616" s="50"/>
      <c r="I616" s="5" t="s">
        <v>2331</v>
      </c>
      <c r="J616" s="364" t="s">
        <v>2891</v>
      </c>
      <c r="K616" s="364" t="s">
        <v>2879</v>
      </c>
      <c r="L616" s="364" t="s">
        <v>2880</v>
      </c>
      <c r="M616" s="364" t="s">
        <v>2881</v>
      </c>
      <c r="N616" s="364" t="s">
        <v>2882</v>
      </c>
      <c r="O616" s="364" t="s">
        <v>2883</v>
      </c>
      <c r="P616" s="364" t="s">
        <v>2884</v>
      </c>
      <c r="Q616" s="364" t="s">
        <v>2885</v>
      </c>
      <c r="R616" s="364" t="s">
        <v>2886</v>
      </c>
      <c r="S616" s="364" t="s">
        <v>2887</v>
      </c>
      <c r="T616" s="364" t="s">
        <v>2888</v>
      </c>
      <c r="U616" s="364" t="s">
        <v>2889</v>
      </c>
      <c r="V616" s="364" t="s">
        <v>2890</v>
      </c>
      <c r="W616" s="365" t="s">
        <v>2893</v>
      </c>
      <c r="X616" s="365" t="s">
        <v>2879</v>
      </c>
      <c r="Y616" s="365" t="s">
        <v>2880</v>
      </c>
      <c r="Z616" s="365" t="s">
        <v>2881</v>
      </c>
      <c r="AA616" s="365" t="s">
        <v>2882</v>
      </c>
      <c r="AB616" s="365" t="s">
        <v>2883</v>
      </c>
      <c r="AC616" s="365" t="s">
        <v>2884</v>
      </c>
      <c r="AD616" s="365" t="s">
        <v>2885</v>
      </c>
      <c r="AE616" s="365" t="s">
        <v>2886</v>
      </c>
      <c r="AF616" s="365" t="s">
        <v>2887</v>
      </c>
      <c r="AG616" s="365" t="s">
        <v>2888</v>
      </c>
      <c r="AH616" s="365" t="s">
        <v>2889</v>
      </c>
      <c r="AI616" s="365" t="s">
        <v>2890</v>
      </c>
      <c r="AJ616" s="366" t="s">
        <v>2892</v>
      </c>
      <c r="AK616" s="366" t="s">
        <v>2879</v>
      </c>
      <c r="AL616" s="366" t="s">
        <v>2880</v>
      </c>
      <c r="AM616" s="366" t="s">
        <v>2881</v>
      </c>
      <c r="AN616" s="366" t="s">
        <v>2882</v>
      </c>
      <c r="AO616" s="366" t="s">
        <v>2883</v>
      </c>
      <c r="AP616" s="366" t="s">
        <v>2884</v>
      </c>
      <c r="AQ616" s="366" t="s">
        <v>2885</v>
      </c>
      <c r="AR616" s="366" t="s">
        <v>2886</v>
      </c>
      <c r="AS616" s="366" t="s">
        <v>2887</v>
      </c>
      <c r="AT616" s="366" t="s">
        <v>2888</v>
      </c>
      <c r="AU616" s="366" t="s">
        <v>2889</v>
      </c>
      <c r="AV616" s="366" t="s">
        <v>2890</v>
      </c>
      <c r="AW616" s="368" t="s">
        <v>2895</v>
      </c>
    </row>
    <row r="617" spans="1:49">
      <c r="A617" s="48"/>
      <c r="B617" s="42"/>
      <c r="C617" s="42"/>
      <c r="D617" s="42"/>
      <c r="E617" s="531"/>
      <c r="F617" s="50"/>
      <c r="G617" s="50"/>
      <c r="H617" s="50"/>
      <c r="I617" s="34"/>
      <c r="J617" s="202" t="s">
        <v>1224</v>
      </c>
      <c r="K617" s="202">
        <v>1</v>
      </c>
      <c r="L617" s="202">
        <v>2</v>
      </c>
      <c r="M617" s="202">
        <v>3</v>
      </c>
      <c r="N617" s="202">
        <v>4</v>
      </c>
      <c r="O617" s="202">
        <v>5</v>
      </c>
      <c r="P617" s="202">
        <v>6</v>
      </c>
      <c r="Q617" s="202">
        <v>7</v>
      </c>
      <c r="R617" s="202">
        <v>8</v>
      </c>
      <c r="S617" s="202">
        <v>9</v>
      </c>
      <c r="T617" s="202">
        <v>10</v>
      </c>
      <c r="U617" s="202">
        <v>13</v>
      </c>
      <c r="V617" s="202">
        <v>14</v>
      </c>
      <c r="W617" s="202" t="s">
        <v>1224</v>
      </c>
      <c r="X617" s="202">
        <v>1</v>
      </c>
      <c r="Y617" s="202">
        <v>2</v>
      </c>
      <c r="Z617" s="202">
        <v>3</v>
      </c>
      <c r="AA617" s="202">
        <v>4</v>
      </c>
      <c r="AB617" s="202">
        <v>5</v>
      </c>
      <c r="AC617" s="202">
        <v>6</v>
      </c>
      <c r="AD617" s="202">
        <v>7</v>
      </c>
      <c r="AE617" s="202">
        <v>8</v>
      </c>
      <c r="AF617" s="202">
        <v>9</v>
      </c>
      <c r="AG617" s="202">
        <v>10</v>
      </c>
      <c r="AH617" s="202">
        <v>13</v>
      </c>
      <c r="AI617" s="202">
        <v>14</v>
      </c>
      <c r="AJ617" s="202" t="s">
        <v>1224</v>
      </c>
      <c r="AK617" s="202">
        <v>1</v>
      </c>
      <c r="AL617" s="202">
        <v>2</v>
      </c>
      <c r="AM617" s="202">
        <v>3</v>
      </c>
      <c r="AN617" s="202">
        <v>4</v>
      </c>
      <c r="AO617" s="202">
        <v>5</v>
      </c>
      <c r="AP617" s="202">
        <v>6</v>
      </c>
      <c r="AQ617" s="202">
        <v>7</v>
      </c>
      <c r="AR617" s="202">
        <v>8</v>
      </c>
      <c r="AS617" s="202">
        <v>9</v>
      </c>
      <c r="AT617" s="202">
        <v>10</v>
      </c>
      <c r="AU617" s="202">
        <v>13</v>
      </c>
      <c r="AV617" s="202">
        <v>14</v>
      </c>
      <c r="AW617" s="202">
        <v>15</v>
      </c>
    </row>
    <row r="618" spans="1:49" ht="38.25">
      <c r="A618" s="48"/>
      <c r="B618" s="42"/>
      <c r="C618" s="42"/>
      <c r="D618" s="42"/>
      <c r="E618" s="531"/>
      <c r="F618" s="50"/>
      <c r="G618" s="50"/>
      <c r="H618" s="50"/>
      <c r="I618" s="276" t="s">
        <v>2340</v>
      </c>
      <c r="J618" s="277">
        <f>SUM(J577,J579:J583,J585,J587:J596,J602)</f>
        <v>0</v>
      </c>
      <c r="K618" s="277">
        <f t="shared" ref="K618:AT618" si="122">SUM(K577,K579:K583,K585,K587:K596,K602)</f>
        <v>0</v>
      </c>
      <c r="L618" s="277">
        <f t="shared" si="122"/>
        <v>0</v>
      </c>
      <c r="M618" s="277">
        <f t="shared" si="122"/>
        <v>0</v>
      </c>
      <c r="N618" s="277">
        <f t="shared" si="122"/>
        <v>0</v>
      </c>
      <c r="O618" s="277">
        <f t="shared" si="122"/>
        <v>0</v>
      </c>
      <c r="P618" s="277">
        <f t="shared" si="122"/>
        <v>0</v>
      </c>
      <c r="Q618" s="277">
        <f t="shared" si="122"/>
        <v>0</v>
      </c>
      <c r="R618" s="277">
        <f t="shared" si="122"/>
        <v>0</v>
      </c>
      <c r="S618" s="277">
        <f t="shared" si="122"/>
        <v>0</v>
      </c>
      <c r="T618" s="277">
        <f t="shared" si="122"/>
        <v>0</v>
      </c>
      <c r="U618" s="277">
        <v>0</v>
      </c>
      <c r="V618" s="277">
        <v>0</v>
      </c>
      <c r="W618" s="277">
        <f>SUM(W577,W579:W583,W585,W587:W596,W602)</f>
        <v>0</v>
      </c>
      <c r="X618" s="277">
        <f t="shared" si="122"/>
        <v>0</v>
      </c>
      <c r="Y618" s="277">
        <f t="shared" si="122"/>
        <v>0</v>
      </c>
      <c r="Z618" s="277">
        <f t="shared" si="122"/>
        <v>0</v>
      </c>
      <c r="AA618" s="277">
        <f t="shared" si="122"/>
        <v>0</v>
      </c>
      <c r="AB618" s="277">
        <f t="shared" si="122"/>
        <v>0</v>
      </c>
      <c r="AC618" s="277">
        <f t="shared" si="122"/>
        <v>0</v>
      </c>
      <c r="AD618" s="277">
        <f t="shared" si="122"/>
        <v>0</v>
      </c>
      <c r="AE618" s="277">
        <f t="shared" si="122"/>
        <v>0</v>
      </c>
      <c r="AF618" s="277">
        <f t="shared" si="122"/>
        <v>0</v>
      </c>
      <c r="AG618" s="277">
        <f t="shared" si="122"/>
        <v>0</v>
      </c>
      <c r="AH618" s="277">
        <v>0</v>
      </c>
      <c r="AI618" s="277">
        <v>0</v>
      </c>
      <c r="AJ618" s="277">
        <f>SUM(AJ577,AJ579:AJ583,AJ585,AJ587:AJ596,AJ602)</f>
        <v>0</v>
      </c>
      <c r="AK618" s="277">
        <f t="shared" si="122"/>
        <v>0</v>
      </c>
      <c r="AL618" s="277">
        <f t="shared" si="122"/>
        <v>0</v>
      </c>
      <c r="AM618" s="277">
        <f t="shared" si="122"/>
        <v>0</v>
      </c>
      <c r="AN618" s="277">
        <f t="shared" si="122"/>
        <v>0</v>
      </c>
      <c r="AO618" s="277">
        <f t="shared" si="122"/>
        <v>0</v>
      </c>
      <c r="AP618" s="277">
        <f t="shared" si="122"/>
        <v>0</v>
      </c>
      <c r="AQ618" s="277">
        <f t="shared" si="122"/>
        <v>0</v>
      </c>
      <c r="AR618" s="277">
        <f t="shared" si="122"/>
        <v>0</v>
      </c>
      <c r="AS618" s="277">
        <f t="shared" si="122"/>
        <v>0</v>
      </c>
      <c r="AT618" s="277">
        <f t="shared" si="122"/>
        <v>0</v>
      </c>
      <c r="AU618" s="277">
        <v>0</v>
      </c>
      <c r="AV618" s="277">
        <v>0</v>
      </c>
      <c r="AW618" s="277">
        <f>U618+AH618+AU618</f>
        <v>0</v>
      </c>
    </row>
    <row r="619" spans="1:49">
      <c r="A619" s="48"/>
      <c r="B619" s="42"/>
      <c r="C619" s="42"/>
      <c r="D619" s="42"/>
      <c r="E619" s="531"/>
      <c r="F619" s="50"/>
      <c r="G619" s="50"/>
      <c r="H619" s="50"/>
      <c r="I619" s="276" t="s">
        <v>2416</v>
      </c>
      <c r="J619" s="277">
        <f>SUM(J600,J601,J606:J611)</f>
        <v>0</v>
      </c>
      <c r="K619" s="277">
        <f t="shared" ref="K619:AT619" si="123">SUM(K600,K601,K606:K611)</f>
        <v>0</v>
      </c>
      <c r="L619" s="277">
        <f t="shared" si="123"/>
        <v>0</v>
      </c>
      <c r="M619" s="277">
        <f t="shared" si="123"/>
        <v>0</v>
      </c>
      <c r="N619" s="277">
        <f t="shared" si="123"/>
        <v>0</v>
      </c>
      <c r="O619" s="277">
        <f t="shared" si="123"/>
        <v>0</v>
      </c>
      <c r="P619" s="277">
        <f t="shared" si="123"/>
        <v>0</v>
      </c>
      <c r="Q619" s="277">
        <f t="shared" si="123"/>
        <v>0</v>
      </c>
      <c r="R619" s="277">
        <f t="shared" si="123"/>
        <v>0</v>
      </c>
      <c r="S619" s="277">
        <f t="shared" si="123"/>
        <v>0</v>
      </c>
      <c r="T619" s="277">
        <f t="shared" si="123"/>
        <v>0</v>
      </c>
      <c r="U619" s="277">
        <v>0</v>
      </c>
      <c r="V619" s="277">
        <v>0</v>
      </c>
      <c r="W619" s="277">
        <f>SUM(W600,W601,W606:W611)</f>
        <v>0</v>
      </c>
      <c r="X619" s="277">
        <f t="shared" si="123"/>
        <v>0</v>
      </c>
      <c r="Y619" s="277">
        <f t="shared" si="123"/>
        <v>0</v>
      </c>
      <c r="Z619" s="277">
        <f t="shared" si="123"/>
        <v>0</v>
      </c>
      <c r="AA619" s="277">
        <f t="shared" si="123"/>
        <v>0</v>
      </c>
      <c r="AB619" s="277">
        <f t="shared" si="123"/>
        <v>0</v>
      </c>
      <c r="AC619" s="277">
        <f t="shared" si="123"/>
        <v>0</v>
      </c>
      <c r="AD619" s="277">
        <f t="shared" si="123"/>
        <v>0</v>
      </c>
      <c r="AE619" s="277">
        <f t="shared" si="123"/>
        <v>0</v>
      </c>
      <c r="AF619" s="277">
        <f t="shared" si="123"/>
        <v>0</v>
      </c>
      <c r="AG619" s="277">
        <f t="shared" si="123"/>
        <v>0</v>
      </c>
      <c r="AH619" s="277">
        <v>0</v>
      </c>
      <c r="AI619" s="277">
        <v>0</v>
      </c>
      <c r="AJ619" s="277">
        <f>SUM(AJ600,AJ601,AJ606:AJ611)</f>
        <v>0</v>
      </c>
      <c r="AK619" s="277">
        <f t="shared" si="123"/>
        <v>0</v>
      </c>
      <c r="AL619" s="277">
        <f t="shared" si="123"/>
        <v>0</v>
      </c>
      <c r="AM619" s="277">
        <f t="shared" si="123"/>
        <v>0</v>
      </c>
      <c r="AN619" s="277">
        <f t="shared" si="123"/>
        <v>0</v>
      </c>
      <c r="AO619" s="277">
        <f t="shared" si="123"/>
        <v>0</v>
      </c>
      <c r="AP619" s="277">
        <f t="shared" si="123"/>
        <v>0</v>
      </c>
      <c r="AQ619" s="277">
        <f t="shared" si="123"/>
        <v>0</v>
      </c>
      <c r="AR619" s="277">
        <f t="shared" si="123"/>
        <v>0</v>
      </c>
      <c r="AS619" s="277">
        <f t="shared" si="123"/>
        <v>0</v>
      </c>
      <c r="AT619" s="277">
        <f t="shared" si="123"/>
        <v>0</v>
      </c>
      <c r="AU619" s="277">
        <v>0</v>
      </c>
      <c r="AV619" s="277">
        <v>0</v>
      </c>
      <c r="AW619" s="277">
        <f>U619+AH619+AU619</f>
        <v>0</v>
      </c>
    </row>
    <row r="620" spans="1:49">
      <c r="A620" s="48"/>
      <c r="B620" s="42"/>
      <c r="C620" s="42"/>
      <c r="D620" s="42"/>
      <c r="E620" s="531"/>
      <c r="F620" s="50"/>
      <c r="G620" s="50"/>
      <c r="H620" s="50"/>
      <c r="I620" s="276" t="s">
        <v>1631</v>
      </c>
      <c r="J620" s="277">
        <f>SUM(J618:J619)</f>
        <v>0</v>
      </c>
      <c r="K620" s="277">
        <f t="shared" ref="K620:AT620" si="124">SUM(K618:K619)</f>
        <v>0</v>
      </c>
      <c r="L620" s="277">
        <f t="shared" si="124"/>
        <v>0</v>
      </c>
      <c r="M620" s="277">
        <f t="shared" si="124"/>
        <v>0</v>
      </c>
      <c r="N620" s="277">
        <f t="shared" si="124"/>
        <v>0</v>
      </c>
      <c r="O620" s="277">
        <f t="shared" si="124"/>
        <v>0</v>
      </c>
      <c r="P620" s="277">
        <f t="shared" si="124"/>
        <v>0</v>
      </c>
      <c r="Q620" s="277">
        <f t="shared" si="124"/>
        <v>0</v>
      </c>
      <c r="R620" s="277">
        <f t="shared" si="124"/>
        <v>0</v>
      </c>
      <c r="S620" s="277">
        <f t="shared" si="124"/>
        <v>0</v>
      </c>
      <c r="T620" s="277">
        <f t="shared" si="124"/>
        <v>0</v>
      </c>
      <c r="U620" s="277">
        <v>0</v>
      </c>
      <c r="V620" s="277">
        <v>0</v>
      </c>
      <c r="W620" s="277">
        <f>SUM(W618:W619)</f>
        <v>0</v>
      </c>
      <c r="X620" s="277">
        <f t="shared" si="124"/>
        <v>0</v>
      </c>
      <c r="Y620" s="277">
        <f t="shared" si="124"/>
        <v>0</v>
      </c>
      <c r="Z620" s="277">
        <f t="shared" si="124"/>
        <v>0</v>
      </c>
      <c r="AA620" s="277">
        <f t="shared" si="124"/>
        <v>0</v>
      </c>
      <c r="AB620" s="277">
        <f t="shared" si="124"/>
        <v>0</v>
      </c>
      <c r="AC620" s="277">
        <f t="shared" si="124"/>
        <v>0</v>
      </c>
      <c r="AD620" s="277">
        <f t="shared" si="124"/>
        <v>0</v>
      </c>
      <c r="AE620" s="277">
        <f t="shared" si="124"/>
        <v>0</v>
      </c>
      <c r="AF620" s="277">
        <f t="shared" si="124"/>
        <v>0</v>
      </c>
      <c r="AG620" s="277">
        <f t="shared" si="124"/>
        <v>0</v>
      </c>
      <c r="AH620" s="277">
        <v>0</v>
      </c>
      <c r="AI620" s="277">
        <v>0</v>
      </c>
      <c r="AJ620" s="277">
        <f>SUM(AJ618:AJ619)</f>
        <v>0</v>
      </c>
      <c r="AK620" s="277">
        <f t="shared" si="124"/>
        <v>0</v>
      </c>
      <c r="AL620" s="277">
        <f t="shared" si="124"/>
        <v>0</v>
      </c>
      <c r="AM620" s="277">
        <f t="shared" si="124"/>
        <v>0</v>
      </c>
      <c r="AN620" s="277">
        <f t="shared" si="124"/>
        <v>0</v>
      </c>
      <c r="AO620" s="277">
        <f t="shared" si="124"/>
        <v>0</v>
      </c>
      <c r="AP620" s="277">
        <f t="shared" si="124"/>
        <v>0</v>
      </c>
      <c r="AQ620" s="277">
        <f t="shared" si="124"/>
        <v>0</v>
      </c>
      <c r="AR620" s="277">
        <f t="shared" si="124"/>
        <v>0</v>
      </c>
      <c r="AS620" s="277">
        <f t="shared" si="124"/>
        <v>0</v>
      </c>
      <c r="AT620" s="277">
        <f t="shared" si="124"/>
        <v>0</v>
      </c>
      <c r="AU620" s="277">
        <v>0</v>
      </c>
      <c r="AV620" s="277">
        <v>0</v>
      </c>
      <c r="AW620" s="277">
        <f>U620+AH620+AU620</f>
        <v>0</v>
      </c>
    </row>
    <row r="621" spans="1:49">
      <c r="A621" s="48"/>
      <c r="B621" s="42"/>
      <c r="C621" s="42"/>
      <c r="D621" s="42"/>
      <c r="E621" s="531"/>
      <c r="F621" s="50"/>
      <c r="G621" s="50"/>
      <c r="H621" s="50"/>
      <c r="I621" s="146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  <c r="AW621" s="29"/>
    </row>
    <row r="622" spans="1:49" ht="14.25">
      <c r="A622" s="48"/>
      <c r="B622" s="42"/>
      <c r="C622" s="42"/>
      <c r="D622" s="42"/>
      <c r="E622" s="531"/>
      <c r="F622" s="50"/>
      <c r="G622" s="50"/>
      <c r="H622" s="50"/>
      <c r="I622" s="64" t="s">
        <v>2299</v>
      </c>
      <c r="J622" s="17">
        <f>SUM(J218,J269,J309,J379,J438,J498,J553,J613)</f>
        <v>0</v>
      </c>
      <c r="K622" s="17">
        <f t="shared" ref="K622:AT622" si="125">SUM(K218,K269,K309,K379,K438,K498,K553,K613)</f>
        <v>0</v>
      </c>
      <c r="L622" s="17">
        <f t="shared" si="125"/>
        <v>0</v>
      </c>
      <c r="M622" s="17">
        <f t="shared" si="125"/>
        <v>0</v>
      </c>
      <c r="N622" s="17">
        <f t="shared" si="125"/>
        <v>0</v>
      </c>
      <c r="O622" s="17">
        <f t="shared" si="125"/>
        <v>0</v>
      </c>
      <c r="P622" s="17">
        <f t="shared" si="125"/>
        <v>0</v>
      </c>
      <c r="Q622" s="17">
        <f t="shared" si="125"/>
        <v>0</v>
      </c>
      <c r="R622" s="17">
        <f t="shared" si="125"/>
        <v>0</v>
      </c>
      <c r="S622" s="17">
        <f t="shared" si="125"/>
        <v>0</v>
      </c>
      <c r="T622" s="17">
        <f t="shared" si="125"/>
        <v>0</v>
      </c>
      <c r="U622" s="17">
        <v>0</v>
      </c>
      <c r="V622" s="17">
        <v>0</v>
      </c>
      <c r="W622" s="17">
        <f>SUM(W218,W269,W309,W379,W438,W498,W553,W613)</f>
        <v>0</v>
      </c>
      <c r="X622" s="17">
        <f t="shared" si="125"/>
        <v>0</v>
      </c>
      <c r="Y622" s="17">
        <f t="shared" si="125"/>
        <v>0</v>
      </c>
      <c r="Z622" s="17">
        <f t="shared" si="125"/>
        <v>0</v>
      </c>
      <c r="AA622" s="17">
        <f t="shared" si="125"/>
        <v>0</v>
      </c>
      <c r="AB622" s="17">
        <f t="shared" si="125"/>
        <v>0</v>
      </c>
      <c r="AC622" s="17">
        <f t="shared" si="125"/>
        <v>0</v>
      </c>
      <c r="AD622" s="17">
        <f t="shared" si="125"/>
        <v>0</v>
      </c>
      <c r="AE622" s="17">
        <f t="shared" si="125"/>
        <v>0</v>
      </c>
      <c r="AF622" s="17">
        <f t="shared" si="125"/>
        <v>0</v>
      </c>
      <c r="AG622" s="17">
        <f t="shared" si="125"/>
        <v>0</v>
      </c>
      <c r="AH622" s="17">
        <v>0</v>
      </c>
      <c r="AI622" s="17">
        <v>0</v>
      </c>
      <c r="AJ622" s="17">
        <f>SUM(AJ218,AJ269,AJ309,AJ379,AJ438,AJ498,AJ553,AJ613)</f>
        <v>0</v>
      </c>
      <c r="AK622" s="17">
        <f t="shared" si="125"/>
        <v>0</v>
      </c>
      <c r="AL622" s="17">
        <f t="shared" si="125"/>
        <v>0</v>
      </c>
      <c r="AM622" s="17">
        <f t="shared" si="125"/>
        <v>0</v>
      </c>
      <c r="AN622" s="17">
        <f t="shared" si="125"/>
        <v>0</v>
      </c>
      <c r="AO622" s="17">
        <f t="shared" si="125"/>
        <v>0</v>
      </c>
      <c r="AP622" s="17">
        <f t="shared" si="125"/>
        <v>0</v>
      </c>
      <c r="AQ622" s="17">
        <f t="shared" si="125"/>
        <v>0</v>
      </c>
      <c r="AR622" s="17">
        <f t="shared" si="125"/>
        <v>0</v>
      </c>
      <c r="AS622" s="17">
        <f t="shared" si="125"/>
        <v>0</v>
      </c>
      <c r="AT622" s="17">
        <f t="shared" si="125"/>
        <v>0</v>
      </c>
      <c r="AU622" s="17">
        <v>0</v>
      </c>
      <c r="AV622" s="17">
        <v>0</v>
      </c>
      <c r="AW622" s="17">
        <f>U622+AH622+AU622</f>
        <v>0</v>
      </c>
    </row>
    <row r="623" spans="1:49" s="72" customFormat="1">
      <c r="A623" s="48"/>
      <c r="B623" s="42"/>
      <c r="C623" s="42"/>
      <c r="D623" s="42"/>
      <c r="E623" s="531"/>
      <c r="F623" s="50"/>
      <c r="G623" s="50"/>
      <c r="H623" s="50"/>
      <c r="I623" s="146" t="s">
        <v>899</v>
      </c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</row>
    <row r="624" spans="1:49" ht="13.5" thickBot="1">
      <c r="A624" s="78" t="s">
        <v>988</v>
      </c>
      <c r="B624" s="79"/>
      <c r="C624" s="79"/>
      <c r="D624" s="456"/>
      <c r="E624" s="535"/>
      <c r="F624" s="127"/>
      <c r="G624" s="127"/>
      <c r="H624" s="127"/>
      <c r="I624" s="79"/>
    </row>
    <row r="625" spans="1:49" s="151" customFormat="1" ht="36" customHeight="1" thickTop="1" thickBot="1">
      <c r="A625" s="147" t="s">
        <v>2079</v>
      </c>
      <c r="B625" s="5" t="s">
        <v>2080</v>
      </c>
      <c r="C625" s="5" t="s">
        <v>1335</v>
      </c>
      <c r="D625" s="450"/>
      <c r="E625" s="148" t="s">
        <v>1570</v>
      </c>
      <c r="F625" s="149" t="s">
        <v>1438</v>
      </c>
      <c r="G625" s="149"/>
      <c r="H625" s="149" t="s">
        <v>2332</v>
      </c>
      <c r="I625" s="5" t="s">
        <v>856</v>
      </c>
      <c r="J625" s="364" t="s">
        <v>2891</v>
      </c>
      <c r="K625" s="364" t="s">
        <v>2879</v>
      </c>
      <c r="L625" s="364" t="s">
        <v>2880</v>
      </c>
      <c r="M625" s="364" t="s">
        <v>2881</v>
      </c>
      <c r="N625" s="364" t="s">
        <v>2882</v>
      </c>
      <c r="O625" s="364" t="s">
        <v>2883</v>
      </c>
      <c r="P625" s="364" t="s">
        <v>2884</v>
      </c>
      <c r="Q625" s="364" t="s">
        <v>2885</v>
      </c>
      <c r="R625" s="364" t="s">
        <v>2886</v>
      </c>
      <c r="S625" s="364" t="s">
        <v>2887</v>
      </c>
      <c r="T625" s="364" t="s">
        <v>2888</v>
      </c>
      <c r="U625" s="364" t="s">
        <v>2889</v>
      </c>
      <c r="V625" s="364" t="s">
        <v>2890</v>
      </c>
      <c r="W625" s="365" t="s">
        <v>2893</v>
      </c>
      <c r="X625" s="365" t="s">
        <v>2879</v>
      </c>
      <c r="Y625" s="365" t="s">
        <v>2880</v>
      </c>
      <c r="Z625" s="365" t="s">
        <v>2881</v>
      </c>
      <c r="AA625" s="365" t="s">
        <v>2882</v>
      </c>
      <c r="AB625" s="365" t="s">
        <v>2883</v>
      </c>
      <c r="AC625" s="365" t="s">
        <v>2884</v>
      </c>
      <c r="AD625" s="365" t="s">
        <v>2885</v>
      </c>
      <c r="AE625" s="365" t="s">
        <v>2886</v>
      </c>
      <c r="AF625" s="365" t="s">
        <v>2887</v>
      </c>
      <c r="AG625" s="365" t="s">
        <v>2888</v>
      </c>
      <c r="AH625" s="365" t="s">
        <v>2889</v>
      </c>
      <c r="AI625" s="365" t="s">
        <v>2890</v>
      </c>
      <c r="AJ625" s="366" t="s">
        <v>2892</v>
      </c>
      <c r="AK625" s="366" t="s">
        <v>2879</v>
      </c>
      <c r="AL625" s="366" t="s">
        <v>2880</v>
      </c>
      <c r="AM625" s="366" t="s">
        <v>2881</v>
      </c>
      <c r="AN625" s="366" t="s">
        <v>2882</v>
      </c>
      <c r="AO625" s="366" t="s">
        <v>2883</v>
      </c>
      <c r="AP625" s="366" t="s">
        <v>2884</v>
      </c>
      <c r="AQ625" s="366" t="s">
        <v>2885</v>
      </c>
      <c r="AR625" s="366" t="s">
        <v>2886</v>
      </c>
      <c r="AS625" s="366" t="s">
        <v>2887</v>
      </c>
      <c r="AT625" s="366" t="s">
        <v>2888</v>
      </c>
      <c r="AU625" s="366" t="s">
        <v>2889</v>
      </c>
      <c r="AV625" s="366" t="s">
        <v>2890</v>
      </c>
      <c r="AW625" s="368" t="s">
        <v>2895</v>
      </c>
    </row>
    <row r="626" spans="1:49">
      <c r="A626" s="33"/>
      <c r="B626" s="34"/>
      <c r="C626" s="34"/>
      <c r="D626" s="34"/>
      <c r="E626" s="35"/>
      <c r="F626" s="36"/>
      <c r="G626" s="36"/>
      <c r="H626" s="36"/>
      <c r="I626" s="34"/>
      <c r="J626" s="202" t="s">
        <v>1224</v>
      </c>
      <c r="K626" s="202">
        <v>1</v>
      </c>
      <c r="L626" s="202">
        <v>2</v>
      </c>
      <c r="M626" s="202">
        <v>3</v>
      </c>
      <c r="N626" s="202">
        <v>4</v>
      </c>
      <c r="O626" s="202">
        <v>5</v>
      </c>
      <c r="P626" s="202">
        <v>6</v>
      </c>
      <c r="Q626" s="202">
        <v>7</v>
      </c>
      <c r="R626" s="202">
        <v>8</v>
      </c>
      <c r="S626" s="202">
        <v>9</v>
      </c>
      <c r="T626" s="202">
        <v>10</v>
      </c>
      <c r="U626" s="202">
        <v>13</v>
      </c>
      <c r="V626" s="202">
        <v>14</v>
      </c>
      <c r="W626" s="202" t="s">
        <v>1224</v>
      </c>
      <c r="X626" s="202">
        <v>1</v>
      </c>
      <c r="Y626" s="202">
        <v>2</v>
      </c>
      <c r="Z626" s="202">
        <v>3</v>
      </c>
      <c r="AA626" s="202">
        <v>4</v>
      </c>
      <c r="AB626" s="202">
        <v>5</v>
      </c>
      <c r="AC626" s="202">
        <v>6</v>
      </c>
      <c r="AD626" s="202">
        <v>7</v>
      </c>
      <c r="AE626" s="202">
        <v>8</v>
      </c>
      <c r="AF626" s="202">
        <v>9</v>
      </c>
      <c r="AG626" s="202">
        <v>10</v>
      </c>
      <c r="AH626" s="202">
        <v>13</v>
      </c>
      <c r="AI626" s="202">
        <v>14</v>
      </c>
      <c r="AJ626" s="202" t="s">
        <v>1224</v>
      </c>
      <c r="AK626" s="202">
        <v>1</v>
      </c>
      <c r="AL626" s="202">
        <v>2</v>
      </c>
      <c r="AM626" s="202">
        <v>3</v>
      </c>
      <c r="AN626" s="202">
        <v>4</v>
      </c>
      <c r="AO626" s="202">
        <v>5</v>
      </c>
      <c r="AP626" s="202">
        <v>6</v>
      </c>
      <c r="AQ626" s="202">
        <v>7</v>
      </c>
      <c r="AR626" s="202">
        <v>8</v>
      </c>
      <c r="AS626" s="202">
        <v>9</v>
      </c>
      <c r="AT626" s="202">
        <v>10</v>
      </c>
      <c r="AU626" s="202">
        <v>13</v>
      </c>
      <c r="AV626" s="202">
        <v>14</v>
      </c>
      <c r="AW626" s="202">
        <v>15</v>
      </c>
    </row>
    <row r="627" spans="1:49">
      <c r="A627" s="37"/>
      <c r="B627" s="38"/>
      <c r="C627" s="38"/>
      <c r="D627" s="38"/>
      <c r="E627" s="60"/>
      <c r="F627" s="61"/>
      <c r="G627" s="61"/>
      <c r="H627" s="61"/>
      <c r="I627" s="38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  <c r="AA627" s="62"/>
      <c r="AB627" s="62"/>
      <c r="AC627" s="62"/>
      <c r="AD627" s="62"/>
      <c r="AE627" s="62"/>
      <c r="AF627" s="62"/>
      <c r="AG627" s="62"/>
      <c r="AH627" s="62"/>
      <c r="AI627" s="62"/>
      <c r="AJ627" s="62"/>
      <c r="AK627" s="62"/>
      <c r="AL627" s="62"/>
      <c r="AM627" s="62"/>
      <c r="AN627" s="62"/>
      <c r="AO627" s="62"/>
      <c r="AP627" s="62"/>
      <c r="AQ627" s="62"/>
      <c r="AR627" s="62"/>
      <c r="AS627" s="62"/>
      <c r="AT627" s="62"/>
      <c r="AU627" s="62"/>
      <c r="AV627" s="62"/>
      <c r="AW627" s="62"/>
    </row>
    <row r="628" spans="1:49">
      <c r="A628" s="41" t="s">
        <v>1676</v>
      </c>
      <c r="B628" s="1" t="s">
        <v>1029</v>
      </c>
      <c r="C628" s="1"/>
      <c r="D628" s="451"/>
      <c r="E628" s="531"/>
      <c r="F628" s="50"/>
      <c r="G628" s="50"/>
      <c r="H628" s="50"/>
      <c r="I628" s="1" t="s">
        <v>988</v>
      </c>
    </row>
    <row r="629" spans="1:49">
      <c r="A629" s="48" t="s">
        <v>1676</v>
      </c>
      <c r="B629" s="1" t="s">
        <v>1029</v>
      </c>
      <c r="C629" s="1" t="s">
        <v>1549</v>
      </c>
      <c r="D629" s="451"/>
      <c r="E629" s="531"/>
      <c r="F629" s="50"/>
      <c r="G629" s="50"/>
      <c r="H629" s="50"/>
      <c r="I629" s="1" t="s">
        <v>988</v>
      </c>
    </row>
    <row r="630" spans="1:49">
      <c r="A630" s="48"/>
      <c r="B630" s="1"/>
      <c r="C630" s="1"/>
      <c r="D630" s="369"/>
      <c r="E630" s="531"/>
      <c r="F630" s="50"/>
      <c r="G630" s="50"/>
      <c r="H630" s="50"/>
      <c r="I630" s="1"/>
    </row>
    <row r="631" spans="1:49">
      <c r="A631" s="48"/>
      <c r="B631" s="42"/>
      <c r="C631" s="42"/>
      <c r="D631" s="42"/>
      <c r="E631" s="531"/>
      <c r="F631" s="50"/>
      <c r="G631" s="50"/>
      <c r="H631" s="50"/>
      <c r="I631" s="49" t="s">
        <v>1559</v>
      </c>
      <c r="J631" s="12">
        <f>SUM(J632,J640,J642)</f>
        <v>20000</v>
      </c>
      <c r="K631" s="12">
        <f t="shared" ref="K631:AT631" si="126">SUM(K632,K640,K642)</f>
        <v>0</v>
      </c>
      <c r="L631" s="12">
        <f t="shared" si="126"/>
        <v>1200</v>
      </c>
      <c r="M631" s="12">
        <f t="shared" si="126"/>
        <v>2000</v>
      </c>
      <c r="N631" s="12">
        <f t="shared" si="126"/>
        <v>0</v>
      </c>
      <c r="O631" s="12">
        <f t="shared" si="126"/>
        <v>400</v>
      </c>
      <c r="P631" s="12">
        <f t="shared" si="126"/>
        <v>800</v>
      </c>
      <c r="Q631" s="12">
        <f t="shared" si="126"/>
        <v>1200</v>
      </c>
      <c r="R631" s="12">
        <f t="shared" si="126"/>
        <v>2400</v>
      </c>
      <c r="S631" s="12">
        <f t="shared" si="126"/>
        <v>800</v>
      </c>
      <c r="T631" s="12">
        <f t="shared" si="126"/>
        <v>400</v>
      </c>
      <c r="U631" s="12">
        <v>9200</v>
      </c>
      <c r="V631" s="12">
        <v>10800</v>
      </c>
      <c r="W631" s="12">
        <f>SUM(W632,W640,W642)</f>
        <v>0</v>
      </c>
      <c r="X631" s="12">
        <f t="shared" si="126"/>
        <v>0</v>
      </c>
      <c r="Y631" s="12">
        <f t="shared" si="126"/>
        <v>0</v>
      </c>
      <c r="Z631" s="12">
        <f t="shared" si="126"/>
        <v>0</v>
      </c>
      <c r="AA631" s="12">
        <f t="shared" si="126"/>
        <v>0</v>
      </c>
      <c r="AB631" s="12">
        <f t="shared" si="126"/>
        <v>0</v>
      </c>
      <c r="AC631" s="12">
        <f t="shared" si="126"/>
        <v>0</v>
      </c>
      <c r="AD631" s="12">
        <f t="shared" si="126"/>
        <v>0</v>
      </c>
      <c r="AE631" s="12">
        <f t="shared" si="126"/>
        <v>0</v>
      </c>
      <c r="AF631" s="12">
        <f t="shared" si="126"/>
        <v>0</v>
      </c>
      <c r="AG631" s="12">
        <f t="shared" si="126"/>
        <v>0</v>
      </c>
      <c r="AH631" s="12">
        <v>0</v>
      </c>
      <c r="AI631" s="12">
        <v>0</v>
      </c>
      <c r="AJ631" s="12">
        <f>SUM(AJ632,AJ640,AJ642)</f>
        <v>0</v>
      </c>
      <c r="AK631" s="12">
        <f t="shared" si="126"/>
        <v>0</v>
      </c>
      <c r="AL631" s="12">
        <f t="shared" si="126"/>
        <v>0</v>
      </c>
      <c r="AM631" s="12">
        <f t="shared" si="126"/>
        <v>0</v>
      </c>
      <c r="AN631" s="12">
        <f t="shared" si="126"/>
        <v>0</v>
      </c>
      <c r="AO631" s="12">
        <f t="shared" si="126"/>
        <v>0</v>
      </c>
      <c r="AP631" s="12">
        <f t="shared" si="126"/>
        <v>0</v>
      </c>
      <c r="AQ631" s="12">
        <f t="shared" si="126"/>
        <v>0</v>
      </c>
      <c r="AR631" s="12">
        <f t="shared" si="126"/>
        <v>0</v>
      </c>
      <c r="AS631" s="12">
        <f t="shared" si="126"/>
        <v>0</v>
      </c>
      <c r="AT631" s="12">
        <f t="shared" si="126"/>
        <v>0</v>
      </c>
      <c r="AU631" s="12">
        <v>0</v>
      </c>
      <c r="AV631" s="12">
        <v>0</v>
      </c>
      <c r="AW631" s="12">
        <f t="shared" ref="AW631:AW670" si="127">U631+AH631+AU631</f>
        <v>9200</v>
      </c>
    </row>
    <row r="632" spans="1:49">
      <c r="A632" s="44" t="s">
        <v>1676</v>
      </c>
      <c r="B632" s="45" t="s">
        <v>1029</v>
      </c>
      <c r="C632" s="45" t="s">
        <v>1549</v>
      </c>
      <c r="D632" s="452" t="s">
        <v>2907</v>
      </c>
      <c r="E632" s="213" t="s">
        <v>771</v>
      </c>
      <c r="F632" s="65"/>
      <c r="G632" s="65"/>
      <c r="H632" s="65"/>
      <c r="I632" s="1" t="s">
        <v>1500</v>
      </c>
      <c r="J632" s="9">
        <f>SUM(J633:J634)</f>
        <v>0</v>
      </c>
      <c r="K632" s="9">
        <f t="shared" ref="K632:AT632" si="128">SUM(K633:K634)</f>
        <v>0</v>
      </c>
      <c r="L632" s="9">
        <f t="shared" si="128"/>
        <v>0</v>
      </c>
      <c r="M632" s="9">
        <f t="shared" si="128"/>
        <v>0</v>
      </c>
      <c r="N632" s="9">
        <f t="shared" si="128"/>
        <v>0</v>
      </c>
      <c r="O632" s="9">
        <f t="shared" si="128"/>
        <v>0</v>
      </c>
      <c r="P632" s="9">
        <f t="shared" si="128"/>
        <v>0</v>
      </c>
      <c r="Q632" s="9">
        <f t="shared" si="128"/>
        <v>0</v>
      </c>
      <c r="R632" s="9">
        <f t="shared" si="128"/>
        <v>0</v>
      </c>
      <c r="S632" s="9">
        <f t="shared" si="128"/>
        <v>0</v>
      </c>
      <c r="T632" s="9">
        <f t="shared" si="128"/>
        <v>0</v>
      </c>
      <c r="U632" s="9">
        <v>0</v>
      </c>
      <c r="V632" s="9">
        <v>0</v>
      </c>
      <c r="W632" s="9">
        <f>SUM(W633:W634)</f>
        <v>0</v>
      </c>
      <c r="X632" s="9">
        <f t="shared" si="128"/>
        <v>0</v>
      </c>
      <c r="Y632" s="9">
        <f t="shared" si="128"/>
        <v>0</v>
      </c>
      <c r="Z632" s="9">
        <f t="shared" si="128"/>
        <v>0</v>
      </c>
      <c r="AA632" s="9">
        <f t="shared" si="128"/>
        <v>0</v>
      </c>
      <c r="AB632" s="9">
        <f t="shared" si="128"/>
        <v>0</v>
      </c>
      <c r="AC632" s="9">
        <f t="shared" si="128"/>
        <v>0</v>
      </c>
      <c r="AD632" s="9">
        <f t="shared" si="128"/>
        <v>0</v>
      </c>
      <c r="AE632" s="9">
        <f t="shared" si="128"/>
        <v>0</v>
      </c>
      <c r="AF632" s="9">
        <f t="shared" si="128"/>
        <v>0</v>
      </c>
      <c r="AG632" s="9">
        <f t="shared" si="128"/>
        <v>0</v>
      </c>
      <c r="AH632" s="9">
        <v>0</v>
      </c>
      <c r="AI632" s="9">
        <v>0</v>
      </c>
      <c r="AJ632" s="9">
        <f>SUM(AJ633:AJ634)</f>
        <v>0</v>
      </c>
      <c r="AK632" s="9">
        <f t="shared" si="128"/>
        <v>0</v>
      </c>
      <c r="AL632" s="9">
        <f t="shared" si="128"/>
        <v>0</v>
      </c>
      <c r="AM632" s="9">
        <f t="shared" si="128"/>
        <v>0</v>
      </c>
      <c r="AN632" s="9">
        <f t="shared" si="128"/>
        <v>0</v>
      </c>
      <c r="AO632" s="9">
        <f t="shared" si="128"/>
        <v>0</v>
      </c>
      <c r="AP632" s="9">
        <f t="shared" si="128"/>
        <v>0</v>
      </c>
      <c r="AQ632" s="9">
        <f t="shared" si="128"/>
        <v>0</v>
      </c>
      <c r="AR632" s="9">
        <f t="shared" si="128"/>
        <v>0</v>
      </c>
      <c r="AS632" s="9">
        <f t="shared" si="128"/>
        <v>0</v>
      </c>
      <c r="AT632" s="9">
        <f t="shared" si="128"/>
        <v>0</v>
      </c>
      <c r="AU632" s="9">
        <v>0</v>
      </c>
      <c r="AV632" s="9">
        <v>0</v>
      </c>
      <c r="AW632" s="9">
        <f t="shared" si="127"/>
        <v>0</v>
      </c>
    </row>
    <row r="633" spans="1:49">
      <c r="A633" s="44" t="s">
        <v>1676</v>
      </c>
      <c r="B633" s="45" t="s">
        <v>1029</v>
      </c>
      <c r="C633" s="45" t="s">
        <v>1549</v>
      </c>
      <c r="D633" s="452" t="s">
        <v>2907</v>
      </c>
      <c r="E633" s="367" t="s">
        <v>834</v>
      </c>
      <c r="F633" s="50"/>
      <c r="G633" s="468" t="s">
        <v>3067</v>
      </c>
      <c r="H633" s="50" t="s">
        <v>2342</v>
      </c>
      <c r="I633" s="42" t="s">
        <v>1165</v>
      </c>
      <c r="J633" s="209"/>
      <c r="K633" s="209"/>
      <c r="L633" s="209"/>
      <c r="M633" s="209"/>
      <c r="N633" s="209"/>
      <c r="O633" s="209"/>
      <c r="P633" s="209"/>
      <c r="Q633" s="209"/>
      <c r="R633" s="209"/>
      <c r="S633" s="209"/>
      <c r="T633" s="209"/>
      <c r="U633" s="209">
        <v>0</v>
      </c>
      <c r="V633" s="209">
        <v>0</v>
      </c>
      <c r="W633" s="209"/>
      <c r="X633" s="209"/>
      <c r="Y633" s="209"/>
      <c r="Z633" s="209"/>
      <c r="AA633" s="209"/>
      <c r="AB633" s="209"/>
      <c r="AC633" s="209"/>
      <c r="AD633" s="209"/>
      <c r="AE633" s="209"/>
      <c r="AF633" s="209"/>
      <c r="AG633" s="209"/>
      <c r="AH633" s="209">
        <v>0</v>
      </c>
      <c r="AI633" s="209">
        <v>0</v>
      </c>
      <c r="AJ633" s="209"/>
      <c r="AK633" s="209"/>
      <c r="AL633" s="209"/>
      <c r="AM633" s="209"/>
      <c r="AN633" s="209"/>
      <c r="AO633" s="209"/>
      <c r="AP633" s="209"/>
      <c r="AQ633" s="209"/>
      <c r="AR633" s="209"/>
      <c r="AS633" s="209"/>
      <c r="AT633" s="209"/>
      <c r="AU633" s="209">
        <v>0</v>
      </c>
      <c r="AV633" s="209">
        <v>0</v>
      </c>
      <c r="AW633" s="209">
        <f t="shared" si="127"/>
        <v>0</v>
      </c>
    </row>
    <row r="634" spans="1:49">
      <c r="A634" s="44" t="s">
        <v>1676</v>
      </c>
      <c r="B634" s="45" t="s">
        <v>1029</v>
      </c>
      <c r="C634" s="45" t="s">
        <v>1549</v>
      </c>
      <c r="D634" s="452" t="s">
        <v>2907</v>
      </c>
      <c r="E634" s="367" t="s">
        <v>772</v>
      </c>
      <c r="F634" s="50"/>
      <c r="G634" s="468" t="s">
        <v>3067</v>
      </c>
      <c r="H634" s="50" t="s">
        <v>2342</v>
      </c>
      <c r="I634" s="42" t="s">
        <v>1227</v>
      </c>
      <c r="J634" s="15">
        <f>SUM(J635:J639)</f>
        <v>0</v>
      </c>
      <c r="K634" s="15">
        <f t="shared" ref="K634:AT634" si="129">SUM(K635:K639)</f>
        <v>0</v>
      </c>
      <c r="L634" s="15">
        <f t="shared" si="129"/>
        <v>0</v>
      </c>
      <c r="M634" s="15">
        <f t="shared" si="129"/>
        <v>0</v>
      </c>
      <c r="N634" s="15">
        <f t="shared" si="129"/>
        <v>0</v>
      </c>
      <c r="O634" s="15">
        <f t="shared" si="129"/>
        <v>0</v>
      </c>
      <c r="P634" s="15">
        <f t="shared" si="129"/>
        <v>0</v>
      </c>
      <c r="Q634" s="15">
        <f t="shared" si="129"/>
        <v>0</v>
      </c>
      <c r="R634" s="15">
        <f t="shared" si="129"/>
        <v>0</v>
      </c>
      <c r="S634" s="15">
        <f t="shared" si="129"/>
        <v>0</v>
      </c>
      <c r="T634" s="15">
        <f t="shared" si="129"/>
        <v>0</v>
      </c>
      <c r="U634" s="15">
        <v>0</v>
      </c>
      <c r="V634" s="15">
        <v>0</v>
      </c>
      <c r="W634" s="15">
        <f>SUM(W635:W639)</f>
        <v>0</v>
      </c>
      <c r="X634" s="15">
        <f t="shared" si="129"/>
        <v>0</v>
      </c>
      <c r="Y634" s="15">
        <f t="shared" si="129"/>
        <v>0</v>
      </c>
      <c r="Z634" s="15">
        <f t="shared" si="129"/>
        <v>0</v>
      </c>
      <c r="AA634" s="15">
        <f t="shared" si="129"/>
        <v>0</v>
      </c>
      <c r="AB634" s="15">
        <f t="shared" si="129"/>
        <v>0</v>
      </c>
      <c r="AC634" s="15">
        <f t="shared" si="129"/>
        <v>0</v>
      </c>
      <c r="AD634" s="15">
        <f t="shared" si="129"/>
        <v>0</v>
      </c>
      <c r="AE634" s="15">
        <f t="shared" si="129"/>
        <v>0</v>
      </c>
      <c r="AF634" s="15">
        <f t="shared" si="129"/>
        <v>0</v>
      </c>
      <c r="AG634" s="15">
        <f t="shared" si="129"/>
        <v>0</v>
      </c>
      <c r="AH634" s="15">
        <v>0</v>
      </c>
      <c r="AI634" s="15">
        <v>0</v>
      </c>
      <c r="AJ634" s="15">
        <f>SUM(AJ635:AJ639)</f>
        <v>0</v>
      </c>
      <c r="AK634" s="15">
        <f t="shared" si="129"/>
        <v>0</v>
      </c>
      <c r="AL634" s="15">
        <f t="shared" si="129"/>
        <v>0</v>
      </c>
      <c r="AM634" s="15">
        <f t="shared" si="129"/>
        <v>0</v>
      </c>
      <c r="AN634" s="15">
        <f t="shared" si="129"/>
        <v>0</v>
      </c>
      <c r="AO634" s="15">
        <f t="shared" si="129"/>
        <v>0</v>
      </c>
      <c r="AP634" s="15">
        <f t="shared" si="129"/>
        <v>0</v>
      </c>
      <c r="AQ634" s="15">
        <f t="shared" si="129"/>
        <v>0</v>
      </c>
      <c r="AR634" s="15">
        <f t="shared" si="129"/>
        <v>0</v>
      </c>
      <c r="AS634" s="15">
        <f t="shared" si="129"/>
        <v>0</v>
      </c>
      <c r="AT634" s="15">
        <f t="shared" si="129"/>
        <v>0</v>
      </c>
      <c r="AU634" s="15">
        <v>0</v>
      </c>
      <c r="AV634" s="15">
        <v>0</v>
      </c>
      <c r="AW634" s="15">
        <f t="shared" si="127"/>
        <v>0</v>
      </c>
    </row>
    <row r="635" spans="1:49" s="144" customFormat="1">
      <c r="A635" s="44" t="s">
        <v>1676</v>
      </c>
      <c r="B635" s="45" t="s">
        <v>1029</v>
      </c>
      <c r="C635" s="45" t="s">
        <v>1549</v>
      </c>
      <c r="D635" s="452" t="s">
        <v>2907</v>
      </c>
      <c r="E635" s="140" t="s">
        <v>850</v>
      </c>
      <c r="F635" s="141" t="s">
        <v>86</v>
      </c>
      <c r="G635" s="468" t="s">
        <v>3067</v>
      </c>
      <c r="H635" s="50" t="s">
        <v>2342</v>
      </c>
      <c r="I635" s="142" t="s">
        <v>1119</v>
      </c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>
        <v>0</v>
      </c>
      <c r="V635" s="143">
        <v>0</v>
      </c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>
        <v>0</v>
      </c>
      <c r="AI635" s="143">
        <v>0</v>
      </c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>
        <v>0</v>
      </c>
      <c r="AV635" s="143">
        <v>0</v>
      </c>
      <c r="AW635" s="143">
        <f t="shared" si="127"/>
        <v>0</v>
      </c>
    </row>
    <row r="636" spans="1:49" s="144" customFormat="1">
      <c r="A636" s="44" t="s">
        <v>1676</v>
      </c>
      <c r="B636" s="45" t="s">
        <v>1029</v>
      </c>
      <c r="C636" s="45" t="s">
        <v>1549</v>
      </c>
      <c r="D636" s="452" t="s">
        <v>2907</v>
      </c>
      <c r="E636" s="140" t="s">
        <v>851</v>
      </c>
      <c r="F636" s="141" t="s">
        <v>87</v>
      </c>
      <c r="G636" s="468" t="s">
        <v>3067</v>
      </c>
      <c r="H636" s="50" t="s">
        <v>2342</v>
      </c>
      <c r="I636" s="142" t="s">
        <v>1290</v>
      </c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>
        <v>0</v>
      </c>
      <c r="V636" s="143">
        <v>0</v>
      </c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>
        <v>0</v>
      </c>
      <c r="AI636" s="143">
        <v>0</v>
      </c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>
        <v>0</v>
      </c>
      <c r="AV636" s="143">
        <v>0</v>
      </c>
      <c r="AW636" s="143">
        <f t="shared" si="127"/>
        <v>0</v>
      </c>
    </row>
    <row r="637" spans="1:49" s="144" customFormat="1">
      <c r="A637" s="44" t="s">
        <v>1676</v>
      </c>
      <c r="B637" s="45" t="s">
        <v>1029</v>
      </c>
      <c r="C637" s="45" t="s">
        <v>1549</v>
      </c>
      <c r="D637" s="452" t="s">
        <v>2907</v>
      </c>
      <c r="E637" s="140" t="s">
        <v>852</v>
      </c>
      <c r="F637" s="141" t="s">
        <v>88</v>
      </c>
      <c r="G637" s="468" t="s">
        <v>3067</v>
      </c>
      <c r="H637" s="50" t="s">
        <v>2342</v>
      </c>
      <c r="I637" s="142" t="s">
        <v>1733</v>
      </c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>
        <v>0</v>
      </c>
      <c r="V637" s="143">
        <v>0</v>
      </c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>
        <v>0</v>
      </c>
      <c r="AI637" s="143">
        <v>0</v>
      </c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>
        <v>0</v>
      </c>
      <c r="AV637" s="143">
        <v>0</v>
      </c>
      <c r="AW637" s="143">
        <f t="shared" si="127"/>
        <v>0</v>
      </c>
    </row>
    <row r="638" spans="1:49" s="144" customFormat="1">
      <c r="A638" s="44" t="s">
        <v>1676</v>
      </c>
      <c r="B638" s="45" t="s">
        <v>1029</v>
      </c>
      <c r="C638" s="45" t="s">
        <v>1549</v>
      </c>
      <c r="D638" s="452" t="s">
        <v>2907</v>
      </c>
      <c r="E638" s="140" t="s">
        <v>853</v>
      </c>
      <c r="F638" s="141" t="s">
        <v>89</v>
      </c>
      <c r="G638" s="468" t="s">
        <v>3067</v>
      </c>
      <c r="H638" s="50" t="s">
        <v>2342</v>
      </c>
      <c r="I638" s="142" t="s">
        <v>1734</v>
      </c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>
        <v>0</v>
      </c>
      <c r="V638" s="143">
        <v>0</v>
      </c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>
        <v>0</v>
      </c>
      <c r="AI638" s="143">
        <v>0</v>
      </c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>
        <v>0</v>
      </c>
      <c r="AV638" s="143">
        <v>0</v>
      </c>
      <c r="AW638" s="143">
        <f t="shared" si="127"/>
        <v>0</v>
      </c>
    </row>
    <row r="639" spans="1:49" s="144" customFormat="1">
      <c r="A639" s="44" t="s">
        <v>1676</v>
      </c>
      <c r="B639" s="45" t="s">
        <v>1029</v>
      </c>
      <c r="C639" s="45" t="s">
        <v>1549</v>
      </c>
      <c r="D639" s="452" t="s">
        <v>2907</v>
      </c>
      <c r="E639" s="140" t="s">
        <v>854</v>
      </c>
      <c r="F639" s="141" t="s">
        <v>90</v>
      </c>
      <c r="G639" s="468" t="s">
        <v>3067</v>
      </c>
      <c r="H639" s="50" t="s">
        <v>2342</v>
      </c>
      <c r="I639" s="142" t="s">
        <v>1735</v>
      </c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>
        <v>0</v>
      </c>
      <c r="V639" s="143">
        <v>0</v>
      </c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>
        <v>0</v>
      </c>
      <c r="AI639" s="143">
        <v>0</v>
      </c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>
        <v>0</v>
      </c>
      <c r="AV639" s="143">
        <v>0</v>
      </c>
      <c r="AW639" s="143">
        <f t="shared" si="127"/>
        <v>0</v>
      </c>
    </row>
    <row r="640" spans="1:49">
      <c r="A640" s="44" t="s">
        <v>1676</v>
      </c>
      <c r="B640" s="45" t="s">
        <v>1029</v>
      </c>
      <c r="C640" s="45" t="s">
        <v>1549</v>
      </c>
      <c r="D640" s="452" t="s">
        <v>2907</v>
      </c>
      <c r="E640" s="213" t="s">
        <v>773</v>
      </c>
      <c r="F640" s="65"/>
      <c r="G640" s="65"/>
      <c r="H640" s="65"/>
      <c r="I640" s="1" t="s">
        <v>1362</v>
      </c>
      <c r="J640" s="9">
        <f>SUM(J641)</f>
        <v>0</v>
      </c>
      <c r="K640" s="9">
        <f t="shared" ref="K640:AT640" si="130">SUM(K641)</f>
        <v>0</v>
      </c>
      <c r="L640" s="9">
        <f t="shared" si="130"/>
        <v>0</v>
      </c>
      <c r="M640" s="9">
        <f t="shared" si="130"/>
        <v>0</v>
      </c>
      <c r="N640" s="9">
        <f t="shared" si="130"/>
        <v>0</v>
      </c>
      <c r="O640" s="9">
        <f t="shared" si="130"/>
        <v>0</v>
      </c>
      <c r="P640" s="9">
        <f t="shared" si="130"/>
        <v>0</v>
      </c>
      <c r="Q640" s="9">
        <f t="shared" si="130"/>
        <v>0</v>
      </c>
      <c r="R640" s="9">
        <f t="shared" si="130"/>
        <v>0</v>
      </c>
      <c r="S640" s="9">
        <f t="shared" si="130"/>
        <v>0</v>
      </c>
      <c r="T640" s="9">
        <f t="shared" si="130"/>
        <v>0</v>
      </c>
      <c r="U640" s="9">
        <v>0</v>
      </c>
      <c r="V640" s="9">
        <v>0</v>
      </c>
      <c r="W640" s="9">
        <f>SUM(W641)</f>
        <v>0</v>
      </c>
      <c r="X640" s="9">
        <f t="shared" si="130"/>
        <v>0</v>
      </c>
      <c r="Y640" s="9">
        <f t="shared" si="130"/>
        <v>0</v>
      </c>
      <c r="Z640" s="9">
        <f t="shared" si="130"/>
        <v>0</v>
      </c>
      <c r="AA640" s="9">
        <f t="shared" si="130"/>
        <v>0</v>
      </c>
      <c r="AB640" s="9">
        <f t="shared" si="130"/>
        <v>0</v>
      </c>
      <c r="AC640" s="9">
        <f t="shared" si="130"/>
        <v>0</v>
      </c>
      <c r="AD640" s="9">
        <f t="shared" si="130"/>
        <v>0</v>
      </c>
      <c r="AE640" s="9">
        <f t="shared" si="130"/>
        <v>0</v>
      </c>
      <c r="AF640" s="9">
        <f t="shared" si="130"/>
        <v>0</v>
      </c>
      <c r="AG640" s="9">
        <f t="shared" si="130"/>
        <v>0</v>
      </c>
      <c r="AH640" s="9">
        <v>0</v>
      </c>
      <c r="AI640" s="9">
        <v>0</v>
      </c>
      <c r="AJ640" s="9">
        <f>SUM(AJ641)</f>
        <v>0</v>
      </c>
      <c r="AK640" s="9">
        <f t="shared" si="130"/>
        <v>0</v>
      </c>
      <c r="AL640" s="9">
        <f t="shared" si="130"/>
        <v>0</v>
      </c>
      <c r="AM640" s="9">
        <f t="shared" si="130"/>
        <v>0</v>
      </c>
      <c r="AN640" s="9">
        <f t="shared" si="130"/>
        <v>0</v>
      </c>
      <c r="AO640" s="9">
        <f t="shared" si="130"/>
        <v>0</v>
      </c>
      <c r="AP640" s="9">
        <f t="shared" si="130"/>
        <v>0</v>
      </c>
      <c r="AQ640" s="9">
        <f t="shared" si="130"/>
        <v>0</v>
      </c>
      <c r="AR640" s="9">
        <f t="shared" si="130"/>
        <v>0</v>
      </c>
      <c r="AS640" s="9">
        <f t="shared" si="130"/>
        <v>0</v>
      </c>
      <c r="AT640" s="9">
        <f t="shared" si="130"/>
        <v>0</v>
      </c>
      <c r="AU640" s="9">
        <v>0</v>
      </c>
      <c r="AV640" s="9">
        <v>0</v>
      </c>
      <c r="AW640" s="9">
        <f t="shared" si="127"/>
        <v>0</v>
      </c>
    </row>
    <row r="641" spans="1:49">
      <c r="A641" s="44" t="s">
        <v>1676</v>
      </c>
      <c r="B641" s="45" t="s">
        <v>1029</v>
      </c>
      <c r="C641" s="45" t="s">
        <v>1549</v>
      </c>
      <c r="D641" s="452" t="s">
        <v>2907</v>
      </c>
      <c r="E641" s="367" t="s">
        <v>785</v>
      </c>
      <c r="F641" s="50"/>
      <c r="G641" s="468" t="s">
        <v>3067</v>
      </c>
      <c r="H641" s="50" t="s">
        <v>2342</v>
      </c>
      <c r="I641" s="42" t="s">
        <v>1363</v>
      </c>
      <c r="U641" s="15">
        <v>0</v>
      </c>
      <c r="V641" s="15">
        <v>0</v>
      </c>
      <c r="AH641" s="15">
        <v>0</v>
      </c>
      <c r="AI641" s="15">
        <v>0</v>
      </c>
      <c r="AU641" s="15">
        <v>0</v>
      </c>
      <c r="AV641" s="15">
        <v>0</v>
      </c>
      <c r="AW641" s="15">
        <f t="shared" si="127"/>
        <v>0</v>
      </c>
    </row>
    <row r="642" spans="1:49">
      <c r="A642" s="44" t="s">
        <v>1676</v>
      </c>
      <c r="B642" s="45" t="s">
        <v>1029</v>
      </c>
      <c r="C642" s="45" t="s">
        <v>1549</v>
      </c>
      <c r="D642" s="452" t="s">
        <v>2907</v>
      </c>
      <c r="E642" s="213" t="s">
        <v>1364</v>
      </c>
      <c r="F642" s="65"/>
      <c r="G642" s="65"/>
      <c r="H642" s="65"/>
      <c r="I642" s="1" t="s">
        <v>2104</v>
      </c>
      <c r="J642" s="9">
        <f>SUM(J643:J651)</f>
        <v>20000</v>
      </c>
      <c r="K642" s="9">
        <f t="shared" ref="K642:AT642" si="131">SUM(K643:K651)</f>
        <v>0</v>
      </c>
      <c r="L642" s="9">
        <f t="shared" si="131"/>
        <v>1200</v>
      </c>
      <c r="M642" s="9">
        <f t="shared" si="131"/>
        <v>2000</v>
      </c>
      <c r="N642" s="9">
        <f t="shared" si="131"/>
        <v>0</v>
      </c>
      <c r="O642" s="9">
        <f t="shared" si="131"/>
        <v>400</v>
      </c>
      <c r="P642" s="9">
        <f t="shared" si="131"/>
        <v>800</v>
      </c>
      <c r="Q642" s="9">
        <f t="shared" si="131"/>
        <v>1200</v>
      </c>
      <c r="R642" s="9">
        <f t="shared" si="131"/>
        <v>2400</v>
      </c>
      <c r="S642" s="9">
        <f t="shared" si="131"/>
        <v>800</v>
      </c>
      <c r="T642" s="9">
        <f t="shared" si="131"/>
        <v>400</v>
      </c>
      <c r="U642" s="9">
        <v>9200</v>
      </c>
      <c r="V642" s="9">
        <v>10800</v>
      </c>
      <c r="W642" s="9">
        <f>SUM(W643:W651)</f>
        <v>0</v>
      </c>
      <c r="X642" s="9">
        <f t="shared" si="131"/>
        <v>0</v>
      </c>
      <c r="Y642" s="9">
        <f t="shared" si="131"/>
        <v>0</v>
      </c>
      <c r="Z642" s="9">
        <f t="shared" si="131"/>
        <v>0</v>
      </c>
      <c r="AA642" s="9">
        <f t="shared" si="131"/>
        <v>0</v>
      </c>
      <c r="AB642" s="9">
        <f t="shared" si="131"/>
        <v>0</v>
      </c>
      <c r="AC642" s="9">
        <f t="shared" si="131"/>
        <v>0</v>
      </c>
      <c r="AD642" s="9">
        <f t="shared" si="131"/>
        <v>0</v>
      </c>
      <c r="AE642" s="9">
        <f t="shared" si="131"/>
        <v>0</v>
      </c>
      <c r="AF642" s="9">
        <f t="shared" si="131"/>
        <v>0</v>
      </c>
      <c r="AG642" s="9">
        <f t="shared" si="131"/>
        <v>0</v>
      </c>
      <c r="AH642" s="9">
        <v>0</v>
      </c>
      <c r="AI642" s="9">
        <v>0</v>
      </c>
      <c r="AJ642" s="9">
        <f>SUM(AJ643:AJ651)</f>
        <v>0</v>
      </c>
      <c r="AK642" s="9">
        <f t="shared" si="131"/>
        <v>0</v>
      </c>
      <c r="AL642" s="9">
        <f t="shared" si="131"/>
        <v>0</v>
      </c>
      <c r="AM642" s="9">
        <f t="shared" si="131"/>
        <v>0</v>
      </c>
      <c r="AN642" s="9">
        <f t="shared" si="131"/>
        <v>0</v>
      </c>
      <c r="AO642" s="9">
        <f t="shared" si="131"/>
        <v>0</v>
      </c>
      <c r="AP642" s="9">
        <f t="shared" si="131"/>
        <v>0</v>
      </c>
      <c r="AQ642" s="9">
        <f t="shared" si="131"/>
        <v>0</v>
      </c>
      <c r="AR642" s="9">
        <f t="shared" si="131"/>
        <v>0</v>
      </c>
      <c r="AS642" s="9">
        <f t="shared" si="131"/>
        <v>0</v>
      </c>
      <c r="AT642" s="9">
        <f t="shared" si="131"/>
        <v>0</v>
      </c>
      <c r="AU642" s="9">
        <v>0</v>
      </c>
      <c r="AV642" s="9">
        <v>0</v>
      </c>
      <c r="AW642" s="9">
        <f t="shared" si="127"/>
        <v>9200</v>
      </c>
    </row>
    <row r="643" spans="1:49">
      <c r="A643" s="44" t="s">
        <v>1676</v>
      </c>
      <c r="B643" s="45" t="s">
        <v>1029</v>
      </c>
      <c r="C643" s="45" t="s">
        <v>1549</v>
      </c>
      <c r="D643" s="452" t="s">
        <v>2907</v>
      </c>
      <c r="E643" s="367" t="s">
        <v>786</v>
      </c>
      <c r="F643" s="50"/>
      <c r="G643" s="468" t="s">
        <v>3067</v>
      </c>
      <c r="H643" s="50" t="s">
        <v>2342</v>
      </c>
      <c r="I643" s="42" t="s">
        <v>1191</v>
      </c>
      <c r="U643" s="15">
        <v>0</v>
      </c>
      <c r="V643" s="15">
        <v>0</v>
      </c>
      <c r="AH643" s="15">
        <v>0</v>
      </c>
      <c r="AI643" s="15">
        <v>0</v>
      </c>
      <c r="AU643" s="15">
        <v>0</v>
      </c>
      <c r="AV643" s="15">
        <v>0</v>
      </c>
      <c r="AW643" s="15">
        <f t="shared" si="127"/>
        <v>0</v>
      </c>
    </row>
    <row r="644" spans="1:49">
      <c r="A644" s="44" t="s">
        <v>1676</v>
      </c>
      <c r="B644" s="45" t="s">
        <v>1029</v>
      </c>
      <c r="C644" s="45" t="s">
        <v>1549</v>
      </c>
      <c r="D644" s="452" t="s">
        <v>2907</v>
      </c>
      <c r="E644" s="367" t="s">
        <v>1528</v>
      </c>
      <c r="F644" s="50"/>
      <c r="G644" s="468" t="s">
        <v>3067</v>
      </c>
      <c r="H644" s="50" t="s">
        <v>2342</v>
      </c>
      <c r="I644" s="42" t="s">
        <v>989</v>
      </c>
      <c r="U644" s="15">
        <v>0</v>
      </c>
      <c r="V644" s="15">
        <v>0</v>
      </c>
      <c r="AH644" s="15">
        <v>0</v>
      </c>
      <c r="AI644" s="15">
        <v>0</v>
      </c>
      <c r="AU644" s="15">
        <v>0</v>
      </c>
      <c r="AV644" s="15">
        <v>0</v>
      </c>
      <c r="AW644" s="15">
        <f t="shared" si="127"/>
        <v>0</v>
      </c>
    </row>
    <row r="645" spans="1:49">
      <c r="A645" s="44" t="s">
        <v>1676</v>
      </c>
      <c r="B645" s="45" t="s">
        <v>1029</v>
      </c>
      <c r="C645" s="45" t="s">
        <v>1549</v>
      </c>
      <c r="D645" s="452" t="s">
        <v>2907</v>
      </c>
      <c r="E645" s="367" t="s">
        <v>1679</v>
      </c>
      <c r="F645" s="50"/>
      <c r="G645" s="468" t="s">
        <v>3067</v>
      </c>
      <c r="H645" s="50" t="s">
        <v>2342</v>
      </c>
      <c r="I645" s="42" t="s">
        <v>1048</v>
      </c>
      <c r="U645" s="15">
        <v>0</v>
      </c>
      <c r="V645" s="15">
        <v>0</v>
      </c>
      <c r="AH645" s="15">
        <v>0</v>
      </c>
      <c r="AI645" s="15">
        <v>0</v>
      </c>
      <c r="AU645" s="15">
        <v>0</v>
      </c>
      <c r="AV645" s="15">
        <v>0</v>
      </c>
      <c r="AW645" s="15">
        <f t="shared" si="127"/>
        <v>0</v>
      </c>
    </row>
    <row r="646" spans="1:49">
      <c r="A646" s="44" t="s">
        <v>1676</v>
      </c>
      <c r="B646" s="45" t="s">
        <v>1029</v>
      </c>
      <c r="C646" s="45" t="s">
        <v>1549</v>
      </c>
      <c r="D646" s="452" t="s">
        <v>2907</v>
      </c>
      <c r="E646" s="367" t="s">
        <v>787</v>
      </c>
      <c r="F646" s="50"/>
      <c r="G646" s="468" t="s">
        <v>3067</v>
      </c>
      <c r="H646" s="50" t="s">
        <v>2342</v>
      </c>
      <c r="I646" s="42" t="s">
        <v>2078</v>
      </c>
      <c r="U646" s="15">
        <v>0</v>
      </c>
      <c r="V646" s="15">
        <v>0</v>
      </c>
      <c r="AH646" s="15">
        <v>0</v>
      </c>
      <c r="AI646" s="15">
        <v>0</v>
      </c>
      <c r="AU646" s="15">
        <v>0</v>
      </c>
      <c r="AV646" s="15">
        <v>0</v>
      </c>
      <c r="AW646" s="15">
        <f t="shared" si="127"/>
        <v>0</v>
      </c>
    </row>
    <row r="647" spans="1:49">
      <c r="A647" s="44" t="s">
        <v>1676</v>
      </c>
      <c r="B647" s="45" t="s">
        <v>1029</v>
      </c>
      <c r="C647" s="45" t="s">
        <v>1549</v>
      </c>
      <c r="D647" s="452" t="s">
        <v>2907</v>
      </c>
      <c r="E647" s="367" t="s">
        <v>1116</v>
      </c>
      <c r="F647" s="50"/>
      <c r="G647" s="468" t="s">
        <v>3067</v>
      </c>
      <c r="H647" s="50" t="s">
        <v>2342</v>
      </c>
      <c r="I647" s="42" t="s">
        <v>1487</v>
      </c>
      <c r="U647" s="15">
        <v>0</v>
      </c>
      <c r="V647" s="15">
        <v>0</v>
      </c>
      <c r="AH647" s="15">
        <v>0</v>
      </c>
      <c r="AI647" s="15">
        <v>0</v>
      </c>
      <c r="AU647" s="15">
        <v>0</v>
      </c>
      <c r="AV647" s="15">
        <v>0</v>
      </c>
      <c r="AW647" s="15">
        <f t="shared" si="127"/>
        <v>0</v>
      </c>
    </row>
    <row r="648" spans="1:49">
      <c r="A648" s="44" t="s">
        <v>1676</v>
      </c>
      <c r="B648" s="45" t="s">
        <v>1029</v>
      </c>
      <c r="C648" s="45" t="s">
        <v>1549</v>
      </c>
      <c r="D648" s="452" t="s">
        <v>2907</v>
      </c>
      <c r="E648" s="367" t="s">
        <v>1703</v>
      </c>
      <c r="F648" s="50"/>
      <c r="G648" s="468" t="s">
        <v>3067</v>
      </c>
      <c r="H648" s="50" t="s">
        <v>2342</v>
      </c>
      <c r="I648" s="42" t="s">
        <v>1047</v>
      </c>
      <c r="U648" s="15">
        <v>0</v>
      </c>
      <c r="V648" s="15">
        <v>0</v>
      </c>
      <c r="AH648" s="15">
        <v>0</v>
      </c>
      <c r="AI648" s="15">
        <v>0</v>
      </c>
      <c r="AU648" s="15">
        <v>0</v>
      </c>
      <c r="AV648" s="15">
        <v>0</v>
      </c>
      <c r="AW648" s="15">
        <f t="shared" si="127"/>
        <v>0</v>
      </c>
    </row>
    <row r="649" spans="1:49">
      <c r="A649" s="44" t="s">
        <v>1676</v>
      </c>
      <c r="B649" s="45" t="s">
        <v>1029</v>
      </c>
      <c r="C649" s="45" t="s">
        <v>1549</v>
      </c>
      <c r="D649" s="452" t="s">
        <v>2907</v>
      </c>
      <c r="E649" s="367" t="s">
        <v>826</v>
      </c>
      <c r="F649" s="50"/>
      <c r="G649" s="468" t="s">
        <v>3067</v>
      </c>
      <c r="H649" s="50" t="s">
        <v>2342</v>
      </c>
      <c r="I649" s="42" t="s">
        <v>935</v>
      </c>
      <c r="U649" s="15">
        <v>0</v>
      </c>
      <c r="V649" s="15">
        <v>0</v>
      </c>
      <c r="AH649" s="15">
        <v>0</v>
      </c>
      <c r="AI649" s="15">
        <v>0</v>
      </c>
      <c r="AU649" s="15">
        <v>0</v>
      </c>
      <c r="AV649" s="15">
        <v>0</v>
      </c>
      <c r="AW649" s="15">
        <f t="shared" si="127"/>
        <v>0</v>
      </c>
    </row>
    <row r="650" spans="1:49">
      <c r="A650" s="44" t="s">
        <v>1676</v>
      </c>
      <c r="B650" s="45" t="s">
        <v>1029</v>
      </c>
      <c r="C650" s="45" t="s">
        <v>1549</v>
      </c>
      <c r="D650" s="452" t="s">
        <v>2907</v>
      </c>
      <c r="E650" s="367" t="s">
        <v>1115</v>
      </c>
      <c r="F650" s="50"/>
      <c r="G650" s="468" t="s">
        <v>3067</v>
      </c>
      <c r="H650" s="50" t="s">
        <v>2342</v>
      </c>
      <c r="I650" s="42" t="s">
        <v>990</v>
      </c>
      <c r="U650" s="15">
        <v>0</v>
      </c>
      <c r="V650" s="15">
        <v>0</v>
      </c>
      <c r="AH650" s="15">
        <v>0</v>
      </c>
      <c r="AI650" s="15">
        <v>0</v>
      </c>
      <c r="AU650" s="15">
        <v>0</v>
      </c>
      <c r="AV650" s="15">
        <v>0</v>
      </c>
      <c r="AW650" s="15">
        <f t="shared" si="127"/>
        <v>0</v>
      </c>
    </row>
    <row r="651" spans="1:49">
      <c r="A651" s="44" t="s">
        <v>1676</v>
      </c>
      <c r="B651" s="45" t="s">
        <v>1029</v>
      </c>
      <c r="C651" s="45" t="s">
        <v>1549</v>
      </c>
      <c r="D651" s="452" t="s">
        <v>2907</v>
      </c>
      <c r="E651" s="367" t="s">
        <v>1677</v>
      </c>
      <c r="F651" s="50" t="s">
        <v>2894</v>
      </c>
      <c r="G651" s="50"/>
      <c r="H651" s="50"/>
      <c r="I651" s="42" t="s">
        <v>1688</v>
      </c>
      <c r="J651" s="15">
        <f>SUM(J652:J655)</f>
        <v>20000</v>
      </c>
      <c r="K651" s="15">
        <f t="shared" ref="K651:AT651" si="132">SUM(K652:K655)</f>
        <v>0</v>
      </c>
      <c r="L651" s="15">
        <f t="shared" si="132"/>
        <v>1200</v>
      </c>
      <c r="M651" s="15">
        <f t="shared" si="132"/>
        <v>2000</v>
      </c>
      <c r="N651" s="15">
        <f t="shared" si="132"/>
        <v>0</v>
      </c>
      <c r="O651" s="15">
        <f t="shared" si="132"/>
        <v>400</v>
      </c>
      <c r="P651" s="15">
        <f t="shared" si="132"/>
        <v>800</v>
      </c>
      <c r="Q651" s="15">
        <f t="shared" si="132"/>
        <v>1200</v>
      </c>
      <c r="R651" s="15">
        <f t="shared" si="132"/>
        <v>2400</v>
      </c>
      <c r="S651" s="15">
        <f t="shared" si="132"/>
        <v>800</v>
      </c>
      <c r="T651" s="15">
        <f t="shared" si="132"/>
        <v>400</v>
      </c>
      <c r="U651" s="15">
        <v>9200</v>
      </c>
      <c r="V651" s="15">
        <v>10800</v>
      </c>
      <c r="W651" s="15">
        <f>SUM(W652:W655)</f>
        <v>0</v>
      </c>
      <c r="X651" s="15">
        <f t="shared" si="132"/>
        <v>0</v>
      </c>
      <c r="Y651" s="15">
        <f t="shared" si="132"/>
        <v>0</v>
      </c>
      <c r="Z651" s="15">
        <f t="shared" si="132"/>
        <v>0</v>
      </c>
      <c r="AA651" s="15">
        <f t="shared" si="132"/>
        <v>0</v>
      </c>
      <c r="AB651" s="15">
        <f t="shared" si="132"/>
        <v>0</v>
      </c>
      <c r="AC651" s="15">
        <f t="shared" si="132"/>
        <v>0</v>
      </c>
      <c r="AD651" s="15">
        <f t="shared" si="132"/>
        <v>0</v>
      </c>
      <c r="AE651" s="15">
        <f t="shared" si="132"/>
        <v>0</v>
      </c>
      <c r="AF651" s="15">
        <f t="shared" si="132"/>
        <v>0</v>
      </c>
      <c r="AG651" s="15">
        <f t="shared" si="132"/>
        <v>0</v>
      </c>
      <c r="AH651" s="15">
        <v>0</v>
      </c>
      <c r="AI651" s="15">
        <v>0</v>
      </c>
      <c r="AJ651" s="15">
        <f>SUM(AJ652:AJ655)</f>
        <v>0</v>
      </c>
      <c r="AK651" s="15">
        <f t="shared" si="132"/>
        <v>0</v>
      </c>
      <c r="AL651" s="15">
        <f t="shared" si="132"/>
        <v>0</v>
      </c>
      <c r="AM651" s="15">
        <f t="shared" si="132"/>
        <v>0</v>
      </c>
      <c r="AN651" s="15">
        <f t="shared" si="132"/>
        <v>0</v>
      </c>
      <c r="AO651" s="15">
        <f t="shared" si="132"/>
        <v>0</v>
      </c>
      <c r="AP651" s="15">
        <f t="shared" si="132"/>
        <v>0</v>
      </c>
      <c r="AQ651" s="15">
        <f t="shared" si="132"/>
        <v>0</v>
      </c>
      <c r="AR651" s="15">
        <f t="shared" si="132"/>
        <v>0</v>
      </c>
      <c r="AS651" s="15">
        <f t="shared" si="132"/>
        <v>0</v>
      </c>
      <c r="AT651" s="15">
        <f t="shared" si="132"/>
        <v>0</v>
      </c>
      <c r="AU651" s="15">
        <v>0</v>
      </c>
      <c r="AV651" s="15">
        <v>0</v>
      </c>
      <c r="AW651" s="15">
        <f t="shared" si="127"/>
        <v>9200</v>
      </c>
    </row>
    <row r="652" spans="1:49">
      <c r="A652" s="44" t="s">
        <v>1676</v>
      </c>
      <c r="B652" s="45" t="s">
        <v>1029</v>
      </c>
      <c r="C652" s="45" t="s">
        <v>1549</v>
      </c>
      <c r="D652" s="452" t="s">
        <v>2907</v>
      </c>
      <c r="E652" s="367" t="s">
        <v>1677</v>
      </c>
      <c r="F652" s="50" t="s">
        <v>684</v>
      </c>
      <c r="G652" s="468" t="s">
        <v>3067</v>
      </c>
      <c r="H652" s="50" t="s">
        <v>2342</v>
      </c>
      <c r="I652" s="42" t="s">
        <v>25</v>
      </c>
      <c r="U652" s="15">
        <v>0</v>
      </c>
      <c r="V652" s="15">
        <v>0</v>
      </c>
      <c r="AH652" s="15">
        <v>0</v>
      </c>
      <c r="AI652" s="15">
        <v>0</v>
      </c>
      <c r="AU652" s="15">
        <v>0</v>
      </c>
      <c r="AV652" s="15">
        <v>0</v>
      </c>
      <c r="AW652" s="15">
        <f t="shared" si="127"/>
        <v>0</v>
      </c>
    </row>
    <row r="653" spans="1:49">
      <c r="A653" s="44" t="s">
        <v>1676</v>
      </c>
      <c r="B653" s="45" t="s">
        <v>1029</v>
      </c>
      <c r="C653" s="45" t="s">
        <v>1549</v>
      </c>
      <c r="D653" s="452" t="s">
        <v>2907</v>
      </c>
      <c r="E653" s="367" t="s">
        <v>1677</v>
      </c>
      <c r="F653" s="50" t="s">
        <v>2590</v>
      </c>
      <c r="G653" s="468" t="s">
        <v>3068</v>
      </c>
      <c r="H653" s="50" t="s">
        <v>2343</v>
      </c>
      <c r="I653" s="42" t="s">
        <v>2530</v>
      </c>
      <c r="J653" s="209"/>
      <c r="K653" s="209"/>
      <c r="L653" s="209"/>
      <c r="M653" s="209"/>
      <c r="N653" s="209"/>
      <c r="O653" s="209"/>
      <c r="P653" s="209"/>
      <c r="Q653" s="209"/>
      <c r="R653" s="209"/>
      <c r="S653" s="209"/>
      <c r="T653" s="209"/>
      <c r="U653" s="209">
        <v>0</v>
      </c>
      <c r="V653" s="209">
        <v>0</v>
      </c>
      <c r="W653" s="209"/>
      <c r="X653" s="209"/>
      <c r="Y653" s="209"/>
      <c r="Z653" s="209"/>
      <c r="AA653" s="209"/>
      <c r="AB653" s="209"/>
      <c r="AC653" s="209"/>
      <c r="AD653" s="209"/>
      <c r="AE653" s="209"/>
      <c r="AF653" s="209"/>
      <c r="AG653" s="209"/>
      <c r="AH653" s="209">
        <v>0</v>
      </c>
      <c r="AI653" s="209">
        <v>0</v>
      </c>
      <c r="AJ653" s="209"/>
      <c r="AK653" s="209"/>
      <c r="AL653" s="209"/>
      <c r="AM653" s="209"/>
      <c r="AN653" s="209"/>
      <c r="AO653" s="209"/>
      <c r="AP653" s="209"/>
      <c r="AQ653" s="209"/>
      <c r="AR653" s="209"/>
      <c r="AS653" s="209"/>
      <c r="AT653" s="209"/>
      <c r="AU653" s="209">
        <v>0</v>
      </c>
      <c r="AV653" s="209">
        <v>0</v>
      </c>
      <c r="AW653" s="209">
        <f t="shared" si="127"/>
        <v>0</v>
      </c>
    </row>
    <row r="654" spans="1:49">
      <c r="A654" s="44" t="s">
        <v>1676</v>
      </c>
      <c r="B654" s="45" t="s">
        <v>1029</v>
      </c>
      <c r="C654" s="45" t="s">
        <v>1549</v>
      </c>
      <c r="D654" s="452" t="s">
        <v>2907</v>
      </c>
      <c r="E654" s="367" t="s">
        <v>1677</v>
      </c>
      <c r="F654" s="50" t="s">
        <v>2591</v>
      </c>
      <c r="G654" s="468" t="s">
        <v>3067</v>
      </c>
      <c r="H654" s="50" t="s">
        <v>2342</v>
      </c>
      <c r="I654" s="42" t="s">
        <v>1319</v>
      </c>
      <c r="U654" s="15">
        <v>0</v>
      </c>
      <c r="V654" s="15">
        <v>0</v>
      </c>
      <c r="AH654" s="15">
        <v>0</v>
      </c>
      <c r="AI654" s="15">
        <v>0</v>
      </c>
      <c r="AU654" s="15">
        <v>0</v>
      </c>
      <c r="AV654" s="15">
        <v>0</v>
      </c>
      <c r="AW654" s="15">
        <f t="shared" si="127"/>
        <v>0</v>
      </c>
    </row>
    <row r="655" spans="1:49">
      <c r="A655" s="44" t="s">
        <v>1676</v>
      </c>
      <c r="B655" s="45" t="s">
        <v>1029</v>
      </c>
      <c r="C655" s="45" t="s">
        <v>1549</v>
      </c>
      <c r="D655" s="452" t="s">
        <v>2907</v>
      </c>
      <c r="E655" s="367" t="s">
        <v>1677</v>
      </c>
      <c r="F655" s="50" t="s">
        <v>2592</v>
      </c>
      <c r="G655" s="468" t="s">
        <v>3067</v>
      </c>
      <c r="H655" s="50" t="s">
        <v>2342</v>
      </c>
      <c r="I655" s="42" t="s">
        <v>2531</v>
      </c>
      <c r="J655" s="15">
        <v>20000</v>
      </c>
      <c r="L655" s="15">
        <v>1200</v>
      </c>
      <c r="M655" s="15">
        <v>2000</v>
      </c>
      <c r="O655" s="15">
        <v>400</v>
      </c>
      <c r="P655" s="15">
        <v>800</v>
      </c>
      <c r="Q655" s="15">
        <v>1200</v>
      </c>
      <c r="R655" s="15">
        <v>2400</v>
      </c>
      <c r="S655" s="15">
        <v>800</v>
      </c>
      <c r="T655" s="15">
        <v>400</v>
      </c>
      <c r="U655" s="15">
        <v>9200</v>
      </c>
      <c r="V655" s="15">
        <v>10800</v>
      </c>
      <c r="AH655" s="15">
        <v>0</v>
      </c>
      <c r="AI655" s="15">
        <v>0</v>
      </c>
      <c r="AU655" s="15">
        <v>0</v>
      </c>
      <c r="AV655" s="15">
        <v>0</v>
      </c>
      <c r="AW655" s="15">
        <f t="shared" si="127"/>
        <v>9200</v>
      </c>
    </row>
    <row r="656" spans="1:49">
      <c r="A656" s="48"/>
      <c r="B656" s="42"/>
      <c r="C656" s="42"/>
      <c r="D656" s="42"/>
      <c r="E656" s="531"/>
      <c r="F656" s="50"/>
      <c r="G656" s="50"/>
      <c r="H656" s="50"/>
      <c r="I656" s="49" t="s">
        <v>3</v>
      </c>
      <c r="J656" s="6">
        <f>SUM(J657)</f>
        <v>0</v>
      </c>
      <c r="K656" s="6">
        <f t="shared" ref="K656:AT656" si="133">SUM(K657)</f>
        <v>0</v>
      </c>
      <c r="L656" s="6">
        <f t="shared" si="133"/>
        <v>0</v>
      </c>
      <c r="M656" s="6">
        <f t="shared" si="133"/>
        <v>0</v>
      </c>
      <c r="N656" s="6">
        <f t="shared" si="133"/>
        <v>0</v>
      </c>
      <c r="O656" s="6">
        <f t="shared" si="133"/>
        <v>0</v>
      </c>
      <c r="P656" s="6">
        <f t="shared" si="133"/>
        <v>0</v>
      </c>
      <c r="Q656" s="6">
        <f t="shared" si="133"/>
        <v>0</v>
      </c>
      <c r="R656" s="6">
        <f t="shared" si="133"/>
        <v>0</v>
      </c>
      <c r="S656" s="6">
        <f t="shared" si="133"/>
        <v>0</v>
      </c>
      <c r="T656" s="6">
        <f t="shared" si="133"/>
        <v>0</v>
      </c>
      <c r="U656" s="6">
        <v>0</v>
      </c>
      <c r="V656" s="6">
        <v>0</v>
      </c>
      <c r="W656" s="6">
        <f>SUM(W657)</f>
        <v>0</v>
      </c>
      <c r="X656" s="6">
        <f t="shared" si="133"/>
        <v>0</v>
      </c>
      <c r="Y656" s="6">
        <f t="shared" si="133"/>
        <v>0</v>
      </c>
      <c r="Z656" s="6">
        <f t="shared" si="133"/>
        <v>0</v>
      </c>
      <c r="AA656" s="6">
        <f t="shared" si="133"/>
        <v>0</v>
      </c>
      <c r="AB656" s="6">
        <f t="shared" si="133"/>
        <v>0</v>
      </c>
      <c r="AC656" s="6">
        <f t="shared" si="133"/>
        <v>0</v>
      </c>
      <c r="AD656" s="6">
        <f t="shared" si="133"/>
        <v>0</v>
      </c>
      <c r="AE656" s="6">
        <f t="shared" si="133"/>
        <v>0</v>
      </c>
      <c r="AF656" s="6">
        <f t="shared" si="133"/>
        <v>0</v>
      </c>
      <c r="AG656" s="6">
        <f t="shared" si="133"/>
        <v>0</v>
      </c>
      <c r="AH656" s="6">
        <v>0</v>
      </c>
      <c r="AI656" s="6">
        <v>0</v>
      </c>
      <c r="AJ656" s="6">
        <f>SUM(AJ657)</f>
        <v>0</v>
      </c>
      <c r="AK656" s="6">
        <f t="shared" si="133"/>
        <v>0</v>
      </c>
      <c r="AL656" s="6">
        <f t="shared" si="133"/>
        <v>0</v>
      </c>
      <c r="AM656" s="6">
        <f t="shared" si="133"/>
        <v>0</v>
      </c>
      <c r="AN656" s="6">
        <f t="shared" si="133"/>
        <v>0</v>
      </c>
      <c r="AO656" s="6">
        <f t="shared" si="133"/>
        <v>0</v>
      </c>
      <c r="AP656" s="6">
        <f t="shared" si="133"/>
        <v>0</v>
      </c>
      <c r="AQ656" s="6">
        <f t="shared" si="133"/>
        <v>0</v>
      </c>
      <c r="AR656" s="6">
        <f t="shared" si="133"/>
        <v>0</v>
      </c>
      <c r="AS656" s="6">
        <f t="shared" si="133"/>
        <v>0</v>
      </c>
      <c r="AT656" s="6">
        <f t="shared" si="133"/>
        <v>0</v>
      </c>
      <c r="AU656" s="6">
        <v>0</v>
      </c>
      <c r="AV656" s="6">
        <v>0</v>
      </c>
      <c r="AW656" s="6">
        <f t="shared" si="127"/>
        <v>0</v>
      </c>
    </row>
    <row r="657" spans="1:49">
      <c r="A657" s="44" t="s">
        <v>1676</v>
      </c>
      <c r="B657" s="45" t="s">
        <v>1029</v>
      </c>
      <c r="C657" s="45" t="s">
        <v>1549</v>
      </c>
      <c r="D657" s="452" t="s">
        <v>2907</v>
      </c>
      <c r="E657" s="54" t="s">
        <v>833</v>
      </c>
      <c r="F657" s="50"/>
      <c r="G657" s="50"/>
      <c r="H657" s="50"/>
      <c r="I657" s="53" t="s">
        <v>1</v>
      </c>
      <c r="J657" s="9">
        <f>SUM(J658:J662)</f>
        <v>0</v>
      </c>
      <c r="K657" s="9">
        <f t="shared" ref="K657:AT657" si="134">SUM(K658:K662)</f>
        <v>0</v>
      </c>
      <c r="L657" s="9">
        <f t="shared" si="134"/>
        <v>0</v>
      </c>
      <c r="M657" s="9">
        <f t="shared" si="134"/>
        <v>0</v>
      </c>
      <c r="N657" s="9">
        <f t="shared" si="134"/>
        <v>0</v>
      </c>
      <c r="O657" s="9">
        <f t="shared" si="134"/>
        <v>0</v>
      </c>
      <c r="P657" s="9">
        <f t="shared" si="134"/>
        <v>0</v>
      </c>
      <c r="Q657" s="9">
        <f t="shared" si="134"/>
        <v>0</v>
      </c>
      <c r="R657" s="9">
        <f t="shared" si="134"/>
        <v>0</v>
      </c>
      <c r="S657" s="9">
        <f t="shared" si="134"/>
        <v>0</v>
      </c>
      <c r="T657" s="9">
        <f t="shared" si="134"/>
        <v>0</v>
      </c>
      <c r="U657" s="9">
        <v>0</v>
      </c>
      <c r="V657" s="9">
        <v>0</v>
      </c>
      <c r="W657" s="9">
        <f>SUM(W658:W662)</f>
        <v>0</v>
      </c>
      <c r="X657" s="9">
        <f t="shared" si="134"/>
        <v>0</v>
      </c>
      <c r="Y657" s="9">
        <f t="shared" si="134"/>
        <v>0</v>
      </c>
      <c r="Z657" s="9">
        <f t="shared" si="134"/>
        <v>0</v>
      </c>
      <c r="AA657" s="9">
        <f t="shared" si="134"/>
        <v>0</v>
      </c>
      <c r="AB657" s="9">
        <f t="shared" si="134"/>
        <v>0</v>
      </c>
      <c r="AC657" s="9">
        <f t="shared" si="134"/>
        <v>0</v>
      </c>
      <c r="AD657" s="9">
        <f t="shared" si="134"/>
        <v>0</v>
      </c>
      <c r="AE657" s="9">
        <f t="shared" si="134"/>
        <v>0</v>
      </c>
      <c r="AF657" s="9">
        <f t="shared" si="134"/>
        <v>0</v>
      </c>
      <c r="AG657" s="9">
        <f t="shared" si="134"/>
        <v>0</v>
      </c>
      <c r="AH657" s="9">
        <v>0</v>
      </c>
      <c r="AI657" s="9">
        <v>0</v>
      </c>
      <c r="AJ657" s="9">
        <f>SUM(AJ658:AJ662)</f>
        <v>0</v>
      </c>
      <c r="AK657" s="9">
        <f t="shared" si="134"/>
        <v>0</v>
      </c>
      <c r="AL657" s="9">
        <f t="shared" si="134"/>
        <v>0</v>
      </c>
      <c r="AM657" s="9">
        <f t="shared" si="134"/>
        <v>0</v>
      </c>
      <c r="AN657" s="9">
        <f t="shared" si="134"/>
        <v>0</v>
      </c>
      <c r="AO657" s="9">
        <f t="shared" si="134"/>
        <v>0</v>
      </c>
      <c r="AP657" s="9">
        <f t="shared" si="134"/>
        <v>0</v>
      </c>
      <c r="AQ657" s="9">
        <f t="shared" si="134"/>
        <v>0</v>
      </c>
      <c r="AR657" s="9">
        <f t="shared" si="134"/>
        <v>0</v>
      </c>
      <c r="AS657" s="9">
        <f t="shared" si="134"/>
        <v>0</v>
      </c>
      <c r="AT657" s="9">
        <f t="shared" si="134"/>
        <v>0</v>
      </c>
      <c r="AU657" s="9">
        <v>0</v>
      </c>
      <c r="AV657" s="9">
        <v>0</v>
      </c>
      <c r="AW657" s="9">
        <f t="shared" si="127"/>
        <v>0</v>
      </c>
    </row>
    <row r="658" spans="1:49">
      <c r="A658" s="44" t="s">
        <v>1676</v>
      </c>
      <c r="B658" s="45" t="s">
        <v>1029</v>
      </c>
      <c r="C658" s="45" t="s">
        <v>1549</v>
      </c>
      <c r="D658" s="452" t="s">
        <v>2907</v>
      </c>
      <c r="E658" s="367" t="s">
        <v>1716</v>
      </c>
      <c r="F658" s="50"/>
      <c r="G658" s="468" t="s">
        <v>3069</v>
      </c>
      <c r="H658" s="50" t="s">
        <v>2344</v>
      </c>
      <c r="I658" s="42" t="s">
        <v>1603</v>
      </c>
      <c r="U658" s="15">
        <v>0</v>
      </c>
      <c r="V658" s="15">
        <v>0</v>
      </c>
      <c r="AH658" s="15">
        <v>0</v>
      </c>
      <c r="AI658" s="15">
        <v>0</v>
      </c>
      <c r="AU658" s="15">
        <v>0</v>
      </c>
      <c r="AV658" s="15">
        <v>0</v>
      </c>
      <c r="AW658" s="15">
        <f t="shared" si="127"/>
        <v>0</v>
      </c>
    </row>
    <row r="659" spans="1:49">
      <c r="A659" s="44" t="s">
        <v>1676</v>
      </c>
      <c r="B659" s="45" t="s">
        <v>1029</v>
      </c>
      <c r="C659" s="45" t="s">
        <v>1549</v>
      </c>
      <c r="D659" s="452" t="s">
        <v>2907</v>
      </c>
      <c r="E659" s="367" t="s">
        <v>1716</v>
      </c>
      <c r="F659" s="50" t="s">
        <v>1134</v>
      </c>
      <c r="G659" s="468" t="s">
        <v>3069</v>
      </c>
      <c r="H659" s="50" t="s">
        <v>2344</v>
      </c>
      <c r="I659" s="42" t="s">
        <v>1066</v>
      </c>
      <c r="U659" s="15">
        <v>0</v>
      </c>
      <c r="V659" s="15">
        <v>0</v>
      </c>
      <c r="AH659" s="15">
        <v>0</v>
      </c>
      <c r="AI659" s="15">
        <v>0</v>
      </c>
      <c r="AU659" s="15">
        <v>0</v>
      </c>
      <c r="AV659" s="15">
        <v>0</v>
      </c>
      <c r="AW659" s="15">
        <f t="shared" si="127"/>
        <v>0</v>
      </c>
    </row>
    <row r="660" spans="1:49">
      <c r="A660" s="44" t="s">
        <v>1676</v>
      </c>
      <c r="B660" s="45" t="s">
        <v>1029</v>
      </c>
      <c r="C660" s="45" t="s">
        <v>1549</v>
      </c>
      <c r="D660" s="452" t="s">
        <v>2907</v>
      </c>
      <c r="E660" s="367" t="s">
        <v>1517</v>
      </c>
      <c r="F660" s="50" t="s">
        <v>2593</v>
      </c>
      <c r="G660" s="468" t="s">
        <v>3067</v>
      </c>
      <c r="H660" s="50" t="s">
        <v>2342</v>
      </c>
      <c r="I660" s="42" t="s">
        <v>2532</v>
      </c>
      <c r="U660" s="15">
        <v>0</v>
      </c>
      <c r="V660" s="15">
        <v>0</v>
      </c>
      <c r="AH660" s="15">
        <v>0</v>
      </c>
      <c r="AI660" s="15">
        <v>0</v>
      </c>
      <c r="AU660" s="15">
        <v>0</v>
      </c>
      <c r="AV660" s="15">
        <v>0</v>
      </c>
      <c r="AW660" s="15">
        <f t="shared" si="127"/>
        <v>0</v>
      </c>
    </row>
    <row r="661" spans="1:49">
      <c r="A661" s="44" t="s">
        <v>1676</v>
      </c>
      <c r="B661" s="45" t="s">
        <v>1029</v>
      </c>
      <c r="C661" s="45" t="s">
        <v>1549</v>
      </c>
      <c r="D661" s="452" t="s">
        <v>2907</v>
      </c>
      <c r="E661" s="367" t="s">
        <v>1517</v>
      </c>
      <c r="F661" s="50" t="s">
        <v>2594</v>
      </c>
      <c r="G661" s="468" t="s">
        <v>3067</v>
      </c>
      <c r="H661" s="50" t="s">
        <v>2342</v>
      </c>
      <c r="I661" s="42" t="s">
        <v>2533</v>
      </c>
      <c r="U661" s="15">
        <v>0</v>
      </c>
      <c r="V661" s="15">
        <v>0</v>
      </c>
      <c r="AH661" s="15">
        <v>0</v>
      </c>
      <c r="AI661" s="15">
        <v>0</v>
      </c>
      <c r="AU661" s="15">
        <v>0</v>
      </c>
      <c r="AV661" s="15">
        <v>0</v>
      </c>
      <c r="AW661" s="15">
        <f t="shared" si="127"/>
        <v>0</v>
      </c>
    </row>
    <row r="662" spans="1:49" s="59" customFormat="1">
      <c r="A662" s="44" t="s">
        <v>1676</v>
      </c>
      <c r="B662" s="45" t="s">
        <v>1029</v>
      </c>
      <c r="C662" s="45" t="s">
        <v>1549</v>
      </c>
      <c r="D662" s="452" t="s">
        <v>2907</v>
      </c>
      <c r="E662" s="367" t="s">
        <v>1517</v>
      </c>
      <c r="F662" s="58" t="s">
        <v>2595</v>
      </c>
      <c r="G662" s="468" t="s">
        <v>3067</v>
      </c>
      <c r="H662" s="58" t="s">
        <v>2342</v>
      </c>
      <c r="I662" s="188" t="s">
        <v>2584</v>
      </c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>
        <v>0</v>
      </c>
      <c r="V662" s="13">
        <v>0</v>
      </c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>
        <v>0</v>
      </c>
      <c r="AI662" s="13">
        <v>0</v>
      </c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>
        <v>0</v>
      </c>
      <c r="AV662" s="13">
        <v>0</v>
      </c>
      <c r="AW662" s="13">
        <f t="shared" si="127"/>
        <v>0</v>
      </c>
    </row>
    <row r="663" spans="1:49">
      <c r="A663" s="68" t="s">
        <v>2050</v>
      </c>
      <c r="B663" s="69" t="s">
        <v>1029</v>
      </c>
      <c r="C663" s="69"/>
      <c r="D663" s="455"/>
      <c r="E663" s="531"/>
      <c r="F663" s="50"/>
      <c r="G663" s="50"/>
      <c r="H663" s="50"/>
      <c r="I663" s="49" t="s">
        <v>1697</v>
      </c>
      <c r="J663" s="6">
        <f>SUM(J664)</f>
        <v>0</v>
      </c>
      <c r="K663" s="6">
        <f t="shared" ref="K663:AT663" si="135">SUM(K664)</f>
        <v>0</v>
      </c>
      <c r="L663" s="6">
        <f t="shared" si="135"/>
        <v>0</v>
      </c>
      <c r="M663" s="6">
        <f t="shared" si="135"/>
        <v>0</v>
      </c>
      <c r="N663" s="6">
        <f t="shared" si="135"/>
        <v>0</v>
      </c>
      <c r="O663" s="6">
        <f t="shared" si="135"/>
        <v>0</v>
      </c>
      <c r="P663" s="6">
        <f t="shared" si="135"/>
        <v>0</v>
      </c>
      <c r="Q663" s="6">
        <f t="shared" si="135"/>
        <v>0</v>
      </c>
      <c r="R663" s="6">
        <f t="shared" si="135"/>
        <v>0</v>
      </c>
      <c r="S663" s="6">
        <f t="shared" si="135"/>
        <v>0</v>
      </c>
      <c r="T663" s="6">
        <f t="shared" si="135"/>
        <v>0</v>
      </c>
      <c r="U663" s="6">
        <v>0</v>
      </c>
      <c r="V663" s="6">
        <v>0</v>
      </c>
      <c r="W663" s="6">
        <f>SUM(W664)</f>
        <v>0</v>
      </c>
      <c r="X663" s="6">
        <f t="shared" si="135"/>
        <v>0</v>
      </c>
      <c r="Y663" s="6">
        <f t="shared" si="135"/>
        <v>0</v>
      </c>
      <c r="Z663" s="6">
        <f t="shared" si="135"/>
        <v>0</v>
      </c>
      <c r="AA663" s="6">
        <f t="shared" si="135"/>
        <v>0</v>
      </c>
      <c r="AB663" s="6">
        <f t="shared" si="135"/>
        <v>0</v>
      </c>
      <c r="AC663" s="6">
        <f t="shared" si="135"/>
        <v>0</v>
      </c>
      <c r="AD663" s="6">
        <f t="shared" si="135"/>
        <v>0</v>
      </c>
      <c r="AE663" s="6">
        <f t="shared" si="135"/>
        <v>0</v>
      </c>
      <c r="AF663" s="6">
        <f t="shared" si="135"/>
        <v>0</v>
      </c>
      <c r="AG663" s="6">
        <f t="shared" si="135"/>
        <v>0</v>
      </c>
      <c r="AH663" s="6">
        <v>0</v>
      </c>
      <c r="AI663" s="6">
        <v>0</v>
      </c>
      <c r="AJ663" s="6">
        <f>SUM(AJ664)</f>
        <v>0</v>
      </c>
      <c r="AK663" s="6">
        <f t="shared" si="135"/>
        <v>0</v>
      </c>
      <c r="AL663" s="6">
        <f t="shared" si="135"/>
        <v>0</v>
      </c>
      <c r="AM663" s="6">
        <f t="shared" si="135"/>
        <v>0</v>
      </c>
      <c r="AN663" s="6">
        <f t="shared" si="135"/>
        <v>0</v>
      </c>
      <c r="AO663" s="6">
        <f t="shared" si="135"/>
        <v>0</v>
      </c>
      <c r="AP663" s="6">
        <f t="shared" si="135"/>
        <v>0</v>
      </c>
      <c r="AQ663" s="6">
        <f t="shared" si="135"/>
        <v>0</v>
      </c>
      <c r="AR663" s="6">
        <f t="shared" si="135"/>
        <v>0</v>
      </c>
      <c r="AS663" s="6">
        <f t="shared" si="135"/>
        <v>0</v>
      </c>
      <c r="AT663" s="6">
        <f t="shared" si="135"/>
        <v>0</v>
      </c>
      <c r="AU663" s="6">
        <v>0</v>
      </c>
      <c r="AV663" s="6">
        <v>0</v>
      </c>
      <c r="AW663" s="6">
        <f t="shared" si="127"/>
        <v>0</v>
      </c>
    </row>
    <row r="664" spans="1:49">
      <c r="A664" s="44" t="s">
        <v>1676</v>
      </c>
      <c r="B664" s="45" t="s">
        <v>1029</v>
      </c>
      <c r="C664" s="45" t="s">
        <v>1549</v>
      </c>
      <c r="D664" s="452" t="s">
        <v>2907</v>
      </c>
      <c r="E664" s="94" t="s">
        <v>1694</v>
      </c>
      <c r="F664" s="106"/>
      <c r="G664" s="106"/>
      <c r="H664" s="106"/>
      <c r="I664" s="74" t="s">
        <v>1695</v>
      </c>
      <c r="J664" s="9">
        <f>SUM(J665:J665)</f>
        <v>0</v>
      </c>
      <c r="K664" s="9">
        <f t="shared" ref="K664:AT664" si="136">SUM(K665:K665)</f>
        <v>0</v>
      </c>
      <c r="L664" s="9">
        <f t="shared" si="136"/>
        <v>0</v>
      </c>
      <c r="M664" s="9">
        <f t="shared" si="136"/>
        <v>0</v>
      </c>
      <c r="N664" s="9">
        <f t="shared" si="136"/>
        <v>0</v>
      </c>
      <c r="O664" s="9">
        <f t="shared" si="136"/>
        <v>0</v>
      </c>
      <c r="P664" s="9">
        <f t="shared" si="136"/>
        <v>0</v>
      </c>
      <c r="Q664" s="9">
        <f t="shared" si="136"/>
        <v>0</v>
      </c>
      <c r="R664" s="9">
        <f t="shared" si="136"/>
        <v>0</v>
      </c>
      <c r="S664" s="9">
        <f t="shared" si="136"/>
        <v>0</v>
      </c>
      <c r="T664" s="9">
        <f t="shared" si="136"/>
        <v>0</v>
      </c>
      <c r="U664" s="9">
        <v>0</v>
      </c>
      <c r="V664" s="9">
        <v>0</v>
      </c>
      <c r="W664" s="9">
        <f>SUM(W665:W665)</f>
        <v>0</v>
      </c>
      <c r="X664" s="9">
        <f t="shared" si="136"/>
        <v>0</v>
      </c>
      <c r="Y664" s="9">
        <f t="shared" si="136"/>
        <v>0</v>
      </c>
      <c r="Z664" s="9">
        <f t="shared" si="136"/>
        <v>0</v>
      </c>
      <c r="AA664" s="9">
        <f t="shared" si="136"/>
        <v>0</v>
      </c>
      <c r="AB664" s="9">
        <f t="shared" si="136"/>
        <v>0</v>
      </c>
      <c r="AC664" s="9">
        <f t="shared" si="136"/>
        <v>0</v>
      </c>
      <c r="AD664" s="9">
        <f t="shared" si="136"/>
        <v>0</v>
      </c>
      <c r="AE664" s="9">
        <f t="shared" si="136"/>
        <v>0</v>
      </c>
      <c r="AF664" s="9">
        <f t="shared" si="136"/>
        <v>0</v>
      </c>
      <c r="AG664" s="9">
        <f t="shared" si="136"/>
        <v>0</v>
      </c>
      <c r="AH664" s="9">
        <v>0</v>
      </c>
      <c r="AI664" s="9">
        <v>0</v>
      </c>
      <c r="AJ664" s="9">
        <f>SUM(AJ665:AJ665)</f>
        <v>0</v>
      </c>
      <c r="AK664" s="9">
        <f t="shared" si="136"/>
        <v>0</v>
      </c>
      <c r="AL664" s="9">
        <f t="shared" si="136"/>
        <v>0</v>
      </c>
      <c r="AM664" s="9">
        <f t="shared" si="136"/>
        <v>0</v>
      </c>
      <c r="AN664" s="9">
        <f t="shared" si="136"/>
        <v>0</v>
      </c>
      <c r="AO664" s="9">
        <f t="shared" si="136"/>
        <v>0</v>
      </c>
      <c r="AP664" s="9">
        <f t="shared" si="136"/>
        <v>0</v>
      </c>
      <c r="AQ664" s="9">
        <f t="shared" si="136"/>
        <v>0</v>
      </c>
      <c r="AR664" s="9">
        <f t="shared" si="136"/>
        <v>0</v>
      </c>
      <c r="AS664" s="9">
        <f t="shared" si="136"/>
        <v>0</v>
      </c>
      <c r="AT664" s="9">
        <f t="shared" si="136"/>
        <v>0</v>
      </c>
      <c r="AU664" s="9">
        <v>0</v>
      </c>
      <c r="AV664" s="9">
        <v>0</v>
      </c>
      <c r="AW664" s="9">
        <f t="shared" si="127"/>
        <v>0</v>
      </c>
    </row>
    <row r="665" spans="1:49">
      <c r="A665" s="44" t="s">
        <v>1676</v>
      </c>
      <c r="B665" s="45" t="s">
        <v>1029</v>
      </c>
      <c r="C665" s="45" t="s">
        <v>1549</v>
      </c>
      <c r="D665" s="452" t="s">
        <v>2907</v>
      </c>
      <c r="E665" s="94" t="s">
        <v>1694</v>
      </c>
      <c r="F665" s="50" t="s">
        <v>2267</v>
      </c>
      <c r="G665" s="468" t="s">
        <v>3069</v>
      </c>
      <c r="H665" s="50" t="s">
        <v>2344</v>
      </c>
      <c r="I665" s="42" t="s">
        <v>2206</v>
      </c>
      <c r="U665" s="15">
        <v>0</v>
      </c>
      <c r="V665" s="15">
        <v>0</v>
      </c>
      <c r="AH665" s="15">
        <v>0</v>
      </c>
      <c r="AI665" s="15">
        <v>0</v>
      </c>
      <c r="AU665" s="15">
        <v>0</v>
      </c>
      <c r="AV665" s="15">
        <v>0</v>
      </c>
      <c r="AW665" s="15">
        <f t="shared" si="127"/>
        <v>0</v>
      </c>
    </row>
    <row r="666" spans="1:49">
      <c r="A666" s="48"/>
      <c r="B666" s="42"/>
      <c r="C666" s="42"/>
      <c r="D666" s="42"/>
      <c r="E666" s="531"/>
      <c r="F666" s="50"/>
      <c r="G666" s="50"/>
      <c r="H666" s="50"/>
      <c r="I666" s="63" t="s">
        <v>1157</v>
      </c>
      <c r="J666" s="6">
        <f>SUM(J667)</f>
        <v>0</v>
      </c>
      <c r="K666" s="6">
        <f t="shared" ref="K666:AT666" si="137">SUM(K667)</f>
        <v>0</v>
      </c>
      <c r="L666" s="6">
        <f t="shared" si="137"/>
        <v>0</v>
      </c>
      <c r="M666" s="6">
        <f t="shared" si="137"/>
        <v>0</v>
      </c>
      <c r="N666" s="6">
        <f t="shared" si="137"/>
        <v>0</v>
      </c>
      <c r="O666" s="6">
        <f t="shared" si="137"/>
        <v>0</v>
      </c>
      <c r="P666" s="6">
        <f t="shared" si="137"/>
        <v>0</v>
      </c>
      <c r="Q666" s="6">
        <f t="shared" si="137"/>
        <v>0</v>
      </c>
      <c r="R666" s="6">
        <f t="shared" si="137"/>
        <v>0</v>
      </c>
      <c r="S666" s="6">
        <f t="shared" si="137"/>
        <v>0</v>
      </c>
      <c r="T666" s="6">
        <f t="shared" si="137"/>
        <v>0</v>
      </c>
      <c r="U666" s="6">
        <v>0</v>
      </c>
      <c r="V666" s="6">
        <v>0</v>
      </c>
      <c r="W666" s="6">
        <f>SUM(W667)</f>
        <v>0</v>
      </c>
      <c r="X666" s="6">
        <f t="shared" si="137"/>
        <v>0</v>
      </c>
      <c r="Y666" s="6">
        <f t="shared" si="137"/>
        <v>0</v>
      </c>
      <c r="Z666" s="6">
        <f t="shared" si="137"/>
        <v>0</v>
      </c>
      <c r="AA666" s="6">
        <f t="shared" si="137"/>
        <v>0</v>
      </c>
      <c r="AB666" s="6">
        <f t="shared" si="137"/>
        <v>0</v>
      </c>
      <c r="AC666" s="6">
        <f t="shared" si="137"/>
        <v>0</v>
      </c>
      <c r="AD666" s="6">
        <f t="shared" si="137"/>
        <v>0</v>
      </c>
      <c r="AE666" s="6">
        <f t="shared" si="137"/>
        <v>0</v>
      </c>
      <c r="AF666" s="6">
        <f t="shared" si="137"/>
        <v>0</v>
      </c>
      <c r="AG666" s="6">
        <f t="shared" si="137"/>
        <v>0</v>
      </c>
      <c r="AH666" s="6">
        <v>0</v>
      </c>
      <c r="AI666" s="6">
        <v>0</v>
      </c>
      <c r="AJ666" s="6">
        <f>SUM(AJ667)</f>
        <v>0</v>
      </c>
      <c r="AK666" s="6">
        <f t="shared" si="137"/>
        <v>0</v>
      </c>
      <c r="AL666" s="6">
        <f t="shared" si="137"/>
        <v>0</v>
      </c>
      <c r="AM666" s="6">
        <f t="shared" si="137"/>
        <v>0</v>
      </c>
      <c r="AN666" s="6">
        <f t="shared" si="137"/>
        <v>0</v>
      </c>
      <c r="AO666" s="6">
        <f t="shared" si="137"/>
        <v>0</v>
      </c>
      <c r="AP666" s="6">
        <f t="shared" si="137"/>
        <v>0</v>
      </c>
      <c r="AQ666" s="6">
        <f t="shared" si="137"/>
        <v>0</v>
      </c>
      <c r="AR666" s="6">
        <f t="shared" si="137"/>
        <v>0</v>
      </c>
      <c r="AS666" s="6">
        <f t="shared" si="137"/>
        <v>0</v>
      </c>
      <c r="AT666" s="6">
        <f t="shared" si="137"/>
        <v>0</v>
      </c>
      <c r="AU666" s="6">
        <v>0</v>
      </c>
      <c r="AV666" s="6">
        <v>0</v>
      </c>
      <c r="AW666" s="6">
        <f t="shared" si="127"/>
        <v>0</v>
      </c>
    </row>
    <row r="667" spans="1:49">
      <c r="A667" s="44" t="s">
        <v>1676</v>
      </c>
      <c r="B667" s="45" t="s">
        <v>1029</v>
      </c>
      <c r="C667" s="45" t="s">
        <v>1549</v>
      </c>
      <c r="D667" s="452" t="s">
        <v>2907</v>
      </c>
      <c r="E667" s="54" t="s">
        <v>1402</v>
      </c>
      <c r="F667" s="50"/>
      <c r="G667" s="50"/>
      <c r="H667" s="50"/>
      <c r="I667" s="1" t="s">
        <v>1158</v>
      </c>
      <c r="J667" s="9">
        <f>SUM(J668:J668)</f>
        <v>0</v>
      </c>
      <c r="K667" s="9">
        <f t="shared" ref="K667:AT667" si="138">SUM(K668:K668)</f>
        <v>0</v>
      </c>
      <c r="L667" s="9">
        <f t="shared" si="138"/>
        <v>0</v>
      </c>
      <c r="M667" s="9">
        <f t="shared" si="138"/>
        <v>0</v>
      </c>
      <c r="N667" s="9">
        <f t="shared" si="138"/>
        <v>0</v>
      </c>
      <c r="O667" s="9">
        <f t="shared" si="138"/>
        <v>0</v>
      </c>
      <c r="P667" s="9">
        <f t="shared" si="138"/>
        <v>0</v>
      </c>
      <c r="Q667" s="9">
        <f t="shared" si="138"/>
        <v>0</v>
      </c>
      <c r="R667" s="9">
        <f t="shared" si="138"/>
        <v>0</v>
      </c>
      <c r="S667" s="9">
        <f t="shared" si="138"/>
        <v>0</v>
      </c>
      <c r="T667" s="9">
        <f t="shared" si="138"/>
        <v>0</v>
      </c>
      <c r="U667" s="9">
        <v>0</v>
      </c>
      <c r="V667" s="9">
        <v>0</v>
      </c>
      <c r="W667" s="9">
        <f>SUM(W668:W668)</f>
        <v>0</v>
      </c>
      <c r="X667" s="9">
        <f t="shared" si="138"/>
        <v>0</v>
      </c>
      <c r="Y667" s="9">
        <f t="shared" si="138"/>
        <v>0</v>
      </c>
      <c r="Z667" s="9">
        <f t="shared" si="138"/>
        <v>0</v>
      </c>
      <c r="AA667" s="9">
        <f t="shared" si="138"/>
        <v>0</v>
      </c>
      <c r="AB667" s="9">
        <f t="shared" si="138"/>
        <v>0</v>
      </c>
      <c r="AC667" s="9">
        <f t="shared" si="138"/>
        <v>0</v>
      </c>
      <c r="AD667" s="9">
        <f t="shared" si="138"/>
        <v>0</v>
      </c>
      <c r="AE667" s="9">
        <f t="shared" si="138"/>
        <v>0</v>
      </c>
      <c r="AF667" s="9">
        <f t="shared" si="138"/>
        <v>0</v>
      </c>
      <c r="AG667" s="9">
        <f t="shared" si="138"/>
        <v>0</v>
      </c>
      <c r="AH667" s="9">
        <v>0</v>
      </c>
      <c r="AI667" s="9">
        <v>0</v>
      </c>
      <c r="AJ667" s="9">
        <f>SUM(AJ668:AJ668)</f>
        <v>0</v>
      </c>
      <c r="AK667" s="9">
        <f t="shared" si="138"/>
        <v>0</v>
      </c>
      <c r="AL667" s="9">
        <f t="shared" si="138"/>
        <v>0</v>
      </c>
      <c r="AM667" s="9">
        <f t="shared" si="138"/>
        <v>0</v>
      </c>
      <c r="AN667" s="9">
        <f t="shared" si="138"/>
        <v>0</v>
      </c>
      <c r="AO667" s="9">
        <f t="shared" si="138"/>
        <v>0</v>
      </c>
      <c r="AP667" s="9">
        <f t="shared" si="138"/>
        <v>0</v>
      </c>
      <c r="AQ667" s="9">
        <f t="shared" si="138"/>
        <v>0</v>
      </c>
      <c r="AR667" s="9">
        <f t="shared" si="138"/>
        <v>0</v>
      </c>
      <c r="AS667" s="9">
        <f t="shared" si="138"/>
        <v>0</v>
      </c>
      <c r="AT667" s="9">
        <f t="shared" si="138"/>
        <v>0</v>
      </c>
      <c r="AU667" s="9">
        <v>0</v>
      </c>
      <c r="AV667" s="9">
        <v>0</v>
      </c>
      <c r="AW667" s="9">
        <f t="shared" si="127"/>
        <v>0</v>
      </c>
    </row>
    <row r="668" spans="1:49">
      <c r="A668" s="44" t="s">
        <v>1676</v>
      </c>
      <c r="B668" s="45" t="s">
        <v>1029</v>
      </c>
      <c r="C668" s="45" t="s">
        <v>1549</v>
      </c>
      <c r="D668" s="452" t="s">
        <v>2907</v>
      </c>
      <c r="E668" s="367" t="s">
        <v>1409</v>
      </c>
      <c r="F668" s="50"/>
      <c r="G668" s="468" t="s">
        <v>3067</v>
      </c>
      <c r="H668" s="50" t="s">
        <v>2342</v>
      </c>
      <c r="I668" s="56" t="s">
        <v>1518</v>
      </c>
      <c r="U668" s="15">
        <v>0</v>
      </c>
      <c r="V668" s="15">
        <v>0</v>
      </c>
      <c r="AH668" s="15">
        <v>0</v>
      </c>
      <c r="AI668" s="15">
        <v>0</v>
      </c>
      <c r="AU668" s="15">
        <v>0</v>
      </c>
      <c r="AV668" s="15">
        <v>0</v>
      </c>
      <c r="AW668" s="15">
        <f t="shared" si="127"/>
        <v>0</v>
      </c>
    </row>
    <row r="669" spans="1:49">
      <c r="A669" s="48"/>
      <c r="B669" s="42"/>
      <c r="C669" s="42"/>
      <c r="D669" s="42"/>
      <c r="E669" s="531"/>
      <c r="F669" s="50"/>
      <c r="G669" s="50"/>
      <c r="H669" s="50"/>
      <c r="I669" s="42"/>
      <c r="U669" s="15">
        <v>0</v>
      </c>
      <c r="V669" s="15">
        <v>0</v>
      </c>
      <c r="AH669" s="15">
        <v>0</v>
      </c>
      <c r="AI669" s="15">
        <v>0</v>
      </c>
      <c r="AU669" s="15">
        <v>0</v>
      </c>
      <c r="AV669" s="15">
        <v>0</v>
      </c>
      <c r="AW669" s="15">
        <f t="shared" si="127"/>
        <v>0</v>
      </c>
    </row>
    <row r="670" spans="1:49">
      <c r="A670" s="48"/>
      <c r="B670" s="42"/>
      <c r="C670" s="42"/>
      <c r="D670" s="42"/>
      <c r="E670" s="531"/>
      <c r="F670" s="50"/>
      <c r="G670" s="50"/>
      <c r="H670" s="50"/>
      <c r="I670" s="49" t="s">
        <v>1626</v>
      </c>
      <c r="J670" s="12">
        <f>SUM(J631,J656,J663,J666)</f>
        <v>20000</v>
      </c>
      <c r="K670" s="12">
        <f t="shared" ref="K670:AT670" si="139">SUM(K631,K656,K663,K666)</f>
        <v>0</v>
      </c>
      <c r="L670" s="12">
        <f t="shared" si="139"/>
        <v>1200</v>
      </c>
      <c r="M670" s="12">
        <f t="shared" si="139"/>
        <v>2000</v>
      </c>
      <c r="N670" s="12">
        <f t="shared" si="139"/>
        <v>0</v>
      </c>
      <c r="O670" s="12">
        <f t="shared" si="139"/>
        <v>400</v>
      </c>
      <c r="P670" s="12">
        <f t="shared" si="139"/>
        <v>800</v>
      </c>
      <c r="Q670" s="12">
        <f t="shared" si="139"/>
        <v>1200</v>
      </c>
      <c r="R670" s="12">
        <f t="shared" si="139"/>
        <v>2400</v>
      </c>
      <c r="S670" s="12">
        <f t="shared" si="139"/>
        <v>800</v>
      </c>
      <c r="T670" s="12">
        <f t="shared" si="139"/>
        <v>400</v>
      </c>
      <c r="U670" s="12">
        <v>9200</v>
      </c>
      <c r="V670" s="12">
        <v>10800</v>
      </c>
      <c r="W670" s="12">
        <f>SUM(W631,W656,W663,W666)</f>
        <v>0</v>
      </c>
      <c r="X670" s="12">
        <f t="shared" si="139"/>
        <v>0</v>
      </c>
      <c r="Y670" s="12">
        <f t="shared" si="139"/>
        <v>0</v>
      </c>
      <c r="Z670" s="12">
        <f t="shared" si="139"/>
        <v>0</v>
      </c>
      <c r="AA670" s="12">
        <f t="shared" si="139"/>
        <v>0</v>
      </c>
      <c r="AB670" s="12">
        <f t="shared" si="139"/>
        <v>0</v>
      </c>
      <c r="AC670" s="12">
        <f t="shared" si="139"/>
        <v>0</v>
      </c>
      <c r="AD670" s="12">
        <f t="shared" si="139"/>
        <v>0</v>
      </c>
      <c r="AE670" s="12">
        <f t="shared" si="139"/>
        <v>0</v>
      </c>
      <c r="AF670" s="12">
        <f t="shared" si="139"/>
        <v>0</v>
      </c>
      <c r="AG670" s="12">
        <f t="shared" si="139"/>
        <v>0</v>
      </c>
      <c r="AH670" s="12">
        <v>0</v>
      </c>
      <c r="AI670" s="12">
        <v>0</v>
      </c>
      <c r="AJ670" s="12">
        <f>SUM(AJ631,AJ656,AJ663,AJ666)</f>
        <v>0</v>
      </c>
      <c r="AK670" s="12">
        <f t="shared" si="139"/>
        <v>0</v>
      </c>
      <c r="AL670" s="12">
        <f t="shared" si="139"/>
        <v>0</v>
      </c>
      <c r="AM670" s="12">
        <f t="shared" si="139"/>
        <v>0</v>
      </c>
      <c r="AN670" s="12">
        <f t="shared" si="139"/>
        <v>0</v>
      </c>
      <c r="AO670" s="12">
        <f t="shared" si="139"/>
        <v>0</v>
      </c>
      <c r="AP670" s="12">
        <f t="shared" si="139"/>
        <v>0</v>
      </c>
      <c r="AQ670" s="12">
        <f t="shared" si="139"/>
        <v>0</v>
      </c>
      <c r="AR670" s="12">
        <f t="shared" si="139"/>
        <v>0</v>
      </c>
      <c r="AS670" s="12">
        <f t="shared" si="139"/>
        <v>0</v>
      </c>
      <c r="AT670" s="12">
        <f t="shared" si="139"/>
        <v>0</v>
      </c>
      <c r="AU670" s="12">
        <v>0</v>
      </c>
      <c r="AV670" s="12">
        <v>0</v>
      </c>
      <c r="AW670" s="12">
        <f t="shared" si="127"/>
        <v>9200</v>
      </c>
    </row>
    <row r="671" spans="1:49">
      <c r="A671" s="48"/>
      <c r="B671" s="42"/>
      <c r="C671" s="42"/>
      <c r="D671" s="42"/>
      <c r="E671" s="531"/>
      <c r="F671" s="50"/>
      <c r="G671" s="50"/>
      <c r="H671" s="50"/>
      <c r="I671" s="42"/>
    </row>
    <row r="672" spans="1:49">
      <c r="A672" s="48"/>
      <c r="B672" s="42"/>
      <c r="C672" s="42"/>
      <c r="D672" s="42"/>
      <c r="E672" s="531"/>
      <c r="F672" s="50"/>
      <c r="G672" s="50"/>
      <c r="H672" s="50"/>
      <c r="I672" s="146" t="s">
        <v>970</v>
      </c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  <c r="AW672" s="29"/>
    </row>
    <row r="673" spans="1:49" ht="13.5" thickBot="1">
      <c r="A673" s="48"/>
      <c r="B673" s="42"/>
      <c r="C673" s="42"/>
      <c r="D673" s="42"/>
      <c r="E673" s="531"/>
      <c r="F673" s="50"/>
      <c r="G673" s="50"/>
      <c r="H673" s="50"/>
      <c r="I673" s="146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  <c r="AW673" s="29"/>
    </row>
    <row r="674" spans="1:49" ht="35.25" customHeight="1" thickTop="1" thickBot="1">
      <c r="A674" s="48"/>
      <c r="B674" s="42"/>
      <c r="C674" s="42"/>
      <c r="D674" s="42"/>
      <c r="E674" s="531"/>
      <c r="F674" s="50"/>
      <c r="G674" s="50"/>
      <c r="H674" s="50"/>
      <c r="I674" s="5" t="s">
        <v>2331</v>
      </c>
      <c r="J674" s="364" t="s">
        <v>2891</v>
      </c>
      <c r="K674" s="364" t="s">
        <v>2879</v>
      </c>
      <c r="L674" s="364" t="s">
        <v>2880</v>
      </c>
      <c r="M674" s="364" t="s">
        <v>2881</v>
      </c>
      <c r="N674" s="364" t="s">
        <v>2882</v>
      </c>
      <c r="O674" s="364" t="s">
        <v>2883</v>
      </c>
      <c r="P674" s="364" t="s">
        <v>2884</v>
      </c>
      <c r="Q674" s="364" t="s">
        <v>2885</v>
      </c>
      <c r="R674" s="364" t="s">
        <v>2886</v>
      </c>
      <c r="S674" s="364" t="s">
        <v>2887</v>
      </c>
      <c r="T674" s="364" t="s">
        <v>2888</v>
      </c>
      <c r="U674" s="364" t="s">
        <v>2889</v>
      </c>
      <c r="V674" s="364" t="s">
        <v>2890</v>
      </c>
      <c r="W674" s="365" t="s">
        <v>2893</v>
      </c>
      <c r="X674" s="365" t="s">
        <v>2879</v>
      </c>
      <c r="Y674" s="365" t="s">
        <v>2880</v>
      </c>
      <c r="Z674" s="365" t="s">
        <v>2881</v>
      </c>
      <c r="AA674" s="365" t="s">
        <v>2882</v>
      </c>
      <c r="AB674" s="365" t="s">
        <v>2883</v>
      </c>
      <c r="AC674" s="365" t="s">
        <v>2884</v>
      </c>
      <c r="AD674" s="365" t="s">
        <v>2885</v>
      </c>
      <c r="AE674" s="365" t="s">
        <v>2886</v>
      </c>
      <c r="AF674" s="365" t="s">
        <v>2887</v>
      </c>
      <c r="AG674" s="365" t="s">
        <v>2888</v>
      </c>
      <c r="AH674" s="365" t="s">
        <v>2889</v>
      </c>
      <c r="AI674" s="365" t="s">
        <v>2890</v>
      </c>
      <c r="AJ674" s="366" t="s">
        <v>2892</v>
      </c>
      <c r="AK674" s="366" t="s">
        <v>2879</v>
      </c>
      <c r="AL674" s="366" t="s">
        <v>2880</v>
      </c>
      <c r="AM674" s="366" t="s">
        <v>2881</v>
      </c>
      <c r="AN674" s="366" t="s">
        <v>2882</v>
      </c>
      <c r="AO674" s="366" t="s">
        <v>2883</v>
      </c>
      <c r="AP674" s="366" t="s">
        <v>2884</v>
      </c>
      <c r="AQ674" s="366" t="s">
        <v>2885</v>
      </c>
      <c r="AR674" s="366" t="s">
        <v>2886</v>
      </c>
      <c r="AS674" s="366" t="s">
        <v>2887</v>
      </c>
      <c r="AT674" s="366" t="s">
        <v>2888</v>
      </c>
      <c r="AU674" s="366" t="s">
        <v>2889</v>
      </c>
      <c r="AV674" s="366" t="s">
        <v>2890</v>
      </c>
      <c r="AW674" s="368" t="s">
        <v>2895</v>
      </c>
    </row>
    <row r="675" spans="1:49">
      <c r="A675" s="48"/>
      <c r="B675" s="42"/>
      <c r="C675" s="42"/>
      <c r="D675" s="42"/>
      <c r="E675" s="531"/>
      <c r="F675" s="50"/>
      <c r="G675" s="50"/>
      <c r="H675" s="50"/>
      <c r="I675" s="34"/>
      <c r="J675" s="202" t="s">
        <v>1224</v>
      </c>
      <c r="K675" s="202">
        <v>1</v>
      </c>
      <c r="L675" s="202">
        <v>2</v>
      </c>
      <c r="M675" s="202">
        <v>3</v>
      </c>
      <c r="N675" s="202">
        <v>4</v>
      </c>
      <c r="O675" s="202">
        <v>5</v>
      </c>
      <c r="P675" s="202">
        <v>6</v>
      </c>
      <c r="Q675" s="202">
        <v>7</v>
      </c>
      <c r="R675" s="202">
        <v>8</v>
      </c>
      <c r="S675" s="202">
        <v>9</v>
      </c>
      <c r="T675" s="202">
        <v>10</v>
      </c>
      <c r="U675" s="202">
        <v>13</v>
      </c>
      <c r="V675" s="202">
        <v>14</v>
      </c>
      <c r="W675" s="202" t="s">
        <v>1224</v>
      </c>
      <c r="X675" s="202">
        <v>1</v>
      </c>
      <c r="Y675" s="202">
        <v>2</v>
      </c>
      <c r="Z675" s="202">
        <v>3</v>
      </c>
      <c r="AA675" s="202">
        <v>4</v>
      </c>
      <c r="AB675" s="202">
        <v>5</v>
      </c>
      <c r="AC675" s="202">
        <v>6</v>
      </c>
      <c r="AD675" s="202">
        <v>7</v>
      </c>
      <c r="AE675" s="202">
        <v>8</v>
      </c>
      <c r="AF675" s="202">
        <v>9</v>
      </c>
      <c r="AG675" s="202">
        <v>10</v>
      </c>
      <c r="AH675" s="202">
        <v>13</v>
      </c>
      <c r="AI675" s="202">
        <v>14</v>
      </c>
      <c r="AJ675" s="202" t="s">
        <v>1224</v>
      </c>
      <c r="AK675" s="202">
        <v>1</v>
      </c>
      <c r="AL675" s="202">
        <v>2</v>
      </c>
      <c r="AM675" s="202">
        <v>3</v>
      </c>
      <c r="AN675" s="202">
        <v>4</v>
      </c>
      <c r="AO675" s="202">
        <v>5</v>
      </c>
      <c r="AP675" s="202">
        <v>6</v>
      </c>
      <c r="AQ675" s="202">
        <v>7</v>
      </c>
      <c r="AR675" s="202">
        <v>8</v>
      </c>
      <c r="AS675" s="202">
        <v>9</v>
      </c>
      <c r="AT675" s="202">
        <v>10</v>
      </c>
      <c r="AU675" s="202">
        <v>13</v>
      </c>
      <c r="AV675" s="202">
        <v>14</v>
      </c>
      <c r="AW675" s="202">
        <v>15</v>
      </c>
    </row>
    <row r="676" spans="1:49">
      <c r="A676" s="48"/>
      <c r="B676" s="42"/>
      <c r="C676" s="42"/>
      <c r="D676" s="42"/>
      <c r="E676" s="531"/>
      <c r="F676" s="50"/>
      <c r="G676" s="50"/>
      <c r="H676" s="50"/>
      <c r="I676" s="276" t="s">
        <v>2419</v>
      </c>
      <c r="J676" s="277">
        <f>SUM(J653)</f>
        <v>0</v>
      </c>
      <c r="K676" s="277">
        <f t="shared" ref="K676:AT676" si="140">SUM(K653)</f>
        <v>0</v>
      </c>
      <c r="L676" s="277">
        <f t="shared" si="140"/>
        <v>0</v>
      </c>
      <c r="M676" s="277">
        <f t="shared" si="140"/>
        <v>0</v>
      </c>
      <c r="N676" s="277">
        <f t="shared" si="140"/>
        <v>0</v>
      </c>
      <c r="O676" s="277">
        <f t="shared" si="140"/>
        <v>0</v>
      </c>
      <c r="P676" s="277">
        <f t="shared" si="140"/>
        <v>0</v>
      </c>
      <c r="Q676" s="277">
        <f t="shared" si="140"/>
        <v>0</v>
      </c>
      <c r="R676" s="277">
        <f t="shared" si="140"/>
        <v>0</v>
      </c>
      <c r="S676" s="277">
        <f t="shared" si="140"/>
        <v>0</v>
      </c>
      <c r="T676" s="277">
        <f t="shared" si="140"/>
        <v>0</v>
      </c>
      <c r="U676" s="277">
        <v>0</v>
      </c>
      <c r="V676" s="277">
        <v>0</v>
      </c>
      <c r="W676" s="277">
        <f>SUM(W653)</f>
        <v>0</v>
      </c>
      <c r="X676" s="277">
        <f t="shared" si="140"/>
        <v>0</v>
      </c>
      <c r="Y676" s="277">
        <f t="shared" si="140"/>
        <v>0</v>
      </c>
      <c r="Z676" s="277">
        <f t="shared" si="140"/>
        <v>0</v>
      </c>
      <c r="AA676" s="277">
        <f t="shared" si="140"/>
        <v>0</v>
      </c>
      <c r="AB676" s="277">
        <f t="shared" si="140"/>
        <v>0</v>
      </c>
      <c r="AC676" s="277">
        <f t="shared" si="140"/>
        <v>0</v>
      </c>
      <c r="AD676" s="277">
        <f t="shared" si="140"/>
        <v>0</v>
      </c>
      <c r="AE676" s="277">
        <f t="shared" si="140"/>
        <v>0</v>
      </c>
      <c r="AF676" s="277">
        <f t="shared" si="140"/>
        <v>0</v>
      </c>
      <c r="AG676" s="277">
        <f t="shared" si="140"/>
        <v>0</v>
      </c>
      <c r="AH676" s="277">
        <v>0</v>
      </c>
      <c r="AI676" s="277">
        <v>0</v>
      </c>
      <c r="AJ676" s="277">
        <f>SUM(AJ653)</f>
        <v>0</v>
      </c>
      <c r="AK676" s="277">
        <f t="shared" si="140"/>
        <v>0</v>
      </c>
      <c r="AL676" s="277">
        <f t="shared" si="140"/>
        <v>0</v>
      </c>
      <c r="AM676" s="277">
        <f t="shared" si="140"/>
        <v>0</v>
      </c>
      <c r="AN676" s="277">
        <f t="shared" si="140"/>
        <v>0</v>
      </c>
      <c r="AO676" s="277">
        <f t="shared" si="140"/>
        <v>0</v>
      </c>
      <c r="AP676" s="277">
        <f t="shared" si="140"/>
        <v>0</v>
      </c>
      <c r="AQ676" s="277">
        <f t="shared" si="140"/>
        <v>0</v>
      </c>
      <c r="AR676" s="277">
        <f t="shared" si="140"/>
        <v>0</v>
      </c>
      <c r="AS676" s="277">
        <f t="shared" si="140"/>
        <v>0</v>
      </c>
      <c r="AT676" s="277">
        <f t="shared" si="140"/>
        <v>0</v>
      </c>
      <c r="AU676" s="277">
        <v>0</v>
      </c>
      <c r="AV676" s="277">
        <v>0</v>
      </c>
      <c r="AW676" s="277">
        <f>U676+AH676+AU676</f>
        <v>0</v>
      </c>
    </row>
    <row r="677" spans="1:49">
      <c r="A677" s="48"/>
      <c r="B677" s="42"/>
      <c r="C677" s="42"/>
      <c r="D677" s="42"/>
      <c r="E677" s="531"/>
      <c r="F677" s="50"/>
      <c r="G677" s="50"/>
      <c r="H677" s="50"/>
      <c r="I677" s="276" t="s">
        <v>2420</v>
      </c>
      <c r="J677" s="277">
        <f>SUM(J633,J635:J639,J641,J643:J650,J652,J660:J662,J668,J654:J655)</f>
        <v>20000</v>
      </c>
      <c r="K677" s="277">
        <f t="shared" ref="K677:AT677" si="141">SUM(K633,K635:K639,K641,K643:K650,K652,K660:K662,K668,K654:K655)</f>
        <v>0</v>
      </c>
      <c r="L677" s="277">
        <f t="shared" si="141"/>
        <v>1200</v>
      </c>
      <c r="M677" s="277">
        <f t="shared" si="141"/>
        <v>2000</v>
      </c>
      <c r="N677" s="277">
        <f t="shared" si="141"/>
        <v>0</v>
      </c>
      <c r="O677" s="277">
        <f t="shared" si="141"/>
        <v>400</v>
      </c>
      <c r="P677" s="277">
        <f t="shared" si="141"/>
        <v>800</v>
      </c>
      <c r="Q677" s="277">
        <f t="shared" si="141"/>
        <v>1200</v>
      </c>
      <c r="R677" s="277">
        <f t="shared" si="141"/>
        <v>2400</v>
      </c>
      <c r="S677" s="277">
        <f t="shared" si="141"/>
        <v>800</v>
      </c>
      <c r="T677" s="277">
        <f t="shared" si="141"/>
        <v>400</v>
      </c>
      <c r="U677" s="277">
        <v>9200</v>
      </c>
      <c r="V677" s="277">
        <v>10800</v>
      </c>
      <c r="W677" s="277">
        <f>SUM(W633,W635:W639,W641,W643:W650,W652,W660:W662,W668,W654:W655)</f>
        <v>0</v>
      </c>
      <c r="X677" s="277">
        <f t="shared" si="141"/>
        <v>0</v>
      </c>
      <c r="Y677" s="277">
        <f t="shared" si="141"/>
        <v>0</v>
      </c>
      <c r="Z677" s="277">
        <f t="shared" si="141"/>
        <v>0</v>
      </c>
      <c r="AA677" s="277">
        <f t="shared" si="141"/>
        <v>0</v>
      </c>
      <c r="AB677" s="277">
        <f t="shared" si="141"/>
        <v>0</v>
      </c>
      <c r="AC677" s="277">
        <f t="shared" si="141"/>
        <v>0</v>
      </c>
      <c r="AD677" s="277">
        <f t="shared" si="141"/>
        <v>0</v>
      </c>
      <c r="AE677" s="277">
        <f t="shared" si="141"/>
        <v>0</v>
      </c>
      <c r="AF677" s="277">
        <f t="shared" si="141"/>
        <v>0</v>
      </c>
      <c r="AG677" s="277">
        <f t="shared" si="141"/>
        <v>0</v>
      </c>
      <c r="AH677" s="277">
        <v>0</v>
      </c>
      <c r="AI677" s="277">
        <v>0</v>
      </c>
      <c r="AJ677" s="277">
        <f>SUM(AJ633,AJ635:AJ639,AJ641,AJ643:AJ650,AJ652,AJ660:AJ662,AJ668,AJ654:AJ655)</f>
        <v>0</v>
      </c>
      <c r="AK677" s="277">
        <f t="shared" si="141"/>
        <v>0</v>
      </c>
      <c r="AL677" s="277">
        <f t="shared" si="141"/>
        <v>0</v>
      </c>
      <c r="AM677" s="277">
        <f t="shared" si="141"/>
        <v>0</v>
      </c>
      <c r="AN677" s="277">
        <f t="shared" si="141"/>
        <v>0</v>
      </c>
      <c r="AO677" s="277">
        <f t="shared" si="141"/>
        <v>0</v>
      </c>
      <c r="AP677" s="277">
        <f t="shared" si="141"/>
        <v>0</v>
      </c>
      <c r="AQ677" s="277">
        <f t="shared" si="141"/>
        <v>0</v>
      </c>
      <c r="AR677" s="277">
        <f t="shared" si="141"/>
        <v>0</v>
      </c>
      <c r="AS677" s="277">
        <f t="shared" si="141"/>
        <v>0</v>
      </c>
      <c r="AT677" s="277">
        <f t="shared" si="141"/>
        <v>0</v>
      </c>
      <c r="AU677" s="277">
        <v>0</v>
      </c>
      <c r="AV677" s="277">
        <v>0</v>
      </c>
      <c r="AW677" s="277">
        <f>U677+AH677+AU677</f>
        <v>9200</v>
      </c>
    </row>
    <row r="678" spans="1:49">
      <c r="A678" s="48"/>
      <c r="B678" s="42"/>
      <c r="C678" s="42"/>
      <c r="D678" s="42"/>
      <c r="E678" s="531"/>
      <c r="F678" s="50"/>
      <c r="G678" s="50"/>
      <c r="H678" s="50"/>
      <c r="I678" s="276" t="s">
        <v>2371</v>
      </c>
      <c r="J678" s="277">
        <f>SUM(J658:J659,J665:J665)</f>
        <v>0</v>
      </c>
      <c r="K678" s="277">
        <f t="shared" ref="K678:AT678" si="142">SUM(K658:K659,K665:K665)</f>
        <v>0</v>
      </c>
      <c r="L678" s="277">
        <f t="shared" si="142"/>
        <v>0</v>
      </c>
      <c r="M678" s="277">
        <f t="shared" si="142"/>
        <v>0</v>
      </c>
      <c r="N678" s="277">
        <f t="shared" si="142"/>
        <v>0</v>
      </c>
      <c r="O678" s="277">
        <f t="shared" si="142"/>
        <v>0</v>
      </c>
      <c r="P678" s="277">
        <f t="shared" si="142"/>
        <v>0</v>
      </c>
      <c r="Q678" s="277">
        <f t="shared" si="142"/>
        <v>0</v>
      </c>
      <c r="R678" s="277">
        <f t="shared" si="142"/>
        <v>0</v>
      </c>
      <c r="S678" s="277">
        <f t="shared" si="142"/>
        <v>0</v>
      </c>
      <c r="T678" s="277">
        <f t="shared" si="142"/>
        <v>0</v>
      </c>
      <c r="U678" s="277">
        <v>0</v>
      </c>
      <c r="V678" s="277">
        <v>0</v>
      </c>
      <c r="W678" s="277">
        <f>SUM(W658:W659,W665:W665)</f>
        <v>0</v>
      </c>
      <c r="X678" s="277">
        <f t="shared" si="142"/>
        <v>0</v>
      </c>
      <c r="Y678" s="277">
        <f t="shared" si="142"/>
        <v>0</v>
      </c>
      <c r="Z678" s="277">
        <f t="shared" si="142"/>
        <v>0</v>
      </c>
      <c r="AA678" s="277">
        <f t="shared" si="142"/>
        <v>0</v>
      </c>
      <c r="AB678" s="277">
        <f t="shared" si="142"/>
        <v>0</v>
      </c>
      <c r="AC678" s="277">
        <f t="shared" si="142"/>
        <v>0</v>
      </c>
      <c r="AD678" s="277">
        <f t="shared" si="142"/>
        <v>0</v>
      </c>
      <c r="AE678" s="277">
        <f t="shared" si="142"/>
        <v>0</v>
      </c>
      <c r="AF678" s="277">
        <f t="shared" si="142"/>
        <v>0</v>
      </c>
      <c r="AG678" s="277">
        <f t="shared" si="142"/>
        <v>0</v>
      </c>
      <c r="AH678" s="277">
        <v>0</v>
      </c>
      <c r="AI678" s="277">
        <v>0</v>
      </c>
      <c r="AJ678" s="277">
        <f>SUM(AJ658:AJ659,AJ665:AJ665)</f>
        <v>0</v>
      </c>
      <c r="AK678" s="277">
        <f t="shared" si="142"/>
        <v>0</v>
      </c>
      <c r="AL678" s="277">
        <f t="shared" si="142"/>
        <v>0</v>
      </c>
      <c r="AM678" s="277">
        <f t="shared" si="142"/>
        <v>0</v>
      </c>
      <c r="AN678" s="277">
        <f t="shared" si="142"/>
        <v>0</v>
      </c>
      <c r="AO678" s="277">
        <f t="shared" si="142"/>
        <v>0</v>
      </c>
      <c r="AP678" s="277">
        <f t="shared" si="142"/>
        <v>0</v>
      </c>
      <c r="AQ678" s="277">
        <f t="shared" si="142"/>
        <v>0</v>
      </c>
      <c r="AR678" s="277">
        <f t="shared" si="142"/>
        <v>0</v>
      </c>
      <c r="AS678" s="277">
        <f t="shared" si="142"/>
        <v>0</v>
      </c>
      <c r="AT678" s="277">
        <f t="shared" si="142"/>
        <v>0</v>
      </c>
      <c r="AU678" s="277">
        <v>0</v>
      </c>
      <c r="AV678" s="277">
        <v>0</v>
      </c>
      <c r="AW678" s="277">
        <f>U678+AH678+AU678</f>
        <v>0</v>
      </c>
    </row>
    <row r="679" spans="1:49">
      <c r="A679" s="48"/>
      <c r="B679" s="42"/>
      <c r="C679" s="42"/>
      <c r="D679" s="42"/>
      <c r="E679" s="531"/>
      <c r="F679" s="50"/>
      <c r="G679" s="50"/>
      <c r="H679" s="50"/>
      <c r="I679" s="276"/>
      <c r="J679" s="277"/>
      <c r="K679" s="277"/>
      <c r="L679" s="277"/>
      <c r="M679" s="277"/>
      <c r="N679" s="277"/>
      <c r="O679" s="277"/>
      <c r="P679" s="277"/>
      <c r="Q679" s="277"/>
      <c r="R679" s="277"/>
      <c r="S679" s="277"/>
      <c r="T679" s="277"/>
      <c r="U679" s="277">
        <v>0</v>
      </c>
      <c r="V679" s="277">
        <v>0</v>
      </c>
      <c r="W679" s="277"/>
      <c r="X679" s="277"/>
      <c r="Y679" s="277"/>
      <c r="Z679" s="277"/>
      <c r="AA679" s="277"/>
      <c r="AB679" s="277"/>
      <c r="AC679" s="277"/>
      <c r="AD679" s="277"/>
      <c r="AE679" s="277"/>
      <c r="AF679" s="277"/>
      <c r="AG679" s="277"/>
      <c r="AH679" s="277">
        <v>0</v>
      </c>
      <c r="AI679" s="277">
        <v>0</v>
      </c>
      <c r="AJ679" s="277"/>
      <c r="AK679" s="277"/>
      <c r="AL679" s="277"/>
      <c r="AM679" s="277"/>
      <c r="AN679" s="277"/>
      <c r="AO679" s="277"/>
      <c r="AP679" s="277"/>
      <c r="AQ679" s="277"/>
      <c r="AR679" s="277"/>
      <c r="AS679" s="277"/>
      <c r="AT679" s="277"/>
      <c r="AU679" s="277">
        <v>0</v>
      </c>
      <c r="AV679" s="277">
        <v>0</v>
      </c>
      <c r="AW679" s="277">
        <f>U679+AH679+AU679</f>
        <v>0</v>
      </c>
    </row>
    <row r="680" spans="1:49">
      <c r="A680" s="48"/>
      <c r="B680" s="42"/>
      <c r="C680" s="42"/>
      <c r="D680" s="42"/>
      <c r="E680" s="531"/>
      <c r="F680" s="50"/>
      <c r="G680" s="50"/>
      <c r="H680" s="50"/>
      <c r="I680" s="276" t="s">
        <v>1631</v>
      </c>
      <c r="J680" s="277">
        <f>SUM(J676:J679)</f>
        <v>20000</v>
      </c>
      <c r="K680" s="277">
        <f t="shared" ref="K680:AT680" si="143">SUM(K676:K679)</f>
        <v>0</v>
      </c>
      <c r="L680" s="277">
        <f t="shared" si="143"/>
        <v>1200</v>
      </c>
      <c r="M680" s="277">
        <f t="shared" si="143"/>
        <v>2000</v>
      </c>
      <c r="N680" s="277">
        <f t="shared" si="143"/>
        <v>0</v>
      </c>
      <c r="O680" s="277">
        <f t="shared" si="143"/>
        <v>400</v>
      </c>
      <c r="P680" s="277">
        <f t="shared" si="143"/>
        <v>800</v>
      </c>
      <c r="Q680" s="277">
        <f t="shared" si="143"/>
        <v>1200</v>
      </c>
      <c r="R680" s="277">
        <f t="shared" si="143"/>
        <v>2400</v>
      </c>
      <c r="S680" s="277">
        <f t="shared" si="143"/>
        <v>800</v>
      </c>
      <c r="T680" s="277">
        <f t="shared" si="143"/>
        <v>400</v>
      </c>
      <c r="U680" s="277">
        <v>9200</v>
      </c>
      <c r="V680" s="277">
        <v>10800</v>
      </c>
      <c r="W680" s="277">
        <f>SUM(W676:W679)</f>
        <v>0</v>
      </c>
      <c r="X680" s="277">
        <f t="shared" si="143"/>
        <v>0</v>
      </c>
      <c r="Y680" s="277">
        <f t="shared" si="143"/>
        <v>0</v>
      </c>
      <c r="Z680" s="277">
        <f t="shared" si="143"/>
        <v>0</v>
      </c>
      <c r="AA680" s="277">
        <f t="shared" si="143"/>
        <v>0</v>
      </c>
      <c r="AB680" s="277">
        <f t="shared" si="143"/>
        <v>0</v>
      </c>
      <c r="AC680" s="277">
        <f t="shared" si="143"/>
        <v>0</v>
      </c>
      <c r="AD680" s="277">
        <f t="shared" si="143"/>
        <v>0</v>
      </c>
      <c r="AE680" s="277">
        <f t="shared" si="143"/>
        <v>0</v>
      </c>
      <c r="AF680" s="277">
        <f t="shared" si="143"/>
        <v>0</v>
      </c>
      <c r="AG680" s="277">
        <f t="shared" si="143"/>
        <v>0</v>
      </c>
      <c r="AH680" s="277">
        <v>0</v>
      </c>
      <c r="AI680" s="277">
        <v>0</v>
      </c>
      <c r="AJ680" s="277">
        <f>SUM(AJ676:AJ679)</f>
        <v>0</v>
      </c>
      <c r="AK680" s="277">
        <f t="shared" si="143"/>
        <v>0</v>
      </c>
      <c r="AL680" s="277">
        <f t="shared" si="143"/>
        <v>0</v>
      </c>
      <c r="AM680" s="277">
        <f t="shared" si="143"/>
        <v>0</v>
      </c>
      <c r="AN680" s="277">
        <f t="shared" si="143"/>
        <v>0</v>
      </c>
      <c r="AO680" s="277">
        <f t="shared" si="143"/>
        <v>0</v>
      </c>
      <c r="AP680" s="277">
        <f t="shared" si="143"/>
        <v>0</v>
      </c>
      <c r="AQ680" s="277">
        <f t="shared" si="143"/>
        <v>0</v>
      </c>
      <c r="AR680" s="277">
        <f t="shared" si="143"/>
        <v>0</v>
      </c>
      <c r="AS680" s="277">
        <f t="shared" si="143"/>
        <v>0</v>
      </c>
      <c r="AT680" s="277">
        <f t="shared" si="143"/>
        <v>0</v>
      </c>
      <c r="AU680" s="277">
        <v>0</v>
      </c>
      <c r="AV680" s="277">
        <v>0</v>
      </c>
      <c r="AW680" s="277">
        <f>U680+AH680+AU680</f>
        <v>9200</v>
      </c>
    </row>
    <row r="681" spans="1:49">
      <c r="A681" s="48"/>
      <c r="B681" s="42"/>
      <c r="C681" s="42"/>
      <c r="D681" s="42"/>
      <c r="E681" s="531"/>
      <c r="F681" s="50"/>
      <c r="G681" s="50"/>
      <c r="H681" s="50"/>
      <c r="I681" s="146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  <c r="AS681" s="29"/>
      <c r="AT681" s="29"/>
      <c r="AU681" s="29"/>
      <c r="AV681" s="29"/>
      <c r="AW681" s="29"/>
    </row>
    <row r="682" spans="1:49">
      <c r="A682" s="48"/>
      <c r="B682" s="42"/>
      <c r="C682" s="42"/>
      <c r="D682" s="42"/>
      <c r="E682" s="531"/>
      <c r="F682" s="50"/>
      <c r="G682" s="50"/>
      <c r="H682" s="50"/>
      <c r="I682" s="14"/>
    </row>
    <row r="683" spans="1:49">
      <c r="A683" s="48"/>
      <c r="B683" s="42"/>
      <c r="C683" s="42"/>
      <c r="D683" s="42"/>
      <c r="E683" s="531"/>
      <c r="F683" s="50"/>
      <c r="G683" s="50"/>
      <c r="H683" s="50"/>
      <c r="I683" s="1"/>
    </row>
    <row r="684" spans="1:49">
      <c r="A684" s="48"/>
      <c r="B684" s="42"/>
      <c r="C684" s="42"/>
      <c r="D684" s="42"/>
      <c r="E684" s="531"/>
      <c r="F684" s="50"/>
      <c r="G684" s="50"/>
      <c r="H684" s="50"/>
      <c r="I684" s="1"/>
    </row>
    <row r="685" spans="1:49" ht="13.5" thickBot="1">
      <c r="A685" s="78" t="s">
        <v>988</v>
      </c>
      <c r="B685" s="79"/>
      <c r="C685" s="79"/>
      <c r="D685" s="456"/>
      <c r="E685" s="535"/>
      <c r="F685" s="127"/>
      <c r="G685" s="127"/>
      <c r="H685" s="127"/>
      <c r="I685" s="79"/>
    </row>
    <row r="686" spans="1:49" s="151" customFormat="1" ht="36" customHeight="1" thickTop="1" thickBot="1">
      <c r="A686" s="147" t="s">
        <v>2079</v>
      </c>
      <c r="B686" s="5" t="s">
        <v>2080</v>
      </c>
      <c r="C686" s="5" t="s">
        <v>1335</v>
      </c>
      <c r="D686" s="450"/>
      <c r="E686" s="148" t="s">
        <v>1570</v>
      </c>
      <c r="F686" s="149" t="s">
        <v>1438</v>
      </c>
      <c r="G686" s="149"/>
      <c r="H686" s="149" t="s">
        <v>2332</v>
      </c>
      <c r="I686" s="5" t="s">
        <v>856</v>
      </c>
      <c r="J686" s="364" t="s">
        <v>2891</v>
      </c>
      <c r="K686" s="364" t="s">
        <v>2879</v>
      </c>
      <c r="L686" s="364" t="s">
        <v>2880</v>
      </c>
      <c r="M686" s="364" t="s">
        <v>2881</v>
      </c>
      <c r="N686" s="364" t="s">
        <v>2882</v>
      </c>
      <c r="O686" s="364" t="s">
        <v>2883</v>
      </c>
      <c r="P686" s="364" t="s">
        <v>2884</v>
      </c>
      <c r="Q686" s="364" t="s">
        <v>2885</v>
      </c>
      <c r="R686" s="364" t="s">
        <v>2886</v>
      </c>
      <c r="S686" s="364" t="s">
        <v>2887</v>
      </c>
      <c r="T686" s="364" t="s">
        <v>2888</v>
      </c>
      <c r="U686" s="364" t="s">
        <v>2889</v>
      </c>
      <c r="V686" s="364" t="s">
        <v>2890</v>
      </c>
      <c r="W686" s="365" t="s">
        <v>2893</v>
      </c>
      <c r="X686" s="365" t="s">
        <v>2879</v>
      </c>
      <c r="Y686" s="365" t="s">
        <v>2880</v>
      </c>
      <c r="Z686" s="365" t="s">
        <v>2881</v>
      </c>
      <c r="AA686" s="365" t="s">
        <v>2882</v>
      </c>
      <c r="AB686" s="365" t="s">
        <v>2883</v>
      </c>
      <c r="AC686" s="365" t="s">
        <v>2884</v>
      </c>
      <c r="AD686" s="365" t="s">
        <v>2885</v>
      </c>
      <c r="AE686" s="365" t="s">
        <v>2886</v>
      </c>
      <c r="AF686" s="365" t="s">
        <v>2887</v>
      </c>
      <c r="AG686" s="365" t="s">
        <v>2888</v>
      </c>
      <c r="AH686" s="365" t="s">
        <v>2889</v>
      </c>
      <c r="AI686" s="365" t="s">
        <v>2890</v>
      </c>
      <c r="AJ686" s="366" t="s">
        <v>2892</v>
      </c>
      <c r="AK686" s="366" t="s">
        <v>2879</v>
      </c>
      <c r="AL686" s="366" t="s">
        <v>2880</v>
      </c>
      <c r="AM686" s="366" t="s">
        <v>2881</v>
      </c>
      <c r="AN686" s="366" t="s">
        <v>2882</v>
      </c>
      <c r="AO686" s="366" t="s">
        <v>2883</v>
      </c>
      <c r="AP686" s="366" t="s">
        <v>2884</v>
      </c>
      <c r="AQ686" s="366" t="s">
        <v>2885</v>
      </c>
      <c r="AR686" s="366" t="s">
        <v>2886</v>
      </c>
      <c r="AS686" s="366" t="s">
        <v>2887</v>
      </c>
      <c r="AT686" s="366" t="s">
        <v>2888</v>
      </c>
      <c r="AU686" s="366" t="s">
        <v>2889</v>
      </c>
      <c r="AV686" s="366" t="s">
        <v>2890</v>
      </c>
      <c r="AW686" s="368" t="s">
        <v>2895</v>
      </c>
    </row>
    <row r="687" spans="1:49">
      <c r="A687" s="33"/>
      <c r="B687" s="34"/>
      <c r="C687" s="34"/>
      <c r="D687" s="34"/>
      <c r="E687" s="35"/>
      <c r="F687" s="36"/>
      <c r="G687" s="36"/>
      <c r="H687" s="36"/>
      <c r="I687" s="34"/>
      <c r="J687" s="202" t="s">
        <v>1224</v>
      </c>
      <c r="K687" s="202">
        <v>1</v>
      </c>
      <c r="L687" s="202">
        <v>2</v>
      </c>
      <c r="M687" s="202">
        <v>3</v>
      </c>
      <c r="N687" s="202">
        <v>4</v>
      </c>
      <c r="O687" s="202">
        <v>5</v>
      </c>
      <c r="P687" s="202">
        <v>6</v>
      </c>
      <c r="Q687" s="202">
        <v>7</v>
      </c>
      <c r="R687" s="202">
        <v>8</v>
      </c>
      <c r="S687" s="202">
        <v>9</v>
      </c>
      <c r="T687" s="202">
        <v>10</v>
      </c>
      <c r="U687" s="202">
        <v>13</v>
      </c>
      <c r="V687" s="202">
        <v>14</v>
      </c>
      <c r="W687" s="202" t="s">
        <v>1224</v>
      </c>
      <c r="X687" s="202">
        <v>1</v>
      </c>
      <c r="Y687" s="202">
        <v>2</v>
      </c>
      <c r="Z687" s="202">
        <v>3</v>
      </c>
      <c r="AA687" s="202">
        <v>4</v>
      </c>
      <c r="AB687" s="202">
        <v>5</v>
      </c>
      <c r="AC687" s="202">
        <v>6</v>
      </c>
      <c r="AD687" s="202">
        <v>7</v>
      </c>
      <c r="AE687" s="202">
        <v>8</v>
      </c>
      <c r="AF687" s="202">
        <v>9</v>
      </c>
      <c r="AG687" s="202">
        <v>10</v>
      </c>
      <c r="AH687" s="202">
        <v>13</v>
      </c>
      <c r="AI687" s="202">
        <v>14</v>
      </c>
      <c r="AJ687" s="202" t="s">
        <v>1224</v>
      </c>
      <c r="AK687" s="202">
        <v>1</v>
      </c>
      <c r="AL687" s="202">
        <v>2</v>
      </c>
      <c r="AM687" s="202">
        <v>3</v>
      </c>
      <c r="AN687" s="202">
        <v>4</v>
      </c>
      <c r="AO687" s="202">
        <v>5</v>
      </c>
      <c r="AP687" s="202">
        <v>6</v>
      </c>
      <c r="AQ687" s="202">
        <v>7</v>
      </c>
      <c r="AR687" s="202">
        <v>8</v>
      </c>
      <c r="AS687" s="202">
        <v>9</v>
      </c>
      <c r="AT687" s="202">
        <v>10</v>
      </c>
      <c r="AU687" s="202">
        <v>13</v>
      </c>
      <c r="AV687" s="202">
        <v>14</v>
      </c>
      <c r="AW687" s="202">
        <v>15</v>
      </c>
    </row>
    <row r="688" spans="1:49">
      <c r="A688" s="37"/>
      <c r="B688" s="38"/>
      <c r="C688" s="38"/>
      <c r="D688" s="38"/>
      <c r="E688" s="60"/>
      <c r="F688" s="61"/>
      <c r="G688" s="61"/>
      <c r="H688" s="61"/>
      <c r="I688" s="38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  <c r="Z688" s="62"/>
      <c r="AA688" s="62"/>
      <c r="AB688" s="62"/>
      <c r="AC688" s="62"/>
      <c r="AD688" s="62"/>
      <c r="AE688" s="62"/>
      <c r="AF688" s="62"/>
      <c r="AG688" s="62"/>
      <c r="AH688" s="62"/>
      <c r="AI688" s="62"/>
      <c r="AJ688" s="62"/>
      <c r="AK688" s="62"/>
      <c r="AL688" s="62"/>
      <c r="AM688" s="62"/>
      <c r="AN688" s="62"/>
      <c r="AO688" s="62"/>
      <c r="AP688" s="62"/>
      <c r="AQ688" s="62"/>
      <c r="AR688" s="62"/>
      <c r="AS688" s="62"/>
      <c r="AT688" s="62"/>
      <c r="AU688" s="62"/>
      <c r="AV688" s="62"/>
      <c r="AW688" s="62"/>
    </row>
    <row r="689" spans="1:49">
      <c r="A689" s="46" t="s">
        <v>1676</v>
      </c>
      <c r="B689" s="1" t="s">
        <v>1030</v>
      </c>
      <c r="C689" s="1" t="s">
        <v>1514</v>
      </c>
      <c r="D689" s="451"/>
      <c r="E689" s="531"/>
      <c r="F689" s="50"/>
      <c r="G689" s="50"/>
      <c r="H689" s="50"/>
      <c r="I689" s="1" t="s">
        <v>1582</v>
      </c>
    </row>
    <row r="690" spans="1:49">
      <c r="A690" s="48"/>
      <c r="B690" s="1"/>
      <c r="C690" s="1"/>
      <c r="D690" s="369"/>
      <c r="E690" s="531"/>
      <c r="F690" s="50"/>
      <c r="G690" s="50"/>
      <c r="H690" s="50"/>
      <c r="I690" s="1"/>
    </row>
    <row r="691" spans="1:49">
      <c r="A691" s="48"/>
      <c r="B691" s="42"/>
      <c r="C691" s="42"/>
      <c r="D691" s="42"/>
      <c r="E691" s="531"/>
      <c r="F691" s="50"/>
      <c r="G691" s="50"/>
      <c r="H691" s="50"/>
      <c r="I691" s="49" t="s">
        <v>1559</v>
      </c>
      <c r="J691" s="12">
        <f>SUM(J692,J700,J702)</f>
        <v>143200</v>
      </c>
      <c r="K691" s="12">
        <f t="shared" ref="K691:AT691" si="144">SUM(K692,K700,K702)</f>
        <v>0</v>
      </c>
      <c r="L691" s="12">
        <f t="shared" si="144"/>
        <v>3200</v>
      </c>
      <c r="M691" s="12">
        <f t="shared" si="144"/>
        <v>6000</v>
      </c>
      <c r="N691" s="12">
        <f t="shared" si="144"/>
        <v>10000</v>
      </c>
      <c r="O691" s="12">
        <f t="shared" si="144"/>
        <v>20000</v>
      </c>
      <c r="P691" s="12">
        <f t="shared" si="144"/>
        <v>0</v>
      </c>
      <c r="Q691" s="12">
        <f t="shared" si="144"/>
        <v>37000</v>
      </c>
      <c r="R691" s="12">
        <f t="shared" si="144"/>
        <v>0</v>
      </c>
      <c r="S691" s="12">
        <f t="shared" si="144"/>
        <v>0</v>
      </c>
      <c r="T691" s="12">
        <f t="shared" si="144"/>
        <v>0</v>
      </c>
      <c r="U691" s="12">
        <v>76200</v>
      </c>
      <c r="V691" s="12">
        <v>67000</v>
      </c>
      <c r="W691" s="12">
        <f>SUM(W692,W700,W702)</f>
        <v>0</v>
      </c>
      <c r="X691" s="12">
        <f t="shared" si="144"/>
        <v>0</v>
      </c>
      <c r="Y691" s="12">
        <f t="shared" si="144"/>
        <v>0</v>
      </c>
      <c r="Z691" s="12">
        <f t="shared" si="144"/>
        <v>0</v>
      </c>
      <c r="AA691" s="12">
        <f t="shared" si="144"/>
        <v>0</v>
      </c>
      <c r="AB691" s="12">
        <f t="shared" si="144"/>
        <v>0</v>
      </c>
      <c r="AC691" s="12">
        <f t="shared" si="144"/>
        <v>0</v>
      </c>
      <c r="AD691" s="12">
        <f t="shared" si="144"/>
        <v>0</v>
      </c>
      <c r="AE691" s="12">
        <f t="shared" si="144"/>
        <v>0</v>
      </c>
      <c r="AF691" s="12">
        <f t="shared" si="144"/>
        <v>0</v>
      </c>
      <c r="AG691" s="12">
        <f t="shared" si="144"/>
        <v>0</v>
      </c>
      <c r="AH691" s="12">
        <v>0</v>
      </c>
      <c r="AI691" s="12">
        <v>0</v>
      </c>
      <c r="AJ691" s="12">
        <f>SUM(AJ692,AJ700,AJ702)</f>
        <v>338591</v>
      </c>
      <c r="AK691" s="12">
        <f t="shared" si="144"/>
        <v>0</v>
      </c>
      <c r="AL691" s="12">
        <f t="shared" si="144"/>
        <v>338591</v>
      </c>
      <c r="AM691" s="12">
        <f t="shared" si="144"/>
        <v>0</v>
      </c>
      <c r="AN691" s="12">
        <f t="shared" si="144"/>
        <v>0</v>
      </c>
      <c r="AO691" s="12">
        <f t="shared" si="144"/>
        <v>0</v>
      </c>
      <c r="AP691" s="12">
        <f t="shared" si="144"/>
        <v>0</v>
      </c>
      <c r="AQ691" s="12">
        <f t="shared" si="144"/>
        <v>0</v>
      </c>
      <c r="AR691" s="12">
        <f t="shared" si="144"/>
        <v>0</v>
      </c>
      <c r="AS691" s="12">
        <f t="shared" si="144"/>
        <v>0</v>
      </c>
      <c r="AT691" s="12">
        <f t="shared" si="144"/>
        <v>0</v>
      </c>
      <c r="AU691" s="12">
        <v>338591</v>
      </c>
      <c r="AV691" s="12">
        <v>0</v>
      </c>
      <c r="AW691" s="12">
        <f t="shared" ref="AW691:AW719" si="145">U691+AH691+AU691</f>
        <v>414791</v>
      </c>
    </row>
    <row r="692" spans="1:49">
      <c r="A692" s="44" t="s">
        <v>1676</v>
      </c>
      <c r="B692" s="45" t="s">
        <v>1030</v>
      </c>
      <c r="C692" s="45" t="s">
        <v>1514</v>
      </c>
      <c r="D692" s="452" t="s">
        <v>2908</v>
      </c>
      <c r="E692" s="213" t="s">
        <v>771</v>
      </c>
      <c r="F692" s="65"/>
      <c r="G692" s="65"/>
      <c r="H692" s="65"/>
      <c r="I692" s="1" t="s">
        <v>1500</v>
      </c>
      <c r="J692" s="9">
        <f>SUM(J693:J694)</f>
        <v>0</v>
      </c>
      <c r="K692" s="9">
        <f t="shared" ref="K692:AT692" si="146">SUM(K693:K694)</f>
        <v>0</v>
      </c>
      <c r="L692" s="9">
        <f t="shared" si="146"/>
        <v>0</v>
      </c>
      <c r="M692" s="9">
        <f t="shared" si="146"/>
        <v>0</v>
      </c>
      <c r="N692" s="9">
        <f t="shared" si="146"/>
        <v>0</v>
      </c>
      <c r="O692" s="9">
        <f t="shared" si="146"/>
        <v>0</v>
      </c>
      <c r="P692" s="9">
        <f t="shared" si="146"/>
        <v>0</v>
      </c>
      <c r="Q692" s="9">
        <f t="shared" si="146"/>
        <v>0</v>
      </c>
      <c r="R692" s="9">
        <f t="shared" si="146"/>
        <v>0</v>
      </c>
      <c r="S692" s="9">
        <f t="shared" si="146"/>
        <v>0</v>
      </c>
      <c r="T692" s="9">
        <f t="shared" si="146"/>
        <v>0</v>
      </c>
      <c r="U692" s="9">
        <v>0</v>
      </c>
      <c r="V692" s="9">
        <v>0</v>
      </c>
      <c r="W692" s="9">
        <f>SUM(W693:W694)</f>
        <v>0</v>
      </c>
      <c r="X692" s="9">
        <f t="shared" si="146"/>
        <v>0</v>
      </c>
      <c r="Y692" s="9">
        <f t="shared" si="146"/>
        <v>0</v>
      </c>
      <c r="Z692" s="9">
        <f t="shared" si="146"/>
        <v>0</v>
      </c>
      <c r="AA692" s="9">
        <f t="shared" si="146"/>
        <v>0</v>
      </c>
      <c r="AB692" s="9">
        <f t="shared" si="146"/>
        <v>0</v>
      </c>
      <c r="AC692" s="9">
        <f t="shared" si="146"/>
        <v>0</v>
      </c>
      <c r="AD692" s="9">
        <f t="shared" si="146"/>
        <v>0</v>
      </c>
      <c r="AE692" s="9">
        <f t="shared" si="146"/>
        <v>0</v>
      </c>
      <c r="AF692" s="9">
        <f t="shared" si="146"/>
        <v>0</v>
      </c>
      <c r="AG692" s="9">
        <f t="shared" si="146"/>
        <v>0</v>
      </c>
      <c r="AH692" s="9">
        <v>0</v>
      </c>
      <c r="AI692" s="9">
        <v>0</v>
      </c>
      <c r="AJ692" s="9">
        <f>SUM(AJ693:AJ694)</f>
        <v>283190</v>
      </c>
      <c r="AK692" s="9">
        <f t="shared" si="146"/>
        <v>0</v>
      </c>
      <c r="AL692" s="9">
        <f t="shared" si="146"/>
        <v>283190</v>
      </c>
      <c r="AM692" s="9">
        <f t="shared" si="146"/>
        <v>0</v>
      </c>
      <c r="AN692" s="9">
        <f t="shared" si="146"/>
        <v>0</v>
      </c>
      <c r="AO692" s="9">
        <f t="shared" si="146"/>
        <v>0</v>
      </c>
      <c r="AP692" s="9">
        <f t="shared" si="146"/>
        <v>0</v>
      </c>
      <c r="AQ692" s="9">
        <f t="shared" si="146"/>
        <v>0</v>
      </c>
      <c r="AR692" s="9">
        <f t="shared" si="146"/>
        <v>0</v>
      </c>
      <c r="AS692" s="9">
        <f t="shared" si="146"/>
        <v>0</v>
      </c>
      <c r="AT692" s="9">
        <f t="shared" si="146"/>
        <v>0</v>
      </c>
      <c r="AU692" s="9">
        <v>283190</v>
      </c>
      <c r="AV692" s="9">
        <v>0</v>
      </c>
      <c r="AW692" s="9">
        <f t="shared" si="145"/>
        <v>283190</v>
      </c>
    </row>
    <row r="693" spans="1:49">
      <c r="A693" s="44" t="s">
        <v>1676</v>
      </c>
      <c r="B693" s="45" t="s">
        <v>1030</v>
      </c>
      <c r="C693" s="45" t="s">
        <v>1514</v>
      </c>
      <c r="D693" s="452" t="s">
        <v>2908</v>
      </c>
      <c r="E693" s="367" t="s">
        <v>834</v>
      </c>
      <c r="F693" s="50"/>
      <c r="G693" s="468" t="s">
        <v>3070</v>
      </c>
      <c r="H693" s="50" t="s">
        <v>2346</v>
      </c>
      <c r="I693" s="42" t="s">
        <v>1165</v>
      </c>
      <c r="J693" s="8">
        <f t="shared" ref="J693:J699" si="147">SUM(J752,J808)</f>
        <v>0</v>
      </c>
      <c r="K693" s="8">
        <f t="shared" ref="K693:AT693" si="148">SUM(K752,K808)</f>
        <v>0</v>
      </c>
      <c r="L693" s="8">
        <f t="shared" si="148"/>
        <v>0</v>
      </c>
      <c r="M693" s="8">
        <f t="shared" si="148"/>
        <v>0</v>
      </c>
      <c r="N693" s="8">
        <f t="shared" si="148"/>
        <v>0</v>
      </c>
      <c r="O693" s="8">
        <f t="shared" si="148"/>
        <v>0</v>
      </c>
      <c r="P693" s="8">
        <f t="shared" si="148"/>
        <v>0</v>
      </c>
      <c r="Q693" s="8">
        <f t="shared" si="148"/>
        <v>0</v>
      </c>
      <c r="R693" s="8">
        <f t="shared" si="148"/>
        <v>0</v>
      </c>
      <c r="S693" s="8">
        <f t="shared" si="148"/>
        <v>0</v>
      </c>
      <c r="T693" s="8">
        <f t="shared" si="148"/>
        <v>0</v>
      </c>
      <c r="U693" s="8">
        <v>0</v>
      </c>
      <c r="V693" s="8">
        <v>0</v>
      </c>
      <c r="W693" s="8">
        <f t="shared" ref="W693:W699" si="149">SUM(W752,W808)</f>
        <v>0</v>
      </c>
      <c r="X693" s="8">
        <f t="shared" si="148"/>
        <v>0</v>
      </c>
      <c r="Y693" s="8">
        <f t="shared" si="148"/>
        <v>0</v>
      </c>
      <c r="Z693" s="8">
        <f t="shared" si="148"/>
        <v>0</v>
      </c>
      <c r="AA693" s="8">
        <f t="shared" si="148"/>
        <v>0</v>
      </c>
      <c r="AB693" s="8">
        <f t="shared" si="148"/>
        <v>0</v>
      </c>
      <c r="AC693" s="8">
        <f t="shared" si="148"/>
        <v>0</v>
      </c>
      <c r="AD693" s="8">
        <f t="shared" si="148"/>
        <v>0</v>
      </c>
      <c r="AE693" s="8">
        <f t="shared" si="148"/>
        <v>0</v>
      </c>
      <c r="AF693" s="8">
        <f t="shared" si="148"/>
        <v>0</v>
      </c>
      <c r="AG693" s="8">
        <f t="shared" si="148"/>
        <v>0</v>
      </c>
      <c r="AH693" s="8">
        <v>0</v>
      </c>
      <c r="AI693" s="8">
        <v>0</v>
      </c>
      <c r="AJ693" s="8">
        <f t="shared" ref="AJ693:AJ699" si="150">SUM(AJ752,AJ808)</f>
        <v>260000</v>
      </c>
      <c r="AK693" s="8">
        <f t="shared" si="148"/>
        <v>0</v>
      </c>
      <c r="AL693" s="8">
        <f t="shared" si="148"/>
        <v>260000</v>
      </c>
      <c r="AM693" s="8">
        <f t="shared" si="148"/>
        <v>0</v>
      </c>
      <c r="AN693" s="8">
        <f t="shared" si="148"/>
        <v>0</v>
      </c>
      <c r="AO693" s="8">
        <f t="shared" si="148"/>
        <v>0</v>
      </c>
      <c r="AP693" s="8">
        <f t="shared" si="148"/>
        <v>0</v>
      </c>
      <c r="AQ693" s="8">
        <f t="shared" si="148"/>
        <v>0</v>
      </c>
      <c r="AR693" s="8">
        <f t="shared" si="148"/>
        <v>0</v>
      </c>
      <c r="AS693" s="8">
        <f t="shared" si="148"/>
        <v>0</v>
      </c>
      <c r="AT693" s="8">
        <f t="shared" si="148"/>
        <v>0</v>
      </c>
      <c r="AU693" s="8">
        <v>260000</v>
      </c>
      <c r="AV693" s="8">
        <v>0</v>
      </c>
      <c r="AW693" s="8">
        <f t="shared" si="145"/>
        <v>260000</v>
      </c>
    </row>
    <row r="694" spans="1:49">
      <c r="A694" s="44" t="s">
        <v>1676</v>
      </c>
      <c r="B694" s="45" t="s">
        <v>1030</v>
      </c>
      <c r="C694" s="45" t="s">
        <v>1514</v>
      </c>
      <c r="D694" s="452" t="s">
        <v>2908</v>
      </c>
      <c r="E694" s="367" t="s">
        <v>772</v>
      </c>
      <c r="F694" s="50"/>
      <c r="G694" s="468" t="s">
        <v>3070</v>
      </c>
      <c r="H694" s="50" t="s">
        <v>2346</v>
      </c>
      <c r="I694" s="42" t="s">
        <v>1227</v>
      </c>
      <c r="J694" s="8">
        <f t="shared" si="147"/>
        <v>0</v>
      </c>
      <c r="K694" s="8">
        <f t="shared" ref="K694:AT694" si="151">SUM(K753,K809)</f>
        <v>0</v>
      </c>
      <c r="L694" s="8">
        <f t="shared" si="151"/>
        <v>0</v>
      </c>
      <c r="M694" s="8">
        <f t="shared" si="151"/>
        <v>0</v>
      </c>
      <c r="N694" s="8">
        <f t="shared" si="151"/>
        <v>0</v>
      </c>
      <c r="O694" s="8">
        <f t="shared" si="151"/>
        <v>0</v>
      </c>
      <c r="P694" s="8">
        <f t="shared" si="151"/>
        <v>0</v>
      </c>
      <c r="Q694" s="8">
        <f t="shared" si="151"/>
        <v>0</v>
      </c>
      <c r="R694" s="8">
        <f t="shared" si="151"/>
        <v>0</v>
      </c>
      <c r="S694" s="8">
        <f t="shared" si="151"/>
        <v>0</v>
      </c>
      <c r="T694" s="8">
        <f t="shared" si="151"/>
        <v>0</v>
      </c>
      <c r="U694" s="8">
        <v>0</v>
      </c>
      <c r="V694" s="8">
        <v>0</v>
      </c>
      <c r="W694" s="8">
        <f t="shared" si="149"/>
        <v>0</v>
      </c>
      <c r="X694" s="8">
        <f t="shared" si="151"/>
        <v>0</v>
      </c>
      <c r="Y694" s="8">
        <f t="shared" si="151"/>
        <v>0</v>
      </c>
      <c r="Z694" s="8">
        <f t="shared" si="151"/>
        <v>0</v>
      </c>
      <c r="AA694" s="8">
        <f t="shared" si="151"/>
        <v>0</v>
      </c>
      <c r="AB694" s="8">
        <f t="shared" si="151"/>
        <v>0</v>
      </c>
      <c r="AC694" s="8">
        <f t="shared" si="151"/>
        <v>0</v>
      </c>
      <c r="AD694" s="8">
        <f t="shared" si="151"/>
        <v>0</v>
      </c>
      <c r="AE694" s="8">
        <f t="shared" si="151"/>
        <v>0</v>
      </c>
      <c r="AF694" s="8">
        <f t="shared" si="151"/>
        <v>0</v>
      </c>
      <c r="AG694" s="8">
        <f t="shared" si="151"/>
        <v>0</v>
      </c>
      <c r="AH694" s="8">
        <v>0</v>
      </c>
      <c r="AI694" s="8">
        <v>0</v>
      </c>
      <c r="AJ694" s="8">
        <f t="shared" si="150"/>
        <v>23190</v>
      </c>
      <c r="AK694" s="8">
        <f t="shared" si="151"/>
        <v>0</v>
      </c>
      <c r="AL694" s="8">
        <f t="shared" si="151"/>
        <v>23190</v>
      </c>
      <c r="AM694" s="8">
        <f t="shared" si="151"/>
        <v>0</v>
      </c>
      <c r="AN694" s="8">
        <f t="shared" si="151"/>
        <v>0</v>
      </c>
      <c r="AO694" s="8">
        <f t="shared" si="151"/>
        <v>0</v>
      </c>
      <c r="AP694" s="8">
        <f t="shared" si="151"/>
        <v>0</v>
      </c>
      <c r="AQ694" s="8">
        <f t="shared" si="151"/>
        <v>0</v>
      </c>
      <c r="AR694" s="8">
        <f t="shared" si="151"/>
        <v>0</v>
      </c>
      <c r="AS694" s="8">
        <f t="shared" si="151"/>
        <v>0</v>
      </c>
      <c r="AT694" s="8">
        <f t="shared" si="151"/>
        <v>0</v>
      </c>
      <c r="AU694" s="8">
        <v>23190</v>
      </c>
      <c r="AV694" s="8">
        <v>0</v>
      </c>
      <c r="AW694" s="8">
        <f t="shared" si="145"/>
        <v>23190</v>
      </c>
    </row>
    <row r="695" spans="1:49" s="144" customFormat="1">
      <c r="A695" s="44" t="s">
        <v>1676</v>
      </c>
      <c r="B695" s="45" t="s">
        <v>1030</v>
      </c>
      <c r="C695" s="45" t="s">
        <v>1514</v>
      </c>
      <c r="D695" s="452" t="s">
        <v>2908</v>
      </c>
      <c r="E695" s="140" t="s">
        <v>850</v>
      </c>
      <c r="F695" s="141"/>
      <c r="G695" s="468" t="s">
        <v>3070</v>
      </c>
      <c r="H695" s="50" t="s">
        <v>2346</v>
      </c>
      <c r="I695" s="142" t="s">
        <v>1119</v>
      </c>
      <c r="J695" s="143">
        <f t="shared" si="147"/>
        <v>0</v>
      </c>
      <c r="K695" s="143">
        <f t="shared" ref="K695:AT695" si="152">SUM(K754,K810)</f>
        <v>0</v>
      </c>
      <c r="L695" s="143">
        <f t="shared" si="152"/>
        <v>0</v>
      </c>
      <c r="M695" s="143">
        <f t="shared" si="152"/>
        <v>0</v>
      </c>
      <c r="N695" s="143">
        <f t="shared" si="152"/>
        <v>0</v>
      </c>
      <c r="O695" s="143">
        <f t="shared" si="152"/>
        <v>0</v>
      </c>
      <c r="P695" s="143">
        <f t="shared" si="152"/>
        <v>0</v>
      </c>
      <c r="Q695" s="143">
        <f t="shared" si="152"/>
        <v>0</v>
      </c>
      <c r="R695" s="143">
        <f t="shared" si="152"/>
        <v>0</v>
      </c>
      <c r="S695" s="143">
        <f t="shared" si="152"/>
        <v>0</v>
      </c>
      <c r="T695" s="143">
        <f t="shared" si="152"/>
        <v>0</v>
      </c>
      <c r="U695" s="143">
        <v>0</v>
      </c>
      <c r="V695" s="143">
        <v>0</v>
      </c>
      <c r="W695" s="143">
        <f t="shared" si="149"/>
        <v>0</v>
      </c>
      <c r="X695" s="143">
        <f t="shared" si="152"/>
        <v>0</v>
      </c>
      <c r="Y695" s="143">
        <f t="shared" si="152"/>
        <v>0</v>
      </c>
      <c r="Z695" s="143">
        <f t="shared" si="152"/>
        <v>0</v>
      </c>
      <c r="AA695" s="143">
        <f t="shared" si="152"/>
        <v>0</v>
      </c>
      <c r="AB695" s="143">
        <f t="shared" si="152"/>
        <v>0</v>
      </c>
      <c r="AC695" s="143">
        <f t="shared" si="152"/>
        <v>0</v>
      </c>
      <c r="AD695" s="143">
        <f t="shared" si="152"/>
        <v>0</v>
      </c>
      <c r="AE695" s="143">
        <f t="shared" si="152"/>
        <v>0</v>
      </c>
      <c r="AF695" s="143">
        <f t="shared" si="152"/>
        <v>0</v>
      </c>
      <c r="AG695" s="143">
        <f t="shared" si="152"/>
        <v>0</v>
      </c>
      <c r="AH695" s="143">
        <v>0</v>
      </c>
      <c r="AI695" s="143">
        <v>0</v>
      </c>
      <c r="AJ695" s="143">
        <f t="shared" si="150"/>
        <v>4090</v>
      </c>
      <c r="AK695" s="143">
        <f t="shared" si="152"/>
        <v>0</v>
      </c>
      <c r="AL695" s="143">
        <f t="shared" si="152"/>
        <v>4090</v>
      </c>
      <c r="AM695" s="143">
        <f t="shared" si="152"/>
        <v>0</v>
      </c>
      <c r="AN695" s="143">
        <f t="shared" si="152"/>
        <v>0</v>
      </c>
      <c r="AO695" s="143">
        <f t="shared" si="152"/>
        <v>0</v>
      </c>
      <c r="AP695" s="143">
        <f t="shared" si="152"/>
        <v>0</v>
      </c>
      <c r="AQ695" s="143">
        <f t="shared" si="152"/>
        <v>0</v>
      </c>
      <c r="AR695" s="143">
        <f t="shared" si="152"/>
        <v>0</v>
      </c>
      <c r="AS695" s="143">
        <f t="shared" si="152"/>
        <v>0</v>
      </c>
      <c r="AT695" s="143">
        <f t="shared" si="152"/>
        <v>0</v>
      </c>
      <c r="AU695" s="143">
        <v>4090</v>
      </c>
      <c r="AV695" s="143">
        <v>0</v>
      </c>
      <c r="AW695" s="143">
        <f t="shared" si="145"/>
        <v>4090</v>
      </c>
    </row>
    <row r="696" spans="1:49" s="144" customFormat="1">
      <c r="A696" s="44" t="s">
        <v>1676</v>
      </c>
      <c r="B696" s="45" t="s">
        <v>1030</v>
      </c>
      <c r="C696" s="45" t="s">
        <v>1514</v>
      </c>
      <c r="D696" s="452" t="s">
        <v>2908</v>
      </c>
      <c r="E696" s="140" t="s">
        <v>851</v>
      </c>
      <c r="F696" s="141"/>
      <c r="G696" s="468" t="s">
        <v>3070</v>
      </c>
      <c r="H696" s="50" t="s">
        <v>2346</v>
      </c>
      <c r="I696" s="142" t="s">
        <v>1290</v>
      </c>
      <c r="J696" s="143">
        <f t="shared" si="147"/>
        <v>0</v>
      </c>
      <c r="K696" s="143">
        <f t="shared" ref="K696:AT696" si="153">SUM(K755,K811)</f>
        <v>0</v>
      </c>
      <c r="L696" s="143">
        <f t="shared" si="153"/>
        <v>0</v>
      </c>
      <c r="M696" s="143">
        <f t="shared" si="153"/>
        <v>0</v>
      </c>
      <c r="N696" s="143">
        <f t="shared" si="153"/>
        <v>0</v>
      </c>
      <c r="O696" s="143">
        <f t="shared" si="153"/>
        <v>0</v>
      </c>
      <c r="P696" s="143">
        <f t="shared" si="153"/>
        <v>0</v>
      </c>
      <c r="Q696" s="143">
        <f t="shared" si="153"/>
        <v>0</v>
      </c>
      <c r="R696" s="143">
        <f t="shared" si="153"/>
        <v>0</v>
      </c>
      <c r="S696" s="143">
        <f t="shared" si="153"/>
        <v>0</v>
      </c>
      <c r="T696" s="143">
        <f t="shared" si="153"/>
        <v>0</v>
      </c>
      <c r="U696" s="143">
        <v>0</v>
      </c>
      <c r="V696" s="143">
        <v>0</v>
      </c>
      <c r="W696" s="143">
        <f t="shared" si="149"/>
        <v>0</v>
      </c>
      <c r="X696" s="143">
        <f t="shared" si="153"/>
        <v>0</v>
      </c>
      <c r="Y696" s="143">
        <f t="shared" si="153"/>
        <v>0</v>
      </c>
      <c r="Z696" s="143">
        <f t="shared" si="153"/>
        <v>0</v>
      </c>
      <c r="AA696" s="143">
        <f t="shared" si="153"/>
        <v>0</v>
      </c>
      <c r="AB696" s="143">
        <f t="shared" si="153"/>
        <v>0</v>
      </c>
      <c r="AC696" s="143">
        <f t="shared" si="153"/>
        <v>0</v>
      </c>
      <c r="AD696" s="143">
        <f t="shared" si="153"/>
        <v>0</v>
      </c>
      <c r="AE696" s="143">
        <f t="shared" si="153"/>
        <v>0</v>
      </c>
      <c r="AF696" s="143">
        <f t="shared" si="153"/>
        <v>0</v>
      </c>
      <c r="AG696" s="143">
        <f t="shared" si="153"/>
        <v>0</v>
      </c>
      <c r="AH696" s="143">
        <v>0</v>
      </c>
      <c r="AI696" s="143">
        <v>0</v>
      </c>
      <c r="AJ696" s="143">
        <f t="shared" si="150"/>
        <v>14000</v>
      </c>
      <c r="AK696" s="143">
        <f t="shared" si="153"/>
        <v>0</v>
      </c>
      <c r="AL696" s="143">
        <f t="shared" si="153"/>
        <v>14000</v>
      </c>
      <c r="AM696" s="143">
        <f t="shared" si="153"/>
        <v>0</v>
      </c>
      <c r="AN696" s="143">
        <f t="shared" si="153"/>
        <v>0</v>
      </c>
      <c r="AO696" s="143">
        <f t="shared" si="153"/>
        <v>0</v>
      </c>
      <c r="AP696" s="143">
        <f t="shared" si="153"/>
        <v>0</v>
      </c>
      <c r="AQ696" s="143">
        <f t="shared" si="153"/>
        <v>0</v>
      </c>
      <c r="AR696" s="143">
        <f t="shared" si="153"/>
        <v>0</v>
      </c>
      <c r="AS696" s="143">
        <f t="shared" si="153"/>
        <v>0</v>
      </c>
      <c r="AT696" s="143">
        <f t="shared" si="153"/>
        <v>0</v>
      </c>
      <c r="AU696" s="143">
        <v>14000</v>
      </c>
      <c r="AV696" s="143">
        <v>0</v>
      </c>
      <c r="AW696" s="143">
        <f t="shared" si="145"/>
        <v>14000</v>
      </c>
    </row>
    <row r="697" spans="1:49" s="144" customFormat="1">
      <c r="A697" s="44" t="s">
        <v>1676</v>
      </c>
      <c r="B697" s="45" t="s">
        <v>1030</v>
      </c>
      <c r="C697" s="45" t="s">
        <v>1514</v>
      </c>
      <c r="D697" s="452" t="s">
        <v>2908</v>
      </c>
      <c r="E697" s="140" t="s">
        <v>852</v>
      </c>
      <c r="F697" s="141"/>
      <c r="G697" s="468" t="s">
        <v>3070</v>
      </c>
      <c r="H697" s="50" t="s">
        <v>2346</v>
      </c>
      <c r="I697" s="142" t="s">
        <v>1733</v>
      </c>
      <c r="J697" s="143">
        <f t="shared" si="147"/>
        <v>0</v>
      </c>
      <c r="K697" s="143">
        <f t="shared" ref="K697:AT697" si="154">SUM(K756,K812)</f>
        <v>0</v>
      </c>
      <c r="L697" s="143">
        <f t="shared" si="154"/>
        <v>0</v>
      </c>
      <c r="M697" s="143">
        <f t="shared" si="154"/>
        <v>0</v>
      </c>
      <c r="N697" s="143">
        <f t="shared" si="154"/>
        <v>0</v>
      </c>
      <c r="O697" s="143">
        <f t="shared" si="154"/>
        <v>0</v>
      </c>
      <c r="P697" s="143">
        <f t="shared" si="154"/>
        <v>0</v>
      </c>
      <c r="Q697" s="143">
        <f t="shared" si="154"/>
        <v>0</v>
      </c>
      <c r="R697" s="143">
        <f t="shared" si="154"/>
        <v>0</v>
      </c>
      <c r="S697" s="143">
        <f t="shared" si="154"/>
        <v>0</v>
      </c>
      <c r="T697" s="143">
        <f t="shared" si="154"/>
        <v>0</v>
      </c>
      <c r="U697" s="143">
        <v>0</v>
      </c>
      <c r="V697" s="143">
        <v>0</v>
      </c>
      <c r="W697" s="143">
        <f t="shared" si="149"/>
        <v>0</v>
      </c>
      <c r="X697" s="143">
        <f t="shared" si="154"/>
        <v>0</v>
      </c>
      <c r="Y697" s="143">
        <f t="shared" si="154"/>
        <v>0</v>
      </c>
      <c r="Z697" s="143">
        <f t="shared" si="154"/>
        <v>0</v>
      </c>
      <c r="AA697" s="143">
        <f t="shared" si="154"/>
        <v>0</v>
      </c>
      <c r="AB697" s="143">
        <f t="shared" si="154"/>
        <v>0</v>
      </c>
      <c r="AC697" s="143">
        <f t="shared" si="154"/>
        <v>0</v>
      </c>
      <c r="AD697" s="143">
        <f t="shared" si="154"/>
        <v>0</v>
      </c>
      <c r="AE697" s="143">
        <f t="shared" si="154"/>
        <v>0</v>
      </c>
      <c r="AF697" s="143">
        <f t="shared" si="154"/>
        <v>0</v>
      </c>
      <c r="AG697" s="143">
        <f t="shared" si="154"/>
        <v>0</v>
      </c>
      <c r="AH697" s="143">
        <v>0</v>
      </c>
      <c r="AI697" s="143">
        <v>0</v>
      </c>
      <c r="AJ697" s="143">
        <f t="shared" si="150"/>
        <v>5100</v>
      </c>
      <c r="AK697" s="143">
        <f t="shared" si="154"/>
        <v>0</v>
      </c>
      <c r="AL697" s="143">
        <f t="shared" si="154"/>
        <v>5100</v>
      </c>
      <c r="AM697" s="143">
        <f t="shared" si="154"/>
        <v>0</v>
      </c>
      <c r="AN697" s="143">
        <f t="shared" si="154"/>
        <v>0</v>
      </c>
      <c r="AO697" s="143">
        <f t="shared" si="154"/>
        <v>0</v>
      </c>
      <c r="AP697" s="143">
        <f t="shared" si="154"/>
        <v>0</v>
      </c>
      <c r="AQ697" s="143">
        <f t="shared" si="154"/>
        <v>0</v>
      </c>
      <c r="AR697" s="143">
        <f t="shared" si="154"/>
        <v>0</v>
      </c>
      <c r="AS697" s="143">
        <f t="shared" si="154"/>
        <v>0</v>
      </c>
      <c r="AT697" s="143">
        <f t="shared" si="154"/>
        <v>0</v>
      </c>
      <c r="AU697" s="143">
        <v>5100</v>
      </c>
      <c r="AV697" s="143">
        <v>0</v>
      </c>
      <c r="AW697" s="143">
        <f t="shared" si="145"/>
        <v>5100</v>
      </c>
    </row>
    <row r="698" spans="1:49" s="144" customFormat="1">
      <c r="A698" s="44" t="s">
        <v>1676</v>
      </c>
      <c r="B698" s="45" t="s">
        <v>1030</v>
      </c>
      <c r="C698" s="45" t="s">
        <v>1514</v>
      </c>
      <c r="D698" s="452" t="s">
        <v>2908</v>
      </c>
      <c r="E698" s="140" t="s">
        <v>853</v>
      </c>
      <c r="F698" s="141"/>
      <c r="G698" s="468" t="s">
        <v>3070</v>
      </c>
      <c r="H698" s="50" t="s">
        <v>2346</v>
      </c>
      <c r="I698" s="142" t="s">
        <v>1734</v>
      </c>
      <c r="J698" s="143">
        <f t="shared" si="147"/>
        <v>0</v>
      </c>
      <c r="K698" s="143">
        <f t="shared" ref="K698:AT698" si="155">SUM(K757,K813)</f>
        <v>0</v>
      </c>
      <c r="L698" s="143">
        <f t="shared" si="155"/>
        <v>0</v>
      </c>
      <c r="M698" s="143">
        <f t="shared" si="155"/>
        <v>0</v>
      </c>
      <c r="N698" s="143">
        <f t="shared" si="155"/>
        <v>0</v>
      </c>
      <c r="O698" s="143">
        <f t="shared" si="155"/>
        <v>0</v>
      </c>
      <c r="P698" s="143">
        <f t="shared" si="155"/>
        <v>0</v>
      </c>
      <c r="Q698" s="143">
        <f t="shared" si="155"/>
        <v>0</v>
      </c>
      <c r="R698" s="143">
        <f t="shared" si="155"/>
        <v>0</v>
      </c>
      <c r="S698" s="143">
        <f t="shared" si="155"/>
        <v>0</v>
      </c>
      <c r="T698" s="143">
        <f t="shared" si="155"/>
        <v>0</v>
      </c>
      <c r="U698" s="143">
        <v>0</v>
      </c>
      <c r="V698" s="143">
        <v>0</v>
      </c>
      <c r="W698" s="143">
        <f t="shared" si="149"/>
        <v>0</v>
      </c>
      <c r="X698" s="143">
        <f t="shared" si="155"/>
        <v>0</v>
      </c>
      <c r="Y698" s="143">
        <f t="shared" si="155"/>
        <v>0</v>
      </c>
      <c r="Z698" s="143">
        <f t="shared" si="155"/>
        <v>0</v>
      </c>
      <c r="AA698" s="143">
        <f t="shared" si="155"/>
        <v>0</v>
      </c>
      <c r="AB698" s="143">
        <f t="shared" si="155"/>
        <v>0</v>
      </c>
      <c r="AC698" s="143">
        <f t="shared" si="155"/>
        <v>0</v>
      </c>
      <c r="AD698" s="143">
        <f t="shared" si="155"/>
        <v>0</v>
      </c>
      <c r="AE698" s="143">
        <f t="shared" si="155"/>
        <v>0</v>
      </c>
      <c r="AF698" s="143">
        <f t="shared" si="155"/>
        <v>0</v>
      </c>
      <c r="AG698" s="143">
        <f t="shared" si="155"/>
        <v>0</v>
      </c>
      <c r="AH698" s="143">
        <v>0</v>
      </c>
      <c r="AI698" s="143">
        <v>0</v>
      </c>
      <c r="AJ698" s="143">
        <f t="shared" si="150"/>
        <v>0</v>
      </c>
      <c r="AK698" s="143">
        <f t="shared" si="155"/>
        <v>0</v>
      </c>
      <c r="AL698" s="143">
        <f t="shared" si="155"/>
        <v>0</v>
      </c>
      <c r="AM698" s="143">
        <f t="shared" si="155"/>
        <v>0</v>
      </c>
      <c r="AN698" s="143">
        <f t="shared" si="155"/>
        <v>0</v>
      </c>
      <c r="AO698" s="143">
        <f t="shared" si="155"/>
        <v>0</v>
      </c>
      <c r="AP698" s="143">
        <f t="shared" si="155"/>
        <v>0</v>
      </c>
      <c r="AQ698" s="143">
        <f t="shared" si="155"/>
        <v>0</v>
      </c>
      <c r="AR698" s="143">
        <f t="shared" si="155"/>
        <v>0</v>
      </c>
      <c r="AS698" s="143">
        <f t="shared" si="155"/>
        <v>0</v>
      </c>
      <c r="AT698" s="143">
        <f t="shared" si="155"/>
        <v>0</v>
      </c>
      <c r="AU698" s="143">
        <v>0</v>
      </c>
      <c r="AV698" s="143">
        <v>0</v>
      </c>
      <c r="AW698" s="143">
        <f t="shared" si="145"/>
        <v>0</v>
      </c>
    </row>
    <row r="699" spans="1:49" s="144" customFormat="1">
      <c r="A699" s="44" t="s">
        <v>1676</v>
      </c>
      <c r="B699" s="45" t="s">
        <v>1030</v>
      </c>
      <c r="C699" s="45" t="s">
        <v>1514</v>
      </c>
      <c r="D699" s="452" t="s">
        <v>2908</v>
      </c>
      <c r="E699" s="140" t="s">
        <v>854</v>
      </c>
      <c r="F699" s="141"/>
      <c r="G699" s="468" t="s">
        <v>3070</v>
      </c>
      <c r="H699" s="50" t="s">
        <v>2346</v>
      </c>
      <c r="I699" s="142" t="s">
        <v>1735</v>
      </c>
      <c r="J699" s="143">
        <f t="shared" si="147"/>
        <v>0</v>
      </c>
      <c r="K699" s="143">
        <f t="shared" ref="K699:AT699" si="156">SUM(K758,K814)</f>
        <v>0</v>
      </c>
      <c r="L699" s="143">
        <f t="shared" si="156"/>
        <v>0</v>
      </c>
      <c r="M699" s="143">
        <f t="shared" si="156"/>
        <v>0</v>
      </c>
      <c r="N699" s="143">
        <f t="shared" si="156"/>
        <v>0</v>
      </c>
      <c r="O699" s="143">
        <f t="shared" si="156"/>
        <v>0</v>
      </c>
      <c r="P699" s="143">
        <f t="shared" si="156"/>
        <v>0</v>
      </c>
      <c r="Q699" s="143">
        <f t="shared" si="156"/>
        <v>0</v>
      </c>
      <c r="R699" s="143">
        <f t="shared" si="156"/>
        <v>0</v>
      </c>
      <c r="S699" s="143">
        <f t="shared" si="156"/>
        <v>0</v>
      </c>
      <c r="T699" s="143">
        <f t="shared" si="156"/>
        <v>0</v>
      </c>
      <c r="U699" s="143">
        <v>0</v>
      </c>
      <c r="V699" s="143">
        <v>0</v>
      </c>
      <c r="W699" s="143">
        <f t="shared" si="149"/>
        <v>0</v>
      </c>
      <c r="X699" s="143">
        <f t="shared" si="156"/>
        <v>0</v>
      </c>
      <c r="Y699" s="143">
        <f t="shared" si="156"/>
        <v>0</v>
      </c>
      <c r="Z699" s="143">
        <f t="shared" si="156"/>
        <v>0</v>
      </c>
      <c r="AA699" s="143">
        <f t="shared" si="156"/>
        <v>0</v>
      </c>
      <c r="AB699" s="143">
        <f t="shared" si="156"/>
        <v>0</v>
      </c>
      <c r="AC699" s="143">
        <f t="shared" si="156"/>
        <v>0</v>
      </c>
      <c r="AD699" s="143">
        <f t="shared" si="156"/>
        <v>0</v>
      </c>
      <c r="AE699" s="143">
        <f t="shared" si="156"/>
        <v>0</v>
      </c>
      <c r="AF699" s="143">
        <f t="shared" si="156"/>
        <v>0</v>
      </c>
      <c r="AG699" s="143">
        <f t="shared" si="156"/>
        <v>0</v>
      </c>
      <c r="AH699" s="143">
        <v>0</v>
      </c>
      <c r="AI699" s="143">
        <v>0</v>
      </c>
      <c r="AJ699" s="143">
        <f t="shared" si="150"/>
        <v>0</v>
      </c>
      <c r="AK699" s="143">
        <f t="shared" si="156"/>
        <v>0</v>
      </c>
      <c r="AL699" s="143">
        <f t="shared" si="156"/>
        <v>0</v>
      </c>
      <c r="AM699" s="143">
        <f t="shared" si="156"/>
        <v>0</v>
      </c>
      <c r="AN699" s="143">
        <f t="shared" si="156"/>
        <v>0</v>
      </c>
      <c r="AO699" s="143">
        <f t="shared" si="156"/>
        <v>0</v>
      </c>
      <c r="AP699" s="143">
        <f t="shared" si="156"/>
        <v>0</v>
      </c>
      <c r="AQ699" s="143">
        <f t="shared" si="156"/>
        <v>0</v>
      </c>
      <c r="AR699" s="143">
        <f t="shared" si="156"/>
        <v>0</v>
      </c>
      <c r="AS699" s="143">
        <f t="shared" si="156"/>
        <v>0</v>
      </c>
      <c r="AT699" s="143">
        <f t="shared" si="156"/>
        <v>0</v>
      </c>
      <c r="AU699" s="143">
        <v>0</v>
      </c>
      <c r="AV699" s="143">
        <v>0</v>
      </c>
      <c r="AW699" s="143">
        <f t="shared" si="145"/>
        <v>0</v>
      </c>
    </row>
    <row r="700" spans="1:49">
      <c r="A700" s="44" t="s">
        <v>1676</v>
      </c>
      <c r="B700" s="45" t="s">
        <v>1030</v>
      </c>
      <c r="C700" s="45" t="s">
        <v>1514</v>
      </c>
      <c r="D700" s="452" t="s">
        <v>2908</v>
      </c>
      <c r="E700" s="213" t="s">
        <v>773</v>
      </c>
      <c r="F700" s="65"/>
      <c r="G700" s="65"/>
      <c r="H700" s="65"/>
      <c r="I700" s="1" t="s">
        <v>1362</v>
      </c>
      <c r="J700" s="9">
        <f>SUM(J701)</f>
        <v>0</v>
      </c>
      <c r="K700" s="9">
        <f t="shared" ref="K700:AT700" si="157">SUM(K701)</f>
        <v>0</v>
      </c>
      <c r="L700" s="9">
        <f t="shared" si="157"/>
        <v>0</v>
      </c>
      <c r="M700" s="9">
        <f t="shared" si="157"/>
        <v>0</v>
      </c>
      <c r="N700" s="9">
        <f t="shared" si="157"/>
        <v>0</v>
      </c>
      <c r="O700" s="9">
        <f t="shared" si="157"/>
        <v>0</v>
      </c>
      <c r="P700" s="9">
        <f t="shared" si="157"/>
        <v>0</v>
      </c>
      <c r="Q700" s="9">
        <f t="shared" si="157"/>
        <v>0</v>
      </c>
      <c r="R700" s="9">
        <f t="shared" si="157"/>
        <v>0</v>
      </c>
      <c r="S700" s="9">
        <f t="shared" si="157"/>
        <v>0</v>
      </c>
      <c r="T700" s="9">
        <f t="shared" si="157"/>
        <v>0</v>
      </c>
      <c r="U700" s="9">
        <v>0</v>
      </c>
      <c r="V700" s="9">
        <v>0</v>
      </c>
      <c r="W700" s="9">
        <f>SUM(W701)</f>
        <v>0</v>
      </c>
      <c r="X700" s="9">
        <f t="shared" si="157"/>
        <v>0</v>
      </c>
      <c r="Y700" s="9">
        <f t="shared" si="157"/>
        <v>0</v>
      </c>
      <c r="Z700" s="9">
        <f t="shared" si="157"/>
        <v>0</v>
      </c>
      <c r="AA700" s="9">
        <f t="shared" si="157"/>
        <v>0</v>
      </c>
      <c r="AB700" s="9">
        <f t="shared" si="157"/>
        <v>0</v>
      </c>
      <c r="AC700" s="9">
        <f t="shared" si="157"/>
        <v>0</v>
      </c>
      <c r="AD700" s="9">
        <f t="shared" si="157"/>
        <v>0</v>
      </c>
      <c r="AE700" s="9">
        <f t="shared" si="157"/>
        <v>0</v>
      </c>
      <c r="AF700" s="9">
        <f t="shared" si="157"/>
        <v>0</v>
      </c>
      <c r="AG700" s="9">
        <f t="shared" si="157"/>
        <v>0</v>
      </c>
      <c r="AH700" s="9">
        <v>0</v>
      </c>
      <c r="AI700" s="9">
        <v>0</v>
      </c>
      <c r="AJ700" s="9">
        <f>SUM(AJ701)</f>
        <v>27000</v>
      </c>
      <c r="AK700" s="9">
        <f t="shared" si="157"/>
        <v>0</v>
      </c>
      <c r="AL700" s="9">
        <f t="shared" si="157"/>
        <v>27000</v>
      </c>
      <c r="AM700" s="9">
        <f t="shared" si="157"/>
        <v>0</v>
      </c>
      <c r="AN700" s="9">
        <f t="shared" si="157"/>
        <v>0</v>
      </c>
      <c r="AO700" s="9">
        <f t="shared" si="157"/>
        <v>0</v>
      </c>
      <c r="AP700" s="9">
        <f t="shared" si="157"/>
        <v>0</v>
      </c>
      <c r="AQ700" s="9">
        <f t="shared" si="157"/>
        <v>0</v>
      </c>
      <c r="AR700" s="9">
        <f t="shared" si="157"/>
        <v>0</v>
      </c>
      <c r="AS700" s="9">
        <f t="shared" si="157"/>
        <v>0</v>
      </c>
      <c r="AT700" s="9">
        <f t="shared" si="157"/>
        <v>0</v>
      </c>
      <c r="AU700" s="9">
        <v>27000</v>
      </c>
      <c r="AV700" s="9">
        <v>0</v>
      </c>
      <c r="AW700" s="9">
        <f t="shared" si="145"/>
        <v>27000</v>
      </c>
    </row>
    <row r="701" spans="1:49">
      <c r="A701" s="44" t="s">
        <v>1676</v>
      </c>
      <c r="B701" s="45" t="s">
        <v>1030</v>
      </c>
      <c r="C701" s="45" t="s">
        <v>1514</v>
      </c>
      <c r="D701" s="452" t="s">
        <v>2908</v>
      </c>
      <c r="E701" s="367" t="s">
        <v>785</v>
      </c>
      <c r="F701" s="50"/>
      <c r="G701" s="468" t="s">
        <v>3070</v>
      </c>
      <c r="H701" s="50" t="s">
        <v>2346</v>
      </c>
      <c r="I701" s="42" t="s">
        <v>1363</v>
      </c>
      <c r="J701" s="8">
        <f>SUM(J760,J816)</f>
        <v>0</v>
      </c>
      <c r="K701" s="8">
        <f t="shared" ref="K701:AT701" si="158">SUM(K760,K816)</f>
        <v>0</v>
      </c>
      <c r="L701" s="8">
        <f t="shared" si="158"/>
        <v>0</v>
      </c>
      <c r="M701" s="8">
        <f t="shared" si="158"/>
        <v>0</v>
      </c>
      <c r="N701" s="8">
        <f t="shared" si="158"/>
        <v>0</v>
      </c>
      <c r="O701" s="8">
        <f t="shared" si="158"/>
        <v>0</v>
      </c>
      <c r="P701" s="8">
        <f t="shared" si="158"/>
        <v>0</v>
      </c>
      <c r="Q701" s="8">
        <f t="shared" si="158"/>
        <v>0</v>
      </c>
      <c r="R701" s="8">
        <f t="shared" si="158"/>
        <v>0</v>
      </c>
      <c r="S701" s="8">
        <f t="shared" si="158"/>
        <v>0</v>
      </c>
      <c r="T701" s="8">
        <f t="shared" si="158"/>
        <v>0</v>
      </c>
      <c r="U701" s="8">
        <v>0</v>
      </c>
      <c r="V701" s="8">
        <v>0</v>
      </c>
      <c r="W701" s="8">
        <f>SUM(W760,W816)</f>
        <v>0</v>
      </c>
      <c r="X701" s="8">
        <f t="shared" si="158"/>
        <v>0</v>
      </c>
      <c r="Y701" s="8">
        <f t="shared" si="158"/>
        <v>0</v>
      </c>
      <c r="Z701" s="8">
        <f t="shared" si="158"/>
        <v>0</v>
      </c>
      <c r="AA701" s="8">
        <f t="shared" si="158"/>
        <v>0</v>
      </c>
      <c r="AB701" s="8">
        <f t="shared" si="158"/>
        <v>0</v>
      </c>
      <c r="AC701" s="8">
        <f t="shared" si="158"/>
        <v>0</v>
      </c>
      <c r="AD701" s="8">
        <f t="shared" si="158"/>
        <v>0</v>
      </c>
      <c r="AE701" s="8">
        <f t="shared" si="158"/>
        <v>0</v>
      </c>
      <c r="AF701" s="8">
        <f t="shared" si="158"/>
        <v>0</v>
      </c>
      <c r="AG701" s="8">
        <f t="shared" si="158"/>
        <v>0</v>
      </c>
      <c r="AH701" s="8">
        <v>0</v>
      </c>
      <c r="AI701" s="8">
        <v>0</v>
      </c>
      <c r="AJ701" s="8">
        <f>SUM(AJ760,AJ816)</f>
        <v>27000</v>
      </c>
      <c r="AK701" s="8">
        <f t="shared" si="158"/>
        <v>0</v>
      </c>
      <c r="AL701" s="8">
        <f t="shared" si="158"/>
        <v>27000</v>
      </c>
      <c r="AM701" s="8">
        <f t="shared" si="158"/>
        <v>0</v>
      </c>
      <c r="AN701" s="8">
        <f t="shared" si="158"/>
        <v>0</v>
      </c>
      <c r="AO701" s="8">
        <f t="shared" si="158"/>
        <v>0</v>
      </c>
      <c r="AP701" s="8">
        <f t="shared" si="158"/>
        <v>0</v>
      </c>
      <c r="AQ701" s="8">
        <f t="shared" si="158"/>
        <v>0</v>
      </c>
      <c r="AR701" s="8">
        <f t="shared" si="158"/>
        <v>0</v>
      </c>
      <c r="AS701" s="8">
        <f t="shared" si="158"/>
        <v>0</v>
      </c>
      <c r="AT701" s="8">
        <f t="shared" si="158"/>
        <v>0</v>
      </c>
      <c r="AU701" s="8">
        <v>27000</v>
      </c>
      <c r="AV701" s="8">
        <v>0</v>
      </c>
      <c r="AW701" s="8">
        <f t="shared" si="145"/>
        <v>27000</v>
      </c>
    </row>
    <row r="702" spans="1:49">
      <c r="A702" s="44" t="s">
        <v>1676</v>
      </c>
      <c r="B702" s="45" t="s">
        <v>1030</v>
      </c>
      <c r="C702" s="45" t="s">
        <v>1514</v>
      </c>
      <c r="D702" s="452" t="s">
        <v>2908</v>
      </c>
      <c r="E702" s="213" t="s">
        <v>1364</v>
      </c>
      <c r="F702" s="65"/>
      <c r="G702" s="65"/>
      <c r="H702" s="65"/>
      <c r="I702" s="1" t="s">
        <v>2104</v>
      </c>
      <c r="J702" s="9">
        <f>SUM(J703:J711)</f>
        <v>143200</v>
      </c>
      <c r="K702" s="9">
        <f t="shared" ref="K702:AT702" si="159">SUM(K703:K711)</f>
        <v>0</v>
      </c>
      <c r="L702" s="9">
        <f t="shared" si="159"/>
        <v>3200</v>
      </c>
      <c r="M702" s="9">
        <f t="shared" si="159"/>
        <v>6000</v>
      </c>
      <c r="N702" s="9">
        <f t="shared" si="159"/>
        <v>10000</v>
      </c>
      <c r="O702" s="9">
        <f t="shared" si="159"/>
        <v>20000</v>
      </c>
      <c r="P702" s="9">
        <f t="shared" si="159"/>
        <v>0</v>
      </c>
      <c r="Q702" s="9">
        <f t="shared" si="159"/>
        <v>37000</v>
      </c>
      <c r="R702" s="9">
        <f t="shared" si="159"/>
        <v>0</v>
      </c>
      <c r="S702" s="9">
        <f t="shared" si="159"/>
        <v>0</v>
      </c>
      <c r="T702" s="9">
        <f t="shared" si="159"/>
        <v>0</v>
      </c>
      <c r="U702" s="9">
        <v>76200</v>
      </c>
      <c r="V702" s="9">
        <v>67000</v>
      </c>
      <c r="W702" s="9">
        <f>SUM(W703:W711)</f>
        <v>0</v>
      </c>
      <c r="X702" s="9">
        <f t="shared" si="159"/>
        <v>0</v>
      </c>
      <c r="Y702" s="9">
        <f t="shared" si="159"/>
        <v>0</v>
      </c>
      <c r="Z702" s="9">
        <f t="shared" si="159"/>
        <v>0</v>
      </c>
      <c r="AA702" s="9">
        <f t="shared" si="159"/>
        <v>0</v>
      </c>
      <c r="AB702" s="9">
        <f t="shared" si="159"/>
        <v>0</v>
      </c>
      <c r="AC702" s="9">
        <f t="shared" si="159"/>
        <v>0</v>
      </c>
      <c r="AD702" s="9">
        <f t="shared" si="159"/>
        <v>0</v>
      </c>
      <c r="AE702" s="9">
        <f t="shared" si="159"/>
        <v>0</v>
      </c>
      <c r="AF702" s="9">
        <f t="shared" si="159"/>
        <v>0</v>
      </c>
      <c r="AG702" s="9">
        <f t="shared" si="159"/>
        <v>0</v>
      </c>
      <c r="AH702" s="9">
        <v>0</v>
      </c>
      <c r="AI702" s="9">
        <v>0</v>
      </c>
      <c r="AJ702" s="9">
        <f>SUM(AJ703:AJ711)</f>
        <v>28401</v>
      </c>
      <c r="AK702" s="9">
        <f t="shared" si="159"/>
        <v>0</v>
      </c>
      <c r="AL702" s="9">
        <f t="shared" si="159"/>
        <v>28401</v>
      </c>
      <c r="AM702" s="9">
        <f t="shared" si="159"/>
        <v>0</v>
      </c>
      <c r="AN702" s="9">
        <f t="shared" si="159"/>
        <v>0</v>
      </c>
      <c r="AO702" s="9">
        <f t="shared" si="159"/>
        <v>0</v>
      </c>
      <c r="AP702" s="9">
        <f t="shared" si="159"/>
        <v>0</v>
      </c>
      <c r="AQ702" s="9">
        <f t="shared" si="159"/>
        <v>0</v>
      </c>
      <c r="AR702" s="9">
        <f t="shared" si="159"/>
        <v>0</v>
      </c>
      <c r="AS702" s="9">
        <f t="shared" si="159"/>
        <v>0</v>
      </c>
      <c r="AT702" s="9">
        <f t="shared" si="159"/>
        <v>0</v>
      </c>
      <c r="AU702" s="9">
        <v>28401</v>
      </c>
      <c r="AV702" s="9">
        <v>0</v>
      </c>
      <c r="AW702" s="9">
        <f t="shared" si="145"/>
        <v>104601</v>
      </c>
    </row>
    <row r="703" spans="1:49">
      <c r="A703" s="44" t="s">
        <v>1676</v>
      </c>
      <c r="B703" s="45" t="s">
        <v>1030</v>
      </c>
      <c r="C703" s="45" t="s">
        <v>1514</v>
      </c>
      <c r="D703" s="452" t="s">
        <v>2908</v>
      </c>
      <c r="E703" s="367" t="s">
        <v>786</v>
      </c>
      <c r="F703" s="50"/>
      <c r="G703" s="468" t="s">
        <v>3070</v>
      </c>
      <c r="H703" s="50" t="s">
        <v>2346</v>
      </c>
      <c r="I703" s="42" t="s">
        <v>1191</v>
      </c>
      <c r="J703" s="8">
        <f t="shared" ref="J703:J711" si="160">SUM(J762,J818)</f>
        <v>5200</v>
      </c>
      <c r="K703" s="8">
        <f t="shared" ref="K703:AT703" si="161">SUM(K762,K818)</f>
        <v>0</v>
      </c>
      <c r="L703" s="8">
        <f t="shared" si="161"/>
        <v>1200</v>
      </c>
      <c r="M703" s="8">
        <f t="shared" si="161"/>
        <v>0</v>
      </c>
      <c r="N703" s="8">
        <f t="shared" si="161"/>
        <v>0</v>
      </c>
      <c r="O703" s="8">
        <f t="shared" si="161"/>
        <v>0</v>
      </c>
      <c r="P703" s="8">
        <f t="shared" si="161"/>
        <v>0</v>
      </c>
      <c r="Q703" s="8">
        <f t="shared" si="161"/>
        <v>4000</v>
      </c>
      <c r="R703" s="8">
        <f t="shared" si="161"/>
        <v>0</v>
      </c>
      <c r="S703" s="8">
        <f t="shared" si="161"/>
        <v>0</v>
      </c>
      <c r="T703" s="8">
        <f t="shared" si="161"/>
        <v>0</v>
      </c>
      <c r="U703" s="8">
        <v>5200</v>
      </c>
      <c r="V703" s="8">
        <v>0</v>
      </c>
      <c r="W703" s="8">
        <f t="shared" ref="W703:W711" si="162">SUM(W762,W818)</f>
        <v>0</v>
      </c>
      <c r="X703" s="8">
        <f t="shared" si="161"/>
        <v>0</v>
      </c>
      <c r="Y703" s="8">
        <f t="shared" si="161"/>
        <v>0</v>
      </c>
      <c r="Z703" s="8">
        <f t="shared" si="161"/>
        <v>0</v>
      </c>
      <c r="AA703" s="8">
        <f t="shared" si="161"/>
        <v>0</v>
      </c>
      <c r="AB703" s="8">
        <f t="shared" si="161"/>
        <v>0</v>
      </c>
      <c r="AC703" s="8">
        <f t="shared" si="161"/>
        <v>0</v>
      </c>
      <c r="AD703" s="8">
        <f t="shared" si="161"/>
        <v>0</v>
      </c>
      <c r="AE703" s="8">
        <f t="shared" si="161"/>
        <v>0</v>
      </c>
      <c r="AF703" s="8">
        <f t="shared" si="161"/>
        <v>0</v>
      </c>
      <c r="AG703" s="8">
        <f t="shared" si="161"/>
        <v>0</v>
      </c>
      <c r="AH703" s="8">
        <v>0</v>
      </c>
      <c r="AI703" s="8">
        <v>0</v>
      </c>
      <c r="AJ703" s="8">
        <f t="shared" ref="AJ703:AJ711" si="163">SUM(AJ762,AJ818)</f>
        <v>0</v>
      </c>
      <c r="AK703" s="8">
        <f t="shared" si="161"/>
        <v>0</v>
      </c>
      <c r="AL703" s="8">
        <f t="shared" si="161"/>
        <v>0</v>
      </c>
      <c r="AM703" s="8">
        <f t="shared" si="161"/>
        <v>0</v>
      </c>
      <c r="AN703" s="8">
        <f t="shared" si="161"/>
        <v>0</v>
      </c>
      <c r="AO703" s="8">
        <f t="shared" si="161"/>
        <v>0</v>
      </c>
      <c r="AP703" s="8">
        <f t="shared" si="161"/>
        <v>0</v>
      </c>
      <c r="AQ703" s="8">
        <f t="shared" si="161"/>
        <v>0</v>
      </c>
      <c r="AR703" s="8">
        <f t="shared" si="161"/>
        <v>0</v>
      </c>
      <c r="AS703" s="8">
        <f t="shared" si="161"/>
        <v>0</v>
      </c>
      <c r="AT703" s="8">
        <f t="shared" si="161"/>
        <v>0</v>
      </c>
      <c r="AU703" s="8">
        <v>0</v>
      </c>
      <c r="AV703" s="8">
        <v>0</v>
      </c>
      <c r="AW703" s="8">
        <f t="shared" si="145"/>
        <v>5200</v>
      </c>
    </row>
    <row r="704" spans="1:49">
      <c r="A704" s="44" t="s">
        <v>1676</v>
      </c>
      <c r="B704" s="45" t="s">
        <v>1030</v>
      </c>
      <c r="C704" s="45" t="s">
        <v>1514</v>
      </c>
      <c r="D704" s="452" t="s">
        <v>2908</v>
      </c>
      <c r="E704" s="367" t="s">
        <v>1528</v>
      </c>
      <c r="F704" s="50"/>
      <c r="G704" s="468" t="s">
        <v>3070</v>
      </c>
      <c r="H704" s="50" t="s">
        <v>2346</v>
      </c>
      <c r="I704" s="42" t="s">
        <v>989</v>
      </c>
      <c r="J704" s="8">
        <f t="shared" si="160"/>
        <v>0</v>
      </c>
      <c r="K704" s="8">
        <f t="shared" ref="K704:AT704" si="164">SUM(K763,K819)</f>
        <v>0</v>
      </c>
      <c r="L704" s="8">
        <f t="shared" si="164"/>
        <v>0</v>
      </c>
      <c r="M704" s="8">
        <f t="shared" si="164"/>
        <v>0</v>
      </c>
      <c r="N704" s="8">
        <f t="shared" si="164"/>
        <v>0</v>
      </c>
      <c r="O704" s="8">
        <f t="shared" si="164"/>
        <v>0</v>
      </c>
      <c r="P704" s="8">
        <f t="shared" si="164"/>
        <v>0</v>
      </c>
      <c r="Q704" s="8">
        <f t="shared" si="164"/>
        <v>0</v>
      </c>
      <c r="R704" s="8">
        <f t="shared" si="164"/>
        <v>0</v>
      </c>
      <c r="S704" s="8">
        <f t="shared" si="164"/>
        <v>0</v>
      </c>
      <c r="T704" s="8">
        <f t="shared" si="164"/>
        <v>0</v>
      </c>
      <c r="U704" s="8">
        <v>0</v>
      </c>
      <c r="V704" s="8">
        <v>0</v>
      </c>
      <c r="W704" s="8">
        <f t="shared" si="162"/>
        <v>0</v>
      </c>
      <c r="X704" s="8">
        <f t="shared" si="164"/>
        <v>0</v>
      </c>
      <c r="Y704" s="8">
        <f t="shared" si="164"/>
        <v>0</v>
      </c>
      <c r="Z704" s="8">
        <f t="shared" si="164"/>
        <v>0</v>
      </c>
      <c r="AA704" s="8">
        <f t="shared" si="164"/>
        <v>0</v>
      </c>
      <c r="AB704" s="8">
        <f t="shared" si="164"/>
        <v>0</v>
      </c>
      <c r="AC704" s="8">
        <f t="shared" si="164"/>
        <v>0</v>
      </c>
      <c r="AD704" s="8">
        <f t="shared" si="164"/>
        <v>0</v>
      </c>
      <c r="AE704" s="8">
        <f t="shared" si="164"/>
        <v>0</v>
      </c>
      <c r="AF704" s="8">
        <f t="shared" si="164"/>
        <v>0</v>
      </c>
      <c r="AG704" s="8">
        <f t="shared" si="164"/>
        <v>0</v>
      </c>
      <c r="AH704" s="8">
        <v>0</v>
      </c>
      <c r="AI704" s="8">
        <v>0</v>
      </c>
      <c r="AJ704" s="8">
        <f t="shared" si="163"/>
        <v>0</v>
      </c>
      <c r="AK704" s="8">
        <f t="shared" si="164"/>
        <v>0</v>
      </c>
      <c r="AL704" s="8">
        <f t="shared" si="164"/>
        <v>0</v>
      </c>
      <c r="AM704" s="8">
        <f t="shared" si="164"/>
        <v>0</v>
      </c>
      <c r="AN704" s="8">
        <f t="shared" si="164"/>
        <v>0</v>
      </c>
      <c r="AO704" s="8">
        <f t="shared" si="164"/>
        <v>0</v>
      </c>
      <c r="AP704" s="8">
        <f t="shared" si="164"/>
        <v>0</v>
      </c>
      <c r="AQ704" s="8">
        <f t="shared" si="164"/>
        <v>0</v>
      </c>
      <c r="AR704" s="8">
        <f t="shared" si="164"/>
        <v>0</v>
      </c>
      <c r="AS704" s="8">
        <f t="shared" si="164"/>
        <v>0</v>
      </c>
      <c r="AT704" s="8">
        <f t="shared" si="164"/>
        <v>0</v>
      </c>
      <c r="AU704" s="8">
        <v>0</v>
      </c>
      <c r="AV704" s="8">
        <v>0</v>
      </c>
      <c r="AW704" s="8">
        <f t="shared" si="145"/>
        <v>0</v>
      </c>
    </row>
    <row r="705" spans="1:49">
      <c r="A705" s="44" t="s">
        <v>1676</v>
      </c>
      <c r="B705" s="45" t="s">
        <v>1030</v>
      </c>
      <c r="C705" s="45" t="s">
        <v>1514</v>
      </c>
      <c r="D705" s="452" t="s">
        <v>2908</v>
      </c>
      <c r="E705" s="367" t="s">
        <v>1679</v>
      </c>
      <c r="F705" s="50"/>
      <c r="G705" s="468" t="s">
        <v>3070</v>
      </c>
      <c r="H705" s="50" t="s">
        <v>2346</v>
      </c>
      <c r="I705" s="42" t="s">
        <v>1048</v>
      </c>
      <c r="J705" s="8">
        <f t="shared" si="160"/>
        <v>0</v>
      </c>
      <c r="K705" s="8">
        <f t="shared" ref="K705:AT705" si="165">SUM(K764,K820)</f>
        <v>0</v>
      </c>
      <c r="L705" s="8">
        <f t="shared" si="165"/>
        <v>0</v>
      </c>
      <c r="M705" s="8">
        <f t="shared" si="165"/>
        <v>0</v>
      </c>
      <c r="N705" s="8">
        <f t="shared" si="165"/>
        <v>0</v>
      </c>
      <c r="O705" s="8">
        <f t="shared" si="165"/>
        <v>0</v>
      </c>
      <c r="P705" s="8">
        <f t="shared" si="165"/>
        <v>0</v>
      </c>
      <c r="Q705" s="8">
        <f t="shared" si="165"/>
        <v>0</v>
      </c>
      <c r="R705" s="8">
        <f t="shared" si="165"/>
        <v>0</v>
      </c>
      <c r="S705" s="8">
        <f t="shared" si="165"/>
        <v>0</v>
      </c>
      <c r="T705" s="8">
        <f t="shared" si="165"/>
        <v>0</v>
      </c>
      <c r="U705" s="8">
        <v>0</v>
      </c>
      <c r="V705" s="8">
        <v>0</v>
      </c>
      <c r="W705" s="8">
        <f t="shared" si="162"/>
        <v>0</v>
      </c>
      <c r="X705" s="8">
        <f t="shared" si="165"/>
        <v>0</v>
      </c>
      <c r="Y705" s="8">
        <f t="shared" si="165"/>
        <v>0</v>
      </c>
      <c r="Z705" s="8">
        <f t="shared" si="165"/>
        <v>0</v>
      </c>
      <c r="AA705" s="8">
        <f t="shared" si="165"/>
        <v>0</v>
      </c>
      <c r="AB705" s="8">
        <f t="shared" si="165"/>
        <v>0</v>
      </c>
      <c r="AC705" s="8">
        <f t="shared" si="165"/>
        <v>0</v>
      </c>
      <c r="AD705" s="8">
        <f t="shared" si="165"/>
        <v>0</v>
      </c>
      <c r="AE705" s="8">
        <f t="shared" si="165"/>
        <v>0</v>
      </c>
      <c r="AF705" s="8">
        <f t="shared" si="165"/>
        <v>0</v>
      </c>
      <c r="AG705" s="8">
        <f t="shared" si="165"/>
        <v>0</v>
      </c>
      <c r="AH705" s="8">
        <v>0</v>
      </c>
      <c r="AI705" s="8">
        <v>0</v>
      </c>
      <c r="AJ705" s="8">
        <f t="shared" si="163"/>
        <v>0</v>
      </c>
      <c r="AK705" s="8">
        <f t="shared" si="165"/>
        <v>0</v>
      </c>
      <c r="AL705" s="8">
        <f t="shared" si="165"/>
        <v>0</v>
      </c>
      <c r="AM705" s="8">
        <f t="shared" si="165"/>
        <v>0</v>
      </c>
      <c r="AN705" s="8">
        <f t="shared" si="165"/>
        <v>0</v>
      </c>
      <c r="AO705" s="8">
        <f t="shared" si="165"/>
        <v>0</v>
      </c>
      <c r="AP705" s="8">
        <f t="shared" si="165"/>
        <v>0</v>
      </c>
      <c r="AQ705" s="8">
        <f t="shared" si="165"/>
        <v>0</v>
      </c>
      <c r="AR705" s="8">
        <f t="shared" si="165"/>
        <v>0</v>
      </c>
      <c r="AS705" s="8">
        <f t="shared" si="165"/>
        <v>0</v>
      </c>
      <c r="AT705" s="8">
        <f t="shared" si="165"/>
        <v>0</v>
      </c>
      <c r="AU705" s="8">
        <v>0</v>
      </c>
      <c r="AV705" s="8">
        <v>0</v>
      </c>
      <c r="AW705" s="8">
        <f t="shared" si="145"/>
        <v>0</v>
      </c>
    </row>
    <row r="706" spans="1:49">
      <c r="A706" s="44" t="s">
        <v>1676</v>
      </c>
      <c r="B706" s="45" t="s">
        <v>1030</v>
      </c>
      <c r="C706" s="45" t="s">
        <v>1514</v>
      </c>
      <c r="D706" s="452" t="s">
        <v>2908</v>
      </c>
      <c r="E706" s="367" t="s">
        <v>787</v>
      </c>
      <c r="F706" s="50"/>
      <c r="G706" s="468" t="s">
        <v>3070</v>
      </c>
      <c r="H706" s="50" t="s">
        <v>2346</v>
      </c>
      <c r="I706" s="42" t="s">
        <v>2078</v>
      </c>
      <c r="J706" s="8">
        <f t="shared" si="160"/>
        <v>60000</v>
      </c>
      <c r="K706" s="8">
        <f t="shared" ref="K706:AT706" si="166">SUM(K765,K821)</f>
        <v>0</v>
      </c>
      <c r="L706" s="8">
        <f t="shared" si="166"/>
        <v>0</v>
      </c>
      <c r="M706" s="8">
        <f t="shared" si="166"/>
        <v>0</v>
      </c>
      <c r="N706" s="8">
        <f t="shared" si="166"/>
        <v>10000</v>
      </c>
      <c r="O706" s="8">
        <f t="shared" si="166"/>
        <v>20000</v>
      </c>
      <c r="P706" s="8">
        <f t="shared" si="166"/>
        <v>0</v>
      </c>
      <c r="Q706" s="8">
        <f t="shared" si="166"/>
        <v>20000</v>
      </c>
      <c r="R706" s="8">
        <f t="shared" si="166"/>
        <v>0</v>
      </c>
      <c r="S706" s="8">
        <f t="shared" si="166"/>
        <v>0</v>
      </c>
      <c r="T706" s="8">
        <f t="shared" si="166"/>
        <v>0</v>
      </c>
      <c r="U706" s="8">
        <v>50000</v>
      </c>
      <c r="V706" s="8">
        <v>10000</v>
      </c>
      <c r="W706" s="8">
        <f t="shared" si="162"/>
        <v>0</v>
      </c>
      <c r="X706" s="8">
        <f t="shared" si="166"/>
        <v>0</v>
      </c>
      <c r="Y706" s="8">
        <f t="shared" si="166"/>
        <v>0</v>
      </c>
      <c r="Z706" s="8">
        <f t="shared" si="166"/>
        <v>0</v>
      </c>
      <c r="AA706" s="8">
        <f t="shared" si="166"/>
        <v>0</v>
      </c>
      <c r="AB706" s="8">
        <f t="shared" si="166"/>
        <v>0</v>
      </c>
      <c r="AC706" s="8">
        <f t="shared" si="166"/>
        <v>0</v>
      </c>
      <c r="AD706" s="8">
        <f t="shared" si="166"/>
        <v>0</v>
      </c>
      <c r="AE706" s="8">
        <f t="shared" si="166"/>
        <v>0</v>
      </c>
      <c r="AF706" s="8">
        <f t="shared" si="166"/>
        <v>0</v>
      </c>
      <c r="AG706" s="8">
        <f t="shared" si="166"/>
        <v>0</v>
      </c>
      <c r="AH706" s="8">
        <v>0</v>
      </c>
      <c r="AI706" s="8">
        <v>0</v>
      </c>
      <c r="AJ706" s="8">
        <f t="shared" si="163"/>
        <v>2000</v>
      </c>
      <c r="AK706" s="8">
        <f t="shared" si="166"/>
        <v>0</v>
      </c>
      <c r="AL706" s="8">
        <f t="shared" si="166"/>
        <v>2000</v>
      </c>
      <c r="AM706" s="8">
        <f t="shared" si="166"/>
        <v>0</v>
      </c>
      <c r="AN706" s="8">
        <f t="shared" si="166"/>
        <v>0</v>
      </c>
      <c r="AO706" s="8">
        <f t="shared" si="166"/>
        <v>0</v>
      </c>
      <c r="AP706" s="8">
        <f t="shared" si="166"/>
        <v>0</v>
      </c>
      <c r="AQ706" s="8">
        <f t="shared" si="166"/>
        <v>0</v>
      </c>
      <c r="AR706" s="8">
        <f t="shared" si="166"/>
        <v>0</v>
      </c>
      <c r="AS706" s="8">
        <f t="shared" si="166"/>
        <v>0</v>
      </c>
      <c r="AT706" s="8">
        <f t="shared" si="166"/>
        <v>0</v>
      </c>
      <c r="AU706" s="8">
        <v>2000</v>
      </c>
      <c r="AV706" s="8">
        <v>0</v>
      </c>
      <c r="AW706" s="8">
        <f t="shared" si="145"/>
        <v>52000</v>
      </c>
    </row>
    <row r="707" spans="1:49">
      <c r="A707" s="44" t="s">
        <v>1676</v>
      </c>
      <c r="B707" s="45" t="s">
        <v>1030</v>
      </c>
      <c r="C707" s="45" t="s">
        <v>1514</v>
      </c>
      <c r="D707" s="452" t="s">
        <v>2908</v>
      </c>
      <c r="E707" s="367" t="s">
        <v>1116</v>
      </c>
      <c r="F707" s="50"/>
      <c r="G707" s="468" t="s">
        <v>3070</v>
      </c>
      <c r="H707" s="50" t="s">
        <v>2346</v>
      </c>
      <c r="I707" s="42" t="s">
        <v>1487</v>
      </c>
      <c r="J707" s="8">
        <f t="shared" si="160"/>
        <v>10000</v>
      </c>
      <c r="K707" s="8">
        <f t="shared" ref="K707:AT707" si="167">SUM(K766,K822)</f>
        <v>0</v>
      </c>
      <c r="L707" s="8">
        <f t="shared" si="167"/>
        <v>0</v>
      </c>
      <c r="M707" s="8">
        <f t="shared" si="167"/>
        <v>0</v>
      </c>
      <c r="N707" s="8">
        <f t="shared" si="167"/>
        <v>0</v>
      </c>
      <c r="O707" s="8">
        <f t="shared" si="167"/>
        <v>0</v>
      </c>
      <c r="P707" s="8">
        <f t="shared" si="167"/>
        <v>0</v>
      </c>
      <c r="Q707" s="8">
        <f t="shared" si="167"/>
        <v>0</v>
      </c>
      <c r="R707" s="8">
        <f t="shared" si="167"/>
        <v>0</v>
      </c>
      <c r="S707" s="8">
        <f t="shared" si="167"/>
        <v>0</v>
      </c>
      <c r="T707" s="8">
        <f t="shared" si="167"/>
        <v>0</v>
      </c>
      <c r="U707" s="8">
        <v>0</v>
      </c>
      <c r="V707" s="8">
        <v>10000</v>
      </c>
      <c r="W707" s="8">
        <f t="shared" si="162"/>
        <v>0</v>
      </c>
      <c r="X707" s="8">
        <f t="shared" si="167"/>
        <v>0</v>
      </c>
      <c r="Y707" s="8">
        <f t="shared" si="167"/>
        <v>0</v>
      </c>
      <c r="Z707" s="8">
        <f t="shared" si="167"/>
        <v>0</v>
      </c>
      <c r="AA707" s="8">
        <f t="shared" si="167"/>
        <v>0</v>
      </c>
      <c r="AB707" s="8">
        <f t="shared" si="167"/>
        <v>0</v>
      </c>
      <c r="AC707" s="8">
        <f t="shared" si="167"/>
        <v>0</v>
      </c>
      <c r="AD707" s="8">
        <f t="shared" si="167"/>
        <v>0</v>
      </c>
      <c r="AE707" s="8">
        <f t="shared" si="167"/>
        <v>0</v>
      </c>
      <c r="AF707" s="8">
        <f t="shared" si="167"/>
        <v>0</v>
      </c>
      <c r="AG707" s="8">
        <f t="shared" si="167"/>
        <v>0</v>
      </c>
      <c r="AH707" s="8">
        <v>0</v>
      </c>
      <c r="AI707" s="8">
        <v>0</v>
      </c>
      <c r="AJ707" s="8">
        <f t="shared" si="163"/>
        <v>0</v>
      </c>
      <c r="AK707" s="8">
        <f t="shared" si="167"/>
        <v>0</v>
      </c>
      <c r="AL707" s="8">
        <f t="shared" si="167"/>
        <v>0</v>
      </c>
      <c r="AM707" s="8">
        <f t="shared" si="167"/>
        <v>0</v>
      </c>
      <c r="AN707" s="8">
        <f t="shared" si="167"/>
        <v>0</v>
      </c>
      <c r="AO707" s="8">
        <f t="shared" si="167"/>
        <v>0</v>
      </c>
      <c r="AP707" s="8">
        <f t="shared" si="167"/>
        <v>0</v>
      </c>
      <c r="AQ707" s="8">
        <f t="shared" si="167"/>
        <v>0</v>
      </c>
      <c r="AR707" s="8">
        <f t="shared" si="167"/>
        <v>0</v>
      </c>
      <c r="AS707" s="8">
        <f t="shared" si="167"/>
        <v>0</v>
      </c>
      <c r="AT707" s="8">
        <f t="shared" si="167"/>
        <v>0</v>
      </c>
      <c r="AU707" s="8">
        <v>0</v>
      </c>
      <c r="AV707" s="8">
        <v>0</v>
      </c>
      <c r="AW707" s="8">
        <f t="shared" si="145"/>
        <v>0</v>
      </c>
    </row>
    <row r="708" spans="1:49">
      <c r="A708" s="44" t="s">
        <v>1676</v>
      </c>
      <c r="B708" s="45" t="s">
        <v>1030</v>
      </c>
      <c r="C708" s="45" t="s">
        <v>1514</v>
      </c>
      <c r="D708" s="452" t="s">
        <v>2908</v>
      </c>
      <c r="E708" s="367" t="s">
        <v>1703</v>
      </c>
      <c r="F708" s="50"/>
      <c r="G708" s="468" t="s">
        <v>3070</v>
      </c>
      <c r="H708" s="50" t="s">
        <v>2346</v>
      </c>
      <c r="I708" s="42" t="s">
        <v>1047</v>
      </c>
      <c r="J708" s="8">
        <f t="shared" si="160"/>
        <v>0</v>
      </c>
      <c r="K708" s="8">
        <f t="shared" ref="K708:AT708" si="168">SUM(K767,K823)</f>
        <v>0</v>
      </c>
      <c r="L708" s="8">
        <f t="shared" si="168"/>
        <v>0</v>
      </c>
      <c r="M708" s="8">
        <f t="shared" si="168"/>
        <v>0</v>
      </c>
      <c r="N708" s="8">
        <f t="shared" si="168"/>
        <v>0</v>
      </c>
      <c r="O708" s="8">
        <f t="shared" si="168"/>
        <v>0</v>
      </c>
      <c r="P708" s="8">
        <f t="shared" si="168"/>
        <v>0</v>
      </c>
      <c r="Q708" s="8">
        <f t="shared" si="168"/>
        <v>0</v>
      </c>
      <c r="R708" s="8">
        <f t="shared" si="168"/>
        <v>0</v>
      </c>
      <c r="S708" s="8">
        <f t="shared" si="168"/>
        <v>0</v>
      </c>
      <c r="T708" s="8">
        <f t="shared" si="168"/>
        <v>0</v>
      </c>
      <c r="U708" s="8">
        <v>0</v>
      </c>
      <c r="V708" s="8">
        <v>0</v>
      </c>
      <c r="W708" s="8">
        <f t="shared" si="162"/>
        <v>0</v>
      </c>
      <c r="X708" s="8">
        <f t="shared" si="168"/>
        <v>0</v>
      </c>
      <c r="Y708" s="8">
        <f t="shared" si="168"/>
        <v>0</v>
      </c>
      <c r="Z708" s="8">
        <f t="shared" si="168"/>
        <v>0</v>
      </c>
      <c r="AA708" s="8">
        <f t="shared" si="168"/>
        <v>0</v>
      </c>
      <c r="AB708" s="8">
        <f t="shared" si="168"/>
        <v>0</v>
      </c>
      <c r="AC708" s="8">
        <f t="shared" si="168"/>
        <v>0</v>
      </c>
      <c r="AD708" s="8">
        <f t="shared" si="168"/>
        <v>0</v>
      </c>
      <c r="AE708" s="8">
        <f t="shared" si="168"/>
        <v>0</v>
      </c>
      <c r="AF708" s="8">
        <f t="shared" si="168"/>
        <v>0</v>
      </c>
      <c r="AG708" s="8">
        <f t="shared" si="168"/>
        <v>0</v>
      </c>
      <c r="AH708" s="8">
        <v>0</v>
      </c>
      <c r="AI708" s="8">
        <v>0</v>
      </c>
      <c r="AJ708" s="8">
        <f t="shared" si="163"/>
        <v>0</v>
      </c>
      <c r="AK708" s="8">
        <f t="shared" si="168"/>
        <v>0</v>
      </c>
      <c r="AL708" s="8">
        <f t="shared" si="168"/>
        <v>0</v>
      </c>
      <c r="AM708" s="8">
        <f t="shared" si="168"/>
        <v>0</v>
      </c>
      <c r="AN708" s="8">
        <f t="shared" si="168"/>
        <v>0</v>
      </c>
      <c r="AO708" s="8">
        <f t="shared" si="168"/>
        <v>0</v>
      </c>
      <c r="AP708" s="8">
        <f t="shared" si="168"/>
        <v>0</v>
      </c>
      <c r="AQ708" s="8">
        <f t="shared" si="168"/>
        <v>0</v>
      </c>
      <c r="AR708" s="8">
        <f t="shared" si="168"/>
        <v>0</v>
      </c>
      <c r="AS708" s="8">
        <f t="shared" si="168"/>
        <v>0</v>
      </c>
      <c r="AT708" s="8">
        <f t="shared" si="168"/>
        <v>0</v>
      </c>
      <c r="AU708" s="8">
        <v>0</v>
      </c>
      <c r="AV708" s="8">
        <v>0</v>
      </c>
      <c r="AW708" s="8">
        <f t="shared" si="145"/>
        <v>0</v>
      </c>
    </row>
    <row r="709" spans="1:49">
      <c r="A709" s="44" t="s">
        <v>1676</v>
      </c>
      <c r="B709" s="45" t="s">
        <v>1030</v>
      </c>
      <c r="C709" s="45" t="s">
        <v>1514</v>
      </c>
      <c r="D709" s="452" t="s">
        <v>2908</v>
      </c>
      <c r="E709" s="367" t="s">
        <v>826</v>
      </c>
      <c r="F709" s="50"/>
      <c r="G709" s="468" t="s">
        <v>3070</v>
      </c>
      <c r="H709" s="50" t="s">
        <v>2346</v>
      </c>
      <c r="I709" s="42" t="s">
        <v>935</v>
      </c>
      <c r="J709" s="8">
        <f t="shared" si="160"/>
        <v>5000</v>
      </c>
      <c r="K709" s="8">
        <f t="shared" ref="K709:AT709" si="169">SUM(K768,K824)</f>
        <v>0</v>
      </c>
      <c r="L709" s="8">
        <f t="shared" si="169"/>
        <v>2000</v>
      </c>
      <c r="M709" s="8">
        <f t="shared" si="169"/>
        <v>0</v>
      </c>
      <c r="N709" s="8">
        <f t="shared" si="169"/>
        <v>0</v>
      </c>
      <c r="O709" s="8">
        <f t="shared" si="169"/>
        <v>0</v>
      </c>
      <c r="P709" s="8">
        <f t="shared" si="169"/>
        <v>0</v>
      </c>
      <c r="Q709" s="8">
        <f t="shared" si="169"/>
        <v>3000</v>
      </c>
      <c r="R709" s="8">
        <f t="shared" si="169"/>
        <v>0</v>
      </c>
      <c r="S709" s="8">
        <f t="shared" si="169"/>
        <v>0</v>
      </c>
      <c r="T709" s="8">
        <f t="shared" si="169"/>
        <v>0</v>
      </c>
      <c r="U709" s="8">
        <v>5000</v>
      </c>
      <c r="V709" s="8">
        <v>0</v>
      </c>
      <c r="W709" s="8">
        <f t="shared" si="162"/>
        <v>0</v>
      </c>
      <c r="X709" s="8">
        <f t="shared" si="169"/>
        <v>0</v>
      </c>
      <c r="Y709" s="8">
        <f t="shared" si="169"/>
        <v>0</v>
      </c>
      <c r="Z709" s="8">
        <f t="shared" si="169"/>
        <v>0</v>
      </c>
      <c r="AA709" s="8">
        <f t="shared" si="169"/>
        <v>0</v>
      </c>
      <c r="AB709" s="8">
        <f t="shared" si="169"/>
        <v>0</v>
      </c>
      <c r="AC709" s="8">
        <f t="shared" si="169"/>
        <v>0</v>
      </c>
      <c r="AD709" s="8">
        <f t="shared" si="169"/>
        <v>0</v>
      </c>
      <c r="AE709" s="8">
        <f t="shared" si="169"/>
        <v>0</v>
      </c>
      <c r="AF709" s="8">
        <f t="shared" si="169"/>
        <v>0</v>
      </c>
      <c r="AG709" s="8">
        <f t="shared" si="169"/>
        <v>0</v>
      </c>
      <c r="AH709" s="8">
        <v>0</v>
      </c>
      <c r="AI709" s="8">
        <v>0</v>
      </c>
      <c r="AJ709" s="8">
        <f t="shared" si="163"/>
        <v>0</v>
      </c>
      <c r="AK709" s="8">
        <f t="shared" si="169"/>
        <v>0</v>
      </c>
      <c r="AL709" s="8">
        <f t="shared" si="169"/>
        <v>0</v>
      </c>
      <c r="AM709" s="8">
        <f t="shared" si="169"/>
        <v>0</v>
      </c>
      <c r="AN709" s="8">
        <f t="shared" si="169"/>
        <v>0</v>
      </c>
      <c r="AO709" s="8">
        <f t="shared" si="169"/>
        <v>0</v>
      </c>
      <c r="AP709" s="8">
        <f t="shared" si="169"/>
        <v>0</v>
      </c>
      <c r="AQ709" s="8">
        <f t="shared" si="169"/>
        <v>0</v>
      </c>
      <c r="AR709" s="8">
        <f t="shared" si="169"/>
        <v>0</v>
      </c>
      <c r="AS709" s="8">
        <f t="shared" si="169"/>
        <v>0</v>
      </c>
      <c r="AT709" s="8">
        <f t="shared" si="169"/>
        <v>0</v>
      </c>
      <c r="AU709" s="8">
        <v>0</v>
      </c>
      <c r="AV709" s="8">
        <v>0</v>
      </c>
      <c r="AW709" s="8">
        <f t="shared" si="145"/>
        <v>5000</v>
      </c>
    </row>
    <row r="710" spans="1:49">
      <c r="A710" s="44" t="s">
        <v>1676</v>
      </c>
      <c r="B710" s="45" t="s">
        <v>1030</v>
      </c>
      <c r="C710" s="45" t="s">
        <v>1514</v>
      </c>
      <c r="D710" s="452" t="s">
        <v>2908</v>
      </c>
      <c r="E710" s="367" t="s">
        <v>1115</v>
      </c>
      <c r="F710" s="50"/>
      <c r="G710" s="468" t="s">
        <v>3070</v>
      </c>
      <c r="H710" s="50" t="s">
        <v>2346</v>
      </c>
      <c r="I710" s="42" t="s">
        <v>990</v>
      </c>
      <c r="J710" s="8">
        <f t="shared" si="160"/>
        <v>0</v>
      </c>
      <c r="K710" s="8">
        <f t="shared" ref="K710:AT710" si="170">SUM(K769,K825)</f>
        <v>0</v>
      </c>
      <c r="L710" s="8">
        <f t="shared" si="170"/>
        <v>0</v>
      </c>
      <c r="M710" s="8">
        <f t="shared" si="170"/>
        <v>0</v>
      </c>
      <c r="N710" s="8">
        <f t="shared" si="170"/>
        <v>0</v>
      </c>
      <c r="O710" s="8">
        <f t="shared" si="170"/>
        <v>0</v>
      </c>
      <c r="P710" s="8">
        <f t="shared" si="170"/>
        <v>0</v>
      </c>
      <c r="Q710" s="8">
        <f t="shared" si="170"/>
        <v>0</v>
      </c>
      <c r="R710" s="8">
        <f t="shared" si="170"/>
        <v>0</v>
      </c>
      <c r="S710" s="8">
        <f t="shared" si="170"/>
        <v>0</v>
      </c>
      <c r="T710" s="8">
        <f t="shared" si="170"/>
        <v>0</v>
      </c>
      <c r="U710" s="8">
        <v>0</v>
      </c>
      <c r="V710" s="8">
        <v>0</v>
      </c>
      <c r="W710" s="8">
        <f t="shared" si="162"/>
        <v>0</v>
      </c>
      <c r="X710" s="8">
        <f t="shared" si="170"/>
        <v>0</v>
      </c>
      <c r="Y710" s="8">
        <f t="shared" si="170"/>
        <v>0</v>
      </c>
      <c r="Z710" s="8">
        <f t="shared" si="170"/>
        <v>0</v>
      </c>
      <c r="AA710" s="8">
        <f t="shared" si="170"/>
        <v>0</v>
      </c>
      <c r="AB710" s="8">
        <f t="shared" si="170"/>
        <v>0</v>
      </c>
      <c r="AC710" s="8">
        <f t="shared" si="170"/>
        <v>0</v>
      </c>
      <c r="AD710" s="8">
        <f t="shared" si="170"/>
        <v>0</v>
      </c>
      <c r="AE710" s="8">
        <f t="shared" si="170"/>
        <v>0</v>
      </c>
      <c r="AF710" s="8">
        <f t="shared" si="170"/>
        <v>0</v>
      </c>
      <c r="AG710" s="8">
        <f t="shared" si="170"/>
        <v>0</v>
      </c>
      <c r="AH710" s="8">
        <v>0</v>
      </c>
      <c r="AI710" s="8">
        <v>0</v>
      </c>
      <c r="AJ710" s="8">
        <f t="shared" si="163"/>
        <v>0</v>
      </c>
      <c r="AK710" s="8">
        <f t="shared" si="170"/>
        <v>0</v>
      </c>
      <c r="AL710" s="8">
        <f t="shared" si="170"/>
        <v>0</v>
      </c>
      <c r="AM710" s="8">
        <f t="shared" si="170"/>
        <v>0</v>
      </c>
      <c r="AN710" s="8">
        <f t="shared" si="170"/>
        <v>0</v>
      </c>
      <c r="AO710" s="8">
        <f t="shared" si="170"/>
        <v>0</v>
      </c>
      <c r="AP710" s="8">
        <f t="shared" si="170"/>
        <v>0</v>
      </c>
      <c r="AQ710" s="8">
        <f t="shared" si="170"/>
        <v>0</v>
      </c>
      <c r="AR710" s="8">
        <f t="shared" si="170"/>
        <v>0</v>
      </c>
      <c r="AS710" s="8">
        <f t="shared" si="170"/>
        <v>0</v>
      </c>
      <c r="AT710" s="8">
        <f t="shared" si="170"/>
        <v>0</v>
      </c>
      <c r="AU710" s="8">
        <v>0</v>
      </c>
      <c r="AV710" s="8">
        <v>0</v>
      </c>
      <c r="AW710" s="8">
        <f t="shared" si="145"/>
        <v>0</v>
      </c>
    </row>
    <row r="711" spans="1:49">
      <c r="A711" s="44" t="s">
        <v>1676</v>
      </c>
      <c r="B711" s="45" t="s">
        <v>1030</v>
      </c>
      <c r="C711" s="45" t="s">
        <v>1514</v>
      </c>
      <c r="D711" s="452" t="s">
        <v>2908</v>
      </c>
      <c r="E711" s="367" t="s">
        <v>1677</v>
      </c>
      <c r="F711" s="50"/>
      <c r="G711" s="468" t="s">
        <v>3070</v>
      </c>
      <c r="H711" s="50" t="s">
        <v>2346</v>
      </c>
      <c r="I711" s="42" t="s">
        <v>1688</v>
      </c>
      <c r="J711" s="8">
        <f t="shared" si="160"/>
        <v>63000</v>
      </c>
      <c r="K711" s="8">
        <f t="shared" ref="K711:AT711" si="171">SUM(K770,K826)</f>
        <v>0</v>
      </c>
      <c r="L711" s="8">
        <f t="shared" si="171"/>
        <v>0</v>
      </c>
      <c r="M711" s="8">
        <f t="shared" si="171"/>
        <v>6000</v>
      </c>
      <c r="N711" s="8">
        <f t="shared" si="171"/>
        <v>0</v>
      </c>
      <c r="O711" s="8">
        <f t="shared" si="171"/>
        <v>0</v>
      </c>
      <c r="P711" s="8">
        <f t="shared" si="171"/>
        <v>0</v>
      </c>
      <c r="Q711" s="8">
        <f t="shared" si="171"/>
        <v>10000</v>
      </c>
      <c r="R711" s="8">
        <f t="shared" si="171"/>
        <v>0</v>
      </c>
      <c r="S711" s="8">
        <f t="shared" si="171"/>
        <v>0</v>
      </c>
      <c r="T711" s="8">
        <f t="shared" si="171"/>
        <v>0</v>
      </c>
      <c r="U711" s="8">
        <v>16000</v>
      </c>
      <c r="V711" s="8">
        <v>47000</v>
      </c>
      <c r="W711" s="8">
        <f t="shared" si="162"/>
        <v>0</v>
      </c>
      <c r="X711" s="8">
        <f t="shared" si="171"/>
        <v>0</v>
      </c>
      <c r="Y711" s="8">
        <f t="shared" si="171"/>
        <v>0</v>
      </c>
      <c r="Z711" s="8">
        <f t="shared" si="171"/>
        <v>0</v>
      </c>
      <c r="AA711" s="8">
        <f t="shared" si="171"/>
        <v>0</v>
      </c>
      <c r="AB711" s="8">
        <f t="shared" si="171"/>
        <v>0</v>
      </c>
      <c r="AC711" s="8">
        <f t="shared" si="171"/>
        <v>0</v>
      </c>
      <c r="AD711" s="8">
        <f t="shared" si="171"/>
        <v>0</v>
      </c>
      <c r="AE711" s="8">
        <f t="shared" si="171"/>
        <v>0</v>
      </c>
      <c r="AF711" s="8">
        <f t="shared" si="171"/>
        <v>0</v>
      </c>
      <c r="AG711" s="8">
        <f t="shared" si="171"/>
        <v>0</v>
      </c>
      <c r="AH711" s="8">
        <v>0</v>
      </c>
      <c r="AI711" s="8">
        <v>0</v>
      </c>
      <c r="AJ711" s="8">
        <f t="shared" si="163"/>
        <v>26401</v>
      </c>
      <c r="AK711" s="8">
        <f t="shared" si="171"/>
        <v>0</v>
      </c>
      <c r="AL711" s="8">
        <f t="shared" si="171"/>
        <v>26401</v>
      </c>
      <c r="AM711" s="8">
        <f t="shared" si="171"/>
        <v>0</v>
      </c>
      <c r="AN711" s="8">
        <f t="shared" si="171"/>
        <v>0</v>
      </c>
      <c r="AO711" s="8">
        <f t="shared" si="171"/>
        <v>0</v>
      </c>
      <c r="AP711" s="8">
        <f t="shared" si="171"/>
        <v>0</v>
      </c>
      <c r="AQ711" s="8">
        <f t="shared" si="171"/>
        <v>0</v>
      </c>
      <c r="AR711" s="8">
        <f t="shared" si="171"/>
        <v>0</v>
      </c>
      <c r="AS711" s="8">
        <f t="shared" si="171"/>
        <v>0</v>
      </c>
      <c r="AT711" s="8">
        <f t="shared" si="171"/>
        <v>0</v>
      </c>
      <c r="AU711" s="8">
        <v>26401</v>
      </c>
      <c r="AV711" s="8">
        <v>0</v>
      </c>
      <c r="AW711" s="8">
        <f t="shared" si="145"/>
        <v>42401</v>
      </c>
    </row>
    <row r="712" spans="1:49" s="52" customFormat="1">
      <c r="A712" s="41"/>
      <c r="B712" s="342"/>
      <c r="C712" s="342"/>
      <c r="D712" s="369"/>
      <c r="E712" s="213"/>
      <c r="F712" s="65"/>
      <c r="G712" s="65"/>
      <c r="H712" s="65"/>
      <c r="I712" s="49" t="s">
        <v>3</v>
      </c>
      <c r="J712" s="6">
        <f>SUM(J713)</f>
        <v>0</v>
      </c>
      <c r="K712" s="6">
        <f t="shared" ref="K712:AT713" si="172">SUM(K713)</f>
        <v>0</v>
      </c>
      <c r="L712" s="6">
        <f t="shared" si="172"/>
        <v>0</v>
      </c>
      <c r="M712" s="6">
        <f t="shared" si="172"/>
        <v>0</v>
      </c>
      <c r="N712" s="6">
        <f t="shared" si="172"/>
        <v>0</v>
      </c>
      <c r="O712" s="6">
        <f t="shared" si="172"/>
        <v>0</v>
      </c>
      <c r="P712" s="6">
        <f t="shared" si="172"/>
        <v>0</v>
      </c>
      <c r="Q712" s="6">
        <f t="shared" si="172"/>
        <v>0</v>
      </c>
      <c r="R712" s="6">
        <f t="shared" si="172"/>
        <v>0</v>
      </c>
      <c r="S712" s="6">
        <f t="shared" si="172"/>
        <v>0</v>
      </c>
      <c r="T712" s="6">
        <f t="shared" si="172"/>
        <v>0</v>
      </c>
      <c r="U712" s="6">
        <v>0</v>
      </c>
      <c r="V712" s="6">
        <v>0</v>
      </c>
      <c r="W712" s="6">
        <f>SUM(W713)</f>
        <v>0</v>
      </c>
      <c r="X712" s="6">
        <f t="shared" si="172"/>
        <v>0</v>
      </c>
      <c r="Y712" s="6">
        <f t="shared" si="172"/>
        <v>0</v>
      </c>
      <c r="Z712" s="6">
        <f t="shared" si="172"/>
        <v>0</v>
      </c>
      <c r="AA712" s="6">
        <f t="shared" si="172"/>
        <v>0</v>
      </c>
      <c r="AB712" s="6">
        <f t="shared" si="172"/>
        <v>0</v>
      </c>
      <c r="AC712" s="6">
        <f t="shared" si="172"/>
        <v>0</v>
      </c>
      <c r="AD712" s="6">
        <f t="shared" si="172"/>
        <v>0</v>
      </c>
      <c r="AE712" s="6">
        <f t="shared" si="172"/>
        <v>0</v>
      </c>
      <c r="AF712" s="6">
        <f t="shared" si="172"/>
        <v>0</v>
      </c>
      <c r="AG712" s="6">
        <f t="shared" si="172"/>
        <v>0</v>
      </c>
      <c r="AH712" s="6">
        <v>0</v>
      </c>
      <c r="AI712" s="6">
        <v>0</v>
      </c>
      <c r="AJ712" s="6">
        <f>SUM(AJ713)</f>
        <v>0</v>
      </c>
      <c r="AK712" s="6">
        <f t="shared" si="172"/>
        <v>0</v>
      </c>
      <c r="AL712" s="6">
        <f t="shared" si="172"/>
        <v>0</v>
      </c>
      <c r="AM712" s="6">
        <f t="shared" si="172"/>
        <v>0</v>
      </c>
      <c r="AN712" s="6">
        <f t="shared" si="172"/>
        <v>0</v>
      </c>
      <c r="AO712" s="6">
        <f t="shared" si="172"/>
        <v>0</v>
      </c>
      <c r="AP712" s="6">
        <f t="shared" si="172"/>
        <v>0</v>
      </c>
      <c r="AQ712" s="6">
        <f t="shared" si="172"/>
        <v>0</v>
      </c>
      <c r="AR712" s="6">
        <f t="shared" si="172"/>
        <v>0</v>
      </c>
      <c r="AS712" s="6">
        <f t="shared" si="172"/>
        <v>0</v>
      </c>
      <c r="AT712" s="6">
        <f t="shared" si="172"/>
        <v>0</v>
      </c>
      <c r="AU712" s="6">
        <v>0</v>
      </c>
      <c r="AV712" s="6">
        <v>0</v>
      </c>
      <c r="AW712" s="6">
        <f t="shared" si="145"/>
        <v>0</v>
      </c>
    </row>
    <row r="713" spans="1:49" s="52" customFormat="1">
      <c r="A713" s="44" t="s">
        <v>1676</v>
      </c>
      <c r="B713" s="45" t="s">
        <v>1030</v>
      </c>
      <c r="C713" s="45" t="s">
        <v>1514</v>
      </c>
      <c r="D713" s="452" t="s">
        <v>2908</v>
      </c>
      <c r="E713" s="213" t="s">
        <v>833</v>
      </c>
      <c r="F713" s="65"/>
      <c r="G713" s="65"/>
      <c r="H713" s="65"/>
      <c r="I713" s="53" t="s">
        <v>1</v>
      </c>
      <c r="J713" s="200">
        <f>SUM(J714)</f>
        <v>0</v>
      </c>
      <c r="K713" s="200">
        <f t="shared" si="172"/>
        <v>0</v>
      </c>
      <c r="L713" s="200">
        <f t="shared" si="172"/>
        <v>0</v>
      </c>
      <c r="M713" s="200">
        <f t="shared" si="172"/>
        <v>0</v>
      </c>
      <c r="N713" s="200">
        <f t="shared" si="172"/>
        <v>0</v>
      </c>
      <c r="O713" s="200">
        <f t="shared" si="172"/>
        <v>0</v>
      </c>
      <c r="P713" s="200">
        <f t="shared" si="172"/>
        <v>0</v>
      </c>
      <c r="Q713" s="200">
        <f t="shared" si="172"/>
        <v>0</v>
      </c>
      <c r="R713" s="200">
        <f t="shared" si="172"/>
        <v>0</v>
      </c>
      <c r="S713" s="200">
        <f t="shared" si="172"/>
        <v>0</v>
      </c>
      <c r="T713" s="200">
        <f t="shared" si="172"/>
        <v>0</v>
      </c>
      <c r="U713" s="200">
        <v>0</v>
      </c>
      <c r="V713" s="200">
        <v>0</v>
      </c>
      <c r="W713" s="200">
        <f>SUM(W714)</f>
        <v>0</v>
      </c>
      <c r="X713" s="200">
        <f t="shared" si="172"/>
        <v>0</v>
      </c>
      <c r="Y713" s="200">
        <f t="shared" si="172"/>
        <v>0</v>
      </c>
      <c r="Z713" s="200">
        <f t="shared" si="172"/>
        <v>0</v>
      </c>
      <c r="AA713" s="200">
        <f t="shared" si="172"/>
        <v>0</v>
      </c>
      <c r="AB713" s="200">
        <f t="shared" si="172"/>
        <v>0</v>
      </c>
      <c r="AC713" s="200">
        <f t="shared" si="172"/>
        <v>0</v>
      </c>
      <c r="AD713" s="200">
        <f t="shared" si="172"/>
        <v>0</v>
      </c>
      <c r="AE713" s="200">
        <f t="shared" si="172"/>
        <v>0</v>
      </c>
      <c r="AF713" s="200">
        <f t="shared" si="172"/>
        <v>0</v>
      </c>
      <c r="AG713" s="200">
        <f t="shared" si="172"/>
        <v>0</v>
      </c>
      <c r="AH713" s="200">
        <v>0</v>
      </c>
      <c r="AI713" s="200">
        <v>0</v>
      </c>
      <c r="AJ713" s="200">
        <f>SUM(AJ714)</f>
        <v>0</v>
      </c>
      <c r="AK713" s="200">
        <f t="shared" si="172"/>
        <v>0</v>
      </c>
      <c r="AL713" s="200">
        <f t="shared" si="172"/>
        <v>0</v>
      </c>
      <c r="AM713" s="200">
        <f t="shared" si="172"/>
        <v>0</v>
      </c>
      <c r="AN713" s="200">
        <f t="shared" si="172"/>
        <v>0</v>
      </c>
      <c r="AO713" s="200">
        <f t="shared" si="172"/>
        <v>0</v>
      </c>
      <c r="AP713" s="200">
        <f t="shared" si="172"/>
        <v>0</v>
      </c>
      <c r="AQ713" s="200">
        <f t="shared" si="172"/>
        <v>0</v>
      </c>
      <c r="AR713" s="200">
        <f t="shared" si="172"/>
        <v>0</v>
      </c>
      <c r="AS713" s="200">
        <f t="shared" si="172"/>
        <v>0</v>
      </c>
      <c r="AT713" s="200">
        <f t="shared" si="172"/>
        <v>0</v>
      </c>
      <c r="AU713" s="200">
        <v>0</v>
      </c>
      <c r="AV713" s="200">
        <v>0</v>
      </c>
      <c r="AW713" s="200">
        <f t="shared" si="145"/>
        <v>0</v>
      </c>
    </row>
    <row r="714" spans="1:49" s="59" customFormat="1">
      <c r="A714" s="44" t="s">
        <v>1676</v>
      </c>
      <c r="B714" s="45" t="s">
        <v>1030</v>
      </c>
      <c r="C714" s="45" t="s">
        <v>1514</v>
      </c>
      <c r="D714" s="452" t="s">
        <v>2908</v>
      </c>
      <c r="E714" s="57" t="s">
        <v>1517</v>
      </c>
      <c r="F714" s="58"/>
      <c r="G714" s="468" t="s">
        <v>3070</v>
      </c>
      <c r="H714" s="50" t="s">
        <v>2346</v>
      </c>
      <c r="I714" s="188" t="s">
        <v>2584</v>
      </c>
      <c r="J714" s="13">
        <f>J777+J833</f>
        <v>0</v>
      </c>
      <c r="K714" s="13">
        <f t="shared" ref="K714:AT714" si="173">K777+K833</f>
        <v>0</v>
      </c>
      <c r="L714" s="13">
        <f t="shared" si="173"/>
        <v>0</v>
      </c>
      <c r="M714" s="13">
        <f t="shared" si="173"/>
        <v>0</v>
      </c>
      <c r="N714" s="13">
        <f t="shared" si="173"/>
        <v>0</v>
      </c>
      <c r="O714" s="13">
        <f t="shared" si="173"/>
        <v>0</v>
      </c>
      <c r="P714" s="13">
        <f t="shared" si="173"/>
        <v>0</v>
      </c>
      <c r="Q714" s="13">
        <f t="shared" si="173"/>
        <v>0</v>
      </c>
      <c r="R714" s="13">
        <f t="shared" si="173"/>
        <v>0</v>
      </c>
      <c r="S714" s="13">
        <f t="shared" si="173"/>
        <v>0</v>
      </c>
      <c r="T714" s="13">
        <f t="shared" si="173"/>
        <v>0</v>
      </c>
      <c r="U714" s="13">
        <v>0</v>
      </c>
      <c r="V714" s="13">
        <v>0</v>
      </c>
      <c r="W714" s="13">
        <f>W777+W833</f>
        <v>0</v>
      </c>
      <c r="X714" s="13">
        <f t="shared" si="173"/>
        <v>0</v>
      </c>
      <c r="Y714" s="13">
        <f t="shared" si="173"/>
        <v>0</v>
      </c>
      <c r="Z714" s="13">
        <f t="shared" si="173"/>
        <v>0</v>
      </c>
      <c r="AA714" s="13">
        <f t="shared" si="173"/>
        <v>0</v>
      </c>
      <c r="AB714" s="13">
        <f t="shared" si="173"/>
        <v>0</v>
      </c>
      <c r="AC714" s="13">
        <f t="shared" si="173"/>
        <v>0</v>
      </c>
      <c r="AD714" s="13">
        <f t="shared" si="173"/>
        <v>0</v>
      </c>
      <c r="AE714" s="13">
        <f t="shared" si="173"/>
        <v>0</v>
      </c>
      <c r="AF714" s="13">
        <f t="shared" si="173"/>
        <v>0</v>
      </c>
      <c r="AG714" s="13">
        <f t="shared" si="173"/>
        <v>0</v>
      </c>
      <c r="AH714" s="13">
        <v>0</v>
      </c>
      <c r="AI714" s="13">
        <v>0</v>
      </c>
      <c r="AJ714" s="13">
        <f>AJ777+AJ833</f>
        <v>0</v>
      </c>
      <c r="AK714" s="13">
        <f t="shared" si="173"/>
        <v>0</v>
      </c>
      <c r="AL714" s="13">
        <f t="shared" si="173"/>
        <v>0</v>
      </c>
      <c r="AM714" s="13">
        <f t="shared" si="173"/>
        <v>0</v>
      </c>
      <c r="AN714" s="13">
        <f t="shared" si="173"/>
        <v>0</v>
      </c>
      <c r="AO714" s="13">
        <f t="shared" si="173"/>
        <v>0</v>
      </c>
      <c r="AP714" s="13">
        <f t="shared" si="173"/>
        <v>0</v>
      </c>
      <c r="AQ714" s="13">
        <f t="shared" si="173"/>
        <v>0</v>
      </c>
      <c r="AR714" s="13">
        <f t="shared" si="173"/>
        <v>0</v>
      </c>
      <c r="AS714" s="13">
        <f t="shared" si="173"/>
        <v>0</v>
      </c>
      <c r="AT714" s="13">
        <f t="shared" si="173"/>
        <v>0</v>
      </c>
      <c r="AU714" s="13">
        <v>0</v>
      </c>
      <c r="AV714" s="13">
        <v>0</v>
      </c>
      <c r="AW714" s="13">
        <f t="shared" si="145"/>
        <v>0</v>
      </c>
    </row>
    <row r="715" spans="1:49">
      <c r="A715" s="44"/>
      <c r="B715" s="45"/>
      <c r="C715" s="45"/>
      <c r="D715" s="45"/>
      <c r="E715" s="531"/>
      <c r="F715" s="50"/>
      <c r="G715" s="50"/>
      <c r="H715" s="50"/>
      <c r="I715" s="63" t="s">
        <v>1157</v>
      </c>
      <c r="J715" s="10">
        <f>SUM(J716)</f>
        <v>30000</v>
      </c>
      <c r="K715" s="10">
        <f t="shared" ref="K715:AT715" si="174">SUM(K716)</f>
        <v>0</v>
      </c>
      <c r="L715" s="10">
        <f t="shared" si="174"/>
        <v>0</v>
      </c>
      <c r="M715" s="10">
        <f t="shared" si="174"/>
        <v>0</v>
      </c>
      <c r="N715" s="10">
        <f t="shared" si="174"/>
        <v>0</v>
      </c>
      <c r="O715" s="10">
        <f t="shared" si="174"/>
        <v>0</v>
      </c>
      <c r="P715" s="10">
        <f t="shared" si="174"/>
        <v>0</v>
      </c>
      <c r="Q715" s="10">
        <f t="shared" si="174"/>
        <v>0</v>
      </c>
      <c r="R715" s="10">
        <f t="shared" si="174"/>
        <v>0</v>
      </c>
      <c r="S715" s="10">
        <f t="shared" si="174"/>
        <v>0</v>
      </c>
      <c r="T715" s="10">
        <f t="shared" si="174"/>
        <v>0</v>
      </c>
      <c r="U715" s="10">
        <v>0</v>
      </c>
      <c r="V715" s="10">
        <v>30000</v>
      </c>
      <c r="W715" s="10">
        <f>SUM(W716)</f>
        <v>0</v>
      </c>
      <c r="X715" s="10">
        <f t="shared" si="174"/>
        <v>0</v>
      </c>
      <c r="Y715" s="10">
        <f t="shared" si="174"/>
        <v>0</v>
      </c>
      <c r="Z715" s="10">
        <f t="shared" si="174"/>
        <v>0</v>
      </c>
      <c r="AA715" s="10">
        <f t="shared" si="174"/>
        <v>0</v>
      </c>
      <c r="AB715" s="10">
        <f t="shared" si="174"/>
        <v>0</v>
      </c>
      <c r="AC715" s="10">
        <f t="shared" si="174"/>
        <v>0</v>
      </c>
      <c r="AD715" s="10">
        <f t="shared" si="174"/>
        <v>0</v>
      </c>
      <c r="AE715" s="10">
        <f t="shared" si="174"/>
        <v>0</v>
      </c>
      <c r="AF715" s="10">
        <f t="shared" si="174"/>
        <v>0</v>
      </c>
      <c r="AG715" s="10">
        <f t="shared" si="174"/>
        <v>0</v>
      </c>
      <c r="AH715" s="10">
        <v>0</v>
      </c>
      <c r="AI715" s="10">
        <v>0</v>
      </c>
      <c r="AJ715" s="10">
        <f>SUM(AJ716)</f>
        <v>0</v>
      </c>
      <c r="AK715" s="10">
        <f t="shared" si="174"/>
        <v>0</v>
      </c>
      <c r="AL715" s="10">
        <f t="shared" si="174"/>
        <v>0</v>
      </c>
      <c r="AM715" s="10">
        <f t="shared" si="174"/>
        <v>0</v>
      </c>
      <c r="AN715" s="10">
        <f t="shared" si="174"/>
        <v>0</v>
      </c>
      <c r="AO715" s="10">
        <f t="shared" si="174"/>
        <v>0</v>
      </c>
      <c r="AP715" s="10">
        <f t="shared" si="174"/>
        <v>0</v>
      </c>
      <c r="AQ715" s="10">
        <f t="shared" si="174"/>
        <v>0</v>
      </c>
      <c r="AR715" s="10">
        <f t="shared" si="174"/>
        <v>0</v>
      </c>
      <c r="AS715" s="10">
        <f t="shared" si="174"/>
        <v>0</v>
      </c>
      <c r="AT715" s="10">
        <f t="shared" si="174"/>
        <v>0</v>
      </c>
      <c r="AU715" s="10">
        <v>0</v>
      </c>
      <c r="AV715" s="10">
        <v>0</v>
      </c>
      <c r="AW715" s="10">
        <f t="shared" si="145"/>
        <v>0</v>
      </c>
    </row>
    <row r="716" spans="1:49">
      <c r="A716" s="44" t="s">
        <v>1676</v>
      </c>
      <c r="B716" s="45" t="s">
        <v>1030</v>
      </c>
      <c r="C716" s="45" t="s">
        <v>1514</v>
      </c>
      <c r="D716" s="452" t="s">
        <v>2908</v>
      </c>
      <c r="E716" s="54" t="s">
        <v>1402</v>
      </c>
      <c r="F716" s="50"/>
      <c r="G716" s="50"/>
      <c r="H716" s="50"/>
      <c r="I716" s="1" t="s">
        <v>1158</v>
      </c>
      <c r="J716" s="11">
        <f>SUM(J717:J717)</f>
        <v>30000</v>
      </c>
      <c r="K716" s="11">
        <f t="shared" ref="K716:AT716" si="175">SUM(K717:K717)</f>
        <v>0</v>
      </c>
      <c r="L716" s="11">
        <f t="shared" si="175"/>
        <v>0</v>
      </c>
      <c r="M716" s="11">
        <f t="shared" si="175"/>
        <v>0</v>
      </c>
      <c r="N716" s="11">
        <f t="shared" si="175"/>
        <v>0</v>
      </c>
      <c r="O716" s="11">
        <f t="shared" si="175"/>
        <v>0</v>
      </c>
      <c r="P716" s="11">
        <f t="shared" si="175"/>
        <v>0</v>
      </c>
      <c r="Q716" s="11">
        <f t="shared" si="175"/>
        <v>0</v>
      </c>
      <c r="R716" s="11">
        <f t="shared" si="175"/>
        <v>0</v>
      </c>
      <c r="S716" s="11">
        <f t="shared" si="175"/>
        <v>0</v>
      </c>
      <c r="T716" s="11">
        <f t="shared" si="175"/>
        <v>0</v>
      </c>
      <c r="U716" s="11">
        <v>0</v>
      </c>
      <c r="V716" s="11">
        <v>30000</v>
      </c>
      <c r="W716" s="11">
        <f>SUM(W717:W717)</f>
        <v>0</v>
      </c>
      <c r="X716" s="11">
        <f t="shared" si="175"/>
        <v>0</v>
      </c>
      <c r="Y716" s="11">
        <f t="shared" si="175"/>
        <v>0</v>
      </c>
      <c r="Z716" s="11">
        <f t="shared" si="175"/>
        <v>0</v>
      </c>
      <c r="AA716" s="11">
        <f t="shared" si="175"/>
        <v>0</v>
      </c>
      <c r="AB716" s="11">
        <f t="shared" si="175"/>
        <v>0</v>
      </c>
      <c r="AC716" s="11">
        <f t="shared" si="175"/>
        <v>0</v>
      </c>
      <c r="AD716" s="11">
        <f t="shared" si="175"/>
        <v>0</v>
      </c>
      <c r="AE716" s="11">
        <f t="shared" si="175"/>
        <v>0</v>
      </c>
      <c r="AF716" s="11">
        <f t="shared" si="175"/>
        <v>0</v>
      </c>
      <c r="AG716" s="11">
        <f t="shared" si="175"/>
        <v>0</v>
      </c>
      <c r="AH716" s="11">
        <v>0</v>
      </c>
      <c r="AI716" s="11">
        <v>0</v>
      </c>
      <c r="AJ716" s="11">
        <f>SUM(AJ717:AJ717)</f>
        <v>0</v>
      </c>
      <c r="AK716" s="11">
        <f t="shared" si="175"/>
        <v>0</v>
      </c>
      <c r="AL716" s="11">
        <f t="shared" si="175"/>
        <v>0</v>
      </c>
      <c r="AM716" s="11">
        <f t="shared" si="175"/>
        <v>0</v>
      </c>
      <c r="AN716" s="11">
        <f t="shared" si="175"/>
        <v>0</v>
      </c>
      <c r="AO716" s="11">
        <f t="shared" si="175"/>
        <v>0</v>
      </c>
      <c r="AP716" s="11">
        <f t="shared" si="175"/>
        <v>0</v>
      </c>
      <c r="AQ716" s="11">
        <f t="shared" si="175"/>
        <v>0</v>
      </c>
      <c r="AR716" s="11">
        <f t="shared" si="175"/>
        <v>0</v>
      </c>
      <c r="AS716" s="11">
        <f t="shared" si="175"/>
        <v>0</v>
      </c>
      <c r="AT716" s="11">
        <f t="shared" si="175"/>
        <v>0</v>
      </c>
      <c r="AU716" s="11">
        <v>0</v>
      </c>
      <c r="AV716" s="11">
        <v>0</v>
      </c>
      <c r="AW716" s="11">
        <f t="shared" si="145"/>
        <v>0</v>
      </c>
    </row>
    <row r="717" spans="1:49">
      <c r="A717" s="44" t="s">
        <v>1676</v>
      </c>
      <c r="B717" s="45" t="s">
        <v>1030</v>
      </c>
      <c r="C717" s="45" t="s">
        <v>1514</v>
      </c>
      <c r="D717" s="452" t="s">
        <v>2908</v>
      </c>
      <c r="E717" s="367" t="s">
        <v>1409</v>
      </c>
      <c r="F717" s="50"/>
      <c r="G717" s="468" t="s">
        <v>3070</v>
      </c>
      <c r="H717" s="50" t="s">
        <v>2346</v>
      </c>
      <c r="I717" s="42" t="s">
        <v>1518</v>
      </c>
      <c r="J717" s="8">
        <f>SUM(J836,J780)</f>
        <v>30000</v>
      </c>
      <c r="K717" s="8">
        <f t="shared" ref="K717:AT717" si="176">SUM(K836,K780)</f>
        <v>0</v>
      </c>
      <c r="L717" s="8">
        <f t="shared" si="176"/>
        <v>0</v>
      </c>
      <c r="M717" s="8">
        <f t="shared" si="176"/>
        <v>0</v>
      </c>
      <c r="N717" s="8">
        <f t="shared" si="176"/>
        <v>0</v>
      </c>
      <c r="O717" s="8">
        <f t="shared" si="176"/>
        <v>0</v>
      </c>
      <c r="P717" s="8">
        <f t="shared" si="176"/>
        <v>0</v>
      </c>
      <c r="Q717" s="8">
        <f t="shared" si="176"/>
        <v>0</v>
      </c>
      <c r="R717" s="8">
        <f t="shared" si="176"/>
        <v>0</v>
      </c>
      <c r="S717" s="8">
        <f t="shared" si="176"/>
        <v>0</v>
      </c>
      <c r="T717" s="8">
        <f t="shared" si="176"/>
        <v>0</v>
      </c>
      <c r="U717" s="8">
        <v>0</v>
      </c>
      <c r="V717" s="8">
        <v>30000</v>
      </c>
      <c r="W717" s="8">
        <f>SUM(W836,W780)</f>
        <v>0</v>
      </c>
      <c r="X717" s="8">
        <f t="shared" si="176"/>
        <v>0</v>
      </c>
      <c r="Y717" s="8">
        <f t="shared" si="176"/>
        <v>0</v>
      </c>
      <c r="Z717" s="8">
        <f t="shared" si="176"/>
        <v>0</v>
      </c>
      <c r="AA717" s="8">
        <f t="shared" si="176"/>
        <v>0</v>
      </c>
      <c r="AB717" s="8">
        <f t="shared" si="176"/>
        <v>0</v>
      </c>
      <c r="AC717" s="8">
        <f t="shared" si="176"/>
        <v>0</v>
      </c>
      <c r="AD717" s="8">
        <f t="shared" si="176"/>
        <v>0</v>
      </c>
      <c r="AE717" s="8">
        <f t="shared" si="176"/>
        <v>0</v>
      </c>
      <c r="AF717" s="8">
        <f t="shared" si="176"/>
        <v>0</v>
      </c>
      <c r="AG717" s="8">
        <f t="shared" si="176"/>
        <v>0</v>
      </c>
      <c r="AH717" s="8">
        <v>0</v>
      </c>
      <c r="AI717" s="8">
        <v>0</v>
      </c>
      <c r="AJ717" s="8">
        <f>SUM(AJ836,AJ780)</f>
        <v>0</v>
      </c>
      <c r="AK717" s="8">
        <f t="shared" si="176"/>
        <v>0</v>
      </c>
      <c r="AL717" s="8">
        <f t="shared" si="176"/>
        <v>0</v>
      </c>
      <c r="AM717" s="8">
        <f t="shared" si="176"/>
        <v>0</v>
      </c>
      <c r="AN717" s="8">
        <f t="shared" si="176"/>
        <v>0</v>
      </c>
      <c r="AO717" s="8">
        <f t="shared" si="176"/>
        <v>0</v>
      </c>
      <c r="AP717" s="8">
        <f t="shared" si="176"/>
        <v>0</v>
      </c>
      <c r="AQ717" s="8">
        <f t="shared" si="176"/>
        <v>0</v>
      </c>
      <c r="AR717" s="8">
        <f t="shared" si="176"/>
        <v>0</v>
      </c>
      <c r="AS717" s="8">
        <f t="shared" si="176"/>
        <v>0</v>
      </c>
      <c r="AT717" s="8">
        <f t="shared" si="176"/>
        <v>0</v>
      </c>
      <c r="AU717" s="8">
        <v>0</v>
      </c>
      <c r="AV717" s="8">
        <v>0</v>
      </c>
      <c r="AW717" s="8">
        <f t="shared" si="145"/>
        <v>0</v>
      </c>
    </row>
    <row r="718" spans="1:49">
      <c r="A718" s="48"/>
      <c r="B718" s="42"/>
      <c r="C718" s="42"/>
      <c r="D718" s="42"/>
      <c r="E718" s="531"/>
      <c r="F718" s="50"/>
      <c r="G718" s="50"/>
      <c r="H718" s="50"/>
      <c r="I718" s="42"/>
      <c r="U718" s="15">
        <v>0</v>
      </c>
      <c r="V718" s="15">
        <v>0</v>
      </c>
      <c r="AH718" s="15">
        <v>0</v>
      </c>
      <c r="AI718" s="15">
        <v>0</v>
      </c>
      <c r="AU718" s="15">
        <v>0</v>
      </c>
      <c r="AV718" s="15">
        <v>0</v>
      </c>
      <c r="AW718" s="15">
        <f t="shared" si="145"/>
        <v>0</v>
      </c>
    </row>
    <row r="719" spans="1:49">
      <c r="A719" s="48"/>
      <c r="B719" s="42"/>
      <c r="C719" s="42"/>
      <c r="D719" s="42"/>
      <c r="E719" s="531"/>
      <c r="F719" s="50"/>
      <c r="G719" s="50"/>
      <c r="H719" s="50"/>
      <c r="I719" s="49" t="s">
        <v>1627</v>
      </c>
      <c r="J719" s="12">
        <f>SUM(J691,J715,J712)</f>
        <v>173200</v>
      </c>
      <c r="K719" s="12">
        <f t="shared" ref="K719:AT719" si="177">SUM(K691,K715,K712)</f>
        <v>0</v>
      </c>
      <c r="L719" s="12">
        <f t="shared" si="177"/>
        <v>3200</v>
      </c>
      <c r="M719" s="12">
        <f t="shared" si="177"/>
        <v>6000</v>
      </c>
      <c r="N719" s="12">
        <f t="shared" si="177"/>
        <v>10000</v>
      </c>
      <c r="O719" s="12">
        <f t="shared" si="177"/>
        <v>20000</v>
      </c>
      <c r="P719" s="12">
        <f t="shared" si="177"/>
        <v>0</v>
      </c>
      <c r="Q719" s="12">
        <f t="shared" si="177"/>
        <v>37000</v>
      </c>
      <c r="R719" s="12">
        <f t="shared" si="177"/>
        <v>0</v>
      </c>
      <c r="S719" s="12">
        <f t="shared" si="177"/>
        <v>0</v>
      </c>
      <c r="T719" s="12">
        <f t="shared" si="177"/>
        <v>0</v>
      </c>
      <c r="U719" s="12">
        <v>76200</v>
      </c>
      <c r="V719" s="12">
        <v>97000</v>
      </c>
      <c r="W719" s="12">
        <f>SUM(W691,W715,W712)</f>
        <v>0</v>
      </c>
      <c r="X719" s="12">
        <f t="shared" si="177"/>
        <v>0</v>
      </c>
      <c r="Y719" s="12">
        <f t="shared" si="177"/>
        <v>0</v>
      </c>
      <c r="Z719" s="12">
        <f t="shared" si="177"/>
        <v>0</v>
      </c>
      <c r="AA719" s="12">
        <f t="shared" si="177"/>
        <v>0</v>
      </c>
      <c r="AB719" s="12">
        <f t="shared" si="177"/>
        <v>0</v>
      </c>
      <c r="AC719" s="12">
        <f t="shared" si="177"/>
        <v>0</v>
      </c>
      <c r="AD719" s="12">
        <f t="shared" si="177"/>
        <v>0</v>
      </c>
      <c r="AE719" s="12">
        <f t="shared" si="177"/>
        <v>0</v>
      </c>
      <c r="AF719" s="12">
        <f t="shared" si="177"/>
        <v>0</v>
      </c>
      <c r="AG719" s="12">
        <f t="shared" si="177"/>
        <v>0</v>
      </c>
      <c r="AH719" s="12">
        <v>0</v>
      </c>
      <c r="AI719" s="12">
        <v>0</v>
      </c>
      <c r="AJ719" s="12">
        <f>SUM(AJ691,AJ715,AJ712)</f>
        <v>338591</v>
      </c>
      <c r="AK719" s="12">
        <f t="shared" si="177"/>
        <v>0</v>
      </c>
      <c r="AL719" s="12">
        <f t="shared" si="177"/>
        <v>338591</v>
      </c>
      <c r="AM719" s="12">
        <f t="shared" si="177"/>
        <v>0</v>
      </c>
      <c r="AN719" s="12">
        <f t="shared" si="177"/>
        <v>0</v>
      </c>
      <c r="AO719" s="12">
        <f t="shared" si="177"/>
        <v>0</v>
      </c>
      <c r="AP719" s="12">
        <f t="shared" si="177"/>
        <v>0</v>
      </c>
      <c r="AQ719" s="12">
        <f t="shared" si="177"/>
        <v>0</v>
      </c>
      <c r="AR719" s="12">
        <f t="shared" si="177"/>
        <v>0</v>
      </c>
      <c r="AS719" s="12">
        <f t="shared" si="177"/>
        <v>0</v>
      </c>
      <c r="AT719" s="12">
        <f t="shared" si="177"/>
        <v>0</v>
      </c>
      <c r="AU719" s="12">
        <v>338591</v>
      </c>
      <c r="AV719" s="12">
        <v>0</v>
      </c>
      <c r="AW719" s="12">
        <f t="shared" si="145"/>
        <v>414791</v>
      </c>
    </row>
    <row r="720" spans="1:49">
      <c r="A720" s="48"/>
      <c r="B720" s="42"/>
      <c r="C720" s="42"/>
      <c r="D720" s="42"/>
      <c r="E720" s="531"/>
      <c r="F720" s="50"/>
      <c r="G720" s="50"/>
      <c r="H720" s="50"/>
      <c r="I720" s="42"/>
    </row>
    <row r="721" spans="1:49">
      <c r="A721" s="48"/>
      <c r="B721" s="42"/>
      <c r="C721" s="42"/>
      <c r="D721" s="42"/>
      <c r="E721" s="531"/>
      <c r="F721" s="50"/>
      <c r="G721" s="50"/>
      <c r="H721" s="50"/>
      <c r="I721" s="146" t="s">
        <v>970</v>
      </c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/>
      <c r="AG721" s="16"/>
      <c r="AH721" s="16"/>
      <c r="AI721" s="16"/>
      <c r="AJ721" s="16"/>
      <c r="AK721" s="16"/>
      <c r="AL721" s="16"/>
      <c r="AM721" s="16"/>
      <c r="AN721" s="16"/>
      <c r="AO721" s="16"/>
      <c r="AP721" s="16"/>
      <c r="AQ721" s="16"/>
      <c r="AR721" s="16"/>
      <c r="AS721" s="16"/>
      <c r="AT721" s="16"/>
      <c r="AU721" s="16"/>
      <c r="AV721" s="16"/>
      <c r="AW721" s="16"/>
    </row>
    <row r="722" spans="1:49" ht="13.5" thickBot="1">
      <c r="A722" s="48"/>
      <c r="B722" s="42"/>
      <c r="C722" s="42"/>
      <c r="D722" s="42"/>
      <c r="E722" s="531"/>
      <c r="F722" s="50"/>
      <c r="G722" s="50"/>
      <c r="H722" s="50"/>
      <c r="I722" s="146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</row>
    <row r="723" spans="1:49" ht="35.25" customHeight="1" thickTop="1" thickBot="1">
      <c r="A723" s="48"/>
      <c r="B723" s="42"/>
      <c r="C723" s="42"/>
      <c r="D723" s="42"/>
      <c r="E723" s="531"/>
      <c r="F723" s="50"/>
      <c r="G723" s="50"/>
      <c r="H723" s="50"/>
      <c r="I723" s="5" t="s">
        <v>2331</v>
      </c>
      <c r="J723" s="364" t="s">
        <v>2891</v>
      </c>
      <c r="K723" s="364" t="s">
        <v>2879</v>
      </c>
      <c r="L723" s="364" t="s">
        <v>2880</v>
      </c>
      <c r="M723" s="364" t="s">
        <v>2881</v>
      </c>
      <c r="N723" s="364" t="s">
        <v>2882</v>
      </c>
      <c r="O723" s="364" t="s">
        <v>2883</v>
      </c>
      <c r="P723" s="364" t="s">
        <v>2884</v>
      </c>
      <c r="Q723" s="364" t="s">
        <v>2885</v>
      </c>
      <c r="R723" s="364" t="s">
        <v>2886</v>
      </c>
      <c r="S723" s="364" t="s">
        <v>2887</v>
      </c>
      <c r="T723" s="364" t="s">
        <v>2888</v>
      </c>
      <c r="U723" s="364" t="s">
        <v>2889</v>
      </c>
      <c r="V723" s="364" t="s">
        <v>2890</v>
      </c>
      <c r="W723" s="365" t="s">
        <v>2893</v>
      </c>
      <c r="X723" s="365" t="s">
        <v>2879</v>
      </c>
      <c r="Y723" s="365" t="s">
        <v>2880</v>
      </c>
      <c r="Z723" s="365" t="s">
        <v>2881</v>
      </c>
      <c r="AA723" s="365" t="s">
        <v>2882</v>
      </c>
      <c r="AB723" s="365" t="s">
        <v>2883</v>
      </c>
      <c r="AC723" s="365" t="s">
        <v>2884</v>
      </c>
      <c r="AD723" s="365" t="s">
        <v>2885</v>
      </c>
      <c r="AE723" s="365" t="s">
        <v>2886</v>
      </c>
      <c r="AF723" s="365" t="s">
        <v>2887</v>
      </c>
      <c r="AG723" s="365" t="s">
        <v>2888</v>
      </c>
      <c r="AH723" s="365" t="s">
        <v>2889</v>
      </c>
      <c r="AI723" s="365" t="s">
        <v>2890</v>
      </c>
      <c r="AJ723" s="366" t="s">
        <v>2892</v>
      </c>
      <c r="AK723" s="366" t="s">
        <v>2879</v>
      </c>
      <c r="AL723" s="366" t="s">
        <v>2880</v>
      </c>
      <c r="AM723" s="366" t="s">
        <v>2881</v>
      </c>
      <c r="AN723" s="366" t="s">
        <v>2882</v>
      </c>
      <c r="AO723" s="366" t="s">
        <v>2883</v>
      </c>
      <c r="AP723" s="366" t="s">
        <v>2884</v>
      </c>
      <c r="AQ723" s="366" t="s">
        <v>2885</v>
      </c>
      <c r="AR723" s="366" t="s">
        <v>2886</v>
      </c>
      <c r="AS723" s="366" t="s">
        <v>2887</v>
      </c>
      <c r="AT723" s="366" t="s">
        <v>2888</v>
      </c>
      <c r="AU723" s="366" t="s">
        <v>2889</v>
      </c>
      <c r="AV723" s="366" t="s">
        <v>2890</v>
      </c>
      <c r="AW723" s="368" t="s">
        <v>2895</v>
      </c>
    </row>
    <row r="724" spans="1:49">
      <c r="A724" s="48"/>
      <c r="B724" s="42"/>
      <c r="C724" s="42"/>
      <c r="D724" s="42"/>
      <c r="E724" s="531"/>
      <c r="F724" s="50"/>
      <c r="G724" s="50"/>
      <c r="H724" s="50"/>
      <c r="I724" s="34"/>
      <c r="J724" s="202" t="s">
        <v>1224</v>
      </c>
      <c r="K724" s="202">
        <v>1</v>
      </c>
      <c r="L724" s="202">
        <v>2</v>
      </c>
      <c r="M724" s="202">
        <v>3</v>
      </c>
      <c r="N724" s="202">
        <v>4</v>
      </c>
      <c r="O724" s="202">
        <v>5</v>
      </c>
      <c r="P724" s="202">
        <v>6</v>
      </c>
      <c r="Q724" s="202">
        <v>7</v>
      </c>
      <c r="R724" s="202">
        <v>8</v>
      </c>
      <c r="S724" s="202">
        <v>9</v>
      </c>
      <c r="T724" s="202">
        <v>10</v>
      </c>
      <c r="U724" s="202">
        <v>13</v>
      </c>
      <c r="V724" s="202">
        <v>14</v>
      </c>
      <c r="W724" s="202" t="s">
        <v>1224</v>
      </c>
      <c r="X724" s="202">
        <v>1</v>
      </c>
      <c r="Y724" s="202">
        <v>2</v>
      </c>
      <c r="Z724" s="202">
        <v>3</v>
      </c>
      <c r="AA724" s="202">
        <v>4</v>
      </c>
      <c r="AB724" s="202">
        <v>5</v>
      </c>
      <c r="AC724" s="202">
        <v>6</v>
      </c>
      <c r="AD724" s="202">
        <v>7</v>
      </c>
      <c r="AE724" s="202">
        <v>8</v>
      </c>
      <c r="AF724" s="202">
        <v>9</v>
      </c>
      <c r="AG724" s="202">
        <v>10</v>
      </c>
      <c r="AH724" s="202">
        <v>13</v>
      </c>
      <c r="AI724" s="202">
        <v>14</v>
      </c>
      <c r="AJ724" s="202" t="s">
        <v>1224</v>
      </c>
      <c r="AK724" s="202">
        <v>1</v>
      </c>
      <c r="AL724" s="202">
        <v>2</v>
      </c>
      <c r="AM724" s="202">
        <v>3</v>
      </c>
      <c r="AN724" s="202">
        <v>4</v>
      </c>
      <c r="AO724" s="202">
        <v>5</v>
      </c>
      <c r="AP724" s="202">
        <v>6</v>
      </c>
      <c r="AQ724" s="202">
        <v>7</v>
      </c>
      <c r="AR724" s="202">
        <v>8</v>
      </c>
      <c r="AS724" s="202">
        <v>9</v>
      </c>
      <c r="AT724" s="202">
        <v>10</v>
      </c>
      <c r="AU724" s="202">
        <v>13</v>
      </c>
      <c r="AV724" s="202">
        <v>14</v>
      </c>
      <c r="AW724" s="202">
        <v>15</v>
      </c>
    </row>
    <row r="725" spans="1:49">
      <c r="A725" s="48"/>
      <c r="B725" s="42"/>
      <c r="C725" s="42"/>
      <c r="D725" s="42"/>
      <c r="E725" s="531"/>
      <c r="F725" s="50"/>
      <c r="G725" s="50"/>
      <c r="H725" s="50"/>
      <c r="I725" s="276" t="s">
        <v>2345</v>
      </c>
      <c r="J725" s="277">
        <f>SUM(J719)</f>
        <v>173200</v>
      </c>
      <c r="K725" s="277">
        <f t="shared" ref="K725:AT725" si="178">SUM(K719)</f>
        <v>0</v>
      </c>
      <c r="L725" s="277">
        <f t="shared" si="178"/>
        <v>3200</v>
      </c>
      <c r="M725" s="277">
        <f t="shared" si="178"/>
        <v>6000</v>
      </c>
      <c r="N725" s="277">
        <f t="shared" si="178"/>
        <v>10000</v>
      </c>
      <c r="O725" s="277">
        <f t="shared" si="178"/>
        <v>20000</v>
      </c>
      <c r="P725" s="277">
        <f t="shared" si="178"/>
        <v>0</v>
      </c>
      <c r="Q725" s="277">
        <f t="shared" si="178"/>
        <v>37000</v>
      </c>
      <c r="R725" s="277">
        <f t="shared" si="178"/>
        <v>0</v>
      </c>
      <c r="S725" s="277">
        <f t="shared" si="178"/>
        <v>0</v>
      </c>
      <c r="T725" s="277">
        <f t="shared" si="178"/>
        <v>0</v>
      </c>
      <c r="U725" s="277">
        <v>76200</v>
      </c>
      <c r="V725" s="277">
        <v>97000</v>
      </c>
      <c r="W725" s="277">
        <f>SUM(W719)</f>
        <v>0</v>
      </c>
      <c r="X725" s="277">
        <f t="shared" si="178"/>
        <v>0</v>
      </c>
      <c r="Y725" s="277">
        <f t="shared" si="178"/>
        <v>0</v>
      </c>
      <c r="Z725" s="277">
        <f t="shared" si="178"/>
        <v>0</v>
      </c>
      <c r="AA725" s="277">
        <f t="shared" si="178"/>
        <v>0</v>
      </c>
      <c r="AB725" s="277">
        <f t="shared" si="178"/>
        <v>0</v>
      </c>
      <c r="AC725" s="277">
        <f t="shared" si="178"/>
        <v>0</v>
      </c>
      <c r="AD725" s="277">
        <f t="shared" si="178"/>
        <v>0</v>
      </c>
      <c r="AE725" s="277">
        <f t="shared" si="178"/>
        <v>0</v>
      </c>
      <c r="AF725" s="277">
        <f t="shared" si="178"/>
        <v>0</v>
      </c>
      <c r="AG725" s="277">
        <f t="shared" si="178"/>
        <v>0</v>
      </c>
      <c r="AH725" s="277">
        <v>0</v>
      </c>
      <c r="AI725" s="277">
        <v>0</v>
      </c>
      <c r="AJ725" s="277">
        <f>SUM(AJ719)</f>
        <v>338591</v>
      </c>
      <c r="AK725" s="277">
        <f t="shared" si="178"/>
        <v>0</v>
      </c>
      <c r="AL725" s="277">
        <f t="shared" si="178"/>
        <v>338591</v>
      </c>
      <c r="AM725" s="277">
        <f t="shared" si="178"/>
        <v>0</v>
      </c>
      <c r="AN725" s="277">
        <f t="shared" si="178"/>
        <v>0</v>
      </c>
      <c r="AO725" s="277">
        <f t="shared" si="178"/>
        <v>0</v>
      </c>
      <c r="AP725" s="277">
        <f t="shared" si="178"/>
        <v>0</v>
      </c>
      <c r="AQ725" s="277">
        <f t="shared" si="178"/>
        <v>0</v>
      </c>
      <c r="AR725" s="277">
        <f t="shared" si="178"/>
        <v>0</v>
      </c>
      <c r="AS725" s="277">
        <f t="shared" si="178"/>
        <v>0</v>
      </c>
      <c r="AT725" s="277">
        <f t="shared" si="178"/>
        <v>0</v>
      </c>
      <c r="AU725" s="277">
        <v>338591</v>
      </c>
      <c r="AV725" s="277">
        <v>0</v>
      </c>
      <c r="AW725" s="277">
        <f>U725+AH725+AU725</f>
        <v>414791</v>
      </c>
    </row>
    <row r="726" spans="1:49">
      <c r="A726" s="48"/>
      <c r="B726" s="42"/>
      <c r="C726" s="42"/>
      <c r="D726" s="42"/>
      <c r="E726" s="531"/>
      <c r="F726" s="50"/>
      <c r="G726" s="50"/>
      <c r="H726" s="50"/>
      <c r="I726" s="276"/>
      <c r="J726" s="277"/>
      <c r="K726" s="277"/>
      <c r="L726" s="277"/>
      <c r="M726" s="277"/>
      <c r="N726" s="277"/>
      <c r="O726" s="277"/>
      <c r="P726" s="277"/>
      <c r="Q726" s="277"/>
      <c r="R726" s="277"/>
      <c r="S726" s="277"/>
      <c r="T726" s="277"/>
      <c r="U726" s="277">
        <v>0</v>
      </c>
      <c r="V726" s="277">
        <v>0</v>
      </c>
      <c r="W726" s="277"/>
      <c r="X726" s="277"/>
      <c r="Y726" s="277"/>
      <c r="Z726" s="277"/>
      <c r="AA726" s="277"/>
      <c r="AB726" s="277"/>
      <c r="AC726" s="277"/>
      <c r="AD726" s="277"/>
      <c r="AE726" s="277"/>
      <c r="AF726" s="277"/>
      <c r="AG726" s="277"/>
      <c r="AH726" s="277">
        <v>0</v>
      </c>
      <c r="AI726" s="277">
        <v>0</v>
      </c>
      <c r="AJ726" s="277"/>
      <c r="AK726" s="277"/>
      <c r="AL726" s="277"/>
      <c r="AM726" s="277"/>
      <c r="AN726" s="277"/>
      <c r="AO726" s="277"/>
      <c r="AP726" s="277"/>
      <c r="AQ726" s="277"/>
      <c r="AR726" s="277"/>
      <c r="AS726" s="277"/>
      <c r="AT726" s="277"/>
      <c r="AU726" s="277">
        <v>0</v>
      </c>
      <c r="AV726" s="277">
        <v>0</v>
      </c>
      <c r="AW726" s="277">
        <f>U726+AH726+AU726</f>
        <v>0</v>
      </c>
    </row>
    <row r="727" spans="1:49">
      <c r="A727" s="48"/>
      <c r="B727" s="42"/>
      <c r="C727" s="42"/>
      <c r="D727" s="42"/>
      <c r="E727" s="531"/>
      <c r="F727" s="50"/>
      <c r="G727" s="50"/>
      <c r="H727" s="50"/>
      <c r="I727" s="276"/>
      <c r="J727" s="277"/>
      <c r="K727" s="277"/>
      <c r="L727" s="277"/>
      <c r="M727" s="277"/>
      <c r="N727" s="277"/>
      <c r="O727" s="277"/>
      <c r="P727" s="277"/>
      <c r="Q727" s="277"/>
      <c r="R727" s="277"/>
      <c r="S727" s="277"/>
      <c r="T727" s="277"/>
      <c r="U727" s="277">
        <v>0</v>
      </c>
      <c r="V727" s="277">
        <v>0</v>
      </c>
      <c r="W727" s="277"/>
      <c r="X727" s="277"/>
      <c r="Y727" s="277"/>
      <c r="Z727" s="277"/>
      <c r="AA727" s="277"/>
      <c r="AB727" s="277"/>
      <c r="AC727" s="277"/>
      <c r="AD727" s="277"/>
      <c r="AE727" s="277"/>
      <c r="AF727" s="277"/>
      <c r="AG727" s="277"/>
      <c r="AH727" s="277">
        <v>0</v>
      </c>
      <c r="AI727" s="277">
        <v>0</v>
      </c>
      <c r="AJ727" s="277"/>
      <c r="AK727" s="277"/>
      <c r="AL727" s="277"/>
      <c r="AM727" s="277"/>
      <c r="AN727" s="277"/>
      <c r="AO727" s="277"/>
      <c r="AP727" s="277"/>
      <c r="AQ727" s="277"/>
      <c r="AR727" s="277"/>
      <c r="AS727" s="277"/>
      <c r="AT727" s="277"/>
      <c r="AU727" s="277">
        <v>0</v>
      </c>
      <c r="AV727" s="277">
        <v>0</v>
      </c>
      <c r="AW727" s="277">
        <f>U727+AH727+AU727</f>
        <v>0</v>
      </c>
    </row>
    <row r="728" spans="1:49">
      <c r="A728" s="48"/>
      <c r="B728" s="42"/>
      <c r="C728" s="42"/>
      <c r="D728" s="42"/>
      <c r="E728" s="531"/>
      <c r="F728" s="50"/>
      <c r="G728" s="50"/>
      <c r="H728" s="50"/>
      <c r="I728" s="276"/>
      <c r="J728" s="277"/>
      <c r="K728" s="277"/>
      <c r="L728" s="277"/>
      <c r="M728" s="277"/>
      <c r="N728" s="277"/>
      <c r="O728" s="277"/>
      <c r="P728" s="277"/>
      <c r="Q728" s="277"/>
      <c r="R728" s="277"/>
      <c r="S728" s="277"/>
      <c r="T728" s="277"/>
      <c r="U728" s="277">
        <v>0</v>
      </c>
      <c r="V728" s="277">
        <v>0</v>
      </c>
      <c r="W728" s="277"/>
      <c r="X728" s="277"/>
      <c r="Y728" s="277"/>
      <c r="Z728" s="277"/>
      <c r="AA728" s="277"/>
      <c r="AB728" s="277"/>
      <c r="AC728" s="277"/>
      <c r="AD728" s="277"/>
      <c r="AE728" s="277"/>
      <c r="AF728" s="277"/>
      <c r="AG728" s="277"/>
      <c r="AH728" s="277">
        <v>0</v>
      </c>
      <c r="AI728" s="277">
        <v>0</v>
      </c>
      <c r="AJ728" s="277"/>
      <c r="AK728" s="277"/>
      <c r="AL728" s="277"/>
      <c r="AM728" s="277"/>
      <c r="AN728" s="277"/>
      <c r="AO728" s="277"/>
      <c r="AP728" s="277"/>
      <c r="AQ728" s="277"/>
      <c r="AR728" s="277"/>
      <c r="AS728" s="277"/>
      <c r="AT728" s="277"/>
      <c r="AU728" s="277">
        <v>0</v>
      </c>
      <c r="AV728" s="277">
        <v>0</v>
      </c>
      <c r="AW728" s="277">
        <f>U728+AH728+AU728</f>
        <v>0</v>
      </c>
    </row>
    <row r="729" spans="1:49">
      <c r="A729" s="48"/>
      <c r="B729" s="42"/>
      <c r="C729" s="42"/>
      <c r="D729" s="42"/>
      <c r="E729" s="531"/>
      <c r="F729" s="50"/>
      <c r="G729" s="50"/>
      <c r="H729" s="50"/>
      <c r="I729" s="276" t="s">
        <v>1631</v>
      </c>
      <c r="J729" s="277">
        <f>SUM(J725:J728)</f>
        <v>173200</v>
      </c>
      <c r="K729" s="277">
        <f t="shared" ref="K729:AT729" si="179">SUM(K725:K728)</f>
        <v>0</v>
      </c>
      <c r="L729" s="277">
        <f t="shared" si="179"/>
        <v>3200</v>
      </c>
      <c r="M729" s="277">
        <f t="shared" si="179"/>
        <v>6000</v>
      </c>
      <c r="N729" s="277">
        <f t="shared" si="179"/>
        <v>10000</v>
      </c>
      <c r="O729" s="277">
        <f t="shared" si="179"/>
        <v>20000</v>
      </c>
      <c r="P729" s="277">
        <f t="shared" si="179"/>
        <v>0</v>
      </c>
      <c r="Q729" s="277">
        <f t="shared" si="179"/>
        <v>37000</v>
      </c>
      <c r="R729" s="277">
        <f t="shared" si="179"/>
        <v>0</v>
      </c>
      <c r="S729" s="277">
        <f t="shared" si="179"/>
        <v>0</v>
      </c>
      <c r="T729" s="277">
        <f t="shared" si="179"/>
        <v>0</v>
      </c>
      <c r="U729" s="277">
        <v>76200</v>
      </c>
      <c r="V729" s="277">
        <v>97000</v>
      </c>
      <c r="W729" s="277">
        <f>SUM(W725:W728)</f>
        <v>0</v>
      </c>
      <c r="X729" s="277">
        <f t="shared" si="179"/>
        <v>0</v>
      </c>
      <c r="Y729" s="277">
        <f t="shared" si="179"/>
        <v>0</v>
      </c>
      <c r="Z729" s="277">
        <f t="shared" si="179"/>
        <v>0</v>
      </c>
      <c r="AA729" s="277">
        <f t="shared" si="179"/>
        <v>0</v>
      </c>
      <c r="AB729" s="277">
        <f t="shared" si="179"/>
        <v>0</v>
      </c>
      <c r="AC729" s="277">
        <f t="shared" si="179"/>
        <v>0</v>
      </c>
      <c r="AD729" s="277">
        <f t="shared" si="179"/>
        <v>0</v>
      </c>
      <c r="AE729" s="277">
        <f t="shared" si="179"/>
        <v>0</v>
      </c>
      <c r="AF729" s="277">
        <f t="shared" si="179"/>
        <v>0</v>
      </c>
      <c r="AG729" s="277">
        <f t="shared" si="179"/>
        <v>0</v>
      </c>
      <c r="AH729" s="277">
        <v>0</v>
      </c>
      <c r="AI729" s="277">
        <v>0</v>
      </c>
      <c r="AJ729" s="277">
        <f>SUM(AJ725:AJ728)</f>
        <v>338591</v>
      </c>
      <c r="AK729" s="277">
        <f t="shared" si="179"/>
        <v>0</v>
      </c>
      <c r="AL729" s="277">
        <f t="shared" si="179"/>
        <v>338591</v>
      </c>
      <c r="AM729" s="277">
        <f t="shared" si="179"/>
        <v>0</v>
      </c>
      <c r="AN729" s="277">
        <f t="shared" si="179"/>
        <v>0</v>
      </c>
      <c r="AO729" s="277">
        <f t="shared" si="179"/>
        <v>0</v>
      </c>
      <c r="AP729" s="277">
        <f t="shared" si="179"/>
        <v>0</v>
      </c>
      <c r="AQ729" s="277">
        <f t="shared" si="179"/>
        <v>0</v>
      </c>
      <c r="AR729" s="277">
        <f t="shared" si="179"/>
        <v>0</v>
      </c>
      <c r="AS729" s="277">
        <f t="shared" si="179"/>
        <v>0</v>
      </c>
      <c r="AT729" s="277">
        <f t="shared" si="179"/>
        <v>0</v>
      </c>
      <c r="AU729" s="277">
        <v>338591</v>
      </c>
      <c r="AV729" s="277">
        <v>0</v>
      </c>
      <c r="AW729" s="277">
        <f>U729+AH729+AU729</f>
        <v>414791</v>
      </c>
    </row>
    <row r="730" spans="1:49">
      <c r="A730" s="48"/>
      <c r="B730" s="42"/>
      <c r="C730" s="42"/>
      <c r="D730" s="42"/>
      <c r="E730" s="531"/>
      <c r="F730" s="50"/>
      <c r="G730" s="50"/>
      <c r="H730" s="50"/>
      <c r="I730" s="146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  <c r="AS730" s="29"/>
      <c r="AT730" s="29"/>
      <c r="AU730" s="29"/>
      <c r="AV730" s="29"/>
      <c r="AW730" s="29"/>
    </row>
    <row r="731" spans="1:49">
      <c r="A731" s="48"/>
      <c r="B731" s="42"/>
      <c r="C731" s="42"/>
      <c r="D731" s="42"/>
      <c r="E731" s="531"/>
      <c r="F731" s="50"/>
      <c r="G731" s="50"/>
      <c r="H731" s="50"/>
      <c r="I731" s="14"/>
    </row>
    <row r="732" spans="1:49">
      <c r="A732" s="48"/>
      <c r="B732" s="42"/>
      <c r="C732" s="42"/>
      <c r="D732" s="42"/>
      <c r="E732" s="531"/>
      <c r="F732" s="50"/>
      <c r="G732" s="50"/>
      <c r="H732" s="50"/>
      <c r="I732" s="42"/>
    </row>
    <row r="733" spans="1:49">
      <c r="A733" s="48"/>
      <c r="B733" s="42"/>
      <c r="C733" s="42"/>
      <c r="D733" s="42"/>
      <c r="E733" s="531"/>
      <c r="F733" s="50"/>
      <c r="G733" s="50"/>
      <c r="H733" s="50"/>
      <c r="I733" s="42"/>
    </row>
    <row r="734" spans="1:49">
      <c r="A734" s="48"/>
      <c r="B734" s="42"/>
      <c r="C734" s="42"/>
      <c r="D734" s="42"/>
      <c r="E734" s="531"/>
      <c r="F734" s="50"/>
      <c r="G734" s="50"/>
      <c r="H734" s="50"/>
      <c r="I734" s="42"/>
    </row>
    <row r="735" spans="1:49">
      <c r="A735" s="48"/>
      <c r="B735" s="42"/>
      <c r="C735" s="42"/>
      <c r="D735" s="42"/>
      <c r="E735" s="531"/>
      <c r="F735" s="50"/>
      <c r="G735" s="50"/>
      <c r="H735" s="50"/>
      <c r="I735" s="42"/>
    </row>
    <row r="736" spans="1:49">
      <c r="A736" s="48"/>
      <c r="B736" s="42"/>
      <c r="C736" s="42"/>
      <c r="D736" s="42"/>
      <c r="E736" s="531"/>
      <c r="F736" s="50"/>
      <c r="G736" s="50"/>
      <c r="H736" s="50"/>
      <c r="I736" s="42"/>
    </row>
    <row r="737" spans="1:49">
      <c r="A737" s="48"/>
      <c r="B737" s="42"/>
      <c r="C737" s="42"/>
      <c r="D737" s="42"/>
      <c r="E737" s="531"/>
      <c r="F737" s="50"/>
      <c r="G737" s="50"/>
      <c r="H737" s="50"/>
      <c r="I737" s="42"/>
    </row>
    <row r="738" spans="1:49">
      <c r="A738" s="48"/>
      <c r="B738" s="42"/>
      <c r="C738" s="42"/>
      <c r="D738" s="42"/>
      <c r="E738" s="531"/>
      <c r="F738" s="50"/>
      <c r="G738" s="50"/>
      <c r="H738" s="50"/>
      <c r="I738" s="42"/>
    </row>
    <row r="739" spans="1:49">
      <c r="A739" s="48"/>
      <c r="B739" s="42"/>
      <c r="C739" s="42"/>
      <c r="D739" s="42"/>
      <c r="E739" s="531"/>
      <c r="F739" s="50"/>
      <c r="G739" s="50"/>
      <c r="H739" s="50"/>
      <c r="I739" s="42"/>
    </row>
    <row r="740" spans="1:49">
      <c r="A740" s="48"/>
      <c r="B740" s="42"/>
      <c r="C740" s="42"/>
      <c r="D740" s="42"/>
      <c r="E740" s="531"/>
      <c r="F740" s="50"/>
      <c r="G740" s="50"/>
      <c r="H740" s="50"/>
      <c r="I740" s="42"/>
    </row>
    <row r="741" spans="1:49">
      <c r="A741" s="48"/>
      <c r="B741" s="42"/>
      <c r="C741" s="42"/>
      <c r="D741" s="42"/>
      <c r="E741" s="531"/>
      <c r="F741" s="50"/>
      <c r="G741" s="50"/>
      <c r="H741" s="50"/>
      <c r="I741" s="42"/>
    </row>
    <row r="742" spans="1:49">
      <c r="A742" s="48"/>
      <c r="B742" s="42"/>
      <c r="C742" s="42"/>
      <c r="D742" s="42"/>
      <c r="E742" s="531"/>
      <c r="F742" s="50"/>
      <c r="G742" s="50"/>
      <c r="H742" s="50"/>
      <c r="I742" s="42"/>
    </row>
    <row r="743" spans="1:49">
      <c r="A743" s="48"/>
      <c r="B743" s="42"/>
      <c r="C743" s="42"/>
      <c r="D743" s="42"/>
      <c r="E743" s="531"/>
      <c r="F743" s="50"/>
      <c r="G743" s="50"/>
      <c r="H743" s="50"/>
      <c r="I743" s="42"/>
    </row>
    <row r="744" spans="1:49" ht="13.5" thickBot="1">
      <c r="A744" s="78" t="s">
        <v>988</v>
      </c>
      <c r="B744" s="79"/>
      <c r="C744" s="79"/>
      <c r="D744" s="456"/>
      <c r="E744" s="535"/>
      <c r="F744" s="127"/>
      <c r="G744" s="127"/>
      <c r="H744" s="127"/>
      <c r="I744" s="79"/>
    </row>
    <row r="745" spans="1:49" s="151" customFormat="1" ht="36" customHeight="1" thickTop="1" thickBot="1">
      <c r="A745" s="147" t="s">
        <v>2079</v>
      </c>
      <c r="B745" s="5" t="s">
        <v>2080</v>
      </c>
      <c r="C745" s="5" t="s">
        <v>1335</v>
      </c>
      <c r="D745" s="450"/>
      <c r="E745" s="148" t="s">
        <v>1570</v>
      </c>
      <c r="F745" s="149" t="s">
        <v>1438</v>
      </c>
      <c r="G745" s="149"/>
      <c r="H745" s="149" t="s">
        <v>2332</v>
      </c>
      <c r="I745" s="5" t="s">
        <v>856</v>
      </c>
      <c r="J745" s="364" t="s">
        <v>2891</v>
      </c>
      <c r="K745" s="364" t="s">
        <v>2879</v>
      </c>
      <c r="L745" s="364" t="s">
        <v>2880</v>
      </c>
      <c r="M745" s="364" t="s">
        <v>2881</v>
      </c>
      <c r="N745" s="364" t="s">
        <v>2882</v>
      </c>
      <c r="O745" s="364" t="s">
        <v>2883</v>
      </c>
      <c r="P745" s="364" t="s">
        <v>2884</v>
      </c>
      <c r="Q745" s="364" t="s">
        <v>2885</v>
      </c>
      <c r="R745" s="364" t="s">
        <v>2886</v>
      </c>
      <c r="S745" s="364" t="s">
        <v>2887</v>
      </c>
      <c r="T745" s="364" t="s">
        <v>2888</v>
      </c>
      <c r="U745" s="364" t="s">
        <v>2889</v>
      </c>
      <c r="V745" s="364" t="s">
        <v>2890</v>
      </c>
      <c r="W745" s="365" t="s">
        <v>2893</v>
      </c>
      <c r="X745" s="365" t="s">
        <v>2879</v>
      </c>
      <c r="Y745" s="365" t="s">
        <v>2880</v>
      </c>
      <c r="Z745" s="365" t="s">
        <v>2881</v>
      </c>
      <c r="AA745" s="365" t="s">
        <v>2882</v>
      </c>
      <c r="AB745" s="365" t="s">
        <v>2883</v>
      </c>
      <c r="AC745" s="365" t="s">
        <v>2884</v>
      </c>
      <c r="AD745" s="365" t="s">
        <v>2885</v>
      </c>
      <c r="AE745" s="365" t="s">
        <v>2886</v>
      </c>
      <c r="AF745" s="365" t="s">
        <v>2887</v>
      </c>
      <c r="AG745" s="365" t="s">
        <v>2888</v>
      </c>
      <c r="AH745" s="365" t="s">
        <v>2889</v>
      </c>
      <c r="AI745" s="365" t="s">
        <v>2890</v>
      </c>
      <c r="AJ745" s="366" t="s">
        <v>2892</v>
      </c>
      <c r="AK745" s="366" t="s">
        <v>2879</v>
      </c>
      <c r="AL745" s="366" t="s">
        <v>2880</v>
      </c>
      <c r="AM745" s="366" t="s">
        <v>2881</v>
      </c>
      <c r="AN745" s="366" t="s">
        <v>2882</v>
      </c>
      <c r="AO745" s="366" t="s">
        <v>2883</v>
      </c>
      <c r="AP745" s="366" t="s">
        <v>2884</v>
      </c>
      <c r="AQ745" s="366" t="s">
        <v>2885</v>
      </c>
      <c r="AR745" s="366" t="s">
        <v>2886</v>
      </c>
      <c r="AS745" s="366" t="s">
        <v>2887</v>
      </c>
      <c r="AT745" s="366" t="s">
        <v>2888</v>
      </c>
      <c r="AU745" s="366" t="s">
        <v>2889</v>
      </c>
      <c r="AV745" s="366" t="s">
        <v>2890</v>
      </c>
      <c r="AW745" s="368" t="s">
        <v>2895</v>
      </c>
    </row>
    <row r="746" spans="1:49">
      <c r="A746" s="33"/>
      <c r="B746" s="34"/>
      <c r="C746" s="34"/>
      <c r="D746" s="34"/>
      <c r="E746" s="35"/>
      <c r="F746" s="36"/>
      <c r="G746" s="36"/>
      <c r="H746" s="36"/>
      <c r="I746" s="34"/>
      <c r="J746" s="202" t="s">
        <v>1224</v>
      </c>
      <c r="K746" s="202">
        <v>1</v>
      </c>
      <c r="L746" s="202">
        <v>2</v>
      </c>
      <c r="M746" s="202">
        <v>3</v>
      </c>
      <c r="N746" s="202">
        <v>4</v>
      </c>
      <c r="O746" s="202">
        <v>5</v>
      </c>
      <c r="P746" s="202">
        <v>6</v>
      </c>
      <c r="Q746" s="202">
        <v>7</v>
      </c>
      <c r="R746" s="202">
        <v>8</v>
      </c>
      <c r="S746" s="202">
        <v>9</v>
      </c>
      <c r="T746" s="202">
        <v>10</v>
      </c>
      <c r="U746" s="202">
        <v>13</v>
      </c>
      <c r="V746" s="202">
        <v>14</v>
      </c>
      <c r="W746" s="202" t="s">
        <v>1224</v>
      </c>
      <c r="X746" s="202">
        <v>1</v>
      </c>
      <c r="Y746" s="202">
        <v>2</v>
      </c>
      <c r="Z746" s="202">
        <v>3</v>
      </c>
      <c r="AA746" s="202">
        <v>4</v>
      </c>
      <c r="AB746" s="202">
        <v>5</v>
      </c>
      <c r="AC746" s="202">
        <v>6</v>
      </c>
      <c r="AD746" s="202">
        <v>7</v>
      </c>
      <c r="AE746" s="202">
        <v>8</v>
      </c>
      <c r="AF746" s="202">
        <v>9</v>
      </c>
      <c r="AG746" s="202">
        <v>10</v>
      </c>
      <c r="AH746" s="202">
        <v>13</v>
      </c>
      <c r="AI746" s="202">
        <v>14</v>
      </c>
      <c r="AJ746" s="202" t="s">
        <v>1224</v>
      </c>
      <c r="AK746" s="202">
        <v>1</v>
      </c>
      <c r="AL746" s="202">
        <v>2</v>
      </c>
      <c r="AM746" s="202">
        <v>3</v>
      </c>
      <c r="AN746" s="202">
        <v>4</v>
      </c>
      <c r="AO746" s="202">
        <v>5</v>
      </c>
      <c r="AP746" s="202">
        <v>6</v>
      </c>
      <c r="AQ746" s="202">
        <v>7</v>
      </c>
      <c r="AR746" s="202">
        <v>8</v>
      </c>
      <c r="AS746" s="202">
        <v>9</v>
      </c>
      <c r="AT746" s="202">
        <v>10</v>
      </c>
      <c r="AU746" s="202">
        <v>13</v>
      </c>
      <c r="AV746" s="202">
        <v>14</v>
      </c>
      <c r="AW746" s="202">
        <v>15</v>
      </c>
    </row>
    <row r="747" spans="1:49">
      <c r="A747" s="37"/>
      <c r="B747" s="38"/>
      <c r="C747" s="38"/>
      <c r="D747" s="38"/>
      <c r="E747" s="60"/>
      <c r="F747" s="61"/>
      <c r="G747" s="61"/>
      <c r="H747" s="61"/>
      <c r="I747" s="38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  <c r="Z747" s="62"/>
      <c r="AA747" s="62"/>
      <c r="AB747" s="62"/>
      <c r="AC747" s="62"/>
      <c r="AD747" s="62"/>
      <c r="AE747" s="62"/>
      <c r="AF747" s="62"/>
      <c r="AG747" s="62"/>
      <c r="AH747" s="62"/>
      <c r="AI747" s="62"/>
      <c r="AJ747" s="62"/>
      <c r="AK747" s="62"/>
      <c r="AL747" s="62"/>
      <c r="AM747" s="62"/>
      <c r="AN747" s="62"/>
      <c r="AO747" s="62"/>
      <c r="AP747" s="62"/>
      <c r="AQ747" s="62"/>
      <c r="AR747" s="62"/>
      <c r="AS747" s="62"/>
      <c r="AT747" s="62"/>
      <c r="AU747" s="62"/>
      <c r="AV747" s="62"/>
      <c r="AW747" s="62"/>
    </row>
    <row r="748" spans="1:49">
      <c r="A748" s="41" t="s">
        <v>1676</v>
      </c>
      <c r="B748" s="1" t="s">
        <v>1030</v>
      </c>
      <c r="C748" s="1" t="s">
        <v>1549</v>
      </c>
      <c r="D748" s="451"/>
      <c r="E748" s="531"/>
      <c r="F748" s="50"/>
      <c r="G748" s="50"/>
      <c r="H748" s="50"/>
      <c r="I748" s="1" t="s">
        <v>1303</v>
      </c>
    </row>
    <row r="749" spans="1:49">
      <c r="A749" s="48"/>
      <c r="B749" s="1"/>
      <c r="C749" s="1"/>
      <c r="D749" s="369"/>
      <c r="E749" s="531"/>
      <c r="F749" s="50"/>
      <c r="G749" s="50"/>
      <c r="H749" s="50"/>
      <c r="I749" s="1"/>
    </row>
    <row r="750" spans="1:49">
      <c r="A750" s="48"/>
      <c r="B750" s="42"/>
      <c r="C750" s="42"/>
      <c r="D750" s="42"/>
      <c r="E750" s="531"/>
      <c r="F750" s="50"/>
      <c r="G750" s="50"/>
      <c r="H750" s="50"/>
      <c r="I750" s="49" t="s">
        <v>1559</v>
      </c>
      <c r="J750" s="12">
        <f>SUM(J751,J759,J761)</f>
        <v>10000</v>
      </c>
      <c r="K750" s="12">
        <f t="shared" ref="K750:AT750" si="180">SUM(K751,K759,K761)</f>
        <v>0</v>
      </c>
      <c r="L750" s="12">
        <f t="shared" si="180"/>
        <v>0</v>
      </c>
      <c r="M750" s="12">
        <f t="shared" si="180"/>
        <v>0</v>
      </c>
      <c r="N750" s="12">
        <f t="shared" si="180"/>
        <v>0</v>
      </c>
      <c r="O750" s="12">
        <f t="shared" si="180"/>
        <v>0</v>
      </c>
      <c r="P750" s="12">
        <f t="shared" si="180"/>
        <v>0</v>
      </c>
      <c r="Q750" s="12">
        <f t="shared" si="180"/>
        <v>0</v>
      </c>
      <c r="R750" s="12">
        <f t="shared" si="180"/>
        <v>0</v>
      </c>
      <c r="S750" s="12">
        <f t="shared" si="180"/>
        <v>0</v>
      </c>
      <c r="T750" s="12">
        <f t="shared" si="180"/>
        <v>0</v>
      </c>
      <c r="U750" s="12">
        <v>0</v>
      </c>
      <c r="V750" s="12">
        <v>10000</v>
      </c>
      <c r="W750" s="12">
        <f>SUM(W751,W759,W761)</f>
        <v>0</v>
      </c>
      <c r="X750" s="12">
        <f t="shared" si="180"/>
        <v>0</v>
      </c>
      <c r="Y750" s="12">
        <f t="shared" si="180"/>
        <v>0</v>
      </c>
      <c r="Z750" s="12">
        <f t="shared" si="180"/>
        <v>0</v>
      </c>
      <c r="AA750" s="12">
        <f t="shared" si="180"/>
        <v>0</v>
      </c>
      <c r="AB750" s="12">
        <f t="shared" si="180"/>
        <v>0</v>
      </c>
      <c r="AC750" s="12">
        <f t="shared" si="180"/>
        <v>0</v>
      </c>
      <c r="AD750" s="12">
        <f t="shared" si="180"/>
        <v>0</v>
      </c>
      <c r="AE750" s="12">
        <f t="shared" si="180"/>
        <v>0</v>
      </c>
      <c r="AF750" s="12">
        <f t="shared" si="180"/>
        <v>0</v>
      </c>
      <c r="AG750" s="12">
        <f t="shared" si="180"/>
        <v>0</v>
      </c>
      <c r="AH750" s="12">
        <v>0</v>
      </c>
      <c r="AI750" s="12">
        <v>0</v>
      </c>
      <c r="AJ750" s="12">
        <f>SUM(AJ751,AJ759,AJ761)</f>
        <v>338591</v>
      </c>
      <c r="AK750" s="12">
        <f t="shared" si="180"/>
        <v>0</v>
      </c>
      <c r="AL750" s="12">
        <f t="shared" si="180"/>
        <v>338591</v>
      </c>
      <c r="AM750" s="12">
        <f t="shared" si="180"/>
        <v>0</v>
      </c>
      <c r="AN750" s="12">
        <f t="shared" si="180"/>
        <v>0</v>
      </c>
      <c r="AO750" s="12">
        <f t="shared" si="180"/>
        <v>0</v>
      </c>
      <c r="AP750" s="12">
        <f t="shared" si="180"/>
        <v>0</v>
      </c>
      <c r="AQ750" s="12">
        <f t="shared" si="180"/>
        <v>0</v>
      </c>
      <c r="AR750" s="12">
        <f t="shared" si="180"/>
        <v>0</v>
      </c>
      <c r="AS750" s="12">
        <f t="shared" si="180"/>
        <v>0</v>
      </c>
      <c r="AT750" s="12">
        <f t="shared" si="180"/>
        <v>0</v>
      </c>
      <c r="AU750" s="12">
        <v>338591</v>
      </c>
      <c r="AV750" s="12">
        <v>0</v>
      </c>
      <c r="AW750" s="12">
        <f t="shared" ref="AW750:AW782" si="181">U750+AH750+AU750</f>
        <v>338591</v>
      </c>
    </row>
    <row r="751" spans="1:49">
      <c r="A751" s="44" t="s">
        <v>1676</v>
      </c>
      <c r="B751" s="45" t="s">
        <v>1030</v>
      </c>
      <c r="C751" s="45" t="s">
        <v>1549</v>
      </c>
      <c r="D751" s="452" t="s">
        <v>2909</v>
      </c>
      <c r="E751" s="213" t="s">
        <v>771</v>
      </c>
      <c r="F751" s="65"/>
      <c r="G751" s="65"/>
      <c r="H751" s="65"/>
      <c r="I751" s="1" t="s">
        <v>1500</v>
      </c>
      <c r="J751" s="9">
        <f>SUM(J752:J753)</f>
        <v>0</v>
      </c>
      <c r="K751" s="9">
        <f t="shared" ref="K751:AT751" si="182">SUM(K752:K753)</f>
        <v>0</v>
      </c>
      <c r="L751" s="9">
        <f t="shared" si="182"/>
        <v>0</v>
      </c>
      <c r="M751" s="9">
        <f t="shared" si="182"/>
        <v>0</v>
      </c>
      <c r="N751" s="9">
        <f t="shared" si="182"/>
        <v>0</v>
      </c>
      <c r="O751" s="9">
        <f t="shared" si="182"/>
        <v>0</v>
      </c>
      <c r="P751" s="9">
        <f t="shared" si="182"/>
        <v>0</v>
      </c>
      <c r="Q751" s="9">
        <f t="shared" si="182"/>
        <v>0</v>
      </c>
      <c r="R751" s="9">
        <f t="shared" si="182"/>
        <v>0</v>
      </c>
      <c r="S751" s="9">
        <f t="shared" si="182"/>
        <v>0</v>
      </c>
      <c r="T751" s="9">
        <f t="shared" si="182"/>
        <v>0</v>
      </c>
      <c r="U751" s="9">
        <v>0</v>
      </c>
      <c r="V751" s="9">
        <v>0</v>
      </c>
      <c r="W751" s="9">
        <f>SUM(W752:W753)</f>
        <v>0</v>
      </c>
      <c r="X751" s="9">
        <f t="shared" si="182"/>
        <v>0</v>
      </c>
      <c r="Y751" s="9">
        <f t="shared" si="182"/>
        <v>0</v>
      </c>
      <c r="Z751" s="9">
        <f t="shared" si="182"/>
        <v>0</v>
      </c>
      <c r="AA751" s="9">
        <f t="shared" si="182"/>
        <v>0</v>
      </c>
      <c r="AB751" s="9">
        <f t="shared" si="182"/>
        <v>0</v>
      </c>
      <c r="AC751" s="9">
        <f t="shared" si="182"/>
        <v>0</v>
      </c>
      <c r="AD751" s="9">
        <f t="shared" si="182"/>
        <v>0</v>
      </c>
      <c r="AE751" s="9">
        <f t="shared" si="182"/>
        <v>0</v>
      </c>
      <c r="AF751" s="9">
        <f t="shared" si="182"/>
        <v>0</v>
      </c>
      <c r="AG751" s="9">
        <f t="shared" si="182"/>
        <v>0</v>
      </c>
      <c r="AH751" s="9">
        <v>0</v>
      </c>
      <c r="AI751" s="9">
        <v>0</v>
      </c>
      <c r="AJ751" s="9">
        <f>SUM(AJ752:AJ753)</f>
        <v>283190</v>
      </c>
      <c r="AK751" s="9">
        <f t="shared" si="182"/>
        <v>0</v>
      </c>
      <c r="AL751" s="9">
        <f t="shared" si="182"/>
        <v>283190</v>
      </c>
      <c r="AM751" s="9">
        <f t="shared" si="182"/>
        <v>0</v>
      </c>
      <c r="AN751" s="9">
        <f t="shared" si="182"/>
        <v>0</v>
      </c>
      <c r="AO751" s="9">
        <f t="shared" si="182"/>
        <v>0</v>
      </c>
      <c r="AP751" s="9">
        <f t="shared" si="182"/>
        <v>0</v>
      </c>
      <c r="AQ751" s="9">
        <f t="shared" si="182"/>
        <v>0</v>
      </c>
      <c r="AR751" s="9">
        <f t="shared" si="182"/>
        <v>0</v>
      </c>
      <c r="AS751" s="9">
        <f t="shared" si="182"/>
        <v>0</v>
      </c>
      <c r="AT751" s="9">
        <f t="shared" si="182"/>
        <v>0</v>
      </c>
      <c r="AU751" s="9">
        <v>283190</v>
      </c>
      <c r="AV751" s="9">
        <v>0</v>
      </c>
      <c r="AW751" s="9">
        <f t="shared" si="181"/>
        <v>283190</v>
      </c>
    </row>
    <row r="752" spans="1:49">
      <c r="A752" s="44" t="s">
        <v>1676</v>
      </c>
      <c r="B752" s="45" t="s">
        <v>1030</v>
      </c>
      <c r="C752" s="45" t="s">
        <v>1549</v>
      </c>
      <c r="D752" s="452" t="s">
        <v>2909</v>
      </c>
      <c r="E752" s="367" t="s">
        <v>834</v>
      </c>
      <c r="F752" s="50"/>
      <c r="G752" s="468" t="s">
        <v>3070</v>
      </c>
      <c r="H752" s="50" t="s">
        <v>2346</v>
      </c>
      <c r="I752" s="42" t="s">
        <v>1165</v>
      </c>
      <c r="J752" s="209"/>
      <c r="K752" s="209"/>
      <c r="L752" s="209"/>
      <c r="M752" s="209"/>
      <c r="N752" s="209"/>
      <c r="O752" s="209"/>
      <c r="P752" s="209"/>
      <c r="Q752" s="209"/>
      <c r="R752" s="209"/>
      <c r="S752" s="209"/>
      <c r="T752" s="209"/>
      <c r="U752" s="209">
        <v>0</v>
      </c>
      <c r="V752" s="209">
        <v>0</v>
      </c>
      <c r="W752" s="209"/>
      <c r="X752" s="209"/>
      <c r="Y752" s="209"/>
      <c r="Z752" s="209"/>
      <c r="AA752" s="209"/>
      <c r="AB752" s="209"/>
      <c r="AC752" s="209"/>
      <c r="AD752" s="209"/>
      <c r="AE752" s="209"/>
      <c r="AF752" s="209"/>
      <c r="AG752" s="209"/>
      <c r="AH752" s="209">
        <v>0</v>
      </c>
      <c r="AI752" s="209">
        <v>0</v>
      </c>
      <c r="AJ752" s="209">
        <v>260000</v>
      </c>
      <c r="AK752" s="209"/>
      <c r="AL752" s="209">
        <v>260000</v>
      </c>
      <c r="AM752" s="209"/>
      <c r="AN752" s="209"/>
      <c r="AO752" s="209"/>
      <c r="AP752" s="209"/>
      <c r="AQ752" s="209"/>
      <c r="AR752" s="209"/>
      <c r="AS752" s="209"/>
      <c r="AT752" s="209"/>
      <c r="AU752" s="209">
        <v>260000</v>
      </c>
      <c r="AV752" s="209">
        <v>0</v>
      </c>
      <c r="AW752" s="209">
        <f t="shared" si="181"/>
        <v>260000</v>
      </c>
    </row>
    <row r="753" spans="1:49">
      <c r="A753" s="44" t="s">
        <v>1676</v>
      </c>
      <c r="B753" s="45" t="s">
        <v>1030</v>
      </c>
      <c r="C753" s="45" t="s">
        <v>1549</v>
      </c>
      <c r="D753" s="452" t="s">
        <v>2909</v>
      </c>
      <c r="E753" s="367" t="s">
        <v>772</v>
      </c>
      <c r="F753" s="50"/>
      <c r="G753" s="468" t="s">
        <v>3070</v>
      </c>
      <c r="H753" s="50" t="s">
        <v>2346</v>
      </c>
      <c r="I753" s="42" t="s">
        <v>1227</v>
      </c>
      <c r="J753" s="15">
        <f>SUM(J754:J758)</f>
        <v>0</v>
      </c>
      <c r="K753" s="15">
        <f t="shared" ref="K753:AT753" si="183">SUM(K754:K758)</f>
        <v>0</v>
      </c>
      <c r="L753" s="15">
        <f t="shared" si="183"/>
        <v>0</v>
      </c>
      <c r="M753" s="15">
        <f t="shared" si="183"/>
        <v>0</v>
      </c>
      <c r="N753" s="15">
        <f t="shared" si="183"/>
        <v>0</v>
      </c>
      <c r="O753" s="15">
        <f t="shared" si="183"/>
        <v>0</v>
      </c>
      <c r="P753" s="15">
        <f t="shared" si="183"/>
        <v>0</v>
      </c>
      <c r="Q753" s="15">
        <f t="shared" si="183"/>
        <v>0</v>
      </c>
      <c r="R753" s="15">
        <f t="shared" si="183"/>
        <v>0</v>
      </c>
      <c r="S753" s="15">
        <f t="shared" si="183"/>
        <v>0</v>
      </c>
      <c r="T753" s="15">
        <f t="shared" si="183"/>
        <v>0</v>
      </c>
      <c r="U753" s="15">
        <v>0</v>
      </c>
      <c r="V753" s="15">
        <v>0</v>
      </c>
      <c r="W753" s="15">
        <f>SUM(W754:W758)</f>
        <v>0</v>
      </c>
      <c r="X753" s="15">
        <f t="shared" si="183"/>
        <v>0</v>
      </c>
      <c r="Y753" s="15">
        <f t="shared" si="183"/>
        <v>0</v>
      </c>
      <c r="Z753" s="15">
        <f t="shared" si="183"/>
        <v>0</v>
      </c>
      <c r="AA753" s="15">
        <f t="shared" si="183"/>
        <v>0</v>
      </c>
      <c r="AB753" s="15">
        <f t="shared" si="183"/>
        <v>0</v>
      </c>
      <c r="AC753" s="15">
        <f t="shared" si="183"/>
        <v>0</v>
      </c>
      <c r="AD753" s="15">
        <f t="shared" si="183"/>
        <v>0</v>
      </c>
      <c r="AE753" s="15">
        <f t="shared" si="183"/>
        <v>0</v>
      </c>
      <c r="AF753" s="15">
        <f t="shared" si="183"/>
        <v>0</v>
      </c>
      <c r="AG753" s="15">
        <f t="shared" si="183"/>
        <v>0</v>
      </c>
      <c r="AH753" s="15">
        <v>0</v>
      </c>
      <c r="AI753" s="15">
        <v>0</v>
      </c>
      <c r="AJ753" s="15">
        <f>SUM(AJ754:AJ758)</f>
        <v>23190</v>
      </c>
      <c r="AK753" s="15">
        <f t="shared" si="183"/>
        <v>0</v>
      </c>
      <c r="AL753" s="15">
        <f t="shared" si="183"/>
        <v>23190</v>
      </c>
      <c r="AM753" s="15">
        <f t="shared" si="183"/>
        <v>0</v>
      </c>
      <c r="AN753" s="15">
        <f t="shared" si="183"/>
        <v>0</v>
      </c>
      <c r="AO753" s="15">
        <f t="shared" si="183"/>
        <v>0</v>
      </c>
      <c r="AP753" s="15">
        <f t="shared" si="183"/>
        <v>0</v>
      </c>
      <c r="AQ753" s="15">
        <f t="shared" si="183"/>
        <v>0</v>
      </c>
      <c r="AR753" s="15">
        <f t="shared" si="183"/>
        <v>0</v>
      </c>
      <c r="AS753" s="15">
        <f t="shared" si="183"/>
        <v>0</v>
      </c>
      <c r="AT753" s="15">
        <f t="shared" si="183"/>
        <v>0</v>
      </c>
      <c r="AU753" s="15">
        <v>23190</v>
      </c>
      <c r="AV753" s="15">
        <v>0</v>
      </c>
      <c r="AW753" s="15">
        <f t="shared" si="181"/>
        <v>23190</v>
      </c>
    </row>
    <row r="754" spans="1:49" s="144" customFormat="1">
      <c r="A754" s="44" t="s">
        <v>1676</v>
      </c>
      <c r="B754" s="45" t="s">
        <v>1030</v>
      </c>
      <c r="C754" s="45" t="s">
        <v>1549</v>
      </c>
      <c r="D754" s="452" t="s">
        <v>2909</v>
      </c>
      <c r="E754" s="140" t="s">
        <v>850</v>
      </c>
      <c r="F754" s="141" t="s">
        <v>91</v>
      </c>
      <c r="G754" s="468" t="s">
        <v>3070</v>
      </c>
      <c r="H754" s="50" t="s">
        <v>2346</v>
      </c>
      <c r="I754" s="142" t="s">
        <v>1119</v>
      </c>
      <c r="J754" s="143"/>
      <c r="K754" s="143"/>
      <c r="L754" s="143"/>
      <c r="M754" s="143"/>
      <c r="N754" s="143"/>
      <c r="O754" s="143"/>
      <c r="P754" s="143"/>
      <c r="Q754" s="143"/>
      <c r="R754" s="143"/>
      <c r="S754" s="143"/>
      <c r="T754" s="143"/>
      <c r="U754" s="143">
        <v>0</v>
      </c>
      <c r="V754" s="143">
        <v>0</v>
      </c>
      <c r="W754" s="143"/>
      <c r="X754" s="143"/>
      <c r="Y754" s="143"/>
      <c r="Z754" s="143"/>
      <c r="AA754" s="143"/>
      <c r="AB754" s="143"/>
      <c r="AC754" s="143"/>
      <c r="AD754" s="143"/>
      <c r="AE754" s="143"/>
      <c r="AF754" s="143"/>
      <c r="AG754" s="143"/>
      <c r="AH754" s="143">
        <v>0</v>
      </c>
      <c r="AI754" s="143">
        <v>0</v>
      </c>
      <c r="AJ754" s="143">
        <v>4090</v>
      </c>
      <c r="AK754" s="143"/>
      <c r="AL754" s="143">
        <v>4090</v>
      </c>
      <c r="AM754" s="143"/>
      <c r="AN754" s="143"/>
      <c r="AO754" s="143"/>
      <c r="AP754" s="143"/>
      <c r="AQ754" s="143"/>
      <c r="AR754" s="143"/>
      <c r="AS754" s="143"/>
      <c r="AT754" s="143"/>
      <c r="AU754" s="143">
        <v>4090</v>
      </c>
      <c r="AV754" s="143">
        <v>0</v>
      </c>
      <c r="AW754" s="143">
        <f t="shared" si="181"/>
        <v>4090</v>
      </c>
    </row>
    <row r="755" spans="1:49" s="144" customFormat="1">
      <c r="A755" s="44" t="s">
        <v>1676</v>
      </c>
      <c r="B755" s="45" t="s">
        <v>1030</v>
      </c>
      <c r="C755" s="45" t="s">
        <v>1549</v>
      </c>
      <c r="D755" s="452" t="s">
        <v>2909</v>
      </c>
      <c r="E755" s="140" t="s">
        <v>851</v>
      </c>
      <c r="F755" s="141" t="s">
        <v>92</v>
      </c>
      <c r="G755" s="468" t="s">
        <v>3070</v>
      </c>
      <c r="H755" s="50" t="s">
        <v>2346</v>
      </c>
      <c r="I755" s="142" t="s">
        <v>2233</v>
      </c>
      <c r="J755" s="143"/>
      <c r="K755" s="143"/>
      <c r="L755" s="143"/>
      <c r="M755" s="143"/>
      <c r="N755" s="143"/>
      <c r="O755" s="143"/>
      <c r="P755" s="143"/>
      <c r="Q755" s="143"/>
      <c r="R755" s="143"/>
      <c r="S755" s="143"/>
      <c r="T755" s="143"/>
      <c r="U755" s="143">
        <v>0</v>
      </c>
      <c r="V755" s="143">
        <v>0</v>
      </c>
      <c r="W755" s="143"/>
      <c r="X755" s="143"/>
      <c r="Y755" s="143"/>
      <c r="Z755" s="143"/>
      <c r="AA755" s="143"/>
      <c r="AB755" s="143"/>
      <c r="AC755" s="143"/>
      <c r="AD755" s="143"/>
      <c r="AE755" s="143"/>
      <c r="AF755" s="143"/>
      <c r="AG755" s="143"/>
      <c r="AH755" s="143">
        <v>0</v>
      </c>
      <c r="AI755" s="143">
        <v>0</v>
      </c>
      <c r="AJ755" s="143">
        <v>14000</v>
      </c>
      <c r="AK755" s="143"/>
      <c r="AL755" s="143">
        <v>14000</v>
      </c>
      <c r="AM755" s="143"/>
      <c r="AN755" s="143"/>
      <c r="AO755" s="143"/>
      <c r="AP755" s="143"/>
      <c r="AQ755" s="143"/>
      <c r="AR755" s="143"/>
      <c r="AS755" s="143"/>
      <c r="AT755" s="143"/>
      <c r="AU755" s="143">
        <v>14000</v>
      </c>
      <c r="AV755" s="143">
        <v>0</v>
      </c>
      <c r="AW755" s="143">
        <f t="shared" si="181"/>
        <v>14000</v>
      </c>
    </row>
    <row r="756" spans="1:49" s="144" customFormat="1">
      <c r="A756" s="44" t="s">
        <v>1676</v>
      </c>
      <c r="B756" s="45" t="s">
        <v>1030</v>
      </c>
      <c r="C756" s="45" t="s">
        <v>1549</v>
      </c>
      <c r="D756" s="452" t="s">
        <v>2909</v>
      </c>
      <c r="E756" s="140" t="s">
        <v>852</v>
      </c>
      <c r="F756" s="141" t="s">
        <v>93</v>
      </c>
      <c r="G756" s="468" t="s">
        <v>3070</v>
      </c>
      <c r="H756" s="50" t="s">
        <v>2346</v>
      </c>
      <c r="I756" s="142" t="s">
        <v>2662</v>
      </c>
      <c r="J756" s="330"/>
      <c r="K756" s="330"/>
      <c r="L756" s="330"/>
      <c r="M756" s="330"/>
      <c r="N756" s="330"/>
      <c r="O756" s="330"/>
      <c r="P756" s="330"/>
      <c r="Q756" s="330"/>
      <c r="R756" s="330"/>
      <c r="S756" s="330"/>
      <c r="T756" s="330"/>
      <c r="U756" s="330">
        <v>0</v>
      </c>
      <c r="V756" s="330">
        <v>0</v>
      </c>
      <c r="W756" s="330"/>
      <c r="X756" s="330"/>
      <c r="Y756" s="330"/>
      <c r="Z756" s="330"/>
      <c r="AA756" s="330"/>
      <c r="AB756" s="330"/>
      <c r="AC756" s="330"/>
      <c r="AD756" s="330"/>
      <c r="AE756" s="330"/>
      <c r="AF756" s="330"/>
      <c r="AG756" s="330"/>
      <c r="AH756" s="330">
        <v>0</v>
      </c>
      <c r="AI756" s="330">
        <v>0</v>
      </c>
      <c r="AJ756" s="330">
        <v>5100</v>
      </c>
      <c r="AK756" s="330"/>
      <c r="AL756" s="330">
        <v>5100</v>
      </c>
      <c r="AM756" s="330"/>
      <c r="AN756" s="330"/>
      <c r="AO756" s="330"/>
      <c r="AP756" s="330"/>
      <c r="AQ756" s="330"/>
      <c r="AR756" s="330"/>
      <c r="AS756" s="330"/>
      <c r="AT756" s="330"/>
      <c r="AU756" s="330">
        <v>5100</v>
      </c>
      <c r="AV756" s="330">
        <v>0</v>
      </c>
      <c r="AW756" s="330">
        <f t="shared" si="181"/>
        <v>5100</v>
      </c>
    </row>
    <row r="757" spans="1:49" s="144" customFormat="1">
      <c r="A757" s="44" t="s">
        <v>1676</v>
      </c>
      <c r="B757" s="45" t="s">
        <v>1030</v>
      </c>
      <c r="C757" s="45" t="s">
        <v>1549</v>
      </c>
      <c r="D757" s="452" t="s">
        <v>2909</v>
      </c>
      <c r="E757" s="140" t="s">
        <v>853</v>
      </c>
      <c r="F757" s="141" t="s">
        <v>94</v>
      </c>
      <c r="G757" s="468" t="s">
        <v>3070</v>
      </c>
      <c r="H757" s="50" t="s">
        <v>2346</v>
      </c>
      <c r="I757" s="142" t="s">
        <v>1734</v>
      </c>
      <c r="J757" s="143"/>
      <c r="K757" s="143"/>
      <c r="L757" s="143"/>
      <c r="M757" s="143"/>
      <c r="N757" s="143"/>
      <c r="O757" s="143"/>
      <c r="P757" s="143"/>
      <c r="Q757" s="143"/>
      <c r="R757" s="143"/>
      <c r="S757" s="143"/>
      <c r="T757" s="143"/>
      <c r="U757" s="143">
        <v>0</v>
      </c>
      <c r="V757" s="143">
        <v>0</v>
      </c>
      <c r="W757" s="143"/>
      <c r="X757" s="143"/>
      <c r="Y757" s="143"/>
      <c r="Z757" s="143"/>
      <c r="AA757" s="143"/>
      <c r="AB757" s="143"/>
      <c r="AC757" s="143"/>
      <c r="AD757" s="143"/>
      <c r="AE757" s="143"/>
      <c r="AF757" s="143"/>
      <c r="AG757" s="143"/>
      <c r="AH757" s="143">
        <v>0</v>
      </c>
      <c r="AI757" s="143">
        <v>0</v>
      </c>
      <c r="AJ757" s="143"/>
      <c r="AK757" s="143"/>
      <c r="AL757" s="143"/>
      <c r="AM757" s="143"/>
      <c r="AN757" s="143"/>
      <c r="AO757" s="143"/>
      <c r="AP757" s="143"/>
      <c r="AQ757" s="143"/>
      <c r="AR757" s="143"/>
      <c r="AS757" s="143"/>
      <c r="AT757" s="143"/>
      <c r="AU757" s="143">
        <v>0</v>
      </c>
      <c r="AV757" s="143">
        <v>0</v>
      </c>
      <c r="AW757" s="143">
        <f t="shared" si="181"/>
        <v>0</v>
      </c>
    </row>
    <row r="758" spans="1:49" s="144" customFormat="1">
      <c r="A758" s="44" t="s">
        <v>1676</v>
      </c>
      <c r="B758" s="45" t="s">
        <v>1030</v>
      </c>
      <c r="C758" s="45" t="s">
        <v>1549</v>
      </c>
      <c r="D758" s="452" t="s">
        <v>2909</v>
      </c>
      <c r="E758" s="140" t="s">
        <v>854</v>
      </c>
      <c r="F758" s="141" t="s">
        <v>95</v>
      </c>
      <c r="G758" s="468" t="s">
        <v>3070</v>
      </c>
      <c r="H758" s="50" t="s">
        <v>2346</v>
      </c>
      <c r="I758" s="142" t="s">
        <v>1735</v>
      </c>
      <c r="J758" s="143"/>
      <c r="K758" s="143"/>
      <c r="L758" s="143"/>
      <c r="M758" s="143"/>
      <c r="N758" s="143"/>
      <c r="O758" s="143"/>
      <c r="P758" s="143"/>
      <c r="Q758" s="143"/>
      <c r="R758" s="143"/>
      <c r="S758" s="143"/>
      <c r="T758" s="143"/>
      <c r="U758" s="143">
        <v>0</v>
      </c>
      <c r="V758" s="143">
        <v>0</v>
      </c>
      <c r="W758" s="143"/>
      <c r="X758" s="143"/>
      <c r="Y758" s="143"/>
      <c r="Z758" s="143"/>
      <c r="AA758" s="143"/>
      <c r="AB758" s="143"/>
      <c r="AC758" s="143"/>
      <c r="AD758" s="143"/>
      <c r="AE758" s="143"/>
      <c r="AF758" s="143"/>
      <c r="AG758" s="143"/>
      <c r="AH758" s="143">
        <v>0</v>
      </c>
      <c r="AI758" s="143">
        <v>0</v>
      </c>
      <c r="AJ758" s="143"/>
      <c r="AK758" s="143"/>
      <c r="AL758" s="143"/>
      <c r="AM758" s="143"/>
      <c r="AN758" s="143"/>
      <c r="AO758" s="143"/>
      <c r="AP758" s="143"/>
      <c r="AQ758" s="143"/>
      <c r="AR758" s="143"/>
      <c r="AS758" s="143"/>
      <c r="AT758" s="143"/>
      <c r="AU758" s="143">
        <v>0</v>
      </c>
      <c r="AV758" s="143">
        <v>0</v>
      </c>
      <c r="AW758" s="143">
        <f t="shared" si="181"/>
        <v>0</v>
      </c>
    </row>
    <row r="759" spans="1:49">
      <c r="A759" s="44" t="s">
        <v>1676</v>
      </c>
      <c r="B759" s="45" t="s">
        <v>1030</v>
      </c>
      <c r="C759" s="45" t="s">
        <v>1549</v>
      </c>
      <c r="D759" s="452" t="s">
        <v>2909</v>
      </c>
      <c r="E759" s="213" t="s">
        <v>773</v>
      </c>
      <c r="F759" s="65"/>
      <c r="G759" s="65"/>
      <c r="H759" s="65"/>
      <c r="I759" s="1" t="s">
        <v>1362</v>
      </c>
      <c r="J759" s="9">
        <f>SUM(J760)</f>
        <v>0</v>
      </c>
      <c r="K759" s="9">
        <f t="shared" ref="K759:AT759" si="184">SUM(K760)</f>
        <v>0</v>
      </c>
      <c r="L759" s="9">
        <f t="shared" si="184"/>
        <v>0</v>
      </c>
      <c r="M759" s="9">
        <f t="shared" si="184"/>
        <v>0</v>
      </c>
      <c r="N759" s="9">
        <f t="shared" si="184"/>
        <v>0</v>
      </c>
      <c r="O759" s="9">
        <f t="shared" si="184"/>
        <v>0</v>
      </c>
      <c r="P759" s="9">
        <f t="shared" si="184"/>
        <v>0</v>
      </c>
      <c r="Q759" s="9">
        <f t="shared" si="184"/>
        <v>0</v>
      </c>
      <c r="R759" s="9">
        <f t="shared" si="184"/>
        <v>0</v>
      </c>
      <c r="S759" s="9">
        <f t="shared" si="184"/>
        <v>0</v>
      </c>
      <c r="T759" s="9">
        <f t="shared" si="184"/>
        <v>0</v>
      </c>
      <c r="U759" s="9">
        <v>0</v>
      </c>
      <c r="V759" s="9">
        <v>0</v>
      </c>
      <c r="W759" s="9">
        <f>SUM(W760)</f>
        <v>0</v>
      </c>
      <c r="X759" s="9">
        <f t="shared" si="184"/>
        <v>0</v>
      </c>
      <c r="Y759" s="9">
        <f t="shared" si="184"/>
        <v>0</v>
      </c>
      <c r="Z759" s="9">
        <f t="shared" si="184"/>
        <v>0</v>
      </c>
      <c r="AA759" s="9">
        <f t="shared" si="184"/>
        <v>0</v>
      </c>
      <c r="AB759" s="9">
        <f t="shared" si="184"/>
        <v>0</v>
      </c>
      <c r="AC759" s="9">
        <f t="shared" si="184"/>
        <v>0</v>
      </c>
      <c r="AD759" s="9">
        <f t="shared" si="184"/>
        <v>0</v>
      </c>
      <c r="AE759" s="9">
        <f t="shared" si="184"/>
        <v>0</v>
      </c>
      <c r="AF759" s="9">
        <f t="shared" si="184"/>
        <v>0</v>
      </c>
      <c r="AG759" s="9">
        <f t="shared" si="184"/>
        <v>0</v>
      </c>
      <c r="AH759" s="9">
        <v>0</v>
      </c>
      <c r="AI759" s="9">
        <v>0</v>
      </c>
      <c r="AJ759" s="9">
        <f>SUM(AJ760)</f>
        <v>27000</v>
      </c>
      <c r="AK759" s="9">
        <f t="shared" si="184"/>
        <v>0</v>
      </c>
      <c r="AL759" s="9">
        <f t="shared" si="184"/>
        <v>27000</v>
      </c>
      <c r="AM759" s="9">
        <f t="shared" si="184"/>
        <v>0</v>
      </c>
      <c r="AN759" s="9">
        <f t="shared" si="184"/>
        <v>0</v>
      </c>
      <c r="AO759" s="9">
        <f t="shared" si="184"/>
        <v>0</v>
      </c>
      <c r="AP759" s="9">
        <f t="shared" si="184"/>
        <v>0</v>
      </c>
      <c r="AQ759" s="9">
        <f t="shared" si="184"/>
        <v>0</v>
      </c>
      <c r="AR759" s="9">
        <f t="shared" si="184"/>
        <v>0</v>
      </c>
      <c r="AS759" s="9">
        <f t="shared" si="184"/>
        <v>0</v>
      </c>
      <c r="AT759" s="9">
        <f t="shared" si="184"/>
        <v>0</v>
      </c>
      <c r="AU759" s="9">
        <v>27000</v>
      </c>
      <c r="AV759" s="9">
        <v>0</v>
      </c>
      <c r="AW759" s="9">
        <f t="shared" si="181"/>
        <v>27000</v>
      </c>
    </row>
    <row r="760" spans="1:49">
      <c r="A760" s="44" t="s">
        <v>1676</v>
      </c>
      <c r="B760" s="45" t="s">
        <v>1030</v>
      </c>
      <c r="C760" s="45" t="s">
        <v>1549</v>
      </c>
      <c r="D760" s="452" t="s">
        <v>2909</v>
      </c>
      <c r="E760" s="367" t="s">
        <v>785</v>
      </c>
      <c r="F760" s="50"/>
      <c r="G760" s="468" t="s">
        <v>3070</v>
      </c>
      <c r="H760" s="50" t="s">
        <v>2346</v>
      </c>
      <c r="I760" s="42" t="s">
        <v>1363</v>
      </c>
      <c r="J760" s="209"/>
      <c r="K760" s="209"/>
      <c r="L760" s="209"/>
      <c r="M760" s="209"/>
      <c r="N760" s="209"/>
      <c r="O760" s="209"/>
      <c r="P760" s="209"/>
      <c r="Q760" s="209"/>
      <c r="R760" s="209"/>
      <c r="S760" s="209"/>
      <c r="T760" s="209"/>
      <c r="U760" s="209">
        <v>0</v>
      </c>
      <c r="V760" s="209">
        <v>0</v>
      </c>
      <c r="W760" s="209"/>
      <c r="X760" s="209"/>
      <c r="Y760" s="209"/>
      <c r="Z760" s="209"/>
      <c r="AA760" s="209"/>
      <c r="AB760" s="209"/>
      <c r="AC760" s="209"/>
      <c r="AD760" s="209"/>
      <c r="AE760" s="209"/>
      <c r="AF760" s="209"/>
      <c r="AG760" s="209"/>
      <c r="AH760" s="209">
        <v>0</v>
      </c>
      <c r="AI760" s="209">
        <v>0</v>
      </c>
      <c r="AJ760" s="209">
        <v>27000</v>
      </c>
      <c r="AK760" s="209"/>
      <c r="AL760" s="209">
        <v>27000</v>
      </c>
      <c r="AM760" s="209"/>
      <c r="AN760" s="209"/>
      <c r="AO760" s="209"/>
      <c r="AP760" s="209"/>
      <c r="AQ760" s="209"/>
      <c r="AR760" s="209"/>
      <c r="AS760" s="209"/>
      <c r="AT760" s="209"/>
      <c r="AU760" s="209">
        <v>27000</v>
      </c>
      <c r="AV760" s="209">
        <v>0</v>
      </c>
      <c r="AW760" s="209">
        <f t="shared" si="181"/>
        <v>27000</v>
      </c>
    </row>
    <row r="761" spans="1:49">
      <c r="A761" s="44" t="s">
        <v>1676</v>
      </c>
      <c r="B761" s="45" t="s">
        <v>1030</v>
      </c>
      <c r="C761" s="45" t="s">
        <v>1549</v>
      </c>
      <c r="D761" s="452" t="s">
        <v>2909</v>
      </c>
      <c r="E761" s="213" t="s">
        <v>1364</v>
      </c>
      <c r="F761" s="65"/>
      <c r="G761" s="65"/>
      <c r="H761" s="65"/>
      <c r="I761" s="1" t="s">
        <v>2104</v>
      </c>
      <c r="J761" s="9">
        <f>SUM(J762:J770)</f>
        <v>10000</v>
      </c>
      <c r="K761" s="9">
        <f t="shared" ref="K761:AT761" si="185">SUM(K762:K770)</f>
        <v>0</v>
      </c>
      <c r="L761" s="9">
        <f t="shared" si="185"/>
        <v>0</v>
      </c>
      <c r="M761" s="9">
        <f t="shared" si="185"/>
        <v>0</v>
      </c>
      <c r="N761" s="9">
        <f t="shared" si="185"/>
        <v>0</v>
      </c>
      <c r="O761" s="9">
        <f t="shared" si="185"/>
        <v>0</v>
      </c>
      <c r="P761" s="9">
        <f t="shared" si="185"/>
        <v>0</v>
      </c>
      <c r="Q761" s="9">
        <f t="shared" si="185"/>
        <v>0</v>
      </c>
      <c r="R761" s="9">
        <f t="shared" si="185"/>
        <v>0</v>
      </c>
      <c r="S761" s="9">
        <f t="shared" si="185"/>
        <v>0</v>
      </c>
      <c r="T761" s="9">
        <f t="shared" si="185"/>
        <v>0</v>
      </c>
      <c r="U761" s="9">
        <v>0</v>
      </c>
      <c r="V761" s="9">
        <v>10000</v>
      </c>
      <c r="W761" s="9">
        <f>SUM(W762:W770)</f>
        <v>0</v>
      </c>
      <c r="X761" s="9">
        <f t="shared" si="185"/>
        <v>0</v>
      </c>
      <c r="Y761" s="9">
        <f t="shared" si="185"/>
        <v>0</v>
      </c>
      <c r="Z761" s="9">
        <f t="shared" si="185"/>
        <v>0</v>
      </c>
      <c r="AA761" s="9">
        <f t="shared" si="185"/>
        <v>0</v>
      </c>
      <c r="AB761" s="9">
        <f t="shared" si="185"/>
        <v>0</v>
      </c>
      <c r="AC761" s="9">
        <f t="shared" si="185"/>
        <v>0</v>
      </c>
      <c r="AD761" s="9">
        <f t="shared" si="185"/>
        <v>0</v>
      </c>
      <c r="AE761" s="9">
        <f t="shared" si="185"/>
        <v>0</v>
      </c>
      <c r="AF761" s="9">
        <f t="shared" si="185"/>
        <v>0</v>
      </c>
      <c r="AG761" s="9">
        <f t="shared" si="185"/>
        <v>0</v>
      </c>
      <c r="AH761" s="9">
        <v>0</v>
      </c>
      <c r="AI761" s="9">
        <v>0</v>
      </c>
      <c r="AJ761" s="9">
        <f>SUM(AJ762:AJ770)</f>
        <v>28401</v>
      </c>
      <c r="AK761" s="9">
        <f t="shared" si="185"/>
        <v>0</v>
      </c>
      <c r="AL761" s="9">
        <f t="shared" si="185"/>
        <v>28401</v>
      </c>
      <c r="AM761" s="9">
        <f t="shared" si="185"/>
        <v>0</v>
      </c>
      <c r="AN761" s="9">
        <f t="shared" si="185"/>
        <v>0</v>
      </c>
      <c r="AO761" s="9">
        <f t="shared" si="185"/>
        <v>0</v>
      </c>
      <c r="AP761" s="9">
        <f t="shared" si="185"/>
        <v>0</v>
      </c>
      <c r="AQ761" s="9">
        <f t="shared" si="185"/>
        <v>0</v>
      </c>
      <c r="AR761" s="9">
        <f t="shared" si="185"/>
        <v>0</v>
      </c>
      <c r="AS761" s="9">
        <f t="shared" si="185"/>
        <v>0</v>
      </c>
      <c r="AT761" s="9">
        <f t="shared" si="185"/>
        <v>0</v>
      </c>
      <c r="AU761" s="9">
        <v>28401</v>
      </c>
      <c r="AV761" s="9">
        <v>0</v>
      </c>
      <c r="AW761" s="9">
        <f t="shared" si="181"/>
        <v>28401</v>
      </c>
    </row>
    <row r="762" spans="1:49">
      <c r="A762" s="44" t="s">
        <v>1676</v>
      </c>
      <c r="B762" s="45" t="s">
        <v>1030</v>
      </c>
      <c r="C762" s="45" t="s">
        <v>1549</v>
      </c>
      <c r="D762" s="452" t="s">
        <v>2909</v>
      </c>
      <c r="E762" s="367" t="s">
        <v>786</v>
      </c>
      <c r="F762" s="50"/>
      <c r="G762" s="468" t="s">
        <v>3070</v>
      </c>
      <c r="H762" s="50" t="s">
        <v>2346</v>
      </c>
      <c r="I762" s="42" t="s">
        <v>1191</v>
      </c>
      <c r="U762" s="15">
        <v>0</v>
      </c>
      <c r="V762" s="15">
        <v>0</v>
      </c>
      <c r="AH762" s="15">
        <v>0</v>
      </c>
      <c r="AI762" s="15">
        <v>0</v>
      </c>
      <c r="AU762" s="15">
        <v>0</v>
      </c>
      <c r="AV762" s="15">
        <v>0</v>
      </c>
      <c r="AW762" s="15">
        <f t="shared" si="181"/>
        <v>0</v>
      </c>
    </row>
    <row r="763" spans="1:49">
      <c r="A763" s="44" t="s">
        <v>1676</v>
      </c>
      <c r="B763" s="45" t="s">
        <v>1030</v>
      </c>
      <c r="C763" s="45" t="s">
        <v>1549</v>
      </c>
      <c r="D763" s="452" t="s">
        <v>2909</v>
      </c>
      <c r="E763" s="367" t="s">
        <v>1528</v>
      </c>
      <c r="F763" s="50"/>
      <c r="G763" s="468" t="s">
        <v>3070</v>
      </c>
      <c r="H763" s="50" t="s">
        <v>2346</v>
      </c>
      <c r="I763" s="42" t="s">
        <v>989</v>
      </c>
      <c r="U763" s="15">
        <v>0</v>
      </c>
      <c r="V763" s="15">
        <v>0</v>
      </c>
      <c r="AH763" s="15">
        <v>0</v>
      </c>
      <c r="AI763" s="15">
        <v>0</v>
      </c>
      <c r="AU763" s="15">
        <v>0</v>
      </c>
      <c r="AV763" s="15">
        <v>0</v>
      </c>
      <c r="AW763" s="15">
        <f t="shared" si="181"/>
        <v>0</v>
      </c>
    </row>
    <row r="764" spans="1:49">
      <c r="A764" s="44" t="s">
        <v>1676</v>
      </c>
      <c r="B764" s="45" t="s">
        <v>1030</v>
      </c>
      <c r="C764" s="45" t="s">
        <v>1549</v>
      </c>
      <c r="D764" s="452" t="s">
        <v>2909</v>
      </c>
      <c r="E764" s="367" t="s">
        <v>1679</v>
      </c>
      <c r="F764" s="50"/>
      <c r="G764" s="468" t="s">
        <v>3070</v>
      </c>
      <c r="H764" s="50" t="s">
        <v>2346</v>
      </c>
      <c r="I764" s="42" t="s">
        <v>1048</v>
      </c>
      <c r="U764" s="15">
        <v>0</v>
      </c>
      <c r="V764" s="15">
        <v>0</v>
      </c>
      <c r="AH764" s="15">
        <v>0</v>
      </c>
      <c r="AI764" s="15">
        <v>0</v>
      </c>
      <c r="AU764" s="15">
        <v>0</v>
      </c>
      <c r="AV764" s="15">
        <v>0</v>
      </c>
      <c r="AW764" s="15">
        <f t="shared" si="181"/>
        <v>0</v>
      </c>
    </row>
    <row r="765" spans="1:49">
      <c r="A765" s="44" t="s">
        <v>1676</v>
      </c>
      <c r="B765" s="45" t="s">
        <v>1030</v>
      </c>
      <c r="C765" s="45" t="s">
        <v>1549</v>
      </c>
      <c r="D765" s="452" t="s">
        <v>2909</v>
      </c>
      <c r="E765" s="367" t="s">
        <v>787</v>
      </c>
      <c r="F765" s="50"/>
      <c r="G765" s="468" t="s">
        <v>3070</v>
      </c>
      <c r="H765" s="50" t="s">
        <v>2346</v>
      </c>
      <c r="I765" s="42" t="s">
        <v>2226</v>
      </c>
      <c r="J765" s="15">
        <v>10000</v>
      </c>
      <c r="U765" s="15">
        <v>0</v>
      </c>
      <c r="V765" s="15">
        <v>10000</v>
      </c>
      <c r="AH765" s="15">
        <v>0</v>
      </c>
      <c r="AI765" s="15">
        <v>0</v>
      </c>
      <c r="AJ765" s="15">
        <v>2000</v>
      </c>
      <c r="AL765" s="15">
        <v>2000</v>
      </c>
      <c r="AU765" s="15">
        <v>2000</v>
      </c>
      <c r="AV765" s="15">
        <v>0</v>
      </c>
      <c r="AW765" s="15">
        <f t="shared" si="181"/>
        <v>2000</v>
      </c>
    </row>
    <row r="766" spans="1:49">
      <c r="A766" s="44" t="s">
        <v>1676</v>
      </c>
      <c r="B766" s="45" t="s">
        <v>1030</v>
      </c>
      <c r="C766" s="45" t="s">
        <v>1549</v>
      </c>
      <c r="D766" s="452" t="s">
        <v>2909</v>
      </c>
      <c r="E766" s="367" t="s">
        <v>1116</v>
      </c>
      <c r="F766" s="50"/>
      <c r="G766" s="468" t="s">
        <v>3070</v>
      </c>
      <c r="H766" s="50" t="s">
        <v>2346</v>
      </c>
      <c r="I766" s="42" t="s">
        <v>1487</v>
      </c>
      <c r="U766" s="15">
        <v>0</v>
      </c>
      <c r="V766" s="15">
        <v>0</v>
      </c>
      <c r="AH766" s="15">
        <v>0</v>
      </c>
      <c r="AI766" s="15">
        <v>0</v>
      </c>
      <c r="AU766" s="15">
        <v>0</v>
      </c>
      <c r="AV766" s="15">
        <v>0</v>
      </c>
      <c r="AW766" s="15">
        <f t="shared" si="181"/>
        <v>0</v>
      </c>
    </row>
    <row r="767" spans="1:49">
      <c r="A767" s="44" t="s">
        <v>1676</v>
      </c>
      <c r="B767" s="45" t="s">
        <v>1030</v>
      </c>
      <c r="C767" s="45" t="s">
        <v>1549</v>
      </c>
      <c r="D767" s="452" t="s">
        <v>2909</v>
      </c>
      <c r="E767" s="367" t="s">
        <v>1703</v>
      </c>
      <c r="F767" s="50"/>
      <c r="G767" s="468" t="s">
        <v>3070</v>
      </c>
      <c r="H767" s="50" t="s">
        <v>2346</v>
      </c>
      <c r="I767" s="42" t="s">
        <v>1047</v>
      </c>
      <c r="U767" s="15">
        <v>0</v>
      </c>
      <c r="V767" s="15">
        <v>0</v>
      </c>
      <c r="AH767" s="15">
        <v>0</v>
      </c>
      <c r="AI767" s="15">
        <v>0</v>
      </c>
      <c r="AU767" s="15">
        <v>0</v>
      </c>
      <c r="AV767" s="15">
        <v>0</v>
      </c>
      <c r="AW767" s="15">
        <f t="shared" si="181"/>
        <v>0</v>
      </c>
    </row>
    <row r="768" spans="1:49">
      <c r="A768" s="44" t="s">
        <v>1676</v>
      </c>
      <c r="B768" s="45" t="s">
        <v>1030</v>
      </c>
      <c r="C768" s="45" t="s">
        <v>1549</v>
      </c>
      <c r="D768" s="452" t="s">
        <v>2909</v>
      </c>
      <c r="E768" s="367" t="s">
        <v>826</v>
      </c>
      <c r="F768" s="50"/>
      <c r="G768" s="468" t="s">
        <v>3070</v>
      </c>
      <c r="H768" s="50" t="s">
        <v>2346</v>
      </c>
      <c r="I768" s="42" t="s">
        <v>935</v>
      </c>
      <c r="U768" s="15">
        <v>0</v>
      </c>
      <c r="V768" s="15">
        <v>0</v>
      </c>
      <c r="AH768" s="15">
        <v>0</v>
      </c>
      <c r="AI768" s="15">
        <v>0</v>
      </c>
      <c r="AU768" s="15">
        <v>0</v>
      </c>
      <c r="AV768" s="15">
        <v>0</v>
      </c>
      <c r="AW768" s="15">
        <f t="shared" si="181"/>
        <v>0</v>
      </c>
    </row>
    <row r="769" spans="1:49">
      <c r="A769" s="44" t="s">
        <v>1676</v>
      </c>
      <c r="B769" s="45" t="s">
        <v>1030</v>
      </c>
      <c r="C769" s="45" t="s">
        <v>1549</v>
      </c>
      <c r="D769" s="452" t="s">
        <v>2909</v>
      </c>
      <c r="E769" s="367" t="s">
        <v>1115</v>
      </c>
      <c r="F769" s="50"/>
      <c r="G769" s="468" t="s">
        <v>3070</v>
      </c>
      <c r="H769" s="50" t="s">
        <v>2346</v>
      </c>
      <c r="I769" s="42" t="s">
        <v>990</v>
      </c>
      <c r="U769" s="15">
        <v>0</v>
      </c>
      <c r="V769" s="15">
        <v>0</v>
      </c>
      <c r="AH769" s="15">
        <v>0</v>
      </c>
      <c r="AI769" s="15">
        <v>0</v>
      </c>
      <c r="AU769" s="15">
        <v>0</v>
      </c>
      <c r="AV769" s="15">
        <v>0</v>
      </c>
      <c r="AW769" s="15">
        <f t="shared" si="181"/>
        <v>0</v>
      </c>
    </row>
    <row r="770" spans="1:49">
      <c r="A770" s="44" t="s">
        <v>1676</v>
      </c>
      <c r="B770" s="45" t="s">
        <v>1030</v>
      </c>
      <c r="C770" s="45" t="s">
        <v>1549</v>
      </c>
      <c r="D770" s="452" t="s">
        <v>2909</v>
      </c>
      <c r="E770" s="367" t="s">
        <v>1677</v>
      </c>
      <c r="F770" s="50" t="s">
        <v>2894</v>
      </c>
      <c r="G770" s="468" t="s">
        <v>3070</v>
      </c>
      <c r="H770" s="50" t="s">
        <v>2346</v>
      </c>
      <c r="I770" s="42" t="s">
        <v>1688</v>
      </c>
      <c r="J770" s="15">
        <f>SUM(J771:J774)</f>
        <v>0</v>
      </c>
      <c r="K770" s="15">
        <f t="shared" ref="K770:AT770" si="186">SUM(K771:K774)</f>
        <v>0</v>
      </c>
      <c r="L770" s="15">
        <f t="shared" si="186"/>
        <v>0</v>
      </c>
      <c r="M770" s="15">
        <f t="shared" si="186"/>
        <v>0</v>
      </c>
      <c r="N770" s="15">
        <f t="shared" si="186"/>
        <v>0</v>
      </c>
      <c r="O770" s="15">
        <f t="shared" si="186"/>
        <v>0</v>
      </c>
      <c r="P770" s="15">
        <f t="shared" si="186"/>
        <v>0</v>
      </c>
      <c r="Q770" s="15">
        <f t="shared" si="186"/>
        <v>0</v>
      </c>
      <c r="R770" s="15">
        <f t="shared" si="186"/>
        <v>0</v>
      </c>
      <c r="S770" s="15">
        <f t="shared" si="186"/>
        <v>0</v>
      </c>
      <c r="T770" s="15">
        <f t="shared" si="186"/>
        <v>0</v>
      </c>
      <c r="U770" s="15">
        <v>0</v>
      </c>
      <c r="V770" s="15">
        <v>0</v>
      </c>
      <c r="W770" s="15">
        <f>SUM(W771:W774)</f>
        <v>0</v>
      </c>
      <c r="X770" s="15">
        <f t="shared" si="186"/>
        <v>0</v>
      </c>
      <c r="Y770" s="15">
        <f t="shared" si="186"/>
        <v>0</v>
      </c>
      <c r="Z770" s="15">
        <f t="shared" si="186"/>
        <v>0</v>
      </c>
      <c r="AA770" s="15">
        <f t="shared" si="186"/>
        <v>0</v>
      </c>
      <c r="AB770" s="15">
        <f t="shared" si="186"/>
        <v>0</v>
      </c>
      <c r="AC770" s="15">
        <f t="shared" si="186"/>
        <v>0</v>
      </c>
      <c r="AD770" s="15">
        <f t="shared" si="186"/>
        <v>0</v>
      </c>
      <c r="AE770" s="15">
        <f t="shared" si="186"/>
        <v>0</v>
      </c>
      <c r="AF770" s="15">
        <f t="shared" si="186"/>
        <v>0</v>
      </c>
      <c r="AG770" s="15">
        <f t="shared" si="186"/>
        <v>0</v>
      </c>
      <c r="AH770" s="15">
        <v>0</v>
      </c>
      <c r="AI770" s="15">
        <v>0</v>
      </c>
      <c r="AJ770" s="15">
        <f>SUM(AJ771:AJ774)</f>
        <v>26401</v>
      </c>
      <c r="AK770" s="15">
        <f t="shared" si="186"/>
        <v>0</v>
      </c>
      <c r="AL770" s="15">
        <f t="shared" si="186"/>
        <v>26401</v>
      </c>
      <c r="AM770" s="15">
        <f t="shared" si="186"/>
        <v>0</v>
      </c>
      <c r="AN770" s="15">
        <f t="shared" si="186"/>
        <v>0</v>
      </c>
      <c r="AO770" s="15">
        <f t="shared" si="186"/>
        <v>0</v>
      </c>
      <c r="AP770" s="15">
        <f t="shared" si="186"/>
        <v>0</v>
      </c>
      <c r="AQ770" s="15">
        <f t="shared" si="186"/>
        <v>0</v>
      </c>
      <c r="AR770" s="15">
        <f t="shared" si="186"/>
        <v>0</v>
      </c>
      <c r="AS770" s="15">
        <f t="shared" si="186"/>
        <v>0</v>
      </c>
      <c r="AT770" s="15">
        <f t="shared" si="186"/>
        <v>0</v>
      </c>
      <c r="AU770" s="15">
        <v>26401</v>
      </c>
      <c r="AV770" s="15">
        <v>0</v>
      </c>
      <c r="AW770" s="15">
        <f t="shared" si="181"/>
        <v>26401</v>
      </c>
    </row>
    <row r="771" spans="1:49">
      <c r="A771" s="44" t="s">
        <v>1676</v>
      </c>
      <c r="B771" s="45" t="s">
        <v>1030</v>
      </c>
      <c r="C771" s="45" t="s">
        <v>1549</v>
      </c>
      <c r="D771" s="452" t="s">
        <v>2909</v>
      </c>
      <c r="E771" s="367" t="s">
        <v>1677</v>
      </c>
      <c r="F771" s="50" t="s">
        <v>900</v>
      </c>
      <c r="G771" s="468" t="s">
        <v>3070</v>
      </c>
      <c r="H771" s="50" t="s">
        <v>2346</v>
      </c>
      <c r="I771" s="42" t="s">
        <v>1386</v>
      </c>
      <c r="J771" s="209"/>
      <c r="K771" s="209"/>
      <c r="L771" s="209"/>
      <c r="M771" s="209"/>
      <c r="N771" s="209"/>
      <c r="O771" s="209"/>
      <c r="P771" s="209"/>
      <c r="Q771" s="209"/>
      <c r="R771" s="209"/>
      <c r="S771" s="209"/>
      <c r="T771" s="209"/>
      <c r="U771" s="209">
        <v>0</v>
      </c>
      <c r="V771" s="209">
        <v>0</v>
      </c>
      <c r="W771" s="209"/>
      <c r="X771" s="209"/>
      <c r="Y771" s="209"/>
      <c r="Z771" s="209"/>
      <c r="AA771" s="209"/>
      <c r="AB771" s="209"/>
      <c r="AC771" s="209"/>
      <c r="AD771" s="209"/>
      <c r="AE771" s="209"/>
      <c r="AF771" s="209"/>
      <c r="AG771" s="209"/>
      <c r="AH771" s="209">
        <v>0</v>
      </c>
      <c r="AI771" s="209">
        <v>0</v>
      </c>
      <c r="AJ771" s="209"/>
      <c r="AK771" s="209"/>
      <c r="AL771" s="209"/>
      <c r="AM771" s="209"/>
      <c r="AN771" s="209"/>
      <c r="AO771" s="209"/>
      <c r="AP771" s="209"/>
      <c r="AQ771" s="209"/>
      <c r="AR771" s="209"/>
      <c r="AS771" s="209"/>
      <c r="AT771" s="209"/>
      <c r="AU771" s="209">
        <v>0</v>
      </c>
      <c r="AV771" s="209">
        <v>0</v>
      </c>
      <c r="AW771" s="209">
        <f t="shared" si="181"/>
        <v>0</v>
      </c>
    </row>
    <row r="772" spans="1:49">
      <c r="A772" s="44" t="s">
        <v>1676</v>
      </c>
      <c r="B772" s="45" t="s">
        <v>1030</v>
      </c>
      <c r="C772" s="45" t="s">
        <v>1549</v>
      </c>
      <c r="D772" s="452" t="s">
        <v>2909</v>
      </c>
      <c r="E772" s="367" t="s">
        <v>1677</v>
      </c>
      <c r="F772" s="50" t="s">
        <v>96</v>
      </c>
      <c r="G772" s="468" t="s">
        <v>3070</v>
      </c>
      <c r="H772" s="50" t="s">
        <v>2346</v>
      </c>
      <c r="I772" s="42" t="s">
        <v>2235</v>
      </c>
      <c r="U772" s="15">
        <v>0</v>
      </c>
      <c r="V772" s="15">
        <v>0</v>
      </c>
      <c r="AH772" s="15">
        <v>0</v>
      </c>
      <c r="AI772" s="15">
        <v>0</v>
      </c>
      <c r="AJ772" s="15">
        <v>861</v>
      </c>
      <c r="AL772" s="15">
        <v>861</v>
      </c>
      <c r="AU772" s="15">
        <v>861</v>
      </c>
      <c r="AV772" s="15">
        <v>0</v>
      </c>
      <c r="AW772" s="15">
        <f t="shared" si="181"/>
        <v>861</v>
      </c>
    </row>
    <row r="773" spans="1:49">
      <c r="A773" s="44" t="s">
        <v>1676</v>
      </c>
      <c r="B773" s="45" t="s">
        <v>1030</v>
      </c>
      <c r="C773" s="45" t="s">
        <v>1549</v>
      </c>
      <c r="D773" s="452" t="s">
        <v>2909</v>
      </c>
      <c r="E773" s="367" t="s">
        <v>1677</v>
      </c>
      <c r="F773" s="50" t="s">
        <v>901</v>
      </c>
      <c r="G773" s="468" t="s">
        <v>3070</v>
      </c>
      <c r="H773" s="50" t="s">
        <v>2346</v>
      </c>
      <c r="I773" s="42" t="s">
        <v>1387</v>
      </c>
      <c r="U773" s="15">
        <v>0</v>
      </c>
      <c r="V773" s="15">
        <v>0</v>
      </c>
      <c r="AH773" s="15">
        <v>0</v>
      </c>
      <c r="AI773" s="15">
        <v>0</v>
      </c>
      <c r="AU773" s="15">
        <v>0</v>
      </c>
      <c r="AV773" s="15">
        <v>0</v>
      </c>
      <c r="AW773" s="15">
        <f t="shared" si="181"/>
        <v>0</v>
      </c>
    </row>
    <row r="774" spans="1:49">
      <c r="A774" s="44" t="s">
        <v>1676</v>
      </c>
      <c r="B774" s="45" t="s">
        <v>1030</v>
      </c>
      <c r="C774" s="45" t="s">
        <v>1549</v>
      </c>
      <c r="D774" s="452" t="s">
        <v>2909</v>
      </c>
      <c r="E774" s="367" t="s">
        <v>1677</v>
      </c>
      <c r="F774" s="50" t="s">
        <v>902</v>
      </c>
      <c r="G774" s="468" t="s">
        <v>3070</v>
      </c>
      <c r="H774" s="50" t="s">
        <v>2346</v>
      </c>
      <c r="I774" s="42" t="s">
        <v>2663</v>
      </c>
      <c r="U774" s="15">
        <v>0</v>
      </c>
      <c r="V774" s="15">
        <v>0</v>
      </c>
      <c r="AH774" s="15">
        <v>0</v>
      </c>
      <c r="AI774" s="15">
        <v>0</v>
      </c>
      <c r="AJ774" s="15">
        <v>25540</v>
      </c>
      <c r="AL774" s="15">
        <v>25540</v>
      </c>
      <c r="AU774" s="15">
        <v>25540</v>
      </c>
      <c r="AV774" s="15">
        <v>0</v>
      </c>
      <c r="AW774" s="15">
        <f t="shared" si="181"/>
        <v>25540</v>
      </c>
    </row>
    <row r="775" spans="1:49" s="52" customFormat="1">
      <c r="A775" s="41"/>
      <c r="B775" s="342"/>
      <c r="C775" s="342"/>
      <c r="D775" s="369"/>
      <c r="E775" s="213"/>
      <c r="F775" s="65"/>
      <c r="G775" s="65"/>
      <c r="H775" s="65"/>
      <c r="I775" s="49" t="s">
        <v>3</v>
      </c>
      <c r="J775" s="6">
        <f>SUM(J776)</f>
        <v>0</v>
      </c>
      <c r="K775" s="6">
        <f t="shared" ref="K775:AT776" si="187">SUM(K776)</f>
        <v>0</v>
      </c>
      <c r="L775" s="6">
        <f t="shared" si="187"/>
        <v>0</v>
      </c>
      <c r="M775" s="6">
        <f t="shared" si="187"/>
        <v>0</v>
      </c>
      <c r="N775" s="6">
        <f t="shared" si="187"/>
        <v>0</v>
      </c>
      <c r="O775" s="6">
        <f t="shared" si="187"/>
        <v>0</v>
      </c>
      <c r="P775" s="6">
        <f t="shared" si="187"/>
        <v>0</v>
      </c>
      <c r="Q775" s="6">
        <f t="shared" si="187"/>
        <v>0</v>
      </c>
      <c r="R775" s="6">
        <f t="shared" si="187"/>
        <v>0</v>
      </c>
      <c r="S775" s="6">
        <f t="shared" si="187"/>
        <v>0</v>
      </c>
      <c r="T775" s="6">
        <f t="shared" si="187"/>
        <v>0</v>
      </c>
      <c r="U775" s="6">
        <v>0</v>
      </c>
      <c r="V775" s="6">
        <v>0</v>
      </c>
      <c r="W775" s="6">
        <f>SUM(W776)</f>
        <v>0</v>
      </c>
      <c r="X775" s="6">
        <f t="shared" si="187"/>
        <v>0</v>
      </c>
      <c r="Y775" s="6">
        <f t="shared" si="187"/>
        <v>0</v>
      </c>
      <c r="Z775" s="6">
        <f t="shared" si="187"/>
        <v>0</v>
      </c>
      <c r="AA775" s="6">
        <f t="shared" si="187"/>
        <v>0</v>
      </c>
      <c r="AB775" s="6">
        <f t="shared" si="187"/>
        <v>0</v>
      </c>
      <c r="AC775" s="6">
        <f t="shared" si="187"/>
        <v>0</v>
      </c>
      <c r="AD775" s="6">
        <f t="shared" si="187"/>
        <v>0</v>
      </c>
      <c r="AE775" s="6">
        <f t="shared" si="187"/>
        <v>0</v>
      </c>
      <c r="AF775" s="6">
        <f t="shared" si="187"/>
        <v>0</v>
      </c>
      <c r="AG775" s="6">
        <f t="shared" si="187"/>
        <v>0</v>
      </c>
      <c r="AH775" s="6">
        <v>0</v>
      </c>
      <c r="AI775" s="6">
        <v>0</v>
      </c>
      <c r="AJ775" s="6">
        <f>SUM(AJ776)</f>
        <v>0</v>
      </c>
      <c r="AK775" s="6">
        <f t="shared" si="187"/>
        <v>0</v>
      </c>
      <c r="AL775" s="6">
        <f t="shared" si="187"/>
        <v>0</v>
      </c>
      <c r="AM775" s="6">
        <f t="shared" si="187"/>
        <v>0</v>
      </c>
      <c r="AN775" s="6">
        <f t="shared" si="187"/>
        <v>0</v>
      </c>
      <c r="AO775" s="6">
        <f t="shared" si="187"/>
        <v>0</v>
      </c>
      <c r="AP775" s="6">
        <f t="shared" si="187"/>
        <v>0</v>
      </c>
      <c r="AQ775" s="6">
        <f t="shared" si="187"/>
        <v>0</v>
      </c>
      <c r="AR775" s="6">
        <f t="shared" si="187"/>
        <v>0</v>
      </c>
      <c r="AS775" s="6">
        <f t="shared" si="187"/>
        <v>0</v>
      </c>
      <c r="AT775" s="6">
        <f t="shared" si="187"/>
        <v>0</v>
      </c>
      <c r="AU775" s="6">
        <v>0</v>
      </c>
      <c r="AV775" s="6">
        <v>0</v>
      </c>
      <c r="AW775" s="6">
        <f t="shared" si="181"/>
        <v>0</v>
      </c>
    </row>
    <row r="776" spans="1:49" s="52" customFormat="1">
      <c r="A776" s="44" t="s">
        <v>1676</v>
      </c>
      <c r="B776" s="45" t="s">
        <v>1030</v>
      </c>
      <c r="C776" s="45" t="s">
        <v>1549</v>
      </c>
      <c r="D776" s="452" t="s">
        <v>2909</v>
      </c>
      <c r="E776" s="213" t="s">
        <v>833</v>
      </c>
      <c r="F776" s="65"/>
      <c r="G776" s="65"/>
      <c r="H776" s="65"/>
      <c r="I776" s="53" t="s">
        <v>1</v>
      </c>
      <c r="J776" s="200">
        <f>SUM(J777)</f>
        <v>0</v>
      </c>
      <c r="K776" s="200">
        <f t="shared" si="187"/>
        <v>0</v>
      </c>
      <c r="L776" s="200">
        <f t="shared" si="187"/>
        <v>0</v>
      </c>
      <c r="M776" s="200">
        <f t="shared" si="187"/>
        <v>0</v>
      </c>
      <c r="N776" s="200">
        <f t="shared" si="187"/>
        <v>0</v>
      </c>
      <c r="O776" s="200">
        <f t="shared" si="187"/>
        <v>0</v>
      </c>
      <c r="P776" s="200">
        <f t="shared" si="187"/>
        <v>0</v>
      </c>
      <c r="Q776" s="200">
        <f t="shared" si="187"/>
        <v>0</v>
      </c>
      <c r="R776" s="200">
        <f t="shared" si="187"/>
        <v>0</v>
      </c>
      <c r="S776" s="200">
        <f t="shared" si="187"/>
        <v>0</v>
      </c>
      <c r="T776" s="200">
        <f t="shared" si="187"/>
        <v>0</v>
      </c>
      <c r="U776" s="200">
        <v>0</v>
      </c>
      <c r="V776" s="200">
        <v>0</v>
      </c>
      <c r="W776" s="200">
        <f>SUM(W777)</f>
        <v>0</v>
      </c>
      <c r="X776" s="200">
        <f t="shared" si="187"/>
        <v>0</v>
      </c>
      <c r="Y776" s="200">
        <f t="shared" si="187"/>
        <v>0</v>
      </c>
      <c r="Z776" s="200">
        <f t="shared" si="187"/>
        <v>0</v>
      </c>
      <c r="AA776" s="200">
        <f t="shared" si="187"/>
        <v>0</v>
      </c>
      <c r="AB776" s="200">
        <f t="shared" si="187"/>
        <v>0</v>
      </c>
      <c r="AC776" s="200">
        <f t="shared" si="187"/>
        <v>0</v>
      </c>
      <c r="AD776" s="200">
        <f t="shared" si="187"/>
        <v>0</v>
      </c>
      <c r="AE776" s="200">
        <f t="shared" si="187"/>
        <v>0</v>
      </c>
      <c r="AF776" s="200">
        <f t="shared" si="187"/>
        <v>0</v>
      </c>
      <c r="AG776" s="200">
        <f t="shared" si="187"/>
        <v>0</v>
      </c>
      <c r="AH776" s="200">
        <v>0</v>
      </c>
      <c r="AI776" s="200">
        <v>0</v>
      </c>
      <c r="AJ776" s="200">
        <f>SUM(AJ777)</f>
        <v>0</v>
      </c>
      <c r="AK776" s="200">
        <f t="shared" si="187"/>
        <v>0</v>
      </c>
      <c r="AL776" s="200">
        <f t="shared" si="187"/>
        <v>0</v>
      </c>
      <c r="AM776" s="200">
        <f t="shared" si="187"/>
        <v>0</v>
      </c>
      <c r="AN776" s="200">
        <f t="shared" si="187"/>
        <v>0</v>
      </c>
      <c r="AO776" s="200">
        <f t="shared" si="187"/>
        <v>0</v>
      </c>
      <c r="AP776" s="200">
        <f t="shared" si="187"/>
        <v>0</v>
      </c>
      <c r="AQ776" s="200">
        <f t="shared" si="187"/>
        <v>0</v>
      </c>
      <c r="AR776" s="200">
        <f t="shared" si="187"/>
        <v>0</v>
      </c>
      <c r="AS776" s="200">
        <f t="shared" si="187"/>
        <v>0</v>
      </c>
      <c r="AT776" s="200">
        <f t="shared" si="187"/>
        <v>0</v>
      </c>
      <c r="AU776" s="200">
        <v>0</v>
      </c>
      <c r="AV776" s="200">
        <v>0</v>
      </c>
      <c r="AW776" s="200">
        <f t="shared" si="181"/>
        <v>0</v>
      </c>
    </row>
    <row r="777" spans="1:49" s="59" customFormat="1">
      <c r="A777" s="44" t="s">
        <v>1676</v>
      </c>
      <c r="B777" s="45" t="s">
        <v>1030</v>
      </c>
      <c r="C777" s="45" t="s">
        <v>1549</v>
      </c>
      <c r="D777" s="452" t="s">
        <v>2909</v>
      </c>
      <c r="E777" s="57" t="s">
        <v>1517</v>
      </c>
      <c r="F777" s="58"/>
      <c r="G777" s="468" t="s">
        <v>3070</v>
      </c>
      <c r="H777" s="50" t="s">
        <v>2346</v>
      </c>
      <c r="I777" s="188" t="s">
        <v>2584</v>
      </c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>
        <v>0</v>
      </c>
      <c r="V777" s="13">
        <v>0</v>
      </c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>
        <v>0</v>
      </c>
      <c r="AI777" s="13">
        <v>0</v>
      </c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3">
        <v>0</v>
      </c>
      <c r="AV777" s="13">
        <v>0</v>
      </c>
      <c r="AW777" s="13">
        <f t="shared" si="181"/>
        <v>0</v>
      </c>
    </row>
    <row r="778" spans="1:49">
      <c r="A778" s="44"/>
      <c r="B778" s="45"/>
      <c r="C778" s="45"/>
      <c r="D778" s="45"/>
      <c r="E778" s="531"/>
      <c r="F778" s="50"/>
      <c r="G778" s="50"/>
      <c r="H778" s="50"/>
      <c r="I778" s="73" t="s">
        <v>1157</v>
      </c>
      <c r="J778" s="139">
        <f>SUM(J779)</f>
        <v>0</v>
      </c>
      <c r="K778" s="139">
        <f t="shared" ref="K778:AT778" si="188">SUM(K779)</f>
        <v>0</v>
      </c>
      <c r="L778" s="139">
        <f t="shared" si="188"/>
        <v>0</v>
      </c>
      <c r="M778" s="139">
        <f t="shared" si="188"/>
        <v>0</v>
      </c>
      <c r="N778" s="139">
        <f t="shared" si="188"/>
        <v>0</v>
      </c>
      <c r="O778" s="139">
        <f t="shared" si="188"/>
        <v>0</v>
      </c>
      <c r="P778" s="139">
        <f t="shared" si="188"/>
        <v>0</v>
      </c>
      <c r="Q778" s="139">
        <f t="shared" si="188"/>
        <v>0</v>
      </c>
      <c r="R778" s="139">
        <f t="shared" si="188"/>
        <v>0</v>
      </c>
      <c r="S778" s="139">
        <f t="shared" si="188"/>
        <v>0</v>
      </c>
      <c r="T778" s="139">
        <f t="shared" si="188"/>
        <v>0</v>
      </c>
      <c r="U778" s="139">
        <v>0</v>
      </c>
      <c r="V778" s="139">
        <v>0</v>
      </c>
      <c r="W778" s="139">
        <f>SUM(W779)</f>
        <v>0</v>
      </c>
      <c r="X778" s="139">
        <f t="shared" si="188"/>
        <v>0</v>
      </c>
      <c r="Y778" s="139">
        <f t="shared" si="188"/>
        <v>0</v>
      </c>
      <c r="Z778" s="139">
        <f t="shared" si="188"/>
        <v>0</v>
      </c>
      <c r="AA778" s="139">
        <f t="shared" si="188"/>
        <v>0</v>
      </c>
      <c r="AB778" s="139">
        <f t="shared" si="188"/>
        <v>0</v>
      </c>
      <c r="AC778" s="139">
        <f t="shared" si="188"/>
        <v>0</v>
      </c>
      <c r="AD778" s="139">
        <f t="shared" si="188"/>
        <v>0</v>
      </c>
      <c r="AE778" s="139">
        <f t="shared" si="188"/>
        <v>0</v>
      </c>
      <c r="AF778" s="139">
        <f t="shared" si="188"/>
        <v>0</v>
      </c>
      <c r="AG778" s="139">
        <f t="shared" si="188"/>
        <v>0</v>
      </c>
      <c r="AH778" s="139">
        <v>0</v>
      </c>
      <c r="AI778" s="139">
        <v>0</v>
      </c>
      <c r="AJ778" s="139">
        <f>SUM(AJ779)</f>
        <v>0</v>
      </c>
      <c r="AK778" s="139">
        <f t="shared" si="188"/>
        <v>0</v>
      </c>
      <c r="AL778" s="139">
        <f t="shared" si="188"/>
        <v>0</v>
      </c>
      <c r="AM778" s="139">
        <f t="shared" si="188"/>
        <v>0</v>
      </c>
      <c r="AN778" s="139">
        <f t="shared" si="188"/>
        <v>0</v>
      </c>
      <c r="AO778" s="139">
        <f t="shared" si="188"/>
        <v>0</v>
      </c>
      <c r="AP778" s="139">
        <f t="shared" si="188"/>
        <v>0</v>
      </c>
      <c r="AQ778" s="139">
        <f t="shared" si="188"/>
        <v>0</v>
      </c>
      <c r="AR778" s="139">
        <f t="shared" si="188"/>
        <v>0</v>
      </c>
      <c r="AS778" s="139">
        <f t="shared" si="188"/>
        <v>0</v>
      </c>
      <c r="AT778" s="139">
        <f t="shared" si="188"/>
        <v>0</v>
      </c>
      <c r="AU778" s="139">
        <v>0</v>
      </c>
      <c r="AV778" s="139">
        <v>0</v>
      </c>
      <c r="AW778" s="139">
        <f t="shared" si="181"/>
        <v>0</v>
      </c>
    </row>
    <row r="779" spans="1:49">
      <c r="A779" s="44" t="s">
        <v>1676</v>
      </c>
      <c r="B779" s="45" t="s">
        <v>1030</v>
      </c>
      <c r="C779" s="45" t="s">
        <v>1549</v>
      </c>
      <c r="D779" s="452" t="s">
        <v>2909</v>
      </c>
      <c r="E779" s="54" t="s">
        <v>1402</v>
      </c>
      <c r="F779" s="50"/>
      <c r="G779" s="50"/>
      <c r="H779" s="50"/>
      <c r="I779" s="74" t="s">
        <v>1158</v>
      </c>
      <c r="J779" s="19">
        <f>SUM(J780:J780)</f>
        <v>0</v>
      </c>
      <c r="K779" s="19">
        <f t="shared" ref="K779:AT779" si="189">SUM(K780:K780)</f>
        <v>0</v>
      </c>
      <c r="L779" s="19">
        <f t="shared" si="189"/>
        <v>0</v>
      </c>
      <c r="M779" s="19">
        <f t="shared" si="189"/>
        <v>0</v>
      </c>
      <c r="N779" s="19">
        <f t="shared" si="189"/>
        <v>0</v>
      </c>
      <c r="O779" s="19">
        <f t="shared" si="189"/>
        <v>0</v>
      </c>
      <c r="P779" s="19">
        <f t="shared" si="189"/>
        <v>0</v>
      </c>
      <c r="Q779" s="19">
        <f t="shared" si="189"/>
        <v>0</v>
      </c>
      <c r="R779" s="19">
        <f t="shared" si="189"/>
        <v>0</v>
      </c>
      <c r="S779" s="19">
        <f t="shared" si="189"/>
        <v>0</v>
      </c>
      <c r="T779" s="19">
        <f t="shared" si="189"/>
        <v>0</v>
      </c>
      <c r="U779" s="19">
        <v>0</v>
      </c>
      <c r="V779" s="19">
        <v>0</v>
      </c>
      <c r="W779" s="19">
        <f>SUM(W780:W780)</f>
        <v>0</v>
      </c>
      <c r="X779" s="19">
        <f t="shared" si="189"/>
        <v>0</v>
      </c>
      <c r="Y779" s="19">
        <f t="shared" si="189"/>
        <v>0</v>
      </c>
      <c r="Z779" s="19">
        <f t="shared" si="189"/>
        <v>0</v>
      </c>
      <c r="AA779" s="19">
        <f t="shared" si="189"/>
        <v>0</v>
      </c>
      <c r="AB779" s="19">
        <f t="shared" si="189"/>
        <v>0</v>
      </c>
      <c r="AC779" s="19">
        <f t="shared" si="189"/>
        <v>0</v>
      </c>
      <c r="AD779" s="19">
        <f t="shared" si="189"/>
        <v>0</v>
      </c>
      <c r="AE779" s="19">
        <f t="shared" si="189"/>
        <v>0</v>
      </c>
      <c r="AF779" s="19">
        <f t="shared" si="189"/>
        <v>0</v>
      </c>
      <c r="AG779" s="19">
        <f t="shared" si="189"/>
        <v>0</v>
      </c>
      <c r="AH779" s="19">
        <v>0</v>
      </c>
      <c r="AI779" s="19">
        <v>0</v>
      </c>
      <c r="AJ779" s="19">
        <f>SUM(AJ780:AJ780)</f>
        <v>0</v>
      </c>
      <c r="AK779" s="19">
        <f t="shared" si="189"/>
        <v>0</v>
      </c>
      <c r="AL779" s="19">
        <f t="shared" si="189"/>
        <v>0</v>
      </c>
      <c r="AM779" s="19">
        <f t="shared" si="189"/>
        <v>0</v>
      </c>
      <c r="AN779" s="19">
        <f t="shared" si="189"/>
        <v>0</v>
      </c>
      <c r="AO779" s="19">
        <f t="shared" si="189"/>
        <v>0</v>
      </c>
      <c r="AP779" s="19">
        <f t="shared" si="189"/>
        <v>0</v>
      </c>
      <c r="AQ779" s="19">
        <f t="shared" si="189"/>
        <v>0</v>
      </c>
      <c r="AR779" s="19">
        <f t="shared" si="189"/>
        <v>0</v>
      </c>
      <c r="AS779" s="19">
        <f t="shared" si="189"/>
        <v>0</v>
      </c>
      <c r="AT779" s="19">
        <f t="shared" si="189"/>
        <v>0</v>
      </c>
      <c r="AU779" s="19">
        <v>0</v>
      </c>
      <c r="AV779" s="19">
        <v>0</v>
      </c>
      <c r="AW779" s="19">
        <f t="shared" si="181"/>
        <v>0</v>
      </c>
    </row>
    <row r="780" spans="1:49">
      <c r="A780" s="44" t="s">
        <v>1676</v>
      </c>
      <c r="B780" s="45" t="s">
        <v>1030</v>
      </c>
      <c r="C780" s="45" t="s">
        <v>1549</v>
      </c>
      <c r="D780" s="452" t="s">
        <v>2909</v>
      </c>
      <c r="E780" s="367" t="s">
        <v>1409</v>
      </c>
      <c r="F780" s="50"/>
      <c r="G780" s="468" t="s">
        <v>3070</v>
      </c>
      <c r="H780" s="50" t="s">
        <v>2346</v>
      </c>
      <c r="I780" s="42" t="s">
        <v>1518</v>
      </c>
      <c r="U780" s="15">
        <v>0</v>
      </c>
      <c r="V780" s="15">
        <v>0</v>
      </c>
      <c r="AH780" s="15">
        <v>0</v>
      </c>
      <c r="AI780" s="15">
        <v>0</v>
      </c>
      <c r="AU780" s="15">
        <v>0</v>
      </c>
      <c r="AV780" s="15">
        <v>0</v>
      </c>
      <c r="AW780" s="15">
        <f t="shared" si="181"/>
        <v>0</v>
      </c>
    </row>
    <row r="781" spans="1:49">
      <c r="A781" s="48"/>
      <c r="B781" s="42"/>
      <c r="C781" s="42"/>
      <c r="D781" s="42"/>
      <c r="E781" s="531"/>
      <c r="F781" s="50"/>
      <c r="G781" s="50"/>
      <c r="H781" s="50"/>
      <c r="I781" s="42"/>
      <c r="U781" s="15">
        <v>0</v>
      </c>
      <c r="V781" s="15">
        <v>0</v>
      </c>
      <c r="AH781" s="15">
        <v>0</v>
      </c>
      <c r="AI781" s="15">
        <v>0</v>
      </c>
      <c r="AU781" s="15">
        <v>0</v>
      </c>
      <c r="AV781" s="15">
        <v>0</v>
      </c>
      <c r="AW781" s="15">
        <f t="shared" si="181"/>
        <v>0</v>
      </c>
    </row>
    <row r="782" spans="1:49">
      <c r="A782" s="48"/>
      <c r="B782" s="42"/>
      <c r="C782" s="42"/>
      <c r="D782" s="42"/>
      <c r="E782" s="531"/>
      <c r="F782" s="50"/>
      <c r="G782" s="50"/>
      <c r="H782" s="50"/>
      <c r="I782" s="49" t="s">
        <v>2091</v>
      </c>
      <c r="J782" s="12">
        <f>SUM(J750,J778,J775)</f>
        <v>10000</v>
      </c>
      <c r="K782" s="12">
        <f t="shared" ref="K782:AT782" si="190">SUM(K750,K778,K775)</f>
        <v>0</v>
      </c>
      <c r="L782" s="12">
        <f t="shared" si="190"/>
        <v>0</v>
      </c>
      <c r="M782" s="12">
        <f t="shared" si="190"/>
        <v>0</v>
      </c>
      <c r="N782" s="12">
        <f t="shared" si="190"/>
        <v>0</v>
      </c>
      <c r="O782" s="12">
        <f t="shared" si="190"/>
        <v>0</v>
      </c>
      <c r="P782" s="12">
        <f t="shared" si="190"/>
        <v>0</v>
      </c>
      <c r="Q782" s="12">
        <f t="shared" si="190"/>
        <v>0</v>
      </c>
      <c r="R782" s="12">
        <f t="shared" si="190"/>
        <v>0</v>
      </c>
      <c r="S782" s="12">
        <f t="shared" si="190"/>
        <v>0</v>
      </c>
      <c r="T782" s="12">
        <f t="shared" si="190"/>
        <v>0</v>
      </c>
      <c r="U782" s="12">
        <v>0</v>
      </c>
      <c r="V782" s="12">
        <v>10000</v>
      </c>
      <c r="W782" s="12">
        <f>SUM(W750,W778,W775)</f>
        <v>0</v>
      </c>
      <c r="X782" s="12">
        <f t="shared" si="190"/>
        <v>0</v>
      </c>
      <c r="Y782" s="12">
        <f t="shared" si="190"/>
        <v>0</v>
      </c>
      <c r="Z782" s="12">
        <f t="shared" si="190"/>
        <v>0</v>
      </c>
      <c r="AA782" s="12">
        <f t="shared" si="190"/>
        <v>0</v>
      </c>
      <c r="AB782" s="12">
        <f t="shared" si="190"/>
        <v>0</v>
      </c>
      <c r="AC782" s="12">
        <f t="shared" si="190"/>
        <v>0</v>
      </c>
      <c r="AD782" s="12">
        <f t="shared" si="190"/>
        <v>0</v>
      </c>
      <c r="AE782" s="12">
        <f t="shared" si="190"/>
        <v>0</v>
      </c>
      <c r="AF782" s="12">
        <f t="shared" si="190"/>
        <v>0</v>
      </c>
      <c r="AG782" s="12">
        <f t="shared" si="190"/>
        <v>0</v>
      </c>
      <c r="AH782" s="12">
        <v>0</v>
      </c>
      <c r="AI782" s="12">
        <v>0</v>
      </c>
      <c r="AJ782" s="12">
        <f>SUM(AJ750,AJ778,AJ775)</f>
        <v>338591</v>
      </c>
      <c r="AK782" s="12">
        <f t="shared" si="190"/>
        <v>0</v>
      </c>
      <c r="AL782" s="12">
        <f t="shared" si="190"/>
        <v>338591</v>
      </c>
      <c r="AM782" s="12">
        <f t="shared" si="190"/>
        <v>0</v>
      </c>
      <c r="AN782" s="12">
        <f t="shared" si="190"/>
        <v>0</v>
      </c>
      <c r="AO782" s="12">
        <f t="shared" si="190"/>
        <v>0</v>
      </c>
      <c r="AP782" s="12">
        <f t="shared" si="190"/>
        <v>0</v>
      </c>
      <c r="AQ782" s="12">
        <f t="shared" si="190"/>
        <v>0</v>
      </c>
      <c r="AR782" s="12">
        <f t="shared" si="190"/>
        <v>0</v>
      </c>
      <c r="AS782" s="12">
        <f t="shared" si="190"/>
        <v>0</v>
      </c>
      <c r="AT782" s="12">
        <f t="shared" si="190"/>
        <v>0</v>
      </c>
      <c r="AU782" s="12">
        <v>338591</v>
      </c>
      <c r="AV782" s="12">
        <v>0</v>
      </c>
      <c r="AW782" s="12">
        <f t="shared" si="181"/>
        <v>338591</v>
      </c>
    </row>
    <row r="783" spans="1:49">
      <c r="A783" s="48"/>
      <c r="B783" s="42"/>
      <c r="C783" s="42"/>
      <c r="D783" s="42"/>
      <c r="E783" s="531"/>
      <c r="F783" s="50"/>
      <c r="G783" s="50"/>
      <c r="H783" s="50"/>
      <c r="I783" s="42"/>
    </row>
    <row r="784" spans="1:49">
      <c r="A784" s="48"/>
      <c r="B784" s="42"/>
      <c r="C784" s="42"/>
      <c r="D784" s="42"/>
      <c r="E784" s="531"/>
      <c r="F784" s="50"/>
      <c r="G784" s="50"/>
      <c r="H784" s="50"/>
      <c r="I784" s="146" t="s">
        <v>970</v>
      </c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  <c r="AA784" s="29"/>
      <c r="AB784" s="29"/>
      <c r="AC784" s="29"/>
      <c r="AD784" s="29"/>
      <c r="AE784" s="29"/>
      <c r="AF784" s="29"/>
      <c r="AG784" s="29"/>
      <c r="AH784" s="29"/>
      <c r="AI784" s="29"/>
      <c r="AJ784" s="29"/>
      <c r="AK784" s="29"/>
      <c r="AL784" s="29"/>
      <c r="AM784" s="29"/>
      <c r="AN784" s="29"/>
      <c r="AO784" s="29"/>
      <c r="AP784" s="29"/>
      <c r="AQ784" s="29"/>
      <c r="AR784" s="29"/>
      <c r="AS784" s="29"/>
      <c r="AT784" s="29"/>
      <c r="AU784" s="29"/>
      <c r="AV784" s="29"/>
      <c r="AW784" s="29"/>
    </row>
    <row r="785" spans="1:49" ht="13.5" thickBot="1">
      <c r="A785" s="48"/>
      <c r="B785" s="42"/>
      <c r="C785" s="42"/>
      <c r="D785" s="42"/>
      <c r="E785" s="531"/>
      <c r="F785" s="50"/>
      <c r="G785" s="50"/>
      <c r="H785" s="50"/>
      <c r="I785" s="146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  <c r="AA785" s="29"/>
      <c r="AB785" s="29"/>
      <c r="AC785" s="29"/>
      <c r="AD785" s="29"/>
      <c r="AE785" s="29"/>
      <c r="AF785" s="29"/>
      <c r="AG785" s="29"/>
      <c r="AH785" s="29"/>
      <c r="AI785" s="29"/>
      <c r="AJ785" s="29"/>
      <c r="AK785" s="29"/>
      <c r="AL785" s="29"/>
      <c r="AM785" s="29"/>
      <c r="AN785" s="29"/>
      <c r="AO785" s="29"/>
      <c r="AP785" s="29"/>
      <c r="AQ785" s="29"/>
      <c r="AR785" s="29"/>
      <c r="AS785" s="29"/>
      <c r="AT785" s="29"/>
      <c r="AU785" s="29"/>
      <c r="AV785" s="29"/>
      <c r="AW785" s="29"/>
    </row>
    <row r="786" spans="1:49" ht="35.25" customHeight="1" thickTop="1" thickBot="1">
      <c r="A786" s="48"/>
      <c r="B786" s="42"/>
      <c r="C786" s="42"/>
      <c r="D786" s="42"/>
      <c r="E786" s="531"/>
      <c r="F786" s="50"/>
      <c r="G786" s="50"/>
      <c r="H786" s="50"/>
      <c r="I786" s="5" t="s">
        <v>2331</v>
      </c>
      <c r="J786" s="364" t="s">
        <v>2891</v>
      </c>
      <c r="K786" s="364" t="s">
        <v>2879</v>
      </c>
      <c r="L786" s="364" t="s">
        <v>2880</v>
      </c>
      <c r="M786" s="364" t="s">
        <v>2881</v>
      </c>
      <c r="N786" s="364" t="s">
        <v>2882</v>
      </c>
      <c r="O786" s="364" t="s">
        <v>2883</v>
      </c>
      <c r="P786" s="364" t="s">
        <v>2884</v>
      </c>
      <c r="Q786" s="364" t="s">
        <v>2885</v>
      </c>
      <c r="R786" s="364" t="s">
        <v>2886</v>
      </c>
      <c r="S786" s="364" t="s">
        <v>2887</v>
      </c>
      <c r="T786" s="364" t="s">
        <v>2888</v>
      </c>
      <c r="U786" s="364" t="s">
        <v>2889</v>
      </c>
      <c r="V786" s="364" t="s">
        <v>2890</v>
      </c>
      <c r="W786" s="365" t="s">
        <v>2893</v>
      </c>
      <c r="X786" s="365" t="s">
        <v>2879</v>
      </c>
      <c r="Y786" s="365" t="s">
        <v>2880</v>
      </c>
      <c r="Z786" s="365" t="s">
        <v>2881</v>
      </c>
      <c r="AA786" s="365" t="s">
        <v>2882</v>
      </c>
      <c r="AB786" s="365" t="s">
        <v>2883</v>
      </c>
      <c r="AC786" s="365" t="s">
        <v>2884</v>
      </c>
      <c r="AD786" s="365" t="s">
        <v>2885</v>
      </c>
      <c r="AE786" s="365" t="s">
        <v>2886</v>
      </c>
      <c r="AF786" s="365" t="s">
        <v>2887</v>
      </c>
      <c r="AG786" s="365" t="s">
        <v>2888</v>
      </c>
      <c r="AH786" s="365" t="s">
        <v>2889</v>
      </c>
      <c r="AI786" s="365" t="s">
        <v>2890</v>
      </c>
      <c r="AJ786" s="366" t="s">
        <v>2892</v>
      </c>
      <c r="AK786" s="366" t="s">
        <v>2879</v>
      </c>
      <c r="AL786" s="366" t="s">
        <v>2880</v>
      </c>
      <c r="AM786" s="366" t="s">
        <v>2881</v>
      </c>
      <c r="AN786" s="366" t="s">
        <v>2882</v>
      </c>
      <c r="AO786" s="366" t="s">
        <v>2883</v>
      </c>
      <c r="AP786" s="366" t="s">
        <v>2884</v>
      </c>
      <c r="AQ786" s="366" t="s">
        <v>2885</v>
      </c>
      <c r="AR786" s="366" t="s">
        <v>2886</v>
      </c>
      <c r="AS786" s="366" t="s">
        <v>2887</v>
      </c>
      <c r="AT786" s="366" t="s">
        <v>2888</v>
      </c>
      <c r="AU786" s="366" t="s">
        <v>2889</v>
      </c>
      <c r="AV786" s="366" t="s">
        <v>2890</v>
      </c>
      <c r="AW786" s="368" t="s">
        <v>2895</v>
      </c>
    </row>
    <row r="787" spans="1:49">
      <c r="A787" s="48"/>
      <c r="B787" s="42"/>
      <c r="C787" s="42"/>
      <c r="D787" s="42"/>
      <c r="E787" s="531"/>
      <c r="F787" s="50"/>
      <c r="G787" s="50"/>
      <c r="H787" s="50"/>
      <c r="I787" s="34"/>
      <c r="J787" s="202" t="s">
        <v>1224</v>
      </c>
      <c r="K787" s="202">
        <v>1</v>
      </c>
      <c r="L787" s="202">
        <v>2</v>
      </c>
      <c r="M787" s="202">
        <v>3</v>
      </c>
      <c r="N787" s="202">
        <v>4</v>
      </c>
      <c r="O787" s="202">
        <v>5</v>
      </c>
      <c r="P787" s="202">
        <v>6</v>
      </c>
      <c r="Q787" s="202">
        <v>7</v>
      </c>
      <c r="R787" s="202">
        <v>8</v>
      </c>
      <c r="S787" s="202">
        <v>9</v>
      </c>
      <c r="T787" s="202">
        <v>10</v>
      </c>
      <c r="U787" s="202">
        <v>13</v>
      </c>
      <c r="V787" s="202">
        <v>14</v>
      </c>
      <c r="W787" s="202" t="s">
        <v>1224</v>
      </c>
      <c r="X787" s="202">
        <v>1</v>
      </c>
      <c r="Y787" s="202">
        <v>2</v>
      </c>
      <c r="Z787" s="202">
        <v>3</v>
      </c>
      <c r="AA787" s="202">
        <v>4</v>
      </c>
      <c r="AB787" s="202">
        <v>5</v>
      </c>
      <c r="AC787" s="202">
        <v>6</v>
      </c>
      <c r="AD787" s="202">
        <v>7</v>
      </c>
      <c r="AE787" s="202">
        <v>8</v>
      </c>
      <c r="AF787" s="202">
        <v>9</v>
      </c>
      <c r="AG787" s="202">
        <v>10</v>
      </c>
      <c r="AH787" s="202">
        <v>13</v>
      </c>
      <c r="AI787" s="202">
        <v>14</v>
      </c>
      <c r="AJ787" s="202" t="s">
        <v>1224</v>
      </c>
      <c r="AK787" s="202">
        <v>1</v>
      </c>
      <c r="AL787" s="202">
        <v>2</v>
      </c>
      <c r="AM787" s="202">
        <v>3</v>
      </c>
      <c r="AN787" s="202">
        <v>4</v>
      </c>
      <c r="AO787" s="202">
        <v>5</v>
      </c>
      <c r="AP787" s="202">
        <v>6</v>
      </c>
      <c r="AQ787" s="202">
        <v>7</v>
      </c>
      <c r="AR787" s="202">
        <v>8</v>
      </c>
      <c r="AS787" s="202">
        <v>9</v>
      </c>
      <c r="AT787" s="202">
        <v>10</v>
      </c>
      <c r="AU787" s="202">
        <v>13</v>
      </c>
      <c r="AV787" s="202">
        <v>14</v>
      </c>
      <c r="AW787" s="202">
        <v>15</v>
      </c>
    </row>
    <row r="788" spans="1:49">
      <c r="A788" s="48"/>
      <c r="B788" s="42"/>
      <c r="C788" s="42"/>
      <c r="D788" s="42"/>
      <c r="E788" s="531"/>
      <c r="F788" s="50"/>
      <c r="G788" s="50"/>
      <c r="H788" s="50"/>
      <c r="I788" s="276" t="s">
        <v>2345</v>
      </c>
      <c r="J788" s="277">
        <f>SUM(J782)</f>
        <v>10000</v>
      </c>
      <c r="K788" s="277">
        <f t="shared" ref="K788:AT788" si="191">SUM(K782)</f>
        <v>0</v>
      </c>
      <c r="L788" s="277">
        <f t="shared" si="191"/>
        <v>0</v>
      </c>
      <c r="M788" s="277">
        <f t="shared" si="191"/>
        <v>0</v>
      </c>
      <c r="N788" s="277">
        <f t="shared" si="191"/>
        <v>0</v>
      </c>
      <c r="O788" s="277">
        <f t="shared" si="191"/>
        <v>0</v>
      </c>
      <c r="P788" s="277">
        <f t="shared" si="191"/>
        <v>0</v>
      </c>
      <c r="Q788" s="277">
        <f t="shared" si="191"/>
        <v>0</v>
      </c>
      <c r="R788" s="277">
        <f t="shared" si="191"/>
        <v>0</v>
      </c>
      <c r="S788" s="277">
        <f t="shared" si="191"/>
        <v>0</v>
      </c>
      <c r="T788" s="277">
        <f t="shared" si="191"/>
        <v>0</v>
      </c>
      <c r="U788" s="277">
        <v>0</v>
      </c>
      <c r="V788" s="277">
        <v>10000</v>
      </c>
      <c r="W788" s="277">
        <f>SUM(W782)</f>
        <v>0</v>
      </c>
      <c r="X788" s="277">
        <f t="shared" si="191"/>
        <v>0</v>
      </c>
      <c r="Y788" s="277">
        <f t="shared" si="191"/>
        <v>0</v>
      </c>
      <c r="Z788" s="277">
        <f t="shared" si="191"/>
        <v>0</v>
      </c>
      <c r="AA788" s="277">
        <f t="shared" si="191"/>
        <v>0</v>
      </c>
      <c r="AB788" s="277">
        <f t="shared" si="191"/>
        <v>0</v>
      </c>
      <c r="AC788" s="277">
        <f t="shared" si="191"/>
        <v>0</v>
      </c>
      <c r="AD788" s="277">
        <f t="shared" si="191"/>
        <v>0</v>
      </c>
      <c r="AE788" s="277">
        <f t="shared" si="191"/>
        <v>0</v>
      </c>
      <c r="AF788" s="277">
        <f t="shared" si="191"/>
        <v>0</v>
      </c>
      <c r="AG788" s="277">
        <f t="shared" si="191"/>
        <v>0</v>
      </c>
      <c r="AH788" s="277">
        <v>0</v>
      </c>
      <c r="AI788" s="277">
        <v>0</v>
      </c>
      <c r="AJ788" s="277">
        <f>SUM(AJ782)</f>
        <v>338591</v>
      </c>
      <c r="AK788" s="277">
        <f t="shared" si="191"/>
        <v>0</v>
      </c>
      <c r="AL788" s="277">
        <f t="shared" si="191"/>
        <v>338591</v>
      </c>
      <c r="AM788" s="277">
        <f t="shared" si="191"/>
        <v>0</v>
      </c>
      <c r="AN788" s="277">
        <f t="shared" si="191"/>
        <v>0</v>
      </c>
      <c r="AO788" s="277">
        <f t="shared" si="191"/>
        <v>0</v>
      </c>
      <c r="AP788" s="277">
        <f t="shared" si="191"/>
        <v>0</v>
      </c>
      <c r="AQ788" s="277">
        <f t="shared" si="191"/>
        <v>0</v>
      </c>
      <c r="AR788" s="277">
        <f t="shared" si="191"/>
        <v>0</v>
      </c>
      <c r="AS788" s="277">
        <f t="shared" si="191"/>
        <v>0</v>
      </c>
      <c r="AT788" s="277">
        <f t="shared" si="191"/>
        <v>0</v>
      </c>
      <c r="AU788" s="277">
        <v>338591</v>
      </c>
      <c r="AV788" s="277">
        <v>0</v>
      </c>
      <c r="AW788" s="277">
        <f>U788+AH788+AU788</f>
        <v>338591</v>
      </c>
    </row>
    <row r="789" spans="1:49">
      <c r="A789" s="48"/>
      <c r="B789" s="42"/>
      <c r="C789" s="42"/>
      <c r="D789" s="42"/>
      <c r="E789" s="531"/>
      <c r="F789" s="50"/>
      <c r="G789" s="50"/>
      <c r="H789" s="50"/>
      <c r="I789" s="276"/>
      <c r="J789" s="277"/>
      <c r="K789" s="277"/>
      <c r="L789" s="277"/>
      <c r="M789" s="277"/>
      <c r="N789" s="277"/>
      <c r="O789" s="277"/>
      <c r="P789" s="277"/>
      <c r="Q789" s="277"/>
      <c r="R789" s="277"/>
      <c r="S789" s="277"/>
      <c r="T789" s="277"/>
      <c r="U789" s="277">
        <v>0</v>
      </c>
      <c r="V789" s="277">
        <v>0</v>
      </c>
      <c r="W789" s="277"/>
      <c r="X789" s="277"/>
      <c r="Y789" s="277"/>
      <c r="Z789" s="277"/>
      <c r="AA789" s="277"/>
      <c r="AB789" s="277"/>
      <c r="AC789" s="277"/>
      <c r="AD789" s="277"/>
      <c r="AE789" s="277"/>
      <c r="AF789" s="277"/>
      <c r="AG789" s="277"/>
      <c r="AH789" s="277">
        <v>0</v>
      </c>
      <c r="AI789" s="277">
        <v>0</v>
      </c>
      <c r="AJ789" s="277"/>
      <c r="AK789" s="277"/>
      <c r="AL789" s="277"/>
      <c r="AM789" s="277"/>
      <c r="AN789" s="277"/>
      <c r="AO789" s="277"/>
      <c r="AP789" s="277"/>
      <c r="AQ789" s="277"/>
      <c r="AR789" s="277"/>
      <c r="AS789" s="277"/>
      <c r="AT789" s="277"/>
      <c r="AU789" s="277">
        <v>0</v>
      </c>
      <c r="AV789" s="277">
        <v>0</v>
      </c>
      <c r="AW789" s="277">
        <f>U789+AH789+AU789</f>
        <v>0</v>
      </c>
    </row>
    <row r="790" spans="1:49">
      <c r="A790" s="48"/>
      <c r="B790" s="42"/>
      <c r="C790" s="42"/>
      <c r="D790" s="42"/>
      <c r="E790" s="531"/>
      <c r="F790" s="50"/>
      <c r="G790" s="50"/>
      <c r="H790" s="50"/>
      <c r="I790" s="276"/>
      <c r="J790" s="277"/>
      <c r="K790" s="277"/>
      <c r="L790" s="277"/>
      <c r="M790" s="277"/>
      <c r="N790" s="277"/>
      <c r="O790" s="277"/>
      <c r="P790" s="277"/>
      <c r="Q790" s="277"/>
      <c r="R790" s="277"/>
      <c r="S790" s="277"/>
      <c r="T790" s="277"/>
      <c r="U790" s="277">
        <v>0</v>
      </c>
      <c r="V790" s="277">
        <v>0</v>
      </c>
      <c r="W790" s="277"/>
      <c r="X790" s="277"/>
      <c r="Y790" s="277"/>
      <c r="Z790" s="277"/>
      <c r="AA790" s="277"/>
      <c r="AB790" s="277"/>
      <c r="AC790" s="277"/>
      <c r="AD790" s="277"/>
      <c r="AE790" s="277"/>
      <c r="AF790" s="277"/>
      <c r="AG790" s="277"/>
      <c r="AH790" s="277">
        <v>0</v>
      </c>
      <c r="AI790" s="277">
        <v>0</v>
      </c>
      <c r="AJ790" s="277"/>
      <c r="AK790" s="277"/>
      <c r="AL790" s="277"/>
      <c r="AM790" s="277"/>
      <c r="AN790" s="277"/>
      <c r="AO790" s="277"/>
      <c r="AP790" s="277"/>
      <c r="AQ790" s="277"/>
      <c r="AR790" s="277"/>
      <c r="AS790" s="277"/>
      <c r="AT790" s="277"/>
      <c r="AU790" s="277">
        <v>0</v>
      </c>
      <c r="AV790" s="277">
        <v>0</v>
      </c>
      <c r="AW790" s="277">
        <f>U790+AH790+AU790</f>
        <v>0</v>
      </c>
    </row>
    <row r="791" spans="1:49">
      <c r="A791" s="48"/>
      <c r="B791" s="42"/>
      <c r="C791" s="42"/>
      <c r="D791" s="42"/>
      <c r="E791" s="531"/>
      <c r="F791" s="50"/>
      <c r="G791" s="50"/>
      <c r="H791" s="50"/>
      <c r="I791" s="276"/>
      <c r="J791" s="277"/>
      <c r="K791" s="277"/>
      <c r="L791" s="277"/>
      <c r="M791" s="277"/>
      <c r="N791" s="277"/>
      <c r="O791" s="277"/>
      <c r="P791" s="277"/>
      <c r="Q791" s="277"/>
      <c r="R791" s="277"/>
      <c r="S791" s="277"/>
      <c r="T791" s="277"/>
      <c r="U791" s="277">
        <v>0</v>
      </c>
      <c r="V791" s="277">
        <v>0</v>
      </c>
      <c r="W791" s="277"/>
      <c r="X791" s="277"/>
      <c r="Y791" s="277"/>
      <c r="Z791" s="277"/>
      <c r="AA791" s="277"/>
      <c r="AB791" s="277"/>
      <c r="AC791" s="277"/>
      <c r="AD791" s="277"/>
      <c r="AE791" s="277"/>
      <c r="AF791" s="277"/>
      <c r="AG791" s="277"/>
      <c r="AH791" s="277">
        <v>0</v>
      </c>
      <c r="AI791" s="277">
        <v>0</v>
      </c>
      <c r="AJ791" s="277"/>
      <c r="AK791" s="277"/>
      <c r="AL791" s="277"/>
      <c r="AM791" s="277"/>
      <c r="AN791" s="277"/>
      <c r="AO791" s="277"/>
      <c r="AP791" s="277"/>
      <c r="AQ791" s="277"/>
      <c r="AR791" s="277"/>
      <c r="AS791" s="277"/>
      <c r="AT791" s="277"/>
      <c r="AU791" s="277">
        <v>0</v>
      </c>
      <c r="AV791" s="277">
        <v>0</v>
      </c>
      <c r="AW791" s="277">
        <f>U791+AH791+AU791</f>
        <v>0</v>
      </c>
    </row>
    <row r="792" spans="1:49">
      <c r="A792" s="48"/>
      <c r="B792" s="42"/>
      <c r="C792" s="42"/>
      <c r="D792" s="42"/>
      <c r="E792" s="531"/>
      <c r="F792" s="50"/>
      <c r="G792" s="50"/>
      <c r="H792" s="50"/>
      <c r="I792" s="276" t="s">
        <v>1631</v>
      </c>
      <c r="J792" s="277">
        <f>SUM(J788:J791)</f>
        <v>10000</v>
      </c>
      <c r="K792" s="277">
        <f t="shared" ref="K792:AT792" si="192">SUM(K788:K791)</f>
        <v>0</v>
      </c>
      <c r="L792" s="277">
        <f t="shared" si="192"/>
        <v>0</v>
      </c>
      <c r="M792" s="277">
        <f t="shared" si="192"/>
        <v>0</v>
      </c>
      <c r="N792" s="277">
        <f t="shared" si="192"/>
        <v>0</v>
      </c>
      <c r="O792" s="277">
        <f t="shared" si="192"/>
        <v>0</v>
      </c>
      <c r="P792" s="277">
        <f t="shared" si="192"/>
        <v>0</v>
      </c>
      <c r="Q792" s="277">
        <f t="shared" si="192"/>
        <v>0</v>
      </c>
      <c r="R792" s="277">
        <f t="shared" si="192"/>
        <v>0</v>
      </c>
      <c r="S792" s="277">
        <f t="shared" si="192"/>
        <v>0</v>
      </c>
      <c r="T792" s="277">
        <f t="shared" si="192"/>
        <v>0</v>
      </c>
      <c r="U792" s="277">
        <v>0</v>
      </c>
      <c r="V792" s="277">
        <v>10000</v>
      </c>
      <c r="W792" s="277">
        <f>SUM(W788:W791)</f>
        <v>0</v>
      </c>
      <c r="X792" s="277">
        <f t="shared" si="192"/>
        <v>0</v>
      </c>
      <c r="Y792" s="277">
        <f t="shared" si="192"/>
        <v>0</v>
      </c>
      <c r="Z792" s="277">
        <f t="shared" si="192"/>
        <v>0</v>
      </c>
      <c r="AA792" s="277">
        <f t="shared" si="192"/>
        <v>0</v>
      </c>
      <c r="AB792" s="277">
        <f t="shared" si="192"/>
        <v>0</v>
      </c>
      <c r="AC792" s="277">
        <f t="shared" si="192"/>
        <v>0</v>
      </c>
      <c r="AD792" s="277">
        <f t="shared" si="192"/>
        <v>0</v>
      </c>
      <c r="AE792" s="277">
        <f t="shared" si="192"/>
        <v>0</v>
      </c>
      <c r="AF792" s="277">
        <f t="shared" si="192"/>
        <v>0</v>
      </c>
      <c r="AG792" s="277">
        <f t="shared" si="192"/>
        <v>0</v>
      </c>
      <c r="AH792" s="277">
        <v>0</v>
      </c>
      <c r="AI792" s="277">
        <v>0</v>
      </c>
      <c r="AJ792" s="277">
        <f>SUM(AJ788:AJ791)</f>
        <v>338591</v>
      </c>
      <c r="AK792" s="277">
        <f t="shared" si="192"/>
        <v>0</v>
      </c>
      <c r="AL792" s="277">
        <f t="shared" si="192"/>
        <v>338591</v>
      </c>
      <c r="AM792" s="277">
        <f t="shared" si="192"/>
        <v>0</v>
      </c>
      <c r="AN792" s="277">
        <f t="shared" si="192"/>
        <v>0</v>
      </c>
      <c r="AO792" s="277">
        <f t="shared" si="192"/>
        <v>0</v>
      </c>
      <c r="AP792" s="277">
        <f t="shared" si="192"/>
        <v>0</v>
      </c>
      <c r="AQ792" s="277">
        <f t="shared" si="192"/>
        <v>0</v>
      </c>
      <c r="AR792" s="277">
        <f t="shared" si="192"/>
        <v>0</v>
      </c>
      <c r="AS792" s="277">
        <f t="shared" si="192"/>
        <v>0</v>
      </c>
      <c r="AT792" s="277">
        <f t="shared" si="192"/>
        <v>0</v>
      </c>
      <c r="AU792" s="277">
        <v>338591</v>
      </c>
      <c r="AV792" s="277">
        <v>0</v>
      </c>
      <c r="AW792" s="277">
        <f>U792+AH792+AU792</f>
        <v>338591</v>
      </c>
    </row>
    <row r="793" spans="1:49">
      <c r="A793" s="48"/>
      <c r="B793" s="42"/>
      <c r="C793" s="42"/>
      <c r="D793" s="42"/>
      <c r="E793" s="531"/>
      <c r="F793" s="50"/>
      <c r="G793" s="50"/>
      <c r="H793" s="50"/>
      <c r="I793" s="146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  <c r="AS793" s="29"/>
      <c r="AT793" s="29"/>
      <c r="AU793" s="29"/>
      <c r="AV793" s="29"/>
      <c r="AW793" s="29"/>
    </row>
    <row r="794" spans="1:49">
      <c r="A794" s="48"/>
      <c r="B794" s="42"/>
      <c r="C794" s="42"/>
      <c r="D794" s="42"/>
      <c r="E794" s="531"/>
      <c r="F794" s="50"/>
      <c r="G794" s="50"/>
      <c r="H794" s="50"/>
      <c r="I794" s="14"/>
    </row>
    <row r="795" spans="1:49">
      <c r="A795" s="48"/>
      <c r="B795" s="42"/>
      <c r="C795" s="42"/>
      <c r="D795" s="42"/>
      <c r="E795" s="531"/>
      <c r="F795" s="50"/>
      <c r="G795" s="50"/>
      <c r="H795" s="50"/>
      <c r="I795" s="14"/>
    </row>
    <row r="796" spans="1:49">
      <c r="A796" s="48"/>
      <c r="B796" s="42"/>
      <c r="C796" s="42"/>
      <c r="D796" s="42"/>
      <c r="E796" s="531"/>
      <c r="F796" s="50"/>
      <c r="G796" s="50"/>
      <c r="H796" s="50"/>
      <c r="I796" s="14"/>
    </row>
    <row r="797" spans="1:49">
      <c r="A797" s="48"/>
      <c r="B797" s="42"/>
      <c r="C797" s="42"/>
      <c r="D797" s="42"/>
      <c r="E797" s="531"/>
      <c r="F797" s="50"/>
      <c r="G797" s="50"/>
      <c r="H797" s="50"/>
      <c r="I797" s="14"/>
    </row>
    <row r="798" spans="1:49">
      <c r="A798" s="48"/>
      <c r="B798" s="42"/>
      <c r="C798" s="42"/>
      <c r="D798" s="42"/>
      <c r="E798" s="531"/>
      <c r="F798" s="50"/>
      <c r="G798" s="50"/>
      <c r="H798" s="50"/>
      <c r="I798" s="14"/>
    </row>
    <row r="799" spans="1:49">
      <c r="A799" s="48"/>
      <c r="B799" s="42"/>
      <c r="C799" s="42"/>
      <c r="D799" s="42"/>
      <c r="E799" s="531"/>
      <c r="F799" s="50"/>
      <c r="G799" s="50"/>
      <c r="H799" s="50"/>
      <c r="I799" s="14"/>
    </row>
    <row r="800" spans="1:49" ht="13.5" thickBot="1">
      <c r="A800" s="78" t="s">
        <v>988</v>
      </c>
      <c r="B800" s="79"/>
      <c r="C800" s="79"/>
      <c r="D800" s="456"/>
      <c r="E800" s="535"/>
      <c r="F800" s="127"/>
      <c r="G800" s="127"/>
      <c r="H800" s="127"/>
      <c r="I800" s="79"/>
    </row>
    <row r="801" spans="1:49" s="151" customFormat="1" ht="36" customHeight="1" thickTop="1" thickBot="1">
      <c r="A801" s="147" t="s">
        <v>2079</v>
      </c>
      <c r="B801" s="5" t="s">
        <v>2080</v>
      </c>
      <c r="C801" s="5" t="s">
        <v>1335</v>
      </c>
      <c r="D801" s="450"/>
      <c r="E801" s="148" t="s">
        <v>1570</v>
      </c>
      <c r="F801" s="149" t="s">
        <v>1438</v>
      </c>
      <c r="G801" s="149"/>
      <c r="H801" s="149" t="s">
        <v>2332</v>
      </c>
      <c r="I801" s="5" t="s">
        <v>856</v>
      </c>
      <c r="J801" s="364" t="s">
        <v>2891</v>
      </c>
      <c r="K801" s="364" t="s">
        <v>2879</v>
      </c>
      <c r="L801" s="364" t="s">
        <v>2880</v>
      </c>
      <c r="M801" s="364" t="s">
        <v>2881</v>
      </c>
      <c r="N801" s="364" t="s">
        <v>2882</v>
      </c>
      <c r="O801" s="364" t="s">
        <v>2883</v>
      </c>
      <c r="P801" s="364" t="s">
        <v>2884</v>
      </c>
      <c r="Q801" s="364" t="s">
        <v>2885</v>
      </c>
      <c r="R801" s="364" t="s">
        <v>2886</v>
      </c>
      <c r="S801" s="364" t="s">
        <v>2887</v>
      </c>
      <c r="T801" s="364" t="s">
        <v>2888</v>
      </c>
      <c r="U801" s="364" t="s">
        <v>2889</v>
      </c>
      <c r="V801" s="364" t="s">
        <v>2890</v>
      </c>
      <c r="W801" s="365" t="s">
        <v>2893</v>
      </c>
      <c r="X801" s="365" t="s">
        <v>2879</v>
      </c>
      <c r="Y801" s="365" t="s">
        <v>2880</v>
      </c>
      <c r="Z801" s="365" t="s">
        <v>2881</v>
      </c>
      <c r="AA801" s="365" t="s">
        <v>2882</v>
      </c>
      <c r="AB801" s="365" t="s">
        <v>2883</v>
      </c>
      <c r="AC801" s="365" t="s">
        <v>2884</v>
      </c>
      <c r="AD801" s="365" t="s">
        <v>2885</v>
      </c>
      <c r="AE801" s="365" t="s">
        <v>2886</v>
      </c>
      <c r="AF801" s="365" t="s">
        <v>2887</v>
      </c>
      <c r="AG801" s="365" t="s">
        <v>2888</v>
      </c>
      <c r="AH801" s="365" t="s">
        <v>2889</v>
      </c>
      <c r="AI801" s="365" t="s">
        <v>2890</v>
      </c>
      <c r="AJ801" s="366" t="s">
        <v>2892</v>
      </c>
      <c r="AK801" s="366" t="s">
        <v>2879</v>
      </c>
      <c r="AL801" s="366" t="s">
        <v>2880</v>
      </c>
      <c r="AM801" s="366" t="s">
        <v>2881</v>
      </c>
      <c r="AN801" s="366" t="s">
        <v>2882</v>
      </c>
      <c r="AO801" s="366" t="s">
        <v>2883</v>
      </c>
      <c r="AP801" s="366" t="s">
        <v>2884</v>
      </c>
      <c r="AQ801" s="366" t="s">
        <v>2885</v>
      </c>
      <c r="AR801" s="366" t="s">
        <v>2886</v>
      </c>
      <c r="AS801" s="366" t="s">
        <v>2887</v>
      </c>
      <c r="AT801" s="366" t="s">
        <v>2888</v>
      </c>
      <c r="AU801" s="366" t="s">
        <v>2889</v>
      </c>
      <c r="AV801" s="366" t="s">
        <v>2890</v>
      </c>
      <c r="AW801" s="368" t="s">
        <v>2895</v>
      </c>
    </row>
    <row r="802" spans="1:49">
      <c r="A802" s="33"/>
      <c r="B802" s="34"/>
      <c r="C802" s="34"/>
      <c r="D802" s="34"/>
      <c r="E802" s="35"/>
      <c r="F802" s="36"/>
      <c r="G802" s="36"/>
      <c r="H802" s="36"/>
      <c r="I802" s="34"/>
      <c r="J802" s="202" t="s">
        <v>1224</v>
      </c>
      <c r="K802" s="202">
        <v>1</v>
      </c>
      <c r="L802" s="202">
        <v>2</v>
      </c>
      <c r="M802" s="202">
        <v>3</v>
      </c>
      <c r="N802" s="202">
        <v>4</v>
      </c>
      <c r="O802" s="202">
        <v>5</v>
      </c>
      <c r="P802" s="202">
        <v>6</v>
      </c>
      <c r="Q802" s="202">
        <v>7</v>
      </c>
      <c r="R802" s="202">
        <v>8</v>
      </c>
      <c r="S802" s="202">
        <v>9</v>
      </c>
      <c r="T802" s="202">
        <v>10</v>
      </c>
      <c r="U802" s="202">
        <v>13</v>
      </c>
      <c r="V802" s="202">
        <v>14</v>
      </c>
      <c r="W802" s="202" t="s">
        <v>1224</v>
      </c>
      <c r="X802" s="202">
        <v>1</v>
      </c>
      <c r="Y802" s="202">
        <v>2</v>
      </c>
      <c r="Z802" s="202">
        <v>3</v>
      </c>
      <c r="AA802" s="202">
        <v>4</v>
      </c>
      <c r="AB802" s="202">
        <v>5</v>
      </c>
      <c r="AC802" s="202">
        <v>6</v>
      </c>
      <c r="AD802" s="202">
        <v>7</v>
      </c>
      <c r="AE802" s="202">
        <v>8</v>
      </c>
      <c r="AF802" s="202">
        <v>9</v>
      </c>
      <c r="AG802" s="202">
        <v>10</v>
      </c>
      <c r="AH802" s="202">
        <v>13</v>
      </c>
      <c r="AI802" s="202">
        <v>14</v>
      </c>
      <c r="AJ802" s="202" t="s">
        <v>1224</v>
      </c>
      <c r="AK802" s="202">
        <v>1</v>
      </c>
      <c r="AL802" s="202">
        <v>2</v>
      </c>
      <c r="AM802" s="202">
        <v>3</v>
      </c>
      <c r="AN802" s="202">
        <v>4</v>
      </c>
      <c r="AO802" s="202">
        <v>5</v>
      </c>
      <c r="AP802" s="202">
        <v>6</v>
      </c>
      <c r="AQ802" s="202">
        <v>7</v>
      </c>
      <c r="AR802" s="202">
        <v>8</v>
      </c>
      <c r="AS802" s="202">
        <v>9</v>
      </c>
      <c r="AT802" s="202">
        <v>10</v>
      </c>
      <c r="AU802" s="202">
        <v>13</v>
      </c>
      <c r="AV802" s="202">
        <v>14</v>
      </c>
      <c r="AW802" s="202">
        <v>15</v>
      </c>
    </row>
    <row r="803" spans="1:49">
      <c r="A803" s="37"/>
      <c r="B803" s="38"/>
      <c r="C803" s="38"/>
      <c r="D803" s="38"/>
      <c r="E803" s="60"/>
      <c r="F803" s="61"/>
      <c r="G803" s="61"/>
      <c r="H803" s="61"/>
      <c r="I803" s="38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  <c r="Z803" s="62"/>
      <c r="AA803" s="62"/>
      <c r="AB803" s="62"/>
      <c r="AC803" s="62"/>
      <c r="AD803" s="62"/>
      <c r="AE803" s="62"/>
      <c r="AF803" s="62"/>
      <c r="AG803" s="62"/>
      <c r="AH803" s="62"/>
      <c r="AI803" s="62"/>
      <c r="AJ803" s="62"/>
      <c r="AK803" s="62"/>
      <c r="AL803" s="62"/>
      <c r="AM803" s="62"/>
      <c r="AN803" s="62"/>
      <c r="AO803" s="62"/>
      <c r="AP803" s="62"/>
      <c r="AQ803" s="62"/>
      <c r="AR803" s="62"/>
      <c r="AS803" s="62"/>
      <c r="AT803" s="62"/>
      <c r="AU803" s="62"/>
      <c r="AV803" s="62"/>
      <c r="AW803" s="62"/>
    </row>
    <row r="804" spans="1:49">
      <c r="A804" s="41" t="s">
        <v>1676</v>
      </c>
      <c r="B804" s="1" t="s">
        <v>1030</v>
      </c>
      <c r="C804" s="74" t="s">
        <v>1373</v>
      </c>
      <c r="D804" s="457"/>
      <c r="E804" s="531"/>
      <c r="F804" s="50"/>
      <c r="G804" s="50"/>
      <c r="H804" s="50"/>
      <c r="I804" s="1" t="s">
        <v>790</v>
      </c>
    </row>
    <row r="805" spans="1:49">
      <c r="A805" s="48"/>
      <c r="B805" s="42"/>
      <c r="C805" s="42"/>
      <c r="D805" s="42"/>
      <c r="E805" s="531"/>
      <c r="F805" s="50"/>
      <c r="G805" s="50"/>
      <c r="H805" s="50"/>
      <c r="I805" s="1"/>
    </row>
    <row r="806" spans="1:49">
      <c r="A806" s="48"/>
      <c r="B806" s="42"/>
      <c r="C806" s="42"/>
      <c r="D806" s="42"/>
      <c r="E806" s="531"/>
      <c r="F806" s="50"/>
      <c r="G806" s="50"/>
      <c r="H806" s="50"/>
      <c r="I806" s="49" t="s">
        <v>1559</v>
      </c>
      <c r="J806" s="12">
        <f>SUM(J807,J815,J817)</f>
        <v>133200</v>
      </c>
      <c r="K806" s="12">
        <f t="shared" ref="K806:AT806" si="193">SUM(K807,K815,K817)</f>
        <v>0</v>
      </c>
      <c r="L806" s="12">
        <f t="shared" si="193"/>
        <v>3200</v>
      </c>
      <c r="M806" s="12">
        <f t="shared" si="193"/>
        <v>6000</v>
      </c>
      <c r="N806" s="12">
        <f t="shared" si="193"/>
        <v>10000</v>
      </c>
      <c r="O806" s="12">
        <f t="shared" si="193"/>
        <v>20000</v>
      </c>
      <c r="P806" s="12">
        <f t="shared" si="193"/>
        <v>0</v>
      </c>
      <c r="Q806" s="12">
        <f t="shared" si="193"/>
        <v>37000</v>
      </c>
      <c r="R806" s="12">
        <f t="shared" si="193"/>
        <v>0</v>
      </c>
      <c r="S806" s="12">
        <f t="shared" si="193"/>
        <v>0</v>
      </c>
      <c r="T806" s="12">
        <f t="shared" si="193"/>
        <v>0</v>
      </c>
      <c r="U806" s="12">
        <v>76200</v>
      </c>
      <c r="V806" s="12">
        <v>57000</v>
      </c>
      <c r="W806" s="12">
        <f>SUM(W807,W815,W817)</f>
        <v>0</v>
      </c>
      <c r="X806" s="12">
        <f t="shared" si="193"/>
        <v>0</v>
      </c>
      <c r="Y806" s="12">
        <f t="shared" si="193"/>
        <v>0</v>
      </c>
      <c r="Z806" s="12">
        <f t="shared" si="193"/>
        <v>0</v>
      </c>
      <c r="AA806" s="12">
        <f t="shared" si="193"/>
        <v>0</v>
      </c>
      <c r="AB806" s="12">
        <f t="shared" si="193"/>
        <v>0</v>
      </c>
      <c r="AC806" s="12">
        <f t="shared" si="193"/>
        <v>0</v>
      </c>
      <c r="AD806" s="12">
        <f t="shared" si="193"/>
        <v>0</v>
      </c>
      <c r="AE806" s="12">
        <f t="shared" si="193"/>
        <v>0</v>
      </c>
      <c r="AF806" s="12">
        <f t="shared" si="193"/>
        <v>0</v>
      </c>
      <c r="AG806" s="12">
        <f t="shared" si="193"/>
        <v>0</v>
      </c>
      <c r="AH806" s="12">
        <v>0</v>
      </c>
      <c r="AI806" s="12">
        <v>0</v>
      </c>
      <c r="AJ806" s="12">
        <f>SUM(AJ807,AJ815,AJ817)</f>
        <v>0</v>
      </c>
      <c r="AK806" s="12">
        <f t="shared" si="193"/>
        <v>0</v>
      </c>
      <c r="AL806" s="12">
        <f t="shared" si="193"/>
        <v>0</v>
      </c>
      <c r="AM806" s="12">
        <f t="shared" si="193"/>
        <v>0</v>
      </c>
      <c r="AN806" s="12">
        <f t="shared" si="193"/>
        <v>0</v>
      </c>
      <c r="AO806" s="12">
        <f t="shared" si="193"/>
        <v>0</v>
      </c>
      <c r="AP806" s="12">
        <f t="shared" si="193"/>
        <v>0</v>
      </c>
      <c r="AQ806" s="12">
        <f t="shared" si="193"/>
        <v>0</v>
      </c>
      <c r="AR806" s="12">
        <f t="shared" si="193"/>
        <v>0</v>
      </c>
      <c r="AS806" s="12">
        <f t="shared" si="193"/>
        <v>0</v>
      </c>
      <c r="AT806" s="12">
        <f t="shared" si="193"/>
        <v>0</v>
      </c>
      <c r="AU806" s="12">
        <v>0</v>
      </c>
      <c r="AV806" s="12">
        <v>0</v>
      </c>
      <c r="AW806" s="12">
        <f t="shared" ref="AW806:AW838" si="194">U806+AH806+AU806</f>
        <v>76200</v>
      </c>
    </row>
    <row r="807" spans="1:49">
      <c r="A807" s="44" t="s">
        <v>1676</v>
      </c>
      <c r="B807" s="45" t="s">
        <v>1030</v>
      </c>
      <c r="C807" s="45" t="s">
        <v>1373</v>
      </c>
      <c r="D807" s="452" t="s">
        <v>2910</v>
      </c>
      <c r="E807" s="213" t="s">
        <v>771</v>
      </c>
      <c r="F807" s="65"/>
      <c r="G807" s="65"/>
      <c r="H807" s="65"/>
      <c r="I807" s="1" t="s">
        <v>1500</v>
      </c>
      <c r="J807" s="16">
        <f>SUM(J808:J809)</f>
        <v>0</v>
      </c>
      <c r="K807" s="16">
        <f t="shared" ref="K807:AT807" si="195">SUM(K808:K809)</f>
        <v>0</v>
      </c>
      <c r="L807" s="16">
        <f t="shared" si="195"/>
        <v>0</v>
      </c>
      <c r="M807" s="16">
        <f t="shared" si="195"/>
        <v>0</v>
      </c>
      <c r="N807" s="16">
        <f t="shared" si="195"/>
        <v>0</v>
      </c>
      <c r="O807" s="16">
        <f t="shared" si="195"/>
        <v>0</v>
      </c>
      <c r="P807" s="16">
        <f t="shared" si="195"/>
        <v>0</v>
      </c>
      <c r="Q807" s="16">
        <f t="shared" si="195"/>
        <v>0</v>
      </c>
      <c r="R807" s="16">
        <f t="shared" si="195"/>
        <v>0</v>
      </c>
      <c r="S807" s="16">
        <f t="shared" si="195"/>
        <v>0</v>
      </c>
      <c r="T807" s="16">
        <f t="shared" si="195"/>
        <v>0</v>
      </c>
      <c r="U807" s="16">
        <v>0</v>
      </c>
      <c r="V807" s="16">
        <v>0</v>
      </c>
      <c r="W807" s="16">
        <f>SUM(W808:W809)</f>
        <v>0</v>
      </c>
      <c r="X807" s="16">
        <f t="shared" si="195"/>
        <v>0</v>
      </c>
      <c r="Y807" s="16">
        <f t="shared" si="195"/>
        <v>0</v>
      </c>
      <c r="Z807" s="16">
        <f t="shared" si="195"/>
        <v>0</v>
      </c>
      <c r="AA807" s="16">
        <f t="shared" si="195"/>
        <v>0</v>
      </c>
      <c r="AB807" s="16">
        <f t="shared" si="195"/>
        <v>0</v>
      </c>
      <c r="AC807" s="16">
        <f t="shared" si="195"/>
        <v>0</v>
      </c>
      <c r="AD807" s="16">
        <f t="shared" si="195"/>
        <v>0</v>
      </c>
      <c r="AE807" s="16">
        <f t="shared" si="195"/>
        <v>0</v>
      </c>
      <c r="AF807" s="16">
        <f t="shared" si="195"/>
        <v>0</v>
      </c>
      <c r="AG807" s="16">
        <f t="shared" si="195"/>
        <v>0</v>
      </c>
      <c r="AH807" s="16">
        <v>0</v>
      </c>
      <c r="AI807" s="16">
        <v>0</v>
      </c>
      <c r="AJ807" s="16">
        <f>SUM(AJ808:AJ809)</f>
        <v>0</v>
      </c>
      <c r="AK807" s="16">
        <f t="shared" si="195"/>
        <v>0</v>
      </c>
      <c r="AL807" s="16">
        <f t="shared" si="195"/>
        <v>0</v>
      </c>
      <c r="AM807" s="16">
        <f t="shared" si="195"/>
        <v>0</v>
      </c>
      <c r="AN807" s="16">
        <f t="shared" si="195"/>
        <v>0</v>
      </c>
      <c r="AO807" s="16">
        <f t="shared" si="195"/>
        <v>0</v>
      </c>
      <c r="AP807" s="16">
        <f t="shared" si="195"/>
        <v>0</v>
      </c>
      <c r="AQ807" s="16">
        <f t="shared" si="195"/>
        <v>0</v>
      </c>
      <c r="AR807" s="16">
        <f t="shared" si="195"/>
        <v>0</v>
      </c>
      <c r="AS807" s="16">
        <f t="shared" si="195"/>
        <v>0</v>
      </c>
      <c r="AT807" s="16">
        <f t="shared" si="195"/>
        <v>0</v>
      </c>
      <c r="AU807" s="16">
        <v>0</v>
      </c>
      <c r="AV807" s="16">
        <v>0</v>
      </c>
      <c r="AW807" s="16">
        <f t="shared" si="194"/>
        <v>0</v>
      </c>
    </row>
    <row r="808" spans="1:49">
      <c r="A808" s="44" t="s">
        <v>1676</v>
      </c>
      <c r="B808" s="45" t="s">
        <v>1030</v>
      </c>
      <c r="C808" s="45" t="s">
        <v>1373</v>
      </c>
      <c r="D808" s="452" t="s">
        <v>2910</v>
      </c>
      <c r="E808" s="367" t="s">
        <v>834</v>
      </c>
      <c r="F808" s="50"/>
      <c r="G808" s="468" t="s">
        <v>3070</v>
      </c>
      <c r="H808" s="50" t="s">
        <v>2346</v>
      </c>
      <c r="I808" s="42" t="s">
        <v>1165</v>
      </c>
      <c r="J808" s="209"/>
      <c r="K808" s="209"/>
      <c r="L808" s="209"/>
      <c r="M808" s="209"/>
      <c r="N808" s="209"/>
      <c r="O808" s="209"/>
      <c r="P808" s="209"/>
      <c r="Q808" s="209"/>
      <c r="R808" s="209"/>
      <c r="S808" s="209"/>
      <c r="T808" s="209"/>
      <c r="U808" s="209">
        <v>0</v>
      </c>
      <c r="V808" s="209">
        <v>0</v>
      </c>
      <c r="W808" s="209"/>
      <c r="X808" s="209"/>
      <c r="Y808" s="209"/>
      <c r="Z808" s="209"/>
      <c r="AA808" s="209"/>
      <c r="AB808" s="209"/>
      <c r="AC808" s="209"/>
      <c r="AD808" s="209"/>
      <c r="AE808" s="209"/>
      <c r="AF808" s="209"/>
      <c r="AG808" s="209"/>
      <c r="AH808" s="209">
        <v>0</v>
      </c>
      <c r="AI808" s="209">
        <v>0</v>
      </c>
      <c r="AJ808" s="209"/>
      <c r="AK808" s="209"/>
      <c r="AL808" s="209"/>
      <c r="AM808" s="209"/>
      <c r="AN808" s="209"/>
      <c r="AO808" s="209"/>
      <c r="AP808" s="209"/>
      <c r="AQ808" s="209"/>
      <c r="AR808" s="209"/>
      <c r="AS808" s="209"/>
      <c r="AT808" s="209"/>
      <c r="AU808" s="209">
        <v>0</v>
      </c>
      <c r="AV808" s="209">
        <v>0</v>
      </c>
      <c r="AW808" s="209">
        <f t="shared" si="194"/>
        <v>0</v>
      </c>
    </row>
    <row r="809" spans="1:49">
      <c r="A809" s="44" t="s">
        <v>1676</v>
      </c>
      <c r="B809" s="45" t="s">
        <v>1030</v>
      </c>
      <c r="C809" s="45" t="s">
        <v>1373</v>
      </c>
      <c r="D809" s="452" t="s">
        <v>2910</v>
      </c>
      <c r="E809" s="367" t="s">
        <v>772</v>
      </c>
      <c r="F809" s="50"/>
      <c r="G809" s="468" t="s">
        <v>3070</v>
      </c>
      <c r="H809" s="50" t="s">
        <v>2346</v>
      </c>
      <c r="I809" s="42" t="s">
        <v>1227</v>
      </c>
      <c r="J809" s="209">
        <f>SUM(J810:J814)</f>
        <v>0</v>
      </c>
      <c r="K809" s="209">
        <f t="shared" ref="K809:AT809" si="196">SUM(K810:K814)</f>
        <v>0</v>
      </c>
      <c r="L809" s="209">
        <f t="shared" si="196"/>
        <v>0</v>
      </c>
      <c r="M809" s="209">
        <f t="shared" si="196"/>
        <v>0</v>
      </c>
      <c r="N809" s="209">
        <f t="shared" si="196"/>
        <v>0</v>
      </c>
      <c r="O809" s="209">
        <f t="shared" si="196"/>
        <v>0</v>
      </c>
      <c r="P809" s="209">
        <f t="shared" si="196"/>
        <v>0</v>
      </c>
      <c r="Q809" s="209">
        <f t="shared" si="196"/>
        <v>0</v>
      </c>
      <c r="R809" s="209">
        <f t="shared" si="196"/>
        <v>0</v>
      </c>
      <c r="S809" s="209">
        <f t="shared" si="196"/>
        <v>0</v>
      </c>
      <c r="T809" s="209">
        <f t="shared" si="196"/>
        <v>0</v>
      </c>
      <c r="U809" s="209">
        <v>0</v>
      </c>
      <c r="V809" s="209">
        <v>0</v>
      </c>
      <c r="W809" s="209">
        <f>SUM(W810:W814)</f>
        <v>0</v>
      </c>
      <c r="X809" s="209">
        <f t="shared" si="196"/>
        <v>0</v>
      </c>
      <c r="Y809" s="209">
        <f t="shared" si="196"/>
        <v>0</v>
      </c>
      <c r="Z809" s="209">
        <f t="shared" si="196"/>
        <v>0</v>
      </c>
      <c r="AA809" s="209">
        <f t="shared" si="196"/>
        <v>0</v>
      </c>
      <c r="AB809" s="209">
        <f t="shared" si="196"/>
        <v>0</v>
      </c>
      <c r="AC809" s="209">
        <f t="shared" si="196"/>
        <v>0</v>
      </c>
      <c r="AD809" s="209">
        <f t="shared" si="196"/>
        <v>0</v>
      </c>
      <c r="AE809" s="209">
        <f t="shared" si="196"/>
        <v>0</v>
      </c>
      <c r="AF809" s="209">
        <f t="shared" si="196"/>
        <v>0</v>
      </c>
      <c r="AG809" s="209">
        <f t="shared" si="196"/>
        <v>0</v>
      </c>
      <c r="AH809" s="209">
        <v>0</v>
      </c>
      <c r="AI809" s="209">
        <v>0</v>
      </c>
      <c r="AJ809" s="209">
        <f>SUM(AJ810:AJ814)</f>
        <v>0</v>
      </c>
      <c r="AK809" s="209">
        <f t="shared" si="196"/>
        <v>0</v>
      </c>
      <c r="AL809" s="209">
        <f t="shared" si="196"/>
        <v>0</v>
      </c>
      <c r="AM809" s="209">
        <f t="shared" si="196"/>
        <v>0</v>
      </c>
      <c r="AN809" s="209">
        <f t="shared" si="196"/>
        <v>0</v>
      </c>
      <c r="AO809" s="209">
        <f t="shared" si="196"/>
        <v>0</v>
      </c>
      <c r="AP809" s="209">
        <f t="shared" si="196"/>
        <v>0</v>
      </c>
      <c r="AQ809" s="209">
        <f t="shared" si="196"/>
        <v>0</v>
      </c>
      <c r="AR809" s="209">
        <f t="shared" si="196"/>
        <v>0</v>
      </c>
      <c r="AS809" s="209">
        <f t="shared" si="196"/>
        <v>0</v>
      </c>
      <c r="AT809" s="209">
        <f t="shared" si="196"/>
        <v>0</v>
      </c>
      <c r="AU809" s="209">
        <v>0</v>
      </c>
      <c r="AV809" s="209">
        <v>0</v>
      </c>
      <c r="AW809" s="209">
        <f t="shared" si="194"/>
        <v>0</v>
      </c>
    </row>
    <row r="810" spans="1:49" s="144" customFormat="1">
      <c r="A810" s="44" t="s">
        <v>1676</v>
      </c>
      <c r="B810" s="45" t="s">
        <v>1030</v>
      </c>
      <c r="C810" s="45" t="s">
        <v>1373</v>
      </c>
      <c r="D810" s="452" t="s">
        <v>2910</v>
      </c>
      <c r="E810" s="140" t="s">
        <v>850</v>
      </c>
      <c r="F810" s="141" t="s">
        <v>97</v>
      </c>
      <c r="G810" s="468" t="s">
        <v>3070</v>
      </c>
      <c r="H810" s="50" t="s">
        <v>2346</v>
      </c>
      <c r="I810" s="142" t="s">
        <v>1119</v>
      </c>
      <c r="J810" s="330"/>
      <c r="K810" s="330"/>
      <c r="L810" s="330"/>
      <c r="M810" s="330"/>
      <c r="N810" s="330"/>
      <c r="O810" s="330"/>
      <c r="P810" s="330"/>
      <c r="Q810" s="330"/>
      <c r="R810" s="330"/>
      <c r="S810" s="330"/>
      <c r="T810" s="330"/>
      <c r="U810" s="330">
        <v>0</v>
      </c>
      <c r="V810" s="330">
        <v>0</v>
      </c>
      <c r="W810" s="330"/>
      <c r="X810" s="330"/>
      <c r="Y810" s="330"/>
      <c r="Z810" s="330"/>
      <c r="AA810" s="330"/>
      <c r="AB810" s="330"/>
      <c r="AC810" s="330"/>
      <c r="AD810" s="330"/>
      <c r="AE810" s="330"/>
      <c r="AF810" s="330"/>
      <c r="AG810" s="330"/>
      <c r="AH810" s="330">
        <v>0</v>
      </c>
      <c r="AI810" s="330">
        <v>0</v>
      </c>
      <c r="AJ810" s="330"/>
      <c r="AK810" s="330"/>
      <c r="AL810" s="330"/>
      <c r="AM810" s="330"/>
      <c r="AN810" s="330"/>
      <c r="AO810" s="330"/>
      <c r="AP810" s="330"/>
      <c r="AQ810" s="330"/>
      <c r="AR810" s="330"/>
      <c r="AS810" s="330"/>
      <c r="AT810" s="330"/>
      <c r="AU810" s="330">
        <v>0</v>
      </c>
      <c r="AV810" s="330">
        <v>0</v>
      </c>
      <c r="AW810" s="330">
        <f t="shared" si="194"/>
        <v>0</v>
      </c>
    </row>
    <row r="811" spans="1:49" s="144" customFormat="1">
      <c r="A811" s="44" t="s">
        <v>1676</v>
      </c>
      <c r="B811" s="45" t="s">
        <v>1030</v>
      </c>
      <c r="C811" s="45" t="s">
        <v>1373</v>
      </c>
      <c r="D811" s="452" t="s">
        <v>2910</v>
      </c>
      <c r="E811" s="140" t="s">
        <v>851</v>
      </c>
      <c r="F811" s="141" t="s">
        <v>98</v>
      </c>
      <c r="G811" s="468" t="s">
        <v>3070</v>
      </c>
      <c r="H811" s="50" t="s">
        <v>2346</v>
      </c>
      <c r="I811" s="142" t="s">
        <v>1290</v>
      </c>
      <c r="J811" s="330"/>
      <c r="K811" s="330"/>
      <c r="L811" s="330"/>
      <c r="M811" s="330"/>
      <c r="N811" s="330"/>
      <c r="O811" s="330"/>
      <c r="P811" s="330"/>
      <c r="Q811" s="330"/>
      <c r="R811" s="330"/>
      <c r="S811" s="330"/>
      <c r="T811" s="330"/>
      <c r="U811" s="330">
        <v>0</v>
      </c>
      <c r="V811" s="330">
        <v>0</v>
      </c>
      <c r="W811" s="330"/>
      <c r="X811" s="330"/>
      <c r="Y811" s="330"/>
      <c r="Z811" s="330"/>
      <c r="AA811" s="330"/>
      <c r="AB811" s="330"/>
      <c r="AC811" s="330"/>
      <c r="AD811" s="330"/>
      <c r="AE811" s="330"/>
      <c r="AF811" s="330"/>
      <c r="AG811" s="330"/>
      <c r="AH811" s="330">
        <v>0</v>
      </c>
      <c r="AI811" s="330">
        <v>0</v>
      </c>
      <c r="AJ811" s="330"/>
      <c r="AK811" s="330"/>
      <c r="AL811" s="330"/>
      <c r="AM811" s="330"/>
      <c r="AN811" s="330"/>
      <c r="AO811" s="330"/>
      <c r="AP811" s="330"/>
      <c r="AQ811" s="330"/>
      <c r="AR811" s="330"/>
      <c r="AS811" s="330"/>
      <c r="AT811" s="330"/>
      <c r="AU811" s="330">
        <v>0</v>
      </c>
      <c r="AV811" s="330">
        <v>0</v>
      </c>
      <c r="AW811" s="330">
        <f t="shared" si="194"/>
        <v>0</v>
      </c>
    </row>
    <row r="812" spans="1:49" s="144" customFormat="1">
      <c r="A812" s="44" t="s">
        <v>1676</v>
      </c>
      <c r="B812" s="45" t="s">
        <v>1030</v>
      </c>
      <c r="C812" s="45" t="s">
        <v>1373</v>
      </c>
      <c r="D812" s="452" t="s">
        <v>2910</v>
      </c>
      <c r="E812" s="140" t="s">
        <v>852</v>
      </c>
      <c r="F812" s="141" t="s">
        <v>99</v>
      </c>
      <c r="G812" s="468" t="s">
        <v>3070</v>
      </c>
      <c r="H812" s="50" t="s">
        <v>2346</v>
      </c>
      <c r="I812" s="142" t="s">
        <v>1733</v>
      </c>
      <c r="J812" s="330"/>
      <c r="K812" s="330"/>
      <c r="L812" s="330"/>
      <c r="M812" s="330"/>
      <c r="N812" s="330"/>
      <c r="O812" s="330"/>
      <c r="P812" s="330"/>
      <c r="Q812" s="330"/>
      <c r="R812" s="330"/>
      <c r="S812" s="330"/>
      <c r="T812" s="330"/>
      <c r="U812" s="330">
        <v>0</v>
      </c>
      <c r="V812" s="330">
        <v>0</v>
      </c>
      <c r="W812" s="330"/>
      <c r="X812" s="330"/>
      <c r="Y812" s="330"/>
      <c r="Z812" s="330"/>
      <c r="AA812" s="330"/>
      <c r="AB812" s="330"/>
      <c r="AC812" s="330"/>
      <c r="AD812" s="330"/>
      <c r="AE812" s="330"/>
      <c r="AF812" s="330"/>
      <c r="AG812" s="330"/>
      <c r="AH812" s="330">
        <v>0</v>
      </c>
      <c r="AI812" s="330">
        <v>0</v>
      </c>
      <c r="AJ812" s="330"/>
      <c r="AK812" s="330"/>
      <c r="AL812" s="330"/>
      <c r="AM812" s="330"/>
      <c r="AN812" s="330"/>
      <c r="AO812" s="330"/>
      <c r="AP812" s="330"/>
      <c r="AQ812" s="330"/>
      <c r="AR812" s="330"/>
      <c r="AS812" s="330"/>
      <c r="AT812" s="330"/>
      <c r="AU812" s="330">
        <v>0</v>
      </c>
      <c r="AV812" s="330">
        <v>0</v>
      </c>
      <c r="AW812" s="330">
        <f t="shared" si="194"/>
        <v>0</v>
      </c>
    </row>
    <row r="813" spans="1:49" s="144" customFormat="1">
      <c r="A813" s="44" t="s">
        <v>1676</v>
      </c>
      <c r="B813" s="45" t="s">
        <v>1030</v>
      </c>
      <c r="C813" s="45" t="s">
        <v>1373</v>
      </c>
      <c r="D813" s="452" t="s">
        <v>2910</v>
      </c>
      <c r="E813" s="140" t="s">
        <v>853</v>
      </c>
      <c r="F813" s="141" t="s">
        <v>100</v>
      </c>
      <c r="G813" s="468" t="s">
        <v>3070</v>
      </c>
      <c r="H813" s="50" t="s">
        <v>2346</v>
      </c>
      <c r="I813" s="142" t="s">
        <v>1734</v>
      </c>
      <c r="J813" s="330"/>
      <c r="K813" s="330"/>
      <c r="L813" s="330"/>
      <c r="M813" s="330"/>
      <c r="N813" s="330"/>
      <c r="O813" s="330"/>
      <c r="P813" s="330"/>
      <c r="Q813" s="330"/>
      <c r="R813" s="330"/>
      <c r="S813" s="330"/>
      <c r="T813" s="330"/>
      <c r="U813" s="330">
        <v>0</v>
      </c>
      <c r="V813" s="330">
        <v>0</v>
      </c>
      <c r="W813" s="330"/>
      <c r="X813" s="330"/>
      <c r="Y813" s="330"/>
      <c r="Z813" s="330"/>
      <c r="AA813" s="330"/>
      <c r="AB813" s="330"/>
      <c r="AC813" s="330"/>
      <c r="AD813" s="330"/>
      <c r="AE813" s="330"/>
      <c r="AF813" s="330"/>
      <c r="AG813" s="330"/>
      <c r="AH813" s="330">
        <v>0</v>
      </c>
      <c r="AI813" s="330">
        <v>0</v>
      </c>
      <c r="AJ813" s="330"/>
      <c r="AK813" s="330"/>
      <c r="AL813" s="330"/>
      <c r="AM813" s="330"/>
      <c r="AN813" s="330"/>
      <c r="AO813" s="330"/>
      <c r="AP813" s="330"/>
      <c r="AQ813" s="330"/>
      <c r="AR813" s="330"/>
      <c r="AS813" s="330"/>
      <c r="AT813" s="330"/>
      <c r="AU813" s="330">
        <v>0</v>
      </c>
      <c r="AV813" s="330">
        <v>0</v>
      </c>
      <c r="AW813" s="330">
        <f t="shared" si="194"/>
        <v>0</v>
      </c>
    </row>
    <row r="814" spans="1:49" s="144" customFormat="1">
      <c r="A814" s="44" t="s">
        <v>1676</v>
      </c>
      <c r="B814" s="45" t="s">
        <v>1030</v>
      </c>
      <c r="C814" s="45" t="s">
        <v>1373</v>
      </c>
      <c r="D814" s="452" t="s">
        <v>2910</v>
      </c>
      <c r="E814" s="140" t="s">
        <v>854</v>
      </c>
      <c r="F814" s="141" t="s">
        <v>101</v>
      </c>
      <c r="G814" s="468" t="s">
        <v>3070</v>
      </c>
      <c r="H814" s="50" t="s">
        <v>2346</v>
      </c>
      <c r="I814" s="142" t="s">
        <v>1735</v>
      </c>
      <c r="J814" s="330"/>
      <c r="K814" s="330"/>
      <c r="L814" s="330"/>
      <c r="M814" s="330"/>
      <c r="N814" s="330"/>
      <c r="O814" s="330"/>
      <c r="P814" s="330"/>
      <c r="Q814" s="330"/>
      <c r="R814" s="330"/>
      <c r="S814" s="330"/>
      <c r="T814" s="330"/>
      <c r="U814" s="330">
        <v>0</v>
      </c>
      <c r="V814" s="330">
        <v>0</v>
      </c>
      <c r="W814" s="330"/>
      <c r="X814" s="330"/>
      <c r="Y814" s="330"/>
      <c r="Z814" s="330"/>
      <c r="AA814" s="330"/>
      <c r="AB814" s="330"/>
      <c r="AC814" s="330"/>
      <c r="AD814" s="330"/>
      <c r="AE814" s="330"/>
      <c r="AF814" s="330"/>
      <c r="AG814" s="330"/>
      <c r="AH814" s="330">
        <v>0</v>
      </c>
      <c r="AI814" s="330">
        <v>0</v>
      </c>
      <c r="AJ814" s="330"/>
      <c r="AK814" s="330"/>
      <c r="AL814" s="330"/>
      <c r="AM814" s="330"/>
      <c r="AN814" s="330"/>
      <c r="AO814" s="330"/>
      <c r="AP814" s="330"/>
      <c r="AQ814" s="330"/>
      <c r="AR814" s="330"/>
      <c r="AS814" s="330"/>
      <c r="AT814" s="330"/>
      <c r="AU814" s="330">
        <v>0</v>
      </c>
      <c r="AV814" s="330">
        <v>0</v>
      </c>
      <c r="AW814" s="330">
        <f t="shared" si="194"/>
        <v>0</v>
      </c>
    </row>
    <row r="815" spans="1:49">
      <c r="A815" s="44" t="s">
        <v>1676</v>
      </c>
      <c r="B815" s="45" t="s">
        <v>1030</v>
      </c>
      <c r="C815" s="45" t="s">
        <v>1373</v>
      </c>
      <c r="D815" s="452" t="s">
        <v>2910</v>
      </c>
      <c r="E815" s="213" t="s">
        <v>773</v>
      </c>
      <c r="F815" s="65"/>
      <c r="G815" s="65"/>
      <c r="H815" s="65"/>
      <c r="I815" s="1" t="s">
        <v>1362</v>
      </c>
      <c r="J815" s="331">
        <f>SUM(J816)</f>
        <v>0</v>
      </c>
      <c r="K815" s="331">
        <f t="shared" ref="K815:AT815" si="197">SUM(K816)</f>
        <v>0</v>
      </c>
      <c r="L815" s="331">
        <f t="shared" si="197"/>
        <v>0</v>
      </c>
      <c r="M815" s="331">
        <f t="shared" si="197"/>
        <v>0</v>
      </c>
      <c r="N815" s="331">
        <f t="shared" si="197"/>
        <v>0</v>
      </c>
      <c r="O815" s="331">
        <f t="shared" si="197"/>
        <v>0</v>
      </c>
      <c r="P815" s="331">
        <f t="shared" si="197"/>
        <v>0</v>
      </c>
      <c r="Q815" s="331">
        <f t="shared" si="197"/>
        <v>0</v>
      </c>
      <c r="R815" s="331">
        <f t="shared" si="197"/>
        <v>0</v>
      </c>
      <c r="S815" s="331">
        <f t="shared" si="197"/>
        <v>0</v>
      </c>
      <c r="T815" s="331">
        <f t="shared" si="197"/>
        <v>0</v>
      </c>
      <c r="U815" s="331">
        <v>0</v>
      </c>
      <c r="V815" s="331">
        <v>0</v>
      </c>
      <c r="W815" s="331">
        <f>SUM(W816)</f>
        <v>0</v>
      </c>
      <c r="X815" s="331">
        <f t="shared" si="197"/>
        <v>0</v>
      </c>
      <c r="Y815" s="331">
        <f t="shared" si="197"/>
        <v>0</v>
      </c>
      <c r="Z815" s="331">
        <f t="shared" si="197"/>
        <v>0</v>
      </c>
      <c r="AA815" s="331">
        <f t="shared" si="197"/>
        <v>0</v>
      </c>
      <c r="AB815" s="331">
        <f t="shared" si="197"/>
        <v>0</v>
      </c>
      <c r="AC815" s="331">
        <f t="shared" si="197"/>
        <v>0</v>
      </c>
      <c r="AD815" s="331">
        <f t="shared" si="197"/>
        <v>0</v>
      </c>
      <c r="AE815" s="331">
        <f t="shared" si="197"/>
        <v>0</v>
      </c>
      <c r="AF815" s="331">
        <f t="shared" si="197"/>
        <v>0</v>
      </c>
      <c r="AG815" s="331">
        <f t="shared" si="197"/>
        <v>0</v>
      </c>
      <c r="AH815" s="331">
        <v>0</v>
      </c>
      <c r="AI815" s="331">
        <v>0</v>
      </c>
      <c r="AJ815" s="331">
        <f>SUM(AJ816)</f>
        <v>0</v>
      </c>
      <c r="AK815" s="331">
        <f t="shared" si="197"/>
        <v>0</v>
      </c>
      <c r="AL815" s="331">
        <f t="shared" si="197"/>
        <v>0</v>
      </c>
      <c r="AM815" s="331">
        <f t="shared" si="197"/>
        <v>0</v>
      </c>
      <c r="AN815" s="331">
        <f t="shared" si="197"/>
        <v>0</v>
      </c>
      <c r="AO815" s="331">
        <f t="shared" si="197"/>
        <v>0</v>
      </c>
      <c r="AP815" s="331">
        <f t="shared" si="197"/>
        <v>0</v>
      </c>
      <c r="AQ815" s="331">
        <f t="shared" si="197"/>
        <v>0</v>
      </c>
      <c r="AR815" s="331">
        <f t="shared" si="197"/>
        <v>0</v>
      </c>
      <c r="AS815" s="331">
        <f t="shared" si="197"/>
        <v>0</v>
      </c>
      <c r="AT815" s="331">
        <f t="shared" si="197"/>
        <v>0</v>
      </c>
      <c r="AU815" s="331">
        <v>0</v>
      </c>
      <c r="AV815" s="331">
        <v>0</v>
      </c>
      <c r="AW815" s="331">
        <f t="shared" si="194"/>
        <v>0</v>
      </c>
    </row>
    <row r="816" spans="1:49">
      <c r="A816" s="44" t="s">
        <v>1676</v>
      </c>
      <c r="B816" s="45" t="s">
        <v>1030</v>
      </c>
      <c r="C816" s="45" t="s">
        <v>1373</v>
      </c>
      <c r="D816" s="452" t="s">
        <v>2910</v>
      </c>
      <c r="E816" s="367" t="s">
        <v>785</v>
      </c>
      <c r="F816" s="50"/>
      <c r="G816" s="468" t="s">
        <v>3070</v>
      </c>
      <c r="H816" s="50" t="s">
        <v>2346</v>
      </c>
      <c r="I816" s="42" t="s">
        <v>1363</v>
      </c>
      <c r="J816" s="209"/>
      <c r="K816" s="209"/>
      <c r="L816" s="209"/>
      <c r="M816" s="209"/>
      <c r="N816" s="209"/>
      <c r="O816" s="209"/>
      <c r="P816" s="209"/>
      <c r="Q816" s="209"/>
      <c r="R816" s="209"/>
      <c r="S816" s="209"/>
      <c r="T816" s="209"/>
      <c r="U816" s="209">
        <v>0</v>
      </c>
      <c r="V816" s="209">
        <v>0</v>
      </c>
      <c r="W816" s="209"/>
      <c r="X816" s="209"/>
      <c r="Y816" s="209"/>
      <c r="Z816" s="209"/>
      <c r="AA816" s="209"/>
      <c r="AB816" s="209"/>
      <c r="AC816" s="209"/>
      <c r="AD816" s="209"/>
      <c r="AE816" s="209"/>
      <c r="AF816" s="209"/>
      <c r="AG816" s="209"/>
      <c r="AH816" s="209">
        <v>0</v>
      </c>
      <c r="AI816" s="209">
        <v>0</v>
      </c>
      <c r="AJ816" s="209"/>
      <c r="AK816" s="209"/>
      <c r="AL816" s="209"/>
      <c r="AM816" s="209"/>
      <c r="AN816" s="209"/>
      <c r="AO816" s="209"/>
      <c r="AP816" s="209"/>
      <c r="AQ816" s="209"/>
      <c r="AR816" s="209"/>
      <c r="AS816" s="209"/>
      <c r="AT816" s="209"/>
      <c r="AU816" s="209">
        <v>0</v>
      </c>
      <c r="AV816" s="209">
        <v>0</v>
      </c>
      <c r="AW816" s="209">
        <f t="shared" si="194"/>
        <v>0</v>
      </c>
    </row>
    <row r="817" spans="1:49">
      <c r="A817" s="44" t="s">
        <v>1676</v>
      </c>
      <c r="B817" s="45" t="s">
        <v>1030</v>
      </c>
      <c r="C817" s="45" t="s">
        <v>1373</v>
      </c>
      <c r="D817" s="452" t="s">
        <v>2910</v>
      </c>
      <c r="E817" s="213" t="s">
        <v>1364</v>
      </c>
      <c r="F817" s="65"/>
      <c r="G817" s="65"/>
      <c r="H817" s="65"/>
      <c r="I817" s="1" t="s">
        <v>2104</v>
      </c>
      <c r="J817" s="331">
        <f>SUM(J818:J826)</f>
        <v>133200</v>
      </c>
      <c r="K817" s="331">
        <f t="shared" ref="K817:AT817" si="198">SUM(K818:K826)</f>
        <v>0</v>
      </c>
      <c r="L817" s="331">
        <f t="shared" si="198"/>
        <v>3200</v>
      </c>
      <c r="M817" s="331">
        <f t="shared" si="198"/>
        <v>6000</v>
      </c>
      <c r="N817" s="331">
        <f t="shared" si="198"/>
        <v>10000</v>
      </c>
      <c r="O817" s="331">
        <f t="shared" si="198"/>
        <v>20000</v>
      </c>
      <c r="P817" s="331">
        <f t="shared" si="198"/>
        <v>0</v>
      </c>
      <c r="Q817" s="331">
        <f t="shared" si="198"/>
        <v>37000</v>
      </c>
      <c r="R817" s="331">
        <f t="shared" si="198"/>
        <v>0</v>
      </c>
      <c r="S817" s="331">
        <f t="shared" si="198"/>
        <v>0</v>
      </c>
      <c r="T817" s="331">
        <f t="shared" si="198"/>
        <v>0</v>
      </c>
      <c r="U817" s="331">
        <v>76200</v>
      </c>
      <c r="V817" s="331">
        <v>57000</v>
      </c>
      <c r="W817" s="331">
        <f>SUM(W818:W826)</f>
        <v>0</v>
      </c>
      <c r="X817" s="331">
        <f t="shared" si="198"/>
        <v>0</v>
      </c>
      <c r="Y817" s="331">
        <f t="shared" si="198"/>
        <v>0</v>
      </c>
      <c r="Z817" s="331">
        <f t="shared" si="198"/>
        <v>0</v>
      </c>
      <c r="AA817" s="331">
        <f t="shared" si="198"/>
        <v>0</v>
      </c>
      <c r="AB817" s="331">
        <f t="shared" si="198"/>
        <v>0</v>
      </c>
      <c r="AC817" s="331">
        <f t="shared" si="198"/>
        <v>0</v>
      </c>
      <c r="AD817" s="331">
        <f t="shared" si="198"/>
        <v>0</v>
      </c>
      <c r="AE817" s="331">
        <f t="shared" si="198"/>
        <v>0</v>
      </c>
      <c r="AF817" s="331">
        <f t="shared" si="198"/>
        <v>0</v>
      </c>
      <c r="AG817" s="331">
        <f t="shared" si="198"/>
        <v>0</v>
      </c>
      <c r="AH817" s="331">
        <v>0</v>
      </c>
      <c r="AI817" s="331">
        <v>0</v>
      </c>
      <c r="AJ817" s="331">
        <f>SUM(AJ818:AJ826)</f>
        <v>0</v>
      </c>
      <c r="AK817" s="331">
        <f t="shared" si="198"/>
        <v>0</v>
      </c>
      <c r="AL817" s="331">
        <f t="shared" si="198"/>
        <v>0</v>
      </c>
      <c r="AM817" s="331">
        <f t="shared" si="198"/>
        <v>0</v>
      </c>
      <c r="AN817" s="331">
        <f t="shared" si="198"/>
        <v>0</v>
      </c>
      <c r="AO817" s="331">
        <f t="shared" si="198"/>
        <v>0</v>
      </c>
      <c r="AP817" s="331">
        <f t="shared" si="198"/>
        <v>0</v>
      </c>
      <c r="AQ817" s="331">
        <f t="shared" si="198"/>
        <v>0</v>
      </c>
      <c r="AR817" s="331">
        <f t="shared" si="198"/>
        <v>0</v>
      </c>
      <c r="AS817" s="331">
        <f t="shared" si="198"/>
        <v>0</v>
      </c>
      <c r="AT817" s="331">
        <f t="shared" si="198"/>
        <v>0</v>
      </c>
      <c r="AU817" s="331">
        <v>0</v>
      </c>
      <c r="AV817" s="331">
        <v>0</v>
      </c>
      <c r="AW817" s="331">
        <f t="shared" si="194"/>
        <v>76200</v>
      </c>
    </row>
    <row r="818" spans="1:49">
      <c r="A818" s="44" t="s">
        <v>1676</v>
      </c>
      <c r="B818" s="45" t="s">
        <v>1030</v>
      </c>
      <c r="C818" s="45" t="s">
        <v>1373</v>
      </c>
      <c r="D818" s="452" t="s">
        <v>2910</v>
      </c>
      <c r="E818" s="367" t="s">
        <v>786</v>
      </c>
      <c r="F818" s="50"/>
      <c r="G818" s="468" t="s">
        <v>3070</v>
      </c>
      <c r="H818" s="50" t="s">
        <v>2346</v>
      </c>
      <c r="I818" s="42" t="s">
        <v>1191</v>
      </c>
      <c r="J818" s="332">
        <v>5200</v>
      </c>
      <c r="K818" s="332"/>
      <c r="L818" s="332">
        <v>1200</v>
      </c>
      <c r="M818" s="332"/>
      <c r="N818" s="332"/>
      <c r="O818" s="332"/>
      <c r="P818" s="332"/>
      <c r="Q818" s="332">
        <v>4000</v>
      </c>
      <c r="R818" s="332"/>
      <c r="S818" s="332"/>
      <c r="T818" s="332"/>
      <c r="U818" s="332">
        <v>5200</v>
      </c>
      <c r="V818" s="332">
        <v>0</v>
      </c>
      <c r="W818" s="332"/>
      <c r="X818" s="332"/>
      <c r="Y818" s="332"/>
      <c r="Z818" s="332"/>
      <c r="AA818" s="332"/>
      <c r="AB818" s="332"/>
      <c r="AC818" s="332"/>
      <c r="AD818" s="332"/>
      <c r="AE818" s="332"/>
      <c r="AF818" s="332"/>
      <c r="AG818" s="332"/>
      <c r="AH818" s="332">
        <v>0</v>
      </c>
      <c r="AI818" s="332">
        <v>0</v>
      </c>
      <c r="AJ818" s="332"/>
      <c r="AK818" s="332"/>
      <c r="AL818" s="332"/>
      <c r="AM818" s="332"/>
      <c r="AN818" s="332"/>
      <c r="AO818" s="332"/>
      <c r="AP818" s="332"/>
      <c r="AQ818" s="332"/>
      <c r="AR818" s="332"/>
      <c r="AS818" s="332"/>
      <c r="AT818" s="332"/>
      <c r="AU818" s="332">
        <v>0</v>
      </c>
      <c r="AV818" s="332">
        <v>0</v>
      </c>
      <c r="AW818" s="332">
        <f t="shared" si="194"/>
        <v>5200</v>
      </c>
    </row>
    <row r="819" spans="1:49">
      <c r="A819" s="44" t="s">
        <v>1676</v>
      </c>
      <c r="B819" s="45" t="s">
        <v>1030</v>
      </c>
      <c r="C819" s="45" t="s">
        <v>1373</v>
      </c>
      <c r="D819" s="452" t="s">
        <v>2910</v>
      </c>
      <c r="E819" s="367" t="s">
        <v>1528</v>
      </c>
      <c r="F819" s="50"/>
      <c r="G819" s="468" t="s">
        <v>3070</v>
      </c>
      <c r="H819" s="50" t="s">
        <v>2346</v>
      </c>
      <c r="I819" s="42" t="s">
        <v>989</v>
      </c>
      <c r="J819" s="332"/>
      <c r="K819" s="332"/>
      <c r="L819" s="332"/>
      <c r="M819" s="332"/>
      <c r="N819" s="332"/>
      <c r="O819" s="332"/>
      <c r="P819" s="332"/>
      <c r="Q819" s="332"/>
      <c r="R819" s="332"/>
      <c r="S819" s="332"/>
      <c r="T819" s="332"/>
      <c r="U819" s="332">
        <v>0</v>
      </c>
      <c r="V819" s="332">
        <v>0</v>
      </c>
      <c r="W819" s="332"/>
      <c r="X819" s="332"/>
      <c r="Y819" s="332"/>
      <c r="Z819" s="332"/>
      <c r="AA819" s="332"/>
      <c r="AB819" s="332"/>
      <c r="AC819" s="332"/>
      <c r="AD819" s="332"/>
      <c r="AE819" s="332"/>
      <c r="AF819" s="332"/>
      <c r="AG819" s="332"/>
      <c r="AH819" s="332">
        <v>0</v>
      </c>
      <c r="AI819" s="332">
        <v>0</v>
      </c>
      <c r="AJ819" s="332"/>
      <c r="AK819" s="332"/>
      <c r="AL819" s="332"/>
      <c r="AM819" s="332"/>
      <c r="AN819" s="332"/>
      <c r="AO819" s="332"/>
      <c r="AP819" s="332"/>
      <c r="AQ819" s="332"/>
      <c r="AR819" s="332"/>
      <c r="AS819" s="332"/>
      <c r="AT819" s="332"/>
      <c r="AU819" s="332">
        <v>0</v>
      </c>
      <c r="AV819" s="332">
        <v>0</v>
      </c>
      <c r="AW819" s="332">
        <f t="shared" si="194"/>
        <v>0</v>
      </c>
    </row>
    <row r="820" spans="1:49">
      <c r="A820" s="44" t="s">
        <v>1676</v>
      </c>
      <c r="B820" s="45" t="s">
        <v>1030</v>
      </c>
      <c r="C820" s="45" t="s">
        <v>1373</v>
      </c>
      <c r="D820" s="452" t="s">
        <v>2910</v>
      </c>
      <c r="E820" s="367" t="s">
        <v>1679</v>
      </c>
      <c r="F820" s="50"/>
      <c r="G820" s="468" t="s">
        <v>3070</v>
      </c>
      <c r="H820" s="50" t="s">
        <v>2346</v>
      </c>
      <c r="I820" s="42" t="s">
        <v>1048</v>
      </c>
      <c r="J820" s="332"/>
      <c r="K820" s="332"/>
      <c r="L820" s="332"/>
      <c r="M820" s="332"/>
      <c r="N820" s="332"/>
      <c r="O820" s="332"/>
      <c r="P820" s="332"/>
      <c r="Q820" s="332"/>
      <c r="R820" s="332"/>
      <c r="S820" s="332"/>
      <c r="T820" s="332"/>
      <c r="U820" s="332">
        <v>0</v>
      </c>
      <c r="V820" s="332">
        <v>0</v>
      </c>
      <c r="W820" s="332"/>
      <c r="X820" s="332"/>
      <c r="Y820" s="332"/>
      <c r="Z820" s="332"/>
      <c r="AA820" s="332"/>
      <c r="AB820" s="332"/>
      <c r="AC820" s="332"/>
      <c r="AD820" s="332"/>
      <c r="AE820" s="332"/>
      <c r="AF820" s="332"/>
      <c r="AG820" s="332"/>
      <c r="AH820" s="332">
        <v>0</v>
      </c>
      <c r="AI820" s="332">
        <v>0</v>
      </c>
      <c r="AJ820" s="332"/>
      <c r="AK820" s="332"/>
      <c r="AL820" s="332"/>
      <c r="AM820" s="332"/>
      <c r="AN820" s="332"/>
      <c r="AO820" s="332"/>
      <c r="AP820" s="332"/>
      <c r="AQ820" s="332"/>
      <c r="AR820" s="332"/>
      <c r="AS820" s="332"/>
      <c r="AT820" s="332"/>
      <c r="AU820" s="332">
        <v>0</v>
      </c>
      <c r="AV820" s="332">
        <v>0</v>
      </c>
      <c r="AW820" s="332">
        <f t="shared" si="194"/>
        <v>0</v>
      </c>
    </row>
    <row r="821" spans="1:49">
      <c r="A821" s="44" t="s">
        <v>1676</v>
      </c>
      <c r="B821" s="45" t="s">
        <v>1030</v>
      </c>
      <c r="C821" s="45" t="s">
        <v>1373</v>
      </c>
      <c r="D821" s="452" t="s">
        <v>2910</v>
      </c>
      <c r="E821" s="367" t="s">
        <v>787</v>
      </c>
      <c r="F821" s="50"/>
      <c r="G821" s="468" t="s">
        <v>3070</v>
      </c>
      <c r="H821" s="50" t="s">
        <v>2346</v>
      </c>
      <c r="I821" s="42" t="s">
        <v>2226</v>
      </c>
      <c r="J821" s="332">
        <v>50000</v>
      </c>
      <c r="K821" s="332"/>
      <c r="L821" s="332"/>
      <c r="M821" s="332"/>
      <c r="N821" s="332">
        <v>10000</v>
      </c>
      <c r="O821" s="332">
        <v>20000</v>
      </c>
      <c r="P821" s="332"/>
      <c r="Q821" s="332">
        <v>20000</v>
      </c>
      <c r="R821" s="332"/>
      <c r="S821" s="332"/>
      <c r="T821" s="332"/>
      <c r="U821" s="332">
        <v>50000</v>
      </c>
      <c r="V821" s="332">
        <v>0</v>
      </c>
      <c r="W821" s="332"/>
      <c r="X821" s="332"/>
      <c r="Y821" s="332"/>
      <c r="Z821" s="332"/>
      <c r="AA821" s="332"/>
      <c r="AB821" s="332"/>
      <c r="AC821" s="332"/>
      <c r="AD821" s="332"/>
      <c r="AE821" s="332"/>
      <c r="AF821" s="332"/>
      <c r="AG821" s="332"/>
      <c r="AH821" s="332">
        <v>0</v>
      </c>
      <c r="AI821" s="332">
        <v>0</v>
      </c>
      <c r="AJ821" s="332"/>
      <c r="AK821" s="332"/>
      <c r="AL821" s="332"/>
      <c r="AM821" s="332"/>
      <c r="AN821" s="332"/>
      <c r="AO821" s="332"/>
      <c r="AP821" s="332"/>
      <c r="AQ821" s="332"/>
      <c r="AR821" s="332"/>
      <c r="AS821" s="332"/>
      <c r="AT821" s="332"/>
      <c r="AU821" s="332">
        <v>0</v>
      </c>
      <c r="AV821" s="332">
        <v>0</v>
      </c>
      <c r="AW821" s="332">
        <f t="shared" si="194"/>
        <v>50000</v>
      </c>
    </row>
    <row r="822" spans="1:49">
      <c r="A822" s="44" t="s">
        <v>1676</v>
      </c>
      <c r="B822" s="45" t="s">
        <v>1030</v>
      </c>
      <c r="C822" s="45" t="s">
        <v>1373</v>
      </c>
      <c r="D822" s="452" t="s">
        <v>2910</v>
      </c>
      <c r="E822" s="367" t="s">
        <v>1116</v>
      </c>
      <c r="F822" s="50"/>
      <c r="G822" s="468" t="s">
        <v>3070</v>
      </c>
      <c r="H822" s="50" t="s">
        <v>2346</v>
      </c>
      <c r="I822" s="42" t="s">
        <v>1487</v>
      </c>
      <c r="J822" s="332">
        <v>10000</v>
      </c>
      <c r="K822" s="332"/>
      <c r="L822" s="332"/>
      <c r="M822" s="332"/>
      <c r="N822" s="332"/>
      <c r="O822" s="332"/>
      <c r="P822" s="332"/>
      <c r="Q822" s="332"/>
      <c r="R822" s="332"/>
      <c r="S822" s="332"/>
      <c r="T822" s="332"/>
      <c r="U822" s="332">
        <v>0</v>
      </c>
      <c r="V822" s="332">
        <v>10000</v>
      </c>
      <c r="W822" s="332"/>
      <c r="X822" s="332"/>
      <c r="Y822" s="332"/>
      <c r="Z822" s="332"/>
      <c r="AA822" s="332"/>
      <c r="AB822" s="332"/>
      <c r="AC822" s="332"/>
      <c r="AD822" s="332"/>
      <c r="AE822" s="332"/>
      <c r="AF822" s="332"/>
      <c r="AG822" s="332"/>
      <c r="AH822" s="332">
        <v>0</v>
      </c>
      <c r="AI822" s="332">
        <v>0</v>
      </c>
      <c r="AJ822" s="332"/>
      <c r="AK822" s="332"/>
      <c r="AL822" s="332"/>
      <c r="AM822" s="332"/>
      <c r="AN822" s="332"/>
      <c r="AO822" s="332"/>
      <c r="AP822" s="332"/>
      <c r="AQ822" s="332"/>
      <c r="AR822" s="332"/>
      <c r="AS822" s="332"/>
      <c r="AT822" s="332"/>
      <c r="AU822" s="332">
        <v>0</v>
      </c>
      <c r="AV822" s="332">
        <v>0</v>
      </c>
      <c r="AW822" s="332">
        <f t="shared" si="194"/>
        <v>0</v>
      </c>
    </row>
    <row r="823" spans="1:49">
      <c r="A823" s="44" t="s">
        <v>1676</v>
      </c>
      <c r="B823" s="45" t="s">
        <v>1030</v>
      </c>
      <c r="C823" s="45" t="s">
        <v>1373</v>
      </c>
      <c r="D823" s="452" t="s">
        <v>2910</v>
      </c>
      <c r="E823" s="367" t="s">
        <v>1703</v>
      </c>
      <c r="F823" s="50"/>
      <c r="G823" s="468" t="s">
        <v>3070</v>
      </c>
      <c r="H823" s="50" t="s">
        <v>2346</v>
      </c>
      <c r="I823" s="42" t="s">
        <v>1047</v>
      </c>
      <c r="J823" s="332"/>
      <c r="K823" s="332"/>
      <c r="L823" s="332"/>
      <c r="M823" s="332"/>
      <c r="N823" s="332"/>
      <c r="O823" s="332"/>
      <c r="P823" s="332"/>
      <c r="Q823" s="332"/>
      <c r="R823" s="332"/>
      <c r="S823" s="332"/>
      <c r="T823" s="332"/>
      <c r="U823" s="332">
        <v>0</v>
      </c>
      <c r="V823" s="332">
        <v>0</v>
      </c>
      <c r="W823" s="332"/>
      <c r="X823" s="332"/>
      <c r="Y823" s="332"/>
      <c r="Z823" s="332"/>
      <c r="AA823" s="332"/>
      <c r="AB823" s="332"/>
      <c r="AC823" s="332"/>
      <c r="AD823" s="332"/>
      <c r="AE823" s="332"/>
      <c r="AF823" s="332"/>
      <c r="AG823" s="332"/>
      <c r="AH823" s="332">
        <v>0</v>
      </c>
      <c r="AI823" s="332">
        <v>0</v>
      </c>
      <c r="AJ823" s="332"/>
      <c r="AK823" s="332"/>
      <c r="AL823" s="332"/>
      <c r="AM823" s="332"/>
      <c r="AN823" s="332"/>
      <c r="AO823" s="332"/>
      <c r="AP823" s="332"/>
      <c r="AQ823" s="332"/>
      <c r="AR823" s="332"/>
      <c r="AS823" s="332"/>
      <c r="AT823" s="332"/>
      <c r="AU823" s="332">
        <v>0</v>
      </c>
      <c r="AV823" s="332">
        <v>0</v>
      </c>
      <c r="AW823" s="332">
        <f t="shared" si="194"/>
        <v>0</v>
      </c>
    </row>
    <row r="824" spans="1:49">
      <c r="A824" s="44" t="s">
        <v>1676</v>
      </c>
      <c r="B824" s="45" t="s">
        <v>1030</v>
      </c>
      <c r="C824" s="45" t="s">
        <v>1373</v>
      </c>
      <c r="D824" s="452" t="s">
        <v>2910</v>
      </c>
      <c r="E824" s="367" t="s">
        <v>826</v>
      </c>
      <c r="F824" s="50"/>
      <c r="G824" s="468" t="s">
        <v>3070</v>
      </c>
      <c r="H824" s="50" t="s">
        <v>2346</v>
      </c>
      <c r="I824" s="42" t="s">
        <v>935</v>
      </c>
      <c r="J824" s="332">
        <v>5000</v>
      </c>
      <c r="K824" s="332"/>
      <c r="L824" s="332">
        <v>2000</v>
      </c>
      <c r="M824" s="332"/>
      <c r="N824" s="332"/>
      <c r="O824" s="332"/>
      <c r="P824" s="332"/>
      <c r="Q824" s="332">
        <v>3000</v>
      </c>
      <c r="R824" s="332"/>
      <c r="S824" s="332"/>
      <c r="T824" s="332"/>
      <c r="U824" s="332">
        <v>5000</v>
      </c>
      <c r="V824" s="332">
        <v>0</v>
      </c>
      <c r="W824" s="332"/>
      <c r="X824" s="332"/>
      <c r="Y824" s="332"/>
      <c r="Z824" s="332"/>
      <c r="AA824" s="332"/>
      <c r="AB824" s="332"/>
      <c r="AC824" s="332"/>
      <c r="AD824" s="332"/>
      <c r="AE824" s="332"/>
      <c r="AF824" s="332"/>
      <c r="AG824" s="332"/>
      <c r="AH824" s="332">
        <v>0</v>
      </c>
      <c r="AI824" s="332">
        <v>0</v>
      </c>
      <c r="AJ824" s="332"/>
      <c r="AK824" s="332"/>
      <c r="AL824" s="332"/>
      <c r="AM824" s="332"/>
      <c r="AN824" s="332"/>
      <c r="AO824" s="332"/>
      <c r="AP824" s="332"/>
      <c r="AQ824" s="332"/>
      <c r="AR824" s="332"/>
      <c r="AS824" s="332"/>
      <c r="AT824" s="332"/>
      <c r="AU824" s="332">
        <v>0</v>
      </c>
      <c r="AV824" s="332">
        <v>0</v>
      </c>
      <c r="AW824" s="332">
        <f t="shared" si="194"/>
        <v>5000</v>
      </c>
    </row>
    <row r="825" spans="1:49">
      <c r="A825" s="44" t="s">
        <v>1676</v>
      </c>
      <c r="B825" s="45" t="s">
        <v>1030</v>
      </c>
      <c r="C825" s="45" t="s">
        <v>1373</v>
      </c>
      <c r="D825" s="452" t="s">
        <v>2910</v>
      </c>
      <c r="E825" s="367" t="s">
        <v>1115</v>
      </c>
      <c r="F825" s="50"/>
      <c r="G825" s="468" t="s">
        <v>3070</v>
      </c>
      <c r="H825" s="50" t="s">
        <v>2346</v>
      </c>
      <c r="I825" s="42" t="s">
        <v>990</v>
      </c>
      <c r="J825" s="332"/>
      <c r="K825" s="332"/>
      <c r="L825" s="332"/>
      <c r="M825" s="332"/>
      <c r="N825" s="332"/>
      <c r="O825" s="332"/>
      <c r="P825" s="332"/>
      <c r="Q825" s="332"/>
      <c r="R825" s="332"/>
      <c r="S825" s="332"/>
      <c r="T825" s="332"/>
      <c r="U825" s="332">
        <v>0</v>
      </c>
      <c r="V825" s="332">
        <v>0</v>
      </c>
      <c r="W825" s="332"/>
      <c r="X825" s="332"/>
      <c r="Y825" s="332"/>
      <c r="Z825" s="332"/>
      <c r="AA825" s="332"/>
      <c r="AB825" s="332"/>
      <c r="AC825" s="332"/>
      <c r="AD825" s="332"/>
      <c r="AE825" s="332"/>
      <c r="AF825" s="332"/>
      <c r="AG825" s="332"/>
      <c r="AH825" s="332">
        <v>0</v>
      </c>
      <c r="AI825" s="332">
        <v>0</v>
      </c>
      <c r="AJ825" s="332"/>
      <c r="AK825" s="332"/>
      <c r="AL825" s="332"/>
      <c r="AM825" s="332"/>
      <c r="AN825" s="332"/>
      <c r="AO825" s="332"/>
      <c r="AP825" s="332"/>
      <c r="AQ825" s="332"/>
      <c r="AR825" s="332"/>
      <c r="AS825" s="332"/>
      <c r="AT825" s="332"/>
      <c r="AU825" s="332">
        <v>0</v>
      </c>
      <c r="AV825" s="332">
        <v>0</v>
      </c>
      <c r="AW825" s="332">
        <f t="shared" si="194"/>
        <v>0</v>
      </c>
    </row>
    <row r="826" spans="1:49">
      <c r="A826" s="44" t="s">
        <v>1676</v>
      </c>
      <c r="B826" s="45" t="s">
        <v>1030</v>
      </c>
      <c r="C826" s="45" t="s">
        <v>1373</v>
      </c>
      <c r="D826" s="452" t="s">
        <v>2910</v>
      </c>
      <c r="E826" s="367" t="s">
        <v>1677</v>
      </c>
      <c r="F826" s="50" t="s">
        <v>2894</v>
      </c>
      <c r="G826" s="468" t="s">
        <v>3070</v>
      </c>
      <c r="H826" s="50" t="s">
        <v>2346</v>
      </c>
      <c r="I826" s="42" t="s">
        <v>1688</v>
      </c>
      <c r="J826" s="209">
        <f>SUM(J827:J830)</f>
        <v>63000</v>
      </c>
      <c r="K826" s="209">
        <f t="shared" ref="K826:AT826" si="199">SUM(K827:K830)</f>
        <v>0</v>
      </c>
      <c r="L826" s="209">
        <f t="shared" si="199"/>
        <v>0</v>
      </c>
      <c r="M826" s="209">
        <f t="shared" si="199"/>
        <v>6000</v>
      </c>
      <c r="N826" s="209">
        <f t="shared" si="199"/>
        <v>0</v>
      </c>
      <c r="O826" s="209">
        <f t="shared" si="199"/>
        <v>0</v>
      </c>
      <c r="P826" s="209">
        <f t="shared" si="199"/>
        <v>0</v>
      </c>
      <c r="Q826" s="209">
        <f t="shared" si="199"/>
        <v>10000</v>
      </c>
      <c r="R826" s="209">
        <f t="shared" si="199"/>
        <v>0</v>
      </c>
      <c r="S826" s="209">
        <f t="shared" si="199"/>
        <v>0</v>
      </c>
      <c r="T826" s="209">
        <f t="shared" si="199"/>
        <v>0</v>
      </c>
      <c r="U826" s="209">
        <v>16000</v>
      </c>
      <c r="V826" s="209">
        <v>47000</v>
      </c>
      <c r="W826" s="209">
        <f>SUM(W827:W830)</f>
        <v>0</v>
      </c>
      <c r="X826" s="209">
        <f t="shared" si="199"/>
        <v>0</v>
      </c>
      <c r="Y826" s="209">
        <f t="shared" si="199"/>
        <v>0</v>
      </c>
      <c r="Z826" s="209">
        <f t="shared" si="199"/>
        <v>0</v>
      </c>
      <c r="AA826" s="209">
        <f t="shared" si="199"/>
        <v>0</v>
      </c>
      <c r="AB826" s="209">
        <f t="shared" si="199"/>
        <v>0</v>
      </c>
      <c r="AC826" s="209">
        <f t="shared" si="199"/>
        <v>0</v>
      </c>
      <c r="AD826" s="209">
        <f t="shared" si="199"/>
        <v>0</v>
      </c>
      <c r="AE826" s="209">
        <f t="shared" si="199"/>
        <v>0</v>
      </c>
      <c r="AF826" s="209">
        <f t="shared" si="199"/>
        <v>0</v>
      </c>
      <c r="AG826" s="209">
        <f t="shared" si="199"/>
        <v>0</v>
      </c>
      <c r="AH826" s="209">
        <v>0</v>
      </c>
      <c r="AI826" s="209">
        <v>0</v>
      </c>
      <c r="AJ826" s="209">
        <f>SUM(AJ827:AJ830)</f>
        <v>0</v>
      </c>
      <c r="AK826" s="209">
        <f t="shared" si="199"/>
        <v>0</v>
      </c>
      <c r="AL826" s="209">
        <f t="shared" si="199"/>
        <v>0</v>
      </c>
      <c r="AM826" s="209">
        <f t="shared" si="199"/>
        <v>0</v>
      </c>
      <c r="AN826" s="209">
        <f t="shared" si="199"/>
        <v>0</v>
      </c>
      <c r="AO826" s="209">
        <f t="shared" si="199"/>
        <v>0</v>
      </c>
      <c r="AP826" s="209">
        <f t="shared" si="199"/>
        <v>0</v>
      </c>
      <c r="AQ826" s="209">
        <f t="shared" si="199"/>
        <v>0</v>
      </c>
      <c r="AR826" s="209">
        <f t="shared" si="199"/>
        <v>0</v>
      </c>
      <c r="AS826" s="209">
        <f t="shared" si="199"/>
        <v>0</v>
      </c>
      <c r="AT826" s="209">
        <f t="shared" si="199"/>
        <v>0</v>
      </c>
      <c r="AU826" s="209">
        <v>0</v>
      </c>
      <c r="AV826" s="209">
        <v>0</v>
      </c>
      <c r="AW826" s="209">
        <f t="shared" si="194"/>
        <v>16000</v>
      </c>
    </row>
    <row r="827" spans="1:49">
      <c r="A827" s="44" t="s">
        <v>1676</v>
      </c>
      <c r="B827" s="45" t="s">
        <v>1030</v>
      </c>
      <c r="C827" s="45" t="s">
        <v>1373</v>
      </c>
      <c r="D827" s="452" t="s">
        <v>2910</v>
      </c>
      <c r="E827" s="367" t="s">
        <v>1677</v>
      </c>
      <c r="F827" s="50" t="s">
        <v>903</v>
      </c>
      <c r="G827" s="468" t="s">
        <v>3070</v>
      </c>
      <c r="H827" s="50" t="s">
        <v>2346</v>
      </c>
      <c r="I827" s="42" t="s">
        <v>1386</v>
      </c>
      <c r="J827" s="209"/>
      <c r="K827" s="209"/>
      <c r="L827" s="209"/>
      <c r="M827" s="209"/>
      <c r="N827" s="209"/>
      <c r="O827" s="209"/>
      <c r="P827" s="209"/>
      <c r="Q827" s="209"/>
      <c r="R827" s="209"/>
      <c r="S827" s="209"/>
      <c r="T827" s="209"/>
      <c r="U827" s="209">
        <v>0</v>
      </c>
      <c r="V827" s="209">
        <v>0</v>
      </c>
      <c r="W827" s="209"/>
      <c r="X827" s="209"/>
      <c r="Y827" s="209"/>
      <c r="Z827" s="209"/>
      <c r="AA827" s="209"/>
      <c r="AB827" s="209"/>
      <c r="AC827" s="209"/>
      <c r="AD827" s="209"/>
      <c r="AE827" s="209"/>
      <c r="AF827" s="209"/>
      <c r="AG827" s="209"/>
      <c r="AH827" s="209">
        <v>0</v>
      </c>
      <c r="AI827" s="209">
        <v>0</v>
      </c>
      <c r="AJ827" s="209"/>
      <c r="AK827" s="209"/>
      <c r="AL827" s="209"/>
      <c r="AM827" s="209"/>
      <c r="AN827" s="209"/>
      <c r="AO827" s="209"/>
      <c r="AP827" s="209"/>
      <c r="AQ827" s="209"/>
      <c r="AR827" s="209"/>
      <c r="AS827" s="209"/>
      <c r="AT827" s="209"/>
      <c r="AU827" s="209">
        <v>0</v>
      </c>
      <c r="AV827" s="209">
        <v>0</v>
      </c>
      <c r="AW827" s="209">
        <f t="shared" si="194"/>
        <v>0</v>
      </c>
    </row>
    <row r="828" spans="1:49">
      <c r="A828" s="44" t="s">
        <v>1676</v>
      </c>
      <c r="B828" s="45" t="s">
        <v>1030</v>
      </c>
      <c r="C828" s="45" t="s">
        <v>1373</v>
      </c>
      <c r="D828" s="452" t="s">
        <v>2910</v>
      </c>
      <c r="E828" s="367" t="s">
        <v>1677</v>
      </c>
      <c r="F828" s="50" t="s">
        <v>904</v>
      </c>
      <c r="G828" s="468" t="s">
        <v>3070</v>
      </c>
      <c r="H828" s="50" t="s">
        <v>2346</v>
      </c>
      <c r="I828" s="42" t="s">
        <v>1387</v>
      </c>
      <c r="J828" s="209"/>
      <c r="K828" s="209"/>
      <c r="L828" s="209"/>
      <c r="M828" s="209"/>
      <c r="N828" s="209"/>
      <c r="O828" s="209"/>
      <c r="P828" s="209"/>
      <c r="Q828" s="209"/>
      <c r="R828" s="209"/>
      <c r="S828" s="209"/>
      <c r="T828" s="209"/>
      <c r="U828" s="209">
        <v>0</v>
      </c>
      <c r="V828" s="209">
        <v>0</v>
      </c>
      <c r="W828" s="209"/>
      <c r="X828" s="209"/>
      <c r="Y828" s="209"/>
      <c r="Z828" s="209"/>
      <c r="AA828" s="209"/>
      <c r="AB828" s="209"/>
      <c r="AC828" s="209"/>
      <c r="AD828" s="209"/>
      <c r="AE828" s="209"/>
      <c r="AF828" s="209"/>
      <c r="AG828" s="209"/>
      <c r="AH828" s="209">
        <v>0</v>
      </c>
      <c r="AI828" s="209">
        <v>0</v>
      </c>
      <c r="AJ828" s="209"/>
      <c r="AK828" s="209"/>
      <c r="AL828" s="209"/>
      <c r="AM828" s="209"/>
      <c r="AN828" s="209"/>
      <c r="AO828" s="209"/>
      <c r="AP828" s="209"/>
      <c r="AQ828" s="209"/>
      <c r="AR828" s="209"/>
      <c r="AS828" s="209"/>
      <c r="AT828" s="209"/>
      <c r="AU828" s="209">
        <v>0</v>
      </c>
      <c r="AV828" s="209">
        <v>0</v>
      </c>
      <c r="AW828" s="209">
        <f t="shared" si="194"/>
        <v>0</v>
      </c>
    </row>
    <row r="829" spans="1:49">
      <c r="A829" s="44" t="s">
        <v>1676</v>
      </c>
      <c r="B829" s="45" t="s">
        <v>1030</v>
      </c>
      <c r="C829" s="45" t="s">
        <v>1373</v>
      </c>
      <c r="D829" s="452" t="s">
        <v>2910</v>
      </c>
      <c r="E829" s="367" t="s">
        <v>1677</v>
      </c>
      <c r="F829" s="50" t="s">
        <v>102</v>
      </c>
      <c r="G829" s="468" t="s">
        <v>3070</v>
      </c>
      <c r="H829" s="50" t="s">
        <v>2346</v>
      </c>
      <c r="I829" s="42" t="s">
        <v>25</v>
      </c>
      <c r="U829" s="15">
        <v>0</v>
      </c>
      <c r="V829" s="15">
        <v>0</v>
      </c>
      <c r="AH829" s="15">
        <v>0</v>
      </c>
      <c r="AI829" s="15">
        <v>0</v>
      </c>
      <c r="AU829" s="15">
        <v>0</v>
      </c>
      <c r="AV829" s="15">
        <v>0</v>
      </c>
      <c r="AW829" s="15">
        <f t="shared" si="194"/>
        <v>0</v>
      </c>
    </row>
    <row r="830" spans="1:49">
      <c r="A830" s="44" t="s">
        <v>1676</v>
      </c>
      <c r="B830" s="45" t="s">
        <v>1030</v>
      </c>
      <c r="C830" s="45" t="s">
        <v>1373</v>
      </c>
      <c r="D830" s="452" t="s">
        <v>2910</v>
      </c>
      <c r="E830" s="367" t="s">
        <v>1677</v>
      </c>
      <c r="F830" s="50" t="s">
        <v>905</v>
      </c>
      <c r="G830" s="468" t="s">
        <v>3070</v>
      </c>
      <c r="H830" s="50" t="s">
        <v>2346</v>
      </c>
      <c r="I830" s="42" t="s">
        <v>2663</v>
      </c>
      <c r="J830" s="15">
        <v>63000</v>
      </c>
      <c r="M830" s="15">
        <v>6000</v>
      </c>
      <c r="Q830" s="15">
        <v>10000</v>
      </c>
      <c r="U830" s="15">
        <v>16000</v>
      </c>
      <c r="V830" s="15">
        <v>47000</v>
      </c>
      <c r="AH830" s="15">
        <v>0</v>
      </c>
      <c r="AI830" s="15">
        <v>0</v>
      </c>
      <c r="AU830" s="15">
        <v>0</v>
      </c>
      <c r="AV830" s="15">
        <v>0</v>
      </c>
      <c r="AW830" s="15">
        <f t="shared" si="194"/>
        <v>16000</v>
      </c>
    </row>
    <row r="831" spans="1:49" s="52" customFormat="1">
      <c r="A831" s="41"/>
      <c r="B831" s="342"/>
      <c r="C831" s="342"/>
      <c r="D831" s="369"/>
      <c r="E831" s="213"/>
      <c r="F831" s="65"/>
      <c r="G831" s="65"/>
      <c r="H831" s="65"/>
      <c r="I831" s="49" t="s">
        <v>3</v>
      </c>
      <c r="J831" s="6">
        <f>SUM(J832)</f>
        <v>0</v>
      </c>
      <c r="K831" s="6">
        <f t="shared" ref="K831:AT832" si="200">SUM(K832)</f>
        <v>0</v>
      </c>
      <c r="L831" s="6">
        <f t="shared" si="200"/>
        <v>0</v>
      </c>
      <c r="M831" s="6">
        <f t="shared" si="200"/>
        <v>0</v>
      </c>
      <c r="N831" s="6">
        <f t="shared" si="200"/>
        <v>0</v>
      </c>
      <c r="O831" s="6">
        <f t="shared" si="200"/>
        <v>0</v>
      </c>
      <c r="P831" s="6">
        <f t="shared" si="200"/>
        <v>0</v>
      </c>
      <c r="Q831" s="6">
        <f t="shared" si="200"/>
        <v>0</v>
      </c>
      <c r="R831" s="6">
        <f t="shared" si="200"/>
        <v>0</v>
      </c>
      <c r="S831" s="6">
        <f t="shared" si="200"/>
        <v>0</v>
      </c>
      <c r="T831" s="6">
        <f t="shared" si="200"/>
        <v>0</v>
      </c>
      <c r="U831" s="6">
        <v>0</v>
      </c>
      <c r="V831" s="6">
        <v>0</v>
      </c>
      <c r="W831" s="6">
        <f>SUM(W832)</f>
        <v>0</v>
      </c>
      <c r="X831" s="6">
        <f t="shared" si="200"/>
        <v>0</v>
      </c>
      <c r="Y831" s="6">
        <f t="shared" si="200"/>
        <v>0</v>
      </c>
      <c r="Z831" s="6">
        <f t="shared" si="200"/>
        <v>0</v>
      </c>
      <c r="AA831" s="6">
        <f t="shared" si="200"/>
        <v>0</v>
      </c>
      <c r="AB831" s="6">
        <f t="shared" si="200"/>
        <v>0</v>
      </c>
      <c r="AC831" s="6">
        <f t="shared" si="200"/>
        <v>0</v>
      </c>
      <c r="AD831" s="6">
        <f t="shared" si="200"/>
        <v>0</v>
      </c>
      <c r="AE831" s="6">
        <f t="shared" si="200"/>
        <v>0</v>
      </c>
      <c r="AF831" s="6">
        <f t="shared" si="200"/>
        <v>0</v>
      </c>
      <c r="AG831" s="6">
        <f t="shared" si="200"/>
        <v>0</v>
      </c>
      <c r="AH831" s="6">
        <v>0</v>
      </c>
      <c r="AI831" s="6">
        <v>0</v>
      </c>
      <c r="AJ831" s="6">
        <f>SUM(AJ832)</f>
        <v>0</v>
      </c>
      <c r="AK831" s="6">
        <f t="shared" si="200"/>
        <v>0</v>
      </c>
      <c r="AL831" s="6">
        <f t="shared" si="200"/>
        <v>0</v>
      </c>
      <c r="AM831" s="6">
        <f t="shared" si="200"/>
        <v>0</v>
      </c>
      <c r="AN831" s="6">
        <f t="shared" si="200"/>
        <v>0</v>
      </c>
      <c r="AO831" s="6">
        <f t="shared" si="200"/>
        <v>0</v>
      </c>
      <c r="AP831" s="6">
        <f t="shared" si="200"/>
        <v>0</v>
      </c>
      <c r="AQ831" s="6">
        <f t="shared" si="200"/>
        <v>0</v>
      </c>
      <c r="AR831" s="6">
        <f t="shared" si="200"/>
        <v>0</v>
      </c>
      <c r="AS831" s="6">
        <f t="shared" si="200"/>
        <v>0</v>
      </c>
      <c r="AT831" s="6">
        <f t="shared" si="200"/>
        <v>0</v>
      </c>
      <c r="AU831" s="6">
        <v>0</v>
      </c>
      <c r="AV831" s="6">
        <v>0</v>
      </c>
      <c r="AW831" s="6">
        <f t="shared" si="194"/>
        <v>0</v>
      </c>
    </row>
    <row r="832" spans="1:49" s="52" customFormat="1">
      <c r="A832" s="44" t="s">
        <v>1676</v>
      </c>
      <c r="B832" s="45" t="s">
        <v>1030</v>
      </c>
      <c r="C832" s="45" t="s">
        <v>1373</v>
      </c>
      <c r="D832" s="452" t="s">
        <v>2910</v>
      </c>
      <c r="E832" s="213" t="s">
        <v>833</v>
      </c>
      <c r="F832" s="65"/>
      <c r="G832" s="65"/>
      <c r="H832" s="65"/>
      <c r="I832" s="53" t="s">
        <v>1</v>
      </c>
      <c r="J832" s="200">
        <f>SUM(J833)</f>
        <v>0</v>
      </c>
      <c r="K832" s="200">
        <f t="shared" si="200"/>
        <v>0</v>
      </c>
      <c r="L832" s="200">
        <f t="shared" si="200"/>
        <v>0</v>
      </c>
      <c r="M832" s="200">
        <f t="shared" si="200"/>
        <v>0</v>
      </c>
      <c r="N832" s="200">
        <f t="shared" si="200"/>
        <v>0</v>
      </c>
      <c r="O832" s="200">
        <f t="shared" si="200"/>
        <v>0</v>
      </c>
      <c r="P832" s="200">
        <f t="shared" si="200"/>
        <v>0</v>
      </c>
      <c r="Q832" s="200">
        <f t="shared" si="200"/>
        <v>0</v>
      </c>
      <c r="R832" s="200">
        <f t="shared" si="200"/>
        <v>0</v>
      </c>
      <c r="S832" s="200">
        <f t="shared" si="200"/>
        <v>0</v>
      </c>
      <c r="T832" s="200">
        <f t="shared" si="200"/>
        <v>0</v>
      </c>
      <c r="U832" s="200">
        <v>0</v>
      </c>
      <c r="V832" s="200">
        <v>0</v>
      </c>
      <c r="W832" s="200">
        <f>SUM(W833)</f>
        <v>0</v>
      </c>
      <c r="X832" s="200">
        <f t="shared" si="200"/>
        <v>0</v>
      </c>
      <c r="Y832" s="200">
        <f t="shared" si="200"/>
        <v>0</v>
      </c>
      <c r="Z832" s="200">
        <f t="shared" si="200"/>
        <v>0</v>
      </c>
      <c r="AA832" s="200">
        <f t="shared" si="200"/>
        <v>0</v>
      </c>
      <c r="AB832" s="200">
        <f t="shared" si="200"/>
        <v>0</v>
      </c>
      <c r="AC832" s="200">
        <f t="shared" si="200"/>
        <v>0</v>
      </c>
      <c r="AD832" s="200">
        <f t="shared" si="200"/>
        <v>0</v>
      </c>
      <c r="AE832" s="200">
        <f t="shared" si="200"/>
        <v>0</v>
      </c>
      <c r="AF832" s="200">
        <f t="shared" si="200"/>
        <v>0</v>
      </c>
      <c r="AG832" s="200">
        <f t="shared" si="200"/>
        <v>0</v>
      </c>
      <c r="AH832" s="200">
        <v>0</v>
      </c>
      <c r="AI832" s="200">
        <v>0</v>
      </c>
      <c r="AJ832" s="200">
        <f>SUM(AJ833)</f>
        <v>0</v>
      </c>
      <c r="AK832" s="200">
        <f t="shared" si="200"/>
        <v>0</v>
      </c>
      <c r="AL832" s="200">
        <f t="shared" si="200"/>
        <v>0</v>
      </c>
      <c r="AM832" s="200">
        <f t="shared" si="200"/>
        <v>0</v>
      </c>
      <c r="AN832" s="200">
        <f t="shared" si="200"/>
        <v>0</v>
      </c>
      <c r="AO832" s="200">
        <f t="shared" si="200"/>
        <v>0</v>
      </c>
      <c r="AP832" s="200">
        <f t="shared" si="200"/>
        <v>0</v>
      </c>
      <c r="AQ832" s="200">
        <f t="shared" si="200"/>
        <v>0</v>
      </c>
      <c r="AR832" s="200">
        <f t="shared" si="200"/>
        <v>0</v>
      </c>
      <c r="AS832" s="200">
        <f t="shared" si="200"/>
        <v>0</v>
      </c>
      <c r="AT832" s="200">
        <f t="shared" si="200"/>
        <v>0</v>
      </c>
      <c r="AU832" s="200">
        <v>0</v>
      </c>
      <c r="AV832" s="200">
        <v>0</v>
      </c>
      <c r="AW832" s="200">
        <f t="shared" si="194"/>
        <v>0</v>
      </c>
    </row>
    <row r="833" spans="1:49" s="59" customFormat="1">
      <c r="A833" s="44" t="s">
        <v>1676</v>
      </c>
      <c r="B833" s="45" t="s">
        <v>1030</v>
      </c>
      <c r="C833" s="45" t="s">
        <v>1373</v>
      </c>
      <c r="D833" s="452" t="s">
        <v>2910</v>
      </c>
      <c r="E833" s="57" t="s">
        <v>1517</v>
      </c>
      <c r="F833" s="58"/>
      <c r="G833" s="468" t="s">
        <v>3070</v>
      </c>
      <c r="H833" s="50" t="s">
        <v>2346</v>
      </c>
      <c r="I833" s="188" t="s">
        <v>2584</v>
      </c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>
        <v>0</v>
      </c>
      <c r="V833" s="13">
        <v>0</v>
      </c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>
        <v>0</v>
      </c>
      <c r="AI833" s="13">
        <v>0</v>
      </c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3">
        <v>0</v>
      </c>
      <c r="AV833" s="13">
        <v>0</v>
      </c>
      <c r="AW833" s="13">
        <f t="shared" si="194"/>
        <v>0</v>
      </c>
    </row>
    <row r="834" spans="1:49">
      <c r="A834" s="44"/>
      <c r="B834" s="45"/>
      <c r="C834" s="45"/>
      <c r="D834" s="45"/>
      <c r="E834" s="531"/>
      <c r="F834" s="50"/>
      <c r="G834" s="50"/>
      <c r="H834" s="50"/>
      <c r="I834" s="63" t="s">
        <v>1157</v>
      </c>
      <c r="J834" s="12">
        <f>SUM(J835)</f>
        <v>30000</v>
      </c>
      <c r="K834" s="12">
        <f t="shared" ref="K834:AT834" si="201">SUM(K835)</f>
        <v>0</v>
      </c>
      <c r="L834" s="12">
        <f t="shared" si="201"/>
        <v>0</v>
      </c>
      <c r="M834" s="12">
        <f t="shared" si="201"/>
        <v>0</v>
      </c>
      <c r="N834" s="12">
        <f t="shared" si="201"/>
        <v>0</v>
      </c>
      <c r="O834" s="12">
        <f t="shared" si="201"/>
        <v>0</v>
      </c>
      <c r="P834" s="12">
        <f t="shared" si="201"/>
        <v>0</v>
      </c>
      <c r="Q834" s="12">
        <f t="shared" si="201"/>
        <v>0</v>
      </c>
      <c r="R834" s="12">
        <f t="shared" si="201"/>
        <v>0</v>
      </c>
      <c r="S834" s="12">
        <f t="shared" si="201"/>
        <v>0</v>
      </c>
      <c r="T834" s="12">
        <f t="shared" si="201"/>
        <v>0</v>
      </c>
      <c r="U834" s="12">
        <v>0</v>
      </c>
      <c r="V834" s="12">
        <v>30000</v>
      </c>
      <c r="W834" s="12">
        <f>SUM(W835)</f>
        <v>0</v>
      </c>
      <c r="X834" s="12">
        <f t="shared" si="201"/>
        <v>0</v>
      </c>
      <c r="Y834" s="12">
        <f t="shared" si="201"/>
        <v>0</v>
      </c>
      <c r="Z834" s="12">
        <f t="shared" si="201"/>
        <v>0</v>
      </c>
      <c r="AA834" s="12">
        <f t="shared" si="201"/>
        <v>0</v>
      </c>
      <c r="AB834" s="12">
        <f t="shared" si="201"/>
        <v>0</v>
      </c>
      <c r="AC834" s="12">
        <f t="shared" si="201"/>
        <v>0</v>
      </c>
      <c r="AD834" s="12">
        <f t="shared" si="201"/>
        <v>0</v>
      </c>
      <c r="AE834" s="12">
        <f t="shared" si="201"/>
        <v>0</v>
      </c>
      <c r="AF834" s="12">
        <f t="shared" si="201"/>
        <v>0</v>
      </c>
      <c r="AG834" s="12">
        <f t="shared" si="201"/>
        <v>0</v>
      </c>
      <c r="AH834" s="12">
        <v>0</v>
      </c>
      <c r="AI834" s="12">
        <v>0</v>
      </c>
      <c r="AJ834" s="12">
        <f>SUM(AJ835)</f>
        <v>0</v>
      </c>
      <c r="AK834" s="12">
        <f t="shared" si="201"/>
        <v>0</v>
      </c>
      <c r="AL834" s="12">
        <f t="shared" si="201"/>
        <v>0</v>
      </c>
      <c r="AM834" s="12">
        <f t="shared" si="201"/>
        <v>0</v>
      </c>
      <c r="AN834" s="12">
        <f t="shared" si="201"/>
        <v>0</v>
      </c>
      <c r="AO834" s="12">
        <f t="shared" si="201"/>
        <v>0</v>
      </c>
      <c r="AP834" s="12">
        <f t="shared" si="201"/>
        <v>0</v>
      </c>
      <c r="AQ834" s="12">
        <f t="shared" si="201"/>
        <v>0</v>
      </c>
      <c r="AR834" s="12">
        <f t="shared" si="201"/>
        <v>0</v>
      </c>
      <c r="AS834" s="12">
        <f t="shared" si="201"/>
        <v>0</v>
      </c>
      <c r="AT834" s="12">
        <f t="shared" si="201"/>
        <v>0</v>
      </c>
      <c r="AU834" s="12">
        <v>0</v>
      </c>
      <c r="AV834" s="12">
        <v>0</v>
      </c>
      <c r="AW834" s="12">
        <f t="shared" si="194"/>
        <v>0</v>
      </c>
    </row>
    <row r="835" spans="1:49">
      <c r="A835" s="44" t="s">
        <v>1676</v>
      </c>
      <c r="B835" s="45" t="s">
        <v>1030</v>
      </c>
      <c r="C835" s="45" t="s">
        <v>1373</v>
      </c>
      <c r="D835" s="452" t="s">
        <v>2910</v>
      </c>
      <c r="E835" s="54" t="s">
        <v>1402</v>
      </c>
      <c r="F835" s="50"/>
      <c r="G835" s="50"/>
      <c r="H835" s="50"/>
      <c r="I835" s="1" t="s">
        <v>1158</v>
      </c>
      <c r="J835" s="16">
        <f>SUM(J836:J836)</f>
        <v>30000</v>
      </c>
      <c r="K835" s="16">
        <f t="shared" ref="K835:AT835" si="202">SUM(K836:K836)</f>
        <v>0</v>
      </c>
      <c r="L835" s="16">
        <f t="shared" si="202"/>
        <v>0</v>
      </c>
      <c r="M835" s="16">
        <f t="shared" si="202"/>
        <v>0</v>
      </c>
      <c r="N835" s="16">
        <f t="shared" si="202"/>
        <v>0</v>
      </c>
      <c r="O835" s="16">
        <f t="shared" si="202"/>
        <v>0</v>
      </c>
      <c r="P835" s="16">
        <f t="shared" si="202"/>
        <v>0</v>
      </c>
      <c r="Q835" s="16">
        <f t="shared" si="202"/>
        <v>0</v>
      </c>
      <c r="R835" s="16">
        <f t="shared" si="202"/>
        <v>0</v>
      </c>
      <c r="S835" s="16">
        <f t="shared" si="202"/>
        <v>0</v>
      </c>
      <c r="T835" s="16">
        <f t="shared" si="202"/>
        <v>0</v>
      </c>
      <c r="U835" s="16">
        <v>0</v>
      </c>
      <c r="V835" s="16">
        <v>30000</v>
      </c>
      <c r="W835" s="16">
        <f>SUM(W836:W836)</f>
        <v>0</v>
      </c>
      <c r="X835" s="16">
        <f t="shared" si="202"/>
        <v>0</v>
      </c>
      <c r="Y835" s="16">
        <f t="shared" si="202"/>
        <v>0</v>
      </c>
      <c r="Z835" s="16">
        <f t="shared" si="202"/>
        <v>0</v>
      </c>
      <c r="AA835" s="16">
        <f t="shared" si="202"/>
        <v>0</v>
      </c>
      <c r="AB835" s="16">
        <f t="shared" si="202"/>
        <v>0</v>
      </c>
      <c r="AC835" s="16">
        <f t="shared" si="202"/>
        <v>0</v>
      </c>
      <c r="AD835" s="16">
        <f t="shared" si="202"/>
        <v>0</v>
      </c>
      <c r="AE835" s="16">
        <f t="shared" si="202"/>
        <v>0</v>
      </c>
      <c r="AF835" s="16">
        <f t="shared" si="202"/>
        <v>0</v>
      </c>
      <c r="AG835" s="16">
        <f t="shared" si="202"/>
        <v>0</v>
      </c>
      <c r="AH835" s="16">
        <v>0</v>
      </c>
      <c r="AI835" s="16">
        <v>0</v>
      </c>
      <c r="AJ835" s="16">
        <f>SUM(AJ836:AJ836)</f>
        <v>0</v>
      </c>
      <c r="AK835" s="16">
        <f t="shared" si="202"/>
        <v>0</v>
      </c>
      <c r="AL835" s="16">
        <f t="shared" si="202"/>
        <v>0</v>
      </c>
      <c r="AM835" s="16">
        <f t="shared" si="202"/>
        <v>0</v>
      </c>
      <c r="AN835" s="16">
        <f t="shared" si="202"/>
        <v>0</v>
      </c>
      <c r="AO835" s="16">
        <f t="shared" si="202"/>
        <v>0</v>
      </c>
      <c r="AP835" s="16">
        <f t="shared" si="202"/>
        <v>0</v>
      </c>
      <c r="AQ835" s="16">
        <f t="shared" si="202"/>
        <v>0</v>
      </c>
      <c r="AR835" s="16">
        <f t="shared" si="202"/>
        <v>0</v>
      </c>
      <c r="AS835" s="16">
        <f t="shared" si="202"/>
        <v>0</v>
      </c>
      <c r="AT835" s="16">
        <f t="shared" si="202"/>
        <v>0</v>
      </c>
      <c r="AU835" s="16">
        <v>0</v>
      </c>
      <c r="AV835" s="16">
        <v>0</v>
      </c>
      <c r="AW835" s="16">
        <f t="shared" si="194"/>
        <v>0</v>
      </c>
    </row>
    <row r="836" spans="1:49">
      <c r="A836" s="44" t="s">
        <v>1676</v>
      </c>
      <c r="B836" s="45" t="s">
        <v>1030</v>
      </c>
      <c r="C836" s="45" t="s">
        <v>1373</v>
      </c>
      <c r="D836" s="452" t="s">
        <v>2910</v>
      </c>
      <c r="E836" s="367" t="s">
        <v>1409</v>
      </c>
      <c r="F836" s="50"/>
      <c r="G836" s="468" t="s">
        <v>3070</v>
      </c>
      <c r="H836" s="50" t="s">
        <v>2346</v>
      </c>
      <c r="I836" s="42" t="s">
        <v>1518</v>
      </c>
      <c r="J836" s="15">
        <v>30000</v>
      </c>
      <c r="U836" s="15">
        <v>0</v>
      </c>
      <c r="V836" s="15">
        <v>30000</v>
      </c>
      <c r="AH836" s="15">
        <v>0</v>
      </c>
      <c r="AI836" s="15">
        <v>0</v>
      </c>
      <c r="AU836" s="15">
        <v>0</v>
      </c>
      <c r="AV836" s="15">
        <v>0</v>
      </c>
      <c r="AW836" s="15">
        <f t="shared" si="194"/>
        <v>0</v>
      </c>
    </row>
    <row r="837" spans="1:49">
      <c r="A837" s="48"/>
      <c r="B837" s="42"/>
      <c r="C837" s="42"/>
      <c r="D837" s="42"/>
      <c r="E837" s="531"/>
      <c r="F837" s="50"/>
      <c r="G837" s="50"/>
      <c r="H837" s="50"/>
      <c r="I837" s="14"/>
      <c r="U837" s="15">
        <v>0</v>
      </c>
      <c r="V837" s="15">
        <v>0</v>
      </c>
      <c r="AH837" s="15">
        <v>0</v>
      </c>
      <c r="AI837" s="15">
        <v>0</v>
      </c>
      <c r="AU837" s="15">
        <v>0</v>
      </c>
      <c r="AV837" s="15">
        <v>0</v>
      </c>
      <c r="AW837" s="15">
        <f t="shared" si="194"/>
        <v>0</v>
      </c>
    </row>
    <row r="838" spans="1:49">
      <c r="A838" s="48"/>
      <c r="B838" s="42"/>
      <c r="C838" s="42"/>
      <c r="D838" s="42"/>
      <c r="E838" s="531"/>
      <c r="F838" s="50"/>
      <c r="G838" s="50"/>
      <c r="H838" s="50"/>
      <c r="I838" s="49" t="s">
        <v>2091</v>
      </c>
      <c r="J838" s="12">
        <f>SUM(J806,J834,J831)</f>
        <v>163200</v>
      </c>
      <c r="K838" s="12">
        <f t="shared" ref="K838:AT838" si="203">SUM(K806,K834,K831)</f>
        <v>0</v>
      </c>
      <c r="L838" s="12">
        <f t="shared" si="203"/>
        <v>3200</v>
      </c>
      <c r="M838" s="12">
        <f t="shared" si="203"/>
        <v>6000</v>
      </c>
      <c r="N838" s="12">
        <f t="shared" si="203"/>
        <v>10000</v>
      </c>
      <c r="O838" s="12">
        <f t="shared" si="203"/>
        <v>20000</v>
      </c>
      <c r="P838" s="12">
        <f t="shared" si="203"/>
        <v>0</v>
      </c>
      <c r="Q838" s="12">
        <f t="shared" si="203"/>
        <v>37000</v>
      </c>
      <c r="R838" s="12">
        <f t="shared" si="203"/>
        <v>0</v>
      </c>
      <c r="S838" s="12">
        <f t="shared" si="203"/>
        <v>0</v>
      </c>
      <c r="T838" s="12">
        <f t="shared" si="203"/>
        <v>0</v>
      </c>
      <c r="U838" s="12">
        <v>76200</v>
      </c>
      <c r="V838" s="12">
        <v>87000</v>
      </c>
      <c r="W838" s="12">
        <f>SUM(W806,W834,W831)</f>
        <v>0</v>
      </c>
      <c r="X838" s="12">
        <f t="shared" si="203"/>
        <v>0</v>
      </c>
      <c r="Y838" s="12">
        <f t="shared" si="203"/>
        <v>0</v>
      </c>
      <c r="Z838" s="12">
        <f t="shared" si="203"/>
        <v>0</v>
      </c>
      <c r="AA838" s="12">
        <f t="shared" si="203"/>
        <v>0</v>
      </c>
      <c r="AB838" s="12">
        <f t="shared" si="203"/>
        <v>0</v>
      </c>
      <c r="AC838" s="12">
        <f t="shared" si="203"/>
        <v>0</v>
      </c>
      <c r="AD838" s="12">
        <f t="shared" si="203"/>
        <v>0</v>
      </c>
      <c r="AE838" s="12">
        <f t="shared" si="203"/>
        <v>0</v>
      </c>
      <c r="AF838" s="12">
        <f t="shared" si="203"/>
        <v>0</v>
      </c>
      <c r="AG838" s="12">
        <f t="shared" si="203"/>
        <v>0</v>
      </c>
      <c r="AH838" s="12">
        <v>0</v>
      </c>
      <c r="AI838" s="12">
        <v>0</v>
      </c>
      <c r="AJ838" s="12">
        <f>SUM(AJ806,AJ834,AJ831)</f>
        <v>0</v>
      </c>
      <c r="AK838" s="12">
        <f t="shared" si="203"/>
        <v>0</v>
      </c>
      <c r="AL838" s="12">
        <f t="shared" si="203"/>
        <v>0</v>
      </c>
      <c r="AM838" s="12">
        <f t="shared" si="203"/>
        <v>0</v>
      </c>
      <c r="AN838" s="12">
        <f t="shared" si="203"/>
        <v>0</v>
      </c>
      <c r="AO838" s="12">
        <f t="shared" si="203"/>
        <v>0</v>
      </c>
      <c r="AP838" s="12">
        <f t="shared" si="203"/>
        <v>0</v>
      </c>
      <c r="AQ838" s="12">
        <f t="shared" si="203"/>
        <v>0</v>
      </c>
      <c r="AR838" s="12">
        <f t="shared" si="203"/>
        <v>0</v>
      </c>
      <c r="AS838" s="12">
        <f t="shared" si="203"/>
        <v>0</v>
      </c>
      <c r="AT838" s="12">
        <f t="shared" si="203"/>
        <v>0</v>
      </c>
      <c r="AU838" s="12">
        <v>0</v>
      </c>
      <c r="AV838" s="12">
        <v>0</v>
      </c>
      <c r="AW838" s="12">
        <f t="shared" si="194"/>
        <v>76200</v>
      </c>
    </row>
    <row r="839" spans="1:49">
      <c r="A839" s="48"/>
      <c r="B839" s="42"/>
      <c r="C839" s="42"/>
      <c r="D839" s="42"/>
      <c r="E839" s="531"/>
      <c r="F839" s="50"/>
      <c r="G839" s="50"/>
      <c r="H839" s="50"/>
      <c r="I839" s="14"/>
    </row>
    <row r="840" spans="1:49">
      <c r="A840" s="48"/>
      <c r="B840" s="42"/>
      <c r="C840" s="42"/>
      <c r="D840" s="42"/>
      <c r="E840" s="531"/>
      <c r="F840" s="50"/>
      <c r="G840" s="50"/>
      <c r="H840" s="50"/>
      <c r="I840" s="146" t="s">
        <v>970</v>
      </c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  <c r="AS840" s="29"/>
      <c r="AT840" s="29"/>
      <c r="AU840" s="29"/>
      <c r="AV840" s="29"/>
      <c r="AW840" s="29"/>
    </row>
    <row r="841" spans="1:49" ht="13.5" thickBot="1">
      <c r="A841" s="48"/>
      <c r="B841" s="42"/>
      <c r="C841" s="42"/>
      <c r="D841" s="42"/>
      <c r="E841" s="531"/>
      <c r="F841" s="50"/>
      <c r="G841" s="50"/>
      <c r="H841" s="50"/>
      <c r="I841" s="146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  <c r="AS841" s="29"/>
      <c r="AT841" s="29"/>
      <c r="AU841" s="29"/>
      <c r="AV841" s="29"/>
      <c r="AW841" s="29"/>
    </row>
    <row r="842" spans="1:49" ht="35.25" customHeight="1" thickTop="1" thickBot="1">
      <c r="A842" s="48"/>
      <c r="B842" s="42"/>
      <c r="C842" s="42"/>
      <c r="D842" s="42"/>
      <c r="E842" s="531"/>
      <c r="F842" s="50"/>
      <c r="G842" s="50"/>
      <c r="H842" s="50"/>
      <c r="I842" s="5" t="s">
        <v>2331</v>
      </c>
      <c r="J842" s="364" t="s">
        <v>2891</v>
      </c>
      <c r="K842" s="364" t="s">
        <v>2879</v>
      </c>
      <c r="L842" s="364" t="s">
        <v>2880</v>
      </c>
      <c r="M842" s="364" t="s">
        <v>2881</v>
      </c>
      <c r="N842" s="364" t="s">
        <v>2882</v>
      </c>
      <c r="O842" s="364" t="s">
        <v>2883</v>
      </c>
      <c r="P842" s="364" t="s">
        <v>2884</v>
      </c>
      <c r="Q842" s="364" t="s">
        <v>2885</v>
      </c>
      <c r="R842" s="364" t="s">
        <v>2886</v>
      </c>
      <c r="S842" s="364" t="s">
        <v>2887</v>
      </c>
      <c r="T842" s="364" t="s">
        <v>2888</v>
      </c>
      <c r="U842" s="364" t="s">
        <v>2889</v>
      </c>
      <c r="V842" s="364" t="s">
        <v>2890</v>
      </c>
      <c r="W842" s="365" t="s">
        <v>2893</v>
      </c>
      <c r="X842" s="365" t="s">
        <v>2879</v>
      </c>
      <c r="Y842" s="365" t="s">
        <v>2880</v>
      </c>
      <c r="Z842" s="365" t="s">
        <v>2881</v>
      </c>
      <c r="AA842" s="365" t="s">
        <v>2882</v>
      </c>
      <c r="AB842" s="365" t="s">
        <v>2883</v>
      </c>
      <c r="AC842" s="365" t="s">
        <v>2884</v>
      </c>
      <c r="AD842" s="365" t="s">
        <v>2885</v>
      </c>
      <c r="AE842" s="365" t="s">
        <v>2886</v>
      </c>
      <c r="AF842" s="365" t="s">
        <v>2887</v>
      </c>
      <c r="AG842" s="365" t="s">
        <v>2888</v>
      </c>
      <c r="AH842" s="365" t="s">
        <v>2889</v>
      </c>
      <c r="AI842" s="365" t="s">
        <v>2890</v>
      </c>
      <c r="AJ842" s="366" t="s">
        <v>2892</v>
      </c>
      <c r="AK842" s="366" t="s">
        <v>2879</v>
      </c>
      <c r="AL842" s="366" t="s">
        <v>2880</v>
      </c>
      <c r="AM842" s="366" t="s">
        <v>2881</v>
      </c>
      <c r="AN842" s="366" t="s">
        <v>2882</v>
      </c>
      <c r="AO842" s="366" t="s">
        <v>2883</v>
      </c>
      <c r="AP842" s="366" t="s">
        <v>2884</v>
      </c>
      <c r="AQ842" s="366" t="s">
        <v>2885</v>
      </c>
      <c r="AR842" s="366" t="s">
        <v>2886</v>
      </c>
      <c r="AS842" s="366" t="s">
        <v>2887</v>
      </c>
      <c r="AT842" s="366" t="s">
        <v>2888</v>
      </c>
      <c r="AU842" s="366" t="s">
        <v>2889</v>
      </c>
      <c r="AV842" s="366" t="s">
        <v>2890</v>
      </c>
      <c r="AW842" s="368" t="s">
        <v>2895</v>
      </c>
    </row>
    <row r="843" spans="1:49">
      <c r="A843" s="48"/>
      <c r="B843" s="42"/>
      <c r="C843" s="42"/>
      <c r="D843" s="42"/>
      <c r="E843" s="531"/>
      <c r="F843" s="50"/>
      <c r="G843" s="50"/>
      <c r="H843" s="50"/>
      <c r="I843" s="34"/>
      <c r="J843" s="202" t="s">
        <v>1224</v>
      </c>
      <c r="K843" s="202">
        <v>1</v>
      </c>
      <c r="L843" s="202">
        <v>2</v>
      </c>
      <c r="M843" s="202">
        <v>3</v>
      </c>
      <c r="N843" s="202">
        <v>4</v>
      </c>
      <c r="O843" s="202">
        <v>5</v>
      </c>
      <c r="P843" s="202">
        <v>6</v>
      </c>
      <c r="Q843" s="202">
        <v>7</v>
      </c>
      <c r="R843" s="202">
        <v>8</v>
      </c>
      <c r="S843" s="202">
        <v>9</v>
      </c>
      <c r="T843" s="202">
        <v>10</v>
      </c>
      <c r="U843" s="202">
        <v>13</v>
      </c>
      <c r="V843" s="202">
        <v>14</v>
      </c>
      <c r="W843" s="202" t="s">
        <v>1224</v>
      </c>
      <c r="X843" s="202">
        <v>1</v>
      </c>
      <c r="Y843" s="202">
        <v>2</v>
      </c>
      <c r="Z843" s="202">
        <v>3</v>
      </c>
      <c r="AA843" s="202">
        <v>4</v>
      </c>
      <c r="AB843" s="202">
        <v>5</v>
      </c>
      <c r="AC843" s="202">
        <v>6</v>
      </c>
      <c r="AD843" s="202">
        <v>7</v>
      </c>
      <c r="AE843" s="202">
        <v>8</v>
      </c>
      <c r="AF843" s="202">
        <v>9</v>
      </c>
      <c r="AG843" s="202">
        <v>10</v>
      </c>
      <c r="AH843" s="202">
        <v>13</v>
      </c>
      <c r="AI843" s="202">
        <v>14</v>
      </c>
      <c r="AJ843" s="202" t="s">
        <v>1224</v>
      </c>
      <c r="AK843" s="202">
        <v>1</v>
      </c>
      <c r="AL843" s="202">
        <v>2</v>
      </c>
      <c r="AM843" s="202">
        <v>3</v>
      </c>
      <c r="AN843" s="202">
        <v>4</v>
      </c>
      <c r="AO843" s="202">
        <v>5</v>
      </c>
      <c r="AP843" s="202">
        <v>6</v>
      </c>
      <c r="AQ843" s="202">
        <v>7</v>
      </c>
      <c r="AR843" s="202">
        <v>8</v>
      </c>
      <c r="AS843" s="202">
        <v>9</v>
      </c>
      <c r="AT843" s="202">
        <v>10</v>
      </c>
      <c r="AU843" s="202">
        <v>13</v>
      </c>
      <c r="AV843" s="202">
        <v>14</v>
      </c>
      <c r="AW843" s="202">
        <v>15</v>
      </c>
    </row>
    <row r="844" spans="1:49">
      <c r="A844" s="48"/>
      <c r="B844" s="42"/>
      <c r="C844" s="42"/>
      <c r="D844" s="42"/>
      <c r="E844" s="531"/>
      <c r="F844" s="50"/>
      <c r="G844" s="50"/>
      <c r="H844" s="50"/>
      <c r="I844" s="276" t="s">
        <v>2345</v>
      </c>
      <c r="J844" s="277">
        <f>SUM(J838)</f>
        <v>163200</v>
      </c>
      <c r="K844" s="277">
        <f t="shared" ref="K844:AT844" si="204">SUM(K838)</f>
        <v>0</v>
      </c>
      <c r="L844" s="277">
        <f t="shared" si="204"/>
        <v>3200</v>
      </c>
      <c r="M844" s="277">
        <f t="shared" si="204"/>
        <v>6000</v>
      </c>
      <c r="N844" s="277">
        <f t="shared" si="204"/>
        <v>10000</v>
      </c>
      <c r="O844" s="277">
        <f t="shared" si="204"/>
        <v>20000</v>
      </c>
      <c r="P844" s="277">
        <f t="shared" si="204"/>
        <v>0</v>
      </c>
      <c r="Q844" s="277">
        <f t="shared" si="204"/>
        <v>37000</v>
      </c>
      <c r="R844" s="277">
        <f t="shared" si="204"/>
        <v>0</v>
      </c>
      <c r="S844" s="277">
        <f t="shared" si="204"/>
        <v>0</v>
      </c>
      <c r="T844" s="277">
        <f t="shared" si="204"/>
        <v>0</v>
      </c>
      <c r="U844" s="277">
        <v>76200</v>
      </c>
      <c r="V844" s="277">
        <v>87000</v>
      </c>
      <c r="W844" s="277">
        <f>SUM(W838)</f>
        <v>0</v>
      </c>
      <c r="X844" s="277">
        <f t="shared" si="204"/>
        <v>0</v>
      </c>
      <c r="Y844" s="277">
        <f t="shared" si="204"/>
        <v>0</v>
      </c>
      <c r="Z844" s="277">
        <f t="shared" si="204"/>
        <v>0</v>
      </c>
      <c r="AA844" s="277">
        <f t="shared" si="204"/>
        <v>0</v>
      </c>
      <c r="AB844" s="277">
        <f t="shared" si="204"/>
        <v>0</v>
      </c>
      <c r="AC844" s="277">
        <f t="shared" si="204"/>
        <v>0</v>
      </c>
      <c r="AD844" s="277">
        <f t="shared" si="204"/>
        <v>0</v>
      </c>
      <c r="AE844" s="277">
        <f t="shared" si="204"/>
        <v>0</v>
      </c>
      <c r="AF844" s="277">
        <f t="shared" si="204"/>
        <v>0</v>
      </c>
      <c r="AG844" s="277">
        <f t="shared" si="204"/>
        <v>0</v>
      </c>
      <c r="AH844" s="277">
        <v>0</v>
      </c>
      <c r="AI844" s="277">
        <v>0</v>
      </c>
      <c r="AJ844" s="277">
        <f>SUM(AJ838)</f>
        <v>0</v>
      </c>
      <c r="AK844" s="277">
        <f t="shared" si="204"/>
        <v>0</v>
      </c>
      <c r="AL844" s="277">
        <f t="shared" si="204"/>
        <v>0</v>
      </c>
      <c r="AM844" s="277">
        <f t="shared" si="204"/>
        <v>0</v>
      </c>
      <c r="AN844" s="277">
        <f t="shared" si="204"/>
        <v>0</v>
      </c>
      <c r="AO844" s="277">
        <f t="shared" si="204"/>
        <v>0</v>
      </c>
      <c r="AP844" s="277">
        <f t="shared" si="204"/>
        <v>0</v>
      </c>
      <c r="AQ844" s="277">
        <f t="shared" si="204"/>
        <v>0</v>
      </c>
      <c r="AR844" s="277">
        <f t="shared" si="204"/>
        <v>0</v>
      </c>
      <c r="AS844" s="277">
        <f t="shared" si="204"/>
        <v>0</v>
      </c>
      <c r="AT844" s="277">
        <f t="shared" si="204"/>
        <v>0</v>
      </c>
      <c r="AU844" s="277">
        <v>0</v>
      </c>
      <c r="AV844" s="277">
        <v>0</v>
      </c>
      <c r="AW844" s="277">
        <f>U844+AH844+AU844</f>
        <v>76200</v>
      </c>
    </row>
    <row r="845" spans="1:49">
      <c r="A845" s="48"/>
      <c r="B845" s="42"/>
      <c r="C845" s="42"/>
      <c r="D845" s="42"/>
      <c r="E845" s="531"/>
      <c r="F845" s="50"/>
      <c r="G845" s="50"/>
      <c r="H845" s="50"/>
      <c r="I845" s="276"/>
      <c r="J845" s="277"/>
      <c r="K845" s="277"/>
      <c r="L845" s="277"/>
      <c r="M845" s="277"/>
      <c r="N845" s="277"/>
      <c r="O845" s="277"/>
      <c r="P845" s="277"/>
      <c r="Q845" s="277"/>
      <c r="R845" s="277"/>
      <c r="S845" s="277"/>
      <c r="T845" s="277"/>
      <c r="U845" s="277">
        <v>0</v>
      </c>
      <c r="V845" s="277">
        <v>0</v>
      </c>
      <c r="W845" s="277"/>
      <c r="X845" s="277"/>
      <c r="Y845" s="277"/>
      <c r="Z845" s="277"/>
      <c r="AA845" s="277"/>
      <c r="AB845" s="277"/>
      <c r="AC845" s="277"/>
      <c r="AD845" s="277"/>
      <c r="AE845" s="277"/>
      <c r="AF845" s="277"/>
      <c r="AG845" s="277"/>
      <c r="AH845" s="277">
        <v>0</v>
      </c>
      <c r="AI845" s="277">
        <v>0</v>
      </c>
      <c r="AJ845" s="277"/>
      <c r="AK845" s="277"/>
      <c r="AL845" s="277"/>
      <c r="AM845" s="277"/>
      <c r="AN845" s="277"/>
      <c r="AO845" s="277"/>
      <c r="AP845" s="277"/>
      <c r="AQ845" s="277"/>
      <c r="AR845" s="277"/>
      <c r="AS845" s="277"/>
      <c r="AT845" s="277"/>
      <c r="AU845" s="277">
        <v>0</v>
      </c>
      <c r="AV845" s="277">
        <v>0</v>
      </c>
      <c r="AW845" s="277">
        <f>U845+AH845+AU845</f>
        <v>0</v>
      </c>
    </row>
    <row r="846" spans="1:49">
      <c r="A846" s="48"/>
      <c r="B846" s="42"/>
      <c r="C846" s="42"/>
      <c r="D846" s="42"/>
      <c r="E846" s="531"/>
      <c r="F846" s="50"/>
      <c r="G846" s="50"/>
      <c r="H846" s="50"/>
      <c r="I846" s="276"/>
      <c r="J846" s="277"/>
      <c r="K846" s="277"/>
      <c r="L846" s="277"/>
      <c r="M846" s="277"/>
      <c r="N846" s="277"/>
      <c r="O846" s="277"/>
      <c r="P846" s="277"/>
      <c r="Q846" s="277"/>
      <c r="R846" s="277"/>
      <c r="S846" s="277"/>
      <c r="T846" s="277"/>
      <c r="U846" s="277">
        <v>0</v>
      </c>
      <c r="V846" s="277">
        <v>0</v>
      </c>
      <c r="W846" s="277"/>
      <c r="X846" s="277"/>
      <c r="Y846" s="277"/>
      <c r="Z846" s="277"/>
      <c r="AA846" s="277"/>
      <c r="AB846" s="277"/>
      <c r="AC846" s="277"/>
      <c r="AD846" s="277"/>
      <c r="AE846" s="277"/>
      <c r="AF846" s="277"/>
      <c r="AG846" s="277"/>
      <c r="AH846" s="277">
        <v>0</v>
      </c>
      <c r="AI846" s="277">
        <v>0</v>
      </c>
      <c r="AJ846" s="277"/>
      <c r="AK846" s="277"/>
      <c r="AL846" s="277"/>
      <c r="AM846" s="277"/>
      <c r="AN846" s="277"/>
      <c r="AO846" s="277"/>
      <c r="AP846" s="277"/>
      <c r="AQ846" s="277"/>
      <c r="AR846" s="277"/>
      <c r="AS846" s="277"/>
      <c r="AT846" s="277"/>
      <c r="AU846" s="277">
        <v>0</v>
      </c>
      <c r="AV846" s="277">
        <v>0</v>
      </c>
      <c r="AW846" s="277">
        <f>U846+AH846+AU846</f>
        <v>0</v>
      </c>
    </row>
    <row r="847" spans="1:49">
      <c r="A847" s="48"/>
      <c r="B847" s="42"/>
      <c r="C847" s="42"/>
      <c r="D847" s="42"/>
      <c r="E847" s="531"/>
      <c r="F847" s="50"/>
      <c r="G847" s="50"/>
      <c r="H847" s="50"/>
      <c r="I847" s="276"/>
      <c r="J847" s="277"/>
      <c r="K847" s="277"/>
      <c r="L847" s="277"/>
      <c r="M847" s="277"/>
      <c r="N847" s="277"/>
      <c r="O847" s="277"/>
      <c r="P847" s="277"/>
      <c r="Q847" s="277"/>
      <c r="R847" s="277"/>
      <c r="S847" s="277"/>
      <c r="T847" s="277"/>
      <c r="U847" s="277">
        <v>0</v>
      </c>
      <c r="V847" s="277">
        <v>0</v>
      </c>
      <c r="W847" s="277"/>
      <c r="X847" s="277"/>
      <c r="Y847" s="277"/>
      <c r="Z847" s="277"/>
      <c r="AA847" s="277"/>
      <c r="AB847" s="277"/>
      <c r="AC847" s="277"/>
      <c r="AD847" s="277"/>
      <c r="AE847" s="277"/>
      <c r="AF847" s="277"/>
      <c r="AG847" s="277"/>
      <c r="AH847" s="277">
        <v>0</v>
      </c>
      <c r="AI847" s="277">
        <v>0</v>
      </c>
      <c r="AJ847" s="277"/>
      <c r="AK847" s="277"/>
      <c r="AL847" s="277"/>
      <c r="AM847" s="277"/>
      <c r="AN847" s="277"/>
      <c r="AO847" s="277"/>
      <c r="AP847" s="277"/>
      <c r="AQ847" s="277"/>
      <c r="AR847" s="277"/>
      <c r="AS847" s="277"/>
      <c r="AT847" s="277"/>
      <c r="AU847" s="277">
        <v>0</v>
      </c>
      <c r="AV847" s="277">
        <v>0</v>
      </c>
      <c r="AW847" s="277">
        <f>U847+AH847+AU847</f>
        <v>0</v>
      </c>
    </row>
    <row r="848" spans="1:49">
      <c r="A848" s="48"/>
      <c r="B848" s="42"/>
      <c r="C848" s="42"/>
      <c r="D848" s="42"/>
      <c r="E848" s="531"/>
      <c r="F848" s="50"/>
      <c r="G848" s="50"/>
      <c r="H848" s="50"/>
      <c r="I848" s="276" t="s">
        <v>1631</v>
      </c>
      <c r="J848" s="277">
        <f>SUM(J844:J847)</f>
        <v>163200</v>
      </c>
      <c r="K848" s="277">
        <f t="shared" ref="K848:AT848" si="205">SUM(K844:K847)</f>
        <v>0</v>
      </c>
      <c r="L848" s="277">
        <f t="shared" si="205"/>
        <v>3200</v>
      </c>
      <c r="M848" s="277">
        <f t="shared" si="205"/>
        <v>6000</v>
      </c>
      <c r="N848" s="277">
        <f t="shared" si="205"/>
        <v>10000</v>
      </c>
      <c r="O848" s="277">
        <f t="shared" si="205"/>
        <v>20000</v>
      </c>
      <c r="P848" s="277">
        <f t="shared" si="205"/>
        <v>0</v>
      </c>
      <c r="Q848" s="277">
        <f t="shared" si="205"/>
        <v>37000</v>
      </c>
      <c r="R848" s="277">
        <f t="shared" si="205"/>
        <v>0</v>
      </c>
      <c r="S848" s="277">
        <f t="shared" si="205"/>
        <v>0</v>
      </c>
      <c r="T848" s="277">
        <f t="shared" si="205"/>
        <v>0</v>
      </c>
      <c r="U848" s="277">
        <v>76200</v>
      </c>
      <c r="V848" s="277">
        <v>87000</v>
      </c>
      <c r="W848" s="277">
        <f>SUM(W844:W847)</f>
        <v>0</v>
      </c>
      <c r="X848" s="277">
        <f t="shared" si="205"/>
        <v>0</v>
      </c>
      <c r="Y848" s="277">
        <f t="shared" si="205"/>
        <v>0</v>
      </c>
      <c r="Z848" s="277">
        <f t="shared" si="205"/>
        <v>0</v>
      </c>
      <c r="AA848" s="277">
        <f t="shared" si="205"/>
        <v>0</v>
      </c>
      <c r="AB848" s="277">
        <f t="shared" si="205"/>
        <v>0</v>
      </c>
      <c r="AC848" s="277">
        <f t="shared" si="205"/>
        <v>0</v>
      </c>
      <c r="AD848" s="277">
        <f t="shared" si="205"/>
        <v>0</v>
      </c>
      <c r="AE848" s="277">
        <f t="shared" si="205"/>
        <v>0</v>
      </c>
      <c r="AF848" s="277">
        <f t="shared" si="205"/>
        <v>0</v>
      </c>
      <c r="AG848" s="277">
        <f t="shared" si="205"/>
        <v>0</v>
      </c>
      <c r="AH848" s="277">
        <v>0</v>
      </c>
      <c r="AI848" s="277">
        <v>0</v>
      </c>
      <c r="AJ848" s="277">
        <f>SUM(AJ844:AJ847)</f>
        <v>0</v>
      </c>
      <c r="AK848" s="277">
        <f t="shared" si="205"/>
        <v>0</v>
      </c>
      <c r="AL848" s="277">
        <f t="shared" si="205"/>
        <v>0</v>
      </c>
      <c r="AM848" s="277">
        <f t="shared" si="205"/>
        <v>0</v>
      </c>
      <c r="AN848" s="277">
        <f t="shared" si="205"/>
        <v>0</v>
      </c>
      <c r="AO848" s="277">
        <f t="shared" si="205"/>
        <v>0</v>
      </c>
      <c r="AP848" s="277">
        <f t="shared" si="205"/>
        <v>0</v>
      </c>
      <c r="AQ848" s="277">
        <f t="shared" si="205"/>
        <v>0</v>
      </c>
      <c r="AR848" s="277">
        <f t="shared" si="205"/>
        <v>0</v>
      </c>
      <c r="AS848" s="277">
        <f t="shared" si="205"/>
        <v>0</v>
      </c>
      <c r="AT848" s="277">
        <f t="shared" si="205"/>
        <v>0</v>
      </c>
      <c r="AU848" s="277">
        <v>0</v>
      </c>
      <c r="AV848" s="277">
        <v>0</v>
      </c>
      <c r="AW848" s="277">
        <f>U848+AH848+AU848</f>
        <v>76200</v>
      </c>
    </row>
    <row r="849" spans="1:49">
      <c r="A849" s="48"/>
      <c r="B849" s="42"/>
      <c r="C849" s="42"/>
      <c r="D849" s="42"/>
      <c r="E849" s="531"/>
      <c r="F849" s="50"/>
      <c r="G849" s="50"/>
      <c r="H849" s="50"/>
      <c r="I849" s="146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  <c r="AA849" s="29"/>
      <c r="AB849" s="29"/>
      <c r="AC849" s="29"/>
      <c r="AD849" s="29"/>
      <c r="AE849" s="29"/>
      <c r="AF849" s="29"/>
      <c r="AG849" s="29"/>
      <c r="AH849" s="29"/>
      <c r="AI849" s="29"/>
      <c r="AJ849" s="29"/>
      <c r="AK849" s="29"/>
      <c r="AL849" s="29"/>
      <c r="AM849" s="29"/>
      <c r="AN849" s="29"/>
      <c r="AO849" s="29"/>
      <c r="AP849" s="29"/>
      <c r="AQ849" s="29"/>
      <c r="AR849" s="29"/>
      <c r="AS849" s="29"/>
      <c r="AT849" s="29"/>
      <c r="AU849" s="29"/>
      <c r="AV849" s="29"/>
      <c r="AW849" s="29"/>
    </row>
    <row r="850" spans="1:49">
      <c r="A850" s="48"/>
      <c r="B850" s="42"/>
      <c r="C850" s="42"/>
      <c r="D850" s="42"/>
      <c r="E850" s="531"/>
      <c r="F850" s="50"/>
      <c r="G850" s="50"/>
      <c r="H850" s="50"/>
      <c r="I850" s="14"/>
    </row>
    <row r="851" spans="1:49">
      <c r="A851" s="48"/>
      <c r="B851" s="42"/>
      <c r="C851" s="42"/>
      <c r="D851" s="42"/>
      <c r="E851" s="531"/>
      <c r="F851" s="50"/>
      <c r="G851" s="50"/>
      <c r="H851" s="50"/>
      <c r="I851" s="14"/>
    </row>
    <row r="852" spans="1:49">
      <c r="A852" s="48"/>
      <c r="B852" s="42"/>
      <c r="C852" s="42"/>
      <c r="D852" s="42"/>
      <c r="E852" s="531"/>
      <c r="F852" s="50"/>
      <c r="G852" s="50"/>
      <c r="H852" s="50"/>
      <c r="I852" s="14"/>
    </row>
    <row r="853" spans="1:49">
      <c r="A853" s="48"/>
      <c r="B853" s="42"/>
      <c r="C853" s="42"/>
      <c r="D853" s="42"/>
      <c r="E853" s="531"/>
      <c r="F853" s="50"/>
      <c r="G853" s="50"/>
      <c r="H853" s="50"/>
      <c r="I853" s="14"/>
    </row>
    <row r="854" spans="1:49">
      <c r="A854" s="48"/>
      <c r="B854" s="42"/>
      <c r="C854" s="42"/>
      <c r="D854" s="42"/>
      <c r="E854" s="531"/>
      <c r="F854" s="50"/>
      <c r="G854" s="50"/>
      <c r="H854" s="50"/>
      <c r="I854" s="14"/>
    </row>
    <row r="855" spans="1:49">
      <c r="A855" s="48"/>
      <c r="B855" s="42"/>
      <c r="C855" s="42"/>
      <c r="D855" s="42"/>
      <c r="E855" s="531"/>
      <c r="F855" s="50"/>
      <c r="G855" s="50"/>
      <c r="H855" s="50"/>
      <c r="I855" s="14"/>
    </row>
    <row r="856" spans="1:49">
      <c r="A856" s="48"/>
      <c r="B856" s="42"/>
      <c r="C856" s="42"/>
      <c r="D856" s="42"/>
      <c r="E856" s="531"/>
      <c r="F856" s="50"/>
      <c r="G856" s="50"/>
      <c r="H856" s="50"/>
      <c r="I856" s="14"/>
    </row>
    <row r="857" spans="1:49">
      <c r="A857" s="48"/>
      <c r="B857" s="42"/>
      <c r="C857" s="42"/>
      <c r="D857" s="42"/>
      <c r="E857" s="531"/>
      <c r="F857" s="50"/>
      <c r="G857" s="50"/>
      <c r="H857" s="50"/>
      <c r="I857" s="14"/>
    </row>
    <row r="858" spans="1:49">
      <c r="A858" s="48"/>
      <c r="B858" s="42"/>
      <c r="C858" s="42"/>
      <c r="D858" s="42"/>
      <c r="E858" s="531"/>
      <c r="F858" s="50"/>
      <c r="G858" s="50"/>
      <c r="H858" s="50"/>
      <c r="I858" s="14"/>
    </row>
    <row r="859" spans="1:49" ht="13.5" thickBot="1">
      <c r="A859" s="78" t="s">
        <v>988</v>
      </c>
      <c r="B859" s="79"/>
      <c r="C859" s="79"/>
      <c r="D859" s="456"/>
      <c r="E859" s="535"/>
      <c r="F859" s="127"/>
      <c r="G859" s="127"/>
      <c r="H859" s="127"/>
      <c r="I859" s="79"/>
    </row>
    <row r="860" spans="1:49" s="151" customFormat="1" ht="36" customHeight="1" thickTop="1" thickBot="1">
      <c r="A860" s="147" t="s">
        <v>2079</v>
      </c>
      <c r="B860" s="5" t="s">
        <v>2080</v>
      </c>
      <c r="C860" s="5" t="s">
        <v>1335</v>
      </c>
      <c r="D860" s="450"/>
      <c r="E860" s="148" t="s">
        <v>1570</v>
      </c>
      <c r="F860" s="149" t="s">
        <v>1438</v>
      </c>
      <c r="G860" s="149"/>
      <c r="H860" s="149" t="s">
        <v>2332</v>
      </c>
      <c r="I860" s="5" t="s">
        <v>856</v>
      </c>
      <c r="J860" s="364" t="s">
        <v>2891</v>
      </c>
      <c r="K860" s="364" t="s">
        <v>2879</v>
      </c>
      <c r="L860" s="364" t="s">
        <v>2880</v>
      </c>
      <c r="M860" s="364" t="s">
        <v>2881</v>
      </c>
      <c r="N860" s="364" t="s">
        <v>2882</v>
      </c>
      <c r="O860" s="364" t="s">
        <v>2883</v>
      </c>
      <c r="P860" s="364" t="s">
        <v>2884</v>
      </c>
      <c r="Q860" s="364" t="s">
        <v>2885</v>
      </c>
      <c r="R860" s="364" t="s">
        <v>2886</v>
      </c>
      <c r="S860" s="364" t="s">
        <v>2887</v>
      </c>
      <c r="T860" s="364" t="s">
        <v>2888</v>
      </c>
      <c r="U860" s="364" t="s">
        <v>2889</v>
      </c>
      <c r="V860" s="364" t="s">
        <v>2890</v>
      </c>
      <c r="W860" s="365" t="s">
        <v>2893</v>
      </c>
      <c r="X860" s="365" t="s">
        <v>2879</v>
      </c>
      <c r="Y860" s="365" t="s">
        <v>2880</v>
      </c>
      <c r="Z860" s="365" t="s">
        <v>2881</v>
      </c>
      <c r="AA860" s="365" t="s">
        <v>2882</v>
      </c>
      <c r="AB860" s="365" t="s">
        <v>2883</v>
      </c>
      <c r="AC860" s="365" t="s">
        <v>2884</v>
      </c>
      <c r="AD860" s="365" t="s">
        <v>2885</v>
      </c>
      <c r="AE860" s="365" t="s">
        <v>2886</v>
      </c>
      <c r="AF860" s="365" t="s">
        <v>2887</v>
      </c>
      <c r="AG860" s="365" t="s">
        <v>2888</v>
      </c>
      <c r="AH860" s="365" t="s">
        <v>2889</v>
      </c>
      <c r="AI860" s="365" t="s">
        <v>2890</v>
      </c>
      <c r="AJ860" s="366" t="s">
        <v>2892</v>
      </c>
      <c r="AK860" s="366" t="s">
        <v>2879</v>
      </c>
      <c r="AL860" s="366" t="s">
        <v>2880</v>
      </c>
      <c r="AM860" s="366" t="s">
        <v>2881</v>
      </c>
      <c r="AN860" s="366" t="s">
        <v>2882</v>
      </c>
      <c r="AO860" s="366" t="s">
        <v>2883</v>
      </c>
      <c r="AP860" s="366" t="s">
        <v>2884</v>
      </c>
      <c r="AQ860" s="366" t="s">
        <v>2885</v>
      </c>
      <c r="AR860" s="366" t="s">
        <v>2886</v>
      </c>
      <c r="AS860" s="366" t="s">
        <v>2887</v>
      </c>
      <c r="AT860" s="366" t="s">
        <v>2888</v>
      </c>
      <c r="AU860" s="366" t="s">
        <v>2889</v>
      </c>
      <c r="AV860" s="366" t="s">
        <v>2890</v>
      </c>
      <c r="AW860" s="368" t="s">
        <v>2895</v>
      </c>
    </row>
    <row r="861" spans="1:49">
      <c r="A861" s="33"/>
      <c r="B861" s="34"/>
      <c r="C861" s="34"/>
      <c r="D861" s="34"/>
      <c r="E861" s="35"/>
      <c r="F861" s="36"/>
      <c r="G861" s="36"/>
      <c r="H861" s="36"/>
      <c r="I861" s="34"/>
      <c r="J861" s="202" t="s">
        <v>1224</v>
      </c>
      <c r="K861" s="202">
        <v>1</v>
      </c>
      <c r="L861" s="202">
        <v>2</v>
      </c>
      <c r="M861" s="202">
        <v>3</v>
      </c>
      <c r="N861" s="202">
        <v>4</v>
      </c>
      <c r="O861" s="202">
        <v>5</v>
      </c>
      <c r="P861" s="202">
        <v>6</v>
      </c>
      <c r="Q861" s="202">
        <v>7</v>
      </c>
      <c r="R861" s="202">
        <v>8</v>
      </c>
      <c r="S861" s="202">
        <v>9</v>
      </c>
      <c r="T861" s="202">
        <v>10</v>
      </c>
      <c r="U861" s="202">
        <v>13</v>
      </c>
      <c r="V861" s="202">
        <v>14</v>
      </c>
      <c r="W861" s="202" t="s">
        <v>1224</v>
      </c>
      <c r="X861" s="202">
        <v>1</v>
      </c>
      <c r="Y861" s="202">
        <v>2</v>
      </c>
      <c r="Z861" s="202">
        <v>3</v>
      </c>
      <c r="AA861" s="202">
        <v>4</v>
      </c>
      <c r="AB861" s="202">
        <v>5</v>
      </c>
      <c r="AC861" s="202">
        <v>6</v>
      </c>
      <c r="AD861" s="202">
        <v>7</v>
      </c>
      <c r="AE861" s="202">
        <v>8</v>
      </c>
      <c r="AF861" s="202">
        <v>9</v>
      </c>
      <c r="AG861" s="202">
        <v>10</v>
      </c>
      <c r="AH861" s="202">
        <v>13</v>
      </c>
      <c r="AI861" s="202">
        <v>14</v>
      </c>
      <c r="AJ861" s="202" t="s">
        <v>1224</v>
      </c>
      <c r="AK861" s="202">
        <v>1</v>
      </c>
      <c r="AL861" s="202">
        <v>2</v>
      </c>
      <c r="AM861" s="202">
        <v>3</v>
      </c>
      <c r="AN861" s="202">
        <v>4</v>
      </c>
      <c r="AO861" s="202">
        <v>5</v>
      </c>
      <c r="AP861" s="202">
        <v>6</v>
      </c>
      <c r="AQ861" s="202">
        <v>7</v>
      </c>
      <c r="AR861" s="202">
        <v>8</v>
      </c>
      <c r="AS861" s="202">
        <v>9</v>
      </c>
      <c r="AT861" s="202">
        <v>10</v>
      </c>
      <c r="AU861" s="202">
        <v>13</v>
      </c>
      <c r="AV861" s="202">
        <v>14</v>
      </c>
      <c r="AW861" s="202">
        <v>15</v>
      </c>
    </row>
    <row r="862" spans="1:49">
      <c r="A862" s="37"/>
      <c r="B862" s="38"/>
      <c r="C862" s="38"/>
      <c r="D862" s="38"/>
      <c r="E862" s="60"/>
      <c r="F862" s="61"/>
      <c r="G862" s="61"/>
      <c r="H862" s="61"/>
      <c r="I862" s="38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  <c r="Z862" s="62"/>
      <c r="AA862" s="62"/>
      <c r="AB862" s="62"/>
      <c r="AC862" s="62"/>
      <c r="AD862" s="62"/>
      <c r="AE862" s="62"/>
      <c r="AF862" s="62"/>
      <c r="AG862" s="62"/>
      <c r="AH862" s="62"/>
      <c r="AI862" s="62"/>
      <c r="AJ862" s="62"/>
      <c r="AK862" s="62"/>
      <c r="AL862" s="62"/>
      <c r="AM862" s="62"/>
      <c r="AN862" s="62"/>
      <c r="AO862" s="62"/>
      <c r="AP862" s="62"/>
      <c r="AQ862" s="62"/>
      <c r="AR862" s="62"/>
      <c r="AS862" s="62"/>
      <c r="AT862" s="62"/>
      <c r="AU862" s="62"/>
      <c r="AV862" s="62"/>
      <c r="AW862" s="62"/>
    </row>
    <row r="863" spans="1:49">
      <c r="A863" s="41" t="s">
        <v>1676</v>
      </c>
      <c r="B863" s="1" t="s">
        <v>1031</v>
      </c>
      <c r="C863" s="1" t="s">
        <v>1549</v>
      </c>
      <c r="D863" s="451"/>
      <c r="E863" s="531"/>
      <c r="F863" s="50"/>
      <c r="G863" s="50"/>
      <c r="H863" s="50"/>
      <c r="I863" s="1" t="s">
        <v>1304</v>
      </c>
    </row>
    <row r="864" spans="1:49">
      <c r="A864" s="48"/>
      <c r="B864" s="1"/>
      <c r="C864" s="1"/>
      <c r="D864" s="369"/>
      <c r="E864" s="531"/>
      <c r="F864" s="50"/>
      <c r="G864" s="50"/>
      <c r="H864" s="50"/>
      <c r="I864" s="1"/>
    </row>
    <row r="865" spans="1:49">
      <c r="A865" s="48"/>
      <c r="B865" s="42"/>
      <c r="C865" s="42"/>
      <c r="D865" s="42"/>
      <c r="E865" s="531"/>
      <c r="F865" s="50"/>
      <c r="G865" s="50"/>
      <c r="H865" s="50"/>
      <c r="I865" s="49" t="s">
        <v>1559</v>
      </c>
      <c r="J865" s="12">
        <f>SUM(J866,J874,J876)</f>
        <v>0</v>
      </c>
      <c r="K865" s="12">
        <f t="shared" ref="K865:AT865" si="206">SUM(K866,K874,K876)</f>
        <v>0</v>
      </c>
      <c r="L865" s="12">
        <f t="shared" si="206"/>
        <v>0</v>
      </c>
      <c r="M865" s="12">
        <f t="shared" si="206"/>
        <v>0</v>
      </c>
      <c r="N865" s="12">
        <f t="shared" si="206"/>
        <v>0</v>
      </c>
      <c r="O865" s="12">
        <f t="shared" si="206"/>
        <v>0</v>
      </c>
      <c r="P865" s="12">
        <f t="shared" si="206"/>
        <v>0</v>
      </c>
      <c r="Q865" s="12">
        <f t="shared" si="206"/>
        <v>0</v>
      </c>
      <c r="R865" s="12">
        <f t="shared" si="206"/>
        <v>0</v>
      </c>
      <c r="S865" s="12">
        <f t="shared" si="206"/>
        <v>0</v>
      </c>
      <c r="T865" s="12">
        <f t="shared" si="206"/>
        <v>0</v>
      </c>
      <c r="U865" s="12">
        <v>0</v>
      </c>
      <c r="V865" s="12">
        <v>0</v>
      </c>
      <c r="W865" s="12">
        <f>SUM(W866,W874,W876)</f>
        <v>0</v>
      </c>
      <c r="X865" s="12">
        <f t="shared" si="206"/>
        <v>0</v>
      </c>
      <c r="Y865" s="12">
        <f t="shared" si="206"/>
        <v>0</v>
      </c>
      <c r="Z865" s="12">
        <f t="shared" si="206"/>
        <v>0</v>
      </c>
      <c r="AA865" s="12">
        <f t="shared" si="206"/>
        <v>0</v>
      </c>
      <c r="AB865" s="12">
        <f t="shared" si="206"/>
        <v>0</v>
      </c>
      <c r="AC865" s="12">
        <f t="shared" si="206"/>
        <v>0</v>
      </c>
      <c r="AD865" s="12">
        <f t="shared" si="206"/>
        <v>0</v>
      </c>
      <c r="AE865" s="12">
        <f t="shared" si="206"/>
        <v>0</v>
      </c>
      <c r="AF865" s="12">
        <f t="shared" si="206"/>
        <v>0</v>
      </c>
      <c r="AG865" s="12">
        <f t="shared" si="206"/>
        <v>0</v>
      </c>
      <c r="AH865" s="12">
        <v>0</v>
      </c>
      <c r="AI865" s="12">
        <v>0</v>
      </c>
      <c r="AJ865" s="12">
        <f>SUM(AJ866,AJ874,AJ876)</f>
        <v>683021</v>
      </c>
      <c r="AK865" s="12">
        <f t="shared" si="206"/>
        <v>0</v>
      </c>
      <c r="AL865" s="12">
        <f t="shared" si="206"/>
        <v>246024</v>
      </c>
      <c r="AM865" s="12">
        <f t="shared" si="206"/>
        <v>312075</v>
      </c>
      <c r="AN865" s="12">
        <f t="shared" si="206"/>
        <v>0</v>
      </c>
      <c r="AO865" s="12">
        <f t="shared" si="206"/>
        <v>0</v>
      </c>
      <c r="AP865" s="12">
        <f t="shared" si="206"/>
        <v>49595</v>
      </c>
      <c r="AQ865" s="12">
        <f t="shared" si="206"/>
        <v>3327</v>
      </c>
      <c r="AR865" s="12">
        <f t="shared" si="206"/>
        <v>0</v>
      </c>
      <c r="AS865" s="12">
        <f t="shared" si="206"/>
        <v>0</v>
      </c>
      <c r="AT865" s="12">
        <f t="shared" si="206"/>
        <v>0</v>
      </c>
      <c r="AU865" s="12">
        <v>611021</v>
      </c>
      <c r="AV865" s="12">
        <v>72000</v>
      </c>
      <c r="AW865" s="12">
        <f t="shared" ref="AW865:AW895" si="207">U865+AH865+AU865</f>
        <v>611021</v>
      </c>
    </row>
    <row r="866" spans="1:49">
      <c r="A866" s="44" t="s">
        <v>1676</v>
      </c>
      <c r="B866" s="45" t="s">
        <v>1031</v>
      </c>
      <c r="C866" s="45" t="s">
        <v>1549</v>
      </c>
      <c r="D866" s="452" t="s">
        <v>2911</v>
      </c>
      <c r="E866" s="213" t="s">
        <v>771</v>
      </c>
      <c r="F866" s="65"/>
      <c r="G866" s="65"/>
      <c r="H866" s="65"/>
      <c r="I866" s="1" t="s">
        <v>1500</v>
      </c>
      <c r="J866" s="9">
        <f>SUM(J867:J868)</f>
        <v>0</v>
      </c>
      <c r="K866" s="9">
        <f t="shared" ref="K866:AT866" si="208">SUM(K867:K868)</f>
        <v>0</v>
      </c>
      <c r="L866" s="9">
        <f t="shared" si="208"/>
        <v>0</v>
      </c>
      <c r="M866" s="9">
        <f t="shared" si="208"/>
        <v>0</v>
      </c>
      <c r="N866" s="9">
        <f t="shared" si="208"/>
        <v>0</v>
      </c>
      <c r="O866" s="9">
        <f t="shared" si="208"/>
        <v>0</v>
      </c>
      <c r="P866" s="9">
        <f t="shared" si="208"/>
        <v>0</v>
      </c>
      <c r="Q866" s="9">
        <f t="shared" si="208"/>
        <v>0</v>
      </c>
      <c r="R866" s="9">
        <f t="shared" si="208"/>
        <v>0</v>
      </c>
      <c r="S866" s="9">
        <f t="shared" si="208"/>
        <v>0</v>
      </c>
      <c r="T866" s="9">
        <f t="shared" si="208"/>
        <v>0</v>
      </c>
      <c r="U866" s="9">
        <v>0</v>
      </c>
      <c r="V866" s="9">
        <v>0</v>
      </c>
      <c r="W866" s="9">
        <f>SUM(W867:W868)</f>
        <v>0</v>
      </c>
      <c r="X866" s="9">
        <f t="shared" si="208"/>
        <v>0</v>
      </c>
      <c r="Y866" s="9">
        <f t="shared" si="208"/>
        <v>0</v>
      </c>
      <c r="Z866" s="9">
        <f t="shared" si="208"/>
        <v>0</v>
      </c>
      <c r="AA866" s="9">
        <f t="shared" si="208"/>
        <v>0</v>
      </c>
      <c r="AB866" s="9">
        <f t="shared" si="208"/>
        <v>0</v>
      </c>
      <c r="AC866" s="9">
        <f t="shared" si="208"/>
        <v>0</v>
      </c>
      <c r="AD866" s="9">
        <f t="shared" si="208"/>
        <v>0</v>
      </c>
      <c r="AE866" s="9">
        <f t="shared" si="208"/>
        <v>0</v>
      </c>
      <c r="AF866" s="9">
        <f t="shared" si="208"/>
        <v>0</v>
      </c>
      <c r="AG866" s="9">
        <f t="shared" si="208"/>
        <v>0</v>
      </c>
      <c r="AH866" s="9">
        <v>0</v>
      </c>
      <c r="AI866" s="9">
        <v>0</v>
      </c>
      <c r="AJ866" s="9">
        <f>SUM(AJ867:AJ868)</f>
        <v>312539</v>
      </c>
      <c r="AK866" s="9">
        <f t="shared" si="208"/>
        <v>0</v>
      </c>
      <c r="AL866" s="9">
        <f t="shared" si="208"/>
        <v>143425</v>
      </c>
      <c r="AM866" s="9">
        <f t="shared" si="208"/>
        <v>56544</v>
      </c>
      <c r="AN866" s="9">
        <f t="shared" si="208"/>
        <v>0</v>
      </c>
      <c r="AO866" s="9">
        <f t="shared" si="208"/>
        <v>0</v>
      </c>
      <c r="AP866" s="9">
        <f t="shared" si="208"/>
        <v>43195</v>
      </c>
      <c r="AQ866" s="9">
        <f t="shared" si="208"/>
        <v>3327</v>
      </c>
      <c r="AR866" s="9">
        <f t="shared" si="208"/>
        <v>0</v>
      </c>
      <c r="AS866" s="9">
        <f t="shared" si="208"/>
        <v>0</v>
      </c>
      <c r="AT866" s="9">
        <f t="shared" si="208"/>
        <v>0</v>
      </c>
      <c r="AU866" s="9">
        <v>246491</v>
      </c>
      <c r="AV866" s="9">
        <v>66048</v>
      </c>
      <c r="AW866" s="9">
        <f t="shared" si="207"/>
        <v>246491</v>
      </c>
    </row>
    <row r="867" spans="1:49">
      <c r="A867" s="44" t="s">
        <v>1676</v>
      </c>
      <c r="B867" s="45" t="s">
        <v>1031</v>
      </c>
      <c r="C867" s="45" t="s">
        <v>1549</v>
      </c>
      <c r="D867" s="452" t="s">
        <v>2911</v>
      </c>
      <c r="E867" s="367" t="s">
        <v>834</v>
      </c>
      <c r="F867" s="50"/>
      <c r="G867" s="468" t="s">
        <v>3070</v>
      </c>
      <c r="H867" s="50" t="s">
        <v>2346</v>
      </c>
      <c r="I867" s="42" t="s">
        <v>2232</v>
      </c>
      <c r="J867" s="209"/>
      <c r="K867" s="209"/>
      <c r="L867" s="209"/>
      <c r="M867" s="209"/>
      <c r="N867" s="209"/>
      <c r="O867" s="209"/>
      <c r="P867" s="209"/>
      <c r="Q867" s="209"/>
      <c r="R867" s="209"/>
      <c r="S867" s="209"/>
      <c r="T867" s="209"/>
      <c r="U867" s="209">
        <v>0</v>
      </c>
      <c r="V867" s="209">
        <v>0</v>
      </c>
      <c r="W867" s="209"/>
      <c r="X867" s="209"/>
      <c r="Y867" s="209"/>
      <c r="Z867" s="209"/>
      <c r="AA867" s="209"/>
      <c r="AB867" s="209"/>
      <c r="AC867" s="209"/>
      <c r="AD867" s="209"/>
      <c r="AE867" s="209"/>
      <c r="AF867" s="209"/>
      <c r="AG867" s="209"/>
      <c r="AH867" s="209">
        <v>0</v>
      </c>
      <c r="AI867" s="209">
        <v>0</v>
      </c>
      <c r="AJ867" s="209">
        <v>292739</v>
      </c>
      <c r="AK867" s="209"/>
      <c r="AL867" s="209">
        <v>123625</v>
      </c>
      <c r="AM867" s="209">
        <v>56544</v>
      </c>
      <c r="AN867" s="209"/>
      <c r="AO867" s="209"/>
      <c r="AP867" s="209">
        <v>43195</v>
      </c>
      <c r="AQ867" s="209">
        <v>3327</v>
      </c>
      <c r="AR867" s="209"/>
      <c r="AS867" s="209"/>
      <c r="AT867" s="209"/>
      <c r="AU867" s="209">
        <v>226691</v>
      </c>
      <c r="AV867" s="209">
        <v>66048</v>
      </c>
      <c r="AW867" s="209">
        <f t="shared" si="207"/>
        <v>226691</v>
      </c>
    </row>
    <row r="868" spans="1:49">
      <c r="A868" s="44" t="s">
        <v>1676</v>
      </c>
      <c r="B868" s="45" t="s">
        <v>1031</v>
      </c>
      <c r="C868" s="45" t="s">
        <v>1549</v>
      </c>
      <c r="D868" s="452" t="s">
        <v>2911</v>
      </c>
      <c r="E868" s="367" t="s">
        <v>772</v>
      </c>
      <c r="F868" s="50"/>
      <c r="G868" s="468" t="s">
        <v>3070</v>
      </c>
      <c r="H868" s="50" t="s">
        <v>2346</v>
      </c>
      <c r="I868" s="42" t="s">
        <v>1227</v>
      </c>
      <c r="J868" s="209">
        <f>SUM(J869:J873)</f>
        <v>0</v>
      </c>
      <c r="K868" s="209">
        <f t="shared" ref="K868:AT868" si="209">SUM(K869:K873)</f>
        <v>0</v>
      </c>
      <c r="L868" s="209">
        <f t="shared" si="209"/>
        <v>0</v>
      </c>
      <c r="M868" s="209">
        <f t="shared" si="209"/>
        <v>0</v>
      </c>
      <c r="N868" s="209">
        <f t="shared" si="209"/>
        <v>0</v>
      </c>
      <c r="O868" s="209">
        <f t="shared" si="209"/>
        <v>0</v>
      </c>
      <c r="P868" s="209">
        <f t="shared" si="209"/>
        <v>0</v>
      </c>
      <c r="Q868" s="209">
        <f t="shared" si="209"/>
        <v>0</v>
      </c>
      <c r="R868" s="209">
        <f t="shared" si="209"/>
        <v>0</v>
      </c>
      <c r="S868" s="209">
        <f t="shared" si="209"/>
        <v>0</v>
      </c>
      <c r="T868" s="209">
        <f t="shared" si="209"/>
        <v>0</v>
      </c>
      <c r="U868" s="209">
        <v>0</v>
      </c>
      <c r="V868" s="209">
        <v>0</v>
      </c>
      <c r="W868" s="209">
        <f>SUM(W869:W873)</f>
        <v>0</v>
      </c>
      <c r="X868" s="209">
        <f t="shared" si="209"/>
        <v>0</v>
      </c>
      <c r="Y868" s="209">
        <f t="shared" si="209"/>
        <v>0</v>
      </c>
      <c r="Z868" s="209">
        <f t="shared" si="209"/>
        <v>0</v>
      </c>
      <c r="AA868" s="209">
        <f t="shared" si="209"/>
        <v>0</v>
      </c>
      <c r="AB868" s="209">
        <f t="shared" si="209"/>
        <v>0</v>
      </c>
      <c r="AC868" s="209">
        <f t="shared" si="209"/>
        <v>0</v>
      </c>
      <c r="AD868" s="209">
        <f t="shared" si="209"/>
        <v>0</v>
      </c>
      <c r="AE868" s="209">
        <f t="shared" si="209"/>
        <v>0</v>
      </c>
      <c r="AF868" s="209">
        <f t="shared" si="209"/>
        <v>0</v>
      </c>
      <c r="AG868" s="209">
        <f t="shared" si="209"/>
        <v>0</v>
      </c>
      <c r="AH868" s="209">
        <v>0</v>
      </c>
      <c r="AI868" s="209">
        <v>0</v>
      </c>
      <c r="AJ868" s="209">
        <f>SUM(AJ869:AJ873)</f>
        <v>19800</v>
      </c>
      <c r="AK868" s="209">
        <f t="shared" si="209"/>
        <v>0</v>
      </c>
      <c r="AL868" s="209">
        <f t="shared" si="209"/>
        <v>19800</v>
      </c>
      <c r="AM868" s="209">
        <f t="shared" si="209"/>
        <v>0</v>
      </c>
      <c r="AN868" s="209">
        <f t="shared" si="209"/>
        <v>0</v>
      </c>
      <c r="AO868" s="209">
        <f t="shared" si="209"/>
        <v>0</v>
      </c>
      <c r="AP868" s="209">
        <f t="shared" si="209"/>
        <v>0</v>
      </c>
      <c r="AQ868" s="209">
        <f t="shared" si="209"/>
        <v>0</v>
      </c>
      <c r="AR868" s="209">
        <f t="shared" si="209"/>
        <v>0</v>
      </c>
      <c r="AS868" s="209">
        <f t="shared" si="209"/>
        <v>0</v>
      </c>
      <c r="AT868" s="209">
        <f t="shared" si="209"/>
        <v>0</v>
      </c>
      <c r="AU868" s="209">
        <v>19800</v>
      </c>
      <c r="AV868" s="209">
        <v>0</v>
      </c>
      <c r="AW868" s="209">
        <f t="shared" si="207"/>
        <v>19800</v>
      </c>
    </row>
    <row r="869" spans="1:49" s="144" customFormat="1">
      <c r="A869" s="44" t="s">
        <v>1676</v>
      </c>
      <c r="B869" s="45" t="s">
        <v>1031</v>
      </c>
      <c r="C869" s="45" t="s">
        <v>1549</v>
      </c>
      <c r="D869" s="452" t="s">
        <v>2911</v>
      </c>
      <c r="E869" s="140" t="s">
        <v>850</v>
      </c>
      <c r="F869" s="141" t="s">
        <v>103</v>
      </c>
      <c r="G869" s="468" t="s">
        <v>3070</v>
      </c>
      <c r="H869" s="50" t="s">
        <v>2346</v>
      </c>
      <c r="I869" s="142" t="s">
        <v>1119</v>
      </c>
      <c r="J869" s="330"/>
      <c r="K869" s="330"/>
      <c r="L869" s="330"/>
      <c r="M869" s="330"/>
      <c r="N869" s="330"/>
      <c r="O869" s="330"/>
      <c r="P869" s="330"/>
      <c r="Q869" s="330"/>
      <c r="R869" s="330"/>
      <c r="S869" s="330"/>
      <c r="T869" s="330"/>
      <c r="U869" s="330">
        <v>0</v>
      </c>
      <c r="V869" s="330">
        <v>0</v>
      </c>
      <c r="W869" s="330"/>
      <c r="X869" s="330"/>
      <c r="Y869" s="330"/>
      <c r="Z869" s="330"/>
      <c r="AA869" s="330"/>
      <c r="AB869" s="330"/>
      <c r="AC869" s="330"/>
      <c r="AD869" s="330"/>
      <c r="AE869" s="330"/>
      <c r="AF869" s="330"/>
      <c r="AG869" s="330"/>
      <c r="AH869" s="330">
        <v>0</v>
      </c>
      <c r="AI869" s="330">
        <v>0</v>
      </c>
      <c r="AJ869" s="330">
        <v>3812</v>
      </c>
      <c r="AK869" s="330"/>
      <c r="AL869" s="330">
        <v>3812</v>
      </c>
      <c r="AM869" s="330"/>
      <c r="AN869" s="330"/>
      <c r="AO869" s="330"/>
      <c r="AP869" s="330"/>
      <c r="AQ869" s="330"/>
      <c r="AR869" s="330"/>
      <c r="AS869" s="330"/>
      <c r="AT869" s="330"/>
      <c r="AU869" s="330">
        <v>3812</v>
      </c>
      <c r="AV869" s="330">
        <v>0</v>
      </c>
      <c r="AW869" s="330">
        <f t="shared" si="207"/>
        <v>3812</v>
      </c>
    </row>
    <row r="870" spans="1:49" s="144" customFormat="1">
      <c r="A870" s="44" t="s">
        <v>1676</v>
      </c>
      <c r="B870" s="45" t="s">
        <v>1031</v>
      </c>
      <c r="C870" s="45" t="s">
        <v>1549</v>
      </c>
      <c r="D870" s="452" t="s">
        <v>2911</v>
      </c>
      <c r="E870" s="140" t="s">
        <v>851</v>
      </c>
      <c r="F870" s="141" t="s">
        <v>104</v>
      </c>
      <c r="G870" s="468" t="s">
        <v>3070</v>
      </c>
      <c r="H870" s="50" t="s">
        <v>2346</v>
      </c>
      <c r="I870" s="142" t="s">
        <v>2233</v>
      </c>
      <c r="J870" s="330"/>
      <c r="K870" s="330"/>
      <c r="L870" s="330"/>
      <c r="M870" s="330"/>
      <c r="N870" s="330"/>
      <c r="O870" s="330"/>
      <c r="P870" s="330"/>
      <c r="Q870" s="330"/>
      <c r="R870" s="330"/>
      <c r="S870" s="330"/>
      <c r="T870" s="330"/>
      <c r="U870" s="330">
        <v>0</v>
      </c>
      <c r="V870" s="330">
        <v>0</v>
      </c>
      <c r="W870" s="330"/>
      <c r="X870" s="330"/>
      <c r="Y870" s="330"/>
      <c r="Z870" s="330"/>
      <c r="AA870" s="330"/>
      <c r="AB870" s="330"/>
      <c r="AC870" s="330"/>
      <c r="AD870" s="330"/>
      <c r="AE870" s="330"/>
      <c r="AF870" s="330"/>
      <c r="AG870" s="330"/>
      <c r="AH870" s="330">
        <v>0</v>
      </c>
      <c r="AI870" s="330">
        <v>0</v>
      </c>
      <c r="AJ870" s="330">
        <v>10975</v>
      </c>
      <c r="AK870" s="330"/>
      <c r="AL870" s="330">
        <v>10975</v>
      </c>
      <c r="AM870" s="330"/>
      <c r="AN870" s="330"/>
      <c r="AO870" s="330"/>
      <c r="AP870" s="330"/>
      <c r="AQ870" s="330"/>
      <c r="AR870" s="330"/>
      <c r="AS870" s="330"/>
      <c r="AT870" s="330"/>
      <c r="AU870" s="330">
        <v>10975</v>
      </c>
      <c r="AV870" s="330">
        <v>0</v>
      </c>
      <c r="AW870" s="330">
        <f t="shared" si="207"/>
        <v>10975</v>
      </c>
    </row>
    <row r="871" spans="1:49" s="144" customFormat="1">
      <c r="A871" s="44" t="s">
        <v>1676</v>
      </c>
      <c r="B871" s="45" t="s">
        <v>1031</v>
      </c>
      <c r="C871" s="45" t="s">
        <v>1549</v>
      </c>
      <c r="D871" s="452" t="s">
        <v>2911</v>
      </c>
      <c r="E871" s="140" t="s">
        <v>852</v>
      </c>
      <c r="F871" s="141" t="s">
        <v>105</v>
      </c>
      <c r="G871" s="468" t="s">
        <v>3070</v>
      </c>
      <c r="H871" s="50" t="s">
        <v>2346</v>
      </c>
      <c r="I871" s="142" t="s">
        <v>1733</v>
      </c>
      <c r="J871" s="330"/>
      <c r="K871" s="330"/>
      <c r="L871" s="330"/>
      <c r="M871" s="330"/>
      <c r="N871" s="330"/>
      <c r="O871" s="330"/>
      <c r="P871" s="330"/>
      <c r="Q871" s="330"/>
      <c r="R871" s="330"/>
      <c r="S871" s="330"/>
      <c r="T871" s="330"/>
      <c r="U871" s="330">
        <v>0</v>
      </c>
      <c r="V871" s="330">
        <v>0</v>
      </c>
      <c r="W871" s="330"/>
      <c r="X871" s="330"/>
      <c r="Y871" s="330"/>
      <c r="Z871" s="330"/>
      <c r="AA871" s="330"/>
      <c r="AB871" s="330"/>
      <c r="AC871" s="330"/>
      <c r="AD871" s="330"/>
      <c r="AE871" s="330"/>
      <c r="AF871" s="330"/>
      <c r="AG871" s="330"/>
      <c r="AH871" s="330">
        <v>0</v>
      </c>
      <c r="AI871" s="330">
        <v>0</v>
      </c>
      <c r="AJ871" s="330">
        <v>5013</v>
      </c>
      <c r="AK871" s="330"/>
      <c r="AL871" s="330">
        <v>5013</v>
      </c>
      <c r="AM871" s="330"/>
      <c r="AN871" s="330"/>
      <c r="AO871" s="330"/>
      <c r="AP871" s="330"/>
      <c r="AQ871" s="330"/>
      <c r="AR871" s="330"/>
      <c r="AS871" s="330"/>
      <c r="AT871" s="330"/>
      <c r="AU871" s="330">
        <v>5013</v>
      </c>
      <c r="AV871" s="330">
        <v>0</v>
      </c>
      <c r="AW871" s="330">
        <f t="shared" si="207"/>
        <v>5013</v>
      </c>
    </row>
    <row r="872" spans="1:49" s="144" customFormat="1">
      <c r="A872" s="44" t="s">
        <v>1676</v>
      </c>
      <c r="B872" s="45" t="s">
        <v>1031</v>
      </c>
      <c r="C872" s="45" t="s">
        <v>1549</v>
      </c>
      <c r="D872" s="452" t="s">
        <v>2911</v>
      </c>
      <c r="E872" s="140" t="s">
        <v>853</v>
      </c>
      <c r="F872" s="141" t="s">
        <v>106</v>
      </c>
      <c r="G872" s="468" t="s">
        <v>3070</v>
      </c>
      <c r="H872" s="50" t="s">
        <v>2346</v>
      </c>
      <c r="I872" s="142" t="s">
        <v>1734</v>
      </c>
      <c r="J872" s="330"/>
      <c r="K872" s="330"/>
      <c r="L872" s="330"/>
      <c r="M872" s="330"/>
      <c r="N872" s="330"/>
      <c r="O872" s="330"/>
      <c r="P872" s="330"/>
      <c r="Q872" s="330"/>
      <c r="R872" s="330"/>
      <c r="S872" s="330"/>
      <c r="T872" s="330"/>
      <c r="U872" s="330">
        <v>0</v>
      </c>
      <c r="V872" s="330">
        <v>0</v>
      </c>
      <c r="W872" s="330"/>
      <c r="X872" s="330"/>
      <c r="Y872" s="330"/>
      <c r="Z872" s="330"/>
      <c r="AA872" s="330"/>
      <c r="AB872" s="330"/>
      <c r="AC872" s="330"/>
      <c r="AD872" s="330"/>
      <c r="AE872" s="330"/>
      <c r="AF872" s="330"/>
      <c r="AG872" s="330"/>
      <c r="AH872" s="330">
        <v>0</v>
      </c>
      <c r="AI872" s="330">
        <v>0</v>
      </c>
      <c r="AJ872" s="330"/>
      <c r="AK872" s="330"/>
      <c r="AL872" s="330"/>
      <c r="AM872" s="330"/>
      <c r="AN872" s="330"/>
      <c r="AO872" s="330"/>
      <c r="AP872" s="330"/>
      <c r="AQ872" s="330"/>
      <c r="AR872" s="330"/>
      <c r="AS872" s="330"/>
      <c r="AT872" s="330"/>
      <c r="AU872" s="330">
        <v>0</v>
      </c>
      <c r="AV872" s="330">
        <v>0</v>
      </c>
      <c r="AW872" s="330">
        <f t="shared" si="207"/>
        <v>0</v>
      </c>
    </row>
    <row r="873" spans="1:49" s="144" customFormat="1">
      <c r="A873" s="44" t="s">
        <v>1676</v>
      </c>
      <c r="B873" s="45" t="s">
        <v>1031</v>
      </c>
      <c r="C873" s="45" t="s">
        <v>1549</v>
      </c>
      <c r="D873" s="452" t="s">
        <v>2911</v>
      </c>
      <c r="E873" s="140" t="s">
        <v>854</v>
      </c>
      <c r="F873" s="141" t="s">
        <v>107</v>
      </c>
      <c r="G873" s="468" t="s">
        <v>3070</v>
      </c>
      <c r="H873" s="50" t="s">
        <v>2346</v>
      </c>
      <c r="I873" s="142" t="s">
        <v>1735</v>
      </c>
      <c r="J873" s="330"/>
      <c r="K873" s="330"/>
      <c r="L873" s="330"/>
      <c r="M873" s="330"/>
      <c r="N873" s="330"/>
      <c r="O873" s="330"/>
      <c r="P873" s="330"/>
      <c r="Q873" s="330"/>
      <c r="R873" s="330"/>
      <c r="S873" s="330"/>
      <c r="T873" s="330"/>
      <c r="U873" s="330">
        <v>0</v>
      </c>
      <c r="V873" s="330">
        <v>0</v>
      </c>
      <c r="W873" s="330"/>
      <c r="X873" s="330"/>
      <c r="Y873" s="330"/>
      <c r="Z873" s="330"/>
      <c r="AA873" s="330"/>
      <c r="AB873" s="330"/>
      <c r="AC873" s="330"/>
      <c r="AD873" s="330"/>
      <c r="AE873" s="330"/>
      <c r="AF873" s="330"/>
      <c r="AG873" s="330"/>
      <c r="AH873" s="330">
        <v>0</v>
      </c>
      <c r="AI873" s="330">
        <v>0</v>
      </c>
      <c r="AJ873" s="330"/>
      <c r="AK873" s="330"/>
      <c r="AL873" s="330"/>
      <c r="AM873" s="330"/>
      <c r="AN873" s="330"/>
      <c r="AO873" s="330"/>
      <c r="AP873" s="330"/>
      <c r="AQ873" s="330"/>
      <c r="AR873" s="330"/>
      <c r="AS873" s="330"/>
      <c r="AT873" s="330"/>
      <c r="AU873" s="330">
        <v>0</v>
      </c>
      <c r="AV873" s="330">
        <v>0</v>
      </c>
      <c r="AW873" s="330">
        <f t="shared" si="207"/>
        <v>0</v>
      </c>
    </row>
    <row r="874" spans="1:49">
      <c r="A874" s="44" t="s">
        <v>1676</v>
      </c>
      <c r="B874" s="45" t="s">
        <v>1031</v>
      </c>
      <c r="C874" s="45" t="s">
        <v>1549</v>
      </c>
      <c r="D874" s="452" t="s">
        <v>2911</v>
      </c>
      <c r="E874" s="213" t="s">
        <v>773</v>
      </c>
      <c r="F874" s="65"/>
      <c r="G874" s="65"/>
      <c r="H874" s="65"/>
      <c r="I874" s="1" t="s">
        <v>1362</v>
      </c>
      <c r="J874" s="200">
        <f>SUM(J875)</f>
        <v>0</v>
      </c>
      <c r="K874" s="200">
        <f t="shared" ref="K874:AT874" si="210">SUM(K875)</f>
        <v>0</v>
      </c>
      <c r="L874" s="200">
        <f t="shared" si="210"/>
        <v>0</v>
      </c>
      <c r="M874" s="200">
        <f t="shared" si="210"/>
        <v>0</v>
      </c>
      <c r="N874" s="200">
        <f t="shared" si="210"/>
        <v>0</v>
      </c>
      <c r="O874" s="200">
        <f t="shared" si="210"/>
        <v>0</v>
      </c>
      <c r="P874" s="200">
        <f t="shared" si="210"/>
        <v>0</v>
      </c>
      <c r="Q874" s="200">
        <f t="shared" si="210"/>
        <v>0</v>
      </c>
      <c r="R874" s="200">
        <f t="shared" si="210"/>
        <v>0</v>
      </c>
      <c r="S874" s="200">
        <f t="shared" si="210"/>
        <v>0</v>
      </c>
      <c r="T874" s="200">
        <f t="shared" si="210"/>
        <v>0</v>
      </c>
      <c r="U874" s="200">
        <v>0</v>
      </c>
      <c r="V874" s="200">
        <v>0</v>
      </c>
      <c r="W874" s="200">
        <f>SUM(W875)</f>
        <v>0</v>
      </c>
      <c r="X874" s="200">
        <f t="shared" si="210"/>
        <v>0</v>
      </c>
      <c r="Y874" s="200">
        <f t="shared" si="210"/>
        <v>0</v>
      </c>
      <c r="Z874" s="200">
        <f t="shared" si="210"/>
        <v>0</v>
      </c>
      <c r="AA874" s="200">
        <f t="shared" si="210"/>
        <v>0</v>
      </c>
      <c r="AB874" s="200">
        <f t="shared" si="210"/>
        <v>0</v>
      </c>
      <c r="AC874" s="200">
        <f t="shared" si="210"/>
        <v>0</v>
      </c>
      <c r="AD874" s="200">
        <f t="shared" si="210"/>
        <v>0</v>
      </c>
      <c r="AE874" s="200">
        <f t="shared" si="210"/>
        <v>0</v>
      </c>
      <c r="AF874" s="200">
        <f t="shared" si="210"/>
        <v>0</v>
      </c>
      <c r="AG874" s="200">
        <f t="shared" si="210"/>
        <v>0</v>
      </c>
      <c r="AH874" s="200">
        <v>0</v>
      </c>
      <c r="AI874" s="200">
        <v>0</v>
      </c>
      <c r="AJ874" s="200">
        <f>SUM(AJ875)</f>
        <v>31916</v>
      </c>
      <c r="AK874" s="200">
        <f t="shared" si="210"/>
        <v>0</v>
      </c>
      <c r="AL874" s="200">
        <f t="shared" si="210"/>
        <v>14220</v>
      </c>
      <c r="AM874" s="200">
        <f t="shared" si="210"/>
        <v>5891</v>
      </c>
      <c r="AN874" s="200">
        <f t="shared" si="210"/>
        <v>0</v>
      </c>
      <c r="AO874" s="200">
        <f t="shared" si="210"/>
        <v>0</v>
      </c>
      <c r="AP874" s="200">
        <f t="shared" si="210"/>
        <v>6300</v>
      </c>
      <c r="AQ874" s="200">
        <f t="shared" si="210"/>
        <v>0</v>
      </c>
      <c r="AR874" s="200">
        <f t="shared" si="210"/>
        <v>0</v>
      </c>
      <c r="AS874" s="200">
        <f t="shared" si="210"/>
        <v>0</v>
      </c>
      <c r="AT874" s="200">
        <f t="shared" si="210"/>
        <v>0</v>
      </c>
      <c r="AU874" s="200">
        <v>26411</v>
      </c>
      <c r="AV874" s="200">
        <v>5505</v>
      </c>
      <c r="AW874" s="200">
        <f t="shared" si="207"/>
        <v>26411</v>
      </c>
    </row>
    <row r="875" spans="1:49">
      <c r="A875" s="44" t="s">
        <v>1676</v>
      </c>
      <c r="B875" s="45" t="s">
        <v>1031</v>
      </c>
      <c r="C875" s="45" t="s">
        <v>1549</v>
      </c>
      <c r="D875" s="452" t="s">
        <v>2911</v>
      </c>
      <c r="E875" s="367" t="s">
        <v>785</v>
      </c>
      <c r="F875" s="50"/>
      <c r="G875" s="468" t="s">
        <v>3070</v>
      </c>
      <c r="H875" s="50" t="s">
        <v>2346</v>
      </c>
      <c r="I875" s="42" t="s">
        <v>2234</v>
      </c>
      <c r="J875" s="209"/>
      <c r="K875" s="209"/>
      <c r="L875" s="209"/>
      <c r="M875" s="209"/>
      <c r="N875" s="209"/>
      <c r="O875" s="209"/>
      <c r="P875" s="209"/>
      <c r="Q875" s="209"/>
      <c r="R875" s="209"/>
      <c r="S875" s="209"/>
      <c r="T875" s="209"/>
      <c r="U875" s="209">
        <v>0</v>
      </c>
      <c r="V875" s="209">
        <v>0</v>
      </c>
      <c r="W875" s="209"/>
      <c r="X875" s="209"/>
      <c r="Y875" s="209"/>
      <c r="Z875" s="209"/>
      <c r="AA875" s="209"/>
      <c r="AB875" s="209"/>
      <c r="AC875" s="209"/>
      <c r="AD875" s="209"/>
      <c r="AE875" s="209"/>
      <c r="AF875" s="209"/>
      <c r="AG875" s="209"/>
      <c r="AH875" s="209">
        <v>0</v>
      </c>
      <c r="AI875" s="209">
        <v>0</v>
      </c>
      <c r="AJ875" s="209">
        <v>31916</v>
      </c>
      <c r="AK875" s="209"/>
      <c r="AL875" s="209">
        <v>14220</v>
      </c>
      <c r="AM875" s="209">
        <v>5891</v>
      </c>
      <c r="AN875" s="209"/>
      <c r="AO875" s="209"/>
      <c r="AP875" s="209">
        <v>6300</v>
      </c>
      <c r="AQ875" s="209"/>
      <c r="AR875" s="209"/>
      <c r="AS875" s="209"/>
      <c r="AT875" s="209"/>
      <c r="AU875" s="209">
        <v>26411</v>
      </c>
      <c r="AV875" s="209">
        <v>5505</v>
      </c>
      <c r="AW875" s="209">
        <f t="shared" si="207"/>
        <v>26411</v>
      </c>
    </row>
    <row r="876" spans="1:49">
      <c r="A876" s="44" t="s">
        <v>1676</v>
      </c>
      <c r="B876" s="45" t="s">
        <v>1031</v>
      </c>
      <c r="C876" s="45" t="s">
        <v>1549</v>
      </c>
      <c r="D876" s="452" t="s">
        <v>2911</v>
      </c>
      <c r="E876" s="213" t="s">
        <v>1364</v>
      </c>
      <c r="F876" s="65"/>
      <c r="G876" s="65"/>
      <c r="H876" s="65"/>
      <c r="I876" s="1" t="s">
        <v>2104</v>
      </c>
      <c r="J876" s="200">
        <f>SUM(J877:J886)</f>
        <v>0</v>
      </c>
      <c r="K876" s="200">
        <f t="shared" ref="K876:AT876" si="211">SUM(K877:K886)</f>
        <v>0</v>
      </c>
      <c r="L876" s="200">
        <f t="shared" si="211"/>
        <v>0</v>
      </c>
      <c r="M876" s="200">
        <f t="shared" si="211"/>
        <v>0</v>
      </c>
      <c r="N876" s="200">
        <f t="shared" si="211"/>
        <v>0</v>
      </c>
      <c r="O876" s="200">
        <f t="shared" si="211"/>
        <v>0</v>
      </c>
      <c r="P876" s="200">
        <f t="shared" si="211"/>
        <v>0</v>
      </c>
      <c r="Q876" s="200">
        <f t="shared" si="211"/>
        <v>0</v>
      </c>
      <c r="R876" s="200">
        <f t="shared" si="211"/>
        <v>0</v>
      </c>
      <c r="S876" s="200">
        <f t="shared" si="211"/>
        <v>0</v>
      </c>
      <c r="T876" s="200">
        <f t="shared" si="211"/>
        <v>0</v>
      </c>
      <c r="U876" s="200">
        <v>0</v>
      </c>
      <c r="V876" s="200">
        <v>0</v>
      </c>
      <c r="W876" s="200">
        <f>SUM(W877:W886)</f>
        <v>0</v>
      </c>
      <c r="X876" s="200">
        <f t="shared" si="211"/>
        <v>0</v>
      </c>
      <c r="Y876" s="200">
        <f t="shared" si="211"/>
        <v>0</v>
      </c>
      <c r="Z876" s="200">
        <f t="shared" si="211"/>
        <v>0</v>
      </c>
      <c r="AA876" s="200">
        <f t="shared" si="211"/>
        <v>0</v>
      </c>
      <c r="AB876" s="200">
        <f t="shared" si="211"/>
        <v>0</v>
      </c>
      <c r="AC876" s="200">
        <f t="shared" si="211"/>
        <v>0</v>
      </c>
      <c r="AD876" s="200">
        <f t="shared" si="211"/>
        <v>0</v>
      </c>
      <c r="AE876" s="200">
        <f t="shared" si="211"/>
        <v>0</v>
      </c>
      <c r="AF876" s="200">
        <f t="shared" si="211"/>
        <v>0</v>
      </c>
      <c r="AG876" s="200">
        <f t="shared" si="211"/>
        <v>0</v>
      </c>
      <c r="AH876" s="200">
        <v>0</v>
      </c>
      <c r="AI876" s="200">
        <v>0</v>
      </c>
      <c r="AJ876" s="200">
        <f>SUM(AJ877:AJ886)</f>
        <v>338566</v>
      </c>
      <c r="AK876" s="200">
        <f t="shared" si="211"/>
        <v>0</v>
      </c>
      <c r="AL876" s="200">
        <f t="shared" si="211"/>
        <v>88379</v>
      </c>
      <c r="AM876" s="200">
        <f t="shared" si="211"/>
        <v>249640</v>
      </c>
      <c r="AN876" s="200">
        <f t="shared" si="211"/>
        <v>0</v>
      </c>
      <c r="AO876" s="200">
        <f t="shared" si="211"/>
        <v>0</v>
      </c>
      <c r="AP876" s="200">
        <f t="shared" si="211"/>
        <v>100</v>
      </c>
      <c r="AQ876" s="200">
        <f t="shared" si="211"/>
        <v>0</v>
      </c>
      <c r="AR876" s="200">
        <f t="shared" si="211"/>
        <v>0</v>
      </c>
      <c r="AS876" s="200">
        <f t="shared" si="211"/>
        <v>0</v>
      </c>
      <c r="AT876" s="200">
        <f t="shared" si="211"/>
        <v>0</v>
      </c>
      <c r="AU876" s="200">
        <v>338119</v>
      </c>
      <c r="AV876" s="200">
        <v>447</v>
      </c>
      <c r="AW876" s="200">
        <f t="shared" si="207"/>
        <v>338119</v>
      </c>
    </row>
    <row r="877" spans="1:49">
      <c r="A877" s="44" t="s">
        <v>1676</v>
      </c>
      <c r="B877" s="45" t="s">
        <v>1031</v>
      </c>
      <c r="C877" s="45" t="s">
        <v>1549</v>
      </c>
      <c r="D877" s="452" t="s">
        <v>2911</v>
      </c>
      <c r="E877" s="367" t="s">
        <v>786</v>
      </c>
      <c r="F877" s="50"/>
      <c r="G877" s="468" t="s">
        <v>3070</v>
      </c>
      <c r="H877" s="50" t="s">
        <v>2346</v>
      </c>
      <c r="I877" s="42" t="s">
        <v>2225</v>
      </c>
      <c r="J877" s="209"/>
      <c r="K877" s="209"/>
      <c r="L877" s="209"/>
      <c r="M877" s="209"/>
      <c r="N877" s="209"/>
      <c r="O877" s="209"/>
      <c r="P877" s="209"/>
      <c r="Q877" s="209"/>
      <c r="R877" s="209"/>
      <c r="S877" s="209"/>
      <c r="T877" s="209"/>
      <c r="U877" s="209">
        <v>0</v>
      </c>
      <c r="V877" s="209">
        <v>0</v>
      </c>
      <c r="W877" s="209"/>
      <c r="X877" s="209"/>
      <c r="Y877" s="209"/>
      <c r="Z877" s="209"/>
      <c r="AA877" s="209"/>
      <c r="AB877" s="209"/>
      <c r="AC877" s="209"/>
      <c r="AD877" s="209"/>
      <c r="AE877" s="209"/>
      <c r="AF877" s="209"/>
      <c r="AG877" s="209"/>
      <c r="AH877" s="209">
        <v>0</v>
      </c>
      <c r="AI877" s="209">
        <v>0</v>
      </c>
      <c r="AJ877" s="209">
        <v>4999</v>
      </c>
      <c r="AK877" s="209"/>
      <c r="AL877" s="209">
        <v>4999</v>
      </c>
      <c r="AM877" s="209"/>
      <c r="AN877" s="209"/>
      <c r="AO877" s="209"/>
      <c r="AP877" s="209"/>
      <c r="AQ877" s="209"/>
      <c r="AR877" s="209"/>
      <c r="AS877" s="209"/>
      <c r="AT877" s="209"/>
      <c r="AU877" s="209">
        <v>4999</v>
      </c>
      <c r="AV877" s="209">
        <v>0</v>
      </c>
      <c r="AW877" s="209">
        <f t="shared" si="207"/>
        <v>4999</v>
      </c>
    </row>
    <row r="878" spans="1:49">
      <c r="A878" s="44" t="s">
        <v>1676</v>
      </c>
      <c r="B878" s="45" t="s">
        <v>1031</v>
      </c>
      <c r="C878" s="45" t="s">
        <v>1549</v>
      </c>
      <c r="D878" s="452" t="s">
        <v>2911</v>
      </c>
      <c r="E878" s="367" t="s">
        <v>1528</v>
      </c>
      <c r="F878" s="50"/>
      <c r="G878" s="468" t="s">
        <v>3070</v>
      </c>
      <c r="H878" s="50" t="s">
        <v>2346</v>
      </c>
      <c r="I878" s="42" t="s">
        <v>989</v>
      </c>
      <c r="J878" s="209"/>
      <c r="K878" s="209"/>
      <c r="L878" s="209"/>
      <c r="M878" s="209"/>
      <c r="N878" s="209"/>
      <c r="O878" s="209"/>
      <c r="P878" s="209"/>
      <c r="Q878" s="209"/>
      <c r="R878" s="209"/>
      <c r="S878" s="209"/>
      <c r="T878" s="209"/>
      <c r="U878" s="209">
        <v>0</v>
      </c>
      <c r="V878" s="209">
        <v>0</v>
      </c>
      <c r="W878" s="209"/>
      <c r="X878" s="209"/>
      <c r="Y878" s="209"/>
      <c r="Z878" s="209"/>
      <c r="AA878" s="209"/>
      <c r="AB878" s="209"/>
      <c r="AC878" s="209"/>
      <c r="AD878" s="209"/>
      <c r="AE878" s="209"/>
      <c r="AF878" s="209"/>
      <c r="AG878" s="209"/>
      <c r="AH878" s="209">
        <v>0</v>
      </c>
      <c r="AI878" s="209">
        <v>0</v>
      </c>
      <c r="AJ878" s="209"/>
      <c r="AK878" s="209"/>
      <c r="AL878" s="209"/>
      <c r="AM878" s="209"/>
      <c r="AN878" s="209"/>
      <c r="AO878" s="209"/>
      <c r="AP878" s="209"/>
      <c r="AQ878" s="209"/>
      <c r="AR878" s="209"/>
      <c r="AS878" s="209"/>
      <c r="AT878" s="209"/>
      <c r="AU878" s="209">
        <v>0</v>
      </c>
      <c r="AV878" s="209">
        <v>0</v>
      </c>
      <c r="AW878" s="209">
        <f t="shared" si="207"/>
        <v>0</v>
      </c>
    </row>
    <row r="879" spans="1:49">
      <c r="A879" s="44" t="s">
        <v>1676</v>
      </c>
      <c r="B879" s="45" t="s">
        <v>1031</v>
      </c>
      <c r="C879" s="45" t="s">
        <v>1549</v>
      </c>
      <c r="D879" s="452" t="s">
        <v>2911</v>
      </c>
      <c r="E879" s="367" t="s">
        <v>1679</v>
      </c>
      <c r="F879" s="50"/>
      <c r="G879" s="468" t="s">
        <v>3070</v>
      </c>
      <c r="H879" s="50" t="s">
        <v>2346</v>
      </c>
      <c r="I879" s="42" t="s">
        <v>1048</v>
      </c>
      <c r="J879" s="209"/>
      <c r="K879" s="209"/>
      <c r="L879" s="209"/>
      <c r="M879" s="209"/>
      <c r="N879" s="209"/>
      <c r="O879" s="209"/>
      <c r="P879" s="209"/>
      <c r="Q879" s="209"/>
      <c r="R879" s="209"/>
      <c r="S879" s="209"/>
      <c r="T879" s="209"/>
      <c r="U879" s="209">
        <v>0</v>
      </c>
      <c r="V879" s="209">
        <v>0</v>
      </c>
      <c r="W879" s="209"/>
      <c r="X879" s="209"/>
      <c r="Y879" s="209"/>
      <c r="Z879" s="209"/>
      <c r="AA879" s="209"/>
      <c r="AB879" s="209"/>
      <c r="AC879" s="209"/>
      <c r="AD879" s="209"/>
      <c r="AE879" s="209"/>
      <c r="AF879" s="209"/>
      <c r="AG879" s="209"/>
      <c r="AH879" s="209">
        <v>0</v>
      </c>
      <c r="AI879" s="209">
        <v>0</v>
      </c>
      <c r="AJ879" s="209"/>
      <c r="AK879" s="209"/>
      <c r="AL879" s="209"/>
      <c r="AM879" s="209"/>
      <c r="AN879" s="209"/>
      <c r="AO879" s="209"/>
      <c r="AP879" s="209"/>
      <c r="AQ879" s="209"/>
      <c r="AR879" s="209"/>
      <c r="AS879" s="209"/>
      <c r="AT879" s="209"/>
      <c r="AU879" s="209">
        <v>0</v>
      </c>
      <c r="AV879" s="209">
        <v>0</v>
      </c>
      <c r="AW879" s="209">
        <f t="shared" si="207"/>
        <v>0</v>
      </c>
    </row>
    <row r="880" spans="1:49">
      <c r="A880" s="44" t="s">
        <v>1676</v>
      </c>
      <c r="B880" s="45" t="s">
        <v>1031</v>
      </c>
      <c r="C880" s="45" t="s">
        <v>1549</v>
      </c>
      <c r="D880" s="452" t="s">
        <v>2911</v>
      </c>
      <c r="E880" s="367" t="s">
        <v>787</v>
      </c>
      <c r="F880" s="50"/>
      <c r="G880" s="468" t="s">
        <v>3070</v>
      </c>
      <c r="H880" s="50" t="s">
        <v>2346</v>
      </c>
      <c r="I880" s="42" t="s">
        <v>2078</v>
      </c>
      <c r="J880" s="209"/>
      <c r="K880" s="209"/>
      <c r="L880" s="209"/>
      <c r="M880" s="209"/>
      <c r="N880" s="209"/>
      <c r="O880" s="209"/>
      <c r="P880" s="209"/>
      <c r="Q880" s="209"/>
      <c r="R880" s="209"/>
      <c r="S880" s="209"/>
      <c r="T880" s="209"/>
      <c r="U880" s="209">
        <v>0</v>
      </c>
      <c r="V880" s="209">
        <v>0</v>
      </c>
      <c r="W880" s="209"/>
      <c r="X880" s="209"/>
      <c r="Y880" s="209"/>
      <c r="Z880" s="209"/>
      <c r="AA880" s="209"/>
      <c r="AB880" s="209"/>
      <c r="AC880" s="209"/>
      <c r="AD880" s="209"/>
      <c r="AE880" s="209"/>
      <c r="AF880" s="209"/>
      <c r="AG880" s="209"/>
      <c r="AH880" s="209">
        <v>0</v>
      </c>
      <c r="AI880" s="209">
        <v>0</v>
      </c>
      <c r="AJ880" s="209">
        <v>17500</v>
      </c>
      <c r="AK880" s="209"/>
      <c r="AL880" s="209">
        <v>17500</v>
      </c>
      <c r="AM880" s="209"/>
      <c r="AN880" s="209"/>
      <c r="AO880" s="209"/>
      <c r="AP880" s="209"/>
      <c r="AQ880" s="209"/>
      <c r="AR880" s="209"/>
      <c r="AS880" s="209"/>
      <c r="AT880" s="209"/>
      <c r="AU880" s="209">
        <v>17500</v>
      </c>
      <c r="AV880" s="209">
        <v>0</v>
      </c>
      <c r="AW880" s="209">
        <f t="shared" si="207"/>
        <v>17500</v>
      </c>
    </row>
    <row r="881" spans="1:49">
      <c r="A881" s="44" t="s">
        <v>1676</v>
      </c>
      <c r="B881" s="45" t="s">
        <v>1031</v>
      </c>
      <c r="C881" s="45" t="s">
        <v>1549</v>
      </c>
      <c r="D881" s="452" t="s">
        <v>2911</v>
      </c>
      <c r="E881" s="367" t="s">
        <v>1116</v>
      </c>
      <c r="F881" s="50"/>
      <c r="G881" s="468" t="s">
        <v>3070</v>
      </c>
      <c r="H881" s="50" t="s">
        <v>2346</v>
      </c>
      <c r="I881" s="42" t="s">
        <v>1487</v>
      </c>
      <c r="J881" s="209"/>
      <c r="K881" s="209"/>
      <c r="L881" s="209"/>
      <c r="M881" s="209"/>
      <c r="N881" s="209"/>
      <c r="O881" s="209"/>
      <c r="P881" s="209"/>
      <c r="Q881" s="209"/>
      <c r="R881" s="209"/>
      <c r="S881" s="209"/>
      <c r="T881" s="209"/>
      <c r="U881" s="209">
        <v>0</v>
      </c>
      <c r="V881" s="209">
        <v>0</v>
      </c>
      <c r="W881" s="209"/>
      <c r="X881" s="209"/>
      <c r="Y881" s="209"/>
      <c r="Z881" s="209"/>
      <c r="AA881" s="209"/>
      <c r="AB881" s="209"/>
      <c r="AC881" s="209"/>
      <c r="AD881" s="209"/>
      <c r="AE881" s="209"/>
      <c r="AF881" s="209"/>
      <c r="AG881" s="209"/>
      <c r="AH881" s="209">
        <v>0</v>
      </c>
      <c r="AI881" s="209">
        <v>0</v>
      </c>
      <c r="AJ881" s="209"/>
      <c r="AK881" s="209"/>
      <c r="AL881" s="209"/>
      <c r="AM881" s="209"/>
      <c r="AN881" s="209"/>
      <c r="AO881" s="209"/>
      <c r="AP881" s="209"/>
      <c r="AQ881" s="209"/>
      <c r="AR881" s="209"/>
      <c r="AS881" s="209"/>
      <c r="AT881" s="209"/>
      <c r="AU881" s="209">
        <v>0</v>
      </c>
      <c r="AV881" s="209">
        <v>0</v>
      </c>
      <c r="AW881" s="209">
        <f t="shared" si="207"/>
        <v>0</v>
      </c>
    </row>
    <row r="882" spans="1:49">
      <c r="A882" s="44" t="s">
        <v>1676</v>
      </c>
      <c r="B882" s="45" t="s">
        <v>1031</v>
      </c>
      <c r="C882" s="45" t="s">
        <v>1549</v>
      </c>
      <c r="D882" s="452" t="s">
        <v>2911</v>
      </c>
      <c r="E882" s="367" t="s">
        <v>1703</v>
      </c>
      <c r="F882" s="50"/>
      <c r="G882" s="468" t="s">
        <v>3070</v>
      </c>
      <c r="H882" s="50" t="s">
        <v>2346</v>
      </c>
      <c r="I882" s="42" t="s">
        <v>1047</v>
      </c>
      <c r="J882" s="209"/>
      <c r="K882" s="209"/>
      <c r="L882" s="209"/>
      <c r="M882" s="209"/>
      <c r="N882" s="209"/>
      <c r="O882" s="209"/>
      <c r="P882" s="209"/>
      <c r="Q882" s="209"/>
      <c r="R882" s="209"/>
      <c r="S882" s="209"/>
      <c r="T882" s="209"/>
      <c r="U882" s="209">
        <v>0</v>
      </c>
      <c r="V882" s="209">
        <v>0</v>
      </c>
      <c r="W882" s="209"/>
      <c r="X882" s="209"/>
      <c r="Y882" s="209"/>
      <c r="Z882" s="209"/>
      <c r="AA882" s="209"/>
      <c r="AB882" s="209"/>
      <c r="AC882" s="209"/>
      <c r="AD882" s="209"/>
      <c r="AE882" s="209"/>
      <c r="AF882" s="209"/>
      <c r="AG882" s="209"/>
      <c r="AH882" s="209">
        <v>0</v>
      </c>
      <c r="AI882" s="209">
        <v>0</v>
      </c>
      <c r="AJ882" s="209"/>
      <c r="AK882" s="209"/>
      <c r="AL882" s="209"/>
      <c r="AM882" s="209"/>
      <c r="AN882" s="209"/>
      <c r="AO882" s="209"/>
      <c r="AP882" s="209"/>
      <c r="AQ882" s="209"/>
      <c r="AR882" s="209"/>
      <c r="AS882" s="209"/>
      <c r="AT882" s="209"/>
      <c r="AU882" s="209">
        <v>0</v>
      </c>
      <c r="AV882" s="209">
        <v>0</v>
      </c>
      <c r="AW882" s="209">
        <f t="shared" si="207"/>
        <v>0</v>
      </c>
    </row>
    <row r="883" spans="1:49">
      <c r="A883" s="44" t="s">
        <v>1676</v>
      </c>
      <c r="B883" s="45" t="s">
        <v>1031</v>
      </c>
      <c r="C883" s="45" t="s">
        <v>1549</v>
      </c>
      <c r="D883" s="452" t="s">
        <v>2911</v>
      </c>
      <c r="E883" s="367" t="s">
        <v>826</v>
      </c>
      <c r="F883" s="50"/>
      <c r="G883" s="468" t="s">
        <v>3070</v>
      </c>
      <c r="H883" s="50" t="s">
        <v>2346</v>
      </c>
      <c r="I883" s="42" t="s">
        <v>2170</v>
      </c>
      <c r="J883" s="209"/>
      <c r="K883" s="209"/>
      <c r="L883" s="209"/>
      <c r="M883" s="209"/>
      <c r="N883" s="209"/>
      <c r="O883" s="209"/>
      <c r="P883" s="209"/>
      <c r="Q883" s="209"/>
      <c r="R883" s="209"/>
      <c r="S883" s="209"/>
      <c r="T883" s="209"/>
      <c r="U883" s="209">
        <v>0</v>
      </c>
      <c r="V883" s="209">
        <v>0</v>
      </c>
      <c r="W883" s="209"/>
      <c r="X883" s="209"/>
      <c r="Y883" s="209"/>
      <c r="Z883" s="209"/>
      <c r="AA883" s="209"/>
      <c r="AB883" s="209"/>
      <c r="AC883" s="209"/>
      <c r="AD883" s="209"/>
      <c r="AE883" s="209"/>
      <c r="AF883" s="209"/>
      <c r="AG883" s="209"/>
      <c r="AH883" s="209">
        <v>0</v>
      </c>
      <c r="AI883" s="209">
        <v>0</v>
      </c>
      <c r="AJ883" s="209">
        <v>2500</v>
      </c>
      <c r="AK883" s="209"/>
      <c r="AL883" s="209">
        <v>2500</v>
      </c>
      <c r="AM883" s="209"/>
      <c r="AN883" s="209"/>
      <c r="AO883" s="209"/>
      <c r="AP883" s="209"/>
      <c r="AQ883" s="209"/>
      <c r="AR883" s="209"/>
      <c r="AS883" s="209"/>
      <c r="AT883" s="209"/>
      <c r="AU883" s="209">
        <v>2500</v>
      </c>
      <c r="AV883" s="209">
        <v>0</v>
      </c>
      <c r="AW883" s="209">
        <f t="shared" si="207"/>
        <v>2500</v>
      </c>
    </row>
    <row r="884" spans="1:49">
      <c r="A884" s="44" t="s">
        <v>1676</v>
      </c>
      <c r="B884" s="45" t="s">
        <v>1031</v>
      </c>
      <c r="C884" s="45" t="s">
        <v>1549</v>
      </c>
      <c r="D884" s="452" t="s">
        <v>2911</v>
      </c>
      <c r="E884" s="367" t="s">
        <v>1115</v>
      </c>
      <c r="F884" s="50"/>
      <c r="G884" s="468" t="s">
        <v>3070</v>
      </c>
      <c r="H884" s="50" t="s">
        <v>2346</v>
      </c>
      <c r="I884" s="42" t="s">
        <v>990</v>
      </c>
      <c r="J884" s="209"/>
      <c r="K884" s="209"/>
      <c r="L884" s="209"/>
      <c r="M884" s="209"/>
      <c r="N884" s="209"/>
      <c r="O884" s="209"/>
      <c r="P884" s="209"/>
      <c r="Q884" s="209"/>
      <c r="R884" s="209"/>
      <c r="S884" s="209"/>
      <c r="T884" s="209"/>
      <c r="U884" s="209">
        <v>0</v>
      </c>
      <c r="V884" s="209">
        <v>0</v>
      </c>
      <c r="W884" s="209"/>
      <c r="X884" s="209"/>
      <c r="Y884" s="209"/>
      <c r="Z884" s="209"/>
      <c r="AA884" s="209"/>
      <c r="AB884" s="209"/>
      <c r="AC884" s="209"/>
      <c r="AD884" s="209"/>
      <c r="AE884" s="209"/>
      <c r="AF884" s="209"/>
      <c r="AG884" s="209"/>
      <c r="AH884" s="209">
        <v>0</v>
      </c>
      <c r="AI884" s="209">
        <v>0</v>
      </c>
      <c r="AJ884" s="209"/>
      <c r="AK884" s="209"/>
      <c r="AL884" s="209"/>
      <c r="AM884" s="209"/>
      <c r="AN884" s="209"/>
      <c r="AO884" s="209"/>
      <c r="AP884" s="209"/>
      <c r="AQ884" s="209"/>
      <c r="AR884" s="209"/>
      <c r="AS884" s="209"/>
      <c r="AT884" s="209"/>
      <c r="AU884" s="209">
        <v>0</v>
      </c>
      <c r="AV884" s="209">
        <v>0</v>
      </c>
      <c r="AW884" s="209">
        <f t="shared" si="207"/>
        <v>0</v>
      </c>
    </row>
    <row r="885" spans="1:49">
      <c r="A885" s="44" t="s">
        <v>1676</v>
      </c>
      <c r="B885" s="45" t="s">
        <v>1031</v>
      </c>
      <c r="C885" s="45" t="s">
        <v>1549</v>
      </c>
      <c r="D885" s="452" t="s">
        <v>2911</v>
      </c>
      <c r="E885" s="367" t="s">
        <v>1677</v>
      </c>
      <c r="F885" s="50"/>
      <c r="G885" s="468" t="s">
        <v>3070</v>
      </c>
      <c r="H885" s="50" t="s">
        <v>2346</v>
      </c>
      <c r="I885" s="42" t="s">
        <v>1198</v>
      </c>
      <c r="J885" s="209"/>
      <c r="K885" s="209"/>
      <c r="L885" s="209"/>
      <c r="M885" s="209"/>
      <c r="N885" s="209"/>
      <c r="O885" s="209"/>
      <c r="P885" s="209"/>
      <c r="Q885" s="209"/>
      <c r="R885" s="209"/>
      <c r="S885" s="209"/>
      <c r="T885" s="209"/>
      <c r="U885" s="209">
        <v>0</v>
      </c>
      <c r="V885" s="209">
        <v>0</v>
      </c>
      <c r="W885" s="209"/>
      <c r="X885" s="209"/>
      <c r="Y885" s="209"/>
      <c r="Z885" s="209"/>
      <c r="AA885" s="209"/>
      <c r="AB885" s="209"/>
      <c r="AC885" s="209"/>
      <c r="AD885" s="209"/>
      <c r="AE885" s="209"/>
      <c r="AF885" s="209"/>
      <c r="AG885" s="209"/>
      <c r="AH885" s="209">
        <v>0</v>
      </c>
      <c r="AI885" s="209">
        <v>0</v>
      </c>
      <c r="AJ885" s="209">
        <v>312369</v>
      </c>
      <c r="AK885" s="209"/>
      <c r="AL885" s="209">
        <v>63000</v>
      </c>
      <c r="AM885" s="209">
        <v>249369</v>
      </c>
      <c r="AN885" s="209"/>
      <c r="AO885" s="209"/>
      <c r="AP885" s="209"/>
      <c r="AQ885" s="209"/>
      <c r="AR885" s="209"/>
      <c r="AS885" s="209"/>
      <c r="AT885" s="209"/>
      <c r="AU885" s="209">
        <v>312369</v>
      </c>
      <c r="AV885" s="209">
        <v>0</v>
      </c>
      <c r="AW885" s="209">
        <f t="shared" si="207"/>
        <v>312369</v>
      </c>
    </row>
    <row r="886" spans="1:49">
      <c r="A886" s="44" t="s">
        <v>1676</v>
      </c>
      <c r="B886" s="45" t="s">
        <v>1031</v>
      </c>
      <c r="C886" s="45" t="s">
        <v>1549</v>
      </c>
      <c r="D886" s="452" t="s">
        <v>2911</v>
      </c>
      <c r="E886" s="367" t="s">
        <v>1677</v>
      </c>
      <c r="F886" s="50" t="s">
        <v>108</v>
      </c>
      <c r="G886" s="468" t="s">
        <v>3070</v>
      </c>
      <c r="H886" s="50" t="s">
        <v>2346</v>
      </c>
      <c r="I886" s="42" t="s">
        <v>2235</v>
      </c>
      <c r="U886" s="15">
        <v>0</v>
      </c>
      <c r="V886" s="15">
        <v>0</v>
      </c>
      <c r="AH886" s="15">
        <v>0</v>
      </c>
      <c r="AI886" s="15">
        <v>0</v>
      </c>
      <c r="AJ886" s="15">
        <v>1198</v>
      </c>
      <c r="AL886" s="15">
        <v>380</v>
      </c>
      <c r="AM886" s="15">
        <v>271</v>
      </c>
      <c r="AP886" s="15">
        <v>100</v>
      </c>
      <c r="AU886" s="15">
        <v>751</v>
      </c>
      <c r="AV886" s="15">
        <v>447</v>
      </c>
      <c r="AW886" s="15">
        <f t="shared" si="207"/>
        <v>751</v>
      </c>
    </row>
    <row r="887" spans="1:49">
      <c r="A887" s="48"/>
      <c r="B887" s="42"/>
      <c r="C887" s="42"/>
      <c r="D887" s="42"/>
      <c r="E887" s="531"/>
      <c r="F887" s="50"/>
      <c r="G887" s="50"/>
      <c r="H887" s="50"/>
      <c r="I887" s="49" t="s">
        <v>3</v>
      </c>
      <c r="J887" s="192">
        <f>SUM(J888)</f>
        <v>0</v>
      </c>
      <c r="K887" s="192">
        <f t="shared" ref="K887:AT888" si="212">SUM(K888)</f>
        <v>0</v>
      </c>
      <c r="L887" s="192">
        <f t="shared" si="212"/>
        <v>0</v>
      </c>
      <c r="M887" s="192">
        <f t="shared" si="212"/>
        <v>0</v>
      </c>
      <c r="N887" s="192">
        <f t="shared" si="212"/>
        <v>0</v>
      </c>
      <c r="O887" s="192">
        <f t="shared" si="212"/>
        <v>0</v>
      </c>
      <c r="P887" s="192">
        <f t="shared" si="212"/>
        <v>0</v>
      </c>
      <c r="Q887" s="192">
        <f t="shared" si="212"/>
        <v>0</v>
      </c>
      <c r="R887" s="192">
        <f t="shared" si="212"/>
        <v>0</v>
      </c>
      <c r="S887" s="192">
        <f t="shared" si="212"/>
        <v>0</v>
      </c>
      <c r="T887" s="192">
        <f t="shared" si="212"/>
        <v>0</v>
      </c>
      <c r="U887" s="192">
        <v>0</v>
      </c>
      <c r="V887" s="192">
        <v>0</v>
      </c>
      <c r="W887" s="192">
        <f>SUM(W888)</f>
        <v>0</v>
      </c>
      <c r="X887" s="192">
        <f t="shared" si="212"/>
        <v>0</v>
      </c>
      <c r="Y887" s="192">
        <f t="shared" si="212"/>
        <v>0</v>
      </c>
      <c r="Z887" s="192">
        <f t="shared" si="212"/>
        <v>0</v>
      </c>
      <c r="AA887" s="192">
        <f t="shared" si="212"/>
        <v>0</v>
      </c>
      <c r="AB887" s="192">
        <f t="shared" si="212"/>
        <v>0</v>
      </c>
      <c r="AC887" s="192">
        <f t="shared" si="212"/>
        <v>0</v>
      </c>
      <c r="AD887" s="192">
        <f t="shared" si="212"/>
        <v>0</v>
      </c>
      <c r="AE887" s="192">
        <f t="shared" si="212"/>
        <v>0</v>
      </c>
      <c r="AF887" s="192">
        <f t="shared" si="212"/>
        <v>0</v>
      </c>
      <c r="AG887" s="192">
        <f t="shared" si="212"/>
        <v>0</v>
      </c>
      <c r="AH887" s="192">
        <v>0</v>
      </c>
      <c r="AI887" s="192">
        <v>0</v>
      </c>
      <c r="AJ887" s="192">
        <f>SUM(AJ888)</f>
        <v>0</v>
      </c>
      <c r="AK887" s="192">
        <f t="shared" si="212"/>
        <v>0</v>
      </c>
      <c r="AL887" s="192">
        <f t="shared" si="212"/>
        <v>0</v>
      </c>
      <c r="AM887" s="192">
        <f t="shared" si="212"/>
        <v>0</v>
      </c>
      <c r="AN887" s="192">
        <f t="shared" si="212"/>
        <v>0</v>
      </c>
      <c r="AO887" s="192">
        <f t="shared" si="212"/>
        <v>0</v>
      </c>
      <c r="AP887" s="192">
        <f t="shared" si="212"/>
        <v>0</v>
      </c>
      <c r="AQ887" s="192">
        <f t="shared" si="212"/>
        <v>0</v>
      </c>
      <c r="AR887" s="192">
        <f t="shared" si="212"/>
        <v>0</v>
      </c>
      <c r="AS887" s="192">
        <f t="shared" si="212"/>
        <v>0</v>
      </c>
      <c r="AT887" s="192">
        <f t="shared" si="212"/>
        <v>0</v>
      </c>
      <c r="AU887" s="192">
        <v>0</v>
      </c>
      <c r="AV887" s="192">
        <v>0</v>
      </c>
      <c r="AW887" s="192">
        <f t="shared" si="207"/>
        <v>0</v>
      </c>
    </row>
    <row r="888" spans="1:49">
      <c r="A888" s="44" t="s">
        <v>1676</v>
      </c>
      <c r="B888" s="45" t="s">
        <v>1031</v>
      </c>
      <c r="C888" s="45" t="s">
        <v>1549</v>
      </c>
      <c r="D888" s="452" t="s">
        <v>2911</v>
      </c>
      <c r="E888" s="54" t="s">
        <v>833</v>
      </c>
      <c r="F888" s="50"/>
      <c r="G888" s="50"/>
      <c r="H888" s="50"/>
      <c r="I888" s="53" t="s">
        <v>1</v>
      </c>
      <c r="J888" s="19">
        <f>SUM(J889)</f>
        <v>0</v>
      </c>
      <c r="K888" s="19">
        <f t="shared" si="212"/>
        <v>0</v>
      </c>
      <c r="L888" s="19">
        <f t="shared" si="212"/>
        <v>0</v>
      </c>
      <c r="M888" s="19">
        <f t="shared" si="212"/>
        <v>0</v>
      </c>
      <c r="N888" s="19">
        <f t="shared" si="212"/>
        <v>0</v>
      </c>
      <c r="O888" s="19">
        <f t="shared" si="212"/>
        <v>0</v>
      </c>
      <c r="P888" s="19">
        <f t="shared" si="212"/>
        <v>0</v>
      </c>
      <c r="Q888" s="19">
        <f t="shared" si="212"/>
        <v>0</v>
      </c>
      <c r="R888" s="19">
        <f t="shared" si="212"/>
        <v>0</v>
      </c>
      <c r="S888" s="19">
        <f t="shared" si="212"/>
        <v>0</v>
      </c>
      <c r="T888" s="19">
        <f t="shared" si="212"/>
        <v>0</v>
      </c>
      <c r="U888" s="19">
        <v>0</v>
      </c>
      <c r="V888" s="19">
        <v>0</v>
      </c>
      <c r="W888" s="19">
        <f>SUM(W889)</f>
        <v>0</v>
      </c>
      <c r="X888" s="19">
        <f t="shared" si="212"/>
        <v>0</v>
      </c>
      <c r="Y888" s="19">
        <f t="shared" si="212"/>
        <v>0</v>
      </c>
      <c r="Z888" s="19">
        <f t="shared" si="212"/>
        <v>0</v>
      </c>
      <c r="AA888" s="19">
        <f t="shared" si="212"/>
        <v>0</v>
      </c>
      <c r="AB888" s="19">
        <f t="shared" si="212"/>
        <v>0</v>
      </c>
      <c r="AC888" s="19">
        <f t="shared" si="212"/>
        <v>0</v>
      </c>
      <c r="AD888" s="19">
        <f t="shared" si="212"/>
        <v>0</v>
      </c>
      <c r="AE888" s="19">
        <f t="shared" si="212"/>
        <v>0</v>
      </c>
      <c r="AF888" s="19">
        <f t="shared" si="212"/>
        <v>0</v>
      </c>
      <c r="AG888" s="19">
        <f t="shared" si="212"/>
        <v>0</v>
      </c>
      <c r="AH888" s="19">
        <v>0</v>
      </c>
      <c r="AI888" s="19">
        <v>0</v>
      </c>
      <c r="AJ888" s="19">
        <f>SUM(AJ889)</f>
        <v>0</v>
      </c>
      <c r="AK888" s="19">
        <f t="shared" si="212"/>
        <v>0</v>
      </c>
      <c r="AL888" s="19">
        <f t="shared" si="212"/>
        <v>0</v>
      </c>
      <c r="AM888" s="19">
        <f t="shared" si="212"/>
        <v>0</v>
      </c>
      <c r="AN888" s="19">
        <f t="shared" si="212"/>
        <v>0</v>
      </c>
      <c r="AO888" s="19">
        <f t="shared" si="212"/>
        <v>0</v>
      </c>
      <c r="AP888" s="19">
        <f t="shared" si="212"/>
        <v>0</v>
      </c>
      <c r="AQ888" s="19">
        <f t="shared" si="212"/>
        <v>0</v>
      </c>
      <c r="AR888" s="19">
        <f t="shared" si="212"/>
        <v>0</v>
      </c>
      <c r="AS888" s="19">
        <f t="shared" si="212"/>
        <v>0</v>
      </c>
      <c r="AT888" s="19">
        <f t="shared" si="212"/>
        <v>0</v>
      </c>
      <c r="AU888" s="19">
        <v>0</v>
      </c>
      <c r="AV888" s="19">
        <v>0</v>
      </c>
      <c r="AW888" s="19">
        <f t="shared" si="207"/>
        <v>0</v>
      </c>
    </row>
    <row r="889" spans="1:49" s="59" customFormat="1">
      <c r="A889" s="44" t="s">
        <v>1676</v>
      </c>
      <c r="B889" s="45" t="s">
        <v>1031</v>
      </c>
      <c r="C889" s="45" t="s">
        <v>1549</v>
      </c>
      <c r="D889" s="452" t="s">
        <v>2911</v>
      </c>
      <c r="E889" s="57" t="s">
        <v>1517</v>
      </c>
      <c r="F889" s="58"/>
      <c r="G889" s="468" t="s">
        <v>3070</v>
      </c>
      <c r="H889" s="50" t="s">
        <v>2346</v>
      </c>
      <c r="I889" s="343" t="s">
        <v>2584</v>
      </c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>
        <v>0</v>
      </c>
      <c r="V889" s="11">
        <v>0</v>
      </c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>
        <v>0</v>
      </c>
      <c r="AI889" s="11">
        <v>0</v>
      </c>
      <c r="AJ889" s="11"/>
      <c r="AK889" s="11"/>
      <c r="AL889" s="11"/>
      <c r="AM889" s="11"/>
      <c r="AN889" s="11"/>
      <c r="AO889" s="11"/>
      <c r="AP889" s="11"/>
      <c r="AQ889" s="11"/>
      <c r="AR889" s="11"/>
      <c r="AS889" s="11"/>
      <c r="AT889" s="11"/>
      <c r="AU889" s="11">
        <v>0</v>
      </c>
      <c r="AV889" s="11">
        <v>0</v>
      </c>
      <c r="AW889" s="11">
        <f t="shared" si="207"/>
        <v>0</v>
      </c>
    </row>
    <row r="890" spans="1:49">
      <c r="A890" s="44"/>
      <c r="B890" s="45"/>
      <c r="C890" s="45"/>
      <c r="D890" s="45"/>
      <c r="E890" s="531"/>
      <c r="F890" s="50"/>
      <c r="G890" s="50"/>
      <c r="H890" s="50"/>
      <c r="I890" s="196" t="s">
        <v>1157</v>
      </c>
      <c r="J890" s="197">
        <f>SUM(J891)</f>
        <v>0</v>
      </c>
      <c r="K890" s="197">
        <f t="shared" ref="K890:AT890" si="213">SUM(K891)</f>
        <v>0</v>
      </c>
      <c r="L890" s="197">
        <f t="shared" si="213"/>
        <v>0</v>
      </c>
      <c r="M890" s="197">
        <f t="shared" si="213"/>
        <v>0</v>
      </c>
      <c r="N890" s="197">
        <f t="shared" si="213"/>
        <v>0</v>
      </c>
      <c r="O890" s="197">
        <f t="shared" si="213"/>
        <v>0</v>
      </c>
      <c r="P890" s="197">
        <f t="shared" si="213"/>
        <v>0</v>
      </c>
      <c r="Q890" s="197">
        <f t="shared" si="213"/>
        <v>0</v>
      </c>
      <c r="R890" s="197">
        <f t="shared" si="213"/>
        <v>0</v>
      </c>
      <c r="S890" s="197">
        <f t="shared" si="213"/>
        <v>0</v>
      </c>
      <c r="T890" s="197">
        <f t="shared" si="213"/>
        <v>0</v>
      </c>
      <c r="U890" s="197">
        <v>0</v>
      </c>
      <c r="V890" s="197">
        <v>0</v>
      </c>
      <c r="W890" s="197">
        <f>SUM(W891)</f>
        <v>0</v>
      </c>
      <c r="X890" s="197">
        <f t="shared" si="213"/>
        <v>0</v>
      </c>
      <c r="Y890" s="197">
        <f t="shared" si="213"/>
        <v>0</v>
      </c>
      <c r="Z890" s="197">
        <f t="shared" si="213"/>
        <v>0</v>
      </c>
      <c r="AA890" s="197">
        <f t="shared" si="213"/>
        <v>0</v>
      </c>
      <c r="AB890" s="197">
        <f t="shared" si="213"/>
        <v>0</v>
      </c>
      <c r="AC890" s="197">
        <f t="shared" si="213"/>
        <v>0</v>
      </c>
      <c r="AD890" s="197">
        <f t="shared" si="213"/>
        <v>0</v>
      </c>
      <c r="AE890" s="197">
        <f t="shared" si="213"/>
        <v>0</v>
      </c>
      <c r="AF890" s="197">
        <f t="shared" si="213"/>
        <v>0</v>
      </c>
      <c r="AG890" s="197">
        <f t="shared" si="213"/>
        <v>0</v>
      </c>
      <c r="AH890" s="197">
        <v>0</v>
      </c>
      <c r="AI890" s="197">
        <v>0</v>
      </c>
      <c r="AJ890" s="197">
        <f>SUM(AJ891)</f>
        <v>12000</v>
      </c>
      <c r="AK890" s="197">
        <f t="shared" si="213"/>
        <v>0</v>
      </c>
      <c r="AL890" s="197">
        <f t="shared" si="213"/>
        <v>12000</v>
      </c>
      <c r="AM890" s="197">
        <f t="shared" si="213"/>
        <v>0</v>
      </c>
      <c r="AN890" s="197">
        <f t="shared" si="213"/>
        <v>0</v>
      </c>
      <c r="AO890" s="197">
        <f t="shared" si="213"/>
        <v>0</v>
      </c>
      <c r="AP890" s="197">
        <f t="shared" si="213"/>
        <v>0</v>
      </c>
      <c r="AQ890" s="197">
        <f t="shared" si="213"/>
        <v>0</v>
      </c>
      <c r="AR890" s="197">
        <f t="shared" si="213"/>
        <v>0</v>
      </c>
      <c r="AS890" s="197">
        <f t="shared" si="213"/>
        <v>0</v>
      </c>
      <c r="AT890" s="197">
        <f t="shared" si="213"/>
        <v>0</v>
      </c>
      <c r="AU890" s="197">
        <v>12000</v>
      </c>
      <c r="AV890" s="197">
        <v>0</v>
      </c>
      <c r="AW890" s="197">
        <f t="shared" si="207"/>
        <v>12000</v>
      </c>
    </row>
    <row r="891" spans="1:49">
      <c r="A891" s="44" t="s">
        <v>1676</v>
      </c>
      <c r="B891" s="45" t="s">
        <v>1031</v>
      </c>
      <c r="C891" s="45" t="s">
        <v>1549</v>
      </c>
      <c r="D891" s="452" t="s">
        <v>2911</v>
      </c>
      <c r="E891" s="54" t="s">
        <v>1402</v>
      </c>
      <c r="F891" s="50"/>
      <c r="G891" s="50"/>
      <c r="H891" s="50"/>
      <c r="I891" s="198" t="s">
        <v>1158</v>
      </c>
      <c r="J891" s="199">
        <f>SUM(J892:J893)</f>
        <v>0</v>
      </c>
      <c r="K891" s="199">
        <f t="shared" ref="K891:AT891" si="214">SUM(K892:K893)</f>
        <v>0</v>
      </c>
      <c r="L891" s="199">
        <f t="shared" si="214"/>
        <v>0</v>
      </c>
      <c r="M891" s="199">
        <f t="shared" si="214"/>
        <v>0</v>
      </c>
      <c r="N891" s="199">
        <f t="shared" si="214"/>
        <v>0</v>
      </c>
      <c r="O891" s="199">
        <f t="shared" si="214"/>
        <v>0</v>
      </c>
      <c r="P891" s="199">
        <f t="shared" si="214"/>
        <v>0</v>
      </c>
      <c r="Q891" s="199">
        <f t="shared" si="214"/>
        <v>0</v>
      </c>
      <c r="R891" s="199">
        <f t="shared" si="214"/>
        <v>0</v>
      </c>
      <c r="S891" s="199">
        <f t="shared" si="214"/>
        <v>0</v>
      </c>
      <c r="T891" s="199">
        <f t="shared" si="214"/>
        <v>0</v>
      </c>
      <c r="U891" s="199">
        <v>0</v>
      </c>
      <c r="V891" s="199">
        <v>0</v>
      </c>
      <c r="W891" s="199">
        <f>SUM(W892:W893)</f>
        <v>0</v>
      </c>
      <c r="X891" s="199">
        <f t="shared" si="214"/>
        <v>0</v>
      </c>
      <c r="Y891" s="199">
        <f t="shared" si="214"/>
        <v>0</v>
      </c>
      <c r="Z891" s="199">
        <f t="shared" si="214"/>
        <v>0</v>
      </c>
      <c r="AA891" s="199">
        <f t="shared" si="214"/>
        <v>0</v>
      </c>
      <c r="AB891" s="199">
        <f t="shared" si="214"/>
        <v>0</v>
      </c>
      <c r="AC891" s="199">
        <f t="shared" si="214"/>
        <v>0</v>
      </c>
      <c r="AD891" s="199">
        <f t="shared" si="214"/>
        <v>0</v>
      </c>
      <c r="AE891" s="199">
        <f t="shared" si="214"/>
        <v>0</v>
      </c>
      <c r="AF891" s="199">
        <f t="shared" si="214"/>
        <v>0</v>
      </c>
      <c r="AG891" s="199">
        <f t="shared" si="214"/>
        <v>0</v>
      </c>
      <c r="AH891" s="199">
        <v>0</v>
      </c>
      <c r="AI891" s="199">
        <v>0</v>
      </c>
      <c r="AJ891" s="199">
        <f>SUM(AJ892:AJ893)</f>
        <v>12000</v>
      </c>
      <c r="AK891" s="199">
        <f t="shared" si="214"/>
        <v>0</v>
      </c>
      <c r="AL891" s="199">
        <f t="shared" si="214"/>
        <v>12000</v>
      </c>
      <c r="AM891" s="199">
        <f t="shared" si="214"/>
        <v>0</v>
      </c>
      <c r="AN891" s="199">
        <f t="shared" si="214"/>
        <v>0</v>
      </c>
      <c r="AO891" s="199">
        <f t="shared" si="214"/>
        <v>0</v>
      </c>
      <c r="AP891" s="199">
        <f t="shared" si="214"/>
        <v>0</v>
      </c>
      <c r="AQ891" s="199">
        <f t="shared" si="214"/>
        <v>0</v>
      </c>
      <c r="AR891" s="199">
        <f t="shared" si="214"/>
        <v>0</v>
      </c>
      <c r="AS891" s="199">
        <f t="shared" si="214"/>
        <v>0</v>
      </c>
      <c r="AT891" s="199">
        <f t="shared" si="214"/>
        <v>0</v>
      </c>
      <c r="AU891" s="199">
        <v>12000</v>
      </c>
      <c r="AV891" s="199">
        <v>0</v>
      </c>
      <c r="AW891" s="199">
        <f t="shared" si="207"/>
        <v>12000</v>
      </c>
    </row>
    <row r="892" spans="1:49">
      <c r="A892" s="44" t="s">
        <v>1676</v>
      </c>
      <c r="B892" s="45" t="s">
        <v>1031</v>
      </c>
      <c r="C892" s="45" t="s">
        <v>1549</v>
      </c>
      <c r="D892" s="452" t="s">
        <v>2911</v>
      </c>
      <c r="E892" s="367" t="s">
        <v>1409</v>
      </c>
      <c r="F892" s="50"/>
      <c r="G892" s="468" t="s">
        <v>3070</v>
      </c>
      <c r="H892" s="50" t="s">
        <v>2346</v>
      </c>
      <c r="I892" s="42" t="s">
        <v>1691</v>
      </c>
      <c r="U892" s="15">
        <v>0</v>
      </c>
      <c r="V892" s="15">
        <v>0</v>
      </c>
      <c r="AH892" s="15">
        <v>0</v>
      </c>
      <c r="AI892" s="15">
        <v>0</v>
      </c>
      <c r="AJ892" s="15">
        <v>12000</v>
      </c>
      <c r="AL892" s="15">
        <v>12000</v>
      </c>
      <c r="AU892" s="15">
        <v>12000</v>
      </c>
      <c r="AV892" s="15">
        <v>0</v>
      </c>
      <c r="AW892" s="15">
        <f t="shared" si="207"/>
        <v>12000</v>
      </c>
    </row>
    <row r="893" spans="1:49">
      <c r="A893" s="44" t="s">
        <v>1676</v>
      </c>
      <c r="B893" s="45" t="s">
        <v>1031</v>
      </c>
      <c r="C893" s="45" t="s">
        <v>1549</v>
      </c>
      <c r="D893" s="452" t="s">
        <v>2911</v>
      </c>
      <c r="E893" s="367" t="s">
        <v>1367</v>
      </c>
      <c r="F893" s="50"/>
      <c r="G893" s="468" t="s">
        <v>3070</v>
      </c>
      <c r="H893" s="50" t="s">
        <v>2346</v>
      </c>
      <c r="I893" s="42" t="s">
        <v>1400</v>
      </c>
      <c r="U893" s="15">
        <v>0</v>
      </c>
      <c r="V893" s="15">
        <v>0</v>
      </c>
      <c r="AH893" s="15">
        <v>0</v>
      </c>
      <c r="AI893" s="15">
        <v>0</v>
      </c>
      <c r="AU893" s="15">
        <v>0</v>
      </c>
      <c r="AV893" s="15">
        <v>0</v>
      </c>
      <c r="AW893" s="15">
        <f t="shared" si="207"/>
        <v>0</v>
      </c>
    </row>
    <row r="894" spans="1:49">
      <c r="A894" s="48"/>
      <c r="B894" s="42"/>
      <c r="C894" s="42"/>
      <c r="D894" s="42"/>
      <c r="E894" s="531"/>
      <c r="F894" s="50"/>
      <c r="G894" s="50"/>
      <c r="H894" s="50"/>
      <c r="I894" s="42"/>
      <c r="U894" s="15">
        <v>0</v>
      </c>
      <c r="V894" s="15">
        <v>0</v>
      </c>
      <c r="AH894" s="15">
        <v>0</v>
      </c>
      <c r="AI894" s="15">
        <v>0</v>
      </c>
      <c r="AU894" s="15">
        <v>0</v>
      </c>
      <c r="AV894" s="15">
        <v>0</v>
      </c>
      <c r="AW894" s="15">
        <f t="shared" si="207"/>
        <v>0</v>
      </c>
    </row>
    <row r="895" spans="1:49">
      <c r="A895" s="48"/>
      <c r="B895" s="42"/>
      <c r="C895" s="42"/>
      <c r="D895" s="42"/>
      <c r="E895" s="531"/>
      <c r="F895" s="50"/>
      <c r="G895" s="50"/>
      <c r="H895" s="50"/>
      <c r="I895" s="49" t="s">
        <v>2091</v>
      </c>
      <c r="J895" s="12">
        <f>SUM(J865,J890,J887)</f>
        <v>0</v>
      </c>
      <c r="K895" s="12">
        <f t="shared" ref="K895:AT895" si="215">SUM(K865,K890,K887)</f>
        <v>0</v>
      </c>
      <c r="L895" s="12">
        <f t="shared" si="215"/>
        <v>0</v>
      </c>
      <c r="M895" s="12">
        <f t="shared" si="215"/>
        <v>0</v>
      </c>
      <c r="N895" s="12">
        <f t="shared" si="215"/>
        <v>0</v>
      </c>
      <c r="O895" s="12">
        <f t="shared" si="215"/>
        <v>0</v>
      </c>
      <c r="P895" s="12">
        <f t="shared" si="215"/>
        <v>0</v>
      </c>
      <c r="Q895" s="12">
        <f t="shared" si="215"/>
        <v>0</v>
      </c>
      <c r="R895" s="12">
        <f t="shared" si="215"/>
        <v>0</v>
      </c>
      <c r="S895" s="12">
        <f t="shared" si="215"/>
        <v>0</v>
      </c>
      <c r="T895" s="12">
        <f t="shared" si="215"/>
        <v>0</v>
      </c>
      <c r="U895" s="12">
        <v>0</v>
      </c>
      <c r="V895" s="12">
        <v>0</v>
      </c>
      <c r="W895" s="12">
        <f>SUM(W865,W890,W887)</f>
        <v>0</v>
      </c>
      <c r="X895" s="12">
        <f t="shared" si="215"/>
        <v>0</v>
      </c>
      <c r="Y895" s="12">
        <f t="shared" si="215"/>
        <v>0</v>
      </c>
      <c r="Z895" s="12">
        <f t="shared" si="215"/>
        <v>0</v>
      </c>
      <c r="AA895" s="12">
        <f t="shared" si="215"/>
        <v>0</v>
      </c>
      <c r="AB895" s="12">
        <f t="shared" si="215"/>
        <v>0</v>
      </c>
      <c r="AC895" s="12">
        <f t="shared" si="215"/>
        <v>0</v>
      </c>
      <c r="AD895" s="12">
        <f t="shared" si="215"/>
        <v>0</v>
      </c>
      <c r="AE895" s="12">
        <f t="shared" si="215"/>
        <v>0</v>
      </c>
      <c r="AF895" s="12">
        <f t="shared" si="215"/>
        <v>0</v>
      </c>
      <c r="AG895" s="12">
        <f t="shared" si="215"/>
        <v>0</v>
      </c>
      <c r="AH895" s="12">
        <v>0</v>
      </c>
      <c r="AI895" s="12">
        <v>0</v>
      </c>
      <c r="AJ895" s="12">
        <f>SUM(AJ865,AJ890,AJ887)</f>
        <v>695021</v>
      </c>
      <c r="AK895" s="12">
        <f t="shared" si="215"/>
        <v>0</v>
      </c>
      <c r="AL895" s="12">
        <f t="shared" si="215"/>
        <v>258024</v>
      </c>
      <c r="AM895" s="12">
        <f t="shared" si="215"/>
        <v>312075</v>
      </c>
      <c r="AN895" s="12">
        <f t="shared" si="215"/>
        <v>0</v>
      </c>
      <c r="AO895" s="12">
        <f t="shared" si="215"/>
        <v>0</v>
      </c>
      <c r="AP895" s="12">
        <f t="shared" si="215"/>
        <v>49595</v>
      </c>
      <c r="AQ895" s="12">
        <f t="shared" si="215"/>
        <v>3327</v>
      </c>
      <c r="AR895" s="12">
        <f t="shared" si="215"/>
        <v>0</v>
      </c>
      <c r="AS895" s="12">
        <f t="shared" si="215"/>
        <v>0</v>
      </c>
      <c r="AT895" s="12">
        <f t="shared" si="215"/>
        <v>0</v>
      </c>
      <c r="AU895" s="12">
        <v>623021</v>
      </c>
      <c r="AV895" s="12">
        <v>72000</v>
      </c>
      <c r="AW895" s="12">
        <f t="shared" si="207"/>
        <v>623021</v>
      </c>
    </row>
    <row r="896" spans="1:49" s="72" customFormat="1">
      <c r="A896" s="48"/>
      <c r="B896" s="42"/>
      <c r="C896" s="42"/>
      <c r="D896" s="42"/>
      <c r="E896" s="531"/>
      <c r="F896" s="50"/>
      <c r="G896" s="50"/>
      <c r="H896" s="50"/>
      <c r="I896" s="53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</row>
    <row r="897" spans="1:49" s="72" customFormat="1">
      <c r="A897" s="48"/>
      <c r="B897" s="42"/>
      <c r="C897" s="42"/>
      <c r="D897" s="42"/>
      <c r="E897" s="531"/>
      <c r="F897" s="50"/>
      <c r="G897" s="50"/>
      <c r="H897" s="50"/>
      <c r="I897" s="146" t="s">
        <v>970</v>
      </c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  <c r="AA897" s="29"/>
      <c r="AB897" s="29"/>
      <c r="AC897" s="29"/>
      <c r="AD897" s="29"/>
      <c r="AE897" s="29"/>
      <c r="AF897" s="29"/>
      <c r="AG897" s="29"/>
      <c r="AH897" s="29"/>
      <c r="AI897" s="29"/>
      <c r="AJ897" s="29"/>
      <c r="AK897" s="29"/>
      <c r="AL897" s="29"/>
      <c r="AM897" s="29"/>
      <c r="AN897" s="29"/>
      <c r="AO897" s="29"/>
      <c r="AP897" s="29"/>
      <c r="AQ897" s="29"/>
      <c r="AR897" s="29"/>
      <c r="AS897" s="29"/>
      <c r="AT897" s="29"/>
      <c r="AU897" s="29"/>
      <c r="AV897" s="29"/>
      <c r="AW897" s="29"/>
    </row>
    <row r="898" spans="1:49">
      <c r="A898" s="48"/>
      <c r="B898" s="42"/>
      <c r="C898" s="42"/>
      <c r="D898" s="42"/>
      <c r="E898" s="531"/>
      <c r="F898" s="50"/>
      <c r="G898" s="50"/>
      <c r="H898" s="50"/>
      <c r="I898" s="146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  <c r="AA898" s="29"/>
      <c r="AB898" s="29"/>
      <c r="AC898" s="29"/>
      <c r="AD898" s="29"/>
      <c r="AE898" s="29"/>
      <c r="AF898" s="29"/>
      <c r="AG898" s="29"/>
      <c r="AH898" s="29"/>
      <c r="AI898" s="29"/>
      <c r="AJ898" s="29"/>
      <c r="AK898" s="29"/>
      <c r="AL898" s="29"/>
      <c r="AM898" s="29"/>
      <c r="AN898" s="29"/>
      <c r="AO898" s="29"/>
      <c r="AP898" s="29"/>
      <c r="AQ898" s="29"/>
      <c r="AR898" s="29"/>
      <c r="AS898" s="29"/>
      <c r="AT898" s="29"/>
      <c r="AU898" s="29"/>
      <c r="AV898" s="29"/>
      <c r="AW898" s="29"/>
    </row>
    <row r="899" spans="1:49" ht="13.5" thickBot="1">
      <c r="A899" s="48"/>
      <c r="B899" s="42"/>
      <c r="C899" s="42"/>
      <c r="D899" s="42"/>
      <c r="E899" s="531"/>
      <c r="F899" s="50"/>
      <c r="G899" s="50"/>
      <c r="H899" s="50"/>
      <c r="I899" s="146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  <c r="AA899" s="29"/>
      <c r="AB899" s="29"/>
      <c r="AC899" s="29"/>
      <c r="AD899" s="29"/>
      <c r="AE899" s="29"/>
      <c r="AF899" s="29"/>
      <c r="AG899" s="29"/>
      <c r="AH899" s="29"/>
      <c r="AI899" s="29"/>
      <c r="AJ899" s="29"/>
      <c r="AK899" s="29"/>
      <c r="AL899" s="29"/>
      <c r="AM899" s="29"/>
      <c r="AN899" s="29"/>
      <c r="AO899" s="29"/>
      <c r="AP899" s="29"/>
      <c r="AQ899" s="29"/>
      <c r="AR899" s="29"/>
      <c r="AS899" s="29"/>
      <c r="AT899" s="29"/>
      <c r="AU899" s="29"/>
      <c r="AV899" s="29"/>
      <c r="AW899" s="29"/>
    </row>
    <row r="900" spans="1:49" ht="35.25" customHeight="1" thickTop="1" thickBot="1">
      <c r="A900" s="48"/>
      <c r="B900" s="42"/>
      <c r="C900" s="42"/>
      <c r="D900" s="42"/>
      <c r="E900" s="531"/>
      <c r="F900" s="50"/>
      <c r="G900" s="50"/>
      <c r="H900" s="50"/>
      <c r="I900" s="5" t="s">
        <v>2331</v>
      </c>
      <c r="J900" s="364" t="s">
        <v>2891</v>
      </c>
      <c r="K900" s="364" t="s">
        <v>2879</v>
      </c>
      <c r="L900" s="364" t="s">
        <v>2880</v>
      </c>
      <c r="M900" s="364" t="s">
        <v>2881</v>
      </c>
      <c r="N900" s="364" t="s">
        <v>2882</v>
      </c>
      <c r="O900" s="364" t="s">
        <v>2883</v>
      </c>
      <c r="P900" s="364" t="s">
        <v>2884</v>
      </c>
      <c r="Q900" s="364" t="s">
        <v>2885</v>
      </c>
      <c r="R900" s="364" t="s">
        <v>2886</v>
      </c>
      <c r="S900" s="364" t="s">
        <v>2887</v>
      </c>
      <c r="T900" s="364" t="s">
        <v>2888</v>
      </c>
      <c r="U900" s="364" t="s">
        <v>2889</v>
      </c>
      <c r="V900" s="364" t="s">
        <v>2890</v>
      </c>
      <c r="W900" s="365" t="s">
        <v>2893</v>
      </c>
      <c r="X900" s="365" t="s">
        <v>2879</v>
      </c>
      <c r="Y900" s="365" t="s">
        <v>2880</v>
      </c>
      <c r="Z900" s="365" t="s">
        <v>2881</v>
      </c>
      <c r="AA900" s="365" t="s">
        <v>2882</v>
      </c>
      <c r="AB900" s="365" t="s">
        <v>2883</v>
      </c>
      <c r="AC900" s="365" t="s">
        <v>2884</v>
      </c>
      <c r="AD900" s="365" t="s">
        <v>2885</v>
      </c>
      <c r="AE900" s="365" t="s">
        <v>2886</v>
      </c>
      <c r="AF900" s="365" t="s">
        <v>2887</v>
      </c>
      <c r="AG900" s="365" t="s">
        <v>2888</v>
      </c>
      <c r="AH900" s="365" t="s">
        <v>2889</v>
      </c>
      <c r="AI900" s="365" t="s">
        <v>2890</v>
      </c>
      <c r="AJ900" s="366" t="s">
        <v>2892</v>
      </c>
      <c r="AK900" s="366" t="s">
        <v>2879</v>
      </c>
      <c r="AL900" s="366" t="s">
        <v>2880</v>
      </c>
      <c r="AM900" s="366" t="s">
        <v>2881</v>
      </c>
      <c r="AN900" s="366" t="s">
        <v>2882</v>
      </c>
      <c r="AO900" s="366" t="s">
        <v>2883</v>
      </c>
      <c r="AP900" s="366" t="s">
        <v>2884</v>
      </c>
      <c r="AQ900" s="366" t="s">
        <v>2885</v>
      </c>
      <c r="AR900" s="366" t="s">
        <v>2886</v>
      </c>
      <c r="AS900" s="366" t="s">
        <v>2887</v>
      </c>
      <c r="AT900" s="366" t="s">
        <v>2888</v>
      </c>
      <c r="AU900" s="366" t="s">
        <v>2889</v>
      </c>
      <c r="AV900" s="366" t="s">
        <v>2890</v>
      </c>
      <c r="AW900" s="368" t="s">
        <v>2895</v>
      </c>
    </row>
    <row r="901" spans="1:49">
      <c r="A901" s="48"/>
      <c r="B901" s="42"/>
      <c r="C901" s="42"/>
      <c r="D901" s="42"/>
      <c r="E901" s="531"/>
      <c r="F901" s="50"/>
      <c r="G901" s="50"/>
      <c r="H901" s="50"/>
      <c r="I901" s="34"/>
      <c r="J901" s="202" t="s">
        <v>1224</v>
      </c>
      <c r="K901" s="202">
        <v>1</v>
      </c>
      <c r="L901" s="202">
        <v>2</v>
      </c>
      <c r="M901" s="202">
        <v>3</v>
      </c>
      <c r="N901" s="202">
        <v>4</v>
      </c>
      <c r="O901" s="202">
        <v>5</v>
      </c>
      <c r="P901" s="202">
        <v>6</v>
      </c>
      <c r="Q901" s="202">
        <v>7</v>
      </c>
      <c r="R901" s="202">
        <v>8</v>
      </c>
      <c r="S901" s="202">
        <v>9</v>
      </c>
      <c r="T901" s="202">
        <v>10</v>
      </c>
      <c r="U901" s="202">
        <v>13</v>
      </c>
      <c r="V901" s="202">
        <v>14</v>
      </c>
      <c r="W901" s="202" t="s">
        <v>1224</v>
      </c>
      <c r="X901" s="202">
        <v>1</v>
      </c>
      <c r="Y901" s="202">
        <v>2</v>
      </c>
      <c r="Z901" s="202">
        <v>3</v>
      </c>
      <c r="AA901" s="202">
        <v>4</v>
      </c>
      <c r="AB901" s="202">
        <v>5</v>
      </c>
      <c r="AC901" s="202">
        <v>6</v>
      </c>
      <c r="AD901" s="202">
        <v>7</v>
      </c>
      <c r="AE901" s="202">
        <v>8</v>
      </c>
      <c r="AF901" s="202">
        <v>9</v>
      </c>
      <c r="AG901" s="202">
        <v>10</v>
      </c>
      <c r="AH901" s="202">
        <v>13</v>
      </c>
      <c r="AI901" s="202">
        <v>14</v>
      </c>
      <c r="AJ901" s="202" t="s">
        <v>1224</v>
      </c>
      <c r="AK901" s="202">
        <v>1</v>
      </c>
      <c r="AL901" s="202">
        <v>2</v>
      </c>
      <c r="AM901" s="202">
        <v>3</v>
      </c>
      <c r="AN901" s="202">
        <v>4</v>
      </c>
      <c r="AO901" s="202">
        <v>5</v>
      </c>
      <c r="AP901" s="202">
        <v>6</v>
      </c>
      <c r="AQ901" s="202">
        <v>7</v>
      </c>
      <c r="AR901" s="202">
        <v>8</v>
      </c>
      <c r="AS901" s="202">
        <v>9</v>
      </c>
      <c r="AT901" s="202">
        <v>10</v>
      </c>
      <c r="AU901" s="202">
        <v>13</v>
      </c>
      <c r="AV901" s="202">
        <v>14</v>
      </c>
      <c r="AW901" s="202">
        <v>15</v>
      </c>
    </row>
    <row r="902" spans="1:49">
      <c r="A902" s="48"/>
      <c r="B902" s="42"/>
      <c r="C902" s="42"/>
      <c r="D902" s="42"/>
      <c r="E902" s="531"/>
      <c r="F902" s="50"/>
      <c r="G902" s="50"/>
      <c r="H902" s="50"/>
      <c r="I902" s="276" t="s">
        <v>2345</v>
      </c>
      <c r="J902" s="277">
        <f>SUM(J895)</f>
        <v>0</v>
      </c>
      <c r="K902" s="277">
        <f t="shared" ref="K902:AT902" si="216">SUM(K895)</f>
        <v>0</v>
      </c>
      <c r="L902" s="277">
        <f t="shared" si="216"/>
        <v>0</v>
      </c>
      <c r="M902" s="277">
        <f t="shared" si="216"/>
        <v>0</v>
      </c>
      <c r="N902" s="277">
        <f t="shared" si="216"/>
        <v>0</v>
      </c>
      <c r="O902" s="277">
        <f t="shared" si="216"/>
        <v>0</v>
      </c>
      <c r="P902" s="277">
        <f t="shared" si="216"/>
        <v>0</v>
      </c>
      <c r="Q902" s="277">
        <f t="shared" si="216"/>
        <v>0</v>
      </c>
      <c r="R902" s="277">
        <f t="shared" si="216"/>
        <v>0</v>
      </c>
      <c r="S902" s="277">
        <f t="shared" si="216"/>
        <v>0</v>
      </c>
      <c r="T902" s="277">
        <f t="shared" si="216"/>
        <v>0</v>
      </c>
      <c r="U902" s="277">
        <v>0</v>
      </c>
      <c r="V902" s="277">
        <v>0</v>
      </c>
      <c r="W902" s="277">
        <f>SUM(W895)</f>
        <v>0</v>
      </c>
      <c r="X902" s="277">
        <f t="shared" si="216"/>
        <v>0</v>
      </c>
      <c r="Y902" s="277">
        <f t="shared" si="216"/>
        <v>0</v>
      </c>
      <c r="Z902" s="277">
        <f t="shared" si="216"/>
        <v>0</v>
      </c>
      <c r="AA902" s="277">
        <f t="shared" si="216"/>
        <v>0</v>
      </c>
      <c r="AB902" s="277">
        <f t="shared" si="216"/>
        <v>0</v>
      </c>
      <c r="AC902" s="277">
        <f t="shared" si="216"/>
        <v>0</v>
      </c>
      <c r="AD902" s="277">
        <f t="shared" si="216"/>
        <v>0</v>
      </c>
      <c r="AE902" s="277">
        <f t="shared" si="216"/>
        <v>0</v>
      </c>
      <c r="AF902" s="277">
        <f t="shared" si="216"/>
        <v>0</v>
      </c>
      <c r="AG902" s="277">
        <f t="shared" si="216"/>
        <v>0</v>
      </c>
      <c r="AH902" s="277">
        <v>0</v>
      </c>
      <c r="AI902" s="277">
        <v>0</v>
      </c>
      <c r="AJ902" s="277">
        <f>SUM(AJ895)</f>
        <v>695021</v>
      </c>
      <c r="AK902" s="277">
        <f t="shared" si="216"/>
        <v>0</v>
      </c>
      <c r="AL902" s="277">
        <f t="shared" si="216"/>
        <v>258024</v>
      </c>
      <c r="AM902" s="277">
        <f t="shared" si="216"/>
        <v>312075</v>
      </c>
      <c r="AN902" s="277">
        <f t="shared" si="216"/>
        <v>0</v>
      </c>
      <c r="AO902" s="277">
        <f t="shared" si="216"/>
        <v>0</v>
      </c>
      <c r="AP902" s="277">
        <f t="shared" si="216"/>
        <v>49595</v>
      </c>
      <c r="AQ902" s="277">
        <f t="shared" si="216"/>
        <v>3327</v>
      </c>
      <c r="AR902" s="277">
        <f t="shared" si="216"/>
        <v>0</v>
      </c>
      <c r="AS902" s="277">
        <f t="shared" si="216"/>
        <v>0</v>
      </c>
      <c r="AT902" s="277">
        <f t="shared" si="216"/>
        <v>0</v>
      </c>
      <c r="AU902" s="277">
        <v>623021</v>
      </c>
      <c r="AV902" s="277">
        <v>72000</v>
      </c>
      <c r="AW902" s="277">
        <f>U902+AH902+AU902</f>
        <v>623021</v>
      </c>
    </row>
    <row r="903" spans="1:49">
      <c r="A903" s="48"/>
      <c r="B903" s="42"/>
      <c r="C903" s="42"/>
      <c r="D903" s="42"/>
      <c r="E903" s="531"/>
      <c r="F903" s="50"/>
      <c r="G903" s="50"/>
      <c r="H903" s="50"/>
      <c r="I903" s="276"/>
      <c r="J903" s="277"/>
      <c r="K903" s="277"/>
      <c r="L903" s="277"/>
      <c r="M903" s="277"/>
      <c r="N903" s="277"/>
      <c r="O903" s="277"/>
      <c r="P903" s="277"/>
      <c r="Q903" s="277"/>
      <c r="R903" s="277"/>
      <c r="S903" s="277"/>
      <c r="T903" s="277"/>
      <c r="U903" s="277">
        <v>0</v>
      </c>
      <c r="V903" s="277">
        <v>0</v>
      </c>
      <c r="W903" s="277"/>
      <c r="X903" s="277"/>
      <c r="Y903" s="277"/>
      <c r="Z903" s="277"/>
      <c r="AA903" s="277"/>
      <c r="AB903" s="277"/>
      <c r="AC903" s="277"/>
      <c r="AD903" s="277"/>
      <c r="AE903" s="277"/>
      <c r="AF903" s="277"/>
      <c r="AG903" s="277"/>
      <c r="AH903" s="277">
        <v>0</v>
      </c>
      <c r="AI903" s="277">
        <v>0</v>
      </c>
      <c r="AJ903" s="277"/>
      <c r="AK903" s="277"/>
      <c r="AL903" s="277"/>
      <c r="AM903" s="277"/>
      <c r="AN903" s="277"/>
      <c r="AO903" s="277"/>
      <c r="AP903" s="277"/>
      <c r="AQ903" s="277"/>
      <c r="AR903" s="277"/>
      <c r="AS903" s="277"/>
      <c r="AT903" s="277"/>
      <c r="AU903" s="277">
        <v>0</v>
      </c>
      <c r="AV903" s="277">
        <v>0</v>
      </c>
      <c r="AW903" s="277">
        <f>U903+AH903+AU903</f>
        <v>0</v>
      </c>
    </row>
    <row r="904" spans="1:49">
      <c r="A904" s="48"/>
      <c r="B904" s="42"/>
      <c r="C904" s="42"/>
      <c r="D904" s="42"/>
      <c r="E904" s="531"/>
      <c r="F904" s="50"/>
      <c r="G904" s="50"/>
      <c r="H904" s="50"/>
      <c r="I904" s="276"/>
      <c r="J904" s="277"/>
      <c r="K904" s="277"/>
      <c r="L904" s="277"/>
      <c r="M904" s="277"/>
      <c r="N904" s="277"/>
      <c r="O904" s="277"/>
      <c r="P904" s="277"/>
      <c r="Q904" s="277"/>
      <c r="R904" s="277"/>
      <c r="S904" s="277"/>
      <c r="T904" s="277"/>
      <c r="U904" s="277">
        <v>0</v>
      </c>
      <c r="V904" s="277">
        <v>0</v>
      </c>
      <c r="W904" s="277"/>
      <c r="X904" s="277"/>
      <c r="Y904" s="277"/>
      <c r="Z904" s="277"/>
      <c r="AA904" s="277"/>
      <c r="AB904" s="277"/>
      <c r="AC904" s="277"/>
      <c r="AD904" s="277"/>
      <c r="AE904" s="277"/>
      <c r="AF904" s="277"/>
      <c r="AG904" s="277"/>
      <c r="AH904" s="277">
        <v>0</v>
      </c>
      <c r="AI904" s="277">
        <v>0</v>
      </c>
      <c r="AJ904" s="277"/>
      <c r="AK904" s="277"/>
      <c r="AL904" s="277"/>
      <c r="AM904" s="277"/>
      <c r="AN904" s="277"/>
      <c r="AO904" s="277"/>
      <c r="AP904" s="277"/>
      <c r="AQ904" s="277"/>
      <c r="AR904" s="277"/>
      <c r="AS904" s="277"/>
      <c r="AT904" s="277"/>
      <c r="AU904" s="277">
        <v>0</v>
      </c>
      <c r="AV904" s="277">
        <v>0</v>
      </c>
      <c r="AW904" s="277">
        <f>U904+AH904+AU904</f>
        <v>0</v>
      </c>
    </row>
    <row r="905" spans="1:49">
      <c r="A905" s="48"/>
      <c r="B905" s="42"/>
      <c r="C905" s="42"/>
      <c r="D905" s="42"/>
      <c r="E905" s="531"/>
      <c r="F905" s="50"/>
      <c r="G905" s="50"/>
      <c r="H905" s="50"/>
      <c r="I905" s="276"/>
      <c r="J905" s="277"/>
      <c r="K905" s="277"/>
      <c r="L905" s="277"/>
      <c r="M905" s="277"/>
      <c r="N905" s="277"/>
      <c r="O905" s="277"/>
      <c r="P905" s="277"/>
      <c r="Q905" s="277"/>
      <c r="R905" s="277"/>
      <c r="S905" s="277"/>
      <c r="T905" s="277"/>
      <c r="U905" s="277">
        <v>0</v>
      </c>
      <c r="V905" s="277">
        <v>0</v>
      </c>
      <c r="W905" s="277"/>
      <c r="X905" s="277"/>
      <c r="Y905" s="277"/>
      <c r="Z905" s="277"/>
      <c r="AA905" s="277"/>
      <c r="AB905" s="277"/>
      <c r="AC905" s="277"/>
      <c r="AD905" s="277"/>
      <c r="AE905" s="277"/>
      <c r="AF905" s="277"/>
      <c r="AG905" s="277"/>
      <c r="AH905" s="277">
        <v>0</v>
      </c>
      <c r="AI905" s="277">
        <v>0</v>
      </c>
      <c r="AJ905" s="277"/>
      <c r="AK905" s="277"/>
      <c r="AL905" s="277"/>
      <c r="AM905" s="277"/>
      <c r="AN905" s="277"/>
      <c r="AO905" s="277"/>
      <c r="AP905" s="277"/>
      <c r="AQ905" s="277"/>
      <c r="AR905" s="277"/>
      <c r="AS905" s="277"/>
      <c r="AT905" s="277"/>
      <c r="AU905" s="277">
        <v>0</v>
      </c>
      <c r="AV905" s="277">
        <v>0</v>
      </c>
      <c r="AW905" s="277">
        <f>U905+AH905+AU905</f>
        <v>0</v>
      </c>
    </row>
    <row r="906" spans="1:49">
      <c r="A906" s="48"/>
      <c r="B906" s="42"/>
      <c r="C906" s="42"/>
      <c r="D906" s="42"/>
      <c r="E906" s="531"/>
      <c r="F906" s="50"/>
      <c r="G906" s="50"/>
      <c r="H906" s="50"/>
      <c r="I906" s="276" t="s">
        <v>1631</v>
      </c>
      <c r="J906" s="277">
        <f>SUM(J902:J905)</f>
        <v>0</v>
      </c>
      <c r="K906" s="277">
        <f t="shared" ref="K906:AT906" si="217">SUM(K902:K905)</f>
        <v>0</v>
      </c>
      <c r="L906" s="277">
        <f t="shared" si="217"/>
        <v>0</v>
      </c>
      <c r="M906" s="277">
        <f t="shared" si="217"/>
        <v>0</v>
      </c>
      <c r="N906" s="277">
        <f t="shared" si="217"/>
        <v>0</v>
      </c>
      <c r="O906" s="277">
        <f t="shared" si="217"/>
        <v>0</v>
      </c>
      <c r="P906" s="277">
        <f t="shared" si="217"/>
        <v>0</v>
      </c>
      <c r="Q906" s="277">
        <f t="shared" si="217"/>
        <v>0</v>
      </c>
      <c r="R906" s="277">
        <f t="shared" si="217"/>
        <v>0</v>
      </c>
      <c r="S906" s="277">
        <f t="shared" si="217"/>
        <v>0</v>
      </c>
      <c r="T906" s="277">
        <f t="shared" si="217"/>
        <v>0</v>
      </c>
      <c r="U906" s="277">
        <v>0</v>
      </c>
      <c r="V906" s="277">
        <v>0</v>
      </c>
      <c r="W906" s="277">
        <f>SUM(W902:W905)</f>
        <v>0</v>
      </c>
      <c r="X906" s="277">
        <f t="shared" si="217"/>
        <v>0</v>
      </c>
      <c r="Y906" s="277">
        <f t="shared" si="217"/>
        <v>0</v>
      </c>
      <c r="Z906" s="277">
        <f t="shared" si="217"/>
        <v>0</v>
      </c>
      <c r="AA906" s="277">
        <f t="shared" si="217"/>
        <v>0</v>
      </c>
      <c r="AB906" s="277">
        <f t="shared" si="217"/>
        <v>0</v>
      </c>
      <c r="AC906" s="277">
        <f t="shared" si="217"/>
        <v>0</v>
      </c>
      <c r="AD906" s="277">
        <f t="shared" si="217"/>
        <v>0</v>
      </c>
      <c r="AE906" s="277">
        <f t="shared" si="217"/>
        <v>0</v>
      </c>
      <c r="AF906" s="277">
        <f t="shared" si="217"/>
        <v>0</v>
      </c>
      <c r="AG906" s="277">
        <f t="shared" si="217"/>
        <v>0</v>
      </c>
      <c r="AH906" s="277">
        <v>0</v>
      </c>
      <c r="AI906" s="277">
        <v>0</v>
      </c>
      <c r="AJ906" s="277">
        <f>SUM(AJ902:AJ905)</f>
        <v>695021</v>
      </c>
      <c r="AK906" s="277">
        <f t="shared" si="217"/>
        <v>0</v>
      </c>
      <c r="AL906" s="277">
        <f t="shared" si="217"/>
        <v>258024</v>
      </c>
      <c r="AM906" s="277">
        <f t="shared" si="217"/>
        <v>312075</v>
      </c>
      <c r="AN906" s="277">
        <f t="shared" si="217"/>
        <v>0</v>
      </c>
      <c r="AO906" s="277">
        <f t="shared" si="217"/>
        <v>0</v>
      </c>
      <c r="AP906" s="277">
        <f t="shared" si="217"/>
        <v>49595</v>
      </c>
      <c r="AQ906" s="277">
        <f t="shared" si="217"/>
        <v>3327</v>
      </c>
      <c r="AR906" s="277">
        <f t="shared" si="217"/>
        <v>0</v>
      </c>
      <c r="AS906" s="277">
        <f t="shared" si="217"/>
        <v>0</v>
      </c>
      <c r="AT906" s="277">
        <f t="shared" si="217"/>
        <v>0</v>
      </c>
      <c r="AU906" s="277">
        <v>623021</v>
      </c>
      <c r="AV906" s="277">
        <v>72000</v>
      </c>
      <c r="AW906" s="277">
        <f>U906+AH906+AU906</f>
        <v>623021</v>
      </c>
    </row>
    <row r="907" spans="1:49">
      <c r="A907" s="48"/>
      <c r="B907" s="42"/>
      <c r="C907" s="42"/>
      <c r="D907" s="42"/>
      <c r="E907" s="531"/>
      <c r="F907" s="50"/>
      <c r="G907" s="50"/>
      <c r="H907" s="50"/>
      <c r="I907" s="146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9"/>
      <c r="AD907" s="29"/>
      <c r="AE907" s="29"/>
      <c r="AF907" s="29"/>
      <c r="AG907" s="29"/>
      <c r="AH907" s="29"/>
      <c r="AI907" s="29"/>
      <c r="AJ907" s="29"/>
      <c r="AK907" s="29"/>
      <c r="AL907" s="29"/>
      <c r="AM907" s="29"/>
      <c r="AN907" s="29"/>
      <c r="AO907" s="29"/>
      <c r="AP907" s="29"/>
      <c r="AQ907" s="29"/>
      <c r="AR907" s="29"/>
      <c r="AS907" s="29"/>
      <c r="AT907" s="29"/>
      <c r="AU907" s="29"/>
      <c r="AV907" s="29"/>
      <c r="AW907" s="29"/>
    </row>
    <row r="908" spans="1:49" s="72" customFormat="1">
      <c r="A908" s="48"/>
      <c r="B908" s="42"/>
      <c r="C908" s="42"/>
      <c r="D908" s="42"/>
      <c r="E908" s="531"/>
      <c r="F908" s="50"/>
      <c r="G908" s="50"/>
      <c r="H908" s="50"/>
      <c r="I908" s="80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</row>
    <row r="909" spans="1:49" s="72" customFormat="1">
      <c r="A909" s="48"/>
      <c r="B909" s="42"/>
      <c r="C909" s="42"/>
      <c r="D909" s="42"/>
      <c r="E909" s="531"/>
      <c r="F909" s="50"/>
      <c r="G909" s="50"/>
      <c r="H909" s="50"/>
      <c r="I909" s="42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</row>
    <row r="910" spans="1:49" s="72" customFormat="1">
      <c r="A910" s="48"/>
      <c r="B910" s="42"/>
      <c r="C910" s="42"/>
      <c r="D910" s="42"/>
      <c r="E910" s="531"/>
      <c r="F910" s="50"/>
      <c r="G910" s="50"/>
      <c r="H910" s="50"/>
      <c r="I910" s="42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</row>
    <row r="911" spans="1:49" s="72" customFormat="1">
      <c r="A911" s="48"/>
      <c r="B911" s="42"/>
      <c r="C911" s="42"/>
      <c r="D911" s="42"/>
      <c r="E911" s="531"/>
      <c r="F911" s="50"/>
      <c r="G911" s="50"/>
      <c r="H911" s="50"/>
      <c r="I911" s="81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</row>
    <row r="912" spans="1:49" s="72" customFormat="1">
      <c r="A912" s="48"/>
      <c r="B912" s="42"/>
      <c r="C912" s="42"/>
      <c r="D912" s="42"/>
      <c r="E912" s="531"/>
      <c r="F912" s="50"/>
      <c r="G912" s="50"/>
      <c r="H912" s="50"/>
      <c r="I912" s="81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</row>
    <row r="913" spans="1:49" s="72" customFormat="1">
      <c r="A913" s="48"/>
      <c r="B913" s="42"/>
      <c r="C913" s="42"/>
      <c r="D913" s="42"/>
      <c r="E913" s="531"/>
      <c r="F913" s="50"/>
      <c r="G913" s="50"/>
      <c r="H913" s="50"/>
      <c r="I913" s="81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</row>
    <row r="914" spans="1:49" s="72" customFormat="1">
      <c r="A914" s="48"/>
      <c r="B914" s="42"/>
      <c r="C914" s="42"/>
      <c r="D914" s="42"/>
      <c r="E914" s="531"/>
      <c r="F914" s="50"/>
      <c r="G914" s="50"/>
      <c r="H914" s="50"/>
      <c r="I914" s="81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</row>
    <row r="915" spans="1:49" s="72" customFormat="1" ht="13.5" thickBot="1">
      <c r="A915" s="78" t="s">
        <v>988</v>
      </c>
      <c r="B915" s="79"/>
      <c r="C915" s="79"/>
      <c r="D915" s="456"/>
      <c r="E915" s="535"/>
      <c r="F915" s="127"/>
      <c r="G915" s="127"/>
      <c r="H915" s="127"/>
      <c r="I915" s="79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</row>
    <row r="916" spans="1:49" s="151" customFormat="1" ht="36" customHeight="1" thickTop="1" thickBot="1">
      <c r="A916" s="147" t="s">
        <v>2079</v>
      </c>
      <c r="B916" s="5" t="s">
        <v>2080</v>
      </c>
      <c r="C916" s="5" t="s">
        <v>1335</v>
      </c>
      <c r="D916" s="450"/>
      <c r="E916" s="148" t="s">
        <v>1570</v>
      </c>
      <c r="F916" s="149" t="s">
        <v>1438</v>
      </c>
      <c r="G916" s="149"/>
      <c r="H916" s="149" t="s">
        <v>2332</v>
      </c>
      <c r="I916" s="5" t="s">
        <v>856</v>
      </c>
      <c r="J916" s="364" t="s">
        <v>2891</v>
      </c>
      <c r="K916" s="364" t="s">
        <v>2879</v>
      </c>
      <c r="L916" s="364" t="s">
        <v>2880</v>
      </c>
      <c r="M916" s="364" t="s">
        <v>2881</v>
      </c>
      <c r="N916" s="364" t="s">
        <v>2882</v>
      </c>
      <c r="O916" s="364" t="s">
        <v>2883</v>
      </c>
      <c r="P916" s="364" t="s">
        <v>2884</v>
      </c>
      <c r="Q916" s="364" t="s">
        <v>2885</v>
      </c>
      <c r="R916" s="364" t="s">
        <v>2886</v>
      </c>
      <c r="S916" s="364" t="s">
        <v>2887</v>
      </c>
      <c r="T916" s="364" t="s">
        <v>2888</v>
      </c>
      <c r="U916" s="364" t="s">
        <v>2889</v>
      </c>
      <c r="V916" s="364" t="s">
        <v>2890</v>
      </c>
      <c r="W916" s="365" t="s">
        <v>2893</v>
      </c>
      <c r="X916" s="365" t="s">
        <v>2879</v>
      </c>
      <c r="Y916" s="365" t="s">
        <v>2880</v>
      </c>
      <c r="Z916" s="365" t="s">
        <v>2881</v>
      </c>
      <c r="AA916" s="365" t="s">
        <v>2882</v>
      </c>
      <c r="AB916" s="365" t="s">
        <v>2883</v>
      </c>
      <c r="AC916" s="365" t="s">
        <v>2884</v>
      </c>
      <c r="AD916" s="365" t="s">
        <v>2885</v>
      </c>
      <c r="AE916" s="365" t="s">
        <v>2886</v>
      </c>
      <c r="AF916" s="365" t="s">
        <v>2887</v>
      </c>
      <c r="AG916" s="365" t="s">
        <v>2888</v>
      </c>
      <c r="AH916" s="365" t="s">
        <v>2889</v>
      </c>
      <c r="AI916" s="365" t="s">
        <v>2890</v>
      </c>
      <c r="AJ916" s="366" t="s">
        <v>2892</v>
      </c>
      <c r="AK916" s="366" t="s">
        <v>2879</v>
      </c>
      <c r="AL916" s="366" t="s">
        <v>2880</v>
      </c>
      <c r="AM916" s="366" t="s">
        <v>2881</v>
      </c>
      <c r="AN916" s="366" t="s">
        <v>2882</v>
      </c>
      <c r="AO916" s="366" t="s">
        <v>2883</v>
      </c>
      <c r="AP916" s="366" t="s">
        <v>2884</v>
      </c>
      <c r="AQ916" s="366" t="s">
        <v>2885</v>
      </c>
      <c r="AR916" s="366" t="s">
        <v>2886</v>
      </c>
      <c r="AS916" s="366" t="s">
        <v>2887</v>
      </c>
      <c r="AT916" s="366" t="s">
        <v>2888</v>
      </c>
      <c r="AU916" s="366" t="s">
        <v>2889</v>
      </c>
      <c r="AV916" s="366" t="s">
        <v>2890</v>
      </c>
      <c r="AW916" s="368" t="s">
        <v>2895</v>
      </c>
    </row>
    <row r="917" spans="1:49" s="72" customFormat="1">
      <c r="A917" s="33"/>
      <c r="B917" s="34"/>
      <c r="C917" s="34"/>
      <c r="D917" s="34"/>
      <c r="E917" s="35"/>
      <c r="F917" s="36"/>
      <c r="G917" s="36"/>
      <c r="H917" s="36"/>
      <c r="I917" s="34"/>
      <c r="J917" s="202" t="s">
        <v>1224</v>
      </c>
      <c r="K917" s="202">
        <v>1</v>
      </c>
      <c r="L917" s="202">
        <v>2</v>
      </c>
      <c r="M917" s="202">
        <v>3</v>
      </c>
      <c r="N917" s="202">
        <v>4</v>
      </c>
      <c r="O917" s="202">
        <v>5</v>
      </c>
      <c r="P917" s="202">
        <v>6</v>
      </c>
      <c r="Q917" s="202">
        <v>7</v>
      </c>
      <c r="R917" s="202">
        <v>8</v>
      </c>
      <c r="S917" s="202">
        <v>9</v>
      </c>
      <c r="T917" s="202">
        <v>10</v>
      </c>
      <c r="U917" s="202">
        <v>13</v>
      </c>
      <c r="V917" s="202">
        <v>14</v>
      </c>
      <c r="W917" s="202" t="s">
        <v>1224</v>
      </c>
      <c r="X917" s="202">
        <v>1</v>
      </c>
      <c r="Y917" s="202">
        <v>2</v>
      </c>
      <c r="Z917" s="202">
        <v>3</v>
      </c>
      <c r="AA917" s="202">
        <v>4</v>
      </c>
      <c r="AB917" s="202">
        <v>5</v>
      </c>
      <c r="AC917" s="202">
        <v>6</v>
      </c>
      <c r="AD917" s="202">
        <v>7</v>
      </c>
      <c r="AE917" s="202">
        <v>8</v>
      </c>
      <c r="AF917" s="202">
        <v>9</v>
      </c>
      <c r="AG917" s="202">
        <v>10</v>
      </c>
      <c r="AH917" s="202">
        <v>13</v>
      </c>
      <c r="AI917" s="202">
        <v>14</v>
      </c>
      <c r="AJ917" s="202" t="s">
        <v>1224</v>
      </c>
      <c r="AK917" s="202">
        <v>1</v>
      </c>
      <c r="AL917" s="202">
        <v>2</v>
      </c>
      <c r="AM917" s="202">
        <v>3</v>
      </c>
      <c r="AN917" s="202">
        <v>4</v>
      </c>
      <c r="AO917" s="202">
        <v>5</v>
      </c>
      <c r="AP917" s="202">
        <v>6</v>
      </c>
      <c r="AQ917" s="202">
        <v>7</v>
      </c>
      <c r="AR917" s="202">
        <v>8</v>
      </c>
      <c r="AS917" s="202">
        <v>9</v>
      </c>
      <c r="AT917" s="202">
        <v>10</v>
      </c>
      <c r="AU917" s="202">
        <v>13</v>
      </c>
      <c r="AV917" s="202">
        <v>14</v>
      </c>
      <c r="AW917" s="202">
        <v>15</v>
      </c>
    </row>
    <row r="918" spans="1:49" s="72" customFormat="1">
      <c r="A918" s="37"/>
      <c r="B918" s="38"/>
      <c r="C918" s="38"/>
      <c r="D918" s="38"/>
      <c r="E918" s="60"/>
      <c r="F918" s="61"/>
      <c r="G918" s="61"/>
      <c r="H918" s="61"/>
      <c r="I918" s="38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  <c r="AA918" s="62"/>
      <c r="AB918" s="62"/>
      <c r="AC918" s="62"/>
      <c r="AD918" s="62"/>
      <c r="AE918" s="62"/>
      <c r="AF918" s="62"/>
      <c r="AG918" s="62"/>
      <c r="AH918" s="62"/>
      <c r="AI918" s="62"/>
      <c r="AJ918" s="62"/>
      <c r="AK918" s="62"/>
      <c r="AL918" s="62"/>
      <c r="AM918" s="62"/>
      <c r="AN918" s="62"/>
      <c r="AO918" s="62"/>
      <c r="AP918" s="62"/>
      <c r="AQ918" s="62"/>
      <c r="AR918" s="62"/>
      <c r="AS918" s="62"/>
      <c r="AT918" s="62"/>
      <c r="AU918" s="62"/>
      <c r="AV918" s="62"/>
      <c r="AW918" s="62"/>
    </row>
    <row r="919" spans="1:49" s="72" customFormat="1">
      <c r="A919" s="41" t="s">
        <v>1676</v>
      </c>
      <c r="B919" s="1" t="s">
        <v>1136</v>
      </c>
      <c r="C919" s="1" t="s">
        <v>1549</v>
      </c>
      <c r="D919" s="451"/>
      <c r="E919" s="531"/>
      <c r="F919" s="50"/>
      <c r="G919" s="50"/>
      <c r="H919" s="50"/>
      <c r="I919" s="41" t="s">
        <v>1435</v>
      </c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</row>
    <row r="920" spans="1:49" s="72" customFormat="1">
      <c r="A920" s="41"/>
      <c r="B920" s="1"/>
      <c r="C920" s="1"/>
      <c r="D920" s="369"/>
      <c r="E920" s="531"/>
      <c r="F920" s="50"/>
      <c r="G920" s="50"/>
      <c r="H920" s="50"/>
      <c r="I920" s="1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</row>
    <row r="921" spans="1:49" s="72" customFormat="1">
      <c r="A921" s="48"/>
      <c r="B921" s="42"/>
      <c r="C921" s="42"/>
      <c r="D921" s="42"/>
      <c r="E921" s="531"/>
      <c r="F921" s="50"/>
      <c r="G921" s="50"/>
      <c r="H921" s="50"/>
      <c r="I921" s="49" t="s">
        <v>1559</v>
      </c>
      <c r="J921" s="12">
        <f>SUM(J922,J930,J932)</f>
        <v>0</v>
      </c>
      <c r="K921" s="12">
        <f t="shared" ref="K921:AT921" si="218">SUM(K922,K930,K932)</f>
        <v>0</v>
      </c>
      <c r="L921" s="12">
        <f t="shared" si="218"/>
        <v>0</v>
      </c>
      <c r="M921" s="12">
        <f t="shared" si="218"/>
        <v>0</v>
      </c>
      <c r="N921" s="12">
        <f t="shared" si="218"/>
        <v>0</v>
      </c>
      <c r="O921" s="12">
        <f t="shared" si="218"/>
        <v>0</v>
      </c>
      <c r="P921" s="12">
        <f t="shared" si="218"/>
        <v>0</v>
      </c>
      <c r="Q921" s="12">
        <f t="shared" si="218"/>
        <v>0</v>
      </c>
      <c r="R921" s="12">
        <f t="shared" si="218"/>
        <v>0</v>
      </c>
      <c r="S921" s="12">
        <f t="shared" si="218"/>
        <v>0</v>
      </c>
      <c r="T921" s="12">
        <f t="shared" si="218"/>
        <v>0</v>
      </c>
      <c r="U921" s="12">
        <v>0</v>
      </c>
      <c r="V921" s="12">
        <v>0</v>
      </c>
      <c r="W921" s="12">
        <f>SUM(W922,W930,W932)</f>
        <v>0</v>
      </c>
      <c r="X921" s="12">
        <f t="shared" si="218"/>
        <v>0</v>
      </c>
      <c r="Y921" s="12">
        <f t="shared" si="218"/>
        <v>0</v>
      </c>
      <c r="Z921" s="12">
        <f t="shared" si="218"/>
        <v>0</v>
      </c>
      <c r="AA921" s="12">
        <f t="shared" si="218"/>
        <v>0</v>
      </c>
      <c r="AB921" s="12">
        <f t="shared" si="218"/>
        <v>0</v>
      </c>
      <c r="AC921" s="12">
        <f t="shared" si="218"/>
        <v>0</v>
      </c>
      <c r="AD921" s="12">
        <f t="shared" si="218"/>
        <v>0</v>
      </c>
      <c r="AE921" s="12">
        <f t="shared" si="218"/>
        <v>0</v>
      </c>
      <c r="AF921" s="12">
        <f t="shared" si="218"/>
        <v>0</v>
      </c>
      <c r="AG921" s="12">
        <f t="shared" si="218"/>
        <v>0</v>
      </c>
      <c r="AH921" s="12">
        <v>0</v>
      </c>
      <c r="AI921" s="12">
        <v>0</v>
      </c>
      <c r="AJ921" s="12">
        <f>SUM(AJ922,AJ930,AJ932)</f>
        <v>33200</v>
      </c>
      <c r="AK921" s="12">
        <f t="shared" si="218"/>
        <v>0</v>
      </c>
      <c r="AL921" s="12">
        <f t="shared" si="218"/>
        <v>0</v>
      </c>
      <c r="AM921" s="12">
        <f t="shared" si="218"/>
        <v>0</v>
      </c>
      <c r="AN921" s="12">
        <f t="shared" si="218"/>
        <v>0</v>
      </c>
      <c r="AO921" s="12">
        <f t="shared" si="218"/>
        <v>0</v>
      </c>
      <c r="AP921" s="12">
        <f t="shared" si="218"/>
        <v>0</v>
      </c>
      <c r="AQ921" s="12">
        <f t="shared" si="218"/>
        <v>0</v>
      </c>
      <c r="AR921" s="12">
        <f t="shared" si="218"/>
        <v>0</v>
      </c>
      <c r="AS921" s="12">
        <f t="shared" si="218"/>
        <v>0</v>
      </c>
      <c r="AT921" s="12">
        <f t="shared" si="218"/>
        <v>0</v>
      </c>
      <c r="AU921" s="12">
        <v>0</v>
      </c>
      <c r="AV921" s="12">
        <v>33200</v>
      </c>
      <c r="AW921" s="12">
        <f t="shared" ref="AW921:AW950" si="219">U921+AH921+AU921</f>
        <v>0</v>
      </c>
    </row>
    <row r="922" spans="1:49" s="72" customFormat="1">
      <c r="A922" s="44" t="s">
        <v>1676</v>
      </c>
      <c r="B922" s="45" t="s">
        <v>1136</v>
      </c>
      <c r="C922" s="45" t="s">
        <v>1549</v>
      </c>
      <c r="D922" s="452" t="s">
        <v>2912</v>
      </c>
      <c r="E922" s="213" t="s">
        <v>771</v>
      </c>
      <c r="F922" s="65"/>
      <c r="G922" s="65"/>
      <c r="H922" s="65"/>
      <c r="I922" s="1" t="s">
        <v>1500</v>
      </c>
      <c r="J922" s="9">
        <f>SUM(J923:J924)</f>
        <v>0</v>
      </c>
      <c r="K922" s="9">
        <f t="shared" ref="K922:AT922" si="220">SUM(K923:K924)</f>
        <v>0</v>
      </c>
      <c r="L922" s="9">
        <f t="shared" si="220"/>
        <v>0</v>
      </c>
      <c r="M922" s="9">
        <f t="shared" si="220"/>
        <v>0</v>
      </c>
      <c r="N922" s="9">
        <f t="shared" si="220"/>
        <v>0</v>
      </c>
      <c r="O922" s="9">
        <f t="shared" si="220"/>
        <v>0</v>
      </c>
      <c r="P922" s="9">
        <f t="shared" si="220"/>
        <v>0</v>
      </c>
      <c r="Q922" s="9">
        <f t="shared" si="220"/>
        <v>0</v>
      </c>
      <c r="R922" s="9">
        <f t="shared" si="220"/>
        <v>0</v>
      </c>
      <c r="S922" s="9">
        <f t="shared" si="220"/>
        <v>0</v>
      </c>
      <c r="T922" s="9">
        <f t="shared" si="220"/>
        <v>0</v>
      </c>
      <c r="U922" s="9">
        <v>0</v>
      </c>
      <c r="V922" s="9">
        <v>0</v>
      </c>
      <c r="W922" s="9">
        <f>SUM(W923:W924)</f>
        <v>0</v>
      </c>
      <c r="X922" s="9">
        <f t="shared" si="220"/>
        <v>0</v>
      </c>
      <c r="Y922" s="9">
        <f t="shared" si="220"/>
        <v>0</v>
      </c>
      <c r="Z922" s="9">
        <f t="shared" si="220"/>
        <v>0</v>
      </c>
      <c r="AA922" s="9">
        <f t="shared" si="220"/>
        <v>0</v>
      </c>
      <c r="AB922" s="9">
        <f t="shared" si="220"/>
        <v>0</v>
      </c>
      <c r="AC922" s="9">
        <f t="shared" si="220"/>
        <v>0</v>
      </c>
      <c r="AD922" s="9">
        <f t="shared" si="220"/>
        <v>0</v>
      </c>
      <c r="AE922" s="9">
        <f t="shared" si="220"/>
        <v>0</v>
      </c>
      <c r="AF922" s="9">
        <f t="shared" si="220"/>
        <v>0</v>
      </c>
      <c r="AG922" s="9">
        <f t="shared" si="220"/>
        <v>0</v>
      </c>
      <c r="AH922" s="9">
        <v>0</v>
      </c>
      <c r="AI922" s="9">
        <v>0</v>
      </c>
      <c r="AJ922" s="9">
        <f>SUM(AJ923:AJ924)</f>
        <v>33200</v>
      </c>
      <c r="AK922" s="9">
        <f t="shared" si="220"/>
        <v>0</v>
      </c>
      <c r="AL922" s="9">
        <f t="shared" si="220"/>
        <v>0</v>
      </c>
      <c r="AM922" s="9">
        <f t="shared" si="220"/>
        <v>0</v>
      </c>
      <c r="AN922" s="9">
        <f t="shared" si="220"/>
        <v>0</v>
      </c>
      <c r="AO922" s="9">
        <f t="shared" si="220"/>
        <v>0</v>
      </c>
      <c r="AP922" s="9">
        <f t="shared" si="220"/>
        <v>0</v>
      </c>
      <c r="AQ922" s="9">
        <f t="shared" si="220"/>
        <v>0</v>
      </c>
      <c r="AR922" s="9">
        <f t="shared" si="220"/>
        <v>0</v>
      </c>
      <c r="AS922" s="9">
        <f t="shared" si="220"/>
        <v>0</v>
      </c>
      <c r="AT922" s="9">
        <f t="shared" si="220"/>
        <v>0</v>
      </c>
      <c r="AU922" s="9">
        <v>0</v>
      </c>
      <c r="AV922" s="9">
        <v>33200</v>
      </c>
      <c r="AW922" s="9">
        <f t="shared" si="219"/>
        <v>0</v>
      </c>
    </row>
    <row r="923" spans="1:49" s="72" customFormat="1">
      <c r="A923" s="44" t="s">
        <v>1676</v>
      </c>
      <c r="B923" s="45" t="s">
        <v>1136</v>
      </c>
      <c r="C923" s="45" t="s">
        <v>1549</v>
      </c>
      <c r="D923" s="452" t="s">
        <v>2912</v>
      </c>
      <c r="E923" s="367" t="s">
        <v>834</v>
      </c>
      <c r="F923" s="50"/>
      <c r="G923" s="468" t="s">
        <v>3070</v>
      </c>
      <c r="H923" s="50" t="s">
        <v>2346</v>
      </c>
      <c r="I923" s="42" t="s">
        <v>1165</v>
      </c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>
        <v>0</v>
      </c>
      <c r="V923" s="15">
        <v>0</v>
      </c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>
        <v>0</v>
      </c>
      <c r="AI923" s="15">
        <v>0</v>
      </c>
      <c r="AJ923" s="15">
        <v>33200</v>
      </c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>
        <v>0</v>
      </c>
      <c r="AV923" s="15">
        <v>33200</v>
      </c>
      <c r="AW923" s="15">
        <f t="shared" si="219"/>
        <v>0</v>
      </c>
    </row>
    <row r="924" spans="1:49" s="72" customFormat="1">
      <c r="A924" s="44" t="s">
        <v>1676</v>
      </c>
      <c r="B924" s="45" t="s">
        <v>1136</v>
      </c>
      <c r="C924" s="45" t="s">
        <v>1549</v>
      </c>
      <c r="D924" s="452" t="s">
        <v>2912</v>
      </c>
      <c r="E924" s="367" t="s">
        <v>772</v>
      </c>
      <c r="F924" s="50"/>
      <c r="G924" s="468" t="s">
        <v>3070</v>
      </c>
      <c r="H924" s="50" t="s">
        <v>2346</v>
      </c>
      <c r="I924" s="42" t="s">
        <v>1227</v>
      </c>
      <c r="J924" s="15">
        <f>SUM(J925:J929)</f>
        <v>0</v>
      </c>
      <c r="K924" s="15">
        <f t="shared" ref="K924:AT924" si="221">SUM(K925:K929)</f>
        <v>0</v>
      </c>
      <c r="L924" s="15">
        <f t="shared" si="221"/>
        <v>0</v>
      </c>
      <c r="M924" s="15">
        <f t="shared" si="221"/>
        <v>0</v>
      </c>
      <c r="N924" s="15">
        <f t="shared" si="221"/>
        <v>0</v>
      </c>
      <c r="O924" s="15">
        <f t="shared" si="221"/>
        <v>0</v>
      </c>
      <c r="P924" s="15">
        <f t="shared" si="221"/>
        <v>0</v>
      </c>
      <c r="Q924" s="15">
        <f t="shared" si="221"/>
        <v>0</v>
      </c>
      <c r="R924" s="15">
        <f t="shared" si="221"/>
        <v>0</v>
      </c>
      <c r="S924" s="15">
        <f t="shared" si="221"/>
        <v>0</v>
      </c>
      <c r="T924" s="15">
        <f t="shared" si="221"/>
        <v>0</v>
      </c>
      <c r="U924" s="15">
        <v>0</v>
      </c>
      <c r="V924" s="15">
        <v>0</v>
      </c>
      <c r="W924" s="15">
        <f>SUM(W925:W929)</f>
        <v>0</v>
      </c>
      <c r="X924" s="15">
        <f t="shared" si="221"/>
        <v>0</v>
      </c>
      <c r="Y924" s="15">
        <f t="shared" si="221"/>
        <v>0</v>
      </c>
      <c r="Z924" s="15">
        <f t="shared" si="221"/>
        <v>0</v>
      </c>
      <c r="AA924" s="15">
        <f t="shared" si="221"/>
        <v>0</v>
      </c>
      <c r="AB924" s="15">
        <f t="shared" si="221"/>
        <v>0</v>
      </c>
      <c r="AC924" s="15">
        <f t="shared" si="221"/>
        <v>0</v>
      </c>
      <c r="AD924" s="15">
        <f t="shared" si="221"/>
        <v>0</v>
      </c>
      <c r="AE924" s="15">
        <f t="shared" si="221"/>
        <v>0</v>
      </c>
      <c r="AF924" s="15">
        <f t="shared" si="221"/>
        <v>0</v>
      </c>
      <c r="AG924" s="15">
        <f t="shared" si="221"/>
        <v>0</v>
      </c>
      <c r="AH924" s="15">
        <v>0</v>
      </c>
      <c r="AI924" s="15">
        <v>0</v>
      </c>
      <c r="AJ924" s="15">
        <f>SUM(AJ925:AJ929)</f>
        <v>0</v>
      </c>
      <c r="AK924" s="15">
        <f t="shared" si="221"/>
        <v>0</v>
      </c>
      <c r="AL924" s="15">
        <f t="shared" si="221"/>
        <v>0</v>
      </c>
      <c r="AM924" s="15">
        <f t="shared" si="221"/>
        <v>0</v>
      </c>
      <c r="AN924" s="15">
        <f t="shared" si="221"/>
        <v>0</v>
      </c>
      <c r="AO924" s="15">
        <f t="shared" si="221"/>
        <v>0</v>
      </c>
      <c r="AP924" s="15">
        <f t="shared" si="221"/>
        <v>0</v>
      </c>
      <c r="AQ924" s="15">
        <f t="shared" si="221"/>
        <v>0</v>
      </c>
      <c r="AR924" s="15">
        <f t="shared" si="221"/>
        <v>0</v>
      </c>
      <c r="AS924" s="15">
        <f t="shared" si="221"/>
        <v>0</v>
      </c>
      <c r="AT924" s="15">
        <f t="shared" si="221"/>
        <v>0</v>
      </c>
      <c r="AU924" s="15">
        <v>0</v>
      </c>
      <c r="AV924" s="15">
        <v>0</v>
      </c>
      <c r="AW924" s="15">
        <f t="shared" si="219"/>
        <v>0</v>
      </c>
    </row>
    <row r="925" spans="1:49" s="144" customFormat="1">
      <c r="A925" s="44" t="s">
        <v>1676</v>
      </c>
      <c r="B925" s="45" t="s">
        <v>1136</v>
      </c>
      <c r="C925" s="45" t="s">
        <v>1549</v>
      </c>
      <c r="D925" s="452" t="s">
        <v>2912</v>
      </c>
      <c r="E925" s="140" t="s">
        <v>850</v>
      </c>
      <c r="F925" s="141" t="s">
        <v>109</v>
      </c>
      <c r="G925" s="468" t="s">
        <v>3070</v>
      </c>
      <c r="H925" s="50" t="s">
        <v>2346</v>
      </c>
      <c r="I925" s="142" t="s">
        <v>1119</v>
      </c>
      <c r="J925" s="143"/>
      <c r="K925" s="143"/>
      <c r="L925" s="143"/>
      <c r="M925" s="143"/>
      <c r="N925" s="143"/>
      <c r="O925" s="143"/>
      <c r="P925" s="143"/>
      <c r="Q925" s="143"/>
      <c r="R925" s="143"/>
      <c r="S925" s="143"/>
      <c r="T925" s="143"/>
      <c r="U925" s="143">
        <v>0</v>
      </c>
      <c r="V925" s="143">
        <v>0</v>
      </c>
      <c r="W925" s="143"/>
      <c r="X925" s="143"/>
      <c r="Y925" s="143"/>
      <c r="Z925" s="143"/>
      <c r="AA925" s="143"/>
      <c r="AB925" s="143"/>
      <c r="AC925" s="143"/>
      <c r="AD925" s="143"/>
      <c r="AE925" s="143"/>
      <c r="AF925" s="143"/>
      <c r="AG925" s="143"/>
      <c r="AH925" s="143">
        <v>0</v>
      </c>
      <c r="AI925" s="143">
        <v>0</v>
      </c>
      <c r="AJ925" s="143"/>
      <c r="AK925" s="143"/>
      <c r="AL925" s="143"/>
      <c r="AM925" s="143"/>
      <c r="AN925" s="143"/>
      <c r="AO925" s="143"/>
      <c r="AP925" s="143"/>
      <c r="AQ925" s="143"/>
      <c r="AR925" s="143"/>
      <c r="AS925" s="143"/>
      <c r="AT925" s="143"/>
      <c r="AU925" s="143">
        <v>0</v>
      </c>
      <c r="AV925" s="143">
        <v>0</v>
      </c>
      <c r="AW925" s="143">
        <f t="shared" si="219"/>
        <v>0</v>
      </c>
    </row>
    <row r="926" spans="1:49" s="144" customFormat="1">
      <c r="A926" s="44" t="s">
        <v>1676</v>
      </c>
      <c r="B926" s="45" t="s">
        <v>1136</v>
      </c>
      <c r="C926" s="45" t="s">
        <v>1549</v>
      </c>
      <c r="D926" s="452" t="s">
        <v>2912</v>
      </c>
      <c r="E926" s="140" t="s">
        <v>851</v>
      </c>
      <c r="F926" s="141" t="s">
        <v>110</v>
      </c>
      <c r="G926" s="468" t="s">
        <v>3070</v>
      </c>
      <c r="H926" s="50" t="s">
        <v>2346</v>
      </c>
      <c r="I926" s="142" t="s">
        <v>1290</v>
      </c>
      <c r="J926" s="143"/>
      <c r="K926" s="143"/>
      <c r="L926" s="143"/>
      <c r="M926" s="143"/>
      <c r="N926" s="143"/>
      <c r="O926" s="143"/>
      <c r="P926" s="143"/>
      <c r="Q926" s="143"/>
      <c r="R926" s="143"/>
      <c r="S926" s="143"/>
      <c r="T926" s="143"/>
      <c r="U926" s="143">
        <v>0</v>
      </c>
      <c r="V926" s="143">
        <v>0</v>
      </c>
      <c r="W926" s="143"/>
      <c r="X926" s="143"/>
      <c r="Y926" s="143"/>
      <c r="Z926" s="143"/>
      <c r="AA926" s="143"/>
      <c r="AB926" s="143"/>
      <c r="AC926" s="143"/>
      <c r="AD926" s="143"/>
      <c r="AE926" s="143"/>
      <c r="AF926" s="143"/>
      <c r="AG926" s="143"/>
      <c r="AH926" s="143">
        <v>0</v>
      </c>
      <c r="AI926" s="143">
        <v>0</v>
      </c>
      <c r="AJ926" s="143"/>
      <c r="AK926" s="143"/>
      <c r="AL926" s="143"/>
      <c r="AM926" s="143"/>
      <c r="AN926" s="143"/>
      <c r="AO926" s="143"/>
      <c r="AP926" s="143"/>
      <c r="AQ926" s="143"/>
      <c r="AR926" s="143"/>
      <c r="AS926" s="143"/>
      <c r="AT926" s="143"/>
      <c r="AU926" s="143">
        <v>0</v>
      </c>
      <c r="AV926" s="143">
        <v>0</v>
      </c>
      <c r="AW926" s="143">
        <f t="shared" si="219"/>
        <v>0</v>
      </c>
    </row>
    <row r="927" spans="1:49" s="144" customFormat="1">
      <c r="A927" s="44" t="s">
        <v>1676</v>
      </c>
      <c r="B927" s="45" t="s">
        <v>1136</v>
      </c>
      <c r="C927" s="45" t="s">
        <v>1549</v>
      </c>
      <c r="D927" s="452" t="s">
        <v>2912</v>
      </c>
      <c r="E927" s="140" t="s">
        <v>852</v>
      </c>
      <c r="F927" s="141" t="s">
        <v>111</v>
      </c>
      <c r="G927" s="468" t="s">
        <v>3070</v>
      </c>
      <c r="H927" s="50" t="s">
        <v>2346</v>
      </c>
      <c r="I927" s="142" t="s">
        <v>1733</v>
      </c>
      <c r="J927" s="143"/>
      <c r="K927" s="143"/>
      <c r="L927" s="143"/>
      <c r="M927" s="143"/>
      <c r="N927" s="143"/>
      <c r="O927" s="143"/>
      <c r="P927" s="143"/>
      <c r="Q927" s="143"/>
      <c r="R927" s="143"/>
      <c r="S927" s="143"/>
      <c r="T927" s="143"/>
      <c r="U927" s="143">
        <v>0</v>
      </c>
      <c r="V927" s="143">
        <v>0</v>
      </c>
      <c r="W927" s="143"/>
      <c r="X927" s="143"/>
      <c r="Y927" s="143"/>
      <c r="Z927" s="143"/>
      <c r="AA927" s="143"/>
      <c r="AB927" s="143"/>
      <c r="AC927" s="143"/>
      <c r="AD927" s="143"/>
      <c r="AE927" s="143"/>
      <c r="AF927" s="143"/>
      <c r="AG927" s="143"/>
      <c r="AH927" s="143">
        <v>0</v>
      </c>
      <c r="AI927" s="143">
        <v>0</v>
      </c>
      <c r="AJ927" s="143"/>
      <c r="AK927" s="143"/>
      <c r="AL927" s="143"/>
      <c r="AM927" s="143"/>
      <c r="AN927" s="143"/>
      <c r="AO927" s="143"/>
      <c r="AP927" s="143"/>
      <c r="AQ927" s="143"/>
      <c r="AR927" s="143"/>
      <c r="AS927" s="143"/>
      <c r="AT927" s="143"/>
      <c r="AU927" s="143">
        <v>0</v>
      </c>
      <c r="AV927" s="143">
        <v>0</v>
      </c>
      <c r="AW927" s="143">
        <f t="shared" si="219"/>
        <v>0</v>
      </c>
    </row>
    <row r="928" spans="1:49" s="144" customFormat="1">
      <c r="A928" s="44" t="s">
        <v>1676</v>
      </c>
      <c r="B928" s="45" t="s">
        <v>1136</v>
      </c>
      <c r="C928" s="45" t="s">
        <v>1549</v>
      </c>
      <c r="D928" s="452" t="s">
        <v>2912</v>
      </c>
      <c r="E928" s="140" t="s">
        <v>853</v>
      </c>
      <c r="F928" s="141" t="s">
        <v>112</v>
      </c>
      <c r="G928" s="468" t="s">
        <v>3070</v>
      </c>
      <c r="H928" s="50" t="s">
        <v>2346</v>
      </c>
      <c r="I928" s="142" t="s">
        <v>1734</v>
      </c>
      <c r="J928" s="143"/>
      <c r="K928" s="143"/>
      <c r="L928" s="143"/>
      <c r="M928" s="143"/>
      <c r="N928" s="143"/>
      <c r="O928" s="143"/>
      <c r="P928" s="143"/>
      <c r="Q928" s="143"/>
      <c r="R928" s="143"/>
      <c r="S928" s="143"/>
      <c r="T928" s="143"/>
      <c r="U928" s="143">
        <v>0</v>
      </c>
      <c r="V928" s="143">
        <v>0</v>
      </c>
      <c r="W928" s="143"/>
      <c r="X928" s="143"/>
      <c r="Y928" s="143"/>
      <c r="Z928" s="143"/>
      <c r="AA928" s="143"/>
      <c r="AB928" s="143"/>
      <c r="AC928" s="143"/>
      <c r="AD928" s="143"/>
      <c r="AE928" s="143"/>
      <c r="AF928" s="143"/>
      <c r="AG928" s="143"/>
      <c r="AH928" s="143">
        <v>0</v>
      </c>
      <c r="AI928" s="143">
        <v>0</v>
      </c>
      <c r="AJ928" s="143"/>
      <c r="AK928" s="143"/>
      <c r="AL928" s="143"/>
      <c r="AM928" s="143"/>
      <c r="AN928" s="143"/>
      <c r="AO928" s="143"/>
      <c r="AP928" s="143"/>
      <c r="AQ928" s="143"/>
      <c r="AR928" s="143"/>
      <c r="AS928" s="143"/>
      <c r="AT928" s="143"/>
      <c r="AU928" s="143">
        <v>0</v>
      </c>
      <c r="AV928" s="143">
        <v>0</v>
      </c>
      <c r="AW928" s="143">
        <f t="shared" si="219"/>
        <v>0</v>
      </c>
    </row>
    <row r="929" spans="1:49" s="144" customFormat="1">
      <c r="A929" s="44" t="s">
        <v>1676</v>
      </c>
      <c r="B929" s="45" t="s">
        <v>1136</v>
      </c>
      <c r="C929" s="45" t="s">
        <v>1549</v>
      </c>
      <c r="D929" s="452" t="s">
        <v>2912</v>
      </c>
      <c r="E929" s="140" t="s">
        <v>854</v>
      </c>
      <c r="F929" s="141" t="s">
        <v>113</v>
      </c>
      <c r="G929" s="468" t="s">
        <v>3070</v>
      </c>
      <c r="H929" s="50" t="s">
        <v>2346</v>
      </c>
      <c r="I929" s="142" t="s">
        <v>1735</v>
      </c>
      <c r="J929" s="143"/>
      <c r="K929" s="143"/>
      <c r="L929" s="143"/>
      <c r="M929" s="143"/>
      <c r="N929" s="143"/>
      <c r="O929" s="143"/>
      <c r="P929" s="143"/>
      <c r="Q929" s="143"/>
      <c r="R929" s="143"/>
      <c r="S929" s="143"/>
      <c r="T929" s="143"/>
      <c r="U929" s="143">
        <v>0</v>
      </c>
      <c r="V929" s="143">
        <v>0</v>
      </c>
      <c r="W929" s="143"/>
      <c r="X929" s="143"/>
      <c r="Y929" s="143"/>
      <c r="Z929" s="143"/>
      <c r="AA929" s="143"/>
      <c r="AB929" s="143"/>
      <c r="AC929" s="143"/>
      <c r="AD929" s="143"/>
      <c r="AE929" s="143"/>
      <c r="AF929" s="143"/>
      <c r="AG929" s="143"/>
      <c r="AH929" s="143">
        <v>0</v>
      </c>
      <c r="AI929" s="143">
        <v>0</v>
      </c>
      <c r="AJ929" s="143"/>
      <c r="AK929" s="143"/>
      <c r="AL929" s="143"/>
      <c r="AM929" s="143"/>
      <c r="AN929" s="143"/>
      <c r="AO929" s="143"/>
      <c r="AP929" s="143"/>
      <c r="AQ929" s="143"/>
      <c r="AR929" s="143"/>
      <c r="AS929" s="143"/>
      <c r="AT929" s="143"/>
      <c r="AU929" s="143">
        <v>0</v>
      </c>
      <c r="AV929" s="143">
        <v>0</v>
      </c>
      <c r="AW929" s="143">
        <f t="shared" si="219"/>
        <v>0</v>
      </c>
    </row>
    <row r="930" spans="1:49" s="72" customFormat="1">
      <c r="A930" s="44" t="s">
        <v>1676</v>
      </c>
      <c r="B930" s="45" t="s">
        <v>1136</v>
      </c>
      <c r="C930" s="45" t="s">
        <v>1549</v>
      </c>
      <c r="D930" s="452" t="s">
        <v>2912</v>
      </c>
      <c r="E930" s="213" t="s">
        <v>773</v>
      </c>
      <c r="F930" s="65"/>
      <c r="G930" s="65"/>
      <c r="H930" s="65"/>
      <c r="I930" s="1" t="s">
        <v>1362</v>
      </c>
      <c r="J930" s="9">
        <f>SUM(J931)</f>
        <v>0</v>
      </c>
      <c r="K930" s="9">
        <f t="shared" ref="K930:AT930" si="222">SUM(K931)</f>
        <v>0</v>
      </c>
      <c r="L930" s="9">
        <f t="shared" si="222"/>
        <v>0</v>
      </c>
      <c r="M930" s="9">
        <f t="shared" si="222"/>
        <v>0</v>
      </c>
      <c r="N930" s="9">
        <f t="shared" si="222"/>
        <v>0</v>
      </c>
      <c r="O930" s="9">
        <f t="shared" si="222"/>
        <v>0</v>
      </c>
      <c r="P930" s="9">
        <f t="shared" si="222"/>
        <v>0</v>
      </c>
      <c r="Q930" s="9">
        <f t="shared" si="222"/>
        <v>0</v>
      </c>
      <c r="R930" s="9">
        <f t="shared" si="222"/>
        <v>0</v>
      </c>
      <c r="S930" s="9">
        <f t="shared" si="222"/>
        <v>0</v>
      </c>
      <c r="T930" s="9">
        <f t="shared" si="222"/>
        <v>0</v>
      </c>
      <c r="U930" s="9">
        <v>0</v>
      </c>
      <c r="V930" s="9">
        <v>0</v>
      </c>
      <c r="W930" s="9">
        <f>SUM(W931)</f>
        <v>0</v>
      </c>
      <c r="X930" s="9">
        <f t="shared" si="222"/>
        <v>0</v>
      </c>
      <c r="Y930" s="9">
        <f t="shared" si="222"/>
        <v>0</v>
      </c>
      <c r="Z930" s="9">
        <f t="shared" si="222"/>
        <v>0</v>
      </c>
      <c r="AA930" s="9">
        <f t="shared" si="222"/>
        <v>0</v>
      </c>
      <c r="AB930" s="9">
        <f t="shared" si="222"/>
        <v>0</v>
      </c>
      <c r="AC930" s="9">
        <f t="shared" si="222"/>
        <v>0</v>
      </c>
      <c r="AD930" s="9">
        <f t="shared" si="222"/>
        <v>0</v>
      </c>
      <c r="AE930" s="9">
        <f t="shared" si="222"/>
        <v>0</v>
      </c>
      <c r="AF930" s="9">
        <f t="shared" si="222"/>
        <v>0</v>
      </c>
      <c r="AG930" s="9">
        <f t="shared" si="222"/>
        <v>0</v>
      </c>
      <c r="AH930" s="9">
        <v>0</v>
      </c>
      <c r="AI930" s="9">
        <v>0</v>
      </c>
      <c r="AJ930" s="9">
        <f>SUM(AJ931)</f>
        <v>0</v>
      </c>
      <c r="AK930" s="9">
        <f t="shared" si="222"/>
        <v>0</v>
      </c>
      <c r="AL930" s="9">
        <f t="shared" si="222"/>
        <v>0</v>
      </c>
      <c r="AM930" s="9">
        <f t="shared" si="222"/>
        <v>0</v>
      </c>
      <c r="AN930" s="9">
        <f t="shared" si="222"/>
        <v>0</v>
      </c>
      <c r="AO930" s="9">
        <f t="shared" si="222"/>
        <v>0</v>
      </c>
      <c r="AP930" s="9">
        <f t="shared" si="222"/>
        <v>0</v>
      </c>
      <c r="AQ930" s="9">
        <f t="shared" si="222"/>
        <v>0</v>
      </c>
      <c r="AR930" s="9">
        <f t="shared" si="222"/>
        <v>0</v>
      </c>
      <c r="AS930" s="9">
        <f t="shared" si="222"/>
        <v>0</v>
      </c>
      <c r="AT930" s="9">
        <f t="shared" si="222"/>
        <v>0</v>
      </c>
      <c r="AU930" s="9">
        <v>0</v>
      </c>
      <c r="AV930" s="9">
        <v>0</v>
      </c>
      <c r="AW930" s="9">
        <f t="shared" si="219"/>
        <v>0</v>
      </c>
    </row>
    <row r="931" spans="1:49" s="72" customFormat="1">
      <c r="A931" s="44" t="s">
        <v>1676</v>
      </c>
      <c r="B931" s="45" t="s">
        <v>1136</v>
      </c>
      <c r="C931" s="45" t="s">
        <v>1549</v>
      </c>
      <c r="D931" s="452" t="s">
        <v>2912</v>
      </c>
      <c r="E931" s="367" t="s">
        <v>785</v>
      </c>
      <c r="F931" s="50"/>
      <c r="G931" s="468" t="s">
        <v>3070</v>
      </c>
      <c r="H931" s="50" t="s">
        <v>2346</v>
      </c>
      <c r="I931" s="42" t="s">
        <v>1363</v>
      </c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>
        <v>0</v>
      </c>
      <c r="V931" s="15">
        <v>0</v>
      </c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>
        <v>0</v>
      </c>
      <c r="AI931" s="15">
        <v>0</v>
      </c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>
        <v>0</v>
      </c>
      <c r="AV931" s="15">
        <v>0</v>
      </c>
      <c r="AW931" s="15">
        <f t="shared" si="219"/>
        <v>0</v>
      </c>
    </row>
    <row r="932" spans="1:49" s="72" customFormat="1">
      <c r="A932" s="44" t="s">
        <v>1676</v>
      </c>
      <c r="B932" s="45" t="s">
        <v>1136</v>
      </c>
      <c r="C932" s="45" t="s">
        <v>1549</v>
      </c>
      <c r="D932" s="452" t="s">
        <v>2912</v>
      </c>
      <c r="E932" s="213" t="s">
        <v>1364</v>
      </c>
      <c r="F932" s="65"/>
      <c r="G932" s="65"/>
      <c r="H932" s="65"/>
      <c r="I932" s="1" t="s">
        <v>2104</v>
      </c>
      <c r="J932" s="9">
        <f>SUM(J933:J942)</f>
        <v>0</v>
      </c>
      <c r="K932" s="9">
        <f t="shared" ref="K932:AT932" si="223">SUM(K933:K942)</f>
        <v>0</v>
      </c>
      <c r="L932" s="9">
        <f t="shared" si="223"/>
        <v>0</v>
      </c>
      <c r="M932" s="9">
        <f t="shared" si="223"/>
        <v>0</v>
      </c>
      <c r="N932" s="9">
        <f t="shared" si="223"/>
        <v>0</v>
      </c>
      <c r="O932" s="9">
        <f t="shared" si="223"/>
        <v>0</v>
      </c>
      <c r="P932" s="9">
        <f t="shared" si="223"/>
        <v>0</v>
      </c>
      <c r="Q932" s="9">
        <f t="shared" si="223"/>
        <v>0</v>
      </c>
      <c r="R932" s="9">
        <f t="shared" si="223"/>
        <v>0</v>
      </c>
      <c r="S932" s="9">
        <f t="shared" si="223"/>
        <v>0</v>
      </c>
      <c r="T932" s="9">
        <f t="shared" si="223"/>
        <v>0</v>
      </c>
      <c r="U932" s="9">
        <v>0</v>
      </c>
      <c r="V932" s="9">
        <v>0</v>
      </c>
      <c r="W932" s="9">
        <f>SUM(W933:W942)</f>
        <v>0</v>
      </c>
      <c r="X932" s="9">
        <f t="shared" si="223"/>
        <v>0</v>
      </c>
      <c r="Y932" s="9">
        <f t="shared" si="223"/>
        <v>0</v>
      </c>
      <c r="Z932" s="9">
        <f t="shared" si="223"/>
        <v>0</v>
      </c>
      <c r="AA932" s="9">
        <f t="shared" si="223"/>
        <v>0</v>
      </c>
      <c r="AB932" s="9">
        <f t="shared" si="223"/>
        <v>0</v>
      </c>
      <c r="AC932" s="9">
        <f t="shared" si="223"/>
        <v>0</v>
      </c>
      <c r="AD932" s="9">
        <f t="shared" si="223"/>
        <v>0</v>
      </c>
      <c r="AE932" s="9">
        <f t="shared" si="223"/>
        <v>0</v>
      </c>
      <c r="AF932" s="9">
        <f t="shared" si="223"/>
        <v>0</v>
      </c>
      <c r="AG932" s="9">
        <f t="shared" si="223"/>
        <v>0</v>
      </c>
      <c r="AH932" s="9">
        <v>0</v>
      </c>
      <c r="AI932" s="9">
        <v>0</v>
      </c>
      <c r="AJ932" s="9">
        <f>SUM(AJ933:AJ942)</f>
        <v>0</v>
      </c>
      <c r="AK932" s="9">
        <f t="shared" si="223"/>
        <v>0</v>
      </c>
      <c r="AL932" s="9">
        <f t="shared" si="223"/>
        <v>0</v>
      </c>
      <c r="AM932" s="9">
        <f t="shared" si="223"/>
        <v>0</v>
      </c>
      <c r="AN932" s="9">
        <f t="shared" si="223"/>
        <v>0</v>
      </c>
      <c r="AO932" s="9">
        <f t="shared" si="223"/>
        <v>0</v>
      </c>
      <c r="AP932" s="9">
        <f t="shared" si="223"/>
        <v>0</v>
      </c>
      <c r="AQ932" s="9">
        <f t="shared" si="223"/>
        <v>0</v>
      </c>
      <c r="AR932" s="9">
        <f t="shared" si="223"/>
        <v>0</v>
      </c>
      <c r="AS932" s="9">
        <f t="shared" si="223"/>
        <v>0</v>
      </c>
      <c r="AT932" s="9">
        <f t="shared" si="223"/>
        <v>0</v>
      </c>
      <c r="AU932" s="9">
        <v>0</v>
      </c>
      <c r="AV932" s="9">
        <v>0</v>
      </c>
      <c r="AW932" s="9">
        <f t="shared" si="219"/>
        <v>0</v>
      </c>
    </row>
    <row r="933" spans="1:49" s="72" customFormat="1">
      <c r="A933" s="44" t="s">
        <v>1676</v>
      </c>
      <c r="B933" s="45" t="s">
        <v>1136</v>
      </c>
      <c r="C933" s="45" t="s">
        <v>1549</v>
      </c>
      <c r="D933" s="452" t="s">
        <v>2912</v>
      </c>
      <c r="E933" s="367" t="s">
        <v>786</v>
      </c>
      <c r="F933" s="50"/>
      <c r="G933" s="468" t="s">
        <v>3070</v>
      </c>
      <c r="H933" s="50" t="s">
        <v>2346</v>
      </c>
      <c r="I933" s="42" t="s">
        <v>1191</v>
      </c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>
        <v>0</v>
      </c>
      <c r="V933" s="15">
        <v>0</v>
      </c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>
        <v>0</v>
      </c>
      <c r="AI933" s="15">
        <v>0</v>
      </c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>
        <v>0</v>
      </c>
      <c r="AV933" s="15">
        <v>0</v>
      </c>
      <c r="AW933" s="15">
        <f t="shared" si="219"/>
        <v>0</v>
      </c>
    </row>
    <row r="934" spans="1:49" s="72" customFormat="1">
      <c r="A934" s="44" t="s">
        <v>1676</v>
      </c>
      <c r="B934" s="45" t="s">
        <v>1136</v>
      </c>
      <c r="C934" s="45" t="s">
        <v>1549</v>
      </c>
      <c r="D934" s="452" t="s">
        <v>2912</v>
      </c>
      <c r="E934" s="367" t="s">
        <v>1528</v>
      </c>
      <c r="F934" s="50"/>
      <c r="G934" s="468" t="s">
        <v>3070</v>
      </c>
      <c r="H934" s="50" t="s">
        <v>2346</v>
      </c>
      <c r="I934" s="42" t="s">
        <v>989</v>
      </c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>
        <v>0</v>
      </c>
      <c r="V934" s="15">
        <v>0</v>
      </c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>
        <v>0</v>
      </c>
      <c r="AI934" s="15">
        <v>0</v>
      </c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>
        <v>0</v>
      </c>
      <c r="AV934" s="15">
        <v>0</v>
      </c>
      <c r="AW934" s="15">
        <f t="shared" si="219"/>
        <v>0</v>
      </c>
    </row>
    <row r="935" spans="1:49" s="72" customFormat="1">
      <c r="A935" s="44" t="s">
        <v>1676</v>
      </c>
      <c r="B935" s="45" t="s">
        <v>1136</v>
      </c>
      <c r="C935" s="45" t="s">
        <v>1549</v>
      </c>
      <c r="D935" s="452" t="s">
        <v>2912</v>
      </c>
      <c r="E935" s="367" t="s">
        <v>1679</v>
      </c>
      <c r="F935" s="50"/>
      <c r="G935" s="468" t="s">
        <v>3070</v>
      </c>
      <c r="H935" s="50" t="s">
        <v>2346</v>
      </c>
      <c r="I935" s="42" t="s">
        <v>1048</v>
      </c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>
        <v>0</v>
      </c>
      <c r="V935" s="15">
        <v>0</v>
      </c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>
        <v>0</v>
      </c>
      <c r="AI935" s="15">
        <v>0</v>
      </c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>
        <v>0</v>
      </c>
      <c r="AV935" s="15">
        <v>0</v>
      </c>
      <c r="AW935" s="15">
        <f t="shared" si="219"/>
        <v>0</v>
      </c>
    </row>
    <row r="936" spans="1:49" s="72" customFormat="1">
      <c r="A936" s="44" t="s">
        <v>1676</v>
      </c>
      <c r="B936" s="45" t="s">
        <v>1136</v>
      </c>
      <c r="C936" s="45" t="s">
        <v>1549</v>
      </c>
      <c r="D936" s="452" t="s">
        <v>2912</v>
      </c>
      <c r="E936" s="367" t="s">
        <v>787</v>
      </c>
      <c r="F936" s="50"/>
      <c r="G936" s="468" t="s">
        <v>3070</v>
      </c>
      <c r="H936" s="50" t="s">
        <v>2346</v>
      </c>
      <c r="I936" s="42" t="s">
        <v>2078</v>
      </c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>
        <v>0</v>
      </c>
      <c r="V936" s="15">
        <v>0</v>
      </c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>
        <v>0</v>
      </c>
      <c r="AI936" s="15">
        <v>0</v>
      </c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>
        <v>0</v>
      </c>
      <c r="AV936" s="15">
        <v>0</v>
      </c>
      <c r="AW936" s="15">
        <f t="shared" si="219"/>
        <v>0</v>
      </c>
    </row>
    <row r="937" spans="1:49" s="72" customFormat="1">
      <c r="A937" s="44" t="s">
        <v>1676</v>
      </c>
      <c r="B937" s="45" t="s">
        <v>1136</v>
      </c>
      <c r="C937" s="45" t="s">
        <v>1549</v>
      </c>
      <c r="D937" s="452" t="s">
        <v>2912</v>
      </c>
      <c r="E937" s="367" t="s">
        <v>1116</v>
      </c>
      <c r="F937" s="50"/>
      <c r="G937" s="468" t="s">
        <v>3070</v>
      </c>
      <c r="H937" s="50" t="s">
        <v>2346</v>
      </c>
      <c r="I937" s="42" t="s">
        <v>1487</v>
      </c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>
        <v>0</v>
      </c>
      <c r="V937" s="15">
        <v>0</v>
      </c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>
        <v>0</v>
      </c>
      <c r="AI937" s="15">
        <v>0</v>
      </c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>
        <v>0</v>
      </c>
      <c r="AV937" s="15">
        <v>0</v>
      </c>
      <c r="AW937" s="15">
        <f t="shared" si="219"/>
        <v>0</v>
      </c>
    </row>
    <row r="938" spans="1:49" s="72" customFormat="1">
      <c r="A938" s="44" t="s">
        <v>1676</v>
      </c>
      <c r="B938" s="45" t="s">
        <v>1136</v>
      </c>
      <c r="C938" s="45" t="s">
        <v>1549</v>
      </c>
      <c r="D938" s="452" t="s">
        <v>2912</v>
      </c>
      <c r="E938" s="367" t="s">
        <v>1703</v>
      </c>
      <c r="F938" s="50"/>
      <c r="G938" s="468" t="s">
        <v>3070</v>
      </c>
      <c r="H938" s="50" t="s">
        <v>2346</v>
      </c>
      <c r="I938" s="42" t="s">
        <v>1047</v>
      </c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>
        <v>0</v>
      </c>
      <c r="V938" s="15">
        <v>0</v>
      </c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>
        <v>0</v>
      </c>
      <c r="AI938" s="15">
        <v>0</v>
      </c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>
        <v>0</v>
      </c>
      <c r="AV938" s="15">
        <v>0</v>
      </c>
      <c r="AW938" s="15">
        <f t="shared" si="219"/>
        <v>0</v>
      </c>
    </row>
    <row r="939" spans="1:49" s="72" customFormat="1">
      <c r="A939" s="44" t="s">
        <v>1676</v>
      </c>
      <c r="B939" s="45" t="s">
        <v>1136</v>
      </c>
      <c r="C939" s="45" t="s">
        <v>1549</v>
      </c>
      <c r="D939" s="452" t="s">
        <v>2912</v>
      </c>
      <c r="E939" s="367" t="s">
        <v>826</v>
      </c>
      <c r="F939" s="50"/>
      <c r="G939" s="468" t="s">
        <v>3070</v>
      </c>
      <c r="H939" s="50" t="s">
        <v>2346</v>
      </c>
      <c r="I939" s="42" t="s">
        <v>935</v>
      </c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>
        <v>0</v>
      </c>
      <c r="V939" s="15">
        <v>0</v>
      </c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>
        <v>0</v>
      </c>
      <c r="AI939" s="15">
        <v>0</v>
      </c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>
        <v>0</v>
      </c>
      <c r="AV939" s="15">
        <v>0</v>
      </c>
      <c r="AW939" s="15">
        <f t="shared" si="219"/>
        <v>0</v>
      </c>
    </row>
    <row r="940" spans="1:49" s="72" customFormat="1">
      <c r="A940" s="44" t="s">
        <v>1676</v>
      </c>
      <c r="B940" s="45" t="s">
        <v>1136</v>
      </c>
      <c r="C940" s="45" t="s">
        <v>1549</v>
      </c>
      <c r="D940" s="452" t="s">
        <v>2912</v>
      </c>
      <c r="E940" s="367" t="s">
        <v>1115</v>
      </c>
      <c r="F940" s="50"/>
      <c r="G940" s="468" t="s">
        <v>3070</v>
      </c>
      <c r="H940" s="50" t="s">
        <v>2346</v>
      </c>
      <c r="I940" s="42" t="s">
        <v>990</v>
      </c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>
        <v>0</v>
      </c>
      <c r="V940" s="15">
        <v>0</v>
      </c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>
        <v>0</v>
      </c>
      <c r="AI940" s="15">
        <v>0</v>
      </c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>
        <v>0</v>
      </c>
      <c r="AV940" s="15">
        <v>0</v>
      </c>
      <c r="AW940" s="15">
        <f t="shared" si="219"/>
        <v>0</v>
      </c>
    </row>
    <row r="941" spans="1:49" s="72" customFormat="1">
      <c r="A941" s="44" t="s">
        <v>1676</v>
      </c>
      <c r="B941" s="45" t="s">
        <v>1136</v>
      </c>
      <c r="C941" s="45" t="s">
        <v>1549</v>
      </c>
      <c r="D941" s="452" t="s">
        <v>2912</v>
      </c>
      <c r="E941" s="367" t="s">
        <v>1677</v>
      </c>
      <c r="F941" s="50"/>
      <c r="G941" s="468" t="s">
        <v>3070</v>
      </c>
      <c r="H941" s="50" t="s">
        <v>2346</v>
      </c>
      <c r="I941" s="42" t="s">
        <v>1688</v>
      </c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>
        <v>0</v>
      </c>
      <c r="V941" s="15">
        <v>0</v>
      </c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>
        <v>0</v>
      </c>
      <c r="AI941" s="15">
        <v>0</v>
      </c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>
        <v>0</v>
      </c>
      <c r="AV941" s="15">
        <v>0</v>
      </c>
      <c r="AW941" s="15">
        <f t="shared" si="219"/>
        <v>0</v>
      </c>
    </row>
    <row r="942" spans="1:49">
      <c r="A942" s="44" t="s">
        <v>1676</v>
      </c>
      <c r="B942" s="45" t="s">
        <v>1136</v>
      </c>
      <c r="C942" s="45" t="s">
        <v>1549</v>
      </c>
      <c r="D942" s="452" t="s">
        <v>2912</v>
      </c>
      <c r="E942" s="367" t="s">
        <v>1677</v>
      </c>
      <c r="F942" s="50" t="s">
        <v>114</v>
      </c>
      <c r="G942" s="468" t="s">
        <v>3070</v>
      </c>
      <c r="H942" s="50" t="s">
        <v>2346</v>
      </c>
      <c r="I942" s="42" t="s">
        <v>25</v>
      </c>
      <c r="U942" s="15">
        <v>0</v>
      </c>
      <c r="V942" s="15">
        <v>0</v>
      </c>
      <c r="AH942" s="15">
        <v>0</v>
      </c>
      <c r="AI942" s="15">
        <v>0</v>
      </c>
      <c r="AU942" s="15">
        <v>0</v>
      </c>
      <c r="AV942" s="15">
        <v>0</v>
      </c>
      <c r="AW942" s="15">
        <f t="shared" si="219"/>
        <v>0</v>
      </c>
    </row>
    <row r="943" spans="1:49" s="52" customFormat="1">
      <c r="A943" s="41"/>
      <c r="B943" s="342"/>
      <c r="C943" s="342"/>
      <c r="D943" s="369"/>
      <c r="E943" s="213"/>
      <c r="F943" s="65"/>
      <c r="G943" s="65"/>
      <c r="H943" s="65"/>
      <c r="I943" s="49" t="s">
        <v>3</v>
      </c>
      <c r="J943" s="6">
        <f>SUM(J944)</f>
        <v>0</v>
      </c>
      <c r="K943" s="6">
        <f t="shared" ref="K943:AT944" si="224">SUM(K944)</f>
        <v>0</v>
      </c>
      <c r="L943" s="6">
        <f t="shared" si="224"/>
        <v>0</v>
      </c>
      <c r="M943" s="6">
        <f t="shared" si="224"/>
        <v>0</v>
      </c>
      <c r="N943" s="6">
        <f t="shared" si="224"/>
        <v>0</v>
      </c>
      <c r="O943" s="6">
        <f t="shared" si="224"/>
        <v>0</v>
      </c>
      <c r="P943" s="6">
        <f t="shared" si="224"/>
        <v>0</v>
      </c>
      <c r="Q943" s="6">
        <f t="shared" si="224"/>
        <v>0</v>
      </c>
      <c r="R943" s="6">
        <f t="shared" si="224"/>
        <v>0</v>
      </c>
      <c r="S943" s="6">
        <f t="shared" si="224"/>
        <v>0</v>
      </c>
      <c r="T943" s="6">
        <f t="shared" si="224"/>
        <v>0</v>
      </c>
      <c r="U943" s="6">
        <v>0</v>
      </c>
      <c r="V943" s="6">
        <v>0</v>
      </c>
      <c r="W943" s="6">
        <f>SUM(W944)</f>
        <v>0</v>
      </c>
      <c r="X943" s="6">
        <f t="shared" si="224"/>
        <v>0</v>
      </c>
      <c r="Y943" s="6">
        <f t="shared" si="224"/>
        <v>0</v>
      </c>
      <c r="Z943" s="6">
        <f t="shared" si="224"/>
        <v>0</v>
      </c>
      <c r="AA943" s="6">
        <f t="shared" si="224"/>
        <v>0</v>
      </c>
      <c r="AB943" s="6">
        <f t="shared" si="224"/>
        <v>0</v>
      </c>
      <c r="AC943" s="6">
        <f t="shared" si="224"/>
        <v>0</v>
      </c>
      <c r="AD943" s="6">
        <f t="shared" si="224"/>
        <v>0</v>
      </c>
      <c r="AE943" s="6">
        <f t="shared" si="224"/>
        <v>0</v>
      </c>
      <c r="AF943" s="6">
        <f t="shared" si="224"/>
        <v>0</v>
      </c>
      <c r="AG943" s="6">
        <f t="shared" si="224"/>
        <v>0</v>
      </c>
      <c r="AH943" s="6">
        <v>0</v>
      </c>
      <c r="AI943" s="6">
        <v>0</v>
      </c>
      <c r="AJ943" s="6">
        <f>SUM(AJ944)</f>
        <v>0</v>
      </c>
      <c r="AK943" s="6">
        <f t="shared" si="224"/>
        <v>0</v>
      </c>
      <c r="AL943" s="6">
        <f t="shared" si="224"/>
        <v>0</v>
      </c>
      <c r="AM943" s="6">
        <f t="shared" si="224"/>
        <v>0</v>
      </c>
      <c r="AN943" s="6">
        <f t="shared" si="224"/>
        <v>0</v>
      </c>
      <c r="AO943" s="6">
        <f t="shared" si="224"/>
        <v>0</v>
      </c>
      <c r="AP943" s="6">
        <f t="shared" si="224"/>
        <v>0</v>
      </c>
      <c r="AQ943" s="6">
        <f t="shared" si="224"/>
        <v>0</v>
      </c>
      <c r="AR943" s="6">
        <f t="shared" si="224"/>
        <v>0</v>
      </c>
      <c r="AS943" s="6">
        <f t="shared" si="224"/>
        <v>0</v>
      </c>
      <c r="AT943" s="6">
        <f t="shared" si="224"/>
        <v>0</v>
      </c>
      <c r="AU943" s="6">
        <v>0</v>
      </c>
      <c r="AV943" s="6">
        <v>0</v>
      </c>
      <c r="AW943" s="6">
        <f t="shared" si="219"/>
        <v>0</v>
      </c>
    </row>
    <row r="944" spans="1:49" s="52" customFormat="1">
      <c r="A944" s="44" t="s">
        <v>1676</v>
      </c>
      <c r="B944" s="45" t="s">
        <v>1136</v>
      </c>
      <c r="C944" s="45" t="s">
        <v>1549</v>
      </c>
      <c r="D944" s="452" t="s">
        <v>2912</v>
      </c>
      <c r="E944" s="213" t="s">
        <v>833</v>
      </c>
      <c r="F944" s="65"/>
      <c r="G944" s="65"/>
      <c r="H944" s="65"/>
      <c r="I944" s="53" t="s">
        <v>1</v>
      </c>
      <c r="J944" s="200">
        <f>SUM(J945)</f>
        <v>0</v>
      </c>
      <c r="K944" s="200">
        <f t="shared" si="224"/>
        <v>0</v>
      </c>
      <c r="L944" s="200">
        <f t="shared" si="224"/>
        <v>0</v>
      </c>
      <c r="M944" s="200">
        <f t="shared" si="224"/>
        <v>0</v>
      </c>
      <c r="N944" s="200">
        <f t="shared" si="224"/>
        <v>0</v>
      </c>
      <c r="O944" s="200">
        <f t="shared" si="224"/>
        <v>0</v>
      </c>
      <c r="P944" s="200">
        <f t="shared" si="224"/>
        <v>0</v>
      </c>
      <c r="Q944" s="200">
        <f t="shared" si="224"/>
        <v>0</v>
      </c>
      <c r="R944" s="200">
        <f t="shared" si="224"/>
        <v>0</v>
      </c>
      <c r="S944" s="200">
        <f t="shared" si="224"/>
        <v>0</v>
      </c>
      <c r="T944" s="200">
        <f t="shared" si="224"/>
        <v>0</v>
      </c>
      <c r="U944" s="200">
        <v>0</v>
      </c>
      <c r="V944" s="200">
        <v>0</v>
      </c>
      <c r="W944" s="200">
        <f>SUM(W945)</f>
        <v>0</v>
      </c>
      <c r="X944" s="200">
        <f t="shared" si="224"/>
        <v>0</v>
      </c>
      <c r="Y944" s="200">
        <f t="shared" si="224"/>
        <v>0</v>
      </c>
      <c r="Z944" s="200">
        <f t="shared" si="224"/>
        <v>0</v>
      </c>
      <c r="AA944" s="200">
        <f t="shared" si="224"/>
        <v>0</v>
      </c>
      <c r="AB944" s="200">
        <f t="shared" si="224"/>
        <v>0</v>
      </c>
      <c r="AC944" s="200">
        <f t="shared" si="224"/>
        <v>0</v>
      </c>
      <c r="AD944" s="200">
        <f t="shared" si="224"/>
        <v>0</v>
      </c>
      <c r="AE944" s="200">
        <f t="shared" si="224"/>
        <v>0</v>
      </c>
      <c r="AF944" s="200">
        <f t="shared" si="224"/>
        <v>0</v>
      </c>
      <c r="AG944" s="200">
        <f t="shared" si="224"/>
        <v>0</v>
      </c>
      <c r="AH944" s="200">
        <v>0</v>
      </c>
      <c r="AI944" s="200">
        <v>0</v>
      </c>
      <c r="AJ944" s="200">
        <f>SUM(AJ945)</f>
        <v>0</v>
      </c>
      <c r="AK944" s="200">
        <f t="shared" si="224"/>
        <v>0</v>
      </c>
      <c r="AL944" s="200">
        <f t="shared" si="224"/>
        <v>0</v>
      </c>
      <c r="AM944" s="200">
        <f t="shared" si="224"/>
        <v>0</v>
      </c>
      <c r="AN944" s="200">
        <f t="shared" si="224"/>
        <v>0</v>
      </c>
      <c r="AO944" s="200">
        <f t="shared" si="224"/>
        <v>0</v>
      </c>
      <c r="AP944" s="200">
        <f t="shared" si="224"/>
        <v>0</v>
      </c>
      <c r="AQ944" s="200">
        <f t="shared" si="224"/>
        <v>0</v>
      </c>
      <c r="AR944" s="200">
        <f t="shared" si="224"/>
        <v>0</v>
      </c>
      <c r="AS944" s="200">
        <f t="shared" si="224"/>
        <v>0</v>
      </c>
      <c r="AT944" s="200">
        <f t="shared" si="224"/>
        <v>0</v>
      </c>
      <c r="AU944" s="200">
        <v>0</v>
      </c>
      <c r="AV944" s="200">
        <v>0</v>
      </c>
      <c r="AW944" s="200">
        <f t="shared" si="219"/>
        <v>0</v>
      </c>
    </row>
    <row r="945" spans="1:49" s="59" customFormat="1">
      <c r="A945" s="44" t="s">
        <v>1676</v>
      </c>
      <c r="B945" s="45" t="s">
        <v>1136</v>
      </c>
      <c r="C945" s="45" t="s">
        <v>1549</v>
      </c>
      <c r="D945" s="452" t="s">
        <v>2912</v>
      </c>
      <c r="E945" s="57" t="s">
        <v>1517</v>
      </c>
      <c r="F945" s="58"/>
      <c r="G945" s="468" t="s">
        <v>3070</v>
      </c>
      <c r="H945" s="50" t="s">
        <v>2346</v>
      </c>
      <c r="I945" s="188" t="s">
        <v>2584</v>
      </c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>
        <v>0</v>
      </c>
      <c r="V945" s="13">
        <v>0</v>
      </c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>
        <v>0</v>
      </c>
      <c r="AI945" s="13">
        <v>0</v>
      </c>
      <c r="AJ945" s="13"/>
      <c r="AK945" s="13"/>
      <c r="AL945" s="13"/>
      <c r="AM945" s="13"/>
      <c r="AN945" s="13"/>
      <c r="AO945" s="13"/>
      <c r="AP945" s="13"/>
      <c r="AQ945" s="13"/>
      <c r="AR945" s="13"/>
      <c r="AS945" s="13"/>
      <c r="AT945" s="13"/>
      <c r="AU945" s="13">
        <v>0</v>
      </c>
      <c r="AV945" s="13">
        <v>0</v>
      </c>
      <c r="AW945" s="13">
        <f t="shared" si="219"/>
        <v>0</v>
      </c>
    </row>
    <row r="946" spans="1:49">
      <c r="A946" s="44"/>
      <c r="B946" s="45"/>
      <c r="C946" s="45"/>
      <c r="D946" s="45"/>
      <c r="E946" s="531"/>
      <c r="F946" s="50"/>
      <c r="G946" s="50"/>
      <c r="H946" s="50"/>
      <c r="I946" s="196" t="s">
        <v>1157</v>
      </c>
      <c r="J946" s="192">
        <f>SUM(J947)</f>
        <v>0</v>
      </c>
      <c r="K946" s="192">
        <f t="shared" ref="K946:AT947" si="225">SUM(K947)</f>
        <v>0</v>
      </c>
      <c r="L946" s="192">
        <f t="shared" si="225"/>
        <v>0</v>
      </c>
      <c r="M946" s="192">
        <f t="shared" si="225"/>
        <v>0</v>
      </c>
      <c r="N946" s="192">
        <f t="shared" si="225"/>
        <v>0</v>
      </c>
      <c r="O946" s="192">
        <f t="shared" si="225"/>
        <v>0</v>
      </c>
      <c r="P946" s="192">
        <f t="shared" si="225"/>
        <v>0</v>
      </c>
      <c r="Q946" s="192">
        <f t="shared" si="225"/>
        <v>0</v>
      </c>
      <c r="R946" s="192">
        <f t="shared" si="225"/>
        <v>0</v>
      </c>
      <c r="S946" s="192">
        <f t="shared" si="225"/>
        <v>0</v>
      </c>
      <c r="T946" s="192">
        <f t="shared" si="225"/>
        <v>0</v>
      </c>
      <c r="U946" s="192">
        <v>0</v>
      </c>
      <c r="V946" s="192">
        <v>0</v>
      </c>
      <c r="W946" s="192">
        <f>SUM(W947)</f>
        <v>0</v>
      </c>
      <c r="X946" s="192">
        <f t="shared" si="225"/>
        <v>0</v>
      </c>
      <c r="Y946" s="192">
        <f t="shared" si="225"/>
        <v>0</v>
      </c>
      <c r="Z946" s="192">
        <f t="shared" si="225"/>
        <v>0</v>
      </c>
      <c r="AA946" s="192">
        <f t="shared" si="225"/>
        <v>0</v>
      </c>
      <c r="AB946" s="192">
        <f t="shared" si="225"/>
        <v>0</v>
      </c>
      <c r="AC946" s="192">
        <f t="shared" si="225"/>
        <v>0</v>
      </c>
      <c r="AD946" s="192">
        <f t="shared" si="225"/>
        <v>0</v>
      </c>
      <c r="AE946" s="192">
        <f t="shared" si="225"/>
        <v>0</v>
      </c>
      <c r="AF946" s="192">
        <f t="shared" si="225"/>
        <v>0</v>
      </c>
      <c r="AG946" s="192">
        <f t="shared" si="225"/>
        <v>0</v>
      </c>
      <c r="AH946" s="192">
        <v>0</v>
      </c>
      <c r="AI946" s="192">
        <v>0</v>
      </c>
      <c r="AJ946" s="192">
        <f>SUM(AJ947)</f>
        <v>0</v>
      </c>
      <c r="AK946" s="192">
        <f t="shared" si="225"/>
        <v>0</v>
      </c>
      <c r="AL946" s="192">
        <f t="shared" si="225"/>
        <v>0</v>
      </c>
      <c r="AM946" s="192">
        <f t="shared" si="225"/>
        <v>0</v>
      </c>
      <c r="AN946" s="192">
        <f t="shared" si="225"/>
        <v>0</v>
      </c>
      <c r="AO946" s="192">
        <f t="shared" si="225"/>
        <v>0</v>
      </c>
      <c r="AP946" s="192">
        <f t="shared" si="225"/>
        <v>0</v>
      </c>
      <c r="AQ946" s="192">
        <f t="shared" si="225"/>
        <v>0</v>
      </c>
      <c r="AR946" s="192">
        <f t="shared" si="225"/>
        <v>0</v>
      </c>
      <c r="AS946" s="192">
        <f t="shared" si="225"/>
        <v>0</v>
      </c>
      <c r="AT946" s="192">
        <f t="shared" si="225"/>
        <v>0</v>
      </c>
      <c r="AU946" s="192">
        <v>0</v>
      </c>
      <c r="AV946" s="192">
        <v>0</v>
      </c>
      <c r="AW946" s="192">
        <f t="shared" si="219"/>
        <v>0</v>
      </c>
    </row>
    <row r="947" spans="1:49">
      <c r="A947" s="44" t="s">
        <v>1676</v>
      </c>
      <c r="B947" s="45" t="s">
        <v>1136</v>
      </c>
      <c r="C947" s="45" t="s">
        <v>1549</v>
      </c>
      <c r="D947" s="452" t="s">
        <v>2912</v>
      </c>
      <c r="E947" s="54" t="s">
        <v>1402</v>
      </c>
      <c r="F947" s="50"/>
      <c r="G947" s="50"/>
      <c r="H947" s="50"/>
      <c r="I947" s="198" t="s">
        <v>1158</v>
      </c>
      <c r="J947" s="19">
        <f>SUM(J948)</f>
        <v>0</v>
      </c>
      <c r="K947" s="19">
        <f t="shared" si="225"/>
        <v>0</v>
      </c>
      <c r="L947" s="19">
        <f t="shared" si="225"/>
        <v>0</v>
      </c>
      <c r="M947" s="19">
        <f t="shared" si="225"/>
        <v>0</v>
      </c>
      <c r="N947" s="19">
        <f t="shared" si="225"/>
        <v>0</v>
      </c>
      <c r="O947" s="19">
        <f t="shared" si="225"/>
        <v>0</v>
      </c>
      <c r="P947" s="19">
        <f t="shared" si="225"/>
        <v>0</v>
      </c>
      <c r="Q947" s="19">
        <f t="shared" si="225"/>
        <v>0</v>
      </c>
      <c r="R947" s="19">
        <f t="shared" si="225"/>
        <v>0</v>
      </c>
      <c r="S947" s="19">
        <f t="shared" si="225"/>
        <v>0</v>
      </c>
      <c r="T947" s="19">
        <f t="shared" si="225"/>
        <v>0</v>
      </c>
      <c r="U947" s="19">
        <v>0</v>
      </c>
      <c r="V947" s="19">
        <v>0</v>
      </c>
      <c r="W947" s="19">
        <f>SUM(W948)</f>
        <v>0</v>
      </c>
      <c r="X947" s="19">
        <f t="shared" si="225"/>
        <v>0</v>
      </c>
      <c r="Y947" s="19">
        <f t="shared" si="225"/>
        <v>0</v>
      </c>
      <c r="Z947" s="19">
        <f t="shared" si="225"/>
        <v>0</v>
      </c>
      <c r="AA947" s="19">
        <f t="shared" si="225"/>
        <v>0</v>
      </c>
      <c r="AB947" s="19">
        <f t="shared" si="225"/>
        <v>0</v>
      </c>
      <c r="AC947" s="19">
        <f t="shared" si="225"/>
        <v>0</v>
      </c>
      <c r="AD947" s="19">
        <f t="shared" si="225"/>
        <v>0</v>
      </c>
      <c r="AE947" s="19">
        <f t="shared" si="225"/>
        <v>0</v>
      </c>
      <c r="AF947" s="19">
        <f t="shared" si="225"/>
        <v>0</v>
      </c>
      <c r="AG947" s="19">
        <f t="shared" si="225"/>
        <v>0</v>
      </c>
      <c r="AH947" s="19">
        <v>0</v>
      </c>
      <c r="AI947" s="19">
        <v>0</v>
      </c>
      <c r="AJ947" s="19">
        <f>SUM(AJ948)</f>
        <v>0</v>
      </c>
      <c r="AK947" s="19">
        <f t="shared" si="225"/>
        <v>0</v>
      </c>
      <c r="AL947" s="19">
        <f t="shared" si="225"/>
        <v>0</v>
      </c>
      <c r="AM947" s="19">
        <f t="shared" si="225"/>
        <v>0</v>
      </c>
      <c r="AN947" s="19">
        <f t="shared" si="225"/>
        <v>0</v>
      </c>
      <c r="AO947" s="19">
        <f t="shared" si="225"/>
        <v>0</v>
      </c>
      <c r="AP947" s="19">
        <f t="shared" si="225"/>
        <v>0</v>
      </c>
      <c r="AQ947" s="19">
        <f t="shared" si="225"/>
        <v>0</v>
      </c>
      <c r="AR947" s="19">
        <f t="shared" si="225"/>
        <v>0</v>
      </c>
      <c r="AS947" s="19">
        <f t="shared" si="225"/>
        <v>0</v>
      </c>
      <c r="AT947" s="19">
        <f t="shared" si="225"/>
        <v>0</v>
      </c>
      <c r="AU947" s="19">
        <v>0</v>
      </c>
      <c r="AV947" s="19">
        <v>0</v>
      </c>
      <c r="AW947" s="19">
        <f t="shared" si="219"/>
        <v>0</v>
      </c>
    </row>
    <row r="948" spans="1:49">
      <c r="A948" s="44" t="s">
        <v>1676</v>
      </c>
      <c r="B948" s="45" t="s">
        <v>1136</v>
      </c>
      <c r="C948" s="45" t="s">
        <v>1549</v>
      </c>
      <c r="D948" s="452" t="s">
        <v>2912</v>
      </c>
      <c r="E948" s="367" t="s">
        <v>1409</v>
      </c>
      <c r="F948" s="50"/>
      <c r="G948" s="468" t="s">
        <v>3070</v>
      </c>
      <c r="H948" s="50" t="s">
        <v>2346</v>
      </c>
      <c r="I948" s="42" t="s">
        <v>1518</v>
      </c>
      <c r="U948" s="15">
        <v>0</v>
      </c>
      <c r="V948" s="15">
        <v>0</v>
      </c>
      <c r="AH948" s="15">
        <v>0</v>
      </c>
      <c r="AI948" s="15">
        <v>0</v>
      </c>
      <c r="AU948" s="15">
        <v>0</v>
      </c>
      <c r="AV948" s="15">
        <v>0</v>
      </c>
      <c r="AW948" s="15">
        <f t="shared" si="219"/>
        <v>0</v>
      </c>
    </row>
    <row r="949" spans="1:49" s="72" customFormat="1">
      <c r="A949" s="44"/>
      <c r="B949" s="45"/>
      <c r="C949" s="45"/>
      <c r="D949" s="45"/>
      <c r="E949" s="531"/>
      <c r="F949" s="50"/>
      <c r="G949" s="50"/>
      <c r="H949" s="50"/>
      <c r="I949" s="42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>
        <v>0</v>
      </c>
      <c r="V949" s="15">
        <v>0</v>
      </c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>
        <v>0</v>
      </c>
      <c r="AI949" s="15">
        <v>0</v>
      </c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>
        <v>0</v>
      </c>
      <c r="AV949" s="15">
        <v>0</v>
      </c>
      <c r="AW949" s="15">
        <f t="shared" si="219"/>
        <v>0</v>
      </c>
    </row>
    <row r="950" spans="1:49" s="72" customFormat="1">
      <c r="A950" s="48"/>
      <c r="B950" s="42"/>
      <c r="C950" s="42"/>
      <c r="D950" s="42"/>
      <c r="E950" s="531"/>
      <c r="F950" s="50"/>
      <c r="G950" s="50"/>
      <c r="H950" s="50"/>
      <c r="I950" s="49" t="s">
        <v>1628</v>
      </c>
      <c r="J950" s="12">
        <f>SUM(J921,J946,J943)</f>
        <v>0</v>
      </c>
      <c r="K950" s="12">
        <f t="shared" ref="K950:AT950" si="226">SUM(K921,K946,K943)</f>
        <v>0</v>
      </c>
      <c r="L950" s="12">
        <f t="shared" si="226"/>
        <v>0</v>
      </c>
      <c r="M950" s="12">
        <f t="shared" si="226"/>
        <v>0</v>
      </c>
      <c r="N950" s="12">
        <f t="shared" si="226"/>
        <v>0</v>
      </c>
      <c r="O950" s="12">
        <f t="shared" si="226"/>
        <v>0</v>
      </c>
      <c r="P950" s="12">
        <f t="shared" si="226"/>
        <v>0</v>
      </c>
      <c r="Q950" s="12">
        <f t="shared" si="226"/>
        <v>0</v>
      </c>
      <c r="R950" s="12">
        <f t="shared" si="226"/>
        <v>0</v>
      </c>
      <c r="S950" s="12">
        <f t="shared" si="226"/>
        <v>0</v>
      </c>
      <c r="T950" s="12">
        <f t="shared" si="226"/>
        <v>0</v>
      </c>
      <c r="U950" s="12">
        <v>0</v>
      </c>
      <c r="V950" s="12">
        <v>0</v>
      </c>
      <c r="W950" s="12">
        <f>SUM(W921,W946,W943)</f>
        <v>0</v>
      </c>
      <c r="X950" s="12">
        <f t="shared" si="226"/>
        <v>0</v>
      </c>
      <c r="Y950" s="12">
        <f t="shared" si="226"/>
        <v>0</v>
      </c>
      <c r="Z950" s="12">
        <f t="shared" si="226"/>
        <v>0</v>
      </c>
      <c r="AA950" s="12">
        <f t="shared" si="226"/>
        <v>0</v>
      </c>
      <c r="AB950" s="12">
        <f t="shared" si="226"/>
        <v>0</v>
      </c>
      <c r="AC950" s="12">
        <f t="shared" si="226"/>
        <v>0</v>
      </c>
      <c r="AD950" s="12">
        <f t="shared" si="226"/>
        <v>0</v>
      </c>
      <c r="AE950" s="12">
        <f t="shared" si="226"/>
        <v>0</v>
      </c>
      <c r="AF950" s="12">
        <f t="shared" si="226"/>
        <v>0</v>
      </c>
      <c r="AG950" s="12">
        <f t="shared" si="226"/>
        <v>0</v>
      </c>
      <c r="AH950" s="12">
        <v>0</v>
      </c>
      <c r="AI950" s="12">
        <v>0</v>
      </c>
      <c r="AJ950" s="12">
        <f>SUM(AJ921,AJ946,AJ943)</f>
        <v>33200</v>
      </c>
      <c r="AK950" s="12">
        <f t="shared" si="226"/>
        <v>0</v>
      </c>
      <c r="AL950" s="12">
        <f t="shared" si="226"/>
        <v>0</v>
      </c>
      <c r="AM950" s="12">
        <f t="shared" si="226"/>
        <v>0</v>
      </c>
      <c r="AN950" s="12">
        <f t="shared" si="226"/>
        <v>0</v>
      </c>
      <c r="AO950" s="12">
        <f t="shared" si="226"/>
        <v>0</v>
      </c>
      <c r="AP950" s="12">
        <f t="shared" si="226"/>
        <v>0</v>
      </c>
      <c r="AQ950" s="12">
        <f t="shared" si="226"/>
        <v>0</v>
      </c>
      <c r="AR950" s="12">
        <f t="shared" si="226"/>
        <v>0</v>
      </c>
      <c r="AS950" s="12">
        <f t="shared" si="226"/>
        <v>0</v>
      </c>
      <c r="AT950" s="12">
        <f t="shared" si="226"/>
        <v>0</v>
      </c>
      <c r="AU950" s="12">
        <v>0</v>
      </c>
      <c r="AV950" s="12">
        <v>33200</v>
      </c>
      <c r="AW950" s="12">
        <f t="shared" si="219"/>
        <v>0</v>
      </c>
    </row>
    <row r="951" spans="1:49" s="72" customFormat="1">
      <c r="A951" s="48"/>
      <c r="B951" s="42"/>
      <c r="C951" s="42"/>
      <c r="D951" s="42"/>
      <c r="E951" s="531"/>
      <c r="F951" s="50"/>
      <c r="G951" s="50"/>
      <c r="H951" s="50"/>
      <c r="I951" s="53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</row>
    <row r="952" spans="1:49" s="72" customFormat="1">
      <c r="A952" s="48"/>
      <c r="B952" s="42"/>
      <c r="C952" s="42"/>
      <c r="D952" s="42"/>
      <c r="E952" s="531"/>
      <c r="F952" s="50"/>
      <c r="G952" s="50"/>
      <c r="H952" s="50"/>
      <c r="I952" s="146" t="s">
        <v>970</v>
      </c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L952" s="29"/>
      <c r="AM952" s="29"/>
      <c r="AN952" s="29"/>
      <c r="AO952" s="29"/>
      <c r="AP952" s="29"/>
      <c r="AQ952" s="29"/>
      <c r="AR952" s="29"/>
      <c r="AS952" s="29"/>
      <c r="AT952" s="29"/>
      <c r="AU952" s="29"/>
      <c r="AV952" s="29"/>
      <c r="AW952" s="29"/>
    </row>
    <row r="953" spans="1:49" ht="13.5" thickBot="1">
      <c r="A953" s="48"/>
      <c r="B953" s="42"/>
      <c r="C953" s="42"/>
      <c r="D953" s="42"/>
      <c r="E953" s="531"/>
      <c r="F953" s="50"/>
      <c r="G953" s="50"/>
      <c r="H953" s="50"/>
      <c r="I953" s="146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  <c r="AA953" s="29"/>
      <c r="AB953" s="29"/>
      <c r="AC953" s="29"/>
      <c r="AD953" s="29"/>
      <c r="AE953" s="29"/>
      <c r="AF953" s="29"/>
      <c r="AG953" s="29"/>
      <c r="AH953" s="29"/>
      <c r="AI953" s="29"/>
      <c r="AJ953" s="29"/>
      <c r="AK953" s="29"/>
      <c r="AL953" s="29"/>
      <c r="AM953" s="29"/>
      <c r="AN953" s="29"/>
      <c r="AO953" s="29"/>
      <c r="AP953" s="29"/>
      <c r="AQ953" s="29"/>
      <c r="AR953" s="29"/>
      <c r="AS953" s="29"/>
      <c r="AT953" s="29"/>
      <c r="AU953" s="29"/>
      <c r="AV953" s="29"/>
      <c r="AW953" s="29"/>
    </row>
    <row r="954" spans="1:49" ht="35.25" customHeight="1" thickTop="1" thickBot="1">
      <c r="A954" s="48"/>
      <c r="B954" s="42"/>
      <c r="C954" s="42"/>
      <c r="D954" s="42"/>
      <c r="E954" s="531"/>
      <c r="F954" s="50"/>
      <c r="G954" s="50"/>
      <c r="H954" s="50"/>
      <c r="I954" s="5" t="s">
        <v>2331</v>
      </c>
      <c r="J954" s="364" t="s">
        <v>2891</v>
      </c>
      <c r="K954" s="364" t="s">
        <v>2879</v>
      </c>
      <c r="L954" s="364" t="s">
        <v>2880</v>
      </c>
      <c r="M954" s="364" t="s">
        <v>2881</v>
      </c>
      <c r="N954" s="364" t="s">
        <v>2882</v>
      </c>
      <c r="O954" s="364" t="s">
        <v>2883</v>
      </c>
      <c r="P954" s="364" t="s">
        <v>2884</v>
      </c>
      <c r="Q954" s="364" t="s">
        <v>2885</v>
      </c>
      <c r="R954" s="364" t="s">
        <v>2886</v>
      </c>
      <c r="S954" s="364" t="s">
        <v>2887</v>
      </c>
      <c r="T954" s="364" t="s">
        <v>2888</v>
      </c>
      <c r="U954" s="364" t="s">
        <v>2889</v>
      </c>
      <c r="V954" s="364" t="s">
        <v>2890</v>
      </c>
      <c r="W954" s="365" t="s">
        <v>2893</v>
      </c>
      <c r="X954" s="365" t="s">
        <v>2879</v>
      </c>
      <c r="Y954" s="365" t="s">
        <v>2880</v>
      </c>
      <c r="Z954" s="365" t="s">
        <v>2881</v>
      </c>
      <c r="AA954" s="365" t="s">
        <v>2882</v>
      </c>
      <c r="AB954" s="365" t="s">
        <v>2883</v>
      </c>
      <c r="AC954" s="365" t="s">
        <v>2884</v>
      </c>
      <c r="AD954" s="365" t="s">
        <v>2885</v>
      </c>
      <c r="AE954" s="365" t="s">
        <v>2886</v>
      </c>
      <c r="AF954" s="365" t="s">
        <v>2887</v>
      </c>
      <c r="AG954" s="365" t="s">
        <v>2888</v>
      </c>
      <c r="AH954" s="365" t="s">
        <v>2889</v>
      </c>
      <c r="AI954" s="365" t="s">
        <v>2890</v>
      </c>
      <c r="AJ954" s="366" t="s">
        <v>2892</v>
      </c>
      <c r="AK954" s="366" t="s">
        <v>2879</v>
      </c>
      <c r="AL954" s="366" t="s">
        <v>2880</v>
      </c>
      <c r="AM954" s="366" t="s">
        <v>2881</v>
      </c>
      <c r="AN954" s="366" t="s">
        <v>2882</v>
      </c>
      <c r="AO954" s="366" t="s">
        <v>2883</v>
      </c>
      <c r="AP954" s="366" t="s">
        <v>2884</v>
      </c>
      <c r="AQ954" s="366" t="s">
        <v>2885</v>
      </c>
      <c r="AR954" s="366" t="s">
        <v>2886</v>
      </c>
      <c r="AS954" s="366" t="s">
        <v>2887</v>
      </c>
      <c r="AT954" s="366" t="s">
        <v>2888</v>
      </c>
      <c r="AU954" s="366" t="s">
        <v>2889</v>
      </c>
      <c r="AV954" s="366" t="s">
        <v>2890</v>
      </c>
      <c r="AW954" s="368" t="s">
        <v>2895</v>
      </c>
    </row>
    <row r="955" spans="1:49">
      <c r="A955" s="48"/>
      <c r="B955" s="42"/>
      <c r="C955" s="42"/>
      <c r="D955" s="42"/>
      <c r="E955" s="531"/>
      <c r="F955" s="50"/>
      <c r="G955" s="50"/>
      <c r="H955" s="50"/>
      <c r="I955" s="34"/>
      <c r="J955" s="202" t="s">
        <v>1224</v>
      </c>
      <c r="K955" s="202">
        <v>1</v>
      </c>
      <c r="L955" s="202">
        <v>2</v>
      </c>
      <c r="M955" s="202">
        <v>3</v>
      </c>
      <c r="N955" s="202">
        <v>4</v>
      </c>
      <c r="O955" s="202">
        <v>5</v>
      </c>
      <c r="P955" s="202">
        <v>6</v>
      </c>
      <c r="Q955" s="202">
        <v>7</v>
      </c>
      <c r="R955" s="202">
        <v>8</v>
      </c>
      <c r="S955" s="202">
        <v>9</v>
      </c>
      <c r="T955" s="202">
        <v>10</v>
      </c>
      <c r="U955" s="202">
        <v>13</v>
      </c>
      <c r="V955" s="202">
        <v>14</v>
      </c>
      <c r="W955" s="202" t="s">
        <v>1224</v>
      </c>
      <c r="X955" s="202">
        <v>1</v>
      </c>
      <c r="Y955" s="202">
        <v>2</v>
      </c>
      <c r="Z955" s="202">
        <v>3</v>
      </c>
      <c r="AA955" s="202">
        <v>4</v>
      </c>
      <c r="AB955" s="202">
        <v>5</v>
      </c>
      <c r="AC955" s="202">
        <v>6</v>
      </c>
      <c r="AD955" s="202">
        <v>7</v>
      </c>
      <c r="AE955" s="202">
        <v>8</v>
      </c>
      <c r="AF955" s="202">
        <v>9</v>
      </c>
      <c r="AG955" s="202">
        <v>10</v>
      </c>
      <c r="AH955" s="202">
        <v>13</v>
      </c>
      <c r="AI955" s="202">
        <v>14</v>
      </c>
      <c r="AJ955" s="202" t="s">
        <v>1224</v>
      </c>
      <c r="AK955" s="202">
        <v>1</v>
      </c>
      <c r="AL955" s="202">
        <v>2</v>
      </c>
      <c r="AM955" s="202">
        <v>3</v>
      </c>
      <c r="AN955" s="202">
        <v>4</v>
      </c>
      <c r="AO955" s="202">
        <v>5</v>
      </c>
      <c r="AP955" s="202">
        <v>6</v>
      </c>
      <c r="AQ955" s="202">
        <v>7</v>
      </c>
      <c r="AR955" s="202">
        <v>8</v>
      </c>
      <c r="AS955" s="202">
        <v>9</v>
      </c>
      <c r="AT955" s="202">
        <v>10</v>
      </c>
      <c r="AU955" s="202">
        <v>13</v>
      </c>
      <c r="AV955" s="202">
        <v>14</v>
      </c>
      <c r="AW955" s="202">
        <v>15</v>
      </c>
    </row>
    <row r="956" spans="1:49">
      <c r="A956" s="48"/>
      <c r="B956" s="42"/>
      <c r="C956" s="42"/>
      <c r="D956" s="42"/>
      <c r="E956" s="531"/>
      <c r="F956" s="50"/>
      <c r="G956" s="50"/>
      <c r="H956" s="50"/>
      <c r="I956" s="276" t="s">
        <v>2345</v>
      </c>
      <c r="J956" s="277">
        <f>SUM(J950)</f>
        <v>0</v>
      </c>
      <c r="K956" s="277">
        <f t="shared" ref="K956:AT956" si="227">SUM(K950)</f>
        <v>0</v>
      </c>
      <c r="L956" s="277">
        <f t="shared" si="227"/>
        <v>0</v>
      </c>
      <c r="M956" s="277">
        <f t="shared" si="227"/>
        <v>0</v>
      </c>
      <c r="N956" s="277">
        <f t="shared" si="227"/>
        <v>0</v>
      </c>
      <c r="O956" s="277">
        <f t="shared" si="227"/>
        <v>0</v>
      </c>
      <c r="P956" s="277">
        <f t="shared" si="227"/>
        <v>0</v>
      </c>
      <c r="Q956" s="277">
        <f t="shared" si="227"/>
        <v>0</v>
      </c>
      <c r="R956" s="277">
        <f t="shared" si="227"/>
        <v>0</v>
      </c>
      <c r="S956" s="277">
        <f t="shared" si="227"/>
        <v>0</v>
      </c>
      <c r="T956" s="277">
        <f t="shared" si="227"/>
        <v>0</v>
      </c>
      <c r="U956" s="277">
        <v>0</v>
      </c>
      <c r="V956" s="277">
        <v>0</v>
      </c>
      <c r="W956" s="277">
        <f>SUM(W950)</f>
        <v>0</v>
      </c>
      <c r="X956" s="277">
        <f t="shared" si="227"/>
        <v>0</v>
      </c>
      <c r="Y956" s="277">
        <f t="shared" si="227"/>
        <v>0</v>
      </c>
      <c r="Z956" s="277">
        <f t="shared" si="227"/>
        <v>0</v>
      </c>
      <c r="AA956" s="277">
        <f t="shared" si="227"/>
        <v>0</v>
      </c>
      <c r="AB956" s="277">
        <f t="shared" si="227"/>
        <v>0</v>
      </c>
      <c r="AC956" s="277">
        <f t="shared" si="227"/>
        <v>0</v>
      </c>
      <c r="AD956" s="277">
        <f t="shared" si="227"/>
        <v>0</v>
      </c>
      <c r="AE956" s="277">
        <f t="shared" si="227"/>
        <v>0</v>
      </c>
      <c r="AF956" s="277">
        <f t="shared" si="227"/>
        <v>0</v>
      </c>
      <c r="AG956" s="277">
        <f t="shared" si="227"/>
        <v>0</v>
      </c>
      <c r="AH956" s="277">
        <v>0</v>
      </c>
      <c r="AI956" s="277">
        <v>0</v>
      </c>
      <c r="AJ956" s="277">
        <f>SUM(AJ950)</f>
        <v>33200</v>
      </c>
      <c r="AK956" s="277">
        <f t="shared" si="227"/>
        <v>0</v>
      </c>
      <c r="AL956" s="277">
        <f t="shared" si="227"/>
        <v>0</v>
      </c>
      <c r="AM956" s="277">
        <f t="shared" si="227"/>
        <v>0</v>
      </c>
      <c r="AN956" s="277">
        <f t="shared" si="227"/>
        <v>0</v>
      </c>
      <c r="AO956" s="277">
        <f t="shared" si="227"/>
        <v>0</v>
      </c>
      <c r="AP956" s="277">
        <f t="shared" si="227"/>
        <v>0</v>
      </c>
      <c r="AQ956" s="277">
        <f t="shared" si="227"/>
        <v>0</v>
      </c>
      <c r="AR956" s="277">
        <f t="shared" si="227"/>
        <v>0</v>
      </c>
      <c r="AS956" s="277">
        <f t="shared" si="227"/>
        <v>0</v>
      </c>
      <c r="AT956" s="277">
        <f t="shared" si="227"/>
        <v>0</v>
      </c>
      <c r="AU956" s="277">
        <v>0</v>
      </c>
      <c r="AV956" s="277">
        <v>33200</v>
      </c>
      <c r="AW956" s="277">
        <f>U956+AH956+AU956</f>
        <v>0</v>
      </c>
    </row>
    <row r="957" spans="1:49">
      <c r="A957" s="48"/>
      <c r="B957" s="42"/>
      <c r="C957" s="42"/>
      <c r="D957" s="42"/>
      <c r="E957" s="531"/>
      <c r="F957" s="50"/>
      <c r="G957" s="50"/>
      <c r="H957" s="50"/>
      <c r="I957" s="276"/>
      <c r="J957" s="277"/>
      <c r="K957" s="277"/>
      <c r="L957" s="277"/>
      <c r="M957" s="277"/>
      <c r="N957" s="277"/>
      <c r="O957" s="277"/>
      <c r="P957" s="277"/>
      <c r="Q957" s="277"/>
      <c r="R957" s="277"/>
      <c r="S957" s="277"/>
      <c r="T957" s="277"/>
      <c r="U957" s="277">
        <v>0</v>
      </c>
      <c r="V957" s="277">
        <v>0</v>
      </c>
      <c r="W957" s="277"/>
      <c r="X957" s="277"/>
      <c r="Y957" s="277"/>
      <c r="Z957" s="277"/>
      <c r="AA957" s="277"/>
      <c r="AB957" s="277"/>
      <c r="AC957" s="277"/>
      <c r="AD957" s="277"/>
      <c r="AE957" s="277"/>
      <c r="AF957" s="277"/>
      <c r="AG957" s="277"/>
      <c r="AH957" s="277">
        <v>0</v>
      </c>
      <c r="AI957" s="277">
        <v>0</v>
      </c>
      <c r="AJ957" s="277"/>
      <c r="AK957" s="277"/>
      <c r="AL957" s="277"/>
      <c r="AM957" s="277"/>
      <c r="AN957" s="277"/>
      <c r="AO957" s="277"/>
      <c r="AP957" s="277"/>
      <c r="AQ957" s="277"/>
      <c r="AR957" s="277"/>
      <c r="AS957" s="277"/>
      <c r="AT957" s="277"/>
      <c r="AU957" s="277">
        <v>0</v>
      </c>
      <c r="AV957" s="277">
        <v>0</v>
      </c>
      <c r="AW957" s="277">
        <f>U957+AH957+AU957</f>
        <v>0</v>
      </c>
    </row>
    <row r="958" spans="1:49">
      <c r="A958" s="48"/>
      <c r="B958" s="42"/>
      <c r="C958" s="42"/>
      <c r="D958" s="42"/>
      <c r="E958" s="531"/>
      <c r="F958" s="50"/>
      <c r="G958" s="50"/>
      <c r="H958" s="50"/>
      <c r="I958" s="276"/>
      <c r="J958" s="277"/>
      <c r="K958" s="277"/>
      <c r="L958" s="277"/>
      <c r="M958" s="277"/>
      <c r="N958" s="277"/>
      <c r="O958" s="277"/>
      <c r="P958" s="277"/>
      <c r="Q958" s="277"/>
      <c r="R958" s="277"/>
      <c r="S958" s="277"/>
      <c r="T958" s="277"/>
      <c r="U958" s="277">
        <v>0</v>
      </c>
      <c r="V958" s="277">
        <v>0</v>
      </c>
      <c r="W958" s="277"/>
      <c r="X958" s="277"/>
      <c r="Y958" s="277"/>
      <c r="Z958" s="277"/>
      <c r="AA958" s="277"/>
      <c r="AB958" s="277"/>
      <c r="AC958" s="277"/>
      <c r="AD958" s="277"/>
      <c r="AE958" s="277"/>
      <c r="AF958" s="277"/>
      <c r="AG958" s="277"/>
      <c r="AH958" s="277">
        <v>0</v>
      </c>
      <c r="AI958" s="277">
        <v>0</v>
      </c>
      <c r="AJ958" s="277"/>
      <c r="AK958" s="277"/>
      <c r="AL958" s="277"/>
      <c r="AM958" s="277"/>
      <c r="AN958" s="277"/>
      <c r="AO958" s="277"/>
      <c r="AP958" s="277"/>
      <c r="AQ958" s="277"/>
      <c r="AR958" s="277"/>
      <c r="AS958" s="277"/>
      <c r="AT958" s="277"/>
      <c r="AU958" s="277">
        <v>0</v>
      </c>
      <c r="AV958" s="277">
        <v>0</v>
      </c>
      <c r="AW958" s="277">
        <f>U958+AH958+AU958</f>
        <v>0</v>
      </c>
    </row>
    <row r="959" spans="1:49">
      <c r="A959" s="48"/>
      <c r="B959" s="42"/>
      <c r="C959" s="42"/>
      <c r="D959" s="42"/>
      <c r="E959" s="531"/>
      <c r="F959" s="50"/>
      <c r="G959" s="50"/>
      <c r="H959" s="50"/>
      <c r="I959" s="276"/>
      <c r="J959" s="277"/>
      <c r="K959" s="277"/>
      <c r="L959" s="277"/>
      <c r="M959" s="277"/>
      <c r="N959" s="277"/>
      <c r="O959" s="277"/>
      <c r="P959" s="277"/>
      <c r="Q959" s="277"/>
      <c r="R959" s="277"/>
      <c r="S959" s="277"/>
      <c r="T959" s="277"/>
      <c r="U959" s="277">
        <v>0</v>
      </c>
      <c r="V959" s="277">
        <v>0</v>
      </c>
      <c r="W959" s="277"/>
      <c r="X959" s="277"/>
      <c r="Y959" s="277"/>
      <c r="Z959" s="277"/>
      <c r="AA959" s="277"/>
      <c r="AB959" s="277"/>
      <c r="AC959" s="277"/>
      <c r="AD959" s="277"/>
      <c r="AE959" s="277"/>
      <c r="AF959" s="277"/>
      <c r="AG959" s="277"/>
      <c r="AH959" s="277">
        <v>0</v>
      </c>
      <c r="AI959" s="277">
        <v>0</v>
      </c>
      <c r="AJ959" s="277"/>
      <c r="AK959" s="277"/>
      <c r="AL959" s="277"/>
      <c r="AM959" s="277"/>
      <c r="AN959" s="277"/>
      <c r="AO959" s="277"/>
      <c r="AP959" s="277"/>
      <c r="AQ959" s="277"/>
      <c r="AR959" s="277"/>
      <c r="AS959" s="277"/>
      <c r="AT959" s="277"/>
      <c r="AU959" s="277">
        <v>0</v>
      </c>
      <c r="AV959" s="277">
        <v>0</v>
      </c>
      <c r="AW959" s="277">
        <f>U959+AH959+AU959</f>
        <v>0</v>
      </c>
    </row>
    <row r="960" spans="1:49">
      <c r="A960" s="48"/>
      <c r="B960" s="42"/>
      <c r="C960" s="42"/>
      <c r="D960" s="42"/>
      <c r="E960" s="531"/>
      <c r="F960" s="50"/>
      <c r="G960" s="50"/>
      <c r="H960" s="50"/>
      <c r="I960" s="276" t="s">
        <v>1631</v>
      </c>
      <c r="J960" s="277">
        <f>SUM(J956:J959)</f>
        <v>0</v>
      </c>
      <c r="K960" s="277">
        <f t="shared" ref="K960:AT960" si="228">SUM(K956:K959)</f>
        <v>0</v>
      </c>
      <c r="L960" s="277">
        <f t="shared" si="228"/>
        <v>0</v>
      </c>
      <c r="M960" s="277">
        <f t="shared" si="228"/>
        <v>0</v>
      </c>
      <c r="N960" s="277">
        <f t="shared" si="228"/>
        <v>0</v>
      </c>
      <c r="O960" s="277">
        <f t="shared" si="228"/>
        <v>0</v>
      </c>
      <c r="P960" s="277">
        <f t="shared" si="228"/>
        <v>0</v>
      </c>
      <c r="Q960" s="277">
        <f t="shared" si="228"/>
        <v>0</v>
      </c>
      <c r="R960" s="277">
        <f t="shared" si="228"/>
        <v>0</v>
      </c>
      <c r="S960" s="277">
        <f t="shared" si="228"/>
        <v>0</v>
      </c>
      <c r="T960" s="277">
        <f t="shared" si="228"/>
        <v>0</v>
      </c>
      <c r="U960" s="277">
        <v>0</v>
      </c>
      <c r="V960" s="277">
        <v>0</v>
      </c>
      <c r="W960" s="277">
        <f>SUM(W956:W959)</f>
        <v>0</v>
      </c>
      <c r="X960" s="277">
        <f t="shared" si="228"/>
        <v>0</v>
      </c>
      <c r="Y960" s="277">
        <f t="shared" si="228"/>
        <v>0</v>
      </c>
      <c r="Z960" s="277">
        <f t="shared" si="228"/>
        <v>0</v>
      </c>
      <c r="AA960" s="277">
        <f t="shared" si="228"/>
        <v>0</v>
      </c>
      <c r="AB960" s="277">
        <f t="shared" si="228"/>
        <v>0</v>
      </c>
      <c r="AC960" s="277">
        <f t="shared" si="228"/>
        <v>0</v>
      </c>
      <c r="AD960" s="277">
        <f t="shared" si="228"/>
        <v>0</v>
      </c>
      <c r="AE960" s="277">
        <f t="shared" si="228"/>
        <v>0</v>
      </c>
      <c r="AF960" s="277">
        <f t="shared" si="228"/>
        <v>0</v>
      </c>
      <c r="AG960" s="277">
        <f t="shared" si="228"/>
        <v>0</v>
      </c>
      <c r="AH960" s="277">
        <v>0</v>
      </c>
      <c r="AI960" s="277">
        <v>0</v>
      </c>
      <c r="AJ960" s="277">
        <f>SUM(AJ956:AJ959)</f>
        <v>33200</v>
      </c>
      <c r="AK960" s="277">
        <f t="shared" si="228"/>
        <v>0</v>
      </c>
      <c r="AL960" s="277">
        <f t="shared" si="228"/>
        <v>0</v>
      </c>
      <c r="AM960" s="277">
        <f t="shared" si="228"/>
        <v>0</v>
      </c>
      <c r="AN960" s="277">
        <f t="shared" si="228"/>
        <v>0</v>
      </c>
      <c r="AO960" s="277">
        <f t="shared" si="228"/>
        <v>0</v>
      </c>
      <c r="AP960" s="277">
        <f t="shared" si="228"/>
        <v>0</v>
      </c>
      <c r="AQ960" s="277">
        <f t="shared" si="228"/>
        <v>0</v>
      </c>
      <c r="AR960" s="277">
        <f t="shared" si="228"/>
        <v>0</v>
      </c>
      <c r="AS960" s="277">
        <f t="shared" si="228"/>
        <v>0</v>
      </c>
      <c r="AT960" s="277">
        <f t="shared" si="228"/>
        <v>0</v>
      </c>
      <c r="AU960" s="277">
        <v>0</v>
      </c>
      <c r="AV960" s="277">
        <v>33200</v>
      </c>
      <c r="AW960" s="277">
        <f>U960+AH960+AU960</f>
        <v>0</v>
      </c>
    </row>
    <row r="961" spans="1:49">
      <c r="A961" s="48"/>
      <c r="B961" s="42"/>
      <c r="C961" s="42"/>
      <c r="D961" s="42"/>
      <c r="E961" s="531"/>
      <c r="F961" s="50"/>
      <c r="G961" s="50"/>
      <c r="H961" s="50"/>
      <c r="I961" s="146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  <c r="AS961" s="29"/>
      <c r="AT961" s="29"/>
      <c r="AU961" s="29"/>
      <c r="AV961" s="29"/>
      <c r="AW961" s="29"/>
    </row>
    <row r="962" spans="1:49">
      <c r="A962" s="48"/>
      <c r="B962" s="42"/>
      <c r="C962" s="42"/>
      <c r="D962" s="42"/>
      <c r="E962" s="531"/>
      <c r="F962" s="50"/>
      <c r="G962" s="50"/>
      <c r="H962" s="50"/>
      <c r="I962" s="146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29"/>
      <c r="AK962" s="29"/>
      <c r="AL962" s="29"/>
      <c r="AM962" s="29"/>
      <c r="AN962" s="29"/>
      <c r="AO962" s="29"/>
      <c r="AP962" s="29"/>
      <c r="AQ962" s="29"/>
      <c r="AR962" s="29"/>
      <c r="AS962" s="29"/>
      <c r="AT962" s="29"/>
      <c r="AU962" s="29"/>
      <c r="AV962" s="29"/>
      <c r="AW962" s="29"/>
    </row>
    <row r="963" spans="1:49" ht="14.25">
      <c r="A963" s="48"/>
      <c r="B963" s="42"/>
      <c r="C963" s="42"/>
      <c r="D963" s="42"/>
      <c r="E963" s="531"/>
      <c r="F963" s="50"/>
      <c r="G963" s="50"/>
      <c r="H963" s="50"/>
      <c r="I963" s="64" t="s">
        <v>1212</v>
      </c>
      <c r="J963" s="17">
        <f>SUM(J670,J719,J895,J950)</f>
        <v>193200</v>
      </c>
      <c r="K963" s="17">
        <f t="shared" ref="K963:AT963" si="229">SUM(K670,K719,K895,K950)</f>
        <v>0</v>
      </c>
      <c r="L963" s="17">
        <f t="shared" si="229"/>
        <v>4400</v>
      </c>
      <c r="M963" s="17">
        <f t="shared" si="229"/>
        <v>8000</v>
      </c>
      <c r="N963" s="17">
        <f t="shared" si="229"/>
        <v>10000</v>
      </c>
      <c r="O963" s="17">
        <f t="shared" si="229"/>
        <v>20400</v>
      </c>
      <c r="P963" s="17">
        <f t="shared" si="229"/>
        <v>800</v>
      </c>
      <c r="Q963" s="17">
        <f t="shared" si="229"/>
        <v>38200</v>
      </c>
      <c r="R963" s="17">
        <f t="shared" si="229"/>
        <v>2400</v>
      </c>
      <c r="S963" s="17">
        <f t="shared" si="229"/>
        <v>800</v>
      </c>
      <c r="T963" s="17">
        <f t="shared" si="229"/>
        <v>400</v>
      </c>
      <c r="U963" s="17">
        <v>85400</v>
      </c>
      <c r="V963" s="17">
        <v>107800</v>
      </c>
      <c r="W963" s="17">
        <f>SUM(W670,W719,W895,W950)</f>
        <v>0</v>
      </c>
      <c r="X963" s="17">
        <f t="shared" si="229"/>
        <v>0</v>
      </c>
      <c r="Y963" s="17">
        <f t="shared" si="229"/>
        <v>0</v>
      </c>
      <c r="Z963" s="17">
        <f t="shared" si="229"/>
        <v>0</v>
      </c>
      <c r="AA963" s="17">
        <f t="shared" si="229"/>
        <v>0</v>
      </c>
      <c r="AB963" s="17">
        <f t="shared" si="229"/>
        <v>0</v>
      </c>
      <c r="AC963" s="17">
        <f t="shared" si="229"/>
        <v>0</v>
      </c>
      <c r="AD963" s="17">
        <f t="shared" si="229"/>
        <v>0</v>
      </c>
      <c r="AE963" s="17">
        <f t="shared" si="229"/>
        <v>0</v>
      </c>
      <c r="AF963" s="17">
        <f t="shared" si="229"/>
        <v>0</v>
      </c>
      <c r="AG963" s="17">
        <f t="shared" si="229"/>
        <v>0</v>
      </c>
      <c r="AH963" s="17">
        <v>0</v>
      </c>
      <c r="AI963" s="17">
        <v>0</v>
      </c>
      <c r="AJ963" s="17">
        <f>SUM(AJ670,AJ719,AJ895,AJ950)</f>
        <v>1066812</v>
      </c>
      <c r="AK963" s="17">
        <f t="shared" si="229"/>
        <v>0</v>
      </c>
      <c r="AL963" s="17">
        <f t="shared" si="229"/>
        <v>596615</v>
      </c>
      <c r="AM963" s="17">
        <f t="shared" si="229"/>
        <v>312075</v>
      </c>
      <c r="AN963" s="17">
        <f t="shared" si="229"/>
        <v>0</v>
      </c>
      <c r="AO963" s="17">
        <f t="shared" si="229"/>
        <v>0</v>
      </c>
      <c r="AP963" s="17">
        <f t="shared" si="229"/>
        <v>49595</v>
      </c>
      <c r="AQ963" s="17">
        <f t="shared" si="229"/>
        <v>3327</v>
      </c>
      <c r="AR963" s="17">
        <f t="shared" si="229"/>
        <v>0</v>
      </c>
      <c r="AS963" s="17">
        <f t="shared" si="229"/>
        <v>0</v>
      </c>
      <c r="AT963" s="17">
        <f t="shared" si="229"/>
        <v>0</v>
      </c>
      <c r="AU963" s="17">
        <v>961612</v>
      </c>
      <c r="AV963" s="17">
        <v>105200</v>
      </c>
      <c r="AW963" s="17">
        <f>U963+AH963+AU963</f>
        <v>1047012</v>
      </c>
    </row>
    <row r="964" spans="1:49">
      <c r="A964" s="48"/>
      <c r="B964" s="42"/>
      <c r="C964" s="42"/>
      <c r="D964" s="42"/>
      <c r="E964" s="531"/>
      <c r="F964" s="50"/>
      <c r="G964" s="50"/>
      <c r="H964" s="50"/>
      <c r="I964" s="42"/>
    </row>
    <row r="965" spans="1:49">
      <c r="A965" s="48"/>
      <c r="B965" s="42"/>
      <c r="C965" s="42"/>
      <c r="D965" s="42"/>
      <c r="E965" s="531"/>
      <c r="F965" s="50"/>
      <c r="G965" s="50"/>
      <c r="H965" s="50"/>
      <c r="I965" s="146" t="s">
        <v>906</v>
      </c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  <c r="AQ965" s="9"/>
      <c r="AR965" s="9"/>
      <c r="AS965" s="9"/>
      <c r="AT965" s="9"/>
      <c r="AU965" s="9"/>
      <c r="AV965" s="9"/>
      <c r="AW965" s="9"/>
    </row>
    <row r="966" spans="1:49">
      <c r="A966" s="48"/>
      <c r="B966" s="42"/>
      <c r="C966" s="42"/>
      <c r="D966" s="42"/>
      <c r="E966" s="531"/>
      <c r="F966" s="50"/>
      <c r="G966" s="50"/>
      <c r="H966" s="50"/>
      <c r="I966" s="14"/>
    </row>
    <row r="967" spans="1:49">
      <c r="A967" s="48"/>
      <c r="B967" s="42"/>
      <c r="C967" s="42"/>
      <c r="D967" s="42"/>
      <c r="E967" s="531"/>
      <c r="F967" s="50"/>
      <c r="G967" s="50"/>
      <c r="H967" s="50"/>
      <c r="I967" s="81"/>
    </row>
    <row r="968" spans="1:49">
      <c r="A968" s="48"/>
      <c r="B968" s="42"/>
      <c r="C968" s="42"/>
      <c r="D968" s="42"/>
      <c r="E968" s="531"/>
      <c r="F968" s="50"/>
      <c r="G968" s="50"/>
      <c r="H968" s="50"/>
      <c r="I968" s="81"/>
    </row>
    <row r="969" spans="1:49">
      <c r="A969" s="48"/>
      <c r="B969" s="42"/>
      <c r="C969" s="42"/>
      <c r="D969" s="42"/>
      <c r="E969" s="531"/>
      <c r="F969" s="50"/>
      <c r="G969" s="50"/>
      <c r="H969" s="50"/>
      <c r="I969" s="81"/>
    </row>
    <row r="970" spans="1:49">
      <c r="A970" s="48"/>
      <c r="B970" s="42"/>
      <c r="C970" s="42"/>
      <c r="D970" s="42"/>
      <c r="E970" s="531"/>
      <c r="F970" s="50"/>
      <c r="G970" s="50"/>
      <c r="H970" s="50"/>
      <c r="I970" s="42"/>
    </row>
    <row r="971" spans="1:49">
      <c r="A971" s="48"/>
      <c r="B971" s="42"/>
      <c r="C971" s="42"/>
      <c r="D971" s="42"/>
      <c r="E971" s="531"/>
      <c r="F971" s="50"/>
      <c r="G971" s="50"/>
      <c r="H971" s="50"/>
      <c r="I971" s="42"/>
    </row>
    <row r="972" spans="1:49">
      <c r="A972" s="48"/>
      <c r="B972" s="42"/>
      <c r="C972" s="42"/>
      <c r="D972" s="42"/>
      <c r="E972" s="531"/>
      <c r="F972" s="50"/>
      <c r="G972" s="50"/>
      <c r="H972" s="50"/>
      <c r="I972" s="42"/>
    </row>
    <row r="973" spans="1:49" ht="13.5" thickBot="1">
      <c r="A973" s="78" t="s">
        <v>820</v>
      </c>
      <c r="B973" s="79"/>
      <c r="C973" s="79"/>
      <c r="D973" s="456"/>
      <c r="E973" s="535"/>
      <c r="F973" s="127"/>
      <c r="G973" s="127"/>
      <c r="H973" s="127"/>
      <c r="I973" s="79"/>
    </row>
    <row r="974" spans="1:49" s="151" customFormat="1" ht="36" customHeight="1" thickTop="1" thickBot="1">
      <c r="A974" s="147" t="s">
        <v>2079</v>
      </c>
      <c r="B974" s="5" t="s">
        <v>2080</v>
      </c>
      <c r="C974" s="5" t="s">
        <v>1335</v>
      </c>
      <c r="D974" s="450"/>
      <c r="E974" s="148" t="s">
        <v>1570</v>
      </c>
      <c r="F974" s="149" t="s">
        <v>1438</v>
      </c>
      <c r="G974" s="149"/>
      <c r="H974" s="149" t="s">
        <v>2332</v>
      </c>
      <c r="I974" s="5" t="s">
        <v>856</v>
      </c>
      <c r="J974" s="364" t="s">
        <v>2891</v>
      </c>
      <c r="K974" s="364" t="s">
        <v>2879</v>
      </c>
      <c r="L974" s="364" t="s">
        <v>2880</v>
      </c>
      <c r="M974" s="364" t="s">
        <v>2881</v>
      </c>
      <c r="N974" s="364" t="s">
        <v>2882</v>
      </c>
      <c r="O974" s="364" t="s">
        <v>2883</v>
      </c>
      <c r="P974" s="364" t="s">
        <v>2884</v>
      </c>
      <c r="Q974" s="364" t="s">
        <v>2885</v>
      </c>
      <c r="R974" s="364" t="s">
        <v>2886</v>
      </c>
      <c r="S974" s="364" t="s">
        <v>2887</v>
      </c>
      <c r="T974" s="364" t="s">
        <v>2888</v>
      </c>
      <c r="U974" s="364" t="s">
        <v>2889</v>
      </c>
      <c r="V974" s="364" t="s">
        <v>2890</v>
      </c>
      <c r="W974" s="365" t="s">
        <v>2893</v>
      </c>
      <c r="X974" s="365" t="s">
        <v>2879</v>
      </c>
      <c r="Y974" s="365" t="s">
        <v>2880</v>
      </c>
      <c r="Z974" s="365" t="s">
        <v>2881</v>
      </c>
      <c r="AA974" s="365" t="s">
        <v>2882</v>
      </c>
      <c r="AB974" s="365" t="s">
        <v>2883</v>
      </c>
      <c r="AC974" s="365" t="s">
        <v>2884</v>
      </c>
      <c r="AD974" s="365" t="s">
        <v>2885</v>
      </c>
      <c r="AE974" s="365" t="s">
        <v>2886</v>
      </c>
      <c r="AF974" s="365" t="s">
        <v>2887</v>
      </c>
      <c r="AG974" s="365" t="s">
        <v>2888</v>
      </c>
      <c r="AH974" s="365" t="s">
        <v>2889</v>
      </c>
      <c r="AI974" s="365" t="s">
        <v>2890</v>
      </c>
      <c r="AJ974" s="366" t="s">
        <v>2892</v>
      </c>
      <c r="AK974" s="366" t="s">
        <v>2879</v>
      </c>
      <c r="AL974" s="366" t="s">
        <v>2880</v>
      </c>
      <c r="AM974" s="366" t="s">
        <v>2881</v>
      </c>
      <c r="AN974" s="366" t="s">
        <v>2882</v>
      </c>
      <c r="AO974" s="366" t="s">
        <v>2883</v>
      </c>
      <c r="AP974" s="366" t="s">
        <v>2884</v>
      </c>
      <c r="AQ974" s="366" t="s">
        <v>2885</v>
      </c>
      <c r="AR974" s="366" t="s">
        <v>2886</v>
      </c>
      <c r="AS974" s="366" t="s">
        <v>2887</v>
      </c>
      <c r="AT974" s="366" t="s">
        <v>2888</v>
      </c>
      <c r="AU974" s="366" t="s">
        <v>2889</v>
      </c>
      <c r="AV974" s="366" t="s">
        <v>2890</v>
      </c>
      <c r="AW974" s="368" t="s">
        <v>2895</v>
      </c>
    </row>
    <row r="975" spans="1:49">
      <c r="A975" s="33"/>
      <c r="B975" s="34"/>
      <c r="C975" s="34"/>
      <c r="D975" s="34"/>
      <c r="E975" s="35"/>
      <c r="F975" s="36"/>
      <c r="G975" s="36"/>
      <c r="H975" s="36"/>
      <c r="I975" s="34"/>
      <c r="J975" s="202" t="s">
        <v>1224</v>
      </c>
      <c r="K975" s="202">
        <v>1</v>
      </c>
      <c r="L975" s="202">
        <v>2</v>
      </c>
      <c r="M975" s="202">
        <v>3</v>
      </c>
      <c r="N975" s="202">
        <v>4</v>
      </c>
      <c r="O975" s="202">
        <v>5</v>
      </c>
      <c r="P975" s="202">
        <v>6</v>
      </c>
      <c r="Q975" s="202">
        <v>7</v>
      </c>
      <c r="R975" s="202">
        <v>8</v>
      </c>
      <c r="S975" s="202">
        <v>9</v>
      </c>
      <c r="T975" s="202">
        <v>10</v>
      </c>
      <c r="U975" s="202">
        <v>13</v>
      </c>
      <c r="V975" s="202">
        <v>14</v>
      </c>
      <c r="W975" s="202" t="s">
        <v>1224</v>
      </c>
      <c r="X975" s="202">
        <v>1</v>
      </c>
      <c r="Y975" s="202">
        <v>2</v>
      </c>
      <c r="Z975" s="202">
        <v>3</v>
      </c>
      <c r="AA975" s="202">
        <v>4</v>
      </c>
      <c r="AB975" s="202">
        <v>5</v>
      </c>
      <c r="AC975" s="202">
        <v>6</v>
      </c>
      <c r="AD975" s="202">
        <v>7</v>
      </c>
      <c r="AE975" s="202">
        <v>8</v>
      </c>
      <c r="AF975" s="202">
        <v>9</v>
      </c>
      <c r="AG975" s="202">
        <v>10</v>
      </c>
      <c r="AH975" s="202">
        <v>13</v>
      </c>
      <c r="AI975" s="202">
        <v>14</v>
      </c>
      <c r="AJ975" s="202" t="s">
        <v>1224</v>
      </c>
      <c r="AK975" s="202">
        <v>1</v>
      </c>
      <c r="AL975" s="202">
        <v>2</v>
      </c>
      <c r="AM975" s="202">
        <v>3</v>
      </c>
      <c r="AN975" s="202">
        <v>4</v>
      </c>
      <c r="AO975" s="202">
        <v>5</v>
      </c>
      <c r="AP975" s="202">
        <v>6</v>
      </c>
      <c r="AQ975" s="202">
        <v>7</v>
      </c>
      <c r="AR975" s="202">
        <v>8</v>
      </c>
      <c r="AS975" s="202">
        <v>9</v>
      </c>
      <c r="AT975" s="202">
        <v>10</v>
      </c>
      <c r="AU975" s="202">
        <v>13</v>
      </c>
      <c r="AV975" s="202">
        <v>14</v>
      </c>
      <c r="AW975" s="202">
        <v>15</v>
      </c>
    </row>
    <row r="976" spans="1:49" ht="6" customHeight="1">
      <c r="A976" s="37"/>
      <c r="B976" s="38"/>
      <c r="C976" s="38"/>
      <c r="D976" s="38"/>
      <c r="E976" s="60"/>
      <c r="F976" s="61"/>
      <c r="G976" s="61"/>
      <c r="H976" s="61"/>
      <c r="I976" s="38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62"/>
      <c r="X976" s="62"/>
      <c r="Y976" s="62"/>
      <c r="Z976" s="62"/>
      <c r="AA976" s="62"/>
      <c r="AB976" s="62"/>
      <c r="AC976" s="62"/>
      <c r="AD976" s="62"/>
      <c r="AE976" s="62"/>
      <c r="AF976" s="62"/>
      <c r="AG976" s="62"/>
      <c r="AH976" s="62"/>
      <c r="AI976" s="62"/>
      <c r="AJ976" s="62"/>
      <c r="AK976" s="62"/>
      <c r="AL976" s="62"/>
      <c r="AM976" s="62"/>
      <c r="AN976" s="62"/>
      <c r="AO976" s="62"/>
      <c r="AP976" s="62"/>
      <c r="AQ976" s="62"/>
      <c r="AR976" s="62"/>
      <c r="AS976" s="62"/>
      <c r="AT976" s="62"/>
      <c r="AU976" s="62"/>
      <c r="AV976" s="62"/>
      <c r="AW976" s="62"/>
    </row>
    <row r="977" spans="1:49">
      <c r="A977" s="41" t="s">
        <v>1403</v>
      </c>
      <c r="B977" s="1" t="s">
        <v>1029</v>
      </c>
      <c r="C977" s="1"/>
      <c r="D977" s="451"/>
      <c r="E977" s="531"/>
      <c r="F977" s="50"/>
      <c r="G977" s="50"/>
      <c r="H977" s="50"/>
      <c r="I977" s="1" t="s">
        <v>820</v>
      </c>
    </row>
    <row r="978" spans="1:49">
      <c r="A978" s="41" t="s">
        <v>1403</v>
      </c>
      <c r="B978" s="1" t="s">
        <v>1029</v>
      </c>
      <c r="C978" s="1" t="s">
        <v>1549</v>
      </c>
      <c r="D978" s="451"/>
      <c r="E978" s="531"/>
      <c r="F978" s="50"/>
      <c r="G978" s="50"/>
      <c r="H978" s="50"/>
      <c r="I978" s="1" t="s">
        <v>820</v>
      </c>
    </row>
    <row r="979" spans="1:49" ht="4.5" customHeight="1">
      <c r="A979" s="41"/>
      <c r="B979" s="1"/>
      <c r="C979" s="1"/>
      <c r="D979" s="369"/>
      <c r="E979" s="531"/>
      <c r="F979" s="50"/>
      <c r="G979" s="50"/>
      <c r="H979" s="50"/>
      <c r="I979" s="1"/>
    </row>
    <row r="980" spans="1:49">
      <c r="A980" s="48"/>
      <c r="B980" s="42"/>
      <c r="C980" s="42"/>
      <c r="D980" s="42"/>
      <c r="E980" s="531"/>
      <c r="F980" s="50"/>
      <c r="G980" s="50"/>
      <c r="H980" s="50"/>
      <c r="I980" s="49" t="s">
        <v>1559</v>
      </c>
      <c r="J980" s="12">
        <f>SUM(J981,J989,J991)</f>
        <v>0</v>
      </c>
      <c r="K980" s="12">
        <f t="shared" ref="K980:AT980" si="230">SUM(K981,K989,K991)</f>
        <v>0</v>
      </c>
      <c r="L980" s="12">
        <f t="shared" si="230"/>
        <v>0</v>
      </c>
      <c r="M980" s="12">
        <f t="shared" si="230"/>
        <v>0</v>
      </c>
      <c r="N980" s="12">
        <f t="shared" si="230"/>
        <v>0</v>
      </c>
      <c r="O980" s="12">
        <f t="shared" si="230"/>
        <v>0</v>
      </c>
      <c r="P980" s="12">
        <f t="shared" si="230"/>
        <v>0</v>
      </c>
      <c r="Q980" s="12">
        <f t="shared" si="230"/>
        <v>0</v>
      </c>
      <c r="R980" s="12">
        <f t="shared" si="230"/>
        <v>0</v>
      </c>
      <c r="S980" s="12">
        <f t="shared" si="230"/>
        <v>0</v>
      </c>
      <c r="T980" s="12">
        <f t="shared" si="230"/>
        <v>0</v>
      </c>
      <c r="U980" s="12">
        <v>0</v>
      </c>
      <c r="V980" s="12">
        <v>0</v>
      </c>
      <c r="W980" s="12">
        <f>SUM(W981,W989,W991)</f>
        <v>0</v>
      </c>
      <c r="X980" s="12">
        <f t="shared" si="230"/>
        <v>0</v>
      </c>
      <c r="Y980" s="12">
        <f t="shared" si="230"/>
        <v>0</v>
      </c>
      <c r="Z980" s="12">
        <f t="shared" si="230"/>
        <v>0</v>
      </c>
      <c r="AA980" s="12">
        <f t="shared" si="230"/>
        <v>0</v>
      </c>
      <c r="AB980" s="12">
        <f t="shared" si="230"/>
        <v>0</v>
      </c>
      <c r="AC980" s="12">
        <f t="shared" si="230"/>
        <v>0</v>
      </c>
      <c r="AD980" s="12">
        <f t="shared" si="230"/>
        <v>0</v>
      </c>
      <c r="AE980" s="12">
        <f t="shared" si="230"/>
        <v>0</v>
      </c>
      <c r="AF980" s="12">
        <f t="shared" si="230"/>
        <v>0</v>
      </c>
      <c r="AG980" s="12">
        <f t="shared" si="230"/>
        <v>0</v>
      </c>
      <c r="AH980" s="12">
        <v>0</v>
      </c>
      <c r="AI980" s="12">
        <v>0</v>
      </c>
      <c r="AJ980" s="12">
        <f>SUM(AJ981,AJ989,AJ991)</f>
        <v>0</v>
      </c>
      <c r="AK980" s="12">
        <f t="shared" si="230"/>
        <v>0</v>
      </c>
      <c r="AL980" s="12">
        <f t="shared" si="230"/>
        <v>0</v>
      </c>
      <c r="AM980" s="12">
        <f t="shared" si="230"/>
        <v>0</v>
      </c>
      <c r="AN980" s="12">
        <f t="shared" si="230"/>
        <v>0</v>
      </c>
      <c r="AO980" s="12">
        <f t="shared" si="230"/>
        <v>0</v>
      </c>
      <c r="AP980" s="12">
        <f t="shared" si="230"/>
        <v>0</v>
      </c>
      <c r="AQ980" s="12">
        <f t="shared" si="230"/>
        <v>0</v>
      </c>
      <c r="AR980" s="12">
        <f t="shared" si="230"/>
        <v>0</v>
      </c>
      <c r="AS980" s="12">
        <f t="shared" si="230"/>
        <v>0</v>
      </c>
      <c r="AT980" s="12">
        <f t="shared" si="230"/>
        <v>0</v>
      </c>
      <c r="AU980" s="12">
        <v>0</v>
      </c>
      <c r="AV980" s="12">
        <v>0</v>
      </c>
      <c r="AW980" s="12">
        <f t="shared" ref="AW980:AW1011" si="231">U980+AH980+AU980</f>
        <v>0</v>
      </c>
    </row>
    <row r="981" spans="1:49">
      <c r="A981" s="44" t="s">
        <v>1403</v>
      </c>
      <c r="B981" s="45" t="s">
        <v>1029</v>
      </c>
      <c r="C981" s="45" t="s">
        <v>1549</v>
      </c>
      <c r="D981" s="452" t="s">
        <v>2913</v>
      </c>
      <c r="E981" s="213" t="s">
        <v>771</v>
      </c>
      <c r="F981" s="65"/>
      <c r="G981" s="65"/>
      <c r="H981" s="65"/>
      <c r="I981" s="1" t="s">
        <v>1500</v>
      </c>
      <c r="J981" s="9">
        <f>SUM(J982:J983)</f>
        <v>0</v>
      </c>
      <c r="K981" s="9">
        <f t="shared" ref="K981:AT981" si="232">SUM(K982:K983)</f>
        <v>0</v>
      </c>
      <c r="L981" s="9">
        <f t="shared" si="232"/>
        <v>0</v>
      </c>
      <c r="M981" s="9">
        <f t="shared" si="232"/>
        <v>0</v>
      </c>
      <c r="N981" s="9">
        <f t="shared" si="232"/>
        <v>0</v>
      </c>
      <c r="O981" s="9">
        <f t="shared" si="232"/>
        <v>0</v>
      </c>
      <c r="P981" s="9">
        <f t="shared" si="232"/>
        <v>0</v>
      </c>
      <c r="Q981" s="9">
        <f t="shared" si="232"/>
        <v>0</v>
      </c>
      <c r="R981" s="9">
        <f t="shared" si="232"/>
        <v>0</v>
      </c>
      <c r="S981" s="9">
        <f t="shared" si="232"/>
        <v>0</v>
      </c>
      <c r="T981" s="9">
        <f t="shared" si="232"/>
        <v>0</v>
      </c>
      <c r="U981" s="9">
        <v>0</v>
      </c>
      <c r="V981" s="9">
        <v>0</v>
      </c>
      <c r="W981" s="9">
        <f>SUM(W982:W983)</f>
        <v>0</v>
      </c>
      <c r="X981" s="9">
        <f t="shared" si="232"/>
        <v>0</v>
      </c>
      <c r="Y981" s="9">
        <f t="shared" si="232"/>
        <v>0</v>
      </c>
      <c r="Z981" s="9">
        <f t="shared" si="232"/>
        <v>0</v>
      </c>
      <c r="AA981" s="9">
        <f t="shared" si="232"/>
        <v>0</v>
      </c>
      <c r="AB981" s="9">
        <f t="shared" si="232"/>
        <v>0</v>
      </c>
      <c r="AC981" s="9">
        <f t="shared" si="232"/>
        <v>0</v>
      </c>
      <c r="AD981" s="9">
        <f t="shared" si="232"/>
        <v>0</v>
      </c>
      <c r="AE981" s="9">
        <f t="shared" si="232"/>
        <v>0</v>
      </c>
      <c r="AF981" s="9">
        <f t="shared" si="232"/>
        <v>0</v>
      </c>
      <c r="AG981" s="9">
        <f t="shared" si="232"/>
        <v>0</v>
      </c>
      <c r="AH981" s="9">
        <v>0</v>
      </c>
      <c r="AI981" s="9">
        <v>0</v>
      </c>
      <c r="AJ981" s="9">
        <f>SUM(AJ982:AJ983)</f>
        <v>0</v>
      </c>
      <c r="AK981" s="9">
        <f t="shared" si="232"/>
        <v>0</v>
      </c>
      <c r="AL981" s="9">
        <f t="shared" si="232"/>
        <v>0</v>
      </c>
      <c r="AM981" s="9">
        <f t="shared" si="232"/>
        <v>0</v>
      </c>
      <c r="AN981" s="9">
        <f t="shared" si="232"/>
        <v>0</v>
      </c>
      <c r="AO981" s="9">
        <f t="shared" si="232"/>
        <v>0</v>
      </c>
      <c r="AP981" s="9">
        <f t="shared" si="232"/>
        <v>0</v>
      </c>
      <c r="AQ981" s="9">
        <f t="shared" si="232"/>
        <v>0</v>
      </c>
      <c r="AR981" s="9">
        <f t="shared" si="232"/>
        <v>0</v>
      </c>
      <c r="AS981" s="9">
        <f t="shared" si="232"/>
        <v>0</v>
      </c>
      <c r="AT981" s="9">
        <f t="shared" si="232"/>
        <v>0</v>
      </c>
      <c r="AU981" s="9">
        <v>0</v>
      </c>
      <c r="AV981" s="9">
        <v>0</v>
      </c>
      <c r="AW981" s="9">
        <f t="shared" si="231"/>
        <v>0</v>
      </c>
    </row>
    <row r="982" spans="1:49">
      <c r="A982" s="44" t="s">
        <v>1403</v>
      </c>
      <c r="B982" s="45" t="s">
        <v>1029</v>
      </c>
      <c r="C982" s="45" t="s">
        <v>1549</v>
      </c>
      <c r="D982" s="452" t="s">
        <v>2913</v>
      </c>
      <c r="E982" s="367" t="s">
        <v>834</v>
      </c>
      <c r="F982" s="50"/>
      <c r="G982" s="468" t="s">
        <v>3062</v>
      </c>
      <c r="H982" s="50" t="s">
        <v>2335</v>
      </c>
      <c r="I982" s="42" t="s">
        <v>1165</v>
      </c>
      <c r="U982" s="15">
        <v>0</v>
      </c>
      <c r="V982" s="15">
        <v>0</v>
      </c>
      <c r="AH982" s="15">
        <v>0</v>
      </c>
      <c r="AI982" s="15">
        <v>0</v>
      </c>
      <c r="AU982" s="15">
        <v>0</v>
      </c>
      <c r="AV982" s="15">
        <v>0</v>
      </c>
      <c r="AW982" s="15">
        <f t="shared" si="231"/>
        <v>0</v>
      </c>
    </row>
    <row r="983" spans="1:49">
      <c r="A983" s="44" t="s">
        <v>1403</v>
      </c>
      <c r="B983" s="45" t="s">
        <v>1029</v>
      </c>
      <c r="C983" s="45" t="s">
        <v>1549</v>
      </c>
      <c r="D983" s="452" t="s">
        <v>2913</v>
      </c>
      <c r="E983" s="367" t="s">
        <v>772</v>
      </c>
      <c r="F983" s="50"/>
      <c r="G983" s="50"/>
      <c r="H983" s="50"/>
      <c r="I983" s="42" t="s">
        <v>1227</v>
      </c>
      <c r="J983" s="15">
        <f>SUM(J984:J988)</f>
        <v>0</v>
      </c>
      <c r="K983" s="15">
        <f t="shared" ref="K983:AT983" si="233">SUM(K984:K988)</f>
        <v>0</v>
      </c>
      <c r="L983" s="15">
        <f t="shared" si="233"/>
        <v>0</v>
      </c>
      <c r="M983" s="15">
        <f t="shared" si="233"/>
        <v>0</v>
      </c>
      <c r="N983" s="15">
        <f t="shared" si="233"/>
        <v>0</v>
      </c>
      <c r="O983" s="15">
        <f t="shared" si="233"/>
        <v>0</v>
      </c>
      <c r="P983" s="15">
        <f t="shared" si="233"/>
        <v>0</v>
      </c>
      <c r="Q983" s="15">
        <f t="shared" si="233"/>
        <v>0</v>
      </c>
      <c r="R983" s="15">
        <f t="shared" si="233"/>
        <v>0</v>
      </c>
      <c r="S983" s="15">
        <f t="shared" si="233"/>
        <v>0</v>
      </c>
      <c r="T983" s="15">
        <f t="shared" si="233"/>
        <v>0</v>
      </c>
      <c r="U983" s="15">
        <v>0</v>
      </c>
      <c r="V983" s="15">
        <v>0</v>
      </c>
      <c r="W983" s="15">
        <f>SUM(W984:W988)</f>
        <v>0</v>
      </c>
      <c r="X983" s="15">
        <f t="shared" si="233"/>
        <v>0</v>
      </c>
      <c r="Y983" s="15">
        <f t="shared" si="233"/>
        <v>0</v>
      </c>
      <c r="Z983" s="15">
        <f t="shared" si="233"/>
        <v>0</v>
      </c>
      <c r="AA983" s="15">
        <f t="shared" si="233"/>
        <v>0</v>
      </c>
      <c r="AB983" s="15">
        <f t="shared" si="233"/>
        <v>0</v>
      </c>
      <c r="AC983" s="15">
        <f t="shared" si="233"/>
        <v>0</v>
      </c>
      <c r="AD983" s="15">
        <f t="shared" si="233"/>
        <v>0</v>
      </c>
      <c r="AE983" s="15">
        <f t="shared" si="233"/>
        <v>0</v>
      </c>
      <c r="AF983" s="15">
        <f t="shared" si="233"/>
        <v>0</v>
      </c>
      <c r="AG983" s="15">
        <f t="shared" si="233"/>
        <v>0</v>
      </c>
      <c r="AH983" s="15">
        <v>0</v>
      </c>
      <c r="AI983" s="15">
        <v>0</v>
      </c>
      <c r="AJ983" s="15">
        <f>SUM(AJ984:AJ988)</f>
        <v>0</v>
      </c>
      <c r="AK983" s="15">
        <f t="shared" si="233"/>
        <v>0</v>
      </c>
      <c r="AL983" s="15">
        <f t="shared" si="233"/>
        <v>0</v>
      </c>
      <c r="AM983" s="15">
        <f t="shared" si="233"/>
        <v>0</v>
      </c>
      <c r="AN983" s="15">
        <f t="shared" si="233"/>
        <v>0</v>
      </c>
      <c r="AO983" s="15">
        <f t="shared" si="233"/>
        <v>0</v>
      </c>
      <c r="AP983" s="15">
        <f t="shared" si="233"/>
        <v>0</v>
      </c>
      <c r="AQ983" s="15">
        <f t="shared" si="233"/>
        <v>0</v>
      </c>
      <c r="AR983" s="15">
        <f t="shared" si="233"/>
        <v>0</v>
      </c>
      <c r="AS983" s="15">
        <f t="shared" si="233"/>
        <v>0</v>
      </c>
      <c r="AT983" s="15">
        <f t="shared" si="233"/>
        <v>0</v>
      </c>
      <c r="AU983" s="15">
        <v>0</v>
      </c>
      <c r="AV983" s="15">
        <v>0</v>
      </c>
      <c r="AW983" s="15">
        <f t="shared" si="231"/>
        <v>0</v>
      </c>
    </row>
    <row r="984" spans="1:49" s="144" customFormat="1">
      <c r="A984" s="44" t="s">
        <v>1403</v>
      </c>
      <c r="B984" s="45" t="s">
        <v>1029</v>
      </c>
      <c r="C984" s="45" t="s">
        <v>1549</v>
      </c>
      <c r="D984" s="452" t="s">
        <v>2913</v>
      </c>
      <c r="E984" s="140" t="s">
        <v>850</v>
      </c>
      <c r="F984" s="141" t="s">
        <v>115</v>
      </c>
      <c r="G984" s="468" t="s">
        <v>3062</v>
      </c>
      <c r="H984" s="50" t="s">
        <v>2335</v>
      </c>
      <c r="I984" s="142" t="s">
        <v>1119</v>
      </c>
      <c r="J984" s="143"/>
      <c r="K984" s="143"/>
      <c r="L984" s="143"/>
      <c r="M984" s="143"/>
      <c r="N984" s="143"/>
      <c r="O984" s="143"/>
      <c r="P984" s="143"/>
      <c r="Q984" s="143"/>
      <c r="R984" s="143"/>
      <c r="S984" s="143"/>
      <c r="T984" s="143"/>
      <c r="U984" s="143">
        <v>0</v>
      </c>
      <c r="V984" s="143">
        <v>0</v>
      </c>
      <c r="W984" s="143"/>
      <c r="X984" s="143"/>
      <c r="Y984" s="143"/>
      <c r="Z984" s="143"/>
      <c r="AA984" s="143"/>
      <c r="AB984" s="143"/>
      <c r="AC984" s="143"/>
      <c r="AD984" s="143"/>
      <c r="AE984" s="143"/>
      <c r="AF984" s="143"/>
      <c r="AG984" s="143"/>
      <c r="AH984" s="143">
        <v>0</v>
      </c>
      <c r="AI984" s="143">
        <v>0</v>
      </c>
      <c r="AJ984" s="143"/>
      <c r="AK984" s="143"/>
      <c r="AL984" s="143"/>
      <c r="AM984" s="143"/>
      <c r="AN984" s="143"/>
      <c r="AO984" s="143"/>
      <c r="AP984" s="143"/>
      <c r="AQ984" s="143"/>
      <c r="AR984" s="143"/>
      <c r="AS984" s="143"/>
      <c r="AT984" s="143"/>
      <c r="AU984" s="143">
        <v>0</v>
      </c>
      <c r="AV984" s="143">
        <v>0</v>
      </c>
      <c r="AW984" s="143">
        <f t="shared" si="231"/>
        <v>0</v>
      </c>
    </row>
    <row r="985" spans="1:49" s="144" customFormat="1">
      <c r="A985" s="44" t="s">
        <v>1403</v>
      </c>
      <c r="B985" s="45" t="s">
        <v>1029</v>
      </c>
      <c r="C985" s="45" t="s">
        <v>1549</v>
      </c>
      <c r="D985" s="452" t="s">
        <v>2913</v>
      </c>
      <c r="E985" s="140" t="s">
        <v>851</v>
      </c>
      <c r="F985" s="141" t="s">
        <v>116</v>
      </c>
      <c r="G985" s="468" t="s">
        <v>3062</v>
      </c>
      <c r="H985" s="50" t="s">
        <v>2335</v>
      </c>
      <c r="I985" s="142" t="s">
        <v>1290</v>
      </c>
      <c r="J985" s="143"/>
      <c r="K985" s="143"/>
      <c r="L985" s="143"/>
      <c r="M985" s="143"/>
      <c r="N985" s="143"/>
      <c r="O985" s="143"/>
      <c r="P985" s="143"/>
      <c r="Q985" s="143"/>
      <c r="R985" s="143"/>
      <c r="S985" s="143"/>
      <c r="T985" s="143"/>
      <c r="U985" s="143">
        <v>0</v>
      </c>
      <c r="V985" s="143">
        <v>0</v>
      </c>
      <c r="W985" s="143"/>
      <c r="X985" s="143"/>
      <c r="Y985" s="143"/>
      <c r="Z985" s="143"/>
      <c r="AA985" s="143"/>
      <c r="AB985" s="143"/>
      <c r="AC985" s="143"/>
      <c r="AD985" s="143"/>
      <c r="AE985" s="143"/>
      <c r="AF985" s="143"/>
      <c r="AG985" s="143"/>
      <c r="AH985" s="143">
        <v>0</v>
      </c>
      <c r="AI985" s="143">
        <v>0</v>
      </c>
      <c r="AJ985" s="143"/>
      <c r="AK985" s="143"/>
      <c r="AL985" s="143"/>
      <c r="AM985" s="143"/>
      <c r="AN985" s="143"/>
      <c r="AO985" s="143"/>
      <c r="AP985" s="143"/>
      <c r="AQ985" s="143"/>
      <c r="AR985" s="143"/>
      <c r="AS985" s="143"/>
      <c r="AT985" s="143"/>
      <c r="AU985" s="143">
        <v>0</v>
      </c>
      <c r="AV985" s="143">
        <v>0</v>
      </c>
      <c r="AW985" s="143">
        <f t="shared" si="231"/>
        <v>0</v>
      </c>
    </row>
    <row r="986" spans="1:49" s="144" customFormat="1">
      <c r="A986" s="44" t="s">
        <v>1403</v>
      </c>
      <c r="B986" s="45" t="s">
        <v>1029</v>
      </c>
      <c r="C986" s="45" t="s">
        <v>1549</v>
      </c>
      <c r="D986" s="452" t="s">
        <v>2913</v>
      </c>
      <c r="E986" s="140" t="s">
        <v>852</v>
      </c>
      <c r="F986" s="141" t="s">
        <v>117</v>
      </c>
      <c r="G986" s="468" t="s">
        <v>3062</v>
      </c>
      <c r="H986" s="50" t="s">
        <v>2335</v>
      </c>
      <c r="I986" s="142" t="s">
        <v>1733</v>
      </c>
      <c r="J986" s="143"/>
      <c r="K986" s="143"/>
      <c r="L986" s="143"/>
      <c r="M986" s="143"/>
      <c r="N986" s="143"/>
      <c r="O986" s="143"/>
      <c r="P986" s="143"/>
      <c r="Q986" s="143"/>
      <c r="R986" s="143"/>
      <c r="S986" s="143"/>
      <c r="T986" s="143"/>
      <c r="U986" s="143">
        <v>0</v>
      </c>
      <c r="V986" s="143">
        <v>0</v>
      </c>
      <c r="W986" s="143"/>
      <c r="X986" s="143"/>
      <c r="Y986" s="143"/>
      <c r="Z986" s="143"/>
      <c r="AA986" s="143"/>
      <c r="AB986" s="143"/>
      <c r="AC986" s="143"/>
      <c r="AD986" s="143"/>
      <c r="AE986" s="143"/>
      <c r="AF986" s="143"/>
      <c r="AG986" s="143"/>
      <c r="AH986" s="143">
        <v>0</v>
      </c>
      <c r="AI986" s="143">
        <v>0</v>
      </c>
      <c r="AJ986" s="143"/>
      <c r="AK986" s="143"/>
      <c r="AL986" s="143"/>
      <c r="AM986" s="143"/>
      <c r="AN986" s="143"/>
      <c r="AO986" s="143"/>
      <c r="AP986" s="143"/>
      <c r="AQ986" s="143"/>
      <c r="AR986" s="143"/>
      <c r="AS986" s="143"/>
      <c r="AT986" s="143"/>
      <c r="AU986" s="143">
        <v>0</v>
      </c>
      <c r="AV986" s="143">
        <v>0</v>
      </c>
      <c r="AW986" s="143">
        <f t="shared" si="231"/>
        <v>0</v>
      </c>
    </row>
    <row r="987" spans="1:49" s="144" customFormat="1">
      <c r="A987" s="44" t="s">
        <v>1403</v>
      </c>
      <c r="B987" s="45" t="s">
        <v>1029</v>
      </c>
      <c r="C987" s="45" t="s">
        <v>1549</v>
      </c>
      <c r="D987" s="452" t="s">
        <v>2913</v>
      </c>
      <c r="E987" s="140" t="s">
        <v>853</v>
      </c>
      <c r="F987" s="141" t="s">
        <v>118</v>
      </c>
      <c r="G987" s="468" t="s">
        <v>3062</v>
      </c>
      <c r="H987" s="50" t="s">
        <v>2335</v>
      </c>
      <c r="I987" s="142" t="s">
        <v>1734</v>
      </c>
      <c r="J987" s="143"/>
      <c r="K987" s="143"/>
      <c r="L987" s="143"/>
      <c r="M987" s="143"/>
      <c r="N987" s="143"/>
      <c r="O987" s="143"/>
      <c r="P987" s="143"/>
      <c r="Q987" s="143"/>
      <c r="R987" s="143"/>
      <c r="S987" s="143"/>
      <c r="T987" s="143"/>
      <c r="U987" s="143">
        <v>0</v>
      </c>
      <c r="V987" s="143">
        <v>0</v>
      </c>
      <c r="W987" s="143"/>
      <c r="X987" s="143"/>
      <c r="Y987" s="143"/>
      <c r="Z987" s="143"/>
      <c r="AA987" s="143"/>
      <c r="AB987" s="143"/>
      <c r="AC987" s="143"/>
      <c r="AD987" s="143"/>
      <c r="AE987" s="143"/>
      <c r="AF987" s="143"/>
      <c r="AG987" s="143"/>
      <c r="AH987" s="143">
        <v>0</v>
      </c>
      <c r="AI987" s="143">
        <v>0</v>
      </c>
      <c r="AJ987" s="143"/>
      <c r="AK987" s="143"/>
      <c r="AL987" s="143"/>
      <c r="AM987" s="143"/>
      <c r="AN987" s="143"/>
      <c r="AO987" s="143"/>
      <c r="AP987" s="143"/>
      <c r="AQ987" s="143"/>
      <c r="AR987" s="143"/>
      <c r="AS987" s="143"/>
      <c r="AT987" s="143"/>
      <c r="AU987" s="143">
        <v>0</v>
      </c>
      <c r="AV987" s="143">
        <v>0</v>
      </c>
      <c r="AW987" s="143">
        <f t="shared" si="231"/>
        <v>0</v>
      </c>
    </row>
    <row r="988" spans="1:49" s="144" customFormat="1">
      <c r="A988" s="44" t="s">
        <v>1403</v>
      </c>
      <c r="B988" s="45" t="s">
        <v>1029</v>
      </c>
      <c r="C988" s="45" t="s">
        <v>1549</v>
      </c>
      <c r="D988" s="452" t="s">
        <v>2913</v>
      </c>
      <c r="E988" s="140" t="s">
        <v>854</v>
      </c>
      <c r="F988" s="141" t="s">
        <v>119</v>
      </c>
      <c r="G988" s="468" t="s">
        <v>3062</v>
      </c>
      <c r="H988" s="50" t="s">
        <v>2335</v>
      </c>
      <c r="I988" s="142" t="s">
        <v>1735</v>
      </c>
      <c r="J988" s="143"/>
      <c r="K988" s="143"/>
      <c r="L988" s="143"/>
      <c r="M988" s="143"/>
      <c r="N988" s="143"/>
      <c r="O988" s="143"/>
      <c r="P988" s="143"/>
      <c r="Q988" s="143"/>
      <c r="R988" s="143"/>
      <c r="S988" s="143"/>
      <c r="T988" s="143"/>
      <c r="U988" s="143">
        <v>0</v>
      </c>
      <c r="V988" s="143">
        <v>0</v>
      </c>
      <c r="W988" s="143"/>
      <c r="X988" s="143"/>
      <c r="Y988" s="143"/>
      <c r="Z988" s="143"/>
      <c r="AA988" s="143"/>
      <c r="AB988" s="143"/>
      <c r="AC988" s="143"/>
      <c r="AD988" s="143"/>
      <c r="AE988" s="143"/>
      <c r="AF988" s="143"/>
      <c r="AG988" s="143"/>
      <c r="AH988" s="143">
        <v>0</v>
      </c>
      <c r="AI988" s="143">
        <v>0</v>
      </c>
      <c r="AJ988" s="143"/>
      <c r="AK988" s="143"/>
      <c r="AL988" s="143"/>
      <c r="AM988" s="143"/>
      <c r="AN988" s="143"/>
      <c r="AO988" s="143"/>
      <c r="AP988" s="143"/>
      <c r="AQ988" s="143"/>
      <c r="AR988" s="143"/>
      <c r="AS988" s="143"/>
      <c r="AT988" s="143"/>
      <c r="AU988" s="143">
        <v>0</v>
      </c>
      <c r="AV988" s="143">
        <v>0</v>
      </c>
      <c r="AW988" s="143">
        <f t="shared" si="231"/>
        <v>0</v>
      </c>
    </row>
    <row r="989" spans="1:49">
      <c r="A989" s="44" t="s">
        <v>1403</v>
      </c>
      <c r="B989" s="45" t="s">
        <v>1029</v>
      </c>
      <c r="C989" s="45" t="s">
        <v>1549</v>
      </c>
      <c r="D989" s="452" t="s">
        <v>2913</v>
      </c>
      <c r="E989" s="213" t="s">
        <v>773</v>
      </c>
      <c r="F989" s="65"/>
      <c r="G989" s="65"/>
      <c r="H989" s="65"/>
      <c r="I989" s="1" t="s">
        <v>1362</v>
      </c>
      <c r="J989" s="9">
        <f>SUM(J990)</f>
        <v>0</v>
      </c>
      <c r="K989" s="9">
        <f t="shared" ref="K989:AT989" si="234">SUM(K990)</f>
        <v>0</v>
      </c>
      <c r="L989" s="9">
        <f t="shared" si="234"/>
        <v>0</v>
      </c>
      <c r="M989" s="9">
        <f t="shared" si="234"/>
        <v>0</v>
      </c>
      <c r="N989" s="9">
        <f t="shared" si="234"/>
        <v>0</v>
      </c>
      <c r="O989" s="9">
        <f t="shared" si="234"/>
        <v>0</v>
      </c>
      <c r="P989" s="9">
        <f t="shared" si="234"/>
        <v>0</v>
      </c>
      <c r="Q989" s="9">
        <f t="shared" si="234"/>
        <v>0</v>
      </c>
      <c r="R989" s="9">
        <f t="shared" si="234"/>
        <v>0</v>
      </c>
      <c r="S989" s="9">
        <f t="shared" si="234"/>
        <v>0</v>
      </c>
      <c r="T989" s="9">
        <f t="shared" si="234"/>
        <v>0</v>
      </c>
      <c r="U989" s="9">
        <v>0</v>
      </c>
      <c r="V989" s="9">
        <v>0</v>
      </c>
      <c r="W989" s="9">
        <f>SUM(W990)</f>
        <v>0</v>
      </c>
      <c r="X989" s="9">
        <f t="shared" si="234"/>
        <v>0</v>
      </c>
      <c r="Y989" s="9">
        <f t="shared" si="234"/>
        <v>0</v>
      </c>
      <c r="Z989" s="9">
        <f t="shared" si="234"/>
        <v>0</v>
      </c>
      <c r="AA989" s="9">
        <f t="shared" si="234"/>
        <v>0</v>
      </c>
      <c r="AB989" s="9">
        <f t="shared" si="234"/>
        <v>0</v>
      </c>
      <c r="AC989" s="9">
        <f t="shared" si="234"/>
        <v>0</v>
      </c>
      <c r="AD989" s="9">
        <f t="shared" si="234"/>
        <v>0</v>
      </c>
      <c r="AE989" s="9">
        <f t="shared" si="234"/>
        <v>0</v>
      </c>
      <c r="AF989" s="9">
        <f t="shared" si="234"/>
        <v>0</v>
      </c>
      <c r="AG989" s="9">
        <f t="shared" si="234"/>
        <v>0</v>
      </c>
      <c r="AH989" s="9">
        <v>0</v>
      </c>
      <c r="AI989" s="9">
        <v>0</v>
      </c>
      <c r="AJ989" s="9">
        <f>SUM(AJ990)</f>
        <v>0</v>
      </c>
      <c r="AK989" s="9">
        <f t="shared" si="234"/>
        <v>0</v>
      </c>
      <c r="AL989" s="9">
        <f t="shared" si="234"/>
        <v>0</v>
      </c>
      <c r="AM989" s="9">
        <f t="shared" si="234"/>
        <v>0</v>
      </c>
      <c r="AN989" s="9">
        <f t="shared" si="234"/>
        <v>0</v>
      </c>
      <c r="AO989" s="9">
        <f t="shared" si="234"/>
        <v>0</v>
      </c>
      <c r="AP989" s="9">
        <f t="shared" si="234"/>
        <v>0</v>
      </c>
      <c r="AQ989" s="9">
        <f t="shared" si="234"/>
        <v>0</v>
      </c>
      <c r="AR989" s="9">
        <f t="shared" si="234"/>
        <v>0</v>
      </c>
      <c r="AS989" s="9">
        <f t="shared" si="234"/>
        <v>0</v>
      </c>
      <c r="AT989" s="9">
        <f t="shared" si="234"/>
        <v>0</v>
      </c>
      <c r="AU989" s="9">
        <v>0</v>
      </c>
      <c r="AV989" s="9">
        <v>0</v>
      </c>
      <c r="AW989" s="9">
        <f t="shared" si="231"/>
        <v>0</v>
      </c>
    </row>
    <row r="990" spans="1:49">
      <c r="A990" s="44" t="s">
        <v>1403</v>
      </c>
      <c r="B990" s="45" t="s">
        <v>1029</v>
      </c>
      <c r="C990" s="45" t="s">
        <v>1549</v>
      </c>
      <c r="D990" s="452" t="s">
        <v>2913</v>
      </c>
      <c r="E990" s="367" t="s">
        <v>785</v>
      </c>
      <c r="F990" s="50"/>
      <c r="G990" s="468" t="s">
        <v>3062</v>
      </c>
      <c r="H990" s="50" t="s">
        <v>2335</v>
      </c>
      <c r="I990" s="42" t="s">
        <v>1363</v>
      </c>
      <c r="U990" s="15">
        <v>0</v>
      </c>
      <c r="V990" s="15">
        <v>0</v>
      </c>
      <c r="AH990" s="15">
        <v>0</v>
      </c>
      <c r="AI990" s="15">
        <v>0</v>
      </c>
      <c r="AU990" s="15">
        <v>0</v>
      </c>
      <c r="AV990" s="15">
        <v>0</v>
      </c>
      <c r="AW990" s="15">
        <f t="shared" si="231"/>
        <v>0</v>
      </c>
    </row>
    <row r="991" spans="1:49">
      <c r="A991" s="44" t="s">
        <v>1403</v>
      </c>
      <c r="B991" s="45" t="s">
        <v>1029</v>
      </c>
      <c r="C991" s="45" t="s">
        <v>1549</v>
      </c>
      <c r="D991" s="452" t="s">
        <v>2913</v>
      </c>
      <c r="E991" s="213" t="s">
        <v>1364</v>
      </c>
      <c r="F991" s="65"/>
      <c r="G991" s="65"/>
      <c r="H991" s="65"/>
      <c r="I991" s="1" t="s">
        <v>2104</v>
      </c>
      <c r="J991" s="9">
        <f>SUM(J992:J1001)</f>
        <v>0</v>
      </c>
      <c r="K991" s="9">
        <f t="shared" ref="K991:AT991" si="235">SUM(K992:K1001)</f>
        <v>0</v>
      </c>
      <c r="L991" s="9">
        <f t="shared" si="235"/>
        <v>0</v>
      </c>
      <c r="M991" s="9">
        <f t="shared" si="235"/>
        <v>0</v>
      </c>
      <c r="N991" s="9">
        <f t="shared" si="235"/>
        <v>0</v>
      </c>
      <c r="O991" s="9">
        <f t="shared" si="235"/>
        <v>0</v>
      </c>
      <c r="P991" s="9">
        <f t="shared" si="235"/>
        <v>0</v>
      </c>
      <c r="Q991" s="9">
        <f t="shared" si="235"/>
        <v>0</v>
      </c>
      <c r="R991" s="9">
        <f t="shared" si="235"/>
        <v>0</v>
      </c>
      <c r="S991" s="9">
        <f t="shared" si="235"/>
        <v>0</v>
      </c>
      <c r="T991" s="9">
        <f t="shared" si="235"/>
        <v>0</v>
      </c>
      <c r="U991" s="9">
        <v>0</v>
      </c>
      <c r="V991" s="9">
        <v>0</v>
      </c>
      <c r="W991" s="9">
        <f>SUM(W992:W1001)</f>
        <v>0</v>
      </c>
      <c r="X991" s="9">
        <f t="shared" si="235"/>
        <v>0</v>
      </c>
      <c r="Y991" s="9">
        <f t="shared" si="235"/>
        <v>0</v>
      </c>
      <c r="Z991" s="9">
        <f t="shared" si="235"/>
        <v>0</v>
      </c>
      <c r="AA991" s="9">
        <f t="shared" si="235"/>
        <v>0</v>
      </c>
      <c r="AB991" s="9">
        <f t="shared" si="235"/>
        <v>0</v>
      </c>
      <c r="AC991" s="9">
        <f t="shared" si="235"/>
        <v>0</v>
      </c>
      <c r="AD991" s="9">
        <f t="shared" si="235"/>
        <v>0</v>
      </c>
      <c r="AE991" s="9">
        <f t="shared" si="235"/>
        <v>0</v>
      </c>
      <c r="AF991" s="9">
        <f t="shared" si="235"/>
        <v>0</v>
      </c>
      <c r="AG991" s="9">
        <f t="shared" si="235"/>
        <v>0</v>
      </c>
      <c r="AH991" s="9">
        <v>0</v>
      </c>
      <c r="AI991" s="9">
        <v>0</v>
      </c>
      <c r="AJ991" s="9">
        <f>SUM(AJ992:AJ1001)</f>
        <v>0</v>
      </c>
      <c r="AK991" s="9">
        <f t="shared" si="235"/>
        <v>0</v>
      </c>
      <c r="AL991" s="9">
        <f t="shared" si="235"/>
        <v>0</v>
      </c>
      <c r="AM991" s="9">
        <f t="shared" si="235"/>
        <v>0</v>
      </c>
      <c r="AN991" s="9">
        <f t="shared" si="235"/>
        <v>0</v>
      </c>
      <c r="AO991" s="9">
        <f t="shared" si="235"/>
        <v>0</v>
      </c>
      <c r="AP991" s="9">
        <f t="shared" si="235"/>
        <v>0</v>
      </c>
      <c r="AQ991" s="9">
        <f t="shared" si="235"/>
        <v>0</v>
      </c>
      <c r="AR991" s="9">
        <f t="shared" si="235"/>
        <v>0</v>
      </c>
      <c r="AS991" s="9">
        <f t="shared" si="235"/>
        <v>0</v>
      </c>
      <c r="AT991" s="9">
        <f t="shared" si="235"/>
        <v>0</v>
      </c>
      <c r="AU991" s="9">
        <v>0</v>
      </c>
      <c r="AV991" s="9">
        <v>0</v>
      </c>
      <c r="AW991" s="9">
        <f t="shared" si="231"/>
        <v>0</v>
      </c>
    </row>
    <row r="992" spans="1:49">
      <c r="A992" s="44" t="s">
        <v>1403</v>
      </c>
      <c r="B992" s="45" t="s">
        <v>1029</v>
      </c>
      <c r="C992" s="45" t="s">
        <v>1549</v>
      </c>
      <c r="D992" s="452" t="s">
        <v>2913</v>
      </c>
      <c r="E992" s="367" t="s">
        <v>786</v>
      </c>
      <c r="F992" s="50"/>
      <c r="G992" s="468" t="s">
        <v>3062</v>
      </c>
      <c r="H992" s="50" t="s">
        <v>2335</v>
      </c>
      <c r="I992" s="42" t="s">
        <v>1191</v>
      </c>
      <c r="U992" s="15">
        <v>0</v>
      </c>
      <c r="V992" s="15">
        <v>0</v>
      </c>
      <c r="AH992" s="15">
        <v>0</v>
      </c>
      <c r="AI992" s="15">
        <v>0</v>
      </c>
      <c r="AU992" s="15">
        <v>0</v>
      </c>
      <c r="AV992" s="15">
        <v>0</v>
      </c>
      <c r="AW992" s="15">
        <f t="shared" si="231"/>
        <v>0</v>
      </c>
    </row>
    <row r="993" spans="1:49">
      <c r="A993" s="44" t="s">
        <v>1403</v>
      </c>
      <c r="B993" s="45" t="s">
        <v>1029</v>
      </c>
      <c r="C993" s="45" t="s">
        <v>1549</v>
      </c>
      <c r="D993" s="452" t="s">
        <v>2913</v>
      </c>
      <c r="E993" s="367" t="s">
        <v>1528</v>
      </c>
      <c r="F993" s="50"/>
      <c r="G993" s="468" t="s">
        <v>3062</v>
      </c>
      <c r="H993" s="50" t="s">
        <v>2335</v>
      </c>
      <c r="I993" s="42" t="s">
        <v>989</v>
      </c>
      <c r="U993" s="15">
        <v>0</v>
      </c>
      <c r="V993" s="15">
        <v>0</v>
      </c>
      <c r="AH993" s="15">
        <v>0</v>
      </c>
      <c r="AI993" s="15">
        <v>0</v>
      </c>
      <c r="AU993" s="15">
        <v>0</v>
      </c>
      <c r="AV993" s="15">
        <v>0</v>
      </c>
      <c r="AW993" s="15">
        <f t="shared" si="231"/>
        <v>0</v>
      </c>
    </row>
    <row r="994" spans="1:49">
      <c r="A994" s="44" t="s">
        <v>1403</v>
      </c>
      <c r="B994" s="45" t="s">
        <v>1029</v>
      </c>
      <c r="C994" s="45" t="s">
        <v>1549</v>
      </c>
      <c r="D994" s="452" t="s">
        <v>2913</v>
      </c>
      <c r="E994" s="367" t="s">
        <v>1679</v>
      </c>
      <c r="F994" s="50"/>
      <c r="G994" s="468" t="s">
        <v>3062</v>
      </c>
      <c r="H994" s="50" t="s">
        <v>2335</v>
      </c>
      <c r="I994" s="42" t="s">
        <v>1048</v>
      </c>
      <c r="U994" s="15">
        <v>0</v>
      </c>
      <c r="V994" s="15">
        <v>0</v>
      </c>
      <c r="AH994" s="15">
        <v>0</v>
      </c>
      <c r="AI994" s="15">
        <v>0</v>
      </c>
      <c r="AU994" s="15">
        <v>0</v>
      </c>
      <c r="AV994" s="15">
        <v>0</v>
      </c>
      <c r="AW994" s="15">
        <f t="shared" si="231"/>
        <v>0</v>
      </c>
    </row>
    <row r="995" spans="1:49">
      <c r="A995" s="44" t="s">
        <v>1403</v>
      </c>
      <c r="B995" s="45" t="s">
        <v>1029</v>
      </c>
      <c r="C995" s="45" t="s">
        <v>1549</v>
      </c>
      <c r="D995" s="452" t="s">
        <v>2913</v>
      </c>
      <c r="E995" s="367" t="s">
        <v>787</v>
      </c>
      <c r="F995" s="50"/>
      <c r="G995" s="468" t="s">
        <v>3062</v>
      </c>
      <c r="H995" s="50" t="s">
        <v>2335</v>
      </c>
      <c r="I995" s="42" t="s">
        <v>2078</v>
      </c>
      <c r="U995" s="15">
        <v>0</v>
      </c>
      <c r="V995" s="15">
        <v>0</v>
      </c>
      <c r="AH995" s="15">
        <v>0</v>
      </c>
      <c r="AI995" s="15">
        <v>0</v>
      </c>
      <c r="AU995" s="15">
        <v>0</v>
      </c>
      <c r="AV995" s="15">
        <v>0</v>
      </c>
      <c r="AW995" s="15">
        <f t="shared" si="231"/>
        <v>0</v>
      </c>
    </row>
    <row r="996" spans="1:49">
      <c r="A996" s="44" t="s">
        <v>1403</v>
      </c>
      <c r="B996" s="45" t="s">
        <v>1029</v>
      </c>
      <c r="C996" s="45" t="s">
        <v>1549</v>
      </c>
      <c r="D996" s="452" t="s">
        <v>2913</v>
      </c>
      <c r="E996" s="367" t="s">
        <v>1116</v>
      </c>
      <c r="F996" s="50"/>
      <c r="G996" s="468" t="s">
        <v>3062</v>
      </c>
      <c r="H996" s="50" t="s">
        <v>2335</v>
      </c>
      <c r="I996" s="42" t="s">
        <v>1487</v>
      </c>
      <c r="U996" s="15">
        <v>0</v>
      </c>
      <c r="V996" s="15">
        <v>0</v>
      </c>
      <c r="AH996" s="15">
        <v>0</v>
      </c>
      <c r="AI996" s="15">
        <v>0</v>
      </c>
      <c r="AU996" s="15">
        <v>0</v>
      </c>
      <c r="AV996" s="15">
        <v>0</v>
      </c>
      <c r="AW996" s="15">
        <f t="shared" si="231"/>
        <v>0</v>
      </c>
    </row>
    <row r="997" spans="1:49">
      <c r="A997" s="44" t="s">
        <v>1403</v>
      </c>
      <c r="B997" s="45" t="s">
        <v>1029</v>
      </c>
      <c r="C997" s="45" t="s">
        <v>1549</v>
      </c>
      <c r="D997" s="452" t="s">
        <v>2913</v>
      </c>
      <c r="E997" s="367" t="s">
        <v>1703</v>
      </c>
      <c r="F997" s="50"/>
      <c r="G997" s="468" t="s">
        <v>3062</v>
      </c>
      <c r="H997" s="50" t="s">
        <v>2335</v>
      </c>
      <c r="I997" s="42" t="s">
        <v>1047</v>
      </c>
      <c r="U997" s="15">
        <v>0</v>
      </c>
      <c r="V997" s="15">
        <v>0</v>
      </c>
      <c r="AH997" s="15">
        <v>0</v>
      </c>
      <c r="AI997" s="15">
        <v>0</v>
      </c>
      <c r="AU997" s="15">
        <v>0</v>
      </c>
      <c r="AV997" s="15">
        <v>0</v>
      </c>
      <c r="AW997" s="15">
        <f t="shared" si="231"/>
        <v>0</v>
      </c>
    </row>
    <row r="998" spans="1:49">
      <c r="A998" s="44" t="s">
        <v>1403</v>
      </c>
      <c r="B998" s="45" t="s">
        <v>1029</v>
      </c>
      <c r="C998" s="45" t="s">
        <v>1549</v>
      </c>
      <c r="D998" s="452" t="s">
        <v>2913</v>
      </c>
      <c r="E998" s="367" t="s">
        <v>826</v>
      </c>
      <c r="F998" s="50"/>
      <c r="G998" s="468" t="s">
        <v>3062</v>
      </c>
      <c r="H998" s="50" t="s">
        <v>2335</v>
      </c>
      <c r="I998" s="42" t="s">
        <v>935</v>
      </c>
      <c r="U998" s="15">
        <v>0</v>
      </c>
      <c r="V998" s="15">
        <v>0</v>
      </c>
      <c r="AH998" s="15">
        <v>0</v>
      </c>
      <c r="AI998" s="15">
        <v>0</v>
      </c>
      <c r="AU998" s="15">
        <v>0</v>
      </c>
      <c r="AV998" s="15">
        <v>0</v>
      </c>
      <c r="AW998" s="15">
        <f t="shared" si="231"/>
        <v>0</v>
      </c>
    </row>
    <row r="999" spans="1:49">
      <c r="A999" s="44" t="s">
        <v>1403</v>
      </c>
      <c r="B999" s="45" t="s">
        <v>1029</v>
      </c>
      <c r="C999" s="45" t="s">
        <v>1549</v>
      </c>
      <c r="D999" s="452" t="s">
        <v>2913</v>
      </c>
      <c r="E999" s="367" t="s">
        <v>1115</v>
      </c>
      <c r="F999" s="50"/>
      <c r="G999" s="468" t="s">
        <v>3062</v>
      </c>
      <c r="H999" s="50" t="s">
        <v>2335</v>
      </c>
      <c r="I999" s="42" t="s">
        <v>990</v>
      </c>
      <c r="U999" s="15">
        <v>0</v>
      </c>
      <c r="V999" s="15">
        <v>0</v>
      </c>
      <c r="AH999" s="15">
        <v>0</v>
      </c>
      <c r="AI999" s="15">
        <v>0</v>
      </c>
      <c r="AU999" s="15">
        <v>0</v>
      </c>
      <c r="AV999" s="15">
        <v>0</v>
      </c>
      <c r="AW999" s="15">
        <f t="shared" si="231"/>
        <v>0</v>
      </c>
    </row>
    <row r="1000" spans="1:49">
      <c r="A1000" s="44" t="s">
        <v>1403</v>
      </c>
      <c r="B1000" s="45" t="s">
        <v>1029</v>
      </c>
      <c r="C1000" s="45" t="s">
        <v>1549</v>
      </c>
      <c r="D1000" s="452" t="s">
        <v>2913</v>
      </c>
      <c r="E1000" s="367" t="s">
        <v>1677</v>
      </c>
      <c r="F1000" s="50"/>
      <c r="G1000" s="468" t="s">
        <v>3062</v>
      </c>
      <c r="H1000" s="50" t="s">
        <v>2335</v>
      </c>
      <c r="I1000" s="42" t="s">
        <v>1688</v>
      </c>
      <c r="U1000" s="15">
        <v>0</v>
      </c>
      <c r="V1000" s="15">
        <v>0</v>
      </c>
      <c r="AH1000" s="15">
        <v>0</v>
      </c>
      <c r="AI1000" s="15">
        <v>0</v>
      </c>
      <c r="AU1000" s="15">
        <v>0</v>
      </c>
      <c r="AV1000" s="15">
        <v>0</v>
      </c>
      <c r="AW1000" s="15">
        <f t="shared" si="231"/>
        <v>0</v>
      </c>
    </row>
    <row r="1001" spans="1:49">
      <c r="A1001" s="44" t="s">
        <v>1403</v>
      </c>
      <c r="B1001" s="45" t="s">
        <v>1029</v>
      </c>
      <c r="C1001" s="45" t="s">
        <v>1549</v>
      </c>
      <c r="D1001" s="452" t="s">
        <v>2913</v>
      </c>
      <c r="E1001" s="367" t="s">
        <v>1677</v>
      </c>
      <c r="F1001" s="50" t="s">
        <v>120</v>
      </c>
      <c r="G1001" s="468" t="s">
        <v>3062</v>
      </c>
      <c r="H1001" s="50" t="s">
        <v>2335</v>
      </c>
      <c r="I1001" s="42" t="s">
        <v>25</v>
      </c>
      <c r="U1001" s="15">
        <v>0</v>
      </c>
      <c r="V1001" s="15">
        <v>0</v>
      </c>
      <c r="AH1001" s="15">
        <v>0</v>
      </c>
      <c r="AI1001" s="15">
        <v>0</v>
      </c>
      <c r="AU1001" s="15">
        <v>0</v>
      </c>
      <c r="AV1001" s="15">
        <v>0</v>
      </c>
      <c r="AW1001" s="15">
        <f t="shared" si="231"/>
        <v>0</v>
      </c>
    </row>
    <row r="1002" spans="1:49">
      <c r="A1002" s="68" t="s">
        <v>2050</v>
      </c>
      <c r="B1002" s="69" t="s">
        <v>1029</v>
      </c>
      <c r="C1002" s="69"/>
      <c r="D1002" s="455"/>
      <c r="E1002" s="531"/>
      <c r="F1002" s="50"/>
      <c r="G1002" s="50"/>
      <c r="H1002" s="50"/>
      <c r="I1002" s="49" t="s">
        <v>3</v>
      </c>
      <c r="J1002" s="12">
        <f>SUM(J1003)</f>
        <v>0</v>
      </c>
      <c r="K1002" s="12">
        <f t="shared" ref="K1002:AT1002" si="236">SUM(K1003)</f>
        <v>0</v>
      </c>
      <c r="L1002" s="12">
        <f t="shared" si="236"/>
        <v>0</v>
      </c>
      <c r="M1002" s="12">
        <f t="shared" si="236"/>
        <v>0</v>
      </c>
      <c r="N1002" s="12">
        <f t="shared" si="236"/>
        <v>0</v>
      </c>
      <c r="O1002" s="12">
        <f t="shared" si="236"/>
        <v>0</v>
      </c>
      <c r="P1002" s="12">
        <f t="shared" si="236"/>
        <v>0</v>
      </c>
      <c r="Q1002" s="12">
        <f t="shared" si="236"/>
        <v>0</v>
      </c>
      <c r="R1002" s="12">
        <f t="shared" si="236"/>
        <v>0</v>
      </c>
      <c r="S1002" s="12">
        <f t="shared" si="236"/>
        <v>0</v>
      </c>
      <c r="T1002" s="12">
        <f t="shared" si="236"/>
        <v>0</v>
      </c>
      <c r="U1002" s="12">
        <v>0</v>
      </c>
      <c r="V1002" s="12">
        <v>0</v>
      </c>
      <c r="W1002" s="12">
        <f>SUM(W1003)</f>
        <v>0</v>
      </c>
      <c r="X1002" s="12">
        <f t="shared" si="236"/>
        <v>0</v>
      </c>
      <c r="Y1002" s="12">
        <f t="shared" si="236"/>
        <v>0</v>
      </c>
      <c r="Z1002" s="12">
        <f t="shared" si="236"/>
        <v>0</v>
      </c>
      <c r="AA1002" s="12">
        <f t="shared" si="236"/>
        <v>0</v>
      </c>
      <c r="AB1002" s="12">
        <f t="shared" si="236"/>
        <v>0</v>
      </c>
      <c r="AC1002" s="12">
        <f t="shared" si="236"/>
        <v>0</v>
      </c>
      <c r="AD1002" s="12">
        <f t="shared" si="236"/>
        <v>0</v>
      </c>
      <c r="AE1002" s="12">
        <f t="shared" si="236"/>
        <v>0</v>
      </c>
      <c r="AF1002" s="12">
        <f t="shared" si="236"/>
        <v>0</v>
      </c>
      <c r="AG1002" s="12">
        <f t="shared" si="236"/>
        <v>0</v>
      </c>
      <c r="AH1002" s="12">
        <v>0</v>
      </c>
      <c r="AI1002" s="12">
        <v>0</v>
      </c>
      <c r="AJ1002" s="12">
        <f>SUM(AJ1003)</f>
        <v>0</v>
      </c>
      <c r="AK1002" s="12">
        <f t="shared" si="236"/>
        <v>0</v>
      </c>
      <c r="AL1002" s="12">
        <f t="shared" si="236"/>
        <v>0</v>
      </c>
      <c r="AM1002" s="12">
        <f t="shared" si="236"/>
        <v>0</v>
      </c>
      <c r="AN1002" s="12">
        <f t="shared" si="236"/>
        <v>0</v>
      </c>
      <c r="AO1002" s="12">
        <f t="shared" si="236"/>
        <v>0</v>
      </c>
      <c r="AP1002" s="12">
        <f t="shared" si="236"/>
        <v>0</v>
      </c>
      <c r="AQ1002" s="12">
        <f t="shared" si="236"/>
        <v>0</v>
      </c>
      <c r="AR1002" s="12">
        <f t="shared" si="236"/>
        <v>0</v>
      </c>
      <c r="AS1002" s="12">
        <f t="shared" si="236"/>
        <v>0</v>
      </c>
      <c r="AT1002" s="12">
        <f t="shared" si="236"/>
        <v>0</v>
      </c>
      <c r="AU1002" s="12">
        <v>0</v>
      </c>
      <c r="AV1002" s="12">
        <v>0</v>
      </c>
      <c r="AW1002" s="12">
        <f t="shared" si="231"/>
        <v>0</v>
      </c>
    </row>
    <row r="1003" spans="1:49">
      <c r="A1003" s="44" t="s">
        <v>1403</v>
      </c>
      <c r="B1003" s="45" t="s">
        <v>1029</v>
      </c>
      <c r="C1003" s="45" t="s">
        <v>1549</v>
      </c>
      <c r="D1003" s="452" t="s">
        <v>2913</v>
      </c>
      <c r="E1003" s="213" t="s">
        <v>833</v>
      </c>
      <c r="F1003" s="65"/>
      <c r="G1003" s="65"/>
      <c r="H1003" s="65"/>
      <c r="I1003" s="53" t="s">
        <v>1</v>
      </c>
      <c r="J1003" s="9">
        <f>SUM(J1004,J1019,J1028:J1029)</f>
        <v>0</v>
      </c>
      <c r="K1003" s="9">
        <f t="shared" ref="K1003:AT1003" si="237">SUM(K1004,K1019,K1028:K1029)</f>
        <v>0</v>
      </c>
      <c r="L1003" s="9">
        <f t="shared" si="237"/>
        <v>0</v>
      </c>
      <c r="M1003" s="9">
        <f t="shared" si="237"/>
        <v>0</v>
      </c>
      <c r="N1003" s="9">
        <f t="shared" si="237"/>
        <v>0</v>
      </c>
      <c r="O1003" s="9">
        <f t="shared" si="237"/>
        <v>0</v>
      </c>
      <c r="P1003" s="9">
        <f t="shared" si="237"/>
        <v>0</v>
      </c>
      <c r="Q1003" s="9">
        <f t="shared" si="237"/>
        <v>0</v>
      </c>
      <c r="R1003" s="9">
        <f t="shared" si="237"/>
        <v>0</v>
      </c>
      <c r="S1003" s="9">
        <f t="shared" si="237"/>
        <v>0</v>
      </c>
      <c r="T1003" s="9">
        <f t="shared" si="237"/>
        <v>0</v>
      </c>
      <c r="U1003" s="9">
        <v>0</v>
      </c>
      <c r="V1003" s="9">
        <v>0</v>
      </c>
      <c r="W1003" s="9">
        <f>SUM(W1004,W1019,W1028:W1029)</f>
        <v>0</v>
      </c>
      <c r="X1003" s="9">
        <f t="shared" si="237"/>
        <v>0</v>
      </c>
      <c r="Y1003" s="9">
        <f t="shared" si="237"/>
        <v>0</v>
      </c>
      <c r="Z1003" s="9">
        <f t="shared" si="237"/>
        <v>0</v>
      </c>
      <c r="AA1003" s="9">
        <f t="shared" si="237"/>
        <v>0</v>
      </c>
      <c r="AB1003" s="9">
        <f t="shared" si="237"/>
        <v>0</v>
      </c>
      <c r="AC1003" s="9">
        <f t="shared" si="237"/>
        <v>0</v>
      </c>
      <c r="AD1003" s="9">
        <f t="shared" si="237"/>
        <v>0</v>
      </c>
      <c r="AE1003" s="9">
        <f t="shared" si="237"/>
        <v>0</v>
      </c>
      <c r="AF1003" s="9">
        <f t="shared" si="237"/>
        <v>0</v>
      </c>
      <c r="AG1003" s="9">
        <f t="shared" si="237"/>
        <v>0</v>
      </c>
      <c r="AH1003" s="9">
        <v>0</v>
      </c>
      <c r="AI1003" s="9">
        <v>0</v>
      </c>
      <c r="AJ1003" s="9">
        <f>SUM(AJ1004,AJ1019,AJ1028:AJ1029)</f>
        <v>0</v>
      </c>
      <c r="AK1003" s="9">
        <f t="shared" si="237"/>
        <v>0</v>
      </c>
      <c r="AL1003" s="9">
        <f t="shared" si="237"/>
        <v>0</v>
      </c>
      <c r="AM1003" s="9">
        <f t="shared" si="237"/>
        <v>0</v>
      </c>
      <c r="AN1003" s="9">
        <f t="shared" si="237"/>
        <v>0</v>
      </c>
      <c r="AO1003" s="9">
        <f t="shared" si="237"/>
        <v>0</v>
      </c>
      <c r="AP1003" s="9">
        <f t="shared" si="237"/>
        <v>0</v>
      </c>
      <c r="AQ1003" s="9">
        <f t="shared" si="237"/>
        <v>0</v>
      </c>
      <c r="AR1003" s="9">
        <f t="shared" si="237"/>
        <v>0</v>
      </c>
      <c r="AS1003" s="9">
        <f t="shared" si="237"/>
        <v>0</v>
      </c>
      <c r="AT1003" s="9">
        <f t="shared" si="237"/>
        <v>0</v>
      </c>
      <c r="AU1003" s="9">
        <v>0</v>
      </c>
      <c r="AV1003" s="9">
        <v>0</v>
      </c>
      <c r="AW1003" s="9">
        <f t="shared" si="231"/>
        <v>0</v>
      </c>
    </row>
    <row r="1004" spans="1:49">
      <c r="A1004" s="44" t="s">
        <v>1403</v>
      </c>
      <c r="B1004" s="45" t="s">
        <v>1029</v>
      </c>
      <c r="C1004" s="45" t="s">
        <v>1549</v>
      </c>
      <c r="D1004" s="452" t="s">
        <v>2913</v>
      </c>
      <c r="E1004" s="54" t="s">
        <v>1715</v>
      </c>
      <c r="F1004" s="65" t="s">
        <v>2894</v>
      </c>
      <c r="G1004" s="65"/>
      <c r="H1004" s="65"/>
      <c r="I1004" s="1" t="s">
        <v>8</v>
      </c>
      <c r="J1004" s="9">
        <f>SUM(J1005:J1018)</f>
        <v>0</v>
      </c>
      <c r="K1004" s="9">
        <f t="shared" ref="K1004:AT1004" si="238">SUM(K1005:K1018)</f>
        <v>0</v>
      </c>
      <c r="L1004" s="9">
        <f t="shared" si="238"/>
        <v>0</v>
      </c>
      <c r="M1004" s="9">
        <f t="shared" si="238"/>
        <v>0</v>
      </c>
      <c r="N1004" s="9">
        <f t="shared" si="238"/>
        <v>0</v>
      </c>
      <c r="O1004" s="9">
        <f t="shared" si="238"/>
        <v>0</v>
      </c>
      <c r="P1004" s="9">
        <f t="shared" si="238"/>
        <v>0</v>
      </c>
      <c r="Q1004" s="9">
        <f t="shared" si="238"/>
        <v>0</v>
      </c>
      <c r="R1004" s="9">
        <f t="shared" si="238"/>
        <v>0</v>
      </c>
      <c r="S1004" s="9">
        <f t="shared" si="238"/>
        <v>0</v>
      </c>
      <c r="T1004" s="9">
        <f t="shared" si="238"/>
        <v>0</v>
      </c>
      <c r="U1004" s="9">
        <v>0</v>
      </c>
      <c r="V1004" s="9">
        <v>0</v>
      </c>
      <c r="W1004" s="9">
        <f>SUM(W1005:W1018)</f>
        <v>0</v>
      </c>
      <c r="X1004" s="9">
        <f t="shared" si="238"/>
        <v>0</v>
      </c>
      <c r="Y1004" s="9">
        <f t="shared" si="238"/>
        <v>0</v>
      </c>
      <c r="Z1004" s="9">
        <f t="shared" si="238"/>
        <v>0</v>
      </c>
      <c r="AA1004" s="9">
        <f t="shared" si="238"/>
        <v>0</v>
      </c>
      <c r="AB1004" s="9">
        <f t="shared" si="238"/>
        <v>0</v>
      </c>
      <c r="AC1004" s="9">
        <f t="shared" si="238"/>
        <v>0</v>
      </c>
      <c r="AD1004" s="9">
        <f t="shared" si="238"/>
        <v>0</v>
      </c>
      <c r="AE1004" s="9">
        <f t="shared" si="238"/>
        <v>0</v>
      </c>
      <c r="AF1004" s="9">
        <f t="shared" si="238"/>
        <v>0</v>
      </c>
      <c r="AG1004" s="9">
        <f t="shared" si="238"/>
        <v>0</v>
      </c>
      <c r="AH1004" s="9">
        <v>0</v>
      </c>
      <c r="AI1004" s="9">
        <v>0</v>
      </c>
      <c r="AJ1004" s="9">
        <f>SUM(AJ1005:AJ1018)</f>
        <v>0</v>
      </c>
      <c r="AK1004" s="9">
        <f t="shared" si="238"/>
        <v>0</v>
      </c>
      <c r="AL1004" s="9">
        <f t="shared" si="238"/>
        <v>0</v>
      </c>
      <c r="AM1004" s="9">
        <f t="shared" si="238"/>
        <v>0</v>
      </c>
      <c r="AN1004" s="9">
        <f t="shared" si="238"/>
        <v>0</v>
      </c>
      <c r="AO1004" s="9">
        <f t="shared" si="238"/>
        <v>0</v>
      </c>
      <c r="AP1004" s="9">
        <f t="shared" si="238"/>
        <v>0</v>
      </c>
      <c r="AQ1004" s="9">
        <f t="shared" si="238"/>
        <v>0</v>
      </c>
      <c r="AR1004" s="9">
        <f t="shared" si="238"/>
        <v>0</v>
      </c>
      <c r="AS1004" s="9">
        <f t="shared" si="238"/>
        <v>0</v>
      </c>
      <c r="AT1004" s="9">
        <f t="shared" si="238"/>
        <v>0</v>
      </c>
      <c r="AU1004" s="9">
        <v>0</v>
      </c>
      <c r="AV1004" s="9">
        <v>0</v>
      </c>
      <c r="AW1004" s="9">
        <f t="shared" si="231"/>
        <v>0</v>
      </c>
    </row>
    <row r="1005" spans="1:49">
      <c r="A1005" s="44" t="s">
        <v>1403</v>
      </c>
      <c r="B1005" s="45" t="s">
        <v>1029</v>
      </c>
      <c r="C1005" s="45" t="s">
        <v>1549</v>
      </c>
      <c r="D1005" s="452" t="s">
        <v>2913</v>
      </c>
      <c r="E1005" s="54" t="s">
        <v>1715</v>
      </c>
      <c r="F1005" s="51" t="s">
        <v>1282</v>
      </c>
      <c r="G1005" s="468" t="s">
        <v>3071</v>
      </c>
      <c r="H1005" s="51" t="s">
        <v>2347</v>
      </c>
      <c r="I1005" s="39" t="s">
        <v>1114</v>
      </c>
      <c r="U1005" s="15">
        <v>0</v>
      </c>
      <c r="V1005" s="15">
        <v>0</v>
      </c>
      <c r="AH1005" s="15">
        <v>0</v>
      </c>
      <c r="AI1005" s="15">
        <v>0</v>
      </c>
      <c r="AU1005" s="15">
        <v>0</v>
      </c>
      <c r="AV1005" s="15">
        <v>0</v>
      </c>
      <c r="AW1005" s="15">
        <f t="shared" si="231"/>
        <v>0</v>
      </c>
    </row>
    <row r="1006" spans="1:49">
      <c r="A1006" s="44" t="s">
        <v>1403</v>
      </c>
      <c r="B1006" s="45" t="s">
        <v>1029</v>
      </c>
      <c r="C1006" s="45" t="s">
        <v>1549</v>
      </c>
      <c r="D1006" s="452" t="s">
        <v>2913</v>
      </c>
      <c r="E1006" s="54" t="s">
        <v>1715</v>
      </c>
      <c r="F1006" s="51" t="s">
        <v>1578</v>
      </c>
      <c r="G1006" s="468" t="s">
        <v>3072</v>
      </c>
      <c r="H1006" s="51" t="s">
        <v>2348</v>
      </c>
      <c r="I1006" s="39" t="s">
        <v>1014</v>
      </c>
      <c r="U1006" s="15">
        <v>0</v>
      </c>
      <c r="V1006" s="15">
        <v>0</v>
      </c>
      <c r="AH1006" s="15">
        <v>0</v>
      </c>
      <c r="AI1006" s="15">
        <v>0</v>
      </c>
      <c r="AU1006" s="15">
        <v>0</v>
      </c>
      <c r="AV1006" s="15">
        <v>0</v>
      </c>
      <c r="AW1006" s="15">
        <f t="shared" si="231"/>
        <v>0</v>
      </c>
    </row>
    <row r="1007" spans="1:49" ht="25.5">
      <c r="A1007" s="44" t="s">
        <v>1403</v>
      </c>
      <c r="B1007" s="45" t="s">
        <v>1029</v>
      </c>
      <c r="C1007" s="45" t="s">
        <v>1549</v>
      </c>
      <c r="D1007" s="452" t="s">
        <v>2913</v>
      </c>
      <c r="E1007" s="54" t="s">
        <v>1715</v>
      </c>
      <c r="F1007" s="51" t="s">
        <v>1579</v>
      </c>
      <c r="G1007" s="468" t="s">
        <v>3073</v>
      </c>
      <c r="H1007" s="51" t="s">
        <v>2349</v>
      </c>
      <c r="I1007" s="39" t="s">
        <v>1205</v>
      </c>
      <c r="U1007" s="15">
        <v>0</v>
      </c>
      <c r="V1007" s="15">
        <v>0</v>
      </c>
      <c r="AH1007" s="15">
        <v>0</v>
      </c>
      <c r="AI1007" s="15">
        <v>0</v>
      </c>
      <c r="AU1007" s="15">
        <v>0</v>
      </c>
      <c r="AV1007" s="15">
        <v>0</v>
      </c>
      <c r="AW1007" s="15">
        <f t="shared" si="231"/>
        <v>0</v>
      </c>
    </row>
    <row r="1008" spans="1:49">
      <c r="A1008" s="44" t="s">
        <v>1403</v>
      </c>
      <c r="B1008" s="45" t="s">
        <v>1029</v>
      </c>
      <c r="C1008" s="45" t="s">
        <v>1549</v>
      </c>
      <c r="D1008" s="452" t="s">
        <v>2913</v>
      </c>
      <c r="E1008" s="54" t="s">
        <v>1715</v>
      </c>
      <c r="F1008" s="51" t="s">
        <v>2449</v>
      </c>
      <c r="G1008" s="468" t="s">
        <v>3074</v>
      </c>
      <c r="H1008" s="51" t="s">
        <v>2350</v>
      </c>
      <c r="I1008" s="39" t="s">
        <v>2302</v>
      </c>
      <c r="U1008" s="15">
        <v>0</v>
      </c>
      <c r="V1008" s="15">
        <v>0</v>
      </c>
      <c r="AH1008" s="15">
        <v>0</v>
      </c>
      <c r="AI1008" s="15">
        <v>0</v>
      </c>
      <c r="AU1008" s="15">
        <v>0</v>
      </c>
      <c r="AV1008" s="15">
        <v>0</v>
      </c>
      <c r="AW1008" s="15">
        <f t="shared" si="231"/>
        <v>0</v>
      </c>
    </row>
    <row r="1009" spans="1:49" ht="25.5">
      <c r="A1009" s="44" t="s">
        <v>1403</v>
      </c>
      <c r="B1009" s="45" t="s">
        <v>1029</v>
      </c>
      <c r="C1009" s="45" t="s">
        <v>1549</v>
      </c>
      <c r="D1009" s="452" t="s">
        <v>2913</v>
      </c>
      <c r="E1009" s="54" t="s">
        <v>1715</v>
      </c>
      <c r="F1009" s="51" t="s">
        <v>846</v>
      </c>
      <c r="G1009" s="468" t="s">
        <v>3071</v>
      </c>
      <c r="H1009" s="51" t="s">
        <v>2347</v>
      </c>
      <c r="I1009" s="82" t="s">
        <v>838</v>
      </c>
      <c r="U1009" s="15">
        <v>0</v>
      </c>
      <c r="V1009" s="15">
        <v>0</v>
      </c>
      <c r="AH1009" s="15">
        <v>0</v>
      </c>
      <c r="AI1009" s="15">
        <v>0</v>
      </c>
      <c r="AU1009" s="15">
        <v>0</v>
      </c>
      <c r="AV1009" s="15">
        <v>0</v>
      </c>
      <c r="AW1009" s="15">
        <f t="shared" si="231"/>
        <v>0</v>
      </c>
    </row>
    <row r="1010" spans="1:49">
      <c r="A1010" s="44" t="s">
        <v>1403</v>
      </c>
      <c r="B1010" s="45" t="s">
        <v>1029</v>
      </c>
      <c r="C1010" s="45" t="s">
        <v>1549</v>
      </c>
      <c r="D1010" s="452" t="s">
        <v>2913</v>
      </c>
      <c r="E1010" s="54" t="s">
        <v>1715</v>
      </c>
      <c r="F1010" s="51" t="s">
        <v>847</v>
      </c>
      <c r="G1010" s="468" t="s">
        <v>3075</v>
      </c>
      <c r="H1010" s="51" t="s">
        <v>2351</v>
      </c>
      <c r="I1010" s="39" t="s">
        <v>808</v>
      </c>
      <c r="U1010" s="15">
        <v>0</v>
      </c>
      <c r="V1010" s="15">
        <v>0</v>
      </c>
      <c r="AH1010" s="15">
        <v>0</v>
      </c>
      <c r="AI1010" s="15">
        <v>0</v>
      </c>
      <c r="AU1010" s="15">
        <v>0</v>
      </c>
      <c r="AV1010" s="15">
        <v>0</v>
      </c>
      <c r="AW1010" s="15">
        <f t="shared" si="231"/>
        <v>0</v>
      </c>
    </row>
    <row r="1011" spans="1:49">
      <c r="A1011" s="44" t="s">
        <v>1403</v>
      </c>
      <c r="B1011" s="45" t="s">
        <v>1029</v>
      </c>
      <c r="C1011" s="45" t="s">
        <v>1549</v>
      </c>
      <c r="D1011" s="452" t="s">
        <v>2913</v>
      </c>
      <c r="E1011" s="54" t="s">
        <v>1715</v>
      </c>
      <c r="F1011" s="51" t="s">
        <v>848</v>
      </c>
      <c r="G1011" s="468" t="s">
        <v>3076</v>
      </c>
      <c r="H1011" s="51" t="s">
        <v>2334</v>
      </c>
      <c r="I1011" s="39" t="s">
        <v>1043</v>
      </c>
      <c r="U1011" s="15">
        <v>0</v>
      </c>
      <c r="V1011" s="15">
        <v>0</v>
      </c>
      <c r="AH1011" s="15">
        <v>0</v>
      </c>
      <c r="AI1011" s="15">
        <v>0</v>
      </c>
      <c r="AU1011" s="15">
        <v>0</v>
      </c>
      <c r="AV1011" s="15">
        <v>0</v>
      </c>
      <c r="AW1011" s="15">
        <f t="shared" si="231"/>
        <v>0</v>
      </c>
    </row>
    <row r="1012" spans="1:49">
      <c r="A1012" s="44" t="s">
        <v>1403</v>
      </c>
      <c r="B1012" s="45" t="s">
        <v>1029</v>
      </c>
      <c r="C1012" s="45" t="s">
        <v>1549</v>
      </c>
      <c r="D1012" s="452" t="s">
        <v>2913</v>
      </c>
      <c r="E1012" s="54" t="s">
        <v>1715</v>
      </c>
      <c r="F1012" s="51" t="s">
        <v>849</v>
      </c>
      <c r="G1012" s="468" t="s">
        <v>3077</v>
      </c>
      <c r="H1012" s="51" t="s">
        <v>2352</v>
      </c>
      <c r="I1012" s="39" t="s">
        <v>1306</v>
      </c>
      <c r="U1012" s="15">
        <v>0</v>
      </c>
      <c r="V1012" s="15">
        <v>0</v>
      </c>
      <c r="AH1012" s="15">
        <v>0</v>
      </c>
      <c r="AI1012" s="15">
        <v>0</v>
      </c>
      <c r="AU1012" s="15">
        <v>0</v>
      </c>
      <c r="AV1012" s="15">
        <v>0</v>
      </c>
      <c r="AW1012" s="15">
        <f t="shared" ref="AW1012:AW1034" si="239">U1012+AH1012+AU1012</f>
        <v>0</v>
      </c>
    </row>
    <row r="1013" spans="1:49">
      <c r="A1013" s="44" t="s">
        <v>1403</v>
      </c>
      <c r="B1013" s="45" t="s">
        <v>1029</v>
      </c>
      <c r="C1013" s="45" t="s">
        <v>1549</v>
      </c>
      <c r="D1013" s="452" t="s">
        <v>2913</v>
      </c>
      <c r="E1013" s="54" t="s">
        <v>1715</v>
      </c>
      <c r="F1013" s="51" t="s">
        <v>873</v>
      </c>
      <c r="G1013" s="468" t="s">
        <v>3078</v>
      </c>
      <c r="H1013" s="51" t="s">
        <v>2353</v>
      </c>
      <c r="I1013" s="39" t="s">
        <v>1197</v>
      </c>
      <c r="U1013" s="15">
        <v>0</v>
      </c>
      <c r="V1013" s="15">
        <v>0</v>
      </c>
      <c r="AH1013" s="15">
        <v>0</v>
      </c>
      <c r="AI1013" s="15">
        <v>0</v>
      </c>
      <c r="AU1013" s="15">
        <v>0</v>
      </c>
      <c r="AV1013" s="15">
        <v>0</v>
      </c>
      <c r="AW1013" s="15">
        <f t="shared" si="239"/>
        <v>0</v>
      </c>
    </row>
    <row r="1014" spans="1:49">
      <c r="A1014" s="44" t="s">
        <v>1403</v>
      </c>
      <c r="B1014" s="45" t="s">
        <v>1029</v>
      </c>
      <c r="C1014" s="45" t="s">
        <v>1549</v>
      </c>
      <c r="D1014" s="452" t="s">
        <v>2913</v>
      </c>
      <c r="E1014" s="54" t="s">
        <v>1715</v>
      </c>
      <c r="F1014" s="51" t="s">
        <v>1280</v>
      </c>
      <c r="G1014" s="468" t="s">
        <v>3079</v>
      </c>
      <c r="H1014" s="51" t="s">
        <v>2354</v>
      </c>
      <c r="I1014" s="39" t="s">
        <v>1513</v>
      </c>
      <c r="U1014" s="15">
        <v>0</v>
      </c>
      <c r="V1014" s="15">
        <v>0</v>
      </c>
      <c r="AH1014" s="15">
        <v>0</v>
      </c>
      <c r="AI1014" s="15">
        <v>0</v>
      </c>
      <c r="AU1014" s="15">
        <v>0</v>
      </c>
      <c r="AV1014" s="15">
        <v>0</v>
      </c>
      <c r="AW1014" s="15">
        <f t="shared" si="239"/>
        <v>0</v>
      </c>
    </row>
    <row r="1015" spans="1:49">
      <c r="A1015" s="44" t="s">
        <v>1403</v>
      </c>
      <c r="B1015" s="45" t="s">
        <v>1029</v>
      </c>
      <c r="C1015" s="45" t="s">
        <v>1549</v>
      </c>
      <c r="D1015" s="452" t="s">
        <v>2913</v>
      </c>
      <c r="E1015" s="54" t="s">
        <v>1715</v>
      </c>
      <c r="F1015" s="51" t="s">
        <v>1281</v>
      </c>
      <c r="G1015" s="468" t="s">
        <v>3078</v>
      </c>
      <c r="H1015" s="51" t="s">
        <v>2353</v>
      </c>
      <c r="I1015" s="39" t="s">
        <v>1619</v>
      </c>
      <c r="U1015" s="15">
        <v>0</v>
      </c>
      <c r="V1015" s="15">
        <v>0</v>
      </c>
      <c r="AH1015" s="15">
        <v>0</v>
      </c>
      <c r="AI1015" s="15">
        <v>0</v>
      </c>
      <c r="AU1015" s="15">
        <v>0</v>
      </c>
      <c r="AV1015" s="15">
        <v>0</v>
      </c>
      <c r="AW1015" s="15">
        <f t="shared" si="239"/>
        <v>0</v>
      </c>
    </row>
    <row r="1016" spans="1:49">
      <c r="A1016" s="44" t="s">
        <v>1403</v>
      </c>
      <c r="B1016" s="45" t="s">
        <v>1029</v>
      </c>
      <c r="C1016" s="45" t="s">
        <v>1549</v>
      </c>
      <c r="D1016" s="452" t="s">
        <v>2913</v>
      </c>
      <c r="E1016" s="54" t="s">
        <v>1715</v>
      </c>
      <c r="F1016" s="51" t="s">
        <v>1283</v>
      </c>
      <c r="G1016" s="468" t="s">
        <v>3071</v>
      </c>
      <c r="H1016" s="51" t="s">
        <v>2347</v>
      </c>
      <c r="I1016" s="39" t="s">
        <v>1345</v>
      </c>
      <c r="U1016" s="15">
        <v>0</v>
      </c>
      <c r="V1016" s="15">
        <v>0</v>
      </c>
      <c r="AH1016" s="15">
        <v>0</v>
      </c>
      <c r="AI1016" s="15">
        <v>0</v>
      </c>
      <c r="AU1016" s="15">
        <v>0</v>
      </c>
      <c r="AV1016" s="15">
        <v>0</v>
      </c>
      <c r="AW1016" s="15">
        <f t="shared" si="239"/>
        <v>0</v>
      </c>
    </row>
    <row r="1017" spans="1:49">
      <c r="A1017" s="44" t="s">
        <v>1403</v>
      </c>
      <c r="B1017" s="45" t="s">
        <v>1029</v>
      </c>
      <c r="C1017" s="45" t="s">
        <v>1549</v>
      </c>
      <c r="D1017" s="452" t="s">
        <v>2913</v>
      </c>
      <c r="E1017" s="54" t="s">
        <v>1715</v>
      </c>
      <c r="F1017" s="51" t="s">
        <v>1284</v>
      </c>
      <c r="G1017" s="468" t="s">
        <v>3080</v>
      </c>
      <c r="H1017" s="51" t="s">
        <v>2355</v>
      </c>
      <c r="I1017" s="39" t="s">
        <v>843</v>
      </c>
      <c r="U1017" s="15">
        <v>0</v>
      </c>
      <c r="V1017" s="15">
        <v>0</v>
      </c>
      <c r="AH1017" s="15">
        <v>0</v>
      </c>
      <c r="AI1017" s="15">
        <v>0</v>
      </c>
      <c r="AU1017" s="15">
        <v>0</v>
      </c>
      <c r="AV1017" s="15">
        <v>0</v>
      </c>
      <c r="AW1017" s="15">
        <f t="shared" si="239"/>
        <v>0</v>
      </c>
    </row>
    <row r="1018" spans="1:49" s="212" customFormat="1">
      <c r="A1018" s="44" t="s">
        <v>1403</v>
      </c>
      <c r="B1018" s="45" t="s">
        <v>1029</v>
      </c>
      <c r="C1018" s="45" t="s">
        <v>1549</v>
      </c>
      <c r="D1018" s="452" t="s">
        <v>2913</v>
      </c>
      <c r="E1018" s="54" t="s">
        <v>1715</v>
      </c>
      <c r="F1018" s="211" t="s">
        <v>2866</v>
      </c>
      <c r="G1018" s="468" t="s">
        <v>3073</v>
      </c>
      <c r="H1018" s="211" t="s">
        <v>2349</v>
      </c>
      <c r="I1018" s="185" t="s">
        <v>2807</v>
      </c>
      <c r="J1018" s="209"/>
      <c r="K1018" s="209"/>
      <c r="L1018" s="209"/>
      <c r="M1018" s="209"/>
      <c r="N1018" s="209"/>
      <c r="O1018" s="209"/>
      <c r="P1018" s="209"/>
      <c r="Q1018" s="209"/>
      <c r="R1018" s="209"/>
      <c r="S1018" s="209"/>
      <c r="T1018" s="209"/>
      <c r="U1018" s="209">
        <v>0</v>
      </c>
      <c r="V1018" s="209">
        <v>0</v>
      </c>
      <c r="W1018" s="209"/>
      <c r="X1018" s="209"/>
      <c r="Y1018" s="209"/>
      <c r="Z1018" s="209"/>
      <c r="AA1018" s="209"/>
      <c r="AB1018" s="209"/>
      <c r="AC1018" s="209"/>
      <c r="AD1018" s="209"/>
      <c r="AE1018" s="209"/>
      <c r="AF1018" s="209"/>
      <c r="AG1018" s="209"/>
      <c r="AH1018" s="209">
        <v>0</v>
      </c>
      <c r="AI1018" s="209">
        <v>0</v>
      </c>
      <c r="AJ1018" s="209"/>
      <c r="AK1018" s="209"/>
      <c r="AL1018" s="209"/>
      <c r="AM1018" s="209"/>
      <c r="AN1018" s="209"/>
      <c r="AO1018" s="209"/>
      <c r="AP1018" s="209"/>
      <c r="AQ1018" s="209"/>
      <c r="AR1018" s="209"/>
      <c r="AS1018" s="209"/>
      <c r="AT1018" s="209"/>
      <c r="AU1018" s="209">
        <v>0</v>
      </c>
      <c r="AV1018" s="209">
        <v>0</v>
      </c>
      <c r="AW1018" s="209">
        <f t="shared" si="239"/>
        <v>0</v>
      </c>
    </row>
    <row r="1019" spans="1:49" s="52" customFormat="1">
      <c r="A1019" s="44" t="s">
        <v>1403</v>
      </c>
      <c r="B1019" s="45" t="s">
        <v>1029</v>
      </c>
      <c r="C1019" s="45" t="s">
        <v>1549</v>
      </c>
      <c r="D1019" s="452" t="s">
        <v>2913</v>
      </c>
      <c r="E1019" s="54" t="s">
        <v>1678</v>
      </c>
      <c r="F1019" s="65" t="s">
        <v>2894</v>
      </c>
      <c r="G1019" s="65"/>
      <c r="H1019" s="65"/>
      <c r="I1019" s="1" t="s">
        <v>9</v>
      </c>
      <c r="J1019" s="9">
        <f>SUM(J1020,J1021:J1027)</f>
        <v>0</v>
      </c>
      <c r="K1019" s="9">
        <f t="shared" ref="K1019:AT1019" si="240">SUM(K1020,K1021:K1027)</f>
        <v>0</v>
      </c>
      <c r="L1019" s="9">
        <f t="shared" si="240"/>
        <v>0</v>
      </c>
      <c r="M1019" s="9">
        <f t="shared" si="240"/>
        <v>0</v>
      </c>
      <c r="N1019" s="9">
        <f t="shared" si="240"/>
        <v>0</v>
      </c>
      <c r="O1019" s="9">
        <f t="shared" si="240"/>
        <v>0</v>
      </c>
      <c r="P1019" s="9">
        <f t="shared" si="240"/>
        <v>0</v>
      </c>
      <c r="Q1019" s="9">
        <f t="shared" si="240"/>
        <v>0</v>
      </c>
      <c r="R1019" s="9">
        <f t="shared" si="240"/>
        <v>0</v>
      </c>
      <c r="S1019" s="9">
        <f t="shared" si="240"/>
        <v>0</v>
      </c>
      <c r="T1019" s="9">
        <f t="shared" si="240"/>
        <v>0</v>
      </c>
      <c r="U1019" s="9">
        <v>0</v>
      </c>
      <c r="V1019" s="9">
        <v>0</v>
      </c>
      <c r="W1019" s="9">
        <f>SUM(W1020,W1021:W1027)</f>
        <v>0</v>
      </c>
      <c r="X1019" s="9">
        <f t="shared" si="240"/>
        <v>0</v>
      </c>
      <c r="Y1019" s="9">
        <f t="shared" si="240"/>
        <v>0</v>
      </c>
      <c r="Z1019" s="9">
        <f t="shared" si="240"/>
        <v>0</v>
      </c>
      <c r="AA1019" s="9">
        <f t="shared" si="240"/>
        <v>0</v>
      </c>
      <c r="AB1019" s="9">
        <f t="shared" si="240"/>
        <v>0</v>
      </c>
      <c r="AC1019" s="9">
        <f t="shared" si="240"/>
        <v>0</v>
      </c>
      <c r="AD1019" s="9">
        <f t="shared" si="240"/>
        <v>0</v>
      </c>
      <c r="AE1019" s="9">
        <f t="shared" si="240"/>
        <v>0</v>
      </c>
      <c r="AF1019" s="9">
        <f t="shared" si="240"/>
        <v>0</v>
      </c>
      <c r="AG1019" s="9">
        <f t="shared" si="240"/>
        <v>0</v>
      </c>
      <c r="AH1019" s="9">
        <v>0</v>
      </c>
      <c r="AI1019" s="9">
        <v>0</v>
      </c>
      <c r="AJ1019" s="9">
        <f>SUM(AJ1020,AJ1021:AJ1027)</f>
        <v>0</v>
      </c>
      <c r="AK1019" s="9">
        <f t="shared" si="240"/>
        <v>0</v>
      </c>
      <c r="AL1019" s="9">
        <f t="shared" si="240"/>
        <v>0</v>
      </c>
      <c r="AM1019" s="9">
        <f t="shared" si="240"/>
        <v>0</v>
      </c>
      <c r="AN1019" s="9">
        <f t="shared" si="240"/>
        <v>0</v>
      </c>
      <c r="AO1019" s="9">
        <f t="shared" si="240"/>
        <v>0</v>
      </c>
      <c r="AP1019" s="9">
        <f t="shared" si="240"/>
        <v>0</v>
      </c>
      <c r="AQ1019" s="9">
        <f t="shared" si="240"/>
        <v>0</v>
      </c>
      <c r="AR1019" s="9">
        <f t="shared" si="240"/>
        <v>0</v>
      </c>
      <c r="AS1019" s="9">
        <f t="shared" si="240"/>
        <v>0</v>
      </c>
      <c r="AT1019" s="9">
        <f t="shared" si="240"/>
        <v>0</v>
      </c>
      <c r="AU1019" s="9">
        <v>0</v>
      </c>
      <c r="AV1019" s="9">
        <v>0</v>
      </c>
      <c r="AW1019" s="9">
        <f t="shared" si="239"/>
        <v>0</v>
      </c>
    </row>
    <row r="1020" spans="1:49">
      <c r="A1020" s="44" t="s">
        <v>1403</v>
      </c>
      <c r="B1020" s="45" t="s">
        <v>1029</v>
      </c>
      <c r="C1020" s="45" t="s">
        <v>1549</v>
      </c>
      <c r="D1020" s="452" t="s">
        <v>2913</v>
      </c>
      <c r="E1020" s="54" t="s">
        <v>1678</v>
      </c>
      <c r="F1020" s="51" t="s">
        <v>947</v>
      </c>
      <c r="G1020" s="468" t="s">
        <v>3081</v>
      </c>
      <c r="H1020" s="51" t="s">
        <v>2356</v>
      </c>
      <c r="I1020" s="42" t="s">
        <v>10</v>
      </c>
      <c r="U1020" s="15">
        <v>0</v>
      </c>
      <c r="V1020" s="15">
        <v>0</v>
      </c>
      <c r="AH1020" s="15">
        <v>0</v>
      </c>
      <c r="AI1020" s="15">
        <v>0</v>
      </c>
      <c r="AU1020" s="15">
        <v>0</v>
      </c>
      <c r="AV1020" s="15">
        <v>0</v>
      </c>
      <c r="AW1020" s="15">
        <f t="shared" si="239"/>
        <v>0</v>
      </c>
    </row>
    <row r="1021" spans="1:49">
      <c r="A1021" s="44" t="s">
        <v>1403</v>
      </c>
      <c r="B1021" s="45" t="s">
        <v>1029</v>
      </c>
      <c r="C1021" s="45" t="s">
        <v>1549</v>
      </c>
      <c r="D1021" s="452" t="s">
        <v>2913</v>
      </c>
      <c r="E1021" s="54" t="s">
        <v>1678</v>
      </c>
      <c r="F1021" s="51" t="s">
        <v>2268</v>
      </c>
      <c r="G1021" s="468" t="s">
        <v>3071</v>
      </c>
      <c r="H1021" s="51" t="s">
        <v>2347</v>
      </c>
      <c r="I1021" s="42" t="s">
        <v>2248</v>
      </c>
      <c r="U1021" s="15">
        <v>0</v>
      </c>
      <c r="V1021" s="15">
        <v>0</v>
      </c>
      <c r="AH1021" s="15">
        <v>0</v>
      </c>
      <c r="AI1021" s="15">
        <v>0</v>
      </c>
      <c r="AU1021" s="15">
        <v>0</v>
      </c>
      <c r="AV1021" s="15">
        <v>0</v>
      </c>
      <c r="AW1021" s="15">
        <f t="shared" si="239"/>
        <v>0</v>
      </c>
    </row>
    <row r="1022" spans="1:49">
      <c r="A1022" s="44" t="s">
        <v>1403</v>
      </c>
      <c r="B1022" s="45" t="s">
        <v>1029</v>
      </c>
      <c r="C1022" s="45" t="s">
        <v>1549</v>
      </c>
      <c r="D1022" s="452" t="s">
        <v>2913</v>
      </c>
      <c r="E1022" s="54" t="s">
        <v>1678</v>
      </c>
      <c r="F1022" s="51" t="s">
        <v>1630</v>
      </c>
      <c r="G1022" s="468" t="s">
        <v>3082</v>
      </c>
      <c r="H1022" s="51" t="s">
        <v>2357</v>
      </c>
      <c r="I1022" s="42" t="s">
        <v>1112</v>
      </c>
      <c r="U1022" s="15">
        <v>0</v>
      </c>
      <c r="V1022" s="15">
        <v>0</v>
      </c>
      <c r="AH1022" s="15">
        <v>0</v>
      </c>
      <c r="AI1022" s="15">
        <v>0</v>
      </c>
      <c r="AU1022" s="15">
        <v>0</v>
      </c>
      <c r="AV1022" s="15">
        <v>0</v>
      </c>
      <c r="AW1022" s="15">
        <f t="shared" si="239"/>
        <v>0</v>
      </c>
    </row>
    <row r="1023" spans="1:49">
      <c r="A1023" s="44" t="s">
        <v>1403</v>
      </c>
      <c r="B1023" s="45" t="s">
        <v>1029</v>
      </c>
      <c r="C1023" s="45" t="s">
        <v>1549</v>
      </c>
      <c r="D1023" s="452" t="s">
        <v>2913</v>
      </c>
      <c r="E1023" s="54" t="s">
        <v>1678</v>
      </c>
      <c r="F1023" s="51" t="s">
        <v>1581</v>
      </c>
      <c r="G1023" s="468" t="s">
        <v>3082</v>
      </c>
      <c r="H1023" s="51" t="s">
        <v>2357</v>
      </c>
      <c r="I1023" s="42" t="s">
        <v>1218</v>
      </c>
      <c r="U1023" s="15">
        <v>0</v>
      </c>
      <c r="V1023" s="15">
        <v>0</v>
      </c>
      <c r="AH1023" s="15">
        <v>0</v>
      </c>
      <c r="AI1023" s="15">
        <v>0</v>
      </c>
      <c r="AU1023" s="15">
        <v>0</v>
      </c>
      <c r="AV1023" s="15">
        <v>0</v>
      </c>
      <c r="AW1023" s="15">
        <f t="shared" si="239"/>
        <v>0</v>
      </c>
    </row>
    <row r="1024" spans="1:49" ht="25.5">
      <c r="A1024" s="44" t="s">
        <v>1403</v>
      </c>
      <c r="B1024" s="45" t="s">
        <v>1029</v>
      </c>
      <c r="C1024" s="45" t="s">
        <v>1549</v>
      </c>
      <c r="D1024" s="452" t="s">
        <v>2913</v>
      </c>
      <c r="E1024" s="54" t="s">
        <v>1678</v>
      </c>
      <c r="F1024" s="51" t="s">
        <v>945</v>
      </c>
      <c r="G1024" s="468" t="s">
        <v>3082</v>
      </c>
      <c r="H1024" s="51" t="s">
        <v>2357</v>
      </c>
      <c r="I1024" s="42" t="s">
        <v>1204</v>
      </c>
      <c r="U1024" s="15">
        <v>0</v>
      </c>
      <c r="V1024" s="15">
        <v>0</v>
      </c>
      <c r="AH1024" s="15">
        <v>0</v>
      </c>
      <c r="AI1024" s="15">
        <v>0</v>
      </c>
      <c r="AU1024" s="15">
        <v>0</v>
      </c>
      <c r="AV1024" s="15">
        <v>0</v>
      </c>
      <c r="AW1024" s="15">
        <f t="shared" si="239"/>
        <v>0</v>
      </c>
    </row>
    <row r="1025" spans="1:49" ht="25.5">
      <c r="A1025" s="44" t="s">
        <v>1403</v>
      </c>
      <c r="B1025" s="45" t="s">
        <v>1029</v>
      </c>
      <c r="C1025" s="45" t="s">
        <v>1549</v>
      </c>
      <c r="D1025" s="452" t="s">
        <v>2913</v>
      </c>
      <c r="E1025" s="54" t="s">
        <v>1678</v>
      </c>
      <c r="F1025" s="51" t="s">
        <v>1208</v>
      </c>
      <c r="G1025" s="468" t="s">
        <v>3063</v>
      </c>
      <c r="H1025" s="51" t="s">
        <v>2358</v>
      </c>
      <c r="I1025" s="39" t="s">
        <v>1636</v>
      </c>
      <c r="U1025" s="15">
        <v>0</v>
      </c>
      <c r="V1025" s="15">
        <v>0</v>
      </c>
      <c r="AH1025" s="15">
        <v>0</v>
      </c>
      <c r="AI1025" s="15">
        <v>0</v>
      </c>
      <c r="AU1025" s="15">
        <v>0</v>
      </c>
      <c r="AV1025" s="15">
        <v>0</v>
      </c>
      <c r="AW1025" s="15">
        <f t="shared" si="239"/>
        <v>0</v>
      </c>
    </row>
    <row r="1026" spans="1:49" ht="25.5">
      <c r="A1026" s="44" t="s">
        <v>1403</v>
      </c>
      <c r="B1026" s="45" t="s">
        <v>1029</v>
      </c>
      <c r="C1026" s="45" t="s">
        <v>1549</v>
      </c>
      <c r="D1026" s="452" t="s">
        <v>2913</v>
      </c>
      <c r="E1026" s="54" t="s">
        <v>1678</v>
      </c>
      <c r="F1026" s="51" t="s">
        <v>661</v>
      </c>
      <c r="G1026" s="468" t="s">
        <v>3069</v>
      </c>
      <c r="H1026" s="51" t="s">
        <v>2344</v>
      </c>
      <c r="I1026" s="39" t="s">
        <v>2260</v>
      </c>
      <c r="U1026" s="15">
        <v>0</v>
      </c>
      <c r="V1026" s="15">
        <v>0</v>
      </c>
      <c r="AH1026" s="15">
        <v>0</v>
      </c>
      <c r="AI1026" s="15">
        <v>0</v>
      </c>
      <c r="AU1026" s="15">
        <v>0</v>
      </c>
      <c r="AV1026" s="15">
        <v>0</v>
      </c>
      <c r="AW1026" s="15">
        <f t="shared" si="239"/>
        <v>0</v>
      </c>
    </row>
    <row r="1027" spans="1:49">
      <c r="A1027" s="44" t="s">
        <v>1403</v>
      </c>
      <c r="B1027" s="45" t="s">
        <v>1029</v>
      </c>
      <c r="C1027" s="45" t="s">
        <v>1549</v>
      </c>
      <c r="D1027" s="452" t="s">
        <v>2913</v>
      </c>
      <c r="E1027" s="54" t="s">
        <v>1678</v>
      </c>
      <c r="F1027" s="51" t="s">
        <v>662</v>
      </c>
      <c r="G1027" s="468" t="s">
        <v>3071</v>
      </c>
      <c r="H1027" s="51" t="s">
        <v>2347</v>
      </c>
      <c r="I1027" s="39" t="s">
        <v>1696</v>
      </c>
      <c r="U1027" s="15">
        <v>0</v>
      </c>
      <c r="V1027" s="15">
        <v>0</v>
      </c>
      <c r="AH1027" s="15">
        <v>0</v>
      </c>
      <c r="AI1027" s="15">
        <v>0</v>
      </c>
      <c r="AU1027" s="15">
        <v>0</v>
      </c>
      <c r="AV1027" s="15">
        <v>0</v>
      </c>
      <c r="AW1027" s="15">
        <f t="shared" si="239"/>
        <v>0</v>
      </c>
    </row>
    <row r="1028" spans="1:49">
      <c r="A1028" s="44" t="s">
        <v>1403</v>
      </c>
      <c r="B1028" s="45" t="s">
        <v>1029</v>
      </c>
      <c r="C1028" s="45" t="s">
        <v>1549</v>
      </c>
      <c r="D1028" s="452" t="s">
        <v>2913</v>
      </c>
      <c r="E1028" s="54" t="s">
        <v>1517</v>
      </c>
      <c r="F1028" s="51"/>
      <c r="G1028" s="468" t="s">
        <v>3062</v>
      </c>
      <c r="H1028" s="50" t="s">
        <v>2335</v>
      </c>
      <c r="I1028" s="39" t="s">
        <v>2557</v>
      </c>
      <c r="U1028" s="15">
        <v>0</v>
      </c>
      <c r="V1028" s="15">
        <v>0</v>
      </c>
      <c r="AH1028" s="15">
        <v>0</v>
      </c>
      <c r="AI1028" s="15">
        <v>0</v>
      </c>
      <c r="AU1028" s="15">
        <v>0</v>
      </c>
      <c r="AV1028" s="15">
        <v>0</v>
      </c>
      <c r="AW1028" s="15">
        <f t="shared" si="239"/>
        <v>0</v>
      </c>
    </row>
    <row r="1029" spans="1:49">
      <c r="A1029" s="44" t="s">
        <v>1403</v>
      </c>
      <c r="B1029" s="45" t="s">
        <v>1029</v>
      </c>
      <c r="C1029" s="45" t="s">
        <v>1549</v>
      </c>
      <c r="D1029" s="452" t="s">
        <v>2913</v>
      </c>
      <c r="E1029" s="54" t="s">
        <v>1517</v>
      </c>
      <c r="F1029" s="51" t="s">
        <v>2596</v>
      </c>
      <c r="G1029" s="468" t="s">
        <v>3062</v>
      </c>
      <c r="H1029" s="50" t="s">
        <v>2335</v>
      </c>
      <c r="I1029" s="188" t="s">
        <v>2584</v>
      </c>
      <c r="U1029" s="15">
        <v>0</v>
      </c>
      <c r="V1029" s="15">
        <v>0</v>
      </c>
      <c r="AH1029" s="15">
        <v>0</v>
      </c>
      <c r="AI1029" s="15">
        <v>0</v>
      </c>
      <c r="AU1029" s="15">
        <v>0</v>
      </c>
      <c r="AV1029" s="15">
        <v>0</v>
      </c>
      <c r="AW1029" s="15">
        <f t="shared" si="239"/>
        <v>0</v>
      </c>
    </row>
    <row r="1030" spans="1:49">
      <c r="A1030" s="68" t="s">
        <v>2050</v>
      </c>
      <c r="B1030" s="69" t="s">
        <v>1029</v>
      </c>
      <c r="C1030" s="69"/>
      <c r="D1030" s="455"/>
      <c r="E1030" s="531"/>
      <c r="F1030" s="50"/>
      <c r="G1030" s="50"/>
      <c r="H1030" s="50"/>
      <c r="I1030" s="49" t="s">
        <v>1697</v>
      </c>
      <c r="J1030" s="6">
        <f>SUM(J1031)</f>
        <v>0</v>
      </c>
      <c r="K1030" s="6">
        <f t="shared" ref="K1030:AT1030" si="241">SUM(K1031)</f>
        <v>0</v>
      </c>
      <c r="L1030" s="6">
        <f t="shared" si="241"/>
        <v>0</v>
      </c>
      <c r="M1030" s="6">
        <f t="shared" si="241"/>
        <v>0</v>
      </c>
      <c r="N1030" s="6">
        <f t="shared" si="241"/>
        <v>0</v>
      </c>
      <c r="O1030" s="6">
        <f t="shared" si="241"/>
        <v>0</v>
      </c>
      <c r="P1030" s="6">
        <f t="shared" si="241"/>
        <v>0</v>
      </c>
      <c r="Q1030" s="6">
        <f t="shared" si="241"/>
        <v>0</v>
      </c>
      <c r="R1030" s="6">
        <f t="shared" si="241"/>
        <v>0</v>
      </c>
      <c r="S1030" s="6">
        <f t="shared" si="241"/>
        <v>0</v>
      </c>
      <c r="T1030" s="6">
        <f t="shared" si="241"/>
        <v>0</v>
      </c>
      <c r="U1030" s="6">
        <v>0</v>
      </c>
      <c r="V1030" s="6">
        <v>0</v>
      </c>
      <c r="W1030" s="6">
        <f>SUM(W1031)</f>
        <v>0</v>
      </c>
      <c r="X1030" s="6">
        <f t="shared" si="241"/>
        <v>0</v>
      </c>
      <c r="Y1030" s="6">
        <f t="shared" si="241"/>
        <v>0</v>
      </c>
      <c r="Z1030" s="6">
        <f t="shared" si="241"/>
        <v>0</v>
      </c>
      <c r="AA1030" s="6">
        <f t="shared" si="241"/>
        <v>0</v>
      </c>
      <c r="AB1030" s="6">
        <f t="shared" si="241"/>
        <v>0</v>
      </c>
      <c r="AC1030" s="6">
        <f t="shared" si="241"/>
        <v>0</v>
      </c>
      <c r="AD1030" s="6">
        <f t="shared" si="241"/>
        <v>0</v>
      </c>
      <c r="AE1030" s="6">
        <f t="shared" si="241"/>
        <v>0</v>
      </c>
      <c r="AF1030" s="6">
        <f t="shared" si="241"/>
        <v>0</v>
      </c>
      <c r="AG1030" s="6">
        <f t="shared" si="241"/>
        <v>0</v>
      </c>
      <c r="AH1030" s="6">
        <v>0</v>
      </c>
      <c r="AI1030" s="6">
        <v>0</v>
      </c>
      <c r="AJ1030" s="6">
        <f>SUM(AJ1031)</f>
        <v>0</v>
      </c>
      <c r="AK1030" s="6">
        <f t="shared" si="241"/>
        <v>0</v>
      </c>
      <c r="AL1030" s="6">
        <f t="shared" si="241"/>
        <v>0</v>
      </c>
      <c r="AM1030" s="6">
        <f t="shared" si="241"/>
        <v>0</v>
      </c>
      <c r="AN1030" s="6">
        <f t="shared" si="241"/>
        <v>0</v>
      </c>
      <c r="AO1030" s="6">
        <f t="shared" si="241"/>
        <v>0</v>
      </c>
      <c r="AP1030" s="6">
        <f t="shared" si="241"/>
        <v>0</v>
      </c>
      <c r="AQ1030" s="6">
        <f t="shared" si="241"/>
        <v>0</v>
      </c>
      <c r="AR1030" s="6">
        <f t="shared" si="241"/>
        <v>0</v>
      </c>
      <c r="AS1030" s="6">
        <f t="shared" si="241"/>
        <v>0</v>
      </c>
      <c r="AT1030" s="6">
        <f t="shared" si="241"/>
        <v>0</v>
      </c>
      <c r="AU1030" s="6">
        <v>0</v>
      </c>
      <c r="AV1030" s="6">
        <v>0</v>
      </c>
      <c r="AW1030" s="6">
        <f t="shared" si="239"/>
        <v>0</v>
      </c>
    </row>
    <row r="1031" spans="1:49" s="52" customFormat="1">
      <c r="A1031" s="44" t="s">
        <v>1403</v>
      </c>
      <c r="B1031" s="45" t="s">
        <v>1029</v>
      </c>
      <c r="C1031" s="45" t="s">
        <v>1549</v>
      </c>
      <c r="D1031" s="452" t="s">
        <v>2913</v>
      </c>
      <c r="E1031" s="213" t="s">
        <v>2115</v>
      </c>
      <c r="F1031" s="65"/>
      <c r="G1031" s="65"/>
      <c r="H1031" s="65"/>
      <c r="I1031" s="1" t="s">
        <v>1698</v>
      </c>
      <c r="J1031" s="9">
        <f>SUM(J1032,J1041,J1046)</f>
        <v>0</v>
      </c>
      <c r="K1031" s="9">
        <f t="shared" ref="K1031:AT1031" si="242">SUM(K1032,K1041,K1046)</f>
        <v>0</v>
      </c>
      <c r="L1031" s="9">
        <f t="shared" si="242"/>
        <v>0</v>
      </c>
      <c r="M1031" s="9">
        <f t="shared" si="242"/>
        <v>0</v>
      </c>
      <c r="N1031" s="9">
        <f t="shared" si="242"/>
        <v>0</v>
      </c>
      <c r="O1031" s="9">
        <f t="shared" si="242"/>
        <v>0</v>
      </c>
      <c r="P1031" s="9">
        <f t="shared" si="242"/>
        <v>0</v>
      </c>
      <c r="Q1031" s="9">
        <f t="shared" si="242"/>
        <v>0</v>
      </c>
      <c r="R1031" s="9">
        <f t="shared" si="242"/>
        <v>0</v>
      </c>
      <c r="S1031" s="9">
        <f t="shared" si="242"/>
        <v>0</v>
      </c>
      <c r="T1031" s="9">
        <f t="shared" si="242"/>
        <v>0</v>
      </c>
      <c r="U1031" s="9">
        <v>0</v>
      </c>
      <c r="V1031" s="9">
        <v>0</v>
      </c>
      <c r="W1031" s="9">
        <f>SUM(W1032,W1041,W1046)</f>
        <v>0</v>
      </c>
      <c r="X1031" s="9">
        <f t="shared" si="242"/>
        <v>0</v>
      </c>
      <c r="Y1031" s="9">
        <f t="shared" si="242"/>
        <v>0</v>
      </c>
      <c r="Z1031" s="9">
        <f t="shared" si="242"/>
        <v>0</v>
      </c>
      <c r="AA1031" s="9">
        <f t="shared" si="242"/>
        <v>0</v>
      </c>
      <c r="AB1031" s="9">
        <f t="shared" si="242"/>
        <v>0</v>
      </c>
      <c r="AC1031" s="9">
        <f t="shared" si="242"/>
        <v>0</v>
      </c>
      <c r="AD1031" s="9">
        <f t="shared" si="242"/>
        <v>0</v>
      </c>
      <c r="AE1031" s="9">
        <f t="shared" si="242"/>
        <v>0</v>
      </c>
      <c r="AF1031" s="9">
        <f t="shared" si="242"/>
        <v>0</v>
      </c>
      <c r="AG1031" s="9">
        <f t="shared" si="242"/>
        <v>0</v>
      </c>
      <c r="AH1031" s="9">
        <v>0</v>
      </c>
      <c r="AI1031" s="9">
        <v>0</v>
      </c>
      <c r="AJ1031" s="9">
        <f>SUM(AJ1032,AJ1041,AJ1046)</f>
        <v>0</v>
      </c>
      <c r="AK1031" s="9">
        <f t="shared" si="242"/>
        <v>0</v>
      </c>
      <c r="AL1031" s="9">
        <f t="shared" si="242"/>
        <v>0</v>
      </c>
      <c r="AM1031" s="9">
        <f t="shared" si="242"/>
        <v>0</v>
      </c>
      <c r="AN1031" s="9">
        <f t="shared" si="242"/>
        <v>0</v>
      </c>
      <c r="AO1031" s="9">
        <f t="shared" si="242"/>
        <v>0</v>
      </c>
      <c r="AP1031" s="9">
        <f t="shared" si="242"/>
        <v>0</v>
      </c>
      <c r="AQ1031" s="9">
        <f t="shared" si="242"/>
        <v>0</v>
      </c>
      <c r="AR1031" s="9">
        <f t="shared" si="242"/>
        <v>0</v>
      </c>
      <c r="AS1031" s="9">
        <f t="shared" si="242"/>
        <v>0</v>
      </c>
      <c r="AT1031" s="9">
        <f t="shared" si="242"/>
        <v>0</v>
      </c>
      <c r="AU1031" s="9">
        <v>0</v>
      </c>
      <c r="AV1031" s="9">
        <v>0</v>
      </c>
      <c r="AW1031" s="9">
        <f t="shared" si="239"/>
        <v>0</v>
      </c>
    </row>
    <row r="1032" spans="1:49" s="52" customFormat="1">
      <c r="A1032" s="44" t="s">
        <v>1403</v>
      </c>
      <c r="B1032" s="45" t="s">
        <v>1029</v>
      </c>
      <c r="C1032" s="45" t="s">
        <v>1549</v>
      </c>
      <c r="D1032" s="452" t="s">
        <v>2913</v>
      </c>
      <c r="E1032" s="54" t="s">
        <v>1012</v>
      </c>
      <c r="F1032" s="65" t="s">
        <v>2894</v>
      </c>
      <c r="G1032" s="65"/>
      <c r="H1032" s="65"/>
      <c r="I1032" s="1" t="s">
        <v>1699</v>
      </c>
      <c r="J1032" s="9">
        <f>SUM(J1033:J1034)</f>
        <v>0</v>
      </c>
      <c r="K1032" s="9">
        <f t="shared" ref="K1032:AT1032" si="243">SUM(K1033:K1034)</f>
        <v>0</v>
      </c>
      <c r="L1032" s="9">
        <f t="shared" si="243"/>
        <v>0</v>
      </c>
      <c r="M1032" s="9">
        <f t="shared" si="243"/>
        <v>0</v>
      </c>
      <c r="N1032" s="9">
        <f t="shared" si="243"/>
        <v>0</v>
      </c>
      <c r="O1032" s="9">
        <f t="shared" si="243"/>
        <v>0</v>
      </c>
      <c r="P1032" s="9">
        <f t="shared" si="243"/>
        <v>0</v>
      </c>
      <c r="Q1032" s="9">
        <f t="shared" si="243"/>
        <v>0</v>
      </c>
      <c r="R1032" s="9">
        <f t="shared" si="243"/>
        <v>0</v>
      </c>
      <c r="S1032" s="9">
        <f t="shared" si="243"/>
        <v>0</v>
      </c>
      <c r="T1032" s="9">
        <f t="shared" si="243"/>
        <v>0</v>
      </c>
      <c r="U1032" s="9">
        <v>0</v>
      </c>
      <c r="V1032" s="9">
        <v>0</v>
      </c>
      <c r="W1032" s="9">
        <f>SUM(W1033:W1034)</f>
        <v>0</v>
      </c>
      <c r="X1032" s="9">
        <f t="shared" si="243"/>
        <v>0</v>
      </c>
      <c r="Y1032" s="9">
        <f t="shared" si="243"/>
        <v>0</v>
      </c>
      <c r="Z1032" s="9">
        <f t="shared" si="243"/>
        <v>0</v>
      </c>
      <c r="AA1032" s="9">
        <f t="shared" si="243"/>
        <v>0</v>
      </c>
      <c r="AB1032" s="9">
        <f t="shared" si="243"/>
        <v>0</v>
      </c>
      <c r="AC1032" s="9">
        <f t="shared" si="243"/>
        <v>0</v>
      </c>
      <c r="AD1032" s="9">
        <f t="shared" si="243"/>
        <v>0</v>
      </c>
      <c r="AE1032" s="9">
        <f t="shared" si="243"/>
        <v>0</v>
      </c>
      <c r="AF1032" s="9">
        <f t="shared" si="243"/>
        <v>0</v>
      </c>
      <c r="AG1032" s="9">
        <f t="shared" si="243"/>
        <v>0</v>
      </c>
      <c r="AH1032" s="9">
        <v>0</v>
      </c>
      <c r="AI1032" s="9">
        <v>0</v>
      </c>
      <c r="AJ1032" s="9">
        <f>SUM(AJ1033:AJ1034)</f>
        <v>0</v>
      </c>
      <c r="AK1032" s="9">
        <f t="shared" si="243"/>
        <v>0</v>
      </c>
      <c r="AL1032" s="9">
        <f t="shared" si="243"/>
        <v>0</v>
      </c>
      <c r="AM1032" s="9">
        <f t="shared" si="243"/>
        <v>0</v>
      </c>
      <c r="AN1032" s="9">
        <f t="shared" si="243"/>
        <v>0</v>
      </c>
      <c r="AO1032" s="9">
        <f t="shared" si="243"/>
        <v>0</v>
      </c>
      <c r="AP1032" s="9">
        <f t="shared" si="243"/>
        <v>0</v>
      </c>
      <c r="AQ1032" s="9">
        <f t="shared" si="243"/>
        <v>0</v>
      </c>
      <c r="AR1032" s="9">
        <f t="shared" si="243"/>
        <v>0</v>
      </c>
      <c r="AS1032" s="9">
        <f t="shared" si="243"/>
        <v>0</v>
      </c>
      <c r="AT1032" s="9">
        <f t="shared" si="243"/>
        <v>0</v>
      </c>
      <c r="AU1032" s="9">
        <v>0</v>
      </c>
      <c r="AV1032" s="9">
        <v>0</v>
      </c>
      <c r="AW1032" s="9">
        <f t="shared" si="239"/>
        <v>0</v>
      </c>
    </row>
    <row r="1033" spans="1:49" s="59" customFormat="1" ht="25.5">
      <c r="A1033" s="44" t="s">
        <v>1403</v>
      </c>
      <c r="B1033" s="45" t="s">
        <v>1029</v>
      </c>
      <c r="C1033" s="45" t="s">
        <v>1549</v>
      </c>
      <c r="D1033" s="452" t="s">
        <v>2913</v>
      </c>
      <c r="E1033" s="54" t="s">
        <v>1012</v>
      </c>
      <c r="F1033" s="58" t="s">
        <v>2651</v>
      </c>
      <c r="G1033" s="468" t="s">
        <v>3063</v>
      </c>
      <c r="H1033" s="58" t="s">
        <v>2358</v>
      </c>
      <c r="I1033" s="188" t="s">
        <v>2656</v>
      </c>
      <c r="J1033" s="13"/>
      <c r="K1033" s="13"/>
      <c r="L1033" s="13"/>
      <c r="M1033" s="13"/>
      <c r="N1033" s="13"/>
      <c r="O1033" s="13"/>
      <c r="P1033" s="13"/>
      <c r="Q1033" s="13"/>
      <c r="R1033" s="13"/>
      <c r="S1033" s="13"/>
      <c r="T1033" s="13"/>
      <c r="U1033" s="13">
        <v>0</v>
      </c>
      <c r="V1033" s="13">
        <v>0</v>
      </c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13"/>
      <c r="AG1033" s="13"/>
      <c r="AH1033" s="13">
        <v>0</v>
      </c>
      <c r="AI1033" s="13">
        <v>0</v>
      </c>
      <c r="AJ1033" s="13"/>
      <c r="AK1033" s="13"/>
      <c r="AL1033" s="13"/>
      <c r="AM1033" s="13"/>
      <c r="AN1033" s="13"/>
      <c r="AO1033" s="13"/>
      <c r="AP1033" s="13"/>
      <c r="AQ1033" s="13"/>
      <c r="AR1033" s="13"/>
      <c r="AS1033" s="13"/>
      <c r="AT1033" s="13"/>
      <c r="AU1033" s="13">
        <v>0</v>
      </c>
      <c r="AV1033" s="13">
        <v>0</v>
      </c>
      <c r="AW1033" s="13">
        <f t="shared" si="239"/>
        <v>0</v>
      </c>
    </row>
    <row r="1034" spans="1:49" s="52" customFormat="1" ht="24">
      <c r="A1034" s="44" t="s">
        <v>1403</v>
      </c>
      <c r="B1034" s="45" t="s">
        <v>1029</v>
      </c>
      <c r="C1034" s="45" t="s">
        <v>1549</v>
      </c>
      <c r="D1034" s="452" t="s">
        <v>2913</v>
      </c>
      <c r="E1034" s="54" t="s">
        <v>1012</v>
      </c>
      <c r="F1034" s="50" t="s">
        <v>1326</v>
      </c>
      <c r="G1034" s="468" t="s">
        <v>3063</v>
      </c>
      <c r="H1034" s="50" t="s">
        <v>2358</v>
      </c>
      <c r="I1034" s="86" t="s">
        <v>2152</v>
      </c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>
        <v>0</v>
      </c>
      <c r="V1034" s="15">
        <v>0</v>
      </c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>
        <v>0</v>
      </c>
      <c r="AI1034" s="15">
        <v>0</v>
      </c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>
        <v>0</v>
      </c>
      <c r="AV1034" s="15">
        <v>0</v>
      </c>
      <c r="AW1034" s="15">
        <f t="shared" si="239"/>
        <v>0</v>
      </c>
    </row>
    <row r="1035" spans="1:49" ht="13.5" thickBot="1">
      <c r="A1035" s="78" t="s">
        <v>820</v>
      </c>
      <c r="B1035" s="79"/>
      <c r="C1035" s="79"/>
      <c r="D1035" s="456"/>
      <c r="E1035" s="535"/>
      <c r="F1035" s="127"/>
      <c r="G1035" s="127"/>
      <c r="H1035" s="127"/>
      <c r="I1035" s="79"/>
    </row>
    <row r="1036" spans="1:49" s="151" customFormat="1" ht="36" customHeight="1" thickTop="1" thickBot="1">
      <c r="A1036" s="147" t="s">
        <v>2079</v>
      </c>
      <c r="B1036" s="5" t="s">
        <v>2080</v>
      </c>
      <c r="C1036" s="5" t="s">
        <v>1335</v>
      </c>
      <c r="D1036" s="450"/>
      <c r="E1036" s="148" t="s">
        <v>1570</v>
      </c>
      <c r="F1036" s="149" t="s">
        <v>1438</v>
      </c>
      <c r="G1036" s="149"/>
      <c r="H1036" s="149" t="s">
        <v>2332</v>
      </c>
      <c r="I1036" s="5" t="s">
        <v>856</v>
      </c>
      <c r="J1036" s="364" t="s">
        <v>2891</v>
      </c>
      <c r="K1036" s="364" t="s">
        <v>2879</v>
      </c>
      <c r="L1036" s="364" t="s">
        <v>2880</v>
      </c>
      <c r="M1036" s="364" t="s">
        <v>2881</v>
      </c>
      <c r="N1036" s="364" t="s">
        <v>2882</v>
      </c>
      <c r="O1036" s="364" t="s">
        <v>2883</v>
      </c>
      <c r="P1036" s="364" t="s">
        <v>2884</v>
      </c>
      <c r="Q1036" s="364" t="s">
        <v>2885</v>
      </c>
      <c r="R1036" s="364" t="s">
        <v>2886</v>
      </c>
      <c r="S1036" s="364" t="s">
        <v>2887</v>
      </c>
      <c r="T1036" s="364" t="s">
        <v>2888</v>
      </c>
      <c r="U1036" s="364" t="s">
        <v>2889</v>
      </c>
      <c r="V1036" s="364" t="s">
        <v>2890</v>
      </c>
      <c r="W1036" s="365" t="s">
        <v>2893</v>
      </c>
      <c r="X1036" s="365" t="s">
        <v>2879</v>
      </c>
      <c r="Y1036" s="365" t="s">
        <v>2880</v>
      </c>
      <c r="Z1036" s="365" t="s">
        <v>2881</v>
      </c>
      <c r="AA1036" s="365" t="s">
        <v>2882</v>
      </c>
      <c r="AB1036" s="365" t="s">
        <v>2883</v>
      </c>
      <c r="AC1036" s="365" t="s">
        <v>2884</v>
      </c>
      <c r="AD1036" s="365" t="s">
        <v>2885</v>
      </c>
      <c r="AE1036" s="365" t="s">
        <v>2886</v>
      </c>
      <c r="AF1036" s="365" t="s">
        <v>2887</v>
      </c>
      <c r="AG1036" s="365" t="s">
        <v>2888</v>
      </c>
      <c r="AH1036" s="365" t="s">
        <v>2889</v>
      </c>
      <c r="AI1036" s="365" t="s">
        <v>2890</v>
      </c>
      <c r="AJ1036" s="366" t="s">
        <v>2892</v>
      </c>
      <c r="AK1036" s="366" t="s">
        <v>2879</v>
      </c>
      <c r="AL1036" s="366" t="s">
        <v>2880</v>
      </c>
      <c r="AM1036" s="366" t="s">
        <v>2881</v>
      </c>
      <c r="AN1036" s="366" t="s">
        <v>2882</v>
      </c>
      <c r="AO1036" s="366" t="s">
        <v>2883</v>
      </c>
      <c r="AP1036" s="366" t="s">
        <v>2884</v>
      </c>
      <c r="AQ1036" s="366" t="s">
        <v>2885</v>
      </c>
      <c r="AR1036" s="366" t="s">
        <v>2886</v>
      </c>
      <c r="AS1036" s="366" t="s">
        <v>2887</v>
      </c>
      <c r="AT1036" s="366" t="s">
        <v>2888</v>
      </c>
      <c r="AU1036" s="366" t="s">
        <v>2889</v>
      </c>
      <c r="AV1036" s="366" t="s">
        <v>2890</v>
      </c>
      <c r="AW1036" s="368" t="s">
        <v>2895</v>
      </c>
    </row>
    <row r="1037" spans="1:49">
      <c r="A1037" s="33"/>
      <c r="B1037" s="34"/>
      <c r="C1037" s="34"/>
      <c r="D1037" s="34"/>
      <c r="E1037" s="35"/>
      <c r="F1037" s="36"/>
      <c r="G1037" s="36"/>
      <c r="H1037" s="36"/>
      <c r="I1037" s="34"/>
      <c r="J1037" s="202" t="s">
        <v>1224</v>
      </c>
      <c r="K1037" s="202">
        <v>1</v>
      </c>
      <c r="L1037" s="202">
        <v>2</v>
      </c>
      <c r="M1037" s="202">
        <v>3</v>
      </c>
      <c r="N1037" s="202">
        <v>4</v>
      </c>
      <c r="O1037" s="202">
        <v>5</v>
      </c>
      <c r="P1037" s="202">
        <v>6</v>
      </c>
      <c r="Q1037" s="202">
        <v>7</v>
      </c>
      <c r="R1037" s="202">
        <v>8</v>
      </c>
      <c r="S1037" s="202">
        <v>9</v>
      </c>
      <c r="T1037" s="202">
        <v>10</v>
      </c>
      <c r="U1037" s="202">
        <v>13</v>
      </c>
      <c r="V1037" s="202">
        <v>14</v>
      </c>
      <c r="W1037" s="202" t="s">
        <v>1224</v>
      </c>
      <c r="X1037" s="202">
        <v>1</v>
      </c>
      <c r="Y1037" s="202">
        <v>2</v>
      </c>
      <c r="Z1037" s="202">
        <v>3</v>
      </c>
      <c r="AA1037" s="202">
        <v>4</v>
      </c>
      <c r="AB1037" s="202">
        <v>5</v>
      </c>
      <c r="AC1037" s="202">
        <v>6</v>
      </c>
      <c r="AD1037" s="202">
        <v>7</v>
      </c>
      <c r="AE1037" s="202">
        <v>8</v>
      </c>
      <c r="AF1037" s="202">
        <v>9</v>
      </c>
      <c r="AG1037" s="202">
        <v>10</v>
      </c>
      <c r="AH1037" s="202">
        <v>13</v>
      </c>
      <c r="AI1037" s="202">
        <v>14</v>
      </c>
      <c r="AJ1037" s="202" t="s">
        <v>1224</v>
      </c>
      <c r="AK1037" s="202">
        <v>1</v>
      </c>
      <c r="AL1037" s="202">
        <v>2</v>
      </c>
      <c r="AM1037" s="202">
        <v>3</v>
      </c>
      <c r="AN1037" s="202">
        <v>4</v>
      </c>
      <c r="AO1037" s="202">
        <v>5</v>
      </c>
      <c r="AP1037" s="202">
        <v>6</v>
      </c>
      <c r="AQ1037" s="202">
        <v>7</v>
      </c>
      <c r="AR1037" s="202">
        <v>8</v>
      </c>
      <c r="AS1037" s="202">
        <v>9</v>
      </c>
      <c r="AT1037" s="202">
        <v>10</v>
      </c>
      <c r="AU1037" s="202">
        <v>13</v>
      </c>
      <c r="AV1037" s="202">
        <v>14</v>
      </c>
      <c r="AW1037" s="202">
        <v>15</v>
      </c>
    </row>
    <row r="1038" spans="1:49">
      <c r="A1038" s="37"/>
      <c r="B1038" s="38"/>
      <c r="C1038" s="38"/>
      <c r="D1038" s="38"/>
      <c r="E1038" s="60"/>
      <c r="F1038" s="61"/>
      <c r="G1038" s="61"/>
      <c r="H1038" s="61"/>
      <c r="I1038" s="38"/>
      <c r="J1038" s="62"/>
      <c r="K1038" s="62"/>
      <c r="L1038" s="62"/>
      <c r="M1038" s="62"/>
      <c r="N1038" s="62"/>
      <c r="O1038" s="62"/>
      <c r="P1038" s="62"/>
      <c r="Q1038" s="62"/>
      <c r="R1038" s="62"/>
      <c r="S1038" s="62"/>
      <c r="T1038" s="62"/>
      <c r="U1038" s="62"/>
      <c r="V1038" s="62"/>
      <c r="W1038" s="62"/>
      <c r="X1038" s="62"/>
      <c r="Y1038" s="62"/>
      <c r="Z1038" s="62"/>
      <c r="AA1038" s="62"/>
      <c r="AB1038" s="62"/>
      <c r="AC1038" s="62"/>
      <c r="AD1038" s="62"/>
      <c r="AE1038" s="62"/>
      <c r="AF1038" s="62"/>
      <c r="AG1038" s="62"/>
      <c r="AH1038" s="62"/>
      <c r="AI1038" s="62"/>
      <c r="AJ1038" s="62"/>
      <c r="AK1038" s="62"/>
      <c r="AL1038" s="62"/>
      <c r="AM1038" s="62"/>
      <c r="AN1038" s="62"/>
      <c r="AO1038" s="62"/>
      <c r="AP1038" s="62"/>
      <c r="AQ1038" s="62"/>
      <c r="AR1038" s="62"/>
      <c r="AS1038" s="62"/>
      <c r="AT1038" s="62"/>
      <c r="AU1038" s="62"/>
      <c r="AV1038" s="62"/>
      <c r="AW1038" s="62"/>
    </row>
    <row r="1039" spans="1:49">
      <c r="A1039" s="41" t="s">
        <v>1403</v>
      </c>
      <c r="B1039" s="285" t="s">
        <v>1029</v>
      </c>
      <c r="C1039" s="285" t="s">
        <v>1549</v>
      </c>
      <c r="D1039" s="451"/>
      <c r="E1039" s="531"/>
      <c r="F1039" s="50"/>
      <c r="G1039" s="50"/>
      <c r="H1039" s="50"/>
      <c r="I1039" s="285" t="s">
        <v>820</v>
      </c>
    </row>
    <row r="1040" spans="1:49">
      <c r="A1040" s="48"/>
      <c r="B1040" s="42"/>
      <c r="C1040" s="42"/>
      <c r="D1040" s="42"/>
      <c r="E1040" s="531"/>
      <c r="F1040" s="51"/>
      <c r="G1040" s="51"/>
      <c r="H1040" s="51"/>
      <c r="I1040" s="85"/>
      <c r="J1040" s="22"/>
      <c r="K1040" s="22"/>
      <c r="L1040" s="22"/>
      <c r="M1040" s="22"/>
      <c r="N1040" s="22"/>
      <c r="O1040" s="22"/>
      <c r="P1040" s="22"/>
      <c r="Q1040" s="22"/>
      <c r="R1040" s="22"/>
      <c r="S1040" s="22"/>
      <c r="T1040" s="22"/>
      <c r="U1040" s="22"/>
      <c r="V1040" s="22"/>
      <c r="W1040" s="22"/>
      <c r="X1040" s="22"/>
      <c r="Y1040" s="22"/>
      <c r="Z1040" s="22"/>
      <c r="AA1040" s="22"/>
      <c r="AB1040" s="22"/>
      <c r="AC1040" s="22"/>
      <c r="AD1040" s="22"/>
      <c r="AE1040" s="22"/>
      <c r="AF1040" s="22"/>
      <c r="AG1040" s="22"/>
      <c r="AH1040" s="22"/>
      <c r="AI1040" s="22"/>
      <c r="AJ1040" s="22"/>
      <c r="AK1040" s="22"/>
      <c r="AL1040" s="22"/>
      <c r="AM1040" s="22"/>
      <c r="AN1040" s="22"/>
      <c r="AO1040" s="22"/>
      <c r="AP1040" s="22"/>
      <c r="AQ1040" s="22"/>
      <c r="AR1040" s="22"/>
      <c r="AS1040" s="22"/>
      <c r="AT1040" s="22"/>
      <c r="AU1040" s="22"/>
      <c r="AV1040" s="22"/>
      <c r="AW1040" s="22"/>
    </row>
    <row r="1041" spans="1:49" s="52" customFormat="1">
      <c r="A1041" s="44" t="s">
        <v>1403</v>
      </c>
      <c r="B1041" s="45" t="s">
        <v>1029</v>
      </c>
      <c r="C1041" s="45" t="s">
        <v>1549</v>
      </c>
      <c r="D1041" s="452" t="s">
        <v>2913</v>
      </c>
      <c r="E1041" s="54" t="s">
        <v>997</v>
      </c>
      <c r="F1041" s="65" t="s">
        <v>2894</v>
      </c>
      <c r="G1041" s="65"/>
      <c r="H1041" s="65"/>
      <c r="I1041" s="1" t="s">
        <v>651</v>
      </c>
      <c r="J1041" s="9">
        <f>SUM(J1042:J1045)</f>
        <v>0</v>
      </c>
      <c r="K1041" s="9">
        <f t="shared" ref="K1041:AT1041" si="244">SUM(K1042:K1045)</f>
        <v>0</v>
      </c>
      <c r="L1041" s="9">
        <f t="shared" si="244"/>
        <v>0</v>
      </c>
      <c r="M1041" s="9">
        <f t="shared" si="244"/>
        <v>0</v>
      </c>
      <c r="N1041" s="9">
        <f t="shared" si="244"/>
        <v>0</v>
      </c>
      <c r="O1041" s="9">
        <f t="shared" si="244"/>
        <v>0</v>
      </c>
      <c r="P1041" s="9">
        <f t="shared" si="244"/>
        <v>0</v>
      </c>
      <c r="Q1041" s="9">
        <f t="shared" si="244"/>
        <v>0</v>
      </c>
      <c r="R1041" s="9">
        <f t="shared" si="244"/>
        <v>0</v>
      </c>
      <c r="S1041" s="9">
        <f t="shared" si="244"/>
        <v>0</v>
      </c>
      <c r="T1041" s="9">
        <f t="shared" si="244"/>
        <v>0</v>
      </c>
      <c r="U1041" s="9">
        <v>0</v>
      </c>
      <c r="V1041" s="9">
        <v>0</v>
      </c>
      <c r="W1041" s="9">
        <f>SUM(W1042:W1045)</f>
        <v>0</v>
      </c>
      <c r="X1041" s="9">
        <f t="shared" si="244"/>
        <v>0</v>
      </c>
      <c r="Y1041" s="9">
        <f t="shared" si="244"/>
        <v>0</v>
      </c>
      <c r="Z1041" s="9">
        <f t="shared" si="244"/>
        <v>0</v>
      </c>
      <c r="AA1041" s="9">
        <f t="shared" si="244"/>
        <v>0</v>
      </c>
      <c r="AB1041" s="9">
        <f t="shared" si="244"/>
        <v>0</v>
      </c>
      <c r="AC1041" s="9">
        <f t="shared" si="244"/>
        <v>0</v>
      </c>
      <c r="AD1041" s="9">
        <f t="shared" si="244"/>
        <v>0</v>
      </c>
      <c r="AE1041" s="9">
        <f t="shared" si="244"/>
        <v>0</v>
      </c>
      <c r="AF1041" s="9">
        <f t="shared" si="244"/>
        <v>0</v>
      </c>
      <c r="AG1041" s="9">
        <f t="shared" si="244"/>
        <v>0</v>
      </c>
      <c r="AH1041" s="9">
        <v>0</v>
      </c>
      <c r="AI1041" s="9">
        <v>0</v>
      </c>
      <c r="AJ1041" s="9">
        <f>SUM(AJ1042:AJ1045)</f>
        <v>0</v>
      </c>
      <c r="AK1041" s="9">
        <f t="shared" si="244"/>
        <v>0</v>
      </c>
      <c r="AL1041" s="9">
        <f t="shared" si="244"/>
        <v>0</v>
      </c>
      <c r="AM1041" s="9">
        <f t="shared" si="244"/>
        <v>0</v>
      </c>
      <c r="AN1041" s="9">
        <f t="shared" si="244"/>
        <v>0</v>
      </c>
      <c r="AO1041" s="9">
        <f t="shared" si="244"/>
        <v>0</v>
      </c>
      <c r="AP1041" s="9">
        <f t="shared" si="244"/>
        <v>0</v>
      </c>
      <c r="AQ1041" s="9">
        <f t="shared" si="244"/>
        <v>0</v>
      </c>
      <c r="AR1041" s="9">
        <f t="shared" si="244"/>
        <v>0</v>
      </c>
      <c r="AS1041" s="9">
        <f t="shared" si="244"/>
        <v>0</v>
      </c>
      <c r="AT1041" s="9">
        <f t="shared" si="244"/>
        <v>0</v>
      </c>
      <c r="AU1041" s="9">
        <v>0</v>
      </c>
      <c r="AV1041" s="9">
        <v>0</v>
      </c>
      <c r="AW1041" s="9">
        <f t="shared" ref="AW1041:AW1063" si="245">U1041+AH1041+AU1041</f>
        <v>0</v>
      </c>
    </row>
    <row r="1042" spans="1:49">
      <c r="A1042" s="44" t="s">
        <v>1403</v>
      </c>
      <c r="B1042" s="45" t="s">
        <v>1029</v>
      </c>
      <c r="C1042" s="45" t="s">
        <v>1549</v>
      </c>
      <c r="D1042" s="452" t="s">
        <v>2913</v>
      </c>
      <c r="E1042" s="54" t="s">
        <v>997</v>
      </c>
      <c r="F1042" s="51" t="s">
        <v>1737</v>
      </c>
      <c r="G1042" s="468" t="s">
        <v>3083</v>
      </c>
      <c r="H1042" s="51" t="s">
        <v>2359</v>
      </c>
      <c r="I1042" s="39" t="s">
        <v>2153</v>
      </c>
      <c r="U1042" s="15">
        <v>0</v>
      </c>
      <c r="V1042" s="15">
        <v>0</v>
      </c>
      <c r="AH1042" s="15">
        <v>0</v>
      </c>
      <c r="AI1042" s="15">
        <v>0</v>
      </c>
      <c r="AU1042" s="15">
        <v>0</v>
      </c>
      <c r="AV1042" s="15">
        <v>0</v>
      </c>
      <c r="AW1042" s="15">
        <f t="shared" si="245"/>
        <v>0</v>
      </c>
    </row>
    <row r="1043" spans="1:49" ht="25.5">
      <c r="A1043" s="44" t="s">
        <v>1403</v>
      </c>
      <c r="B1043" s="45" t="s">
        <v>1029</v>
      </c>
      <c r="C1043" s="45" t="s">
        <v>1549</v>
      </c>
      <c r="D1043" s="452" t="s">
        <v>2913</v>
      </c>
      <c r="E1043" s="54" t="s">
        <v>997</v>
      </c>
      <c r="F1043" s="51" t="s">
        <v>800</v>
      </c>
      <c r="G1043" s="468" t="s">
        <v>3083</v>
      </c>
      <c r="H1043" s="51" t="s">
        <v>2359</v>
      </c>
      <c r="I1043" s="39" t="s">
        <v>839</v>
      </c>
      <c r="U1043" s="15">
        <v>0</v>
      </c>
      <c r="V1043" s="15">
        <v>0</v>
      </c>
      <c r="AH1043" s="15">
        <v>0</v>
      </c>
      <c r="AI1043" s="15">
        <v>0</v>
      </c>
      <c r="AU1043" s="15">
        <v>0</v>
      </c>
      <c r="AV1043" s="15">
        <v>0</v>
      </c>
      <c r="AW1043" s="15">
        <f t="shared" si="245"/>
        <v>0</v>
      </c>
    </row>
    <row r="1044" spans="1:49" s="72" customFormat="1">
      <c r="A1044" s="44" t="s">
        <v>1403</v>
      </c>
      <c r="B1044" s="45" t="s">
        <v>1029</v>
      </c>
      <c r="C1044" s="45" t="s">
        <v>1549</v>
      </c>
      <c r="D1044" s="452" t="s">
        <v>2913</v>
      </c>
      <c r="E1044" s="54" t="s">
        <v>997</v>
      </c>
      <c r="F1044" s="51" t="s">
        <v>801</v>
      </c>
      <c r="G1044" s="468" t="s">
        <v>3083</v>
      </c>
      <c r="H1044" s="51" t="s">
        <v>2359</v>
      </c>
      <c r="I1044" s="39" t="s">
        <v>2308</v>
      </c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>
        <v>0</v>
      </c>
      <c r="V1044" s="15">
        <v>0</v>
      </c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>
        <v>0</v>
      </c>
      <c r="AI1044" s="15">
        <v>0</v>
      </c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>
        <v>0</v>
      </c>
      <c r="AV1044" s="15">
        <v>0</v>
      </c>
      <c r="AW1044" s="15">
        <f t="shared" si="245"/>
        <v>0</v>
      </c>
    </row>
    <row r="1045" spans="1:49">
      <c r="A1045" s="44" t="s">
        <v>1403</v>
      </c>
      <c r="B1045" s="45" t="s">
        <v>1029</v>
      </c>
      <c r="C1045" s="45" t="s">
        <v>1549</v>
      </c>
      <c r="D1045" s="452" t="s">
        <v>2913</v>
      </c>
      <c r="E1045" s="54" t="s">
        <v>997</v>
      </c>
      <c r="F1045" s="51" t="s">
        <v>1229</v>
      </c>
      <c r="G1045" s="468" t="s">
        <v>3083</v>
      </c>
      <c r="H1045" s="51" t="s">
        <v>2359</v>
      </c>
      <c r="I1045" s="39" t="s">
        <v>2158</v>
      </c>
      <c r="U1045" s="15">
        <v>0</v>
      </c>
      <c r="V1045" s="15">
        <v>0</v>
      </c>
      <c r="AH1045" s="15">
        <v>0</v>
      </c>
      <c r="AI1045" s="15">
        <v>0</v>
      </c>
      <c r="AU1045" s="15">
        <v>0</v>
      </c>
      <c r="AV1045" s="15">
        <v>0</v>
      </c>
      <c r="AW1045" s="15">
        <f t="shared" si="245"/>
        <v>0</v>
      </c>
    </row>
    <row r="1046" spans="1:49">
      <c r="A1046" s="44" t="s">
        <v>1403</v>
      </c>
      <c r="B1046" s="45" t="s">
        <v>1029</v>
      </c>
      <c r="C1046" s="45" t="s">
        <v>1549</v>
      </c>
      <c r="D1046" s="452" t="s">
        <v>2913</v>
      </c>
      <c r="E1046" s="54" t="s">
        <v>1694</v>
      </c>
      <c r="F1046" s="65"/>
      <c r="G1046" s="65"/>
      <c r="H1046" s="65"/>
      <c r="I1046" s="348" t="s">
        <v>1695</v>
      </c>
      <c r="J1046" s="19">
        <f>SUM(J1047)</f>
        <v>0</v>
      </c>
      <c r="K1046" s="19">
        <f t="shared" ref="K1046:AT1046" si="246">SUM(K1047)</f>
        <v>0</v>
      </c>
      <c r="L1046" s="19">
        <f t="shared" si="246"/>
        <v>0</v>
      </c>
      <c r="M1046" s="19">
        <f t="shared" si="246"/>
        <v>0</v>
      </c>
      <c r="N1046" s="19">
        <f t="shared" si="246"/>
        <v>0</v>
      </c>
      <c r="O1046" s="19">
        <f t="shared" si="246"/>
        <v>0</v>
      </c>
      <c r="P1046" s="19">
        <f t="shared" si="246"/>
        <v>0</v>
      </c>
      <c r="Q1046" s="19">
        <f t="shared" si="246"/>
        <v>0</v>
      </c>
      <c r="R1046" s="19">
        <f t="shared" si="246"/>
        <v>0</v>
      </c>
      <c r="S1046" s="19">
        <f t="shared" si="246"/>
        <v>0</v>
      </c>
      <c r="T1046" s="19">
        <f t="shared" si="246"/>
        <v>0</v>
      </c>
      <c r="U1046" s="19">
        <v>0</v>
      </c>
      <c r="V1046" s="19">
        <v>0</v>
      </c>
      <c r="W1046" s="19">
        <f>SUM(W1047)</f>
        <v>0</v>
      </c>
      <c r="X1046" s="19">
        <f t="shared" si="246"/>
        <v>0</v>
      </c>
      <c r="Y1046" s="19">
        <f t="shared" si="246"/>
        <v>0</v>
      </c>
      <c r="Z1046" s="19">
        <f t="shared" si="246"/>
        <v>0</v>
      </c>
      <c r="AA1046" s="19">
        <f t="shared" si="246"/>
        <v>0</v>
      </c>
      <c r="AB1046" s="19">
        <f t="shared" si="246"/>
        <v>0</v>
      </c>
      <c r="AC1046" s="19">
        <f t="shared" si="246"/>
        <v>0</v>
      </c>
      <c r="AD1046" s="19">
        <f t="shared" si="246"/>
        <v>0</v>
      </c>
      <c r="AE1046" s="19">
        <f t="shared" si="246"/>
        <v>0</v>
      </c>
      <c r="AF1046" s="19">
        <f t="shared" si="246"/>
        <v>0</v>
      </c>
      <c r="AG1046" s="19">
        <f t="shared" si="246"/>
        <v>0</v>
      </c>
      <c r="AH1046" s="19">
        <v>0</v>
      </c>
      <c r="AI1046" s="19">
        <v>0</v>
      </c>
      <c r="AJ1046" s="19">
        <f>SUM(AJ1047)</f>
        <v>0</v>
      </c>
      <c r="AK1046" s="19">
        <f t="shared" si="246"/>
        <v>0</v>
      </c>
      <c r="AL1046" s="19">
        <f t="shared" si="246"/>
        <v>0</v>
      </c>
      <c r="AM1046" s="19">
        <f t="shared" si="246"/>
        <v>0</v>
      </c>
      <c r="AN1046" s="19">
        <f t="shared" si="246"/>
        <v>0</v>
      </c>
      <c r="AO1046" s="19">
        <f t="shared" si="246"/>
        <v>0</v>
      </c>
      <c r="AP1046" s="19">
        <f t="shared" si="246"/>
        <v>0</v>
      </c>
      <c r="AQ1046" s="19">
        <f t="shared" si="246"/>
        <v>0</v>
      </c>
      <c r="AR1046" s="19">
        <f t="shared" si="246"/>
        <v>0</v>
      </c>
      <c r="AS1046" s="19">
        <f t="shared" si="246"/>
        <v>0</v>
      </c>
      <c r="AT1046" s="19">
        <f t="shared" si="246"/>
        <v>0</v>
      </c>
      <c r="AU1046" s="19">
        <v>0</v>
      </c>
      <c r="AV1046" s="19">
        <v>0</v>
      </c>
      <c r="AW1046" s="19">
        <f t="shared" si="245"/>
        <v>0</v>
      </c>
    </row>
    <row r="1047" spans="1:49">
      <c r="A1047" s="44" t="s">
        <v>1403</v>
      </c>
      <c r="B1047" s="45" t="s">
        <v>1029</v>
      </c>
      <c r="C1047" s="45" t="s">
        <v>1549</v>
      </c>
      <c r="D1047" s="452" t="s">
        <v>2913</v>
      </c>
      <c r="E1047" s="54" t="s">
        <v>1694</v>
      </c>
      <c r="F1047" s="51" t="s">
        <v>2812</v>
      </c>
      <c r="G1047" s="468" t="s">
        <v>3084</v>
      </c>
      <c r="H1047" s="51" t="s">
        <v>2360</v>
      </c>
      <c r="I1047" s="39" t="s">
        <v>2696</v>
      </c>
      <c r="U1047" s="15">
        <v>0</v>
      </c>
      <c r="V1047" s="15">
        <v>0</v>
      </c>
      <c r="AH1047" s="15">
        <v>0</v>
      </c>
      <c r="AI1047" s="15">
        <v>0</v>
      </c>
      <c r="AU1047" s="15">
        <v>0</v>
      </c>
      <c r="AV1047" s="15">
        <v>0</v>
      </c>
      <c r="AW1047" s="15">
        <f t="shared" si="245"/>
        <v>0</v>
      </c>
    </row>
    <row r="1048" spans="1:49">
      <c r="A1048" s="68" t="s">
        <v>2050</v>
      </c>
      <c r="B1048" s="69" t="s">
        <v>1029</v>
      </c>
      <c r="C1048" s="69"/>
      <c r="D1048" s="455"/>
      <c r="E1048" s="531"/>
      <c r="F1048" s="50"/>
      <c r="G1048" s="50"/>
      <c r="H1048" s="50"/>
      <c r="I1048" s="49" t="s">
        <v>1157</v>
      </c>
      <c r="J1048" s="6">
        <f>SUM(J1049)</f>
        <v>0</v>
      </c>
      <c r="K1048" s="6">
        <f t="shared" ref="K1048:AT1048" si="247">SUM(K1049)</f>
        <v>0</v>
      </c>
      <c r="L1048" s="6">
        <f t="shared" si="247"/>
        <v>0</v>
      </c>
      <c r="M1048" s="6">
        <f t="shared" si="247"/>
        <v>0</v>
      </c>
      <c r="N1048" s="6">
        <f t="shared" si="247"/>
        <v>0</v>
      </c>
      <c r="O1048" s="6">
        <f t="shared" si="247"/>
        <v>0</v>
      </c>
      <c r="P1048" s="6">
        <f t="shared" si="247"/>
        <v>0</v>
      </c>
      <c r="Q1048" s="6">
        <f t="shared" si="247"/>
        <v>0</v>
      </c>
      <c r="R1048" s="6">
        <f t="shared" si="247"/>
        <v>0</v>
      </c>
      <c r="S1048" s="6">
        <f t="shared" si="247"/>
        <v>0</v>
      </c>
      <c r="T1048" s="6">
        <f t="shared" si="247"/>
        <v>0</v>
      </c>
      <c r="U1048" s="6">
        <v>0</v>
      </c>
      <c r="V1048" s="6">
        <v>0</v>
      </c>
      <c r="W1048" s="6">
        <f>SUM(W1049)</f>
        <v>0</v>
      </c>
      <c r="X1048" s="6">
        <f t="shared" si="247"/>
        <v>0</v>
      </c>
      <c r="Y1048" s="6">
        <f t="shared" si="247"/>
        <v>0</v>
      </c>
      <c r="Z1048" s="6">
        <f t="shared" si="247"/>
        <v>0</v>
      </c>
      <c r="AA1048" s="6">
        <f t="shared" si="247"/>
        <v>0</v>
      </c>
      <c r="AB1048" s="6">
        <f t="shared" si="247"/>
        <v>0</v>
      </c>
      <c r="AC1048" s="6">
        <f t="shared" si="247"/>
        <v>0</v>
      </c>
      <c r="AD1048" s="6">
        <f t="shared" si="247"/>
        <v>0</v>
      </c>
      <c r="AE1048" s="6">
        <f t="shared" si="247"/>
        <v>0</v>
      </c>
      <c r="AF1048" s="6">
        <f t="shared" si="247"/>
        <v>0</v>
      </c>
      <c r="AG1048" s="6">
        <f t="shared" si="247"/>
        <v>0</v>
      </c>
      <c r="AH1048" s="6">
        <v>0</v>
      </c>
      <c r="AI1048" s="6">
        <v>0</v>
      </c>
      <c r="AJ1048" s="6">
        <f>SUM(AJ1049)</f>
        <v>0</v>
      </c>
      <c r="AK1048" s="6">
        <f t="shared" si="247"/>
        <v>0</v>
      </c>
      <c r="AL1048" s="6">
        <f t="shared" si="247"/>
        <v>0</v>
      </c>
      <c r="AM1048" s="6">
        <f t="shared" si="247"/>
        <v>0</v>
      </c>
      <c r="AN1048" s="6">
        <f t="shared" si="247"/>
        <v>0</v>
      </c>
      <c r="AO1048" s="6">
        <f t="shared" si="247"/>
        <v>0</v>
      </c>
      <c r="AP1048" s="6">
        <f t="shared" si="247"/>
        <v>0</v>
      </c>
      <c r="AQ1048" s="6">
        <f t="shared" si="247"/>
        <v>0</v>
      </c>
      <c r="AR1048" s="6">
        <f t="shared" si="247"/>
        <v>0</v>
      </c>
      <c r="AS1048" s="6">
        <f t="shared" si="247"/>
        <v>0</v>
      </c>
      <c r="AT1048" s="6">
        <f t="shared" si="247"/>
        <v>0</v>
      </c>
      <c r="AU1048" s="6">
        <v>0</v>
      </c>
      <c r="AV1048" s="6">
        <v>0</v>
      </c>
      <c r="AW1048" s="6">
        <f t="shared" si="245"/>
        <v>0</v>
      </c>
    </row>
    <row r="1049" spans="1:49">
      <c r="A1049" s="44" t="s">
        <v>1403</v>
      </c>
      <c r="B1049" s="45" t="s">
        <v>1029</v>
      </c>
      <c r="C1049" s="45" t="s">
        <v>1549</v>
      </c>
      <c r="D1049" s="452" t="s">
        <v>2913</v>
      </c>
      <c r="E1049" s="213" t="s">
        <v>1402</v>
      </c>
      <c r="F1049" s="65"/>
      <c r="G1049" s="65"/>
      <c r="H1049" s="65"/>
      <c r="I1049" s="1" t="s">
        <v>1158</v>
      </c>
      <c r="J1049" s="9">
        <f>SUM(J1050,J1051)</f>
        <v>0</v>
      </c>
      <c r="K1049" s="9">
        <f t="shared" ref="K1049:AT1049" si="248">SUM(K1050,K1051)</f>
        <v>0</v>
      </c>
      <c r="L1049" s="9">
        <f t="shared" si="248"/>
        <v>0</v>
      </c>
      <c r="M1049" s="9">
        <f t="shared" si="248"/>
        <v>0</v>
      </c>
      <c r="N1049" s="9">
        <f t="shared" si="248"/>
        <v>0</v>
      </c>
      <c r="O1049" s="9">
        <f t="shared" si="248"/>
        <v>0</v>
      </c>
      <c r="P1049" s="9">
        <f t="shared" si="248"/>
        <v>0</v>
      </c>
      <c r="Q1049" s="9">
        <f t="shared" si="248"/>
        <v>0</v>
      </c>
      <c r="R1049" s="9">
        <f t="shared" si="248"/>
        <v>0</v>
      </c>
      <c r="S1049" s="9">
        <f t="shared" si="248"/>
        <v>0</v>
      </c>
      <c r="T1049" s="9">
        <f t="shared" si="248"/>
        <v>0</v>
      </c>
      <c r="U1049" s="9">
        <v>0</v>
      </c>
      <c r="V1049" s="9">
        <v>0</v>
      </c>
      <c r="W1049" s="9">
        <f>SUM(W1050,W1051)</f>
        <v>0</v>
      </c>
      <c r="X1049" s="9">
        <f t="shared" si="248"/>
        <v>0</v>
      </c>
      <c r="Y1049" s="9">
        <f t="shared" si="248"/>
        <v>0</v>
      </c>
      <c r="Z1049" s="9">
        <f t="shared" si="248"/>
        <v>0</v>
      </c>
      <c r="AA1049" s="9">
        <f t="shared" si="248"/>
        <v>0</v>
      </c>
      <c r="AB1049" s="9">
        <f t="shared" si="248"/>
        <v>0</v>
      </c>
      <c r="AC1049" s="9">
        <f t="shared" si="248"/>
        <v>0</v>
      </c>
      <c r="AD1049" s="9">
        <f t="shared" si="248"/>
        <v>0</v>
      </c>
      <c r="AE1049" s="9">
        <f t="shared" si="248"/>
        <v>0</v>
      </c>
      <c r="AF1049" s="9">
        <f t="shared" si="248"/>
        <v>0</v>
      </c>
      <c r="AG1049" s="9">
        <f t="shared" si="248"/>
        <v>0</v>
      </c>
      <c r="AH1049" s="9">
        <v>0</v>
      </c>
      <c r="AI1049" s="9">
        <v>0</v>
      </c>
      <c r="AJ1049" s="9">
        <f>SUM(AJ1050,AJ1051)</f>
        <v>0</v>
      </c>
      <c r="AK1049" s="9">
        <f t="shared" si="248"/>
        <v>0</v>
      </c>
      <c r="AL1049" s="9">
        <f t="shared" si="248"/>
        <v>0</v>
      </c>
      <c r="AM1049" s="9">
        <f t="shared" si="248"/>
        <v>0</v>
      </c>
      <c r="AN1049" s="9">
        <f t="shared" si="248"/>
        <v>0</v>
      </c>
      <c r="AO1049" s="9">
        <f t="shared" si="248"/>
        <v>0</v>
      </c>
      <c r="AP1049" s="9">
        <f t="shared" si="248"/>
        <v>0</v>
      </c>
      <c r="AQ1049" s="9">
        <f t="shared" si="248"/>
        <v>0</v>
      </c>
      <c r="AR1049" s="9">
        <f t="shared" si="248"/>
        <v>0</v>
      </c>
      <c r="AS1049" s="9">
        <f t="shared" si="248"/>
        <v>0</v>
      </c>
      <c r="AT1049" s="9">
        <f t="shared" si="248"/>
        <v>0</v>
      </c>
      <c r="AU1049" s="9">
        <v>0</v>
      </c>
      <c r="AV1049" s="9">
        <v>0</v>
      </c>
      <c r="AW1049" s="9">
        <f t="shared" si="245"/>
        <v>0</v>
      </c>
    </row>
    <row r="1050" spans="1:49" s="376" customFormat="1">
      <c r="A1050" s="370" t="s">
        <v>1403</v>
      </c>
      <c r="B1050" s="371" t="s">
        <v>1029</v>
      </c>
      <c r="C1050" s="371" t="s">
        <v>1549</v>
      </c>
      <c r="D1050" s="473" t="s">
        <v>2913</v>
      </c>
      <c r="E1050" s="372" t="s">
        <v>1117</v>
      </c>
      <c r="F1050" s="373"/>
      <c r="G1050" s="474" t="s">
        <v>3083</v>
      </c>
      <c r="H1050" s="373" t="s">
        <v>2359</v>
      </c>
      <c r="I1050" s="374" t="s">
        <v>3160</v>
      </c>
      <c r="J1050" s="375"/>
      <c r="K1050" s="375"/>
      <c r="L1050" s="375"/>
      <c r="M1050" s="375"/>
      <c r="N1050" s="375"/>
      <c r="O1050" s="375"/>
      <c r="P1050" s="375"/>
      <c r="Q1050" s="375"/>
      <c r="R1050" s="375"/>
      <c r="S1050" s="375"/>
      <c r="T1050" s="375"/>
      <c r="U1050" s="375">
        <v>0</v>
      </c>
      <c r="V1050" s="375">
        <v>0</v>
      </c>
      <c r="W1050" s="375"/>
      <c r="X1050" s="375"/>
      <c r="Y1050" s="375"/>
      <c r="Z1050" s="375"/>
      <c r="AA1050" s="375"/>
      <c r="AB1050" s="375"/>
      <c r="AC1050" s="375"/>
      <c r="AD1050" s="375"/>
      <c r="AE1050" s="375"/>
      <c r="AF1050" s="375"/>
      <c r="AG1050" s="375"/>
      <c r="AH1050" s="375">
        <v>0</v>
      </c>
      <c r="AI1050" s="375">
        <v>0</v>
      </c>
      <c r="AJ1050" s="375"/>
      <c r="AK1050" s="375"/>
      <c r="AL1050" s="375"/>
      <c r="AM1050" s="375"/>
      <c r="AN1050" s="375"/>
      <c r="AO1050" s="375"/>
      <c r="AP1050" s="375"/>
      <c r="AQ1050" s="375"/>
      <c r="AR1050" s="375"/>
      <c r="AS1050" s="375"/>
      <c r="AT1050" s="375"/>
      <c r="AU1050" s="375">
        <v>0</v>
      </c>
      <c r="AV1050" s="375">
        <v>0</v>
      </c>
      <c r="AW1050" s="375">
        <f t="shared" si="245"/>
        <v>0</v>
      </c>
    </row>
    <row r="1051" spans="1:49" s="212" customFormat="1">
      <c r="A1051" s="242" t="s">
        <v>1403</v>
      </c>
      <c r="B1051" s="241" t="s">
        <v>1029</v>
      </c>
      <c r="C1051" s="241" t="s">
        <v>1549</v>
      </c>
      <c r="D1051" s="452" t="s">
        <v>2913</v>
      </c>
      <c r="E1051" s="292" t="s">
        <v>1409</v>
      </c>
      <c r="F1051" s="65" t="s">
        <v>2894</v>
      </c>
      <c r="G1051" s="255"/>
      <c r="H1051" s="255"/>
      <c r="I1051" s="293" t="s">
        <v>1518</v>
      </c>
      <c r="J1051" s="215">
        <f>SUM(J1052)</f>
        <v>0</v>
      </c>
      <c r="K1051" s="215">
        <f t="shared" ref="K1051:AT1051" si="249">SUM(K1052)</f>
        <v>0</v>
      </c>
      <c r="L1051" s="215">
        <f t="shared" si="249"/>
        <v>0</v>
      </c>
      <c r="M1051" s="215">
        <f t="shared" si="249"/>
        <v>0</v>
      </c>
      <c r="N1051" s="215">
        <f t="shared" si="249"/>
        <v>0</v>
      </c>
      <c r="O1051" s="215">
        <f t="shared" si="249"/>
        <v>0</v>
      </c>
      <c r="P1051" s="215">
        <f t="shared" si="249"/>
        <v>0</v>
      </c>
      <c r="Q1051" s="215">
        <f t="shared" si="249"/>
        <v>0</v>
      </c>
      <c r="R1051" s="215">
        <f t="shared" si="249"/>
        <v>0</v>
      </c>
      <c r="S1051" s="215">
        <f t="shared" si="249"/>
        <v>0</v>
      </c>
      <c r="T1051" s="215">
        <f t="shared" si="249"/>
        <v>0</v>
      </c>
      <c r="U1051" s="215">
        <v>0</v>
      </c>
      <c r="V1051" s="215">
        <v>0</v>
      </c>
      <c r="W1051" s="215">
        <f>SUM(W1052)</f>
        <v>0</v>
      </c>
      <c r="X1051" s="215">
        <f t="shared" si="249"/>
        <v>0</v>
      </c>
      <c r="Y1051" s="215">
        <f t="shared" si="249"/>
        <v>0</v>
      </c>
      <c r="Z1051" s="215">
        <f t="shared" si="249"/>
        <v>0</v>
      </c>
      <c r="AA1051" s="215">
        <f t="shared" si="249"/>
        <v>0</v>
      </c>
      <c r="AB1051" s="215">
        <f t="shared" si="249"/>
        <v>0</v>
      </c>
      <c r="AC1051" s="215">
        <f t="shared" si="249"/>
        <v>0</v>
      </c>
      <c r="AD1051" s="215">
        <f t="shared" si="249"/>
        <v>0</v>
      </c>
      <c r="AE1051" s="215">
        <f t="shared" si="249"/>
        <v>0</v>
      </c>
      <c r="AF1051" s="215">
        <f t="shared" si="249"/>
        <v>0</v>
      </c>
      <c r="AG1051" s="215">
        <f t="shared" si="249"/>
        <v>0</v>
      </c>
      <c r="AH1051" s="215">
        <v>0</v>
      </c>
      <c r="AI1051" s="215">
        <v>0</v>
      </c>
      <c r="AJ1051" s="215">
        <f>SUM(AJ1052)</f>
        <v>0</v>
      </c>
      <c r="AK1051" s="215">
        <f t="shared" si="249"/>
        <v>0</v>
      </c>
      <c r="AL1051" s="215">
        <f t="shared" si="249"/>
        <v>0</v>
      </c>
      <c r="AM1051" s="215">
        <f t="shared" si="249"/>
        <v>0</v>
      </c>
      <c r="AN1051" s="215">
        <f t="shared" si="249"/>
        <v>0</v>
      </c>
      <c r="AO1051" s="215">
        <f t="shared" si="249"/>
        <v>0</v>
      </c>
      <c r="AP1051" s="215">
        <f t="shared" si="249"/>
        <v>0</v>
      </c>
      <c r="AQ1051" s="215">
        <f t="shared" si="249"/>
        <v>0</v>
      </c>
      <c r="AR1051" s="215">
        <f t="shared" si="249"/>
        <v>0</v>
      </c>
      <c r="AS1051" s="215">
        <f t="shared" si="249"/>
        <v>0</v>
      </c>
      <c r="AT1051" s="215">
        <f t="shared" si="249"/>
        <v>0</v>
      </c>
      <c r="AU1051" s="215">
        <v>0</v>
      </c>
      <c r="AV1051" s="215">
        <v>0</v>
      </c>
      <c r="AW1051" s="215">
        <f t="shared" si="245"/>
        <v>0</v>
      </c>
    </row>
    <row r="1052" spans="1:49" s="212" customFormat="1">
      <c r="A1052" s="242" t="s">
        <v>1403</v>
      </c>
      <c r="B1052" s="241" t="s">
        <v>1029</v>
      </c>
      <c r="C1052" s="241" t="s">
        <v>1549</v>
      </c>
      <c r="D1052" s="452" t="s">
        <v>2913</v>
      </c>
      <c r="E1052" s="292" t="s">
        <v>1409</v>
      </c>
      <c r="F1052" s="230" t="s">
        <v>2597</v>
      </c>
      <c r="G1052" s="468" t="s">
        <v>3062</v>
      </c>
      <c r="H1052" s="230" t="s">
        <v>2335</v>
      </c>
      <c r="I1052" s="236" t="s">
        <v>2558</v>
      </c>
      <c r="J1052" s="226"/>
      <c r="K1052" s="226"/>
      <c r="L1052" s="226"/>
      <c r="M1052" s="226"/>
      <c r="N1052" s="226"/>
      <c r="O1052" s="226"/>
      <c r="P1052" s="226"/>
      <c r="Q1052" s="226"/>
      <c r="R1052" s="226"/>
      <c r="S1052" s="226"/>
      <c r="T1052" s="226"/>
      <c r="U1052" s="226">
        <v>0</v>
      </c>
      <c r="V1052" s="226">
        <v>0</v>
      </c>
      <c r="W1052" s="226"/>
      <c r="X1052" s="226"/>
      <c r="Y1052" s="226"/>
      <c r="Z1052" s="226"/>
      <c r="AA1052" s="226"/>
      <c r="AB1052" s="226"/>
      <c r="AC1052" s="226"/>
      <c r="AD1052" s="226"/>
      <c r="AE1052" s="226"/>
      <c r="AF1052" s="226"/>
      <c r="AG1052" s="226"/>
      <c r="AH1052" s="226">
        <v>0</v>
      </c>
      <c r="AI1052" s="226">
        <v>0</v>
      </c>
      <c r="AJ1052" s="226"/>
      <c r="AK1052" s="226"/>
      <c r="AL1052" s="226"/>
      <c r="AM1052" s="226"/>
      <c r="AN1052" s="226"/>
      <c r="AO1052" s="226"/>
      <c r="AP1052" s="226"/>
      <c r="AQ1052" s="226"/>
      <c r="AR1052" s="226"/>
      <c r="AS1052" s="226"/>
      <c r="AT1052" s="226"/>
      <c r="AU1052" s="226">
        <v>0</v>
      </c>
      <c r="AV1052" s="226">
        <v>0</v>
      </c>
      <c r="AW1052" s="226">
        <f t="shared" si="245"/>
        <v>0</v>
      </c>
    </row>
    <row r="1053" spans="1:49">
      <c r="A1053" s="48"/>
      <c r="B1053" s="42"/>
      <c r="C1053" s="42"/>
      <c r="D1053" s="42"/>
      <c r="E1053" s="531"/>
      <c r="F1053" s="51"/>
      <c r="G1053" s="51"/>
      <c r="H1053" s="51"/>
      <c r="I1053" s="42"/>
      <c r="U1053" s="15">
        <v>0</v>
      </c>
      <c r="V1053" s="15">
        <v>0</v>
      </c>
      <c r="AH1053" s="15">
        <v>0</v>
      </c>
      <c r="AI1053" s="15">
        <v>0</v>
      </c>
      <c r="AU1053" s="15">
        <v>0</v>
      </c>
      <c r="AV1053" s="15">
        <v>0</v>
      </c>
      <c r="AW1053" s="15">
        <f t="shared" si="245"/>
        <v>0</v>
      </c>
    </row>
    <row r="1054" spans="1:49">
      <c r="A1054" s="68" t="s">
        <v>2050</v>
      </c>
      <c r="B1054" s="69" t="s">
        <v>1029</v>
      </c>
      <c r="C1054" s="69"/>
      <c r="D1054" s="455"/>
      <c r="E1054" s="531"/>
      <c r="F1054" s="50"/>
      <c r="G1054" s="50"/>
      <c r="H1054" s="50"/>
      <c r="I1054" s="49" t="s">
        <v>778</v>
      </c>
      <c r="J1054" s="6">
        <f>SUM(J1055)</f>
        <v>0</v>
      </c>
      <c r="K1054" s="6">
        <f t="shared" ref="K1054:AT1054" si="250">SUM(K1055)</f>
        <v>0</v>
      </c>
      <c r="L1054" s="6">
        <f t="shared" si="250"/>
        <v>0</v>
      </c>
      <c r="M1054" s="6">
        <f t="shared" si="250"/>
        <v>0</v>
      </c>
      <c r="N1054" s="6">
        <f t="shared" si="250"/>
        <v>0</v>
      </c>
      <c r="O1054" s="6">
        <f t="shared" si="250"/>
        <v>0</v>
      </c>
      <c r="P1054" s="6">
        <f t="shared" si="250"/>
        <v>0</v>
      </c>
      <c r="Q1054" s="6">
        <f t="shared" si="250"/>
        <v>0</v>
      </c>
      <c r="R1054" s="6">
        <f t="shared" si="250"/>
        <v>0</v>
      </c>
      <c r="S1054" s="6">
        <f t="shared" si="250"/>
        <v>0</v>
      </c>
      <c r="T1054" s="6">
        <f t="shared" si="250"/>
        <v>0</v>
      </c>
      <c r="U1054" s="6">
        <v>0</v>
      </c>
      <c r="V1054" s="6">
        <v>0</v>
      </c>
      <c r="W1054" s="6">
        <f>SUM(W1055)</f>
        <v>0</v>
      </c>
      <c r="X1054" s="6">
        <f t="shared" si="250"/>
        <v>0</v>
      </c>
      <c r="Y1054" s="6">
        <f t="shared" si="250"/>
        <v>0</v>
      </c>
      <c r="Z1054" s="6">
        <f t="shared" si="250"/>
        <v>0</v>
      </c>
      <c r="AA1054" s="6">
        <f t="shared" si="250"/>
        <v>0</v>
      </c>
      <c r="AB1054" s="6">
        <f t="shared" si="250"/>
        <v>0</v>
      </c>
      <c r="AC1054" s="6">
        <f t="shared" si="250"/>
        <v>0</v>
      </c>
      <c r="AD1054" s="6">
        <f t="shared" si="250"/>
        <v>0</v>
      </c>
      <c r="AE1054" s="6">
        <f t="shared" si="250"/>
        <v>0</v>
      </c>
      <c r="AF1054" s="6">
        <f t="shared" si="250"/>
        <v>0</v>
      </c>
      <c r="AG1054" s="6">
        <f t="shared" si="250"/>
        <v>0</v>
      </c>
      <c r="AH1054" s="6">
        <v>0</v>
      </c>
      <c r="AI1054" s="6">
        <v>0</v>
      </c>
      <c r="AJ1054" s="6">
        <f>SUM(AJ1055)</f>
        <v>0</v>
      </c>
      <c r="AK1054" s="6">
        <f t="shared" si="250"/>
        <v>0</v>
      </c>
      <c r="AL1054" s="6">
        <f t="shared" si="250"/>
        <v>0</v>
      </c>
      <c r="AM1054" s="6">
        <f t="shared" si="250"/>
        <v>0</v>
      </c>
      <c r="AN1054" s="6">
        <f t="shared" si="250"/>
        <v>0</v>
      </c>
      <c r="AO1054" s="6">
        <f t="shared" si="250"/>
        <v>0</v>
      </c>
      <c r="AP1054" s="6">
        <f t="shared" si="250"/>
        <v>0</v>
      </c>
      <c r="AQ1054" s="6">
        <f t="shared" si="250"/>
        <v>0</v>
      </c>
      <c r="AR1054" s="6">
        <f t="shared" si="250"/>
        <v>0</v>
      </c>
      <c r="AS1054" s="6">
        <f t="shared" si="250"/>
        <v>0</v>
      </c>
      <c r="AT1054" s="6">
        <f t="shared" si="250"/>
        <v>0</v>
      </c>
      <c r="AU1054" s="6">
        <v>0</v>
      </c>
      <c r="AV1054" s="6">
        <v>0</v>
      </c>
      <c r="AW1054" s="6">
        <f t="shared" si="245"/>
        <v>0</v>
      </c>
    </row>
    <row r="1055" spans="1:49">
      <c r="A1055" s="44" t="s">
        <v>1403</v>
      </c>
      <c r="B1055" s="45" t="s">
        <v>1029</v>
      </c>
      <c r="C1055" s="45" t="s">
        <v>1549</v>
      </c>
      <c r="D1055" s="452" t="s">
        <v>2913</v>
      </c>
      <c r="E1055" s="54" t="s">
        <v>1024</v>
      </c>
      <c r="F1055" s="65"/>
      <c r="G1055" s="65"/>
      <c r="H1055" s="65"/>
      <c r="I1055" s="1" t="s">
        <v>1301</v>
      </c>
      <c r="J1055" s="9">
        <f>SUM(J1056,J1059)</f>
        <v>0</v>
      </c>
      <c r="K1055" s="9">
        <f t="shared" ref="K1055:AT1055" si="251">SUM(K1056,K1059)</f>
        <v>0</v>
      </c>
      <c r="L1055" s="9">
        <f t="shared" si="251"/>
        <v>0</v>
      </c>
      <c r="M1055" s="9">
        <f t="shared" si="251"/>
        <v>0</v>
      </c>
      <c r="N1055" s="9">
        <f t="shared" si="251"/>
        <v>0</v>
      </c>
      <c r="O1055" s="9">
        <f t="shared" si="251"/>
        <v>0</v>
      </c>
      <c r="P1055" s="9">
        <f t="shared" si="251"/>
        <v>0</v>
      </c>
      <c r="Q1055" s="9">
        <f t="shared" si="251"/>
        <v>0</v>
      </c>
      <c r="R1055" s="9">
        <f t="shared" si="251"/>
        <v>0</v>
      </c>
      <c r="S1055" s="9">
        <f t="shared" si="251"/>
        <v>0</v>
      </c>
      <c r="T1055" s="9">
        <f t="shared" si="251"/>
        <v>0</v>
      </c>
      <c r="U1055" s="9">
        <v>0</v>
      </c>
      <c r="V1055" s="9">
        <v>0</v>
      </c>
      <c r="W1055" s="9">
        <f>SUM(W1056,W1059)</f>
        <v>0</v>
      </c>
      <c r="X1055" s="9">
        <f t="shared" si="251"/>
        <v>0</v>
      </c>
      <c r="Y1055" s="9">
        <f t="shared" si="251"/>
        <v>0</v>
      </c>
      <c r="Z1055" s="9">
        <f t="shared" si="251"/>
        <v>0</v>
      </c>
      <c r="AA1055" s="9">
        <f t="shared" si="251"/>
        <v>0</v>
      </c>
      <c r="AB1055" s="9">
        <f t="shared" si="251"/>
        <v>0</v>
      </c>
      <c r="AC1055" s="9">
        <f t="shared" si="251"/>
        <v>0</v>
      </c>
      <c r="AD1055" s="9">
        <f t="shared" si="251"/>
        <v>0</v>
      </c>
      <c r="AE1055" s="9">
        <f t="shared" si="251"/>
        <v>0</v>
      </c>
      <c r="AF1055" s="9">
        <f t="shared" si="251"/>
        <v>0</v>
      </c>
      <c r="AG1055" s="9">
        <f t="shared" si="251"/>
        <v>0</v>
      </c>
      <c r="AH1055" s="9">
        <v>0</v>
      </c>
      <c r="AI1055" s="9">
        <v>0</v>
      </c>
      <c r="AJ1055" s="9">
        <f>SUM(AJ1056,AJ1059)</f>
        <v>0</v>
      </c>
      <c r="AK1055" s="9">
        <f t="shared" si="251"/>
        <v>0</v>
      </c>
      <c r="AL1055" s="9">
        <f t="shared" si="251"/>
        <v>0</v>
      </c>
      <c r="AM1055" s="9">
        <f t="shared" si="251"/>
        <v>0</v>
      </c>
      <c r="AN1055" s="9">
        <f t="shared" si="251"/>
        <v>0</v>
      </c>
      <c r="AO1055" s="9">
        <f t="shared" si="251"/>
        <v>0</v>
      </c>
      <c r="AP1055" s="9">
        <f t="shared" si="251"/>
        <v>0</v>
      </c>
      <c r="AQ1055" s="9">
        <f t="shared" si="251"/>
        <v>0</v>
      </c>
      <c r="AR1055" s="9">
        <f t="shared" si="251"/>
        <v>0</v>
      </c>
      <c r="AS1055" s="9">
        <f t="shared" si="251"/>
        <v>0</v>
      </c>
      <c r="AT1055" s="9">
        <f t="shared" si="251"/>
        <v>0</v>
      </c>
      <c r="AU1055" s="9">
        <v>0</v>
      </c>
      <c r="AV1055" s="9">
        <v>0</v>
      </c>
      <c r="AW1055" s="9">
        <f t="shared" si="245"/>
        <v>0</v>
      </c>
    </row>
    <row r="1056" spans="1:49">
      <c r="A1056" s="44" t="s">
        <v>1403</v>
      </c>
      <c r="B1056" s="45" t="s">
        <v>1029</v>
      </c>
      <c r="C1056" s="45" t="s">
        <v>1549</v>
      </c>
      <c r="D1056" s="452" t="s">
        <v>2913</v>
      </c>
      <c r="E1056" s="54" t="s">
        <v>931</v>
      </c>
      <c r="F1056" s="65" t="s">
        <v>2894</v>
      </c>
      <c r="G1056" s="65"/>
      <c r="H1056" s="65"/>
      <c r="I1056" s="1" t="s">
        <v>1301</v>
      </c>
      <c r="J1056" s="9">
        <f>SUM(J1057:J1058)</f>
        <v>0</v>
      </c>
      <c r="K1056" s="9">
        <f t="shared" ref="K1056:AT1056" si="252">SUM(K1057:K1058)</f>
        <v>0</v>
      </c>
      <c r="L1056" s="9">
        <f t="shared" si="252"/>
        <v>0</v>
      </c>
      <c r="M1056" s="9">
        <f t="shared" si="252"/>
        <v>0</v>
      </c>
      <c r="N1056" s="9">
        <f t="shared" si="252"/>
        <v>0</v>
      </c>
      <c r="O1056" s="9">
        <f t="shared" si="252"/>
        <v>0</v>
      </c>
      <c r="P1056" s="9">
        <f t="shared" si="252"/>
        <v>0</v>
      </c>
      <c r="Q1056" s="9">
        <f t="shared" si="252"/>
        <v>0</v>
      </c>
      <c r="R1056" s="9">
        <f t="shared" si="252"/>
        <v>0</v>
      </c>
      <c r="S1056" s="9">
        <f t="shared" si="252"/>
        <v>0</v>
      </c>
      <c r="T1056" s="9">
        <f t="shared" si="252"/>
        <v>0</v>
      </c>
      <c r="U1056" s="9">
        <v>0</v>
      </c>
      <c r="V1056" s="9">
        <v>0</v>
      </c>
      <c r="W1056" s="9">
        <f>SUM(W1057:W1058)</f>
        <v>0</v>
      </c>
      <c r="X1056" s="9">
        <f t="shared" si="252"/>
        <v>0</v>
      </c>
      <c r="Y1056" s="9">
        <f t="shared" si="252"/>
        <v>0</v>
      </c>
      <c r="Z1056" s="9">
        <f t="shared" si="252"/>
        <v>0</v>
      </c>
      <c r="AA1056" s="9">
        <f t="shared" si="252"/>
        <v>0</v>
      </c>
      <c r="AB1056" s="9">
        <f t="shared" si="252"/>
        <v>0</v>
      </c>
      <c r="AC1056" s="9">
        <f t="shared" si="252"/>
        <v>0</v>
      </c>
      <c r="AD1056" s="9">
        <f t="shared" si="252"/>
        <v>0</v>
      </c>
      <c r="AE1056" s="9">
        <f t="shared" si="252"/>
        <v>0</v>
      </c>
      <c r="AF1056" s="9">
        <f t="shared" si="252"/>
        <v>0</v>
      </c>
      <c r="AG1056" s="9">
        <f t="shared" si="252"/>
        <v>0</v>
      </c>
      <c r="AH1056" s="9">
        <v>0</v>
      </c>
      <c r="AI1056" s="9">
        <v>0</v>
      </c>
      <c r="AJ1056" s="9">
        <f>SUM(AJ1057:AJ1058)</f>
        <v>0</v>
      </c>
      <c r="AK1056" s="9">
        <f t="shared" si="252"/>
        <v>0</v>
      </c>
      <c r="AL1056" s="9">
        <f t="shared" si="252"/>
        <v>0</v>
      </c>
      <c r="AM1056" s="9">
        <f t="shared" si="252"/>
        <v>0</v>
      </c>
      <c r="AN1056" s="9">
        <f t="shared" si="252"/>
        <v>0</v>
      </c>
      <c r="AO1056" s="9">
        <f t="shared" si="252"/>
        <v>0</v>
      </c>
      <c r="AP1056" s="9">
        <f t="shared" si="252"/>
        <v>0</v>
      </c>
      <c r="AQ1056" s="9">
        <f t="shared" si="252"/>
        <v>0</v>
      </c>
      <c r="AR1056" s="9">
        <f t="shared" si="252"/>
        <v>0</v>
      </c>
      <c r="AS1056" s="9">
        <f t="shared" si="252"/>
        <v>0</v>
      </c>
      <c r="AT1056" s="9">
        <f t="shared" si="252"/>
        <v>0</v>
      </c>
      <c r="AU1056" s="9">
        <v>0</v>
      </c>
      <c r="AV1056" s="9">
        <v>0</v>
      </c>
      <c r="AW1056" s="9">
        <f t="shared" si="245"/>
        <v>0</v>
      </c>
    </row>
    <row r="1057" spans="1:49">
      <c r="A1057" s="44" t="s">
        <v>1403</v>
      </c>
      <c r="B1057" s="45" t="s">
        <v>1029</v>
      </c>
      <c r="C1057" s="45" t="s">
        <v>1549</v>
      </c>
      <c r="D1057" s="452" t="s">
        <v>2913</v>
      </c>
      <c r="E1057" s="54" t="s">
        <v>931</v>
      </c>
      <c r="F1057" s="51" t="s">
        <v>1738</v>
      </c>
      <c r="G1057" s="468" t="s">
        <v>3083</v>
      </c>
      <c r="H1057" s="51" t="s">
        <v>2359</v>
      </c>
      <c r="I1057" s="39" t="s">
        <v>1719</v>
      </c>
      <c r="U1057" s="15">
        <v>0</v>
      </c>
      <c r="V1057" s="15">
        <v>0</v>
      </c>
      <c r="AH1057" s="15">
        <v>0</v>
      </c>
      <c r="AI1057" s="15">
        <v>0</v>
      </c>
      <c r="AU1057" s="15">
        <v>0</v>
      </c>
      <c r="AV1057" s="15">
        <v>0</v>
      </c>
      <c r="AW1057" s="15">
        <f t="shared" si="245"/>
        <v>0</v>
      </c>
    </row>
    <row r="1058" spans="1:49" s="376" customFormat="1">
      <c r="A1058" s="370" t="s">
        <v>1403</v>
      </c>
      <c r="B1058" s="371" t="s">
        <v>1029</v>
      </c>
      <c r="C1058" s="371" t="s">
        <v>1549</v>
      </c>
      <c r="D1058" s="473" t="s">
        <v>2913</v>
      </c>
      <c r="E1058" s="372" t="s">
        <v>931</v>
      </c>
      <c r="F1058" s="373" t="s">
        <v>1239</v>
      </c>
      <c r="G1058" s="474" t="s">
        <v>3083</v>
      </c>
      <c r="H1058" s="373" t="s">
        <v>2359</v>
      </c>
      <c r="I1058" s="374" t="s">
        <v>865</v>
      </c>
      <c r="J1058" s="375"/>
      <c r="K1058" s="375"/>
      <c r="L1058" s="375"/>
      <c r="M1058" s="375"/>
      <c r="N1058" s="375"/>
      <c r="O1058" s="375"/>
      <c r="P1058" s="375"/>
      <c r="Q1058" s="375"/>
      <c r="R1058" s="375"/>
      <c r="S1058" s="375"/>
      <c r="T1058" s="375"/>
      <c r="U1058" s="375">
        <v>0</v>
      </c>
      <c r="V1058" s="375">
        <v>0</v>
      </c>
      <c r="W1058" s="375"/>
      <c r="X1058" s="375"/>
      <c r="Y1058" s="375"/>
      <c r="Z1058" s="375"/>
      <c r="AA1058" s="375"/>
      <c r="AB1058" s="375"/>
      <c r="AC1058" s="375"/>
      <c r="AD1058" s="375"/>
      <c r="AE1058" s="375"/>
      <c r="AF1058" s="375"/>
      <c r="AG1058" s="375"/>
      <c r="AH1058" s="375">
        <v>0</v>
      </c>
      <c r="AI1058" s="375">
        <v>0</v>
      </c>
      <c r="AJ1058" s="375"/>
      <c r="AK1058" s="375"/>
      <c r="AL1058" s="375"/>
      <c r="AM1058" s="375"/>
      <c r="AN1058" s="375"/>
      <c r="AO1058" s="375"/>
      <c r="AP1058" s="375"/>
      <c r="AQ1058" s="375"/>
      <c r="AR1058" s="375"/>
      <c r="AS1058" s="375"/>
      <c r="AT1058" s="375"/>
      <c r="AU1058" s="375">
        <v>0</v>
      </c>
      <c r="AV1058" s="375">
        <v>0</v>
      </c>
      <c r="AW1058" s="375">
        <f t="shared" si="245"/>
        <v>0</v>
      </c>
    </row>
    <row r="1059" spans="1:49">
      <c r="A1059" s="44" t="s">
        <v>1403</v>
      </c>
      <c r="B1059" s="45" t="s">
        <v>1029</v>
      </c>
      <c r="C1059" s="45" t="s">
        <v>1549</v>
      </c>
      <c r="D1059" s="452" t="s">
        <v>2913</v>
      </c>
      <c r="E1059" s="54" t="s">
        <v>1583</v>
      </c>
      <c r="F1059" s="65" t="s">
        <v>2894</v>
      </c>
      <c r="G1059" s="51"/>
      <c r="H1059" s="51"/>
      <c r="I1059" s="1" t="s">
        <v>2087</v>
      </c>
      <c r="J1059" s="9">
        <f>SUM(J1060:J1061)</f>
        <v>0</v>
      </c>
      <c r="K1059" s="9">
        <f t="shared" ref="K1059:AT1059" si="253">SUM(K1060:K1061)</f>
        <v>0</v>
      </c>
      <c r="L1059" s="9">
        <f t="shared" si="253"/>
        <v>0</v>
      </c>
      <c r="M1059" s="9">
        <f t="shared" si="253"/>
        <v>0</v>
      </c>
      <c r="N1059" s="9">
        <f t="shared" si="253"/>
        <v>0</v>
      </c>
      <c r="O1059" s="9">
        <f t="shared" si="253"/>
        <v>0</v>
      </c>
      <c r="P1059" s="9">
        <f t="shared" si="253"/>
        <v>0</v>
      </c>
      <c r="Q1059" s="9">
        <f t="shared" si="253"/>
        <v>0</v>
      </c>
      <c r="R1059" s="9">
        <f t="shared" si="253"/>
        <v>0</v>
      </c>
      <c r="S1059" s="9">
        <f t="shared" si="253"/>
        <v>0</v>
      </c>
      <c r="T1059" s="9">
        <f t="shared" si="253"/>
        <v>0</v>
      </c>
      <c r="U1059" s="9">
        <v>0</v>
      </c>
      <c r="V1059" s="9">
        <v>0</v>
      </c>
      <c r="W1059" s="9">
        <f>SUM(W1060:W1061)</f>
        <v>0</v>
      </c>
      <c r="X1059" s="9">
        <f t="shared" si="253"/>
        <v>0</v>
      </c>
      <c r="Y1059" s="9">
        <f t="shared" si="253"/>
        <v>0</v>
      </c>
      <c r="Z1059" s="9">
        <f t="shared" si="253"/>
        <v>0</v>
      </c>
      <c r="AA1059" s="9">
        <f t="shared" si="253"/>
        <v>0</v>
      </c>
      <c r="AB1059" s="9">
        <f t="shared" si="253"/>
        <v>0</v>
      </c>
      <c r="AC1059" s="9">
        <f t="shared" si="253"/>
        <v>0</v>
      </c>
      <c r="AD1059" s="9">
        <f t="shared" si="253"/>
        <v>0</v>
      </c>
      <c r="AE1059" s="9">
        <f t="shared" si="253"/>
        <v>0</v>
      </c>
      <c r="AF1059" s="9">
        <f t="shared" si="253"/>
        <v>0</v>
      </c>
      <c r="AG1059" s="9">
        <f t="shared" si="253"/>
        <v>0</v>
      </c>
      <c r="AH1059" s="9">
        <v>0</v>
      </c>
      <c r="AI1059" s="9">
        <v>0</v>
      </c>
      <c r="AJ1059" s="9">
        <f>SUM(AJ1060:AJ1061)</f>
        <v>0</v>
      </c>
      <c r="AK1059" s="9">
        <f t="shared" si="253"/>
        <v>0</v>
      </c>
      <c r="AL1059" s="9">
        <f t="shared" si="253"/>
        <v>0</v>
      </c>
      <c r="AM1059" s="9">
        <f t="shared" si="253"/>
        <v>0</v>
      </c>
      <c r="AN1059" s="9">
        <f t="shared" si="253"/>
        <v>0</v>
      </c>
      <c r="AO1059" s="9">
        <f t="shared" si="253"/>
        <v>0</v>
      </c>
      <c r="AP1059" s="9">
        <f t="shared" si="253"/>
        <v>0</v>
      </c>
      <c r="AQ1059" s="9">
        <f t="shared" si="253"/>
        <v>0</v>
      </c>
      <c r="AR1059" s="9">
        <f t="shared" si="253"/>
        <v>0</v>
      </c>
      <c r="AS1059" s="9">
        <f t="shared" si="253"/>
        <v>0</v>
      </c>
      <c r="AT1059" s="9">
        <f t="shared" si="253"/>
        <v>0</v>
      </c>
      <c r="AU1059" s="9">
        <v>0</v>
      </c>
      <c r="AV1059" s="9">
        <v>0</v>
      </c>
      <c r="AW1059" s="9">
        <f t="shared" si="245"/>
        <v>0</v>
      </c>
    </row>
    <row r="1060" spans="1:49" s="376" customFormat="1" ht="25.5">
      <c r="A1060" s="370" t="s">
        <v>1403</v>
      </c>
      <c r="B1060" s="371" t="s">
        <v>1029</v>
      </c>
      <c r="C1060" s="371" t="s">
        <v>1549</v>
      </c>
      <c r="D1060" s="473" t="s">
        <v>2913</v>
      </c>
      <c r="E1060" s="372" t="s">
        <v>1583</v>
      </c>
      <c r="F1060" s="373" t="s">
        <v>1745</v>
      </c>
      <c r="G1060" s="474" t="s">
        <v>3085</v>
      </c>
      <c r="H1060" s="373" t="s">
        <v>2361</v>
      </c>
      <c r="I1060" s="374" t="s">
        <v>2154</v>
      </c>
      <c r="J1060" s="375"/>
      <c r="K1060" s="375"/>
      <c r="L1060" s="375"/>
      <c r="M1060" s="375"/>
      <c r="N1060" s="375"/>
      <c r="O1060" s="375"/>
      <c r="P1060" s="375"/>
      <c r="Q1060" s="375"/>
      <c r="R1060" s="375"/>
      <c r="S1060" s="375"/>
      <c r="T1060" s="375"/>
      <c r="U1060" s="375">
        <v>0</v>
      </c>
      <c r="V1060" s="375">
        <v>0</v>
      </c>
      <c r="W1060" s="375"/>
      <c r="X1060" s="375"/>
      <c r="Y1060" s="375"/>
      <c r="Z1060" s="375"/>
      <c r="AA1060" s="375"/>
      <c r="AB1060" s="375"/>
      <c r="AC1060" s="375"/>
      <c r="AD1060" s="375"/>
      <c r="AE1060" s="375"/>
      <c r="AF1060" s="375"/>
      <c r="AG1060" s="375"/>
      <c r="AH1060" s="375">
        <v>0</v>
      </c>
      <c r="AI1060" s="375">
        <v>0</v>
      </c>
      <c r="AJ1060" s="375"/>
      <c r="AK1060" s="375"/>
      <c r="AL1060" s="375"/>
      <c r="AM1060" s="375"/>
      <c r="AN1060" s="375"/>
      <c r="AO1060" s="375"/>
      <c r="AP1060" s="375"/>
      <c r="AQ1060" s="375"/>
      <c r="AR1060" s="375"/>
      <c r="AS1060" s="375"/>
      <c r="AT1060" s="375"/>
      <c r="AU1060" s="375">
        <v>0</v>
      </c>
      <c r="AV1060" s="375">
        <v>0</v>
      </c>
      <c r="AW1060" s="375">
        <f t="shared" si="245"/>
        <v>0</v>
      </c>
    </row>
    <row r="1061" spans="1:49">
      <c r="A1061" s="44" t="s">
        <v>1403</v>
      </c>
      <c r="B1061" s="45" t="s">
        <v>1029</v>
      </c>
      <c r="C1061" s="45" t="s">
        <v>1549</v>
      </c>
      <c r="D1061" s="452" t="s">
        <v>2913</v>
      </c>
      <c r="E1061" s="54" t="s">
        <v>1583</v>
      </c>
      <c r="F1061" s="51" t="s">
        <v>2303</v>
      </c>
      <c r="G1061" s="468" t="s">
        <v>3085</v>
      </c>
      <c r="H1061" s="51" t="s">
        <v>2361</v>
      </c>
      <c r="I1061" s="39" t="s">
        <v>2300</v>
      </c>
      <c r="U1061" s="15">
        <v>0</v>
      </c>
      <c r="V1061" s="15">
        <v>0</v>
      </c>
      <c r="AH1061" s="15">
        <v>0</v>
      </c>
      <c r="AI1061" s="15">
        <v>0</v>
      </c>
      <c r="AU1061" s="15">
        <v>0</v>
      </c>
      <c r="AV1061" s="15">
        <v>0</v>
      </c>
      <c r="AW1061" s="15">
        <f t="shared" si="245"/>
        <v>0</v>
      </c>
    </row>
    <row r="1062" spans="1:49">
      <c r="A1062" s="44"/>
      <c r="B1062" s="45"/>
      <c r="C1062" s="45"/>
      <c r="D1062" s="45"/>
      <c r="E1062" s="531"/>
      <c r="F1062" s="51"/>
      <c r="G1062" s="51"/>
      <c r="H1062" s="51"/>
      <c r="I1062" s="39"/>
      <c r="U1062" s="15">
        <v>0</v>
      </c>
      <c r="V1062" s="15">
        <v>0</v>
      </c>
      <c r="AH1062" s="15">
        <v>0</v>
      </c>
      <c r="AI1062" s="15">
        <v>0</v>
      </c>
      <c r="AU1062" s="15">
        <v>0</v>
      </c>
      <c r="AV1062" s="15">
        <v>0</v>
      </c>
      <c r="AW1062" s="15">
        <f t="shared" si="245"/>
        <v>0</v>
      </c>
    </row>
    <row r="1063" spans="1:49">
      <c r="A1063" s="48"/>
      <c r="B1063" s="42"/>
      <c r="C1063" s="42"/>
      <c r="D1063" s="42"/>
      <c r="E1063" s="531"/>
      <c r="F1063" s="50"/>
      <c r="G1063" s="50"/>
      <c r="H1063" s="50"/>
      <c r="I1063" s="49" t="s">
        <v>1523</v>
      </c>
      <c r="J1063" s="12">
        <f>SUM(J980,J1002,J1030,J1048,J1054)</f>
        <v>0</v>
      </c>
      <c r="K1063" s="12">
        <f t="shared" ref="K1063:AT1063" si="254">SUM(K980,K1002,K1030,K1048,K1054)</f>
        <v>0</v>
      </c>
      <c r="L1063" s="12">
        <f t="shared" si="254"/>
        <v>0</v>
      </c>
      <c r="M1063" s="12">
        <f t="shared" si="254"/>
        <v>0</v>
      </c>
      <c r="N1063" s="12">
        <f t="shared" si="254"/>
        <v>0</v>
      </c>
      <c r="O1063" s="12">
        <f t="shared" si="254"/>
        <v>0</v>
      </c>
      <c r="P1063" s="12">
        <f t="shared" si="254"/>
        <v>0</v>
      </c>
      <c r="Q1063" s="12">
        <f t="shared" si="254"/>
        <v>0</v>
      </c>
      <c r="R1063" s="12">
        <f t="shared" si="254"/>
        <v>0</v>
      </c>
      <c r="S1063" s="12">
        <f t="shared" si="254"/>
        <v>0</v>
      </c>
      <c r="T1063" s="12">
        <f t="shared" si="254"/>
        <v>0</v>
      </c>
      <c r="U1063" s="12">
        <v>0</v>
      </c>
      <c r="V1063" s="12">
        <v>0</v>
      </c>
      <c r="W1063" s="12">
        <f>SUM(W980,W1002,W1030,W1048,W1054)</f>
        <v>0</v>
      </c>
      <c r="X1063" s="12">
        <f t="shared" si="254"/>
        <v>0</v>
      </c>
      <c r="Y1063" s="12">
        <f t="shared" si="254"/>
        <v>0</v>
      </c>
      <c r="Z1063" s="12">
        <f t="shared" si="254"/>
        <v>0</v>
      </c>
      <c r="AA1063" s="12">
        <f t="shared" si="254"/>
        <v>0</v>
      </c>
      <c r="AB1063" s="12">
        <f t="shared" si="254"/>
        <v>0</v>
      </c>
      <c r="AC1063" s="12">
        <f t="shared" si="254"/>
        <v>0</v>
      </c>
      <c r="AD1063" s="12">
        <f t="shared" si="254"/>
        <v>0</v>
      </c>
      <c r="AE1063" s="12">
        <f t="shared" si="254"/>
        <v>0</v>
      </c>
      <c r="AF1063" s="12">
        <f t="shared" si="254"/>
        <v>0</v>
      </c>
      <c r="AG1063" s="12">
        <f t="shared" si="254"/>
        <v>0</v>
      </c>
      <c r="AH1063" s="12">
        <v>0</v>
      </c>
      <c r="AI1063" s="12">
        <v>0</v>
      </c>
      <c r="AJ1063" s="12">
        <f>SUM(AJ980,AJ1002,AJ1030,AJ1048,AJ1054)</f>
        <v>0</v>
      </c>
      <c r="AK1063" s="12">
        <f t="shared" si="254"/>
        <v>0</v>
      </c>
      <c r="AL1063" s="12">
        <f t="shared" si="254"/>
        <v>0</v>
      </c>
      <c r="AM1063" s="12">
        <f t="shared" si="254"/>
        <v>0</v>
      </c>
      <c r="AN1063" s="12">
        <f t="shared" si="254"/>
        <v>0</v>
      </c>
      <c r="AO1063" s="12">
        <f t="shared" si="254"/>
        <v>0</v>
      </c>
      <c r="AP1063" s="12">
        <f t="shared" si="254"/>
        <v>0</v>
      </c>
      <c r="AQ1063" s="12">
        <f t="shared" si="254"/>
        <v>0</v>
      </c>
      <c r="AR1063" s="12">
        <f t="shared" si="254"/>
        <v>0</v>
      </c>
      <c r="AS1063" s="12">
        <f t="shared" si="254"/>
        <v>0</v>
      </c>
      <c r="AT1063" s="12">
        <f t="shared" si="254"/>
        <v>0</v>
      </c>
      <c r="AU1063" s="12">
        <v>0</v>
      </c>
      <c r="AV1063" s="12">
        <v>0</v>
      </c>
      <c r="AW1063" s="12">
        <f t="shared" si="245"/>
        <v>0</v>
      </c>
    </row>
    <row r="1064" spans="1:49">
      <c r="A1064" s="48"/>
      <c r="B1064" s="42"/>
      <c r="C1064" s="42"/>
      <c r="D1064" s="42"/>
      <c r="E1064" s="531"/>
      <c r="F1064" s="50"/>
      <c r="G1064" s="50"/>
      <c r="H1064" s="50"/>
      <c r="I1064" s="42"/>
      <c r="J1064" s="28"/>
      <c r="K1064" s="28"/>
      <c r="L1064" s="28"/>
      <c r="M1064" s="28"/>
      <c r="N1064" s="28"/>
      <c r="O1064" s="28"/>
      <c r="P1064" s="28"/>
      <c r="Q1064" s="28"/>
      <c r="R1064" s="28"/>
      <c r="S1064" s="28"/>
      <c r="T1064" s="28"/>
      <c r="U1064" s="28"/>
      <c r="V1064" s="28"/>
      <c r="W1064" s="28"/>
      <c r="X1064" s="28"/>
      <c r="Y1064" s="28"/>
      <c r="Z1064" s="28"/>
      <c r="AA1064" s="28"/>
      <c r="AB1064" s="28"/>
      <c r="AC1064" s="28"/>
      <c r="AD1064" s="28"/>
      <c r="AE1064" s="28"/>
      <c r="AF1064" s="28"/>
      <c r="AG1064" s="28"/>
      <c r="AH1064" s="28"/>
      <c r="AI1064" s="28"/>
      <c r="AJ1064" s="28"/>
      <c r="AK1064" s="28"/>
      <c r="AL1064" s="28"/>
      <c r="AM1064" s="28"/>
      <c r="AN1064" s="28"/>
      <c r="AO1064" s="28"/>
      <c r="AP1064" s="28"/>
      <c r="AQ1064" s="28"/>
      <c r="AR1064" s="28"/>
      <c r="AS1064" s="28"/>
      <c r="AT1064" s="28"/>
      <c r="AU1064" s="28"/>
      <c r="AV1064" s="28"/>
      <c r="AW1064" s="28"/>
    </row>
    <row r="1065" spans="1:49">
      <c r="A1065" s="48"/>
      <c r="B1065" s="42"/>
      <c r="C1065" s="42"/>
      <c r="D1065" s="42"/>
      <c r="E1065" s="531"/>
      <c r="F1065" s="50"/>
      <c r="G1065" s="50"/>
      <c r="H1065" s="50"/>
      <c r="I1065" s="146" t="s">
        <v>970</v>
      </c>
      <c r="J1065" s="29"/>
      <c r="K1065" s="29"/>
      <c r="L1065" s="29"/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W1065" s="29"/>
      <c r="X1065" s="29"/>
      <c r="Y1065" s="29"/>
      <c r="Z1065" s="29"/>
      <c r="AA1065" s="29"/>
      <c r="AB1065" s="29"/>
      <c r="AC1065" s="29"/>
      <c r="AD1065" s="29"/>
      <c r="AE1065" s="29"/>
      <c r="AF1065" s="29"/>
      <c r="AG1065" s="29"/>
      <c r="AH1065" s="29"/>
      <c r="AI1065" s="29"/>
      <c r="AJ1065" s="29"/>
      <c r="AK1065" s="29"/>
      <c r="AL1065" s="29"/>
      <c r="AM1065" s="29"/>
      <c r="AN1065" s="29"/>
      <c r="AO1065" s="29"/>
      <c r="AP1065" s="29"/>
      <c r="AQ1065" s="29"/>
      <c r="AR1065" s="29"/>
      <c r="AS1065" s="29"/>
      <c r="AT1065" s="29"/>
      <c r="AU1065" s="29"/>
      <c r="AV1065" s="29"/>
      <c r="AW1065" s="29"/>
    </row>
    <row r="1066" spans="1:49" ht="13.5" thickBot="1">
      <c r="A1066" s="48"/>
      <c r="B1066" s="42"/>
      <c r="C1066" s="42"/>
      <c r="D1066" s="42"/>
      <c r="E1066" s="531"/>
      <c r="F1066" s="50"/>
      <c r="G1066" s="50"/>
      <c r="H1066" s="50"/>
      <c r="I1066" s="146"/>
      <c r="J1066" s="29"/>
      <c r="K1066" s="29"/>
      <c r="L1066" s="29"/>
      <c r="M1066" s="29"/>
      <c r="N1066" s="29"/>
      <c r="O1066" s="29"/>
      <c r="P1066" s="29"/>
      <c r="Q1066" s="29"/>
      <c r="R1066" s="29"/>
      <c r="S1066" s="29"/>
      <c r="T1066" s="29"/>
      <c r="U1066" s="29"/>
      <c r="V1066" s="29"/>
      <c r="W1066" s="29"/>
      <c r="X1066" s="29"/>
      <c r="Y1066" s="29"/>
      <c r="Z1066" s="29"/>
      <c r="AA1066" s="29"/>
      <c r="AB1066" s="29"/>
      <c r="AC1066" s="29"/>
      <c r="AD1066" s="29"/>
      <c r="AE1066" s="29"/>
      <c r="AF1066" s="29"/>
      <c r="AG1066" s="29"/>
      <c r="AH1066" s="29"/>
      <c r="AI1066" s="29"/>
      <c r="AJ1066" s="29"/>
      <c r="AK1066" s="29"/>
      <c r="AL1066" s="29"/>
      <c r="AM1066" s="29"/>
      <c r="AN1066" s="29"/>
      <c r="AO1066" s="29"/>
      <c r="AP1066" s="29"/>
      <c r="AQ1066" s="29"/>
      <c r="AR1066" s="29"/>
      <c r="AS1066" s="29"/>
      <c r="AT1066" s="29"/>
      <c r="AU1066" s="29"/>
      <c r="AV1066" s="29"/>
      <c r="AW1066" s="29"/>
    </row>
    <row r="1067" spans="1:49" ht="35.25" customHeight="1" thickTop="1" thickBot="1">
      <c r="A1067" s="48"/>
      <c r="B1067" s="42"/>
      <c r="C1067" s="42"/>
      <c r="D1067" s="42"/>
      <c r="E1067" s="531"/>
      <c r="F1067" s="50"/>
      <c r="G1067" s="50"/>
      <c r="H1067" s="50"/>
      <c r="I1067" s="5" t="s">
        <v>2331</v>
      </c>
      <c r="J1067" s="364" t="s">
        <v>2891</v>
      </c>
      <c r="K1067" s="364" t="s">
        <v>2879</v>
      </c>
      <c r="L1067" s="364" t="s">
        <v>2880</v>
      </c>
      <c r="M1067" s="364" t="s">
        <v>2881</v>
      </c>
      <c r="N1067" s="364" t="s">
        <v>2882</v>
      </c>
      <c r="O1067" s="364" t="s">
        <v>2883</v>
      </c>
      <c r="P1067" s="364" t="s">
        <v>2884</v>
      </c>
      <c r="Q1067" s="364" t="s">
        <v>2885</v>
      </c>
      <c r="R1067" s="364" t="s">
        <v>2886</v>
      </c>
      <c r="S1067" s="364" t="s">
        <v>2887</v>
      </c>
      <c r="T1067" s="364" t="s">
        <v>2888</v>
      </c>
      <c r="U1067" s="364" t="s">
        <v>2889</v>
      </c>
      <c r="V1067" s="364" t="s">
        <v>2890</v>
      </c>
      <c r="W1067" s="365" t="s">
        <v>2893</v>
      </c>
      <c r="X1067" s="365" t="s">
        <v>2879</v>
      </c>
      <c r="Y1067" s="365" t="s">
        <v>2880</v>
      </c>
      <c r="Z1067" s="365" t="s">
        <v>2881</v>
      </c>
      <c r="AA1067" s="365" t="s">
        <v>2882</v>
      </c>
      <c r="AB1067" s="365" t="s">
        <v>2883</v>
      </c>
      <c r="AC1067" s="365" t="s">
        <v>2884</v>
      </c>
      <c r="AD1067" s="365" t="s">
        <v>2885</v>
      </c>
      <c r="AE1067" s="365" t="s">
        <v>2886</v>
      </c>
      <c r="AF1067" s="365" t="s">
        <v>2887</v>
      </c>
      <c r="AG1067" s="365" t="s">
        <v>2888</v>
      </c>
      <c r="AH1067" s="365" t="s">
        <v>2889</v>
      </c>
      <c r="AI1067" s="365" t="s">
        <v>2890</v>
      </c>
      <c r="AJ1067" s="366" t="s">
        <v>2892</v>
      </c>
      <c r="AK1067" s="366" t="s">
        <v>2879</v>
      </c>
      <c r="AL1067" s="366" t="s">
        <v>2880</v>
      </c>
      <c r="AM1067" s="366" t="s">
        <v>2881</v>
      </c>
      <c r="AN1067" s="366" t="s">
        <v>2882</v>
      </c>
      <c r="AO1067" s="366" t="s">
        <v>2883</v>
      </c>
      <c r="AP1067" s="366" t="s">
        <v>2884</v>
      </c>
      <c r="AQ1067" s="366" t="s">
        <v>2885</v>
      </c>
      <c r="AR1067" s="366" t="s">
        <v>2886</v>
      </c>
      <c r="AS1067" s="366" t="s">
        <v>2887</v>
      </c>
      <c r="AT1067" s="366" t="s">
        <v>2888</v>
      </c>
      <c r="AU1067" s="366" t="s">
        <v>2889</v>
      </c>
      <c r="AV1067" s="366" t="s">
        <v>2890</v>
      </c>
      <c r="AW1067" s="368" t="s">
        <v>2895</v>
      </c>
    </row>
    <row r="1068" spans="1:49">
      <c r="A1068" s="48"/>
      <c r="B1068" s="42"/>
      <c r="C1068" s="42"/>
      <c r="D1068" s="42"/>
      <c r="E1068" s="531"/>
      <c r="F1068" s="50"/>
      <c r="G1068" s="50"/>
      <c r="H1068" s="50"/>
      <c r="I1068" s="34"/>
      <c r="J1068" s="202" t="s">
        <v>1224</v>
      </c>
      <c r="K1068" s="202">
        <v>1</v>
      </c>
      <c r="L1068" s="202">
        <v>2</v>
      </c>
      <c r="M1068" s="202">
        <v>3</v>
      </c>
      <c r="N1068" s="202">
        <v>4</v>
      </c>
      <c r="O1068" s="202">
        <v>5</v>
      </c>
      <c r="P1068" s="202">
        <v>6</v>
      </c>
      <c r="Q1068" s="202">
        <v>7</v>
      </c>
      <c r="R1068" s="202">
        <v>8</v>
      </c>
      <c r="S1068" s="202">
        <v>9</v>
      </c>
      <c r="T1068" s="202">
        <v>10</v>
      </c>
      <c r="U1068" s="202">
        <v>13</v>
      </c>
      <c r="V1068" s="202">
        <v>14</v>
      </c>
      <c r="W1068" s="202" t="s">
        <v>1224</v>
      </c>
      <c r="X1068" s="202">
        <v>1</v>
      </c>
      <c r="Y1068" s="202">
        <v>2</v>
      </c>
      <c r="Z1068" s="202">
        <v>3</v>
      </c>
      <c r="AA1068" s="202">
        <v>4</v>
      </c>
      <c r="AB1068" s="202">
        <v>5</v>
      </c>
      <c r="AC1068" s="202">
        <v>6</v>
      </c>
      <c r="AD1068" s="202">
        <v>7</v>
      </c>
      <c r="AE1068" s="202">
        <v>8</v>
      </c>
      <c r="AF1068" s="202">
        <v>9</v>
      </c>
      <c r="AG1068" s="202">
        <v>10</v>
      </c>
      <c r="AH1068" s="202">
        <v>13</v>
      </c>
      <c r="AI1068" s="202">
        <v>14</v>
      </c>
      <c r="AJ1068" s="202" t="s">
        <v>1224</v>
      </c>
      <c r="AK1068" s="202">
        <v>1</v>
      </c>
      <c r="AL1068" s="202">
        <v>2</v>
      </c>
      <c r="AM1068" s="202">
        <v>3</v>
      </c>
      <c r="AN1068" s="202">
        <v>4</v>
      </c>
      <c r="AO1068" s="202">
        <v>5</v>
      </c>
      <c r="AP1068" s="202">
        <v>6</v>
      </c>
      <c r="AQ1068" s="202">
        <v>7</v>
      </c>
      <c r="AR1068" s="202">
        <v>8</v>
      </c>
      <c r="AS1068" s="202">
        <v>9</v>
      </c>
      <c r="AT1068" s="202">
        <v>10</v>
      </c>
      <c r="AU1068" s="202">
        <v>13</v>
      </c>
      <c r="AV1068" s="202">
        <v>14</v>
      </c>
      <c r="AW1068" s="202">
        <v>15</v>
      </c>
    </row>
    <row r="1069" spans="1:49">
      <c r="A1069" s="48"/>
      <c r="B1069" s="42"/>
      <c r="C1069" s="42"/>
      <c r="D1069" s="42"/>
      <c r="E1069" s="531"/>
      <c r="F1069" s="50"/>
      <c r="G1069" s="50"/>
      <c r="H1069" s="50"/>
      <c r="I1069" s="276" t="s">
        <v>2362</v>
      </c>
      <c r="J1069" s="277">
        <f>SUM(J982,J984,J985,J986,J987,J988,J990,J992,J993,J994,J995,J996,J997,J998,J999,J1000,J1001,J1028,J1052,J1029)</f>
        <v>0</v>
      </c>
      <c r="K1069" s="277">
        <f t="shared" ref="K1069:AT1069" si="255">SUM(K982,K984,K985,K986,K987,K988,K990,K992,K993,K994,K995,K996,K997,K998,K999,K1000,K1001,K1028,K1052,K1029)</f>
        <v>0</v>
      </c>
      <c r="L1069" s="277">
        <f t="shared" si="255"/>
        <v>0</v>
      </c>
      <c r="M1069" s="277">
        <f t="shared" si="255"/>
        <v>0</v>
      </c>
      <c r="N1069" s="277">
        <f t="shared" si="255"/>
        <v>0</v>
      </c>
      <c r="O1069" s="277">
        <f t="shared" si="255"/>
        <v>0</v>
      </c>
      <c r="P1069" s="277">
        <f t="shared" si="255"/>
        <v>0</v>
      </c>
      <c r="Q1069" s="277">
        <f t="shared" si="255"/>
        <v>0</v>
      </c>
      <c r="R1069" s="277">
        <f t="shared" si="255"/>
        <v>0</v>
      </c>
      <c r="S1069" s="277">
        <f t="shared" si="255"/>
        <v>0</v>
      </c>
      <c r="T1069" s="277">
        <f t="shared" si="255"/>
        <v>0</v>
      </c>
      <c r="U1069" s="277">
        <v>0</v>
      </c>
      <c r="V1069" s="277">
        <v>0</v>
      </c>
      <c r="W1069" s="277">
        <f>SUM(W982,W984,W985,W986,W987,W988,W990,W992,W993,W994,W995,W996,W997,W998,W999,W1000,W1001,W1028,W1052,W1029)</f>
        <v>0</v>
      </c>
      <c r="X1069" s="277">
        <f t="shared" si="255"/>
        <v>0</v>
      </c>
      <c r="Y1069" s="277">
        <f t="shared" si="255"/>
        <v>0</v>
      </c>
      <c r="Z1069" s="277">
        <f t="shared" si="255"/>
        <v>0</v>
      </c>
      <c r="AA1069" s="277">
        <f t="shared" si="255"/>
        <v>0</v>
      </c>
      <c r="AB1069" s="277">
        <f t="shared" si="255"/>
        <v>0</v>
      </c>
      <c r="AC1069" s="277">
        <f t="shared" si="255"/>
        <v>0</v>
      </c>
      <c r="AD1069" s="277">
        <f t="shared" si="255"/>
        <v>0</v>
      </c>
      <c r="AE1069" s="277">
        <f t="shared" si="255"/>
        <v>0</v>
      </c>
      <c r="AF1069" s="277">
        <f t="shared" si="255"/>
        <v>0</v>
      </c>
      <c r="AG1069" s="277">
        <f t="shared" si="255"/>
        <v>0</v>
      </c>
      <c r="AH1069" s="277">
        <v>0</v>
      </c>
      <c r="AI1069" s="277">
        <v>0</v>
      </c>
      <c r="AJ1069" s="277">
        <f>SUM(AJ982,AJ984,AJ985,AJ986,AJ987,AJ988,AJ990,AJ992,AJ993,AJ994,AJ995,AJ996,AJ997,AJ998,AJ999,AJ1000,AJ1001,AJ1028,AJ1052,AJ1029)</f>
        <v>0</v>
      </c>
      <c r="AK1069" s="277">
        <f t="shared" si="255"/>
        <v>0</v>
      </c>
      <c r="AL1069" s="277">
        <f t="shared" si="255"/>
        <v>0</v>
      </c>
      <c r="AM1069" s="277">
        <f t="shared" si="255"/>
        <v>0</v>
      </c>
      <c r="AN1069" s="277">
        <f t="shared" si="255"/>
        <v>0</v>
      </c>
      <c r="AO1069" s="277">
        <f t="shared" si="255"/>
        <v>0</v>
      </c>
      <c r="AP1069" s="277">
        <f t="shared" si="255"/>
        <v>0</v>
      </c>
      <c r="AQ1069" s="277">
        <f t="shared" si="255"/>
        <v>0</v>
      </c>
      <c r="AR1069" s="277">
        <f t="shared" si="255"/>
        <v>0</v>
      </c>
      <c r="AS1069" s="277">
        <f t="shared" si="255"/>
        <v>0</v>
      </c>
      <c r="AT1069" s="277">
        <f t="shared" si="255"/>
        <v>0</v>
      </c>
      <c r="AU1069" s="277">
        <v>0</v>
      </c>
      <c r="AV1069" s="277">
        <v>0</v>
      </c>
      <c r="AW1069" s="277">
        <f t="shared" ref="AW1069:AW1089" si="256">U1069+AH1069+AU1069</f>
        <v>0</v>
      </c>
    </row>
    <row r="1070" spans="1:49">
      <c r="A1070" s="48"/>
      <c r="B1070" s="42"/>
      <c r="C1070" s="42"/>
      <c r="D1070" s="42"/>
      <c r="E1070" s="531"/>
      <c r="F1070" s="50"/>
      <c r="G1070" s="50"/>
      <c r="H1070" s="50"/>
      <c r="I1070" s="276" t="s">
        <v>2363</v>
      </c>
      <c r="J1070" s="277">
        <f>SUM(J1060,J1061)</f>
        <v>0</v>
      </c>
      <c r="K1070" s="277">
        <f t="shared" ref="K1070:AT1070" si="257">SUM(K1060,K1061)</f>
        <v>0</v>
      </c>
      <c r="L1070" s="277">
        <f t="shared" si="257"/>
        <v>0</v>
      </c>
      <c r="M1070" s="277">
        <f t="shared" si="257"/>
        <v>0</v>
      </c>
      <c r="N1070" s="277">
        <f t="shared" si="257"/>
        <v>0</v>
      </c>
      <c r="O1070" s="277">
        <f t="shared" si="257"/>
        <v>0</v>
      </c>
      <c r="P1070" s="277">
        <f t="shared" si="257"/>
        <v>0</v>
      </c>
      <c r="Q1070" s="277">
        <f t="shared" si="257"/>
        <v>0</v>
      </c>
      <c r="R1070" s="277">
        <f t="shared" si="257"/>
        <v>0</v>
      </c>
      <c r="S1070" s="277">
        <f t="shared" si="257"/>
        <v>0</v>
      </c>
      <c r="T1070" s="277">
        <f t="shared" si="257"/>
        <v>0</v>
      </c>
      <c r="U1070" s="277">
        <v>0</v>
      </c>
      <c r="V1070" s="277">
        <v>0</v>
      </c>
      <c r="W1070" s="277">
        <f>SUM(W1060,W1061)</f>
        <v>0</v>
      </c>
      <c r="X1070" s="277">
        <f t="shared" si="257"/>
        <v>0</v>
      </c>
      <c r="Y1070" s="277">
        <f t="shared" si="257"/>
        <v>0</v>
      </c>
      <c r="Z1070" s="277">
        <f t="shared" si="257"/>
        <v>0</v>
      </c>
      <c r="AA1070" s="277">
        <f t="shared" si="257"/>
        <v>0</v>
      </c>
      <c r="AB1070" s="277">
        <f t="shared" si="257"/>
        <v>0</v>
      </c>
      <c r="AC1070" s="277">
        <f t="shared" si="257"/>
        <v>0</v>
      </c>
      <c r="AD1070" s="277">
        <f t="shared" si="257"/>
        <v>0</v>
      </c>
      <c r="AE1070" s="277">
        <f t="shared" si="257"/>
        <v>0</v>
      </c>
      <c r="AF1070" s="277">
        <f t="shared" si="257"/>
        <v>0</v>
      </c>
      <c r="AG1070" s="277">
        <f t="shared" si="257"/>
        <v>0</v>
      </c>
      <c r="AH1070" s="277">
        <v>0</v>
      </c>
      <c r="AI1070" s="277">
        <v>0</v>
      </c>
      <c r="AJ1070" s="277">
        <f>SUM(AJ1060,AJ1061)</f>
        <v>0</v>
      </c>
      <c r="AK1070" s="277">
        <f t="shared" si="257"/>
        <v>0</v>
      </c>
      <c r="AL1070" s="277">
        <f t="shared" si="257"/>
        <v>0</v>
      </c>
      <c r="AM1070" s="277">
        <f t="shared" si="257"/>
        <v>0</v>
      </c>
      <c r="AN1070" s="277">
        <f t="shared" si="257"/>
        <v>0</v>
      </c>
      <c r="AO1070" s="277">
        <f t="shared" si="257"/>
        <v>0</v>
      </c>
      <c r="AP1070" s="277">
        <f t="shared" si="257"/>
        <v>0</v>
      </c>
      <c r="AQ1070" s="277">
        <f t="shared" si="257"/>
        <v>0</v>
      </c>
      <c r="AR1070" s="277">
        <f t="shared" si="257"/>
        <v>0</v>
      </c>
      <c r="AS1070" s="277">
        <f t="shared" si="257"/>
        <v>0</v>
      </c>
      <c r="AT1070" s="277">
        <f t="shared" si="257"/>
        <v>0</v>
      </c>
      <c r="AU1070" s="277">
        <v>0</v>
      </c>
      <c r="AV1070" s="277">
        <v>0</v>
      </c>
      <c r="AW1070" s="277">
        <f t="shared" si="256"/>
        <v>0</v>
      </c>
    </row>
    <row r="1071" spans="1:49">
      <c r="A1071" s="48"/>
      <c r="B1071" s="42"/>
      <c r="C1071" s="42"/>
      <c r="D1071" s="42"/>
      <c r="E1071" s="531"/>
      <c r="F1071" s="50"/>
      <c r="G1071" s="50"/>
      <c r="H1071" s="50"/>
      <c r="I1071" s="276" t="s">
        <v>2364</v>
      </c>
      <c r="J1071" s="277">
        <f>SUM(J1047)</f>
        <v>0</v>
      </c>
      <c r="K1071" s="277">
        <f t="shared" ref="K1071:AT1071" si="258">SUM(K1047)</f>
        <v>0</v>
      </c>
      <c r="L1071" s="277">
        <f t="shared" si="258"/>
        <v>0</v>
      </c>
      <c r="M1071" s="277">
        <f t="shared" si="258"/>
        <v>0</v>
      </c>
      <c r="N1071" s="277">
        <f t="shared" si="258"/>
        <v>0</v>
      </c>
      <c r="O1071" s="277">
        <f t="shared" si="258"/>
        <v>0</v>
      </c>
      <c r="P1071" s="277">
        <f t="shared" si="258"/>
        <v>0</v>
      </c>
      <c r="Q1071" s="277">
        <f t="shared" si="258"/>
        <v>0</v>
      </c>
      <c r="R1071" s="277">
        <f t="shared" si="258"/>
        <v>0</v>
      </c>
      <c r="S1071" s="277">
        <f t="shared" si="258"/>
        <v>0</v>
      </c>
      <c r="T1071" s="277">
        <f t="shared" si="258"/>
        <v>0</v>
      </c>
      <c r="U1071" s="277">
        <v>0</v>
      </c>
      <c r="V1071" s="277">
        <v>0</v>
      </c>
      <c r="W1071" s="277">
        <f>SUM(W1047)</f>
        <v>0</v>
      </c>
      <c r="X1071" s="277">
        <f t="shared" si="258"/>
        <v>0</v>
      </c>
      <c r="Y1071" s="277">
        <f t="shared" si="258"/>
        <v>0</v>
      </c>
      <c r="Z1071" s="277">
        <f t="shared" si="258"/>
        <v>0</v>
      </c>
      <c r="AA1071" s="277">
        <f t="shared" si="258"/>
        <v>0</v>
      </c>
      <c r="AB1071" s="277">
        <f t="shared" si="258"/>
        <v>0</v>
      </c>
      <c r="AC1071" s="277">
        <f t="shared" si="258"/>
        <v>0</v>
      </c>
      <c r="AD1071" s="277">
        <f t="shared" si="258"/>
        <v>0</v>
      </c>
      <c r="AE1071" s="277">
        <f t="shared" si="258"/>
        <v>0</v>
      </c>
      <c r="AF1071" s="277">
        <f t="shared" si="258"/>
        <v>0</v>
      </c>
      <c r="AG1071" s="277">
        <f t="shared" si="258"/>
        <v>0</v>
      </c>
      <c r="AH1071" s="277">
        <v>0</v>
      </c>
      <c r="AI1071" s="277">
        <v>0</v>
      </c>
      <c r="AJ1071" s="277">
        <f>SUM(AJ1047)</f>
        <v>0</v>
      </c>
      <c r="AK1071" s="277">
        <f t="shared" si="258"/>
        <v>0</v>
      </c>
      <c r="AL1071" s="277">
        <f t="shared" si="258"/>
        <v>0</v>
      </c>
      <c r="AM1071" s="277">
        <f t="shared" si="258"/>
        <v>0</v>
      </c>
      <c r="AN1071" s="277">
        <f t="shared" si="258"/>
        <v>0</v>
      </c>
      <c r="AO1071" s="277">
        <f t="shared" si="258"/>
        <v>0</v>
      </c>
      <c r="AP1071" s="277">
        <f t="shared" si="258"/>
        <v>0</v>
      </c>
      <c r="AQ1071" s="277">
        <f t="shared" si="258"/>
        <v>0</v>
      </c>
      <c r="AR1071" s="277">
        <f t="shared" si="258"/>
        <v>0</v>
      </c>
      <c r="AS1071" s="277">
        <f t="shared" si="258"/>
        <v>0</v>
      </c>
      <c r="AT1071" s="277">
        <f t="shared" si="258"/>
        <v>0</v>
      </c>
      <c r="AU1071" s="277">
        <v>0</v>
      </c>
      <c r="AV1071" s="277">
        <v>0</v>
      </c>
      <c r="AW1071" s="277">
        <f t="shared" si="256"/>
        <v>0</v>
      </c>
    </row>
    <row r="1072" spans="1:49">
      <c r="A1072" s="48"/>
      <c r="B1072" s="42"/>
      <c r="C1072" s="42"/>
      <c r="D1072" s="42"/>
      <c r="E1072" s="531"/>
      <c r="F1072" s="50"/>
      <c r="G1072" s="50"/>
      <c r="H1072" s="50"/>
      <c r="I1072" s="276" t="s">
        <v>2365</v>
      </c>
      <c r="J1072" s="277">
        <f>SUM(J1058,J1057,J1045,J1044,J1043,J1042,J1050)</f>
        <v>0</v>
      </c>
      <c r="K1072" s="277">
        <f t="shared" ref="K1072:AT1072" si="259">SUM(K1058,K1057,K1045,K1044,K1043,K1042,K1050)</f>
        <v>0</v>
      </c>
      <c r="L1072" s="277">
        <f t="shared" si="259"/>
        <v>0</v>
      </c>
      <c r="M1072" s="277">
        <f t="shared" si="259"/>
        <v>0</v>
      </c>
      <c r="N1072" s="277">
        <f t="shared" si="259"/>
        <v>0</v>
      </c>
      <c r="O1072" s="277">
        <f t="shared" si="259"/>
        <v>0</v>
      </c>
      <c r="P1072" s="277">
        <f t="shared" si="259"/>
        <v>0</v>
      </c>
      <c r="Q1072" s="277">
        <f t="shared" si="259"/>
        <v>0</v>
      </c>
      <c r="R1072" s="277">
        <f t="shared" si="259"/>
        <v>0</v>
      </c>
      <c r="S1072" s="277">
        <f t="shared" si="259"/>
        <v>0</v>
      </c>
      <c r="T1072" s="277">
        <f t="shared" si="259"/>
        <v>0</v>
      </c>
      <c r="U1072" s="277">
        <v>0</v>
      </c>
      <c r="V1072" s="277">
        <v>0</v>
      </c>
      <c r="W1072" s="277">
        <f>SUM(W1058,W1057,W1045,W1044,W1043,W1042,W1050)</f>
        <v>0</v>
      </c>
      <c r="X1072" s="277">
        <f t="shared" si="259"/>
        <v>0</v>
      </c>
      <c r="Y1072" s="277">
        <f t="shared" si="259"/>
        <v>0</v>
      </c>
      <c r="Z1072" s="277">
        <f t="shared" si="259"/>
        <v>0</v>
      </c>
      <c r="AA1072" s="277">
        <f t="shared" si="259"/>
        <v>0</v>
      </c>
      <c r="AB1072" s="277">
        <f t="shared" si="259"/>
        <v>0</v>
      </c>
      <c r="AC1072" s="277">
        <f t="shared" si="259"/>
        <v>0</v>
      </c>
      <c r="AD1072" s="277">
        <f t="shared" si="259"/>
        <v>0</v>
      </c>
      <c r="AE1072" s="277">
        <f t="shared" si="259"/>
        <v>0</v>
      </c>
      <c r="AF1072" s="277">
        <f t="shared" si="259"/>
        <v>0</v>
      </c>
      <c r="AG1072" s="277">
        <f t="shared" si="259"/>
        <v>0</v>
      </c>
      <c r="AH1072" s="277">
        <v>0</v>
      </c>
      <c r="AI1072" s="277">
        <v>0</v>
      </c>
      <c r="AJ1072" s="277">
        <f>SUM(AJ1058,AJ1057,AJ1045,AJ1044,AJ1043,AJ1042,AJ1050)</f>
        <v>0</v>
      </c>
      <c r="AK1072" s="277">
        <f t="shared" si="259"/>
        <v>0</v>
      </c>
      <c r="AL1072" s="277">
        <f t="shared" si="259"/>
        <v>0</v>
      </c>
      <c r="AM1072" s="277">
        <f t="shared" si="259"/>
        <v>0</v>
      </c>
      <c r="AN1072" s="277">
        <f t="shared" si="259"/>
        <v>0</v>
      </c>
      <c r="AO1072" s="277">
        <f t="shared" si="259"/>
        <v>0</v>
      </c>
      <c r="AP1072" s="277">
        <f t="shared" si="259"/>
        <v>0</v>
      </c>
      <c r="AQ1072" s="277">
        <f t="shared" si="259"/>
        <v>0</v>
      </c>
      <c r="AR1072" s="277">
        <f t="shared" si="259"/>
        <v>0</v>
      </c>
      <c r="AS1072" s="277">
        <f t="shared" si="259"/>
        <v>0</v>
      </c>
      <c r="AT1072" s="277">
        <f t="shared" si="259"/>
        <v>0</v>
      </c>
      <c r="AU1072" s="277">
        <v>0</v>
      </c>
      <c r="AV1072" s="277">
        <v>0</v>
      </c>
      <c r="AW1072" s="277">
        <f t="shared" si="256"/>
        <v>0</v>
      </c>
    </row>
    <row r="1073" spans="1:49">
      <c r="A1073" s="48"/>
      <c r="B1073" s="42"/>
      <c r="C1073" s="42"/>
      <c r="D1073" s="42"/>
      <c r="E1073" s="531"/>
      <c r="F1073" s="50"/>
      <c r="G1073" s="50"/>
      <c r="H1073" s="50"/>
      <c r="I1073" s="276" t="s">
        <v>2366</v>
      </c>
      <c r="J1073" s="277">
        <f>SUM(J1022,J1023,J1024)</f>
        <v>0</v>
      </c>
      <c r="K1073" s="277">
        <f t="shared" ref="K1073:AT1073" si="260">SUM(K1022,K1023,K1024)</f>
        <v>0</v>
      </c>
      <c r="L1073" s="277">
        <f t="shared" si="260"/>
        <v>0</v>
      </c>
      <c r="M1073" s="277">
        <f t="shared" si="260"/>
        <v>0</v>
      </c>
      <c r="N1073" s="277">
        <f t="shared" si="260"/>
        <v>0</v>
      </c>
      <c r="O1073" s="277">
        <f t="shared" si="260"/>
        <v>0</v>
      </c>
      <c r="P1073" s="277">
        <f t="shared" si="260"/>
        <v>0</v>
      </c>
      <c r="Q1073" s="277">
        <f t="shared" si="260"/>
        <v>0</v>
      </c>
      <c r="R1073" s="277">
        <f t="shared" si="260"/>
        <v>0</v>
      </c>
      <c r="S1073" s="277">
        <f t="shared" si="260"/>
        <v>0</v>
      </c>
      <c r="T1073" s="277">
        <f t="shared" si="260"/>
        <v>0</v>
      </c>
      <c r="U1073" s="277">
        <v>0</v>
      </c>
      <c r="V1073" s="277">
        <v>0</v>
      </c>
      <c r="W1073" s="277">
        <f>SUM(W1022,W1023,W1024)</f>
        <v>0</v>
      </c>
      <c r="X1073" s="277">
        <f t="shared" si="260"/>
        <v>0</v>
      </c>
      <c r="Y1073" s="277">
        <f t="shared" si="260"/>
        <v>0</v>
      </c>
      <c r="Z1073" s="277">
        <f t="shared" si="260"/>
        <v>0</v>
      </c>
      <c r="AA1073" s="277">
        <f t="shared" si="260"/>
        <v>0</v>
      </c>
      <c r="AB1073" s="277">
        <f t="shared" si="260"/>
        <v>0</v>
      </c>
      <c r="AC1073" s="277">
        <f t="shared" si="260"/>
        <v>0</v>
      </c>
      <c r="AD1073" s="277">
        <f t="shared" si="260"/>
        <v>0</v>
      </c>
      <c r="AE1073" s="277">
        <f t="shared" si="260"/>
        <v>0</v>
      </c>
      <c r="AF1073" s="277">
        <f t="shared" si="260"/>
        <v>0</v>
      </c>
      <c r="AG1073" s="277">
        <f t="shared" si="260"/>
        <v>0</v>
      </c>
      <c r="AH1073" s="277">
        <v>0</v>
      </c>
      <c r="AI1073" s="277">
        <v>0</v>
      </c>
      <c r="AJ1073" s="277">
        <f>SUM(AJ1022,AJ1023,AJ1024)</f>
        <v>0</v>
      </c>
      <c r="AK1073" s="277">
        <f t="shared" si="260"/>
        <v>0</v>
      </c>
      <c r="AL1073" s="277">
        <f t="shared" si="260"/>
        <v>0</v>
      </c>
      <c r="AM1073" s="277">
        <f t="shared" si="260"/>
        <v>0</v>
      </c>
      <c r="AN1073" s="277">
        <f t="shared" si="260"/>
        <v>0</v>
      </c>
      <c r="AO1073" s="277">
        <f t="shared" si="260"/>
        <v>0</v>
      </c>
      <c r="AP1073" s="277">
        <f t="shared" si="260"/>
        <v>0</v>
      </c>
      <c r="AQ1073" s="277">
        <f t="shared" si="260"/>
        <v>0</v>
      </c>
      <c r="AR1073" s="277">
        <f t="shared" si="260"/>
        <v>0</v>
      </c>
      <c r="AS1073" s="277">
        <f t="shared" si="260"/>
        <v>0</v>
      </c>
      <c r="AT1073" s="277">
        <f t="shared" si="260"/>
        <v>0</v>
      </c>
      <c r="AU1073" s="277">
        <v>0</v>
      </c>
      <c r="AV1073" s="277">
        <v>0</v>
      </c>
      <c r="AW1073" s="277">
        <f t="shared" si="256"/>
        <v>0</v>
      </c>
    </row>
    <row r="1074" spans="1:49">
      <c r="A1074" s="48"/>
      <c r="B1074" s="42"/>
      <c r="C1074" s="42"/>
      <c r="D1074" s="42"/>
      <c r="E1074" s="531"/>
      <c r="F1074" s="50"/>
      <c r="G1074" s="50"/>
      <c r="H1074" s="50"/>
      <c r="I1074" s="276" t="s">
        <v>2367</v>
      </c>
      <c r="J1074" s="277">
        <f>SUM(J1014)</f>
        <v>0</v>
      </c>
      <c r="K1074" s="277">
        <f t="shared" ref="K1074:AT1074" si="261">SUM(K1014)</f>
        <v>0</v>
      </c>
      <c r="L1074" s="277">
        <f t="shared" si="261"/>
        <v>0</v>
      </c>
      <c r="M1074" s="277">
        <f t="shared" si="261"/>
        <v>0</v>
      </c>
      <c r="N1074" s="277">
        <f t="shared" si="261"/>
        <v>0</v>
      </c>
      <c r="O1074" s="277">
        <f t="shared" si="261"/>
        <v>0</v>
      </c>
      <c r="P1074" s="277">
        <f t="shared" si="261"/>
        <v>0</v>
      </c>
      <c r="Q1074" s="277">
        <f t="shared" si="261"/>
        <v>0</v>
      </c>
      <c r="R1074" s="277">
        <f t="shared" si="261"/>
        <v>0</v>
      </c>
      <c r="S1074" s="277">
        <f t="shared" si="261"/>
        <v>0</v>
      </c>
      <c r="T1074" s="277">
        <f t="shared" si="261"/>
        <v>0</v>
      </c>
      <c r="U1074" s="277">
        <v>0</v>
      </c>
      <c r="V1074" s="277">
        <v>0</v>
      </c>
      <c r="W1074" s="277">
        <f>SUM(W1014)</f>
        <v>0</v>
      </c>
      <c r="X1074" s="277">
        <f t="shared" si="261"/>
        <v>0</v>
      </c>
      <c r="Y1074" s="277">
        <f t="shared" si="261"/>
        <v>0</v>
      </c>
      <c r="Z1074" s="277">
        <f t="shared" si="261"/>
        <v>0</v>
      </c>
      <c r="AA1074" s="277">
        <f t="shared" si="261"/>
        <v>0</v>
      </c>
      <c r="AB1074" s="277">
        <f t="shared" si="261"/>
        <v>0</v>
      </c>
      <c r="AC1074" s="277">
        <f t="shared" si="261"/>
        <v>0</v>
      </c>
      <c r="AD1074" s="277">
        <f t="shared" si="261"/>
        <v>0</v>
      </c>
      <c r="AE1074" s="277">
        <f t="shared" si="261"/>
        <v>0</v>
      </c>
      <c r="AF1074" s="277">
        <f t="shared" si="261"/>
        <v>0</v>
      </c>
      <c r="AG1074" s="277">
        <f t="shared" si="261"/>
        <v>0</v>
      </c>
      <c r="AH1074" s="277">
        <v>0</v>
      </c>
      <c r="AI1074" s="277">
        <v>0</v>
      </c>
      <c r="AJ1074" s="277">
        <f>SUM(AJ1014)</f>
        <v>0</v>
      </c>
      <c r="AK1074" s="277">
        <f t="shared" si="261"/>
        <v>0</v>
      </c>
      <c r="AL1074" s="277">
        <f t="shared" si="261"/>
        <v>0</v>
      </c>
      <c r="AM1074" s="277">
        <f t="shared" si="261"/>
        <v>0</v>
      </c>
      <c r="AN1074" s="277">
        <f t="shared" si="261"/>
        <v>0</v>
      </c>
      <c r="AO1074" s="277">
        <f t="shared" si="261"/>
        <v>0</v>
      </c>
      <c r="AP1074" s="277">
        <f t="shared" si="261"/>
        <v>0</v>
      </c>
      <c r="AQ1074" s="277">
        <f t="shared" si="261"/>
        <v>0</v>
      </c>
      <c r="AR1074" s="277">
        <f t="shared" si="261"/>
        <v>0</v>
      </c>
      <c r="AS1074" s="277">
        <f t="shared" si="261"/>
        <v>0</v>
      </c>
      <c r="AT1074" s="277">
        <f t="shared" si="261"/>
        <v>0</v>
      </c>
      <c r="AU1074" s="277">
        <v>0</v>
      </c>
      <c r="AV1074" s="277">
        <v>0</v>
      </c>
      <c r="AW1074" s="277">
        <f t="shared" si="256"/>
        <v>0</v>
      </c>
    </row>
    <row r="1075" spans="1:49">
      <c r="A1075" s="48"/>
      <c r="B1075" s="42"/>
      <c r="C1075" s="42"/>
      <c r="D1075" s="42"/>
      <c r="E1075" s="531"/>
      <c r="F1075" s="50"/>
      <c r="G1075" s="50"/>
      <c r="H1075" s="50"/>
      <c r="I1075" s="276" t="s">
        <v>2368</v>
      </c>
      <c r="J1075" s="277">
        <f>SUM(J1015,J1013)</f>
        <v>0</v>
      </c>
      <c r="K1075" s="277">
        <f t="shared" ref="K1075:AT1075" si="262">SUM(K1015,K1013)</f>
        <v>0</v>
      </c>
      <c r="L1075" s="277">
        <f t="shared" si="262"/>
        <v>0</v>
      </c>
      <c r="M1075" s="277">
        <f t="shared" si="262"/>
        <v>0</v>
      </c>
      <c r="N1075" s="277">
        <f t="shared" si="262"/>
        <v>0</v>
      </c>
      <c r="O1075" s="277">
        <f t="shared" si="262"/>
        <v>0</v>
      </c>
      <c r="P1075" s="277">
        <f t="shared" si="262"/>
        <v>0</v>
      </c>
      <c r="Q1075" s="277">
        <f t="shared" si="262"/>
        <v>0</v>
      </c>
      <c r="R1075" s="277">
        <f t="shared" si="262"/>
        <v>0</v>
      </c>
      <c r="S1075" s="277">
        <f t="shared" si="262"/>
        <v>0</v>
      </c>
      <c r="T1075" s="277">
        <f t="shared" si="262"/>
        <v>0</v>
      </c>
      <c r="U1075" s="277">
        <v>0</v>
      </c>
      <c r="V1075" s="277">
        <v>0</v>
      </c>
      <c r="W1075" s="277">
        <f>SUM(W1015,W1013)</f>
        <v>0</v>
      </c>
      <c r="X1075" s="277">
        <f t="shared" si="262"/>
        <v>0</v>
      </c>
      <c r="Y1075" s="277">
        <f t="shared" si="262"/>
        <v>0</v>
      </c>
      <c r="Z1075" s="277">
        <f t="shared" si="262"/>
        <v>0</v>
      </c>
      <c r="AA1075" s="277">
        <f t="shared" si="262"/>
        <v>0</v>
      </c>
      <c r="AB1075" s="277">
        <f t="shared" si="262"/>
        <v>0</v>
      </c>
      <c r="AC1075" s="277">
        <f t="shared" si="262"/>
        <v>0</v>
      </c>
      <c r="AD1075" s="277">
        <f t="shared" si="262"/>
        <v>0</v>
      </c>
      <c r="AE1075" s="277">
        <f t="shared" si="262"/>
        <v>0</v>
      </c>
      <c r="AF1075" s="277">
        <f t="shared" si="262"/>
        <v>0</v>
      </c>
      <c r="AG1075" s="277">
        <f t="shared" si="262"/>
        <v>0</v>
      </c>
      <c r="AH1075" s="277">
        <v>0</v>
      </c>
      <c r="AI1075" s="277">
        <v>0</v>
      </c>
      <c r="AJ1075" s="277">
        <f>SUM(AJ1015,AJ1013)</f>
        <v>0</v>
      </c>
      <c r="AK1075" s="277">
        <f t="shared" si="262"/>
        <v>0</v>
      </c>
      <c r="AL1075" s="277">
        <f t="shared" si="262"/>
        <v>0</v>
      </c>
      <c r="AM1075" s="277">
        <f t="shared" si="262"/>
        <v>0</v>
      </c>
      <c r="AN1075" s="277">
        <f t="shared" si="262"/>
        <v>0</v>
      </c>
      <c r="AO1075" s="277">
        <f t="shared" si="262"/>
        <v>0</v>
      </c>
      <c r="AP1075" s="277">
        <f t="shared" si="262"/>
        <v>0</v>
      </c>
      <c r="AQ1075" s="277">
        <f t="shared" si="262"/>
        <v>0</v>
      </c>
      <c r="AR1075" s="277">
        <f t="shared" si="262"/>
        <v>0</v>
      </c>
      <c r="AS1075" s="277">
        <f t="shared" si="262"/>
        <v>0</v>
      </c>
      <c r="AT1075" s="277">
        <f t="shared" si="262"/>
        <v>0</v>
      </c>
      <c r="AU1075" s="277">
        <v>0</v>
      </c>
      <c r="AV1075" s="277">
        <v>0</v>
      </c>
      <c r="AW1075" s="277">
        <f t="shared" si="256"/>
        <v>0</v>
      </c>
    </row>
    <row r="1076" spans="1:49">
      <c r="A1076" s="48"/>
      <c r="B1076" s="42"/>
      <c r="C1076" s="42"/>
      <c r="D1076" s="42"/>
      <c r="E1076" s="531"/>
      <c r="F1076" s="50"/>
      <c r="G1076" s="50"/>
      <c r="H1076" s="50"/>
      <c r="I1076" s="276" t="s">
        <v>2369</v>
      </c>
      <c r="J1076" s="277">
        <f>SUM(J1017)</f>
        <v>0</v>
      </c>
      <c r="K1076" s="277">
        <f t="shared" ref="K1076:AT1076" si="263">SUM(K1017)</f>
        <v>0</v>
      </c>
      <c r="L1076" s="277">
        <f t="shared" si="263"/>
        <v>0</v>
      </c>
      <c r="M1076" s="277">
        <f t="shared" si="263"/>
        <v>0</v>
      </c>
      <c r="N1076" s="277">
        <f t="shared" si="263"/>
        <v>0</v>
      </c>
      <c r="O1076" s="277">
        <f t="shared" si="263"/>
        <v>0</v>
      </c>
      <c r="P1076" s="277">
        <f t="shared" si="263"/>
        <v>0</v>
      </c>
      <c r="Q1076" s="277">
        <f t="shared" si="263"/>
        <v>0</v>
      </c>
      <c r="R1076" s="277">
        <f t="shared" si="263"/>
        <v>0</v>
      </c>
      <c r="S1076" s="277">
        <f t="shared" si="263"/>
        <v>0</v>
      </c>
      <c r="T1076" s="277">
        <f t="shared" si="263"/>
        <v>0</v>
      </c>
      <c r="U1076" s="277">
        <v>0</v>
      </c>
      <c r="V1076" s="277">
        <v>0</v>
      </c>
      <c r="W1076" s="277">
        <f>SUM(W1017)</f>
        <v>0</v>
      </c>
      <c r="X1076" s="277">
        <f t="shared" si="263"/>
        <v>0</v>
      </c>
      <c r="Y1076" s="277">
        <f t="shared" si="263"/>
        <v>0</v>
      </c>
      <c r="Z1076" s="277">
        <f t="shared" si="263"/>
        <v>0</v>
      </c>
      <c r="AA1076" s="277">
        <f t="shared" si="263"/>
        <v>0</v>
      </c>
      <c r="AB1076" s="277">
        <f t="shared" si="263"/>
        <v>0</v>
      </c>
      <c r="AC1076" s="277">
        <f t="shared" si="263"/>
        <v>0</v>
      </c>
      <c r="AD1076" s="277">
        <f t="shared" si="263"/>
        <v>0</v>
      </c>
      <c r="AE1076" s="277">
        <f t="shared" si="263"/>
        <v>0</v>
      </c>
      <c r="AF1076" s="277">
        <f t="shared" si="263"/>
        <v>0</v>
      </c>
      <c r="AG1076" s="277">
        <f t="shared" si="263"/>
        <v>0</v>
      </c>
      <c r="AH1076" s="277">
        <v>0</v>
      </c>
      <c r="AI1076" s="277">
        <v>0</v>
      </c>
      <c r="AJ1076" s="277">
        <f>SUM(AJ1017)</f>
        <v>0</v>
      </c>
      <c r="AK1076" s="277">
        <f t="shared" si="263"/>
        <v>0</v>
      </c>
      <c r="AL1076" s="277">
        <f t="shared" si="263"/>
        <v>0</v>
      </c>
      <c r="AM1076" s="277">
        <f t="shared" si="263"/>
        <v>0</v>
      </c>
      <c r="AN1076" s="277">
        <f t="shared" si="263"/>
        <v>0</v>
      </c>
      <c r="AO1076" s="277">
        <f t="shared" si="263"/>
        <v>0</v>
      </c>
      <c r="AP1076" s="277">
        <f t="shared" si="263"/>
        <v>0</v>
      </c>
      <c r="AQ1076" s="277">
        <f t="shared" si="263"/>
        <v>0</v>
      </c>
      <c r="AR1076" s="277">
        <f t="shared" si="263"/>
        <v>0</v>
      </c>
      <c r="AS1076" s="277">
        <f t="shared" si="263"/>
        <v>0</v>
      </c>
      <c r="AT1076" s="277">
        <f t="shared" si="263"/>
        <v>0</v>
      </c>
      <c r="AU1076" s="277">
        <v>0</v>
      </c>
      <c r="AV1076" s="277">
        <v>0</v>
      </c>
      <c r="AW1076" s="277">
        <f t="shared" si="256"/>
        <v>0</v>
      </c>
    </row>
    <row r="1077" spans="1:49">
      <c r="A1077" s="48"/>
      <c r="B1077" s="42"/>
      <c r="C1077" s="42"/>
      <c r="D1077" s="42"/>
      <c r="E1077" s="531"/>
      <c r="F1077" s="50"/>
      <c r="G1077" s="50"/>
      <c r="H1077" s="50"/>
      <c r="I1077" s="276" t="s">
        <v>2370</v>
      </c>
      <c r="J1077" s="277">
        <f>SUM(J1034,J1025,J1033)</f>
        <v>0</v>
      </c>
      <c r="K1077" s="277">
        <f t="shared" ref="K1077:AT1077" si="264">SUM(K1034,K1025,K1033)</f>
        <v>0</v>
      </c>
      <c r="L1077" s="277">
        <f t="shared" si="264"/>
        <v>0</v>
      </c>
      <c r="M1077" s="277">
        <f t="shared" si="264"/>
        <v>0</v>
      </c>
      <c r="N1077" s="277">
        <f t="shared" si="264"/>
        <v>0</v>
      </c>
      <c r="O1077" s="277">
        <f t="shared" si="264"/>
        <v>0</v>
      </c>
      <c r="P1077" s="277">
        <f t="shared" si="264"/>
        <v>0</v>
      </c>
      <c r="Q1077" s="277">
        <f t="shared" si="264"/>
        <v>0</v>
      </c>
      <c r="R1077" s="277">
        <f t="shared" si="264"/>
        <v>0</v>
      </c>
      <c r="S1077" s="277">
        <f t="shared" si="264"/>
        <v>0</v>
      </c>
      <c r="T1077" s="277">
        <f t="shared" si="264"/>
        <v>0</v>
      </c>
      <c r="U1077" s="277">
        <v>0</v>
      </c>
      <c r="V1077" s="277">
        <v>0</v>
      </c>
      <c r="W1077" s="277">
        <f>SUM(W1034,W1025,W1033)</f>
        <v>0</v>
      </c>
      <c r="X1077" s="277">
        <f t="shared" si="264"/>
        <v>0</v>
      </c>
      <c r="Y1077" s="277">
        <f t="shared" si="264"/>
        <v>0</v>
      </c>
      <c r="Z1077" s="277">
        <f t="shared" si="264"/>
        <v>0</v>
      </c>
      <c r="AA1077" s="277">
        <f t="shared" si="264"/>
        <v>0</v>
      </c>
      <c r="AB1077" s="277">
        <f t="shared" si="264"/>
        <v>0</v>
      </c>
      <c r="AC1077" s="277">
        <f t="shared" si="264"/>
        <v>0</v>
      </c>
      <c r="AD1077" s="277">
        <f t="shared" si="264"/>
        <v>0</v>
      </c>
      <c r="AE1077" s="277">
        <f t="shared" si="264"/>
        <v>0</v>
      </c>
      <c r="AF1077" s="277">
        <f t="shared" si="264"/>
        <v>0</v>
      </c>
      <c r="AG1077" s="277">
        <f t="shared" si="264"/>
        <v>0</v>
      </c>
      <c r="AH1077" s="277">
        <v>0</v>
      </c>
      <c r="AI1077" s="277">
        <v>0</v>
      </c>
      <c r="AJ1077" s="277">
        <f>SUM(AJ1034,AJ1025,AJ1033)</f>
        <v>0</v>
      </c>
      <c r="AK1077" s="277">
        <f t="shared" si="264"/>
        <v>0</v>
      </c>
      <c r="AL1077" s="277">
        <f t="shared" si="264"/>
        <v>0</v>
      </c>
      <c r="AM1077" s="277">
        <f t="shared" si="264"/>
        <v>0</v>
      </c>
      <c r="AN1077" s="277">
        <f t="shared" si="264"/>
        <v>0</v>
      </c>
      <c r="AO1077" s="277">
        <f t="shared" si="264"/>
        <v>0</v>
      </c>
      <c r="AP1077" s="277">
        <f t="shared" si="264"/>
        <v>0</v>
      </c>
      <c r="AQ1077" s="277">
        <f t="shared" si="264"/>
        <v>0</v>
      </c>
      <c r="AR1077" s="277">
        <f t="shared" si="264"/>
        <v>0</v>
      </c>
      <c r="AS1077" s="277">
        <f t="shared" si="264"/>
        <v>0</v>
      </c>
      <c r="AT1077" s="277">
        <f t="shared" si="264"/>
        <v>0</v>
      </c>
      <c r="AU1077" s="277">
        <v>0</v>
      </c>
      <c r="AV1077" s="277">
        <v>0</v>
      </c>
      <c r="AW1077" s="277">
        <f t="shared" si="256"/>
        <v>0</v>
      </c>
    </row>
    <row r="1078" spans="1:49">
      <c r="A1078" s="48"/>
      <c r="B1078" s="42"/>
      <c r="C1078" s="42"/>
      <c r="D1078" s="42"/>
      <c r="E1078" s="531"/>
      <c r="F1078" s="50"/>
      <c r="G1078" s="50"/>
      <c r="H1078" s="50"/>
      <c r="I1078" s="276" t="s">
        <v>2371</v>
      </c>
      <c r="J1078" s="277">
        <f>SUM(J1026)</f>
        <v>0</v>
      </c>
      <c r="K1078" s="277">
        <f t="shared" ref="K1078:AT1078" si="265">SUM(K1026)</f>
        <v>0</v>
      </c>
      <c r="L1078" s="277">
        <f t="shared" si="265"/>
        <v>0</v>
      </c>
      <c r="M1078" s="277">
        <f t="shared" si="265"/>
        <v>0</v>
      </c>
      <c r="N1078" s="277">
        <f t="shared" si="265"/>
        <v>0</v>
      </c>
      <c r="O1078" s="277">
        <f t="shared" si="265"/>
        <v>0</v>
      </c>
      <c r="P1078" s="277">
        <f t="shared" si="265"/>
        <v>0</v>
      </c>
      <c r="Q1078" s="277">
        <f t="shared" si="265"/>
        <v>0</v>
      </c>
      <c r="R1078" s="277">
        <f t="shared" si="265"/>
        <v>0</v>
      </c>
      <c r="S1078" s="277">
        <f t="shared" si="265"/>
        <v>0</v>
      </c>
      <c r="T1078" s="277">
        <f t="shared" si="265"/>
        <v>0</v>
      </c>
      <c r="U1078" s="277">
        <v>0</v>
      </c>
      <c r="V1078" s="277">
        <v>0</v>
      </c>
      <c r="W1078" s="277">
        <f>SUM(W1026)</f>
        <v>0</v>
      </c>
      <c r="X1078" s="277">
        <f t="shared" si="265"/>
        <v>0</v>
      </c>
      <c r="Y1078" s="277">
        <f t="shared" si="265"/>
        <v>0</v>
      </c>
      <c r="Z1078" s="277">
        <f t="shared" si="265"/>
        <v>0</v>
      </c>
      <c r="AA1078" s="277">
        <f t="shared" si="265"/>
        <v>0</v>
      </c>
      <c r="AB1078" s="277">
        <f t="shared" si="265"/>
        <v>0</v>
      </c>
      <c r="AC1078" s="277">
        <f t="shared" si="265"/>
        <v>0</v>
      </c>
      <c r="AD1078" s="277">
        <f t="shared" si="265"/>
        <v>0</v>
      </c>
      <c r="AE1078" s="277">
        <f t="shared" si="265"/>
        <v>0</v>
      </c>
      <c r="AF1078" s="277">
        <f t="shared" si="265"/>
        <v>0</v>
      </c>
      <c r="AG1078" s="277">
        <f t="shared" si="265"/>
        <v>0</v>
      </c>
      <c r="AH1078" s="277">
        <v>0</v>
      </c>
      <c r="AI1078" s="277">
        <v>0</v>
      </c>
      <c r="AJ1078" s="277">
        <f>SUM(AJ1026)</f>
        <v>0</v>
      </c>
      <c r="AK1078" s="277">
        <f t="shared" si="265"/>
        <v>0</v>
      </c>
      <c r="AL1078" s="277">
        <f t="shared" si="265"/>
        <v>0</v>
      </c>
      <c r="AM1078" s="277">
        <f t="shared" si="265"/>
        <v>0</v>
      </c>
      <c r="AN1078" s="277">
        <f t="shared" si="265"/>
        <v>0</v>
      </c>
      <c r="AO1078" s="277">
        <f t="shared" si="265"/>
        <v>0</v>
      </c>
      <c r="AP1078" s="277">
        <f t="shared" si="265"/>
        <v>0</v>
      </c>
      <c r="AQ1078" s="277">
        <f t="shared" si="265"/>
        <v>0</v>
      </c>
      <c r="AR1078" s="277">
        <f t="shared" si="265"/>
        <v>0</v>
      </c>
      <c r="AS1078" s="277">
        <f t="shared" si="265"/>
        <v>0</v>
      </c>
      <c r="AT1078" s="277">
        <f t="shared" si="265"/>
        <v>0</v>
      </c>
      <c r="AU1078" s="277">
        <v>0</v>
      </c>
      <c r="AV1078" s="277">
        <v>0</v>
      </c>
      <c r="AW1078" s="277">
        <f t="shared" si="256"/>
        <v>0</v>
      </c>
    </row>
    <row r="1079" spans="1:49">
      <c r="A1079" s="48"/>
      <c r="B1079" s="42"/>
      <c r="C1079" s="42"/>
      <c r="D1079" s="42"/>
      <c r="E1079" s="531"/>
      <c r="F1079" s="50"/>
      <c r="G1079" s="50"/>
      <c r="H1079" s="50"/>
      <c r="I1079" s="276" t="s">
        <v>2379</v>
      </c>
      <c r="J1079" s="277">
        <f>SUM(J1011)</f>
        <v>0</v>
      </c>
      <c r="K1079" s="277">
        <f t="shared" ref="K1079:AT1079" si="266">SUM(K1011)</f>
        <v>0</v>
      </c>
      <c r="L1079" s="277">
        <f t="shared" si="266"/>
        <v>0</v>
      </c>
      <c r="M1079" s="277">
        <f t="shared" si="266"/>
        <v>0</v>
      </c>
      <c r="N1079" s="277">
        <f t="shared" si="266"/>
        <v>0</v>
      </c>
      <c r="O1079" s="277">
        <f t="shared" si="266"/>
        <v>0</v>
      </c>
      <c r="P1079" s="277">
        <f t="shared" si="266"/>
        <v>0</v>
      </c>
      <c r="Q1079" s="277">
        <f t="shared" si="266"/>
        <v>0</v>
      </c>
      <c r="R1079" s="277">
        <f t="shared" si="266"/>
        <v>0</v>
      </c>
      <c r="S1079" s="277">
        <f t="shared" si="266"/>
        <v>0</v>
      </c>
      <c r="T1079" s="277">
        <f t="shared" si="266"/>
        <v>0</v>
      </c>
      <c r="U1079" s="277">
        <v>0</v>
      </c>
      <c r="V1079" s="277">
        <v>0</v>
      </c>
      <c r="W1079" s="277">
        <f>SUM(W1011)</f>
        <v>0</v>
      </c>
      <c r="X1079" s="277">
        <f t="shared" si="266"/>
        <v>0</v>
      </c>
      <c r="Y1079" s="277">
        <f t="shared" si="266"/>
        <v>0</v>
      </c>
      <c r="Z1079" s="277">
        <f t="shared" si="266"/>
        <v>0</v>
      </c>
      <c r="AA1079" s="277">
        <f t="shared" si="266"/>
        <v>0</v>
      </c>
      <c r="AB1079" s="277">
        <f t="shared" si="266"/>
        <v>0</v>
      </c>
      <c r="AC1079" s="277">
        <f t="shared" si="266"/>
        <v>0</v>
      </c>
      <c r="AD1079" s="277">
        <f t="shared" si="266"/>
        <v>0</v>
      </c>
      <c r="AE1079" s="277">
        <f t="shared" si="266"/>
        <v>0</v>
      </c>
      <c r="AF1079" s="277">
        <f t="shared" si="266"/>
        <v>0</v>
      </c>
      <c r="AG1079" s="277">
        <f t="shared" si="266"/>
        <v>0</v>
      </c>
      <c r="AH1079" s="277">
        <v>0</v>
      </c>
      <c r="AI1079" s="277">
        <v>0</v>
      </c>
      <c r="AJ1079" s="277">
        <f>SUM(AJ1011)</f>
        <v>0</v>
      </c>
      <c r="AK1079" s="277">
        <f t="shared" si="266"/>
        <v>0</v>
      </c>
      <c r="AL1079" s="277">
        <f t="shared" si="266"/>
        <v>0</v>
      </c>
      <c r="AM1079" s="277">
        <f t="shared" si="266"/>
        <v>0</v>
      </c>
      <c r="AN1079" s="277">
        <f t="shared" si="266"/>
        <v>0</v>
      </c>
      <c r="AO1079" s="277">
        <f t="shared" si="266"/>
        <v>0</v>
      </c>
      <c r="AP1079" s="277">
        <f t="shared" si="266"/>
        <v>0</v>
      </c>
      <c r="AQ1079" s="277">
        <f t="shared" si="266"/>
        <v>0</v>
      </c>
      <c r="AR1079" s="277">
        <f t="shared" si="266"/>
        <v>0</v>
      </c>
      <c r="AS1079" s="277">
        <f t="shared" si="266"/>
        <v>0</v>
      </c>
      <c r="AT1079" s="277">
        <f t="shared" si="266"/>
        <v>0</v>
      </c>
      <c r="AU1079" s="277">
        <v>0</v>
      </c>
      <c r="AV1079" s="277">
        <v>0</v>
      </c>
      <c r="AW1079" s="277">
        <f t="shared" si="256"/>
        <v>0</v>
      </c>
    </row>
    <row r="1080" spans="1:49">
      <c r="A1080" s="48"/>
      <c r="B1080" s="42"/>
      <c r="C1080" s="42"/>
      <c r="D1080" s="42"/>
      <c r="E1080" s="531"/>
      <c r="F1080" s="50"/>
      <c r="G1080" s="50"/>
      <c r="H1080" s="50"/>
      <c r="I1080" s="276" t="s">
        <v>2372</v>
      </c>
      <c r="J1080" s="277">
        <f>SUM(J1012)</f>
        <v>0</v>
      </c>
      <c r="K1080" s="277">
        <f t="shared" ref="K1080:AT1080" si="267">SUM(K1012)</f>
        <v>0</v>
      </c>
      <c r="L1080" s="277">
        <f t="shared" si="267"/>
        <v>0</v>
      </c>
      <c r="M1080" s="277">
        <f t="shared" si="267"/>
        <v>0</v>
      </c>
      <c r="N1080" s="277">
        <f t="shared" si="267"/>
        <v>0</v>
      </c>
      <c r="O1080" s="277">
        <f t="shared" si="267"/>
        <v>0</v>
      </c>
      <c r="P1080" s="277">
        <f t="shared" si="267"/>
        <v>0</v>
      </c>
      <c r="Q1080" s="277">
        <f t="shared" si="267"/>
        <v>0</v>
      </c>
      <c r="R1080" s="277">
        <f t="shared" si="267"/>
        <v>0</v>
      </c>
      <c r="S1080" s="277">
        <f t="shared" si="267"/>
        <v>0</v>
      </c>
      <c r="T1080" s="277">
        <f t="shared" si="267"/>
        <v>0</v>
      </c>
      <c r="U1080" s="277">
        <v>0</v>
      </c>
      <c r="V1080" s="277">
        <v>0</v>
      </c>
      <c r="W1080" s="277">
        <f>SUM(W1012)</f>
        <v>0</v>
      </c>
      <c r="X1080" s="277">
        <f t="shared" si="267"/>
        <v>0</v>
      </c>
      <c r="Y1080" s="277">
        <f t="shared" si="267"/>
        <v>0</v>
      </c>
      <c r="Z1080" s="277">
        <f t="shared" si="267"/>
        <v>0</v>
      </c>
      <c r="AA1080" s="277">
        <f t="shared" si="267"/>
        <v>0</v>
      </c>
      <c r="AB1080" s="277">
        <f t="shared" si="267"/>
        <v>0</v>
      </c>
      <c r="AC1080" s="277">
        <f t="shared" si="267"/>
        <v>0</v>
      </c>
      <c r="AD1080" s="277">
        <f t="shared" si="267"/>
        <v>0</v>
      </c>
      <c r="AE1080" s="277">
        <f t="shared" si="267"/>
        <v>0</v>
      </c>
      <c r="AF1080" s="277">
        <f t="shared" si="267"/>
        <v>0</v>
      </c>
      <c r="AG1080" s="277">
        <f t="shared" si="267"/>
        <v>0</v>
      </c>
      <c r="AH1080" s="277">
        <v>0</v>
      </c>
      <c r="AI1080" s="277">
        <v>0</v>
      </c>
      <c r="AJ1080" s="277">
        <f>SUM(AJ1012)</f>
        <v>0</v>
      </c>
      <c r="AK1080" s="277">
        <f t="shared" si="267"/>
        <v>0</v>
      </c>
      <c r="AL1080" s="277">
        <f t="shared" si="267"/>
        <v>0</v>
      </c>
      <c r="AM1080" s="277">
        <f t="shared" si="267"/>
        <v>0</v>
      </c>
      <c r="AN1080" s="277">
        <f t="shared" si="267"/>
        <v>0</v>
      </c>
      <c r="AO1080" s="277">
        <f t="shared" si="267"/>
        <v>0</v>
      </c>
      <c r="AP1080" s="277">
        <f t="shared" si="267"/>
        <v>0</v>
      </c>
      <c r="AQ1080" s="277">
        <f t="shared" si="267"/>
        <v>0</v>
      </c>
      <c r="AR1080" s="277">
        <f t="shared" si="267"/>
        <v>0</v>
      </c>
      <c r="AS1080" s="277">
        <f t="shared" si="267"/>
        <v>0</v>
      </c>
      <c r="AT1080" s="277">
        <f t="shared" si="267"/>
        <v>0</v>
      </c>
      <c r="AU1080" s="277">
        <v>0</v>
      </c>
      <c r="AV1080" s="277">
        <v>0</v>
      </c>
      <c r="AW1080" s="277">
        <f t="shared" si="256"/>
        <v>0</v>
      </c>
    </row>
    <row r="1081" spans="1:49">
      <c r="A1081" s="48"/>
      <c r="B1081" s="42"/>
      <c r="C1081" s="42"/>
      <c r="D1081" s="42"/>
      <c r="E1081" s="531"/>
      <c r="F1081" s="50"/>
      <c r="G1081" s="50"/>
      <c r="H1081" s="50"/>
      <c r="I1081" s="276" t="s">
        <v>2373</v>
      </c>
      <c r="J1081" s="277">
        <f>SUM(J1020)</f>
        <v>0</v>
      </c>
      <c r="K1081" s="277">
        <f t="shared" ref="K1081:AT1081" si="268">SUM(K1020)</f>
        <v>0</v>
      </c>
      <c r="L1081" s="277">
        <f t="shared" si="268"/>
        <v>0</v>
      </c>
      <c r="M1081" s="277">
        <f t="shared" si="268"/>
        <v>0</v>
      </c>
      <c r="N1081" s="277">
        <f t="shared" si="268"/>
        <v>0</v>
      </c>
      <c r="O1081" s="277">
        <f t="shared" si="268"/>
        <v>0</v>
      </c>
      <c r="P1081" s="277">
        <f t="shared" si="268"/>
        <v>0</v>
      </c>
      <c r="Q1081" s="277">
        <f t="shared" si="268"/>
        <v>0</v>
      </c>
      <c r="R1081" s="277">
        <f t="shared" si="268"/>
        <v>0</v>
      </c>
      <c r="S1081" s="277">
        <f t="shared" si="268"/>
        <v>0</v>
      </c>
      <c r="T1081" s="277">
        <f t="shared" si="268"/>
        <v>0</v>
      </c>
      <c r="U1081" s="277">
        <v>0</v>
      </c>
      <c r="V1081" s="277">
        <v>0</v>
      </c>
      <c r="W1081" s="277">
        <f>SUM(W1020)</f>
        <v>0</v>
      </c>
      <c r="X1081" s="277">
        <f t="shared" si="268"/>
        <v>0</v>
      </c>
      <c r="Y1081" s="277">
        <f t="shared" si="268"/>
        <v>0</v>
      </c>
      <c r="Z1081" s="277">
        <f t="shared" si="268"/>
        <v>0</v>
      </c>
      <c r="AA1081" s="277">
        <f t="shared" si="268"/>
        <v>0</v>
      </c>
      <c r="AB1081" s="277">
        <f t="shared" si="268"/>
        <v>0</v>
      </c>
      <c r="AC1081" s="277">
        <f t="shared" si="268"/>
        <v>0</v>
      </c>
      <c r="AD1081" s="277">
        <f t="shared" si="268"/>
        <v>0</v>
      </c>
      <c r="AE1081" s="277">
        <f t="shared" si="268"/>
        <v>0</v>
      </c>
      <c r="AF1081" s="277">
        <f t="shared" si="268"/>
        <v>0</v>
      </c>
      <c r="AG1081" s="277">
        <f t="shared" si="268"/>
        <v>0</v>
      </c>
      <c r="AH1081" s="277">
        <v>0</v>
      </c>
      <c r="AI1081" s="277">
        <v>0</v>
      </c>
      <c r="AJ1081" s="277">
        <f>SUM(AJ1020)</f>
        <v>0</v>
      </c>
      <c r="AK1081" s="277">
        <f t="shared" si="268"/>
        <v>0</v>
      </c>
      <c r="AL1081" s="277">
        <f t="shared" si="268"/>
        <v>0</v>
      </c>
      <c r="AM1081" s="277">
        <f t="shared" si="268"/>
        <v>0</v>
      </c>
      <c r="AN1081" s="277">
        <f t="shared" si="268"/>
        <v>0</v>
      </c>
      <c r="AO1081" s="277">
        <f t="shared" si="268"/>
        <v>0</v>
      </c>
      <c r="AP1081" s="277">
        <f t="shared" si="268"/>
        <v>0</v>
      </c>
      <c r="AQ1081" s="277">
        <f t="shared" si="268"/>
        <v>0</v>
      </c>
      <c r="AR1081" s="277">
        <f t="shared" si="268"/>
        <v>0</v>
      </c>
      <c r="AS1081" s="277">
        <f t="shared" si="268"/>
        <v>0</v>
      </c>
      <c r="AT1081" s="277">
        <f t="shared" si="268"/>
        <v>0</v>
      </c>
      <c r="AU1081" s="277">
        <v>0</v>
      </c>
      <c r="AV1081" s="277">
        <v>0</v>
      </c>
      <c r="AW1081" s="277">
        <f t="shared" si="256"/>
        <v>0</v>
      </c>
    </row>
    <row r="1082" spans="1:49">
      <c r="A1082" s="48"/>
      <c r="B1082" s="42"/>
      <c r="C1082" s="42"/>
      <c r="D1082" s="42"/>
      <c r="E1082" s="531"/>
      <c r="F1082" s="50"/>
      <c r="G1082" s="50"/>
      <c r="H1082" s="50"/>
      <c r="I1082" s="276" t="s">
        <v>2374</v>
      </c>
      <c r="J1082" s="277">
        <f>SUM(J1006)</f>
        <v>0</v>
      </c>
      <c r="K1082" s="277">
        <f t="shared" ref="K1082:AT1082" si="269">SUM(K1006)</f>
        <v>0</v>
      </c>
      <c r="L1082" s="277">
        <f t="shared" si="269"/>
        <v>0</v>
      </c>
      <c r="M1082" s="277">
        <f t="shared" si="269"/>
        <v>0</v>
      </c>
      <c r="N1082" s="277">
        <f t="shared" si="269"/>
        <v>0</v>
      </c>
      <c r="O1082" s="277">
        <f t="shared" si="269"/>
        <v>0</v>
      </c>
      <c r="P1082" s="277">
        <f t="shared" si="269"/>
        <v>0</v>
      </c>
      <c r="Q1082" s="277">
        <f t="shared" si="269"/>
        <v>0</v>
      </c>
      <c r="R1082" s="277">
        <f t="shared" si="269"/>
        <v>0</v>
      </c>
      <c r="S1082" s="277">
        <f t="shared" si="269"/>
        <v>0</v>
      </c>
      <c r="T1082" s="277">
        <f t="shared" si="269"/>
        <v>0</v>
      </c>
      <c r="U1082" s="277">
        <v>0</v>
      </c>
      <c r="V1082" s="277">
        <v>0</v>
      </c>
      <c r="W1082" s="277">
        <f>SUM(W1006)</f>
        <v>0</v>
      </c>
      <c r="X1082" s="277">
        <f t="shared" si="269"/>
        <v>0</v>
      </c>
      <c r="Y1082" s="277">
        <f t="shared" si="269"/>
        <v>0</v>
      </c>
      <c r="Z1082" s="277">
        <f t="shared" si="269"/>
        <v>0</v>
      </c>
      <c r="AA1082" s="277">
        <f t="shared" si="269"/>
        <v>0</v>
      </c>
      <c r="AB1082" s="277">
        <f t="shared" si="269"/>
        <v>0</v>
      </c>
      <c r="AC1082" s="277">
        <f t="shared" si="269"/>
        <v>0</v>
      </c>
      <c r="AD1082" s="277">
        <f t="shared" si="269"/>
        <v>0</v>
      </c>
      <c r="AE1082" s="277">
        <f t="shared" si="269"/>
        <v>0</v>
      </c>
      <c r="AF1082" s="277">
        <f t="shared" si="269"/>
        <v>0</v>
      </c>
      <c r="AG1082" s="277">
        <f t="shared" si="269"/>
        <v>0</v>
      </c>
      <c r="AH1082" s="277">
        <v>0</v>
      </c>
      <c r="AI1082" s="277">
        <v>0</v>
      </c>
      <c r="AJ1082" s="277">
        <f>SUM(AJ1006)</f>
        <v>0</v>
      </c>
      <c r="AK1082" s="277">
        <f t="shared" si="269"/>
        <v>0</v>
      </c>
      <c r="AL1082" s="277">
        <f t="shared" si="269"/>
        <v>0</v>
      </c>
      <c r="AM1082" s="277">
        <f t="shared" si="269"/>
        <v>0</v>
      </c>
      <c r="AN1082" s="277">
        <f t="shared" si="269"/>
        <v>0</v>
      </c>
      <c r="AO1082" s="277">
        <f t="shared" si="269"/>
        <v>0</v>
      </c>
      <c r="AP1082" s="277">
        <f t="shared" si="269"/>
        <v>0</v>
      </c>
      <c r="AQ1082" s="277">
        <f t="shared" si="269"/>
        <v>0</v>
      </c>
      <c r="AR1082" s="277">
        <f t="shared" si="269"/>
        <v>0</v>
      </c>
      <c r="AS1082" s="277">
        <f t="shared" si="269"/>
        <v>0</v>
      </c>
      <c r="AT1082" s="277">
        <f t="shared" si="269"/>
        <v>0</v>
      </c>
      <c r="AU1082" s="277">
        <v>0</v>
      </c>
      <c r="AV1082" s="277">
        <v>0</v>
      </c>
      <c r="AW1082" s="277">
        <f t="shared" si="256"/>
        <v>0</v>
      </c>
    </row>
    <row r="1083" spans="1:49">
      <c r="A1083" s="48"/>
      <c r="B1083" s="42"/>
      <c r="C1083" s="42"/>
      <c r="D1083" s="42"/>
      <c r="E1083" s="531"/>
      <c r="F1083" s="50"/>
      <c r="G1083" s="50"/>
      <c r="H1083" s="50"/>
      <c r="I1083" s="276" t="s">
        <v>2375</v>
      </c>
      <c r="J1083" s="277">
        <f>SUM(J1010)</f>
        <v>0</v>
      </c>
      <c r="K1083" s="277">
        <f t="shared" ref="K1083:AT1083" si="270">SUM(K1010)</f>
        <v>0</v>
      </c>
      <c r="L1083" s="277">
        <f t="shared" si="270"/>
        <v>0</v>
      </c>
      <c r="M1083" s="277">
        <f t="shared" si="270"/>
        <v>0</v>
      </c>
      <c r="N1083" s="277">
        <f t="shared" si="270"/>
        <v>0</v>
      </c>
      <c r="O1083" s="277">
        <f t="shared" si="270"/>
        <v>0</v>
      </c>
      <c r="P1083" s="277">
        <f t="shared" si="270"/>
        <v>0</v>
      </c>
      <c r="Q1083" s="277">
        <f t="shared" si="270"/>
        <v>0</v>
      </c>
      <c r="R1083" s="277">
        <f t="shared" si="270"/>
        <v>0</v>
      </c>
      <c r="S1083" s="277">
        <f t="shared" si="270"/>
        <v>0</v>
      </c>
      <c r="T1083" s="277">
        <f t="shared" si="270"/>
        <v>0</v>
      </c>
      <c r="U1083" s="277">
        <v>0</v>
      </c>
      <c r="V1083" s="277">
        <v>0</v>
      </c>
      <c r="W1083" s="277">
        <f>SUM(W1010)</f>
        <v>0</v>
      </c>
      <c r="X1083" s="277">
        <f t="shared" si="270"/>
        <v>0</v>
      </c>
      <c r="Y1083" s="277">
        <f t="shared" si="270"/>
        <v>0</v>
      </c>
      <c r="Z1083" s="277">
        <f t="shared" si="270"/>
        <v>0</v>
      </c>
      <c r="AA1083" s="277">
        <f t="shared" si="270"/>
        <v>0</v>
      </c>
      <c r="AB1083" s="277">
        <f t="shared" si="270"/>
        <v>0</v>
      </c>
      <c r="AC1083" s="277">
        <f t="shared" si="270"/>
        <v>0</v>
      </c>
      <c r="AD1083" s="277">
        <f t="shared" si="270"/>
        <v>0</v>
      </c>
      <c r="AE1083" s="277">
        <f t="shared" si="270"/>
        <v>0</v>
      </c>
      <c r="AF1083" s="277">
        <f t="shared" si="270"/>
        <v>0</v>
      </c>
      <c r="AG1083" s="277">
        <f t="shared" si="270"/>
        <v>0</v>
      </c>
      <c r="AH1083" s="277">
        <v>0</v>
      </c>
      <c r="AI1083" s="277">
        <v>0</v>
      </c>
      <c r="AJ1083" s="277">
        <f>SUM(AJ1010)</f>
        <v>0</v>
      </c>
      <c r="AK1083" s="277">
        <f t="shared" si="270"/>
        <v>0</v>
      </c>
      <c r="AL1083" s="277">
        <f t="shared" si="270"/>
        <v>0</v>
      </c>
      <c r="AM1083" s="277">
        <f t="shared" si="270"/>
        <v>0</v>
      </c>
      <c r="AN1083" s="277">
        <f t="shared" si="270"/>
        <v>0</v>
      </c>
      <c r="AO1083" s="277">
        <f t="shared" si="270"/>
        <v>0</v>
      </c>
      <c r="AP1083" s="277">
        <f t="shared" si="270"/>
        <v>0</v>
      </c>
      <c r="AQ1083" s="277">
        <f t="shared" si="270"/>
        <v>0</v>
      </c>
      <c r="AR1083" s="277">
        <f t="shared" si="270"/>
        <v>0</v>
      </c>
      <c r="AS1083" s="277">
        <f t="shared" si="270"/>
        <v>0</v>
      </c>
      <c r="AT1083" s="277">
        <f t="shared" si="270"/>
        <v>0</v>
      </c>
      <c r="AU1083" s="277">
        <v>0</v>
      </c>
      <c r="AV1083" s="277">
        <v>0</v>
      </c>
      <c r="AW1083" s="277">
        <f t="shared" si="256"/>
        <v>0</v>
      </c>
    </row>
    <row r="1084" spans="1:49">
      <c r="A1084" s="48"/>
      <c r="B1084" s="42"/>
      <c r="C1084" s="42"/>
      <c r="D1084" s="42"/>
      <c r="E1084" s="531"/>
      <c r="F1084" s="50"/>
      <c r="G1084" s="50"/>
      <c r="H1084" s="50"/>
      <c r="I1084" s="276" t="s">
        <v>2376</v>
      </c>
      <c r="J1084" s="277">
        <f>SUM(J1008)</f>
        <v>0</v>
      </c>
      <c r="K1084" s="277">
        <f t="shared" ref="K1084:AT1084" si="271">SUM(K1008)</f>
        <v>0</v>
      </c>
      <c r="L1084" s="277">
        <f t="shared" si="271"/>
        <v>0</v>
      </c>
      <c r="M1084" s="277">
        <f t="shared" si="271"/>
        <v>0</v>
      </c>
      <c r="N1084" s="277">
        <f t="shared" si="271"/>
        <v>0</v>
      </c>
      <c r="O1084" s="277">
        <f t="shared" si="271"/>
        <v>0</v>
      </c>
      <c r="P1084" s="277">
        <f t="shared" si="271"/>
        <v>0</v>
      </c>
      <c r="Q1084" s="277">
        <f t="shared" si="271"/>
        <v>0</v>
      </c>
      <c r="R1084" s="277">
        <f t="shared" si="271"/>
        <v>0</v>
      </c>
      <c r="S1084" s="277">
        <f t="shared" si="271"/>
        <v>0</v>
      </c>
      <c r="T1084" s="277">
        <f t="shared" si="271"/>
        <v>0</v>
      </c>
      <c r="U1084" s="277">
        <v>0</v>
      </c>
      <c r="V1084" s="277">
        <v>0</v>
      </c>
      <c r="W1084" s="277">
        <f>SUM(W1008)</f>
        <v>0</v>
      </c>
      <c r="X1084" s="277">
        <f t="shared" si="271"/>
        <v>0</v>
      </c>
      <c r="Y1084" s="277">
        <f t="shared" si="271"/>
        <v>0</v>
      </c>
      <c r="Z1084" s="277">
        <f t="shared" si="271"/>
        <v>0</v>
      </c>
      <c r="AA1084" s="277">
        <f t="shared" si="271"/>
        <v>0</v>
      </c>
      <c r="AB1084" s="277">
        <f t="shared" si="271"/>
        <v>0</v>
      </c>
      <c r="AC1084" s="277">
        <f t="shared" si="271"/>
        <v>0</v>
      </c>
      <c r="AD1084" s="277">
        <f t="shared" si="271"/>
        <v>0</v>
      </c>
      <c r="AE1084" s="277">
        <f t="shared" si="271"/>
        <v>0</v>
      </c>
      <c r="AF1084" s="277">
        <f t="shared" si="271"/>
        <v>0</v>
      </c>
      <c r="AG1084" s="277">
        <f t="shared" si="271"/>
        <v>0</v>
      </c>
      <c r="AH1084" s="277">
        <v>0</v>
      </c>
      <c r="AI1084" s="277">
        <v>0</v>
      </c>
      <c r="AJ1084" s="277">
        <f>SUM(AJ1008)</f>
        <v>0</v>
      </c>
      <c r="AK1084" s="277">
        <f t="shared" si="271"/>
        <v>0</v>
      </c>
      <c r="AL1084" s="277">
        <f t="shared" si="271"/>
        <v>0</v>
      </c>
      <c r="AM1084" s="277">
        <f t="shared" si="271"/>
        <v>0</v>
      </c>
      <c r="AN1084" s="277">
        <f t="shared" si="271"/>
        <v>0</v>
      </c>
      <c r="AO1084" s="277">
        <f t="shared" si="271"/>
        <v>0</v>
      </c>
      <c r="AP1084" s="277">
        <f t="shared" si="271"/>
        <v>0</v>
      </c>
      <c r="AQ1084" s="277">
        <f t="shared" si="271"/>
        <v>0</v>
      </c>
      <c r="AR1084" s="277">
        <f t="shared" si="271"/>
        <v>0</v>
      </c>
      <c r="AS1084" s="277">
        <f t="shared" si="271"/>
        <v>0</v>
      </c>
      <c r="AT1084" s="277">
        <f t="shared" si="271"/>
        <v>0</v>
      </c>
      <c r="AU1084" s="277">
        <v>0</v>
      </c>
      <c r="AV1084" s="277">
        <v>0</v>
      </c>
      <c r="AW1084" s="277">
        <f t="shared" si="256"/>
        <v>0</v>
      </c>
    </row>
    <row r="1085" spans="1:49">
      <c r="A1085" s="48"/>
      <c r="B1085" s="42"/>
      <c r="C1085" s="42"/>
      <c r="D1085" s="42"/>
      <c r="E1085" s="531"/>
      <c r="F1085" s="50"/>
      <c r="G1085" s="50"/>
      <c r="H1085" s="50"/>
      <c r="I1085" s="276" t="s">
        <v>2377</v>
      </c>
      <c r="J1085" s="277">
        <f>SUM(J1005,J1009,J1016,J1021,J1027)</f>
        <v>0</v>
      </c>
      <c r="K1085" s="277">
        <f t="shared" ref="K1085:AT1085" si="272">SUM(K1005,K1009,K1016,K1021,K1027)</f>
        <v>0</v>
      </c>
      <c r="L1085" s="277">
        <f t="shared" si="272"/>
        <v>0</v>
      </c>
      <c r="M1085" s="277">
        <f t="shared" si="272"/>
        <v>0</v>
      </c>
      <c r="N1085" s="277">
        <f t="shared" si="272"/>
        <v>0</v>
      </c>
      <c r="O1085" s="277">
        <f t="shared" si="272"/>
        <v>0</v>
      </c>
      <c r="P1085" s="277">
        <f t="shared" si="272"/>
        <v>0</v>
      </c>
      <c r="Q1085" s="277">
        <f t="shared" si="272"/>
        <v>0</v>
      </c>
      <c r="R1085" s="277">
        <f t="shared" si="272"/>
        <v>0</v>
      </c>
      <c r="S1085" s="277">
        <f t="shared" si="272"/>
        <v>0</v>
      </c>
      <c r="T1085" s="277">
        <f t="shared" si="272"/>
        <v>0</v>
      </c>
      <c r="U1085" s="277">
        <v>0</v>
      </c>
      <c r="V1085" s="277">
        <v>0</v>
      </c>
      <c r="W1085" s="277">
        <f>SUM(W1005,W1009,W1016,W1021,W1027)</f>
        <v>0</v>
      </c>
      <c r="X1085" s="277">
        <f t="shared" si="272"/>
        <v>0</v>
      </c>
      <c r="Y1085" s="277">
        <f t="shared" si="272"/>
        <v>0</v>
      </c>
      <c r="Z1085" s="277">
        <f t="shared" si="272"/>
        <v>0</v>
      </c>
      <c r="AA1085" s="277">
        <f t="shared" si="272"/>
        <v>0</v>
      </c>
      <c r="AB1085" s="277">
        <f t="shared" si="272"/>
        <v>0</v>
      </c>
      <c r="AC1085" s="277">
        <f t="shared" si="272"/>
        <v>0</v>
      </c>
      <c r="AD1085" s="277">
        <f t="shared" si="272"/>
        <v>0</v>
      </c>
      <c r="AE1085" s="277">
        <f t="shared" si="272"/>
        <v>0</v>
      </c>
      <c r="AF1085" s="277">
        <f t="shared" si="272"/>
        <v>0</v>
      </c>
      <c r="AG1085" s="277">
        <f t="shared" si="272"/>
        <v>0</v>
      </c>
      <c r="AH1085" s="277">
        <v>0</v>
      </c>
      <c r="AI1085" s="277">
        <v>0</v>
      </c>
      <c r="AJ1085" s="277">
        <f>SUM(AJ1005,AJ1009,AJ1016,AJ1021,AJ1027)</f>
        <v>0</v>
      </c>
      <c r="AK1085" s="277">
        <f t="shared" si="272"/>
        <v>0</v>
      </c>
      <c r="AL1085" s="277">
        <f t="shared" si="272"/>
        <v>0</v>
      </c>
      <c r="AM1085" s="277">
        <f t="shared" si="272"/>
        <v>0</v>
      </c>
      <c r="AN1085" s="277">
        <f t="shared" si="272"/>
        <v>0</v>
      </c>
      <c r="AO1085" s="277">
        <f t="shared" si="272"/>
        <v>0</v>
      </c>
      <c r="AP1085" s="277">
        <f t="shared" si="272"/>
        <v>0</v>
      </c>
      <c r="AQ1085" s="277">
        <f t="shared" si="272"/>
        <v>0</v>
      </c>
      <c r="AR1085" s="277">
        <f t="shared" si="272"/>
        <v>0</v>
      </c>
      <c r="AS1085" s="277">
        <f t="shared" si="272"/>
        <v>0</v>
      </c>
      <c r="AT1085" s="277">
        <f t="shared" si="272"/>
        <v>0</v>
      </c>
      <c r="AU1085" s="277">
        <v>0</v>
      </c>
      <c r="AV1085" s="277">
        <v>0</v>
      </c>
      <c r="AW1085" s="277">
        <f t="shared" si="256"/>
        <v>0</v>
      </c>
    </row>
    <row r="1086" spans="1:49">
      <c r="A1086" s="48"/>
      <c r="B1086" s="42"/>
      <c r="C1086" s="42"/>
      <c r="D1086" s="42"/>
      <c r="E1086" s="531"/>
      <c r="F1086" s="50"/>
      <c r="G1086" s="50"/>
      <c r="H1086" s="50"/>
      <c r="I1086" s="276" t="s">
        <v>2378</v>
      </c>
      <c r="J1086" s="277">
        <f>SUM(J1007,J1018)</f>
        <v>0</v>
      </c>
      <c r="K1086" s="277">
        <f t="shared" ref="K1086:AT1086" si="273">SUM(K1007,K1018)</f>
        <v>0</v>
      </c>
      <c r="L1086" s="277">
        <f t="shared" si="273"/>
        <v>0</v>
      </c>
      <c r="M1086" s="277">
        <f t="shared" si="273"/>
        <v>0</v>
      </c>
      <c r="N1086" s="277">
        <f t="shared" si="273"/>
        <v>0</v>
      </c>
      <c r="O1086" s="277">
        <f t="shared" si="273"/>
        <v>0</v>
      </c>
      <c r="P1086" s="277">
        <f t="shared" si="273"/>
        <v>0</v>
      </c>
      <c r="Q1086" s="277">
        <f t="shared" si="273"/>
        <v>0</v>
      </c>
      <c r="R1086" s="277">
        <f t="shared" si="273"/>
        <v>0</v>
      </c>
      <c r="S1086" s="277">
        <f t="shared" si="273"/>
        <v>0</v>
      </c>
      <c r="T1086" s="277">
        <f t="shared" si="273"/>
        <v>0</v>
      </c>
      <c r="U1086" s="277">
        <v>0</v>
      </c>
      <c r="V1086" s="277">
        <v>0</v>
      </c>
      <c r="W1086" s="277">
        <f>SUM(W1007,W1018)</f>
        <v>0</v>
      </c>
      <c r="X1086" s="277">
        <f t="shared" si="273"/>
        <v>0</v>
      </c>
      <c r="Y1086" s="277">
        <f t="shared" si="273"/>
        <v>0</v>
      </c>
      <c r="Z1086" s="277">
        <f t="shared" si="273"/>
        <v>0</v>
      </c>
      <c r="AA1086" s="277">
        <f t="shared" si="273"/>
        <v>0</v>
      </c>
      <c r="AB1086" s="277">
        <f t="shared" si="273"/>
        <v>0</v>
      </c>
      <c r="AC1086" s="277">
        <f t="shared" si="273"/>
        <v>0</v>
      </c>
      <c r="AD1086" s="277">
        <f t="shared" si="273"/>
        <v>0</v>
      </c>
      <c r="AE1086" s="277">
        <f t="shared" si="273"/>
        <v>0</v>
      </c>
      <c r="AF1086" s="277">
        <f t="shared" si="273"/>
        <v>0</v>
      </c>
      <c r="AG1086" s="277">
        <f t="shared" si="273"/>
        <v>0</v>
      </c>
      <c r="AH1086" s="277">
        <v>0</v>
      </c>
      <c r="AI1086" s="277">
        <v>0</v>
      </c>
      <c r="AJ1086" s="277">
        <f>SUM(AJ1007,AJ1018)</f>
        <v>0</v>
      </c>
      <c r="AK1086" s="277">
        <f t="shared" si="273"/>
        <v>0</v>
      </c>
      <c r="AL1086" s="277">
        <f t="shared" si="273"/>
        <v>0</v>
      </c>
      <c r="AM1086" s="277">
        <f t="shared" si="273"/>
        <v>0</v>
      </c>
      <c r="AN1086" s="277">
        <f t="shared" si="273"/>
        <v>0</v>
      </c>
      <c r="AO1086" s="277">
        <f t="shared" si="273"/>
        <v>0</v>
      </c>
      <c r="AP1086" s="277">
        <f t="shared" si="273"/>
        <v>0</v>
      </c>
      <c r="AQ1086" s="277">
        <f t="shared" si="273"/>
        <v>0</v>
      </c>
      <c r="AR1086" s="277">
        <f t="shared" si="273"/>
        <v>0</v>
      </c>
      <c r="AS1086" s="277">
        <f t="shared" si="273"/>
        <v>0</v>
      </c>
      <c r="AT1086" s="277">
        <f t="shared" si="273"/>
        <v>0</v>
      </c>
      <c r="AU1086" s="277">
        <v>0</v>
      </c>
      <c r="AV1086" s="277">
        <v>0</v>
      </c>
      <c r="AW1086" s="277">
        <f t="shared" si="256"/>
        <v>0</v>
      </c>
    </row>
    <row r="1087" spans="1:49">
      <c r="A1087" s="48"/>
      <c r="B1087" s="42"/>
      <c r="C1087" s="42"/>
      <c r="D1087" s="42"/>
      <c r="E1087" s="531"/>
      <c r="F1087" s="50"/>
      <c r="G1087" s="50"/>
      <c r="H1087" s="50"/>
      <c r="I1087" s="276" t="s">
        <v>1631</v>
      </c>
      <c r="J1087" s="277">
        <f>SUM(J1069:J1086)</f>
        <v>0</v>
      </c>
      <c r="K1087" s="277">
        <f t="shared" ref="K1087:AT1087" si="274">SUM(K1069:K1086)</f>
        <v>0</v>
      </c>
      <c r="L1087" s="277">
        <f t="shared" si="274"/>
        <v>0</v>
      </c>
      <c r="M1087" s="277">
        <f t="shared" si="274"/>
        <v>0</v>
      </c>
      <c r="N1087" s="277">
        <f t="shared" si="274"/>
        <v>0</v>
      </c>
      <c r="O1087" s="277">
        <f t="shared" si="274"/>
        <v>0</v>
      </c>
      <c r="P1087" s="277">
        <f t="shared" si="274"/>
        <v>0</v>
      </c>
      <c r="Q1087" s="277">
        <f t="shared" si="274"/>
        <v>0</v>
      </c>
      <c r="R1087" s="277">
        <f t="shared" si="274"/>
        <v>0</v>
      </c>
      <c r="S1087" s="277">
        <f t="shared" si="274"/>
        <v>0</v>
      </c>
      <c r="T1087" s="277">
        <f t="shared" si="274"/>
        <v>0</v>
      </c>
      <c r="U1087" s="277">
        <v>0</v>
      </c>
      <c r="V1087" s="277">
        <v>0</v>
      </c>
      <c r="W1087" s="277">
        <f>SUM(W1069:W1086)</f>
        <v>0</v>
      </c>
      <c r="X1087" s="277">
        <f t="shared" si="274"/>
        <v>0</v>
      </c>
      <c r="Y1087" s="277">
        <f t="shared" si="274"/>
        <v>0</v>
      </c>
      <c r="Z1087" s="277">
        <f t="shared" si="274"/>
        <v>0</v>
      </c>
      <c r="AA1087" s="277">
        <f t="shared" si="274"/>
        <v>0</v>
      </c>
      <c r="AB1087" s="277">
        <f t="shared" si="274"/>
        <v>0</v>
      </c>
      <c r="AC1087" s="277">
        <f t="shared" si="274"/>
        <v>0</v>
      </c>
      <c r="AD1087" s="277">
        <f t="shared" si="274"/>
        <v>0</v>
      </c>
      <c r="AE1087" s="277">
        <f t="shared" si="274"/>
        <v>0</v>
      </c>
      <c r="AF1087" s="277">
        <f t="shared" si="274"/>
        <v>0</v>
      </c>
      <c r="AG1087" s="277">
        <f t="shared" si="274"/>
        <v>0</v>
      </c>
      <c r="AH1087" s="277">
        <v>0</v>
      </c>
      <c r="AI1087" s="277">
        <v>0</v>
      </c>
      <c r="AJ1087" s="277">
        <f>SUM(AJ1069:AJ1086)</f>
        <v>0</v>
      </c>
      <c r="AK1087" s="277">
        <f t="shared" si="274"/>
        <v>0</v>
      </c>
      <c r="AL1087" s="277">
        <f t="shared" si="274"/>
        <v>0</v>
      </c>
      <c r="AM1087" s="277">
        <f t="shared" si="274"/>
        <v>0</v>
      </c>
      <c r="AN1087" s="277">
        <f t="shared" si="274"/>
        <v>0</v>
      </c>
      <c r="AO1087" s="277">
        <f t="shared" si="274"/>
        <v>0</v>
      </c>
      <c r="AP1087" s="277">
        <f t="shared" si="274"/>
        <v>0</v>
      </c>
      <c r="AQ1087" s="277">
        <f t="shared" si="274"/>
        <v>0</v>
      </c>
      <c r="AR1087" s="277">
        <f t="shared" si="274"/>
        <v>0</v>
      </c>
      <c r="AS1087" s="277">
        <f t="shared" si="274"/>
        <v>0</v>
      </c>
      <c r="AT1087" s="277">
        <f t="shared" si="274"/>
        <v>0</v>
      </c>
      <c r="AU1087" s="277">
        <v>0</v>
      </c>
      <c r="AV1087" s="277">
        <v>0</v>
      </c>
      <c r="AW1087" s="277">
        <f t="shared" si="256"/>
        <v>0</v>
      </c>
    </row>
    <row r="1088" spans="1:49">
      <c r="A1088" s="48"/>
      <c r="B1088" s="42"/>
      <c r="C1088" s="42"/>
      <c r="D1088" s="42"/>
      <c r="E1088" s="531"/>
      <c r="F1088" s="50"/>
      <c r="G1088" s="50"/>
      <c r="H1088" s="50"/>
      <c r="I1088" s="146"/>
      <c r="J1088" s="29"/>
      <c r="K1088" s="29"/>
      <c r="L1088" s="29"/>
      <c r="M1088" s="29"/>
      <c r="N1088" s="29"/>
      <c r="O1088" s="29"/>
      <c r="P1088" s="29"/>
      <c r="Q1088" s="29"/>
      <c r="R1088" s="29"/>
      <c r="S1088" s="29"/>
      <c r="T1088" s="29"/>
      <c r="U1088" s="29">
        <v>0</v>
      </c>
      <c r="V1088" s="29">
        <v>0</v>
      </c>
      <c r="W1088" s="29"/>
      <c r="X1088" s="29"/>
      <c r="Y1088" s="29"/>
      <c r="Z1088" s="29"/>
      <c r="AA1088" s="29"/>
      <c r="AB1088" s="29"/>
      <c r="AC1088" s="29"/>
      <c r="AD1088" s="29"/>
      <c r="AE1088" s="29"/>
      <c r="AF1088" s="29"/>
      <c r="AG1088" s="29"/>
      <c r="AH1088" s="29">
        <v>0</v>
      </c>
      <c r="AI1088" s="29">
        <v>0</v>
      </c>
      <c r="AJ1088" s="29"/>
      <c r="AK1088" s="29"/>
      <c r="AL1088" s="29"/>
      <c r="AM1088" s="29"/>
      <c r="AN1088" s="29"/>
      <c r="AO1088" s="29"/>
      <c r="AP1088" s="29"/>
      <c r="AQ1088" s="29"/>
      <c r="AR1088" s="29"/>
      <c r="AS1088" s="29"/>
      <c r="AT1088" s="29"/>
      <c r="AU1088" s="29">
        <v>0</v>
      </c>
      <c r="AV1088" s="29">
        <v>0</v>
      </c>
      <c r="AW1088" s="29">
        <f t="shared" si="256"/>
        <v>0</v>
      </c>
    </row>
    <row r="1089" spans="1:49" ht="13.5" thickBot="1">
      <c r="A1089" s="78" t="s">
        <v>820</v>
      </c>
      <c r="B1089" s="79"/>
      <c r="C1089" s="79"/>
      <c r="D1089" s="456"/>
      <c r="E1089" s="535"/>
      <c r="F1089" s="127"/>
      <c r="G1089" s="127"/>
      <c r="H1089" s="127"/>
      <c r="I1089" s="79"/>
      <c r="U1089" s="15">
        <v>0</v>
      </c>
      <c r="V1089" s="15">
        <v>0</v>
      </c>
      <c r="AH1089" s="15">
        <v>0</v>
      </c>
      <c r="AI1089" s="15">
        <v>0</v>
      </c>
      <c r="AU1089" s="15">
        <v>0</v>
      </c>
      <c r="AV1089" s="15">
        <v>0</v>
      </c>
      <c r="AW1089" s="15">
        <f t="shared" si="256"/>
        <v>0</v>
      </c>
    </row>
    <row r="1090" spans="1:49" s="151" customFormat="1" ht="36" customHeight="1" thickTop="1" thickBot="1">
      <c r="A1090" s="147" t="s">
        <v>2079</v>
      </c>
      <c r="B1090" s="5" t="s">
        <v>2080</v>
      </c>
      <c r="C1090" s="5" t="s">
        <v>1335</v>
      </c>
      <c r="D1090" s="450"/>
      <c r="E1090" s="148" t="s">
        <v>1570</v>
      </c>
      <c r="F1090" s="149" t="s">
        <v>1438</v>
      </c>
      <c r="G1090" s="149"/>
      <c r="H1090" s="149" t="s">
        <v>2332</v>
      </c>
      <c r="I1090" s="5" t="s">
        <v>856</v>
      </c>
      <c r="J1090" s="364" t="s">
        <v>2891</v>
      </c>
      <c r="K1090" s="364" t="s">
        <v>2879</v>
      </c>
      <c r="L1090" s="364" t="s">
        <v>2880</v>
      </c>
      <c r="M1090" s="364" t="s">
        <v>2881</v>
      </c>
      <c r="N1090" s="364" t="s">
        <v>2882</v>
      </c>
      <c r="O1090" s="364" t="s">
        <v>2883</v>
      </c>
      <c r="P1090" s="364" t="s">
        <v>2884</v>
      </c>
      <c r="Q1090" s="364" t="s">
        <v>2885</v>
      </c>
      <c r="R1090" s="364" t="s">
        <v>2886</v>
      </c>
      <c r="S1090" s="364" t="s">
        <v>2887</v>
      </c>
      <c r="T1090" s="364" t="s">
        <v>2888</v>
      </c>
      <c r="U1090" s="364" t="s">
        <v>2889</v>
      </c>
      <c r="V1090" s="364" t="s">
        <v>2890</v>
      </c>
      <c r="W1090" s="365" t="s">
        <v>2893</v>
      </c>
      <c r="X1090" s="365" t="s">
        <v>2879</v>
      </c>
      <c r="Y1090" s="365" t="s">
        <v>2880</v>
      </c>
      <c r="Z1090" s="365" t="s">
        <v>2881</v>
      </c>
      <c r="AA1090" s="365" t="s">
        <v>2882</v>
      </c>
      <c r="AB1090" s="365" t="s">
        <v>2883</v>
      </c>
      <c r="AC1090" s="365" t="s">
        <v>2884</v>
      </c>
      <c r="AD1090" s="365" t="s">
        <v>2885</v>
      </c>
      <c r="AE1090" s="365" t="s">
        <v>2886</v>
      </c>
      <c r="AF1090" s="365" t="s">
        <v>2887</v>
      </c>
      <c r="AG1090" s="365" t="s">
        <v>2888</v>
      </c>
      <c r="AH1090" s="365" t="s">
        <v>2889</v>
      </c>
      <c r="AI1090" s="365" t="s">
        <v>2890</v>
      </c>
      <c r="AJ1090" s="366" t="s">
        <v>2892</v>
      </c>
      <c r="AK1090" s="366" t="s">
        <v>2879</v>
      </c>
      <c r="AL1090" s="366" t="s">
        <v>2880</v>
      </c>
      <c r="AM1090" s="366" t="s">
        <v>2881</v>
      </c>
      <c r="AN1090" s="366" t="s">
        <v>2882</v>
      </c>
      <c r="AO1090" s="366" t="s">
        <v>2883</v>
      </c>
      <c r="AP1090" s="366" t="s">
        <v>2884</v>
      </c>
      <c r="AQ1090" s="366" t="s">
        <v>2885</v>
      </c>
      <c r="AR1090" s="366" t="s">
        <v>2886</v>
      </c>
      <c r="AS1090" s="366" t="s">
        <v>2887</v>
      </c>
      <c r="AT1090" s="366" t="s">
        <v>2888</v>
      </c>
      <c r="AU1090" s="366" t="s">
        <v>2889</v>
      </c>
      <c r="AV1090" s="366" t="s">
        <v>2890</v>
      </c>
      <c r="AW1090" s="368" t="s">
        <v>2895</v>
      </c>
    </row>
    <row r="1091" spans="1:49">
      <c r="A1091" s="33"/>
      <c r="B1091" s="34"/>
      <c r="C1091" s="34"/>
      <c r="D1091" s="34"/>
      <c r="E1091" s="35"/>
      <c r="F1091" s="36"/>
      <c r="G1091" s="36"/>
      <c r="H1091" s="36"/>
      <c r="I1091" s="34"/>
      <c r="J1091" s="202" t="s">
        <v>1224</v>
      </c>
      <c r="K1091" s="202">
        <v>1</v>
      </c>
      <c r="L1091" s="202">
        <v>2</v>
      </c>
      <c r="M1091" s="202">
        <v>3</v>
      </c>
      <c r="N1091" s="202">
        <v>4</v>
      </c>
      <c r="O1091" s="202">
        <v>5</v>
      </c>
      <c r="P1091" s="202">
        <v>6</v>
      </c>
      <c r="Q1091" s="202">
        <v>7</v>
      </c>
      <c r="R1091" s="202">
        <v>8</v>
      </c>
      <c r="S1091" s="202">
        <v>9</v>
      </c>
      <c r="T1091" s="202">
        <v>10</v>
      </c>
      <c r="U1091" s="202">
        <v>13</v>
      </c>
      <c r="V1091" s="202">
        <v>14</v>
      </c>
      <c r="W1091" s="202" t="s">
        <v>1224</v>
      </c>
      <c r="X1091" s="202">
        <v>1</v>
      </c>
      <c r="Y1091" s="202">
        <v>2</v>
      </c>
      <c r="Z1091" s="202">
        <v>3</v>
      </c>
      <c r="AA1091" s="202">
        <v>4</v>
      </c>
      <c r="AB1091" s="202">
        <v>5</v>
      </c>
      <c r="AC1091" s="202">
        <v>6</v>
      </c>
      <c r="AD1091" s="202">
        <v>7</v>
      </c>
      <c r="AE1091" s="202">
        <v>8</v>
      </c>
      <c r="AF1091" s="202">
        <v>9</v>
      </c>
      <c r="AG1091" s="202">
        <v>10</v>
      </c>
      <c r="AH1091" s="202">
        <v>13</v>
      </c>
      <c r="AI1091" s="202">
        <v>14</v>
      </c>
      <c r="AJ1091" s="202" t="s">
        <v>1224</v>
      </c>
      <c r="AK1091" s="202">
        <v>1</v>
      </c>
      <c r="AL1091" s="202">
        <v>2</v>
      </c>
      <c r="AM1091" s="202">
        <v>3</v>
      </c>
      <c r="AN1091" s="202">
        <v>4</v>
      </c>
      <c r="AO1091" s="202">
        <v>5</v>
      </c>
      <c r="AP1091" s="202">
        <v>6</v>
      </c>
      <c r="AQ1091" s="202">
        <v>7</v>
      </c>
      <c r="AR1091" s="202">
        <v>8</v>
      </c>
      <c r="AS1091" s="202">
        <v>9</v>
      </c>
      <c r="AT1091" s="202">
        <v>10</v>
      </c>
      <c r="AU1091" s="202">
        <v>13</v>
      </c>
      <c r="AV1091" s="202">
        <v>14</v>
      </c>
      <c r="AW1091" s="202">
        <v>15</v>
      </c>
    </row>
    <row r="1092" spans="1:49">
      <c r="A1092" s="37"/>
      <c r="B1092" s="38"/>
      <c r="C1092" s="38"/>
      <c r="D1092" s="38"/>
      <c r="E1092" s="60"/>
      <c r="F1092" s="61"/>
      <c r="G1092" s="61"/>
      <c r="H1092" s="61"/>
      <c r="I1092" s="38"/>
      <c r="J1092" s="62"/>
      <c r="K1092" s="62"/>
      <c r="L1092" s="62"/>
      <c r="M1092" s="62"/>
      <c r="N1092" s="62"/>
      <c r="O1092" s="62"/>
      <c r="P1092" s="62"/>
      <c r="Q1092" s="62"/>
      <c r="R1092" s="62"/>
      <c r="S1092" s="62"/>
      <c r="T1092" s="62"/>
      <c r="U1092" s="62"/>
      <c r="V1092" s="62"/>
      <c r="W1092" s="62"/>
      <c r="X1092" s="62"/>
      <c r="Y1092" s="62"/>
      <c r="Z1092" s="62"/>
      <c r="AA1092" s="62"/>
      <c r="AB1092" s="62"/>
      <c r="AC1092" s="62"/>
      <c r="AD1092" s="62"/>
      <c r="AE1092" s="62"/>
      <c r="AF1092" s="62"/>
      <c r="AG1092" s="62"/>
      <c r="AH1092" s="62"/>
      <c r="AI1092" s="62"/>
      <c r="AJ1092" s="62"/>
      <c r="AK1092" s="62"/>
      <c r="AL1092" s="62"/>
      <c r="AM1092" s="62"/>
      <c r="AN1092" s="62"/>
      <c r="AO1092" s="62"/>
      <c r="AP1092" s="62"/>
      <c r="AQ1092" s="62"/>
      <c r="AR1092" s="62"/>
      <c r="AS1092" s="62"/>
      <c r="AT1092" s="62"/>
      <c r="AU1092" s="62"/>
      <c r="AV1092" s="62"/>
      <c r="AW1092" s="62"/>
    </row>
    <row r="1093" spans="1:49">
      <c r="A1093" s="41" t="s">
        <v>1403</v>
      </c>
      <c r="B1093" s="1" t="s">
        <v>1030</v>
      </c>
      <c r="C1093" s="1" t="s">
        <v>1549</v>
      </c>
      <c r="D1093" s="451"/>
      <c r="E1093" s="531"/>
      <c r="F1093" s="50"/>
      <c r="G1093" s="50"/>
      <c r="H1093" s="50"/>
      <c r="I1093" s="137" t="s">
        <v>952</v>
      </c>
      <c r="J1093" s="158"/>
      <c r="K1093" s="158"/>
      <c r="L1093" s="158"/>
      <c r="M1093" s="158"/>
      <c r="N1093" s="158"/>
      <c r="O1093" s="158"/>
      <c r="P1093" s="158"/>
      <c r="Q1093" s="158"/>
      <c r="R1093" s="158"/>
      <c r="S1093" s="158"/>
      <c r="T1093" s="158"/>
      <c r="U1093" s="158"/>
      <c r="V1093" s="158"/>
      <c r="W1093" s="158"/>
      <c r="X1093" s="158"/>
      <c r="Y1093" s="158"/>
      <c r="Z1093" s="158"/>
      <c r="AA1093" s="158"/>
      <c r="AB1093" s="158"/>
      <c r="AC1093" s="158"/>
      <c r="AD1093" s="158"/>
      <c r="AE1093" s="158"/>
      <c r="AF1093" s="158"/>
      <c r="AG1093" s="158"/>
      <c r="AH1093" s="158"/>
      <c r="AI1093" s="158"/>
      <c r="AJ1093" s="158"/>
      <c r="AK1093" s="158"/>
      <c r="AL1093" s="158"/>
      <c r="AM1093" s="158"/>
      <c r="AN1093" s="158"/>
      <c r="AO1093" s="158"/>
      <c r="AP1093" s="158"/>
      <c r="AQ1093" s="158"/>
      <c r="AR1093" s="158"/>
      <c r="AS1093" s="158"/>
      <c r="AT1093" s="158"/>
      <c r="AU1093" s="158"/>
      <c r="AV1093" s="158"/>
      <c r="AW1093" s="158"/>
    </row>
    <row r="1094" spans="1:49">
      <c r="A1094" s="41"/>
      <c r="B1094" s="1"/>
      <c r="C1094" s="1"/>
      <c r="D1094" s="369"/>
      <c r="E1094" s="531"/>
      <c r="F1094" s="50"/>
      <c r="G1094" s="50"/>
      <c r="H1094" s="50"/>
      <c r="I1094" s="137" t="s">
        <v>1331</v>
      </c>
    </row>
    <row r="1095" spans="1:49">
      <c r="A1095" s="41"/>
      <c r="B1095" s="1"/>
      <c r="C1095" s="1"/>
      <c r="D1095" s="369"/>
      <c r="E1095" s="531"/>
      <c r="F1095" s="50"/>
      <c r="G1095" s="50"/>
      <c r="H1095" s="50"/>
      <c r="I1095" s="41"/>
    </row>
    <row r="1096" spans="1:49">
      <c r="A1096" s="48"/>
      <c r="B1096" s="42"/>
      <c r="C1096" s="42"/>
      <c r="D1096" s="42"/>
      <c r="E1096" s="531"/>
      <c r="F1096" s="50"/>
      <c r="G1096" s="50"/>
      <c r="H1096" s="50"/>
      <c r="I1096" s="49" t="s">
        <v>1559</v>
      </c>
      <c r="J1096" s="12">
        <f>SUM(J1097,J1105,J1107)</f>
        <v>178000</v>
      </c>
      <c r="K1096" s="12">
        <f t="shared" ref="K1096:AT1096" si="275">SUM(K1097,K1105,K1107)</f>
        <v>0</v>
      </c>
      <c r="L1096" s="12">
        <f t="shared" si="275"/>
        <v>10000</v>
      </c>
      <c r="M1096" s="12">
        <f t="shared" si="275"/>
        <v>23000</v>
      </c>
      <c r="N1096" s="12">
        <f t="shared" si="275"/>
        <v>31000</v>
      </c>
      <c r="O1096" s="12">
        <f t="shared" si="275"/>
        <v>77500</v>
      </c>
      <c r="P1096" s="12">
        <f t="shared" si="275"/>
        <v>0</v>
      </c>
      <c r="Q1096" s="12">
        <f t="shared" si="275"/>
        <v>14500</v>
      </c>
      <c r="R1096" s="12">
        <f t="shared" si="275"/>
        <v>10550</v>
      </c>
      <c r="S1096" s="12">
        <f t="shared" si="275"/>
        <v>0</v>
      </c>
      <c r="T1096" s="12">
        <f t="shared" si="275"/>
        <v>11450</v>
      </c>
      <c r="U1096" s="12">
        <v>178000</v>
      </c>
      <c r="V1096" s="12">
        <v>0</v>
      </c>
      <c r="W1096" s="12">
        <f>SUM(W1097,W1105,W1107)</f>
        <v>0</v>
      </c>
      <c r="X1096" s="12">
        <f t="shared" si="275"/>
        <v>0</v>
      </c>
      <c r="Y1096" s="12">
        <f t="shared" si="275"/>
        <v>0</v>
      </c>
      <c r="Z1096" s="12">
        <f t="shared" si="275"/>
        <v>0</v>
      </c>
      <c r="AA1096" s="12">
        <f t="shared" si="275"/>
        <v>0</v>
      </c>
      <c r="AB1096" s="12">
        <f t="shared" si="275"/>
        <v>0</v>
      </c>
      <c r="AC1096" s="12">
        <f t="shared" si="275"/>
        <v>0</v>
      </c>
      <c r="AD1096" s="12">
        <f t="shared" si="275"/>
        <v>0</v>
      </c>
      <c r="AE1096" s="12">
        <f t="shared" si="275"/>
        <v>0</v>
      </c>
      <c r="AF1096" s="12">
        <f t="shared" si="275"/>
        <v>0</v>
      </c>
      <c r="AG1096" s="12">
        <f t="shared" si="275"/>
        <v>0</v>
      </c>
      <c r="AH1096" s="12">
        <v>0</v>
      </c>
      <c r="AI1096" s="12">
        <v>0</v>
      </c>
      <c r="AJ1096" s="12">
        <f>SUM(AJ1097,AJ1105,AJ1107)</f>
        <v>2000</v>
      </c>
      <c r="AK1096" s="12">
        <f t="shared" si="275"/>
        <v>0</v>
      </c>
      <c r="AL1096" s="12">
        <f t="shared" si="275"/>
        <v>0</v>
      </c>
      <c r="AM1096" s="12">
        <f t="shared" si="275"/>
        <v>0</v>
      </c>
      <c r="AN1096" s="12">
        <f t="shared" si="275"/>
        <v>0</v>
      </c>
      <c r="AO1096" s="12">
        <f t="shared" si="275"/>
        <v>0</v>
      </c>
      <c r="AP1096" s="12">
        <f t="shared" si="275"/>
        <v>0</v>
      </c>
      <c r="AQ1096" s="12">
        <f t="shared" si="275"/>
        <v>0</v>
      </c>
      <c r="AR1096" s="12">
        <f t="shared" si="275"/>
        <v>0</v>
      </c>
      <c r="AS1096" s="12">
        <f t="shared" si="275"/>
        <v>0</v>
      </c>
      <c r="AT1096" s="12">
        <f t="shared" si="275"/>
        <v>2000</v>
      </c>
      <c r="AU1096" s="12">
        <v>2000</v>
      </c>
      <c r="AV1096" s="12">
        <v>0</v>
      </c>
      <c r="AW1096" s="12">
        <f t="shared" ref="AW1096:AW1137" si="276">U1096+AH1096+AU1096</f>
        <v>180000</v>
      </c>
    </row>
    <row r="1097" spans="1:49">
      <c r="A1097" s="44" t="s">
        <v>1403</v>
      </c>
      <c r="B1097" s="45" t="s">
        <v>1030</v>
      </c>
      <c r="C1097" s="45" t="s">
        <v>1549</v>
      </c>
      <c r="D1097" s="452" t="s">
        <v>2914</v>
      </c>
      <c r="E1097" s="213" t="s">
        <v>771</v>
      </c>
      <c r="F1097" s="65"/>
      <c r="G1097" s="65"/>
      <c r="H1097" s="65"/>
      <c r="I1097" s="1" t="s">
        <v>1500</v>
      </c>
      <c r="J1097" s="9">
        <f>SUM(J1098:J1099)</f>
        <v>0</v>
      </c>
      <c r="K1097" s="9">
        <f t="shared" ref="K1097:AT1097" si="277">SUM(K1098:K1099)</f>
        <v>0</v>
      </c>
      <c r="L1097" s="9">
        <f t="shared" si="277"/>
        <v>0</v>
      </c>
      <c r="M1097" s="9">
        <f t="shared" si="277"/>
        <v>0</v>
      </c>
      <c r="N1097" s="9">
        <f t="shared" si="277"/>
        <v>0</v>
      </c>
      <c r="O1097" s="9">
        <f t="shared" si="277"/>
        <v>0</v>
      </c>
      <c r="P1097" s="9">
        <f t="shared" si="277"/>
        <v>0</v>
      </c>
      <c r="Q1097" s="9">
        <f t="shared" si="277"/>
        <v>0</v>
      </c>
      <c r="R1097" s="9">
        <f t="shared" si="277"/>
        <v>0</v>
      </c>
      <c r="S1097" s="9">
        <f t="shared" si="277"/>
        <v>0</v>
      </c>
      <c r="T1097" s="9">
        <f t="shared" si="277"/>
        <v>0</v>
      </c>
      <c r="U1097" s="9">
        <v>0</v>
      </c>
      <c r="V1097" s="9">
        <v>0</v>
      </c>
      <c r="W1097" s="9">
        <f>SUM(W1098:W1099)</f>
        <v>0</v>
      </c>
      <c r="X1097" s="9">
        <f t="shared" si="277"/>
        <v>0</v>
      </c>
      <c r="Y1097" s="9">
        <f t="shared" si="277"/>
        <v>0</v>
      </c>
      <c r="Z1097" s="9">
        <f t="shared" si="277"/>
        <v>0</v>
      </c>
      <c r="AA1097" s="9">
        <f t="shared" si="277"/>
        <v>0</v>
      </c>
      <c r="AB1097" s="9">
        <f t="shared" si="277"/>
        <v>0</v>
      </c>
      <c r="AC1097" s="9">
        <f t="shared" si="277"/>
        <v>0</v>
      </c>
      <c r="AD1097" s="9">
        <f t="shared" si="277"/>
        <v>0</v>
      </c>
      <c r="AE1097" s="9">
        <f t="shared" si="277"/>
        <v>0</v>
      </c>
      <c r="AF1097" s="9">
        <f t="shared" si="277"/>
        <v>0</v>
      </c>
      <c r="AG1097" s="9">
        <f t="shared" si="277"/>
        <v>0</v>
      </c>
      <c r="AH1097" s="9">
        <v>0</v>
      </c>
      <c r="AI1097" s="9">
        <v>0</v>
      </c>
      <c r="AJ1097" s="9">
        <f>SUM(AJ1098:AJ1099)</f>
        <v>0</v>
      </c>
      <c r="AK1097" s="9">
        <f t="shared" si="277"/>
        <v>0</v>
      </c>
      <c r="AL1097" s="9">
        <f t="shared" si="277"/>
        <v>0</v>
      </c>
      <c r="AM1097" s="9">
        <f t="shared" si="277"/>
        <v>0</v>
      </c>
      <c r="AN1097" s="9">
        <f t="shared" si="277"/>
        <v>0</v>
      </c>
      <c r="AO1097" s="9">
        <f t="shared" si="277"/>
        <v>0</v>
      </c>
      <c r="AP1097" s="9">
        <f t="shared" si="277"/>
        <v>0</v>
      </c>
      <c r="AQ1097" s="9">
        <f t="shared" si="277"/>
        <v>0</v>
      </c>
      <c r="AR1097" s="9">
        <f t="shared" si="277"/>
        <v>0</v>
      </c>
      <c r="AS1097" s="9">
        <f t="shared" si="277"/>
        <v>0</v>
      </c>
      <c r="AT1097" s="9">
        <f t="shared" si="277"/>
        <v>0</v>
      </c>
      <c r="AU1097" s="9">
        <v>0</v>
      </c>
      <c r="AV1097" s="9">
        <v>0</v>
      </c>
      <c r="AW1097" s="9">
        <f t="shared" si="276"/>
        <v>0</v>
      </c>
    </row>
    <row r="1098" spans="1:49">
      <c r="A1098" s="44" t="s">
        <v>1403</v>
      </c>
      <c r="B1098" s="45" t="s">
        <v>1030</v>
      </c>
      <c r="C1098" s="45" t="s">
        <v>1549</v>
      </c>
      <c r="D1098" s="452" t="s">
        <v>2914</v>
      </c>
      <c r="E1098" s="367" t="s">
        <v>834</v>
      </c>
      <c r="F1098" s="50"/>
      <c r="G1098" s="468" t="s">
        <v>3063</v>
      </c>
      <c r="H1098" s="50" t="s">
        <v>2358</v>
      </c>
      <c r="I1098" s="42" t="s">
        <v>1165</v>
      </c>
      <c r="U1098" s="15">
        <v>0</v>
      </c>
      <c r="V1098" s="15">
        <v>0</v>
      </c>
      <c r="AH1098" s="15">
        <v>0</v>
      </c>
      <c r="AI1098" s="15">
        <v>0</v>
      </c>
      <c r="AU1098" s="15">
        <v>0</v>
      </c>
      <c r="AV1098" s="15">
        <v>0</v>
      </c>
      <c r="AW1098" s="15">
        <f t="shared" si="276"/>
        <v>0</v>
      </c>
    </row>
    <row r="1099" spans="1:49">
      <c r="A1099" s="44" t="s">
        <v>1403</v>
      </c>
      <c r="B1099" s="45" t="s">
        <v>1030</v>
      </c>
      <c r="C1099" s="45" t="s">
        <v>1549</v>
      </c>
      <c r="D1099" s="452" t="s">
        <v>2914</v>
      </c>
      <c r="E1099" s="367" t="s">
        <v>772</v>
      </c>
      <c r="F1099" s="50"/>
      <c r="G1099" s="50"/>
      <c r="H1099" s="50"/>
      <c r="I1099" s="42" t="s">
        <v>1227</v>
      </c>
      <c r="J1099" s="15">
        <f>SUM(J1100:J1104)</f>
        <v>0</v>
      </c>
      <c r="K1099" s="15">
        <f t="shared" ref="K1099:AT1099" si="278">SUM(K1100:K1104)</f>
        <v>0</v>
      </c>
      <c r="L1099" s="15">
        <f t="shared" si="278"/>
        <v>0</v>
      </c>
      <c r="M1099" s="15">
        <f t="shared" si="278"/>
        <v>0</v>
      </c>
      <c r="N1099" s="15">
        <f t="shared" si="278"/>
        <v>0</v>
      </c>
      <c r="O1099" s="15">
        <f t="shared" si="278"/>
        <v>0</v>
      </c>
      <c r="P1099" s="15">
        <f t="shared" si="278"/>
        <v>0</v>
      </c>
      <c r="Q1099" s="15">
        <f t="shared" si="278"/>
        <v>0</v>
      </c>
      <c r="R1099" s="15">
        <f t="shared" si="278"/>
        <v>0</v>
      </c>
      <c r="S1099" s="15">
        <f t="shared" si="278"/>
        <v>0</v>
      </c>
      <c r="T1099" s="15">
        <f t="shared" si="278"/>
        <v>0</v>
      </c>
      <c r="U1099" s="15">
        <v>0</v>
      </c>
      <c r="V1099" s="15">
        <v>0</v>
      </c>
      <c r="W1099" s="15">
        <f>SUM(W1100:W1104)</f>
        <v>0</v>
      </c>
      <c r="X1099" s="15">
        <f t="shared" si="278"/>
        <v>0</v>
      </c>
      <c r="Y1099" s="15">
        <f t="shared" si="278"/>
        <v>0</v>
      </c>
      <c r="Z1099" s="15">
        <f t="shared" si="278"/>
        <v>0</v>
      </c>
      <c r="AA1099" s="15">
        <f t="shared" si="278"/>
        <v>0</v>
      </c>
      <c r="AB1099" s="15">
        <f t="shared" si="278"/>
        <v>0</v>
      </c>
      <c r="AC1099" s="15">
        <f t="shared" si="278"/>
        <v>0</v>
      </c>
      <c r="AD1099" s="15">
        <f t="shared" si="278"/>
        <v>0</v>
      </c>
      <c r="AE1099" s="15">
        <f t="shared" si="278"/>
        <v>0</v>
      </c>
      <c r="AF1099" s="15">
        <f t="shared" si="278"/>
        <v>0</v>
      </c>
      <c r="AG1099" s="15">
        <f t="shared" si="278"/>
        <v>0</v>
      </c>
      <c r="AH1099" s="15">
        <v>0</v>
      </c>
      <c r="AI1099" s="15">
        <v>0</v>
      </c>
      <c r="AJ1099" s="15">
        <f>SUM(AJ1100:AJ1104)</f>
        <v>0</v>
      </c>
      <c r="AK1099" s="15">
        <f t="shared" si="278"/>
        <v>0</v>
      </c>
      <c r="AL1099" s="15">
        <f t="shared" si="278"/>
        <v>0</v>
      </c>
      <c r="AM1099" s="15">
        <f t="shared" si="278"/>
        <v>0</v>
      </c>
      <c r="AN1099" s="15">
        <f t="shared" si="278"/>
        <v>0</v>
      </c>
      <c r="AO1099" s="15">
        <f t="shared" si="278"/>
        <v>0</v>
      </c>
      <c r="AP1099" s="15">
        <f t="shared" si="278"/>
        <v>0</v>
      </c>
      <c r="AQ1099" s="15">
        <f t="shared" si="278"/>
        <v>0</v>
      </c>
      <c r="AR1099" s="15">
        <f t="shared" si="278"/>
        <v>0</v>
      </c>
      <c r="AS1099" s="15">
        <f t="shared" si="278"/>
        <v>0</v>
      </c>
      <c r="AT1099" s="15">
        <f t="shared" si="278"/>
        <v>0</v>
      </c>
      <c r="AU1099" s="15">
        <v>0</v>
      </c>
      <c r="AV1099" s="15">
        <v>0</v>
      </c>
      <c r="AW1099" s="15">
        <f t="shared" si="276"/>
        <v>0</v>
      </c>
    </row>
    <row r="1100" spans="1:49" s="144" customFormat="1">
      <c r="A1100" s="44" t="s">
        <v>1403</v>
      </c>
      <c r="B1100" s="45" t="s">
        <v>1030</v>
      </c>
      <c r="C1100" s="45" t="s">
        <v>1549</v>
      </c>
      <c r="D1100" s="452" t="s">
        <v>2914</v>
      </c>
      <c r="E1100" s="140" t="s">
        <v>850</v>
      </c>
      <c r="F1100" s="141" t="s">
        <v>121</v>
      </c>
      <c r="G1100" s="468" t="s">
        <v>3063</v>
      </c>
      <c r="H1100" s="50" t="s">
        <v>2358</v>
      </c>
      <c r="I1100" s="142" t="s">
        <v>1119</v>
      </c>
      <c r="J1100" s="143"/>
      <c r="K1100" s="143"/>
      <c r="L1100" s="143"/>
      <c r="M1100" s="143"/>
      <c r="N1100" s="143"/>
      <c r="O1100" s="143"/>
      <c r="P1100" s="143"/>
      <c r="Q1100" s="143"/>
      <c r="R1100" s="143"/>
      <c r="S1100" s="143"/>
      <c r="T1100" s="143"/>
      <c r="U1100" s="143">
        <v>0</v>
      </c>
      <c r="V1100" s="143">
        <v>0</v>
      </c>
      <c r="W1100" s="143"/>
      <c r="X1100" s="143"/>
      <c r="Y1100" s="143"/>
      <c r="Z1100" s="143"/>
      <c r="AA1100" s="143"/>
      <c r="AB1100" s="143"/>
      <c r="AC1100" s="143"/>
      <c r="AD1100" s="143"/>
      <c r="AE1100" s="143"/>
      <c r="AF1100" s="143"/>
      <c r="AG1100" s="143"/>
      <c r="AH1100" s="143">
        <v>0</v>
      </c>
      <c r="AI1100" s="143">
        <v>0</v>
      </c>
      <c r="AJ1100" s="143"/>
      <c r="AK1100" s="143"/>
      <c r="AL1100" s="143"/>
      <c r="AM1100" s="143"/>
      <c r="AN1100" s="143"/>
      <c r="AO1100" s="143"/>
      <c r="AP1100" s="143"/>
      <c r="AQ1100" s="143"/>
      <c r="AR1100" s="143"/>
      <c r="AS1100" s="143"/>
      <c r="AT1100" s="143"/>
      <c r="AU1100" s="143">
        <v>0</v>
      </c>
      <c r="AV1100" s="143">
        <v>0</v>
      </c>
      <c r="AW1100" s="143">
        <f t="shared" si="276"/>
        <v>0</v>
      </c>
    </row>
    <row r="1101" spans="1:49" s="144" customFormat="1">
      <c r="A1101" s="44" t="s">
        <v>1403</v>
      </c>
      <c r="B1101" s="45" t="s">
        <v>1030</v>
      </c>
      <c r="C1101" s="45" t="s">
        <v>1549</v>
      </c>
      <c r="D1101" s="452" t="s">
        <v>2914</v>
      </c>
      <c r="E1101" s="140" t="s">
        <v>851</v>
      </c>
      <c r="F1101" s="141" t="s">
        <v>122</v>
      </c>
      <c r="G1101" s="468" t="s">
        <v>3063</v>
      </c>
      <c r="H1101" s="50" t="s">
        <v>2358</v>
      </c>
      <c r="I1101" s="142" t="s">
        <v>1290</v>
      </c>
      <c r="J1101" s="143"/>
      <c r="K1101" s="143"/>
      <c r="L1101" s="143"/>
      <c r="M1101" s="143"/>
      <c r="N1101" s="143"/>
      <c r="O1101" s="143"/>
      <c r="P1101" s="143"/>
      <c r="Q1101" s="143"/>
      <c r="R1101" s="143"/>
      <c r="S1101" s="143"/>
      <c r="T1101" s="143"/>
      <c r="U1101" s="143">
        <v>0</v>
      </c>
      <c r="V1101" s="143">
        <v>0</v>
      </c>
      <c r="W1101" s="143"/>
      <c r="X1101" s="143"/>
      <c r="Y1101" s="143"/>
      <c r="Z1101" s="143"/>
      <c r="AA1101" s="143"/>
      <c r="AB1101" s="143"/>
      <c r="AC1101" s="143"/>
      <c r="AD1101" s="143"/>
      <c r="AE1101" s="143"/>
      <c r="AF1101" s="143"/>
      <c r="AG1101" s="143"/>
      <c r="AH1101" s="143">
        <v>0</v>
      </c>
      <c r="AI1101" s="143">
        <v>0</v>
      </c>
      <c r="AJ1101" s="143"/>
      <c r="AK1101" s="143"/>
      <c r="AL1101" s="143"/>
      <c r="AM1101" s="143"/>
      <c r="AN1101" s="143"/>
      <c r="AO1101" s="143"/>
      <c r="AP1101" s="143"/>
      <c r="AQ1101" s="143"/>
      <c r="AR1101" s="143"/>
      <c r="AS1101" s="143"/>
      <c r="AT1101" s="143"/>
      <c r="AU1101" s="143">
        <v>0</v>
      </c>
      <c r="AV1101" s="143">
        <v>0</v>
      </c>
      <c r="AW1101" s="143">
        <f t="shared" si="276"/>
        <v>0</v>
      </c>
    </row>
    <row r="1102" spans="1:49" s="144" customFormat="1">
      <c r="A1102" s="44" t="s">
        <v>1403</v>
      </c>
      <c r="B1102" s="45" t="s">
        <v>1030</v>
      </c>
      <c r="C1102" s="45" t="s">
        <v>1549</v>
      </c>
      <c r="D1102" s="452" t="s">
        <v>2914</v>
      </c>
      <c r="E1102" s="140" t="s">
        <v>852</v>
      </c>
      <c r="F1102" s="141" t="s">
        <v>123</v>
      </c>
      <c r="G1102" s="468" t="s">
        <v>3063</v>
      </c>
      <c r="H1102" s="50" t="s">
        <v>2358</v>
      </c>
      <c r="I1102" s="142" t="s">
        <v>1733</v>
      </c>
      <c r="J1102" s="143"/>
      <c r="K1102" s="143"/>
      <c r="L1102" s="143"/>
      <c r="M1102" s="143"/>
      <c r="N1102" s="143"/>
      <c r="O1102" s="143"/>
      <c r="P1102" s="143"/>
      <c r="Q1102" s="143"/>
      <c r="R1102" s="143"/>
      <c r="S1102" s="143"/>
      <c r="T1102" s="143"/>
      <c r="U1102" s="143">
        <v>0</v>
      </c>
      <c r="V1102" s="143">
        <v>0</v>
      </c>
      <c r="W1102" s="143"/>
      <c r="X1102" s="143"/>
      <c r="Y1102" s="143"/>
      <c r="Z1102" s="143"/>
      <c r="AA1102" s="143"/>
      <c r="AB1102" s="143"/>
      <c r="AC1102" s="143"/>
      <c r="AD1102" s="143"/>
      <c r="AE1102" s="143"/>
      <c r="AF1102" s="143"/>
      <c r="AG1102" s="143"/>
      <c r="AH1102" s="143">
        <v>0</v>
      </c>
      <c r="AI1102" s="143">
        <v>0</v>
      </c>
      <c r="AJ1102" s="143"/>
      <c r="AK1102" s="143"/>
      <c r="AL1102" s="143"/>
      <c r="AM1102" s="143"/>
      <c r="AN1102" s="143"/>
      <c r="AO1102" s="143"/>
      <c r="AP1102" s="143"/>
      <c r="AQ1102" s="143"/>
      <c r="AR1102" s="143"/>
      <c r="AS1102" s="143"/>
      <c r="AT1102" s="143"/>
      <c r="AU1102" s="143">
        <v>0</v>
      </c>
      <c r="AV1102" s="143">
        <v>0</v>
      </c>
      <c r="AW1102" s="143">
        <f t="shared" si="276"/>
        <v>0</v>
      </c>
    </row>
    <row r="1103" spans="1:49" s="144" customFormat="1">
      <c r="A1103" s="44" t="s">
        <v>1403</v>
      </c>
      <c r="B1103" s="45" t="s">
        <v>1030</v>
      </c>
      <c r="C1103" s="45" t="s">
        <v>1549</v>
      </c>
      <c r="D1103" s="452" t="s">
        <v>2914</v>
      </c>
      <c r="E1103" s="140" t="s">
        <v>853</v>
      </c>
      <c r="F1103" s="141" t="s">
        <v>124</v>
      </c>
      <c r="G1103" s="468" t="s">
        <v>3063</v>
      </c>
      <c r="H1103" s="50" t="s">
        <v>2358</v>
      </c>
      <c r="I1103" s="142" t="s">
        <v>1734</v>
      </c>
      <c r="J1103" s="143"/>
      <c r="K1103" s="143"/>
      <c r="L1103" s="143"/>
      <c r="M1103" s="143"/>
      <c r="N1103" s="143"/>
      <c r="O1103" s="143"/>
      <c r="P1103" s="143"/>
      <c r="Q1103" s="143"/>
      <c r="R1103" s="143"/>
      <c r="S1103" s="143"/>
      <c r="T1103" s="143"/>
      <c r="U1103" s="143">
        <v>0</v>
      </c>
      <c r="V1103" s="143">
        <v>0</v>
      </c>
      <c r="W1103" s="143"/>
      <c r="X1103" s="143"/>
      <c r="Y1103" s="143"/>
      <c r="Z1103" s="143"/>
      <c r="AA1103" s="143"/>
      <c r="AB1103" s="143"/>
      <c r="AC1103" s="143"/>
      <c r="AD1103" s="143"/>
      <c r="AE1103" s="143"/>
      <c r="AF1103" s="143"/>
      <c r="AG1103" s="143"/>
      <c r="AH1103" s="143">
        <v>0</v>
      </c>
      <c r="AI1103" s="143">
        <v>0</v>
      </c>
      <c r="AJ1103" s="143"/>
      <c r="AK1103" s="143"/>
      <c r="AL1103" s="143"/>
      <c r="AM1103" s="143"/>
      <c r="AN1103" s="143"/>
      <c r="AO1103" s="143"/>
      <c r="AP1103" s="143"/>
      <c r="AQ1103" s="143"/>
      <c r="AR1103" s="143"/>
      <c r="AS1103" s="143"/>
      <c r="AT1103" s="143"/>
      <c r="AU1103" s="143">
        <v>0</v>
      </c>
      <c r="AV1103" s="143">
        <v>0</v>
      </c>
      <c r="AW1103" s="143">
        <f t="shared" si="276"/>
        <v>0</v>
      </c>
    </row>
    <row r="1104" spans="1:49" s="144" customFormat="1">
      <c r="A1104" s="44" t="s">
        <v>1403</v>
      </c>
      <c r="B1104" s="45" t="s">
        <v>1030</v>
      </c>
      <c r="C1104" s="45" t="s">
        <v>1549</v>
      </c>
      <c r="D1104" s="452" t="s">
        <v>2914</v>
      </c>
      <c r="E1104" s="140" t="s">
        <v>854</v>
      </c>
      <c r="F1104" s="141" t="s">
        <v>125</v>
      </c>
      <c r="G1104" s="468" t="s">
        <v>3063</v>
      </c>
      <c r="H1104" s="50" t="s">
        <v>2358</v>
      </c>
      <c r="I1104" s="142" t="s">
        <v>1735</v>
      </c>
      <c r="J1104" s="143"/>
      <c r="K1104" s="143"/>
      <c r="L1104" s="143"/>
      <c r="M1104" s="143"/>
      <c r="N1104" s="143"/>
      <c r="O1104" s="143"/>
      <c r="P1104" s="143"/>
      <c r="Q1104" s="143"/>
      <c r="R1104" s="143"/>
      <c r="S1104" s="143"/>
      <c r="T1104" s="143"/>
      <c r="U1104" s="143">
        <v>0</v>
      </c>
      <c r="V1104" s="143">
        <v>0</v>
      </c>
      <c r="W1104" s="143"/>
      <c r="X1104" s="143"/>
      <c r="Y1104" s="143"/>
      <c r="Z1104" s="143"/>
      <c r="AA1104" s="143"/>
      <c r="AB1104" s="143"/>
      <c r="AC1104" s="143"/>
      <c r="AD1104" s="143"/>
      <c r="AE1104" s="143"/>
      <c r="AF1104" s="143"/>
      <c r="AG1104" s="143"/>
      <c r="AH1104" s="143">
        <v>0</v>
      </c>
      <c r="AI1104" s="143">
        <v>0</v>
      </c>
      <c r="AJ1104" s="143"/>
      <c r="AK1104" s="143"/>
      <c r="AL1104" s="143"/>
      <c r="AM1104" s="143"/>
      <c r="AN1104" s="143"/>
      <c r="AO1104" s="143"/>
      <c r="AP1104" s="143"/>
      <c r="AQ1104" s="143"/>
      <c r="AR1104" s="143"/>
      <c r="AS1104" s="143"/>
      <c r="AT1104" s="143"/>
      <c r="AU1104" s="143">
        <v>0</v>
      </c>
      <c r="AV1104" s="143">
        <v>0</v>
      </c>
      <c r="AW1104" s="143">
        <f t="shared" si="276"/>
        <v>0</v>
      </c>
    </row>
    <row r="1105" spans="1:49">
      <c r="A1105" s="44" t="s">
        <v>1403</v>
      </c>
      <c r="B1105" s="45" t="s">
        <v>1030</v>
      </c>
      <c r="C1105" s="45" t="s">
        <v>1549</v>
      </c>
      <c r="D1105" s="452" t="s">
        <v>2914</v>
      </c>
      <c r="E1105" s="213" t="s">
        <v>773</v>
      </c>
      <c r="F1105" s="65"/>
      <c r="G1105" s="65"/>
      <c r="H1105" s="65"/>
      <c r="I1105" s="1" t="s">
        <v>1362</v>
      </c>
      <c r="J1105" s="9">
        <f>SUM(J1106)</f>
        <v>0</v>
      </c>
      <c r="K1105" s="9">
        <f t="shared" ref="K1105:AT1105" si="279">SUM(K1106)</f>
        <v>0</v>
      </c>
      <c r="L1105" s="9">
        <f t="shared" si="279"/>
        <v>0</v>
      </c>
      <c r="M1105" s="9">
        <f t="shared" si="279"/>
        <v>0</v>
      </c>
      <c r="N1105" s="9">
        <f t="shared" si="279"/>
        <v>0</v>
      </c>
      <c r="O1105" s="9">
        <f t="shared" si="279"/>
        <v>0</v>
      </c>
      <c r="P1105" s="9">
        <f t="shared" si="279"/>
        <v>0</v>
      </c>
      <c r="Q1105" s="9">
        <f t="shared" si="279"/>
        <v>0</v>
      </c>
      <c r="R1105" s="9">
        <f t="shared" si="279"/>
        <v>0</v>
      </c>
      <c r="S1105" s="9">
        <f t="shared" si="279"/>
        <v>0</v>
      </c>
      <c r="T1105" s="9">
        <f t="shared" si="279"/>
        <v>0</v>
      </c>
      <c r="U1105" s="9">
        <v>0</v>
      </c>
      <c r="V1105" s="9">
        <v>0</v>
      </c>
      <c r="W1105" s="9">
        <f>SUM(W1106)</f>
        <v>0</v>
      </c>
      <c r="X1105" s="9">
        <f t="shared" si="279"/>
        <v>0</v>
      </c>
      <c r="Y1105" s="9">
        <f t="shared" si="279"/>
        <v>0</v>
      </c>
      <c r="Z1105" s="9">
        <f t="shared" si="279"/>
        <v>0</v>
      </c>
      <c r="AA1105" s="9">
        <f t="shared" si="279"/>
        <v>0</v>
      </c>
      <c r="AB1105" s="9">
        <f t="shared" si="279"/>
        <v>0</v>
      </c>
      <c r="AC1105" s="9">
        <f t="shared" si="279"/>
        <v>0</v>
      </c>
      <c r="AD1105" s="9">
        <f t="shared" si="279"/>
        <v>0</v>
      </c>
      <c r="AE1105" s="9">
        <f t="shared" si="279"/>
        <v>0</v>
      </c>
      <c r="AF1105" s="9">
        <f t="shared" si="279"/>
        <v>0</v>
      </c>
      <c r="AG1105" s="9">
        <f t="shared" si="279"/>
        <v>0</v>
      </c>
      <c r="AH1105" s="9">
        <v>0</v>
      </c>
      <c r="AI1105" s="9">
        <v>0</v>
      </c>
      <c r="AJ1105" s="9">
        <f>SUM(AJ1106)</f>
        <v>0</v>
      </c>
      <c r="AK1105" s="9">
        <f t="shared" si="279"/>
        <v>0</v>
      </c>
      <c r="AL1105" s="9">
        <f t="shared" si="279"/>
        <v>0</v>
      </c>
      <c r="AM1105" s="9">
        <f t="shared" si="279"/>
        <v>0</v>
      </c>
      <c r="AN1105" s="9">
        <f t="shared" si="279"/>
        <v>0</v>
      </c>
      <c r="AO1105" s="9">
        <f t="shared" si="279"/>
        <v>0</v>
      </c>
      <c r="AP1105" s="9">
        <f t="shared" si="279"/>
        <v>0</v>
      </c>
      <c r="AQ1105" s="9">
        <f t="shared" si="279"/>
        <v>0</v>
      </c>
      <c r="AR1105" s="9">
        <f t="shared" si="279"/>
        <v>0</v>
      </c>
      <c r="AS1105" s="9">
        <f t="shared" si="279"/>
        <v>0</v>
      </c>
      <c r="AT1105" s="9">
        <f t="shared" si="279"/>
        <v>0</v>
      </c>
      <c r="AU1105" s="9">
        <v>0</v>
      </c>
      <c r="AV1105" s="9">
        <v>0</v>
      </c>
      <c r="AW1105" s="9">
        <f t="shared" si="276"/>
        <v>0</v>
      </c>
    </row>
    <row r="1106" spans="1:49">
      <c r="A1106" s="44" t="s">
        <v>1403</v>
      </c>
      <c r="B1106" s="45" t="s">
        <v>1030</v>
      </c>
      <c r="C1106" s="45" t="s">
        <v>1549</v>
      </c>
      <c r="D1106" s="452" t="s">
        <v>2914</v>
      </c>
      <c r="E1106" s="367" t="s">
        <v>785</v>
      </c>
      <c r="F1106" s="50"/>
      <c r="G1106" s="468" t="s">
        <v>3063</v>
      </c>
      <c r="H1106" s="50" t="s">
        <v>2358</v>
      </c>
      <c r="I1106" s="42" t="s">
        <v>1363</v>
      </c>
      <c r="U1106" s="15">
        <v>0</v>
      </c>
      <c r="V1106" s="15">
        <v>0</v>
      </c>
      <c r="AH1106" s="15">
        <v>0</v>
      </c>
      <c r="AI1106" s="15">
        <v>0</v>
      </c>
      <c r="AU1106" s="15">
        <v>0</v>
      </c>
      <c r="AV1106" s="15">
        <v>0</v>
      </c>
      <c r="AW1106" s="15">
        <f t="shared" si="276"/>
        <v>0</v>
      </c>
    </row>
    <row r="1107" spans="1:49">
      <c r="A1107" s="44" t="s">
        <v>1403</v>
      </c>
      <c r="B1107" s="45" t="s">
        <v>1030</v>
      </c>
      <c r="C1107" s="45" t="s">
        <v>1549</v>
      </c>
      <c r="D1107" s="452" t="s">
        <v>2914</v>
      </c>
      <c r="E1107" s="213" t="s">
        <v>1364</v>
      </c>
      <c r="F1107" s="65"/>
      <c r="G1107" s="65"/>
      <c r="H1107" s="65"/>
      <c r="I1107" s="1" t="s">
        <v>2104</v>
      </c>
      <c r="J1107" s="9">
        <f>SUM(J1108:J1110,J1114,J1117:J1119,J1123:J1124)</f>
        <v>178000</v>
      </c>
      <c r="K1107" s="9">
        <f t="shared" ref="K1107:AT1107" si="280">SUM(K1108:K1110,K1114,K1117:K1119,K1123:K1124)</f>
        <v>0</v>
      </c>
      <c r="L1107" s="9">
        <f t="shared" si="280"/>
        <v>10000</v>
      </c>
      <c r="M1107" s="9">
        <f t="shared" si="280"/>
        <v>23000</v>
      </c>
      <c r="N1107" s="9">
        <f t="shared" si="280"/>
        <v>31000</v>
      </c>
      <c r="O1107" s="9">
        <f t="shared" si="280"/>
        <v>77500</v>
      </c>
      <c r="P1107" s="9">
        <f t="shared" si="280"/>
        <v>0</v>
      </c>
      <c r="Q1107" s="9">
        <f t="shared" si="280"/>
        <v>14500</v>
      </c>
      <c r="R1107" s="9">
        <f t="shared" si="280"/>
        <v>10550</v>
      </c>
      <c r="S1107" s="9">
        <f t="shared" si="280"/>
        <v>0</v>
      </c>
      <c r="T1107" s="9">
        <f t="shared" si="280"/>
        <v>11450</v>
      </c>
      <c r="U1107" s="9">
        <v>178000</v>
      </c>
      <c r="V1107" s="9">
        <v>0</v>
      </c>
      <c r="W1107" s="9">
        <f>SUM(W1108:W1110,W1114,W1117:W1119,W1123:W1124)</f>
        <v>0</v>
      </c>
      <c r="X1107" s="9">
        <f t="shared" si="280"/>
        <v>0</v>
      </c>
      <c r="Y1107" s="9">
        <f t="shared" si="280"/>
        <v>0</v>
      </c>
      <c r="Z1107" s="9">
        <f t="shared" si="280"/>
        <v>0</v>
      </c>
      <c r="AA1107" s="9">
        <f t="shared" si="280"/>
        <v>0</v>
      </c>
      <c r="AB1107" s="9">
        <f t="shared" si="280"/>
        <v>0</v>
      </c>
      <c r="AC1107" s="9">
        <f t="shared" si="280"/>
        <v>0</v>
      </c>
      <c r="AD1107" s="9">
        <f t="shared" si="280"/>
        <v>0</v>
      </c>
      <c r="AE1107" s="9">
        <f t="shared" si="280"/>
        <v>0</v>
      </c>
      <c r="AF1107" s="9">
        <f t="shared" si="280"/>
        <v>0</v>
      </c>
      <c r="AG1107" s="9">
        <f t="shared" si="280"/>
        <v>0</v>
      </c>
      <c r="AH1107" s="9">
        <v>0</v>
      </c>
      <c r="AI1107" s="9">
        <v>0</v>
      </c>
      <c r="AJ1107" s="9">
        <f>SUM(AJ1108:AJ1110,AJ1114,AJ1117:AJ1119,AJ1123:AJ1124)</f>
        <v>2000</v>
      </c>
      <c r="AK1107" s="9">
        <f t="shared" si="280"/>
        <v>0</v>
      </c>
      <c r="AL1107" s="9">
        <f t="shared" si="280"/>
        <v>0</v>
      </c>
      <c r="AM1107" s="9">
        <f t="shared" si="280"/>
        <v>0</v>
      </c>
      <c r="AN1107" s="9">
        <f t="shared" si="280"/>
        <v>0</v>
      </c>
      <c r="AO1107" s="9">
        <f t="shared" si="280"/>
        <v>0</v>
      </c>
      <c r="AP1107" s="9">
        <f t="shared" si="280"/>
        <v>0</v>
      </c>
      <c r="AQ1107" s="9">
        <f t="shared" si="280"/>
        <v>0</v>
      </c>
      <c r="AR1107" s="9">
        <f t="shared" si="280"/>
        <v>0</v>
      </c>
      <c r="AS1107" s="9">
        <f t="shared" si="280"/>
        <v>0</v>
      </c>
      <c r="AT1107" s="9">
        <f t="shared" si="280"/>
        <v>2000</v>
      </c>
      <c r="AU1107" s="9">
        <v>2000</v>
      </c>
      <c r="AV1107" s="9">
        <v>0</v>
      </c>
      <c r="AW1107" s="9">
        <f t="shared" si="276"/>
        <v>180000</v>
      </c>
    </row>
    <row r="1108" spans="1:49">
      <c r="A1108" s="44" t="s">
        <v>1403</v>
      </c>
      <c r="B1108" s="45" t="s">
        <v>1030</v>
      </c>
      <c r="C1108" s="45" t="s">
        <v>1549</v>
      </c>
      <c r="D1108" s="452" t="s">
        <v>2914</v>
      </c>
      <c r="E1108" s="367" t="s">
        <v>786</v>
      </c>
      <c r="F1108" s="50"/>
      <c r="G1108" s="468" t="s">
        <v>3063</v>
      </c>
      <c r="H1108" s="50" t="s">
        <v>2358</v>
      </c>
      <c r="I1108" s="42" t="s">
        <v>1191</v>
      </c>
      <c r="U1108" s="15">
        <v>0</v>
      </c>
      <c r="V1108" s="15">
        <v>0</v>
      </c>
      <c r="AH1108" s="15">
        <v>0</v>
      </c>
      <c r="AI1108" s="15">
        <v>0</v>
      </c>
      <c r="AU1108" s="15">
        <v>0</v>
      </c>
      <c r="AV1108" s="15">
        <v>0</v>
      </c>
      <c r="AW1108" s="15">
        <f t="shared" si="276"/>
        <v>0</v>
      </c>
    </row>
    <row r="1109" spans="1:49">
      <c r="A1109" s="44" t="s">
        <v>1403</v>
      </c>
      <c r="B1109" s="45" t="s">
        <v>1030</v>
      </c>
      <c r="C1109" s="45" t="s">
        <v>1549</v>
      </c>
      <c r="D1109" s="452" t="s">
        <v>2914</v>
      </c>
      <c r="E1109" s="367" t="s">
        <v>1528</v>
      </c>
      <c r="F1109" s="50"/>
      <c r="G1109" s="468" t="s">
        <v>3063</v>
      </c>
      <c r="H1109" s="50" t="s">
        <v>2358</v>
      </c>
      <c r="I1109" s="42" t="s">
        <v>2227</v>
      </c>
      <c r="J1109" s="15">
        <v>12000</v>
      </c>
      <c r="N1109" s="15">
        <v>5000</v>
      </c>
      <c r="O1109" s="15">
        <v>5000</v>
      </c>
      <c r="R1109" s="15">
        <v>2000</v>
      </c>
      <c r="U1109" s="15">
        <v>12000</v>
      </c>
      <c r="V1109" s="15">
        <v>0</v>
      </c>
      <c r="AH1109" s="15">
        <v>0</v>
      </c>
      <c r="AI1109" s="15">
        <v>0</v>
      </c>
      <c r="AU1109" s="15">
        <v>0</v>
      </c>
      <c r="AV1109" s="15">
        <v>0</v>
      </c>
      <c r="AW1109" s="15">
        <f t="shared" si="276"/>
        <v>12000</v>
      </c>
    </row>
    <row r="1110" spans="1:49">
      <c r="A1110" s="44" t="s">
        <v>1403</v>
      </c>
      <c r="B1110" s="45" t="s">
        <v>1030</v>
      </c>
      <c r="C1110" s="45" t="s">
        <v>1549</v>
      </c>
      <c r="D1110" s="452" t="s">
        <v>2914</v>
      </c>
      <c r="E1110" s="367" t="s">
        <v>1679</v>
      </c>
      <c r="F1110" s="50" t="s">
        <v>2894</v>
      </c>
      <c r="G1110" s="468" t="s">
        <v>3063</v>
      </c>
      <c r="H1110" s="50" t="s">
        <v>2358</v>
      </c>
      <c r="I1110" s="42" t="s">
        <v>1048</v>
      </c>
      <c r="J1110" s="15">
        <f>SUM(J1111:J1113)</f>
        <v>4000</v>
      </c>
      <c r="K1110" s="15">
        <f t="shared" ref="K1110:AT1110" si="281">SUM(K1111:K1113)</f>
        <v>0</v>
      </c>
      <c r="L1110" s="15">
        <f t="shared" si="281"/>
        <v>0</v>
      </c>
      <c r="M1110" s="15">
        <f t="shared" si="281"/>
        <v>0</v>
      </c>
      <c r="N1110" s="15">
        <f t="shared" si="281"/>
        <v>2000</v>
      </c>
      <c r="O1110" s="15">
        <f t="shared" si="281"/>
        <v>2000</v>
      </c>
      <c r="P1110" s="15">
        <f t="shared" si="281"/>
        <v>0</v>
      </c>
      <c r="Q1110" s="15">
        <f t="shared" si="281"/>
        <v>0</v>
      </c>
      <c r="R1110" s="15">
        <f t="shared" si="281"/>
        <v>0</v>
      </c>
      <c r="S1110" s="15">
        <f t="shared" si="281"/>
        <v>0</v>
      </c>
      <c r="T1110" s="15">
        <f t="shared" si="281"/>
        <v>0</v>
      </c>
      <c r="U1110" s="15">
        <v>4000</v>
      </c>
      <c r="V1110" s="15">
        <v>0</v>
      </c>
      <c r="W1110" s="15">
        <f>SUM(W1111:W1113)</f>
        <v>0</v>
      </c>
      <c r="X1110" s="15">
        <f t="shared" si="281"/>
        <v>0</v>
      </c>
      <c r="Y1110" s="15">
        <f t="shared" si="281"/>
        <v>0</v>
      </c>
      <c r="Z1110" s="15">
        <f t="shared" si="281"/>
        <v>0</v>
      </c>
      <c r="AA1110" s="15">
        <f t="shared" si="281"/>
        <v>0</v>
      </c>
      <c r="AB1110" s="15">
        <f t="shared" si="281"/>
        <v>0</v>
      </c>
      <c r="AC1110" s="15">
        <f t="shared" si="281"/>
        <v>0</v>
      </c>
      <c r="AD1110" s="15">
        <f t="shared" si="281"/>
        <v>0</v>
      </c>
      <c r="AE1110" s="15">
        <f t="shared" si="281"/>
        <v>0</v>
      </c>
      <c r="AF1110" s="15">
        <f t="shared" si="281"/>
        <v>0</v>
      </c>
      <c r="AG1110" s="15">
        <f t="shared" si="281"/>
        <v>0</v>
      </c>
      <c r="AH1110" s="15">
        <v>0</v>
      </c>
      <c r="AI1110" s="15">
        <v>0</v>
      </c>
      <c r="AJ1110" s="15">
        <f>SUM(AJ1111:AJ1113)</f>
        <v>0</v>
      </c>
      <c r="AK1110" s="15">
        <f t="shared" si="281"/>
        <v>0</v>
      </c>
      <c r="AL1110" s="15">
        <f t="shared" si="281"/>
        <v>0</v>
      </c>
      <c r="AM1110" s="15">
        <f t="shared" si="281"/>
        <v>0</v>
      </c>
      <c r="AN1110" s="15">
        <f t="shared" si="281"/>
        <v>0</v>
      </c>
      <c r="AO1110" s="15">
        <f t="shared" si="281"/>
        <v>0</v>
      </c>
      <c r="AP1110" s="15">
        <f t="shared" si="281"/>
        <v>0</v>
      </c>
      <c r="AQ1110" s="15">
        <f t="shared" si="281"/>
        <v>0</v>
      </c>
      <c r="AR1110" s="15">
        <f t="shared" si="281"/>
        <v>0</v>
      </c>
      <c r="AS1110" s="15">
        <f t="shared" si="281"/>
        <v>0</v>
      </c>
      <c r="AT1110" s="15">
        <f t="shared" si="281"/>
        <v>0</v>
      </c>
      <c r="AU1110" s="15">
        <v>0</v>
      </c>
      <c r="AV1110" s="15">
        <v>0</v>
      </c>
      <c r="AW1110" s="15">
        <f t="shared" si="276"/>
        <v>4000</v>
      </c>
    </row>
    <row r="1111" spans="1:49">
      <c r="A1111" s="44" t="s">
        <v>1403</v>
      </c>
      <c r="B1111" s="45" t="s">
        <v>1030</v>
      </c>
      <c r="C1111" s="45" t="s">
        <v>1549</v>
      </c>
      <c r="D1111" s="452" t="s">
        <v>2914</v>
      </c>
      <c r="E1111" s="367" t="s">
        <v>1679</v>
      </c>
      <c r="F1111" s="50" t="s">
        <v>1230</v>
      </c>
      <c r="G1111" s="468" t="s">
        <v>3063</v>
      </c>
      <c r="H1111" s="50" t="s">
        <v>2358</v>
      </c>
      <c r="I1111" s="42" t="s">
        <v>2310</v>
      </c>
      <c r="J1111" s="15">
        <v>4000</v>
      </c>
      <c r="N1111" s="15">
        <v>2000</v>
      </c>
      <c r="O1111" s="15">
        <v>2000</v>
      </c>
      <c r="U1111" s="15">
        <v>4000</v>
      </c>
      <c r="V1111" s="15">
        <v>0</v>
      </c>
      <c r="AH1111" s="15">
        <v>0</v>
      </c>
      <c r="AI1111" s="15">
        <v>0</v>
      </c>
      <c r="AU1111" s="15">
        <v>0</v>
      </c>
      <c r="AV1111" s="15">
        <v>0</v>
      </c>
      <c r="AW1111" s="15">
        <f t="shared" si="276"/>
        <v>4000</v>
      </c>
    </row>
    <row r="1112" spans="1:49">
      <c r="A1112" s="44" t="s">
        <v>1403</v>
      </c>
      <c r="B1112" s="45" t="s">
        <v>1030</v>
      </c>
      <c r="C1112" s="45" t="s">
        <v>1549</v>
      </c>
      <c r="D1112" s="452" t="s">
        <v>2914</v>
      </c>
      <c r="E1112" s="367" t="s">
        <v>1679</v>
      </c>
      <c r="F1112" s="50" t="s">
        <v>1231</v>
      </c>
      <c r="G1112" s="468" t="s">
        <v>3063</v>
      </c>
      <c r="H1112" s="50" t="s">
        <v>2358</v>
      </c>
      <c r="I1112" s="42" t="s">
        <v>756</v>
      </c>
      <c r="U1112" s="15">
        <v>0</v>
      </c>
      <c r="V1112" s="15">
        <v>0</v>
      </c>
      <c r="AH1112" s="15">
        <v>0</v>
      </c>
      <c r="AI1112" s="15">
        <v>0</v>
      </c>
      <c r="AU1112" s="15">
        <v>0</v>
      </c>
      <c r="AV1112" s="15">
        <v>0</v>
      </c>
      <c r="AW1112" s="15">
        <f t="shared" si="276"/>
        <v>0</v>
      </c>
    </row>
    <row r="1113" spans="1:49">
      <c r="A1113" s="44" t="s">
        <v>1403</v>
      </c>
      <c r="B1113" s="45" t="s">
        <v>1030</v>
      </c>
      <c r="C1113" s="45" t="s">
        <v>1549</v>
      </c>
      <c r="D1113" s="452" t="s">
        <v>2914</v>
      </c>
      <c r="E1113" s="367" t="s">
        <v>1679</v>
      </c>
      <c r="F1113" s="50" t="s">
        <v>1232</v>
      </c>
      <c r="G1113" s="468" t="s">
        <v>3063</v>
      </c>
      <c r="H1113" s="50" t="s">
        <v>2358</v>
      </c>
      <c r="I1113" s="42" t="s">
        <v>757</v>
      </c>
      <c r="U1113" s="15">
        <v>0</v>
      </c>
      <c r="V1113" s="15">
        <v>0</v>
      </c>
      <c r="AH1113" s="15">
        <v>0</v>
      </c>
      <c r="AI1113" s="15">
        <v>0</v>
      </c>
      <c r="AU1113" s="15">
        <v>0</v>
      </c>
      <c r="AV1113" s="15">
        <v>0</v>
      </c>
      <c r="AW1113" s="15">
        <f t="shared" si="276"/>
        <v>0</v>
      </c>
    </row>
    <row r="1114" spans="1:49">
      <c r="A1114" s="44" t="s">
        <v>1403</v>
      </c>
      <c r="B1114" s="45" t="s">
        <v>1030</v>
      </c>
      <c r="C1114" s="45" t="s">
        <v>1549</v>
      </c>
      <c r="D1114" s="452" t="s">
        <v>2914</v>
      </c>
      <c r="E1114" s="367" t="s">
        <v>787</v>
      </c>
      <c r="F1114" s="50" t="s">
        <v>2894</v>
      </c>
      <c r="G1114" s="468" t="s">
        <v>3063</v>
      </c>
      <c r="H1114" s="50" t="s">
        <v>2358</v>
      </c>
      <c r="I1114" s="42" t="s">
        <v>2078</v>
      </c>
      <c r="J1114" s="15">
        <f>SUM(J1115:J1116)</f>
        <v>20000</v>
      </c>
      <c r="K1114" s="15">
        <f t="shared" ref="K1114:AT1114" si="282">SUM(K1115:K1116)</f>
        <v>0</v>
      </c>
      <c r="L1114" s="15">
        <f t="shared" si="282"/>
        <v>0</v>
      </c>
      <c r="M1114" s="15">
        <f t="shared" si="282"/>
        <v>5000</v>
      </c>
      <c r="N1114" s="15">
        <f t="shared" si="282"/>
        <v>0</v>
      </c>
      <c r="O1114" s="15">
        <f t="shared" si="282"/>
        <v>8000</v>
      </c>
      <c r="P1114" s="15">
        <f t="shared" si="282"/>
        <v>0</v>
      </c>
      <c r="Q1114" s="15">
        <f t="shared" si="282"/>
        <v>0</v>
      </c>
      <c r="R1114" s="15">
        <f t="shared" si="282"/>
        <v>7000</v>
      </c>
      <c r="S1114" s="15">
        <f t="shared" si="282"/>
        <v>0</v>
      </c>
      <c r="T1114" s="15">
        <f t="shared" si="282"/>
        <v>0</v>
      </c>
      <c r="U1114" s="15">
        <v>20000</v>
      </c>
      <c r="V1114" s="15">
        <v>0</v>
      </c>
      <c r="W1114" s="15">
        <f>SUM(W1115:W1116)</f>
        <v>0</v>
      </c>
      <c r="X1114" s="15">
        <f t="shared" si="282"/>
        <v>0</v>
      </c>
      <c r="Y1114" s="15">
        <f t="shared" si="282"/>
        <v>0</v>
      </c>
      <c r="Z1114" s="15">
        <f t="shared" si="282"/>
        <v>0</v>
      </c>
      <c r="AA1114" s="15">
        <f t="shared" si="282"/>
        <v>0</v>
      </c>
      <c r="AB1114" s="15">
        <f t="shared" si="282"/>
        <v>0</v>
      </c>
      <c r="AC1114" s="15">
        <f t="shared" si="282"/>
        <v>0</v>
      </c>
      <c r="AD1114" s="15">
        <f t="shared" si="282"/>
        <v>0</v>
      </c>
      <c r="AE1114" s="15">
        <f t="shared" si="282"/>
        <v>0</v>
      </c>
      <c r="AF1114" s="15">
        <f t="shared" si="282"/>
        <v>0</v>
      </c>
      <c r="AG1114" s="15">
        <f t="shared" si="282"/>
        <v>0</v>
      </c>
      <c r="AH1114" s="15">
        <v>0</v>
      </c>
      <c r="AI1114" s="15">
        <v>0</v>
      </c>
      <c r="AJ1114" s="15">
        <f>SUM(AJ1115:AJ1116)</f>
        <v>0</v>
      </c>
      <c r="AK1114" s="15">
        <f t="shared" si="282"/>
        <v>0</v>
      </c>
      <c r="AL1114" s="15">
        <f t="shared" si="282"/>
        <v>0</v>
      </c>
      <c r="AM1114" s="15">
        <f t="shared" si="282"/>
        <v>0</v>
      </c>
      <c r="AN1114" s="15">
        <f t="shared" si="282"/>
        <v>0</v>
      </c>
      <c r="AO1114" s="15">
        <f t="shared" si="282"/>
        <v>0</v>
      </c>
      <c r="AP1114" s="15">
        <f t="shared" si="282"/>
        <v>0</v>
      </c>
      <c r="AQ1114" s="15">
        <f t="shared" si="282"/>
        <v>0</v>
      </c>
      <c r="AR1114" s="15">
        <f t="shared" si="282"/>
        <v>0</v>
      </c>
      <c r="AS1114" s="15">
        <f t="shared" si="282"/>
        <v>0</v>
      </c>
      <c r="AT1114" s="15">
        <f t="shared" si="282"/>
        <v>0</v>
      </c>
      <c r="AU1114" s="15">
        <v>0</v>
      </c>
      <c r="AV1114" s="15">
        <v>0</v>
      </c>
      <c r="AW1114" s="15">
        <f t="shared" si="276"/>
        <v>20000</v>
      </c>
    </row>
    <row r="1115" spans="1:49">
      <c r="A1115" s="44" t="s">
        <v>1403</v>
      </c>
      <c r="B1115" s="45" t="s">
        <v>1030</v>
      </c>
      <c r="C1115" s="45" t="s">
        <v>1549</v>
      </c>
      <c r="D1115" s="452" t="s">
        <v>2914</v>
      </c>
      <c r="E1115" s="367" t="s">
        <v>787</v>
      </c>
      <c r="F1115" s="50" t="s">
        <v>2054</v>
      </c>
      <c r="G1115" s="468" t="s">
        <v>3063</v>
      </c>
      <c r="H1115" s="50" t="s">
        <v>2358</v>
      </c>
      <c r="I1115" s="42" t="s">
        <v>2311</v>
      </c>
      <c r="J1115" s="15">
        <v>20000</v>
      </c>
      <c r="M1115" s="15">
        <v>5000</v>
      </c>
      <c r="O1115" s="15">
        <v>8000</v>
      </c>
      <c r="R1115" s="15">
        <v>7000</v>
      </c>
      <c r="U1115" s="15">
        <v>20000</v>
      </c>
      <c r="V1115" s="15">
        <v>0</v>
      </c>
      <c r="AH1115" s="15">
        <v>0</v>
      </c>
      <c r="AI1115" s="15">
        <v>0</v>
      </c>
      <c r="AU1115" s="15">
        <v>0</v>
      </c>
      <c r="AV1115" s="15">
        <v>0</v>
      </c>
      <c r="AW1115" s="15">
        <f t="shared" si="276"/>
        <v>20000</v>
      </c>
    </row>
    <row r="1116" spans="1:49">
      <c r="A1116" s="44" t="s">
        <v>1403</v>
      </c>
      <c r="B1116" s="45" t="s">
        <v>1030</v>
      </c>
      <c r="C1116" s="45" t="s">
        <v>1549</v>
      </c>
      <c r="D1116" s="452" t="s">
        <v>2914</v>
      </c>
      <c r="E1116" s="367" t="s">
        <v>787</v>
      </c>
      <c r="F1116" s="50" t="s">
        <v>2055</v>
      </c>
      <c r="G1116" s="468" t="s">
        <v>3063</v>
      </c>
      <c r="H1116" s="50" t="s">
        <v>2358</v>
      </c>
      <c r="I1116" s="42" t="s">
        <v>938</v>
      </c>
      <c r="U1116" s="15">
        <v>0</v>
      </c>
      <c r="V1116" s="15">
        <v>0</v>
      </c>
      <c r="AH1116" s="15">
        <v>0</v>
      </c>
      <c r="AI1116" s="15">
        <v>0</v>
      </c>
      <c r="AU1116" s="15">
        <v>0</v>
      </c>
      <c r="AV1116" s="15">
        <v>0</v>
      </c>
      <c r="AW1116" s="15">
        <f t="shared" si="276"/>
        <v>0</v>
      </c>
    </row>
    <row r="1117" spans="1:49">
      <c r="A1117" s="44" t="s">
        <v>1403</v>
      </c>
      <c r="B1117" s="45" t="s">
        <v>1030</v>
      </c>
      <c r="C1117" s="45" t="s">
        <v>1549</v>
      </c>
      <c r="D1117" s="452" t="s">
        <v>2914</v>
      </c>
      <c r="E1117" s="367" t="s">
        <v>1116</v>
      </c>
      <c r="F1117" s="50"/>
      <c r="G1117" s="468" t="s">
        <v>3063</v>
      </c>
      <c r="H1117" s="50" t="s">
        <v>2358</v>
      </c>
      <c r="I1117" s="42" t="s">
        <v>2228</v>
      </c>
      <c r="J1117" s="15">
        <v>5000</v>
      </c>
      <c r="N1117" s="15">
        <v>2000</v>
      </c>
      <c r="O1117" s="15">
        <v>3000</v>
      </c>
      <c r="U1117" s="15">
        <v>5000</v>
      </c>
      <c r="V1117" s="15">
        <v>0</v>
      </c>
      <c r="AH1117" s="15">
        <v>0</v>
      </c>
      <c r="AI1117" s="15">
        <v>0</v>
      </c>
      <c r="AU1117" s="15">
        <v>0</v>
      </c>
      <c r="AV1117" s="15">
        <v>0</v>
      </c>
      <c r="AW1117" s="15">
        <f t="shared" si="276"/>
        <v>5000</v>
      </c>
    </row>
    <row r="1118" spans="1:49">
      <c r="A1118" s="44" t="s">
        <v>1403</v>
      </c>
      <c r="B1118" s="45" t="s">
        <v>1030</v>
      </c>
      <c r="C1118" s="45" t="s">
        <v>1549</v>
      </c>
      <c r="D1118" s="452" t="s">
        <v>2914</v>
      </c>
      <c r="E1118" s="367" t="s">
        <v>1703</v>
      </c>
      <c r="F1118" s="50"/>
      <c r="G1118" s="468" t="s">
        <v>3063</v>
      </c>
      <c r="H1118" s="50" t="s">
        <v>2358</v>
      </c>
      <c r="I1118" s="42" t="s">
        <v>1047</v>
      </c>
      <c r="U1118" s="15">
        <v>0</v>
      </c>
      <c r="V1118" s="15">
        <v>0</v>
      </c>
      <c r="AH1118" s="15">
        <v>0</v>
      </c>
      <c r="AI1118" s="15">
        <v>0</v>
      </c>
      <c r="AU1118" s="15">
        <v>0</v>
      </c>
      <c r="AV1118" s="15">
        <v>0</v>
      </c>
      <c r="AW1118" s="15">
        <f t="shared" si="276"/>
        <v>0</v>
      </c>
    </row>
    <row r="1119" spans="1:49">
      <c r="A1119" s="44" t="s">
        <v>1403</v>
      </c>
      <c r="B1119" s="45" t="s">
        <v>1030</v>
      </c>
      <c r="C1119" s="45" t="s">
        <v>1549</v>
      </c>
      <c r="D1119" s="452" t="s">
        <v>2914</v>
      </c>
      <c r="E1119" s="367" t="s">
        <v>826</v>
      </c>
      <c r="F1119" s="50" t="s">
        <v>2894</v>
      </c>
      <c r="G1119" s="468" t="s">
        <v>3063</v>
      </c>
      <c r="H1119" s="50" t="s">
        <v>2358</v>
      </c>
      <c r="I1119" s="42" t="s">
        <v>935</v>
      </c>
      <c r="J1119" s="15">
        <f>SUM(J1120:J1122)</f>
        <v>36000</v>
      </c>
      <c r="K1119" s="15">
        <f t="shared" ref="K1119:AT1119" si="283">SUM(K1120:K1122)</f>
        <v>0</v>
      </c>
      <c r="L1119" s="15">
        <f t="shared" si="283"/>
        <v>0</v>
      </c>
      <c r="M1119" s="15">
        <f t="shared" si="283"/>
        <v>0</v>
      </c>
      <c r="N1119" s="15">
        <f t="shared" si="283"/>
        <v>10000</v>
      </c>
      <c r="O1119" s="15">
        <f t="shared" si="283"/>
        <v>24000</v>
      </c>
      <c r="P1119" s="15">
        <f t="shared" si="283"/>
        <v>0</v>
      </c>
      <c r="Q1119" s="15">
        <f t="shared" si="283"/>
        <v>0</v>
      </c>
      <c r="R1119" s="15">
        <f t="shared" si="283"/>
        <v>0</v>
      </c>
      <c r="S1119" s="15">
        <f t="shared" si="283"/>
        <v>0</v>
      </c>
      <c r="T1119" s="15">
        <f t="shared" si="283"/>
        <v>2000</v>
      </c>
      <c r="U1119" s="15">
        <v>36000</v>
      </c>
      <c r="V1119" s="15">
        <v>0</v>
      </c>
      <c r="W1119" s="15">
        <f>SUM(W1120:W1122)</f>
        <v>0</v>
      </c>
      <c r="X1119" s="15">
        <f t="shared" si="283"/>
        <v>0</v>
      </c>
      <c r="Y1119" s="15">
        <f t="shared" si="283"/>
        <v>0</v>
      </c>
      <c r="Z1119" s="15">
        <f t="shared" si="283"/>
        <v>0</v>
      </c>
      <c r="AA1119" s="15">
        <f t="shared" si="283"/>
        <v>0</v>
      </c>
      <c r="AB1119" s="15">
        <f t="shared" si="283"/>
        <v>0</v>
      </c>
      <c r="AC1119" s="15">
        <f t="shared" si="283"/>
        <v>0</v>
      </c>
      <c r="AD1119" s="15">
        <f t="shared" si="283"/>
        <v>0</v>
      </c>
      <c r="AE1119" s="15">
        <f t="shared" si="283"/>
        <v>0</v>
      </c>
      <c r="AF1119" s="15">
        <f t="shared" si="283"/>
        <v>0</v>
      </c>
      <c r="AG1119" s="15">
        <f t="shared" si="283"/>
        <v>0</v>
      </c>
      <c r="AH1119" s="15">
        <v>0</v>
      </c>
      <c r="AI1119" s="15">
        <v>0</v>
      </c>
      <c r="AJ1119" s="15">
        <f>SUM(AJ1120:AJ1122)</f>
        <v>2000</v>
      </c>
      <c r="AK1119" s="15">
        <f t="shared" si="283"/>
        <v>0</v>
      </c>
      <c r="AL1119" s="15">
        <f t="shared" si="283"/>
        <v>0</v>
      </c>
      <c r="AM1119" s="15">
        <f t="shared" si="283"/>
        <v>0</v>
      </c>
      <c r="AN1119" s="15">
        <f t="shared" si="283"/>
        <v>0</v>
      </c>
      <c r="AO1119" s="15">
        <f t="shared" si="283"/>
        <v>0</v>
      </c>
      <c r="AP1119" s="15">
        <f t="shared" si="283"/>
        <v>0</v>
      </c>
      <c r="AQ1119" s="15">
        <f t="shared" si="283"/>
        <v>0</v>
      </c>
      <c r="AR1119" s="15">
        <f t="shared" si="283"/>
        <v>0</v>
      </c>
      <c r="AS1119" s="15">
        <f t="shared" si="283"/>
        <v>0</v>
      </c>
      <c r="AT1119" s="15">
        <f t="shared" si="283"/>
        <v>2000</v>
      </c>
      <c r="AU1119" s="15">
        <v>2000</v>
      </c>
      <c r="AV1119" s="15">
        <v>0</v>
      </c>
      <c r="AW1119" s="15">
        <f t="shared" si="276"/>
        <v>38000</v>
      </c>
    </row>
    <row r="1120" spans="1:49">
      <c r="A1120" s="44" t="s">
        <v>1403</v>
      </c>
      <c r="B1120" s="45" t="s">
        <v>1030</v>
      </c>
      <c r="C1120" s="45" t="s">
        <v>1549</v>
      </c>
      <c r="D1120" s="452" t="s">
        <v>2914</v>
      </c>
      <c r="E1120" s="367" t="s">
        <v>826</v>
      </c>
      <c r="F1120" s="50" t="s">
        <v>2056</v>
      </c>
      <c r="G1120" s="468" t="s">
        <v>3063</v>
      </c>
      <c r="H1120" s="50" t="s">
        <v>2358</v>
      </c>
      <c r="I1120" s="42" t="s">
        <v>2312</v>
      </c>
      <c r="J1120" s="15">
        <v>4000</v>
      </c>
      <c r="O1120" s="15">
        <v>4000</v>
      </c>
      <c r="U1120" s="15">
        <v>4000</v>
      </c>
      <c r="V1120" s="15">
        <v>0</v>
      </c>
      <c r="AH1120" s="15">
        <v>0</v>
      </c>
      <c r="AI1120" s="15">
        <v>0</v>
      </c>
      <c r="AU1120" s="15">
        <v>0</v>
      </c>
      <c r="AV1120" s="15">
        <v>0</v>
      </c>
      <c r="AW1120" s="15">
        <f t="shared" si="276"/>
        <v>4000</v>
      </c>
    </row>
    <row r="1121" spans="1:49">
      <c r="A1121" s="44" t="s">
        <v>1403</v>
      </c>
      <c r="B1121" s="45" t="s">
        <v>1030</v>
      </c>
      <c r="C1121" s="45" t="s">
        <v>1549</v>
      </c>
      <c r="D1121" s="452" t="s">
        <v>2914</v>
      </c>
      <c r="E1121" s="367" t="s">
        <v>826</v>
      </c>
      <c r="F1121" s="50" t="s">
        <v>2057</v>
      </c>
      <c r="G1121" s="468" t="s">
        <v>3063</v>
      </c>
      <c r="H1121" s="50" t="s">
        <v>2358</v>
      </c>
      <c r="I1121" s="42" t="s">
        <v>2313</v>
      </c>
      <c r="J1121" s="15">
        <v>32000</v>
      </c>
      <c r="N1121" s="15">
        <v>10000</v>
      </c>
      <c r="O1121" s="15">
        <v>20000</v>
      </c>
      <c r="T1121" s="15">
        <v>2000</v>
      </c>
      <c r="U1121" s="15">
        <v>32000</v>
      </c>
      <c r="V1121" s="15">
        <v>0</v>
      </c>
      <c r="AH1121" s="15">
        <v>0</v>
      </c>
      <c r="AI1121" s="15">
        <v>0</v>
      </c>
      <c r="AJ1121" s="15">
        <v>2000</v>
      </c>
      <c r="AT1121" s="15">
        <v>2000</v>
      </c>
      <c r="AU1121" s="15">
        <v>2000</v>
      </c>
      <c r="AV1121" s="15">
        <v>0</v>
      </c>
      <c r="AW1121" s="15">
        <f t="shared" si="276"/>
        <v>34000</v>
      </c>
    </row>
    <row r="1122" spans="1:49">
      <c r="A1122" s="44" t="s">
        <v>1403</v>
      </c>
      <c r="B1122" s="45" t="s">
        <v>1030</v>
      </c>
      <c r="C1122" s="45" t="s">
        <v>1549</v>
      </c>
      <c r="D1122" s="452" t="s">
        <v>2914</v>
      </c>
      <c r="E1122" s="367" t="s">
        <v>826</v>
      </c>
      <c r="F1122" s="50" t="s">
        <v>2058</v>
      </c>
      <c r="G1122" s="468" t="s">
        <v>3063</v>
      </c>
      <c r="H1122" s="50" t="s">
        <v>2358</v>
      </c>
      <c r="I1122" s="42" t="s">
        <v>1268</v>
      </c>
      <c r="U1122" s="15">
        <v>0</v>
      </c>
      <c r="V1122" s="15">
        <v>0</v>
      </c>
      <c r="AH1122" s="15">
        <v>0</v>
      </c>
      <c r="AI1122" s="15">
        <v>0</v>
      </c>
      <c r="AU1122" s="15">
        <v>0</v>
      </c>
      <c r="AV1122" s="15">
        <v>0</v>
      </c>
      <c r="AW1122" s="15">
        <f t="shared" si="276"/>
        <v>0</v>
      </c>
    </row>
    <row r="1123" spans="1:49">
      <c r="A1123" s="44" t="s">
        <v>1403</v>
      </c>
      <c r="B1123" s="45" t="s">
        <v>1030</v>
      </c>
      <c r="C1123" s="45" t="s">
        <v>1549</v>
      </c>
      <c r="D1123" s="452" t="s">
        <v>2914</v>
      </c>
      <c r="E1123" s="367" t="s">
        <v>1115</v>
      </c>
      <c r="F1123" s="50"/>
      <c r="G1123" s="468" t="s">
        <v>3063</v>
      </c>
      <c r="H1123" s="50" t="s">
        <v>2358</v>
      </c>
      <c r="I1123" s="42" t="s">
        <v>934</v>
      </c>
      <c r="J1123" s="15">
        <v>4000</v>
      </c>
      <c r="N1123" s="15">
        <v>2000</v>
      </c>
      <c r="O1123" s="15">
        <v>2000</v>
      </c>
      <c r="U1123" s="15">
        <v>4000</v>
      </c>
      <c r="V1123" s="15">
        <v>0</v>
      </c>
      <c r="AH1123" s="15">
        <v>0</v>
      </c>
      <c r="AI1123" s="15">
        <v>0</v>
      </c>
      <c r="AU1123" s="15">
        <v>0</v>
      </c>
      <c r="AV1123" s="15">
        <v>0</v>
      </c>
      <c r="AW1123" s="15">
        <f t="shared" si="276"/>
        <v>4000</v>
      </c>
    </row>
    <row r="1124" spans="1:49">
      <c r="A1124" s="44" t="s">
        <v>1403</v>
      </c>
      <c r="B1124" s="45" t="s">
        <v>1030</v>
      </c>
      <c r="C1124" s="45" t="s">
        <v>1549</v>
      </c>
      <c r="D1124" s="452" t="s">
        <v>2914</v>
      </c>
      <c r="E1124" s="367" t="s">
        <v>1677</v>
      </c>
      <c r="F1124" s="50" t="s">
        <v>2894</v>
      </c>
      <c r="G1124" s="468" t="s">
        <v>3063</v>
      </c>
      <c r="H1124" s="50" t="s">
        <v>2358</v>
      </c>
      <c r="I1124" s="42" t="s">
        <v>1688</v>
      </c>
      <c r="J1124" s="15">
        <f>SUM(J1125:J1128)</f>
        <v>97000</v>
      </c>
      <c r="K1124" s="15">
        <f t="shared" ref="K1124:AT1124" si="284">SUM(K1125:K1128)</f>
        <v>0</v>
      </c>
      <c r="L1124" s="15">
        <f t="shared" si="284"/>
        <v>10000</v>
      </c>
      <c r="M1124" s="15">
        <f t="shared" si="284"/>
        <v>18000</v>
      </c>
      <c r="N1124" s="15">
        <f t="shared" si="284"/>
        <v>10000</v>
      </c>
      <c r="O1124" s="15">
        <f t="shared" si="284"/>
        <v>33500</v>
      </c>
      <c r="P1124" s="15">
        <f t="shared" si="284"/>
        <v>0</v>
      </c>
      <c r="Q1124" s="15">
        <f t="shared" si="284"/>
        <v>14500</v>
      </c>
      <c r="R1124" s="15">
        <f t="shared" si="284"/>
        <v>1550</v>
      </c>
      <c r="S1124" s="15">
        <f t="shared" si="284"/>
        <v>0</v>
      </c>
      <c r="T1124" s="15">
        <f t="shared" si="284"/>
        <v>9450</v>
      </c>
      <c r="U1124" s="15">
        <v>97000</v>
      </c>
      <c r="V1124" s="15">
        <v>0</v>
      </c>
      <c r="W1124" s="15">
        <f>SUM(W1125:W1128)</f>
        <v>0</v>
      </c>
      <c r="X1124" s="15">
        <f t="shared" si="284"/>
        <v>0</v>
      </c>
      <c r="Y1124" s="15">
        <f t="shared" si="284"/>
        <v>0</v>
      </c>
      <c r="Z1124" s="15">
        <f t="shared" si="284"/>
        <v>0</v>
      </c>
      <c r="AA1124" s="15">
        <f t="shared" si="284"/>
        <v>0</v>
      </c>
      <c r="AB1124" s="15">
        <f t="shared" si="284"/>
        <v>0</v>
      </c>
      <c r="AC1124" s="15">
        <f t="shared" si="284"/>
        <v>0</v>
      </c>
      <c r="AD1124" s="15">
        <f t="shared" si="284"/>
        <v>0</v>
      </c>
      <c r="AE1124" s="15">
        <f t="shared" si="284"/>
        <v>0</v>
      </c>
      <c r="AF1124" s="15">
        <f t="shared" si="284"/>
        <v>0</v>
      </c>
      <c r="AG1124" s="15">
        <f t="shared" si="284"/>
        <v>0</v>
      </c>
      <c r="AH1124" s="15">
        <v>0</v>
      </c>
      <c r="AI1124" s="15">
        <v>0</v>
      </c>
      <c r="AJ1124" s="15">
        <f>SUM(AJ1125:AJ1128)</f>
        <v>0</v>
      </c>
      <c r="AK1124" s="15">
        <f t="shared" si="284"/>
        <v>0</v>
      </c>
      <c r="AL1124" s="15">
        <f t="shared" si="284"/>
        <v>0</v>
      </c>
      <c r="AM1124" s="15">
        <f t="shared" si="284"/>
        <v>0</v>
      </c>
      <c r="AN1124" s="15">
        <f t="shared" si="284"/>
        <v>0</v>
      </c>
      <c r="AO1124" s="15">
        <f t="shared" si="284"/>
        <v>0</v>
      </c>
      <c r="AP1124" s="15">
        <f t="shared" si="284"/>
        <v>0</v>
      </c>
      <c r="AQ1124" s="15">
        <f t="shared" si="284"/>
        <v>0</v>
      </c>
      <c r="AR1124" s="15">
        <f t="shared" si="284"/>
        <v>0</v>
      </c>
      <c r="AS1124" s="15">
        <f t="shared" si="284"/>
        <v>0</v>
      </c>
      <c r="AT1124" s="15">
        <f t="shared" si="284"/>
        <v>0</v>
      </c>
      <c r="AU1124" s="15">
        <v>0</v>
      </c>
      <c r="AV1124" s="15">
        <v>0</v>
      </c>
      <c r="AW1124" s="15">
        <f t="shared" si="276"/>
        <v>97000</v>
      </c>
    </row>
    <row r="1125" spans="1:49">
      <c r="A1125" s="44" t="s">
        <v>1403</v>
      </c>
      <c r="B1125" s="45" t="s">
        <v>1030</v>
      </c>
      <c r="C1125" s="45" t="s">
        <v>1549</v>
      </c>
      <c r="D1125" s="452" t="s">
        <v>2914</v>
      </c>
      <c r="E1125" s="367" t="s">
        <v>1677</v>
      </c>
      <c r="F1125" s="50" t="s">
        <v>2059</v>
      </c>
      <c r="G1125" s="468" t="s">
        <v>3063</v>
      </c>
      <c r="H1125" s="50" t="s">
        <v>2358</v>
      </c>
      <c r="I1125" s="42" t="s">
        <v>2664</v>
      </c>
      <c r="J1125" s="15">
        <v>46550</v>
      </c>
      <c r="L1125" s="15">
        <v>10000</v>
      </c>
      <c r="M1125" s="15">
        <v>10000</v>
      </c>
      <c r="O1125" s="15">
        <v>10500</v>
      </c>
      <c r="Q1125" s="15">
        <v>14500</v>
      </c>
      <c r="R1125" s="15">
        <v>1550</v>
      </c>
      <c r="U1125" s="15">
        <v>46550</v>
      </c>
      <c r="V1125" s="15">
        <v>0</v>
      </c>
      <c r="AH1125" s="15">
        <v>0</v>
      </c>
      <c r="AI1125" s="15">
        <v>0</v>
      </c>
      <c r="AU1125" s="15">
        <v>0</v>
      </c>
      <c r="AV1125" s="15">
        <v>0</v>
      </c>
      <c r="AW1125" s="15">
        <f t="shared" si="276"/>
        <v>46550</v>
      </c>
    </row>
    <row r="1126" spans="1:49">
      <c r="A1126" s="44" t="s">
        <v>1403</v>
      </c>
      <c r="B1126" s="45" t="s">
        <v>1030</v>
      </c>
      <c r="C1126" s="45" t="s">
        <v>1549</v>
      </c>
      <c r="D1126" s="452" t="s">
        <v>2914</v>
      </c>
      <c r="E1126" s="367" t="s">
        <v>1677</v>
      </c>
      <c r="F1126" s="50" t="s">
        <v>126</v>
      </c>
      <c r="G1126" s="468" t="s">
        <v>3063</v>
      </c>
      <c r="H1126" s="50" t="s">
        <v>2358</v>
      </c>
      <c r="I1126" s="42" t="s">
        <v>25</v>
      </c>
      <c r="U1126" s="15">
        <v>0</v>
      </c>
      <c r="V1126" s="15">
        <v>0</v>
      </c>
      <c r="AH1126" s="15">
        <v>0</v>
      </c>
      <c r="AI1126" s="15">
        <v>0</v>
      </c>
      <c r="AU1126" s="15">
        <v>0</v>
      </c>
      <c r="AV1126" s="15">
        <v>0</v>
      </c>
      <c r="AW1126" s="15">
        <f t="shared" si="276"/>
        <v>0</v>
      </c>
    </row>
    <row r="1127" spans="1:49">
      <c r="A1127" s="44" t="s">
        <v>1403</v>
      </c>
      <c r="B1127" s="45" t="s">
        <v>1030</v>
      </c>
      <c r="C1127" s="45" t="s">
        <v>1549</v>
      </c>
      <c r="D1127" s="452" t="s">
        <v>2914</v>
      </c>
      <c r="E1127" s="367" t="s">
        <v>1677</v>
      </c>
      <c r="F1127" s="50" t="s">
        <v>2060</v>
      </c>
      <c r="G1127" s="468" t="s">
        <v>3063</v>
      </c>
      <c r="H1127" s="50" t="s">
        <v>2358</v>
      </c>
      <c r="I1127" s="42" t="s">
        <v>2314</v>
      </c>
      <c r="J1127" s="15">
        <v>12500</v>
      </c>
      <c r="M1127" s="15">
        <v>4000</v>
      </c>
      <c r="O1127" s="15">
        <v>8000</v>
      </c>
      <c r="T1127" s="15">
        <v>500</v>
      </c>
      <c r="U1127" s="15">
        <v>12500</v>
      </c>
      <c r="V1127" s="15">
        <v>0</v>
      </c>
      <c r="AH1127" s="15">
        <v>0</v>
      </c>
      <c r="AI1127" s="15">
        <v>0</v>
      </c>
      <c r="AU1127" s="15">
        <v>0</v>
      </c>
      <c r="AV1127" s="15">
        <v>0</v>
      </c>
      <c r="AW1127" s="15">
        <f t="shared" si="276"/>
        <v>12500</v>
      </c>
    </row>
    <row r="1128" spans="1:49">
      <c r="A1128" s="44" t="s">
        <v>1403</v>
      </c>
      <c r="B1128" s="45" t="s">
        <v>1030</v>
      </c>
      <c r="C1128" s="45" t="s">
        <v>1549</v>
      </c>
      <c r="D1128" s="452" t="s">
        <v>2914</v>
      </c>
      <c r="E1128" s="367" t="s">
        <v>1677</v>
      </c>
      <c r="F1128" s="50" t="s">
        <v>1001</v>
      </c>
      <c r="G1128" s="468" t="s">
        <v>3063</v>
      </c>
      <c r="H1128" s="50" t="s">
        <v>2358</v>
      </c>
      <c r="I1128" s="42" t="s">
        <v>2665</v>
      </c>
      <c r="J1128" s="15">
        <v>37950</v>
      </c>
      <c r="M1128" s="15">
        <v>4000</v>
      </c>
      <c r="N1128" s="15">
        <v>10000</v>
      </c>
      <c r="O1128" s="15">
        <v>15000</v>
      </c>
      <c r="T1128" s="15">
        <v>8950</v>
      </c>
      <c r="U1128" s="15">
        <v>37950</v>
      </c>
      <c r="V1128" s="15">
        <v>0</v>
      </c>
      <c r="AH1128" s="15">
        <v>0</v>
      </c>
      <c r="AI1128" s="15">
        <v>0</v>
      </c>
      <c r="AU1128" s="15">
        <v>0</v>
      </c>
      <c r="AV1128" s="15">
        <v>0</v>
      </c>
      <c r="AW1128" s="15">
        <f t="shared" si="276"/>
        <v>37950</v>
      </c>
    </row>
    <row r="1129" spans="1:49">
      <c r="A1129" s="68" t="s">
        <v>2050</v>
      </c>
      <c r="B1129" s="69" t="s">
        <v>1029</v>
      </c>
      <c r="C1129" s="69"/>
      <c r="D1129" s="455"/>
      <c r="E1129" s="531"/>
      <c r="F1129" s="50"/>
      <c r="G1129" s="50"/>
      <c r="H1129" s="50"/>
      <c r="I1129" s="49" t="s">
        <v>3</v>
      </c>
      <c r="J1129" s="192">
        <f>SUM(J1130)</f>
        <v>0</v>
      </c>
      <c r="K1129" s="192">
        <f t="shared" ref="K1129:AT1131" si="285">SUM(K1130)</f>
        <v>0</v>
      </c>
      <c r="L1129" s="192">
        <f t="shared" si="285"/>
        <v>0</v>
      </c>
      <c r="M1129" s="192">
        <f t="shared" si="285"/>
        <v>0</v>
      </c>
      <c r="N1129" s="192">
        <f t="shared" si="285"/>
        <v>0</v>
      </c>
      <c r="O1129" s="192">
        <f t="shared" si="285"/>
        <v>0</v>
      </c>
      <c r="P1129" s="192">
        <f t="shared" si="285"/>
        <v>0</v>
      </c>
      <c r="Q1129" s="192">
        <f t="shared" si="285"/>
        <v>0</v>
      </c>
      <c r="R1129" s="192">
        <f t="shared" si="285"/>
        <v>0</v>
      </c>
      <c r="S1129" s="192">
        <f t="shared" si="285"/>
        <v>0</v>
      </c>
      <c r="T1129" s="192">
        <f t="shared" si="285"/>
        <v>0</v>
      </c>
      <c r="U1129" s="192">
        <v>0</v>
      </c>
      <c r="V1129" s="192">
        <v>0</v>
      </c>
      <c r="W1129" s="192">
        <f>SUM(W1130)</f>
        <v>0</v>
      </c>
      <c r="X1129" s="192">
        <f t="shared" si="285"/>
        <v>0</v>
      </c>
      <c r="Y1129" s="192">
        <f t="shared" si="285"/>
        <v>0</v>
      </c>
      <c r="Z1129" s="192">
        <f t="shared" si="285"/>
        <v>0</v>
      </c>
      <c r="AA1129" s="192">
        <f t="shared" si="285"/>
        <v>0</v>
      </c>
      <c r="AB1129" s="192">
        <f t="shared" si="285"/>
        <v>0</v>
      </c>
      <c r="AC1129" s="192">
        <f t="shared" si="285"/>
        <v>0</v>
      </c>
      <c r="AD1129" s="192">
        <f t="shared" si="285"/>
        <v>0</v>
      </c>
      <c r="AE1129" s="192">
        <f t="shared" si="285"/>
        <v>0</v>
      </c>
      <c r="AF1129" s="192">
        <f t="shared" si="285"/>
        <v>0</v>
      </c>
      <c r="AG1129" s="192">
        <f t="shared" si="285"/>
        <v>0</v>
      </c>
      <c r="AH1129" s="192">
        <v>0</v>
      </c>
      <c r="AI1129" s="192">
        <v>0</v>
      </c>
      <c r="AJ1129" s="192">
        <f>SUM(AJ1130)</f>
        <v>28500</v>
      </c>
      <c r="AK1129" s="192">
        <f t="shared" si="285"/>
        <v>0</v>
      </c>
      <c r="AL1129" s="192">
        <f t="shared" si="285"/>
        <v>0</v>
      </c>
      <c r="AM1129" s="192">
        <f t="shared" si="285"/>
        <v>0</v>
      </c>
      <c r="AN1129" s="192">
        <f t="shared" si="285"/>
        <v>0</v>
      </c>
      <c r="AO1129" s="192">
        <f t="shared" si="285"/>
        <v>0</v>
      </c>
      <c r="AP1129" s="192">
        <f t="shared" si="285"/>
        <v>0</v>
      </c>
      <c r="AQ1129" s="192">
        <f t="shared" si="285"/>
        <v>14000</v>
      </c>
      <c r="AR1129" s="192">
        <f t="shared" si="285"/>
        <v>14500</v>
      </c>
      <c r="AS1129" s="192">
        <f t="shared" si="285"/>
        <v>0</v>
      </c>
      <c r="AT1129" s="192">
        <f t="shared" si="285"/>
        <v>0</v>
      </c>
      <c r="AU1129" s="192">
        <v>28500</v>
      </c>
      <c r="AV1129" s="192">
        <v>0</v>
      </c>
      <c r="AW1129" s="192">
        <f t="shared" si="276"/>
        <v>28500</v>
      </c>
    </row>
    <row r="1130" spans="1:49">
      <c r="A1130" s="44" t="s">
        <v>1403</v>
      </c>
      <c r="B1130" s="45" t="s">
        <v>1030</v>
      </c>
      <c r="C1130" s="45" t="s">
        <v>1549</v>
      </c>
      <c r="D1130" s="452" t="s">
        <v>2914</v>
      </c>
      <c r="E1130" s="213" t="s">
        <v>833</v>
      </c>
      <c r="F1130" s="65"/>
      <c r="G1130" s="65"/>
      <c r="H1130" s="65"/>
      <c r="I1130" s="53" t="s">
        <v>1</v>
      </c>
      <c r="J1130" s="19">
        <f>SUM(J1131,J1133)</f>
        <v>0</v>
      </c>
      <c r="K1130" s="19">
        <f t="shared" ref="K1130:AT1130" si="286">SUM(K1131,K1133)</f>
        <v>0</v>
      </c>
      <c r="L1130" s="19">
        <f t="shared" si="286"/>
        <v>0</v>
      </c>
      <c r="M1130" s="19">
        <f t="shared" si="286"/>
        <v>0</v>
      </c>
      <c r="N1130" s="19">
        <f t="shared" si="286"/>
        <v>0</v>
      </c>
      <c r="O1130" s="19">
        <f t="shared" si="286"/>
        <v>0</v>
      </c>
      <c r="P1130" s="19">
        <f t="shared" si="286"/>
        <v>0</v>
      </c>
      <c r="Q1130" s="19">
        <f t="shared" si="286"/>
        <v>0</v>
      </c>
      <c r="R1130" s="19">
        <f t="shared" si="286"/>
        <v>0</v>
      </c>
      <c r="S1130" s="19">
        <f t="shared" si="286"/>
        <v>0</v>
      </c>
      <c r="T1130" s="19">
        <f t="shared" si="286"/>
        <v>0</v>
      </c>
      <c r="U1130" s="19">
        <v>0</v>
      </c>
      <c r="V1130" s="19">
        <v>0</v>
      </c>
      <c r="W1130" s="19">
        <f>SUM(W1131,W1133)</f>
        <v>0</v>
      </c>
      <c r="X1130" s="19">
        <f t="shared" si="286"/>
        <v>0</v>
      </c>
      <c r="Y1130" s="19">
        <f t="shared" si="286"/>
        <v>0</v>
      </c>
      <c r="Z1130" s="19">
        <f t="shared" si="286"/>
        <v>0</v>
      </c>
      <c r="AA1130" s="19">
        <f t="shared" si="286"/>
        <v>0</v>
      </c>
      <c r="AB1130" s="19">
        <f t="shared" si="286"/>
        <v>0</v>
      </c>
      <c r="AC1130" s="19">
        <f t="shared" si="286"/>
        <v>0</v>
      </c>
      <c r="AD1130" s="19">
        <f t="shared" si="286"/>
        <v>0</v>
      </c>
      <c r="AE1130" s="19">
        <f t="shared" si="286"/>
        <v>0</v>
      </c>
      <c r="AF1130" s="19">
        <f t="shared" si="286"/>
        <v>0</v>
      </c>
      <c r="AG1130" s="19">
        <f t="shared" si="286"/>
        <v>0</v>
      </c>
      <c r="AH1130" s="19">
        <v>0</v>
      </c>
      <c r="AI1130" s="19">
        <v>0</v>
      </c>
      <c r="AJ1130" s="19">
        <f>SUM(AJ1131,AJ1133)</f>
        <v>28500</v>
      </c>
      <c r="AK1130" s="19">
        <f t="shared" si="286"/>
        <v>0</v>
      </c>
      <c r="AL1130" s="19">
        <f t="shared" si="286"/>
        <v>0</v>
      </c>
      <c r="AM1130" s="19">
        <f t="shared" si="286"/>
        <v>0</v>
      </c>
      <c r="AN1130" s="19">
        <f t="shared" si="286"/>
        <v>0</v>
      </c>
      <c r="AO1130" s="19">
        <f t="shared" si="286"/>
        <v>0</v>
      </c>
      <c r="AP1130" s="19">
        <f t="shared" si="286"/>
        <v>0</v>
      </c>
      <c r="AQ1130" s="19">
        <f t="shared" si="286"/>
        <v>14000</v>
      </c>
      <c r="AR1130" s="19">
        <f t="shared" si="286"/>
        <v>14500</v>
      </c>
      <c r="AS1130" s="19">
        <f t="shared" si="286"/>
        <v>0</v>
      </c>
      <c r="AT1130" s="19">
        <f t="shared" si="286"/>
        <v>0</v>
      </c>
      <c r="AU1130" s="19">
        <v>28500</v>
      </c>
      <c r="AV1130" s="19">
        <v>0</v>
      </c>
      <c r="AW1130" s="19">
        <f t="shared" si="276"/>
        <v>28500</v>
      </c>
    </row>
    <row r="1131" spans="1:49">
      <c r="A1131" s="44" t="s">
        <v>1403</v>
      </c>
      <c r="B1131" s="45" t="s">
        <v>1030</v>
      </c>
      <c r="C1131" s="45" t="s">
        <v>1549</v>
      </c>
      <c r="D1131" s="452" t="s">
        <v>2914</v>
      </c>
      <c r="E1131" s="54" t="s">
        <v>1678</v>
      </c>
      <c r="F1131" s="65" t="s">
        <v>2894</v>
      </c>
      <c r="G1131" s="65"/>
      <c r="H1131" s="65"/>
      <c r="I1131" s="279" t="s">
        <v>2</v>
      </c>
      <c r="J1131" s="19">
        <f>SUM(J1132)</f>
        <v>0</v>
      </c>
      <c r="K1131" s="19">
        <f t="shared" si="285"/>
        <v>0</v>
      </c>
      <c r="L1131" s="19">
        <f t="shared" si="285"/>
        <v>0</v>
      </c>
      <c r="M1131" s="19">
        <f t="shared" si="285"/>
        <v>0</v>
      </c>
      <c r="N1131" s="19">
        <f t="shared" si="285"/>
        <v>0</v>
      </c>
      <c r="O1131" s="19">
        <f t="shared" si="285"/>
        <v>0</v>
      </c>
      <c r="P1131" s="19">
        <f t="shared" si="285"/>
        <v>0</v>
      </c>
      <c r="Q1131" s="19">
        <f t="shared" si="285"/>
        <v>0</v>
      </c>
      <c r="R1131" s="19">
        <f t="shared" si="285"/>
        <v>0</v>
      </c>
      <c r="S1131" s="19">
        <f t="shared" si="285"/>
        <v>0</v>
      </c>
      <c r="T1131" s="19">
        <f t="shared" si="285"/>
        <v>0</v>
      </c>
      <c r="U1131" s="19">
        <v>0</v>
      </c>
      <c r="V1131" s="19">
        <v>0</v>
      </c>
      <c r="W1131" s="19">
        <f>SUM(W1132)</f>
        <v>0</v>
      </c>
      <c r="X1131" s="19">
        <f t="shared" si="285"/>
        <v>0</v>
      </c>
      <c r="Y1131" s="19">
        <f t="shared" si="285"/>
        <v>0</v>
      </c>
      <c r="Z1131" s="19">
        <f t="shared" si="285"/>
        <v>0</v>
      </c>
      <c r="AA1131" s="19">
        <f t="shared" si="285"/>
        <v>0</v>
      </c>
      <c r="AB1131" s="19">
        <f t="shared" si="285"/>
        <v>0</v>
      </c>
      <c r="AC1131" s="19">
        <f t="shared" si="285"/>
        <v>0</v>
      </c>
      <c r="AD1131" s="19">
        <f t="shared" si="285"/>
        <v>0</v>
      </c>
      <c r="AE1131" s="19">
        <f t="shared" si="285"/>
        <v>0</v>
      </c>
      <c r="AF1131" s="19">
        <f t="shared" si="285"/>
        <v>0</v>
      </c>
      <c r="AG1131" s="19">
        <f t="shared" si="285"/>
        <v>0</v>
      </c>
      <c r="AH1131" s="19">
        <v>0</v>
      </c>
      <c r="AI1131" s="19">
        <v>0</v>
      </c>
      <c r="AJ1131" s="19">
        <f>SUM(AJ1132)</f>
        <v>28500</v>
      </c>
      <c r="AK1131" s="19">
        <f t="shared" si="285"/>
        <v>0</v>
      </c>
      <c r="AL1131" s="19">
        <f t="shared" si="285"/>
        <v>0</v>
      </c>
      <c r="AM1131" s="19">
        <f t="shared" si="285"/>
        <v>0</v>
      </c>
      <c r="AN1131" s="19">
        <f t="shared" si="285"/>
        <v>0</v>
      </c>
      <c r="AO1131" s="19">
        <f t="shared" si="285"/>
        <v>0</v>
      </c>
      <c r="AP1131" s="19">
        <f t="shared" si="285"/>
        <v>0</v>
      </c>
      <c r="AQ1131" s="19">
        <f t="shared" si="285"/>
        <v>14000</v>
      </c>
      <c r="AR1131" s="19">
        <f t="shared" si="285"/>
        <v>14500</v>
      </c>
      <c r="AS1131" s="19">
        <f t="shared" si="285"/>
        <v>0</v>
      </c>
      <c r="AT1131" s="19">
        <f t="shared" si="285"/>
        <v>0</v>
      </c>
      <c r="AU1131" s="19">
        <v>28500</v>
      </c>
      <c r="AV1131" s="19">
        <v>0</v>
      </c>
      <c r="AW1131" s="19">
        <f t="shared" si="276"/>
        <v>28500</v>
      </c>
    </row>
    <row r="1132" spans="1:49">
      <c r="A1132" s="44" t="s">
        <v>1403</v>
      </c>
      <c r="B1132" s="45" t="s">
        <v>1030</v>
      </c>
      <c r="C1132" s="45" t="s">
        <v>1549</v>
      </c>
      <c r="D1132" s="452" t="s">
        <v>2914</v>
      </c>
      <c r="E1132" s="54" t="s">
        <v>1678</v>
      </c>
      <c r="F1132" s="51" t="s">
        <v>2450</v>
      </c>
      <c r="G1132" s="468" t="s">
        <v>3063</v>
      </c>
      <c r="H1132" s="50" t="s">
        <v>2358</v>
      </c>
      <c r="I1132" s="42" t="s">
        <v>2304</v>
      </c>
      <c r="J1132" s="209"/>
      <c r="K1132" s="209"/>
      <c r="L1132" s="209"/>
      <c r="M1132" s="209"/>
      <c r="N1132" s="209"/>
      <c r="O1132" s="209"/>
      <c r="P1132" s="209"/>
      <c r="Q1132" s="209"/>
      <c r="R1132" s="209"/>
      <c r="S1132" s="209"/>
      <c r="T1132" s="209"/>
      <c r="U1132" s="209">
        <v>0</v>
      </c>
      <c r="V1132" s="209">
        <v>0</v>
      </c>
      <c r="W1132" s="209"/>
      <c r="X1132" s="209"/>
      <c r="Y1132" s="209"/>
      <c r="Z1132" s="209"/>
      <c r="AA1132" s="209"/>
      <c r="AB1132" s="209"/>
      <c r="AC1132" s="209"/>
      <c r="AD1132" s="209"/>
      <c r="AE1132" s="209"/>
      <c r="AF1132" s="209"/>
      <c r="AG1132" s="209"/>
      <c r="AH1132" s="209">
        <v>0</v>
      </c>
      <c r="AI1132" s="209">
        <v>0</v>
      </c>
      <c r="AJ1132" s="209">
        <v>28500</v>
      </c>
      <c r="AK1132" s="209"/>
      <c r="AL1132" s="209"/>
      <c r="AM1132" s="209"/>
      <c r="AN1132" s="209"/>
      <c r="AO1132" s="209"/>
      <c r="AP1132" s="209"/>
      <c r="AQ1132" s="209">
        <v>14000</v>
      </c>
      <c r="AR1132" s="209">
        <v>14500</v>
      </c>
      <c r="AS1132" s="209"/>
      <c r="AT1132" s="209"/>
      <c r="AU1132" s="209">
        <v>28500</v>
      </c>
      <c r="AV1132" s="209">
        <v>0</v>
      </c>
      <c r="AW1132" s="209">
        <f t="shared" si="276"/>
        <v>28500</v>
      </c>
    </row>
    <row r="1133" spans="1:49">
      <c r="A1133" s="44" t="s">
        <v>1403</v>
      </c>
      <c r="B1133" s="45" t="s">
        <v>1030</v>
      </c>
      <c r="C1133" s="45" t="s">
        <v>1549</v>
      </c>
      <c r="D1133" s="452" t="s">
        <v>2914</v>
      </c>
      <c r="E1133" s="54" t="s">
        <v>1517</v>
      </c>
      <c r="F1133" s="51" t="s">
        <v>2598</v>
      </c>
      <c r="G1133" s="468" t="s">
        <v>3063</v>
      </c>
      <c r="H1133" s="50" t="s">
        <v>2358</v>
      </c>
      <c r="I1133" s="188" t="s">
        <v>2584</v>
      </c>
      <c r="U1133" s="15">
        <v>0</v>
      </c>
      <c r="V1133" s="15">
        <v>0</v>
      </c>
      <c r="AH1133" s="15">
        <v>0</v>
      </c>
      <c r="AI1133" s="15">
        <v>0</v>
      </c>
      <c r="AU1133" s="15">
        <v>0</v>
      </c>
      <c r="AV1133" s="15">
        <v>0</v>
      </c>
      <c r="AW1133" s="15">
        <f t="shared" si="276"/>
        <v>0</v>
      </c>
    </row>
    <row r="1134" spans="1:49">
      <c r="A1134" s="44"/>
      <c r="B1134" s="45"/>
      <c r="C1134" s="45"/>
      <c r="D1134" s="45"/>
      <c r="E1134" s="531"/>
      <c r="F1134" s="50"/>
      <c r="G1134" s="50"/>
      <c r="H1134" s="50"/>
      <c r="I1134" s="49" t="s">
        <v>1697</v>
      </c>
      <c r="J1134" s="6">
        <f>SUM(J1135)</f>
        <v>120000</v>
      </c>
      <c r="K1134" s="6">
        <f t="shared" ref="K1134:AT1134" si="287">SUM(K1135)</f>
        <v>0</v>
      </c>
      <c r="L1134" s="6">
        <f t="shared" si="287"/>
        <v>0</v>
      </c>
      <c r="M1134" s="6">
        <f t="shared" si="287"/>
        <v>0</v>
      </c>
      <c r="N1134" s="6">
        <f t="shared" si="287"/>
        <v>50000</v>
      </c>
      <c r="O1134" s="6">
        <f t="shared" si="287"/>
        <v>26800</v>
      </c>
      <c r="P1134" s="6">
        <f t="shared" si="287"/>
        <v>0</v>
      </c>
      <c r="Q1134" s="6">
        <f t="shared" si="287"/>
        <v>0</v>
      </c>
      <c r="R1134" s="6">
        <f t="shared" si="287"/>
        <v>0</v>
      </c>
      <c r="S1134" s="6">
        <f t="shared" si="287"/>
        <v>0</v>
      </c>
      <c r="T1134" s="6">
        <f t="shared" si="287"/>
        <v>43200</v>
      </c>
      <c r="U1134" s="6">
        <v>120000</v>
      </c>
      <c r="V1134" s="6">
        <v>0</v>
      </c>
      <c r="W1134" s="6">
        <f>SUM(W1135)</f>
        <v>0</v>
      </c>
      <c r="X1134" s="6">
        <f t="shared" si="287"/>
        <v>0</v>
      </c>
      <c r="Y1134" s="6">
        <f t="shared" si="287"/>
        <v>0</v>
      </c>
      <c r="Z1134" s="6">
        <f t="shared" si="287"/>
        <v>0</v>
      </c>
      <c r="AA1134" s="6">
        <f t="shared" si="287"/>
        <v>0</v>
      </c>
      <c r="AB1134" s="6">
        <f t="shared" si="287"/>
        <v>0</v>
      </c>
      <c r="AC1134" s="6">
        <f t="shared" si="287"/>
        <v>0</v>
      </c>
      <c r="AD1134" s="6">
        <f t="shared" si="287"/>
        <v>0</v>
      </c>
      <c r="AE1134" s="6">
        <f t="shared" si="287"/>
        <v>0</v>
      </c>
      <c r="AF1134" s="6">
        <f t="shared" si="287"/>
        <v>0</v>
      </c>
      <c r="AG1134" s="6">
        <f t="shared" si="287"/>
        <v>0</v>
      </c>
      <c r="AH1134" s="6">
        <v>0</v>
      </c>
      <c r="AI1134" s="6">
        <v>0</v>
      </c>
      <c r="AJ1134" s="6">
        <f>SUM(AJ1135)</f>
        <v>65300</v>
      </c>
      <c r="AK1134" s="6">
        <f t="shared" si="287"/>
        <v>0</v>
      </c>
      <c r="AL1134" s="6">
        <f t="shared" si="287"/>
        <v>0</v>
      </c>
      <c r="AM1134" s="6">
        <f t="shared" si="287"/>
        <v>12700</v>
      </c>
      <c r="AN1134" s="6">
        <f t="shared" si="287"/>
        <v>0</v>
      </c>
      <c r="AO1134" s="6">
        <f t="shared" si="287"/>
        <v>0</v>
      </c>
      <c r="AP1134" s="6">
        <f t="shared" si="287"/>
        <v>10100</v>
      </c>
      <c r="AQ1134" s="6">
        <f t="shared" si="287"/>
        <v>20000</v>
      </c>
      <c r="AR1134" s="6">
        <f t="shared" si="287"/>
        <v>22500</v>
      </c>
      <c r="AS1134" s="6">
        <f t="shared" si="287"/>
        <v>0</v>
      </c>
      <c r="AT1134" s="6">
        <f t="shared" si="287"/>
        <v>0</v>
      </c>
      <c r="AU1134" s="6">
        <v>65300</v>
      </c>
      <c r="AV1134" s="6">
        <v>0</v>
      </c>
      <c r="AW1134" s="6">
        <f t="shared" si="276"/>
        <v>185300</v>
      </c>
    </row>
    <row r="1135" spans="1:49">
      <c r="A1135" s="44" t="s">
        <v>1403</v>
      </c>
      <c r="B1135" s="45" t="s">
        <v>1030</v>
      </c>
      <c r="C1135" s="45" t="s">
        <v>1549</v>
      </c>
      <c r="D1135" s="452" t="s">
        <v>2914</v>
      </c>
      <c r="E1135" s="54" t="s">
        <v>2115</v>
      </c>
      <c r="F1135" s="50"/>
      <c r="G1135" s="50"/>
      <c r="H1135" s="50"/>
      <c r="I1135" s="1" t="s">
        <v>1698</v>
      </c>
      <c r="J1135" s="9">
        <f>SUM(J1136)</f>
        <v>120000</v>
      </c>
      <c r="K1135" s="9">
        <f t="shared" ref="K1135:AT1136" si="288">SUM(K1136)</f>
        <v>0</v>
      </c>
      <c r="L1135" s="9">
        <f t="shared" si="288"/>
        <v>0</v>
      </c>
      <c r="M1135" s="9">
        <f t="shared" si="288"/>
        <v>0</v>
      </c>
      <c r="N1135" s="9">
        <f t="shared" si="288"/>
        <v>50000</v>
      </c>
      <c r="O1135" s="9">
        <f t="shared" si="288"/>
        <v>26800</v>
      </c>
      <c r="P1135" s="9">
        <f t="shared" si="288"/>
        <v>0</v>
      </c>
      <c r="Q1135" s="9">
        <f t="shared" si="288"/>
        <v>0</v>
      </c>
      <c r="R1135" s="9">
        <f t="shared" si="288"/>
        <v>0</v>
      </c>
      <c r="S1135" s="9">
        <f t="shared" si="288"/>
        <v>0</v>
      </c>
      <c r="T1135" s="9">
        <f t="shared" si="288"/>
        <v>43200</v>
      </c>
      <c r="U1135" s="9">
        <v>120000</v>
      </c>
      <c r="V1135" s="9">
        <v>0</v>
      </c>
      <c r="W1135" s="9">
        <f>SUM(W1136)</f>
        <v>0</v>
      </c>
      <c r="X1135" s="9">
        <f t="shared" si="288"/>
        <v>0</v>
      </c>
      <c r="Y1135" s="9">
        <f t="shared" si="288"/>
        <v>0</v>
      </c>
      <c r="Z1135" s="9">
        <f t="shared" si="288"/>
        <v>0</v>
      </c>
      <c r="AA1135" s="9">
        <f t="shared" si="288"/>
        <v>0</v>
      </c>
      <c r="AB1135" s="9">
        <f t="shared" si="288"/>
        <v>0</v>
      </c>
      <c r="AC1135" s="9">
        <f t="shared" si="288"/>
        <v>0</v>
      </c>
      <c r="AD1135" s="9">
        <f t="shared" si="288"/>
        <v>0</v>
      </c>
      <c r="AE1135" s="9">
        <f t="shared" si="288"/>
        <v>0</v>
      </c>
      <c r="AF1135" s="9">
        <f t="shared" si="288"/>
        <v>0</v>
      </c>
      <c r="AG1135" s="9">
        <f t="shared" si="288"/>
        <v>0</v>
      </c>
      <c r="AH1135" s="9">
        <v>0</v>
      </c>
      <c r="AI1135" s="9">
        <v>0</v>
      </c>
      <c r="AJ1135" s="9">
        <f>SUM(AJ1136)</f>
        <v>65300</v>
      </c>
      <c r="AK1135" s="9">
        <f t="shared" si="288"/>
        <v>0</v>
      </c>
      <c r="AL1135" s="9">
        <f t="shared" si="288"/>
        <v>0</v>
      </c>
      <c r="AM1135" s="9">
        <f t="shared" si="288"/>
        <v>12700</v>
      </c>
      <c r="AN1135" s="9">
        <f t="shared" si="288"/>
        <v>0</v>
      </c>
      <c r="AO1135" s="9">
        <f t="shared" si="288"/>
        <v>0</v>
      </c>
      <c r="AP1135" s="9">
        <f t="shared" si="288"/>
        <v>10100</v>
      </c>
      <c r="AQ1135" s="9">
        <f t="shared" si="288"/>
        <v>20000</v>
      </c>
      <c r="AR1135" s="9">
        <f t="shared" si="288"/>
        <v>22500</v>
      </c>
      <c r="AS1135" s="9">
        <f t="shared" si="288"/>
        <v>0</v>
      </c>
      <c r="AT1135" s="9">
        <f t="shared" si="288"/>
        <v>0</v>
      </c>
      <c r="AU1135" s="9">
        <v>65300</v>
      </c>
      <c r="AV1135" s="9">
        <v>0</v>
      </c>
      <c r="AW1135" s="9">
        <f t="shared" si="276"/>
        <v>185300</v>
      </c>
    </row>
    <row r="1136" spans="1:49">
      <c r="A1136" s="44" t="s">
        <v>1403</v>
      </c>
      <c r="B1136" s="45" t="s">
        <v>1030</v>
      </c>
      <c r="C1136" s="45" t="s">
        <v>1549</v>
      </c>
      <c r="D1136" s="452" t="s">
        <v>2914</v>
      </c>
      <c r="E1136" s="54" t="s">
        <v>997</v>
      </c>
      <c r="F1136" s="65"/>
      <c r="G1136" s="65"/>
      <c r="H1136" s="65"/>
      <c r="I1136" s="1" t="s">
        <v>651</v>
      </c>
      <c r="J1136" s="9">
        <f>SUM(J1137)</f>
        <v>120000</v>
      </c>
      <c r="K1136" s="9">
        <f t="shared" si="288"/>
        <v>0</v>
      </c>
      <c r="L1136" s="9">
        <f t="shared" si="288"/>
        <v>0</v>
      </c>
      <c r="M1136" s="9">
        <f t="shared" si="288"/>
        <v>0</v>
      </c>
      <c r="N1136" s="9">
        <f t="shared" si="288"/>
        <v>50000</v>
      </c>
      <c r="O1136" s="9">
        <f t="shared" si="288"/>
        <v>26800</v>
      </c>
      <c r="P1136" s="9">
        <f t="shared" si="288"/>
        <v>0</v>
      </c>
      <c r="Q1136" s="9">
        <f t="shared" si="288"/>
        <v>0</v>
      </c>
      <c r="R1136" s="9">
        <f t="shared" si="288"/>
        <v>0</v>
      </c>
      <c r="S1136" s="9">
        <f t="shared" si="288"/>
        <v>0</v>
      </c>
      <c r="T1136" s="9">
        <f t="shared" si="288"/>
        <v>43200</v>
      </c>
      <c r="U1136" s="9">
        <v>120000</v>
      </c>
      <c r="V1136" s="9">
        <v>0</v>
      </c>
      <c r="W1136" s="9">
        <f>SUM(W1137)</f>
        <v>0</v>
      </c>
      <c r="X1136" s="9">
        <f t="shared" si="288"/>
        <v>0</v>
      </c>
      <c r="Y1136" s="9">
        <f t="shared" si="288"/>
        <v>0</v>
      </c>
      <c r="Z1136" s="9">
        <f t="shared" si="288"/>
        <v>0</v>
      </c>
      <c r="AA1136" s="9">
        <f t="shared" si="288"/>
        <v>0</v>
      </c>
      <c r="AB1136" s="9">
        <f t="shared" si="288"/>
        <v>0</v>
      </c>
      <c r="AC1136" s="9">
        <f t="shared" si="288"/>
        <v>0</v>
      </c>
      <c r="AD1136" s="9">
        <f t="shared" si="288"/>
        <v>0</v>
      </c>
      <c r="AE1136" s="9">
        <f t="shared" si="288"/>
        <v>0</v>
      </c>
      <c r="AF1136" s="9">
        <f t="shared" si="288"/>
        <v>0</v>
      </c>
      <c r="AG1136" s="9">
        <f t="shared" si="288"/>
        <v>0</v>
      </c>
      <c r="AH1136" s="9">
        <v>0</v>
      </c>
      <c r="AI1136" s="9">
        <v>0</v>
      </c>
      <c r="AJ1136" s="9">
        <f>SUM(AJ1137)</f>
        <v>65300</v>
      </c>
      <c r="AK1136" s="9">
        <f t="shared" si="288"/>
        <v>0</v>
      </c>
      <c r="AL1136" s="9">
        <f t="shared" si="288"/>
        <v>0</v>
      </c>
      <c r="AM1136" s="9">
        <f t="shared" si="288"/>
        <v>12700</v>
      </c>
      <c r="AN1136" s="9">
        <f t="shared" si="288"/>
        <v>0</v>
      </c>
      <c r="AO1136" s="9">
        <f t="shared" si="288"/>
        <v>0</v>
      </c>
      <c r="AP1136" s="9">
        <f t="shared" si="288"/>
        <v>10100</v>
      </c>
      <c r="AQ1136" s="9">
        <f t="shared" si="288"/>
        <v>20000</v>
      </c>
      <c r="AR1136" s="9">
        <f t="shared" si="288"/>
        <v>22500</v>
      </c>
      <c r="AS1136" s="9">
        <f t="shared" si="288"/>
        <v>0</v>
      </c>
      <c r="AT1136" s="9">
        <f t="shared" si="288"/>
        <v>0</v>
      </c>
      <c r="AU1136" s="9">
        <v>65300</v>
      </c>
      <c r="AV1136" s="9">
        <v>0</v>
      </c>
      <c r="AW1136" s="9">
        <f t="shared" si="276"/>
        <v>185300</v>
      </c>
    </row>
    <row r="1137" spans="1:49">
      <c r="A1137" s="44" t="s">
        <v>1403</v>
      </c>
      <c r="B1137" s="45" t="s">
        <v>1030</v>
      </c>
      <c r="C1137" s="45" t="s">
        <v>1549</v>
      </c>
      <c r="D1137" s="452" t="s">
        <v>2914</v>
      </c>
      <c r="E1137" s="54" t="s">
        <v>997</v>
      </c>
      <c r="F1137" s="50" t="s">
        <v>1011</v>
      </c>
      <c r="G1137" s="468" t="s">
        <v>3063</v>
      </c>
      <c r="H1137" s="50" t="s">
        <v>2358</v>
      </c>
      <c r="I1137" s="39" t="s">
        <v>2315</v>
      </c>
      <c r="J1137" s="209">
        <v>120000</v>
      </c>
      <c r="K1137" s="209"/>
      <c r="L1137" s="209"/>
      <c r="M1137" s="209"/>
      <c r="N1137" s="209">
        <v>50000</v>
      </c>
      <c r="O1137" s="209">
        <v>26800</v>
      </c>
      <c r="P1137" s="209"/>
      <c r="Q1137" s="209"/>
      <c r="R1137" s="209"/>
      <c r="S1137" s="209"/>
      <c r="T1137" s="209">
        <v>43200</v>
      </c>
      <c r="U1137" s="209">
        <v>120000</v>
      </c>
      <c r="V1137" s="209">
        <v>0</v>
      </c>
      <c r="W1137" s="209"/>
      <c r="X1137" s="209"/>
      <c r="Y1137" s="209"/>
      <c r="Z1137" s="209"/>
      <c r="AA1137" s="209"/>
      <c r="AB1137" s="209"/>
      <c r="AC1137" s="209"/>
      <c r="AD1137" s="209"/>
      <c r="AE1137" s="209"/>
      <c r="AF1137" s="209"/>
      <c r="AG1137" s="209"/>
      <c r="AH1137" s="209">
        <v>0</v>
      </c>
      <c r="AI1137" s="209">
        <v>0</v>
      </c>
      <c r="AJ1137" s="209">
        <v>65300</v>
      </c>
      <c r="AK1137" s="209"/>
      <c r="AL1137" s="209"/>
      <c r="AM1137" s="209">
        <v>12700</v>
      </c>
      <c r="AN1137" s="209"/>
      <c r="AO1137" s="209"/>
      <c r="AP1137" s="209">
        <v>10100</v>
      </c>
      <c r="AQ1137" s="209">
        <v>20000</v>
      </c>
      <c r="AR1137" s="209">
        <v>22500</v>
      </c>
      <c r="AS1137" s="209"/>
      <c r="AT1137" s="209"/>
      <c r="AU1137" s="209">
        <v>65300</v>
      </c>
      <c r="AV1137" s="209">
        <v>0</v>
      </c>
      <c r="AW1137" s="209">
        <f t="shared" si="276"/>
        <v>185300</v>
      </c>
    </row>
    <row r="1138" spans="1:49" ht="13.5" thickBot="1">
      <c r="A1138" s="78" t="s">
        <v>820</v>
      </c>
      <c r="B1138" s="79"/>
      <c r="C1138" s="79"/>
      <c r="D1138" s="456"/>
      <c r="E1138" s="535"/>
      <c r="F1138" s="127"/>
      <c r="G1138" s="127"/>
      <c r="H1138" s="127"/>
      <c r="I1138" s="79"/>
    </row>
    <row r="1139" spans="1:49" s="151" customFormat="1" ht="36" customHeight="1" thickTop="1" thickBot="1">
      <c r="A1139" s="147" t="s">
        <v>2079</v>
      </c>
      <c r="B1139" s="5" t="s">
        <v>2080</v>
      </c>
      <c r="C1139" s="5" t="s">
        <v>1335</v>
      </c>
      <c r="D1139" s="450"/>
      <c r="E1139" s="148" t="s">
        <v>1570</v>
      </c>
      <c r="F1139" s="149" t="s">
        <v>1438</v>
      </c>
      <c r="G1139" s="149"/>
      <c r="H1139" s="149" t="s">
        <v>2332</v>
      </c>
      <c r="I1139" s="5" t="s">
        <v>856</v>
      </c>
      <c r="J1139" s="364" t="s">
        <v>2891</v>
      </c>
      <c r="K1139" s="364" t="s">
        <v>2879</v>
      </c>
      <c r="L1139" s="364" t="s">
        <v>2880</v>
      </c>
      <c r="M1139" s="364" t="s">
        <v>2881</v>
      </c>
      <c r="N1139" s="364" t="s">
        <v>2882</v>
      </c>
      <c r="O1139" s="364" t="s">
        <v>2883</v>
      </c>
      <c r="P1139" s="364" t="s">
        <v>2884</v>
      </c>
      <c r="Q1139" s="364" t="s">
        <v>2885</v>
      </c>
      <c r="R1139" s="364" t="s">
        <v>2886</v>
      </c>
      <c r="S1139" s="364" t="s">
        <v>2887</v>
      </c>
      <c r="T1139" s="364" t="s">
        <v>2888</v>
      </c>
      <c r="U1139" s="364" t="s">
        <v>2889</v>
      </c>
      <c r="V1139" s="364" t="s">
        <v>2890</v>
      </c>
      <c r="W1139" s="365" t="s">
        <v>2893</v>
      </c>
      <c r="X1139" s="365" t="s">
        <v>2879</v>
      </c>
      <c r="Y1139" s="365" t="s">
        <v>2880</v>
      </c>
      <c r="Z1139" s="365" t="s">
        <v>2881</v>
      </c>
      <c r="AA1139" s="365" t="s">
        <v>2882</v>
      </c>
      <c r="AB1139" s="365" t="s">
        <v>2883</v>
      </c>
      <c r="AC1139" s="365" t="s">
        <v>2884</v>
      </c>
      <c r="AD1139" s="365" t="s">
        <v>2885</v>
      </c>
      <c r="AE1139" s="365" t="s">
        <v>2886</v>
      </c>
      <c r="AF1139" s="365" t="s">
        <v>2887</v>
      </c>
      <c r="AG1139" s="365" t="s">
        <v>2888</v>
      </c>
      <c r="AH1139" s="365" t="s">
        <v>2889</v>
      </c>
      <c r="AI1139" s="365" t="s">
        <v>2890</v>
      </c>
      <c r="AJ1139" s="366" t="s">
        <v>2892</v>
      </c>
      <c r="AK1139" s="366" t="s">
        <v>2879</v>
      </c>
      <c r="AL1139" s="366" t="s">
        <v>2880</v>
      </c>
      <c r="AM1139" s="366" t="s">
        <v>2881</v>
      </c>
      <c r="AN1139" s="366" t="s">
        <v>2882</v>
      </c>
      <c r="AO1139" s="366" t="s">
        <v>2883</v>
      </c>
      <c r="AP1139" s="366" t="s">
        <v>2884</v>
      </c>
      <c r="AQ1139" s="366" t="s">
        <v>2885</v>
      </c>
      <c r="AR1139" s="366" t="s">
        <v>2886</v>
      </c>
      <c r="AS1139" s="366" t="s">
        <v>2887</v>
      </c>
      <c r="AT1139" s="366" t="s">
        <v>2888</v>
      </c>
      <c r="AU1139" s="366" t="s">
        <v>2889</v>
      </c>
      <c r="AV1139" s="366" t="s">
        <v>2890</v>
      </c>
      <c r="AW1139" s="368" t="s">
        <v>2895</v>
      </c>
    </row>
    <row r="1140" spans="1:49">
      <c r="A1140" s="33"/>
      <c r="B1140" s="34"/>
      <c r="C1140" s="34"/>
      <c r="D1140" s="34"/>
      <c r="E1140" s="35"/>
      <c r="F1140" s="36"/>
      <c r="G1140" s="36"/>
      <c r="H1140" s="36"/>
      <c r="I1140" s="34"/>
      <c r="J1140" s="202" t="s">
        <v>1224</v>
      </c>
      <c r="K1140" s="202">
        <v>1</v>
      </c>
      <c r="L1140" s="202">
        <v>2</v>
      </c>
      <c r="M1140" s="202">
        <v>3</v>
      </c>
      <c r="N1140" s="202">
        <v>4</v>
      </c>
      <c r="O1140" s="202">
        <v>5</v>
      </c>
      <c r="P1140" s="202">
        <v>6</v>
      </c>
      <c r="Q1140" s="202">
        <v>7</v>
      </c>
      <c r="R1140" s="202">
        <v>8</v>
      </c>
      <c r="S1140" s="202">
        <v>9</v>
      </c>
      <c r="T1140" s="202">
        <v>10</v>
      </c>
      <c r="U1140" s="202">
        <v>13</v>
      </c>
      <c r="V1140" s="202">
        <v>14</v>
      </c>
      <c r="W1140" s="202" t="s">
        <v>1224</v>
      </c>
      <c r="X1140" s="202">
        <v>1</v>
      </c>
      <c r="Y1140" s="202">
        <v>2</v>
      </c>
      <c r="Z1140" s="202">
        <v>3</v>
      </c>
      <c r="AA1140" s="202">
        <v>4</v>
      </c>
      <c r="AB1140" s="202">
        <v>5</v>
      </c>
      <c r="AC1140" s="202">
        <v>6</v>
      </c>
      <c r="AD1140" s="202">
        <v>7</v>
      </c>
      <c r="AE1140" s="202">
        <v>8</v>
      </c>
      <c r="AF1140" s="202">
        <v>9</v>
      </c>
      <c r="AG1140" s="202">
        <v>10</v>
      </c>
      <c r="AH1140" s="202">
        <v>13</v>
      </c>
      <c r="AI1140" s="202">
        <v>14</v>
      </c>
      <c r="AJ1140" s="202" t="s">
        <v>1224</v>
      </c>
      <c r="AK1140" s="202">
        <v>1</v>
      </c>
      <c r="AL1140" s="202">
        <v>2</v>
      </c>
      <c r="AM1140" s="202">
        <v>3</v>
      </c>
      <c r="AN1140" s="202">
        <v>4</v>
      </c>
      <c r="AO1140" s="202">
        <v>5</v>
      </c>
      <c r="AP1140" s="202">
        <v>6</v>
      </c>
      <c r="AQ1140" s="202">
        <v>7</v>
      </c>
      <c r="AR1140" s="202">
        <v>8</v>
      </c>
      <c r="AS1140" s="202">
        <v>9</v>
      </c>
      <c r="AT1140" s="202">
        <v>10</v>
      </c>
      <c r="AU1140" s="202">
        <v>13</v>
      </c>
      <c r="AV1140" s="202">
        <v>14</v>
      </c>
      <c r="AW1140" s="202">
        <v>15</v>
      </c>
    </row>
    <row r="1141" spans="1:49">
      <c r="A1141" s="37"/>
      <c r="B1141" s="38"/>
      <c r="C1141" s="38"/>
      <c r="D1141" s="38"/>
      <c r="E1141" s="60"/>
      <c r="F1141" s="61"/>
      <c r="G1141" s="61"/>
      <c r="H1141" s="61"/>
      <c r="I1141" s="38"/>
      <c r="J1141" s="62"/>
      <c r="K1141" s="62"/>
      <c r="L1141" s="62"/>
      <c r="M1141" s="62"/>
      <c r="N1141" s="62"/>
      <c r="O1141" s="62"/>
      <c r="P1141" s="62"/>
      <c r="Q1141" s="62"/>
      <c r="R1141" s="62"/>
      <c r="S1141" s="62"/>
      <c r="T1141" s="62"/>
      <c r="U1141" s="62"/>
      <c r="V1141" s="62"/>
      <c r="W1141" s="62"/>
      <c r="X1141" s="62"/>
      <c r="Y1141" s="62"/>
      <c r="Z1141" s="62"/>
      <c r="AA1141" s="62"/>
      <c r="AB1141" s="62"/>
      <c r="AC1141" s="62"/>
      <c r="AD1141" s="62"/>
      <c r="AE1141" s="62"/>
      <c r="AF1141" s="62"/>
      <c r="AG1141" s="62"/>
      <c r="AH1141" s="62"/>
      <c r="AI1141" s="62"/>
      <c r="AJ1141" s="62"/>
      <c r="AK1141" s="62"/>
      <c r="AL1141" s="62"/>
      <c r="AM1141" s="62"/>
      <c r="AN1141" s="62"/>
      <c r="AO1141" s="62"/>
      <c r="AP1141" s="62"/>
      <c r="AQ1141" s="62"/>
      <c r="AR1141" s="62"/>
      <c r="AS1141" s="62"/>
      <c r="AT1141" s="62"/>
      <c r="AU1141" s="62"/>
      <c r="AV1141" s="62"/>
      <c r="AW1141" s="62"/>
    </row>
    <row r="1142" spans="1:49">
      <c r="A1142" s="41" t="s">
        <v>1403</v>
      </c>
      <c r="B1142" s="1" t="s">
        <v>1030</v>
      </c>
      <c r="C1142" s="1" t="s">
        <v>1549</v>
      </c>
      <c r="D1142" s="451"/>
      <c r="E1142" s="531"/>
      <c r="F1142" s="50"/>
      <c r="G1142" s="50"/>
      <c r="H1142" s="50"/>
      <c r="I1142" s="137" t="s">
        <v>952</v>
      </c>
      <c r="J1142" s="158"/>
      <c r="K1142" s="158"/>
      <c r="L1142" s="158"/>
      <c r="M1142" s="158"/>
      <c r="N1142" s="158"/>
      <c r="O1142" s="158"/>
      <c r="P1142" s="158"/>
      <c r="Q1142" s="158"/>
      <c r="R1142" s="158"/>
      <c r="S1142" s="158"/>
      <c r="T1142" s="158"/>
      <c r="U1142" s="158"/>
      <c r="V1142" s="158"/>
      <c r="W1142" s="158"/>
      <c r="X1142" s="158"/>
      <c r="Y1142" s="158"/>
      <c r="Z1142" s="158"/>
      <c r="AA1142" s="158"/>
      <c r="AB1142" s="158"/>
      <c r="AC1142" s="158"/>
      <c r="AD1142" s="158"/>
      <c r="AE1142" s="158"/>
      <c r="AF1142" s="158"/>
      <c r="AG1142" s="158"/>
      <c r="AH1142" s="158"/>
      <c r="AI1142" s="158"/>
      <c r="AJ1142" s="158"/>
      <c r="AK1142" s="158"/>
      <c r="AL1142" s="158"/>
      <c r="AM1142" s="158"/>
      <c r="AN1142" s="158"/>
      <c r="AO1142" s="158"/>
      <c r="AP1142" s="158"/>
      <c r="AQ1142" s="158"/>
      <c r="AR1142" s="158"/>
      <c r="AS1142" s="158"/>
      <c r="AT1142" s="158"/>
      <c r="AU1142" s="158"/>
      <c r="AV1142" s="158"/>
      <c r="AW1142" s="158"/>
    </row>
    <row r="1143" spans="1:49">
      <c r="A1143" s="41"/>
      <c r="B1143" s="1"/>
      <c r="C1143" s="1"/>
      <c r="D1143" s="369"/>
      <c r="E1143" s="531"/>
      <c r="F1143" s="50"/>
      <c r="G1143" s="50"/>
      <c r="H1143" s="50"/>
      <c r="I1143" s="137" t="s">
        <v>1331</v>
      </c>
    </row>
    <row r="1144" spans="1:49">
      <c r="A1144" s="41"/>
      <c r="B1144" s="1"/>
      <c r="C1144" s="1"/>
      <c r="D1144" s="369"/>
      <c r="E1144" s="531"/>
      <c r="F1144" s="50"/>
      <c r="G1144" s="50"/>
      <c r="H1144" s="50"/>
      <c r="I1144" s="41"/>
    </row>
    <row r="1145" spans="1:49">
      <c r="A1145" s="48"/>
      <c r="B1145" s="42"/>
      <c r="C1145" s="42"/>
      <c r="D1145" s="42"/>
      <c r="E1145" s="531"/>
      <c r="F1145" s="50"/>
      <c r="G1145" s="50"/>
      <c r="H1145" s="50"/>
      <c r="I1145" s="49" t="s">
        <v>1157</v>
      </c>
      <c r="J1145" s="6">
        <f>SUM(J1146)</f>
        <v>502000</v>
      </c>
      <c r="K1145" s="6">
        <f t="shared" ref="K1145:AT1145" si="289">SUM(K1146)</f>
        <v>0</v>
      </c>
      <c r="L1145" s="6">
        <f t="shared" si="289"/>
        <v>15000</v>
      </c>
      <c r="M1145" s="6">
        <f t="shared" si="289"/>
        <v>7000</v>
      </c>
      <c r="N1145" s="6">
        <f t="shared" si="289"/>
        <v>1000</v>
      </c>
      <c r="O1145" s="6">
        <f t="shared" si="289"/>
        <v>3000</v>
      </c>
      <c r="P1145" s="6">
        <f t="shared" si="289"/>
        <v>0</v>
      </c>
      <c r="Q1145" s="6">
        <f t="shared" si="289"/>
        <v>150000</v>
      </c>
      <c r="R1145" s="6">
        <f t="shared" si="289"/>
        <v>167000</v>
      </c>
      <c r="S1145" s="6">
        <f t="shared" si="289"/>
        <v>0</v>
      </c>
      <c r="T1145" s="6">
        <f t="shared" si="289"/>
        <v>50000</v>
      </c>
      <c r="U1145" s="6">
        <v>393000</v>
      </c>
      <c r="V1145" s="6">
        <v>109000</v>
      </c>
      <c r="W1145" s="6">
        <f>SUM(W1146)</f>
        <v>340000</v>
      </c>
      <c r="X1145" s="6">
        <f t="shared" si="289"/>
        <v>0</v>
      </c>
      <c r="Y1145" s="6">
        <f t="shared" si="289"/>
        <v>0</v>
      </c>
      <c r="Z1145" s="6">
        <f t="shared" si="289"/>
        <v>220000</v>
      </c>
      <c r="AA1145" s="6">
        <f t="shared" si="289"/>
        <v>50000</v>
      </c>
      <c r="AB1145" s="6">
        <f t="shared" si="289"/>
        <v>50000</v>
      </c>
      <c r="AC1145" s="6">
        <f t="shared" si="289"/>
        <v>0</v>
      </c>
      <c r="AD1145" s="6">
        <f t="shared" si="289"/>
        <v>0</v>
      </c>
      <c r="AE1145" s="6">
        <f t="shared" si="289"/>
        <v>0</v>
      </c>
      <c r="AF1145" s="6">
        <f t="shared" si="289"/>
        <v>0</v>
      </c>
      <c r="AG1145" s="6">
        <f t="shared" si="289"/>
        <v>0</v>
      </c>
      <c r="AH1145" s="6">
        <v>320000</v>
      </c>
      <c r="AI1145" s="6">
        <v>20000</v>
      </c>
      <c r="AJ1145" s="6">
        <f>SUM(AJ1146)</f>
        <v>29900</v>
      </c>
      <c r="AK1145" s="6">
        <f t="shared" si="289"/>
        <v>0</v>
      </c>
      <c r="AL1145" s="6">
        <f t="shared" si="289"/>
        <v>15000</v>
      </c>
      <c r="AM1145" s="6">
        <f t="shared" si="289"/>
        <v>0</v>
      </c>
      <c r="AN1145" s="6">
        <f t="shared" si="289"/>
        <v>0</v>
      </c>
      <c r="AO1145" s="6">
        <f t="shared" si="289"/>
        <v>0</v>
      </c>
      <c r="AP1145" s="6">
        <f t="shared" si="289"/>
        <v>0</v>
      </c>
      <c r="AQ1145" s="6">
        <f t="shared" si="289"/>
        <v>0</v>
      </c>
      <c r="AR1145" s="6">
        <f t="shared" si="289"/>
        <v>0</v>
      </c>
      <c r="AS1145" s="6">
        <f t="shared" si="289"/>
        <v>0</v>
      </c>
      <c r="AT1145" s="6">
        <f t="shared" si="289"/>
        <v>0</v>
      </c>
      <c r="AU1145" s="6">
        <v>15000</v>
      </c>
      <c r="AV1145" s="6">
        <v>14900</v>
      </c>
      <c r="AW1145" s="6">
        <f t="shared" ref="AW1145:AW1161" si="290">U1145+AH1145+AU1145</f>
        <v>728000</v>
      </c>
    </row>
    <row r="1146" spans="1:49">
      <c r="A1146" s="44" t="s">
        <v>1403</v>
      </c>
      <c r="B1146" s="45" t="s">
        <v>1030</v>
      </c>
      <c r="C1146" s="45" t="s">
        <v>1549</v>
      </c>
      <c r="D1146" s="452" t="s">
        <v>2914</v>
      </c>
      <c r="E1146" s="54" t="s">
        <v>1402</v>
      </c>
      <c r="F1146" s="50"/>
      <c r="G1146" s="50"/>
      <c r="H1146" s="50"/>
      <c r="I1146" s="1" t="s">
        <v>1158</v>
      </c>
      <c r="J1146" s="9">
        <f>SUM(J1149,J1151,J1156,J1157,J1147)</f>
        <v>502000</v>
      </c>
      <c r="K1146" s="9">
        <f t="shared" ref="K1146:AT1146" si="291">SUM(K1149,K1151,K1156,K1157,K1147)</f>
        <v>0</v>
      </c>
      <c r="L1146" s="9">
        <f t="shared" si="291"/>
        <v>15000</v>
      </c>
      <c r="M1146" s="9">
        <f t="shared" si="291"/>
        <v>7000</v>
      </c>
      <c r="N1146" s="9">
        <f t="shared" si="291"/>
        <v>1000</v>
      </c>
      <c r="O1146" s="9">
        <f t="shared" si="291"/>
        <v>3000</v>
      </c>
      <c r="P1146" s="9">
        <f t="shared" si="291"/>
        <v>0</v>
      </c>
      <c r="Q1146" s="9">
        <f t="shared" si="291"/>
        <v>150000</v>
      </c>
      <c r="R1146" s="9">
        <f t="shared" si="291"/>
        <v>167000</v>
      </c>
      <c r="S1146" s="9">
        <f t="shared" si="291"/>
        <v>0</v>
      </c>
      <c r="T1146" s="9">
        <f t="shared" si="291"/>
        <v>50000</v>
      </c>
      <c r="U1146" s="9">
        <v>393000</v>
      </c>
      <c r="V1146" s="9">
        <v>109000</v>
      </c>
      <c r="W1146" s="9">
        <f>SUM(W1149,W1151,W1156,W1157,W1147)</f>
        <v>340000</v>
      </c>
      <c r="X1146" s="9">
        <f t="shared" si="291"/>
        <v>0</v>
      </c>
      <c r="Y1146" s="9">
        <f t="shared" si="291"/>
        <v>0</v>
      </c>
      <c r="Z1146" s="9">
        <f t="shared" si="291"/>
        <v>220000</v>
      </c>
      <c r="AA1146" s="9">
        <f t="shared" si="291"/>
        <v>50000</v>
      </c>
      <c r="AB1146" s="9">
        <f t="shared" si="291"/>
        <v>50000</v>
      </c>
      <c r="AC1146" s="9">
        <f t="shared" si="291"/>
        <v>0</v>
      </c>
      <c r="AD1146" s="9">
        <f t="shared" si="291"/>
        <v>0</v>
      </c>
      <c r="AE1146" s="9">
        <f t="shared" si="291"/>
        <v>0</v>
      </c>
      <c r="AF1146" s="9">
        <f t="shared" si="291"/>
        <v>0</v>
      </c>
      <c r="AG1146" s="9">
        <f t="shared" si="291"/>
        <v>0</v>
      </c>
      <c r="AH1146" s="9">
        <v>320000</v>
      </c>
      <c r="AI1146" s="9">
        <v>20000</v>
      </c>
      <c r="AJ1146" s="9">
        <f>SUM(AJ1149,AJ1151,AJ1156,AJ1157,AJ1147)</f>
        <v>29900</v>
      </c>
      <c r="AK1146" s="9">
        <f t="shared" si="291"/>
        <v>0</v>
      </c>
      <c r="AL1146" s="9">
        <f t="shared" si="291"/>
        <v>15000</v>
      </c>
      <c r="AM1146" s="9">
        <f t="shared" si="291"/>
        <v>0</v>
      </c>
      <c r="AN1146" s="9">
        <f t="shared" si="291"/>
        <v>0</v>
      </c>
      <c r="AO1146" s="9">
        <f t="shared" si="291"/>
        <v>0</v>
      </c>
      <c r="AP1146" s="9">
        <f t="shared" si="291"/>
        <v>0</v>
      </c>
      <c r="AQ1146" s="9">
        <f t="shared" si="291"/>
        <v>0</v>
      </c>
      <c r="AR1146" s="9">
        <f t="shared" si="291"/>
        <v>0</v>
      </c>
      <c r="AS1146" s="9">
        <f t="shared" si="291"/>
        <v>0</v>
      </c>
      <c r="AT1146" s="9">
        <f t="shared" si="291"/>
        <v>0</v>
      </c>
      <c r="AU1146" s="9">
        <v>15000</v>
      </c>
      <c r="AV1146" s="9">
        <v>14900</v>
      </c>
      <c r="AW1146" s="9">
        <f t="shared" si="290"/>
        <v>728000</v>
      </c>
    </row>
    <row r="1147" spans="1:49">
      <c r="A1147" s="44" t="s">
        <v>1403</v>
      </c>
      <c r="B1147" s="45" t="s">
        <v>1030</v>
      </c>
      <c r="C1147" s="45" t="s">
        <v>1549</v>
      </c>
      <c r="D1147" s="452" t="s">
        <v>2914</v>
      </c>
      <c r="E1147" s="54" t="s">
        <v>1366</v>
      </c>
      <c r="F1147" s="50" t="s">
        <v>2894</v>
      </c>
      <c r="G1147" s="50"/>
      <c r="H1147" s="50"/>
      <c r="I1147" s="349" t="s">
        <v>2697</v>
      </c>
      <c r="J1147" s="9">
        <f>SUM(J1148)</f>
        <v>0</v>
      </c>
      <c r="K1147" s="9">
        <f t="shared" ref="K1147:AT1147" si="292">SUM(K1148)</f>
        <v>0</v>
      </c>
      <c r="L1147" s="9">
        <f t="shared" si="292"/>
        <v>0</v>
      </c>
      <c r="M1147" s="9">
        <f t="shared" si="292"/>
        <v>0</v>
      </c>
      <c r="N1147" s="9">
        <f t="shared" si="292"/>
        <v>0</v>
      </c>
      <c r="O1147" s="9">
        <f t="shared" si="292"/>
        <v>0</v>
      </c>
      <c r="P1147" s="9">
        <f t="shared" si="292"/>
        <v>0</v>
      </c>
      <c r="Q1147" s="9">
        <f t="shared" si="292"/>
        <v>0</v>
      </c>
      <c r="R1147" s="9">
        <f t="shared" si="292"/>
        <v>0</v>
      </c>
      <c r="S1147" s="9">
        <f t="shared" si="292"/>
        <v>0</v>
      </c>
      <c r="T1147" s="9">
        <f t="shared" si="292"/>
        <v>0</v>
      </c>
      <c r="U1147" s="9">
        <v>0</v>
      </c>
      <c r="V1147" s="9">
        <v>0</v>
      </c>
      <c r="W1147" s="9">
        <f>SUM(W1148)</f>
        <v>0</v>
      </c>
      <c r="X1147" s="9">
        <f t="shared" si="292"/>
        <v>0</v>
      </c>
      <c r="Y1147" s="9">
        <f t="shared" si="292"/>
        <v>0</v>
      </c>
      <c r="Z1147" s="9">
        <f t="shared" si="292"/>
        <v>0</v>
      </c>
      <c r="AA1147" s="9">
        <f t="shared" si="292"/>
        <v>0</v>
      </c>
      <c r="AB1147" s="9">
        <f t="shared" si="292"/>
        <v>0</v>
      </c>
      <c r="AC1147" s="9">
        <f t="shared" si="292"/>
        <v>0</v>
      </c>
      <c r="AD1147" s="9">
        <f t="shared" si="292"/>
        <v>0</v>
      </c>
      <c r="AE1147" s="9">
        <f t="shared" si="292"/>
        <v>0</v>
      </c>
      <c r="AF1147" s="9">
        <f t="shared" si="292"/>
        <v>0</v>
      </c>
      <c r="AG1147" s="9">
        <f t="shared" si="292"/>
        <v>0</v>
      </c>
      <c r="AH1147" s="9">
        <v>0</v>
      </c>
      <c r="AI1147" s="9">
        <v>0</v>
      </c>
      <c r="AJ1147" s="9">
        <f>SUM(AJ1148)</f>
        <v>0</v>
      </c>
      <c r="AK1147" s="9">
        <f t="shared" si="292"/>
        <v>0</v>
      </c>
      <c r="AL1147" s="9">
        <f t="shared" si="292"/>
        <v>0</v>
      </c>
      <c r="AM1147" s="9">
        <f t="shared" si="292"/>
        <v>0</v>
      </c>
      <c r="AN1147" s="9">
        <f t="shared" si="292"/>
        <v>0</v>
      </c>
      <c r="AO1147" s="9">
        <f t="shared" si="292"/>
        <v>0</v>
      </c>
      <c r="AP1147" s="9">
        <f t="shared" si="292"/>
        <v>0</v>
      </c>
      <c r="AQ1147" s="9">
        <f t="shared" si="292"/>
        <v>0</v>
      </c>
      <c r="AR1147" s="9">
        <f t="shared" si="292"/>
        <v>0</v>
      </c>
      <c r="AS1147" s="9">
        <f t="shared" si="292"/>
        <v>0</v>
      </c>
      <c r="AT1147" s="9">
        <f t="shared" si="292"/>
        <v>0</v>
      </c>
      <c r="AU1147" s="9">
        <v>0</v>
      </c>
      <c r="AV1147" s="9">
        <v>0</v>
      </c>
      <c r="AW1147" s="9">
        <f t="shared" si="290"/>
        <v>0</v>
      </c>
    </row>
    <row r="1148" spans="1:49">
      <c r="A1148" s="44" t="s">
        <v>1403</v>
      </c>
      <c r="B1148" s="45" t="s">
        <v>1030</v>
      </c>
      <c r="C1148" s="45" t="s">
        <v>1549</v>
      </c>
      <c r="D1148" s="452" t="s">
        <v>2914</v>
      </c>
      <c r="E1148" s="54" t="s">
        <v>1366</v>
      </c>
      <c r="F1148" s="50" t="s">
        <v>2813</v>
      </c>
      <c r="G1148" s="468" t="s">
        <v>3063</v>
      </c>
      <c r="H1148" s="50" t="s">
        <v>2358</v>
      </c>
      <c r="I1148" s="188" t="s">
        <v>2698</v>
      </c>
      <c r="J1148" s="13"/>
      <c r="K1148" s="13"/>
      <c r="L1148" s="13"/>
      <c r="M1148" s="13"/>
      <c r="N1148" s="13"/>
      <c r="O1148" s="13"/>
      <c r="P1148" s="13"/>
      <c r="Q1148" s="13"/>
      <c r="R1148" s="13"/>
      <c r="S1148" s="13"/>
      <c r="T1148" s="13"/>
      <c r="U1148" s="13">
        <v>0</v>
      </c>
      <c r="V1148" s="13">
        <v>0</v>
      </c>
      <c r="W1148" s="13"/>
      <c r="X1148" s="13"/>
      <c r="Y1148" s="13"/>
      <c r="Z1148" s="13"/>
      <c r="AA1148" s="13"/>
      <c r="AB1148" s="13"/>
      <c r="AC1148" s="13"/>
      <c r="AD1148" s="13"/>
      <c r="AE1148" s="13"/>
      <c r="AF1148" s="13"/>
      <c r="AG1148" s="13"/>
      <c r="AH1148" s="13">
        <v>0</v>
      </c>
      <c r="AI1148" s="13">
        <v>0</v>
      </c>
      <c r="AJ1148" s="13"/>
      <c r="AK1148" s="13"/>
      <c r="AL1148" s="13"/>
      <c r="AM1148" s="13"/>
      <c r="AN1148" s="13"/>
      <c r="AO1148" s="13"/>
      <c r="AP1148" s="13"/>
      <c r="AQ1148" s="13"/>
      <c r="AR1148" s="13"/>
      <c r="AS1148" s="13"/>
      <c r="AT1148" s="13"/>
      <c r="AU1148" s="13">
        <v>0</v>
      </c>
      <c r="AV1148" s="13">
        <v>0</v>
      </c>
      <c r="AW1148" s="13">
        <f t="shared" si="290"/>
        <v>0</v>
      </c>
    </row>
    <row r="1149" spans="1:49">
      <c r="A1149" s="44" t="s">
        <v>1403</v>
      </c>
      <c r="B1149" s="45" t="s">
        <v>1030</v>
      </c>
      <c r="C1149" s="45" t="s">
        <v>1549</v>
      </c>
      <c r="D1149" s="452" t="s">
        <v>2914</v>
      </c>
      <c r="E1149" s="54" t="s">
        <v>1117</v>
      </c>
      <c r="F1149" s="50" t="s">
        <v>2894</v>
      </c>
      <c r="G1149" s="50"/>
      <c r="H1149" s="50"/>
      <c r="I1149" s="1" t="s">
        <v>1125</v>
      </c>
      <c r="J1149" s="9">
        <f>SUM(J1150:J1150)</f>
        <v>361000</v>
      </c>
      <c r="K1149" s="9">
        <f t="shared" ref="K1149:AT1149" si="293">SUM(K1150:K1150)</f>
        <v>0</v>
      </c>
      <c r="L1149" s="9">
        <f t="shared" si="293"/>
        <v>0</v>
      </c>
      <c r="M1149" s="9">
        <f t="shared" si="293"/>
        <v>0</v>
      </c>
      <c r="N1149" s="9">
        <f t="shared" si="293"/>
        <v>0</v>
      </c>
      <c r="O1149" s="9">
        <f t="shared" si="293"/>
        <v>0</v>
      </c>
      <c r="P1149" s="9">
        <f t="shared" si="293"/>
        <v>0</v>
      </c>
      <c r="Q1149" s="9">
        <f t="shared" si="293"/>
        <v>150000</v>
      </c>
      <c r="R1149" s="9">
        <f t="shared" si="293"/>
        <v>161000</v>
      </c>
      <c r="S1149" s="9">
        <f t="shared" si="293"/>
        <v>0</v>
      </c>
      <c r="T1149" s="9">
        <f t="shared" si="293"/>
        <v>50000</v>
      </c>
      <c r="U1149" s="9">
        <v>361000</v>
      </c>
      <c r="V1149" s="9">
        <v>0</v>
      </c>
      <c r="W1149" s="9">
        <f>SUM(W1150:W1150)</f>
        <v>190000</v>
      </c>
      <c r="X1149" s="9">
        <f t="shared" si="293"/>
        <v>0</v>
      </c>
      <c r="Y1149" s="9">
        <f t="shared" si="293"/>
        <v>0</v>
      </c>
      <c r="Z1149" s="9">
        <f t="shared" si="293"/>
        <v>190000</v>
      </c>
      <c r="AA1149" s="9">
        <f t="shared" si="293"/>
        <v>0</v>
      </c>
      <c r="AB1149" s="9">
        <f t="shared" si="293"/>
        <v>0</v>
      </c>
      <c r="AC1149" s="9">
        <f t="shared" si="293"/>
        <v>0</v>
      </c>
      <c r="AD1149" s="9">
        <f t="shared" si="293"/>
        <v>0</v>
      </c>
      <c r="AE1149" s="9">
        <f t="shared" si="293"/>
        <v>0</v>
      </c>
      <c r="AF1149" s="9">
        <f t="shared" si="293"/>
        <v>0</v>
      </c>
      <c r="AG1149" s="9">
        <f t="shared" si="293"/>
        <v>0</v>
      </c>
      <c r="AH1149" s="9">
        <v>190000</v>
      </c>
      <c r="AI1149" s="9">
        <v>0</v>
      </c>
      <c r="AJ1149" s="9">
        <f>SUM(AJ1150:AJ1150)</f>
        <v>0</v>
      </c>
      <c r="AK1149" s="9">
        <f t="shared" si="293"/>
        <v>0</v>
      </c>
      <c r="AL1149" s="9">
        <f t="shared" si="293"/>
        <v>0</v>
      </c>
      <c r="AM1149" s="9">
        <f t="shared" si="293"/>
        <v>0</v>
      </c>
      <c r="AN1149" s="9">
        <f t="shared" si="293"/>
        <v>0</v>
      </c>
      <c r="AO1149" s="9">
        <f t="shared" si="293"/>
        <v>0</v>
      </c>
      <c r="AP1149" s="9">
        <f t="shared" si="293"/>
        <v>0</v>
      </c>
      <c r="AQ1149" s="9">
        <f t="shared" si="293"/>
        <v>0</v>
      </c>
      <c r="AR1149" s="9">
        <f t="shared" si="293"/>
        <v>0</v>
      </c>
      <c r="AS1149" s="9">
        <f t="shared" si="293"/>
        <v>0</v>
      </c>
      <c r="AT1149" s="9">
        <f t="shared" si="293"/>
        <v>0</v>
      </c>
      <c r="AU1149" s="9">
        <v>0</v>
      </c>
      <c r="AV1149" s="9">
        <v>0</v>
      </c>
      <c r="AW1149" s="9">
        <f t="shared" si="290"/>
        <v>551000</v>
      </c>
    </row>
    <row r="1150" spans="1:49" s="212" customFormat="1">
      <c r="A1150" s="44" t="s">
        <v>1403</v>
      </c>
      <c r="B1150" s="45" t="s">
        <v>1030</v>
      </c>
      <c r="C1150" s="45" t="s">
        <v>1549</v>
      </c>
      <c r="D1150" s="452" t="s">
        <v>2914</v>
      </c>
      <c r="E1150" s="54" t="s">
        <v>1117</v>
      </c>
      <c r="F1150" s="211" t="s">
        <v>1574</v>
      </c>
      <c r="G1150" s="468" t="s">
        <v>3063</v>
      </c>
      <c r="H1150" s="50" t="s">
        <v>2358</v>
      </c>
      <c r="I1150" s="185" t="s">
        <v>2666</v>
      </c>
      <c r="J1150" s="209">
        <v>361000</v>
      </c>
      <c r="K1150" s="209"/>
      <c r="L1150" s="209"/>
      <c r="M1150" s="209"/>
      <c r="N1150" s="209"/>
      <c r="O1150" s="209"/>
      <c r="P1150" s="209"/>
      <c r="Q1150" s="209">
        <v>150000</v>
      </c>
      <c r="R1150" s="209">
        <v>161000</v>
      </c>
      <c r="S1150" s="209"/>
      <c r="T1150" s="209">
        <v>50000</v>
      </c>
      <c r="U1150" s="209">
        <v>361000</v>
      </c>
      <c r="V1150" s="209">
        <v>0</v>
      </c>
      <c r="W1150" s="209">
        <v>190000</v>
      </c>
      <c r="X1150" s="209"/>
      <c r="Y1150" s="209"/>
      <c r="Z1150" s="209">
        <v>190000</v>
      </c>
      <c r="AA1150" s="209"/>
      <c r="AB1150" s="209"/>
      <c r="AC1150" s="209"/>
      <c r="AD1150" s="209"/>
      <c r="AE1150" s="209"/>
      <c r="AF1150" s="209"/>
      <c r="AG1150" s="209"/>
      <c r="AH1150" s="209">
        <v>190000</v>
      </c>
      <c r="AI1150" s="209">
        <v>0</v>
      </c>
      <c r="AJ1150" s="209"/>
      <c r="AK1150" s="209"/>
      <c r="AL1150" s="209"/>
      <c r="AM1150" s="209"/>
      <c r="AN1150" s="209"/>
      <c r="AO1150" s="209"/>
      <c r="AP1150" s="209"/>
      <c r="AQ1150" s="209"/>
      <c r="AR1150" s="209"/>
      <c r="AS1150" s="209"/>
      <c r="AT1150" s="209"/>
      <c r="AU1150" s="209">
        <v>0</v>
      </c>
      <c r="AV1150" s="209">
        <v>0</v>
      </c>
      <c r="AW1150" s="209">
        <f t="shared" si="290"/>
        <v>551000</v>
      </c>
    </row>
    <row r="1151" spans="1:49">
      <c r="A1151" s="76" t="s">
        <v>1403</v>
      </c>
      <c r="B1151" s="77" t="s">
        <v>1030</v>
      </c>
      <c r="C1151" s="77" t="s">
        <v>1549</v>
      </c>
      <c r="D1151" s="452" t="s">
        <v>2914</v>
      </c>
      <c r="E1151" s="94" t="s">
        <v>1409</v>
      </c>
      <c r="F1151" s="105" t="s">
        <v>2894</v>
      </c>
      <c r="G1151" s="105"/>
      <c r="H1151" s="105"/>
      <c r="I1151" s="104" t="s">
        <v>1518</v>
      </c>
      <c r="J1151" s="19">
        <f>SUM(J1152:J1155)</f>
        <v>62000</v>
      </c>
      <c r="K1151" s="19">
        <f t="shared" ref="K1151:AT1151" si="294">SUM(K1152:K1155)</f>
        <v>0</v>
      </c>
      <c r="L1151" s="19">
        <f t="shared" si="294"/>
        <v>0</v>
      </c>
      <c r="M1151" s="19">
        <f t="shared" si="294"/>
        <v>7000</v>
      </c>
      <c r="N1151" s="19">
        <f t="shared" si="294"/>
        <v>1000</v>
      </c>
      <c r="O1151" s="19">
        <f t="shared" si="294"/>
        <v>3000</v>
      </c>
      <c r="P1151" s="19">
        <f t="shared" si="294"/>
        <v>0</v>
      </c>
      <c r="Q1151" s="19">
        <f t="shared" si="294"/>
        <v>0</v>
      </c>
      <c r="R1151" s="19">
        <f t="shared" si="294"/>
        <v>6000</v>
      </c>
      <c r="S1151" s="19">
        <f t="shared" si="294"/>
        <v>0</v>
      </c>
      <c r="T1151" s="19">
        <f t="shared" si="294"/>
        <v>0</v>
      </c>
      <c r="U1151" s="19">
        <v>17000</v>
      </c>
      <c r="V1151" s="19">
        <v>45000</v>
      </c>
      <c r="W1151" s="19">
        <f>SUM(W1152:W1155)</f>
        <v>150000</v>
      </c>
      <c r="X1151" s="19">
        <f t="shared" si="294"/>
        <v>0</v>
      </c>
      <c r="Y1151" s="19">
        <f t="shared" si="294"/>
        <v>0</v>
      </c>
      <c r="Z1151" s="19">
        <f t="shared" si="294"/>
        <v>30000</v>
      </c>
      <c r="AA1151" s="19">
        <f t="shared" si="294"/>
        <v>50000</v>
      </c>
      <c r="AB1151" s="19">
        <f t="shared" si="294"/>
        <v>50000</v>
      </c>
      <c r="AC1151" s="19">
        <f t="shared" si="294"/>
        <v>0</v>
      </c>
      <c r="AD1151" s="19">
        <f t="shared" si="294"/>
        <v>0</v>
      </c>
      <c r="AE1151" s="19">
        <f t="shared" si="294"/>
        <v>0</v>
      </c>
      <c r="AF1151" s="19">
        <f t="shared" si="294"/>
        <v>0</v>
      </c>
      <c r="AG1151" s="19">
        <f t="shared" si="294"/>
        <v>0</v>
      </c>
      <c r="AH1151" s="19">
        <v>130000</v>
      </c>
      <c r="AI1151" s="19">
        <v>20000</v>
      </c>
      <c r="AJ1151" s="19">
        <f>SUM(AJ1152:AJ1155)</f>
        <v>0</v>
      </c>
      <c r="AK1151" s="19">
        <f t="shared" si="294"/>
        <v>0</v>
      </c>
      <c r="AL1151" s="19">
        <f t="shared" si="294"/>
        <v>0</v>
      </c>
      <c r="AM1151" s="19">
        <f t="shared" si="294"/>
        <v>0</v>
      </c>
      <c r="AN1151" s="19">
        <f t="shared" si="294"/>
        <v>0</v>
      </c>
      <c r="AO1151" s="19">
        <f t="shared" si="294"/>
        <v>0</v>
      </c>
      <c r="AP1151" s="19">
        <f t="shared" si="294"/>
        <v>0</v>
      </c>
      <c r="AQ1151" s="19">
        <f t="shared" si="294"/>
        <v>0</v>
      </c>
      <c r="AR1151" s="19">
        <f t="shared" si="294"/>
        <v>0</v>
      </c>
      <c r="AS1151" s="19">
        <f t="shared" si="294"/>
        <v>0</v>
      </c>
      <c r="AT1151" s="19">
        <f t="shared" si="294"/>
        <v>0</v>
      </c>
      <c r="AU1151" s="19">
        <v>0</v>
      </c>
      <c r="AV1151" s="19">
        <v>0</v>
      </c>
      <c r="AW1151" s="19">
        <f t="shared" si="290"/>
        <v>147000</v>
      </c>
    </row>
    <row r="1152" spans="1:49">
      <c r="A1152" s="76" t="s">
        <v>1403</v>
      </c>
      <c r="B1152" s="77" t="s">
        <v>1030</v>
      </c>
      <c r="C1152" s="77" t="s">
        <v>1549</v>
      </c>
      <c r="D1152" s="452" t="s">
        <v>2914</v>
      </c>
      <c r="E1152" s="94" t="s">
        <v>1409</v>
      </c>
      <c r="F1152" s="51" t="s">
        <v>663</v>
      </c>
      <c r="G1152" s="468" t="s">
        <v>3063</v>
      </c>
      <c r="H1152" s="50" t="s">
        <v>2358</v>
      </c>
      <c r="I1152" s="39" t="s">
        <v>1449</v>
      </c>
      <c r="J1152" s="15">
        <v>5000</v>
      </c>
      <c r="M1152" s="15">
        <v>4000</v>
      </c>
      <c r="N1152" s="15">
        <v>1000</v>
      </c>
      <c r="U1152" s="15">
        <v>5000</v>
      </c>
      <c r="V1152" s="15">
        <v>0</v>
      </c>
      <c r="AH1152" s="15">
        <v>0</v>
      </c>
      <c r="AI1152" s="15">
        <v>0</v>
      </c>
      <c r="AU1152" s="15">
        <v>0</v>
      </c>
      <c r="AV1152" s="15">
        <v>0</v>
      </c>
      <c r="AW1152" s="15">
        <f t="shared" si="290"/>
        <v>5000</v>
      </c>
    </row>
    <row r="1153" spans="1:49">
      <c r="A1153" s="76" t="s">
        <v>1403</v>
      </c>
      <c r="B1153" s="77" t="s">
        <v>1030</v>
      </c>
      <c r="C1153" s="77" t="s">
        <v>1549</v>
      </c>
      <c r="D1153" s="452" t="s">
        <v>2914</v>
      </c>
      <c r="E1153" s="94" t="s">
        <v>1409</v>
      </c>
      <c r="F1153" s="51" t="s">
        <v>2251</v>
      </c>
      <c r="G1153" s="468" t="s">
        <v>3063</v>
      </c>
      <c r="H1153" s="50" t="s">
        <v>2358</v>
      </c>
      <c r="I1153" s="39" t="s">
        <v>2252</v>
      </c>
      <c r="J1153" s="15">
        <v>3000</v>
      </c>
      <c r="O1153" s="15">
        <v>3000</v>
      </c>
      <c r="U1153" s="15">
        <v>3000</v>
      </c>
      <c r="V1153" s="15">
        <v>0</v>
      </c>
      <c r="AH1153" s="15">
        <v>0</v>
      </c>
      <c r="AI1153" s="15">
        <v>0</v>
      </c>
      <c r="AU1153" s="15">
        <v>0</v>
      </c>
      <c r="AV1153" s="15">
        <v>0</v>
      </c>
      <c r="AW1153" s="15">
        <f t="shared" si="290"/>
        <v>3000</v>
      </c>
    </row>
    <row r="1154" spans="1:49">
      <c r="A1154" s="76" t="s">
        <v>1403</v>
      </c>
      <c r="B1154" s="77" t="s">
        <v>1030</v>
      </c>
      <c r="C1154" s="77" t="s">
        <v>1549</v>
      </c>
      <c r="D1154" s="452" t="s">
        <v>2914</v>
      </c>
      <c r="E1154" s="94" t="s">
        <v>1409</v>
      </c>
      <c r="F1154" s="51" t="s">
        <v>664</v>
      </c>
      <c r="G1154" s="468" t="s">
        <v>3063</v>
      </c>
      <c r="H1154" s="50" t="s">
        <v>2358</v>
      </c>
      <c r="I1154" s="39" t="s">
        <v>1450</v>
      </c>
      <c r="J1154" s="15">
        <v>45000</v>
      </c>
      <c r="U1154" s="15">
        <v>0</v>
      </c>
      <c r="V1154" s="15">
        <v>45000</v>
      </c>
      <c r="W1154" s="15">
        <v>150000</v>
      </c>
      <c r="Z1154" s="15">
        <v>30000</v>
      </c>
      <c r="AA1154" s="15">
        <v>50000</v>
      </c>
      <c r="AB1154" s="15">
        <v>50000</v>
      </c>
      <c r="AH1154" s="15">
        <v>130000</v>
      </c>
      <c r="AI1154" s="15">
        <v>20000</v>
      </c>
      <c r="AU1154" s="15">
        <v>0</v>
      </c>
      <c r="AV1154" s="15">
        <v>0</v>
      </c>
      <c r="AW1154" s="15">
        <f t="shared" si="290"/>
        <v>130000</v>
      </c>
    </row>
    <row r="1155" spans="1:49">
      <c r="A1155" s="76" t="s">
        <v>1403</v>
      </c>
      <c r="B1155" s="77" t="s">
        <v>1030</v>
      </c>
      <c r="C1155" s="77" t="s">
        <v>1549</v>
      </c>
      <c r="D1155" s="452" t="s">
        <v>2914</v>
      </c>
      <c r="E1155" s="94" t="s">
        <v>1409</v>
      </c>
      <c r="F1155" s="51" t="s">
        <v>2173</v>
      </c>
      <c r="G1155" s="468" t="s">
        <v>3063</v>
      </c>
      <c r="H1155" s="50" t="s">
        <v>2358</v>
      </c>
      <c r="I1155" s="39" t="s">
        <v>2667</v>
      </c>
      <c r="J1155" s="15">
        <v>9000</v>
      </c>
      <c r="M1155" s="15">
        <v>3000</v>
      </c>
      <c r="R1155" s="15">
        <v>6000</v>
      </c>
      <c r="U1155" s="15">
        <v>9000</v>
      </c>
      <c r="V1155" s="15">
        <v>0</v>
      </c>
      <c r="AH1155" s="15">
        <v>0</v>
      </c>
      <c r="AI1155" s="15">
        <v>0</v>
      </c>
      <c r="AU1155" s="15">
        <v>0</v>
      </c>
      <c r="AV1155" s="15">
        <v>0</v>
      </c>
      <c r="AW1155" s="15">
        <f t="shared" si="290"/>
        <v>9000</v>
      </c>
    </row>
    <row r="1156" spans="1:49">
      <c r="A1156" s="76" t="s">
        <v>1403</v>
      </c>
      <c r="B1156" s="77" t="s">
        <v>1030</v>
      </c>
      <c r="C1156" s="77" t="s">
        <v>1549</v>
      </c>
      <c r="D1156" s="452" t="s">
        <v>2914</v>
      </c>
      <c r="E1156" s="94" t="s">
        <v>784</v>
      </c>
      <c r="F1156" s="105"/>
      <c r="G1156" s="468" t="s">
        <v>3063</v>
      </c>
      <c r="H1156" s="50" t="s">
        <v>2358</v>
      </c>
      <c r="I1156" s="154" t="s">
        <v>2668</v>
      </c>
      <c r="J1156" s="19">
        <v>79000</v>
      </c>
      <c r="K1156" s="19"/>
      <c r="L1156" s="19">
        <v>15000</v>
      </c>
      <c r="M1156" s="19"/>
      <c r="N1156" s="19"/>
      <c r="O1156" s="19"/>
      <c r="P1156" s="19"/>
      <c r="Q1156" s="19"/>
      <c r="R1156" s="19"/>
      <c r="S1156" s="19"/>
      <c r="T1156" s="19"/>
      <c r="U1156" s="19">
        <v>15000</v>
      </c>
      <c r="V1156" s="19">
        <v>64000</v>
      </c>
      <c r="W1156" s="19"/>
      <c r="X1156" s="19"/>
      <c r="Y1156" s="19"/>
      <c r="Z1156" s="19"/>
      <c r="AA1156" s="19"/>
      <c r="AB1156" s="19"/>
      <c r="AC1156" s="19"/>
      <c r="AD1156" s="19"/>
      <c r="AE1156" s="19"/>
      <c r="AF1156" s="19"/>
      <c r="AG1156" s="19"/>
      <c r="AH1156" s="19">
        <v>0</v>
      </c>
      <c r="AI1156" s="19">
        <v>0</v>
      </c>
      <c r="AJ1156" s="19">
        <v>29900</v>
      </c>
      <c r="AK1156" s="19"/>
      <c r="AL1156" s="19">
        <v>15000</v>
      </c>
      <c r="AM1156" s="19"/>
      <c r="AN1156" s="19"/>
      <c r="AO1156" s="19"/>
      <c r="AP1156" s="19"/>
      <c r="AQ1156" s="19"/>
      <c r="AR1156" s="19"/>
      <c r="AS1156" s="19"/>
      <c r="AT1156" s="19"/>
      <c r="AU1156" s="19">
        <v>15000</v>
      </c>
      <c r="AV1156" s="19">
        <v>14900</v>
      </c>
      <c r="AW1156" s="19">
        <f t="shared" si="290"/>
        <v>30000</v>
      </c>
    </row>
    <row r="1157" spans="1:49">
      <c r="A1157" s="76" t="s">
        <v>1403</v>
      </c>
      <c r="B1157" s="77" t="s">
        <v>1030</v>
      </c>
      <c r="C1157" s="77" t="s">
        <v>1549</v>
      </c>
      <c r="D1157" s="452" t="s">
        <v>2914</v>
      </c>
      <c r="E1157" s="94" t="s">
        <v>1367</v>
      </c>
      <c r="F1157" s="105" t="s">
        <v>2894</v>
      </c>
      <c r="G1157" s="105"/>
      <c r="H1157" s="105"/>
      <c r="I1157" s="154" t="s">
        <v>1400</v>
      </c>
      <c r="J1157" s="19">
        <f>SUM(J1158:J1159)</f>
        <v>0</v>
      </c>
      <c r="K1157" s="19">
        <f t="shared" ref="K1157:AT1157" si="295">SUM(K1158:K1159)</f>
        <v>0</v>
      </c>
      <c r="L1157" s="19">
        <f t="shared" si="295"/>
        <v>0</v>
      </c>
      <c r="M1157" s="19">
        <f t="shared" si="295"/>
        <v>0</v>
      </c>
      <c r="N1157" s="19">
        <f t="shared" si="295"/>
        <v>0</v>
      </c>
      <c r="O1157" s="19">
        <f t="shared" si="295"/>
        <v>0</v>
      </c>
      <c r="P1157" s="19">
        <f t="shared" si="295"/>
        <v>0</v>
      </c>
      <c r="Q1157" s="19">
        <f t="shared" si="295"/>
        <v>0</v>
      </c>
      <c r="R1157" s="19">
        <f t="shared" si="295"/>
        <v>0</v>
      </c>
      <c r="S1157" s="19">
        <f t="shared" si="295"/>
        <v>0</v>
      </c>
      <c r="T1157" s="19">
        <f t="shared" si="295"/>
        <v>0</v>
      </c>
      <c r="U1157" s="19">
        <v>0</v>
      </c>
      <c r="V1157" s="19">
        <v>0</v>
      </c>
      <c r="W1157" s="19">
        <f>SUM(W1158:W1159)</f>
        <v>0</v>
      </c>
      <c r="X1157" s="19">
        <f t="shared" si="295"/>
        <v>0</v>
      </c>
      <c r="Y1157" s="19">
        <f t="shared" si="295"/>
        <v>0</v>
      </c>
      <c r="Z1157" s="19">
        <f t="shared" si="295"/>
        <v>0</v>
      </c>
      <c r="AA1157" s="19">
        <f t="shared" si="295"/>
        <v>0</v>
      </c>
      <c r="AB1157" s="19">
        <f t="shared" si="295"/>
        <v>0</v>
      </c>
      <c r="AC1157" s="19">
        <f t="shared" si="295"/>
        <v>0</v>
      </c>
      <c r="AD1157" s="19">
        <f t="shared" si="295"/>
        <v>0</v>
      </c>
      <c r="AE1157" s="19">
        <f t="shared" si="295"/>
        <v>0</v>
      </c>
      <c r="AF1157" s="19">
        <f t="shared" si="295"/>
        <v>0</v>
      </c>
      <c r="AG1157" s="19">
        <f t="shared" si="295"/>
        <v>0</v>
      </c>
      <c r="AH1157" s="19">
        <v>0</v>
      </c>
      <c r="AI1157" s="19">
        <v>0</v>
      </c>
      <c r="AJ1157" s="19">
        <f>SUM(AJ1158:AJ1159)</f>
        <v>0</v>
      </c>
      <c r="AK1157" s="19">
        <f t="shared" si="295"/>
        <v>0</v>
      </c>
      <c r="AL1157" s="19">
        <f t="shared" si="295"/>
        <v>0</v>
      </c>
      <c r="AM1157" s="19">
        <f t="shared" si="295"/>
        <v>0</v>
      </c>
      <c r="AN1157" s="19">
        <f t="shared" si="295"/>
        <v>0</v>
      </c>
      <c r="AO1157" s="19">
        <f t="shared" si="295"/>
        <v>0</v>
      </c>
      <c r="AP1157" s="19">
        <f t="shared" si="295"/>
        <v>0</v>
      </c>
      <c r="AQ1157" s="19">
        <f t="shared" si="295"/>
        <v>0</v>
      </c>
      <c r="AR1157" s="19">
        <f t="shared" si="295"/>
        <v>0</v>
      </c>
      <c r="AS1157" s="19">
        <f t="shared" si="295"/>
        <v>0</v>
      </c>
      <c r="AT1157" s="19">
        <f t="shared" si="295"/>
        <v>0</v>
      </c>
      <c r="AU1157" s="19">
        <v>0</v>
      </c>
      <c r="AV1157" s="19">
        <v>0</v>
      </c>
      <c r="AW1157" s="19">
        <f t="shared" si="290"/>
        <v>0</v>
      </c>
    </row>
    <row r="1158" spans="1:49">
      <c r="A1158" s="76" t="s">
        <v>1403</v>
      </c>
      <c r="B1158" s="77" t="s">
        <v>1030</v>
      </c>
      <c r="C1158" s="77" t="s">
        <v>1549</v>
      </c>
      <c r="D1158" s="452" t="s">
        <v>2914</v>
      </c>
      <c r="E1158" s="94" t="s">
        <v>1367</v>
      </c>
      <c r="F1158" s="51" t="s">
        <v>2599</v>
      </c>
      <c r="G1158" s="468" t="s">
        <v>3063</v>
      </c>
      <c r="H1158" s="50" t="s">
        <v>2358</v>
      </c>
      <c r="I1158" s="164" t="s">
        <v>2559</v>
      </c>
      <c r="U1158" s="15">
        <v>0</v>
      </c>
      <c r="V1158" s="15">
        <v>0</v>
      </c>
      <c r="AH1158" s="15">
        <v>0</v>
      </c>
      <c r="AI1158" s="15">
        <v>0</v>
      </c>
      <c r="AU1158" s="15">
        <v>0</v>
      </c>
      <c r="AV1158" s="15">
        <v>0</v>
      </c>
      <c r="AW1158" s="15">
        <f t="shared" si="290"/>
        <v>0</v>
      </c>
    </row>
    <row r="1159" spans="1:49" ht="25.5">
      <c r="A1159" s="76" t="s">
        <v>1403</v>
      </c>
      <c r="B1159" s="77" t="s">
        <v>1030</v>
      </c>
      <c r="C1159" s="77" t="s">
        <v>1549</v>
      </c>
      <c r="D1159" s="452" t="s">
        <v>2914</v>
      </c>
      <c r="E1159" s="94" t="s">
        <v>1367</v>
      </c>
      <c r="F1159" s="51" t="s">
        <v>2814</v>
      </c>
      <c r="G1159" s="468" t="s">
        <v>3063</v>
      </c>
      <c r="H1159" s="50" t="s">
        <v>2358</v>
      </c>
      <c r="I1159" s="164" t="s">
        <v>2699</v>
      </c>
      <c r="U1159" s="15">
        <v>0</v>
      </c>
      <c r="V1159" s="15">
        <v>0</v>
      </c>
      <c r="AH1159" s="15">
        <v>0</v>
      </c>
      <c r="AI1159" s="15">
        <v>0</v>
      </c>
      <c r="AU1159" s="15">
        <v>0</v>
      </c>
      <c r="AV1159" s="15">
        <v>0</v>
      </c>
      <c r="AW1159" s="15">
        <f t="shared" si="290"/>
        <v>0</v>
      </c>
    </row>
    <row r="1160" spans="1:49">
      <c r="A1160" s="15"/>
      <c r="B1160" s="15"/>
      <c r="C1160" s="15"/>
      <c r="D1160" s="15"/>
      <c r="E1160" s="536"/>
      <c r="F1160" s="15"/>
      <c r="G1160" s="15"/>
      <c r="H1160" s="15"/>
      <c r="I1160" s="15"/>
      <c r="U1160" s="15">
        <v>0</v>
      </c>
      <c r="V1160" s="15">
        <v>0</v>
      </c>
      <c r="AH1160" s="15">
        <v>0</v>
      </c>
      <c r="AI1160" s="15">
        <v>0</v>
      </c>
      <c r="AU1160" s="15">
        <v>0</v>
      </c>
      <c r="AV1160" s="15">
        <v>0</v>
      </c>
      <c r="AW1160" s="15">
        <f t="shared" si="290"/>
        <v>0</v>
      </c>
    </row>
    <row r="1161" spans="1:49">
      <c r="A1161" s="48"/>
      <c r="B1161" s="42"/>
      <c r="C1161" s="42"/>
      <c r="D1161" s="42"/>
      <c r="E1161" s="531"/>
      <c r="F1161" s="50"/>
      <c r="G1161" s="50"/>
      <c r="H1161" s="50"/>
      <c r="I1161" s="49" t="s">
        <v>1184</v>
      </c>
      <c r="J1161" s="12">
        <f>SUM(J1096,J1134,J1145,J1129)</f>
        <v>800000</v>
      </c>
      <c r="K1161" s="12">
        <f t="shared" ref="K1161:AT1161" si="296">SUM(K1096,K1134,K1145,K1129)</f>
        <v>0</v>
      </c>
      <c r="L1161" s="12">
        <f t="shared" si="296"/>
        <v>25000</v>
      </c>
      <c r="M1161" s="12">
        <f t="shared" si="296"/>
        <v>30000</v>
      </c>
      <c r="N1161" s="12">
        <f t="shared" si="296"/>
        <v>82000</v>
      </c>
      <c r="O1161" s="12">
        <f t="shared" si="296"/>
        <v>107300</v>
      </c>
      <c r="P1161" s="12">
        <f t="shared" si="296"/>
        <v>0</v>
      </c>
      <c r="Q1161" s="12">
        <f t="shared" si="296"/>
        <v>164500</v>
      </c>
      <c r="R1161" s="12">
        <f t="shared" si="296"/>
        <v>177550</v>
      </c>
      <c r="S1161" s="12">
        <f t="shared" si="296"/>
        <v>0</v>
      </c>
      <c r="T1161" s="12">
        <f t="shared" si="296"/>
        <v>104650</v>
      </c>
      <c r="U1161" s="12">
        <v>691000</v>
      </c>
      <c r="V1161" s="12">
        <v>109000</v>
      </c>
      <c r="W1161" s="12">
        <f>SUM(W1096,W1134,W1145,W1129)</f>
        <v>340000</v>
      </c>
      <c r="X1161" s="12">
        <f t="shared" si="296"/>
        <v>0</v>
      </c>
      <c r="Y1161" s="12">
        <f t="shared" si="296"/>
        <v>0</v>
      </c>
      <c r="Z1161" s="12">
        <f t="shared" si="296"/>
        <v>220000</v>
      </c>
      <c r="AA1161" s="12">
        <f t="shared" si="296"/>
        <v>50000</v>
      </c>
      <c r="AB1161" s="12">
        <f t="shared" si="296"/>
        <v>50000</v>
      </c>
      <c r="AC1161" s="12">
        <f t="shared" si="296"/>
        <v>0</v>
      </c>
      <c r="AD1161" s="12">
        <f t="shared" si="296"/>
        <v>0</v>
      </c>
      <c r="AE1161" s="12">
        <f t="shared" si="296"/>
        <v>0</v>
      </c>
      <c r="AF1161" s="12">
        <f t="shared" si="296"/>
        <v>0</v>
      </c>
      <c r="AG1161" s="12">
        <f t="shared" si="296"/>
        <v>0</v>
      </c>
      <c r="AH1161" s="12">
        <v>320000</v>
      </c>
      <c r="AI1161" s="12">
        <v>20000</v>
      </c>
      <c r="AJ1161" s="12">
        <f>SUM(AJ1096,AJ1134,AJ1145,AJ1129)</f>
        <v>125700</v>
      </c>
      <c r="AK1161" s="12">
        <f t="shared" si="296"/>
        <v>0</v>
      </c>
      <c r="AL1161" s="12">
        <f t="shared" si="296"/>
        <v>15000</v>
      </c>
      <c r="AM1161" s="12">
        <f t="shared" si="296"/>
        <v>12700</v>
      </c>
      <c r="AN1161" s="12">
        <f t="shared" si="296"/>
        <v>0</v>
      </c>
      <c r="AO1161" s="12">
        <f t="shared" si="296"/>
        <v>0</v>
      </c>
      <c r="AP1161" s="12">
        <f t="shared" si="296"/>
        <v>10100</v>
      </c>
      <c r="AQ1161" s="12">
        <f t="shared" si="296"/>
        <v>34000</v>
      </c>
      <c r="AR1161" s="12">
        <f t="shared" si="296"/>
        <v>37000</v>
      </c>
      <c r="AS1161" s="12">
        <f t="shared" si="296"/>
        <v>0</v>
      </c>
      <c r="AT1161" s="12">
        <f t="shared" si="296"/>
        <v>2000</v>
      </c>
      <c r="AU1161" s="12">
        <v>110800</v>
      </c>
      <c r="AV1161" s="12">
        <v>14900</v>
      </c>
      <c r="AW1161" s="12">
        <f t="shared" si="290"/>
        <v>1121800</v>
      </c>
    </row>
    <row r="1162" spans="1:49">
      <c r="A1162" s="48"/>
      <c r="B1162" s="42"/>
      <c r="C1162" s="42"/>
      <c r="D1162" s="42"/>
      <c r="E1162" s="531"/>
      <c r="F1162" s="50"/>
      <c r="G1162" s="50"/>
      <c r="H1162" s="50"/>
      <c r="I1162" s="53"/>
      <c r="J1162" s="29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W1162" s="29"/>
      <c r="X1162" s="29"/>
      <c r="Y1162" s="29"/>
      <c r="Z1162" s="29"/>
      <c r="AA1162" s="29"/>
      <c r="AB1162" s="29"/>
      <c r="AC1162" s="29"/>
      <c r="AD1162" s="29"/>
      <c r="AE1162" s="29"/>
      <c r="AF1162" s="29"/>
      <c r="AG1162" s="29"/>
      <c r="AH1162" s="29"/>
      <c r="AI1162" s="29"/>
      <c r="AJ1162" s="29"/>
      <c r="AK1162" s="29"/>
      <c r="AL1162" s="29"/>
      <c r="AM1162" s="29"/>
      <c r="AN1162" s="29"/>
      <c r="AO1162" s="29"/>
      <c r="AP1162" s="29"/>
      <c r="AQ1162" s="29"/>
      <c r="AR1162" s="29"/>
      <c r="AS1162" s="29"/>
      <c r="AT1162" s="29"/>
      <c r="AU1162" s="29"/>
      <c r="AV1162" s="29"/>
      <c r="AW1162" s="29"/>
    </row>
    <row r="1163" spans="1:49">
      <c r="A1163" s="48"/>
      <c r="B1163" s="42"/>
      <c r="C1163" s="42"/>
      <c r="D1163" s="42"/>
      <c r="E1163" s="531"/>
      <c r="F1163" s="50"/>
      <c r="G1163" s="50"/>
      <c r="H1163" s="50"/>
      <c r="I1163" s="146" t="s">
        <v>970</v>
      </c>
      <c r="J1163" s="29"/>
      <c r="K1163" s="29"/>
      <c r="L1163" s="29"/>
      <c r="M1163" s="29"/>
      <c r="N1163" s="29"/>
      <c r="O1163" s="29"/>
      <c r="P1163" s="29"/>
      <c r="Q1163" s="29"/>
      <c r="R1163" s="29"/>
      <c r="S1163" s="29"/>
      <c r="T1163" s="29"/>
      <c r="U1163" s="29"/>
      <c r="V1163" s="29"/>
      <c r="W1163" s="29"/>
      <c r="X1163" s="29"/>
      <c r="Y1163" s="29"/>
      <c r="Z1163" s="29"/>
      <c r="AA1163" s="29"/>
      <c r="AB1163" s="29"/>
      <c r="AC1163" s="29"/>
      <c r="AD1163" s="29"/>
      <c r="AE1163" s="29"/>
      <c r="AF1163" s="29"/>
      <c r="AG1163" s="29"/>
      <c r="AH1163" s="29"/>
      <c r="AI1163" s="29"/>
      <c r="AJ1163" s="29"/>
      <c r="AK1163" s="29"/>
      <c r="AL1163" s="29"/>
      <c r="AM1163" s="29"/>
      <c r="AN1163" s="29"/>
      <c r="AO1163" s="29"/>
      <c r="AP1163" s="29"/>
      <c r="AQ1163" s="29"/>
      <c r="AR1163" s="29"/>
      <c r="AS1163" s="29"/>
      <c r="AT1163" s="29"/>
      <c r="AU1163" s="29"/>
      <c r="AV1163" s="29"/>
      <c r="AW1163" s="29"/>
    </row>
    <row r="1164" spans="1:49" ht="13.5" thickBot="1">
      <c r="A1164" s="48"/>
      <c r="B1164" s="42"/>
      <c r="C1164" s="42"/>
      <c r="D1164" s="42"/>
      <c r="E1164" s="531"/>
      <c r="F1164" s="50"/>
      <c r="G1164" s="50"/>
      <c r="H1164" s="50"/>
      <c r="I1164" s="146"/>
      <c r="J1164" s="29"/>
      <c r="K1164" s="29"/>
      <c r="L1164" s="29"/>
      <c r="M1164" s="29"/>
      <c r="N1164" s="29"/>
      <c r="O1164" s="29"/>
      <c r="P1164" s="29"/>
      <c r="Q1164" s="29"/>
      <c r="R1164" s="29"/>
      <c r="S1164" s="29"/>
      <c r="T1164" s="29"/>
      <c r="U1164" s="29"/>
      <c r="V1164" s="29"/>
      <c r="W1164" s="29"/>
      <c r="X1164" s="29"/>
      <c r="Y1164" s="29"/>
      <c r="Z1164" s="29"/>
      <c r="AA1164" s="29"/>
      <c r="AB1164" s="29"/>
      <c r="AC1164" s="29"/>
      <c r="AD1164" s="29"/>
      <c r="AE1164" s="29"/>
      <c r="AF1164" s="29"/>
      <c r="AG1164" s="29"/>
      <c r="AH1164" s="29"/>
      <c r="AI1164" s="29"/>
      <c r="AJ1164" s="29"/>
      <c r="AK1164" s="29"/>
      <c r="AL1164" s="29"/>
      <c r="AM1164" s="29"/>
      <c r="AN1164" s="29"/>
      <c r="AO1164" s="29"/>
      <c r="AP1164" s="29"/>
      <c r="AQ1164" s="29"/>
      <c r="AR1164" s="29"/>
      <c r="AS1164" s="29"/>
      <c r="AT1164" s="29"/>
      <c r="AU1164" s="29"/>
      <c r="AV1164" s="29"/>
      <c r="AW1164" s="29"/>
    </row>
    <row r="1165" spans="1:49" ht="35.25" customHeight="1" thickTop="1" thickBot="1">
      <c r="A1165" s="48"/>
      <c r="B1165" s="42"/>
      <c r="C1165" s="42"/>
      <c r="D1165" s="42"/>
      <c r="E1165" s="531"/>
      <c r="F1165" s="50"/>
      <c r="G1165" s="50"/>
      <c r="H1165" s="50"/>
      <c r="I1165" s="5" t="s">
        <v>2331</v>
      </c>
      <c r="J1165" s="364" t="s">
        <v>2891</v>
      </c>
      <c r="K1165" s="364" t="s">
        <v>2879</v>
      </c>
      <c r="L1165" s="364" t="s">
        <v>2880</v>
      </c>
      <c r="M1165" s="364" t="s">
        <v>2881</v>
      </c>
      <c r="N1165" s="364" t="s">
        <v>2882</v>
      </c>
      <c r="O1165" s="364" t="s">
        <v>2883</v>
      </c>
      <c r="P1165" s="364" t="s">
        <v>2884</v>
      </c>
      <c r="Q1165" s="364" t="s">
        <v>2885</v>
      </c>
      <c r="R1165" s="364" t="s">
        <v>2886</v>
      </c>
      <c r="S1165" s="364" t="s">
        <v>2887</v>
      </c>
      <c r="T1165" s="364" t="s">
        <v>2888</v>
      </c>
      <c r="U1165" s="364" t="s">
        <v>2889</v>
      </c>
      <c r="V1165" s="364" t="s">
        <v>2890</v>
      </c>
      <c r="W1165" s="365" t="s">
        <v>2893</v>
      </c>
      <c r="X1165" s="365" t="s">
        <v>2879</v>
      </c>
      <c r="Y1165" s="365" t="s">
        <v>2880</v>
      </c>
      <c r="Z1165" s="365" t="s">
        <v>2881</v>
      </c>
      <c r="AA1165" s="365" t="s">
        <v>2882</v>
      </c>
      <c r="AB1165" s="365" t="s">
        <v>2883</v>
      </c>
      <c r="AC1165" s="365" t="s">
        <v>2884</v>
      </c>
      <c r="AD1165" s="365" t="s">
        <v>2885</v>
      </c>
      <c r="AE1165" s="365" t="s">
        <v>2886</v>
      </c>
      <c r="AF1165" s="365" t="s">
        <v>2887</v>
      </c>
      <c r="AG1165" s="365" t="s">
        <v>2888</v>
      </c>
      <c r="AH1165" s="365" t="s">
        <v>2889</v>
      </c>
      <c r="AI1165" s="365" t="s">
        <v>2890</v>
      </c>
      <c r="AJ1165" s="366" t="s">
        <v>2892</v>
      </c>
      <c r="AK1165" s="366" t="s">
        <v>2879</v>
      </c>
      <c r="AL1165" s="366" t="s">
        <v>2880</v>
      </c>
      <c r="AM1165" s="366" t="s">
        <v>2881</v>
      </c>
      <c r="AN1165" s="366" t="s">
        <v>2882</v>
      </c>
      <c r="AO1165" s="366" t="s">
        <v>2883</v>
      </c>
      <c r="AP1165" s="366" t="s">
        <v>2884</v>
      </c>
      <c r="AQ1165" s="366" t="s">
        <v>2885</v>
      </c>
      <c r="AR1165" s="366" t="s">
        <v>2886</v>
      </c>
      <c r="AS1165" s="366" t="s">
        <v>2887</v>
      </c>
      <c r="AT1165" s="366" t="s">
        <v>2888</v>
      </c>
      <c r="AU1165" s="366" t="s">
        <v>2889</v>
      </c>
      <c r="AV1165" s="366" t="s">
        <v>2890</v>
      </c>
      <c r="AW1165" s="368" t="s">
        <v>2895</v>
      </c>
    </row>
    <row r="1166" spans="1:49">
      <c r="A1166" s="48"/>
      <c r="B1166" s="42"/>
      <c r="C1166" s="42"/>
      <c r="D1166" s="42"/>
      <c r="E1166" s="531"/>
      <c r="F1166" s="50"/>
      <c r="G1166" s="50"/>
      <c r="H1166" s="50"/>
      <c r="I1166" s="34"/>
      <c r="J1166" s="202" t="s">
        <v>1224</v>
      </c>
      <c r="K1166" s="202">
        <v>1</v>
      </c>
      <c r="L1166" s="202">
        <v>2</v>
      </c>
      <c r="M1166" s="202">
        <v>3</v>
      </c>
      <c r="N1166" s="202">
        <v>4</v>
      </c>
      <c r="O1166" s="202">
        <v>5</v>
      </c>
      <c r="P1166" s="202">
        <v>6</v>
      </c>
      <c r="Q1166" s="202">
        <v>7</v>
      </c>
      <c r="R1166" s="202">
        <v>8</v>
      </c>
      <c r="S1166" s="202">
        <v>9</v>
      </c>
      <c r="T1166" s="202">
        <v>10</v>
      </c>
      <c r="U1166" s="202">
        <v>13</v>
      </c>
      <c r="V1166" s="202">
        <v>14</v>
      </c>
      <c r="W1166" s="202" t="s">
        <v>1224</v>
      </c>
      <c r="X1166" s="202">
        <v>1</v>
      </c>
      <c r="Y1166" s="202">
        <v>2</v>
      </c>
      <c r="Z1166" s="202">
        <v>3</v>
      </c>
      <c r="AA1166" s="202">
        <v>4</v>
      </c>
      <c r="AB1166" s="202">
        <v>5</v>
      </c>
      <c r="AC1166" s="202">
        <v>6</v>
      </c>
      <c r="AD1166" s="202">
        <v>7</v>
      </c>
      <c r="AE1166" s="202">
        <v>8</v>
      </c>
      <c r="AF1166" s="202">
        <v>9</v>
      </c>
      <c r="AG1166" s="202">
        <v>10</v>
      </c>
      <c r="AH1166" s="202">
        <v>13</v>
      </c>
      <c r="AI1166" s="202">
        <v>14</v>
      </c>
      <c r="AJ1166" s="202" t="s">
        <v>1224</v>
      </c>
      <c r="AK1166" s="202">
        <v>1</v>
      </c>
      <c r="AL1166" s="202">
        <v>2</v>
      </c>
      <c r="AM1166" s="202">
        <v>3</v>
      </c>
      <c r="AN1166" s="202">
        <v>4</v>
      </c>
      <c r="AO1166" s="202">
        <v>5</v>
      </c>
      <c r="AP1166" s="202">
        <v>6</v>
      </c>
      <c r="AQ1166" s="202">
        <v>7</v>
      </c>
      <c r="AR1166" s="202">
        <v>8</v>
      </c>
      <c r="AS1166" s="202">
        <v>9</v>
      </c>
      <c r="AT1166" s="202">
        <v>10</v>
      </c>
      <c r="AU1166" s="202">
        <v>13</v>
      </c>
      <c r="AV1166" s="202">
        <v>14</v>
      </c>
      <c r="AW1166" s="202">
        <v>15</v>
      </c>
    </row>
    <row r="1167" spans="1:49">
      <c r="A1167" s="48"/>
      <c r="B1167" s="42"/>
      <c r="C1167" s="42"/>
      <c r="D1167" s="42"/>
      <c r="E1167" s="531"/>
      <c r="F1167" s="50"/>
      <c r="G1167" s="50"/>
      <c r="H1167" s="50"/>
      <c r="I1167" s="276" t="s">
        <v>2370</v>
      </c>
      <c r="J1167" s="277">
        <f>SUM(J1161)</f>
        <v>800000</v>
      </c>
      <c r="K1167" s="277">
        <f t="shared" ref="K1167:AT1167" si="297">SUM(K1161)</f>
        <v>0</v>
      </c>
      <c r="L1167" s="277">
        <f t="shared" si="297"/>
        <v>25000</v>
      </c>
      <c r="M1167" s="277">
        <f t="shared" si="297"/>
        <v>30000</v>
      </c>
      <c r="N1167" s="277">
        <f t="shared" si="297"/>
        <v>82000</v>
      </c>
      <c r="O1167" s="277">
        <f t="shared" si="297"/>
        <v>107300</v>
      </c>
      <c r="P1167" s="277">
        <f t="shared" si="297"/>
        <v>0</v>
      </c>
      <c r="Q1167" s="277">
        <f t="shared" si="297"/>
        <v>164500</v>
      </c>
      <c r="R1167" s="277">
        <f t="shared" si="297"/>
        <v>177550</v>
      </c>
      <c r="S1167" s="277">
        <f t="shared" si="297"/>
        <v>0</v>
      </c>
      <c r="T1167" s="277">
        <f t="shared" si="297"/>
        <v>104650</v>
      </c>
      <c r="U1167" s="277">
        <v>691000</v>
      </c>
      <c r="V1167" s="277">
        <v>109000</v>
      </c>
      <c r="W1167" s="277">
        <f>SUM(W1161)</f>
        <v>340000</v>
      </c>
      <c r="X1167" s="277">
        <f t="shared" si="297"/>
        <v>0</v>
      </c>
      <c r="Y1167" s="277">
        <f t="shared" si="297"/>
        <v>0</v>
      </c>
      <c r="Z1167" s="277">
        <f t="shared" si="297"/>
        <v>220000</v>
      </c>
      <c r="AA1167" s="277">
        <f t="shared" si="297"/>
        <v>50000</v>
      </c>
      <c r="AB1167" s="277">
        <f t="shared" si="297"/>
        <v>50000</v>
      </c>
      <c r="AC1167" s="277">
        <f t="shared" si="297"/>
        <v>0</v>
      </c>
      <c r="AD1167" s="277">
        <f t="shared" si="297"/>
        <v>0</v>
      </c>
      <c r="AE1167" s="277">
        <f t="shared" si="297"/>
        <v>0</v>
      </c>
      <c r="AF1167" s="277">
        <f t="shared" si="297"/>
        <v>0</v>
      </c>
      <c r="AG1167" s="277">
        <f t="shared" si="297"/>
        <v>0</v>
      </c>
      <c r="AH1167" s="277">
        <v>320000</v>
      </c>
      <c r="AI1167" s="277">
        <v>20000</v>
      </c>
      <c r="AJ1167" s="277">
        <f>SUM(AJ1161)</f>
        <v>125700</v>
      </c>
      <c r="AK1167" s="277">
        <f t="shared" si="297"/>
        <v>0</v>
      </c>
      <c r="AL1167" s="277">
        <f t="shared" si="297"/>
        <v>15000</v>
      </c>
      <c r="AM1167" s="277">
        <f t="shared" si="297"/>
        <v>12700</v>
      </c>
      <c r="AN1167" s="277">
        <f t="shared" si="297"/>
        <v>0</v>
      </c>
      <c r="AO1167" s="277">
        <f t="shared" si="297"/>
        <v>0</v>
      </c>
      <c r="AP1167" s="277">
        <f t="shared" si="297"/>
        <v>10100</v>
      </c>
      <c r="AQ1167" s="277">
        <f t="shared" si="297"/>
        <v>34000</v>
      </c>
      <c r="AR1167" s="277">
        <f t="shared" si="297"/>
        <v>37000</v>
      </c>
      <c r="AS1167" s="277">
        <f t="shared" si="297"/>
        <v>0</v>
      </c>
      <c r="AT1167" s="277">
        <f t="shared" si="297"/>
        <v>2000</v>
      </c>
      <c r="AU1167" s="277">
        <v>110800</v>
      </c>
      <c r="AV1167" s="277">
        <v>14900</v>
      </c>
      <c r="AW1167" s="277">
        <f>U1167+AH1167+AU1167</f>
        <v>1121800</v>
      </c>
    </row>
    <row r="1168" spans="1:49">
      <c r="A1168" s="48"/>
      <c r="B1168" s="42"/>
      <c r="C1168" s="42"/>
      <c r="D1168" s="42"/>
      <c r="E1168" s="531"/>
      <c r="F1168" s="50"/>
      <c r="G1168" s="50"/>
      <c r="H1168" s="50"/>
      <c r="I1168" s="276"/>
      <c r="J1168" s="277"/>
      <c r="K1168" s="277"/>
      <c r="L1168" s="277"/>
      <c r="M1168" s="277"/>
      <c r="N1168" s="277"/>
      <c r="O1168" s="277"/>
      <c r="P1168" s="277"/>
      <c r="Q1168" s="277"/>
      <c r="R1168" s="277"/>
      <c r="S1168" s="277"/>
      <c r="T1168" s="277"/>
      <c r="U1168" s="277">
        <v>0</v>
      </c>
      <c r="V1168" s="277">
        <v>0</v>
      </c>
      <c r="W1168" s="277"/>
      <c r="X1168" s="277"/>
      <c r="Y1168" s="277"/>
      <c r="Z1168" s="277"/>
      <c r="AA1168" s="277"/>
      <c r="AB1168" s="277"/>
      <c r="AC1168" s="277"/>
      <c r="AD1168" s="277"/>
      <c r="AE1168" s="277"/>
      <c r="AF1168" s="277"/>
      <c r="AG1168" s="277"/>
      <c r="AH1168" s="277">
        <v>0</v>
      </c>
      <c r="AI1168" s="277">
        <v>0</v>
      </c>
      <c r="AJ1168" s="277"/>
      <c r="AK1168" s="277"/>
      <c r="AL1168" s="277"/>
      <c r="AM1168" s="277"/>
      <c r="AN1168" s="277"/>
      <c r="AO1168" s="277"/>
      <c r="AP1168" s="277"/>
      <c r="AQ1168" s="277"/>
      <c r="AR1168" s="277"/>
      <c r="AS1168" s="277"/>
      <c r="AT1168" s="277"/>
      <c r="AU1168" s="277">
        <v>0</v>
      </c>
      <c r="AV1168" s="277">
        <v>0</v>
      </c>
      <c r="AW1168" s="277">
        <f>U1168+AH1168+AU1168</f>
        <v>0</v>
      </c>
    </row>
    <row r="1169" spans="1:49">
      <c r="A1169" s="48"/>
      <c r="B1169" s="42"/>
      <c r="C1169" s="42"/>
      <c r="D1169" s="42"/>
      <c r="E1169" s="531"/>
      <c r="F1169" s="50"/>
      <c r="G1169" s="50"/>
      <c r="H1169" s="50"/>
      <c r="I1169" s="276"/>
      <c r="J1169" s="277"/>
      <c r="K1169" s="277"/>
      <c r="L1169" s="277"/>
      <c r="M1169" s="277"/>
      <c r="N1169" s="277"/>
      <c r="O1169" s="277"/>
      <c r="P1169" s="277"/>
      <c r="Q1169" s="277"/>
      <c r="R1169" s="277"/>
      <c r="S1169" s="277"/>
      <c r="T1169" s="277"/>
      <c r="U1169" s="277">
        <v>0</v>
      </c>
      <c r="V1169" s="277">
        <v>0</v>
      </c>
      <c r="W1169" s="277"/>
      <c r="X1169" s="277"/>
      <c r="Y1169" s="277"/>
      <c r="Z1169" s="277"/>
      <c r="AA1169" s="277"/>
      <c r="AB1169" s="277"/>
      <c r="AC1169" s="277"/>
      <c r="AD1169" s="277"/>
      <c r="AE1169" s="277"/>
      <c r="AF1169" s="277"/>
      <c r="AG1169" s="277"/>
      <c r="AH1169" s="277">
        <v>0</v>
      </c>
      <c r="AI1169" s="277">
        <v>0</v>
      </c>
      <c r="AJ1169" s="277"/>
      <c r="AK1169" s="277"/>
      <c r="AL1169" s="277"/>
      <c r="AM1169" s="277"/>
      <c r="AN1169" s="277"/>
      <c r="AO1169" s="277"/>
      <c r="AP1169" s="277"/>
      <c r="AQ1169" s="277"/>
      <c r="AR1169" s="277"/>
      <c r="AS1169" s="277"/>
      <c r="AT1169" s="277"/>
      <c r="AU1169" s="277">
        <v>0</v>
      </c>
      <c r="AV1169" s="277">
        <v>0</v>
      </c>
      <c r="AW1169" s="277">
        <f>U1169+AH1169+AU1169</f>
        <v>0</v>
      </c>
    </row>
    <row r="1170" spans="1:49">
      <c r="A1170" s="48"/>
      <c r="B1170" s="42"/>
      <c r="C1170" s="42"/>
      <c r="D1170" s="42"/>
      <c r="E1170" s="531"/>
      <c r="F1170" s="50"/>
      <c r="G1170" s="50"/>
      <c r="H1170" s="50"/>
      <c r="I1170" s="276"/>
      <c r="J1170" s="277"/>
      <c r="K1170" s="277"/>
      <c r="L1170" s="277"/>
      <c r="M1170" s="277"/>
      <c r="N1170" s="277"/>
      <c r="O1170" s="277"/>
      <c r="P1170" s="277"/>
      <c r="Q1170" s="277"/>
      <c r="R1170" s="277"/>
      <c r="S1170" s="277"/>
      <c r="T1170" s="277"/>
      <c r="U1170" s="277">
        <v>0</v>
      </c>
      <c r="V1170" s="277">
        <v>0</v>
      </c>
      <c r="W1170" s="277"/>
      <c r="X1170" s="277"/>
      <c r="Y1170" s="277"/>
      <c r="Z1170" s="277"/>
      <c r="AA1170" s="277"/>
      <c r="AB1170" s="277"/>
      <c r="AC1170" s="277"/>
      <c r="AD1170" s="277"/>
      <c r="AE1170" s="277"/>
      <c r="AF1170" s="277"/>
      <c r="AG1170" s="277"/>
      <c r="AH1170" s="277">
        <v>0</v>
      </c>
      <c r="AI1170" s="277">
        <v>0</v>
      </c>
      <c r="AJ1170" s="277"/>
      <c r="AK1170" s="277"/>
      <c r="AL1170" s="277"/>
      <c r="AM1170" s="277"/>
      <c r="AN1170" s="277"/>
      <c r="AO1170" s="277"/>
      <c r="AP1170" s="277"/>
      <c r="AQ1170" s="277"/>
      <c r="AR1170" s="277"/>
      <c r="AS1170" s="277"/>
      <c r="AT1170" s="277"/>
      <c r="AU1170" s="277">
        <v>0</v>
      </c>
      <c r="AV1170" s="277">
        <v>0</v>
      </c>
      <c r="AW1170" s="277">
        <f>U1170+AH1170+AU1170</f>
        <v>0</v>
      </c>
    </row>
    <row r="1171" spans="1:49">
      <c r="A1171" s="48"/>
      <c r="B1171" s="42"/>
      <c r="C1171" s="42"/>
      <c r="D1171" s="42"/>
      <c r="E1171" s="531"/>
      <c r="F1171" s="50"/>
      <c r="G1171" s="50"/>
      <c r="H1171" s="50"/>
      <c r="I1171" s="276" t="s">
        <v>1631</v>
      </c>
      <c r="J1171" s="277">
        <f>SUM(J1167:J1170)</f>
        <v>800000</v>
      </c>
      <c r="K1171" s="277">
        <f t="shared" ref="K1171:AT1171" si="298">SUM(K1167:K1170)</f>
        <v>0</v>
      </c>
      <c r="L1171" s="277">
        <f t="shared" si="298"/>
        <v>25000</v>
      </c>
      <c r="M1171" s="277">
        <f t="shared" si="298"/>
        <v>30000</v>
      </c>
      <c r="N1171" s="277">
        <f t="shared" si="298"/>
        <v>82000</v>
      </c>
      <c r="O1171" s="277">
        <f t="shared" si="298"/>
        <v>107300</v>
      </c>
      <c r="P1171" s="277">
        <f t="shared" si="298"/>
        <v>0</v>
      </c>
      <c r="Q1171" s="277">
        <f t="shared" si="298"/>
        <v>164500</v>
      </c>
      <c r="R1171" s="277">
        <f t="shared" si="298"/>
        <v>177550</v>
      </c>
      <c r="S1171" s="277">
        <f t="shared" si="298"/>
        <v>0</v>
      </c>
      <c r="T1171" s="277">
        <f t="shared" si="298"/>
        <v>104650</v>
      </c>
      <c r="U1171" s="277">
        <v>691000</v>
      </c>
      <c r="V1171" s="277">
        <v>109000</v>
      </c>
      <c r="W1171" s="277">
        <f>SUM(W1167:W1170)</f>
        <v>340000</v>
      </c>
      <c r="X1171" s="277">
        <f t="shared" si="298"/>
        <v>0</v>
      </c>
      <c r="Y1171" s="277">
        <f t="shared" si="298"/>
        <v>0</v>
      </c>
      <c r="Z1171" s="277">
        <f t="shared" si="298"/>
        <v>220000</v>
      </c>
      <c r="AA1171" s="277">
        <f t="shared" si="298"/>
        <v>50000</v>
      </c>
      <c r="AB1171" s="277">
        <f t="shared" si="298"/>
        <v>50000</v>
      </c>
      <c r="AC1171" s="277">
        <f t="shared" si="298"/>
        <v>0</v>
      </c>
      <c r="AD1171" s="277">
        <f t="shared" si="298"/>
        <v>0</v>
      </c>
      <c r="AE1171" s="277">
        <f t="shared" si="298"/>
        <v>0</v>
      </c>
      <c r="AF1171" s="277">
        <f t="shared" si="298"/>
        <v>0</v>
      </c>
      <c r="AG1171" s="277">
        <f t="shared" si="298"/>
        <v>0</v>
      </c>
      <c r="AH1171" s="277">
        <v>320000</v>
      </c>
      <c r="AI1171" s="277">
        <v>20000</v>
      </c>
      <c r="AJ1171" s="277">
        <f>SUM(AJ1167:AJ1170)</f>
        <v>125700</v>
      </c>
      <c r="AK1171" s="277">
        <f t="shared" si="298"/>
        <v>0</v>
      </c>
      <c r="AL1171" s="277">
        <f t="shared" si="298"/>
        <v>15000</v>
      </c>
      <c r="AM1171" s="277">
        <f t="shared" si="298"/>
        <v>12700</v>
      </c>
      <c r="AN1171" s="277">
        <f t="shared" si="298"/>
        <v>0</v>
      </c>
      <c r="AO1171" s="277">
        <f t="shared" si="298"/>
        <v>0</v>
      </c>
      <c r="AP1171" s="277">
        <f t="shared" si="298"/>
        <v>10100</v>
      </c>
      <c r="AQ1171" s="277">
        <f t="shared" si="298"/>
        <v>34000</v>
      </c>
      <c r="AR1171" s="277">
        <f t="shared" si="298"/>
        <v>37000</v>
      </c>
      <c r="AS1171" s="277">
        <f t="shared" si="298"/>
        <v>0</v>
      </c>
      <c r="AT1171" s="277">
        <f t="shared" si="298"/>
        <v>2000</v>
      </c>
      <c r="AU1171" s="277">
        <v>110800</v>
      </c>
      <c r="AV1171" s="277">
        <v>14900</v>
      </c>
      <c r="AW1171" s="277">
        <f>U1171+AH1171+AU1171</f>
        <v>1121800</v>
      </c>
    </row>
    <row r="1172" spans="1:49">
      <c r="A1172" s="48"/>
      <c r="B1172" s="42"/>
      <c r="C1172" s="42"/>
      <c r="D1172" s="42"/>
      <c r="E1172" s="531"/>
      <c r="F1172" s="50"/>
      <c r="G1172" s="50"/>
      <c r="H1172" s="50"/>
      <c r="I1172" s="146"/>
      <c r="J1172" s="29"/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W1172" s="29"/>
      <c r="X1172" s="29"/>
      <c r="Y1172" s="29"/>
      <c r="Z1172" s="29"/>
      <c r="AA1172" s="29"/>
      <c r="AB1172" s="29"/>
      <c r="AC1172" s="29"/>
      <c r="AD1172" s="29"/>
      <c r="AE1172" s="29"/>
      <c r="AF1172" s="29"/>
      <c r="AG1172" s="29"/>
      <c r="AH1172" s="29"/>
      <c r="AI1172" s="29"/>
      <c r="AJ1172" s="29"/>
      <c r="AK1172" s="29"/>
      <c r="AL1172" s="29"/>
      <c r="AM1172" s="29"/>
      <c r="AN1172" s="29"/>
      <c r="AO1172" s="29"/>
      <c r="AP1172" s="29"/>
      <c r="AQ1172" s="29"/>
      <c r="AR1172" s="29"/>
      <c r="AS1172" s="29"/>
      <c r="AT1172" s="29"/>
      <c r="AU1172" s="29"/>
      <c r="AV1172" s="29"/>
      <c r="AW1172" s="29"/>
    </row>
    <row r="1173" spans="1:49">
      <c r="A1173" s="48"/>
      <c r="B1173" s="42"/>
      <c r="C1173" s="42"/>
      <c r="D1173" s="42"/>
      <c r="E1173" s="531"/>
      <c r="F1173" s="50"/>
      <c r="G1173" s="50"/>
      <c r="H1173" s="50"/>
      <c r="I1173" s="54"/>
    </row>
    <row r="1174" spans="1:49" ht="14.25">
      <c r="A1174" s="48"/>
      <c r="B1174" s="42"/>
      <c r="C1174" s="42"/>
      <c r="D1174" s="42"/>
      <c r="E1174" s="531"/>
      <c r="F1174" s="50"/>
      <c r="G1174" s="50"/>
      <c r="H1174" s="50"/>
      <c r="I1174" s="64" t="s">
        <v>2086</v>
      </c>
      <c r="J1174" s="17">
        <f>SUM(J1063,J1161)</f>
        <v>800000</v>
      </c>
      <c r="K1174" s="17">
        <f t="shared" ref="K1174:AT1174" si="299">SUM(K1063,K1161)</f>
        <v>0</v>
      </c>
      <c r="L1174" s="17">
        <f t="shared" si="299"/>
        <v>25000</v>
      </c>
      <c r="M1174" s="17">
        <f t="shared" si="299"/>
        <v>30000</v>
      </c>
      <c r="N1174" s="17">
        <f t="shared" si="299"/>
        <v>82000</v>
      </c>
      <c r="O1174" s="17">
        <f t="shared" si="299"/>
        <v>107300</v>
      </c>
      <c r="P1174" s="17">
        <f t="shared" si="299"/>
        <v>0</v>
      </c>
      <c r="Q1174" s="17">
        <f t="shared" si="299"/>
        <v>164500</v>
      </c>
      <c r="R1174" s="17">
        <f t="shared" si="299"/>
        <v>177550</v>
      </c>
      <c r="S1174" s="17">
        <f t="shared" si="299"/>
        <v>0</v>
      </c>
      <c r="T1174" s="17">
        <f t="shared" si="299"/>
        <v>104650</v>
      </c>
      <c r="U1174" s="17">
        <v>691000</v>
      </c>
      <c r="V1174" s="17">
        <v>109000</v>
      </c>
      <c r="W1174" s="17">
        <f>SUM(W1063,W1161)</f>
        <v>340000</v>
      </c>
      <c r="X1174" s="17">
        <f t="shared" si="299"/>
        <v>0</v>
      </c>
      <c r="Y1174" s="17">
        <f t="shared" si="299"/>
        <v>0</v>
      </c>
      <c r="Z1174" s="17">
        <f t="shared" si="299"/>
        <v>220000</v>
      </c>
      <c r="AA1174" s="17">
        <f t="shared" si="299"/>
        <v>50000</v>
      </c>
      <c r="AB1174" s="17">
        <f t="shared" si="299"/>
        <v>50000</v>
      </c>
      <c r="AC1174" s="17">
        <f t="shared" si="299"/>
        <v>0</v>
      </c>
      <c r="AD1174" s="17">
        <f t="shared" si="299"/>
        <v>0</v>
      </c>
      <c r="AE1174" s="17">
        <f t="shared" si="299"/>
        <v>0</v>
      </c>
      <c r="AF1174" s="17">
        <f t="shared" si="299"/>
        <v>0</v>
      </c>
      <c r="AG1174" s="17">
        <f t="shared" si="299"/>
        <v>0</v>
      </c>
      <c r="AH1174" s="17">
        <v>320000</v>
      </c>
      <c r="AI1174" s="17">
        <v>20000</v>
      </c>
      <c r="AJ1174" s="17">
        <f>SUM(AJ1063,AJ1161)</f>
        <v>125700</v>
      </c>
      <c r="AK1174" s="17">
        <f t="shared" si="299"/>
        <v>0</v>
      </c>
      <c r="AL1174" s="17">
        <f t="shared" si="299"/>
        <v>15000</v>
      </c>
      <c r="AM1174" s="17">
        <f t="shared" si="299"/>
        <v>12700</v>
      </c>
      <c r="AN1174" s="17">
        <f t="shared" si="299"/>
        <v>0</v>
      </c>
      <c r="AO1174" s="17">
        <f t="shared" si="299"/>
        <v>0</v>
      </c>
      <c r="AP1174" s="17">
        <f t="shared" si="299"/>
        <v>10100</v>
      </c>
      <c r="AQ1174" s="17">
        <f t="shared" si="299"/>
        <v>34000</v>
      </c>
      <c r="AR1174" s="17">
        <f t="shared" si="299"/>
        <v>37000</v>
      </c>
      <c r="AS1174" s="17">
        <f t="shared" si="299"/>
        <v>0</v>
      </c>
      <c r="AT1174" s="17">
        <f t="shared" si="299"/>
        <v>2000</v>
      </c>
      <c r="AU1174" s="17">
        <v>110800</v>
      </c>
      <c r="AV1174" s="17">
        <v>14900</v>
      </c>
      <c r="AW1174" s="17">
        <f>U1174+AH1174+AU1174</f>
        <v>1121800</v>
      </c>
    </row>
    <row r="1175" spans="1:49" ht="14.25">
      <c r="A1175" s="48"/>
      <c r="B1175" s="42"/>
      <c r="C1175" s="42"/>
      <c r="D1175" s="42"/>
      <c r="E1175" s="531"/>
      <c r="F1175" s="50"/>
      <c r="G1175" s="50"/>
      <c r="H1175" s="50"/>
      <c r="I1175" s="88"/>
      <c r="J1175" s="89"/>
      <c r="K1175" s="89"/>
      <c r="L1175" s="89"/>
      <c r="M1175" s="89"/>
      <c r="N1175" s="89"/>
      <c r="O1175" s="89"/>
      <c r="P1175" s="89"/>
      <c r="Q1175" s="89"/>
      <c r="R1175" s="89"/>
      <c r="S1175" s="89"/>
      <c r="T1175" s="89"/>
      <c r="U1175" s="89"/>
      <c r="V1175" s="89"/>
      <c r="W1175" s="89"/>
      <c r="X1175" s="89"/>
      <c r="Y1175" s="89"/>
      <c r="Z1175" s="89"/>
      <c r="AA1175" s="89"/>
      <c r="AB1175" s="89"/>
      <c r="AC1175" s="89"/>
      <c r="AD1175" s="89"/>
      <c r="AE1175" s="89"/>
      <c r="AF1175" s="89"/>
      <c r="AG1175" s="89"/>
      <c r="AH1175" s="89"/>
      <c r="AI1175" s="89"/>
      <c r="AJ1175" s="89"/>
      <c r="AK1175" s="89"/>
      <c r="AL1175" s="89"/>
      <c r="AM1175" s="89"/>
      <c r="AN1175" s="89"/>
      <c r="AO1175" s="89"/>
      <c r="AP1175" s="89"/>
      <c r="AQ1175" s="89"/>
      <c r="AR1175" s="89"/>
      <c r="AS1175" s="89"/>
      <c r="AT1175" s="89"/>
      <c r="AU1175" s="89"/>
      <c r="AV1175" s="89"/>
      <c r="AW1175" s="89"/>
    </row>
    <row r="1176" spans="1:49" ht="14.25">
      <c r="A1176" s="48"/>
      <c r="B1176" s="42"/>
      <c r="C1176" s="42"/>
      <c r="D1176" s="42"/>
      <c r="E1176" s="531"/>
      <c r="F1176" s="50"/>
      <c r="G1176" s="50"/>
      <c r="H1176" s="50"/>
      <c r="I1176" s="146" t="s">
        <v>907</v>
      </c>
      <c r="J1176" s="18"/>
      <c r="K1176" s="18"/>
      <c r="L1176" s="18"/>
      <c r="M1176" s="18"/>
      <c r="N1176" s="18"/>
      <c r="O1176" s="18"/>
      <c r="P1176" s="18"/>
      <c r="Q1176" s="18"/>
      <c r="R1176" s="18"/>
      <c r="S1176" s="18"/>
      <c r="T1176" s="18"/>
      <c r="U1176" s="18"/>
      <c r="V1176" s="18"/>
      <c r="W1176" s="18"/>
      <c r="X1176" s="18"/>
      <c r="Y1176" s="18"/>
      <c r="Z1176" s="18"/>
      <c r="AA1176" s="18"/>
      <c r="AB1176" s="18"/>
      <c r="AC1176" s="18"/>
      <c r="AD1176" s="18"/>
      <c r="AE1176" s="18"/>
      <c r="AF1176" s="18"/>
      <c r="AG1176" s="18"/>
      <c r="AH1176" s="18"/>
      <c r="AI1176" s="18"/>
      <c r="AJ1176" s="18"/>
      <c r="AK1176" s="18"/>
      <c r="AL1176" s="18"/>
      <c r="AM1176" s="18"/>
      <c r="AN1176" s="18"/>
      <c r="AO1176" s="18"/>
      <c r="AP1176" s="18"/>
      <c r="AQ1176" s="18"/>
      <c r="AR1176" s="18"/>
      <c r="AS1176" s="18"/>
      <c r="AT1176" s="18"/>
      <c r="AU1176" s="18"/>
      <c r="AV1176" s="18"/>
      <c r="AW1176" s="18"/>
    </row>
    <row r="1177" spans="1:49" ht="13.5" thickBot="1">
      <c r="A1177" s="78" t="s">
        <v>758</v>
      </c>
      <c r="B1177" s="79"/>
      <c r="C1177" s="79"/>
      <c r="D1177" s="456"/>
      <c r="E1177" s="535"/>
      <c r="F1177" s="127"/>
      <c r="G1177" s="127"/>
      <c r="H1177" s="127"/>
      <c r="I1177" s="79"/>
    </row>
    <row r="1178" spans="1:49" s="151" customFormat="1" ht="36" customHeight="1" thickTop="1" thickBot="1">
      <c r="A1178" s="147" t="s">
        <v>2079</v>
      </c>
      <c r="B1178" s="5" t="s">
        <v>2080</v>
      </c>
      <c r="C1178" s="5" t="s">
        <v>1335</v>
      </c>
      <c r="D1178" s="450"/>
      <c r="E1178" s="148" t="s">
        <v>1570</v>
      </c>
      <c r="F1178" s="149" t="s">
        <v>1438</v>
      </c>
      <c r="G1178" s="149"/>
      <c r="H1178" s="149" t="s">
        <v>2332</v>
      </c>
      <c r="I1178" s="5" t="s">
        <v>856</v>
      </c>
      <c r="J1178" s="364" t="s">
        <v>2891</v>
      </c>
      <c r="K1178" s="364" t="s">
        <v>2879</v>
      </c>
      <c r="L1178" s="364" t="s">
        <v>2880</v>
      </c>
      <c r="M1178" s="364" t="s">
        <v>2881</v>
      </c>
      <c r="N1178" s="364" t="s">
        <v>2882</v>
      </c>
      <c r="O1178" s="364" t="s">
        <v>2883</v>
      </c>
      <c r="P1178" s="364" t="s">
        <v>2884</v>
      </c>
      <c r="Q1178" s="364" t="s">
        <v>2885</v>
      </c>
      <c r="R1178" s="364" t="s">
        <v>2886</v>
      </c>
      <c r="S1178" s="364" t="s">
        <v>2887</v>
      </c>
      <c r="T1178" s="364" t="s">
        <v>2888</v>
      </c>
      <c r="U1178" s="364" t="s">
        <v>2889</v>
      </c>
      <c r="V1178" s="364" t="s">
        <v>2890</v>
      </c>
      <c r="W1178" s="365" t="s">
        <v>2893</v>
      </c>
      <c r="X1178" s="365" t="s">
        <v>2879</v>
      </c>
      <c r="Y1178" s="365" t="s">
        <v>2880</v>
      </c>
      <c r="Z1178" s="365" t="s">
        <v>2881</v>
      </c>
      <c r="AA1178" s="365" t="s">
        <v>2882</v>
      </c>
      <c r="AB1178" s="365" t="s">
        <v>2883</v>
      </c>
      <c r="AC1178" s="365" t="s">
        <v>2884</v>
      </c>
      <c r="AD1178" s="365" t="s">
        <v>2885</v>
      </c>
      <c r="AE1178" s="365" t="s">
        <v>2886</v>
      </c>
      <c r="AF1178" s="365" t="s">
        <v>2887</v>
      </c>
      <c r="AG1178" s="365" t="s">
        <v>2888</v>
      </c>
      <c r="AH1178" s="365" t="s">
        <v>2889</v>
      </c>
      <c r="AI1178" s="365" t="s">
        <v>2890</v>
      </c>
      <c r="AJ1178" s="366" t="s">
        <v>2892</v>
      </c>
      <c r="AK1178" s="366" t="s">
        <v>2879</v>
      </c>
      <c r="AL1178" s="366" t="s">
        <v>2880</v>
      </c>
      <c r="AM1178" s="366" t="s">
        <v>2881</v>
      </c>
      <c r="AN1178" s="366" t="s">
        <v>2882</v>
      </c>
      <c r="AO1178" s="366" t="s">
        <v>2883</v>
      </c>
      <c r="AP1178" s="366" t="s">
        <v>2884</v>
      </c>
      <c r="AQ1178" s="366" t="s">
        <v>2885</v>
      </c>
      <c r="AR1178" s="366" t="s">
        <v>2886</v>
      </c>
      <c r="AS1178" s="366" t="s">
        <v>2887</v>
      </c>
      <c r="AT1178" s="366" t="s">
        <v>2888</v>
      </c>
      <c r="AU1178" s="366" t="s">
        <v>2889</v>
      </c>
      <c r="AV1178" s="366" t="s">
        <v>2890</v>
      </c>
      <c r="AW1178" s="368" t="s">
        <v>2895</v>
      </c>
    </row>
    <row r="1179" spans="1:49">
      <c r="A1179" s="33"/>
      <c r="B1179" s="34"/>
      <c r="C1179" s="34"/>
      <c r="D1179" s="34"/>
      <c r="E1179" s="35"/>
      <c r="F1179" s="36"/>
      <c r="G1179" s="36"/>
      <c r="H1179" s="36"/>
      <c r="I1179" s="34"/>
      <c r="J1179" s="202" t="s">
        <v>1224</v>
      </c>
      <c r="K1179" s="202">
        <v>1</v>
      </c>
      <c r="L1179" s="202">
        <v>2</v>
      </c>
      <c r="M1179" s="202">
        <v>3</v>
      </c>
      <c r="N1179" s="202">
        <v>4</v>
      </c>
      <c r="O1179" s="202">
        <v>5</v>
      </c>
      <c r="P1179" s="202">
        <v>6</v>
      </c>
      <c r="Q1179" s="202">
        <v>7</v>
      </c>
      <c r="R1179" s="202">
        <v>8</v>
      </c>
      <c r="S1179" s="202">
        <v>9</v>
      </c>
      <c r="T1179" s="202">
        <v>10</v>
      </c>
      <c r="U1179" s="202">
        <v>13</v>
      </c>
      <c r="V1179" s="202">
        <v>14</v>
      </c>
      <c r="W1179" s="202" t="s">
        <v>1224</v>
      </c>
      <c r="X1179" s="202">
        <v>1</v>
      </c>
      <c r="Y1179" s="202">
        <v>2</v>
      </c>
      <c r="Z1179" s="202">
        <v>3</v>
      </c>
      <c r="AA1179" s="202">
        <v>4</v>
      </c>
      <c r="AB1179" s="202">
        <v>5</v>
      </c>
      <c r="AC1179" s="202">
        <v>6</v>
      </c>
      <c r="AD1179" s="202">
        <v>7</v>
      </c>
      <c r="AE1179" s="202">
        <v>8</v>
      </c>
      <c r="AF1179" s="202">
        <v>9</v>
      </c>
      <c r="AG1179" s="202">
        <v>10</v>
      </c>
      <c r="AH1179" s="202">
        <v>13</v>
      </c>
      <c r="AI1179" s="202">
        <v>14</v>
      </c>
      <c r="AJ1179" s="202" t="s">
        <v>1224</v>
      </c>
      <c r="AK1179" s="202">
        <v>1</v>
      </c>
      <c r="AL1179" s="202">
        <v>2</v>
      </c>
      <c r="AM1179" s="202">
        <v>3</v>
      </c>
      <c r="AN1179" s="202">
        <v>4</v>
      </c>
      <c r="AO1179" s="202">
        <v>5</v>
      </c>
      <c r="AP1179" s="202">
        <v>6</v>
      </c>
      <c r="AQ1179" s="202">
        <v>7</v>
      </c>
      <c r="AR1179" s="202">
        <v>8</v>
      </c>
      <c r="AS1179" s="202">
        <v>9</v>
      </c>
      <c r="AT1179" s="202">
        <v>10</v>
      </c>
      <c r="AU1179" s="202">
        <v>13</v>
      </c>
      <c r="AV1179" s="202">
        <v>14</v>
      </c>
      <c r="AW1179" s="202">
        <v>15</v>
      </c>
    </row>
    <row r="1180" spans="1:49">
      <c r="A1180" s="37"/>
      <c r="B1180" s="38"/>
      <c r="C1180" s="38"/>
      <c r="D1180" s="38"/>
      <c r="E1180" s="60"/>
      <c r="F1180" s="61"/>
      <c r="G1180" s="61"/>
      <c r="H1180" s="61"/>
      <c r="I1180" s="38"/>
      <c r="J1180" s="62"/>
      <c r="K1180" s="62"/>
      <c r="L1180" s="62"/>
      <c r="M1180" s="62"/>
      <c r="N1180" s="62"/>
      <c r="O1180" s="62"/>
      <c r="P1180" s="62"/>
      <c r="Q1180" s="62"/>
      <c r="R1180" s="62"/>
      <c r="S1180" s="62"/>
      <c r="T1180" s="62"/>
      <c r="U1180" s="62"/>
      <c r="V1180" s="62"/>
      <c r="W1180" s="62"/>
      <c r="X1180" s="62"/>
      <c r="Y1180" s="62"/>
      <c r="Z1180" s="62"/>
      <c r="AA1180" s="62"/>
      <c r="AB1180" s="62"/>
      <c r="AC1180" s="62"/>
      <c r="AD1180" s="62"/>
      <c r="AE1180" s="62"/>
      <c r="AF1180" s="62"/>
      <c r="AG1180" s="62"/>
      <c r="AH1180" s="62">
        <v>0</v>
      </c>
      <c r="AI1180" s="62">
        <v>0</v>
      </c>
      <c r="AJ1180" s="62"/>
      <c r="AK1180" s="62"/>
      <c r="AL1180" s="62"/>
      <c r="AM1180" s="62"/>
      <c r="AN1180" s="62"/>
      <c r="AO1180" s="62"/>
      <c r="AP1180" s="62"/>
      <c r="AQ1180" s="62"/>
      <c r="AR1180" s="62"/>
      <c r="AS1180" s="62"/>
      <c r="AT1180" s="62"/>
      <c r="AU1180" s="62">
        <v>0</v>
      </c>
      <c r="AV1180" s="62">
        <v>0</v>
      </c>
      <c r="AW1180" s="62">
        <f t="shared" ref="AW1180:AW1219" si="300">U1180+AH1180+AU1180</f>
        <v>0</v>
      </c>
    </row>
    <row r="1181" spans="1:49">
      <c r="A1181" s="41" t="s">
        <v>991</v>
      </c>
      <c r="B1181" s="1" t="s">
        <v>1029</v>
      </c>
      <c r="C1181" s="1"/>
      <c r="D1181" s="451"/>
      <c r="E1181" s="531"/>
      <c r="F1181" s="50"/>
      <c r="G1181" s="50"/>
      <c r="H1181" s="50"/>
      <c r="I1181" s="41" t="s">
        <v>758</v>
      </c>
      <c r="AH1181" s="15">
        <v>0</v>
      </c>
      <c r="AI1181" s="15">
        <v>0</v>
      </c>
      <c r="AU1181" s="15">
        <v>0</v>
      </c>
      <c r="AV1181" s="15">
        <v>0</v>
      </c>
      <c r="AW1181" s="15">
        <f t="shared" si="300"/>
        <v>0</v>
      </c>
    </row>
    <row r="1182" spans="1:49">
      <c r="A1182" s="41" t="s">
        <v>991</v>
      </c>
      <c r="B1182" s="1" t="s">
        <v>1029</v>
      </c>
      <c r="C1182" s="1" t="s">
        <v>1549</v>
      </c>
      <c r="D1182" s="451"/>
      <c r="E1182" s="531"/>
      <c r="F1182" s="50"/>
      <c r="G1182" s="50"/>
      <c r="H1182" s="50"/>
      <c r="I1182" s="41" t="s">
        <v>758</v>
      </c>
      <c r="AH1182" s="15">
        <v>0</v>
      </c>
      <c r="AI1182" s="15">
        <v>0</v>
      </c>
      <c r="AU1182" s="15">
        <v>0</v>
      </c>
      <c r="AV1182" s="15">
        <v>0</v>
      </c>
      <c r="AW1182" s="15">
        <f t="shared" si="300"/>
        <v>0</v>
      </c>
    </row>
    <row r="1183" spans="1:49">
      <c r="A1183" s="41"/>
      <c r="B1183" s="1"/>
      <c r="C1183" s="1"/>
      <c r="D1183" s="369"/>
      <c r="E1183" s="531"/>
      <c r="F1183" s="50"/>
      <c r="G1183" s="50"/>
      <c r="H1183" s="50"/>
      <c r="I1183" s="41"/>
      <c r="AH1183" s="15">
        <v>0</v>
      </c>
      <c r="AI1183" s="15">
        <v>0</v>
      </c>
      <c r="AU1183" s="15">
        <v>0</v>
      </c>
      <c r="AV1183" s="15">
        <v>0</v>
      </c>
      <c r="AW1183" s="15">
        <f t="shared" si="300"/>
        <v>0</v>
      </c>
    </row>
    <row r="1184" spans="1:49">
      <c r="A1184" s="48"/>
      <c r="B1184" s="42"/>
      <c r="C1184" s="42"/>
      <c r="D1184" s="42"/>
      <c r="E1184" s="531"/>
      <c r="F1184" s="50"/>
      <c r="G1184" s="50"/>
      <c r="H1184" s="50"/>
      <c r="I1184" s="49" t="s">
        <v>1559</v>
      </c>
      <c r="J1184" s="12">
        <f>SUM(J1185,J1193,J1195)</f>
        <v>20000</v>
      </c>
      <c r="K1184" s="12">
        <f t="shared" ref="K1184:AT1184" si="301">SUM(K1185,K1193,K1195)</f>
        <v>0</v>
      </c>
      <c r="L1184" s="12">
        <f t="shared" si="301"/>
        <v>0</v>
      </c>
      <c r="M1184" s="12">
        <f t="shared" si="301"/>
        <v>0</v>
      </c>
      <c r="N1184" s="12">
        <f t="shared" si="301"/>
        <v>0</v>
      </c>
      <c r="O1184" s="12">
        <f t="shared" si="301"/>
        <v>0</v>
      </c>
      <c r="P1184" s="12">
        <f t="shared" si="301"/>
        <v>0</v>
      </c>
      <c r="Q1184" s="12">
        <f t="shared" si="301"/>
        <v>0</v>
      </c>
      <c r="R1184" s="12">
        <f t="shared" si="301"/>
        <v>0</v>
      </c>
      <c r="S1184" s="12">
        <f t="shared" si="301"/>
        <v>0</v>
      </c>
      <c r="T1184" s="12">
        <f t="shared" si="301"/>
        <v>0</v>
      </c>
      <c r="U1184" s="12">
        <v>0</v>
      </c>
      <c r="V1184" s="12">
        <v>20000</v>
      </c>
      <c r="W1184" s="12">
        <f>SUM(W1185,W1193,W1195)</f>
        <v>0</v>
      </c>
      <c r="X1184" s="12">
        <f t="shared" si="301"/>
        <v>0</v>
      </c>
      <c r="Y1184" s="12">
        <f t="shared" si="301"/>
        <v>0</v>
      </c>
      <c r="Z1184" s="12">
        <f t="shared" si="301"/>
        <v>0</v>
      </c>
      <c r="AA1184" s="12">
        <f t="shared" si="301"/>
        <v>0</v>
      </c>
      <c r="AB1184" s="12">
        <f t="shared" si="301"/>
        <v>0</v>
      </c>
      <c r="AC1184" s="12">
        <f t="shared" si="301"/>
        <v>0</v>
      </c>
      <c r="AD1184" s="12">
        <f t="shared" si="301"/>
        <v>0</v>
      </c>
      <c r="AE1184" s="12">
        <f t="shared" si="301"/>
        <v>0</v>
      </c>
      <c r="AF1184" s="12">
        <f t="shared" si="301"/>
        <v>0</v>
      </c>
      <c r="AG1184" s="12">
        <f t="shared" si="301"/>
        <v>0</v>
      </c>
      <c r="AH1184" s="12">
        <v>0</v>
      </c>
      <c r="AI1184" s="12">
        <v>0</v>
      </c>
      <c r="AJ1184" s="12">
        <f>SUM(AJ1185,AJ1193,AJ1195)</f>
        <v>0</v>
      </c>
      <c r="AK1184" s="12">
        <f t="shared" si="301"/>
        <v>0</v>
      </c>
      <c r="AL1184" s="12">
        <f t="shared" si="301"/>
        <v>0</v>
      </c>
      <c r="AM1184" s="12">
        <f t="shared" si="301"/>
        <v>0</v>
      </c>
      <c r="AN1184" s="12">
        <f t="shared" si="301"/>
        <v>0</v>
      </c>
      <c r="AO1184" s="12">
        <f t="shared" si="301"/>
        <v>0</v>
      </c>
      <c r="AP1184" s="12">
        <f t="shared" si="301"/>
        <v>0</v>
      </c>
      <c r="AQ1184" s="12">
        <f t="shared" si="301"/>
        <v>0</v>
      </c>
      <c r="AR1184" s="12">
        <f t="shared" si="301"/>
        <v>0</v>
      </c>
      <c r="AS1184" s="12">
        <f t="shared" si="301"/>
        <v>0</v>
      </c>
      <c r="AT1184" s="12">
        <f t="shared" si="301"/>
        <v>0</v>
      </c>
      <c r="AU1184" s="12">
        <v>0</v>
      </c>
      <c r="AV1184" s="12">
        <v>0</v>
      </c>
      <c r="AW1184" s="12">
        <f t="shared" si="300"/>
        <v>0</v>
      </c>
    </row>
    <row r="1185" spans="1:49">
      <c r="A1185" s="44" t="s">
        <v>991</v>
      </c>
      <c r="B1185" s="45" t="s">
        <v>1029</v>
      </c>
      <c r="C1185" s="45" t="s">
        <v>1549</v>
      </c>
      <c r="D1185" s="452" t="s">
        <v>2915</v>
      </c>
      <c r="E1185" s="213" t="s">
        <v>771</v>
      </c>
      <c r="F1185" s="65"/>
      <c r="G1185" s="65"/>
      <c r="H1185" s="65"/>
      <c r="I1185" s="1" t="s">
        <v>1500</v>
      </c>
      <c r="J1185" s="9">
        <f>SUM(J1186:J1187)</f>
        <v>0</v>
      </c>
      <c r="K1185" s="9">
        <f t="shared" ref="K1185:AT1185" si="302">SUM(K1186:K1187)</f>
        <v>0</v>
      </c>
      <c r="L1185" s="9">
        <f t="shared" si="302"/>
        <v>0</v>
      </c>
      <c r="M1185" s="9">
        <f t="shared" si="302"/>
        <v>0</v>
      </c>
      <c r="N1185" s="9">
        <f t="shared" si="302"/>
        <v>0</v>
      </c>
      <c r="O1185" s="9">
        <f t="shared" si="302"/>
        <v>0</v>
      </c>
      <c r="P1185" s="9">
        <f t="shared" si="302"/>
        <v>0</v>
      </c>
      <c r="Q1185" s="9">
        <f t="shared" si="302"/>
        <v>0</v>
      </c>
      <c r="R1185" s="9">
        <f t="shared" si="302"/>
        <v>0</v>
      </c>
      <c r="S1185" s="9">
        <f t="shared" si="302"/>
        <v>0</v>
      </c>
      <c r="T1185" s="9">
        <f t="shared" si="302"/>
        <v>0</v>
      </c>
      <c r="U1185" s="9">
        <v>0</v>
      </c>
      <c r="V1185" s="9">
        <v>0</v>
      </c>
      <c r="W1185" s="9">
        <f>SUM(W1186:W1187)</f>
        <v>0</v>
      </c>
      <c r="X1185" s="9">
        <f t="shared" si="302"/>
        <v>0</v>
      </c>
      <c r="Y1185" s="9">
        <f t="shared" si="302"/>
        <v>0</v>
      </c>
      <c r="Z1185" s="9">
        <f t="shared" si="302"/>
        <v>0</v>
      </c>
      <c r="AA1185" s="9">
        <f t="shared" si="302"/>
        <v>0</v>
      </c>
      <c r="AB1185" s="9">
        <f t="shared" si="302"/>
        <v>0</v>
      </c>
      <c r="AC1185" s="9">
        <f t="shared" si="302"/>
        <v>0</v>
      </c>
      <c r="AD1185" s="9">
        <f t="shared" si="302"/>
        <v>0</v>
      </c>
      <c r="AE1185" s="9">
        <f t="shared" si="302"/>
        <v>0</v>
      </c>
      <c r="AF1185" s="9">
        <f t="shared" si="302"/>
        <v>0</v>
      </c>
      <c r="AG1185" s="9">
        <f t="shared" si="302"/>
        <v>0</v>
      </c>
      <c r="AH1185" s="9">
        <v>0</v>
      </c>
      <c r="AI1185" s="9">
        <v>0</v>
      </c>
      <c r="AJ1185" s="9">
        <f>SUM(AJ1186:AJ1187)</f>
        <v>0</v>
      </c>
      <c r="AK1185" s="9">
        <f t="shared" si="302"/>
        <v>0</v>
      </c>
      <c r="AL1185" s="9">
        <f t="shared" si="302"/>
        <v>0</v>
      </c>
      <c r="AM1185" s="9">
        <f t="shared" si="302"/>
        <v>0</v>
      </c>
      <c r="AN1185" s="9">
        <f t="shared" si="302"/>
        <v>0</v>
      </c>
      <c r="AO1185" s="9">
        <f t="shared" si="302"/>
        <v>0</v>
      </c>
      <c r="AP1185" s="9">
        <f t="shared" si="302"/>
        <v>0</v>
      </c>
      <c r="AQ1185" s="9">
        <f t="shared" si="302"/>
        <v>0</v>
      </c>
      <c r="AR1185" s="9">
        <f t="shared" si="302"/>
        <v>0</v>
      </c>
      <c r="AS1185" s="9">
        <f t="shared" si="302"/>
        <v>0</v>
      </c>
      <c r="AT1185" s="9">
        <f t="shared" si="302"/>
        <v>0</v>
      </c>
      <c r="AU1185" s="9">
        <v>0</v>
      </c>
      <c r="AV1185" s="9">
        <v>0</v>
      </c>
      <c r="AW1185" s="9">
        <f t="shared" si="300"/>
        <v>0</v>
      </c>
    </row>
    <row r="1186" spans="1:49">
      <c r="A1186" s="44" t="s">
        <v>991</v>
      </c>
      <c r="B1186" s="45" t="s">
        <v>1029</v>
      </c>
      <c r="C1186" s="45" t="s">
        <v>1549</v>
      </c>
      <c r="D1186" s="452" t="s">
        <v>2915</v>
      </c>
      <c r="E1186" s="367" t="s">
        <v>834</v>
      </c>
      <c r="F1186" s="50"/>
      <c r="G1186" s="468" t="s">
        <v>3086</v>
      </c>
      <c r="H1186" s="50" t="s">
        <v>2430</v>
      </c>
      <c r="I1186" s="42" t="s">
        <v>2232</v>
      </c>
      <c r="U1186" s="15">
        <v>0</v>
      </c>
      <c r="V1186" s="15">
        <v>0</v>
      </c>
      <c r="AH1186" s="15">
        <v>0</v>
      </c>
      <c r="AI1186" s="15">
        <v>0</v>
      </c>
      <c r="AU1186" s="15">
        <v>0</v>
      </c>
      <c r="AV1186" s="15">
        <v>0</v>
      </c>
      <c r="AW1186" s="15">
        <f t="shared" si="300"/>
        <v>0</v>
      </c>
    </row>
    <row r="1187" spans="1:49">
      <c r="A1187" s="44" t="s">
        <v>991</v>
      </c>
      <c r="B1187" s="45" t="s">
        <v>1029</v>
      </c>
      <c r="C1187" s="45" t="s">
        <v>1549</v>
      </c>
      <c r="D1187" s="452" t="s">
        <v>2915</v>
      </c>
      <c r="E1187" s="367" t="s">
        <v>772</v>
      </c>
      <c r="F1187" s="50"/>
      <c r="G1187" s="50"/>
      <c r="H1187" s="50"/>
      <c r="I1187" s="42" t="s">
        <v>1227</v>
      </c>
      <c r="J1187" s="15">
        <f>SUM(J1188:J1192)</f>
        <v>0</v>
      </c>
      <c r="K1187" s="15">
        <f t="shared" ref="K1187:AT1187" si="303">SUM(K1188:K1192)</f>
        <v>0</v>
      </c>
      <c r="L1187" s="15">
        <f t="shared" si="303"/>
        <v>0</v>
      </c>
      <c r="M1187" s="15">
        <f t="shared" si="303"/>
        <v>0</v>
      </c>
      <c r="N1187" s="15">
        <f t="shared" si="303"/>
        <v>0</v>
      </c>
      <c r="O1187" s="15">
        <f t="shared" si="303"/>
        <v>0</v>
      </c>
      <c r="P1187" s="15">
        <f t="shared" si="303"/>
        <v>0</v>
      </c>
      <c r="Q1187" s="15">
        <f t="shared" si="303"/>
        <v>0</v>
      </c>
      <c r="R1187" s="15">
        <f t="shared" si="303"/>
        <v>0</v>
      </c>
      <c r="S1187" s="15">
        <f t="shared" si="303"/>
        <v>0</v>
      </c>
      <c r="T1187" s="15">
        <f t="shared" si="303"/>
        <v>0</v>
      </c>
      <c r="U1187" s="15">
        <v>0</v>
      </c>
      <c r="V1187" s="15">
        <v>0</v>
      </c>
      <c r="W1187" s="15">
        <f>SUM(W1188:W1192)</f>
        <v>0</v>
      </c>
      <c r="X1187" s="15">
        <f t="shared" si="303"/>
        <v>0</v>
      </c>
      <c r="Y1187" s="15">
        <f t="shared" si="303"/>
        <v>0</v>
      </c>
      <c r="Z1187" s="15">
        <f t="shared" si="303"/>
        <v>0</v>
      </c>
      <c r="AA1187" s="15">
        <f t="shared" si="303"/>
        <v>0</v>
      </c>
      <c r="AB1187" s="15">
        <f t="shared" si="303"/>
        <v>0</v>
      </c>
      <c r="AC1187" s="15">
        <f t="shared" si="303"/>
        <v>0</v>
      </c>
      <c r="AD1187" s="15">
        <f t="shared" si="303"/>
        <v>0</v>
      </c>
      <c r="AE1187" s="15">
        <f t="shared" si="303"/>
        <v>0</v>
      </c>
      <c r="AF1187" s="15">
        <f t="shared" si="303"/>
        <v>0</v>
      </c>
      <c r="AG1187" s="15">
        <f t="shared" si="303"/>
        <v>0</v>
      </c>
      <c r="AH1187" s="15">
        <v>0</v>
      </c>
      <c r="AI1187" s="15">
        <v>0</v>
      </c>
      <c r="AJ1187" s="15">
        <f>SUM(AJ1188:AJ1192)</f>
        <v>0</v>
      </c>
      <c r="AK1187" s="15">
        <f t="shared" si="303"/>
        <v>0</v>
      </c>
      <c r="AL1187" s="15">
        <f t="shared" si="303"/>
        <v>0</v>
      </c>
      <c r="AM1187" s="15">
        <f t="shared" si="303"/>
        <v>0</v>
      </c>
      <c r="AN1187" s="15">
        <f t="shared" si="303"/>
        <v>0</v>
      </c>
      <c r="AO1187" s="15">
        <f t="shared" si="303"/>
        <v>0</v>
      </c>
      <c r="AP1187" s="15">
        <f t="shared" si="303"/>
        <v>0</v>
      </c>
      <c r="AQ1187" s="15">
        <f t="shared" si="303"/>
        <v>0</v>
      </c>
      <c r="AR1187" s="15">
        <f t="shared" si="303"/>
        <v>0</v>
      </c>
      <c r="AS1187" s="15">
        <f t="shared" si="303"/>
        <v>0</v>
      </c>
      <c r="AT1187" s="15">
        <f t="shared" si="303"/>
        <v>0</v>
      </c>
      <c r="AU1187" s="15">
        <v>0</v>
      </c>
      <c r="AV1187" s="15">
        <v>0</v>
      </c>
      <c r="AW1187" s="15">
        <f t="shared" si="300"/>
        <v>0</v>
      </c>
    </row>
    <row r="1188" spans="1:49" s="144" customFormat="1">
      <c r="A1188" s="44" t="s">
        <v>991</v>
      </c>
      <c r="B1188" s="45" t="s">
        <v>1029</v>
      </c>
      <c r="C1188" s="45" t="s">
        <v>1549</v>
      </c>
      <c r="D1188" s="452" t="s">
        <v>2915</v>
      </c>
      <c r="E1188" s="140" t="s">
        <v>850</v>
      </c>
      <c r="F1188" s="141" t="s">
        <v>127</v>
      </c>
      <c r="G1188" s="468" t="s">
        <v>3086</v>
      </c>
      <c r="H1188" s="50" t="s">
        <v>2430</v>
      </c>
      <c r="I1188" s="142" t="s">
        <v>1119</v>
      </c>
      <c r="J1188" s="143"/>
      <c r="K1188" s="143"/>
      <c r="L1188" s="143"/>
      <c r="M1188" s="143"/>
      <c r="N1188" s="143"/>
      <c r="O1188" s="143"/>
      <c r="P1188" s="143"/>
      <c r="Q1188" s="143"/>
      <c r="R1188" s="143"/>
      <c r="S1188" s="143"/>
      <c r="T1188" s="143"/>
      <c r="U1188" s="143">
        <v>0</v>
      </c>
      <c r="V1188" s="143">
        <v>0</v>
      </c>
      <c r="W1188" s="143"/>
      <c r="X1188" s="143"/>
      <c r="Y1188" s="143"/>
      <c r="Z1188" s="143"/>
      <c r="AA1188" s="143"/>
      <c r="AB1188" s="143"/>
      <c r="AC1188" s="143"/>
      <c r="AD1188" s="143"/>
      <c r="AE1188" s="143"/>
      <c r="AF1188" s="143"/>
      <c r="AG1188" s="143"/>
      <c r="AH1188" s="143">
        <v>0</v>
      </c>
      <c r="AI1188" s="143">
        <v>0</v>
      </c>
      <c r="AJ1188" s="143"/>
      <c r="AK1188" s="143"/>
      <c r="AL1188" s="143"/>
      <c r="AM1188" s="143"/>
      <c r="AN1188" s="143"/>
      <c r="AO1188" s="143"/>
      <c r="AP1188" s="143"/>
      <c r="AQ1188" s="143"/>
      <c r="AR1188" s="143"/>
      <c r="AS1188" s="143"/>
      <c r="AT1188" s="143"/>
      <c r="AU1188" s="143">
        <v>0</v>
      </c>
      <c r="AV1188" s="143">
        <v>0</v>
      </c>
      <c r="AW1188" s="143">
        <f t="shared" si="300"/>
        <v>0</v>
      </c>
    </row>
    <row r="1189" spans="1:49" s="144" customFormat="1">
      <c r="A1189" s="44" t="s">
        <v>991</v>
      </c>
      <c r="B1189" s="45" t="s">
        <v>1029</v>
      </c>
      <c r="C1189" s="45" t="s">
        <v>1549</v>
      </c>
      <c r="D1189" s="452" t="s">
        <v>2915</v>
      </c>
      <c r="E1189" s="140" t="s">
        <v>851</v>
      </c>
      <c r="F1189" s="141" t="s">
        <v>128</v>
      </c>
      <c r="G1189" s="468" t="s">
        <v>3086</v>
      </c>
      <c r="H1189" s="50" t="s">
        <v>2430</v>
      </c>
      <c r="I1189" s="142" t="s">
        <v>1290</v>
      </c>
      <c r="J1189" s="143"/>
      <c r="K1189" s="143"/>
      <c r="L1189" s="143"/>
      <c r="M1189" s="143"/>
      <c r="N1189" s="143"/>
      <c r="O1189" s="143"/>
      <c r="P1189" s="143"/>
      <c r="Q1189" s="143"/>
      <c r="R1189" s="143"/>
      <c r="S1189" s="143"/>
      <c r="T1189" s="143"/>
      <c r="U1189" s="143">
        <v>0</v>
      </c>
      <c r="V1189" s="143">
        <v>0</v>
      </c>
      <c r="W1189" s="143"/>
      <c r="X1189" s="143"/>
      <c r="Y1189" s="143"/>
      <c r="Z1189" s="143"/>
      <c r="AA1189" s="143"/>
      <c r="AB1189" s="143"/>
      <c r="AC1189" s="143"/>
      <c r="AD1189" s="143"/>
      <c r="AE1189" s="143"/>
      <c r="AF1189" s="143"/>
      <c r="AG1189" s="143"/>
      <c r="AH1189" s="143">
        <v>0</v>
      </c>
      <c r="AI1189" s="143">
        <v>0</v>
      </c>
      <c r="AJ1189" s="143"/>
      <c r="AK1189" s="143"/>
      <c r="AL1189" s="143"/>
      <c r="AM1189" s="143"/>
      <c r="AN1189" s="143"/>
      <c r="AO1189" s="143"/>
      <c r="AP1189" s="143"/>
      <c r="AQ1189" s="143"/>
      <c r="AR1189" s="143"/>
      <c r="AS1189" s="143"/>
      <c r="AT1189" s="143"/>
      <c r="AU1189" s="143">
        <v>0</v>
      </c>
      <c r="AV1189" s="143">
        <v>0</v>
      </c>
      <c r="AW1189" s="143">
        <f t="shared" si="300"/>
        <v>0</v>
      </c>
    </row>
    <row r="1190" spans="1:49" s="144" customFormat="1">
      <c r="A1190" s="44" t="s">
        <v>991</v>
      </c>
      <c r="B1190" s="45" t="s">
        <v>1029</v>
      </c>
      <c r="C1190" s="45" t="s">
        <v>1549</v>
      </c>
      <c r="D1190" s="452" t="s">
        <v>2915</v>
      </c>
      <c r="E1190" s="140" t="s">
        <v>852</v>
      </c>
      <c r="F1190" s="141" t="s">
        <v>129</v>
      </c>
      <c r="G1190" s="468" t="s">
        <v>3086</v>
      </c>
      <c r="H1190" s="50" t="s">
        <v>2430</v>
      </c>
      <c r="I1190" s="142" t="s">
        <v>1733</v>
      </c>
      <c r="J1190" s="143"/>
      <c r="K1190" s="143"/>
      <c r="L1190" s="143"/>
      <c r="M1190" s="143"/>
      <c r="N1190" s="143"/>
      <c r="O1190" s="143"/>
      <c r="P1190" s="143"/>
      <c r="Q1190" s="143"/>
      <c r="R1190" s="143"/>
      <c r="S1190" s="143"/>
      <c r="T1190" s="143"/>
      <c r="U1190" s="143">
        <v>0</v>
      </c>
      <c r="V1190" s="143">
        <v>0</v>
      </c>
      <c r="W1190" s="143"/>
      <c r="X1190" s="143"/>
      <c r="Y1190" s="143"/>
      <c r="Z1190" s="143"/>
      <c r="AA1190" s="143"/>
      <c r="AB1190" s="143"/>
      <c r="AC1190" s="143"/>
      <c r="AD1190" s="143"/>
      <c r="AE1190" s="143"/>
      <c r="AF1190" s="143"/>
      <c r="AG1190" s="143"/>
      <c r="AH1190" s="143">
        <v>0</v>
      </c>
      <c r="AI1190" s="143">
        <v>0</v>
      </c>
      <c r="AJ1190" s="143"/>
      <c r="AK1190" s="143"/>
      <c r="AL1190" s="143"/>
      <c r="AM1190" s="143"/>
      <c r="AN1190" s="143"/>
      <c r="AO1190" s="143"/>
      <c r="AP1190" s="143"/>
      <c r="AQ1190" s="143"/>
      <c r="AR1190" s="143"/>
      <c r="AS1190" s="143"/>
      <c r="AT1190" s="143"/>
      <c r="AU1190" s="143">
        <v>0</v>
      </c>
      <c r="AV1190" s="143">
        <v>0</v>
      </c>
      <c r="AW1190" s="143">
        <f t="shared" si="300"/>
        <v>0</v>
      </c>
    </row>
    <row r="1191" spans="1:49" s="144" customFormat="1">
      <c r="A1191" s="44" t="s">
        <v>991</v>
      </c>
      <c r="B1191" s="45" t="s">
        <v>1029</v>
      </c>
      <c r="C1191" s="45" t="s">
        <v>1549</v>
      </c>
      <c r="D1191" s="452" t="s">
        <v>2915</v>
      </c>
      <c r="E1191" s="140" t="s">
        <v>853</v>
      </c>
      <c r="F1191" s="141" t="s">
        <v>130</v>
      </c>
      <c r="G1191" s="468" t="s">
        <v>3086</v>
      </c>
      <c r="H1191" s="50" t="s">
        <v>2430</v>
      </c>
      <c r="I1191" s="142" t="s">
        <v>1734</v>
      </c>
      <c r="J1191" s="143"/>
      <c r="K1191" s="143"/>
      <c r="L1191" s="143"/>
      <c r="M1191" s="143"/>
      <c r="N1191" s="143"/>
      <c r="O1191" s="143"/>
      <c r="P1191" s="143"/>
      <c r="Q1191" s="143"/>
      <c r="R1191" s="143"/>
      <c r="S1191" s="143"/>
      <c r="T1191" s="143"/>
      <c r="U1191" s="143">
        <v>0</v>
      </c>
      <c r="V1191" s="143">
        <v>0</v>
      </c>
      <c r="W1191" s="143"/>
      <c r="X1191" s="143"/>
      <c r="Y1191" s="143"/>
      <c r="Z1191" s="143"/>
      <c r="AA1191" s="143"/>
      <c r="AB1191" s="143"/>
      <c r="AC1191" s="143"/>
      <c r="AD1191" s="143"/>
      <c r="AE1191" s="143"/>
      <c r="AF1191" s="143"/>
      <c r="AG1191" s="143"/>
      <c r="AH1191" s="143">
        <v>0</v>
      </c>
      <c r="AI1191" s="143">
        <v>0</v>
      </c>
      <c r="AJ1191" s="143"/>
      <c r="AK1191" s="143"/>
      <c r="AL1191" s="143"/>
      <c r="AM1191" s="143"/>
      <c r="AN1191" s="143"/>
      <c r="AO1191" s="143"/>
      <c r="AP1191" s="143"/>
      <c r="AQ1191" s="143"/>
      <c r="AR1191" s="143"/>
      <c r="AS1191" s="143"/>
      <c r="AT1191" s="143"/>
      <c r="AU1191" s="143">
        <v>0</v>
      </c>
      <c r="AV1191" s="143">
        <v>0</v>
      </c>
      <c r="AW1191" s="143">
        <f t="shared" si="300"/>
        <v>0</v>
      </c>
    </row>
    <row r="1192" spans="1:49" s="144" customFormat="1">
      <c r="A1192" s="44" t="s">
        <v>991</v>
      </c>
      <c r="B1192" s="45" t="s">
        <v>1029</v>
      </c>
      <c r="C1192" s="45" t="s">
        <v>1549</v>
      </c>
      <c r="D1192" s="452" t="s">
        <v>2915</v>
      </c>
      <c r="E1192" s="140" t="s">
        <v>854</v>
      </c>
      <c r="F1192" s="141" t="s">
        <v>131</v>
      </c>
      <c r="G1192" s="468" t="s">
        <v>3086</v>
      </c>
      <c r="H1192" s="50" t="s">
        <v>2430</v>
      </c>
      <c r="I1192" s="142" t="s">
        <v>1735</v>
      </c>
      <c r="J1192" s="143"/>
      <c r="K1192" s="143"/>
      <c r="L1192" s="143"/>
      <c r="M1192" s="143"/>
      <c r="N1192" s="143"/>
      <c r="O1192" s="143"/>
      <c r="P1192" s="143"/>
      <c r="Q1192" s="143"/>
      <c r="R1192" s="143"/>
      <c r="S1192" s="143"/>
      <c r="T1192" s="143"/>
      <c r="U1192" s="143">
        <v>0</v>
      </c>
      <c r="V1192" s="143">
        <v>0</v>
      </c>
      <c r="W1192" s="143"/>
      <c r="X1192" s="143"/>
      <c r="Y1192" s="143"/>
      <c r="Z1192" s="143"/>
      <c r="AA1192" s="143"/>
      <c r="AB1192" s="143"/>
      <c r="AC1192" s="143"/>
      <c r="AD1192" s="143"/>
      <c r="AE1192" s="143"/>
      <c r="AF1192" s="143"/>
      <c r="AG1192" s="143"/>
      <c r="AH1192" s="143">
        <v>0</v>
      </c>
      <c r="AI1192" s="143">
        <v>0</v>
      </c>
      <c r="AJ1192" s="143"/>
      <c r="AK1192" s="143"/>
      <c r="AL1192" s="143"/>
      <c r="AM1192" s="143"/>
      <c r="AN1192" s="143"/>
      <c r="AO1192" s="143"/>
      <c r="AP1192" s="143"/>
      <c r="AQ1192" s="143"/>
      <c r="AR1192" s="143"/>
      <c r="AS1192" s="143"/>
      <c r="AT1192" s="143"/>
      <c r="AU1192" s="143">
        <v>0</v>
      </c>
      <c r="AV1192" s="143">
        <v>0</v>
      </c>
      <c r="AW1192" s="143">
        <f t="shared" si="300"/>
        <v>0</v>
      </c>
    </row>
    <row r="1193" spans="1:49">
      <c r="A1193" s="44" t="s">
        <v>991</v>
      </c>
      <c r="B1193" s="45" t="s">
        <v>1029</v>
      </c>
      <c r="C1193" s="45" t="s">
        <v>1549</v>
      </c>
      <c r="D1193" s="452" t="s">
        <v>2915</v>
      </c>
      <c r="E1193" s="213" t="s">
        <v>773</v>
      </c>
      <c r="F1193" s="65"/>
      <c r="G1193" s="65"/>
      <c r="H1193" s="65"/>
      <c r="I1193" s="1" t="s">
        <v>1362</v>
      </c>
      <c r="J1193" s="9">
        <f>SUM(J1194)</f>
        <v>0</v>
      </c>
      <c r="K1193" s="9">
        <f t="shared" ref="K1193:AT1193" si="304">SUM(K1194)</f>
        <v>0</v>
      </c>
      <c r="L1193" s="9">
        <f t="shared" si="304"/>
        <v>0</v>
      </c>
      <c r="M1193" s="9">
        <f t="shared" si="304"/>
        <v>0</v>
      </c>
      <c r="N1193" s="9">
        <f t="shared" si="304"/>
        <v>0</v>
      </c>
      <c r="O1193" s="9">
        <f t="shared" si="304"/>
        <v>0</v>
      </c>
      <c r="P1193" s="9">
        <f t="shared" si="304"/>
        <v>0</v>
      </c>
      <c r="Q1193" s="9">
        <f t="shared" si="304"/>
        <v>0</v>
      </c>
      <c r="R1193" s="9">
        <f t="shared" si="304"/>
        <v>0</v>
      </c>
      <c r="S1193" s="9">
        <f t="shared" si="304"/>
        <v>0</v>
      </c>
      <c r="T1193" s="9">
        <f t="shared" si="304"/>
        <v>0</v>
      </c>
      <c r="U1193" s="9">
        <v>0</v>
      </c>
      <c r="V1193" s="9">
        <v>0</v>
      </c>
      <c r="W1193" s="9">
        <f>SUM(W1194)</f>
        <v>0</v>
      </c>
      <c r="X1193" s="9">
        <f t="shared" si="304"/>
        <v>0</v>
      </c>
      <c r="Y1193" s="9">
        <f t="shared" si="304"/>
        <v>0</v>
      </c>
      <c r="Z1193" s="9">
        <f t="shared" si="304"/>
        <v>0</v>
      </c>
      <c r="AA1193" s="9">
        <f t="shared" si="304"/>
        <v>0</v>
      </c>
      <c r="AB1193" s="9">
        <f t="shared" si="304"/>
        <v>0</v>
      </c>
      <c r="AC1193" s="9">
        <f t="shared" si="304"/>
        <v>0</v>
      </c>
      <c r="AD1193" s="9">
        <f t="shared" si="304"/>
        <v>0</v>
      </c>
      <c r="AE1193" s="9">
        <f t="shared" si="304"/>
        <v>0</v>
      </c>
      <c r="AF1193" s="9">
        <f t="shared" si="304"/>
        <v>0</v>
      </c>
      <c r="AG1193" s="9">
        <f t="shared" si="304"/>
        <v>0</v>
      </c>
      <c r="AH1193" s="9">
        <v>0</v>
      </c>
      <c r="AI1193" s="9">
        <v>0</v>
      </c>
      <c r="AJ1193" s="9">
        <f>SUM(AJ1194)</f>
        <v>0</v>
      </c>
      <c r="AK1193" s="9">
        <f t="shared" si="304"/>
        <v>0</v>
      </c>
      <c r="AL1193" s="9">
        <f t="shared" si="304"/>
        <v>0</v>
      </c>
      <c r="AM1193" s="9">
        <f t="shared" si="304"/>
        <v>0</v>
      </c>
      <c r="AN1193" s="9">
        <f t="shared" si="304"/>
        <v>0</v>
      </c>
      <c r="AO1193" s="9">
        <f t="shared" si="304"/>
        <v>0</v>
      </c>
      <c r="AP1193" s="9">
        <f t="shared" si="304"/>
        <v>0</v>
      </c>
      <c r="AQ1193" s="9">
        <f t="shared" si="304"/>
        <v>0</v>
      </c>
      <c r="AR1193" s="9">
        <f t="shared" si="304"/>
        <v>0</v>
      </c>
      <c r="AS1193" s="9">
        <f t="shared" si="304"/>
        <v>0</v>
      </c>
      <c r="AT1193" s="9">
        <f t="shared" si="304"/>
        <v>0</v>
      </c>
      <c r="AU1193" s="9">
        <v>0</v>
      </c>
      <c r="AV1193" s="9">
        <v>0</v>
      </c>
      <c r="AW1193" s="9">
        <f t="shared" si="300"/>
        <v>0</v>
      </c>
    </row>
    <row r="1194" spans="1:49">
      <c r="A1194" s="44" t="s">
        <v>991</v>
      </c>
      <c r="B1194" s="45" t="s">
        <v>1029</v>
      </c>
      <c r="C1194" s="45" t="s">
        <v>1549</v>
      </c>
      <c r="D1194" s="452" t="s">
        <v>2915</v>
      </c>
      <c r="E1194" s="367" t="s">
        <v>785</v>
      </c>
      <c r="F1194" s="50"/>
      <c r="G1194" s="468" t="s">
        <v>3086</v>
      </c>
      <c r="H1194" s="50" t="s">
        <v>2430</v>
      </c>
      <c r="I1194" s="42" t="s">
        <v>2234</v>
      </c>
      <c r="U1194" s="15">
        <v>0</v>
      </c>
      <c r="V1194" s="15">
        <v>0</v>
      </c>
      <c r="AH1194" s="15">
        <v>0</v>
      </c>
      <c r="AI1194" s="15">
        <v>0</v>
      </c>
      <c r="AU1194" s="15">
        <v>0</v>
      </c>
      <c r="AV1194" s="15">
        <v>0</v>
      </c>
      <c r="AW1194" s="15">
        <f t="shared" si="300"/>
        <v>0</v>
      </c>
    </row>
    <row r="1195" spans="1:49">
      <c r="A1195" s="44" t="s">
        <v>991</v>
      </c>
      <c r="B1195" s="45" t="s">
        <v>1029</v>
      </c>
      <c r="C1195" s="45" t="s">
        <v>1549</v>
      </c>
      <c r="D1195" s="452" t="s">
        <v>2915</v>
      </c>
      <c r="E1195" s="213" t="s">
        <v>1364</v>
      </c>
      <c r="F1195" s="65"/>
      <c r="G1195" s="65"/>
      <c r="H1195" s="65"/>
      <c r="I1195" s="352" t="s">
        <v>2104</v>
      </c>
      <c r="J1195" s="9">
        <f>SUM(J1196:J1204)</f>
        <v>20000</v>
      </c>
      <c r="K1195" s="9">
        <f t="shared" ref="K1195:AT1195" si="305">SUM(K1196:K1204)</f>
        <v>0</v>
      </c>
      <c r="L1195" s="9">
        <f t="shared" si="305"/>
        <v>0</v>
      </c>
      <c r="M1195" s="9">
        <f t="shared" si="305"/>
        <v>0</v>
      </c>
      <c r="N1195" s="9">
        <f t="shared" si="305"/>
        <v>0</v>
      </c>
      <c r="O1195" s="9">
        <f t="shared" si="305"/>
        <v>0</v>
      </c>
      <c r="P1195" s="9">
        <f t="shared" si="305"/>
        <v>0</v>
      </c>
      <c r="Q1195" s="9">
        <f t="shared" si="305"/>
        <v>0</v>
      </c>
      <c r="R1195" s="9">
        <f t="shared" si="305"/>
        <v>0</v>
      </c>
      <c r="S1195" s="9">
        <f t="shared" si="305"/>
        <v>0</v>
      </c>
      <c r="T1195" s="9">
        <f t="shared" si="305"/>
        <v>0</v>
      </c>
      <c r="U1195" s="9">
        <v>0</v>
      </c>
      <c r="V1195" s="9">
        <v>20000</v>
      </c>
      <c r="W1195" s="9">
        <f>SUM(W1196:W1204)</f>
        <v>0</v>
      </c>
      <c r="X1195" s="9">
        <f t="shared" si="305"/>
        <v>0</v>
      </c>
      <c r="Y1195" s="9">
        <f t="shared" si="305"/>
        <v>0</v>
      </c>
      <c r="Z1195" s="9">
        <f t="shared" si="305"/>
        <v>0</v>
      </c>
      <c r="AA1195" s="9">
        <f t="shared" si="305"/>
        <v>0</v>
      </c>
      <c r="AB1195" s="9">
        <f t="shared" si="305"/>
        <v>0</v>
      </c>
      <c r="AC1195" s="9">
        <f t="shared" si="305"/>
        <v>0</v>
      </c>
      <c r="AD1195" s="9">
        <f t="shared" si="305"/>
        <v>0</v>
      </c>
      <c r="AE1195" s="9">
        <f t="shared" si="305"/>
        <v>0</v>
      </c>
      <c r="AF1195" s="9">
        <f t="shared" si="305"/>
        <v>0</v>
      </c>
      <c r="AG1195" s="9">
        <f t="shared" si="305"/>
        <v>0</v>
      </c>
      <c r="AH1195" s="9">
        <v>0</v>
      </c>
      <c r="AI1195" s="9">
        <v>0</v>
      </c>
      <c r="AJ1195" s="9">
        <f>SUM(AJ1196:AJ1204)</f>
        <v>0</v>
      </c>
      <c r="AK1195" s="9">
        <f t="shared" si="305"/>
        <v>0</v>
      </c>
      <c r="AL1195" s="9">
        <f t="shared" si="305"/>
        <v>0</v>
      </c>
      <c r="AM1195" s="9">
        <f t="shared" si="305"/>
        <v>0</v>
      </c>
      <c r="AN1195" s="9">
        <f t="shared" si="305"/>
        <v>0</v>
      </c>
      <c r="AO1195" s="9">
        <f t="shared" si="305"/>
        <v>0</v>
      </c>
      <c r="AP1195" s="9">
        <f t="shared" si="305"/>
        <v>0</v>
      </c>
      <c r="AQ1195" s="9">
        <f t="shared" si="305"/>
        <v>0</v>
      </c>
      <c r="AR1195" s="9">
        <f t="shared" si="305"/>
        <v>0</v>
      </c>
      <c r="AS1195" s="9">
        <f t="shared" si="305"/>
        <v>0</v>
      </c>
      <c r="AT1195" s="9">
        <f t="shared" si="305"/>
        <v>0</v>
      </c>
      <c r="AU1195" s="9">
        <v>0</v>
      </c>
      <c r="AV1195" s="9">
        <v>0</v>
      </c>
      <c r="AW1195" s="9">
        <f t="shared" si="300"/>
        <v>0</v>
      </c>
    </row>
    <row r="1196" spans="1:49">
      <c r="A1196" s="44" t="s">
        <v>991</v>
      </c>
      <c r="B1196" s="45" t="s">
        <v>1029</v>
      </c>
      <c r="C1196" s="45" t="s">
        <v>1549</v>
      </c>
      <c r="D1196" s="452" t="s">
        <v>2915</v>
      </c>
      <c r="E1196" s="367" t="s">
        <v>786</v>
      </c>
      <c r="F1196" s="50"/>
      <c r="G1196" s="468" t="s">
        <v>3086</v>
      </c>
      <c r="H1196" s="50" t="s">
        <v>2430</v>
      </c>
      <c r="I1196" s="42" t="s">
        <v>1191</v>
      </c>
      <c r="J1196" s="15">
        <v>10000</v>
      </c>
      <c r="U1196" s="15">
        <v>0</v>
      </c>
      <c r="V1196" s="15">
        <v>10000</v>
      </c>
      <c r="AH1196" s="15">
        <v>0</v>
      </c>
      <c r="AI1196" s="15">
        <v>0</v>
      </c>
      <c r="AU1196" s="15">
        <v>0</v>
      </c>
      <c r="AV1196" s="15">
        <v>0</v>
      </c>
      <c r="AW1196" s="15">
        <f t="shared" si="300"/>
        <v>0</v>
      </c>
    </row>
    <row r="1197" spans="1:49">
      <c r="A1197" s="44" t="s">
        <v>991</v>
      </c>
      <c r="B1197" s="45" t="s">
        <v>1029</v>
      </c>
      <c r="C1197" s="45" t="s">
        <v>1549</v>
      </c>
      <c r="D1197" s="452" t="s">
        <v>2915</v>
      </c>
      <c r="E1197" s="367" t="s">
        <v>1528</v>
      </c>
      <c r="F1197" s="50"/>
      <c r="G1197" s="468" t="s">
        <v>3086</v>
      </c>
      <c r="H1197" s="50" t="s">
        <v>2430</v>
      </c>
      <c r="I1197" s="42" t="s">
        <v>989</v>
      </c>
      <c r="U1197" s="15">
        <v>0</v>
      </c>
      <c r="V1197" s="15">
        <v>0</v>
      </c>
      <c r="AH1197" s="15">
        <v>0</v>
      </c>
      <c r="AI1197" s="15">
        <v>0</v>
      </c>
      <c r="AU1197" s="15">
        <v>0</v>
      </c>
      <c r="AV1197" s="15">
        <v>0</v>
      </c>
      <c r="AW1197" s="15">
        <f t="shared" si="300"/>
        <v>0</v>
      </c>
    </row>
    <row r="1198" spans="1:49">
      <c r="A1198" s="44" t="s">
        <v>991</v>
      </c>
      <c r="B1198" s="45" t="s">
        <v>1029</v>
      </c>
      <c r="C1198" s="45" t="s">
        <v>1549</v>
      </c>
      <c r="D1198" s="452" t="s">
        <v>2915</v>
      </c>
      <c r="E1198" s="367" t="s">
        <v>1679</v>
      </c>
      <c r="F1198" s="50"/>
      <c r="G1198" s="468" t="s">
        <v>3086</v>
      </c>
      <c r="H1198" s="50" t="s">
        <v>2430</v>
      </c>
      <c r="I1198" s="42" t="s">
        <v>1048</v>
      </c>
      <c r="U1198" s="15">
        <v>0</v>
      </c>
      <c r="V1198" s="15">
        <v>0</v>
      </c>
      <c r="AH1198" s="15">
        <v>0</v>
      </c>
      <c r="AI1198" s="15">
        <v>0</v>
      </c>
      <c r="AU1198" s="15">
        <v>0</v>
      </c>
      <c r="AV1198" s="15">
        <v>0</v>
      </c>
      <c r="AW1198" s="15">
        <f t="shared" si="300"/>
        <v>0</v>
      </c>
    </row>
    <row r="1199" spans="1:49">
      <c r="A1199" s="44" t="s">
        <v>991</v>
      </c>
      <c r="B1199" s="45" t="s">
        <v>1029</v>
      </c>
      <c r="C1199" s="45" t="s">
        <v>1549</v>
      </c>
      <c r="D1199" s="452" t="s">
        <v>2915</v>
      </c>
      <c r="E1199" s="367" t="s">
        <v>787</v>
      </c>
      <c r="F1199" s="50"/>
      <c r="G1199" s="468" t="s">
        <v>3086</v>
      </c>
      <c r="H1199" s="50" t="s">
        <v>2430</v>
      </c>
      <c r="I1199" s="42" t="s">
        <v>2078</v>
      </c>
      <c r="U1199" s="15">
        <v>0</v>
      </c>
      <c r="V1199" s="15">
        <v>0</v>
      </c>
      <c r="AH1199" s="15">
        <v>0</v>
      </c>
      <c r="AI1199" s="15">
        <v>0</v>
      </c>
      <c r="AU1199" s="15">
        <v>0</v>
      </c>
      <c r="AV1199" s="15">
        <v>0</v>
      </c>
      <c r="AW1199" s="15">
        <f t="shared" si="300"/>
        <v>0</v>
      </c>
    </row>
    <row r="1200" spans="1:49">
      <c r="A1200" s="44" t="s">
        <v>991</v>
      </c>
      <c r="B1200" s="45" t="s">
        <v>1029</v>
      </c>
      <c r="C1200" s="45" t="s">
        <v>1549</v>
      </c>
      <c r="D1200" s="452" t="s">
        <v>2915</v>
      </c>
      <c r="E1200" s="367" t="s">
        <v>1116</v>
      </c>
      <c r="F1200" s="50"/>
      <c r="G1200" s="468" t="s">
        <v>3086</v>
      </c>
      <c r="H1200" s="50" t="s">
        <v>2430</v>
      </c>
      <c r="I1200" s="42" t="s">
        <v>1487</v>
      </c>
      <c r="U1200" s="15">
        <v>0</v>
      </c>
      <c r="V1200" s="15">
        <v>0</v>
      </c>
      <c r="AH1200" s="15">
        <v>0</v>
      </c>
      <c r="AI1200" s="15">
        <v>0</v>
      </c>
      <c r="AU1200" s="15">
        <v>0</v>
      </c>
      <c r="AV1200" s="15">
        <v>0</v>
      </c>
      <c r="AW1200" s="15">
        <f t="shared" si="300"/>
        <v>0</v>
      </c>
    </row>
    <row r="1201" spans="1:49">
      <c r="A1201" s="44" t="s">
        <v>991</v>
      </c>
      <c r="B1201" s="45" t="s">
        <v>1029</v>
      </c>
      <c r="C1201" s="45" t="s">
        <v>1549</v>
      </c>
      <c r="D1201" s="452" t="s">
        <v>2915</v>
      </c>
      <c r="E1201" s="367" t="s">
        <v>1703</v>
      </c>
      <c r="F1201" s="50"/>
      <c r="G1201" s="468" t="s">
        <v>3086</v>
      </c>
      <c r="H1201" s="50" t="s">
        <v>2430</v>
      </c>
      <c r="I1201" s="42" t="s">
        <v>1047</v>
      </c>
      <c r="U1201" s="15">
        <v>0</v>
      </c>
      <c r="V1201" s="15">
        <v>0</v>
      </c>
      <c r="AH1201" s="15">
        <v>0</v>
      </c>
      <c r="AI1201" s="15">
        <v>0</v>
      </c>
      <c r="AU1201" s="15">
        <v>0</v>
      </c>
      <c r="AV1201" s="15">
        <v>0</v>
      </c>
      <c r="AW1201" s="15">
        <f t="shared" si="300"/>
        <v>0</v>
      </c>
    </row>
    <row r="1202" spans="1:49" s="393" customFormat="1" ht="15.75" customHeight="1">
      <c r="A1202" s="397" t="s">
        <v>991</v>
      </c>
      <c r="B1202" s="398" t="s">
        <v>1029</v>
      </c>
      <c r="C1202" s="399" t="s">
        <v>1549</v>
      </c>
      <c r="D1202" s="470" t="s">
        <v>2915</v>
      </c>
      <c r="E1202" s="400" t="s">
        <v>826</v>
      </c>
      <c r="F1202" s="401"/>
      <c r="G1202" s="471" t="s">
        <v>3086</v>
      </c>
      <c r="H1202" s="402" t="s">
        <v>2430</v>
      </c>
      <c r="I1202" s="403" t="s">
        <v>2721</v>
      </c>
      <c r="J1202" s="391"/>
      <c r="K1202" s="391"/>
      <c r="L1202" s="391"/>
      <c r="M1202" s="391"/>
      <c r="N1202" s="391"/>
      <c r="O1202" s="391"/>
      <c r="P1202" s="391"/>
      <c r="Q1202" s="391"/>
      <c r="R1202" s="391"/>
      <c r="S1202" s="391"/>
      <c r="T1202" s="391"/>
      <c r="U1202" s="391">
        <v>0</v>
      </c>
      <c r="V1202" s="391">
        <v>0</v>
      </c>
      <c r="W1202" s="391"/>
      <c r="X1202" s="391"/>
      <c r="Y1202" s="391"/>
      <c r="Z1202" s="391"/>
      <c r="AA1202" s="391"/>
      <c r="AB1202" s="391"/>
      <c r="AC1202" s="391"/>
      <c r="AD1202" s="391"/>
      <c r="AE1202" s="391"/>
      <c r="AF1202" s="391"/>
      <c r="AG1202" s="391"/>
      <c r="AH1202" s="391">
        <v>0</v>
      </c>
      <c r="AI1202" s="391">
        <v>0</v>
      </c>
      <c r="AJ1202" s="391"/>
      <c r="AK1202" s="391"/>
      <c r="AL1202" s="391"/>
      <c r="AM1202" s="391"/>
      <c r="AN1202" s="391"/>
      <c r="AO1202" s="391"/>
      <c r="AP1202" s="391"/>
      <c r="AQ1202" s="391"/>
      <c r="AR1202" s="391"/>
      <c r="AS1202" s="391"/>
      <c r="AT1202" s="391"/>
      <c r="AU1202" s="391">
        <v>0</v>
      </c>
      <c r="AV1202" s="391">
        <v>0</v>
      </c>
      <c r="AW1202" s="391">
        <f t="shared" si="300"/>
        <v>0</v>
      </c>
    </row>
    <row r="1203" spans="1:49">
      <c r="A1203" s="44" t="s">
        <v>991</v>
      </c>
      <c r="B1203" s="45" t="s">
        <v>1029</v>
      </c>
      <c r="C1203" s="45" t="s">
        <v>1549</v>
      </c>
      <c r="D1203" s="452" t="s">
        <v>2915</v>
      </c>
      <c r="E1203" s="367" t="s">
        <v>1115</v>
      </c>
      <c r="F1203" s="50"/>
      <c r="G1203" s="468" t="s">
        <v>3086</v>
      </c>
      <c r="H1203" s="50" t="s">
        <v>2430</v>
      </c>
      <c r="I1203" s="42" t="s">
        <v>2576</v>
      </c>
      <c r="U1203" s="15">
        <v>0</v>
      </c>
      <c r="V1203" s="15">
        <v>0</v>
      </c>
      <c r="AH1203" s="15">
        <v>0</v>
      </c>
      <c r="AI1203" s="15">
        <v>0</v>
      </c>
      <c r="AU1203" s="15">
        <v>0</v>
      </c>
      <c r="AV1203" s="15">
        <v>0</v>
      </c>
      <c r="AW1203" s="15">
        <f t="shared" si="300"/>
        <v>0</v>
      </c>
    </row>
    <row r="1204" spans="1:49">
      <c r="A1204" s="44" t="s">
        <v>991</v>
      </c>
      <c r="B1204" s="45" t="s">
        <v>1029</v>
      </c>
      <c r="C1204" s="45" t="s">
        <v>1549</v>
      </c>
      <c r="D1204" s="452" t="s">
        <v>2915</v>
      </c>
      <c r="E1204" s="94" t="s">
        <v>1677</v>
      </c>
      <c r="F1204" s="106" t="s">
        <v>2894</v>
      </c>
      <c r="G1204" s="106"/>
      <c r="H1204" s="106"/>
      <c r="I1204" s="74" t="s">
        <v>1688</v>
      </c>
      <c r="J1204" s="11">
        <f>SUM(J1205:J1207)</f>
        <v>10000</v>
      </c>
      <c r="K1204" s="11">
        <f t="shared" ref="K1204:AT1204" si="306">SUM(K1205:K1207)</f>
        <v>0</v>
      </c>
      <c r="L1204" s="11">
        <f t="shared" si="306"/>
        <v>0</v>
      </c>
      <c r="M1204" s="11">
        <f t="shared" si="306"/>
        <v>0</v>
      </c>
      <c r="N1204" s="11">
        <f t="shared" si="306"/>
        <v>0</v>
      </c>
      <c r="O1204" s="11">
        <f t="shared" si="306"/>
        <v>0</v>
      </c>
      <c r="P1204" s="11">
        <f t="shared" si="306"/>
        <v>0</v>
      </c>
      <c r="Q1204" s="11">
        <f t="shared" si="306"/>
        <v>0</v>
      </c>
      <c r="R1204" s="11">
        <f t="shared" si="306"/>
        <v>0</v>
      </c>
      <c r="S1204" s="11">
        <f t="shared" si="306"/>
        <v>0</v>
      </c>
      <c r="T1204" s="11">
        <f t="shared" si="306"/>
        <v>0</v>
      </c>
      <c r="U1204" s="11">
        <v>0</v>
      </c>
      <c r="V1204" s="11">
        <v>10000</v>
      </c>
      <c r="W1204" s="11">
        <f>SUM(W1205:W1207)</f>
        <v>0</v>
      </c>
      <c r="X1204" s="11">
        <f t="shared" si="306"/>
        <v>0</v>
      </c>
      <c r="Y1204" s="11">
        <f t="shared" si="306"/>
        <v>0</v>
      </c>
      <c r="Z1204" s="11">
        <f t="shared" si="306"/>
        <v>0</v>
      </c>
      <c r="AA1204" s="11">
        <f t="shared" si="306"/>
        <v>0</v>
      </c>
      <c r="AB1204" s="11">
        <f t="shared" si="306"/>
        <v>0</v>
      </c>
      <c r="AC1204" s="11">
        <f t="shared" si="306"/>
        <v>0</v>
      </c>
      <c r="AD1204" s="11">
        <f t="shared" si="306"/>
        <v>0</v>
      </c>
      <c r="AE1204" s="11">
        <f t="shared" si="306"/>
        <v>0</v>
      </c>
      <c r="AF1204" s="11">
        <f t="shared" si="306"/>
        <v>0</v>
      </c>
      <c r="AG1204" s="11">
        <f t="shared" si="306"/>
        <v>0</v>
      </c>
      <c r="AH1204" s="11">
        <v>0</v>
      </c>
      <c r="AI1204" s="11">
        <v>0</v>
      </c>
      <c r="AJ1204" s="11">
        <f>SUM(AJ1205:AJ1207)</f>
        <v>0</v>
      </c>
      <c r="AK1204" s="11">
        <f t="shared" si="306"/>
        <v>0</v>
      </c>
      <c r="AL1204" s="11">
        <f t="shared" si="306"/>
        <v>0</v>
      </c>
      <c r="AM1204" s="11">
        <f t="shared" si="306"/>
        <v>0</v>
      </c>
      <c r="AN1204" s="11">
        <f t="shared" si="306"/>
        <v>0</v>
      </c>
      <c r="AO1204" s="11">
        <f t="shared" si="306"/>
        <v>0</v>
      </c>
      <c r="AP1204" s="11">
        <f t="shared" si="306"/>
        <v>0</v>
      </c>
      <c r="AQ1204" s="11">
        <f t="shared" si="306"/>
        <v>0</v>
      </c>
      <c r="AR1204" s="11">
        <f t="shared" si="306"/>
        <v>0</v>
      </c>
      <c r="AS1204" s="11">
        <f t="shared" si="306"/>
        <v>0</v>
      </c>
      <c r="AT1204" s="11">
        <f t="shared" si="306"/>
        <v>0</v>
      </c>
      <c r="AU1204" s="11">
        <v>0</v>
      </c>
      <c r="AV1204" s="11">
        <v>0</v>
      </c>
      <c r="AW1204" s="11">
        <f t="shared" si="300"/>
        <v>0</v>
      </c>
    </row>
    <row r="1205" spans="1:49">
      <c r="A1205" s="44" t="s">
        <v>991</v>
      </c>
      <c r="B1205" s="45" t="s">
        <v>1029</v>
      </c>
      <c r="C1205" s="45" t="s">
        <v>1549</v>
      </c>
      <c r="D1205" s="452" t="s">
        <v>2915</v>
      </c>
      <c r="E1205" s="94" t="s">
        <v>1677</v>
      </c>
      <c r="F1205" s="50" t="s">
        <v>132</v>
      </c>
      <c r="G1205" s="468" t="s">
        <v>3086</v>
      </c>
      <c r="H1205" s="50" t="s">
        <v>2430</v>
      </c>
      <c r="I1205" s="169" t="s">
        <v>2235</v>
      </c>
      <c r="U1205" s="15">
        <v>0</v>
      </c>
      <c r="V1205" s="15">
        <v>0</v>
      </c>
      <c r="AH1205" s="15">
        <v>0</v>
      </c>
      <c r="AI1205" s="15">
        <v>0</v>
      </c>
      <c r="AU1205" s="15">
        <v>0</v>
      </c>
      <c r="AV1205" s="15">
        <v>0</v>
      </c>
      <c r="AW1205" s="15">
        <f t="shared" si="300"/>
        <v>0</v>
      </c>
    </row>
    <row r="1206" spans="1:49">
      <c r="A1206" s="44" t="s">
        <v>991</v>
      </c>
      <c r="B1206" s="45" t="s">
        <v>1029</v>
      </c>
      <c r="C1206" s="45" t="s">
        <v>1549</v>
      </c>
      <c r="D1206" s="452" t="s">
        <v>2915</v>
      </c>
      <c r="E1206" s="94" t="s">
        <v>1677</v>
      </c>
      <c r="F1206" s="50" t="s">
        <v>1209</v>
      </c>
      <c r="G1206" s="468" t="s">
        <v>3086</v>
      </c>
      <c r="H1206" s="50" t="s">
        <v>2430</v>
      </c>
      <c r="I1206" s="169" t="s">
        <v>2669</v>
      </c>
      <c r="J1206" s="15">
        <v>10000</v>
      </c>
      <c r="U1206" s="15">
        <v>0</v>
      </c>
      <c r="V1206" s="15">
        <v>10000</v>
      </c>
      <c r="AH1206" s="15">
        <v>0</v>
      </c>
      <c r="AI1206" s="15">
        <v>0</v>
      </c>
      <c r="AU1206" s="15">
        <v>0</v>
      </c>
      <c r="AV1206" s="15">
        <v>0</v>
      </c>
      <c r="AW1206" s="15">
        <f t="shared" si="300"/>
        <v>0</v>
      </c>
    </row>
    <row r="1207" spans="1:49" s="393" customFormat="1" ht="15" customHeight="1">
      <c r="A1207" s="397" t="s">
        <v>991</v>
      </c>
      <c r="B1207" s="398" t="s">
        <v>1029</v>
      </c>
      <c r="C1207" s="399" t="s">
        <v>1549</v>
      </c>
      <c r="D1207" s="470" t="s">
        <v>2915</v>
      </c>
      <c r="E1207" s="400" t="s">
        <v>1677</v>
      </c>
      <c r="F1207" s="401" t="s">
        <v>2174</v>
      </c>
      <c r="G1207" s="471" t="s">
        <v>3086</v>
      </c>
      <c r="H1207" s="402" t="s">
        <v>2430</v>
      </c>
      <c r="I1207" s="403" t="s">
        <v>2722</v>
      </c>
      <c r="J1207" s="391"/>
      <c r="K1207" s="391"/>
      <c r="L1207" s="391"/>
      <c r="M1207" s="391"/>
      <c r="N1207" s="391"/>
      <c r="O1207" s="391"/>
      <c r="P1207" s="391"/>
      <c r="Q1207" s="391"/>
      <c r="R1207" s="391"/>
      <c r="S1207" s="391"/>
      <c r="T1207" s="391"/>
      <c r="U1207" s="391">
        <v>0</v>
      </c>
      <c r="V1207" s="391">
        <v>0</v>
      </c>
      <c r="W1207" s="391"/>
      <c r="X1207" s="391"/>
      <c r="Y1207" s="391"/>
      <c r="Z1207" s="391"/>
      <c r="AA1207" s="391"/>
      <c r="AB1207" s="391"/>
      <c r="AC1207" s="391"/>
      <c r="AD1207" s="391"/>
      <c r="AE1207" s="391"/>
      <c r="AF1207" s="391"/>
      <c r="AG1207" s="391"/>
      <c r="AH1207" s="391">
        <v>0</v>
      </c>
      <c r="AI1207" s="391">
        <v>0</v>
      </c>
      <c r="AJ1207" s="391"/>
      <c r="AK1207" s="391"/>
      <c r="AL1207" s="391"/>
      <c r="AM1207" s="391"/>
      <c r="AN1207" s="391"/>
      <c r="AO1207" s="391"/>
      <c r="AP1207" s="391"/>
      <c r="AQ1207" s="391"/>
      <c r="AR1207" s="391"/>
      <c r="AS1207" s="391"/>
      <c r="AT1207" s="391"/>
      <c r="AU1207" s="391">
        <v>0</v>
      </c>
      <c r="AV1207" s="391">
        <v>0</v>
      </c>
      <c r="AW1207" s="391">
        <f t="shared" si="300"/>
        <v>0</v>
      </c>
    </row>
    <row r="1208" spans="1:49">
      <c r="A1208" s="68" t="s">
        <v>2050</v>
      </c>
      <c r="B1208" s="69" t="s">
        <v>1029</v>
      </c>
      <c r="C1208" s="69"/>
      <c r="D1208" s="455"/>
      <c r="E1208" s="531"/>
      <c r="F1208" s="50"/>
      <c r="G1208" s="50"/>
      <c r="H1208" s="50"/>
      <c r="I1208" s="49" t="s">
        <v>3</v>
      </c>
      <c r="J1208" s="6">
        <f>SUM(J1209)</f>
        <v>0</v>
      </c>
      <c r="K1208" s="6">
        <f t="shared" ref="K1208:AT1208" si="307">SUM(K1209)</f>
        <v>0</v>
      </c>
      <c r="L1208" s="6">
        <f t="shared" si="307"/>
        <v>0</v>
      </c>
      <c r="M1208" s="6">
        <f t="shared" si="307"/>
        <v>0</v>
      </c>
      <c r="N1208" s="6">
        <f t="shared" si="307"/>
        <v>0</v>
      </c>
      <c r="O1208" s="6">
        <f t="shared" si="307"/>
        <v>0</v>
      </c>
      <c r="P1208" s="6">
        <f t="shared" si="307"/>
        <v>0</v>
      </c>
      <c r="Q1208" s="6">
        <f t="shared" si="307"/>
        <v>0</v>
      </c>
      <c r="R1208" s="6">
        <f t="shared" si="307"/>
        <v>0</v>
      </c>
      <c r="S1208" s="6">
        <f t="shared" si="307"/>
        <v>0</v>
      </c>
      <c r="T1208" s="6">
        <f t="shared" si="307"/>
        <v>0</v>
      </c>
      <c r="U1208" s="6">
        <v>0</v>
      </c>
      <c r="V1208" s="6">
        <v>0</v>
      </c>
      <c r="W1208" s="6">
        <f>SUM(W1209)</f>
        <v>0</v>
      </c>
      <c r="X1208" s="6">
        <f t="shared" si="307"/>
        <v>0</v>
      </c>
      <c r="Y1208" s="6">
        <f t="shared" si="307"/>
        <v>0</v>
      </c>
      <c r="Z1208" s="6">
        <f t="shared" si="307"/>
        <v>0</v>
      </c>
      <c r="AA1208" s="6">
        <f t="shared" si="307"/>
        <v>0</v>
      </c>
      <c r="AB1208" s="6">
        <f t="shared" si="307"/>
        <v>0</v>
      </c>
      <c r="AC1208" s="6">
        <f t="shared" si="307"/>
        <v>0</v>
      </c>
      <c r="AD1208" s="6">
        <f t="shared" si="307"/>
        <v>0</v>
      </c>
      <c r="AE1208" s="6">
        <f t="shared" si="307"/>
        <v>0</v>
      </c>
      <c r="AF1208" s="6">
        <f t="shared" si="307"/>
        <v>0</v>
      </c>
      <c r="AG1208" s="6">
        <f t="shared" si="307"/>
        <v>0</v>
      </c>
      <c r="AH1208" s="6">
        <v>0</v>
      </c>
      <c r="AI1208" s="6">
        <v>0</v>
      </c>
      <c r="AJ1208" s="6">
        <f>SUM(AJ1209)</f>
        <v>0</v>
      </c>
      <c r="AK1208" s="6">
        <f t="shared" si="307"/>
        <v>0</v>
      </c>
      <c r="AL1208" s="6">
        <f t="shared" si="307"/>
        <v>0</v>
      </c>
      <c r="AM1208" s="6">
        <f t="shared" si="307"/>
        <v>0</v>
      </c>
      <c r="AN1208" s="6">
        <f t="shared" si="307"/>
        <v>0</v>
      </c>
      <c r="AO1208" s="6">
        <f t="shared" si="307"/>
        <v>0</v>
      </c>
      <c r="AP1208" s="6">
        <f t="shared" si="307"/>
        <v>0</v>
      </c>
      <c r="AQ1208" s="6">
        <f t="shared" si="307"/>
        <v>0</v>
      </c>
      <c r="AR1208" s="6">
        <f t="shared" si="307"/>
        <v>0</v>
      </c>
      <c r="AS1208" s="6">
        <f t="shared" si="307"/>
        <v>0</v>
      </c>
      <c r="AT1208" s="6">
        <f t="shared" si="307"/>
        <v>0</v>
      </c>
      <c r="AU1208" s="6">
        <v>0</v>
      </c>
      <c r="AV1208" s="6">
        <v>0</v>
      </c>
      <c r="AW1208" s="6">
        <f t="shared" si="300"/>
        <v>0</v>
      </c>
    </row>
    <row r="1209" spans="1:49">
      <c r="A1209" s="44" t="s">
        <v>991</v>
      </c>
      <c r="B1209" s="45" t="s">
        <v>1029</v>
      </c>
      <c r="C1209" s="45" t="s">
        <v>1549</v>
      </c>
      <c r="D1209" s="452" t="s">
        <v>2915</v>
      </c>
      <c r="E1209" s="213" t="s">
        <v>833</v>
      </c>
      <c r="F1209" s="65"/>
      <c r="G1209" s="65"/>
      <c r="H1209" s="65"/>
      <c r="I1209" s="53" t="s">
        <v>1</v>
      </c>
      <c r="J1209" s="9">
        <f>SUM(J1210,J1212,J1214,J1218)</f>
        <v>0</v>
      </c>
      <c r="K1209" s="9">
        <f t="shared" ref="K1209:AT1209" si="308">SUM(K1210,K1212,K1214,K1218)</f>
        <v>0</v>
      </c>
      <c r="L1209" s="9">
        <f t="shared" si="308"/>
        <v>0</v>
      </c>
      <c r="M1209" s="9">
        <f t="shared" si="308"/>
        <v>0</v>
      </c>
      <c r="N1209" s="9">
        <f t="shared" si="308"/>
        <v>0</v>
      </c>
      <c r="O1209" s="9">
        <f t="shared" si="308"/>
        <v>0</v>
      </c>
      <c r="P1209" s="9">
        <f t="shared" si="308"/>
        <v>0</v>
      </c>
      <c r="Q1209" s="9">
        <f t="shared" si="308"/>
        <v>0</v>
      </c>
      <c r="R1209" s="9">
        <f t="shared" si="308"/>
        <v>0</v>
      </c>
      <c r="S1209" s="9">
        <f t="shared" si="308"/>
        <v>0</v>
      </c>
      <c r="T1209" s="9">
        <f t="shared" si="308"/>
        <v>0</v>
      </c>
      <c r="U1209" s="9">
        <v>0</v>
      </c>
      <c r="V1209" s="9">
        <v>0</v>
      </c>
      <c r="W1209" s="9">
        <f>SUM(W1210,W1212,W1214,W1218)</f>
        <v>0</v>
      </c>
      <c r="X1209" s="9">
        <f t="shared" si="308"/>
        <v>0</v>
      </c>
      <c r="Y1209" s="9">
        <f t="shared" si="308"/>
        <v>0</v>
      </c>
      <c r="Z1209" s="9">
        <f t="shared" si="308"/>
        <v>0</v>
      </c>
      <c r="AA1209" s="9">
        <f t="shared" si="308"/>
        <v>0</v>
      </c>
      <c r="AB1209" s="9">
        <f t="shared" si="308"/>
        <v>0</v>
      </c>
      <c r="AC1209" s="9">
        <f t="shared" si="308"/>
        <v>0</v>
      </c>
      <c r="AD1209" s="9">
        <f t="shared" si="308"/>
        <v>0</v>
      </c>
      <c r="AE1209" s="9">
        <f t="shared" si="308"/>
        <v>0</v>
      </c>
      <c r="AF1209" s="9">
        <f t="shared" si="308"/>
        <v>0</v>
      </c>
      <c r="AG1209" s="9">
        <f t="shared" si="308"/>
        <v>0</v>
      </c>
      <c r="AH1209" s="9">
        <v>0</v>
      </c>
      <c r="AI1209" s="9">
        <v>0</v>
      </c>
      <c r="AJ1209" s="9">
        <f>SUM(AJ1210,AJ1212,AJ1214,AJ1218)</f>
        <v>0</v>
      </c>
      <c r="AK1209" s="9">
        <f t="shared" si="308"/>
        <v>0</v>
      </c>
      <c r="AL1209" s="9">
        <f t="shared" si="308"/>
        <v>0</v>
      </c>
      <c r="AM1209" s="9">
        <f t="shared" si="308"/>
        <v>0</v>
      </c>
      <c r="AN1209" s="9">
        <f t="shared" si="308"/>
        <v>0</v>
      </c>
      <c r="AO1209" s="9">
        <f t="shared" si="308"/>
        <v>0</v>
      </c>
      <c r="AP1209" s="9">
        <f t="shared" si="308"/>
        <v>0</v>
      </c>
      <c r="AQ1209" s="9">
        <f t="shared" si="308"/>
        <v>0</v>
      </c>
      <c r="AR1209" s="9">
        <f t="shared" si="308"/>
        <v>0</v>
      </c>
      <c r="AS1209" s="9">
        <f t="shared" si="308"/>
        <v>0</v>
      </c>
      <c r="AT1209" s="9">
        <f t="shared" si="308"/>
        <v>0</v>
      </c>
      <c r="AU1209" s="9">
        <v>0</v>
      </c>
      <c r="AV1209" s="9">
        <v>0</v>
      </c>
      <c r="AW1209" s="9">
        <f t="shared" si="300"/>
        <v>0</v>
      </c>
    </row>
    <row r="1210" spans="1:49">
      <c r="A1210" s="44" t="s">
        <v>991</v>
      </c>
      <c r="B1210" s="45" t="s">
        <v>1029</v>
      </c>
      <c r="C1210" s="45" t="s">
        <v>1549</v>
      </c>
      <c r="D1210" s="452" t="s">
        <v>2915</v>
      </c>
      <c r="E1210" s="54" t="s">
        <v>1715</v>
      </c>
      <c r="F1210" s="65" t="s">
        <v>2894</v>
      </c>
      <c r="G1210" s="65"/>
      <c r="H1210" s="65"/>
      <c r="I1210" s="1" t="s">
        <v>5</v>
      </c>
      <c r="J1210" s="9">
        <f>SUM(J1211:J1211)</f>
        <v>0</v>
      </c>
      <c r="K1210" s="9">
        <f t="shared" ref="K1210:AT1210" si="309">SUM(K1211:K1211)</f>
        <v>0</v>
      </c>
      <c r="L1210" s="9">
        <f t="shared" si="309"/>
        <v>0</v>
      </c>
      <c r="M1210" s="9">
        <f t="shared" si="309"/>
        <v>0</v>
      </c>
      <c r="N1210" s="9">
        <f t="shared" si="309"/>
        <v>0</v>
      </c>
      <c r="O1210" s="9">
        <f t="shared" si="309"/>
        <v>0</v>
      </c>
      <c r="P1210" s="9">
        <f t="shared" si="309"/>
        <v>0</v>
      </c>
      <c r="Q1210" s="9">
        <f t="shared" si="309"/>
        <v>0</v>
      </c>
      <c r="R1210" s="9">
        <f t="shared" si="309"/>
        <v>0</v>
      </c>
      <c r="S1210" s="9">
        <f t="shared" si="309"/>
        <v>0</v>
      </c>
      <c r="T1210" s="9">
        <f t="shared" si="309"/>
        <v>0</v>
      </c>
      <c r="U1210" s="9">
        <v>0</v>
      </c>
      <c r="V1210" s="9">
        <v>0</v>
      </c>
      <c r="W1210" s="9">
        <f>SUM(W1211:W1211)</f>
        <v>0</v>
      </c>
      <c r="X1210" s="9">
        <f t="shared" si="309"/>
        <v>0</v>
      </c>
      <c r="Y1210" s="9">
        <f t="shared" si="309"/>
        <v>0</v>
      </c>
      <c r="Z1210" s="9">
        <f t="shared" si="309"/>
        <v>0</v>
      </c>
      <c r="AA1210" s="9">
        <f t="shared" si="309"/>
        <v>0</v>
      </c>
      <c r="AB1210" s="9">
        <f t="shared" si="309"/>
        <v>0</v>
      </c>
      <c r="AC1210" s="9">
        <f t="shared" si="309"/>
        <v>0</v>
      </c>
      <c r="AD1210" s="9">
        <f t="shared" si="309"/>
        <v>0</v>
      </c>
      <c r="AE1210" s="9">
        <f t="shared" si="309"/>
        <v>0</v>
      </c>
      <c r="AF1210" s="9">
        <f t="shared" si="309"/>
        <v>0</v>
      </c>
      <c r="AG1210" s="9">
        <f t="shared" si="309"/>
        <v>0</v>
      </c>
      <c r="AH1210" s="9">
        <v>0</v>
      </c>
      <c r="AI1210" s="9">
        <v>0</v>
      </c>
      <c r="AJ1210" s="9">
        <f>SUM(AJ1211:AJ1211)</f>
        <v>0</v>
      </c>
      <c r="AK1210" s="9">
        <f t="shared" si="309"/>
        <v>0</v>
      </c>
      <c r="AL1210" s="9">
        <f t="shared" si="309"/>
        <v>0</v>
      </c>
      <c r="AM1210" s="9">
        <f t="shared" si="309"/>
        <v>0</v>
      </c>
      <c r="AN1210" s="9">
        <f t="shared" si="309"/>
        <v>0</v>
      </c>
      <c r="AO1210" s="9">
        <f t="shared" si="309"/>
        <v>0</v>
      </c>
      <c r="AP1210" s="9">
        <f t="shared" si="309"/>
        <v>0</v>
      </c>
      <c r="AQ1210" s="9">
        <f t="shared" si="309"/>
        <v>0</v>
      </c>
      <c r="AR1210" s="9">
        <f t="shared" si="309"/>
        <v>0</v>
      </c>
      <c r="AS1210" s="9">
        <f t="shared" si="309"/>
        <v>0</v>
      </c>
      <c r="AT1210" s="9">
        <f t="shared" si="309"/>
        <v>0</v>
      </c>
      <c r="AU1210" s="9">
        <v>0</v>
      </c>
      <c r="AV1210" s="9">
        <v>0</v>
      </c>
      <c r="AW1210" s="9">
        <f t="shared" si="300"/>
        <v>0</v>
      </c>
    </row>
    <row r="1211" spans="1:49">
      <c r="A1211" s="44" t="s">
        <v>991</v>
      </c>
      <c r="B1211" s="45" t="s">
        <v>1029</v>
      </c>
      <c r="C1211" s="45" t="s">
        <v>1549</v>
      </c>
      <c r="D1211" s="452" t="s">
        <v>2915</v>
      </c>
      <c r="E1211" s="54" t="s">
        <v>1715</v>
      </c>
      <c r="F1211" s="51" t="s">
        <v>1210</v>
      </c>
      <c r="G1211" s="468" t="s">
        <v>3086</v>
      </c>
      <c r="H1211" s="50" t="s">
        <v>2430</v>
      </c>
      <c r="I1211" s="42" t="s">
        <v>11</v>
      </c>
      <c r="U1211" s="15">
        <v>0</v>
      </c>
      <c r="V1211" s="15">
        <v>0</v>
      </c>
      <c r="AH1211" s="15">
        <v>0</v>
      </c>
      <c r="AI1211" s="15">
        <v>0</v>
      </c>
      <c r="AU1211" s="15">
        <v>0</v>
      </c>
      <c r="AV1211" s="15">
        <v>0</v>
      </c>
      <c r="AW1211" s="15">
        <f t="shared" si="300"/>
        <v>0</v>
      </c>
    </row>
    <row r="1212" spans="1:49" s="52" customFormat="1">
      <c r="A1212" s="44" t="s">
        <v>991</v>
      </c>
      <c r="B1212" s="45" t="s">
        <v>1029</v>
      </c>
      <c r="C1212" s="45" t="s">
        <v>1549</v>
      </c>
      <c r="D1212" s="452" t="s">
        <v>2915</v>
      </c>
      <c r="E1212" s="54" t="s">
        <v>1678</v>
      </c>
      <c r="F1212" s="65" t="s">
        <v>2894</v>
      </c>
      <c r="G1212" s="65"/>
      <c r="H1212" s="65"/>
      <c r="I1212" s="1" t="s">
        <v>2</v>
      </c>
      <c r="J1212" s="9">
        <f>SUM(J1213:J1213)</f>
        <v>0</v>
      </c>
      <c r="K1212" s="9">
        <f t="shared" ref="K1212:AT1212" si="310">SUM(K1213:K1213)</f>
        <v>0</v>
      </c>
      <c r="L1212" s="9">
        <f t="shared" si="310"/>
        <v>0</v>
      </c>
      <c r="M1212" s="9">
        <f t="shared" si="310"/>
        <v>0</v>
      </c>
      <c r="N1212" s="9">
        <f t="shared" si="310"/>
        <v>0</v>
      </c>
      <c r="O1212" s="9">
        <f t="shared" si="310"/>
        <v>0</v>
      </c>
      <c r="P1212" s="9">
        <f t="shared" si="310"/>
        <v>0</v>
      </c>
      <c r="Q1212" s="9">
        <f t="shared" si="310"/>
        <v>0</v>
      </c>
      <c r="R1212" s="9">
        <f t="shared" si="310"/>
        <v>0</v>
      </c>
      <c r="S1212" s="9">
        <f t="shared" si="310"/>
        <v>0</v>
      </c>
      <c r="T1212" s="9">
        <f t="shared" si="310"/>
        <v>0</v>
      </c>
      <c r="U1212" s="9">
        <v>0</v>
      </c>
      <c r="V1212" s="9">
        <v>0</v>
      </c>
      <c r="W1212" s="9">
        <f>SUM(W1213:W1213)</f>
        <v>0</v>
      </c>
      <c r="X1212" s="9">
        <f t="shared" si="310"/>
        <v>0</v>
      </c>
      <c r="Y1212" s="9">
        <f t="shared" si="310"/>
        <v>0</v>
      </c>
      <c r="Z1212" s="9">
        <f t="shared" si="310"/>
        <v>0</v>
      </c>
      <c r="AA1212" s="9">
        <f t="shared" si="310"/>
        <v>0</v>
      </c>
      <c r="AB1212" s="9">
        <f t="shared" si="310"/>
        <v>0</v>
      </c>
      <c r="AC1212" s="9">
        <f t="shared" si="310"/>
        <v>0</v>
      </c>
      <c r="AD1212" s="9">
        <f t="shared" si="310"/>
        <v>0</v>
      </c>
      <c r="AE1212" s="9">
        <f t="shared" si="310"/>
        <v>0</v>
      </c>
      <c r="AF1212" s="9">
        <f t="shared" si="310"/>
        <v>0</v>
      </c>
      <c r="AG1212" s="9">
        <f t="shared" si="310"/>
        <v>0</v>
      </c>
      <c r="AH1212" s="9">
        <v>0</v>
      </c>
      <c r="AI1212" s="9">
        <v>0</v>
      </c>
      <c r="AJ1212" s="9">
        <f>SUM(AJ1213:AJ1213)</f>
        <v>0</v>
      </c>
      <c r="AK1212" s="9">
        <f t="shared" si="310"/>
        <v>0</v>
      </c>
      <c r="AL1212" s="9">
        <f t="shared" si="310"/>
        <v>0</v>
      </c>
      <c r="AM1212" s="9">
        <f t="shared" si="310"/>
        <v>0</v>
      </c>
      <c r="AN1212" s="9">
        <f t="shared" si="310"/>
        <v>0</v>
      </c>
      <c r="AO1212" s="9">
        <f t="shared" si="310"/>
        <v>0</v>
      </c>
      <c r="AP1212" s="9">
        <f t="shared" si="310"/>
        <v>0</v>
      </c>
      <c r="AQ1212" s="9">
        <f t="shared" si="310"/>
        <v>0</v>
      </c>
      <c r="AR1212" s="9">
        <f t="shared" si="310"/>
        <v>0</v>
      </c>
      <c r="AS1212" s="9">
        <f t="shared" si="310"/>
        <v>0</v>
      </c>
      <c r="AT1212" s="9">
        <f t="shared" si="310"/>
        <v>0</v>
      </c>
      <c r="AU1212" s="9">
        <v>0</v>
      </c>
      <c r="AV1212" s="9">
        <v>0</v>
      </c>
      <c r="AW1212" s="9">
        <f t="shared" si="300"/>
        <v>0</v>
      </c>
    </row>
    <row r="1213" spans="1:49" s="52" customFormat="1">
      <c r="A1213" s="44" t="s">
        <v>991</v>
      </c>
      <c r="B1213" s="45" t="s">
        <v>1029</v>
      </c>
      <c r="C1213" s="45" t="s">
        <v>1549</v>
      </c>
      <c r="D1213" s="452" t="s">
        <v>2915</v>
      </c>
      <c r="E1213" s="54" t="s">
        <v>1678</v>
      </c>
      <c r="F1213" s="51" t="s">
        <v>1149</v>
      </c>
      <c r="G1213" s="468" t="s">
        <v>3087</v>
      </c>
      <c r="H1213" s="51" t="s">
        <v>2385</v>
      </c>
      <c r="I1213" s="39" t="s">
        <v>729</v>
      </c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>
        <v>0</v>
      </c>
      <c r="V1213" s="15">
        <v>0</v>
      </c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>
        <v>0</v>
      </c>
      <c r="AI1213" s="15">
        <v>0</v>
      </c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>
        <v>0</v>
      </c>
      <c r="AV1213" s="15">
        <v>0</v>
      </c>
      <c r="AW1213" s="15">
        <f t="shared" si="300"/>
        <v>0</v>
      </c>
    </row>
    <row r="1214" spans="1:49">
      <c r="A1214" s="44" t="s">
        <v>991</v>
      </c>
      <c r="B1214" s="45" t="s">
        <v>1029</v>
      </c>
      <c r="C1214" s="45" t="s">
        <v>1549</v>
      </c>
      <c r="D1214" s="452" t="s">
        <v>2915</v>
      </c>
      <c r="E1214" s="54" t="s">
        <v>1716</v>
      </c>
      <c r="F1214" s="65" t="s">
        <v>2894</v>
      </c>
      <c r="G1214" s="65"/>
      <c r="H1214" s="65"/>
      <c r="I1214" s="1" t="s">
        <v>814</v>
      </c>
      <c r="J1214" s="9">
        <f>SUM(J1215:J1217)</f>
        <v>0</v>
      </c>
      <c r="K1214" s="9">
        <f t="shared" ref="K1214:AT1214" si="311">SUM(K1215:K1217)</f>
        <v>0</v>
      </c>
      <c r="L1214" s="9">
        <f t="shared" si="311"/>
        <v>0</v>
      </c>
      <c r="M1214" s="9">
        <f t="shared" si="311"/>
        <v>0</v>
      </c>
      <c r="N1214" s="9">
        <f t="shared" si="311"/>
        <v>0</v>
      </c>
      <c r="O1214" s="9">
        <f t="shared" si="311"/>
        <v>0</v>
      </c>
      <c r="P1214" s="9">
        <f t="shared" si="311"/>
        <v>0</v>
      </c>
      <c r="Q1214" s="9">
        <f t="shared" si="311"/>
        <v>0</v>
      </c>
      <c r="R1214" s="9">
        <f t="shared" si="311"/>
        <v>0</v>
      </c>
      <c r="S1214" s="9">
        <f t="shared" si="311"/>
        <v>0</v>
      </c>
      <c r="T1214" s="9">
        <f t="shared" si="311"/>
        <v>0</v>
      </c>
      <c r="U1214" s="9">
        <v>0</v>
      </c>
      <c r="V1214" s="9">
        <v>0</v>
      </c>
      <c r="W1214" s="9">
        <f>SUM(W1215:W1217)</f>
        <v>0</v>
      </c>
      <c r="X1214" s="9">
        <f t="shared" si="311"/>
        <v>0</v>
      </c>
      <c r="Y1214" s="9">
        <f t="shared" si="311"/>
        <v>0</v>
      </c>
      <c r="Z1214" s="9">
        <f t="shared" si="311"/>
        <v>0</v>
      </c>
      <c r="AA1214" s="9">
        <f t="shared" si="311"/>
        <v>0</v>
      </c>
      <c r="AB1214" s="9">
        <f t="shared" si="311"/>
        <v>0</v>
      </c>
      <c r="AC1214" s="9">
        <f t="shared" si="311"/>
        <v>0</v>
      </c>
      <c r="AD1214" s="9">
        <f t="shared" si="311"/>
        <v>0</v>
      </c>
      <c r="AE1214" s="9">
        <f t="shared" si="311"/>
        <v>0</v>
      </c>
      <c r="AF1214" s="9">
        <f t="shared" si="311"/>
        <v>0</v>
      </c>
      <c r="AG1214" s="9">
        <f t="shared" si="311"/>
        <v>0</v>
      </c>
      <c r="AH1214" s="9">
        <v>0</v>
      </c>
      <c r="AI1214" s="9">
        <v>0</v>
      </c>
      <c r="AJ1214" s="9">
        <f>SUM(AJ1215:AJ1217)</f>
        <v>0</v>
      </c>
      <c r="AK1214" s="9">
        <f t="shared" si="311"/>
        <v>0</v>
      </c>
      <c r="AL1214" s="9">
        <f t="shared" si="311"/>
        <v>0</v>
      </c>
      <c r="AM1214" s="9">
        <f t="shared" si="311"/>
        <v>0</v>
      </c>
      <c r="AN1214" s="9">
        <f t="shared" si="311"/>
        <v>0</v>
      </c>
      <c r="AO1214" s="9">
        <f t="shared" si="311"/>
        <v>0</v>
      </c>
      <c r="AP1214" s="9">
        <f t="shared" si="311"/>
        <v>0</v>
      </c>
      <c r="AQ1214" s="9">
        <f t="shared" si="311"/>
        <v>0</v>
      </c>
      <c r="AR1214" s="9">
        <f t="shared" si="311"/>
        <v>0</v>
      </c>
      <c r="AS1214" s="9">
        <f t="shared" si="311"/>
        <v>0</v>
      </c>
      <c r="AT1214" s="9">
        <f t="shared" si="311"/>
        <v>0</v>
      </c>
      <c r="AU1214" s="9">
        <v>0</v>
      </c>
      <c r="AV1214" s="9">
        <v>0</v>
      </c>
      <c r="AW1214" s="9">
        <f t="shared" si="300"/>
        <v>0</v>
      </c>
    </row>
    <row r="1215" spans="1:49">
      <c r="A1215" s="44" t="s">
        <v>991</v>
      </c>
      <c r="B1215" s="45" t="s">
        <v>1029</v>
      </c>
      <c r="C1215" s="45" t="s">
        <v>1549</v>
      </c>
      <c r="D1215" s="452" t="s">
        <v>2915</v>
      </c>
      <c r="E1215" s="54" t="s">
        <v>1716</v>
      </c>
      <c r="F1215" s="51" t="s">
        <v>2224</v>
      </c>
      <c r="G1215" s="468" t="s">
        <v>3071</v>
      </c>
      <c r="H1215" s="51" t="s">
        <v>2347</v>
      </c>
      <c r="I1215" s="39" t="s">
        <v>2250</v>
      </c>
      <c r="U1215" s="15">
        <v>0</v>
      </c>
      <c r="V1215" s="15">
        <v>0</v>
      </c>
      <c r="AH1215" s="15">
        <v>0</v>
      </c>
      <c r="AI1215" s="15">
        <v>0</v>
      </c>
      <c r="AU1215" s="15">
        <v>0</v>
      </c>
      <c r="AV1215" s="15">
        <v>0</v>
      </c>
      <c r="AW1215" s="15">
        <f t="shared" si="300"/>
        <v>0</v>
      </c>
    </row>
    <row r="1216" spans="1:49">
      <c r="A1216" s="44" t="s">
        <v>991</v>
      </c>
      <c r="B1216" s="45" t="s">
        <v>1029</v>
      </c>
      <c r="C1216" s="45" t="s">
        <v>1549</v>
      </c>
      <c r="D1216" s="452" t="s">
        <v>2915</v>
      </c>
      <c r="E1216" s="54" t="s">
        <v>1716</v>
      </c>
      <c r="F1216" s="51" t="s">
        <v>1355</v>
      </c>
      <c r="G1216" s="468" t="s">
        <v>3071</v>
      </c>
      <c r="H1216" s="51" t="s">
        <v>2347</v>
      </c>
      <c r="I1216" s="39" t="s">
        <v>1174</v>
      </c>
      <c r="U1216" s="15">
        <v>0</v>
      </c>
      <c r="V1216" s="15">
        <v>0</v>
      </c>
      <c r="AH1216" s="15">
        <v>0</v>
      </c>
      <c r="AI1216" s="15">
        <v>0</v>
      </c>
      <c r="AU1216" s="15">
        <v>0</v>
      </c>
      <c r="AV1216" s="15">
        <v>0</v>
      </c>
      <c r="AW1216" s="15">
        <f t="shared" si="300"/>
        <v>0</v>
      </c>
    </row>
    <row r="1217" spans="1:49">
      <c r="A1217" s="44" t="s">
        <v>991</v>
      </c>
      <c r="B1217" s="45" t="s">
        <v>1029</v>
      </c>
      <c r="C1217" s="45" t="s">
        <v>1549</v>
      </c>
      <c r="D1217" s="452" t="s">
        <v>2915</v>
      </c>
      <c r="E1217" s="54" t="s">
        <v>1716</v>
      </c>
      <c r="F1217" s="51" t="s">
        <v>1443</v>
      </c>
      <c r="G1217" s="468" t="s">
        <v>3071</v>
      </c>
      <c r="H1217" s="51" t="s">
        <v>2347</v>
      </c>
      <c r="I1217" s="39" t="s">
        <v>1553</v>
      </c>
      <c r="U1217" s="15">
        <v>0</v>
      </c>
      <c r="V1217" s="15">
        <v>0</v>
      </c>
      <c r="AH1217" s="15">
        <v>0</v>
      </c>
      <c r="AI1217" s="15">
        <v>0</v>
      </c>
      <c r="AU1217" s="15">
        <v>0</v>
      </c>
      <c r="AV1217" s="15">
        <v>0</v>
      </c>
      <c r="AW1217" s="15">
        <f t="shared" si="300"/>
        <v>0</v>
      </c>
    </row>
    <row r="1218" spans="1:49" s="59" customFormat="1">
      <c r="A1218" s="44" t="s">
        <v>991</v>
      </c>
      <c r="B1218" s="45" t="s">
        <v>1029</v>
      </c>
      <c r="C1218" s="77" t="s">
        <v>1549</v>
      </c>
      <c r="D1218" s="452" t="s">
        <v>2915</v>
      </c>
      <c r="E1218" s="94" t="s">
        <v>1517</v>
      </c>
      <c r="F1218" s="106"/>
      <c r="G1218" s="468" t="s">
        <v>3086</v>
      </c>
      <c r="H1218" s="106" t="s">
        <v>2430</v>
      </c>
      <c r="I1218" s="343" t="s">
        <v>2584</v>
      </c>
      <c r="J1218" s="11"/>
      <c r="K1218" s="11"/>
      <c r="L1218" s="11"/>
      <c r="M1218" s="11"/>
      <c r="N1218" s="11"/>
      <c r="O1218" s="11"/>
      <c r="P1218" s="11"/>
      <c r="Q1218" s="11"/>
      <c r="R1218" s="11"/>
      <c r="S1218" s="11"/>
      <c r="T1218" s="11"/>
      <c r="U1218" s="11">
        <v>0</v>
      </c>
      <c r="V1218" s="11">
        <v>0</v>
      </c>
      <c r="W1218" s="11"/>
      <c r="X1218" s="11"/>
      <c r="Y1218" s="11"/>
      <c r="Z1218" s="11"/>
      <c r="AA1218" s="11"/>
      <c r="AB1218" s="11"/>
      <c r="AC1218" s="11"/>
      <c r="AD1218" s="11"/>
      <c r="AE1218" s="11"/>
      <c r="AF1218" s="11"/>
      <c r="AG1218" s="11"/>
      <c r="AH1218" s="11">
        <v>0</v>
      </c>
      <c r="AI1218" s="11">
        <v>0</v>
      </c>
      <c r="AJ1218" s="11"/>
      <c r="AK1218" s="11"/>
      <c r="AL1218" s="11"/>
      <c r="AM1218" s="11"/>
      <c r="AN1218" s="11"/>
      <c r="AO1218" s="11"/>
      <c r="AP1218" s="11"/>
      <c r="AQ1218" s="11"/>
      <c r="AR1218" s="11"/>
      <c r="AS1218" s="11"/>
      <c r="AT1218" s="11"/>
      <c r="AU1218" s="11">
        <v>0</v>
      </c>
      <c r="AV1218" s="11">
        <v>0</v>
      </c>
      <c r="AW1218" s="11">
        <f t="shared" si="300"/>
        <v>0</v>
      </c>
    </row>
    <row r="1219" spans="1:49" ht="13.5" thickBot="1">
      <c r="A1219" s="78" t="s">
        <v>758</v>
      </c>
      <c r="B1219" s="79"/>
      <c r="C1219" s="79"/>
      <c r="D1219" s="456"/>
      <c r="E1219" s="535"/>
      <c r="F1219" s="127"/>
      <c r="G1219" s="127"/>
      <c r="H1219" s="127"/>
      <c r="I1219" s="79"/>
      <c r="U1219" s="15">
        <v>0</v>
      </c>
      <c r="V1219" s="15">
        <v>0</v>
      </c>
      <c r="AH1219" s="15">
        <v>0</v>
      </c>
      <c r="AI1219" s="15">
        <v>0</v>
      </c>
      <c r="AU1219" s="15">
        <v>0</v>
      </c>
      <c r="AV1219" s="15">
        <v>0</v>
      </c>
      <c r="AW1219" s="15">
        <f t="shared" si="300"/>
        <v>0</v>
      </c>
    </row>
    <row r="1220" spans="1:49" s="151" customFormat="1" ht="36" customHeight="1" thickTop="1" thickBot="1">
      <c r="A1220" s="147" t="s">
        <v>2079</v>
      </c>
      <c r="B1220" s="5" t="s">
        <v>2080</v>
      </c>
      <c r="C1220" s="5" t="s">
        <v>1335</v>
      </c>
      <c r="D1220" s="450"/>
      <c r="E1220" s="148" t="s">
        <v>1570</v>
      </c>
      <c r="F1220" s="149" t="s">
        <v>1438</v>
      </c>
      <c r="G1220" s="149"/>
      <c r="H1220" s="149" t="s">
        <v>2332</v>
      </c>
      <c r="I1220" s="5" t="s">
        <v>856</v>
      </c>
      <c r="J1220" s="364" t="s">
        <v>2891</v>
      </c>
      <c r="K1220" s="364" t="s">
        <v>2879</v>
      </c>
      <c r="L1220" s="364" t="s">
        <v>2880</v>
      </c>
      <c r="M1220" s="364" t="s">
        <v>2881</v>
      </c>
      <c r="N1220" s="364" t="s">
        <v>2882</v>
      </c>
      <c r="O1220" s="364" t="s">
        <v>2883</v>
      </c>
      <c r="P1220" s="364" t="s">
        <v>2884</v>
      </c>
      <c r="Q1220" s="364" t="s">
        <v>2885</v>
      </c>
      <c r="R1220" s="364" t="s">
        <v>2886</v>
      </c>
      <c r="S1220" s="364" t="s">
        <v>2887</v>
      </c>
      <c r="T1220" s="364" t="s">
        <v>2888</v>
      </c>
      <c r="U1220" s="364" t="s">
        <v>2889</v>
      </c>
      <c r="V1220" s="364" t="s">
        <v>2890</v>
      </c>
      <c r="W1220" s="365" t="s">
        <v>2893</v>
      </c>
      <c r="X1220" s="365" t="s">
        <v>2879</v>
      </c>
      <c r="Y1220" s="365" t="s">
        <v>2880</v>
      </c>
      <c r="Z1220" s="365" t="s">
        <v>2881</v>
      </c>
      <c r="AA1220" s="365" t="s">
        <v>2882</v>
      </c>
      <c r="AB1220" s="365" t="s">
        <v>2883</v>
      </c>
      <c r="AC1220" s="365" t="s">
        <v>2884</v>
      </c>
      <c r="AD1220" s="365" t="s">
        <v>2885</v>
      </c>
      <c r="AE1220" s="365" t="s">
        <v>2886</v>
      </c>
      <c r="AF1220" s="365" t="s">
        <v>2887</v>
      </c>
      <c r="AG1220" s="365" t="s">
        <v>2888</v>
      </c>
      <c r="AH1220" s="365" t="s">
        <v>2889</v>
      </c>
      <c r="AI1220" s="365" t="s">
        <v>2890</v>
      </c>
      <c r="AJ1220" s="366" t="s">
        <v>2892</v>
      </c>
      <c r="AK1220" s="366" t="s">
        <v>2879</v>
      </c>
      <c r="AL1220" s="366" t="s">
        <v>2880</v>
      </c>
      <c r="AM1220" s="366" t="s">
        <v>2881</v>
      </c>
      <c r="AN1220" s="366" t="s">
        <v>2882</v>
      </c>
      <c r="AO1220" s="366" t="s">
        <v>2883</v>
      </c>
      <c r="AP1220" s="366" t="s">
        <v>2884</v>
      </c>
      <c r="AQ1220" s="366" t="s">
        <v>2885</v>
      </c>
      <c r="AR1220" s="366" t="s">
        <v>2886</v>
      </c>
      <c r="AS1220" s="366" t="s">
        <v>2887</v>
      </c>
      <c r="AT1220" s="366" t="s">
        <v>2888</v>
      </c>
      <c r="AU1220" s="366" t="s">
        <v>2889</v>
      </c>
      <c r="AV1220" s="366" t="s">
        <v>2890</v>
      </c>
      <c r="AW1220" s="368" t="s">
        <v>2895</v>
      </c>
    </row>
    <row r="1221" spans="1:49">
      <c r="A1221" s="33"/>
      <c r="B1221" s="34"/>
      <c r="C1221" s="34"/>
      <c r="D1221" s="34"/>
      <c r="E1221" s="35"/>
      <c r="F1221" s="36"/>
      <c r="G1221" s="36"/>
      <c r="H1221" s="36"/>
      <c r="I1221" s="34"/>
      <c r="J1221" s="202" t="s">
        <v>1224</v>
      </c>
      <c r="K1221" s="202">
        <v>1</v>
      </c>
      <c r="L1221" s="202">
        <v>2</v>
      </c>
      <c r="M1221" s="202">
        <v>3</v>
      </c>
      <c r="N1221" s="202">
        <v>4</v>
      </c>
      <c r="O1221" s="202">
        <v>5</v>
      </c>
      <c r="P1221" s="202">
        <v>6</v>
      </c>
      <c r="Q1221" s="202">
        <v>7</v>
      </c>
      <c r="R1221" s="202">
        <v>8</v>
      </c>
      <c r="S1221" s="202">
        <v>9</v>
      </c>
      <c r="T1221" s="202">
        <v>10</v>
      </c>
      <c r="U1221" s="202">
        <v>13</v>
      </c>
      <c r="V1221" s="202">
        <v>14</v>
      </c>
      <c r="W1221" s="202" t="s">
        <v>1224</v>
      </c>
      <c r="X1221" s="202">
        <v>1</v>
      </c>
      <c r="Y1221" s="202">
        <v>2</v>
      </c>
      <c r="Z1221" s="202">
        <v>3</v>
      </c>
      <c r="AA1221" s="202">
        <v>4</v>
      </c>
      <c r="AB1221" s="202">
        <v>5</v>
      </c>
      <c r="AC1221" s="202">
        <v>6</v>
      </c>
      <c r="AD1221" s="202">
        <v>7</v>
      </c>
      <c r="AE1221" s="202">
        <v>8</v>
      </c>
      <c r="AF1221" s="202">
        <v>9</v>
      </c>
      <c r="AG1221" s="202">
        <v>10</v>
      </c>
      <c r="AH1221" s="202">
        <v>13</v>
      </c>
      <c r="AI1221" s="202">
        <v>14</v>
      </c>
      <c r="AJ1221" s="202" t="s">
        <v>1224</v>
      </c>
      <c r="AK1221" s="202">
        <v>1</v>
      </c>
      <c r="AL1221" s="202">
        <v>2</v>
      </c>
      <c r="AM1221" s="202">
        <v>3</v>
      </c>
      <c r="AN1221" s="202">
        <v>4</v>
      </c>
      <c r="AO1221" s="202">
        <v>5</v>
      </c>
      <c r="AP1221" s="202">
        <v>6</v>
      </c>
      <c r="AQ1221" s="202">
        <v>7</v>
      </c>
      <c r="AR1221" s="202">
        <v>8</v>
      </c>
      <c r="AS1221" s="202">
        <v>9</v>
      </c>
      <c r="AT1221" s="202">
        <v>10</v>
      </c>
      <c r="AU1221" s="202">
        <v>13</v>
      </c>
      <c r="AV1221" s="202">
        <v>14</v>
      </c>
      <c r="AW1221" s="202">
        <v>15</v>
      </c>
    </row>
    <row r="1222" spans="1:49">
      <c r="A1222" s="37"/>
      <c r="B1222" s="38"/>
      <c r="C1222" s="38"/>
      <c r="D1222" s="38"/>
      <c r="E1222" s="60"/>
      <c r="F1222" s="61"/>
      <c r="G1222" s="61"/>
      <c r="H1222" s="61"/>
      <c r="I1222" s="38"/>
      <c r="J1222" s="62"/>
      <c r="K1222" s="62"/>
      <c r="L1222" s="62"/>
      <c r="M1222" s="62"/>
      <c r="N1222" s="62"/>
      <c r="O1222" s="62"/>
      <c r="P1222" s="62"/>
      <c r="Q1222" s="62"/>
      <c r="R1222" s="62"/>
      <c r="S1222" s="62"/>
      <c r="T1222" s="62"/>
      <c r="U1222" s="62"/>
      <c r="V1222" s="62"/>
      <c r="W1222" s="62"/>
      <c r="X1222" s="62"/>
      <c r="Y1222" s="62"/>
      <c r="Z1222" s="62"/>
      <c r="AA1222" s="62"/>
      <c r="AB1222" s="62"/>
      <c r="AC1222" s="62"/>
      <c r="AD1222" s="62"/>
      <c r="AE1222" s="62"/>
      <c r="AF1222" s="62"/>
      <c r="AG1222" s="62"/>
      <c r="AH1222" s="62">
        <v>0</v>
      </c>
      <c r="AI1222" s="62">
        <v>0</v>
      </c>
      <c r="AJ1222" s="62"/>
      <c r="AK1222" s="62"/>
      <c r="AL1222" s="62"/>
      <c r="AM1222" s="62"/>
      <c r="AN1222" s="62"/>
      <c r="AO1222" s="62"/>
      <c r="AP1222" s="62"/>
      <c r="AQ1222" s="62"/>
      <c r="AR1222" s="62"/>
      <c r="AS1222" s="62"/>
      <c r="AT1222" s="62"/>
      <c r="AU1222" s="62">
        <v>0</v>
      </c>
      <c r="AV1222" s="62">
        <v>0</v>
      </c>
      <c r="AW1222" s="62">
        <f t="shared" ref="AW1222:AW1246" si="312">U1222+AH1222+AU1222</f>
        <v>0</v>
      </c>
    </row>
    <row r="1223" spans="1:49">
      <c r="A1223" s="41" t="s">
        <v>991</v>
      </c>
      <c r="B1223" s="1" t="s">
        <v>1029</v>
      </c>
      <c r="C1223" s="1" t="s">
        <v>1549</v>
      </c>
      <c r="D1223" s="451"/>
      <c r="E1223" s="531"/>
      <c r="F1223" s="50"/>
      <c r="G1223" s="50"/>
      <c r="H1223" s="50"/>
      <c r="I1223" s="41" t="s">
        <v>758</v>
      </c>
      <c r="AH1223" s="15">
        <v>0</v>
      </c>
      <c r="AI1223" s="15">
        <v>0</v>
      </c>
      <c r="AU1223" s="15">
        <v>0</v>
      </c>
      <c r="AV1223" s="15">
        <v>0</v>
      </c>
      <c r="AW1223" s="15">
        <f t="shared" si="312"/>
        <v>0</v>
      </c>
    </row>
    <row r="1224" spans="1:49">
      <c r="A1224" s="48"/>
      <c r="B1224" s="42"/>
      <c r="C1224" s="42"/>
      <c r="D1224" s="42"/>
      <c r="E1224" s="531"/>
      <c r="F1224" s="51"/>
      <c r="G1224" s="51"/>
      <c r="H1224" s="51"/>
      <c r="I1224" s="39"/>
      <c r="AH1224" s="15">
        <v>0</v>
      </c>
      <c r="AI1224" s="15">
        <v>0</v>
      </c>
      <c r="AU1224" s="15">
        <v>0</v>
      </c>
      <c r="AV1224" s="15">
        <v>0</v>
      </c>
      <c r="AW1224" s="15">
        <f t="shared" si="312"/>
        <v>0</v>
      </c>
    </row>
    <row r="1225" spans="1:49">
      <c r="A1225" s="68" t="s">
        <v>2050</v>
      </c>
      <c r="B1225" s="69" t="s">
        <v>1029</v>
      </c>
      <c r="C1225" s="69"/>
      <c r="D1225" s="455"/>
      <c r="E1225" s="531"/>
      <c r="F1225" s="50"/>
      <c r="G1225" s="50"/>
      <c r="H1225" s="50"/>
      <c r="I1225" s="49" t="s">
        <v>1697</v>
      </c>
      <c r="J1225" s="6">
        <f>SUM(J1226)</f>
        <v>0</v>
      </c>
      <c r="K1225" s="6">
        <f t="shared" ref="K1225:AT1225" si="313">SUM(K1226)</f>
        <v>0</v>
      </c>
      <c r="L1225" s="6">
        <f t="shared" si="313"/>
        <v>0</v>
      </c>
      <c r="M1225" s="6">
        <f t="shared" si="313"/>
        <v>0</v>
      </c>
      <c r="N1225" s="6">
        <f t="shared" si="313"/>
        <v>0</v>
      </c>
      <c r="O1225" s="6">
        <f t="shared" si="313"/>
        <v>0</v>
      </c>
      <c r="P1225" s="6">
        <f t="shared" si="313"/>
        <v>0</v>
      </c>
      <c r="Q1225" s="6">
        <f t="shared" si="313"/>
        <v>0</v>
      </c>
      <c r="R1225" s="6">
        <f t="shared" si="313"/>
        <v>0</v>
      </c>
      <c r="S1225" s="6">
        <f t="shared" si="313"/>
        <v>0</v>
      </c>
      <c r="T1225" s="6">
        <f t="shared" si="313"/>
        <v>0</v>
      </c>
      <c r="U1225" s="6">
        <v>0</v>
      </c>
      <c r="V1225" s="6">
        <v>0</v>
      </c>
      <c r="W1225" s="6">
        <f>SUM(W1226)</f>
        <v>0</v>
      </c>
      <c r="X1225" s="6">
        <f t="shared" si="313"/>
        <v>0</v>
      </c>
      <c r="Y1225" s="6">
        <f t="shared" si="313"/>
        <v>0</v>
      </c>
      <c r="Z1225" s="6">
        <f t="shared" si="313"/>
        <v>0</v>
      </c>
      <c r="AA1225" s="6">
        <f t="shared" si="313"/>
        <v>0</v>
      </c>
      <c r="AB1225" s="6">
        <f t="shared" si="313"/>
        <v>0</v>
      </c>
      <c r="AC1225" s="6">
        <f t="shared" si="313"/>
        <v>0</v>
      </c>
      <c r="AD1225" s="6">
        <f t="shared" si="313"/>
        <v>0</v>
      </c>
      <c r="AE1225" s="6">
        <f t="shared" si="313"/>
        <v>0</v>
      </c>
      <c r="AF1225" s="6">
        <f t="shared" si="313"/>
        <v>0</v>
      </c>
      <c r="AG1225" s="6">
        <f t="shared" si="313"/>
        <v>0</v>
      </c>
      <c r="AH1225" s="6">
        <v>0</v>
      </c>
      <c r="AI1225" s="6">
        <v>0</v>
      </c>
      <c r="AJ1225" s="6">
        <f>SUM(AJ1226)</f>
        <v>613588</v>
      </c>
      <c r="AK1225" s="6">
        <f t="shared" si="313"/>
        <v>0</v>
      </c>
      <c r="AL1225" s="6">
        <f t="shared" si="313"/>
        <v>0</v>
      </c>
      <c r="AM1225" s="6">
        <f t="shared" si="313"/>
        <v>613588</v>
      </c>
      <c r="AN1225" s="6">
        <f t="shared" si="313"/>
        <v>0</v>
      </c>
      <c r="AO1225" s="6">
        <f t="shared" si="313"/>
        <v>0</v>
      </c>
      <c r="AP1225" s="6">
        <f t="shared" si="313"/>
        <v>0</v>
      </c>
      <c r="AQ1225" s="6">
        <f t="shared" si="313"/>
        <v>0</v>
      </c>
      <c r="AR1225" s="6">
        <f t="shared" si="313"/>
        <v>0</v>
      </c>
      <c r="AS1225" s="6">
        <f t="shared" si="313"/>
        <v>0</v>
      </c>
      <c r="AT1225" s="6">
        <f t="shared" si="313"/>
        <v>0</v>
      </c>
      <c r="AU1225" s="6">
        <v>613588</v>
      </c>
      <c r="AV1225" s="6">
        <v>0</v>
      </c>
      <c r="AW1225" s="6">
        <f t="shared" si="312"/>
        <v>613588</v>
      </c>
    </row>
    <row r="1226" spans="1:49">
      <c r="A1226" s="44" t="s">
        <v>991</v>
      </c>
      <c r="B1226" s="45" t="s">
        <v>1029</v>
      </c>
      <c r="C1226" s="45" t="s">
        <v>1549</v>
      </c>
      <c r="D1226" s="452" t="s">
        <v>2915</v>
      </c>
      <c r="E1226" s="213" t="s">
        <v>2115</v>
      </c>
      <c r="F1226" s="65"/>
      <c r="G1226" s="65"/>
      <c r="H1226" s="65"/>
      <c r="I1226" s="1" t="s">
        <v>1698</v>
      </c>
      <c r="J1226" s="9">
        <f>SUM(J1227,J1232)</f>
        <v>0</v>
      </c>
      <c r="K1226" s="9">
        <f t="shared" ref="K1226:AT1226" si="314">SUM(K1227,K1232)</f>
        <v>0</v>
      </c>
      <c r="L1226" s="9">
        <f t="shared" si="314"/>
        <v>0</v>
      </c>
      <c r="M1226" s="9">
        <f t="shared" si="314"/>
        <v>0</v>
      </c>
      <c r="N1226" s="9">
        <f t="shared" si="314"/>
        <v>0</v>
      </c>
      <c r="O1226" s="9">
        <f t="shared" si="314"/>
        <v>0</v>
      </c>
      <c r="P1226" s="9">
        <f t="shared" si="314"/>
        <v>0</v>
      </c>
      <c r="Q1226" s="9">
        <f t="shared" si="314"/>
        <v>0</v>
      </c>
      <c r="R1226" s="9">
        <f t="shared" si="314"/>
        <v>0</v>
      </c>
      <c r="S1226" s="9">
        <f t="shared" si="314"/>
        <v>0</v>
      </c>
      <c r="T1226" s="9">
        <f t="shared" si="314"/>
        <v>0</v>
      </c>
      <c r="U1226" s="9">
        <v>0</v>
      </c>
      <c r="V1226" s="9">
        <v>0</v>
      </c>
      <c r="W1226" s="9">
        <f>SUM(W1227,W1232)</f>
        <v>0</v>
      </c>
      <c r="X1226" s="9">
        <f t="shared" si="314"/>
        <v>0</v>
      </c>
      <c r="Y1226" s="9">
        <f t="shared" si="314"/>
        <v>0</v>
      </c>
      <c r="Z1226" s="9">
        <f t="shared" si="314"/>
        <v>0</v>
      </c>
      <c r="AA1226" s="9">
        <f t="shared" si="314"/>
        <v>0</v>
      </c>
      <c r="AB1226" s="9">
        <f t="shared" si="314"/>
        <v>0</v>
      </c>
      <c r="AC1226" s="9">
        <f t="shared" si="314"/>
        <v>0</v>
      </c>
      <c r="AD1226" s="9">
        <f t="shared" si="314"/>
        <v>0</v>
      </c>
      <c r="AE1226" s="9">
        <f t="shared" si="314"/>
        <v>0</v>
      </c>
      <c r="AF1226" s="9">
        <f t="shared" si="314"/>
        <v>0</v>
      </c>
      <c r="AG1226" s="9">
        <f t="shared" si="314"/>
        <v>0</v>
      </c>
      <c r="AH1226" s="9">
        <v>0</v>
      </c>
      <c r="AI1226" s="9">
        <v>0</v>
      </c>
      <c r="AJ1226" s="9">
        <f>SUM(AJ1227,AJ1232)</f>
        <v>613588</v>
      </c>
      <c r="AK1226" s="9">
        <f t="shared" si="314"/>
        <v>0</v>
      </c>
      <c r="AL1226" s="9">
        <f t="shared" si="314"/>
        <v>0</v>
      </c>
      <c r="AM1226" s="9">
        <f t="shared" si="314"/>
        <v>613588</v>
      </c>
      <c r="AN1226" s="9">
        <f t="shared" si="314"/>
        <v>0</v>
      </c>
      <c r="AO1226" s="9">
        <f t="shared" si="314"/>
        <v>0</v>
      </c>
      <c r="AP1226" s="9">
        <f t="shared" si="314"/>
        <v>0</v>
      </c>
      <c r="AQ1226" s="9">
        <f t="shared" si="314"/>
        <v>0</v>
      </c>
      <c r="AR1226" s="9">
        <f t="shared" si="314"/>
        <v>0</v>
      </c>
      <c r="AS1226" s="9">
        <f t="shared" si="314"/>
        <v>0</v>
      </c>
      <c r="AT1226" s="9">
        <f t="shared" si="314"/>
        <v>0</v>
      </c>
      <c r="AU1226" s="9">
        <v>613588</v>
      </c>
      <c r="AV1226" s="9">
        <v>0</v>
      </c>
      <c r="AW1226" s="9">
        <f t="shared" si="312"/>
        <v>613588</v>
      </c>
    </row>
    <row r="1227" spans="1:49" s="52" customFormat="1">
      <c r="A1227" s="44" t="s">
        <v>991</v>
      </c>
      <c r="B1227" s="45" t="s">
        <v>1029</v>
      </c>
      <c r="C1227" s="45" t="s">
        <v>1549</v>
      </c>
      <c r="D1227" s="452" t="s">
        <v>2915</v>
      </c>
      <c r="E1227" s="54" t="s">
        <v>649</v>
      </c>
      <c r="F1227" s="65" t="s">
        <v>2894</v>
      </c>
      <c r="G1227" s="65"/>
      <c r="H1227" s="65"/>
      <c r="I1227" s="1" t="s">
        <v>650</v>
      </c>
      <c r="J1227" s="9">
        <f>SUM(J1228:J1231)</f>
        <v>0</v>
      </c>
      <c r="K1227" s="9">
        <f t="shared" ref="K1227:AT1227" si="315">SUM(K1228:K1231)</f>
        <v>0</v>
      </c>
      <c r="L1227" s="9">
        <f t="shared" si="315"/>
        <v>0</v>
      </c>
      <c r="M1227" s="9">
        <f t="shared" si="315"/>
        <v>0</v>
      </c>
      <c r="N1227" s="9">
        <f t="shared" si="315"/>
        <v>0</v>
      </c>
      <c r="O1227" s="9">
        <f t="shared" si="315"/>
        <v>0</v>
      </c>
      <c r="P1227" s="9">
        <f t="shared" si="315"/>
        <v>0</v>
      </c>
      <c r="Q1227" s="9">
        <f t="shared" si="315"/>
        <v>0</v>
      </c>
      <c r="R1227" s="9">
        <f t="shared" si="315"/>
        <v>0</v>
      </c>
      <c r="S1227" s="9">
        <f t="shared" si="315"/>
        <v>0</v>
      </c>
      <c r="T1227" s="9">
        <f t="shared" si="315"/>
        <v>0</v>
      </c>
      <c r="U1227" s="9">
        <v>0</v>
      </c>
      <c r="V1227" s="9">
        <v>0</v>
      </c>
      <c r="W1227" s="9">
        <f>SUM(W1228:W1231)</f>
        <v>0</v>
      </c>
      <c r="X1227" s="9">
        <f t="shared" si="315"/>
        <v>0</v>
      </c>
      <c r="Y1227" s="9">
        <f t="shared" si="315"/>
        <v>0</v>
      </c>
      <c r="Z1227" s="9">
        <f t="shared" si="315"/>
        <v>0</v>
      </c>
      <c r="AA1227" s="9">
        <f t="shared" si="315"/>
        <v>0</v>
      </c>
      <c r="AB1227" s="9">
        <f t="shared" si="315"/>
        <v>0</v>
      </c>
      <c r="AC1227" s="9">
        <f t="shared" si="315"/>
        <v>0</v>
      </c>
      <c r="AD1227" s="9">
        <f t="shared" si="315"/>
        <v>0</v>
      </c>
      <c r="AE1227" s="9">
        <f t="shared" si="315"/>
        <v>0</v>
      </c>
      <c r="AF1227" s="9">
        <f t="shared" si="315"/>
        <v>0</v>
      </c>
      <c r="AG1227" s="9">
        <f t="shared" si="315"/>
        <v>0</v>
      </c>
      <c r="AH1227" s="9">
        <v>0</v>
      </c>
      <c r="AI1227" s="9">
        <v>0</v>
      </c>
      <c r="AJ1227" s="9">
        <f>SUM(AJ1228:AJ1231)</f>
        <v>613588</v>
      </c>
      <c r="AK1227" s="9">
        <f t="shared" si="315"/>
        <v>0</v>
      </c>
      <c r="AL1227" s="9">
        <f t="shared" si="315"/>
        <v>0</v>
      </c>
      <c r="AM1227" s="9">
        <f t="shared" si="315"/>
        <v>613588</v>
      </c>
      <c r="AN1227" s="9">
        <f t="shared" si="315"/>
        <v>0</v>
      </c>
      <c r="AO1227" s="9">
        <f t="shared" si="315"/>
        <v>0</v>
      </c>
      <c r="AP1227" s="9">
        <f t="shared" si="315"/>
        <v>0</v>
      </c>
      <c r="AQ1227" s="9">
        <f t="shared" si="315"/>
        <v>0</v>
      </c>
      <c r="AR1227" s="9">
        <f t="shared" si="315"/>
        <v>0</v>
      </c>
      <c r="AS1227" s="9">
        <f t="shared" si="315"/>
        <v>0</v>
      </c>
      <c r="AT1227" s="9">
        <f t="shared" si="315"/>
        <v>0</v>
      </c>
      <c r="AU1227" s="9">
        <v>613588</v>
      </c>
      <c r="AV1227" s="9">
        <v>0</v>
      </c>
      <c r="AW1227" s="9">
        <f t="shared" si="312"/>
        <v>613588</v>
      </c>
    </row>
    <row r="1228" spans="1:49" s="59" customFormat="1">
      <c r="A1228" s="76" t="s">
        <v>991</v>
      </c>
      <c r="B1228" s="77" t="s">
        <v>1029</v>
      </c>
      <c r="C1228" s="77" t="s">
        <v>1549</v>
      </c>
      <c r="D1228" s="452" t="s">
        <v>2915</v>
      </c>
      <c r="E1228" s="54" t="s">
        <v>649</v>
      </c>
      <c r="F1228" s="58" t="s">
        <v>2600</v>
      </c>
      <c r="G1228" s="468" t="s">
        <v>3088</v>
      </c>
      <c r="H1228" s="58" t="s">
        <v>2380</v>
      </c>
      <c r="I1228" s="56" t="s">
        <v>2585</v>
      </c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>
        <v>0</v>
      </c>
      <c r="V1228" s="15">
        <v>0</v>
      </c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>
        <v>0</v>
      </c>
      <c r="AI1228" s="15">
        <v>0</v>
      </c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9">
        <v>0</v>
      </c>
      <c r="AV1228" s="9">
        <v>0</v>
      </c>
      <c r="AW1228" s="9">
        <f t="shared" si="312"/>
        <v>0</v>
      </c>
    </row>
    <row r="1229" spans="1:49" s="59" customFormat="1" ht="25.5">
      <c r="A1229" s="76" t="s">
        <v>991</v>
      </c>
      <c r="B1229" s="77" t="s">
        <v>1029</v>
      </c>
      <c r="C1229" s="77" t="s">
        <v>1549</v>
      </c>
      <c r="D1229" s="452" t="s">
        <v>2915</v>
      </c>
      <c r="E1229" s="54" t="s">
        <v>649</v>
      </c>
      <c r="F1229" s="58" t="s">
        <v>3175</v>
      </c>
      <c r="G1229" s="468" t="s">
        <v>3088</v>
      </c>
      <c r="H1229" s="58"/>
      <c r="I1229" s="56" t="s">
        <v>3176</v>
      </c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>
        <v>0</v>
      </c>
      <c r="V1229" s="15">
        <v>0</v>
      </c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>
        <v>0</v>
      </c>
      <c r="AI1229" s="15">
        <v>0</v>
      </c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9">
        <v>0</v>
      </c>
      <c r="AV1229" s="9">
        <v>0</v>
      </c>
      <c r="AW1229" s="9">
        <f t="shared" si="312"/>
        <v>0</v>
      </c>
    </row>
    <row r="1230" spans="1:49" s="223" customFormat="1">
      <c r="A1230" s="221" t="s">
        <v>991</v>
      </c>
      <c r="B1230" s="222" t="s">
        <v>1029</v>
      </c>
      <c r="C1230" s="222" t="s">
        <v>1549</v>
      </c>
      <c r="D1230" s="452" t="s">
        <v>2915</v>
      </c>
      <c r="E1230" s="54" t="s">
        <v>649</v>
      </c>
      <c r="F1230" s="211" t="s">
        <v>665</v>
      </c>
      <c r="G1230" s="468" t="s">
        <v>3088</v>
      </c>
      <c r="H1230" s="58" t="s">
        <v>2380</v>
      </c>
      <c r="I1230" s="185" t="s">
        <v>2309</v>
      </c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>
        <v>0</v>
      </c>
      <c r="V1230" s="15">
        <v>0</v>
      </c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>
        <v>0</v>
      </c>
      <c r="AI1230" s="15">
        <v>0</v>
      </c>
      <c r="AJ1230" s="15">
        <v>613588</v>
      </c>
      <c r="AK1230" s="15"/>
      <c r="AL1230" s="15"/>
      <c r="AM1230" s="15">
        <v>613588</v>
      </c>
      <c r="AN1230" s="15"/>
      <c r="AO1230" s="15"/>
      <c r="AP1230" s="15"/>
      <c r="AQ1230" s="15"/>
      <c r="AR1230" s="15"/>
      <c r="AS1230" s="15"/>
      <c r="AT1230" s="15"/>
      <c r="AU1230" s="15">
        <v>613588</v>
      </c>
      <c r="AV1230" s="15">
        <v>0</v>
      </c>
      <c r="AW1230" s="15">
        <f t="shared" si="312"/>
        <v>613588</v>
      </c>
    </row>
    <row r="1231" spans="1:49" s="393" customFormat="1" ht="18" customHeight="1">
      <c r="A1231" s="397" t="s">
        <v>991</v>
      </c>
      <c r="B1231" s="398" t="s">
        <v>1029</v>
      </c>
      <c r="C1231" s="399" t="s">
        <v>1549</v>
      </c>
      <c r="D1231" s="470" t="s">
        <v>2915</v>
      </c>
      <c r="E1231" s="400" t="s">
        <v>649</v>
      </c>
      <c r="F1231" s="401" t="s">
        <v>666</v>
      </c>
      <c r="G1231" s="471" t="s">
        <v>3088</v>
      </c>
      <c r="H1231" s="402" t="s">
        <v>2380</v>
      </c>
      <c r="I1231" s="403" t="s">
        <v>3120</v>
      </c>
      <c r="J1231" s="391"/>
      <c r="K1231" s="391"/>
      <c r="L1231" s="391"/>
      <c r="M1231" s="391"/>
      <c r="N1231" s="391"/>
      <c r="O1231" s="391"/>
      <c r="P1231" s="391"/>
      <c r="Q1231" s="391"/>
      <c r="R1231" s="391"/>
      <c r="S1231" s="391"/>
      <c r="T1231" s="391"/>
      <c r="U1231" s="391">
        <v>0</v>
      </c>
      <c r="V1231" s="391">
        <v>0</v>
      </c>
      <c r="W1231" s="391"/>
      <c r="X1231" s="391"/>
      <c r="Y1231" s="391"/>
      <c r="Z1231" s="391"/>
      <c r="AA1231" s="391"/>
      <c r="AB1231" s="391"/>
      <c r="AC1231" s="391"/>
      <c r="AD1231" s="391"/>
      <c r="AE1231" s="391"/>
      <c r="AF1231" s="391"/>
      <c r="AG1231" s="391"/>
      <c r="AH1231" s="391">
        <v>0</v>
      </c>
      <c r="AI1231" s="391">
        <v>0</v>
      </c>
      <c r="AJ1231" s="391"/>
      <c r="AK1231" s="391"/>
      <c r="AL1231" s="391"/>
      <c r="AM1231" s="391"/>
      <c r="AN1231" s="391"/>
      <c r="AO1231" s="391"/>
      <c r="AP1231" s="391"/>
      <c r="AQ1231" s="391"/>
      <c r="AR1231" s="391"/>
      <c r="AS1231" s="391"/>
      <c r="AT1231" s="391"/>
      <c r="AU1231" s="391">
        <v>0</v>
      </c>
      <c r="AV1231" s="391">
        <v>0</v>
      </c>
      <c r="AW1231" s="391">
        <f t="shared" si="312"/>
        <v>0</v>
      </c>
    </row>
    <row r="1232" spans="1:49" s="52" customFormat="1">
      <c r="A1232" s="44" t="s">
        <v>991</v>
      </c>
      <c r="B1232" s="45" t="s">
        <v>1029</v>
      </c>
      <c r="C1232" s="45" t="s">
        <v>1549</v>
      </c>
      <c r="D1232" s="452" t="s">
        <v>2915</v>
      </c>
      <c r="E1232" s="54" t="s">
        <v>1694</v>
      </c>
      <c r="F1232" s="65" t="s">
        <v>2894</v>
      </c>
      <c r="G1232" s="65"/>
      <c r="H1232" s="65"/>
      <c r="I1232" s="1" t="s">
        <v>1695</v>
      </c>
      <c r="J1232" s="9">
        <f>SUM(J1233:J1236)</f>
        <v>0</v>
      </c>
      <c r="K1232" s="9">
        <f t="shared" ref="K1232:AT1232" si="316">SUM(K1233:K1236)</f>
        <v>0</v>
      </c>
      <c r="L1232" s="9">
        <f t="shared" si="316"/>
        <v>0</v>
      </c>
      <c r="M1232" s="9">
        <f t="shared" si="316"/>
        <v>0</v>
      </c>
      <c r="N1232" s="9">
        <f t="shared" si="316"/>
        <v>0</v>
      </c>
      <c r="O1232" s="9">
        <f t="shared" si="316"/>
        <v>0</v>
      </c>
      <c r="P1232" s="9">
        <f t="shared" si="316"/>
        <v>0</v>
      </c>
      <c r="Q1232" s="9">
        <f t="shared" si="316"/>
        <v>0</v>
      </c>
      <c r="R1232" s="9">
        <f t="shared" si="316"/>
        <v>0</v>
      </c>
      <c r="S1232" s="9">
        <f t="shared" si="316"/>
        <v>0</v>
      </c>
      <c r="T1232" s="9">
        <f t="shared" si="316"/>
        <v>0</v>
      </c>
      <c r="U1232" s="9">
        <v>0</v>
      </c>
      <c r="V1232" s="9">
        <v>0</v>
      </c>
      <c r="W1232" s="9">
        <f>SUM(W1233:W1236)</f>
        <v>0</v>
      </c>
      <c r="X1232" s="9">
        <f t="shared" si="316"/>
        <v>0</v>
      </c>
      <c r="Y1232" s="9">
        <f t="shared" si="316"/>
        <v>0</v>
      </c>
      <c r="Z1232" s="9">
        <f t="shared" si="316"/>
        <v>0</v>
      </c>
      <c r="AA1232" s="9">
        <f t="shared" si="316"/>
        <v>0</v>
      </c>
      <c r="AB1232" s="9">
        <f t="shared" si="316"/>
        <v>0</v>
      </c>
      <c r="AC1232" s="9">
        <f t="shared" si="316"/>
        <v>0</v>
      </c>
      <c r="AD1232" s="9">
        <f t="shared" si="316"/>
        <v>0</v>
      </c>
      <c r="AE1232" s="9">
        <f t="shared" si="316"/>
        <v>0</v>
      </c>
      <c r="AF1232" s="9">
        <f t="shared" si="316"/>
        <v>0</v>
      </c>
      <c r="AG1232" s="9">
        <f t="shared" si="316"/>
        <v>0</v>
      </c>
      <c r="AH1232" s="9">
        <v>0</v>
      </c>
      <c r="AI1232" s="9">
        <v>0</v>
      </c>
      <c r="AJ1232" s="9">
        <f>SUM(AJ1233:AJ1236)</f>
        <v>0</v>
      </c>
      <c r="AK1232" s="9">
        <f t="shared" si="316"/>
        <v>0</v>
      </c>
      <c r="AL1232" s="9">
        <f t="shared" si="316"/>
        <v>0</v>
      </c>
      <c r="AM1232" s="9">
        <f t="shared" si="316"/>
        <v>0</v>
      </c>
      <c r="AN1232" s="9">
        <f t="shared" si="316"/>
        <v>0</v>
      </c>
      <c r="AO1232" s="9">
        <f t="shared" si="316"/>
        <v>0</v>
      </c>
      <c r="AP1232" s="9">
        <f t="shared" si="316"/>
        <v>0</v>
      </c>
      <c r="AQ1232" s="9">
        <f t="shared" si="316"/>
        <v>0</v>
      </c>
      <c r="AR1232" s="9">
        <f t="shared" si="316"/>
        <v>0</v>
      </c>
      <c r="AS1232" s="9">
        <f t="shared" si="316"/>
        <v>0</v>
      </c>
      <c r="AT1232" s="9">
        <f t="shared" si="316"/>
        <v>0</v>
      </c>
      <c r="AU1232" s="9">
        <v>0</v>
      </c>
      <c r="AV1232" s="9">
        <v>0</v>
      </c>
      <c r="AW1232" s="9">
        <f t="shared" si="312"/>
        <v>0</v>
      </c>
    </row>
    <row r="1233" spans="1:49" s="376" customFormat="1">
      <c r="A1233" s="370" t="s">
        <v>991</v>
      </c>
      <c r="B1233" s="371" t="s">
        <v>1029</v>
      </c>
      <c r="C1233" s="371" t="s">
        <v>1549</v>
      </c>
      <c r="D1233" s="473" t="s">
        <v>2915</v>
      </c>
      <c r="E1233" s="372" t="s">
        <v>1694</v>
      </c>
      <c r="F1233" s="373" t="s">
        <v>667</v>
      </c>
      <c r="G1233" s="474" t="s">
        <v>3088</v>
      </c>
      <c r="H1233" s="373" t="s">
        <v>2380</v>
      </c>
      <c r="I1233" s="374" t="s">
        <v>3161</v>
      </c>
      <c r="J1233" s="375"/>
      <c r="K1233" s="375"/>
      <c r="L1233" s="375"/>
      <c r="M1233" s="375"/>
      <c r="N1233" s="375"/>
      <c r="O1233" s="375"/>
      <c r="P1233" s="375"/>
      <c r="Q1233" s="375"/>
      <c r="R1233" s="375"/>
      <c r="S1233" s="375"/>
      <c r="T1233" s="375"/>
      <c r="U1233" s="375">
        <v>0</v>
      </c>
      <c r="V1233" s="375">
        <v>0</v>
      </c>
      <c r="W1233" s="375"/>
      <c r="X1233" s="375"/>
      <c r="Y1233" s="375"/>
      <c r="Z1233" s="375"/>
      <c r="AA1233" s="375"/>
      <c r="AB1233" s="375"/>
      <c r="AC1233" s="375"/>
      <c r="AD1233" s="375"/>
      <c r="AE1233" s="375"/>
      <c r="AF1233" s="375"/>
      <c r="AG1233" s="375"/>
      <c r="AH1233" s="375">
        <v>0</v>
      </c>
      <c r="AI1233" s="375">
        <v>0</v>
      </c>
      <c r="AJ1233" s="375"/>
      <c r="AK1233" s="375"/>
      <c r="AL1233" s="375"/>
      <c r="AM1233" s="375"/>
      <c r="AN1233" s="375"/>
      <c r="AO1233" s="375"/>
      <c r="AP1233" s="375"/>
      <c r="AQ1233" s="375"/>
      <c r="AR1233" s="375"/>
      <c r="AS1233" s="375"/>
      <c r="AT1233" s="375"/>
      <c r="AU1233" s="375">
        <v>0</v>
      </c>
      <c r="AV1233" s="375">
        <v>0</v>
      </c>
      <c r="AW1233" s="375">
        <f t="shared" si="312"/>
        <v>0</v>
      </c>
    </row>
    <row r="1234" spans="1:49" s="223" customFormat="1" ht="24.75" customHeight="1">
      <c r="A1234" s="44" t="s">
        <v>991</v>
      </c>
      <c r="B1234" s="45" t="s">
        <v>1029</v>
      </c>
      <c r="C1234" s="45" t="s">
        <v>1549</v>
      </c>
      <c r="D1234" s="452" t="s">
        <v>2915</v>
      </c>
      <c r="E1234" s="54" t="s">
        <v>1694</v>
      </c>
      <c r="F1234" s="211" t="s">
        <v>668</v>
      </c>
      <c r="G1234" s="468" t="s">
        <v>3088</v>
      </c>
      <c r="H1234" s="58" t="s">
        <v>2380</v>
      </c>
      <c r="I1234" s="185" t="s">
        <v>3177</v>
      </c>
      <c r="J1234" s="209"/>
      <c r="K1234" s="209"/>
      <c r="L1234" s="209"/>
      <c r="M1234" s="209"/>
      <c r="N1234" s="209"/>
      <c r="O1234" s="209"/>
      <c r="P1234" s="209"/>
      <c r="Q1234" s="209"/>
      <c r="R1234" s="209"/>
      <c r="S1234" s="209"/>
      <c r="T1234" s="209"/>
      <c r="U1234" s="209">
        <v>0</v>
      </c>
      <c r="V1234" s="209">
        <v>0</v>
      </c>
      <c r="W1234" s="209"/>
      <c r="X1234" s="209"/>
      <c r="Y1234" s="209"/>
      <c r="Z1234" s="209"/>
      <c r="AA1234" s="209"/>
      <c r="AB1234" s="209"/>
      <c r="AC1234" s="209"/>
      <c r="AD1234" s="209"/>
      <c r="AE1234" s="209"/>
      <c r="AF1234" s="209"/>
      <c r="AG1234" s="209"/>
      <c r="AH1234" s="209">
        <v>0</v>
      </c>
      <c r="AI1234" s="209">
        <v>0</v>
      </c>
      <c r="AJ1234" s="209"/>
      <c r="AK1234" s="209"/>
      <c r="AL1234" s="209"/>
      <c r="AM1234" s="209"/>
      <c r="AN1234" s="209"/>
      <c r="AO1234" s="209"/>
      <c r="AP1234" s="209"/>
      <c r="AQ1234" s="209"/>
      <c r="AR1234" s="209"/>
      <c r="AS1234" s="209"/>
      <c r="AT1234" s="209"/>
      <c r="AU1234" s="209">
        <v>0</v>
      </c>
      <c r="AV1234" s="209">
        <v>0</v>
      </c>
      <c r="AW1234" s="209">
        <f t="shared" si="312"/>
        <v>0</v>
      </c>
    </row>
    <row r="1235" spans="1:49" s="223" customFormat="1">
      <c r="A1235" s="44" t="s">
        <v>991</v>
      </c>
      <c r="B1235" s="45" t="s">
        <v>1029</v>
      </c>
      <c r="C1235" s="45" t="s">
        <v>1549</v>
      </c>
      <c r="D1235" s="452" t="s">
        <v>2915</v>
      </c>
      <c r="E1235" s="54" t="s">
        <v>1694</v>
      </c>
      <c r="F1235" s="244" t="s">
        <v>2601</v>
      </c>
      <c r="G1235" s="468" t="s">
        <v>3088</v>
      </c>
      <c r="H1235" s="58" t="s">
        <v>2380</v>
      </c>
      <c r="I1235" s="39" t="s">
        <v>2560</v>
      </c>
      <c r="J1235" s="209"/>
      <c r="K1235" s="209"/>
      <c r="L1235" s="209"/>
      <c r="M1235" s="209"/>
      <c r="N1235" s="209"/>
      <c r="O1235" s="209"/>
      <c r="P1235" s="209"/>
      <c r="Q1235" s="209"/>
      <c r="R1235" s="209"/>
      <c r="S1235" s="209"/>
      <c r="T1235" s="209"/>
      <c r="U1235" s="209">
        <v>0</v>
      </c>
      <c r="V1235" s="209">
        <v>0</v>
      </c>
      <c r="W1235" s="209"/>
      <c r="X1235" s="209"/>
      <c r="Y1235" s="209"/>
      <c r="Z1235" s="209"/>
      <c r="AA1235" s="209"/>
      <c r="AB1235" s="209"/>
      <c r="AC1235" s="209"/>
      <c r="AD1235" s="209"/>
      <c r="AE1235" s="209"/>
      <c r="AF1235" s="209"/>
      <c r="AG1235" s="209"/>
      <c r="AH1235" s="209">
        <v>0</v>
      </c>
      <c r="AI1235" s="209">
        <v>0</v>
      </c>
      <c r="AJ1235" s="209"/>
      <c r="AK1235" s="209"/>
      <c r="AL1235" s="209"/>
      <c r="AM1235" s="209"/>
      <c r="AN1235" s="209"/>
      <c r="AO1235" s="209"/>
      <c r="AP1235" s="209"/>
      <c r="AQ1235" s="209"/>
      <c r="AR1235" s="209"/>
      <c r="AS1235" s="209"/>
      <c r="AT1235" s="209"/>
      <c r="AU1235" s="209">
        <v>0</v>
      </c>
      <c r="AV1235" s="209">
        <v>0</v>
      </c>
      <c r="AW1235" s="209">
        <f t="shared" si="312"/>
        <v>0</v>
      </c>
    </row>
    <row r="1236" spans="1:49" s="52" customFormat="1">
      <c r="A1236" s="44" t="s">
        <v>991</v>
      </c>
      <c r="B1236" s="45" t="s">
        <v>1029</v>
      </c>
      <c r="C1236" s="45" t="s">
        <v>1549</v>
      </c>
      <c r="D1236" s="452" t="s">
        <v>2915</v>
      </c>
      <c r="E1236" s="54" t="s">
        <v>1694</v>
      </c>
      <c r="F1236" s="51" t="s">
        <v>685</v>
      </c>
      <c r="G1236" s="468" t="s">
        <v>3088</v>
      </c>
      <c r="H1236" s="58" t="s">
        <v>2380</v>
      </c>
      <c r="I1236" s="201" t="s">
        <v>2157</v>
      </c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>
        <v>0</v>
      </c>
      <c r="V1236" s="15">
        <v>0</v>
      </c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>
        <v>0</v>
      </c>
      <c r="AI1236" s="15">
        <v>0</v>
      </c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>
        <v>0</v>
      </c>
      <c r="AV1236" s="15">
        <v>0</v>
      </c>
      <c r="AW1236" s="15">
        <f t="shared" si="312"/>
        <v>0</v>
      </c>
    </row>
    <row r="1237" spans="1:49">
      <c r="A1237" s="68" t="s">
        <v>2050</v>
      </c>
      <c r="B1237" s="69" t="s">
        <v>1029</v>
      </c>
      <c r="C1237" s="69"/>
      <c r="D1237" s="455"/>
      <c r="E1237" s="531"/>
      <c r="F1237" s="50"/>
      <c r="G1237" s="50"/>
      <c r="H1237" s="50"/>
      <c r="I1237" s="49" t="s">
        <v>1157</v>
      </c>
      <c r="J1237" s="6">
        <f>SUM(J1238)</f>
        <v>0</v>
      </c>
      <c r="K1237" s="6">
        <f t="shared" ref="K1237:AT1237" si="317">SUM(K1238)</f>
        <v>0</v>
      </c>
      <c r="L1237" s="6">
        <f t="shared" si="317"/>
        <v>0</v>
      </c>
      <c r="M1237" s="6">
        <f t="shared" si="317"/>
        <v>0</v>
      </c>
      <c r="N1237" s="6">
        <f t="shared" si="317"/>
        <v>0</v>
      </c>
      <c r="O1237" s="6">
        <f t="shared" si="317"/>
        <v>0</v>
      </c>
      <c r="P1237" s="6">
        <f t="shared" si="317"/>
        <v>0</v>
      </c>
      <c r="Q1237" s="6">
        <f t="shared" si="317"/>
        <v>0</v>
      </c>
      <c r="R1237" s="6">
        <f t="shared" si="317"/>
        <v>0</v>
      </c>
      <c r="S1237" s="6">
        <f t="shared" si="317"/>
        <v>0</v>
      </c>
      <c r="T1237" s="6">
        <f t="shared" si="317"/>
        <v>0</v>
      </c>
      <c r="U1237" s="6">
        <v>0</v>
      </c>
      <c r="V1237" s="6">
        <v>0</v>
      </c>
      <c r="W1237" s="6">
        <f>SUM(W1238)</f>
        <v>0</v>
      </c>
      <c r="X1237" s="6">
        <f t="shared" si="317"/>
        <v>0</v>
      </c>
      <c r="Y1237" s="6">
        <f t="shared" si="317"/>
        <v>0</v>
      </c>
      <c r="Z1237" s="6">
        <f t="shared" si="317"/>
        <v>0</v>
      </c>
      <c r="AA1237" s="6">
        <f t="shared" si="317"/>
        <v>0</v>
      </c>
      <c r="AB1237" s="6">
        <f t="shared" si="317"/>
        <v>0</v>
      </c>
      <c r="AC1237" s="6">
        <f t="shared" si="317"/>
        <v>0</v>
      </c>
      <c r="AD1237" s="6">
        <f t="shared" si="317"/>
        <v>0</v>
      </c>
      <c r="AE1237" s="6">
        <f t="shared" si="317"/>
        <v>0</v>
      </c>
      <c r="AF1237" s="6">
        <f t="shared" si="317"/>
        <v>0</v>
      </c>
      <c r="AG1237" s="6">
        <f t="shared" si="317"/>
        <v>0</v>
      </c>
      <c r="AH1237" s="6">
        <v>0</v>
      </c>
      <c r="AI1237" s="6">
        <v>0</v>
      </c>
      <c r="AJ1237" s="6">
        <f>SUM(AJ1238)</f>
        <v>0</v>
      </c>
      <c r="AK1237" s="6">
        <f t="shared" si="317"/>
        <v>0</v>
      </c>
      <c r="AL1237" s="6">
        <f t="shared" si="317"/>
        <v>0</v>
      </c>
      <c r="AM1237" s="6">
        <f t="shared" si="317"/>
        <v>0</v>
      </c>
      <c r="AN1237" s="6">
        <f t="shared" si="317"/>
        <v>0</v>
      </c>
      <c r="AO1237" s="6">
        <f t="shared" si="317"/>
        <v>0</v>
      </c>
      <c r="AP1237" s="6">
        <f t="shared" si="317"/>
        <v>0</v>
      </c>
      <c r="AQ1237" s="6">
        <f t="shared" si="317"/>
        <v>0</v>
      </c>
      <c r="AR1237" s="6">
        <f t="shared" si="317"/>
        <v>0</v>
      </c>
      <c r="AS1237" s="6">
        <f t="shared" si="317"/>
        <v>0</v>
      </c>
      <c r="AT1237" s="6">
        <f t="shared" si="317"/>
        <v>0</v>
      </c>
      <c r="AU1237" s="6">
        <v>0</v>
      </c>
      <c r="AV1237" s="6">
        <v>0</v>
      </c>
      <c r="AW1237" s="6">
        <f t="shared" si="312"/>
        <v>0</v>
      </c>
    </row>
    <row r="1238" spans="1:49">
      <c r="A1238" s="44" t="s">
        <v>991</v>
      </c>
      <c r="B1238" s="45" t="s">
        <v>1029</v>
      </c>
      <c r="C1238" s="45" t="s">
        <v>1549</v>
      </c>
      <c r="D1238" s="452" t="s">
        <v>2915</v>
      </c>
      <c r="E1238" s="213" t="s">
        <v>1402</v>
      </c>
      <c r="F1238" s="65"/>
      <c r="G1238" s="65"/>
      <c r="H1238" s="65"/>
      <c r="I1238" s="1" t="s">
        <v>1158</v>
      </c>
      <c r="J1238" s="9">
        <f>SUM(J1239,J1242,J1244)</f>
        <v>0</v>
      </c>
      <c r="K1238" s="9">
        <f t="shared" ref="K1238:AT1238" si="318">SUM(K1239,K1242,K1244)</f>
        <v>0</v>
      </c>
      <c r="L1238" s="9">
        <f t="shared" si="318"/>
        <v>0</v>
      </c>
      <c r="M1238" s="9">
        <f t="shared" si="318"/>
        <v>0</v>
      </c>
      <c r="N1238" s="9">
        <f t="shared" si="318"/>
        <v>0</v>
      </c>
      <c r="O1238" s="9">
        <f t="shared" si="318"/>
        <v>0</v>
      </c>
      <c r="P1238" s="9">
        <f t="shared" si="318"/>
        <v>0</v>
      </c>
      <c r="Q1238" s="9">
        <f t="shared" si="318"/>
        <v>0</v>
      </c>
      <c r="R1238" s="9">
        <f t="shared" si="318"/>
        <v>0</v>
      </c>
      <c r="S1238" s="9">
        <f t="shared" si="318"/>
        <v>0</v>
      </c>
      <c r="T1238" s="9">
        <f t="shared" si="318"/>
        <v>0</v>
      </c>
      <c r="U1238" s="9">
        <v>0</v>
      </c>
      <c r="V1238" s="9">
        <v>0</v>
      </c>
      <c r="W1238" s="9">
        <f>SUM(W1239,W1242,W1244)</f>
        <v>0</v>
      </c>
      <c r="X1238" s="9">
        <f t="shared" si="318"/>
        <v>0</v>
      </c>
      <c r="Y1238" s="9">
        <f t="shared" si="318"/>
        <v>0</v>
      </c>
      <c r="Z1238" s="9">
        <f t="shared" si="318"/>
        <v>0</v>
      </c>
      <c r="AA1238" s="9">
        <f t="shared" si="318"/>
        <v>0</v>
      </c>
      <c r="AB1238" s="9">
        <f t="shared" si="318"/>
        <v>0</v>
      </c>
      <c r="AC1238" s="9">
        <f t="shared" si="318"/>
        <v>0</v>
      </c>
      <c r="AD1238" s="9">
        <f t="shared" si="318"/>
        <v>0</v>
      </c>
      <c r="AE1238" s="9">
        <f t="shared" si="318"/>
        <v>0</v>
      </c>
      <c r="AF1238" s="9">
        <f t="shared" si="318"/>
        <v>0</v>
      </c>
      <c r="AG1238" s="9">
        <f t="shared" si="318"/>
        <v>0</v>
      </c>
      <c r="AH1238" s="9">
        <v>0</v>
      </c>
      <c r="AI1238" s="9">
        <v>0</v>
      </c>
      <c r="AJ1238" s="9">
        <f>SUM(AJ1239,AJ1242,AJ1244)</f>
        <v>0</v>
      </c>
      <c r="AK1238" s="9">
        <f t="shared" si="318"/>
        <v>0</v>
      </c>
      <c r="AL1238" s="9">
        <f t="shared" si="318"/>
        <v>0</v>
      </c>
      <c r="AM1238" s="9">
        <f t="shared" si="318"/>
        <v>0</v>
      </c>
      <c r="AN1238" s="9">
        <f t="shared" si="318"/>
        <v>0</v>
      </c>
      <c r="AO1238" s="9">
        <f t="shared" si="318"/>
        <v>0</v>
      </c>
      <c r="AP1238" s="9">
        <f t="shared" si="318"/>
        <v>0</v>
      </c>
      <c r="AQ1238" s="9">
        <f t="shared" si="318"/>
        <v>0</v>
      </c>
      <c r="AR1238" s="9">
        <f t="shared" si="318"/>
        <v>0</v>
      </c>
      <c r="AS1238" s="9">
        <f t="shared" si="318"/>
        <v>0</v>
      </c>
      <c r="AT1238" s="9">
        <f t="shared" si="318"/>
        <v>0</v>
      </c>
      <c r="AU1238" s="9">
        <v>0</v>
      </c>
      <c r="AV1238" s="9">
        <v>0</v>
      </c>
      <c r="AW1238" s="9">
        <f t="shared" si="312"/>
        <v>0</v>
      </c>
    </row>
    <row r="1239" spans="1:49">
      <c r="A1239" s="44" t="s">
        <v>991</v>
      </c>
      <c r="B1239" s="45" t="s">
        <v>1029</v>
      </c>
      <c r="C1239" s="45" t="s">
        <v>1549</v>
      </c>
      <c r="D1239" s="452" t="s">
        <v>2915</v>
      </c>
      <c r="E1239" s="54" t="s">
        <v>1409</v>
      </c>
      <c r="F1239" s="65" t="s">
        <v>2894</v>
      </c>
      <c r="G1239" s="65"/>
      <c r="H1239" s="65"/>
      <c r="I1239" s="352" t="s">
        <v>1518</v>
      </c>
      <c r="J1239" s="19">
        <f>SUM(J1240:J1241)</f>
        <v>0</v>
      </c>
      <c r="K1239" s="19">
        <f t="shared" ref="K1239:AT1239" si="319">SUM(K1240:K1241)</f>
        <v>0</v>
      </c>
      <c r="L1239" s="19">
        <f t="shared" si="319"/>
        <v>0</v>
      </c>
      <c r="M1239" s="19">
        <f t="shared" si="319"/>
        <v>0</v>
      </c>
      <c r="N1239" s="19">
        <f t="shared" si="319"/>
        <v>0</v>
      </c>
      <c r="O1239" s="19">
        <f t="shared" si="319"/>
        <v>0</v>
      </c>
      <c r="P1239" s="19">
        <f t="shared" si="319"/>
        <v>0</v>
      </c>
      <c r="Q1239" s="19">
        <f t="shared" si="319"/>
        <v>0</v>
      </c>
      <c r="R1239" s="19">
        <f t="shared" si="319"/>
        <v>0</v>
      </c>
      <c r="S1239" s="19">
        <f t="shared" si="319"/>
        <v>0</v>
      </c>
      <c r="T1239" s="19">
        <f t="shared" si="319"/>
        <v>0</v>
      </c>
      <c r="U1239" s="19">
        <v>0</v>
      </c>
      <c r="V1239" s="19">
        <v>0</v>
      </c>
      <c r="W1239" s="19">
        <f>SUM(W1240:W1241)</f>
        <v>0</v>
      </c>
      <c r="X1239" s="19">
        <f t="shared" si="319"/>
        <v>0</v>
      </c>
      <c r="Y1239" s="19">
        <f t="shared" si="319"/>
        <v>0</v>
      </c>
      <c r="Z1239" s="19">
        <f t="shared" si="319"/>
        <v>0</v>
      </c>
      <c r="AA1239" s="19">
        <f t="shared" si="319"/>
        <v>0</v>
      </c>
      <c r="AB1239" s="19">
        <f t="shared" si="319"/>
        <v>0</v>
      </c>
      <c r="AC1239" s="19">
        <f t="shared" si="319"/>
        <v>0</v>
      </c>
      <c r="AD1239" s="19">
        <f t="shared" si="319"/>
        <v>0</v>
      </c>
      <c r="AE1239" s="19">
        <f t="shared" si="319"/>
        <v>0</v>
      </c>
      <c r="AF1239" s="19">
        <f t="shared" si="319"/>
        <v>0</v>
      </c>
      <c r="AG1239" s="19">
        <f t="shared" si="319"/>
        <v>0</v>
      </c>
      <c r="AH1239" s="19">
        <v>0</v>
      </c>
      <c r="AI1239" s="19">
        <v>0</v>
      </c>
      <c r="AJ1239" s="19">
        <f>SUM(AJ1240:AJ1241)</f>
        <v>0</v>
      </c>
      <c r="AK1239" s="19">
        <f t="shared" si="319"/>
        <v>0</v>
      </c>
      <c r="AL1239" s="19">
        <f t="shared" si="319"/>
        <v>0</v>
      </c>
      <c r="AM1239" s="19">
        <f t="shared" si="319"/>
        <v>0</v>
      </c>
      <c r="AN1239" s="19">
        <f t="shared" si="319"/>
        <v>0</v>
      </c>
      <c r="AO1239" s="19">
        <f t="shared" si="319"/>
        <v>0</v>
      </c>
      <c r="AP1239" s="19">
        <f t="shared" si="319"/>
        <v>0</v>
      </c>
      <c r="AQ1239" s="19">
        <f t="shared" si="319"/>
        <v>0</v>
      </c>
      <c r="AR1239" s="19">
        <f t="shared" si="319"/>
        <v>0</v>
      </c>
      <c r="AS1239" s="19">
        <f t="shared" si="319"/>
        <v>0</v>
      </c>
      <c r="AT1239" s="19">
        <f t="shared" si="319"/>
        <v>0</v>
      </c>
      <c r="AU1239" s="19">
        <v>0</v>
      </c>
      <c r="AV1239" s="19">
        <v>0</v>
      </c>
      <c r="AW1239" s="19">
        <f t="shared" si="312"/>
        <v>0</v>
      </c>
    </row>
    <row r="1240" spans="1:49">
      <c r="A1240" s="44" t="s">
        <v>991</v>
      </c>
      <c r="B1240" s="45" t="s">
        <v>1029</v>
      </c>
      <c r="C1240" s="45" t="s">
        <v>1549</v>
      </c>
      <c r="D1240" s="452" t="s">
        <v>2915</v>
      </c>
      <c r="E1240" s="54" t="s">
        <v>1409</v>
      </c>
      <c r="F1240" s="295" t="s">
        <v>2602</v>
      </c>
      <c r="G1240" s="468" t="s">
        <v>3086</v>
      </c>
      <c r="H1240" s="295" t="s">
        <v>2430</v>
      </c>
      <c r="I1240" s="296" t="s">
        <v>1518</v>
      </c>
      <c r="J1240" s="297"/>
      <c r="K1240" s="297"/>
      <c r="L1240" s="297"/>
      <c r="M1240" s="297"/>
      <c r="N1240" s="297"/>
      <c r="O1240" s="297"/>
      <c r="P1240" s="297"/>
      <c r="Q1240" s="297"/>
      <c r="R1240" s="297"/>
      <c r="S1240" s="297"/>
      <c r="T1240" s="297"/>
      <c r="U1240" s="297">
        <v>0</v>
      </c>
      <c r="V1240" s="297">
        <v>0</v>
      </c>
      <c r="W1240" s="297"/>
      <c r="X1240" s="297"/>
      <c r="Y1240" s="297"/>
      <c r="Z1240" s="297"/>
      <c r="AA1240" s="297"/>
      <c r="AB1240" s="297"/>
      <c r="AC1240" s="297"/>
      <c r="AD1240" s="297"/>
      <c r="AE1240" s="297"/>
      <c r="AF1240" s="297"/>
      <c r="AG1240" s="297"/>
      <c r="AH1240" s="297">
        <v>0</v>
      </c>
      <c r="AI1240" s="297">
        <v>0</v>
      </c>
      <c r="AJ1240" s="297"/>
      <c r="AK1240" s="297"/>
      <c r="AL1240" s="297"/>
      <c r="AM1240" s="297"/>
      <c r="AN1240" s="297"/>
      <c r="AO1240" s="297"/>
      <c r="AP1240" s="297"/>
      <c r="AQ1240" s="297"/>
      <c r="AR1240" s="297"/>
      <c r="AS1240" s="297"/>
      <c r="AT1240" s="297"/>
      <c r="AU1240" s="297">
        <v>0</v>
      </c>
      <c r="AV1240" s="297">
        <v>0</v>
      </c>
      <c r="AW1240" s="297">
        <f t="shared" si="312"/>
        <v>0</v>
      </c>
    </row>
    <row r="1241" spans="1:49" s="406" customFormat="1">
      <c r="A1241" s="386" t="s">
        <v>991</v>
      </c>
      <c r="B1241" s="387" t="s">
        <v>1029</v>
      </c>
      <c r="C1241" s="387" t="s">
        <v>1549</v>
      </c>
      <c r="D1241" s="470" t="s">
        <v>2915</v>
      </c>
      <c r="E1241" s="400" t="s">
        <v>1409</v>
      </c>
      <c r="F1241" s="402" t="s">
        <v>2175</v>
      </c>
      <c r="G1241" s="471" t="s">
        <v>3088</v>
      </c>
      <c r="H1241" s="402" t="s">
        <v>2380</v>
      </c>
      <c r="I1241" s="404" t="s">
        <v>3121</v>
      </c>
      <c r="J1241" s="405"/>
      <c r="K1241" s="405"/>
      <c r="L1241" s="405"/>
      <c r="M1241" s="405"/>
      <c r="N1241" s="405"/>
      <c r="O1241" s="405"/>
      <c r="P1241" s="405"/>
      <c r="Q1241" s="405"/>
      <c r="R1241" s="405"/>
      <c r="S1241" s="405"/>
      <c r="T1241" s="405"/>
      <c r="U1241" s="405">
        <v>0</v>
      </c>
      <c r="V1241" s="405">
        <v>0</v>
      </c>
      <c r="W1241" s="405"/>
      <c r="X1241" s="405"/>
      <c r="Y1241" s="405"/>
      <c r="Z1241" s="405"/>
      <c r="AA1241" s="405"/>
      <c r="AB1241" s="405"/>
      <c r="AC1241" s="405"/>
      <c r="AD1241" s="405"/>
      <c r="AE1241" s="405"/>
      <c r="AF1241" s="405"/>
      <c r="AG1241" s="405"/>
      <c r="AH1241" s="405">
        <v>0</v>
      </c>
      <c r="AI1241" s="405">
        <v>0</v>
      </c>
      <c r="AJ1241" s="405"/>
      <c r="AK1241" s="405"/>
      <c r="AL1241" s="405"/>
      <c r="AM1241" s="405"/>
      <c r="AN1241" s="405"/>
      <c r="AO1241" s="405"/>
      <c r="AP1241" s="405"/>
      <c r="AQ1241" s="405"/>
      <c r="AR1241" s="405"/>
      <c r="AS1241" s="405"/>
      <c r="AT1241" s="405"/>
      <c r="AU1241" s="405">
        <v>0</v>
      </c>
      <c r="AV1241" s="405">
        <v>0</v>
      </c>
      <c r="AW1241" s="405">
        <f t="shared" si="312"/>
        <v>0</v>
      </c>
    </row>
    <row r="1242" spans="1:49">
      <c r="A1242" s="44" t="s">
        <v>991</v>
      </c>
      <c r="B1242" s="45" t="s">
        <v>1029</v>
      </c>
      <c r="C1242" s="45" t="s">
        <v>1549</v>
      </c>
      <c r="D1242" s="452" t="s">
        <v>2915</v>
      </c>
      <c r="E1242" s="54" t="s">
        <v>784</v>
      </c>
      <c r="F1242" s="51" t="s">
        <v>2894</v>
      </c>
      <c r="G1242" s="51"/>
      <c r="H1242" s="51"/>
      <c r="I1242" s="104" t="s">
        <v>1308</v>
      </c>
      <c r="J1242" s="11">
        <f>SUM(J1243:J1243)</f>
        <v>0</v>
      </c>
      <c r="K1242" s="11">
        <f t="shared" ref="K1242:AT1242" si="320">SUM(K1243:K1243)</f>
        <v>0</v>
      </c>
      <c r="L1242" s="11">
        <f t="shared" si="320"/>
        <v>0</v>
      </c>
      <c r="M1242" s="11">
        <f t="shared" si="320"/>
        <v>0</v>
      </c>
      <c r="N1242" s="11">
        <f t="shared" si="320"/>
        <v>0</v>
      </c>
      <c r="O1242" s="11">
        <f t="shared" si="320"/>
        <v>0</v>
      </c>
      <c r="P1242" s="11">
        <f t="shared" si="320"/>
        <v>0</v>
      </c>
      <c r="Q1242" s="11">
        <f t="shared" si="320"/>
        <v>0</v>
      </c>
      <c r="R1242" s="11">
        <f t="shared" si="320"/>
        <v>0</v>
      </c>
      <c r="S1242" s="11">
        <f t="shared" si="320"/>
        <v>0</v>
      </c>
      <c r="T1242" s="11">
        <f t="shared" si="320"/>
        <v>0</v>
      </c>
      <c r="U1242" s="11">
        <v>0</v>
      </c>
      <c r="V1242" s="11">
        <v>0</v>
      </c>
      <c r="W1242" s="11">
        <f>SUM(W1243:W1243)</f>
        <v>0</v>
      </c>
      <c r="X1242" s="11">
        <f t="shared" si="320"/>
        <v>0</v>
      </c>
      <c r="Y1242" s="11">
        <f t="shared" si="320"/>
        <v>0</v>
      </c>
      <c r="Z1242" s="11">
        <f t="shared" si="320"/>
        <v>0</v>
      </c>
      <c r="AA1242" s="11">
        <f t="shared" si="320"/>
        <v>0</v>
      </c>
      <c r="AB1242" s="11">
        <f t="shared" si="320"/>
        <v>0</v>
      </c>
      <c r="AC1242" s="11">
        <f t="shared" si="320"/>
        <v>0</v>
      </c>
      <c r="AD1242" s="11">
        <f t="shared" si="320"/>
        <v>0</v>
      </c>
      <c r="AE1242" s="11">
        <f t="shared" si="320"/>
        <v>0</v>
      </c>
      <c r="AF1242" s="11">
        <f t="shared" si="320"/>
        <v>0</v>
      </c>
      <c r="AG1242" s="11">
        <f t="shared" si="320"/>
        <v>0</v>
      </c>
      <c r="AH1242" s="11">
        <v>0</v>
      </c>
      <c r="AI1242" s="11">
        <v>0</v>
      </c>
      <c r="AJ1242" s="11">
        <f>SUM(AJ1243:AJ1243)</f>
        <v>0</v>
      </c>
      <c r="AK1242" s="11">
        <f t="shared" si="320"/>
        <v>0</v>
      </c>
      <c r="AL1242" s="11">
        <f t="shared" si="320"/>
        <v>0</v>
      </c>
      <c r="AM1242" s="11">
        <f t="shared" si="320"/>
        <v>0</v>
      </c>
      <c r="AN1242" s="11">
        <f t="shared" si="320"/>
        <v>0</v>
      </c>
      <c r="AO1242" s="11">
        <f t="shared" si="320"/>
        <v>0</v>
      </c>
      <c r="AP1242" s="11">
        <f t="shared" si="320"/>
        <v>0</v>
      </c>
      <c r="AQ1242" s="11">
        <f t="shared" si="320"/>
        <v>0</v>
      </c>
      <c r="AR1242" s="11">
        <f t="shared" si="320"/>
        <v>0</v>
      </c>
      <c r="AS1242" s="11">
        <f t="shared" si="320"/>
        <v>0</v>
      </c>
      <c r="AT1242" s="11">
        <f t="shared" si="320"/>
        <v>0</v>
      </c>
      <c r="AU1242" s="11">
        <v>0</v>
      </c>
      <c r="AV1242" s="11">
        <v>0</v>
      </c>
      <c r="AW1242" s="11">
        <f t="shared" si="312"/>
        <v>0</v>
      </c>
    </row>
    <row r="1243" spans="1:49" s="393" customFormat="1" ht="25.5">
      <c r="A1243" s="386" t="s">
        <v>991</v>
      </c>
      <c r="B1243" s="387" t="s">
        <v>1029</v>
      </c>
      <c r="C1243" s="387" t="s">
        <v>1549</v>
      </c>
      <c r="D1243" s="470" t="s">
        <v>2915</v>
      </c>
      <c r="E1243" s="400" t="s">
        <v>784</v>
      </c>
      <c r="F1243" s="401" t="s">
        <v>2176</v>
      </c>
      <c r="G1243" s="471" t="s">
        <v>3088</v>
      </c>
      <c r="H1243" s="401" t="s">
        <v>2380</v>
      </c>
      <c r="I1243" s="403" t="s">
        <v>3122</v>
      </c>
      <c r="J1243" s="391"/>
      <c r="K1243" s="391"/>
      <c r="L1243" s="391"/>
      <c r="M1243" s="391"/>
      <c r="N1243" s="391"/>
      <c r="O1243" s="391"/>
      <c r="P1243" s="391"/>
      <c r="Q1243" s="391"/>
      <c r="R1243" s="391"/>
      <c r="S1243" s="391"/>
      <c r="T1243" s="391"/>
      <c r="U1243" s="391">
        <v>0</v>
      </c>
      <c r="V1243" s="391">
        <v>0</v>
      </c>
      <c r="W1243" s="391"/>
      <c r="X1243" s="391"/>
      <c r="Y1243" s="391"/>
      <c r="Z1243" s="391"/>
      <c r="AA1243" s="391"/>
      <c r="AB1243" s="391"/>
      <c r="AC1243" s="391"/>
      <c r="AD1243" s="391"/>
      <c r="AE1243" s="391"/>
      <c r="AF1243" s="391"/>
      <c r="AG1243" s="391"/>
      <c r="AH1243" s="391">
        <v>0</v>
      </c>
      <c r="AI1243" s="391">
        <v>0</v>
      </c>
      <c r="AJ1243" s="391"/>
      <c r="AK1243" s="391"/>
      <c r="AL1243" s="391"/>
      <c r="AM1243" s="391"/>
      <c r="AN1243" s="391"/>
      <c r="AO1243" s="391"/>
      <c r="AP1243" s="391"/>
      <c r="AQ1243" s="391"/>
      <c r="AR1243" s="391"/>
      <c r="AS1243" s="391"/>
      <c r="AT1243" s="391"/>
      <c r="AU1243" s="391">
        <v>0</v>
      </c>
      <c r="AV1243" s="391">
        <v>0</v>
      </c>
      <c r="AW1243" s="391">
        <f t="shared" si="312"/>
        <v>0</v>
      </c>
    </row>
    <row r="1244" spans="1:49">
      <c r="A1244" s="44" t="s">
        <v>991</v>
      </c>
      <c r="B1244" s="45" t="s">
        <v>1029</v>
      </c>
      <c r="C1244" s="45" t="s">
        <v>1549</v>
      </c>
      <c r="D1244" s="452" t="s">
        <v>2915</v>
      </c>
      <c r="E1244" s="54" t="s">
        <v>1367</v>
      </c>
      <c r="F1244" s="51" t="s">
        <v>2894</v>
      </c>
      <c r="G1244" s="51"/>
      <c r="H1244" s="51"/>
      <c r="I1244" s="104" t="s">
        <v>1400</v>
      </c>
      <c r="J1244" s="11">
        <f>SUM(J1245)</f>
        <v>0</v>
      </c>
      <c r="K1244" s="11">
        <f t="shared" ref="K1244:AT1244" si="321">SUM(K1245)</f>
        <v>0</v>
      </c>
      <c r="L1244" s="11">
        <f t="shared" si="321"/>
        <v>0</v>
      </c>
      <c r="M1244" s="11">
        <f t="shared" si="321"/>
        <v>0</v>
      </c>
      <c r="N1244" s="11">
        <f t="shared" si="321"/>
        <v>0</v>
      </c>
      <c r="O1244" s="11">
        <f t="shared" si="321"/>
        <v>0</v>
      </c>
      <c r="P1244" s="11">
        <f t="shared" si="321"/>
        <v>0</v>
      </c>
      <c r="Q1244" s="11">
        <f t="shared" si="321"/>
        <v>0</v>
      </c>
      <c r="R1244" s="11">
        <f t="shared" si="321"/>
        <v>0</v>
      </c>
      <c r="S1244" s="11">
        <f t="shared" si="321"/>
        <v>0</v>
      </c>
      <c r="T1244" s="11">
        <f t="shared" si="321"/>
        <v>0</v>
      </c>
      <c r="U1244" s="11">
        <v>0</v>
      </c>
      <c r="V1244" s="11">
        <v>0</v>
      </c>
      <c r="W1244" s="11">
        <f>SUM(W1245)</f>
        <v>0</v>
      </c>
      <c r="X1244" s="11">
        <f t="shared" si="321"/>
        <v>0</v>
      </c>
      <c r="Y1244" s="11">
        <f t="shared" si="321"/>
        <v>0</v>
      </c>
      <c r="Z1244" s="11">
        <f t="shared" si="321"/>
        <v>0</v>
      </c>
      <c r="AA1244" s="11">
        <f t="shared" si="321"/>
        <v>0</v>
      </c>
      <c r="AB1244" s="11">
        <f t="shared" si="321"/>
        <v>0</v>
      </c>
      <c r="AC1244" s="11">
        <f t="shared" si="321"/>
        <v>0</v>
      </c>
      <c r="AD1244" s="11">
        <f t="shared" si="321"/>
        <v>0</v>
      </c>
      <c r="AE1244" s="11">
        <f t="shared" si="321"/>
        <v>0</v>
      </c>
      <c r="AF1244" s="11">
        <f t="shared" si="321"/>
        <v>0</v>
      </c>
      <c r="AG1244" s="11">
        <f t="shared" si="321"/>
        <v>0</v>
      </c>
      <c r="AH1244" s="11">
        <v>0</v>
      </c>
      <c r="AI1244" s="11">
        <v>0</v>
      </c>
      <c r="AJ1244" s="11">
        <f>SUM(AJ1245)</f>
        <v>0</v>
      </c>
      <c r="AK1244" s="11">
        <f t="shared" si="321"/>
        <v>0</v>
      </c>
      <c r="AL1244" s="11">
        <f t="shared" si="321"/>
        <v>0</v>
      </c>
      <c r="AM1244" s="11">
        <f t="shared" si="321"/>
        <v>0</v>
      </c>
      <c r="AN1244" s="11">
        <f t="shared" si="321"/>
        <v>0</v>
      </c>
      <c r="AO1244" s="11">
        <f t="shared" si="321"/>
        <v>0</v>
      </c>
      <c r="AP1244" s="11">
        <f t="shared" si="321"/>
        <v>0</v>
      </c>
      <c r="AQ1244" s="11">
        <f t="shared" si="321"/>
        <v>0</v>
      </c>
      <c r="AR1244" s="11">
        <f t="shared" si="321"/>
        <v>0</v>
      </c>
      <c r="AS1244" s="11">
        <f t="shared" si="321"/>
        <v>0</v>
      </c>
      <c r="AT1244" s="11">
        <f t="shared" si="321"/>
        <v>0</v>
      </c>
      <c r="AU1244" s="11">
        <v>0</v>
      </c>
      <c r="AV1244" s="11">
        <v>0</v>
      </c>
      <c r="AW1244" s="11">
        <f t="shared" si="312"/>
        <v>0</v>
      </c>
    </row>
    <row r="1245" spans="1:49" s="406" customFormat="1" ht="25.5">
      <c r="A1245" s="386" t="s">
        <v>991</v>
      </c>
      <c r="B1245" s="387" t="s">
        <v>1029</v>
      </c>
      <c r="C1245" s="387" t="s">
        <v>1549</v>
      </c>
      <c r="D1245" s="470" t="s">
        <v>2915</v>
      </c>
      <c r="E1245" s="400" t="s">
        <v>1367</v>
      </c>
      <c r="F1245" s="407" t="s">
        <v>2603</v>
      </c>
      <c r="G1245" s="471" t="s">
        <v>3088</v>
      </c>
      <c r="H1245" s="407" t="s">
        <v>2380</v>
      </c>
      <c r="I1245" s="404" t="s">
        <v>2792</v>
      </c>
      <c r="J1245" s="408"/>
      <c r="K1245" s="408"/>
      <c r="L1245" s="408"/>
      <c r="M1245" s="408"/>
      <c r="N1245" s="408"/>
      <c r="O1245" s="408"/>
      <c r="P1245" s="408"/>
      <c r="Q1245" s="408"/>
      <c r="R1245" s="408"/>
      <c r="S1245" s="408"/>
      <c r="T1245" s="408"/>
      <c r="U1245" s="408">
        <v>0</v>
      </c>
      <c r="V1245" s="408">
        <v>0</v>
      </c>
      <c r="W1245" s="408"/>
      <c r="X1245" s="408"/>
      <c r="Y1245" s="408"/>
      <c r="Z1245" s="408"/>
      <c r="AA1245" s="408"/>
      <c r="AB1245" s="408"/>
      <c r="AC1245" s="408"/>
      <c r="AD1245" s="408"/>
      <c r="AE1245" s="408"/>
      <c r="AF1245" s="408"/>
      <c r="AG1245" s="408"/>
      <c r="AH1245" s="408">
        <v>0</v>
      </c>
      <c r="AI1245" s="408">
        <v>0</v>
      </c>
      <c r="AJ1245" s="408"/>
      <c r="AK1245" s="408"/>
      <c r="AL1245" s="408"/>
      <c r="AM1245" s="408"/>
      <c r="AN1245" s="408"/>
      <c r="AO1245" s="408"/>
      <c r="AP1245" s="408"/>
      <c r="AQ1245" s="408"/>
      <c r="AR1245" s="408"/>
      <c r="AS1245" s="408"/>
      <c r="AT1245" s="408"/>
      <c r="AU1245" s="408">
        <v>0</v>
      </c>
      <c r="AV1245" s="408">
        <v>0</v>
      </c>
      <c r="AW1245" s="408">
        <f t="shared" si="312"/>
        <v>0</v>
      </c>
    </row>
    <row r="1246" spans="1:49">
      <c r="A1246" s="48"/>
      <c r="B1246" s="42"/>
      <c r="C1246" s="42"/>
      <c r="D1246" s="42"/>
      <c r="E1246" s="531"/>
      <c r="F1246" s="50"/>
      <c r="G1246" s="50"/>
      <c r="H1246" s="50"/>
      <c r="I1246" s="49" t="s">
        <v>822</v>
      </c>
      <c r="J1246" s="12">
        <f>SUM(J1184,J1237,J1208,J1225)</f>
        <v>20000</v>
      </c>
      <c r="K1246" s="12">
        <f t="shared" ref="K1246:AT1246" si="322">SUM(K1184,K1237,K1208,K1225)</f>
        <v>0</v>
      </c>
      <c r="L1246" s="12">
        <f t="shared" si="322"/>
        <v>0</v>
      </c>
      <c r="M1246" s="12">
        <f t="shared" si="322"/>
        <v>0</v>
      </c>
      <c r="N1246" s="12">
        <f t="shared" si="322"/>
        <v>0</v>
      </c>
      <c r="O1246" s="12">
        <f t="shared" si="322"/>
        <v>0</v>
      </c>
      <c r="P1246" s="12">
        <f t="shared" si="322"/>
        <v>0</v>
      </c>
      <c r="Q1246" s="12">
        <f t="shared" si="322"/>
        <v>0</v>
      </c>
      <c r="R1246" s="12">
        <f t="shared" si="322"/>
        <v>0</v>
      </c>
      <c r="S1246" s="12">
        <f t="shared" si="322"/>
        <v>0</v>
      </c>
      <c r="T1246" s="12">
        <f t="shared" si="322"/>
        <v>0</v>
      </c>
      <c r="U1246" s="12">
        <v>0</v>
      </c>
      <c r="V1246" s="12">
        <v>20000</v>
      </c>
      <c r="W1246" s="12">
        <f>SUM(W1184,W1237,W1208,W1225)</f>
        <v>0</v>
      </c>
      <c r="X1246" s="12">
        <f t="shared" si="322"/>
        <v>0</v>
      </c>
      <c r="Y1246" s="12">
        <f t="shared" si="322"/>
        <v>0</v>
      </c>
      <c r="Z1246" s="12">
        <f t="shared" si="322"/>
        <v>0</v>
      </c>
      <c r="AA1246" s="12">
        <f t="shared" si="322"/>
        <v>0</v>
      </c>
      <c r="AB1246" s="12">
        <f t="shared" si="322"/>
        <v>0</v>
      </c>
      <c r="AC1246" s="12">
        <f t="shared" si="322"/>
        <v>0</v>
      </c>
      <c r="AD1246" s="12">
        <f t="shared" si="322"/>
        <v>0</v>
      </c>
      <c r="AE1246" s="12">
        <f t="shared" si="322"/>
        <v>0</v>
      </c>
      <c r="AF1246" s="12">
        <f t="shared" si="322"/>
        <v>0</v>
      </c>
      <c r="AG1246" s="12">
        <f t="shared" si="322"/>
        <v>0</v>
      </c>
      <c r="AH1246" s="12">
        <v>0</v>
      </c>
      <c r="AI1246" s="12">
        <v>0</v>
      </c>
      <c r="AJ1246" s="12">
        <f>SUM(AJ1184,AJ1237,AJ1208,AJ1225)</f>
        <v>613588</v>
      </c>
      <c r="AK1246" s="12">
        <f t="shared" si="322"/>
        <v>0</v>
      </c>
      <c r="AL1246" s="12">
        <f t="shared" si="322"/>
        <v>0</v>
      </c>
      <c r="AM1246" s="12">
        <f t="shared" si="322"/>
        <v>613588</v>
      </c>
      <c r="AN1246" s="12">
        <f t="shared" si="322"/>
        <v>0</v>
      </c>
      <c r="AO1246" s="12">
        <f t="shared" si="322"/>
        <v>0</v>
      </c>
      <c r="AP1246" s="12">
        <f t="shared" si="322"/>
        <v>0</v>
      </c>
      <c r="AQ1246" s="12">
        <f t="shared" si="322"/>
        <v>0</v>
      </c>
      <c r="AR1246" s="12">
        <f t="shared" si="322"/>
        <v>0</v>
      </c>
      <c r="AS1246" s="12">
        <f t="shared" si="322"/>
        <v>0</v>
      </c>
      <c r="AT1246" s="12">
        <f t="shared" si="322"/>
        <v>0</v>
      </c>
      <c r="AU1246" s="12">
        <v>613588</v>
      </c>
      <c r="AV1246" s="12">
        <v>0</v>
      </c>
      <c r="AW1246" s="12">
        <f t="shared" si="312"/>
        <v>613588</v>
      </c>
    </row>
    <row r="1247" spans="1:49" s="91" customFormat="1">
      <c r="A1247" s="48"/>
      <c r="B1247" s="42"/>
      <c r="C1247" s="42"/>
      <c r="D1247" s="42"/>
      <c r="E1247" s="531"/>
      <c r="F1247" s="50"/>
      <c r="G1247" s="50"/>
      <c r="H1247" s="50"/>
      <c r="I1247" s="146" t="s">
        <v>970</v>
      </c>
      <c r="J1247" s="29"/>
      <c r="K1247" s="29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W1247" s="29"/>
      <c r="X1247" s="29"/>
      <c r="Y1247" s="29"/>
      <c r="Z1247" s="29"/>
      <c r="AA1247" s="29"/>
      <c r="AB1247" s="29"/>
      <c r="AC1247" s="29"/>
      <c r="AD1247" s="29"/>
      <c r="AE1247" s="29"/>
      <c r="AF1247" s="29"/>
      <c r="AG1247" s="29"/>
      <c r="AH1247" s="29"/>
      <c r="AI1247" s="29"/>
      <c r="AJ1247" s="29"/>
      <c r="AK1247" s="29"/>
      <c r="AL1247" s="29"/>
      <c r="AM1247" s="29"/>
      <c r="AN1247" s="29"/>
      <c r="AO1247" s="29"/>
      <c r="AP1247" s="29"/>
      <c r="AQ1247" s="29"/>
      <c r="AR1247" s="29"/>
      <c r="AS1247" s="29"/>
      <c r="AT1247" s="29"/>
      <c r="AU1247" s="29"/>
      <c r="AV1247" s="29"/>
      <c r="AW1247" s="29"/>
    </row>
    <row r="1248" spans="1:49" ht="13.5" thickBot="1">
      <c r="A1248" s="48"/>
      <c r="B1248" s="42"/>
      <c r="C1248" s="42"/>
      <c r="D1248" s="42"/>
      <c r="E1248" s="531"/>
      <c r="F1248" s="50"/>
      <c r="G1248" s="50"/>
      <c r="H1248" s="50"/>
      <c r="I1248" s="146"/>
      <c r="J1248" s="29"/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W1248" s="29"/>
      <c r="X1248" s="29"/>
      <c r="Y1248" s="29"/>
      <c r="Z1248" s="29"/>
      <c r="AA1248" s="29"/>
      <c r="AB1248" s="29"/>
      <c r="AC1248" s="29"/>
      <c r="AD1248" s="29"/>
      <c r="AE1248" s="29"/>
      <c r="AF1248" s="29"/>
      <c r="AG1248" s="29"/>
      <c r="AH1248" s="29"/>
      <c r="AI1248" s="29"/>
      <c r="AJ1248" s="29"/>
      <c r="AK1248" s="29"/>
      <c r="AL1248" s="29"/>
      <c r="AM1248" s="29"/>
      <c r="AN1248" s="29"/>
      <c r="AO1248" s="29"/>
      <c r="AP1248" s="29"/>
      <c r="AQ1248" s="29"/>
      <c r="AR1248" s="29"/>
      <c r="AS1248" s="29"/>
      <c r="AT1248" s="29"/>
      <c r="AU1248" s="29"/>
      <c r="AV1248" s="29"/>
      <c r="AW1248" s="29"/>
    </row>
    <row r="1249" spans="1:49" ht="35.25" customHeight="1" thickTop="1" thickBot="1">
      <c r="A1249" s="48"/>
      <c r="B1249" s="42"/>
      <c r="C1249" s="42"/>
      <c r="D1249" s="42"/>
      <c r="E1249" s="531"/>
      <c r="F1249" s="50"/>
      <c r="G1249" s="50"/>
      <c r="H1249" s="50"/>
      <c r="I1249" s="5" t="s">
        <v>2331</v>
      </c>
      <c r="J1249" s="364" t="s">
        <v>2891</v>
      </c>
      <c r="K1249" s="364" t="s">
        <v>2879</v>
      </c>
      <c r="L1249" s="364" t="s">
        <v>2880</v>
      </c>
      <c r="M1249" s="364" t="s">
        <v>2881</v>
      </c>
      <c r="N1249" s="364" t="s">
        <v>2882</v>
      </c>
      <c r="O1249" s="364" t="s">
        <v>2883</v>
      </c>
      <c r="P1249" s="364" t="s">
        <v>2884</v>
      </c>
      <c r="Q1249" s="364" t="s">
        <v>2885</v>
      </c>
      <c r="R1249" s="364" t="s">
        <v>2886</v>
      </c>
      <c r="S1249" s="364" t="s">
        <v>2887</v>
      </c>
      <c r="T1249" s="364" t="s">
        <v>2888</v>
      </c>
      <c r="U1249" s="364" t="s">
        <v>2889</v>
      </c>
      <c r="V1249" s="364" t="s">
        <v>2890</v>
      </c>
      <c r="W1249" s="365" t="s">
        <v>2893</v>
      </c>
      <c r="X1249" s="365" t="s">
        <v>2879</v>
      </c>
      <c r="Y1249" s="365" t="s">
        <v>2880</v>
      </c>
      <c r="Z1249" s="365" t="s">
        <v>2881</v>
      </c>
      <c r="AA1249" s="365" t="s">
        <v>2882</v>
      </c>
      <c r="AB1249" s="365" t="s">
        <v>2883</v>
      </c>
      <c r="AC1249" s="365" t="s">
        <v>2884</v>
      </c>
      <c r="AD1249" s="365" t="s">
        <v>2885</v>
      </c>
      <c r="AE1249" s="365" t="s">
        <v>2886</v>
      </c>
      <c r="AF1249" s="365" t="s">
        <v>2887</v>
      </c>
      <c r="AG1249" s="365" t="s">
        <v>2888</v>
      </c>
      <c r="AH1249" s="365" t="s">
        <v>2889</v>
      </c>
      <c r="AI1249" s="365" t="s">
        <v>2890</v>
      </c>
      <c r="AJ1249" s="366" t="s">
        <v>2892</v>
      </c>
      <c r="AK1249" s="366" t="s">
        <v>2879</v>
      </c>
      <c r="AL1249" s="366" t="s">
        <v>2880</v>
      </c>
      <c r="AM1249" s="366" t="s">
        <v>2881</v>
      </c>
      <c r="AN1249" s="366" t="s">
        <v>2882</v>
      </c>
      <c r="AO1249" s="366" t="s">
        <v>2883</v>
      </c>
      <c r="AP1249" s="366" t="s">
        <v>2884</v>
      </c>
      <c r="AQ1249" s="366" t="s">
        <v>2885</v>
      </c>
      <c r="AR1249" s="366" t="s">
        <v>2886</v>
      </c>
      <c r="AS1249" s="366" t="s">
        <v>2887</v>
      </c>
      <c r="AT1249" s="366" t="s">
        <v>2888</v>
      </c>
      <c r="AU1249" s="366" t="s">
        <v>2889</v>
      </c>
      <c r="AV1249" s="366" t="s">
        <v>2890</v>
      </c>
      <c r="AW1249" s="368" t="s">
        <v>2895</v>
      </c>
    </row>
    <row r="1250" spans="1:49">
      <c r="A1250" s="48"/>
      <c r="B1250" s="42"/>
      <c r="C1250" s="42"/>
      <c r="D1250" s="42"/>
      <c r="E1250" s="531"/>
      <c r="F1250" s="50"/>
      <c r="G1250" s="50"/>
      <c r="H1250" s="50"/>
      <c r="I1250" s="34"/>
      <c r="J1250" s="202" t="s">
        <v>1224</v>
      </c>
      <c r="K1250" s="202">
        <v>1</v>
      </c>
      <c r="L1250" s="202">
        <v>2</v>
      </c>
      <c r="M1250" s="202">
        <v>3</v>
      </c>
      <c r="N1250" s="202">
        <v>4</v>
      </c>
      <c r="O1250" s="202">
        <v>5</v>
      </c>
      <c r="P1250" s="202">
        <v>6</v>
      </c>
      <c r="Q1250" s="202">
        <v>7</v>
      </c>
      <c r="R1250" s="202">
        <v>8</v>
      </c>
      <c r="S1250" s="202">
        <v>9</v>
      </c>
      <c r="T1250" s="202">
        <v>10</v>
      </c>
      <c r="U1250" s="202">
        <v>13</v>
      </c>
      <c r="V1250" s="202">
        <v>14</v>
      </c>
      <c r="W1250" s="202" t="s">
        <v>1224</v>
      </c>
      <c r="X1250" s="202">
        <v>1</v>
      </c>
      <c r="Y1250" s="202">
        <v>2</v>
      </c>
      <c r="Z1250" s="202">
        <v>3</v>
      </c>
      <c r="AA1250" s="202">
        <v>4</v>
      </c>
      <c r="AB1250" s="202">
        <v>5</v>
      </c>
      <c r="AC1250" s="202">
        <v>6</v>
      </c>
      <c r="AD1250" s="202">
        <v>7</v>
      </c>
      <c r="AE1250" s="202">
        <v>8</v>
      </c>
      <c r="AF1250" s="202">
        <v>9</v>
      </c>
      <c r="AG1250" s="202">
        <v>10</v>
      </c>
      <c r="AH1250" s="202">
        <v>13</v>
      </c>
      <c r="AI1250" s="202">
        <v>14</v>
      </c>
      <c r="AJ1250" s="202" t="s">
        <v>1224</v>
      </c>
      <c r="AK1250" s="202">
        <v>1</v>
      </c>
      <c r="AL1250" s="202">
        <v>2</v>
      </c>
      <c r="AM1250" s="202">
        <v>3</v>
      </c>
      <c r="AN1250" s="202">
        <v>4</v>
      </c>
      <c r="AO1250" s="202">
        <v>5</v>
      </c>
      <c r="AP1250" s="202">
        <v>6</v>
      </c>
      <c r="AQ1250" s="202">
        <v>7</v>
      </c>
      <c r="AR1250" s="202">
        <v>8</v>
      </c>
      <c r="AS1250" s="202">
        <v>9</v>
      </c>
      <c r="AT1250" s="202">
        <v>10</v>
      </c>
      <c r="AU1250" s="202">
        <v>13</v>
      </c>
      <c r="AV1250" s="202">
        <v>14</v>
      </c>
      <c r="AW1250" s="202">
        <v>15</v>
      </c>
    </row>
    <row r="1251" spans="1:49">
      <c r="A1251" s="48"/>
      <c r="B1251" s="42"/>
      <c r="C1251" s="42"/>
      <c r="D1251" s="42"/>
      <c r="E1251" s="531"/>
      <c r="F1251" s="50"/>
      <c r="G1251" s="50"/>
      <c r="H1251" s="50"/>
      <c r="I1251" s="276" t="s">
        <v>2421</v>
      </c>
      <c r="J1251" s="277">
        <f>J1213</f>
        <v>0</v>
      </c>
      <c r="K1251" s="277">
        <f t="shared" ref="K1251:AT1251" si="323">K1213</f>
        <v>0</v>
      </c>
      <c r="L1251" s="277">
        <f t="shared" si="323"/>
        <v>0</v>
      </c>
      <c r="M1251" s="277">
        <f t="shared" si="323"/>
        <v>0</v>
      </c>
      <c r="N1251" s="277">
        <f t="shared" si="323"/>
        <v>0</v>
      </c>
      <c r="O1251" s="277">
        <f t="shared" si="323"/>
        <v>0</v>
      </c>
      <c r="P1251" s="277">
        <f t="shared" si="323"/>
        <v>0</v>
      </c>
      <c r="Q1251" s="277">
        <f t="shared" si="323"/>
        <v>0</v>
      </c>
      <c r="R1251" s="277">
        <f t="shared" si="323"/>
        <v>0</v>
      </c>
      <c r="S1251" s="277">
        <f t="shared" si="323"/>
        <v>0</v>
      </c>
      <c r="T1251" s="277">
        <f t="shared" si="323"/>
        <v>0</v>
      </c>
      <c r="U1251" s="277">
        <v>0</v>
      </c>
      <c r="V1251" s="277">
        <v>0</v>
      </c>
      <c r="W1251" s="277">
        <f>W1213</f>
        <v>0</v>
      </c>
      <c r="X1251" s="277">
        <f t="shared" si="323"/>
        <v>0</v>
      </c>
      <c r="Y1251" s="277">
        <f t="shared" si="323"/>
        <v>0</v>
      </c>
      <c r="Z1251" s="277">
        <f t="shared" si="323"/>
        <v>0</v>
      </c>
      <c r="AA1251" s="277">
        <f t="shared" si="323"/>
        <v>0</v>
      </c>
      <c r="AB1251" s="277">
        <f t="shared" si="323"/>
        <v>0</v>
      </c>
      <c r="AC1251" s="277">
        <f t="shared" si="323"/>
        <v>0</v>
      </c>
      <c r="AD1251" s="277">
        <f t="shared" si="323"/>
        <v>0</v>
      </c>
      <c r="AE1251" s="277">
        <f t="shared" si="323"/>
        <v>0</v>
      </c>
      <c r="AF1251" s="277">
        <f t="shared" si="323"/>
        <v>0</v>
      </c>
      <c r="AG1251" s="277">
        <f t="shared" si="323"/>
        <v>0</v>
      </c>
      <c r="AH1251" s="277">
        <v>0</v>
      </c>
      <c r="AI1251" s="277">
        <v>0</v>
      </c>
      <c r="AJ1251" s="277">
        <f>AJ1213</f>
        <v>0</v>
      </c>
      <c r="AK1251" s="277">
        <f t="shared" si="323"/>
        <v>0</v>
      </c>
      <c r="AL1251" s="277">
        <f t="shared" si="323"/>
        <v>0</v>
      </c>
      <c r="AM1251" s="277">
        <f t="shared" si="323"/>
        <v>0</v>
      </c>
      <c r="AN1251" s="277">
        <f t="shared" si="323"/>
        <v>0</v>
      </c>
      <c r="AO1251" s="277">
        <f t="shared" si="323"/>
        <v>0</v>
      </c>
      <c r="AP1251" s="277">
        <f t="shared" si="323"/>
        <v>0</v>
      </c>
      <c r="AQ1251" s="277">
        <f t="shared" si="323"/>
        <v>0</v>
      </c>
      <c r="AR1251" s="277">
        <f t="shared" si="323"/>
        <v>0</v>
      </c>
      <c r="AS1251" s="277">
        <f t="shared" si="323"/>
        <v>0</v>
      </c>
      <c r="AT1251" s="277">
        <f t="shared" si="323"/>
        <v>0</v>
      </c>
      <c r="AU1251" s="277">
        <v>0</v>
      </c>
      <c r="AV1251" s="277">
        <v>0</v>
      </c>
      <c r="AW1251" s="277">
        <f>U1251+AH1251+AU1251</f>
        <v>0</v>
      </c>
    </row>
    <row r="1252" spans="1:49">
      <c r="A1252" s="48"/>
      <c r="B1252" s="42"/>
      <c r="C1252" s="42"/>
      <c r="D1252" s="42"/>
      <c r="E1252" s="531"/>
      <c r="F1252" s="50"/>
      <c r="G1252" s="50"/>
      <c r="H1252" s="50"/>
      <c r="I1252" s="276" t="s">
        <v>2381</v>
      </c>
      <c r="J1252" s="277">
        <f>J1230+J1231+J1233+J1234+J1236+J1241+J1243+J1235+J1228+J1245+J1229</f>
        <v>0</v>
      </c>
      <c r="K1252" s="277">
        <f t="shared" ref="K1252:AT1252" si="324">K1230+K1231+K1233+K1234+K1236+K1241+K1243+K1235+K1228+K1245</f>
        <v>0</v>
      </c>
      <c r="L1252" s="277">
        <f t="shared" si="324"/>
        <v>0</v>
      </c>
      <c r="M1252" s="277">
        <f t="shared" si="324"/>
        <v>0</v>
      </c>
      <c r="N1252" s="277">
        <f t="shared" si="324"/>
        <v>0</v>
      </c>
      <c r="O1252" s="277">
        <f t="shared" si="324"/>
        <v>0</v>
      </c>
      <c r="P1252" s="277">
        <f t="shared" si="324"/>
        <v>0</v>
      </c>
      <c r="Q1252" s="277">
        <f t="shared" si="324"/>
        <v>0</v>
      </c>
      <c r="R1252" s="277">
        <f t="shared" si="324"/>
        <v>0</v>
      </c>
      <c r="S1252" s="277">
        <f t="shared" si="324"/>
        <v>0</v>
      </c>
      <c r="T1252" s="277">
        <f t="shared" si="324"/>
        <v>0</v>
      </c>
      <c r="U1252" s="277">
        <v>0</v>
      </c>
      <c r="V1252" s="277">
        <v>0</v>
      </c>
      <c r="W1252" s="277">
        <f>W1230+W1231+W1233+W1234+W1236+W1241+W1243+W1235+W1228+W1245+W1229</f>
        <v>0</v>
      </c>
      <c r="X1252" s="277">
        <f t="shared" si="324"/>
        <v>0</v>
      </c>
      <c r="Y1252" s="277">
        <f t="shared" si="324"/>
        <v>0</v>
      </c>
      <c r="Z1252" s="277">
        <f t="shared" si="324"/>
        <v>0</v>
      </c>
      <c r="AA1252" s="277">
        <f t="shared" si="324"/>
        <v>0</v>
      </c>
      <c r="AB1252" s="277">
        <f t="shared" si="324"/>
        <v>0</v>
      </c>
      <c r="AC1252" s="277">
        <f t="shared" si="324"/>
        <v>0</v>
      </c>
      <c r="AD1252" s="277">
        <f t="shared" si="324"/>
        <v>0</v>
      </c>
      <c r="AE1252" s="277">
        <f t="shared" si="324"/>
        <v>0</v>
      </c>
      <c r="AF1252" s="277">
        <f t="shared" si="324"/>
        <v>0</v>
      </c>
      <c r="AG1252" s="277">
        <f t="shared" si="324"/>
        <v>0</v>
      </c>
      <c r="AH1252" s="277">
        <v>0</v>
      </c>
      <c r="AI1252" s="277">
        <v>0</v>
      </c>
      <c r="AJ1252" s="277">
        <f>AJ1230+AJ1231+AJ1233+AJ1234+AJ1236+AJ1241+AJ1243+AJ1235+AJ1228+AJ1245+AJ1229</f>
        <v>613588</v>
      </c>
      <c r="AK1252" s="277">
        <f t="shared" si="324"/>
        <v>0</v>
      </c>
      <c r="AL1252" s="277">
        <f t="shared" si="324"/>
        <v>0</v>
      </c>
      <c r="AM1252" s="277">
        <f t="shared" si="324"/>
        <v>613588</v>
      </c>
      <c r="AN1252" s="277">
        <f t="shared" si="324"/>
        <v>0</v>
      </c>
      <c r="AO1252" s="277">
        <f t="shared" si="324"/>
        <v>0</v>
      </c>
      <c r="AP1252" s="277">
        <f t="shared" si="324"/>
        <v>0</v>
      </c>
      <c r="AQ1252" s="277">
        <f t="shared" si="324"/>
        <v>0</v>
      </c>
      <c r="AR1252" s="277">
        <f t="shared" si="324"/>
        <v>0</v>
      </c>
      <c r="AS1252" s="277">
        <f t="shared" si="324"/>
        <v>0</v>
      </c>
      <c r="AT1252" s="277">
        <f t="shared" si="324"/>
        <v>0</v>
      </c>
      <c r="AU1252" s="277">
        <v>613588</v>
      </c>
      <c r="AV1252" s="277">
        <v>0</v>
      </c>
      <c r="AW1252" s="277">
        <f>U1252+AH1252+AU1252</f>
        <v>613588</v>
      </c>
    </row>
    <row r="1253" spans="1:49">
      <c r="A1253" s="48"/>
      <c r="B1253" s="42"/>
      <c r="C1253" s="42"/>
      <c r="D1253" s="42"/>
      <c r="E1253" s="531"/>
      <c r="F1253" s="50"/>
      <c r="G1253" s="50"/>
      <c r="H1253" s="50"/>
      <c r="I1253" s="276" t="s">
        <v>2431</v>
      </c>
      <c r="J1253" s="277">
        <f>J1186+J1188+J1189+J1190+J1191+J1192+J1194+J1196+J1197+J1198+J1199+J1200+J1201+J1202+J1203+J1205+J1206+J1207+J1211+J1240+J1218</f>
        <v>20000</v>
      </c>
      <c r="K1253" s="277">
        <f t="shared" ref="K1253:AT1253" si="325">K1186+K1188+K1189+K1190+K1191+K1192+K1194+K1196+K1197+K1198+K1199+K1200+K1201+K1202+K1203+K1205+K1206+K1207+K1211+K1240+K1218</f>
        <v>0</v>
      </c>
      <c r="L1253" s="277">
        <f t="shared" si="325"/>
        <v>0</v>
      </c>
      <c r="M1253" s="277">
        <f t="shared" si="325"/>
        <v>0</v>
      </c>
      <c r="N1253" s="277">
        <f t="shared" si="325"/>
        <v>0</v>
      </c>
      <c r="O1253" s="277">
        <f t="shared" si="325"/>
        <v>0</v>
      </c>
      <c r="P1253" s="277">
        <f t="shared" si="325"/>
        <v>0</v>
      </c>
      <c r="Q1253" s="277">
        <f t="shared" si="325"/>
        <v>0</v>
      </c>
      <c r="R1253" s="277">
        <f t="shared" si="325"/>
        <v>0</v>
      </c>
      <c r="S1253" s="277">
        <f t="shared" si="325"/>
        <v>0</v>
      </c>
      <c r="T1253" s="277">
        <f t="shared" si="325"/>
        <v>0</v>
      </c>
      <c r="U1253" s="277">
        <v>0</v>
      </c>
      <c r="V1253" s="277">
        <v>20000</v>
      </c>
      <c r="W1253" s="277">
        <f>W1186+W1188+W1189+W1190+W1191+W1192+W1194+W1196+W1197+W1198+W1199+W1200+W1201+W1202+W1203+W1205+W1206+W1207+W1211+W1240+W1218</f>
        <v>0</v>
      </c>
      <c r="X1253" s="277">
        <f t="shared" si="325"/>
        <v>0</v>
      </c>
      <c r="Y1253" s="277">
        <f t="shared" si="325"/>
        <v>0</v>
      </c>
      <c r="Z1253" s="277">
        <f t="shared" si="325"/>
        <v>0</v>
      </c>
      <c r="AA1253" s="277">
        <f t="shared" si="325"/>
        <v>0</v>
      </c>
      <c r="AB1253" s="277">
        <f t="shared" si="325"/>
        <v>0</v>
      </c>
      <c r="AC1253" s="277">
        <f t="shared" si="325"/>
        <v>0</v>
      </c>
      <c r="AD1253" s="277">
        <f t="shared" si="325"/>
        <v>0</v>
      </c>
      <c r="AE1253" s="277">
        <f t="shared" si="325"/>
        <v>0</v>
      </c>
      <c r="AF1253" s="277">
        <f t="shared" si="325"/>
        <v>0</v>
      </c>
      <c r="AG1253" s="277">
        <f t="shared" si="325"/>
        <v>0</v>
      </c>
      <c r="AH1253" s="277">
        <v>0</v>
      </c>
      <c r="AI1253" s="277">
        <v>0</v>
      </c>
      <c r="AJ1253" s="277">
        <f>AJ1186+AJ1188+AJ1189+AJ1190+AJ1191+AJ1192+AJ1194+AJ1196+AJ1197+AJ1198+AJ1199+AJ1200+AJ1201+AJ1202+AJ1203+AJ1205+AJ1206+AJ1207+AJ1211+AJ1240+AJ1218</f>
        <v>0</v>
      </c>
      <c r="AK1253" s="277">
        <f t="shared" si="325"/>
        <v>0</v>
      </c>
      <c r="AL1253" s="277">
        <f t="shared" si="325"/>
        <v>0</v>
      </c>
      <c r="AM1253" s="277">
        <f t="shared" si="325"/>
        <v>0</v>
      </c>
      <c r="AN1253" s="277">
        <f t="shared" si="325"/>
        <v>0</v>
      </c>
      <c r="AO1253" s="277">
        <f t="shared" si="325"/>
        <v>0</v>
      </c>
      <c r="AP1253" s="277">
        <f t="shared" si="325"/>
        <v>0</v>
      </c>
      <c r="AQ1253" s="277">
        <f t="shared" si="325"/>
        <v>0</v>
      </c>
      <c r="AR1253" s="277">
        <f t="shared" si="325"/>
        <v>0</v>
      </c>
      <c r="AS1253" s="277">
        <f t="shared" si="325"/>
        <v>0</v>
      </c>
      <c r="AT1253" s="277">
        <f t="shared" si="325"/>
        <v>0</v>
      </c>
      <c r="AU1253" s="277">
        <v>0</v>
      </c>
      <c r="AV1253" s="277">
        <v>0</v>
      </c>
      <c r="AW1253" s="277">
        <f>U1253+AH1253+AU1253</f>
        <v>0</v>
      </c>
    </row>
    <row r="1254" spans="1:49">
      <c r="A1254" s="48"/>
      <c r="B1254" s="42"/>
      <c r="C1254" s="42"/>
      <c r="D1254" s="42"/>
      <c r="E1254" s="531"/>
      <c r="F1254" s="50"/>
      <c r="G1254" s="50"/>
      <c r="H1254" s="50"/>
      <c r="I1254" s="276" t="s">
        <v>2377</v>
      </c>
      <c r="J1254" s="277">
        <f>J1215+J1216+J1217</f>
        <v>0</v>
      </c>
      <c r="K1254" s="277">
        <f t="shared" ref="K1254:AT1254" si="326">K1215+K1216+K1217</f>
        <v>0</v>
      </c>
      <c r="L1254" s="277">
        <f t="shared" si="326"/>
        <v>0</v>
      </c>
      <c r="M1254" s="277">
        <f t="shared" si="326"/>
        <v>0</v>
      </c>
      <c r="N1254" s="277">
        <f t="shared" si="326"/>
        <v>0</v>
      </c>
      <c r="O1254" s="277">
        <f t="shared" si="326"/>
        <v>0</v>
      </c>
      <c r="P1254" s="277">
        <f t="shared" si="326"/>
        <v>0</v>
      </c>
      <c r="Q1254" s="277">
        <f t="shared" si="326"/>
        <v>0</v>
      </c>
      <c r="R1254" s="277">
        <f t="shared" si="326"/>
        <v>0</v>
      </c>
      <c r="S1254" s="277">
        <f t="shared" si="326"/>
        <v>0</v>
      </c>
      <c r="T1254" s="277">
        <f t="shared" si="326"/>
        <v>0</v>
      </c>
      <c r="U1254" s="277">
        <v>0</v>
      </c>
      <c r="V1254" s="277">
        <v>0</v>
      </c>
      <c r="W1254" s="277">
        <f>W1215+W1216+W1217</f>
        <v>0</v>
      </c>
      <c r="X1254" s="277">
        <f t="shared" si="326"/>
        <v>0</v>
      </c>
      <c r="Y1254" s="277">
        <f t="shared" si="326"/>
        <v>0</v>
      </c>
      <c r="Z1254" s="277">
        <f t="shared" si="326"/>
        <v>0</v>
      </c>
      <c r="AA1254" s="277">
        <f t="shared" si="326"/>
        <v>0</v>
      </c>
      <c r="AB1254" s="277">
        <f t="shared" si="326"/>
        <v>0</v>
      </c>
      <c r="AC1254" s="277">
        <f t="shared" si="326"/>
        <v>0</v>
      </c>
      <c r="AD1254" s="277">
        <f t="shared" si="326"/>
        <v>0</v>
      </c>
      <c r="AE1254" s="277">
        <f t="shared" si="326"/>
        <v>0</v>
      </c>
      <c r="AF1254" s="277">
        <f t="shared" si="326"/>
        <v>0</v>
      </c>
      <c r="AG1254" s="277">
        <f t="shared" si="326"/>
        <v>0</v>
      </c>
      <c r="AH1254" s="277">
        <v>0</v>
      </c>
      <c r="AI1254" s="277">
        <v>0</v>
      </c>
      <c r="AJ1254" s="277">
        <f>AJ1215+AJ1216+AJ1217</f>
        <v>0</v>
      </c>
      <c r="AK1254" s="277">
        <f t="shared" si="326"/>
        <v>0</v>
      </c>
      <c r="AL1254" s="277">
        <f t="shared" si="326"/>
        <v>0</v>
      </c>
      <c r="AM1254" s="277">
        <f t="shared" si="326"/>
        <v>0</v>
      </c>
      <c r="AN1254" s="277">
        <f t="shared" si="326"/>
        <v>0</v>
      </c>
      <c r="AO1254" s="277">
        <f t="shared" si="326"/>
        <v>0</v>
      </c>
      <c r="AP1254" s="277">
        <f t="shared" si="326"/>
        <v>0</v>
      </c>
      <c r="AQ1254" s="277">
        <f t="shared" si="326"/>
        <v>0</v>
      </c>
      <c r="AR1254" s="277">
        <f t="shared" si="326"/>
        <v>0</v>
      </c>
      <c r="AS1254" s="277">
        <f t="shared" si="326"/>
        <v>0</v>
      </c>
      <c r="AT1254" s="277">
        <f t="shared" si="326"/>
        <v>0</v>
      </c>
      <c r="AU1254" s="277">
        <v>0</v>
      </c>
      <c r="AV1254" s="277">
        <v>0</v>
      </c>
      <c r="AW1254" s="277">
        <f>U1254+AH1254+AU1254</f>
        <v>0</v>
      </c>
    </row>
    <row r="1255" spans="1:49">
      <c r="A1255" s="48"/>
      <c r="B1255" s="42"/>
      <c r="C1255" s="42"/>
      <c r="D1255" s="42"/>
      <c r="E1255" s="531"/>
      <c r="F1255" s="50"/>
      <c r="G1255" s="50"/>
      <c r="H1255" s="50"/>
      <c r="I1255" s="276" t="s">
        <v>1631</v>
      </c>
      <c r="J1255" s="277">
        <f>SUM(J1251:J1254)</f>
        <v>20000</v>
      </c>
      <c r="K1255" s="277">
        <f t="shared" ref="K1255:AT1255" si="327">SUM(K1251:K1254)</f>
        <v>0</v>
      </c>
      <c r="L1255" s="277">
        <f t="shared" si="327"/>
        <v>0</v>
      </c>
      <c r="M1255" s="277">
        <f t="shared" si="327"/>
        <v>0</v>
      </c>
      <c r="N1255" s="277">
        <f t="shared" si="327"/>
        <v>0</v>
      </c>
      <c r="O1255" s="277">
        <f t="shared" si="327"/>
        <v>0</v>
      </c>
      <c r="P1255" s="277">
        <f t="shared" si="327"/>
        <v>0</v>
      </c>
      <c r="Q1255" s="277">
        <f t="shared" si="327"/>
        <v>0</v>
      </c>
      <c r="R1255" s="277">
        <f t="shared" si="327"/>
        <v>0</v>
      </c>
      <c r="S1255" s="277">
        <f t="shared" si="327"/>
        <v>0</v>
      </c>
      <c r="T1255" s="277">
        <f t="shared" si="327"/>
        <v>0</v>
      </c>
      <c r="U1255" s="277">
        <v>0</v>
      </c>
      <c r="V1255" s="277">
        <v>20000</v>
      </c>
      <c r="W1255" s="277">
        <f>SUM(W1251:W1254)</f>
        <v>0</v>
      </c>
      <c r="X1255" s="277">
        <f t="shared" si="327"/>
        <v>0</v>
      </c>
      <c r="Y1255" s="277">
        <f t="shared" si="327"/>
        <v>0</v>
      </c>
      <c r="Z1255" s="277">
        <f t="shared" si="327"/>
        <v>0</v>
      </c>
      <c r="AA1255" s="277">
        <f t="shared" si="327"/>
        <v>0</v>
      </c>
      <c r="AB1255" s="277">
        <f t="shared" si="327"/>
        <v>0</v>
      </c>
      <c r="AC1255" s="277">
        <f t="shared" si="327"/>
        <v>0</v>
      </c>
      <c r="AD1255" s="277">
        <f t="shared" si="327"/>
        <v>0</v>
      </c>
      <c r="AE1255" s="277">
        <f t="shared" si="327"/>
        <v>0</v>
      </c>
      <c r="AF1255" s="277">
        <f t="shared" si="327"/>
        <v>0</v>
      </c>
      <c r="AG1255" s="277">
        <f t="shared" si="327"/>
        <v>0</v>
      </c>
      <c r="AH1255" s="277">
        <v>0</v>
      </c>
      <c r="AI1255" s="277">
        <v>0</v>
      </c>
      <c r="AJ1255" s="277">
        <f>SUM(AJ1251:AJ1254)</f>
        <v>613588</v>
      </c>
      <c r="AK1255" s="277">
        <f t="shared" si="327"/>
        <v>0</v>
      </c>
      <c r="AL1255" s="277">
        <f t="shared" si="327"/>
        <v>0</v>
      </c>
      <c r="AM1255" s="277">
        <f t="shared" si="327"/>
        <v>613588</v>
      </c>
      <c r="AN1255" s="277">
        <f t="shared" si="327"/>
        <v>0</v>
      </c>
      <c r="AO1255" s="277">
        <f t="shared" si="327"/>
        <v>0</v>
      </c>
      <c r="AP1255" s="277">
        <f t="shared" si="327"/>
        <v>0</v>
      </c>
      <c r="AQ1255" s="277">
        <f t="shared" si="327"/>
        <v>0</v>
      </c>
      <c r="AR1255" s="277">
        <f t="shared" si="327"/>
        <v>0</v>
      </c>
      <c r="AS1255" s="277">
        <f t="shared" si="327"/>
        <v>0</v>
      </c>
      <c r="AT1255" s="277">
        <f t="shared" si="327"/>
        <v>0</v>
      </c>
      <c r="AU1255" s="277">
        <v>613588</v>
      </c>
      <c r="AV1255" s="277">
        <v>0</v>
      </c>
      <c r="AW1255" s="277">
        <f>U1255+AH1255+AU1255</f>
        <v>613588</v>
      </c>
    </row>
    <row r="1256" spans="1:49">
      <c r="A1256" s="48"/>
      <c r="B1256" s="42"/>
      <c r="C1256" s="42"/>
      <c r="D1256" s="42"/>
      <c r="E1256" s="531"/>
      <c r="F1256" s="50"/>
      <c r="G1256" s="50"/>
      <c r="H1256" s="50"/>
      <c r="I1256" s="146"/>
      <c r="J1256" s="29"/>
      <c r="K1256" s="29"/>
      <c r="L1256" s="29"/>
      <c r="M1256" s="29"/>
      <c r="N1256" s="29"/>
      <c r="O1256" s="29"/>
      <c r="P1256" s="29"/>
      <c r="Q1256" s="29"/>
      <c r="R1256" s="29"/>
      <c r="S1256" s="29"/>
      <c r="T1256" s="29"/>
      <c r="U1256" s="29"/>
      <c r="V1256" s="29"/>
      <c r="W1256" s="29"/>
      <c r="X1256" s="29"/>
      <c r="Y1256" s="29"/>
      <c r="Z1256" s="29"/>
      <c r="AA1256" s="29"/>
      <c r="AB1256" s="29"/>
      <c r="AC1256" s="29"/>
      <c r="AD1256" s="29"/>
      <c r="AE1256" s="29"/>
      <c r="AF1256" s="29"/>
      <c r="AG1256" s="29"/>
      <c r="AH1256" s="29"/>
      <c r="AI1256" s="29"/>
      <c r="AJ1256" s="29"/>
      <c r="AK1256" s="29"/>
      <c r="AL1256" s="29"/>
      <c r="AM1256" s="29"/>
      <c r="AN1256" s="29"/>
      <c r="AO1256" s="29"/>
      <c r="AP1256" s="29"/>
      <c r="AQ1256" s="29"/>
      <c r="AR1256" s="29"/>
      <c r="AS1256" s="29"/>
      <c r="AT1256" s="29"/>
      <c r="AU1256" s="29"/>
      <c r="AV1256" s="29"/>
      <c r="AW1256" s="29"/>
    </row>
    <row r="1257" spans="1:49" ht="13.5" thickBot="1">
      <c r="A1257" s="78" t="s">
        <v>758</v>
      </c>
      <c r="B1257" s="79"/>
      <c r="C1257" s="79"/>
      <c r="D1257" s="456"/>
      <c r="E1257" s="535"/>
      <c r="F1257" s="127"/>
      <c r="G1257" s="127"/>
      <c r="H1257" s="127"/>
      <c r="I1257" s="79"/>
    </row>
    <row r="1258" spans="1:49" s="151" customFormat="1" ht="36" customHeight="1" thickTop="1" thickBot="1">
      <c r="A1258" s="147" t="s">
        <v>2079</v>
      </c>
      <c r="B1258" s="5" t="s">
        <v>2080</v>
      </c>
      <c r="C1258" s="5" t="s">
        <v>1335</v>
      </c>
      <c r="D1258" s="450"/>
      <c r="E1258" s="148" t="s">
        <v>1570</v>
      </c>
      <c r="F1258" s="149" t="s">
        <v>1438</v>
      </c>
      <c r="G1258" s="149"/>
      <c r="H1258" s="149" t="s">
        <v>2332</v>
      </c>
      <c r="I1258" s="5" t="s">
        <v>856</v>
      </c>
      <c r="J1258" s="364" t="s">
        <v>2891</v>
      </c>
      <c r="K1258" s="364" t="s">
        <v>2879</v>
      </c>
      <c r="L1258" s="364" t="s">
        <v>2880</v>
      </c>
      <c r="M1258" s="364" t="s">
        <v>2881</v>
      </c>
      <c r="N1258" s="364" t="s">
        <v>2882</v>
      </c>
      <c r="O1258" s="364" t="s">
        <v>2883</v>
      </c>
      <c r="P1258" s="364" t="s">
        <v>2884</v>
      </c>
      <c r="Q1258" s="364" t="s">
        <v>2885</v>
      </c>
      <c r="R1258" s="364" t="s">
        <v>2886</v>
      </c>
      <c r="S1258" s="364" t="s">
        <v>2887</v>
      </c>
      <c r="T1258" s="364" t="s">
        <v>2888</v>
      </c>
      <c r="U1258" s="364" t="s">
        <v>2889</v>
      </c>
      <c r="V1258" s="364" t="s">
        <v>2890</v>
      </c>
      <c r="W1258" s="365" t="s">
        <v>2893</v>
      </c>
      <c r="X1258" s="365" t="s">
        <v>2879</v>
      </c>
      <c r="Y1258" s="365" t="s">
        <v>2880</v>
      </c>
      <c r="Z1258" s="365" t="s">
        <v>2881</v>
      </c>
      <c r="AA1258" s="365" t="s">
        <v>2882</v>
      </c>
      <c r="AB1258" s="365" t="s">
        <v>2883</v>
      </c>
      <c r="AC1258" s="365" t="s">
        <v>2884</v>
      </c>
      <c r="AD1258" s="365" t="s">
        <v>2885</v>
      </c>
      <c r="AE1258" s="365" t="s">
        <v>2886</v>
      </c>
      <c r="AF1258" s="365" t="s">
        <v>2887</v>
      </c>
      <c r="AG1258" s="365" t="s">
        <v>2888</v>
      </c>
      <c r="AH1258" s="365" t="s">
        <v>2889</v>
      </c>
      <c r="AI1258" s="365" t="s">
        <v>2890</v>
      </c>
      <c r="AJ1258" s="366" t="s">
        <v>2892</v>
      </c>
      <c r="AK1258" s="366" t="s">
        <v>2879</v>
      </c>
      <c r="AL1258" s="366" t="s">
        <v>2880</v>
      </c>
      <c r="AM1258" s="366" t="s">
        <v>2881</v>
      </c>
      <c r="AN1258" s="366" t="s">
        <v>2882</v>
      </c>
      <c r="AO1258" s="366" t="s">
        <v>2883</v>
      </c>
      <c r="AP1258" s="366" t="s">
        <v>2884</v>
      </c>
      <c r="AQ1258" s="366" t="s">
        <v>2885</v>
      </c>
      <c r="AR1258" s="366" t="s">
        <v>2886</v>
      </c>
      <c r="AS1258" s="366" t="s">
        <v>2887</v>
      </c>
      <c r="AT1258" s="366" t="s">
        <v>2888</v>
      </c>
      <c r="AU1258" s="366" t="s">
        <v>2889</v>
      </c>
      <c r="AV1258" s="366" t="s">
        <v>2890</v>
      </c>
      <c r="AW1258" s="368" t="s">
        <v>2895</v>
      </c>
    </row>
    <row r="1259" spans="1:49">
      <c r="A1259" s="33"/>
      <c r="B1259" s="34"/>
      <c r="C1259" s="34"/>
      <c r="D1259" s="34"/>
      <c r="E1259" s="35"/>
      <c r="F1259" s="36"/>
      <c r="G1259" s="36"/>
      <c r="H1259" s="36"/>
      <c r="I1259" s="34"/>
      <c r="J1259" s="202" t="s">
        <v>1224</v>
      </c>
      <c r="K1259" s="202">
        <v>1</v>
      </c>
      <c r="L1259" s="202">
        <v>2</v>
      </c>
      <c r="M1259" s="202">
        <v>3</v>
      </c>
      <c r="N1259" s="202">
        <v>4</v>
      </c>
      <c r="O1259" s="202">
        <v>5</v>
      </c>
      <c r="P1259" s="202">
        <v>6</v>
      </c>
      <c r="Q1259" s="202">
        <v>7</v>
      </c>
      <c r="R1259" s="202">
        <v>8</v>
      </c>
      <c r="S1259" s="202">
        <v>9</v>
      </c>
      <c r="T1259" s="202">
        <v>10</v>
      </c>
      <c r="U1259" s="202">
        <v>13</v>
      </c>
      <c r="V1259" s="202">
        <v>14</v>
      </c>
      <c r="W1259" s="202" t="s">
        <v>1224</v>
      </c>
      <c r="X1259" s="202">
        <v>1</v>
      </c>
      <c r="Y1259" s="202">
        <v>2</v>
      </c>
      <c r="Z1259" s="202">
        <v>3</v>
      </c>
      <c r="AA1259" s="202">
        <v>4</v>
      </c>
      <c r="AB1259" s="202">
        <v>5</v>
      </c>
      <c r="AC1259" s="202">
        <v>6</v>
      </c>
      <c r="AD1259" s="202">
        <v>7</v>
      </c>
      <c r="AE1259" s="202">
        <v>8</v>
      </c>
      <c r="AF1259" s="202">
        <v>9</v>
      </c>
      <c r="AG1259" s="202">
        <v>10</v>
      </c>
      <c r="AH1259" s="202">
        <v>13</v>
      </c>
      <c r="AI1259" s="202">
        <v>14</v>
      </c>
      <c r="AJ1259" s="202" t="s">
        <v>1224</v>
      </c>
      <c r="AK1259" s="202">
        <v>1</v>
      </c>
      <c r="AL1259" s="202">
        <v>2</v>
      </c>
      <c r="AM1259" s="202">
        <v>3</v>
      </c>
      <c r="AN1259" s="202">
        <v>4</v>
      </c>
      <c r="AO1259" s="202">
        <v>5</v>
      </c>
      <c r="AP1259" s="202">
        <v>6</v>
      </c>
      <c r="AQ1259" s="202">
        <v>7</v>
      </c>
      <c r="AR1259" s="202">
        <v>8</v>
      </c>
      <c r="AS1259" s="202">
        <v>9</v>
      </c>
      <c r="AT1259" s="202">
        <v>10</v>
      </c>
      <c r="AU1259" s="202">
        <v>13</v>
      </c>
      <c r="AV1259" s="202">
        <v>14</v>
      </c>
      <c r="AW1259" s="202">
        <v>15</v>
      </c>
    </row>
    <row r="1260" spans="1:49">
      <c r="A1260" s="37"/>
      <c r="B1260" s="38"/>
      <c r="C1260" s="38"/>
      <c r="D1260" s="38"/>
      <c r="E1260" s="60"/>
      <c r="F1260" s="61"/>
      <c r="G1260" s="61"/>
      <c r="H1260" s="61"/>
      <c r="I1260" s="38"/>
      <c r="J1260" s="62"/>
      <c r="K1260" s="62"/>
      <c r="L1260" s="62"/>
      <c r="M1260" s="62"/>
      <c r="N1260" s="62"/>
      <c r="O1260" s="62"/>
      <c r="P1260" s="62"/>
      <c r="Q1260" s="62"/>
      <c r="R1260" s="62"/>
      <c r="S1260" s="62"/>
      <c r="T1260" s="62"/>
      <c r="U1260" s="62"/>
      <c r="V1260" s="62"/>
      <c r="W1260" s="62"/>
      <c r="X1260" s="62"/>
      <c r="Y1260" s="62"/>
      <c r="Z1260" s="62"/>
      <c r="AA1260" s="62"/>
      <c r="AB1260" s="62"/>
      <c r="AC1260" s="62"/>
      <c r="AD1260" s="62"/>
      <c r="AE1260" s="62"/>
      <c r="AF1260" s="62"/>
      <c r="AG1260" s="62"/>
      <c r="AH1260" s="62"/>
      <c r="AI1260" s="62"/>
      <c r="AJ1260" s="62"/>
      <c r="AK1260" s="62"/>
      <c r="AL1260" s="62"/>
      <c r="AM1260" s="62"/>
      <c r="AN1260" s="62"/>
      <c r="AO1260" s="62"/>
      <c r="AP1260" s="62"/>
      <c r="AQ1260" s="62"/>
      <c r="AR1260" s="62"/>
      <c r="AS1260" s="62"/>
      <c r="AT1260" s="62"/>
      <c r="AU1260" s="62"/>
      <c r="AV1260" s="62"/>
      <c r="AW1260" s="62"/>
    </row>
    <row r="1261" spans="1:49" s="393" customFormat="1">
      <c r="A1261" s="409" t="s">
        <v>991</v>
      </c>
      <c r="B1261" s="410" t="s">
        <v>1030</v>
      </c>
      <c r="C1261" s="410" t="s">
        <v>1549</v>
      </c>
      <c r="D1261" s="458"/>
      <c r="E1261" s="388"/>
      <c r="F1261" s="389"/>
      <c r="G1261" s="389"/>
      <c r="H1261" s="389"/>
      <c r="I1261" s="411" t="s">
        <v>1060</v>
      </c>
      <c r="J1261" s="412"/>
      <c r="K1261" s="412"/>
      <c r="L1261" s="412"/>
      <c r="M1261" s="412"/>
      <c r="N1261" s="412"/>
      <c r="O1261" s="412"/>
      <c r="P1261" s="412"/>
      <c r="Q1261" s="412"/>
      <c r="R1261" s="412"/>
      <c r="S1261" s="412"/>
      <c r="T1261" s="412"/>
      <c r="U1261" s="412">
        <v>0</v>
      </c>
      <c r="V1261" s="412">
        <v>0</v>
      </c>
      <c r="W1261" s="412"/>
      <c r="X1261" s="412"/>
      <c r="Y1261" s="412"/>
      <c r="Z1261" s="412"/>
      <c r="AA1261" s="412"/>
      <c r="AB1261" s="412"/>
      <c r="AC1261" s="412"/>
      <c r="AD1261" s="412"/>
      <c r="AE1261" s="412"/>
      <c r="AF1261" s="412"/>
      <c r="AG1261" s="412"/>
      <c r="AH1261" s="412">
        <v>0</v>
      </c>
      <c r="AI1261" s="412">
        <v>0</v>
      </c>
      <c r="AJ1261" s="412"/>
      <c r="AK1261" s="412"/>
      <c r="AL1261" s="412"/>
      <c r="AM1261" s="412"/>
      <c r="AN1261" s="412"/>
      <c r="AO1261" s="412"/>
      <c r="AP1261" s="412"/>
      <c r="AQ1261" s="412"/>
      <c r="AR1261" s="412"/>
      <c r="AS1261" s="412"/>
      <c r="AT1261" s="412"/>
      <c r="AU1261" s="412">
        <v>0</v>
      </c>
      <c r="AV1261" s="412">
        <v>0</v>
      </c>
      <c r="AW1261" s="412">
        <f t="shared" ref="AW1261:AW1292" si="328">U1261+AH1261+AU1261</f>
        <v>0</v>
      </c>
    </row>
    <row r="1262" spans="1:49" s="393" customFormat="1">
      <c r="A1262" s="397"/>
      <c r="B1262" s="390"/>
      <c r="C1262" s="390"/>
      <c r="D1262" s="390"/>
      <c r="E1262" s="388"/>
      <c r="F1262" s="389"/>
      <c r="G1262" s="389"/>
      <c r="H1262" s="389"/>
      <c r="I1262" s="431" t="s">
        <v>1559</v>
      </c>
      <c r="J1262" s="432">
        <f>SUM(J1263,J1271,J1273)</f>
        <v>20000</v>
      </c>
      <c r="K1262" s="432">
        <f t="shared" ref="K1262:AT1262" si="329">SUM(K1263,K1271,K1273)</f>
        <v>0</v>
      </c>
      <c r="L1262" s="432">
        <f t="shared" si="329"/>
        <v>0</v>
      </c>
      <c r="M1262" s="432">
        <f t="shared" si="329"/>
        <v>1300</v>
      </c>
      <c r="N1262" s="432">
        <f t="shared" si="329"/>
        <v>0</v>
      </c>
      <c r="O1262" s="432">
        <f t="shared" si="329"/>
        <v>3000</v>
      </c>
      <c r="P1262" s="432">
        <f t="shared" si="329"/>
        <v>0</v>
      </c>
      <c r="Q1262" s="432">
        <f t="shared" si="329"/>
        <v>0</v>
      </c>
      <c r="R1262" s="432">
        <f t="shared" si="329"/>
        <v>0</v>
      </c>
      <c r="S1262" s="432">
        <f t="shared" si="329"/>
        <v>3100</v>
      </c>
      <c r="T1262" s="432">
        <f t="shared" si="329"/>
        <v>0</v>
      </c>
      <c r="U1262" s="432">
        <v>7400</v>
      </c>
      <c r="V1262" s="432">
        <v>12600</v>
      </c>
      <c r="W1262" s="432">
        <f>SUM(W1263,W1271,W1273)</f>
        <v>0</v>
      </c>
      <c r="X1262" s="432">
        <f t="shared" si="329"/>
        <v>0</v>
      </c>
      <c r="Y1262" s="432">
        <f t="shared" si="329"/>
        <v>0</v>
      </c>
      <c r="Z1262" s="432">
        <f t="shared" si="329"/>
        <v>0</v>
      </c>
      <c r="AA1262" s="432">
        <f t="shared" si="329"/>
        <v>0</v>
      </c>
      <c r="AB1262" s="432">
        <f t="shared" si="329"/>
        <v>0</v>
      </c>
      <c r="AC1262" s="432">
        <f t="shared" si="329"/>
        <v>0</v>
      </c>
      <c r="AD1262" s="432">
        <f t="shared" si="329"/>
        <v>0</v>
      </c>
      <c r="AE1262" s="432">
        <f t="shared" si="329"/>
        <v>0</v>
      </c>
      <c r="AF1262" s="432">
        <f t="shared" si="329"/>
        <v>0</v>
      </c>
      <c r="AG1262" s="432">
        <f t="shared" si="329"/>
        <v>0</v>
      </c>
      <c r="AH1262" s="432">
        <v>0</v>
      </c>
      <c r="AI1262" s="432">
        <v>0</v>
      </c>
      <c r="AJ1262" s="432">
        <f>SUM(AJ1263,AJ1271,AJ1273)</f>
        <v>0</v>
      </c>
      <c r="AK1262" s="432">
        <f t="shared" si="329"/>
        <v>0</v>
      </c>
      <c r="AL1262" s="432">
        <f t="shared" si="329"/>
        <v>0</v>
      </c>
      <c r="AM1262" s="432">
        <f t="shared" si="329"/>
        <v>0</v>
      </c>
      <c r="AN1262" s="432">
        <f t="shared" si="329"/>
        <v>0</v>
      </c>
      <c r="AO1262" s="432">
        <f t="shared" si="329"/>
        <v>0</v>
      </c>
      <c r="AP1262" s="432">
        <f t="shared" si="329"/>
        <v>0</v>
      </c>
      <c r="AQ1262" s="432">
        <f t="shared" si="329"/>
        <v>0</v>
      </c>
      <c r="AR1262" s="432">
        <f t="shared" si="329"/>
        <v>0</v>
      </c>
      <c r="AS1262" s="432">
        <f t="shared" si="329"/>
        <v>0</v>
      </c>
      <c r="AT1262" s="432">
        <f t="shared" si="329"/>
        <v>0</v>
      </c>
      <c r="AU1262" s="432">
        <v>0</v>
      </c>
      <c r="AV1262" s="432">
        <v>0</v>
      </c>
      <c r="AW1262" s="432">
        <f t="shared" si="328"/>
        <v>7400</v>
      </c>
    </row>
    <row r="1263" spans="1:49" s="393" customFormat="1">
      <c r="A1263" s="386" t="s">
        <v>991</v>
      </c>
      <c r="B1263" s="387" t="s">
        <v>1030</v>
      </c>
      <c r="C1263" s="387" t="s">
        <v>1549</v>
      </c>
      <c r="D1263" s="470" t="s">
        <v>2916</v>
      </c>
      <c r="E1263" s="400" t="s">
        <v>771</v>
      </c>
      <c r="F1263" s="433"/>
      <c r="G1263" s="433"/>
      <c r="H1263" s="433"/>
      <c r="I1263" s="410" t="s">
        <v>1500</v>
      </c>
      <c r="J1263" s="424">
        <f>SUM(J1264:J1265)</f>
        <v>10000</v>
      </c>
      <c r="K1263" s="424">
        <f t="shared" ref="K1263:AT1263" si="330">SUM(K1264:K1265)</f>
        <v>0</v>
      </c>
      <c r="L1263" s="424">
        <f t="shared" si="330"/>
        <v>0</v>
      </c>
      <c r="M1263" s="424">
        <f t="shared" si="330"/>
        <v>0</v>
      </c>
      <c r="N1263" s="424">
        <f t="shared" si="330"/>
        <v>0</v>
      </c>
      <c r="O1263" s="424">
        <f t="shared" si="330"/>
        <v>0</v>
      </c>
      <c r="P1263" s="424">
        <f t="shared" si="330"/>
        <v>0</v>
      </c>
      <c r="Q1263" s="424">
        <f t="shared" si="330"/>
        <v>0</v>
      </c>
      <c r="R1263" s="424">
        <f t="shared" si="330"/>
        <v>0</v>
      </c>
      <c r="S1263" s="424">
        <f t="shared" si="330"/>
        <v>0</v>
      </c>
      <c r="T1263" s="424">
        <f t="shared" si="330"/>
        <v>0</v>
      </c>
      <c r="U1263" s="424">
        <v>0</v>
      </c>
      <c r="V1263" s="424">
        <v>10000</v>
      </c>
      <c r="W1263" s="424">
        <f>SUM(W1264:W1265)</f>
        <v>0</v>
      </c>
      <c r="X1263" s="424">
        <f t="shared" si="330"/>
        <v>0</v>
      </c>
      <c r="Y1263" s="424">
        <f t="shared" si="330"/>
        <v>0</v>
      </c>
      <c r="Z1263" s="424">
        <f t="shared" si="330"/>
        <v>0</v>
      </c>
      <c r="AA1263" s="424">
        <f t="shared" si="330"/>
        <v>0</v>
      </c>
      <c r="AB1263" s="424">
        <f t="shared" si="330"/>
        <v>0</v>
      </c>
      <c r="AC1263" s="424">
        <f t="shared" si="330"/>
        <v>0</v>
      </c>
      <c r="AD1263" s="424">
        <f t="shared" si="330"/>
        <v>0</v>
      </c>
      <c r="AE1263" s="424">
        <f t="shared" si="330"/>
        <v>0</v>
      </c>
      <c r="AF1263" s="424">
        <f t="shared" si="330"/>
        <v>0</v>
      </c>
      <c r="AG1263" s="424">
        <f t="shared" si="330"/>
        <v>0</v>
      </c>
      <c r="AH1263" s="424">
        <v>0</v>
      </c>
      <c r="AI1263" s="424">
        <v>0</v>
      </c>
      <c r="AJ1263" s="424">
        <f>SUM(AJ1264:AJ1265)</f>
        <v>0</v>
      </c>
      <c r="AK1263" s="424">
        <f t="shared" si="330"/>
        <v>0</v>
      </c>
      <c r="AL1263" s="424">
        <f t="shared" si="330"/>
        <v>0</v>
      </c>
      <c r="AM1263" s="424">
        <f t="shared" si="330"/>
        <v>0</v>
      </c>
      <c r="AN1263" s="424">
        <f t="shared" si="330"/>
        <v>0</v>
      </c>
      <c r="AO1263" s="424">
        <f t="shared" si="330"/>
        <v>0</v>
      </c>
      <c r="AP1263" s="424">
        <f t="shared" si="330"/>
        <v>0</v>
      </c>
      <c r="AQ1263" s="424">
        <f t="shared" si="330"/>
        <v>0</v>
      </c>
      <c r="AR1263" s="424">
        <f t="shared" si="330"/>
        <v>0</v>
      </c>
      <c r="AS1263" s="424">
        <f t="shared" si="330"/>
        <v>0</v>
      </c>
      <c r="AT1263" s="424">
        <f t="shared" si="330"/>
        <v>0</v>
      </c>
      <c r="AU1263" s="424">
        <v>0</v>
      </c>
      <c r="AV1263" s="424">
        <v>0</v>
      </c>
      <c r="AW1263" s="424">
        <f t="shared" si="328"/>
        <v>0</v>
      </c>
    </row>
    <row r="1264" spans="1:49" s="393" customFormat="1">
      <c r="A1264" s="386" t="s">
        <v>991</v>
      </c>
      <c r="B1264" s="387" t="s">
        <v>1030</v>
      </c>
      <c r="C1264" s="387" t="s">
        <v>1549</v>
      </c>
      <c r="D1264" s="470" t="s">
        <v>2916</v>
      </c>
      <c r="E1264" s="388" t="s">
        <v>834</v>
      </c>
      <c r="F1264" s="389"/>
      <c r="G1264" s="471" t="s">
        <v>3088</v>
      </c>
      <c r="H1264" s="389" t="s">
        <v>2380</v>
      </c>
      <c r="I1264" s="390" t="s">
        <v>1165</v>
      </c>
      <c r="J1264" s="421">
        <v>10000</v>
      </c>
      <c r="K1264" s="421"/>
      <c r="L1264" s="421"/>
      <c r="M1264" s="421"/>
      <c r="N1264" s="421"/>
      <c r="O1264" s="421"/>
      <c r="P1264" s="421"/>
      <c r="Q1264" s="421"/>
      <c r="R1264" s="421"/>
      <c r="S1264" s="421"/>
      <c r="T1264" s="421"/>
      <c r="U1264" s="421">
        <v>0</v>
      </c>
      <c r="V1264" s="421">
        <v>10000</v>
      </c>
      <c r="W1264" s="421"/>
      <c r="X1264" s="421"/>
      <c r="Y1264" s="421"/>
      <c r="Z1264" s="421"/>
      <c r="AA1264" s="421"/>
      <c r="AB1264" s="421"/>
      <c r="AC1264" s="421"/>
      <c r="AD1264" s="421"/>
      <c r="AE1264" s="421"/>
      <c r="AF1264" s="421"/>
      <c r="AG1264" s="421"/>
      <c r="AH1264" s="421">
        <v>0</v>
      </c>
      <c r="AI1264" s="421">
        <v>0</v>
      </c>
      <c r="AJ1264" s="421"/>
      <c r="AK1264" s="421"/>
      <c r="AL1264" s="421"/>
      <c r="AM1264" s="421"/>
      <c r="AN1264" s="421"/>
      <c r="AO1264" s="421"/>
      <c r="AP1264" s="421"/>
      <c r="AQ1264" s="421"/>
      <c r="AR1264" s="421"/>
      <c r="AS1264" s="421"/>
      <c r="AT1264" s="421"/>
      <c r="AU1264" s="421">
        <v>0</v>
      </c>
      <c r="AV1264" s="421">
        <v>0</v>
      </c>
      <c r="AW1264" s="421">
        <f t="shared" si="328"/>
        <v>0</v>
      </c>
    </row>
    <row r="1265" spans="1:49" s="393" customFormat="1">
      <c r="A1265" s="386" t="s">
        <v>991</v>
      </c>
      <c r="B1265" s="387" t="s">
        <v>1030</v>
      </c>
      <c r="C1265" s="387" t="s">
        <v>1549</v>
      </c>
      <c r="D1265" s="470" t="s">
        <v>2916</v>
      </c>
      <c r="E1265" s="388" t="s">
        <v>772</v>
      </c>
      <c r="F1265" s="389"/>
      <c r="G1265" s="389"/>
      <c r="H1265" s="389"/>
      <c r="I1265" s="390" t="s">
        <v>1227</v>
      </c>
      <c r="J1265" s="391">
        <f>SUM(J1266:J1270)</f>
        <v>0</v>
      </c>
      <c r="K1265" s="391">
        <f t="shared" ref="K1265:AT1265" si="331">SUM(K1266:K1270)</f>
        <v>0</v>
      </c>
      <c r="L1265" s="391">
        <f t="shared" si="331"/>
        <v>0</v>
      </c>
      <c r="M1265" s="391">
        <f t="shared" si="331"/>
        <v>0</v>
      </c>
      <c r="N1265" s="391">
        <f t="shared" si="331"/>
        <v>0</v>
      </c>
      <c r="O1265" s="391">
        <f t="shared" si="331"/>
        <v>0</v>
      </c>
      <c r="P1265" s="391">
        <f t="shared" si="331"/>
        <v>0</v>
      </c>
      <c r="Q1265" s="391">
        <f t="shared" si="331"/>
        <v>0</v>
      </c>
      <c r="R1265" s="391">
        <f t="shared" si="331"/>
        <v>0</v>
      </c>
      <c r="S1265" s="391">
        <f t="shared" si="331"/>
        <v>0</v>
      </c>
      <c r="T1265" s="391">
        <f t="shared" si="331"/>
        <v>0</v>
      </c>
      <c r="U1265" s="391">
        <v>0</v>
      </c>
      <c r="V1265" s="391">
        <v>0</v>
      </c>
      <c r="W1265" s="391">
        <f>SUM(W1266:W1270)</f>
        <v>0</v>
      </c>
      <c r="X1265" s="391">
        <f t="shared" si="331"/>
        <v>0</v>
      </c>
      <c r="Y1265" s="391">
        <f t="shared" si="331"/>
        <v>0</v>
      </c>
      <c r="Z1265" s="391">
        <f t="shared" si="331"/>
        <v>0</v>
      </c>
      <c r="AA1265" s="391">
        <f t="shared" si="331"/>
        <v>0</v>
      </c>
      <c r="AB1265" s="391">
        <f t="shared" si="331"/>
        <v>0</v>
      </c>
      <c r="AC1265" s="391">
        <f t="shared" si="331"/>
        <v>0</v>
      </c>
      <c r="AD1265" s="391">
        <f t="shared" si="331"/>
        <v>0</v>
      </c>
      <c r="AE1265" s="391">
        <f t="shared" si="331"/>
        <v>0</v>
      </c>
      <c r="AF1265" s="391">
        <f t="shared" si="331"/>
        <v>0</v>
      </c>
      <c r="AG1265" s="391">
        <f t="shared" si="331"/>
        <v>0</v>
      </c>
      <c r="AH1265" s="391">
        <v>0</v>
      </c>
      <c r="AI1265" s="391">
        <v>0</v>
      </c>
      <c r="AJ1265" s="391">
        <f>SUM(AJ1266:AJ1270)</f>
        <v>0</v>
      </c>
      <c r="AK1265" s="391">
        <f t="shared" si="331"/>
        <v>0</v>
      </c>
      <c r="AL1265" s="391">
        <f t="shared" si="331"/>
        <v>0</v>
      </c>
      <c r="AM1265" s="391">
        <f t="shared" si="331"/>
        <v>0</v>
      </c>
      <c r="AN1265" s="391">
        <f t="shared" si="331"/>
        <v>0</v>
      </c>
      <c r="AO1265" s="391">
        <f t="shared" si="331"/>
        <v>0</v>
      </c>
      <c r="AP1265" s="391">
        <f t="shared" si="331"/>
        <v>0</v>
      </c>
      <c r="AQ1265" s="391">
        <f t="shared" si="331"/>
        <v>0</v>
      </c>
      <c r="AR1265" s="391">
        <f t="shared" si="331"/>
        <v>0</v>
      </c>
      <c r="AS1265" s="391">
        <f t="shared" si="331"/>
        <v>0</v>
      </c>
      <c r="AT1265" s="391">
        <f t="shared" si="331"/>
        <v>0</v>
      </c>
      <c r="AU1265" s="391">
        <v>0</v>
      </c>
      <c r="AV1265" s="391">
        <v>0</v>
      </c>
      <c r="AW1265" s="391">
        <f t="shared" si="328"/>
        <v>0</v>
      </c>
    </row>
    <row r="1266" spans="1:49" s="437" customFormat="1">
      <c r="A1266" s="386" t="s">
        <v>991</v>
      </c>
      <c r="B1266" s="387" t="s">
        <v>1030</v>
      </c>
      <c r="C1266" s="387" t="s">
        <v>1549</v>
      </c>
      <c r="D1266" s="470" t="s">
        <v>2916</v>
      </c>
      <c r="E1266" s="434" t="s">
        <v>850</v>
      </c>
      <c r="F1266" s="435" t="s">
        <v>133</v>
      </c>
      <c r="G1266" s="471" t="s">
        <v>3088</v>
      </c>
      <c r="H1266" s="389" t="s">
        <v>2380</v>
      </c>
      <c r="I1266" s="436" t="s">
        <v>1119</v>
      </c>
      <c r="J1266" s="421"/>
      <c r="K1266" s="421"/>
      <c r="L1266" s="421"/>
      <c r="M1266" s="421"/>
      <c r="N1266" s="421"/>
      <c r="O1266" s="421"/>
      <c r="P1266" s="421"/>
      <c r="Q1266" s="421"/>
      <c r="R1266" s="421"/>
      <c r="S1266" s="421"/>
      <c r="T1266" s="421"/>
      <c r="U1266" s="421">
        <v>0</v>
      </c>
      <c r="V1266" s="421">
        <v>0</v>
      </c>
      <c r="W1266" s="421"/>
      <c r="X1266" s="421"/>
      <c r="Y1266" s="421"/>
      <c r="Z1266" s="421"/>
      <c r="AA1266" s="421"/>
      <c r="AB1266" s="421"/>
      <c r="AC1266" s="421"/>
      <c r="AD1266" s="421"/>
      <c r="AE1266" s="421"/>
      <c r="AF1266" s="421"/>
      <c r="AG1266" s="421"/>
      <c r="AH1266" s="421">
        <v>0</v>
      </c>
      <c r="AI1266" s="421">
        <v>0</v>
      </c>
      <c r="AJ1266" s="421"/>
      <c r="AK1266" s="421"/>
      <c r="AL1266" s="421"/>
      <c r="AM1266" s="421"/>
      <c r="AN1266" s="421"/>
      <c r="AO1266" s="421"/>
      <c r="AP1266" s="421"/>
      <c r="AQ1266" s="421"/>
      <c r="AR1266" s="421"/>
      <c r="AS1266" s="421"/>
      <c r="AT1266" s="421"/>
      <c r="AU1266" s="421">
        <v>0</v>
      </c>
      <c r="AV1266" s="421">
        <v>0</v>
      </c>
      <c r="AW1266" s="421">
        <f t="shared" si="328"/>
        <v>0</v>
      </c>
    </row>
    <row r="1267" spans="1:49" s="437" customFormat="1">
      <c r="A1267" s="386" t="s">
        <v>991</v>
      </c>
      <c r="B1267" s="387" t="s">
        <v>1030</v>
      </c>
      <c r="C1267" s="387" t="s">
        <v>1549</v>
      </c>
      <c r="D1267" s="470" t="s">
        <v>2916</v>
      </c>
      <c r="E1267" s="434" t="s">
        <v>851</v>
      </c>
      <c r="F1267" s="435" t="s">
        <v>134</v>
      </c>
      <c r="G1267" s="471" t="s">
        <v>3088</v>
      </c>
      <c r="H1267" s="389" t="s">
        <v>2380</v>
      </c>
      <c r="I1267" s="436" t="s">
        <v>1290</v>
      </c>
      <c r="J1267" s="421"/>
      <c r="K1267" s="421"/>
      <c r="L1267" s="421"/>
      <c r="M1267" s="421"/>
      <c r="N1267" s="421"/>
      <c r="O1267" s="421"/>
      <c r="P1267" s="421"/>
      <c r="Q1267" s="421"/>
      <c r="R1267" s="421"/>
      <c r="S1267" s="421"/>
      <c r="T1267" s="421"/>
      <c r="U1267" s="421">
        <v>0</v>
      </c>
      <c r="V1267" s="421">
        <v>0</v>
      </c>
      <c r="W1267" s="421"/>
      <c r="X1267" s="421"/>
      <c r="Y1267" s="421"/>
      <c r="Z1267" s="421"/>
      <c r="AA1267" s="421"/>
      <c r="AB1267" s="421"/>
      <c r="AC1267" s="421"/>
      <c r="AD1267" s="421"/>
      <c r="AE1267" s="421"/>
      <c r="AF1267" s="421"/>
      <c r="AG1267" s="421"/>
      <c r="AH1267" s="421">
        <v>0</v>
      </c>
      <c r="AI1267" s="421">
        <v>0</v>
      </c>
      <c r="AJ1267" s="421"/>
      <c r="AK1267" s="421"/>
      <c r="AL1267" s="421"/>
      <c r="AM1267" s="421"/>
      <c r="AN1267" s="421"/>
      <c r="AO1267" s="421"/>
      <c r="AP1267" s="421"/>
      <c r="AQ1267" s="421"/>
      <c r="AR1267" s="421"/>
      <c r="AS1267" s="421"/>
      <c r="AT1267" s="421"/>
      <c r="AU1267" s="421">
        <v>0</v>
      </c>
      <c r="AV1267" s="421">
        <v>0</v>
      </c>
      <c r="AW1267" s="421">
        <f t="shared" si="328"/>
        <v>0</v>
      </c>
    </row>
    <row r="1268" spans="1:49" s="437" customFormat="1">
      <c r="A1268" s="386" t="s">
        <v>991</v>
      </c>
      <c r="B1268" s="387" t="s">
        <v>1030</v>
      </c>
      <c r="C1268" s="387" t="s">
        <v>1549</v>
      </c>
      <c r="D1268" s="470" t="s">
        <v>2916</v>
      </c>
      <c r="E1268" s="434" t="s">
        <v>852</v>
      </c>
      <c r="F1268" s="435" t="s">
        <v>135</v>
      </c>
      <c r="G1268" s="471" t="s">
        <v>3088</v>
      </c>
      <c r="H1268" s="389" t="s">
        <v>2380</v>
      </c>
      <c r="I1268" s="436" t="s">
        <v>1733</v>
      </c>
      <c r="J1268" s="421"/>
      <c r="K1268" s="421"/>
      <c r="L1268" s="421"/>
      <c r="M1268" s="421"/>
      <c r="N1268" s="421"/>
      <c r="O1268" s="421"/>
      <c r="P1268" s="421"/>
      <c r="Q1268" s="421"/>
      <c r="R1268" s="421"/>
      <c r="S1268" s="421"/>
      <c r="T1268" s="421"/>
      <c r="U1268" s="421">
        <v>0</v>
      </c>
      <c r="V1268" s="421">
        <v>0</v>
      </c>
      <c r="W1268" s="421"/>
      <c r="X1268" s="421"/>
      <c r="Y1268" s="421"/>
      <c r="Z1268" s="421"/>
      <c r="AA1268" s="421"/>
      <c r="AB1268" s="421"/>
      <c r="AC1268" s="421"/>
      <c r="AD1268" s="421"/>
      <c r="AE1268" s="421"/>
      <c r="AF1268" s="421"/>
      <c r="AG1268" s="421"/>
      <c r="AH1268" s="421">
        <v>0</v>
      </c>
      <c r="AI1268" s="421">
        <v>0</v>
      </c>
      <c r="AJ1268" s="421"/>
      <c r="AK1268" s="421"/>
      <c r="AL1268" s="421"/>
      <c r="AM1268" s="421"/>
      <c r="AN1268" s="421"/>
      <c r="AO1268" s="421"/>
      <c r="AP1268" s="421"/>
      <c r="AQ1268" s="421"/>
      <c r="AR1268" s="421"/>
      <c r="AS1268" s="421"/>
      <c r="AT1268" s="421"/>
      <c r="AU1268" s="421">
        <v>0</v>
      </c>
      <c r="AV1268" s="421">
        <v>0</v>
      </c>
      <c r="AW1268" s="421">
        <f t="shared" si="328"/>
        <v>0</v>
      </c>
    </row>
    <row r="1269" spans="1:49" s="437" customFormat="1">
      <c r="A1269" s="386" t="s">
        <v>991</v>
      </c>
      <c r="B1269" s="387" t="s">
        <v>1030</v>
      </c>
      <c r="C1269" s="387" t="s">
        <v>1549</v>
      </c>
      <c r="D1269" s="470" t="s">
        <v>2916</v>
      </c>
      <c r="E1269" s="434" t="s">
        <v>853</v>
      </c>
      <c r="F1269" s="435" t="s">
        <v>136</v>
      </c>
      <c r="G1269" s="471" t="s">
        <v>3088</v>
      </c>
      <c r="H1269" s="389" t="s">
        <v>2380</v>
      </c>
      <c r="I1269" s="436" t="s">
        <v>1734</v>
      </c>
      <c r="J1269" s="421"/>
      <c r="K1269" s="421"/>
      <c r="L1269" s="421"/>
      <c r="M1269" s="421"/>
      <c r="N1269" s="421"/>
      <c r="O1269" s="421"/>
      <c r="P1269" s="421"/>
      <c r="Q1269" s="421"/>
      <c r="R1269" s="421"/>
      <c r="S1269" s="421"/>
      <c r="T1269" s="421"/>
      <c r="U1269" s="421">
        <v>0</v>
      </c>
      <c r="V1269" s="421">
        <v>0</v>
      </c>
      <c r="W1269" s="421"/>
      <c r="X1269" s="421"/>
      <c r="Y1269" s="421"/>
      <c r="Z1269" s="421"/>
      <c r="AA1269" s="421"/>
      <c r="AB1269" s="421"/>
      <c r="AC1269" s="421"/>
      <c r="AD1269" s="421"/>
      <c r="AE1269" s="421"/>
      <c r="AF1269" s="421"/>
      <c r="AG1269" s="421"/>
      <c r="AH1269" s="421">
        <v>0</v>
      </c>
      <c r="AI1269" s="421">
        <v>0</v>
      </c>
      <c r="AJ1269" s="421"/>
      <c r="AK1269" s="421"/>
      <c r="AL1269" s="421"/>
      <c r="AM1269" s="421"/>
      <c r="AN1269" s="421"/>
      <c r="AO1269" s="421"/>
      <c r="AP1269" s="421"/>
      <c r="AQ1269" s="421"/>
      <c r="AR1269" s="421"/>
      <c r="AS1269" s="421"/>
      <c r="AT1269" s="421"/>
      <c r="AU1269" s="421">
        <v>0</v>
      </c>
      <c r="AV1269" s="421">
        <v>0</v>
      </c>
      <c r="AW1269" s="421">
        <f t="shared" si="328"/>
        <v>0</v>
      </c>
    </row>
    <row r="1270" spans="1:49" s="437" customFormat="1">
      <c r="A1270" s="386" t="s">
        <v>991</v>
      </c>
      <c r="B1270" s="387" t="s">
        <v>1030</v>
      </c>
      <c r="C1270" s="387" t="s">
        <v>1549</v>
      </c>
      <c r="D1270" s="470" t="s">
        <v>2916</v>
      </c>
      <c r="E1270" s="434" t="s">
        <v>854</v>
      </c>
      <c r="F1270" s="435" t="s">
        <v>137</v>
      </c>
      <c r="G1270" s="471" t="s">
        <v>3088</v>
      </c>
      <c r="H1270" s="389" t="s">
        <v>2380</v>
      </c>
      <c r="I1270" s="436" t="s">
        <v>1735</v>
      </c>
      <c r="J1270" s="421"/>
      <c r="K1270" s="421"/>
      <c r="L1270" s="421"/>
      <c r="M1270" s="421"/>
      <c r="N1270" s="421"/>
      <c r="O1270" s="421"/>
      <c r="P1270" s="421"/>
      <c r="Q1270" s="421"/>
      <c r="R1270" s="421"/>
      <c r="S1270" s="421"/>
      <c r="T1270" s="421"/>
      <c r="U1270" s="421">
        <v>0</v>
      </c>
      <c r="V1270" s="421">
        <v>0</v>
      </c>
      <c r="W1270" s="421"/>
      <c r="X1270" s="421"/>
      <c r="Y1270" s="421"/>
      <c r="Z1270" s="421"/>
      <c r="AA1270" s="421"/>
      <c r="AB1270" s="421"/>
      <c r="AC1270" s="421"/>
      <c r="AD1270" s="421"/>
      <c r="AE1270" s="421"/>
      <c r="AF1270" s="421"/>
      <c r="AG1270" s="421"/>
      <c r="AH1270" s="421">
        <v>0</v>
      </c>
      <c r="AI1270" s="421">
        <v>0</v>
      </c>
      <c r="AJ1270" s="421"/>
      <c r="AK1270" s="421"/>
      <c r="AL1270" s="421"/>
      <c r="AM1270" s="421"/>
      <c r="AN1270" s="421"/>
      <c r="AO1270" s="421"/>
      <c r="AP1270" s="421"/>
      <c r="AQ1270" s="421"/>
      <c r="AR1270" s="421"/>
      <c r="AS1270" s="421"/>
      <c r="AT1270" s="421"/>
      <c r="AU1270" s="421">
        <v>0</v>
      </c>
      <c r="AV1270" s="421">
        <v>0</v>
      </c>
      <c r="AW1270" s="421">
        <f t="shared" si="328"/>
        <v>0</v>
      </c>
    </row>
    <row r="1271" spans="1:49" s="422" customFormat="1">
      <c r="A1271" s="386" t="s">
        <v>991</v>
      </c>
      <c r="B1271" s="387" t="s">
        <v>1030</v>
      </c>
      <c r="C1271" s="387" t="s">
        <v>1549</v>
      </c>
      <c r="D1271" s="470" t="s">
        <v>2916</v>
      </c>
      <c r="E1271" s="400" t="s">
        <v>773</v>
      </c>
      <c r="F1271" s="433"/>
      <c r="G1271" s="433"/>
      <c r="H1271" s="433"/>
      <c r="I1271" s="410" t="s">
        <v>1362</v>
      </c>
      <c r="J1271" s="424">
        <f>SUM(J1272)</f>
        <v>0</v>
      </c>
      <c r="K1271" s="424">
        <f t="shared" ref="K1271:AT1271" si="332">SUM(K1272)</f>
        <v>0</v>
      </c>
      <c r="L1271" s="424">
        <f t="shared" si="332"/>
        <v>0</v>
      </c>
      <c r="M1271" s="424">
        <f t="shared" si="332"/>
        <v>0</v>
      </c>
      <c r="N1271" s="424">
        <f t="shared" si="332"/>
        <v>0</v>
      </c>
      <c r="O1271" s="424">
        <f t="shared" si="332"/>
        <v>0</v>
      </c>
      <c r="P1271" s="424">
        <f t="shared" si="332"/>
        <v>0</v>
      </c>
      <c r="Q1271" s="424">
        <f t="shared" si="332"/>
        <v>0</v>
      </c>
      <c r="R1271" s="424">
        <f t="shared" si="332"/>
        <v>0</v>
      </c>
      <c r="S1271" s="424">
        <f t="shared" si="332"/>
        <v>0</v>
      </c>
      <c r="T1271" s="424">
        <f t="shared" si="332"/>
        <v>0</v>
      </c>
      <c r="U1271" s="424">
        <v>0</v>
      </c>
      <c r="V1271" s="424">
        <v>0</v>
      </c>
      <c r="W1271" s="424">
        <f>SUM(W1272)</f>
        <v>0</v>
      </c>
      <c r="X1271" s="424">
        <f t="shared" si="332"/>
        <v>0</v>
      </c>
      <c r="Y1271" s="424">
        <f t="shared" si="332"/>
        <v>0</v>
      </c>
      <c r="Z1271" s="424">
        <f t="shared" si="332"/>
        <v>0</v>
      </c>
      <c r="AA1271" s="424">
        <f t="shared" si="332"/>
        <v>0</v>
      </c>
      <c r="AB1271" s="424">
        <f t="shared" si="332"/>
        <v>0</v>
      </c>
      <c r="AC1271" s="424">
        <f t="shared" si="332"/>
        <v>0</v>
      </c>
      <c r="AD1271" s="424">
        <f t="shared" si="332"/>
        <v>0</v>
      </c>
      <c r="AE1271" s="424">
        <f t="shared" si="332"/>
        <v>0</v>
      </c>
      <c r="AF1271" s="424">
        <f t="shared" si="332"/>
        <v>0</v>
      </c>
      <c r="AG1271" s="424">
        <f t="shared" si="332"/>
        <v>0</v>
      </c>
      <c r="AH1271" s="424">
        <v>0</v>
      </c>
      <c r="AI1271" s="424">
        <v>0</v>
      </c>
      <c r="AJ1271" s="424">
        <f>SUM(AJ1272)</f>
        <v>0</v>
      </c>
      <c r="AK1271" s="424">
        <f t="shared" si="332"/>
        <v>0</v>
      </c>
      <c r="AL1271" s="424">
        <f t="shared" si="332"/>
        <v>0</v>
      </c>
      <c r="AM1271" s="424">
        <f t="shared" si="332"/>
        <v>0</v>
      </c>
      <c r="AN1271" s="424">
        <f t="shared" si="332"/>
        <v>0</v>
      </c>
      <c r="AO1271" s="424">
        <f t="shared" si="332"/>
        <v>0</v>
      </c>
      <c r="AP1271" s="424">
        <f t="shared" si="332"/>
        <v>0</v>
      </c>
      <c r="AQ1271" s="424">
        <f t="shared" si="332"/>
        <v>0</v>
      </c>
      <c r="AR1271" s="424">
        <f t="shared" si="332"/>
        <v>0</v>
      </c>
      <c r="AS1271" s="424">
        <f t="shared" si="332"/>
        <v>0</v>
      </c>
      <c r="AT1271" s="424">
        <f t="shared" si="332"/>
        <v>0</v>
      </c>
      <c r="AU1271" s="424">
        <v>0</v>
      </c>
      <c r="AV1271" s="424">
        <v>0</v>
      </c>
      <c r="AW1271" s="424">
        <f t="shared" si="328"/>
        <v>0</v>
      </c>
    </row>
    <row r="1272" spans="1:49" s="393" customFormat="1">
      <c r="A1272" s="386" t="s">
        <v>991</v>
      </c>
      <c r="B1272" s="387" t="s">
        <v>1030</v>
      </c>
      <c r="C1272" s="387" t="s">
        <v>1549</v>
      </c>
      <c r="D1272" s="470" t="s">
        <v>2916</v>
      </c>
      <c r="E1272" s="388" t="s">
        <v>785</v>
      </c>
      <c r="F1272" s="389"/>
      <c r="G1272" s="471" t="s">
        <v>3088</v>
      </c>
      <c r="H1272" s="389" t="s">
        <v>2380</v>
      </c>
      <c r="I1272" s="390" t="s">
        <v>1363</v>
      </c>
      <c r="J1272" s="421"/>
      <c r="K1272" s="421"/>
      <c r="L1272" s="421"/>
      <c r="M1272" s="421"/>
      <c r="N1272" s="421"/>
      <c r="O1272" s="421"/>
      <c r="P1272" s="421"/>
      <c r="Q1272" s="421"/>
      <c r="R1272" s="421"/>
      <c r="S1272" s="421"/>
      <c r="T1272" s="421"/>
      <c r="U1272" s="421">
        <v>0</v>
      </c>
      <c r="V1272" s="421">
        <v>0</v>
      </c>
      <c r="W1272" s="421"/>
      <c r="X1272" s="421"/>
      <c r="Y1272" s="421"/>
      <c r="Z1272" s="421"/>
      <c r="AA1272" s="421"/>
      <c r="AB1272" s="421"/>
      <c r="AC1272" s="421"/>
      <c r="AD1272" s="421"/>
      <c r="AE1272" s="421"/>
      <c r="AF1272" s="421"/>
      <c r="AG1272" s="421"/>
      <c r="AH1272" s="421">
        <v>0</v>
      </c>
      <c r="AI1272" s="421">
        <v>0</v>
      </c>
      <c r="AJ1272" s="421"/>
      <c r="AK1272" s="421"/>
      <c r="AL1272" s="421"/>
      <c r="AM1272" s="421"/>
      <c r="AN1272" s="421"/>
      <c r="AO1272" s="421"/>
      <c r="AP1272" s="421"/>
      <c r="AQ1272" s="421"/>
      <c r="AR1272" s="421"/>
      <c r="AS1272" s="421"/>
      <c r="AT1272" s="421"/>
      <c r="AU1272" s="421">
        <v>0</v>
      </c>
      <c r="AV1272" s="421">
        <v>0</v>
      </c>
      <c r="AW1272" s="421">
        <f t="shared" si="328"/>
        <v>0</v>
      </c>
    </row>
    <row r="1273" spans="1:49" s="422" customFormat="1">
      <c r="A1273" s="386" t="s">
        <v>991</v>
      </c>
      <c r="B1273" s="387" t="s">
        <v>1030</v>
      </c>
      <c r="C1273" s="387" t="s">
        <v>1549</v>
      </c>
      <c r="D1273" s="470" t="s">
        <v>2916</v>
      </c>
      <c r="E1273" s="400" t="s">
        <v>1364</v>
      </c>
      <c r="F1273" s="433"/>
      <c r="G1273" s="433"/>
      <c r="H1273" s="433"/>
      <c r="I1273" s="410" t="s">
        <v>2104</v>
      </c>
      <c r="J1273" s="424">
        <f>SUM(J1274:J1280,J1284:J1285)</f>
        <v>10000</v>
      </c>
      <c r="K1273" s="424">
        <f t="shared" ref="K1273:AT1273" si="333">SUM(K1274:K1280,K1284:K1285)</f>
        <v>0</v>
      </c>
      <c r="L1273" s="424">
        <f t="shared" si="333"/>
        <v>0</v>
      </c>
      <c r="M1273" s="424">
        <f t="shared" si="333"/>
        <v>1300</v>
      </c>
      <c r="N1273" s="424">
        <f t="shared" si="333"/>
        <v>0</v>
      </c>
      <c r="O1273" s="424">
        <f t="shared" si="333"/>
        <v>3000</v>
      </c>
      <c r="P1273" s="424">
        <f t="shared" si="333"/>
        <v>0</v>
      </c>
      <c r="Q1273" s="424">
        <f t="shared" si="333"/>
        <v>0</v>
      </c>
      <c r="R1273" s="424">
        <f t="shared" si="333"/>
        <v>0</v>
      </c>
      <c r="S1273" s="424">
        <f t="shared" si="333"/>
        <v>3100</v>
      </c>
      <c r="T1273" s="424">
        <f t="shared" si="333"/>
        <v>0</v>
      </c>
      <c r="U1273" s="424">
        <v>7400</v>
      </c>
      <c r="V1273" s="424">
        <v>2600</v>
      </c>
      <c r="W1273" s="424">
        <f>SUM(W1274:W1280,W1284:W1285)</f>
        <v>0</v>
      </c>
      <c r="X1273" s="424">
        <f t="shared" si="333"/>
        <v>0</v>
      </c>
      <c r="Y1273" s="424">
        <f t="shared" si="333"/>
        <v>0</v>
      </c>
      <c r="Z1273" s="424">
        <f t="shared" si="333"/>
        <v>0</v>
      </c>
      <c r="AA1273" s="424">
        <f t="shared" si="333"/>
        <v>0</v>
      </c>
      <c r="AB1273" s="424">
        <f t="shared" si="333"/>
        <v>0</v>
      </c>
      <c r="AC1273" s="424">
        <f t="shared" si="333"/>
        <v>0</v>
      </c>
      <c r="AD1273" s="424">
        <f t="shared" si="333"/>
        <v>0</v>
      </c>
      <c r="AE1273" s="424">
        <f t="shared" si="333"/>
        <v>0</v>
      </c>
      <c r="AF1273" s="424">
        <f t="shared" si="333"/>
        <v>0</v>
      </c>
      <c r="AG1273" s="424">
        <f t="shared" si="333"/>
        <v>0</v>
      </c>
      <c r="AH1273" s="424">
        <v>0</v>
      </c>
      <c r="AI1273" s="424">
        <v>0</v>
      </c>
      <c r="AJ1273" s="424">
        <f>SUM(AJ1274:AJ1280,AJ1284:AJ1285)</f>
        <v>0</v>
      </c>
      <c r="AK1273" s="424">
        <f t="shared" si="333"/>
        <v>0</v>
      </c>
      <c r="AL1273" s="424">
        <f t="shared" si="333"/>
        <v>0</v>
      </c>
      <c r="AM1273" s="424">
        <f t="shared" si="333"/>
        <v>0</v>
      </c>
      <c r="AN1273" s="424">
        <f t="shared" si="333"/>
        <v>0</v>
      </c>
      <c r="AO1273" s="424">
        <f t="shared" si="333"/>
        <v>0</v>
      </c>
      <c r="AP1273" s="424">
        <f t="shared" si="333"/>
        <v>0</v>
      </c>
      <c r="AQ1273" s="424">
        <f t="shared" si="333"/>
        <v>0</v>
      </c>
      <c r="AR1273" s="424">
        <f t="shared" si="333"/>
        <v>0</v>
      </c>
      <c r="AS1273" s="424">
        <f t="shared" si="333"/>
        <v>0</v>
      </c>
      <c r="AT1273" s="424">
        <f t="shared" si="333"/>
        <v>0</v>
      </c>
      <c r="AU1273" s="424">
        <v>0</v>
      </c>
      <c r="AV1273" s="424">
        <v>0</v>
      </c>
      <c r="AW1273" s="424">
        <f t="shared" si="328"/>
        <v>7400</v>
      </c>
    </row>
    <row r="1274" spans="1:49" s="393" customFormat="1">
      <c r="A1274" s="386" t="s">
        <v>991</v>
      </c>
      <c r="B1274" s="387" t="s">
        <v>1030</v>
      </c>
      <c r="C1274" s="387" t="s">
        <v>1549</v>
      </c>
      <c r="D1274" s="470" t="s">
        <v>2916</v>
      </c>
      <c r="E1274" s="388" t="s">
        <v>786</v>
      </c>
      <c r="F1274" s="389"/>
      <c r="G1274" s="471" t="s">
        <v>3088</v>
      </c>
      <c r="H1274" s="389" t="s">
        <v>2380</v>
      </c>
      <c r="I1274" s="390" t="s">
        <v>1191</v>
      </c>
      <c r="J1274" s="421">
        <v>10000</v>
      </c>
      <c r="K1274" s="421"/>
      <c r="L1274" s="421"/>
      <c r="M1274" s="421">
        <v>1300</v>
      </c>
      <c r="N1274" s="421"/>
      <c r="O1274" s="421">
        <v>3000</v>
      </c>
      <c r="P1274" s="421"/>
      <c r="Q1274" s="421"/>
      <c r="R1274" s="421"/>
      <c r="S1274" s="421">
        <v>3100</v>
      </c>
      <c r="T1274" s="421"/>
      <c r="U1274" s="421">
        <v>7400</v>
      </c>
      <c r="V1274" s="421">
        <v>2600</v>
      </c>
      <c r="W1274" s="421"/>
      <c r="X1274" s="421"/>
      <c r="Y1274" s="421"/>
      <c r="Z1274" s="421"/>
      <c r="AA1274" s="421"/>
      <c r="AB1274" s="421"/>
      <c r="AC1274" s="421"/>
      <c r="AD1274" s="421"/>
      <c r="AE1274" s="421"/>
      <c r="AF1274" s="421"/>
      <c r="AG1274" s="421"/>
      <c r="AH1274" s="421">
        <v>0</v>
      </c>
      <c r="AI1274" s="421">
        <v>0</v>
      </c>
      <c r="AJ1274" s="421"/>
      <c r="AK1274" s="421"/>
      <c r="AL1274" s="421"/>
      <c r="AM1274" s="421"/>
      <c r="AN1274" s="421"/>
      <c r="AO1274" s="421"/>
      <c r="AP1274" s="421"/>
      <c r="AQ1274" s="421"/>
      <c r="AR1274" s="421"/>
      <c r="AS1274" s="421"/>
      <c r="AT1274" s="421"/>
      <c r="AU1274" s="421">
        <v>0</v>
      </c>
      <c r="AV1274" s="421">
        <v>0</v>
      </c>
      <c r="AW1274" s="421">
        <f t="shared" si="328"/>
        <v>7400</v>
      </c>
    </row>
    <row r="1275" spans="1:49" s="393" customFormat="1">
      <c r="A1275" s="386" t="s">
        <v>991</v>
      </c>
      <c r="B1275" s="387" t="s">
        <v>1030</v>
      </c>
      <c r="C1275" s="387" t="s">
        <v>1549</v>
      </c>
      <c r="D1275" s="470" t="s">
        <v>2916</v>
      </c>
      <c r="E1275" s="388" t="s">
        <v>1528</v>
      </c>
      <c r="F1275" s="389"/>
      <c r="G1275" s="471" t="s">
        <v>3088</v>
      </c>
      <c r="H1275" s="389" t="s">
        <v>2380</v>
      </c>
      <c r="I1275" s="390" t="s">
        <v>989</v>
      </c>
      <c r="J1275" s="421"/>
      <c r="K1275" s="421"/>
      <c r="L1275" s="421"/>
      <c r="M1275" s="421"/>
      <c r="N1275" s="421"/>
      <c r="O1275" s="421"/>
      <c r="P1275" s="421"/>
      <c r="Q1275" s="421"/>
      <c r="R1275" s="421"/>
      <c r="S1275" s="421"/>
      <c r="T1275" s="421"/>
      <c r="U1275" s="421">
        <v>0</v>
      </c>
      <c r="V1275" s="421">
        <v>0</v>
      </c>
      <c r="W1275" s="421"/>
      <c r="X1275" s="421"/>
      <c r="Y1275" s="421"/>
      <c r="Z1275" s="421"/>
      <c r="AA1275" s="421"/>
      <c r="AB1275" s="421"/>
      <c r="AC1275" s="421"/>
      <c r="AD1275" s="421"/>
      <c r="AE1275" s="421"/>
      <c r="AF1275" s="421"/>
      <c r="AG1275" s="421"/>
      <c r="AH1275" s="421">
        <v>0</v>
      </c>
      <c r="AI1275" s="421">
        <v>0</v>
      </c>
      <c r="AJ1275" s="421"/>
      <c r="AK1275" s="421"/>
      <c r="AL1275" s="421"/>
      <c r="AM1275" s="421"/>
      <c r="AN1275" s="421"/>
      <c r="AO1275" s="421"/>
      <c r="AP1275" s="421"/>
      <c r="AQ1275" s="421"/>
      <c r="AR1275" s="421"/>
      <c r="AS1275" s="421"/>
      <c r="AT1275" s="421"/>
      <c r="AU1275" s="421">
        <v>0</v>
      </c>
      <c r="AV1275" s="421">
        <v>0</v>
      </c>
      <c r="AW1275" s="421">
        <f t="shared" si="328"/>
        <v>0</v>
      </c>
    </row>
    <row r="1276" spans="1:49" s="393" customFormat="1">
      <c r="A1276" s="386" t="s">
        <v>991</v>
      </c>
      <c r="B1276" s="387" t="s">
        <v>1030</v>
      </c>
      <c r="C1276" s="387" t="s">
        <v>1549</v>
      </c>
      <c r="D1276" s="470" t="s">
        <v>2916</v>
      </c>
      <c r="E1276" s="388" t="s">
        <v>1679</v>
      </c>
      <c r="F1276" s="389"/>
      <c r="G1276" s="471" t="s">
        <v>3088</v>
      </c>
      <c r="H1276" s="389" t="s">
        <v>2380</v>
      </c>
      <c r="I1276" s="390" t="s">
        <v>1048</v>
      </c>
      <c r="J1276" s="421"/>
      <c r="K1276" s="421"/>
      <c r="L1276" s="421"/>
      <c r="M1276" s="421"/>
      <c r="N1276" s="421"/>
      <c r="O1276" s="421"/>
      <c r="P1276" s="421"/>
      <c r="Q1276" s="421"/>
      <c r="R1276" s="421"/>
      <c r="S1276" s="421"/>
      <c r="T1276" s="421"/>
      <c r="U1276" s="421">
        <v>0</v>
      </c>
      <c r="V1276" s="421">
        <v>0</v>
      </c>
      <c r="W1276" s="421"/>
      <c r="X1276" s="421"/>
      <c r="Y1276" s="421"/>
      <c r="Z1276" s="421"/>
      <c r="AA1276" s="421"/>
      <c r="AB1276" s="421"/>
      <c r="AC1276" s="421"/>
      <c r="AD1276" s="421"/>
      <c r="AE1276" s="421"/>
      <c r="AF1276" s="421"/>
      <c r="AG1276" s="421"/>
      <c r="AH1276" s="421">
        <v>0</v>
      </c>
      <c r="AI1276" s="421">
        <v>0</v>
      </c>
      <c r="AJ1276" s="421"/>
      <c r="AK1276" s="421"/>
      <c r="AL1276" s="421"/>
      <c r="AM1276" s="421"/>
      <c r="AN1276" s="421"/>
      <c r="AO1276" s="421"/>
      <c r="AP1276" s="421"/>
      <c r="AQ1276" s="421"/>
      <c r="AR1276" s="421"/>
      <c r="AS1276" s="421"/>
      <c r="AT1276" s="421"/>
      <c r="AU1276" s="421">
        <v>0</v>
      </c>
      <c r="AV1276" s="421">
        <v>0</v>
      </c>
      <c r="AW1276" s="421">
        <f t="shared" si="328"/>
        <v>0</v>
      </c>
    </row>
    <row r="1277" spans="1:49" s="393" customFormat="1">
      <c r="A1277" s="386" t="s">
        <v>991</v>
      </c>
      <c r="B1277" s="387" t="s">
        <v>1030</v>
      </c>
      <c r="C1277" s="387" t="s">
        <v>1549</v>
      </c>
      <c r="D1277" s="470" t="s">
        <v>2916</v>
      </c>
      <c r="E1277" s="388" t="s">
        <v>787</v>
      </c>
      <c r="F1277" s="389"/>
      <c r="G1277" s="471" t="s">
        <v>3088</v>
      </c>
      <c r="H1277" s="389" t="s">
        <v>2380</v>
      </c>
      <c r="I1277" s="390" t="s">
        <v>2078</v>
      </c>
      <c r="J1277" s="421"/>
      <c r="K1277" s="421"/>
      <c r="L1277" s="421"/>
      <c r="M1277" s="421"/>
      <c r="N1277" s="421"/>
      <c r="O1277" s="421"/>
      <c r="P1277" s="421"/>
      <c r="Q1277" s="421"/>
      <c r="R1277" s="421"/>
      <c r="S1277" s="421"/>
      <c r="T1277" s="421"/>
      <c r="U1277" s="421">
        <v>0</v>
      </c>
      <c r="V1277" s="421">
        <v>0</v>
      </c>
      <c r="W1277" s="421"/>
      <c r="X1277" s="421"/>
      <c r="Y1277" s="421"/>
      <c r="Z1277" s="421"/>
      <c r="AA1277" s="421"/>
      <c r="AB1277" s="421"/>
      <c r="AC1277" s="421"/>
      <c r="AD1277" s="421"/>
      <c r="AE1277" s="421"/>
      <c r="AF1277" s="421"/>
      <c r="AG1277" s="421"/>
      <c r="AH1277" s="421">
        <v>0</v>
      </c>
      <c r="AI1277" s="421">
        <v>0</v>
      </c>
      <c r="AJ1277" s="421"/>
      <c r="AK1277" s="421"/>
      <c r="AL1277" s="421"/>
      <c r="AM1277" s="421"/>
      <c r="AN1277" s="421"/>
      <c r="AO1277" s="421"/>
      <c r="AP1277" s="421"/>
      <c r="AQ1277" s="421"/>
      <c r="AR1277" s="421"/>
      <c r="AS1277" s="421"/>
      <c r="AT1277" s="421"/>
      <c r="AU1277" s="421">
        <v>0</v>
      </c>
      <c r="AV1277" s="421">
        <v>0</v>
      </c>
      <c r="AW1277" s="421">
        <f t="shared" si="328"/>
        <v>0</v>
      </c>
    </row>
    <row r="1278" spans="1:49" s="393" customFormat="1">
      <c r="A1278" s="386" t="s">
        <v>991</v>
      </c>
      <c r="B1278" s="387" t="s">
        <v>1030</v>
      </c>
      <c r="C1278" s="387" t="s">
        <v>1549</v>
      </c>
      <c r="D1278" s="470" t="s">
        <v>2916</v>
      </c>
      <c r="E1278" s="388" t="s">
        <v>1116</v>
      </c>
      <c r="F1278" s="389"/>
      <c r="G1278" s="471" t="s">
        <v>3088</v>
      </c>
      <c r="H1278" s="389" t="s">
        <v>2380</v>
      </c>
      <c r="I1278" s="390" t="s">
        <v>1487</v>
      </c>
      <c r="J1278" s="421"/>
      <c r="K1278" s="421"/>
      <c r="L1278" s="421"/>
      <c r="M1278" s="421"/>
      <c r="N1278" s="421"/>
      <c r="O1278" s="421"/>
      <c r="P1278" s="421"/>
      <c r="Q1278" s="421"/>
      <c r="R1278" s="421"/>
      <c r="S1278" s="421"/>
      <c r="T1278" s="421"/>
      <c r="U1278" s="421">
        <v>0</v>
      </c>
      <c r="V1278" s="421">
        <v>0</v>
      </c>
      <c r="W1278" s="421"/>
      <c r="X1278" s="421"/>
      <c r="Y1278" s="421"/>
      <c r="Z1278" s="421"/>
      <c r="AA1278" s="421"/>
      <c r="AB1278" s="421"/>
      <c r="AC1278" s="421"/>
      <c r="AD1278" s="421"/>
      <c r="AE1278" s="421"/>
      <c r="AF1278" s="421"/>
      <c r="AG1278" s="421"/>
      <c r="AH1278" s="421">
        <v>0</v>
      </c>
      <c r="AI1278" s="421">
        <v>0</v>
      </c>
      <c r="AJ1278" s="421"/>
      <c r="AK1278" s="421"/>
      <c r="AL1278" s="421"/>
      <c r="AM1278" s="421"/>
      <c r="AN1278" s="421"/>
      <c r="AO1278" s="421"/>
      <c r="AP1278" s="421"/>
      <c r="AQ1278" s="421"/>
      <c r="AR1278" s="421"/>
      <c r="AS1278" s="421"/>
      <c r="AT1278" s="421"/>
      <c r="AU1278" s="421">
        <v>0</v>
      </c>
      <c r="AV1278" s="421">
        <v>0</v>
      </c>
      <c r="AW1278" s="421">
        <f t="shared" si="328"/>
        <v>0</v>
      </c>
    </row>
    <row r="1279" spans="1:49" s="393" customFormat="1">
      <c r="A1279" s="386" t="s">
        <v>991</v>
      </c>
      <c r="B1279" s="387" t="s">
        <v>1030</v>
      </c>
      <c r="C1279" s="387" t="s">
        <v>1549</v>
      </c>
      <c r="D1279" s="470" t="s">
        <v>2916</v>
      </c>
      <c r="E1279" s="388" t="s">
        <v>1703</v>
      </c>
      <c r="F1279" s="389"/>
      <c r="G1279" s="471" t="s">
        <v>3088</v>
      </c>
      <c r="H1279" s="389" t="s">
        <v>2380</v>
      </c>
      <c r="I1279" s="390" t="s">
        <v>1047</v>
      </c>
      <c r="J1279" s="421"/>
      <c r="K1279" s="421"/>
      <c r="L1279" s="421"/>
      <c r="M1279" s="421"/>
      <c r="N1279" s="421"/>
      <c r="O1279" s="421"/>
      <c r="P1279" s="421"/>
      <c r="Q1279" s="421"/>
      <c r="R1279" s="421"/>
      <c r="S1279" s="421"/>
      <c r="T1279" s="421"/>
      <c r="U1279" s="421">
        <v>0</v>
      </c>
      <c r="V1279" s="421">
        <v>0</v>
      </c>
      <c r="W1279" s="421"/>
      <c r="X1279" s="421"/>
      <c r="Y1279" s="421"/>
      <c r="Z1279" s="421"/>
      <c r="AA1279" s="421"/>
      <c r="AB1279" s="421"/>
      <c r="AC1279" s="421"/>
      <c r="AD1279" s="421"/>
      <c r="AE1279" s="421"/>
      <c r="AF1279" s="421"/>
      <c r="AG1279" s="421"/>
      <c r="AH1279" s="421">
        <v>0</v>
      </c>
      <c r="AI1279" s="421">
        <v>0</v>
      </c>
      <c r="AJ1279" s="421"/>
      <c r="AK1279" s="421"/>
      <c r="AL1279" s="421"/>
      <c r="AM1279" s="421"/>
      <c r="AN1279" s="421"/>
      <c r="AO1279" s="421"/>
      <c r="AP1279" s="421"/>
      <c r="AQ1279" s="421"/>
      <c r="AR1279" s="421"/>
      <c r="AS1279" s="421"/>
      <c r="AT1279" s="421"/>
      <c r="AU1279" s="421">
        <v>0</v>
      </c>
      <c r="AV1279" s="421">
        <v>0</v>
      </c>
      <c r="AW1279" s="421">
        <f t="shared" si="328"/>
        <v>0</v>
      </c>
    </row>
    <row r="1280" spans="1:49" s="393" customFormat="1">
      <c r="A1280" s="386" t="s">
        <v>991</v>
      </c>
      <c r="B1280" s="387" t="s">
        <v>1030</v>
      </c>
      <c r="C1280" s="387" t="s">
        <v>1549</v>
      </c>
      <c r="D1280" s="470" t="s">
        <v>2916</v>
      </c>
      <c r="E1280" s="388" t="s">
        <v>826</v>
      </c>
      <c r="F1280" s="389" t="s">
        <v>2894</v>
      </c>
      <c r="G1280" s="471" t="s">
        <v>3088</v>
      </c>
      <c r="H1280" s="389" t="s">
        <v>2380</v>
      </c>
      <c r="I1280" s="420" t="s">
        <v>935</v>
      </c>
      <c r="J1280" s="438">
        <f>SUM(J1281:J1283)</f>
        <v>0</v>
      </c>
      <c r="K1280" s="438">
        <f t="shared" ref="K1280:AT1280" si="334">SUM(K1281:K1283)</f>
        <v>0</v>
      </c>
      <c r="L1280" s="438">
        <f t="shared" si="334"/>
        <v>0</v>
      </c>
      <c r="M1280" s="438">
        <f t="shared" si="334"/>
        <v>0</v>
      </c>
      <c r="N1280" s="438">
        <f t="shared" si="334"/>
        <v>0</v>
      </c>
      <c r="O1280" s="438">
        <f t="shared" si="334"/>
        <v>0</v>
      </c>
      <c r="P1280" s="438">
        <f t="shared" si="334"/>
        <v>0</v>
      </c>
      <c r="Q1280" s="438">
        <f t="shared" si="334"/>
        <v>0</v>
      </c>
      <c r="R1280" s="438">
        <f t="shared" si="334"/>
        <v>0</v>
      </c>
      <c r="S1280" s="438">
        <f t="shared" si="334"/>
        <v>0</v>
      </c>
      <c r="T1280" s="438">
        <f t="shared" si="334"/>
        <v>0</v>
      </c>
      <c r="U1280" s="438">
        <v>0</v>
      </c>
      <c r="V1280" s="438">
        <v>0</v>
      </c>
      <c r="W1280" s="438">
        <f>SUM(W1281:W1283)</f>
        <v>0</v>
      </c>
      <c r="X1280" s="438">
        <f t="shared" si="334"/>
        <v>0</v>
      </c>
      <c r="Y1280" s="438">
        <f t="shared" si="334"/>
        <v>0</v>
      </c>
      <c r="Z1280" s="438">
        <f t="shared" si="334"/>
        <v>0</v>
      </c>
      <c r="AA1280" s="438">
        <f t="shared" si="334"/>
        <v>0</v>
      </c>
      <c r="AB1280" s="438">
        <f t="shared" si="334"/>
        <v>0</v>
      </c>
      <c r="AC1280" s="438">
        <f t="shared" si="334"/>
        <v>0</v>
      </c>
      <c r="AD1280" s="438">
        <f t="shared" si="334"/>
        <v>0</v>
      </c>
      <c r="AE1280" s="438">
        <f t="shared" si="334"/>
        <v>0</v>
      </c>
      <c r="AF1280" s="438">
        <f t="shared" si="334"/>
        <v>0</v>
      </c>
      <c r="AG1280" s="438">
        <f t="shared" si="334"/>
        <v>0</v>
      </c>
      <c r="AH1280" s="438">
        <v>0</v>
      </c>
      <c r="AI1280" s="438">
        <v>0</v>
      </c>
      <c r="AJ1280" s="438">
        <f>SUM(AJ1281:AJ1283)</f>
        <v>0</v>
      </c>
      <c r="AK1280" s="438">
        <f t="shared" si="334"/>
        <v>0</v>
      </c>
      <c r="AL1280" s="438">
        <f t="shared" si="334"/>
        <v>0</v>
      </c>
      <c r="AM1280" s="438">
        <f t="shared" si="334"/>
        <v>0</v>
      </c>
      <c r="AN1280" s="438">
        <f t="shared" si="334"/>
        <v>0</v>
      </c>
      <c r="AO1280" s="438">
        <f t="shared" si="334"/>
        <v>0</v>
      </c>
      <c r="AP1280" s="438">
        <f t="shared" si="334"/>
        <v>0</v>
      </c>
      <c r="AQ1280" s="438">
        <f t="shared" si="334"/>
        <v>0</v>
      </c>
      <c r="AR1280" s="438">
        <f t="shared" si="334"/>
        <v>0</v>
      </c>
      <c r="AS1280" s="438">
        <f t="shared" si="334"/>
        <v>0</v>
      </c>
      <c r="AT1280" s="438">
        <f t="shared" si="334"/>
        <v>0</v>
      </c>
      <c r="AU1280" s="438">
        <v>0</v>
      </c>
      <c r="AV1280" s="438">
        <v>0</v>
      </c>
      <c r="AW1280" s="438">
        <f t="shared" si="328"/>
        <v>0</v>
      </c>
    </row>
    <row r="1281" spans="1:49" s="393" customFormat="1">
      <c r="A1281" s="386" t="s">
        <v>991</v>
      </c>
      <c r="B1281" s="387" t="s">
        <v>1030</v>
      </c>
      <c r="C1281" s="387" t="s">
        <v>1549</v>
      </c>
      <c r="D1281" s="470" t="s">
        <v>2916</v>
      </c>
      <c r="E1281" s="388" t="s">
        <v>826</v>
      </c>
      <c r="F1281" s="389" t="s">
        <v>1211</v>
      </c>
      <c r="G1281" s="471" t="s">
        <v>3088</v>
      </c>
      <c r="H1281" s="389" t="s">
        <v>2380</v>
      </c>
      <c r="I1281" s="390" t="s">
        <v>2670</v>
      </c>
      <c r="J1281" s="421"/>
      <c r="K1281" s="421"/>
      <c r="L1281" s="421"/>
      <c r="M1281" s="421"/>
      <c r="N1281" s="421"/>
      <c r="O1281" s="421"/>
      <c r="P1281" s="421"/>
      <c r="Q1281" s="421"/>
      <c r="R1281" s="421"/>
      <c r="S1281" s="421"/>
      <c r="T1281" s="421"/>
      <c r="U1281" s="421">
        <v>0</v>
      </c>
      <c r="V1281" s="421">
        <v>0</v>
      </c>
      <c r="W1281" s="421"/>
      <c r="X1281" s="421"/>
      <c r="Y1281" s="421"/>
      <c r="Z1281" s="421"/>
      <c r="AA1281" s="421"/>
      <c r="AB1281" s="421"/>
      <c r="AC1281" s="421"/>
      <c r="AD1281" s="421"/>
      <c r="AE1281" s="421"/>
      <c r="AF1281" s="421"/>
      <c r="AG1281" s="421"/>
      <c r="AH1281" s="421">
        <v>0</v>
      </c>
      <c r="AI1281" s="421">
        <v>0</v>
      </c>
      <c r="AJ1281" s="421"/>
      <c r="AK1281" s="421"/>
      <c r="AL1281" s="421"/>
      <c r="AM1281" s="421"/>
      <c r="AN1281" s="421"/>
      <c r="AO1281" s="421"/>
      <c r="AP1281" s="421"/>
      <c r="AQ1281" s="421"/>
      <c r="AR1281" s="421"/>
      <c r="AS1281" s="421"/>
      <c r="AT1281" s="421"/>
      <c r="AU1281" s="421">
        <v>0</v>
      </c>
      <c r="AV1281" s="421">
        <v>0</v>
      </c>
      <c r="AW1281" s="421">
        <f t="shared" si="328"/>
        <v>0</v>
      </c>
    </row>
    <row r="1282" spans="1:49" s="393" customFormat="1">
      <c r="A1282" s="386" t="s">
        <v>991</v>
      </c>
      <c r="B1282" s="387" t="s">
        <v>1030</v>
      </c>
      <c r="C1282" s="387" t="s">
        <v>1549</v>
      </c>
      <c r="D1282" s="470" t="s">
        <v>2916</v>
      </c>
      <c r="E1282" s="388" t="s">
        <v>826</v>
      </c>
      <c r="F1282" s="389" t="s">
        <v>1476</v>
      </c>
      <c r="G1282" s="471" t="s">
        <v>3088</v>
      </c>
      <c r="H1282" s="389" t="s">
        <v>2380</v>
      </c>
      <c r="I1282" s="390" t="s">
        <v>2671</v>
      </c>
      <c r="J1282" s="421"/>
      <c r="K1282" s="421"/>
      <c r="L1282" s="421"/>
      <c r="M1282" s="421"/>
      <c r="N1282" s="421"/>
      <c r="O1282" s="421"/>
      <c r="P1282" s="421"/>
      <c r="Q1282" s="421"/>
      <c r="R1282" s="421"/>
      <c r="S1282" s="421"/>
      <c r="T1282" s="421"/>
      <c r="U1282" s="421">
        <v>0</v>
      </c>
      <c r="V1282" s="421">
        <v>0</v>
      </c>
      <c r="W1282" s="421"/>
      <c r="X1282" s="421"/>
      <c r="Y1282" s="421"/>
      <c r="Z1282" s="421"/>
      <c r="AA1282" s="421"/>
      <c r="AB1282" s="421"/>
      <c r="AC1282" s="421"/>
      <c r="AD1282" s="421"/>
      <c r="AE1282" s="421"/>
      <c r="AF1282" s="421"/>
      <c r="AG1282" s="421"/>
      <c r="AH1282" s="421">
        <v>0</v>
      </c>
      <c r="AI1282" s="421">
        <v>0</v>
      </c>
      <c r="AJ1282" s="421"/>
      <c r="AK1282" s="421"/>
      <c r="AL1282" s="421"/>
      <c r="AM1282" s="421"/>
      <c r="AN1282" s="421"/>
      <c r="AO1282" s="421"/>
      <c r="AP1282" s="421"/>
      <c r="AQ1282" s="421"/>
      <c r="AR1282" s="421"/>
      <c r="AS1282" s="421"/>
      <c r="AT1282" s="421"/>
      <c r="AU1282" s="421">
        <v>0</v>
      </c>
      <c r="AV1282" s="421">
        <v>0</v>
      </c>
      <c r="AW1282" s="421">
        <f t="shared" si="328"/>
        <v>0</v>
      </c>
    </row>
    <row r="1283" spans="1:49" s="393" customFormat="1">
      <c r="A1283" s="386" t="s">
        <v>991</v>
      </c>
      <c r="B1283" s="387" t="s">
        <v>1030</v>
      </c>
      <c r="C1283" s="387" t="s">
        <v>1549</v>
      </c>
      <c r="D1283" s="470" t="s">
        <v>2916</v>
      </c>
      <c r="E1283" s="388" t="s">
        <v>826</v>
      </c>
      <c r="F1283" s="389" t="s">
        <v>2815</v>
      </c>
      <c r="G1283" s="471" t="s">
        <v>3088</v>
      </c>
      <c r="H1283" s="389" t="s">
        <v>2380</v>
      </c>
      <c r="I1283" s="390" t="s">
        <v>2786</v>
      </c>
      <c r="J1283" s="421"/>
      <c r="K1283" s="421"/>
      <c r="L1283" s="421"/>
      <c r="M1283" s="421"/>
      <c r="N1283" s="421"/>
      <c r="O1283" s="421"/>
      <c r="P1283" s="421"/>
      <c r="Q1283" s="421"/>
      <c r="R1283" s="421"/>
      <c r="S1283" s="421"/>
      <c r="T1283" s="421"/>
      <c r="U1283" s="421">
        <v>0</v>
      </c>
      <c r="V1283" s="421">
        <v>0</v>
      </c>
      <c r="W1283" s="421"/>
      <c r="X1283" s="421"/>
      <c r="Y1283" s="421"/>
      <c r="Z1283" s="421"/>
      <c r="AA1283" s="421"/>
      <c r="AB1283" s="421"/>
      <c r="AC1283" s="421"/>
      <c r="AD1283" s="421"/>
      <c r="AE1283" s="421"/>
      <c r="AF1283" s="421"/>
      <c r="AG1283" s="421"/>
      <c r="AH1283" s="421">
        <v>0</v>
      </c>
      <c r="AI1283" s="421">
        <v>0</v>
      </c>
      <c r="AJ1283" s="421"/>
      <c r="AK1283" s="421"/>
      <c r="AL1283" s="421"/>
      <c r="AM1283" s="421"/>
      <c r="AN1283" s="421"/>
      <c r="AO1283" s="421"/>
      <c r="AP1283" s="421"/>
      <c r="AQ1283" s="421"/>
      <c r="AR1283" s="421"/>
      <c r="AS1283" s="421"/>
      <c r="AT1283" s="421"/>
      <c r="AU1283" s="421">
        <v>0</v>
      </c>
      <c r="AV1283" s="421">
        <v>0</v>
      </c>
      <c r="AW1283" s="421">
        <f t="shared" si="328"/>
        <v>0</v>
      </c>
    </row>
    <row r="1284" spans="1:49" s="393" customFormat="1">
      <c r="A1284" s="386" t="s">
        <v>991</v>
      </c>
      <c r="B1284" s="387" t="s">
        <v>1030</v>
      </c>
      <c r="C1284" s="387" t="s">
        <v>1549</v>
      </c>
      <c r="D1284" s="470" t="s">
        <v>2916</v>
      </c>
      <c r="E1284" s="388" t="s">
        <v>1115</v>
      </c>
      <c r="F1284" s="389"/>
      <c r="G1284" s="471" t="s">
        <v>3088</v>
      </c>
      <c r="H1284" s="389" t="s">
        <v>2380</v>
      </c>
      <c r="I1284" s="390" t="s">
        <v>3124</v>
      </c>
      <c r="J1284" s="421"/>
      <c r="K1284" s="421"/>
      <c r="L1284" s="421"/>
      <c r="M1284" s="421"/>
      <c r="N1284" s="421"/>
      <c r="O1284" s="421"/>
      <c r="P1284" s="421"/>
      <c r="Q1284" s="421"/>
      <c r="R1284" s="421"/>
      <c r="S1284" s="421"/>
      <c r="T1284" s="421"/>
      <c r="U1284" s="421">
        <v>0</v>
      </c>
      <c r="V1284" s="421">
        <v>0</v>
      </c>
      <c r="W1284" s="421"/>
      <c r="X1284" s="421"/>
      <c r="Y1284" s="421"/>
      <c r="Z1284" s="421"/>
      <c r="AA1284" s="421"/>
      <c r="AB1284" s="421"/>
      <c r="AC1284" s="421"/>
      <c r="AD1284" s="421"/>
      <c r="AE1284" s="421"/>
      <c r="AF1284" s="421"/>
      <c r="AG1284" s="421"/>
      <c r="AH1284" s="421">
        <v>0</v>
      </c>
      <c r="AI1284" s="421">
        <v>0</v>
      </c>
      <c r="AJ1284" s="421"/>
      <c r="AK1284" s="421"/>
      <c r="AL1284" s="421"/>
      <c r="AM1284" s="421"/>
      <c r="AN1284" s="421"/>
      <c r="AO1284" s="421"/>
      <c r="AP1284" s="421"/>
      <c r="AQ1284" s="421"/>
      <c r="AR1284" s="421"/>
      <c r="AS1284" s="421"/>
      <c r="AT1284" s="421"/>
      <c r="AU1284" s="421">
        <v>0</v>
      </c>
      <c r="AV1284" s="421">
        <v>0</v>
      </c>
      <c r="AW1284" s="421">
        <f t="shared" si="328"/>
        <v>0</v>
      </c>
    </row>
    <row r="1285" spans="1:49" s="393" customFormat="1">
      <c r="A1285" s="386" t="s">
        <v>991</v>
      </c>
      <c r="B1285" s="387" t="s">
        <v>1030</v>
      </c>
      <c r="C1285" s="387" t="s">
        <v>1549</v>
      </c>
      <c r="D1285" s="470" t="s">
        <v>2916</v>
      </c>
      <c r="E1285" s="388" t="s">
        <v>1677</v>
      </c>
      <c r="F1285" s="389" t="s">
        <v>2894</v>
      </c>
      <c r="G1285" s="471" t="s">
        <v>3088</v>
      </c>
      <c r="H1285" s="389" t="s">
        <v>2380</v>
      </c>
      <c r="I1285" s="390" t="s">
        <v>1688</v>
      </c>
      <c r="J1285" s="391">
        <f>SUM(J1286:J1288)</f>
        <v>0</v>
      </c>
      <c r="K1285" s="391">
        <f t="shared" ref="K1285:AT1285" si="335">SUM(K1286:K1288)</f>
        <v>0</v>
      </c>
      <c r="L1285" s="391">
        <f t="shared" si="335"/>
        <v>0</v>
      </c>
      <c r="M1285" s="391">
        <f t="shared" si="335"/>
        <v>0</v>
      </c>
      <c r="N1285" s="391">
        <f t="shared" si="335"/>
        <v>0</v>
      </c>
      <c r="O1285" s="391">
        <f t="shared" si="335"/>
        <v>0</v>
      </c>
      <c r="P1285" s="391">
        <f t="shared" si="335"/>
        <v>0</v>
      </c>
      <c r="Q1285" s="391">
        <f t="shared" si="335"/>
        <v>0</v>
      </c>
      <c r="R1285" s="391">
        <f t="shared" si="335"/>
        <v>0</v>
      </c>
      <c r="S1285" s="391">
        <f t="shared" si="335"/>
        <v>0</v>
      </c>
      <c r="T1285" s="391">
        <f t="shared" si="335"/>
        <v>0</v>
      </c>
      <c r="U1285" s="391">
        <v>0</v>
      </c>
      <c r="V1285" s="391">
        <v>0</v>
      </c>
      <c r="W1285" s="391">
        <f>SUM(W1286:W1288)</f>
        <v>0</v>
      </c>
      <c r="X1285" s="391">
        <f t="shared" si="335"/>
        <v>0</v>
      </c>
      <c r="Y1285" s="391">
        <f t="shared" si="335"/>
        <v>0</v>
      </c>
      <c r="Z1285" s="391">
        <f t="shared" si="335"/>
        <v>0</v>
      </c>
      <c r="AA1285" s="391">
        <f t="shared" si="335"/>
        <v>0</v>
      </c>
      <c r="AB1285" s="391">
        <f t="shared" si="335"/>
        <v>0</v>
      </c>
      <c r="AC1285" s="391">
        <f t="shared" si="335"/>
        <v>0</v>
      </c>
      <c r="AD1285" s="391">
        <f t="shared" si="335"/>
        <v>0</v>
      </c>
      <c r="AE1285" s="391">
        <f t="shared" si="335"/>
        <v>0</v>
      </c>
      <c r="AF1285" s="391">
        <f t="shared" si="335"/>
        <v>0</v>
      </c>
      <c r="AG1285" s="391">
        <f t="shared" si="335"/>
        <v>0</v>
      </c>
      <c r="AH1285" s="391">
        <v>0</v>
      </c>
      <c r="AI1285" s="391">
        <v>0</v>
      </c>
      <c r="AJ1285" s="391">
        <f>SUM(AJ1286:AJ1288)</f>
        <v>0</v>
      </c>
      <c r="AK1285" s="391">
        <f t="shared" si="335"/>
        <v>0</v>
      </c>
      <c r="AL1285" s="391">
        <f t="shared" si="335"/>
        <v>0</v>
      </c>
      <c r="AM1285" s="391">
        <f t="shared" si="335"/>
        <v>0</v>
      </c>
      <c r="AN1285" s="391">
        <f t="shared" si="335"/>
        <v>0</v>
      </c>
      <c r="AO1285" s="391">
        <f t="shared" si="335"/>
        <v>0</v>
      </c>
      <c r="AP1285" s="391">
        <f t="shared" si="335"/>
        <v>0</v>
      </c>
      <c r="AQ1285" s="391">
        <f t="shared" si="335"/>
        <v>0</v>
      </c>
      <c r="AR1285" s="391">
        <f t="shared" si="335"/>
        <v>0</v>
      </c>
      <c r="AS1285" s="391">
        <f t="shared" si="335"/>
        <v>0</v>
      </c>
      <c r="AT1285" s="391">
        <f t="shared" si="335"/>
        <v>0</v>
      </c>
      <c r="AU1285" s="391">
        <v>0</v>
      </c>
      <c r="AV1285" s="391">
        <v>0</v>
      </c>
      <c r="AW1285" s="391">
        <f t="shared" si="328"/>
        <v>0</v>
      </c>
    </row>
    <row r="1286" spans="1:49" s="393" customFormat="1">
      <c r="A1286" s="386" t="s">
        <v>991</v>
      </c>
      <c r="B1286" s="387" t="s">
        <v>1030</v>
      </c>
      <c r="C1286" s="387" t="s">
        <v>1549</v>
      </c>
      <c r="D1286" s="470" t="s">
        <v>2916</v>
      </c>
      <c r="E1286" s="388" t="s">
        <v>1677</v>
      </c>
      <c r="F1286" s="389" t="s">
        <v>669</v>
      </c>
      <c r="G1286" s="471" t="s">
        <v>3088</v>
      </c>
      <c r="H1286" s="389" t="s">
        <v>2380</v>
      </c>
      <c r="I1286" s="390" t="s">
        <v>1063</v>
      </c>
      <c r="J1286" s="421"/>
      <c r="K1286" s="421"/>
      <c r="L1286" s="421"/>
      <c r="M1286" s="421"/>
      <c r="N1286" s="421"/>
      <c r="O1286" s="421"/>
      <c r="P1286" s="421"/>
      <c r="Q1286" s="421"/>
      <c r="R1286" s="421"/>
      <c r="S1286" s="421"/>
      <c r="T1286" s="421"/>
      <c r="U1286" s="421">
        <v>0</v>
      </c>
      <c r="V1286" s="421">
        <v>0</v>
      </c>
      <c r="W1286" s="421"/>
      <c r="X1286" s="421"/>
      <c r="Y1286" s="421"/>
      <c r="Z1286" s="421"/>
      <c r="AA1286" s="421"/>
      <c r="AB1286" s="421"/>
      <c r="AC1286" s="421"/>
      <c r="AD1286" s="421"/>
      <c r="AE1286" s="421"/>
      <c r="AF1286" s="421"/>
      <c r="AG1286" s="421"/>
      <c r="AH1286" s="421">
        <v>0</v>
      </c>
      <c r="AI1286" s="421">
        <v>0</v>
      </c>
      <c r="AJ1286" s="421"/>
      <c r="AK1286" s="421"/>
      <c r="AL1286" s="421"/>
      <c r="AM1286" s="421"/>
      <c r="AN1286" s="421"/>
      <c r="AO1286" s="421"/>
      <c r="AP1286" s="421"/>
      <c r="AQ1286" s="421"/>
      <c r="AR1286" s="421"/>
      <c r="AS1286" s="421"/>
      <c r="AT1286" s="421"/>
      <c r="AU1286" s="421">
        <v>0</v>
      </c>
      <c r="AV1286" s="421">
        <v>0</v>
      </c>
      <c r="AW1286" s="421">
        <f t="shared" si="328"/>
        <v>0</v>
      </c>
    </row>
    <row r="1287" spans="1:49" s="393" customFormat="1">
      <c r="A1287" s="386" t="s">
        <v>991</v>
      </c>
      <c r="B1287" s="387" t="s">
        <v>1030</v>
      </c>
      <c r="C1287" s="387" t="s">
        <v>1549</v>
      </c>
      <c r="D1287" s="470" t="s">
        <v>2916</v>
      </c>
      <c r="E1287" s="388" t="s">
        <v>1677</v>
      </c>
      <c r="F1287" s="389" t="s">
        <v>138</v>
      </c>
      <c r="G1287" s="471" t="s">
        <v>3088</v>
      </c>
      <c r="H1287" s="389" t="s">
        <v>2380</v>
      </c>
      <c r="I1287" s="390" t="s">
        <v>25</v>
      </c>
      <c r="J1287" s="421"/>
      <c r="K1287" s="421"/>
      <c r="L1287" s="421"/>
      <c r="M1287" s="421"/>
      <c r="N1287" s="421"/>
      <c r="O1287" s="421"/>
      <c r="P1287" s="421"/>
      <c r="Q1287" s="421"/>
      <c r="R1287" s="421"/>
      <c r="S1287" s="421"/>
      <c r="T1287" s="421"/>
      <c r="U1287" s="421">
        <v>0</v>
      </c>
      <c r="V1287" s="421">
        <v>0</v>
      </c>
      <c r="W1287" s="421"/>
      <c r="X1287" s="421"/>
      <c r="Y1287" s="421"/>
      <c r="Z1287" s="421"/>
      <c r="AA1287" s="421"/>
      <c r="AB1287" s="421"/>
      <c r="AC1287" s="421"/>
      <c r="AD1287" s="421"/>
      <c r="AE1287" s="421"/>
      <c r="AF1287" s="421"/>
      <c r="AG1287" s="421"/>
      <c r="AH1287" s="421">
        <v>0</v>
      </c>
      <c r="AI1287" s="421">
        <v>0</v>
      </c>
      <c r="AJ1287" s="421"/>
      <c r="AK1287" s="421"/>
      <c r="AL1287" s="421"/>
      <c r="AM1287" s="421"/>
      <c r="AN1287" s="421"/>
      <c r="AO1287" s="421"/>
      <c r="AP1287" s="421"/>
      <c r="AQ1287" s="421"/>
      <c r="AR1287" s="421"/>
      <c r="AS1287" s="421"/>
      <c r="AT1287" s="421"/>
      <c r="AU1287" s="421">
        <v>0</v>
      </c>
      <c r="AV1287" s="421">
        <v>0</v>
      </c>
      <c r="AW1287" s="421">
        <f t="shared" si="328"/>
        <v>0</v>
      </c>
    </row>
    <row r="1288" spans="1:49" s="393" customFormat="1">
      <c r="A1288" s="386" t="s">
        <v>991</v>
      </c>
      <c r="B1288" s="387" t="s">
        <v>1030</v>
      </c>
      <c r="C1288" s="387" t="s">
        <v>1549</v>
      </c>
      <c r="D1288" s="470" t="s">
        <v>2916</v>
      </c>
      <c r="E1288" s="388" t="s">
        <v>1677</v>
      </c>
      <c r="F1288" s="389" t="s">
        <v>670</v>
      </c>
      <c r="G1288" s="471" t="s">
        <v>3088</v>
      </c>
      <c r="H1288" s="389" t="s">
        <v>2380</v>
      </c>
      <c r="I1288" s="390" t="s">
        <v>2672</v>
      </c>
      <c r="J1288" s="421"/>
      <c r="K1288" s="421"/>
      <c r="L1288" s="421"/>
      <c r="M1288" s="421"/>
      <c r="N1288" s="421"/>
      <c r="O1288" s="421"/>
      <c r="P1288" s="421"/>
      <c r="Q1288" s="421"/>
      <c r="R1288" s="421"/>
      <c r="S1288" s="421"/>
      <c r="T1288" s="421"/>
      <c r="U1288" s="421">
        <v>0</v>
      </c>
      <c r="V1288" s="421">
        <v>0</v>
      </c>
      <c r="W1288" s="421"/>
      <c r="X1288" s="421"/>
      <c r="Y1288" s="421"/>
      <c r="Z1288" s="421"/>
      <c r="AA1288" s="421"/>
      <c r="AB1288" s="421"/>
      <c r="AC1288" s="421"/>
      <c r="AD1288" s="421"/>
      <c r="AE1288" s="421"/>
      <c r="AF1288" s="421"/>
      <c r="AG1288" s="421"/>
      <c r="AH1288" s="421">
        <v>0</v>
      </c>
      <c r="AI1288" s="421">
        <v>0</v>
      </c>
      <c r="AJ1288" s="421"/>
      <c r="AK1288" s="421"/>
      <c r="AL1288" s="421"/>
      <c r="AM1288" s="421"/>
      <c r="AN1288" s="421"/>
      <c r="AO1288" s="421"/>
      <c r="AP1288" s="421"/>
      <c r="AQ1288" s="421"/>
      <c r="AR1288" s="421"/>
      <c r="AS1288" s="421"/>
      <c r="AT1288" s="421"/>
      <c r="AU1288" s="421">
        <v>0</v>
      </c>
      <c r="AV1288" s="421">
        <v>0</v>
      </c>
      <c r="AW1288" s="421">
        <f t="shared" si="328"/>
        <v>0</v>
      </c>
    </row>
    <row r="1289" spans="1:49" s="393" customFormat="1">
      <c r="A1289" s="386"/>
      <c r="B1289" s="387"/>
      <c r="C1289" s="387"/>
      <c r="D1289" s="387"/>
      <c r="E1289" s="388"/>
      <c r="F1289" s="389"/>
      <c r="G1289" s="389"/>
      <c r="H1289" s="389"/>
      <c r="I1289" s="431" t="s">
        <v>3</v>
      </c>
      <c r="J1289" s="424">
        <f>SUM(J1290)</f>
        <v>0</v>
      </c>
      <c r="K1289" s="424">
        <f t="shared" ref="K1289:AT1289" si="336">SUM(K1290)</f>
        <v>0</v>
      </c>
      <c r="L1289" s="424">
        <f t="shared" si="336"/>
        <v>0</v>
      </c>
      <c r="M1289" s="424">
        <f t="shared" si="336"/>
        <v>0</v>
      </c>
      <c r="N1289" s="424">
        <f t="shared" si="336"/>
        <v>0</v>
      </c>
      <c r="O1289" s="424">
        <f t="shared" si="336"/>
        <v>0</v>
      </c>
      <c r="P1289" s="424">
        <f t="shared" si="336"/>
        <v>0</v>
      </c>
      <c r="Q1289" s="424">
        <f t="shared" si="336"/>
        <v>0</v>
      </c>
      <c r="R1289" s="424">
        <f t="shared" si="336"/>
        <v>0</v>
      </c>
      <c r="S1289" s="424">
        <f t="shared" si="336"/>
        <v>0</v>
      </c>
      <c r="T1289" s="424">
        <f t="shared" si="336"/>
        <v>0</v>
      </c>
      <c r="U1289" s="424">
        <v>0</v>
      </c>
      <c r="V1289" s="424">
        <v>0</v>
      </c>
      <c r="W1289" s="424">
        <f>SUM(W1290)</f>
        <v>0</v>
      </c>
      <c r="X1289" s="424">
        <f t="shared" si="336"/>
        <v>0</v>
      </c>
      <c r="Y1289" s="424">
        <f t="shared" si="336"/>
        <v>0</v>
      </c>
      <c r="Z1289" s="424">
        <f t="shared" si="336"/>
        <v>0</v>
      </c>
      <c r="AA1289" s="424">
        <f t="shared" si="336"/>
        <v>0</v>
      </c>
      <c r="AB1289" s="424">
        <f t="shared" si="336"/>
        <v>0</v>
      </c>
      <c r="AC1289" s="424">
        <f t="shared" si="336"/>
        <v>0</v>
      </c>
      <c r="AD1289" s="424">
        <f t="shared" si="336"/>
        <v>0</v>
      </c>
      <c r="AE1289" s="424">
        <f t="shared" si="336"/>
        <v>0</v>
      </c>
      <c r="AF1289" s="424">
        <f t="shared" si="336"/>
        <v>0</v>
      </c>
      <c r="AG1289" s="424">
        <f t="shared" si="336"/>
        <v>0</v>
      </c>
      <c r="AH1289" s="424">
        <v>0</v>
      </c>
      <c r="AI1289" s="424">
        <v>0</v>
      </c>
      <c r="AJ1289" s="424">
        <f>SUM(AJ1290)</f>
        <v>0</v>
      </c>
      <c r="AK1289" s="424">
        <f t="shared" si="336"/>
        <v>0</v>
      </c>
      <c r="AL1289" s="424">
        <f t="shared" si="336"/>
        <v>0</v>
      </c>
      <c r="AM1289" s="424">
        <f t="shared" si="336"/>
        <v>0</v>
      </c>
      <c r="AN1289" s="424">
        <f t="shared" si="336"/>
        <v>0</v>
      </c>
      <c r="AO1289" s="424">
        <f t="shared" si="336"/>
        <v>0</v>
      </c>
      <c r="AP1289" s="424">
        <f t="shared" si="336"/>
        <v>0</v>
      </c>
      <c r="AQ1289" s="424">
        <f t="shared" si="336"/>
        <v>0</v>
      </c>
      <c r="AR1289" s="424">
        <f t="shared" si="336"/>
        <v>0</v>
      </c>
      <c r="AS1289" s="424">
        <f t="shared" si="336"/>
        <v>0</v>
      </c>
      <c r="AT1289" s="424">
        <f t="shared" si="336"/>
        <v>0</v>
      </c>
      <c r="AU1289" s="424">
        <v>0</v>
      </c>
      <c r="AV1289" s="424">
        <v>0</v>
      </c>
      <c r="AW1289" s="424">
        <f t="shared" si="328"/>
        <v>0</v>
      </c>
    </row>
    <row r="1290" spans="1:49" s="393" customFormat="1">
      <c r="A1290" s="386" t="s">
        <v>991</v>
      </c>
      <c r="B1290" s="387" t="s">
        <v>1030</v>
      </c>
      <c r="C1290" s="387" t="s">
        <v>1549</v>
      </c>
      <c r="D1290" s="470" t="s">
        <v>2916</v>
      </c>
      <c r="E1290" s="400" t="s">
        <v>833</v>
      </c>
      <c r="F1290" s="433"/>
      <c r="G1290" s="433"/>
      <c r="H1290" s="433"/>
      <c r="I1290" s="431" t="s">
        <v>1</v>
      </c>
      <c r="J1290" s="424">
        <f>SUM(J1291,J1293:J1294)</f>
        <v>0</v>
      </c>
      <c r="K1290" s="424">
        <f t="shared" ref="K1290:AT1290" si="337">SUM(K1291,K1293:K1294)</f>
        <v>0</v>
      </c>
      <c r="L1290" s="424">
        <f t="shared" si="337"/>
        <v>0</v>
      </c>
      <c r="M1290" s="424">
        <f t="shared" si="337"/>
        <v>0</v>
      </c>
      <c r="N1290" s="424">
        <f t="shared" si="337"/>
        <v>0</v>
      </c>
      <c r="O1290" s="424">
        <f t="shared" si="337"/>
        <v>0</v>
      </c>
      <c r="P1290" s="424">
        <f t="shared" si="337"/>
        <v>0</v>
      </c>
      <c r="Q1290" s="424">
        <f t="shared" si="337"/>
        <v>0</v>
      </c>
      <c r="R1290" s="424">
        <f t="shared" si="337"/>
        <v>0</v>
      </c>
      <c r="S1290" s="424">
        <f t="shared" si="337"/>
        <v>0</v>
      </c>
      <c r="T1290" s="424">
        <f t="shared" si="337"/>
        <v>0</v>
      </c>
      <c r="U1290" s="424">
        <v>0</v>
      </c>
      <c r="V1290" s="424">
        <v>0</v>
      </c>
      <c r="W1290" s="424">
        <f>SUM(W1291,W1293:W1294)</f>
        <v>0</v>
      </c>
      <c r="X1290" s="424">
        <f t="shared" si="337"/>
        <v>0</v>
      </c>
      <c r="Y1290" s="424">
        <f t="shared" si="337"/>
        <v>0</v>
      </c>
      <c r="Z1290" s="424">
        <f t="shared" si="337"/>
        <v>0</v>
      </c>
      <c r="AA1290" s="424">
        <f t="shared" si="337"/>
        <v>0</v>
      </c>
      <c r="AB1290" s="424">
        <f t="shared" si="337"/>
        <v>0</v>
      </c>
      <c r="AC1290" s="424">
        <f t="shared" si="337"/>
        <v>0</v>
      </c>
      <c r="AD1290" s="424">
        <f t="shared" si="337"/>
        <v>0</v>
      </c>
      <c r="AE1290" s="424">
        <f t="shared" si="337"/>
        <v>0</v>
      </c>
      <c r="AF1290" s="424">
        <f t="shared" si="337"/>
        <v>0</v>
      </c>
      <c r="AG1290" s="424">
        <f t="shared" si="337"/>
        <v>0</v>
      </c>
      <c r="AH1290" s="424">
        <v>0</v>
      </c>
      <c r="AI1290" s="424">
        <v>0</v>
      </c>
      <c r="AJ1290" s="424">
        <f>SUM(AJ1291,AJ1293:AJ1294)</f>
        <v>0</v>
      </c>
      <c r="AK1290" s="424">
        <f t="shared" si="337"/>
        <v>0</v>
      </c>
      <c r="AL1290" s="424">
        <f t="shared" si="337"/>
        <v>0</v>
      </c>
      <c r="AM1290" s="424">
        <f t="shared" si="337"/>
        <v>0</v>
      </c>
      <c r="AN1290" s="424">
        <f t="shared" si="337"/>
        <v>0</v>
      </c>
      <c r="AO1290" s="424">
        <f t="shared" si="337"/>
        <v>0</v>
      </c>
      <c r="AP1290" s="424">
        <f t="shared" si="337"/>
        <v>0</v>
      </c>
      <c r="AQ1290" s="424">
        <f t="shared" si="337"/>
        <v>0</v>
      </c>
      <c r="AR1290" s="424">
        <f t="shared" si="337"/>
        <v>0</v>
      </c>
      <c r="AS1290" s="424">
        <f t="shared" si="337"/>
        <v>0</v>
      </c>
      <c r="AT1290" s="424">
        <f t="shared" si="337"/>
        <v>0</v>
      </c>
      <c r="AU1290" s="424">
        <v>0</v>
      </c>
      <c r="AV1290" s="424">
        <v>0</v>
      </c>
      <c r="AW1290" s="424">
        <f t="shared" si="328"/>
        <v>0</v>
      </c>
    </row>
    <row r="1291" spans="1:49" s="440" customFormat="1">
      <c r="A1291" s="418" t="s">
        <v>991</v>
      </c>
      <c r="B1291" s="419" t="s">
        <v>1030</v>
      </c>
      <c r="C1291" s="419" t="s">
        <v>1549</v>
      </c>
      <c r="D1291" s="470" t="s">
        <v>2916</v>
      </c>
      <c r="E1291" s="394" t="s">
        <v>1186</v>
      </c>
      <c r="F1291" s="439" t="s">
        <v>2894</v>
      </c>
      <c r="G1291" s="439"/>
      <c r="H1291" s="439"/>
      <c r="I1291" s="420" t="s">
        <v>12</v>
      </c>
      <c r="J1291" s="438">
        <f>SUM(J1292)</f>
        <v>0</v>
      </c>
      <c r="K1291" s="438">
        <f t="shared" ref="K1291:AT1291" si="338">SUM(K1292)</f>
        <v>0</v>
      </c>
      <c r="L1291" s="438">
        <f t="shared" si="338"/>
        <v>0</v>
      </c>
      <c r="M1291" s="438">
        <f t="shared" si="338"/>
        <v>0</v>
      </c>
      <c r="N1291" s="438">
        <f t="shared" si="338"/>
        <v>0</v>
      </c>
      <c r="O1291" s="438">
        <f t="shared" si="338"/>
        <v>0</v>
      </c>
      <c r="P1291" s="438">
        <f t="shared" si="338"/>
        <v>0</v>
      </c>
      <c r="Q1291" s="438">
        <f t="shared" si="338"/>
        <v>0</v>
      </c>
      <c r="R1291" s="438">
        <f t="shared" si="338"/>
        <v>0</v>
      </c>
      <c r="S1291" s="438">
        <f t="shared" si="338"/>
        <v>0</v>
      </c>
      <c r="T1291" s="438">
        <f t="shared" si="338"/>
        <v>0</v>
      </c>
      <c r="U1291" s="438">
        <v>0</v>
      </c>
      <c r="V1291" s="438">
        <v>0</v>
      </c>
      <c r="W1291" s="438">
        <f>SUM(W1292)</f>
        <v>0</v>
      </c>
      <c r="X1291" s="438">
        <f t="shared" si="338"/>
        <v>0</v>
      </c>
      <c r="Y1291" s="438">
        <f t="shared" si="338"/>
        <v>0</v>
      </c>
      <c r="Z1291" s="438">
        <f t="shared" si="338"/>
        <v>0</v>
      </c>
      <c r="AA1291" s="438">
        <f t="shared" si="338"/>
        <v>0</v>
      </c>
      <c r="AB1291" s="438">
        <f t="shared" si="338"/>
        <v>0</v>
      </c>
      <c r="AC1291" s="438">
        <f t="shared" si="338"/>
        <v>0</v>
      </c>
      <c r="AD1291" s="438">
        <f t="shared" si="338"/>
        <v>0</v>
      </c>
      <c r="AE1291" s="438">
        <f t="shared" si="338"/>
        <v>0</v>
      </c>
      <c r="AF1291" s="438">
        <f t="shared" si="338"/>
        <v>0</v>
      </c>
      <c r="AG1291" s="438">
        <f t="shared" si="338"/>
        <v>0</v>
      </c>
      <c r="AH1291" s="438">
        <v>0</v>
      </c>
      <c r="AI1291" s="438">
        <v>0</v>
      </c>
      <c r="AJ1291" s="438">
        <f>SUM(AJ1292)</f>
        <v>0</v>
      </c>
      <c r="AK1291" s="438">
        <f t="shared" si="338"/>
        <v>0</v>
      </c>
      <c r="AL1291" s="438">
        <f t="shared" si="338"/>
        <v>0</v>
      </c>
      <c r="AM1291" s="438">
        <f t="shared" si="338"/>
        <v>0</v>
      </c>
      <c r="AN1291" s="438">
        <f t="shared" si="338"/>
        <v>0</v>
      </c>
      <c r="AO1291" s="438">
        <f t="shared" si="338"/>
        <v>0</v>
      </c>
      <c r="AP1291" s="438">
        <f t="shared" si="338"/>
        <v>0</v>
      </c>
      <c r="AQ1291" s="438">
        <f t="shared" si="338"/>
        <v>0</v>
      </c>
      <c r="AR1291" s="438">
        <f t="shared" si="338"/>
        <v>0</v>
      </c>
      <c r="AS1291" s="438">
        <f t="shared" si="338"/>
        <v>0</v>
      </c>
      <c r="AT1291" s="438">
        <f t="shared" si="338"/>
        <v>0</v>
      </c>
      <c r="AU1291" s="438">
        <v>0</v>
      </c>
      <c r="AV1291" s="438">
        <v>0</v>
      </c>
      <c r="AW1291" s="438">
        <f t="shared" si="328"/>
        <v>0</v>
      </c>
    </row>
    <row r="1292" spans="1:49" s="441" customFormat="1">
      <c r="A1292" s="418" t="s">
        <v>991</v>
      </c>
      <c r="B1292" s="419" t="s">
        <v>1030</v>
      </c>
      <c r="C1292" s="419" t="s">
        <v>1549</v>
      </c>
      <c r="D1292" s="470" t="s">
        <v>2916</v>
      </c>
      <c r="E1292" s="394" t="s">
        <v>1186</v>
      </c>
      <c r="F1292" s="389" t="s">
        <v>1477</v>
      </c>
      <c r="G1292" s="471" t="s">
        <v>3088</v>
      </c>
      <c r="H1292" s="389" t="s">
        <v>2380</v>
      </c>
      <c r="I1292" s="390" t="s">
        <v>1620</v>
      </c>
      <c r="J1292" s="421"/>
      <c r="K1292" s="421"/>
      <c r="L1292" s="421"/>
      <c r="M1292" s="421"/>
      <c r="N1292" s="421"/>
      <c r="O1292" s="421"/>
      <c r="P1292" s="421"/>
      <c r="Q1292" s="421"/>
      <c r="R1292" s="421"/>
      <c r="S1292" s="421"/>
      <c r="T1292" s="421"/>
      <c r="U1292" s="421">
        <v>0</v>
      </c>
      <c r="V1292" s="421">
        <v>0</v>
      </c>
      <c r="W1292" s="421"/>
      <c r="X1292" s="421"/>
      <c r="Y1292" s="421"/>
      <c r="Z1292" s="421"/>
      <c r="AA1292" s="421"/>
      <c r="AB1292" s="421"/>
      <c r="AC1292" s="421"/>
      <c r="AD1292" s="421"/>
      <c r="AE1292" s="421"/>
      <c r="AF1292" s="421"/>
      <c r="AG1292" s="421"/>
      <c r="AH1292" s="421">
        <v>0</v>
      </c>
      <c r="AI1292" s="421">
        <v>0</v>
      </c>
      <c r="AJ1292" s="421"/>
      <c r="AK1292" s="421"/>
      <c r="AL1292" s="421"/>
      <c r="AM1292" s="421"/>
      <c r="AN1292" s="421"/>
      <c r="AO1292" s="421"/>
      <c r="AP1292" s="421"/>
      <c r="AQ1292" s="421"/>
      <c r="AR1292" s="421"/>
      <c r="AS1292" s="421"/>
      <c r="AT1292" s="421"/>
      <c r="AU1292" s="421">
        <v>0</v>
      </c>
      <c r="AV1292" s="421">
        <v>0</v>
      </c>
      <c r="AW1292" s="421">
        <f t="shared" si="328"/>
        <v>0</v>
      </c>
    </row>
    <row r="1293" spans="1:49" s="393" customFormat="1">
      <c r="A1293" s="386" t="s">
        <v>991</v>
      </c>
      <c r="B1293" s="387" t="s">
        <v>1030</v>
      </c>
      <c r="C1293" s="387" t="s">
        <v>1549</v>
      </c>
      <c r="D1293" s="470" t="s">
        <v>2916</v>
      </c>
      <c r="E1293" s="388" t="s">
        <v>1517</v>
      </c>
      <c r="F1293" s="433"/>
      <c r="G1293" s="471" t="s">
        <v>3088</v>
      </c>
      <c r="H1293" s="389" t="s">
        <v>2380</v>
      </c>
      <c r="I1293" s="390" t="s">
        <v>653</v>
      </c>
      <c r="J1293" s="421"/>
      <c r="K1293" s="421"/>
      <c r="L1293" s="421"/>
      <c r="M1293" s="421"/>
      <c r="N1293" s="421"/>
      <c r="O1293" s="421"/>
      <c r="P1293" s="421"/>
      <c r="Q1293" s="421"/>
      <c r="R1293" s="421"/>
      <c r="S1293" s="421"/>
      <c r="T1293" s="421"/>
      <c r="U1293" s="421">
        <v>0</v>
      </c>
      <c r="V1293" s="421">
        <v>0</v>
      </c>
      <c r="W1293" s="421"/>
      <c r="X1293" s="421"/>
      <c r="Y1293" s="421"/>
      <c r="Z1293" s="421"/>
      <c r="AA1293" s="421"/>
      <c r="AB1293" s="421"/>
      <c r="AC1293" s="421"/>
      <c r="AD1293" s="421"/>
      <c r="AE1293" s="421"/>
      <c r="AF1293" s="421"/>
      <c r="AG1293" s="421"/>
      <c r="AH1293" s="421">
        <v>0</v>
      </c>
      <c r="AI1293" s="421">
        <v>0</v>
      </c>
      <c r="AJ1293" s="421"/>
      <c r="AK1293" s="421"/>
      <c r="AL1293" s="421"/>
      <c r="AM1293" s="421"/>
      <c r="AN1293" s="421"/>
      <c r="AO1293" s="421"/>
      <c r="AP1293" s="421"/>
      <c r="AQ1293" s="421"/>
      <c r="AR1293" s="421"/>
      <c r="AS1293" s="421"/>
      <c r="AT1293" s="421"/>
      <c r="AU1293" s="421">
        <v>0</v>
      </c>
      <c r="AV1293" s="421">
        <v>0</v>
      </c>
      <c r="AW1293" s="421">
        <f t="shared" ref="AW1293:AW1314" si="339">U1293+AH1293+AU1293</f>
        <v>0</v>
      </c>
    </row>
    <row r="1294" spans="1:49" s="406" customFormat="1">
      <c r="A1294" s="395" t="s">
        <v>991</v>
      </c>
      <c r="B1294" s="387" t="s">
        <v>1030</v>
      </c>
      <c r="C1294" s="396" t="s">
        <v>1549</v>
      </c>
      <c r="D1294" s="470" t="s">
        <v>2916</v>
      </c>
      <c r="E1294" s="442" t="s">
        <v>1517</v>
      </c>
      <c r="F1294" s="402" t="s">
        <v>2604</v>
      </c>
      <c r="G1294" s="471" t="s">
        <v>3088</v>
      </c>
      <c r="H1294" s="402" t="s">
        <v>2380</v>
      </c>
      <c r="I1294" s="420" t="s">
        <v>2584</v>
      </c>
      <c r="J1294" s="408"/>
      <c r="K1294" s="408"/>
      <c r="L1294" s="408"/>
      <c r="M1294" s="408"/>
      <c r="N1294" s="408"/>
      <c r="O1294" s="408"/>
      <c r="P1294" s="408"/>
      <c r="Q1294" s="408"/>
      <c r="R1294" s="408"/>
      <c r="S1294" s="408"/>
      <c r="T1294" s="408"/>
      <c r="U1294" s="408">
        <v>0</v>
      </c>
      <c r="V1294" s="408">
        <v>0</v>
      </c>
      <c r="W1294" s="408"/>
      <c r="X1294" s="408"/>
      <c r="Y1294" s="408"/>
      <c r="Z1294" s="408"/>
      <c r="AA1294" s="408"/>
      <c r="AB1294" s="408"/>
      <c r="AC1294" s="408"/>
      <c r="AD1294" s="408"/>
      <c r="AE1294" s="408"/>
      <c r="AF1294" s="408"/>
      <c r="AG1294" s="408"/>
      <c r="AH1294" s="408">
        <v>0</v>
      </c>
      <c r="AI1294" s="408">
        <v>0</v>
      </c>
      <c r="AJ1294" s="408"/>
      <c r="AK1294" s="408"/>
      <c r="AL1294" s="408"/>
      <c r="AM1294" s="408"/>
      <c r="AN1294" s="408"/>
      <c r="AO1294" s="408"/>
      <c r="AP1294" s="408"/>
      <c r="AQ1294" s="408"/>
      <c r="AR1294" s="408"/>
      <c r="AS1294" s="408"/>
      <c r="AT1294" s="408"/>
      <c r="AU1294" s="408">
        <v>0</v>
      </c>
      <c r="AV1294" s="408">
        <v>0</v>
      </c>
      <c r="AW1294" s="408">
        <f t="shared" si="339"/>
        <v>0</v>
      </c>
    </row>
    <row r="1295" spans="1:49" s="393" customFormat="1">
      <c r="A1295" s="443"/>
      <c r="B1295" s="444"/>
      <c r="C1295" s="444"/>
      <c r="D1295" s="444"/>
      <c r="E1295" s="388"/>
      <c r="F1295" s="389"/>
      <c r="G1295" s="389"/>
      <c r="H1295" s="389"/>
      <c r="I1295" s="431" t="s">
        <v>1157</v>
      </c>
      <c r="J1295" s="424">
        <f>SUM(J1296)</f>
        <v>0</v>
      </c>
      <c r="K1295" s="424">
        <f t="shared" ref="K1295:AT1295" si="340">SUM(K1296)</f>
        <v>0</v>
      </c>
      <c r="L1295" s="424">
        <f t="shared" si="340"/>
        <v>0</v>
      </c>
      <c r="M1295" s="424">
        <f t="shared" si="340"/>
        <v>0</v>
      </c>
      <c r="N1295" s="424">
        <f t="shared" si="340"/>
        <v>0</v>
      </c>
      <c r="O1295" s="424">
        <f t="shared" si="340"/>
        <v>0</v>
      </c>
      <c r="P1295" s="424">
        <f t="shared" si="340"/>
        <v>0</v>
      </c>
      <c r="Q1295" s="424">
        <f t="shared" si="340"/>
        <v>0</v>
      </c>
      <c r="R1295" s="424">
        <f t="shared" si="340"/>
        <v>0</v>
      </c>
      <c r="S1295" s="424">
        <f t="shared" si="340"/>
        <v>0</v>
      </c>
      <c r="T1295" s="424">
        <f t="shared" si="340"/>
        <v>0</v>
      </c>
      <c r="U1295" s="424">
        <v>0</v>
      </c>
      <c r="V1295" s="424">
        <v>0</v>
      </c>
      <c r="W1295" s="424">
        <f>SUM(W1296)</f>
        <v>0</v>
      </c>
      <c r="X1295" s="424">
        <f t="shared" si="340"/>
        <v>0</v>
      </c>
      <c r="Y1295" s="424">
        <f t="shared" si="340"/>
        <v>0</v>
      </c>
      <c r="Z1295" s="424">
        <f t="shared" si="340"/>
        <v>0</v>
      </c>
      <c r="AA1295" s="424">
        <f t="shared" si="340"/>
        <v>0</v>
      </c>
      <c r="AB1295" s="424">
        <f t="shared" si="340"/>
        <v>0</v>
      </c>
      <c r="AC1295" s="424">
        <f t="shared" si="340"/>
        <v>0</v>
      </c>
      <c r="AD1295" s="424">
        <f t="shared" si="340"/>
        <v>0</v>
      </c>
      <c r="AE1295" s="424">
        <f t="shared" si="340"/>
        <v>0</v>
      </c>
      <c r="AF1295" s="424">
        <f t="shared" si="340"/>
        <v>0</v>
      </c>
      <c r="AG1295" s="424">
        <f t="shared" si="340"/>
        <v>0</v>
      </c>
      <c r="AH1295" s="424">
        <v>0</v>
      </c>
      <c r="AI1295" s="424">
        <v>0</v>
      </c>
      <c r="AJ1295" s="424">
        <f>SUM(AJ1296)</f>
        <v>460000</v>
      </c>
      <c r="AK1295" s="424">
        <f t="shared" si="340"/>
        <v>0</v>
      </c>
      <c r="AL1295" s="424">
        <f t="shared" si="340"/>
        <v>0</v>
      </c>
      <c r="AM1295" s="424">
        <f t="shared" si="340"/>
        <v>110000</v>
      </c>
      <c r="AN1295" s="424">
        <f t="shared" si="340"/>
        <v>0</v>
      </c>
      <c r="AO1295" s="424">
        <f t="shared" si="340"/>
        <v>0</v>
      </c>
      <c r="AP1295" s="424">
        <f t="shared" si="340"/>
        <v>0</v>
      </c>
      <c r="AQ1295" s="424">
        <f t="shared" si="340"/>
        <v>0</v>
      </c>
      <c r="AR1295" s="424">
        <f t="shared" si="340"/>
        <v>100000</v>
      </c>
      <c r="AS1295" s="424">
        <f t="shared" si="340"/>
        <v>0</v>
      </c>
      <c r="AT1295" s="424">
        <f t="shared" si="340"/>
        <v>0</v>
      </c>
      <c r="AU1295" s="424">
        <v>210000</v>
      </c>
      <c r="AV1295" s="424">
        <v>250000</v>
      </c>
      <c r="AW1295" s="424">
        <f t="shared" si="339"/>
        <v>210000</v>
      </c>
    </row>
    <row r="1296" spans="1:49" s="393" customFormat="1">
      <c r="A1296" s="386" t="s">
        <v>991</v>
      </c>
      <c r="B1296" s="387" t="s">
        <v>1030</v>
      </c>
      <c r="C1296" s="387" t="s">
        <v>1549</v>
      </c>
      <c r="D1296" s="470" t="s">
        <v>2916</v>
      </c>
      <c r="E1296" s="400" t="s">
        <v>1402</v>
      </c>
      <c r="F1296" s="433"/>
      <c r="G1296" s="433"/>
      <c r="H1296" s="433"/>
      <c r="I1296" s="410" t="s">
        <v>1158</v>
      </c>
      <c r="J1296" s="424">
        <f>SUM(J1297,J1301,J1306,J1308,J1299)</f>
        <v>0</v>
      </c>
      <c r="K1296" s="424">
        <f t="shared" ref="K1296:AT1296" si="341">SUM(K1297,K1301,K1306,K1308,K1299)</f>
        <v>0</v>
      </c>
      <c r="L1296" s="424">
        <f t="shared" si="341"/>
        <v>0</v>
      </c>
      <c r="M1296" s="424">
        <f t="shared" si="341"/>
        <v>0</v>
      </c>
      <c r="N1296" s="424">
        <f t="shared" si="341"/>
        <v>0</v>
      </c>
      <c r="O1296" s="424">
        <f t="shared" si="341"/>
        <v>0</v>
      </c>
      <c r="P1296" s="424">
        <f t="shared" si="341"/>
        <v>0</v>
      </c>
      <c r="Q1296" s="424">
        <f t="shared" si="341"/>
        <v>0</v>
      </c>
      <c r="R1296" s="424">
        <f t="shared" si="341"/>
        <v>0</v>
      </c>
      <c r="S1296" s="424">
        <f t="shared" si="341"/>
        <v>0</v>
      </c>
      <c r="T1296" s="424">
        <f t="shared" si="341"/>
        <v>0</v>
      </c>
      <c r="U1296" s="424">
        <v>0</v>
      </c>
      <c r="V1296" s="424">
        <v>0</v>
      </c>
      <c r="W1296" s="424">
        <f>SUM(W1297,W1301,W1306,W1308,W1299)</f>
        <v>0</v>
      </c>
      <c r="X1296" s="424">
        <f t="shared" si="341"/>
        <v>0</v>
      </c>
      <c r="Y1296" s="424">
        <f t="shared" si="341"/>
        <v>0</v>
      </c>
      <c r="Z1296" s="424">
        <f t="shared" si="341"/>
        <v>0</v>
      </c>
      <c r="AA1296" s="424">
        <f t="shared" si="341"/>
        <v>0</v>
      </c>
      <c r="AB1296" s="424">
        <f t="shared" si="341"/>
        <v>0</v>
      </c>
      <c r="AC1296" s="424">
        <f t="shared" si="341"/>
        <v>0</v>
      </c>
      <c r="AD1296" s="424">
        <f t="shared" si="341"/>
        <v>0</v>
      </c>
      <c r="AE1296" s="424">
        <f t="shared" si="341"/>
        <v>0</v>
      </c>
      <c r="AF1296" s="424">
        <f t="shared" si="341"/>
        <v>0</v>
      </c>
      <c r="AG1296" s="424">
        <f t="shared" si="341"/>
        <v>0</v>
      </c>
      <c r="AH1296" s="424">
        <v>0</v>
      </c>
      <c r="AI1296" s="424">
        <v>0</v>
      </c>
      <c r="AJ1296" s="424">
        <f>SUM(AJ1297,AJ1301,AJ1306,AJ1308,AJ1299)</f>
        <v>460000</v>
      </c>
      <c r="AK1296" s="424">
        <f t="shared" si="341"/>
        <v>0</v>
      </c>
      <c r="AL1296" s="424">
        <f t="shared" si="341"/>
        <v>0</v>
      </c>
      <c r="AM1296" s="424">
        <f t="shared" si="341"/>
        <v>110000</v>
      </c>
      <c r="AN1296" s="424">
        <f t="shared" si="341"/>
        <v>0</v>
      </c>
      <c r="AO1296" s="424">
        <f t="shared" si="341"/>
        <v>0</v>
      </c>
      <c r="AP1296" s="424">
        <f t="shared" si="341"/>
        <v>0</v>
      </c>
      <c r="AQ1296" s="424">
        <f t="shared" si="341"/>
        <v>0</v>
      </c>
      <c r="AR1296" s="424">
        <f t="shared" si="341"/>
        <v>100000</v>
      </c>
      <c r="AS1296" s="424">
        <f t="shared" si="341"/>
        <v>0</v>
      </c>
      <c r="AT1296" s="424">
        <f t="shared" si="341"/>
        <v>0</v>
      </c>
      <c r="AU1296" s="424">
        <v>210000</v>
      </c>
      <c r="AV1296" s="424">
        <v>250000</v>
      </c>
      <c r="AW1296" s="424">
        <f t="shared" si="339"/>
        <v>210000</v>
      </c>
    </row>
    <row r="1297" spans="1:49" s="440" customFormat="1">
      <c r="A1297" s="395" t="s">
        <v>991</v>
      </c>
      <c r="B1297" s="396" t="s">
        <v>1030</v>
      </c>
      <c r="C1297" s="396" t="s">
        <v>1549</v>
      </c>
      <c r="D1297" s="470" t="s">
        <v>2916</v>
      </c>
      <c r="E1297" s="394" t="s">
        <v>1366</v>
      </c>
      <c r="F1297" s="439" t="s">
        <v>2894</v>
      </c>
      <c r="G1297" s="439"/>
      <c r="H1297" s="439"/>
      <c r="I1297" s="420" t="s">
        <v>1602</v>
      </c>
      <c r="J1297" s="438">
        <f>SUM(J1298)</f>
        <v>0</v>
      </c>
      <c r="K1297" s="438">
        <f t="shared" ref="K1297:AT1297" si="342">SUM(K1298)</f>
        <v>0</v>
      </c>
      <c r="L1297" s="438">
        <f t="shared" si="342"/>
        <v>0</v>
      </c>
      <c r="M1297" s="438">
        <f t="shared" si="342"/>
        <v>0</v>
      </c>
      <c r="N1297" s="438">
        <f t="shared" si="342"/>
        <v>0</v>
      </c>
      <c r="O1297" s="438">
        <f t="shared" si="342"/>
        <v>0</v>
      </c>
      <c r="P1297" s="438">
        <f t="shared" si="342"/>
        <v>0</v>
      </c>
      <c r="Q1297" s="438">
        <f t="shared" si="342"/>
        <v>0</v>
      </c>
      <c r="R1297" s="438">
        <f t="shared" si="342"/>
        <v>0</v>
      </c>
      <c r="S1297" s="438">
        <f t="shared" si="342"/>
        <v>0</v>
      </c>
      <c r="T1297" s="438">
        <f t="shared" si="342"/>
        <v>0</v>
      </c>
      <c r="U1297" s="438">
        <v>0</v>
      </c>
      <c r="V1297" s="438">
        <v>0</v>
      </c>
      <c r="W1297" s="438">
        <f>SUM(W1298)</f>
        <v>0</v>
      </c>
      <c r="X1297" s="438">
        <f t="shared" si="342"/>
        <v>0</v>
      </c>
      <c r="Y1297" s="438">
        <f t="shared" si="342"/>
        <v>0</v>
      </c>
      <c r="Z1297" s="438">
        <f t="shared" si="342"/>
        <v>0</v>
      </c>
      <c r="AA1297" s="438">
        <f t="shared" si="342"/>
        <v>0</v>
      </c>
      <c r="AB1297" s="438">
        <f t="shared" si="342"/>
        <v>0</v>
      </c>
      <c r="AC1297" s="438">
        <f t="shared" si="342"/>
        <v>0</v>
      </c>
      <c r="AD1297" s="438">
        <f t="shared" si="342"/>
        <v>0</v>
      </c>
      <c r="AE1297" s="438">
        <f t="shared" si="342"/>
        <v>0</v>
      </c>
      <c r="AF1297" s="438">
        <f t="shared" si="342"/>
        <v>0</v>
      </c>
      <c r="AG1297" s="438">
        <f t="shared" si="342"/>
        <v>0</v>
      </c>
      <c r="AH1297" s="438">
        <v>0</v>
      </c>
      <c r="AI1297" s="438">
        <v>0</v>
      </c>
      <c r="AJ1297" s="438">
        <f>SUM(AJ1298)</f>
        <v>0</v>
      </c>
      <c r="AK1297" s="438">
        <f t="shared" si="342"/>
        <v>0</v>
      </c>
      <c r="AL1297" s="438">
        <f t="shared" si="342"/>
        <v>0</v>
      </c>
      <c r="AM1297" s="438">
        <f t="shared" si="342"/>
        <v>0</v>
      </c>
      <c r="AN1297" s="438">
        <f t="shared" si="342"/>
        <v>0</v>
      </c>
      <c r="AO1297" s="438">
        <f t="shared" si="342"/>
        <v>0</v>
      </c>
      <c r="AP1297" s="438">
        <f t="shared" si="342"/>
        <v>0</v>
      </c>
      <c r="AQ1297" s="438">
        <f t="shared" si="342"/>
        <v>0</v>
      </c>
      <c r="AR1297" s="438">
        <f t="shared" si="342"/>
        <v>0</v>
      </c>
      <c r="AS1297" s="438">
        <f t="shared" si="342"/>
        <v>0</v>
      </c>
      <c r="AT1297" s="438">
        <f t="shared" si="342"/>
        <v>0</v>
      </c>
      <c r="AU1297" s="438">
        <v>0</v>
      </c>
      <c r="AV1297" s="438">
        <v>0</v>
      </c>
      <c r="AW1297" s="438">
        <f t="shared" si="339"/>
        <v>0</v>
      </c>
    </row>
    <row r="1298" spans="1:49" s="393" customFormat="1">
      <c r="A1298" s="395" t="s">
        <v>991</v>
      </c>
      <c r="B1298" s="396" t="s">
        <v>1030</v>
      </c>
      <c r="C1298" s="396" t="s">
        <v>1549</v>
      </c>
      <c r="D1298" s="470" t="s">
        <v>2916</v>
      </c>
      <c r="E1298" s="394" t="s">
        <v>1366</v>
      </c>
      <c r="F1298" s="389" t="s">
        <v>1236</v>
      </c>
      <c r="G1298" s="471" t="s">
        <v>3088</v>
      </c>
      <c r="H1298" s="389" t="s">
        <v>2380</v>
      </c>
      <c r="I1298" s="390" t="s">
        <v>1621</v>
      </c>
      <c r="J1298" s="421"/>
      <c r="K1298" s="421"/>
      <c r="L1298" s="421"/>
      <c r="M1298" s="421"/>
      <c r="N1298" s="421"/>
      <c r="O1298" s="421"/>
      <c r="P1298" s="421"/>
      <c r="Q1298" s="421"/>
      <c r="R1298" s="421"/>
      <c r="S1298" s="421"/>
      <c r="T1298" s="421"/>
      <c r="U1298" s="421">
        <v>0</v>
      </c>
      <c r="V1298" s="421">
        <v>0</v>
      </c>
      <c r="W1298" s="421"/>
      <c r="X1298" s="421"/>
      <c r="Y1298" s="421"/>
      <c r="Z1298" s="421"/>
      <c r="AA1298" s="421"/>
      <c r="AB1298" s="421"/>
      <c r="AC1298" s="421"/>
      <c r="AD1298" s="421"/>
      <c r="AE1298" s="421"/>
      <c r="AF1298" s="421"/>
      <c r="AG1298" s="421"/>
      <c r="AH1298" s="421">
        <v>0</v>
      </c>
      <c r="AI1298" s="421">
        <v>0</v>
      </c>
      <c r="AJ1298" s="421"/>
      <c r="AK1298" s="421"/>
      <c r="AL1298" s="421"/>
      <c r="AM1298" s="421"/>
      <c r="AN1298" s="421"/>
      <c r="AO1298" s="421"/>
      <c r="AP1298" s="421"/>
      <c r="AQ1298" s="421"/>
      <c r="AR1298" s="421"/>
      <c r="AS1298" s="421"/>
      <c r="AT1298" s="421"/>
      <c r="AU1298" s="421">
        <v>0</v>
      </c>
      <c r="AV1298" s="421">
        <v>0</v>
      </c>
      <c r="AW1298" s="421">
        <f t="shared" si="339"/>
        <v>0</v>
      </c>
    </row>
    <row r="1299" spans="1:49" s="440" customFormat="1">
      <c r="A1299" s="395" t="s">
        <v>991</v>
      </c>
      <c r="B1299" s="396" t="s">
        <v>1030</v>
      </c>
      <c r="C1299" s="396" t="s">
        <v>1549</v>
      </c>
      <c r="D1299" s="470" t="s">
        <v>2916</v>
      </c>
      <c r="E1299" s="394" t="s">
        <v>1117</v>
      </c>
      <c r="F1299" s="439" t="s">
        <v>2894</v>
      </c>
      <c r="G1299" s="439"/>
      <c r="H1299" s="439"/>
      <c r="I1299" s="420" t="s">
        <v>1125</v>
      </c>
      <c r="J1299" s="445">
        <f>SUM(J1300)</f>
        <v>0</v>
      </c>
      <c r="K1299" s="445">
        <f t="shared" ref="K1299:AT1299" si="343">SUM(K1300)</f>
        <v>0</v>
      </c>
      <c r="L1299" s="445">
        <f t="shared" si="343"/>
        <v>0</v>
      </c>
      <c r="M1299" s="445">
        <f t="shared" si="343"/>
        <v>0</v>
      </c>
      <c r="N1299" s="445">
        <f t="shared" si="343"/>
        <v>0</v>
      </c>
      <c r="O1299" s="445">
        <f t="shared" si="343"/>
        <v>0</v>
      </c>
      <c r="P1299" s="445">
        <f t="shared" si="343"/>
        <v>0</v>
      </c>
      <c r="Q1299" s="445">
        <f t="shared" si="343"/>
        <v>0</v>
      </c>
      <c r="R1299" s="445">
        <f t="shared" si="343"/>
        <v>0</v>
      </c>
      <c r="S1299" s="445">
        <f t="shared" si="343"/>
        <v>0</v>
      </c>
      <c r="T1299" s="445">
        <f t="shared" si="343"/>
        <v>0</v>
      </c>
      <c r="U1299" s="445">
        <v>0</v>
      </c>
      <c r="V1299" s="445">
        <v>0</v>
      </c>
      <c r="W1299" s="445">
        <f>SUM(W1300)</f>
        <v>0</v>
      </c>
      <c r="X1299" s="445">
        <f t="shared" si="343"/>
        <v>0</v>
      </c>
      <c r="Y1299" s="445">
        <f t="shared" si="343"/>
        <v>0</v>
      </c>
      <c r="Z1299" s="445">
        <f t="shared" si="343"/>
        <v>0</v>
      </c>
      <c r="AA1299" s="445">
        <f t="shared" si="343"/>
        <v>0</v>
      </c>
      <c r="AB1299" s="445">
        <f t="shared" si="343"/>
        <v>0</v>
      </c>
      <c r="AC1299" s="445">
        <f t="shared" si="343"/>
        <v>0</v>
      </c>
      <c r="AD1299" s="445">
        <f t="shared" si="343"/>
        <v>0</v>
      </c>
      <c r="AE1299" s="445">
        <f t="shared" si="343"/>
        <v>0</v>
      </c>
      <c r="AF1299" s="445">
        <f t="shared" si="343"/>
        <v>0</v>
      </c>
      <c r="AG1299" s="445">
        <f t="shared" si="343"/>
        <v>0</v>
      </c>
      <c r="AH1299" s="445">
        <v>0</v>
      </c>
      <c r="AI1299" s="445">
        <v>0</v>
      </c>
      <c r="AJ1299" s="445">
        <f>SUM(AJ1300)</f>
        <v>0</v>
      </c>
      <c r="AK1299" s="445">
        <f t="shared" si="343"/>
        <v>0</v>
      </c>
      <c r="AL1299" s="445">
        <f t="shared" si="343"/>
        <v>0</v>
      </c>
      <c r="AM1299" s="445">
        <f t="shared" si="343"/>
        <v>0</v>
      </c>
      <c r="AN1299" s="445">
        <f t="shared" si="343"/>
        <v>0</v>
      </c>
      <c r="AO1299" s="445">
        <f t="shared" si="343"/>
        <v>0</v>
      </c>
      <c r="AP1299" s="445">
        <f t="shared" si="343"/>
        <v>0</v>
      </c>
      <c r="AQ1299" s="445">
        <f t="shared" si="343"/>
        <v>0</v>
      </c>
      <c r="AR1299" s="445">
        <f t="shared" si="343"/>
        <v>0</v>
      </c>
      <c r="AS1299" s="445">
        <f t="shared" si="343"/>
        <v>0</v>
      </c>
      <c r="AT1299" s="445">
        <f t="shared" si="343"/>
        <v>0</v>
      </c>
      <c r="AU1299" s="445">
        <v>0</v>
      </c>
      <c r="AV1299" s="445">
        <v>0</v>
      </c>
      <c r="AW1299" s="445">
        <f t="shared" si="339"/>
        <v>0</v>
      </c>
    </row>
    <row r="1300" spans="1:49" s="406" customFormat="1">
      <c r="A1300" s="395" t="s">
        <v>991</v>
      </c>
      <c r="B1300" s="396" t="s">
        <v>1030</v>
      </c>
      <c r="C1300" s="396" t="s">
        <v>1549</v>
      </c>
      <c r="D1300" s="470" t="s">
        <v>2916</v>
      </c>
      <c r="E1300" s="394" t="s">
        <v>1117</v>
      </c>
      <c r="F1300" s="402" t="s">
        <v>2121</v>
      </c>
      <c r="G1300" s="471" t="s">
        <v>3088</v>
      </c>
      <c r="H1300" s="389" t="s">
        <v>2380</v>
      </c>
      <c r="I1300" s="404" t="s">
        <v>709</v>
      </c>
      <c r="J1300" s="421"/>
      <c r="K1300" s="421"/>
      <c r="L1300" s="421"/>
      <c r="M1300" s="421"/>
      <c r="N1300" s="421"/>
      <c r="O1300" s="421"/>
      <c r="P1300" s="421"/>
      <c r="Q1300" s="421"/>
      <c r="R1300" s="421"/>
      <c r="S1300" s="421"/>
      <c r="T1300" s="421"/>
      <c r="U1300" s="421">
        <v>0</v>
      </c>
      <c r="V1300" s="421">
        <v>0</v>
      </c>
      <c r="W1300" s="421"/>
      <c r="X1300" s="421"/>
      <c r="Y1300" s="421"/>
      <c r="Z1300" s="421"/>
      <c r="AA1300" s="421"/>
      <c r="AB1300" s="421"/>
      <c r="AC1300" s="421"/>
      <c r="AD1300" s="421"/>
      <c r="AE1300" s="421"/>
      <c r="AF1300" s="421"/>
      <c r="AG1300" s="421"/>
      <c r="AH1300" s="421">
        <v>0</v>
      </c>
      <c r="AI1300" s="421">
        <v>0</v>
      </c>
      <c r="AJ1300" s="421"/>
      <c r="AK1300" s="421"/>
      <c r="AL1300" s="421"/>
      <c r="AM1300" s="421"/>
      <c r="AN1300" s="421"/>
      <c r="AO1300" s="421"/>
      <c r="AP1300" s="421"/>
      <c r="AQ1300" s="421"/>
      <c r="AR1300" s="421"/>
      <c r="AS1300" s="421"/>
      <c r="AT1300" s="421"/>
      <c r="AU1300" s="421">
        <v>0</v>
      </c>
      <c r="AV1300" s="421">
        <v>0</v>
      </c>
      <c r="AW1300" s="421">
        <f t="shared" si="339"/>
        <v>0</v>
      </c>
    </row>
    <row r="1301" spans="1:49" s="440" customFormat="1">
      <c r="A1301" s="395" t="s">
        <v>991</v>
      </c>
      <c r="B1301" s="396" t="s">
        <v>1030</v>
      </c>
      <c r="C1301" s="396" t="s">
        <v>1549</v>
      </c>
      <c r="D1301" s="470" t="s">
        <v>2916</v>
      </c>
      <c r="E1301" s="394" t="s">
        <v>1409</v>
      </c>
      <c r="F1301" s="439" t="s">
        <v>2894</v>
      </c>
      <c r="G1301" s="439"/>
      <c r="H1301" s="439"/>
      <c r="I1301" s="420" t="s">
        <v>1518</v>
      </c>
      <c r="J1301" s="445">
        <f>SUM(J1302:J1305)</f>
        <v>0</v>
      </c>
      <c r="K1301" s="445">
        <f t="shared" ref="K1301:AT1301" si="344">SUM(K1302:K1305)</f>
        <v>0</v>
      </c>
      <c r="L1301" s="445">
        <f t="shared" si="344"/>
        <v>0</v>
      </c>
      <c r="M1301" s="445">
        <f t="shared" si="344"/>
        <v>0</v>
      </c>
      <c r="N1301" s="445">
        <f t="shared" si="344"/>
        <v>0</v>
      </c>
      <c r="O1301" s="445">
        <f t="shared" si="344"/>
        <v>0</v>
      </c>
      <c r="P1301" s="445">
        <f t="shared" si="344"/>
        <v>0</v>
      </c>
      <c r="Q1301" s="445">
        <f t="shared" si="344"/>
        <v>0</v>
      </c>
      <c r="R1301" s="445">
        <f t="shared" si="344"/>
        <v>0</v>
      </c>
      <c r="S1301" s="445">
        <f t="shared" si="344"/>
        <v>0</v>
      </c>
      <c r="T1301" s="445">
        <f t="shared" si="344"/>
        <v>0</v>
      </c>
      <c r="U1301" s="445">
        <v>0</v>
      </c>
      <c r="V1301" s="445">
        <v>0</v>
      </c>
      <c r="W1301" s="445">
        <f>SUM(W1302:W1305)</f>
        <v>0</v>
      </c>
      <c r="X1301" s="445">
        <f t="shared" si="344"/>
        <v>0</v>
      </c>
      <c r="Y1301" s="445">
        <f t="shared" si="344"/>
        <v>0</v>
      </c>
      <c r="Z1301" s="445">
        <f t="shared" si="344"/>
        <v>0</v>
      </c>
      <c r="AA1301" s="445">
        <f t="shared" si="344"/>
        <v>0</v>
      </c>
      <c r="AB1301" s="445">
        <f t="shared" si="344"/>
        <v>0</v>
      </c>
      <c r="AC1301" s="445">
        <f t="shared" si="344"/>
        <v>0</v>
      </c>
      <c r="AD1301" s="445">
        <f t="shared" si="344"/>
        <v>0</v>
      </c>
      <c r="AE1301" s="445">
        <f t="shared" si="344"/>
        <v>0</v>
      </c>
      <c r="AF1301" s="445">
        <f t="shared" si="344"/>
        <v>0</v>
      </c>
      <c r="AG1301" s="445">
        <f t="shared" si="344"/>
        <v>0</v>
      </c>
      <c r="AH1301" s="445">
        <v>0</v>
      </c>
      <c r="AI1301" s="445">
        <v>0</v>
      </c>
      <c r="AJ1301" s="445">
        <f>SUM(AJ1302:AJ1305)</f>
        <v>0</v>
      </c>
      <c r="AK1301" s="445">
        <f t="shared" si="344"/>
        <v>0</v>
      </c>
      <c r="AL1301" s="445">
        <f t="shared" si="344"/>
        <v>0</v>
      </c>
      <c r="AM1301" s="445">
        <f t="shared" si="344"/>
        <v>0</v>
      </c>
      <c r="AN1301" s="445">
        <f t="shared" si="344"/>
        <v>0</v>
      </c>
      <c r="AO1301" s="445">
        <f t="shared" si="344"/>
        <v>0</v>
      </c>
      <c r="AP1301" s="445">
        <f t="shared" si="344"/>
        <v>0</v>
      </c>
      <c r="AQ1301" s="445">
        <f t="shared" si="344"/>
        <v>0</v>
      </c>
      <c r="AR1301" s="445">
        <f t="shared" si="344"/>
        <v>0</v>
      </c>
      <c r="AS1301" s="445">
        <f t="shared" si="344"/>
        <v>0</v>
      </c>
      <c r="AT1301" s="445">
        <f t="shared" si="344"/>
        <v>0</v>
      </c>
      <c r="AU1301" s="445">
        <v>0</v>
      </c>
      <c r="AV1301" s="445">
        <v>0</v>
      </c>
      <c r="AW1301" s="445">
        <f t="shared" si="339"/>
        <v>0</v>
      </c>
    </row>
    <row r="1302" spans="1:49" s="406" customFormat="1">
      <c r="A1302" s="395" t="s">
        <v>991</v>
      </c>
      <c r="B1302" s="396" t="s">
        <v>1030</v>
      </c>
      <c r="C1302" s="396" t="s">
        <v>1549</v>
      </c>
      <c r="D1302" s="470" t="s">
        <v>2916</v>
      </c>
      <c r="E1302" s="394" t="s">
        <v>1409</v>
      </c>
      <c r="F1302" s="402" t="s">
        <v>1445</v>
      </c>
      <c r="G1302" s="471" t="s">
        <v>3088</v>
      </c>
      <c r="H1302" s="389" t="s">
        <v>2380</v>
      </c>
      <c r="I1302" s="404" t="s">
        <v>708</v>
      </c>
      <c r="J1302" s="446"/>
      <c r="K1302" s="446"/>
      <c r="L1302" s="446"/>
      <c r="M1302" s="446"/>
      <c r="N1302" s="446"/>
      <c r="O1302" s="446"/>
      <c r="P1302" s="446"/>
      <c r="Q1302" s="446"/>
      <c r="R1302" s="446"/>
      <c r="S1302" s="446"/>
      <c r="T1302" s="446"/>
      <c r="U1302" s="446">
        <v>0</v>
      </c>
      <c r="V1302" s="446">
        <v>0</v>
      </c>
      <c r="W1302" s="446"/>
      <c r="X1302" s="446"/>
      <c r="Y1302" s="446"/>
      <c r="Z1302" s="446"/>
      <c r="AA1302" s="446"/>
      <c r="AB1302" s="446"/>
      <c r="AC1302" s="446"/>
      <c r="AD1302" s="446"/>
      <c r="AE1302" s="446"/>
      <c r="AF1302" s="446"/>
      <c r="AG1302" s="446"/>
      <c r="AH1302" s="446">
        <v>0</v>
      </c>
      <c r="AI1302" s="446">
        <v>0</v>
      </c>
      <c r="AJ1302" s="446"/>
      <c r="AK1302" s="446"/>
      <c r="AL1302" s="446"/>
      <c r="AM1302" s="446"/>
      <c r="AN1302" s="446"/>
      <c r="AO1302" s="446"/>
      <c r="AP1302" s="446"/>
      <c r="AQ1302" s="446"/>
      <c r="AR1302" s="446"/>
      <c r="AS1302" s="446"/>
      <c r="AT1302" s="446"/>
      <c r="AU1302" s="446">
        <v>0</v>
      </c>
      <c r="AV1302" s="446">
        <v>0</v>
      </c>
      <c r="AW1302" s="446">
        <f t="shared" si="339"/>
        <v>0</v>
      </c>
    </row>
    <row r="1303" spans="1:49" s="406" customFormat="1">
      <c r="A1303" s="395" t="s">
        <v>991</v>
      </c>
      <c r="B1303" s="396" t="s">
        <v>1030</v>
      </c>
      <c r="C1303" s="396" t="s">
        <v>1549</v>
      </c>
      <c r="D1303" s="470" t="s">
        <v>2916</v>
      </c>
      <c r="E1303" s="394" t="s">
        <v>1409</v>
      </c>
      <c r="F1303" s="402" t="s">
        <v>671</v>
      </c>
      <c r="G1303" s="471" t="s">
        <v>3088</v>
      </c>
      <c r="H1303" s="389" t="s">
        <v>2380</v>
      </c>
      <c r="I1303" s="404" t="s">
        <v>1064</v>
      </c>
      <c r="J1303" s="446"/>
      <c r="K1303" s="446"/>
      <c r="L1303" s="446"/>
      <c r="M1303" s="446"/>
      <c r="N1303" s="446"/>
      <c r="O1303" s="446"/>
      <c r="P1303" s="446"/>
      <c r="Q1303" s="446"/>
      <c r="R1303" s="446"/>
      <c r="S1303" s="446"/>
      <c r="T1303" s="446"/>
      <c r="U1303" s="446">
        <v>0</v>
      </c>
      <c r="V1303" s="446">
        <v>0</v>
      </c>
      <c r="W1303" s="446"/>
      <c r="X1303" s="446"/>
      <c r="Y1303" s="446"/>
      <c r="Z1303" s="446"/>
      <c r="AA1303" s="446"/>
      <c r="AB1303" s="446"/>
      <c r="AC1303" s="446"/>
      <c r="AD1303" s="446"/>
      <c r="AE1303" s="446"/>
      <c r="AF1303" s="446"/>
      <c r="AG1303" s="446"/>
      <c r="AH1303" s="446">
        <v>0</v>
      </c>
      <c r="AI1303" s="446">
        <v>0</v>
      </c>
      <c r="AJ1303" s="446"/>
      <c r="AK1303" s="446"/>
      <c r="AL1303" s="446"/>
      <c r="AM1303" s="446"/>
      <c r="AN1303" s="446"/>
      <c r="AO1303" s="446"/>
      <c r="AP1303" s="446"/>
      <c r="AQ1303" s="446"/>
      <c r="AR1303" s="446"/>
      <c r="AS1303" s="446"/>
      <c r="AT1303" s="446"/>
      <c r="AU1303" s="446">
        <v>0</v>
      </c>
      <c r="AV1303" s="446">
        <v>0</v>
      </c>
      <c r="AW1303" s="446">
        <f t="shared" si="339"/>
        <v>0</v>
      </c>
    </row>
    <row r="1304" spans="1:49" s="406" customFormat="1">
      <c r="A1304" s="395" t="s">
        <v>991</v>
      </c>
      <c r="B1304" s="396" t="s">
        <v>1030</v>
      </c>
      <c r="C1304" s="396" t="s">
        <v>1549</v>
      </c>
      <c r="D1304" s="470" t="s">
        <v>2916</v>
      </c>
      <c r="E1304" s="394" t="s">
        <v>1409</v>
      </c>
      <c r="F1304" s="402" t="s">
        <v>1444</v>
      </c>
      <c r="G1304" s="471" t="s">
        <v>3088</v>
      </c>
      <c r="H1304" s="389" t="s">
        <v>2380</v>
      </c>
      <c r="I1304" s="404" t="s">
        <v>1065</v>
      </c>
      <c r="J1304" s="408"/>
      <c r="K1304" s="408"/>
      <c r="L1304" s="408"/>
      <c r="M1304" s="408"/>
      <c r="N1304" s="408"/>
      <c r="O1304" s="408"/>
      <c r="P1304" s="408"/>
      <c r="Q1304" s="408"/>
      <c r="R1304" s="408"/>
      <c r="S1304" s="408"/>
      <c r="T1304" s="408"/>
      <c r="U1304" s="408">
        <v>0</v>
      </c>
      <c r="V1304" s="408">
        <v>0</v>
      </c>
      <c r="W1304" s="408"/>
      <c r="X1304" s="408"/>
      <c r="Y1304" s="408"/>
      <c r="Z1304" s="408"/>
      <c r="AA1304" s="408"/>
      <c r="AB1304" s="408"/>
      <c r="AC1304" s="408"/>
      <c r="AD1304" s="408"/>
      <c r="AE1304" s="408"/>
      <c r="AF1304" s="408"/>
      <c r="AG1304" s="408"/>
      <c r="AH1304" s="408">
        <v>0</v>
      </c>
      <c r="AI1304" s="408">
        <v>0</v>
      </c>
      <c r="AJ1304" s="408"/>
      <c r="AK1304" s="408"/>
      <c r="AL1304" s="408"/>
      <c r="AM1304" s="408"/>
      <c r="AN1304" s="408"/>
      <c r="AO1304" s="408"/>
      <c r="AP1304" s="408"/>
      <c r="AQ1304" s="408"/>
      <c r="AR1304" s="408"/>
      <c r="AS1304" s="408"/>
      <c r="AT1304" s="408"/>
      <c r="AU1304" s="408">
        <v>0</v>
      </c>
      <c r="AV1304" s="408">
        <v>0</v>
      </c>
      <c r="AW1304" s="408">
        <f t="shared" si="339"/>
        <v>0</v>
      </c>
    </row>
    <row r="1305" spans="1:49" s="406" customFormat="1">
      <c r="A1305" s="395" t="s">
        <v>991</v>
      </c>
      <c r="B1305" s="396" t="s">
        <v>1030</v>
      </c>
      <c r="C1305" s="396" t="s">
        <v>1549</v>
      </c>
      <c r="D1305" s="470" t="s">
        <v>2916</v>
      </c>
      <c r="E1305" s="394" t="s">
        <v>1409</v>
      </c>
      <c r="F1305" s="402" t="s">
        <v>2816</v>
      </c>
      <c r="G1305" s="471" t="s">
        <v>3088</v>
      </c>
      <c r="H1305" s="389" t="s">
        <v>2380</v>
      </c>
      <c r="I1305" s="404" t="s">
        <v>2787</v>
      </c>
      <c r="J1305" s="408"/>
      <c r="K1305" s="408"/>
      <c r="L1305" s="408"/>
      <c r="M1305" s="408"/>
      <c r="N1305" s="408"/>
      <c r="O1305" s="408"/>
      <c r="P1305" s="408"/>
      <c r="Q1305" s="408"/>
      <c r="R1305" s="408"/>
      <c r="S1305" s="408"/>
      <c r="T1305" s="408"/>
      <c r="U1305" s="408">
        <v>0</v>
      </c>
      <c r="V1305" s="408">
        <v>0</v>
      </c>
      <c r="W1305" s="408"/>
      <c r="X1305" s="408"/>
      <c r="Y1305" s="408"/>
      <c r="Z1305" s="408"/>
      <c r="AA1305" s="408"/>
      <c r="AB1305" s="408"/>
      <c r="AC1305" s="408"/>
      <c r="AD1305" s="408"/>
      <c r="AE1305" s="408"/>
      <c r="AF1305" s="408"/>
      <c r="AG1305" s="408"/>
      <c r="AH1305" s="408">
        <v>0</v>
      </c>
      <c r="AI1305" s="408">
        <v>0</v>
      </c>
      <c r="AJ1305" s="408"/>
      <c r="AK1305" s="408"/>
      <c r="AL1305" s="408"/>
      <c r="AM1305" s="408"/>
      <c r="AN1305" s="408"/>
      <c r="AO1305" s="408"/>
      <c r="AP1305" s="408"/>
      <c r="AQ1305" s="408"/>
      <c r="AR1305" s="408"/>
      <c r="AS1305" s="408"/>
      <c r="AT1305" s="408"/>
      <c r="AU1305" s="408">
        <v>0</v>
      </c>
      <c r="AV1305" s="408">
        <v>0</v>
      </c>
      <c r="AW1305" s="408">
        <f t="shared" si="339"/>
        <v>0</v>
      </c>
    </row>
    <row r="1306" spans="1:49" s="440" customFormat="1">
      <c r="A1306" s="395" t="s">
        <v>991</v>
      </c>
      <c r="B1306" s="396" t="s">
        <v>1030</v>
      </c>
      <c r="C1306" s="396" t="s">
        <v>1549</v>
      </c>
      <c r="D1306" s="470" t="s">
        <v>2916</v>
      </c>
      <c r="E1306" s="394" t="s">
        <v>784</v>
      </c>
      <c r="F1306" s="439" t="s">
        <v>2894</v>
      </c>
      <c r="G1306" s="439"/>
      <c r="H1306" s="439"/>
      <c r="I1306" s="420" t="s">
        <v>1247</v>
      </c>
      <c r="J1306" s="438">
        <f>SUM(J1307:J1307)</f>
        <v>0</v>
      </c>
      <c r="K1306" s="438">
        <f t="shared" ref="K1306:AT1306" si="345">SUM(K1307:K1307)</f>
        <v>0</v>
      </c>
      <c r="L1306" s="438">
        <f t="shared" si="345"/>
        <v>0</v>
      </c>
      <c r="M1306" s="438">
        <f t="shared" si="345"/>
        <v>0</v>
      </c>
      <c r="N1306" s="438">
        <f t="shared" si="345"/>
        <v>0</v>
      </c>
      <c r="O1306" s="438">
        <f t="shared" si="345"/>
        <v>0</v>
      </c>
      <c r="P1306" s="438">
        <f t="shared" si="345"/>
        <v>0</v>
      </c>
      <c r="Q1306" s="438">
        <f t="shared" si="345"/>
        <v>0</v>
      </c>
      <c r="R1306" s="438">
        <f t="shared" si="345"/>
        <v>0</v>
      </c>
      <c r="S1306" s="438">
        <f t="shared" si="345"/>
        <v>0</v>
      </c>
      <c r="T1306" s="438">
        <f t="shared" si="345"/>
        <v>0</v>
      </c>
      <c r="U1306" s="438">
        <v>0</v>
      </c>
      <c r="V1306" s="438">
        <v>0</v>
      </c>
      <c r="W1306" s="438">
        <f>SUM(W1307:W1307)</f>
        <v>0</v>
      </c>
      <c r="X1306" s="438">
        <f t="shared" si="345"/>
        <v>0</v>
      </c>
      <c r="Y1306" s="438">
        <f t="shared" si="345"/>
        <v>0</v>
      </c>
      <c r="Z1306" s="438">
        <f t="shared" si="345"/>
        <v>0</v>
      </c>
      <c r="AA1306" s="438">
        <f t="shared" si="345"/>
        <v>0</v>
      </c>
      <c r="AB1306" s="438">
        <f t="shared" si="345"/>
        <v>0</v>
      </c>
      <c r="AC1306" s="438">
        <f t="shared" si="345"/>
        <v>0</v>
      </c>
      <c r="AD1306" s="438">
        <f t="shared" si="345"/>
        <v>0</v>
      </c>
      <c r="AE1306" s="438">
        <f t="shared" si="345"/>
        <v>0</v>
      </c>
      <c r="AF1306" s="438">
        <f t="shared" si="345"/>
        <v>0</v>
      </c>
      <c r="AG1306" s="438">
        <f t="shared" si="345"/>
        <v>0</v>
      </c>
      <c r="AH1306" s="438">
        <v>0</v>
      </c>
      <c r="AI1306" s="438">
        <v>0</v>
      </c>
      <c r="AJ1306" s="438">
        <f>SUM(AJ1307:AJ1307)</f>
        <v>0</v>
      </c>
      <c r="AK1306" s="438">
        <f t="shared" si="345"/>
        <v>0</v>
      </c>
      <c r="AL1306" s="438">
        <f t="shared" si="345"/>
        <v>0</v>
      </c>
      <c r="AM1306" s="438">
        <f t="shared" si="345"/>
        <v>0</v>
      </c>
      <c r="AN1306" s="438">
        <f t="shared" si="345"/>
        <v>0</v>
      </c>
      <c r="AO1306" s="438">
        <f t="shared" si="345"/>
        <v>0</v>
      </c>
      <c r="AP1306" s="438">
        <f t="shared" si="345"/>
        <v>0</v>
      </c>
      <c r="AQ1306" s="438">
        <f t="shared" si="345"/>
        <v>0</v>
      </c>
      <c r="AR1306" s="438">
        <f t="shared" si="345"/>
        <v>0</v>
      </c>
      <c r="AS1306" s="438">
        <f t="shared" si="345"/>
        <v>0</v>
      </c>
      <c r="AT1306" s="438">
        <f t="shared" si="345"/>
        <v>0</v>
      </c>
      <c r="AU1306" s="438">
        <v>0</v>
      </c>
      <c r="AV1306" s="438">
        <v>0</v>
      </c>
      <c r="AW1306" s="438">
        <f t="shared" si="339"/>
        <v>0</v>
      </c>
    </row>
    <row r="1307" spans="1:49" s="393" customFormat="1">
      <c r="A1307" s="395" t="s">
        <v>991</v>
      </c>
      <c r="B1307" s="396" t="s">
        <v>1030</v>
      </c>
      <c r="C1307" s="396" t="s">
        <v>1549</v>
      </c>
      <c r="D1307" s="470" t="s">
        <v>2916</v>
      </c>
      <c r="E1307" s="394" t="s">
        <v>784</v>
      </c>
      <c r="F1307" s="389" t="s">
        <v>1087</v>
      </c>
      <c r="G1307" s="471" t="s">
        <v>3088</v>
      </c>
      <c r="H1307" s="389" t="s">
        <v>2380</v>
      </c>
      <c r="I1307" s="390" t="s">
        <v>746</v>
      </c>
      <c r="J1307" s="421"/>
      <c r="K1307" s="421"/>
      <c r="L1307" s="421"/>
      <c r="M1307" s="421"/>
      <c r="N1307" s="421"/>
      <c r="O1307" s="421"/>
      <c r="P1307" s="421"/>
      <c r="Q1307" s="421"/>
      <c r="R1307" s="421"/>
      <c r="S1307" s="421"/>
      <c r="T1307" s="421"/>
      <c r="U1307" s="421">
        <v>0</v>
      </c>
      <c r="V1307" s="421">
        <v>0</v>
      </c>
      <c r="W1307" s="421"/>
      <c r="X1307" s="421"/>
      <c r="Y1307" s="421"/>
      <c r="Z1307" s="421"/>
      <c r="AA1307" s="421"/>
      <c r="AB1307" s="421"/>
      <c r="AC1307" s="421"/>
      <c r="AD1307" s="421"/>
      <c r="AE1307" s="421"/>
      <c r="AF1307" s="421"/>
      <c r="AG1307" s="421"/>
      <c r="AH1307" s="421">
        <v>0</v>
      </c>
      <c r="AI1307" s="421">
        <v>0</v>
      </c>
      <c r="AJ1307" s="421"/>
      <c r="AK1307" s="421"/>
      <c r="AL1307" s="421"/>
      <c r="AM1307" s="421"/>
      <c r="AN1307" s="421"/>
      <c r="AO1307" s="421"/>
      <c r="AP1307" s="421"/>
      <c r="AQ1307" s="421"/>
      <c r="AR1307" s="421"/>
      <c r="AS1307" s="421"/>
      <c r="AT1307" s="421"/>
      <c r="AU1307" s="421">
        <v>0</v>
      </c>
      <c r="AV1307" s="421">
        <v>0</v>
      </c>
      <c r="AW1307" s="421">
        <f t="shared" si="339"/>
        <v>0</v>
      </c>
    </row>
    <row r="1308" spans="1:49" s="440" customFormat="1">
      <c r="A1308" s="395" t="s">
        <v>991</v>
      </c>
      <c r="B1308" s="396" t="s">
        <v>1030</v>
      </c>
      <c r="C1308" s="396" t="s">
        <v>1549</v>
      </c>
      <c r="D1308" s="470" t="s">
        <v>2916</v>
      </c>
      <c r="E1308" s="394" t="s">
        <v>1367</v>
      </c>
      <c r="F1308" s="439" t="s">
        <v>2894</v>
      </c>
      <c r="G1308" s="439"/>
      <c r="H1308" s="439"/>
      <c r="I1308" s="420" t="s">
        <v>1400</v>
      </c>
      <c r="J1308" s="445">
        <f>SUM(J1309:J1311)</f>
        <v>0</v>
      </c>
      <c r="K1308" s="445">
        <f t="shared" ref="K1308:AT1308" si="346">SUM(K1309:K1311)</f>
        <v>0</v>
      </c>
      <c r="L1308" s="445">
        <f t="shared" si="346"/>
        <v>0</v>
      </c>
      <c r="M1308" s="445">
        <f t="shared" si="346"/>
        <v>0</v>
      </c>
      <c r="N1308" s="445">
        <f t="shared" si="346"/>
        <v>0</v>
      </c>
      <c r="O1308" s="445">
        <f t="shared" si="346"/>
        <v>0</v>
      </c>
      <c r="P1308" s="445">
        <f t="shared" si="346"/>
        <v>0</v>
      </c>
      <c r="Q1308" s="445">
        <f t="shared" si="346"/>
        <v>0</v>
      </c>
      <c r="R1308" s="445">
        <f t="shared" si="346"/>
        <v>0</v>
      </c>
      <c r="S1308" s="445">
        <f t="shared" si="346"/>
        <v>0</v>
      </c>
      <c r="T1308" s="445">
        <f t="shared" si="346"/>
        <v>0</v>
      </c>
      <c r="U1308" s="445">
        <v>0</v>
      </c>
      <c r="V1308" s="445">
        <v>0</v>
      </c>
      <c r="W1308" s="445">
        <f>SUM(W1309:W1311)</f>
        <v>0</v>
      </c>
      <c r="X1308" s="445">
        <f t="shared" si="346"/>
        <v>0</v>
      </c>
      <c r="Y1308" s="445">
        <f t="shared" si="346"/>
        <v>0</v>
      </c>
      <c r="Z1308" s="445">
        <f t="shared" si="346"/>
        <v>0</v>
      </c>
      <c r="AA1308" s="445">
        <f t="shared" si="346"/>
        <v>0</v>
      </c>
      <c r="AB1308" s="445">
        <f t="shared" si="346"/>
        <v>0</v>
      </c>
      <c r="AC1308" s="445">
        <f t="shared" si="346"/>
        <v>0</v>
      </c>
      <c r="AD1308" s="445">
        <f t="shared" si="346"/>
        <v>0</v>
      </c>
      <c r="AE1308" s="445">
        <f t="shared" si="346"/>
        <v>0</v>
      </c>
      <c r="AF1308" s="445">
        <f t="shared" si="346"/>
        <v>0</v>
      </c>
      <c r="AG1308" s="445">
        <f t="shared" si="346"/>
        <v>0</v>
      </c>
      <c r="AH1308" s="445">
        <v>0</v>
      </c>
      <c r="AI1308" s="445">
        <v>0</v>
      </c>
      <c r="AJ1308" s="445">
        <f>SUM(AJ1309:AJ1311)</f>
        <v>460000</v>
      </c>
      <c r="AK1308" s="445">
        <f t="shared" si="346"/>
        <v>0</v>
      </c>
      <c r="AL1308" s="445">
        <f t="shared" si="346"/>
        <v>0</v>
      </c>
      <c r="AM1308" s="445">
        <f t="shared" si="346"/>
        <v>110000</v>
      </c>
      <c r="AN1308" s="445">
        <f t="shared" si="346"/>
        <v>0</v>
      </c>
      <c r="AO1308" s="445">
        <f t="shared" si="346"/>
        <v>0</v>
      </c>
      <c r="AP1308" s="445">
        <f t="shared" si="346"/>
        <v>0</v>
      </c>
      <c r="AQ1308" s="445">
        <f t="shared" si="346"/>
        <v>0</v>
      </c>
      <c r="AR1308" s="445">
        <f t="shared" si="346"/>
        <v>100000</v>
      </c>
      <c r="AS1308" s="445">
        <f t="shared" si="346"/>
        <v>0</v>
      </c>
      <c r="AT1308" s="445">
        <f t="shared" si="346"/>
        <v>0</v>
      </c>
      <c r="AU1308" s="445">
        <v>210000</v>
      </c>
      <c r="AV1308" s="445">
        <v>250000</v>
      </c>
      <c r="AW1308" s="445">
        <f t="shared" si="339"/>
        <v>210000</v>
      </c>
    </row>
    <row r="1309" spans="1:49" s="393" customFormat="1">
      <c r="A1309" s="395" t="s">
        <v>991</v>
      </c>
      <c r="B1309" s="396" t="s">
        <v>1030</v>
      </c>
      <c r="C1309" s="396" t="s">
        <v>1549</v>
      </c>
      <c r="D1309" s="470" t="s">
        <v>2916</v>
      </c>
      <c r="E1309" s="394" t="s">
        <v>1367</v>
      </c>
      <c r="F1309" s="389" t="s">
        <v>2061</v>
      </c>
      <c r="G1309" s="471" t="s">
        <v>3088</v>
      </c>
      <c r="H1309" s="389" t="s">
        <v>2380</v>
      </c>
      <c r="I1309" s="390" t="s">
        <v>3123</v>
      </c>
      <c r="J1309" s="421"/>
      <c r="K1309" s="421"/>
      <c r="L1309" s="421"/>
      <c r="M1309" s="421"/>
      <c r="N1309" s="421"/>
      <c r="O1309" s="421"/>
      <c r="P1309" s="421"/>
      <c r="Q1309" s="421"/>
      <c r="R1309" s="421"/>
      <c r="S1309" s="421"/>
      <c r="T1309" s="421"/>
      <c r="U1309" s="421">
        <v>0</v>
      </c>
      <c r="V1309" s="421">
        <v>0</v>
      </c>
      <c r="W1309" s="421"/>
      <c r="X1309" s="421"/>
      <c r="Y1309" s="421"/>
      <c r="Z1309" s="421"/>
      <c r="AA1309" s="421"/>
      <c r="AB1309" s="421"/>
      <c r="AC1309" s="421"/>
      <c r="AD1309" s="421"/>
      <c r="AE1309" s="421"/>
      <c r="AF1309" s="421"/>
      <c r="AG1309" s="421"/>
      <c r="AH1309" s="421">
        <v>0</v>
      </c>
      <c r="AI1309" s="421">
        <v>0</v>
      </c>
      <c r="AJ1309" s="421">
        <v>360000</v>
      </c>
      <c r="AK1309" s="421"/>
      <c r="AL1309" s="421"/>
      <c r="AM1309" s="421">
        <v>110000</v>
      </c>
      <c r="AN1309" s="421"/>
      <c r="AO1309" s="421"/>
      <c r="AP1309" s="421"/>
      <c r="AQ1309" s="421"/>
      <c r="AR1309" s="421">
        <v>100000</v>
      </c>
      <c r="AS1309" s="421"/>
      <c r="AT1309" s="421"/>
      <c r="AU1309" s="421">
        <v>210000</v>
      </c>
      <c r="AV1309" s="421">
        <v>150000</v>
      </c>
      <c r="AW1309" s="421">
        <f t="shared" si="339"/>
        <v>210000</v>
      </c>
    </row>
    <row r="1310" spans="1:49" s="393" customFormat="1">
      <c r="A1310" s="395" t="s">
        <v>991</v>
      </c>
      <c r="B1310" s="396" t="s">
        <v>1030</v>
      </c>
      <c r="C1310" s="396" t="s">
        <v>1549</v>
      </c>
      <c r="D1310" s="470" t="s">
        <v>2916</v>
      </c>
      <c r="E1310" s="394" t="s">
        <v>1367</v>
      </c>
      <c r="F1310" s="389" t="s">
        <v>2062</v>
      </c>
      <c r="G1310" s="471" t="s">
        <v>3088</v>
      </c>
      <c r="H1310" s="389" t="s">
        <v>2380</v>
      </c>
      <c r="I1310" s="390" t="s">
        <v>1033</v>
      </c>
      <c r="J1310" s="421"/>
      <c r="K1310" s="421"/>
      <c r="L1310" s="421"/>
      <c r="M1310" s="421"/>
      <c r="N1310" s="421"/>
      <c r="O1310" s="421"/>
      <c r="P1310" s="421"/>
      <c r="Q1310" s="421"/>
      <c r="R1310" s="421"/>
      <c r="S1310" s="421"/>
      <c r="T1310" s="421"/>
      <c r="U1310" s="421">
        <v>0</v>
      </c>
      <c r="V1310" s="421">
        <v>0</v>
      </c>
      <c r="W1310" s="421"/>
      <c r="X1310" s="421"/>
      <c r="Y1310" s="421"/>
      <c r="Z1310" s="421"/>
      <c r="AA1310" s="421"/>
      <c r="AB1310" s="421"/>
      <c r="AC1310" s="421"/>
      <c r="AD1310" s="421"/>
      <c r="AE1310" s="421"/>
      <c r="AF1310" s="421"/>
      <c r="AG1310" s="421"/>
      <c r="AH1310" s="421">
        <v>0</v>
      </c>
      <c r="AI1310" s="421">
        <v>0</v>
      </c>
      <c r="AJ1310" s="421"/>
      <c r="AK1310" s="421"/>
      <c r="AL1310" s="421"/>
      <c r="AM1310" s="421"/>
      <c r="AN1310" s="421"/>
      <c r="AO1310" s="421"/>
      <c r="AP1310" s="421"/>
      <c r="AQ1310" s="421"/>
      <c r="AR1310" s="421"/>
      <c r="AS1310" s="421"/>
      <c r="AT1310" s="421"/>
      <c r="AU1310" s="421">
        <v>0</v>
      </c>
      <c r="AV1310" s="421">
        <v>0</v>
      </c>
      <c r="AW1310" s="421">
        <f t="shared" si="339"/>
        <v>0</v>
      </c>
    </row>
    <row r="1311" spans="1:49" s="393" customFormat="1">
      <c r="A1311" s="395" t="s">
        <v>991</v>
      </c>
      <c r="B1311" s="396" t="s">
        <v>1030</v>
      </c>
      <c r="C1311" s="396" t="s">
        <v>1549</v>
      </c>
      <c r="D1311" s="470" t="s">
        <v>2916</v>
      </c>
      <c r="E1311" s="394" t="s">
        <v>1367</v>
      </c>
      <c r="F1311" s="389" t="s">
        <v>672</v>
      </c>
      <c r="G1311" s="471" t="s">
        <v>3088</v>
      </c>
      <c r="H1311" s="389" t="s">
        <v>2380</v>
      </c>
      <c r="I1311" s="390" t="s">
        <v>686</v>
      </c>
      <c r="J1311" s="421"/>
      <c r="K1311" s="421"/>
      <c r="L1311" s="421"/>
      <c r="M1311" s="421"/>
      <c r="N1311" s="421"/>
      <c r="O1311" s="421"/>
      <c r="P1311" s="421"/>
      <c r="Q1311" s="421"/>
      <c r="R1311" s="421"/>
      <c r="S1311" s="421"/>
      <c r="T1311" s="421"/>
      <c r="U1311" s="421">
        <v>0</v>
      </c>
      <c r="V1311" s="421">
        <v>0</v>
      </c>
      <c r="W1311" s="421"/>
      <c r="X1311" s="421"/>
      <c r="Y1311" s="421"/>
      <c r="Z1311" s="421"/>
      <c r="AA1311" s="421"/>
      <c r="AB1311" s="421"/>
      <c r="AC1311" s="421"/>
      <c r="AD1311" s="421"/>
      <c r="AE1311" s="421"/>
      <c r="AF1311" s="421"/>
      <c r="AG1311" s="421"/>
      <c r="AH1311" s="421">
        <v>0</v>
      </c>
      <c r="AI1311" s="421">
        <v>0</v>
      </c>
      <c r="AJ1311" s="421">
        <v>100000</v>
      </c>
      <c r="AK1311" s="421"/>
      <c r="AL1311" s="421"/>
      <c r="AM1311" s="421"/>
      <c r="AN1311" s="421"/>
      <c r="AO1311" s="421"/>
      <c r="AP1311" s="421"/>
      <c r="AQ1311" s="421"/>
      <c r="AR1311" s="421"/>
      <c r="AS1311" s="421"/>
      <c r="AT1311" s="421"/>
      <c r="AU1311" s="421">
        <v>0</v>
      </c>
      <c r="AV1311" s="421">
        <v>100000</v>
      </c>
      <c r="AW1311" s="421">
        <f t="shared" si="339"/>
        <v>0</v>
      </c>
    </row>
    <row r="1312" spans="1:49" s="393" customFormat="1">
      <c r="A1312" s="397"/>
      <c r="B1312" s="390"/>
      <c r="C1312" s="390"/>
      <c r="D1312" s="390"/>
      <c r="E1312" s="388"/>
      <c r="F1312" s="389"/>
      <c r="G1312" s="389"/>
      <c r="H1312" s="389"/>
      <c r="I1312" s="431" t="s">
        <v>2091</v>
      </c>
      <c r="J1312" s="432">
        <f>SUM(J1262,J1289,J1295)</f>
        <v>20000</v>
      </c>
      <c r="K1312" s="432">
        <f t="shared" ref="K1312:AT1312" si="347">SUM(K1262,K1289,K1295)</f>
        <v>0</v>
      </c>
      <c r="L1312" s="432">
        <f t="shared" si="347"/>
        <v>0</v>
      </c>
      <c r="M1312" s="432">
        <f t="shared" si="347"/>
        <v>1300</v>
      </c>
      <c r="N1312" s="432">
        <f t="shared" si="347"/>
        <v>0</v>
      </c>
      <c r="O1312" s="432">
        <f t="shared" si="347"/>
        <v>3000</v>
      </c>
      <c r="P1312" s="432">
        <f t="shared" si="347"/>
        <v>0</v>
      </c>
      <c r="Q1312" s="432">
        <f t="shared" si="347"/>
        <v>0</v>
      </c>
      <c r="R1312" s="432">
        <f t="shared" si="347"/>
        <v>0</v>
      </c>
      <c r="S1312" s="432">
        <f t="shared" si="347"/>
        <v>3100</v>
      </c>
      <c r="T1312" s="432">
        <f t="shared" si="347"/>
        <v>0</v>
      </c>
      <c r="U1312" s="432">
        <v>7400</v>
      </c>
      <c r="V1312" s="432">
        <v>12600</v>
      </c>
      <c r="W1312" s="432">
        <f>SUM(W1262,W1289,W1295)</f>
        <v>0</v>
      </c>
      <c r="X1312" s="432">
        <f t="shared" si="347"/>
        <v>0</v>
      </c>
      <c r="Y1312" s="432">
        <f t="shared" si="347"/>
        <v>0</v>
      </c>
      <c r="Z1312" s="432">
        <f t="shared" si="347"/>
        <v>0</v>
      </c>
      <c r="AA1312" s="432">
        <f t="shared" si="347"/>
        <v>0</v>
      </c>
      <c r="AB1312" s="432">
        <f t="shared" si="347"/>
        <v>0</v>
      </c>
      <c r="AC1312" s="432">
        <f t="shared" si="347"/>
        <v>0</v>
      </c>
      <c r="AD1312" s="432">
        <f t="shared" si="347"/>
        <v>0</v>
      </c>
      <c r="AE1312" s="432">
        <f t="shared" si="347"/>
        <v>0</v>
      </c>
      <c r="AF1312" s="432">
        <f t="shared" si="347"/>
        <v>0</v>
      </c>
      <c r="AG1312" s="432">
        <f t="shared" si="347"/>
        <v>0</v>
      </c>
      <c r="AH1312" s="432">
        <v>0</v>
      </c>
      <c r="AI1312" s="432">
        <v>0</v>
      </c>
      <c r="AJ1312" s="432">
        <f>SUM(AJ1262,AJ1289,AJ1295)</f>
        <v>460000</v>
      </c>
      <c r="AK1312" s="432">
        <f t="shared" si="347"/>
        <v>0</v>
      </c>
      <c r="AL1312" s="432">
        <f t="shared" si="347"/>
        <v>0</v>
      </c>
      <c r="AM1312" s="432">
        <f t="shared" si="347"/>
        <v>110000</v>
      </c>
      <c r="AN1312" s="432">
        <f t="shared" si="347"/>
        <v>0</v>
      </c>
      <c r="AO1312" s="432">
        <f t="shared" si="347"/>
        <v>0</v>
      </c>
      <c r="AP1312" s="432">
        <f t="shared" si="347"/>
        <v>0</v>
      </c>
      <c r="AQ1312" s="432">
        <f t="shared" si="347"/>
        <v>0</v>
      </c>
      <c r="AR1312" s="432">
        <f t="shared" si="347"/>
        <v>100000</v>
      </c>
      <c r="AS1312" s="432">
        <f t="shared" si="347"/>
        <v>0</v>
      </c>
      <c r="AT1312" s="432">
        <f t="shared" si="347"/>
        <v>0</v>
      </c>
      <c r="AU1312" s="432">
        <v>210000</v>
      </c>
      <c r="AV1312" s="432">
        <v>250000</v>
      </c>
      <c r="AW1312" s="432">
        <f t="shared" si="339"/>
        <v>217400</v>
      </c>
    </row>
    <row r="1313" spans="1:49">
      <c r="A1313" s="48"/>
      <c r="B1313" s="42"/>
      <c r="C1313" s="42"/>
      <c r="D1313" s="42"/>
      <c r="E1313" s="531"/>
      <c r="F1313" s="50"/>
      <c r="G1313" s="50"/>
      <c r="H1313" s="50"/>
      <c r="I1313" s="146" t="s">
        <v>970</v>
      </c>
      <c r="J1313" s="29"/>
      <c r="K1313" s="29"/>
      <c r="L1313" s="29"/>
      <c r="M1313" s="29"/>
      <c r="N1313" s="29"/>
      <c r="O1313" s="29"/>
      <c r="P1313" s="29"/>
      <c r="Q1313" s="29"/>
      <c r="R1313" s="29"/>
      <c r="S1313" s="29"/>
      <c r="T1313" s="29"/>
      <c r="U1313" s="29">
        <v>0</v>
      </c>
      <c r="V1313" s="29">
        <v>0</v>
      </c>
      <c r="W1313" s="29"/>
      <c r="X1313" s="29"/>
      <c r="Y1313" s="29"/>
      <c r="Z1313" s="29"/>
      <c r="AA1313" s="29"/>
      <c r="AB1313" s="29"/>
      <c r="AC1313" s="29"/>
      <c r="AD1313" s="29"/>
      <c r="AE1313" s="29"/>
      <c r="AF1313" s="29"/>
      <c r="AG1313" s="29"/>
      <c r="AH1313" s="29">
        <v>0</v>
      </c>
      <c r="AI1313" s="29">
        <v>0</v>
      </c>
      <c r="AJ1313" s="29"/>
      <c r="AK1313" s="29"/>
      <c r="AL1313" s="29"/>
      <c r="AM1313" s="29"/>
      <c r="AN1313" s="29"/>
      <c r="AO1313" s="29"/>
      <c r="AP1313" s="29"/>
      <c r="AQ1313" s="29"/>
      <c r="AR1313" s="29"/>
      <c r="AS1313" s="29"/>
      <c r="AT1313" s="29"/>
      <c r="AU1313" s="29">
        <v>0</v>
      </c>
      <c r="AV1313" s="29">
        <v>0</v>
      </c>
      <c r="AW1313" s="29">
        <f t="shared" si="339"/>
        <v>0</v>
      </c>
    </row>
    <row r="1314" spans="1:49" s="91" customFormat="1" ht="14.25">
      <c r="A1314" s="48"/>
      <c r="B1314" s="42"/>
      <c r="C1314" s="42"/>
      <c r="D1314" s="42"/>
      <c r="E1314" s="531"/>
      <c r="F1314" s="50"/>
      <c r="G1314" s="50"/>
      <c r="H1314" s="50"/>
      <c r="I1314" s="64" t="s">
        <v>1105</v>
      </c>
      <c r="J1314" s="20">
        <f>SUM(J1246,J1312)</f>
        <v>40000</v>
      </c>
      <c r="K1314" s="20">
        <f t="shared" ref="K1314:AT1314" si="348">SUM(K1246,K1312)</f>
        <v>0</v>
      </c>
      <c r="L1314" s="20">
        <f t="shared" si="348"/>
        <v>0</v>
      </c>
      <c r="M1314" s="20">
        <f t="shared" si="348"/>
        <v>1300</v>
      </c>
      <c r="N1314" s="20">
        <f t="shared" si="348"/>
        <v>0</v>
      </c>
      <c r="O1314" s="20">
        <f t="shared" si="348"/>
        <v>3000</v>
      </c>
      <c r="P1314" s="20">
        <f t="shared" si="348"/>
        <v>0</v>
      </c>
      <c r="Q1314" s="20">
        <f t="shared" si="348"/>
        <v>0</v>
      </c>
      <c r="R1314" s="20">
        <f t="shared" si="348"/>
        <v>0</v>
      </c>
      <c r="S1314" s="20">
        <f t="shared" si="348"/>
        <v>3100</v>
      </c>
      <c r="T1314" s="20">
        <f t="shared" si="348"/>
        <v>0</v>
      </c>
      <c r="U1314" s="20">
        <v>7400</v>
      </c>
      <c r="V1314" s="20">
        <v>32600</v>
      </c>
      <c r="W1314" s="20">
        <f>SUM(W1246,W1312)</f>
        <v>0</v>
      </c>
      <c r="X1314" s="20">
        <f t="shared" si="348"/>
        <v>0</v>
      </c>
      <c r="Y1314" s="20">
        <f t="shared" si="348"/>
        <v>0</v>
      </c>
      <c r="Z1314" s="20">
        <f t="shared" si="348"/>
        <v>0</v>
      </c>
      <c r="AA1314" s="20">
        <f t="shared" si="348"/>
        <v>0</v>
      </c>
      <c r="AB1314" s="20">
        <f t="shared" si="348"/>
        <v>0</v>
      </c>
      <c r="AC1314" s="20">
        <f t="shared" si="348"/>
        <v>0</v>
      </c>
      <c r="AD1314" s="20">
        <f t="shared" si="348"/>
        <v>0</v>
      </c>
      <c r="AE1314" s="20">
        <f t="shared" si="348"/>
        <v>0</v>
      </c>
      <c r="AF1314" s="20">
        <f t="shared" si="348"/>
        <v>0</v>
      </c>
      <c r="AG1314" s="20">
        <f t="shared" si="348"/>
        <v>0</v>
      </c>
      <c r="AH1314" s="20">
        <v>0</v>
      </c>
      <c r="AI1314" s="20">
        <v>0</v>
      </c>
      <c r="AJ1314" s="20">
        <f>SUM(AJ1246,AJ1312)</f>
        <v>1073588</v>
      </c>
      <c r="AK1314" s="20">
        <f t="shared" si="348"/>
        <v>0</v>
      </c>
      <c r="AL1314" s="20">
        <f t="shared" si="348"/>
        <v>0</v>
      </c>
      <c r="AM1314" s="20">
        <f t="shared" si="348"/>
        <v>723588</v>
      </c>
      <c r="AN1314" s="20">
        <f t="shared" si="348"/>
        <v>0</v>
      </c>
      <c r="AO1314" s="20">
        <f t="shared" si="348"/>
        <v>0</v>
      </c>
      <c r="AP1314" s="20">
        <f t="shared" si="348"/>
        <v>0</v>
      </c>
      <c r="AQ1314" s="20">
        <f t="shared" si="348"/>
        <v>0</v>
      </c>
      <c r="AR1314" s="20">
        <f t="shared" si="348"/>
        <v>100000</v>
      </c>
      <c r="AS1314" s="20">
        <f t="shared" si="348"/>
        <v>0</v>
      </c>
      <c r="AT1314" s="20">
        <f t="shared" si="348"/>
        <v>0</v>
      </c>
      <c r="AU1314" s="20">
        <v>823588</v>
      </c>
      <c r="AV1314" s="20">
        <v>250000</v>
      </c>
      <c r="AW1314" s="20">
        <f t="shared" si="339"/>
        <v>830988</v>
      </c>
    </row>
    <row r="1315" spans="1:49">
      <c r="A1315" s="48"/>
      <c r="B1315" s="42"/>
      <c r="C1315" s="42"/>
      <c r="D1315" s="42"/>
      <c r="E1315" s="531"/>
      <c r="F1315" s="50"/>
      <c r="G1315" s="50"/>
      <c r="H1315" s="50"/>
      <c r="I1315" s="146" t="s">
        <v>1181</v>
      </c>
      <c r="J1315" s="9"/>
      <c r="K1315" s="9"/>
      <c r="L1315" s="9"/>
      <c r="M1315" s="9"/>
      <c r="N1315" s="9"/>
      <c r="O1315" s="9"/>
      <c r="P1315" s="9"/>
      <c r="Q1315" s="9"/>
      <c r="R1315" s="9"/>
      <c r="S1315" s="9"/>
      <c r="T1315" s="9"/>
      <c r="U1315" s="9"/>
      <c r="V1315" s="9"/>
      <c r="W1315" s="9"/>
      <c r="X1315" s="9"/>
      <c r="Y1315" s="9"/>
      <c r="Z1315" s="9"/>
      <c r="AA1315" s="9"/>
      <c r="AB1315" s="9"/>
      <c r="AC1315" s="9"/>
      <c r="AD1315" s="9"/>
      <c r="AE1315" s="9"/>
      <c r="AF1315" s="9"/>
      <c r="AG1315" s="9"/>
      <c r="AH1315" s="9"/>
      <c r="AI1315" s="9"/>
      <c r="AJ1315" s="9"/>
      <c r="AK1315" s="9"/>
      <c r="AL1315" s="9"/>
      <c r="AM1315" s="9"/>
      <c r="AN1315" s="9"/>
      <c r="AO1315" s="9"/>
      <c r="AP1315" s="9"/>
      <c r="AQ1315" s="9"/>
      <c r="AR1315" s="9"/>
      <c r="AS1315" s="9"/>
      <c r="AT1315" s="9"/>
      <c r="AU1315" s="9"/>
      <c r="AV1315" s="9"/>
      <c r="AW1315" s="9"/>
    </row>
    <row r="1316" spans="1:49" ht="13.5" thickBot="1">
      <c r="A1316" s="48"/>
      <c r="B1316" s="42"/>
      <c r="C1316" s="42"/>
      <c r="D1316" s="42"/>
      <c r="E1316" s="531"/>
      <c r="F1316" s="50"/>
      <c r="G1316" s="50"/>
      <c r="H1316" s="50"/>
      <c r="I1316" s="146"/>
      <c r="J1316" s="29"/>
      <c r="K1316" s="29"/>
      <c r="L1316" s="29"/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W1316" s="29"/>
      <c r="X1316" s="29"/>
      <c r="Y1316" s="29"/>
      <c r="Z1316" s="29"/>
      <c r="AA1316" s="29"/>
      <c r="AB1316" s="29"/>
      <c r="AC1316" s="29"/>
      <c r="AD1316" s="29"/>
      <c r="AE1316" s="29"/>
      <c r="AF1316" s="29"/>
      <c r="AG1316" s="29"/>
      <c r="AH1316" s="29"/>
      <c r="AI1316" s="29"/>
      <c r="AJ1316" s="29"/>
      <c r="AK1316" s="29"/>
      <c r="AL1316" s="29"/>
      <c r="AM1316" s="29"/>
      <c r="AN1316" s="29"/>
      <c r="AO1316" s="29"/>
      <c r="AP1316" s="29"/>
      <c r="AQ1316" s="29"/>
      <c r="AR1316" s="29"/>
      <c r="AS1316" s="29"/>
      <c r="AT1316" s="29"/>
      <c r="AU1316" s="29"/>
      <c r="AV1316" s="29"/>
      <c r="AW1316" s="29"/>
    </row>
    <row r="1317" spans="1:49" ht="35.25" customHeight="1" thickTop="1" thickBot="1">
      <c r="A1317" s="48"/>
      <c r="B1317" s="42"/>
      <c r="C1317" s="42"/>
      <c r="D1317" s="42"/>
      <c r="E1317" s="531"/>
      <c r="F1317" s="50"/>
      <c r="G1317" s="50"/>
      <c r="H1317" s="50"/>
      <c r="I1317" s="5" t="s">
        <v>2331</v>
      </c>
      <c r="J1317" s="364" t="s">
        <v>2891</v>
      </c>
      <c r="K1317" s="364" t="s">
        <v>2879</v>
      </c>
      <c r="L1317" s="364" t="s">
        <v>2880</v>
      </c>
      <c r="M1317" s="364" t="s">
        <v>2881</v>
      </c>
      <c r="N1317" s="364" t="s">
        <v>2882</v>
      </c>
      <c r="O1317" s="364" t="s">
        <v>2883</v>
      </c>
      <c r="P1317" s="364" t="s">
        <v>2884</v>
      </c>
      <c r="Q1317" s="364" t="s">
        <v>2885</v>
      </c>
      <c r="R1317" s="364" t="s">
        <v>2886</v>
      </c>
      <c r="S1317" s="364" t="s">
        <v>2887</v>
      </c>
      <c r="T1317" s="364" t="s">
        <v>2888</v>
      </c>
      <c r="U1317" s="364" t="s">
        <v>2889</v>
      </c>
      <c r="V1317" s="364" t="s">
        <v>2890</v>
      </c>
      <c r="W1317" s="365" t="s">
        <v>2893</v>
      </c>
      <c r="X1317" s="365" t="s">
        <v>2879</v>
      </c>
      <c r="Y1317" s="365" t="s">
        <v>2880</v>
      </c>
      <c r="Z1317" s="365" t="s">
        <v>2881</v>
      </c>
      <c r="AA1317" s="365" t="s">
        <v>2882</v>
      </c>
      <c r="AB1317" s="365" t="s">
        <v>2883</v>
      </c>
      <c r="AC1317" s="365" t="s">
        <v>2884</v>
      </c>
      <c r="AD1317" s="365" t="s">
        <v>2885</v>
      </c>
      <c r="AE1317" s="365" t="s">
        <v>2886</v>
      </c>
      <c r="AF1317" s="365" t="s">
        <v>2887</v>
      </c>
      <c r="AG1317" s="365" t="s">
        <v>2888</v>
      </c>
      <c r="AH1317" s="365" t="s">
        <v>2889</v>
      </c>
      <c r="AI1317" s="365" t="s">
        <v>2890</v>
      </c>
      <c r="AJ1317" s="366" t="s">
        <v>2892</v>
      </c>
      <c r="AK1317" s="366" t="s">
        <v>2879</v>
      </c>
      <c r="AL1317" s="366" t="s">
        <v>2880</v>
      </c>
      <c r="AM1317" s="366" t="s">
        <v>2881</v>
      </c>
      <c r="AN1317" s="366" t="s">
        <v>2882</v>
      </c>
      <c r="AO1317" s="366" t="s">
        <v>2883</v>
      </c>
      <c r="AP1317" s="366" t="s">
        <v>2884</v>
      </c>
      <c r="AQ1317" s="366" t="s">
        <v>2885</v>
      </c>
      <c r="AR1317" s="366" t="s">
        <v>2886</v>
      </c>
      <c r="AS1317" s="366" t="s">
        <v>2887</v>
      </c>
      <c r="AT1317" s="366" t="s">
        <v>2888</v>
      </c>
      <c r="AU1317" s="366" t="s">
        <v>2889</v>
      </c>
      <c r="AV1317" s="366" t="s">
        <v>2890</v>
      </c>
      <c r="AW1317" s="368" t="s">
        <v>2895</v>
      </c>
    </row>
    <row r="1318" spans="1:49">
      <c r="A1318" s="48"/>
      <c r="B1318" s="42"/>
      <c r="C1318" s="42"/>
      <c r="D1318" s="42"/>
      <c r="E1318" s="531"/>
      <c r="F1318" s="50"/>
      <c r="G1318" s="50"/>
      <c r="H1318" s="50"/>
      <c r="I1318" s="34"/>
      <c r="J1318" s="202" t="s">
        <v>1224</v>
      </c>
      <c r="K1318" s="202">
        <v>1</v>
      </c>
      <c r="L1318" s="202">
        <v>2</v>
      </c>
      <c r="M1318" s="202">
        <v>3</v>
      </c>
      <c r="N1318" s="202">
        <v>4</v>
      </c>
      <c r="O1318" s="202">
        <v>5</v>
      </c>
      <c r="P1318" s="202">
        <v>6</v>
      </c>
      <c r="Q1318" s="202">
        <v>7</v>
      </c>
      <c r="R1318" s="202">
        <v>8</v>
      </c>
      <c r="S1318" s="202">
        <v>9</v>
      </c>
      <c r="T1318" s="202">
        <v>10</v>
      </c>
      <c r="U1318" s="202">
        <v>13</v>
      </c>
      <c r="V1318" s="202">
        <v>14</v>
      </c>
      <c r="W1318" s="202" t="s">
        <v>1224</v>
      </c>
      <c r="X1318" s="202">
        <v>1</v>
      </c>
      <c r="Y1318" s="202">
        <v>2</v>
      </c>
      <c r="Z1318" s="202">
        <v>3</v>
      </c>
      <c r="AA1318" s="202">
        <v>4</v>
      </c>
      <c r="AB1318" s="202">
        <v>5</v>
      </c>
      <c r="AC1318" s="202">
        <v>6</v>
      </c>
      <c r="AD1318" s="202">
        <v>7</v>
      </c>
      <c r="AE1318" s="202">
        <v>8</v>
      </c>
      <c r="AF1318" s="202">
        <v>9</v>
      </c>
      <c r="AG1318" s="202">
        <v>10</v>
      </c>
      <c r="AH1318" s="202">
        <v>13</v>
      </c>
      <c r="AI1318" s="202">
        <v>14</v>
      </c>
      <c r="AJ1318" s="202" t="s">
        <v>1224</v>
      </c>
      <c r="AK1318" s="202">
        <v>1</v>
      </c>
      <c r="AL1318" s="202">
        <v>2</v>
      </c>
      <c r="AM1318" s="202">
        <v>3</v>
      </c>
      <c r="AN1318" s="202">
        <v>4</v>
      </c>
      <c r="AO1318" s="202">
        <v>5</v>
      </c>
      <c r="AP1318" s="202">
        <v>6</v>
      </c>
      <c r="AQ1318" s="202">
        <v>7</v>
      </c>
      <c r="AR1318" s="202">
        <v>8</v>
      </c>
      <c r="AS1318" s="202">
        <v>9</v>
      </c>
      <c r="AT1318" s="202">
        <v>10</v>
      </c>
      <c r="AU1318" s="202">
        <v>13</v>
      </c>
      <c r="AV1318" s="202">
        <v>14</v>
      </c>
      <c r="AW1318" s="202">
        <v>15</v>
      </c>
    </row>
    <row r="1319" spans="1:49">
      <c r="A1319" s="48"/>
      <c r="B1319" s="42"/>
      <c r="C1319" s="42"/>
      <c r="D1319" s="42"/>
      <c r="E1319" s="531"/>
      <c r="F1319" s="50"/>
      <c r="G1319" s="50"/>
      <c r="H1319" s="50"/>
      <c r="I1319" s="276" t="s">
        <v>2381</v>
      </c>
      <c r="J1319" s="277">
        <f>SUM(J1312)</f>
        <v>20000</v>
      </c>
      <c r="K1319" s="277">
        <f t="shared" ref="K1319:AT1319" si="349">SUM(K1312)</f>
        <v>0</v>
      </c>
      <c r="L1319" s="277">
        <f t="shared" si="349"/>
        <v>0</v>
      </c>
      <c r="M1319" s="277">
        <f t="shared" si="349"/>
        <v>1300</v>
      </c>
      <c r="N1319" s="277">
        <f t="shared" si="349"/>
        <v>0</v>
      </c>
      <c r="O1319" s="277">
        <f t="shared" si="349"/>
        <v>3000</v>
      </c>
      <c r="P1319" s="277">
        <f t="shared" si="349"/>
        <v>0</v>
      </c>
      <c r="Q1319" s="277">
        <f t="shared" si="349"/>
        <v>0</v>
      </c>
      <c r="R1319" s="277">
        <f t="shared" si="349"/>
        <v>0</v>
      </c>
      <c r="S1319" s="277">
        <f t="shared" si="349"/>
        <v>3100</v>
      </c>
      <c r="T1319" s="277">
        <f t="shared" si="349"/>
        <v>0</v>
      </c>
      <c r="U1319" s="277">
        <v>7400</v>
      </c>
      <c r="V1319" s="277">
        <v>12600</v>
      </c>
      <c r="W1319" s="277">
        <f>SUM(W1312)</f>
        <v>0</v>
      </c>
      <c r="X1319" s="277">
        <f t="shared" si="349"/>
        <v>0</v>
      </c>
      <c r="Y1319" s="277">
        <f t="shared" si="349"/>
        <v>0</v>
      </c>
      <c r="Z1319" s="277">
        <f t="shared" si="349"/>
        <v>0</v>
      </c>
      <c r="AA1319" s="277">
        <f t="shared" si="349"/>
        <v>0</v>
      </c>
      <c r="AB1319" s="277">
        <f t="shared" si="349"/>
        <v>0</v>
      </c>
      <c r="AC1319" s="277">
        <f t="shared" si="349"/>
        <v>0</v>
      </c>
      <c r="AD1319" s="277">
        <f t="shared" si="349"/>
        <v>0</v>
      </c>
      <c r="AE1319" s="277">
        <f t="shared" si="349"/>
        <v>0</v>
      </c>
      <c r="AF1319" s="277">
        <f t="shared" si="349"/>
        <v>0</v>
      </c>
      <c r="AG1319" s="277">
        <f t="shared" si="349"/>
        <v>0</v>
      </c>
      <c r="AH1319" s="277">
        <v>0</v>
      </c>
      <c r="AI1319" s="277">
        <v>0</v>
      </c>
      <c r="AJ1319" s="277">
        <f>SUM(AJ1312)</f>
        <v>460000</v>
      </c>
      <c r="AK1319" s="277">
        <f t="shared" si="349"/>
        <v>0</v>
      </c>
      <c r="AL1319" s="277">
        <f t="shared" si="349"/>
        <v>0</v>
      </c>
      <c r="AM1319" s="277">
        <f t="shared" si="349"/>
        <v>110000</v>
      </c>
      <c r="AN1319" s="277">
        <f t="shared" si="349"/>
        <v>0</v>
      </c>
      <c r="AO1319" s="277">
        <f t="shared" si="349"/>
        <v>0</v>
      </c>
      <c r="AP1319" s="277">
        <f t="shared" si="349"/>
        <v>0</v>
      </c>
      <c r="AQ1319" s="277">
        <f t="shared" si="349"/>
        <v>0</v>
      </c>
      <c r="AR1319" s="277">
        <f t="shared" si="349"/>
        <v>100000</v>
      </c>
      <c r="AS1319" s="277">
        <f t="shared" si="349"/>
        <v>0</v>
      </c>
      <c r="AT1319" s="277">
        <f t="shared" si="349"/>
        <v>0</v>
      </c>
      <c r="AU1319" s="277">
        <v>210000</v>
      </c>
      <c r="AV1319" s="277">
        <v>250000</v>
      </c>
      <c r="AW1319" s="277">
        <f>U1319+AH1319+AU1319</f>
        <v>217400</v>
      </c>
    </row>
    <row r="1320" spans="1:49">
      <c r="A1320" s="48"/>
      <c r="B1320" s="42"/>
      <c r="C1320" s="42"/>
      <c r="D1320" s="42"/>
      <c r="E1320" s="531"/>
      <c r="F1320" s="50"/>
      <c r="G1320" s="50"/>
      <c r="H1320" s="50"/>
      <c r="I1320" s="276"/>
      <c r="J1320" s="277"/>
      <c r="K1320" s="277"/>
      <c r="L1320" s="277"/>
      <c r="M1320" s="277"/>
      <c r="N1320" s="277"/>
      <c r="O1320" s="277"/>
      <c r="P1320" s="277"/>
      <c r="Q1320" s="277"/>
      <c r="R1320" s="277"/>
      <c r="S1320" s="277"/>
      <c r="T1320" s="277"/>
      <c r="U1320" s="277">
        <v>0</v>
      </c>
      <c r="V1320" s="277">
        <v>0</v>
      </c>
      <c r="W1320" s="277"/>
      <c r="X1320" s="277"/>
      <c r="Y1320" s="277"/>
      <c r="Z1320" s="277"/>
      <c r="AA1320" s="277"/>
      <c r="AB1320" s="277"/>
      <c r="AC1320" s="277"/>
      <c r="AD1320" s="277"/>
      <c r="AE1320" s="277"/>
      <c r="AF1320" s="277"/>
      <c r="AG1320" s="277"/>
      <c r="AH1320" s="277">
        <v>0</v>
      </c>
      <c r="AI1320" s="277">
        <v>0</v>
      </c>
      <c r="AJ1320" s="277"/>
      <c r="AK1320" s="277"/>
      <c r="AL1320" s="277"/>
      <c r="AM1320" s="277"/>
      <c r="AN1320" s="277"/>
      <c r="AO1320" s="277"/>
      <c r="AP1320" s="277"/>
      <c r="AQ1320" s="277"/>
      <c r="AR1320" s="277"/>
      <c r="AS1320" s="277"/>
      <c r="AT1320" s="277"/>
      <c r="AU1320" s="277">
        <v>0</v>
      </c>
      <c r="AV1320" s="277">
        <v>0</v>
      </c>
      <c r="AW1320" s="277">
        <f>U1320+AH1320+AU1320</f>
        <v>0</v>
      </c>
    </row>
    <row r="1321" spans="1:49">
      <c r="A1321" s="48"/>
      <c r="B1321" s="42"/>
      <c r="C1321" s="42"/>
      <c r="D1321" s="42"/>
      <c r="E1321" s="531"/>
      <c r="F1321" s="50"/>
      <c r="G1321" s="50"/>
      <c r="H1321" s="50"/>
      <c r="I1321" s="276" t="s">
        <v>1631</v>
      </c>
      <c r="J1321" s="277">
        <f>SUM(J1319:J1320)</f>
        <v>20000</v>
      </c>
      <c r="K1321" s="277">
        <f t="shared" ref="K1321:AT1321" si="350">SUM(K1319:K1320)</f>
        <v>0</v>
      </c>
      <c r="L1321" s="277">
        <f t="shared" si="350"/>
        <v>0</v>
      </c>
      <c r="M1321" s="277">
        <f t="shared" si="350"/>
        <v>1300</v>
      </c>
      <c r="N1321" s="277">
        <f t="shared" si="350"/>
        <v>0</v>
      </c>
      <c r="O1321" s="277">
        <f t="shared" si="350"/>
        <v>3000</v>
      </c>
      <c r="P1321" s="277">
        <f t="shared" si="350"/>
        <v>0</v>
      </c>
      <c r="Q1321" s="277">
        <f t="shared" si="350"/>
        <v>0</v>
      </c>
      <c r="R1321" s="277">
        <f t="shared" si="350"/>
        <v>0</v>
      </c>
      <c r="S1321" s="277">
        <f t="shared" si="350"/>
        <v>3100</v>
      </c>
      <c r="T1321" s="277">
        <f t="shared" si="350"/>
        <v>0</v>
      </c>
      <c r="U1321" s="277">
        <v>7400</v>
      </c>
      <c r="V1321" s="277">
        <v>12600</v>
      </c>
      <c r="W1321" s="277">
        <f>SUM(W1319:W1320)</f>
        <v>0</v>
      </c>
      <c r="X1321" s="277">
        <f t="shared" si="350"/>
        <v>0</v>
      </c>
      <c r="Y1321" s="277">
        <f t="shared" si="350"/>
        <v>0</v>
      </c>
      <c r="Z1321" s="277">
        <f t="shared" si="350"/>
        <v>0</v>
      </c>
      <c r="AA1321" s="277">
        <f t="shared" si="350"/>
        <v>0</v>
      </c>
      <c r="AB1321" s="277">
        <f t="shared" si="350"/>
        <v>0</v>
      </c>
      <c r="AC1321" s="277">
        <f t="shared" si="350"/>
        <v>0</v>
      </c>
      <c r="AD1321" s="277">
        <f t="shared" si="350"/>
        <v>0</v>
      </c>
      <c r="AE1321" s="277">
        <f t="shared" si="350"/>
        <v>0</v>
      </c>
      <c r="AF1321" s="277">
        <f t="shared" si="350"/>
        <v>0</v>
      </c>
      <c r="AG1321" s="277">
        <f t="shared" si="350"/>
        <v>0</v>
      </c>
      <c r="AH1321" s="277">
        <v>0</v>
      </c>
      <c r="AI1321" s="277">
        <v>0</v>
      </c>
      <c r="AJ1321" s="277">
        <f>SUM(AJ1319:AJ1320)</f>
        <v>460000</v>
      </c>
      <c r="AK1321" s="277">
        <f t="shared" si="350"/>
        <v>0</v>
      </c>
      <c r="AL1321" s="277">
        <f t="shared" si="350"/>
        <v>0</v>
      </c>
      <c r="AM1321" s="277">
        <f t="shared" si="350"/>
        <v>110000</v>
      </c>
      <c r="AN1321" s="277">
        <f t="shared" si="350"/>
        <v>0</v>
      </c>
      <c r="AO1321" s="277">
        <f t="shared" si="350"/>
        <v>0</v>
      </c>
      <c r="AP1321" s="277">
        <f t="shared" si="350"/>
        <v>0</v>
      </c>
      <c r="AQ1321" s="277">
        <f t="shared" si="350"/>
        <v>0</v>
      </c>
      <c r="AR1321" s="277">
        <f t="shared" si="350"/>
        <v>100000</v>
      </c>
      <c r="AS1321" s="277">
        <f t="shared" si="350"/>
        <v>0</v>
      </c>
      <c r="AT1321" s="277">
        <f t="shared" si="350"/>
        <v>0</v>
      </c>
      <c r="AU1321" s="277">
        <v>210000</v>
      </c>
      <c r="AV1321" s="277">
        <v>250000</v>
      </c>
      <c r="AW1321" s="277">
        <f>U1321+AH1321+AU1321</f>
        <v>217400</v>
      </c>
    </row>
    <row r="1322" spans="1:49">
      <c r="A1322" s="48"/>
      <c r="B1322" s="42"/>
      <c r="C1322" s="42"/>
      <c r="D1322" s="42"/>
      <c r="E1322" s="531"/>
      <c r="F1322" s="50"/>
      <c r="G1322" s="50"/>
      <c r="H1322" s="50"/>
      <c r="I1322" s="146"/>
      <c r="J1322" s="29"/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W1322" s="29"/>
      <c r="X1322" s="29"/>
      <c r="Y1322" s="29"/>
      <c r="Z1322" s="29"/>
      <c r="AA1322" s="29"/>
      <c r="AB1322" s="29"/>
      <c r="AC1322" s="29"/>
      <c r="AD1322" s="29"/>
      <c r="AE1322" s="29"/>
      <c r="AF1322" s="29"/>
      <c r="AG1322" s="29"/>
      <c r="AH1322" s="29"/>
      <c r="AI1322" s="29"/>
      <c r="AJ1322" s="29"/>
      <c r="AK1322" s="29"/>
      <c r="AL1322" s="29"/>
      <c r="AM1322" s="29"/>
      <c r="AN1322" s="29"/>
      <c r="AO1322" s="29"/>
      <c r="AP1322" s="29"/>
      <c r="AQ1322" s="29"/>
      <c r="AR1322" s="29"/>
      <c r="AS1322" s="29"/>
      <c r="AT1322" s="29"/>
      <c r="AU1322" s="29"/>
      <c r="AV1322" s="29"/>
      <c r="AW1322" s="29"/>
    </row>
    <row r="1323" spans="1:49" ht="13.5" thickBot="1">
      <c r="A1323" s="78" t="s">
        <v>1317</v>
      </c>
      <c r="B1323" s="79"/>
      <c r="C1323" s="79"/>
      <c r="D1323" s="456"/>
      <c r="E1323" s="535"/>
      <c r="F1323" s="127"/>
      <c r="G1323" s="127"/>
      <c r="H1323" s="127"/>
      <c r="I1323" s="79"/>
    </row>
    <row r="1324" spans="1:49" s="151" customFormat="1" ht="36" customHeight="1" thickTop="1" thickBot="1">
      <c r="A1324" s="147" t="s">
        <v>2079</v>
      </c>
      <c r="B1324" s="5" t="s">
        <v>2080</v>
      </c>
      <c r="C1324" s="5" t="s">
        <v>1335</v>
      </c>
      <c r="D1324" s="450"/>
      <c r="E1324" s="148" t="s">
        <v>1570</v>
      </c>
      <c r="F1324" s="149" t="s">
        <v>1438</v>
      </c>
      <c r="G1324" s="149"/>
      <c r="H1324" s="149" t="s">
        <v>2332</v>
      </c>
      <c r="I1324" s="5" t="s">
        <v>856</v>
      </c>
      <c r="J1324" s="364" t="s">
        <v>2891</v>
      </c>
      <c r="K1324" s="364" t="s">
        <v>2879</v>
      </c>
      <c r="L1324" s="364" t="s">
        <v>2880</v>
      </c>
      <c r="M1324" s="364" t="s">
        <v>2881</v>
      </c>
      <c r="N1324" s="364" t="s">
        <v>2882</v>
      </c>
      <c r="O1324" s="364" t="s">
        <v>2883</v>
      </c>
      <c r="P1324" s="364" t="s">
        <v>2884</v>
      </c>
      <c r="Q1324" s="364" t="s">
        <v>2885</v>
      </c>
      <c r="R1324" s="364" t="s">
        <v>2886</v>
      </c>
      <c r="S1324" s="364" t="s">
        <v>2887</v>
      </c>
      <c r="T1324" s="364" t="s">
        <v>2888</v>
      </c>
      <c r="U1324" s="364" t="s">
        <v>2889</v>
      </c>
      <c r="V1324" s="364" t="s">
        <v>2890</v>
      </c>
      <c r="W1324" s="365" t="s">
        <v>2893</v>
      </c>
      <c r="X1324" s="365" t="s">
        <v>2879</v>
      </c>
      <c r="Y1324" s="365" t="s">
        <v>2880</v>
      </c>
      <c r="Z1324" s="365" t="s">
        <v>2881</v>
      </c>
      <c r="AA1324" s="365" t="s">
        <v>2882</v>
      </c>
      <c r="AB1324" s="365" t="s">
        <v>2883</v>
      </c>
      <c r="AC1324" s="365" t="s">
        <v>2884</v>
      </c>
      <c r="AD1324" s="365" t="s">
        <v>2885</v>
      </c>
      <c r="AE1324" s="365" t="s">
        <v>2886</v>
      </c>
      <c r="AF1324" s="365" t="s">
        <v>2887</v>
      </c>
      <c r="AG1324" s="365" t="s">
        <v>2888</v>
      </c>
      <c r="AH1324" s="365" t="s">
        <v>2889</v>
      </c>
      <c r="AI1324" s="365" t="s">
        <v>2890</v>
      </c>
      <c r="AJ1324" s="366" t="s">
        <v>2892</v>
      </c>
      <c r="AK1324" s="366" t="s">
        <v>2879</v>
      </c>
      <c r="AL1324" s="366" t="s">
        <v>2880</v>
      </c>
      <c r="AM1324" s="366" t="s">
        <v>2881</v>
      </c>
      <c r="AN1324" s="366" t="s">
        <v>2882</v>
      </c>
      <c r="AO1324" s="366" t="s">
        <v>2883</v>
      </c>
      <c r="AP1324" s="366" t="s">
        <v>2884</v>
      </c>
      <c r="AQ1324" s="366" t="s">
        <v>2885</v>
      </c>
      <c r="AR1324" s="366" t="s">
        <v>2886</v>
      </c>
      <c r="AS1324" s="366" t="s">
        <v>2887</v>
      </c>
      <c r="AT1324" s="366" t="s">
        <v>2888</v>
      </c>
      <c r="AU1324" s="366" t="s">
        <v>2889</v>
      </c>
      <c r="AV1324" s="366" t="s">
        <v>2890</v>
      </c>
      <c r="AW1324" s="368" t="s">
        <v>2895</v>
      </c>
    </row>
    <row r="1325" spans="1:49">
      <c r="A1325" s="33"/>
      <c r="B1325" s="34"/>
      <c r="C1325" s="34"/>
      <c r="D1325" s="34"/>
      <c r="E1325" s="35"/>
      <c r="F1325" s="36"/>
      <c r="G1325" s="36"/>
      <c r="H1325" s="36"/>
      <c r="I1325" s="34"/>
      <c r="J1325" s="202" t="s">
        <v>1224</v>
      </c>
      <c r="K1325" s="202">
        <v>1</v>
      </c>
      <c r="L1325" s="202">
        <v>2</v>
      </c>
      <c r="M1325" s="202">
        <v>3</v>
      </c>
      <c r="N1325" s="202">
        <v>4</v>
      </c>
      <c r="O1325" s="202">
        <v>5</v>
      </c>
      <c r="P1325" s="202">
        <v>6</v>
      </c>
      <c r="Q1325" s="202">
        <v>7</v>
      </c>
      <c r="R1325" s="202">
        <v>8</v>
      </c>
      <c r="S1325" s="202">
        <v>9</v>
      </c>
      <c r="T1325" s="202">
        <v>10</v>
      </c>
      <c r="U1325" s="202">
        <v>13</v>
      </c>
      <c r="V1325" s="202">
        <v>14</v>
      </c>
      <c r="W1325" s="202" t="s">
        <v>1224</v>
      </c>
      <c r="X1325" s="202">
        <v>1</v>
      </c>
      <c r="Y1325" s="202">
        <v>2</v>
      </c>
      <c r="Z1325" s="202">
        <v>3</v>
      </c>
      <c r="AA1325" s="202">
        <v>4</v>
      </c>
      <c r="AB1325" s="202">
        <v>5</v>
      </c>
      <c r="AC1325" s="202">
        <v>6</v>
      </c>
      <c r="AD1325" s="202">
        <v>7</v>
      </c>
      <c r="AE1325" s="202">
        <v>8</v>
      </c>
      <c r="AF1325" s="202">
        <v>9</v>
      </c>
      <c r="AG1325" s="202">
        <v>10</v>
      </c>
      <c r="AH1325" s="202">
        <v>13</v>
      </c>
      <c r="AI1325" s="202">
        <v>14</v>
      </c>
      <c r="AJ1325" s="202" t="s">
        <v>1224</v>
      </c>
      <c r="AK1325" s="202">
        <v>1</v>
      </c>
      <c r="AL1325" s="202">
        <v>2</v>
      </c>
      <c r="AM1325" s="202">
        <v>3</v>
      </c>
      <c r="AN1325" s="202">
        <v>4</v>
      </c>
      <c r="AO1325" s="202">
        <v>5</v>
      </c>
      <c r="AP1325" s="202">
        <v>6</v>
      </c>
      <c r="AQ1325" s="202">
        <v>7</v>
      </c>
      <c r="AR1325" s="202">
        <v>8</v>
      </c>
      <c r="AS1325" s="202">
        <v>9</v>
      </c>
      <c r="AT1325" s="202">
        <v>10</v>
      </c>
      <c r="AU1325" s="202">
        <v>13</v>
      </c>
      <c r="AV1325" s="202">
        <v>14</v>
      </c>
      <c r="AW1325" s="202">
        <v>15</v>
      </c>
    </row>
    <row r="1326" spans="1:49">
      <c r="A1326" s="37"/>
      <c r="B1326" s="38"/>
      <c r="C1326" s="38"/>
      <c r="D1326" s="38"/>
      <c r="E1326" s="60"/>
      <c r="F1326" s="61"/>
      <c r="G1326" s="61"/>
      <c r="H1326" s="61"/>
      <c r="I1326" s="38"/>
      <c r="J1326" s="62"/>
      <c r="K1326" s="62"/>
      <c r="L1326" s="62"/>
      <c r="M1326" s="62"/>
      <c r="N1326" s="62"/>
      <c r="O1326" s="62"/>
      <c r="P1326" s="62"/>
      <c r="Q1326" s="62"/>
      <c r="R1326" s="62"/>
      <c r="S1326" s="62"/>
      <c r="T1326" s="62"/>
      <c r="U1326" s="62"/>
      <c r="V1326" s="62"/>
      <c r="W1326" s="62"/>
      <c r="X1326" s="62"/>
      <c r="Y1326" s="62"/>
      <c r="Z1326" s="62"/>
      <c r="AA1326" s="62"/>
      <c r="AB1326" s="62"/>
      <c r="AC1326" s="62"/>
      <c r="AD1326" s="62"/>
      <c r="AE1326" s="62"/>
      <c r="AF1326" s="62"/>
      <c r="AG1326" s="62"/>
      <c r="AH1326" s="62"/>
      <c r="AI1326" s="62"/>
      <c r="AJ1326" s="62"/>
      <c r="AK1326" s="62"/>
      <c r="AL1326" s="62"/>
      <c r="AM1326" s="62"/>
      <c r="AN1326" s="62"/>
      <c r="AO1326" s="62"/>
      <c r="AP1326" s="62"/>
      <c r="AQ1326" s="62"/>
      <c r="AR1326" s="62"/>
      <c r="AS1326" s="62"/>
      <c r="AT1326" s="62"/>
      <c r="AU1326" s="62"/>
      <c r="AV1326" s="62"/>
      <c r="AW1326" s="62"/>
    </row>
    <row r="1327" spans="1:49">
      <c r="A1327" s="41" t="s">
        <v>973</v>
      </c>
      <c r="B1327" s="1" t="s">
        <v>1029</v>
      </c>
      <c r="C1327" s="1"/>
      <c r="D1327" s="451"/>
      <c r="E1327" s="531"/>
      <c r="F1327" s="50"/>
      <c r="G1327" s="50"/>
      <c r="H1327" s="50"/>
      <c r="I1327" s="41" t="s">
        <v>1317</v>
      </c>
    </row>
    <row r="1328" spans="1:49">
      <c r="A1328" s="41" t="s">
        <v>973</v>
      </c>
      <c r="B1328" s="1" t="s">
        <v>1029</v>
      </c>
      <c r="C1328" s="1" t="s">
        <v>1549</v>
      </c>
      <c r="D1328" s="451"/>
      <c r="E1328" s="531"/>
      <c r="F1328" s="50"/>
      <c r="G1328" s="50"/>
      <c r="H1328" s="50"/>
      <c r="I1328" s="41" t="s">
        <v>1317</v>
      </c>
    </row>
    <row r="1329" spans="1:49">
      <c r="A1329" s="41"/>
      <c r="B1329" s="1"/>
      <c r="C1329" s="1"/>
      <c r="D1329" s="369"/>
      <c r="E1329" s="531"/>
      <c r="F1329" s="50"/>
      <c r="G1329" s="50"/>
      <c r="H1329" s="50"/>
      <c r="I1329" s="41"/>
    </row>
    <row r="1330" spans="1:49">
      <c r="A1330" s="48"/>
      <c r="B1330" s="42"/>
      <c r="C1330" s="42"/>
      <c r="D1330" s="42"/>
      <c r="E1330" s="531"/>
      <c r="F1330" s="50"/>
      <c r="G1330" s="50"/>
      <c r="H1330" s="50"/>
      <c r="I1330" s="49" t="s">
        <v>1559</v>
      </c>
      <c r="J1330" s="12">
        <f>SUM(J1331,J1339,J1341)</f>
        <v>3500000</v>
      </c>
      <c r="K1330" s="12">
        <f t="shared" ref="K1330:AT1330" si="351">SUM(K1331,K1339,K1341)</f>
        <v>0</v>
      </c>
      <c r="L1330" s="12">
        <f t="shared" si="351"/>
        <v>0</v>
      </c>
      <c r="M1330" s="12">
        <f t="shared" si="351"/>
        <v>225000</v>
      </c>
      <c r="N1330" s="12">
        <f t="shared" si="351"/>
        <v>290000</v>
      </c>
      <c r="O1330" s="12">
        <f t="shared" si="351"/>
        <v>0</v>
      </c>
      <c r="P1330" s="12">
        <f t="shared" si="351"/>
        <v>140000</v>
      </c>
      <c r="Q1330" s="12">
        <f t="shared" si="351"/>
        <v>200000</v>
      </c>
      <c r="R1330" s="12">
        <f t="shared" si="351"/>
        <v>0</v>
      </c>
      <c r="S1330" s="12">
        <f t="shared" si="351"/>
        <v>100000</v>
      </c>
      <c r="T1330" s="12">
        <f t="shared" si="351"/>
        <v>0</v>
      </c>
      <c r="U1330" s="12">
        <v>955000</v>
      </c>
      <c r="V1330" s="12">
        <v>2545000</v>
      </c>
      <c r="W1330" s="12">
        <f>SUM(W1331,W1339,W1341)</f>
        <v>0</v>
      </c>
      <c r="X1330" s="12">
        <f t="shared" si="351"/>
        <v>0</v>
      </c>
      <c r="Y1330" s="12">
        <f t="shared" si="351"/>
        <v>0</v>
      </c>
      <c r="Z1330" s="12">
        <f t="shared" si="351"/>
        <v>0</v>
      </c>
      <c r="AA1330" s="12">
        <f t="shared" si="351"/>
        <v>0</v>
      </c>
      <c r="AB1330" s="12">
        <f t="shared" si="351"/>
        <v>0</v>
      </c>
      <c r="AC1330" s="12">
        <f t="shared" si="351"/>
        <v>0</v>
      </c>
      <c r="AD1330" s="12">
        <f t="shared" si="351"/>
        <v>0</v>
      </c>
      <c r="AE1330" s="12">
        <f t="shared" si="351"/>
        <v>0</v>
      </c>
      <c r="AF1330" s="12">
        <f t="shared" si="351"/>
        <v>0</v>
      </c>
      <c r="AG1330" s="12">
        <f t="shared" si="351"/>
        <v>0</v>
      </c>
      <c r="AH1330" s="12">
        <v>0</v>
      </c>
      <c r="AI1330" s="12">
        <v>0</v>
      </c>
      <c r="AJ1330" s="12">
        <f>SUM(AJ1331,AJ1339,AJ1341)</f>
        <v>0</v>
      </c>
      <c r="AK1330" s="12">
        <f t="shared" si="351"/>
        <v>0</v>
      </c>
      <c r="AL1330" s="12">
        <f t="shared" si="351"/>
        <v>0</v>
      </c>
      <c r="AM1330" s="12">
        <f t="shared" si="351"/>
        <v>0</v>
      </c>
      <c r="AN1330" s="12">
        <f t="shared" si="351"/>
        <v>0</v>
      </c>
      <c r="AO1330" s="12">
        <f t="shared" si="351"/>
        <v>0</v>
      </c>
      <c r="AP1330" s="12">
        <f t="shared" si="351"/>
        <v>0</v>
      </c>
      <c r="AQ1330" s="12">
        <f t="shared" si="351"/>
        <v>0</v>
      </c>
      <c r="AR1330" s="12">
        <f t="shared" si="351"/>
        <v>0</v>
      </c>
      <c r="AS1330" s="12">
        <f t="shared" si="351"/>
        <v>0</v>
      </c>
      <c r="AT1330" s="12">
        <f t="shared" si="351"/>
        <v>0</v>
      </c>
      <c r="AU1330" s="12">
        <v>0</v>
      </c>
      <c r="AV1330" s="12">
        <v>0</v>
      </c>
      <c r="AW1330" s="12">
        <f t="shared" ref="AW1330:AW1368" si="352">U1330+AH1330+AU1330</f>
        <v>955000</v>
      </c>
    </row>
    <row r="1331" spans="1:49">
      <c r="A1331" s="44" t="s">
        <v>973</v>
      </c>
      <c r="B1331" s="45" t="s">
        <v>1029</v>
      </c>
      <c r="C1331" s="45" t="s">
        <v>1549</v>
      </c>
      <c r="D1331" s="452" t="s">
        <v>2917</v>
      </c>
      <c r="E1331" s="213" t="s">
        <v>771</v>
      </c>
      <c r="F1331" s="65"/>
      <c r="G1331" s="65"/>
      <c r="H1331" s="65"/>
      <c r="I1331" s="1" t="s">
        <v>1500</v>
      </c>
      <c r="J1331" s="9">
        <f>SUM(J1332:J1333)</f>
        <v>1500000</v>
      </c>
      <c r="K1331" s="9">
        <f t="shared" ref="K1331:AT1331" si="353">SUM(K1332:K1333)</f>
        <v>0</v>
      </c>
      <c r="L1331" s="9">
        <f t="shared" si="353"/>
        <v>0</v>
      </c>
      <c r="M1331" s="9">
        <f t="shared" si="353"/>
        <v>50000</v>
      </c>
      <c r="N1331" s="9">
        <f t="shared" si="353"/>
        <v>70000</v>
      </c>
      <c r="O1331" s="9">
        <f t="shared" si="353"/>
        <v>0</v>
      </c>
      <c r="P1331" s="9">
        <f t="shared" si="353"/>
        <v>20000</v>
      </c>
      <c r="Q1331" s="9">
        <f t="shared" si="353"/>
        <v>50000</v>
      </c>
      <c r="R1331" s="9">
        <f t="shared" si="353"/>
        <v>0</v>
      </c>
      <c r="S1331" s="9">
        <f t="shared" si="353"/>
        <v>50000</v>
      </c>
      <c r="T1331" s="9">
        <f t="shared" si="353"/>
        <v>0</v>
      </c>
      <c r="U1331" s="9">
        <v>240000</v>
      </c>
      <c r="V1331" s="9">
        <v>1260000</v>
      </c>
      <c r="W1331" s="9">
        <f>SUM(W1332:W1333)</f>
        <v>0</v>
      </c>
      <c r="X1331" s="9">
        <f t="shared" si="353"/>
        <v>0</v>
      </c>
      <c r="Y1331" s="9">
        <f t="shared" si="353"/>
        <v>0</v>
      </c>
      <c r="Z1331" s="9">
        <f t="shared" si="353"/>
        <v>0</v>
      </c>
      <c r="AA1331" s="9">
        <f t="shared" si="353"/>
        <v>0</v>
      </c>
      <c r="AB1331" s="9">
        <f t="shared" si="353"/>
        <v>0</v>
      </c>
      <c r="AC1331" s="9">
        <f t="shared" si="353"/>
        <v>0</v>
      </c>
      <c r="AD1331" s="9">
        <f t="shared" si="353"/>
        <v>0</v>
      </c>
      <c r="AE1331" s="9">
        <f t="shared" si="353"/>
        <v>0</v>
      </c>
      <c r="AF1331" s="9">
        <f t="shared" si="353"/>
        <v>0</v>
      </c>
      <c r="AG1331" s="9">
        <f t="shared" si="353"/>
        <v>0</v>
      </c>
      <c r="AH1331" s="9">
        <v>0</v>
      </c>
      <c r="AI1331" s="9">
        <v>0</v>
      </c>
      <c r="AJ1331" s="9">
        <f>SUM(AJ1332:AJ1333)</f>
        <v>0</v>
      </c>
      <c r="AK1331" s="9">
        <f t="shared" si="353"/>
        <v>0</v>
      </c>
      <c r="AL1331" s="9">
        <f t="shared" si="353"/>
        <v>0</v>
      </c>
      <c r="AM1331" s="9">
        <f t="shared" si="353"/>
        <v>0</v>
      </c>
      <c r="AN1331" s="9">
        <f t="shared" si="353"/>
        <v>0</v>
      </c>
      <c r="AO1331" s="9">
        <f t="shared" si="353"/>
        <v>0</v>
      </c>
      <c r="AP1331" s="9">
        <f t="shared" si="353"/>
        <v>0</v>
      </c>
      <c r="AQ1331" s="9">
        <f t="shared" si="353"/>
        <v>0</v>
      </c>
      <c r="AR1331" s="9">
        <f t="shared" si="353"/>
        <v>0</v>
      </c>
      <c r="AS1331" s="9">
        <f t="shared" si="353"/>
        <v>0</v>
      </c>
      <c r="AT1331" s="9">
        <f t="shared" si="353"/>
        <v>0</v>
      </c>
      <c r="AU1331" s="9">
        <v>0</v>
      </c>
      <c r="AV1331" s="9">
        <v>0</v>
      </c>
      <c r="AW1331" s="9">
        <f t="shared" si="352"/>
        <v>240000</v>
      </c>
    </row>
    <row r="1332" spans="1:49">
      <c r="A1332" s="44" t="s">
        <v>973</v>
      </c>
      <c r="B1332" s="45" t="s">
        <v>1029</v>
      </c>
      <c r="C1332" s="45" t="s">
        <v>1549</v>
      </c>
      <c r="D1332" s="452" t="s">
        <v>2917</v>
      </c>
      <c r="E1332" s="367" t="s">
        <v>834</v>
      </c>
      <c r="F1332" s="50"/>
      <c r="G1332" s="468" t="s">
        <v>3067</v>
      </c>
      <c r="H1332" s="50" t="s">
        <v>2342</v>
      </c>
      <c r="I1332" s="42" t="s">
        <v>2232</v>
      </c>
      <c r="J1332" s="333">
        <v>1200000</v>
      </c>
      <c r="K1332" s="333"/>
      <c r="L1332" s="333"/>
      <c r="M1332" s="333"/>
      <c r="N1332" s="333"/>
      <c r="O1332" s="333"/>
      <c r="P1332" s="333"/>
      <c r="Q1332" s="333"/>
      <c r="R1332" s="333"/>
      <c r="S1332" s="333"/>
      <c r="T1332" s="333"/>
      <c r="U1332" s="333">
        <v>0</v>
      </c>
      <c r="V1332" s="333">
        <v>1200000</v>
      </c>
      <c r="W1332" s="333"/>
      <c r="X1332" s="333"/>
      <c r="Y1332" s="333"/>
      <c r="Z1332" s="333"/>
      <c r="AA1332" s="333"/>
      <c r="AB1332" s="333"/>
      <c r="AC1332" s="333"/>
      <c r="AD1332" s="333"/>
      <c r="AE1332" s="333"/>
      <c r="AF1332" s="333"/>
      <c r="AG1332" s="333"/>
      <c r="AH1332" s="333">
        <v>0</v>
      </c>
      <c r="AI1332" s="333">
        <v>0</v>
      </c>
      <c r="AJ1332" s="333"/>
      <c r="AK1332" s="333"/>
      <c r="AL1332" s="333"/>
      <c r="AM1332" s="333"/>
      <c r="AN1332" s="333"/>
      <c r="AO1332" s="333"/>
      <c r="AP1332" s="333"/>
      <c r="AQ1332" s="333"/>
      <c r="AR1332" s="333"/>
      <c r="AS1332" s="333"/>
      <c r="AT1332" s="333"/>
      <c r="AU1332" s="333">
        <v>0</v>
      </c>
      <c r="AV1332" s="333">
        <v>0</v>
      </c>
      <c r="AW1332" s="333">
        <f t="shared" si="352"/>
        <v>0</v>
      </c>
    </row>
    <row r="1333" spans="1:49">
      <c r="A1333" s="44" t="s">
        <v>973</v>
      </c>
      <c r="B1333" s="45" t="s">
        <v>1029</v>
      </c>
      <c r="C1333" s="45" t="s">
        <v>1549</v>
      </c>
      <c r="D1333" s="452" t="s">
        <v>2917</v>
      </c>
      <c r="E1333" s="367" t="s">
        <v>772</v>
      </c>
      <c r="F1333" s="50"/>
      <c r="G1333" s="50"/>
      <c r="H1333" s="50"/>
      <c r="I1333" s="42" t="s">
        <v>1227</v>
      </c>
      <c r="J1333" s="209">
        <f>SUM(J1334:J1338)</f>
        <v>300000</v>
      </c>
      <c r="K1333" s="209">
        <f t="shared" ref="K1333:AT1333" si="354">SUM(K1334:K1338)</f>
        <v>0</v>
      </c>
      <c r="L1333" s="209">
        <f t="shared" si="354"/>
        <v>0</v>
      </c>
      <c r="M1333" s="209">
        <f t="shared" si="354"/>
        <v>50000</v>
      </c>
      <c r="N1333" s="209">
        <f t="shared" si="354"/>
        <v>70000</v>
      </c>
      <c r="O1333" s="209">
        <f t="shared" si="354"/>
        <v>0</v>
      </c>
      <c r="P1333" s="209">
        <f t="shared" si="354"/>
        <v>20000</v>
      </c>
      <c r="Q1333" s="209">
        <f t="shared" si="354"/>
        <v>50000</v>
      </c>
      <c r="R1333" s="209">
        <f t="shared" si="354"/>
        <v>0</v>
      </c>
      <c r="S1333" s="209">
        <f t="shared" si="354"/>
        <v>50000</v>
      </c>
      <c r="T1333" s="209">
        <f t="shared" si="354"/>
        <v>0</v>
      </c>
      <c r="U1333" s="209">
        <v>240000</v>
      </c>
      <c r="V1333" s="209">
        <v>60000</v>
      </c>
      <c r="W1333" s="209">
        <f>SUM(W1334:W1338)</f>
        <v>0</v>
      </c>
      <c r="X1333" s="209">
        <f t="shared" si="354"/>
        <v>0</v>
      </c>
      <c r="Y1333" s="209">
        <f t="shared" si="354"/>
        <v>0</v>
      </c>
      <c r="Z1333" s="209">
        <f t="shared" si="354"/>
        <v>0</v>
      </c>
      <c r="AA1333" s="209">
        <f t="shared" si="354"/>
        <v>0</v>
      </c>
      <c r="AB1333" s="209">
        <f t="shared" si="354"/>
        <v>0</v>
      </c>
      <c r="AC1333" s="209">
        <f t="shared" si="354"/>
        <v>0</v>
      </c>
      <c r="AD1333" s="209">
        <f t="shared" si="354"/>
        <v>0</v>
      </c>
      <c r="AE1333" s="209">
        <f t="shared" si="354"/>
        <v>0</v>
      </c>
      <c r="AF1333" s="209">
        <f t="shared" si="354"/>
        <v>0</v>
      </c>
      <c r="AG1333" s="209">
        <f t="shared" si="354"/>
        <v>0</v>
      </c>
      <c r="AH1333" s="209">
        <v>0</v>
      </c>
      <c r="AI1333" s="209">
        <v>0</v>
      </c>
      <c r="AJ1333" s="209">
        <f>SUM(AJ1334:AJ1338)</f>
        <v>0</v>
      </c>
      <c r="AK1333" s="209">
        <f t="shared" si="354"/>
        <v>0</v>
      </c>
      <c r="AL1333" s="209">
        <f t="shared" si="354"/>
        <v>0</v>
      </c>
      <c r="AM1333" s="209">
        <f t="shared" si="354"/>
        <v>0</v>
      </c>
      <c r="AN1333" s="209">
        <f t="shared" si="354"/>
        <v>0</v>
      </c>
      <c r="AO1333" s="209">
        <f t="shared" si="354"/>
        <v>0</v>
      </c>
      <c r="AP1333" s="209">
        <f t="shared" si="354"/>
        <v>0</v>
      </c>
      <c r="AQ1333" s="209">
        <f t="shared" si="354"/>
        <v>0</v>
      </c>
      <c r="AR1333" s="209">
        <f t="shared" si="354"/>
        <v>0</v>
      </c>
      <c r="AS1333" s="209">
        <f t="shared" si="354"/>
        <v>0</v>
      </c>
      <c r="AT1333" s="209">
        <f t="shared" si="354"/>
        <v>0</v>
      </c>
      <c r="AU1333" s="209">
        <v>0</v>
      </c>
      <c r="AV1333" s="209">
        <v>0</v>
      </c>
      <c r="AW1333" s="209">
        <f t="shared" si="352"/>
        <v>240000</v>
      </c>
    </row>
    <row r="1334" spans="1:49" s="144" customFormat="1">
      <c r="A1334" s="44" t="s">
        <v>973</v>
      </c>
      <c r="B1334" s="45" t="s">
        <v>1029</v>
      </c>
      <c r="C1334" s="45" t="s">
        <v>1549</v>
      </c>
      <c r="D1334" s="452" t="s">
        <v>2917</v>
      </c>
      <c r="E1334" s="140" t="s">
        <v>850</v>
      </c>
      <c r="F1334" s="141" t="s">
        <v>139</v>
      </c>
      <c r="G1334" s="468" t="s">
        <v>3067</v>
      </c>
      <c r="H1334" s="50" t="s">
        <v>2342</v>
      </c>
      <c r="I1334" s="142" t="s">
        <v>1119</v>
      </c>
      <c r="J1334" s="334"/>
      <c r="K1334" s="334"/>
      <c r="L1334" s="334"/>
      <c r="M1334" s="334"/>
      <c r="N1334" s="334"/>
      <c r="O1334" s="334"/>
      <c r="P1334" s="334"/>
      <c r="Q1334" s="334"/>
      <c r="R1334" s="334"/>
      <c r="S1334" s="334"/>
      <c r="T1334" s="334"/>
      <c r="U1334" s="334">
        <v>0</v>
      </c>
      <c r="V1334" s="334">
        <v>0</v>
      </c>
      <c r="W1334" s="334"/>
      <c r="X1334" s="334"/>
      <c r="Y1334" s="334"/>
      <c r="Z1334" s="334"/>
      <c r="AA1334" s="334"/>
      <c r="AB1334" s="334"/>
      <c r="AC1334" s="334"/>
      <c r="AD1334" s="334"/>
      <c r="AE1334" s="334"/>
      <c r="AF1334" s="334"/>
      <c r="AG1334" s="334"/>
      <c r="AH1334" s="334">
        <v>0</v>
      </c>
      <c r="AI1334" s="334">
        <v>0</v>
      </c>
      <c r="AJ1334" s="334"/>
      <c r="AK1334" s="334"/>
      <c r="AL1334" s="334"/>
      <c r="AM1334" s="334"/>
      <c r="AN1334" s="334"/>
      <c r="AO1334" s="334"/>
      <c r="AP1334" s="334"/>
      <c r="AQ1334" s="334"/>
      <c r="AR1334" s="334"/>
      <c r="AS1334" s="334"/>
      <c r="AT1334" s="334"/>
      <c r="AU1334" s="334">
        <v>0</v>
      </c>
      <c r="AV1334" s="334">
        <v>0</v>
      </c>
      <c r="AW1334" s="334">
        <f t="shared" si="352"/>
        <v>0</v>
      </c>
    </row>
    <row r="1335" spans="1:49" s="144" customFormat="1">
      <c r="A1335" s="44" t="s">
        <v>973</v>
      </c>
      <c r="B1335" s="45" t="s">
        <v>1029</v>
      </c>
      <c r="C1335" s="45" t="s">
        <v>1549</v>
      </c>
      <c r="D1335" s="452" t="s">
        <v>2917</v>
      </c>
      <c r="E1335" s="140" t="s">
        <v>851</v>
      </c>
      <c r="F1335" s="141" t="s">
        <v>140</v>
      </c>
      <c r="G1335" s="468" t="s">
        <v>3067</v>
      </c>
      <c r="H1335" s="50" t="s">
        <v>2342</v>
      </c>
      <c r="I1335" s="142" t="s">
        <v>1290</v>
      </c>
      <c r="J1335" s="334"/>
      <c r="K1335" s="334"/>
      <c r="L1335" s="334"/>
      <c r="M1335" s="334"/>
      <c r="N1335" s="334"/>
      <c r="O1335" s="334"/>
      <c r="P1335" s="334"/>
      <c r="Q1335" s="334"/>
      <c r="R1335" s="334"/>
      <c r="S1335" s="334"/>
      <c r="T1335" s="334"/>
      <c r="U1335" s="334">
        <v>0</v>
      </c>
      <c r="V1335" s="334">
        <v>0</v>
      </c>
      <c r="W1335" s="334"/>
      <c r="X1335" s="334"/>
      <c r="Y1335" s="334"/>
      <c r="Z1335" s="334"/>
      <c r="AA1335" s="334"/>
      <c r="AB1335" s="334"/>
      <c r="AC1335" s="334"/>
      <c r="AD1335" s="334"/>
      <c r="AE1335" s="334"/>
      <c r="AF1335" s="334"/>
      <c r="AG1335" s="334"/>
      <c r="AH1335" s="334">
        <v>0</v>
      </c>
      <c r="AI1335" s="334">
        <v>0</v>
      </c>
      <c r="AJ1335" s="334"/>
      <c r="AK1335" s="334"/>
      <c r="AL1335" s="334"/>
      <c r="AM1335" s="334"/>
      <c r="AN1335" s="334"/>
      <c r="AO1335" s="334"/>
      <c r="AP1335" s="334"/>
      <c r="AQ1335" s="334"/>
      <c r="AR1335" s="334"/>
      <c r="AS1335" s="334"/>
      <c r="AT1335" s="334"/>
      <c r="AU1335" s="334">
        <v>0</v>
      </c>
      <c r="AV1335" s="334">
        <v>0</v>
      </c>
      <c r="AW1335" s="334">
        <f t="shared" si="352"/>
        <v>0</v>
      </c>
    </row>
    <row r="1336" spans="1:49" s="144" customFormat="1">
      <c r="A1336" s="44" t="s">
        <v>973</v>
      </c>
      <c r="B1336" s="45" t="s">
        <v>1029</v>
      </c>
      <c r="C1336" s="45" t="s">
        <v>1549</v>
      </c>
      <c r="D1336" s="452" t="s">
        <v>2917</v>
      </c>
      <c r="E1336" s="140" t="s">
        <v>852</v>
      </c>
      <c r="F1336" s="141" t="s">
        <v>141</v>
      </c>
      <c r="G1336" s="468" t="s">
        <v>3067</v>
      </c>
      <c r="H1336" s="50" t="s">
        <v>2342</v>
      </c>
      <c r="I1336" s="142" t="s">
        <v>1733</v>
      </c>
      <c r="J1336" s="334"/>
      <c r="K1336" s="334"/>
      <c r="L1336" s="334"/>
      <c r="M1336" s="334"/>
      <c r="N1336" s="334"/>
      <c r="O1336" s="334"/>
      <c r="P1336" s="334"/>
      <c r="Q1336" s="334"/>
      <c r="R1336" s="334"/>
      <c r="S1336" s="334"/>
      <c r="T1336" s="334"/>
      <c r="U1336" s="334">
        <v>0</v>
      </c>
      <c r="V1336" s="334">
        <v>0</v>
      </c>
      <c r="W1336" s="334"/>
      <c r="X1336" s="334"/>
      <c r="Y1336" s="334"/>
      <c r="Z1336" s="334"/>
      <c r="AA1336" s="334"/>
      <c r="AB1336" s="334"/>
      <c r="AC1336" s="334"/>
      <c r="AD1336" s="334"/>
      <c r="AE1336" s="334"/>
      <c r="AF1336" s="334"/>
      <c r="AG1336" s="334"/>
      <c r="AH1336" s="334">
        <v>0</v>
      </c>
      <c r="AI1336" s="334">
        <v>0</v>
      </c>
      <c r="AJ1336" s="334"/>
      <c r="AK1336" s="334"/>
      <c r="AL1336" s="334"/>
      <c r="AM1336" s="334"/>
      <c r="AN1336" s="334"/>
      <c r="AO1336" s="334"/>
      <c r="AP1336" s="334"/>
      <c r="AQ1336" s="334"/>
      <c r="AR1336" s="334"/>
      <c r="AS1336" s="334"/>
      <c r="AT1336" s="334"/>
      <c r="AU1336" s="334">
        <v>0</v>
      </c>
      <c r="AV1336" s="334">
        <v>0</v>
      </c>
      <c r="AW1336" s="334">
        <f t="shared" si="352"/>
        <v>0</v>
      </c>
    </row>
    <row r="1337" spans="1:49" s="144" customFormat="1">
      <c r="A1337" s="44" t="s">
        <v>973</v>
      </c>
      <c r="B1337" s="45" t="s">
        <v>1029</v>
      </c>
      <c r="C1337" s="45" t="s">
        <v>1549</v>
      </c>
      <c r="D1337" s="452" t="s">
        <v>2917</v>
      </c>
      <c r="E1337" s="140" t="s">
        <v>853</v>
      </c>
      <c r="F1337" s="141" t="s">
        <v>142</v>
      </c>
      <c r="G1337" s="468" t="s">
        <v>3067</v>
      </c>
      <c r="H1337" s="50" t="s">
        <v>2342</v>
      </c>
      <c r="I1337" s="142" t="s">
        <v>1734</v>
      </c>
      <c r="J1337" s="334"/>
      <c r="K1337" s="334"/>
      <c r="L1337" s="334"/>
      <c r="M1337" s="334"/>
      <c r="N1337" s="334"/>
      <c r="O1337" s="334"/>
      <c r="P1337" s="334"/>
      <c r="Q1337" s="334"/>
      <c r="R1337" s="334"/>
      <c r="S1337" s="334"/>
      <c r="T1337" s="334"/>
      <c r="U1337" s="334">
        <v>0</v>
      </c>
      <c r="V1337" s="334">
        <v>0</v>
      </c>
      <c r="W1337" s="334"/>
      <c r="X1337" s="334"/>
      <c r="Y1337" s="334"/>
      <c r="Z1337" s="334"/>
      <c r="AA1337" s="334"/>
      <c r="AB1337" s="334"/>
      <c r="AC1337" s="334"/>
      <c r="AD1337" s="334"/>
      <c r="AE1337" s="334"/>
      <c r="AF1337" s="334"/>
      <c r="AG1337" s="334"/>
      <c r="AH1337" s="334">
        <v>0</v>
      </c>
      <c r="AI1337" s="334">
        <v>0</v>
      </c>
      <c r="AJ1337" s="334"/>
      <c r="AK1337" s="334"/>
      <c r="AL1337" s="334"/>
      <c r="AM1337" s="334"/>
      <c r="AN1337" s="334"/>
      <c r="AO1337" s="334"/>
      <c r="AP1337" s="334"/>
      <c r="AQ1337" s="334"/>
      <c r="AR1337" s="334"/>
      <c r="AS1337" s="334"/>
      <c r="AT1337" s="334"/>
      <c r="AU1337" s="334">
        <v>0</v>
      </c>
      <c r="AV1337" s="334">
        <v>0</v>
      </c>
      <c r="AW1337" s="334">
        <f t="shared" si="352"/>
        <v>0</v>
      </c>
    </row>
    <row r="1338" spans="1:49" s="144" customFormat="1">
      <c r="A1338" s="44" t="s">
        <v>973</v>
      </c>
      <c r="B1338" s="45" t="s">
        <v>1029</v>
      </c>
      <c r="C1338" s="45" t="s">
        <v>1549</v>
      </c>
      <c r="D1338" s="452" t="s">
        <v>2917</v>
      </c>
      <c r="E1338" s="140" t="s">
        <v>854</v>
      </c>
      <c r="F1338" s="141" t="s">
        <v>143</v>
      </c>
      <c r="G1338" s="468" t="s">
        <v>3067</v>
      </c>
      <c r="H1338" s="50" t="s">
        <v>2342</v>
      </c>
      <c r="I1338" s="142" t="s">
        <v>1735</v>
      </c>
      <c r="J1338" s="334">
        <v>300000</v>
      </c>
      <c r="K1338" s="334"/>
      <c r="L1338" s="334"/>
      <c r="M1338" s="334">
        <v>50000</v>
      </c>
      <c r="N1338" s="334">
        <v>70000</v>
      </c>
      <c r="O1338" s="334"/>
      <c r="P1338" s="334">
        <v>20000</v>
      </c>
      <c r="Q1338" s="334">
        <v>50000</v>
      </c>
      <c r="R1338" s="334"/>
      <c r="S1338" s="334">
        <v>50000</v>
      </c>
      <c r="T1338" s="334"/>
      <c r="U1338" s="334">
        <v>240000</v>
      </c>
      <c r="V1338" s="334">
        <v>60000</v>
      </c>
      <c r="W1338" s="334"/>
      <c r="X1338" s="334"/>
      <c r="Y1338" s="334"/>
      <c r="Z1338" s="334"/>
      <c r="AA1338" s="334"/>
      <c r="AB1338" s="334"/>
      <c r="AC1338" s="334"/>
      <c r="AD1338" s="334"/>
      <c r="AE1338" s="334"/>
      <c r="AF1338" s="334"/>
      <c r="AG1338" s="334"/>
      <c r="AH1338" s="334">
        <v>0</v>
      </c>
      <c r="AI1338" s="334">
        <v>0</v>
      </c>
      <c r="AJ1338" s="334"/>
      <c r="AK1338" s="334"/>
      <c r="AL1338" s="334"/>
      <c r="AM1338" s="334"/>
      <c r="AN1338" s="334"/>
      <c r="AO1338" s="334"/>
      <c r="AP1338" s="334"/>
      <c r="AQ1338" s="334"/>
      <c r="AR1338" s="334"/>
      <c r="AS1338" s="334"/>
      <c r="AT1338" s="334"/>
      <c r="AU1338" s="334">
        <v>0</v>
      </c>
      <c r="AV1338" s="334">
        <v>0</v>
      </c>
      <c r="AW1338" s="334">
        <f t="shared" si="352"/>
        <v>240000</v>
      </c>
    </row>
    <row r="1339" spans="1:49">
      <c r="A1339" s="44" t="s">
        <v>973</v>
      </c>
      <c r="B1339" s="45" t="s">
        <v>1029</v>
      </c>
      <c r="C1339" s="45" t="s">
        <v>1549</v>
      </c>
      <c r="D1339" s="452" t="s">
        <v>2917</v>
      </c>
      <c r="E1339" s="213" t="s">
        <v>773</v>
      </c>
      <c r="F1339" s="65"/>
      <c r="G1339" s="65"/>
      <c r="H1339" s="65"/>
      <c r="I1339" s="1" t="s">
        <v>1362</v>
      </c>
      <c r="J1339" s="200">
        <f>SUM(J1340)</f>
        <v>0</v>
      </c>
      <c r="K1339" s="200">
        <f t="shared" ref="K1339:AT1339" si="355">SUM(K1340)</f>
        <v>0</v>
      </c>
      <c r="L1339" s="200">
        <f t="shared" si="355"/>
        <v>0</v>
      </c>
      <c r="M1339" s="200">
        <f t="shared" si="355"/>
        <v>0</v>
      </c>
      <c r="N1339" s="200">
        <f t="shared" si="355"/>
        <v>0</v>
      </c>
      <c r="O1339" s="200">
        <f t="shared" si="355"/>
        <v>0</v>
      </c>
      <c r="P1339" s="200">
        <f t="shared" si="355"/>
        <v>0</v>
      </c>
      <c r="Q1339" s="200">
        <f t="shared" si="355"/>
        <v>0</v>
      </c>
      <c r="R1339" s="200">
        <f t="shared" si="355"/>
        <v>0</v>
      </c>
      <c r="S1339" s="200">
        <f t="shared" si="355"/>
        <v>0</v>
      </c>
      <c r="T1339" s="200">
        <f t="shared" si="355"/>
        <v>0</v>
      </c>
      <c r="U1339" s="200">
        <v>0</v>
      </c>
      <c r="V1339" s="200">
        <v>0</v>
      </c>
      <c r="W1339" s="200">
        <f>SUM(W1340)</f>
        <v>0</v>
      </c>
      <c r="X1339" s="200">
        <f t="shared" si="355"/>
        <v>0</v>
      </c>
      <c r="Y1339" s="200">
        <f t="shared" si="355"/>
        <v>0</v>
      </c>
      <c r="Z1339" s="200">
        <f t="shared" si="355"/>
        <v>0</v>
      </c>
      <c r="AA1339" s="200">
        <f t="shared" si="355"/>
        <v>0</v>
      </c>
      <c r="AB1339" s="200">
        <f t="shared" si="355"/>
        <v>0</v>
      </c>
      <c r="AC1339" s="200">
        <f t="shared" si="355"/>
        <v>0</v>
      </c>
      <c r="AD1339" s="200">
        <f t="shared" si="355"/>
        <v>0</v>
      </c>
      <c r="AE1339" s="200">
        <f t="shared" si="355"/>
        <v>0</v>
      </c>
      <c r="AF1339" s="200">
        <f t="shared" si="355"/>
        <v>0</v>
      </c>
      <c r="AG1339" s="200">
        <f t="shared" si="355"/>
        <v>0</v>
      </c>
      <c r="AH1339" s="200">
        <v>0</v>
      </c>
      <c r="AI1339" s="200">
        <v>0</v>
      </c>
      <c r="AJ1339" s="200">
        <f>SUM(AJ1340)</f>
        <v>0</v>
      </c>
      <c r="AK1339" s="200">
        <f t="shared" si="355"/>
        <v>0</v>
      </c>
      <c r="AL1339" s="200">
        <f t="shared" si="355"/>
        <v>0</v>
      </c>
      <c r="AM1339" s="200">
        <f t="shared" si="355"/>
        <v>0</v>
      </c>
      <c r="AN1339" s="200">
        <f t="shared" si="355"/>
        <v>0</v>
      </c>
      <c r="AO1339" s="200">
        <f t="shared" si="355"/>
        <v>0</v>
      </c>
      <c r="AP1339" s="200">
        <f t="shared" si="355"/>
        <v>0</v>
      </c>
      <c r="AQ1339" s="200">
        <f t="shared" si="355"/>
        <v>0</v>
      </c>
      <c r="AR1339" s="200">
        <f t="shared" si="355"/>
        <v>0</v>
      </c>
      <c r="AS1339" s="200">
        <f t="shared" si="355"/>
        <v>0</v>
      </c>
      <c r="AT1339" s="200">
        <f t="shared" si="355"/>
        <v>0</v>
      </c>
      <c r="AU1339" s="200">
        <v>0</v>
      </c>
      <c r="AV1339" s="200">
        <v>0</v>
      </c>
      <c r="AW1339" s="200">
        <f t="shared" si="352"/>
        <v>0</v>
      </c>
    </row>
    <row r="1340" spans="1:49">
      <c r="A1340" s="44" t="s">
        <v>973</v>
      </c>
      <c r="B1340" s="45" t="s">
        <v>1029</v>
      </c>
      <c r="C1340" s="45" t="s">
        <v>1549</v>
      </c>
      <c r="D1340" s="452" t="s">
        <v>2917</v>
      </c>
      <c r="E1340" s="367" t="s">
        <v>785</v>
      </c>
      <c r="F1340" s="50"/>
      <c r="G1340" s="468" t="s">
        <v>3067</v>
      </c>
      <c r="H1340" s="50" t="s">
        <v>2342</v>
      </c>
      <c r="I1340" s="42" t="s">
        <v>1363</v>
      </c>
      <c r="J1340" s="333"/>
      <c r="K1340" s="333"/>
      <c r="L1340" s="333"/>
      <c r="M1340" s="333"/>
      <c r="N1340" s="333"/>
      <c r="O1340" s="333"/>
      <c r="P1340" s="333"/>
      <c r="Q1340" s="333"/>
      <c r="R1340" s="333"/>
      <c r="S1340" s="333"/>
      <c r="T1340" s="333"/>
      <c r="U1340" s="333">
        <v>0</v>
      </c>
      <c r="V1340" s="333">
        <v>0</v>
      </c>
      <c r="W1340" s="333"/>
      <c r="X1340" s="333"/>
      <c r="Y1340" s="333"/>
      <c r="Z1340" s="333"/>
      <c r="AA1340" s="333"/>
      <c r="AB1340" s="333"/>
      <c r="AC1340" s="333"/>
      <c r="AD1340" s="333"/>
      <c r="AE1340" s="333"/>
      <c r="AF1340" s="333"/>
      <c r="AG1340" s="333"/>
      <c r="AH1340" s="333">
        <v>0</v>
      </c>
      <c r="AI1340" s="333">
        <v>0</v>
      </c>
      <c r="AJ1340" s="333"/>
      <c r="AK1340" s="333"/>
      <c r="AL1340" s="333"/>
      <c r="AM1340" s="333"/>
      <c r="AN1340" s="333"/>
      <c r="AO1340" s="333"/>
      <c r="AP1340" s="333"/>
      <c r="AQ1340" s="333"/>
      <c r="AR1340" s="333"/>
      <c r="AS1340" s="333"/>
      <c r="AT1340" s="333"/>
      <c r="AU1340" s="333">
        <v>0</v>
      </c>
      <c r="AV1340" s="333">
        <v>0</v>
      </c>
      <c r="AW1340" s="333">
        <f t="shared" si="352"/>
        <v>0</v>
      </c>
    </row>
    <row r="1341" spans="1:49">
      <c r="A1341" s="44" t="s">
        <v>973</v>
      </c>
      <c r="B1341" s="45" t="s">
        <v>1029</v>
      </c>
      <c r="C1341" s="45" t="s">
        <v>1549</v>
      </c>
      <c r="D1341" s="452" t="s">
        <v>2917</v>
      </c>
      <c r="E1341" s="213" t="s">
        <v>1364</v>
      </c>
      <c r="F1341" s="65"/>
      <c r="G1341" s="65"/>
      <c r="H1341" s="65"/>
      <c r="I1341" s="1" t="s">
        <v>2104</v>
      </c>
      <c r="J1341" s="200">
        <f>SUM(J1342:J1351)</f>
        <v>2000000</v>
      </c>
      <c r="K1341" s="200">
        <f t="shared" ref="K1341:AT1341" si="356">SUM(K1342:K1351)</f>
        <v>0</v>
      </c>
      <c r="L1341" s="200">
        <f t="shared" si="356"/>
        <v>0</v>
      </c>
      <c r="M1341" s="200">
        <f t="shared" si="356"/>
        <v>175000</v>
      </c>
      <c r="N1341" s="200">
        <f t="shared" si="356"/>
        <v>220000</v>
      </c>
      <c r="O1341" s="200">
        <f t="shared" si="356"/>
        <v>0</v>
      </c>
      <c r="P1341" s="200">
        <f t="shared" si="356"/>
        <v>120000</v>
      </c>
      <c r="Q1341" s="200">
        <f t="shared" si="356"/>
        <v>150000</v>
      </c>
      <c r="R1341" s="200">
        <f t="shared" si="356"/>
        <v>0</v>
      </c>
      <c r="S1341" s="200">
        <f t="shared" si="356"/>
        <v>50000</v>
      </c>
      <c r="T1341" s="200">
        <f t="shared" si="356"/>
        <v>0</v>
      </c>
      <c r="U1341" s="200">
        <v>715000</v>
      </c>
      <c r="V1341" s="200">
        <v>1285000</v>
      </c>
      <c r="W1341" s="200">
        <f>SUM(W1342:W1351)</f>
        <v>0</v>
      </c>
      <c r="X1341" s="200">
        <f t="shared" si="356"/>
        <v>0</v>
      </c>
      <c r="Y1341" s="200">
        <f t="shared" si="356"/>
        <v>0</v>
      </c>
      <c r="Z1341" s="200">
        <f t="shared" si="356"/>
        <v>0</v>
      </c>
      <c r="AA1341" s="200">
        <f t="shared" si="356"/>
        <v>0</v>
      </c>
      <c r="AB1341" s="200">
        <f t="shared" si="356"/>
        <v>0</v>
      </c>
      <c r="AC1341" s="200">
        <f t="shared" si="356"/>
        <v>0</v>
      </c>
      <c r="AD1341" s="200">
        <f t="shared" si="356"/>
        <v>0</v>
      </c>
      <c r="AE1341" s="200">
        <f t="shared" si="356"/>
        <v>0</v>
      </c>
      <c r="AF1341" s="200">
        <f t="shared" si="356"/>
        <v>0</v>
      </c>
      <c r="AG1341" s="200">
        <f t="shared" si="356"/>
        <v>0</v>
      </c>
      <c r="AH1341" s="200">
        <v>0</v>
      </c>
      <c r="AI1341" s="200">
        <v>0</v>
      </c>
      <c r="AJ1341" s="200">
        <f>SUM(AJ1342:AJ1351)</f>
        <v>0</v>
      </c>
      <c r="AK1341" s="200">
        <f t="shared" si="356"/>
        <v>0</v>
      </c>
      <c r="AL1341" s="200">
        <f t="shared" si="356"/>
        <v>0</v>
      </c>
      <c r="AM1341" s="200">
        <f t="shared" si="356"/>
        <v>0</v>
      </c>
      <c r="AN1341" s="200">
        <f t="shared" si="356"/>
        <v>0</v>
      </c>
      <c r="AO1341" s="200">
        <f t="shared" si="356"/>
        <v>0</v>
      </c>
      <c r="AP1341" s="200">
        <f t="shared" si="356"/>
        <v>0</v>
      </c>
      <c r="AQ1341" s="200">
        <f t="shared" si="356"/>
        <v>0</v>
      </c>
      <c r="AR1341" s="200">
        <f t="shared" si="356"/>
        <v>0</v>
      </c>
      <c r="AS1341" s="200">
        <f t="shared" si="356"/>
        <v>0</v>
      </c>
      <c r="AT1341" s="200">
        <f t="shared" si="356"/>
        <v>0</v>
      </c>
      <c r="AU1341" s="200">
        <v>0</v>
      </c>
      <c r="AV1341" s="200">
        <v>0</v>
      </c>
      <c r="AW1341" s="200">
        <f t="shared" si="352"/>
        <v>715000</v>
      </c>
    </row>
    <row r="1342" spans="1:49">
      <c r="A1342" s="44" t="s">
        <v>973</v>
      </c>
      <c r="B1342" s="45" t="s">
        <v>1029</v>
      </c>
      <c r="C1342" s="45" t="s">
        <v>1549</v>
      </c>
      <c r="D1342" s="452" t="s">
        <v>2917</v>
      </c>
      <c r="E1342" s="367" t="s">
        <v>786</v>
      </c>
      <c r="F1342" s="50"/>
      <c r="G1342" s="468" t="s">
        <v>3067</v>
      </c>
      <c r="H1342" s="50" t="s">
        <v>2342</v>
      </c>
      <c r="I1342" s="42" t="s">
        <v>1191</v>
      </c>
      <c r="J1342" s="333"/>
      <c r="K1342" s="333"/>
      <c r="L1342" s="333"/>
      <c r="M1342" s="333"/>
      <c r="N1342" s="333"/>
      <c r="O1342" s="333"/>
      <c r="P1342" s="333"/>
      <c r="Q1342" s="333"/>
      <c r="R1342" s="333"/>
      <c r="S1342" s="333"/>
      <c r="T1342" s="333"/>
      <c r="U1342" s="333">
        <v>0</v>
      </c>
      <c r="V1342" s="333">
        <v>0</v>
      </c>
      <c r="W1342" s="333"/>
      <c r="X1342" s="333"/>
      <c r="Y1342" s="333"/>
      <c r="Z1342" s="333"/>
      <c r="AA1342" s="333"/>
      <c r="AB1342" s="333"/>
      <c r="AC1342" s="333"/>
      <c r="AD1342" s="333"/>
      <c r="AE1342" s="333"/>
      <c r="AF1342" s="333"/>
      <c r="AG1342" s="333"/>
      <c r="AH1342" s="333">
        <v>0</v>
      </c>
      <c r="AI1342" s="333">
        <v>0</v>
      </c>
      <c r="AJ1342" s="333"/>
      <c r="AK1342" s="333"/>
      <c r="AL1342" s="333"/>
      <c r="AM1342" s="333"/>
      <c r="AN1342" s="333"/>
      <c r="AO1342" s="333"/>
      <c r="AP1342" s="333"/>
      <c r="AQ1342" s="333"/>
      <c r="AR1342" s="333"/>
      <c r="AS1342" s="333"/>
      <c r="AT1342" s="333"/>
      <c r="AU1342" s="333">
        <v>0</v>
      </c>
      <c r="AV1342" s="333">
        <v>0</v>
      </c>
      <c r="AW1342" s="333">
        <f t="shared" si="352"/>
        <v>0</v>
      </c>
    </row>
    <row r="1343" spans="1:49">
      <c r="A1343" s="44" t="s">
        <v>973</v>
      </c>
      <c r="B1343" s="45" t="s">
        <v>1029</v>
      </c>
      <c r="C1343" s="45" t="s">
        <v>1549</v>
      </c>
      <c r="D1343" s="452" t="s">
        <v>2917</v>
      </c>
      <c r="E1343" s="367" t="s">
        <v>1528</v>
      </c>
      <c r="F1343" s="50"/>
      <c r="G1343" s="468" t="s">
        <v>3067</v>
      </c>
      <c r="H1343" s="50" t="s">
        <v>2342</v>
      </c>
      <c r="I1343" s="42" t="s">
        <v>989</v>
      </c>
      <c r="J1343" s="333">
        <v>200000</v>
      </c>
      <c r="K1343" s="333"/>
      <c r="L1343" s="333"/>
      <c r="M1343" s="333"/>
      <c r="N1343" s="333">
        <v>130000</v>
      </c>
      <c r="O1343" s="333"/>
      <c r="P1343" s="333">
        <v>20000</v>
      </c>
      <c r="Q1343" s="333"/>
      <c r="R1343" s="333"/>
      <c r="S1343" s="333"/>
      <c r="T1343" s="333"/>
      <c r="U1343" s="333">
        <v>150000</v>
      </c>
      <c r="V1343" s="333">
        <v>50000</v>
      </c>
      <c r="W1343" s="333"/>
      <c r="X1343" s="333"/>
      <c r="Y1343" s="333"/>
      <c r="Z1343" s="333"/>
      <c r="AA1343" s="333"/>
      <c r="AB1343" s="333"/>
      <c r="AC1343" s="333"/>
      <c r="AD1343" s="333"/>
      <c r="AE1343" s="333"/>
      <c r="AF1343" s="333"/>
      <c r="AG1343" s="333"/>
      <c r="AH1343" s="333">
        <v>0</v>
      </c>
      <c r="AI1343" s="333">
        <v>0</v>
      </c>
      <c r="AJ1343" s="333"/>
      <c r="AK1343" s="333"/>
      <c r="AL1343" s="333"/>
      <c r="AM1343" s="333"/>
      <c r="AN1343" s="333"/>
      <c r="AO1343" s="333"/>
      <c r="AP1343" s="333"/>
      <c r="AQ1343" s="333"/>
      <c r="AR1343" s="333"/>
      <c r="AS1343" s="333"/>
      <c r="AT1343" s="333"/>
      <c r="AU1343" s="333">
        <v>0</v>
      </c>
      <c r="AV1343" s="333">
        <v>0</v>
      </c>
      <c r="AW1343" s="333">
        <f t="shared" si="352"/>
        <v>150000</v>
      </c>
    </row>
    <row r="1344" spans="1:49">
      <c r="A1344" s="44" t="s">
        <v>973</v>
      </c>
      <c r="B1344" s="45" t="s">
        <v>1029</v>
      </c>
      <c r="C1344" s="45" t="s">
        <v>1549</v>
      </c>
      <c r="D1344" s="452" t="s">
        <v>2917</v>
      </c>
      <c r="E1344" s="367" t="s">
        <v>1679</v>
      </c>
      <c r="F1344" s="50"/>
      <c r="G1344" s="468" t="s">
        <v>3067</v>
      </c>
      <c r="H1344" s="50" t="s">
        <v>2342</v>
      </c>
      <c r="I1344" s="42" t="s">
        <v>1048</v>
      </c>
      <c r="J1344" s="333">
        <v>300000</v>
      </c>
      <c r="K1344" s="333"/>
      <c r="L1344" s="333"/>
      <c r="M1344" s="333"/>
      <c r="N1344" s="333">
        <v>50000</v>
      </c>
      <c r="O1344" s="333"/>
      <c r="P1344" s="333">
        <v>30000</v>
      </c>
      <c r="Q1344" s="333">
        <v>50000</v>
      </c>
      <c r="R1344" s="333"/>
      <c r="S1344" s="333">
        <v>50000</v>
      </c>
      <c r="T1344" s="333"/>
      <c r="U1344" s="333">
        <v>180000</v>
      </c>
      <c r="V1344" s="333">
        <v>120000</v>
      </c>
      <c r="W1344" s="333"/>
      <c r="X1344" s="333"/>
      <c r="Y1344" s="333"/>
      <c r="Z1344" s="333"/>
      <c r="AA1344" s="333"/>
      <c r="AB1344" s="333"/>
      <c r="AC1344" s="333"/>
      <c r="AD1344" s="333"/>
      <c r="AE1344" s="333"/>
      <c r="AF1344" s="333"/>
      <c r="AG1344" s="333"/>
      <c r="AH1344" s="333">
        <v>0</v>
      </c>
      <c r="AI1344" s="333">
        <v>0</v>
      </c>
      <c r="AJ1344" s="333"/>
      <c r="AK1344" s="333"/>
      <c r="AL1344" s="333"/>
      <c r="AM1344" s="333"/>
      <c r="AN1344" s="333"/>
      <c r="AO1344" s="333"/>
      <c r="AP1344" s="333"/>
      <c r="AQ1344" s="333"/>
      <c r="AR1344" s="333"/>
      <c r="AS1344" s="333"/>
      <c r="AT1344" s="333"/>
      <c r="AU1344" s="333">
        <v>0</v>
      </c>
      <c r="AV1344" s="333">
        <v>0</v>
      </c>
      <c r="AW1344" s="333">
        <f t="shared" si="352"/>
        <v>180000</v>
      </c>
    </row>
    <row r="1345" spans="1:49">
      <c r="A1345" s="44" t="s">
        <v>973</v>
      </c>
      <c r="B1345" s="45" t="s">
        <v>1029</v>
      </c>
      <c r="C1345" s="45" t="s">
        <v>1549</v>
      </c>
      <c r="D1345" s="452" t="s">
        <v>2917</v>
      </c>
      <c r="E1345" s="367" t="s">
        <v>787</v>
      </c>
      <c r="F1345" s="50"/>
      <c r="G1345" s="468" t="s">
        <v>3067</v>
      </c>
      <c r="H1345" s="50" t="s">
        <v>2342</v>
      </c>
      <c r="I1345" s="42" t="s">
        <v>2226</v>
      </c>
      <c r="J1345" s="333">
        <v>500000</v>
      </c>
      <c r="K1345" s="333"/>
      <c r="L1345" s="333"/>
      <c r="M1345" s="333"/>
      <c r="N1345" s="333"/>
      <c r="O1345" s="333"/>
      <c r="P1345" s="333"/>
      <c r="Q1345" s="333"/>
      <c r="R1345" s="333"/>
      <c r="S1345" s="333"/>
      <c r="T1345" s="333"/>
      <c r="U1345" s="333">
        <v>0</v>
      </c>
      <c r="V1345" s="333">
        <v>500000</v>
      </c>
      <c r="W1345" s="333"/>
      <c r="X1345" s="333"/>
      <c r="Y1345" s="333"/>
      <c r="Z1345" s="333"/>
      <c r="AA1345" s="333"/>
      <c r="AB1345" s="333"/>
      <c r="AC1345" s="333"/>
      <c r="AD1345" s="333"/>
      <c r="AE1345" s="333"/>
      <c r="AF1345" s="333"/>
      <c r="AG1345" s="333"/>
      <c r="AH1345" s="333">
        <v>0</v>
      </c>
      <c r="AI1345" s="333">
        <v>0</v>
      </c>
      <c r="AJ1345" s="333"/>
      <c r="AK1345" s="333"/>
      <c r="AL1345" s="333"/>
      <c r="AM1345" s="333"/>
      <c r="AN1345" s="333"/>
      <c r="AO1345" s="333"/>
      <c r="AP1345" s="333"/>
      <c r="AQ1345" s="333"/>
      <c r="AR1345" s="333"/>
      <c r="AS1345" s="333"/>
      <c r="AT1345" s="333"/>
      <c r="AU1345" s="333">
        <v>0</v>
      </c>
      <c r="AV1345" s="333">
        <v>0</v>
      </c>
      <c r="AW1345" s="333">
        <f t="shared" si="352"/>
        <v>0</v>
      </c>
    </row>
    <row r="1346" spans="1:49">
      <c r="A1346" s="44" t="s">
        <v>973</v>
      </c>
      <c r="B1346" s="45" t="s">
        <v>1029</v>
      </c>
      <c r="C1346" s="45" t="s">
        <v>1549</v>
      </c>
      <c r="D1346" s="452" t="s">
        <v>2917</v>
      </c>
      <c r="E1346" s="367" t="s">
        <v>1116</v>
      </c>
      <c r="F1346" s="50"/>
      <c r="G1346" s="468" t="s">
        <v>3067</v>
      </c>
      <c r="H1346" s="50" t="s">
        <v>2342</v>
      </c>
      <c r="I1346" s="42" t="s">
        <v>1487</v>
      </c>
      <c r="J1346" s="333">
        <v>300000</v>
      </c>
      <c r="K1346" s="333"/>
      <c r="L1346" s="333"/>
      <c r="M1346" s="333"/>
      <c r="N1346" s="333"/>
      <c r="O1346" s="333"/>
      <c r="P1346" s="333"/>
      <c r="Q1346" s="333">
        <v>20000</v>
      </c>
      <c r="R1346" s="333"/>
      <c r="S1346" s="333"/>
      <c r="T1346" s="333"/>
      <c r="U1346" s="333">
        <v>20000</v>
      </c>
      <c r="V1346" s="333">
        <v>280000</v>
      </c>
      <c r="W1346" s="333"/>
      <c r="X1346" s="333"/>
      <c r="Y1346" s="333"/>
      <c r="Z1346" s="333"/>
      <c r="AA1346" s="333"/>
      <c r="AB1346" s="333"/>
      <c r="AC1346" s="333"/>
      <c r="AD1346" s="333"/>
      <c r="AE1346" s="333"/>
      <c r="AF1346" s="333"/>
      <c r="AG1346" s="333"/>
      <c r="AH1346" s="333">
        <v>0</v>
      </c>
      <c r="AI1346" s="333">
        <v>0</v>
      </c>
      <c r="AJ1346" s="333"/>
      <c r="AK1346" s="333"/>
      <c r="AL1346" s="333"/>
      <c r="AM1346" s="333"/>
      <c r="AN1346" s="333"/>
      <c r="AO1346" s="333"/>
      <c r="AP1346" s="333"/>
      <c r="AQ1346" s="333"/>
      <c r="AR1346" s="333"/>
      <c r="AS1346" s="333"/>
      <c r="AT1346" s="333"/>
      <c r="AU1346" s="333">
        <v>0</v>
      </c>
      <c r="AV1346" s="333">
        <v>0</v>
      </c>
      <c r="AW1346" s="333">
        <f t="shared" si="352"/>
        <v>20000</v>
      </c>
    </row>
    <row r="1347" spans="1:49">
      <c r="A1347" s="44" t="s">
        <v>973</v>
      </c>
      <c r="B1347" s="45" t="s">
        <v>1029</v>
      </c>
      <c r="C1347" s="45" t="s">
        <v>1549</v>
      </c>
      <c r="D1347" s="452" t="s">
        <v>2917</v>
      </c>
      <c r="E1347" s="367" t="s">
        <v>1703</v>
      </c>
      <c r="F1347" s="50"/>
      <c r="G1347" s="468" t="s">
        <v>3067</v>
      </c>
      <c r="H1347" s="50" t="s">
        <v>2342</v>
      </c>
      <c r="I1347" s="42" t="s">
        <v>1047</v>
      </c>
      <c r="J1347" s="333">
        <v>300000</v>
      </c>
      <c r="K1347" s="333"/>
      <c r="L1347" s="333"/>
      <c r="M1347" s="333">
        <v>70000</v>
      </c>
      <c r="N1347" s="333">
        <v>40000</v>
      </c>
      <c r="O1347" s="333"/>
      <c r="P1347" s="333">
        <v>50000</v>
      </c>
      <c r="Q1347" s="333">
        <v>50000</v>
      </c>
      <c r="R1347" s="333"/>
      <c r="S1347" s="333"/>
      <c r="T1347" s="333"/>
      <c r="U1347" s="333">
        <v>210000</v>
      </c>
      <c r="V1347" s="333">
        <v>90000</v>
      </c>
      <c r="W1347" s="333"/>
      <c r="X1347" s="333"/>
      <c r="Y1347" s="333"/>
      <c r="Z1347" s="333"/>
      <c r="AA1347" s="333"/>
      <c r="AB1347" s="333"/>
      <c r="AC1347" s="333"/>
      <c r="AD1347" s="333"/>
      <c r="AE1347" s="333"/>
      <c r="AF1347" s="333"/>
      <c r="AG1347" s="333"/>
      <c r="AH1347" s="333">
        <v>0</v>
      </c>
      <c r="AI1347" s="333">
        <v>0</v>
      </c>
      <c r="AJ1347" s="333"/>
      <c r="AK1347" s="333"/>
      <c r="AL1347" s="333"/>
      <c r="AM1347" s="333"/>
      <c r="AN1347" s="333"/>
      <c r="AO1347" s="333"/>
      <c r="AP1347" s="333"/>
      <c r="AQ1347" s="333"/>
      <c r="AR1347" s="333"/>
      <c r="AS1347" s="333"/>
      <c r="AT1347" s="333"/>
      <c r="AU1347" s="333">
        <v>0</v>
      </c>
      <c r="AV1347" s="333">
        <v>0</v>
      </c>
      <c r="AW1347" s="333">
        <f t="shared" si="352"/>
        <v>210000</v>
      </c>
    </row>
    <row r="1348" spans="1:49">
      <c r="A1348" s="44" t="s">
        <v>973</v>
      </c>
      <c r="B1348" s="45" t="s">
        <v>1029</v>
      </c>
      <c r="C1348" s="45" t="s">
        <v>1549</v>
      </c>
      <c r="D1348" s="452" t="s">
        <v>2917</v>
      </c>
      <c r="E1348" s="367" t="s">
        <v>826</v>
      </c>
      <c r="F1348" s="50"/>
      <c r="G1348" s="468" t="s">
        <v>3067</v>
      </c>
      <c r="H1348" s="50" t="s">
        <v>2342</v>
      </c>
      <c r="I1348" s="42" t="s">
        <v>2170</v>
      </c>
      <c r="J1348" s="333">
        <v>100000</v>
      </c>
      <c r="K1348" s="333"/>
      <c r="L1348" s="333"/>
      <c r="M1348" s="333">
        <v>70000</v>
      </c>
      <c r="N1348" s="333"/>
      <c r="O1348" s="333"/>
      <c r="P1348" s="333"/>
      <c r="Q1348" s="333">
        <v>20000</v>
      </c>
      <c r="R1348" s="333"/>
      <c r="S1348" s="333"/>
      <c r="T1348" s="333"/>
      <c r="U1348" s="333">
        <v>90000</v>
      </c>
      <c r="V1348" s="333">
        <v>10000</v>
      </c>
      <c r="W1348" s="333"/>
      <c r="X1348" s="333"/>
      <c r="Y1348" s="333"/>
      <c r="Z1348" s="333"/>
      <c r="AA1348" s="333"/>
      <c r="AB1348" s="333"/>
      <c r="AC1348" s="333"/>
      <c r="AD1348" s="333"/>
      <c r="AE1348" s="333"/>
      <c r="AF1348" s="333"/>
      <c r="AG1348" s="333"/>
      <c r="AH1348" s="333">
        <v>0</v>
      </c>
      <c r="AI1348" s="333">
        <v>0</v>
      </c>
      <c r="AJ1348" s="333"/>
      <c r="AK1348" s="333"/>
      <c r="AL1348" s="333"/>
      <c r="AM1348" s="333"/>
      <c r="AN1348" s="333"/>
      <c r="AO1348" s="333"/>
      <c r="AP1348" s="333"/>
      <c r="AQ1348" s="333"/>
      <c r="AR1348" s="333"/>
      <c r="AS1348" s="333"/>
      <c r="AT1348" s="333"/>
      <c r="AU1348" s="333">
        <v>0</v>
      </c>
      <c r="AV1348" s="333">
        <v>0</v>
      </c>
      <c r="AW1348" s="333">
        <f t="shared" si="352"/>
        <v>90000</v>
      </c>
    </row>
    <row r="1349" spans="1:49">
      <c r="A1349" s="44" t="s">
        <v>973</v>
      </c>
      <c r="B1349" s="45" t="s">
        <v>1029</v>
      </c>
      <c r="C1349" s="45" t="s">
        <v>1549</v>
      </c>
      <c r="D1349" s="452" t="s">
        <v>2917</v>
      </c>
      <c r="E1349" s="367" t="s">
        <v>1115</v>
      </c>
      <c r="F1349" s="50"/>
      <c r="G1349" s="468" t="s">
        <v>3067</v>
      </c>
      <c r="H1349" s="50" t="s">
        <v>2342</v>
      </c>
      <c r="I1349" s="42" t="s">
        <v>2159</v>
      </c>
      <c r="J1349" s="333">
        <v>100000</v>
      </c>
      <c r="K1349" s="333"/>
      <c r="L1349" s="333"/>
      <c r="M1349" s="333">
        <v>35000</v>
      </c>
      <c r="N1349" s="333"/>
      <c r="O1349" s="333"/>
      <c r="P1349" s="333">
        <v>20000</v>
      </c>
      <c r="Q1349" s="333">
        <v>10000</v>
      </c>
      <c r="R1349" s="333"/>
      <c r="S1349" s="333"/>
      <c r="T1349" s="333"/>
      <c r="U1349" s="333">
        <v>65000</v>
      </c>
      <c r="V1349" s="333">
        <v>35000</v>
      </c>
      <c r="W1349" s="333"/>
      <c r="X1349" s="333"/>
      <c r="Y1349" s="333"/>
      <c r="Z1349" s="333"/>
      <c r="AA1349" s="333"/>
      <c r="AB1349" s="333"/>
      <c r="AC1349" s="333"/>
      <c r="AD1349" s="333"/>
      <c r="AE1349" s="333"/>
      <c r="AF1349" s="333"/>
      <c r="AG1349" s="333"/>
      <c r="AH1349" s="333">
        <v>0</v>
      </c>
      <c r="AI1349" s="333">
        <v>0</v>
      </c>
      <c r="AJ1349" s="333"/>
      <c r="AK1349" s="333"/>
      <c r="AL1349" s="333"/>
      <c r="AM1349" s="333"/>
      <c r="AN1349" s="333"/>
      <c r="AO1349" s="333"/>
      <c r="AP1349" s="333"/>
      <c r="AQ1349" s="333"/>
      <c r="AR1349" s="333"/>
      <c r="AS1349" s="333"/>
      <c r="AT1349" s="333"/>
      <c r="AU1349" s="333">
        <v>0</v>
      </c>
      <c r="AV1349" s="333">
        <v>0</v>
      </c>
      <c r="AW1349" s="333">
        <f t="shared" si="352"/>
        <v>65000</v>
      </c>
    </row>
    <row r="1350" spans="1:49">
      <c r="A1350" s="44" t="s">
        <v>973</v>
      </c>
      <c r="B1350" s="45" t="s">
        <v>1029</v>
      </c>
      <c r="C1350" s="45" t="s">
        <v>1549</v>
      </c>
      <c r="D1350" s="452" t="s">
        <v>2917</v>
      </c>
      <c r="E1350" s="367" t="s">
        <v>1677</v>
      </c>
      <c r="F1350" s="50"/>
      <c r="G1350" s="468" t="s">
        <v>3067</v>
      </c>
      <c r="H1350" s="50" t="s">
        <v>2342</v>
      </c>
      <c r="I1350" s="42" t="s">
        <v>1198</v>
      </c>
      <c r="J1350" s="333">
        <v>200000</v>
      </c>
      <c r="K1350" s="333"/>
      <c r="L1350" s="333"/>
      <c r="M1350" s="333"/>
      <c r="N1350" s="333"/>
      <c r="O1350" s="333"/>
      <c r="P1350" s="333"/>
      <c r="Q1350" s="333"/>
      <c r="R1350" s="333"/>
      <c r="S1350" s="333"/>
      <c r="T1350" s="333"/>
      <c r="U1350" s="333">
        <v>0</v>
      </c>
      <c r="V1350" s="333">
        <v>200000</v>
      </c>
      <c r="W1350" s="333"/>
      <c r="X1350" s="333"/>
      <c r="Y1350" s="333"/>
      <c r="Z1350" s="333"/>
      <c r="AA1350" s="333"/>
      <c r="AB1350" s="333"/>
      <c r="AC1350" s="333"/>
      <c r="AD1350" s="333"/>
      <c r="AE1350" s="333"/>
      <c r="AF1350" s="333"/>
      <c r="AG1350" s="333"/>
      <c r="AH1350" s="333">
        <v>0</v>
      </c>
      <c r="AI1350" s="333">
        <v>0</v>
      </c>
      <c r="AJ1350" s="333"/>
      <c r="AK1350" s="333"/>
      <c r="AL1350" s="333"/>
      <c r="AM1350" s="333"/>
      <c r="AN1350" s="333"/>
      <c r="AO1350" s="333"/>
      <c r="AP1350" s="333"/>
      <c r="AQ1350" s="333"/>
      <c r="AR1350" s="333"/>
      <c r="AS1350" s="333"/>
      <c r="AT1350" s="333"/>
      <c r="AU1350" s="333">
        <v>0</v>
      </c>
      <c r="AV1350" s="333">
        <v>0</v>
      </c>
      <c r="AW1350" s="333">
        <f t="shared" si="352"/>
        <v>0</v>
      </c>
    </row>
    <row r="1351" spans="1:49">
      <c r="A1351" s="44" t="s">
        <v>973</v>
      </c>
      <c r="B1351" s="45" t="s">
        <v>1029</v>
      </c>
      <c r="C1351" s="45" t="s">
        <v>1549</v>
      </c>
      <c r="D1351" s="452" t="s">
        <v>2917</v>
      </c>
      <c r="E1351" s="367" t="s">
        <v>1677</v>
      </c>
      <c r="F1351" s="50" t="s">
        <v>689</v>
      </c>
      <c r="G1351" s="468" t="s">
        <v>3067</v>
      </c>
      <c r="H1351" s="50" t="s">
        <v>2342</v>
      </c>
      <c r="I1351" s="42" t="s">
        <v>25</v>
      </c>
      <c r="J1351" s="333"/>
      <c r="K1351" s="333"/>
      <c r="L1351" s="333"/>
      <c r="M1351" s="333"/>
      <c r="N1351" s="333"/>
      <c r="O1351" s="333"/>
      <c r="P1351" s="333"/>
      <c r="Q1351" s="333"/>
      <c r="R1351" s="333"/>
      <c r="S1351" s="333"/>
      <c r="T1351" s="333"/>
      <c r="U1351" s="333">
        <v>0</v>
      </c>
      <c r="V1351" s="333">
        <v>0</v>
      </c>
      <c r="W1351" s="333"/>
      <c r="X1351" s="333"/>
      <c r="Y1351" s="333"/>
      <c r="Z1351" s="333"/>
      <c r="AA1351" s="333"/>
      <c r="AB1351" s="333"/>
      <c r="AC1351" s="333"/>
      <c r="AD1351" s="333"/>
      <c r="AE1351" s="333"/>
      <c r="AF1351" s="333"/>
      <c r="AG1351" s="333"/>
      <c r="AH1351" s="333">
        <v>0</v>
      </c>
      <c r="AI1351" s="333">
        <v>0</v>
      </c>
      <c r="AJ1351" s="333"/>
      <c r="AK1351" s="333"/>
      <c r="AL1351" s="333"/>
      <c r="AM1351" s="333"/>
      <c r="AN1351" s="333"/>
      <c r="AO1351" s="333"/>
      <c r="AP1351" s="333"/>
      <c r="AQ1351" s="333"/>
      <c r="AR1351" s="333"/>
      <c r="AS1351" s="333"/>
      <c r="AT1351" s="333"/>
      <c r="AU1351" s="333">
        <v>0</v>
      </c>
      <c r="AV1351" s="333">
        <v>0</v>
      </c>
      <c r="AW1351" s="333">
        <f t="shared" si="352"/>
        <v>0</v>
      </c>
    </row>
    <row r="1352" spans="1:49">
      <c r="A1352" s="317" t="s">
        <v>2050</v>
      </c>
      <c r="B1352" s="318" t="s">
        <v>1029</v>
      </c>
      <c r="C1352" s="318"/>
      <c r="D1352" s="459"/>
      <c r="E1352" s="537"/>
      <c r="F1352" s="319"/>
      <c r="G1352" s="319"/>
      <c r="H1352" s="319"/>
      <c r="I1352" s="320" t="s">
        <v>3</v>
      </c>
      <c r="J1352" s="192">
        <f>SUM(J1353)</f>
        <v>0</v>
      </c>
      <c r="K1352" s="192">
        <f t="shared" ref="K1352:AT1352" si="357">SUM(K1353)</f>
        <v>0</v>
      </c>
      <c r="L1352" s="192">
        <f t="shared" si="357"/>
        <v>0</v>
      </c>
      <c r="M1352" s="192">
        <f t="shared" si="357"/>
        <v>0</v>
      </c>
      <c r="N1352" s="192">
        <f t="shared" si="357"/>
        <v>0</v>
      </c>
      <c r="O1352" s="192">
        <f t="shared" si="357"/>
        <v>0</v>
      </c>
      <c r="P1352" s="192">
        <f t="shared" si="357"/>
        <v>0</v>
      </c>
      <c r="Q1352" s="192">
        <f t="shared" si="357"/>
        <v>0</v>
      </c>
      <c r="R1352" s="192">
        <f t="shared" si="357"/>
        <v>0</v>
      </c>
      <c r="S1352" s="192">
        <f t="shared" si="357"/>
        <v>0</v>
      </c>
      <c r="T1352" s="192">
        <f t="shared" si="357"/>
        <v>0</v>
      </c>
      <c r="U1352" s="192">
        <v>0</v>
      </c>
      <c r="V1352" s="192">
        <v>0</v>
      </c>
      <c r="W1352" s="192">
        <f>SUM(W1353)</f>
        <v>0</v>
      </c>
      <c r="X1352" s="192">
        <f t="shared" si="357"/>
        <v>0</v>
      </c>
      <c r="Y1352" s="192">
        <f t="shared" si="357"/>
        <v>0</v>
      </c>
      <c r="Z1352" s="192">
        <f t="shared" si="357"/>
        <v>0</v>
      </c>
      <c r="AA1352" s="192">
        <f t="shared" si="357"/>
        <v>0</v>
      </c>
      <c r="AB1352" s="192">
        <f t="shared" si="357"/>
        <v>0</v>
      </c>
      <c r="AC1352" s="192">
        <f t="shared" si="357"/>
        <v>0</v>
      </c>
      <c r="AD1352" s="192">
        <f t="shared" si="357"/>
        <v>0</v>
      </c>
      <c r="AE1352" s="192">
        <f t="shared" si="357"/>
        <v>0</v>
      </c>
      <c r="AF1352" s="192">
        <f t="shared" si="357"/>
        <v>0</v>
      </c>
      <c r="AG1352" s="192">
        <f t="shared" si="357"/>
        <v>0</v>
      </c>
      <c r="AH1352" s="192">
        <v>0</v>
      </c>
      <c r="AI1352" s="192">
        <v>0</v>
      </c>
      <c r="AJ1352" s="192">
        <f>SUM(AJ1353)</f>
        <v>0</v>
      </c>
      <c r="AK1352" s="192">
        <f t="shared" si="357"/>
        <v>0</v>
      </c>
      <c r="AL1352" s="192">
        <f t="shared" si="357"/>
        <v>0</v>
      </c>
      <c r="AM1352" s="192">
        <f t="shared" si="357"/>
        <v>0</v>
      </c>
      <c r="AN1352" s="192">
        <f t="shared" si="357"/>
        <v>0</v>
      </c>
      <c r="AO1352" s="192">
        <f t="shared" si="357"/>
        <v>0</v>
      </c>
      <c r="AP1352" s="192">
        <f t="shared" si="357"/>
        <v>0</v>
      </c>
      <c r="AQ1352" s="192">
        <f t="shared" si="357"/>
        <v>0</v>
      </c>
      <c r="AR1352" s="192">
        <f t="shared" si="357"/>
        <v>0</v>
      </c>
      <c r="AS1352" s="192">
        <f t="shared" si="357"/>
        <v>0</v>
      </c>
      <c r="AT1352" s="192">
        <f t="shared" si="357"/>
        <v>0</v>
      </c>
      <c r="AU1352" s="192">
        <v>0</v>
      </c>
      <c r="AV1352" s="192">
        <v>0</v>
      </c>
      <c r="AW1352" s="192">
        <f t="shared" si="352"/>
        <v>0</v>
      </c>
    </row>
    <row r="1353" spans="1:49">
      <c r="A1353" s="321" t="s">
        <v>973</v>
      </c>
      <c r="B1353" s="321" t="s">
        <v>1029</v>
      </c>
      <c r="C1353" s="321" t="s">
        <v>1549</v>
      </c>
      <c r="D1353" s="452" t="s">
        <v>2917</v>
      </c>
      <c r="E1353" s="326" t="s">
        <v>833</v>
      </c>
      <c r="F1353" s="323"/>
      <c r="G1353" s="323"/>
      <c r="H1353" s="323"/>
      <c r="I1353" s="322" t="s">
        <v>1</v>
      </c>
      <c r="J1353" s="19">
        <f>SUM(J1354:J1357)</f>
        <v>0</v>
      </c>
      <c r="K1353" s="19">
        <f t="shared" ref="K1353:AT1353" si="358">SUM(K1354:K1357)</f>
        <v>0</v>
      </c>
      <c r="L1353" s="19">
        <f t="shared" si="358"/>
        <v>0</v>
      </c>
      <c r="M1353" s="19">
        <f t="shared" si="358"/>
        <v>0</v>
      </c>
      <c r="N1353" s="19">
        <f t="shared" si="358"/>
        <v>0</v>
      </c>
      <c r="O1353" s="19">
        <f t="shared" si="358"/>
        <v>0</v>
      </c>
      <c r="P1353" s="19">
        <f t="shared" si="358"/>
        <v>0</v>
      </c>
      <c r="Q1353" s="19">
        <f t="shared" si="358"/>
        <v>0</v>
      </c>
      <c r="R1353" s="19">
        <f t="shared" si="358"/>
        <v>0</v>
      </c>
      <c r="S1353" s="19">
        <f t="shared" si="358"/>
        <v>0</v>
      </c>
      <c r="T1353" s="19">
        <f t="shared" si="358"/>
        <v>0</v>
      </c>
      <c r="U1353" s="19">
        <v>0</v>
      </c>
      <c r="V1353" s="19">
        <v>0</v>
      </c>
      <c r="W1353" s="19">
        <f>SUM(W1354:W1357)</f>
        <v>0</v>
      </c>
      <c r="X1353" s="19">
        <f t="shared" si="358"/>
        <v>0</v>
      </c>
      <c r="Y1353" s="19">
        <f t="shared" si="358"/>
        <v>0</v>
      </c>
      <c r="Z1353" s="19">
        <f t="shared" si="358"/>
        <v>0</v>
      </c>
      <c r="AA1353" s="19">
        <f t="shared" si="358"/>
        <v>0</v>
      </c>
      <c r="AB1353" s="19">
        <f t="shared" si="358"/>
        <v>0</v>
      </c>
      <c r="AC1353" s="19">
        <f t="shared" si="358"/>
        <v>0</v>
      </c>
      <c r="AD1353" s="19">
        <f t="shared" si="358"/>
        <v>0</v>
      </c>
      <c r="AE1353" s="19">
        <f t="shared" si="358"/>
        <v>0</v>
      </c>
      <c r="AF1353" s="19">
        <f t="shared" si="358"/>
        <v>0</v>
      </c>
      <c r="AG1353" s="19">
        <f t="shared" si="358"/>
        <v>0</v>
      </c>
      <c r="AH1353" s="19">
        <v>0</v>
      </c>
      <c r="AI1353" s="19">
        <v>0</v>
      </c>
      <c r="AJ1353" s="19">
        <f>SUM(AJ1354:AJ1357)</f>
        <v>0</v>
      </c>
      <c r="AK1353" s="19">
        <f t="shared" si="358"/>
        <v>0</v>
      </c>
      <c r="AL1353" s="19">
        <f t="shared" si="358"/>
        <v>0</v>
      </c>
      <c r="AM1353" s="19">
        <f t="shared" si="358"/>
        <v>0</v>
      </c>
      <c r="AN1353" s="19">
        <f t="shared" si="358"/>
        <v>0</v>
      </c>
      <c r="AO1353" s="19">
        <f t="shared" si="358"/>
        <v>0</v>
      </c>
      <c r="AP1353" s="19">
        <f t="shared" si="358"/>
        <v>0</v>
      </c>
      <c r="AQ1353" s="19">
        <f t="shared" si="358"/>
        <v>0</v>
      </c>
      <c r="AR1353" s="19">
        <f t="shared" si="358"/>
        <v>0</v>
      </c>
      <c r="AS1353" s="19">
        <f t="shared" si="358"/>
        <v>0</v>
      </c>
      <c r="AT1353" s="19">
        <f t="shared" si="358"/>
        <v>0</v>
      </c>
      <c r="AU1353" s="19">
        <v>0</v>
      </c>
      <c r="AV1353" s="19">
        <v>0</v>
      </c>
      <c r="AW1353" s="19">
        <f t="shared" si="352"/>
        <v>0</v>
      </c>
    </row>
    <row r="1354" spans="1:49">
      <c r="A1354" s="321" t="s">
        <v>973</v>
      </c>
      <c r="B1354" s="321" t="s">
        <v>1029</v>
      </c>
      <c r="C1354" s="321" t="s">
        <v>1549</v>
      </c>
      <c r="D1354" s="452" t="s">
        <v>2917</v>
      </c>
      <c r="E1354" s="324" t="s">
        <v>1715</v>
      </c>
      <c r="F1354" s="319"/>
      <c r="G1354" s="468" t="s">
        <v>3067</v>
      </c>
      <c r="H1354" s="319" t="s">
        <v>2342</v>
      </c>
      <c r="I1354" s="325" t="s">
        <v>2571</v>
      </c>
      <c r="J1354" s="315"/>
      <c r="K1354" s="315"/>
      <c r="L1354" s="315"/>
      <c r="M1354" s="315"/>
      <c r="N1354" s="315"/>
      <c r="O1354" s="315"/>
      <c r="P1354" s="315"/>
      <c r="Q1354" s="315"/>
      <c r="R1354" s="315"/>
      <c r="S1354" s="315"/>
      <c r="T1354" s="315"/>
      <c r="U1354" s="315">
        <v>0</v>
      </c>
      <c r="V1354" s="315">
        <v>0</v>
      </c>
      <c r="W1354" s="315"/>
      <c r="X1354" s="315"/>
      <c r="Y1354" s="315"/>
      <c r="Z1354" s="315"/>
      <c r="AA1354" s="315"/>
      <c r="AB1354" s="315"/>
      <c r="AC1354" s="315"/>
      <c r="AD1354" s="315"/>
      <c r="AE1354" s="315"/>
      <c r="AF1354" s="315"/>
      <c r="AG1354" s="315"/>
      <c r="AH1354" s="315">
        <v>0</v>
      </c>
      <c r="AI1354" s="315">
        <v>0</v>
      </c>
      <c r="AJ1354" s="315"/>
      <c r="AK1354" s="315"/>
      <c r="AL1354" s="315"/>
      <c r="AM1354" s="315"/>
      <c r="AN1354" s="315"/>
      <c r="AO1354" s="315"/>
      <c r="AP1354" s="315"/>
      <c r="AQ1354" s="315"/>
      <c r="AR1354" s="315"/>
      <c r="AS1354" s="315"/>
      <c r="AT1354" s="315"/>
      <c r="AU1354" s="315">
        <v>0</v>
      </c>
      <c r="AV1354" s="315">
        <v>0</v>
      </c>
      <c r="AW1354" s="315">
        <f t="shared" si="352"/>
        <v>0</v>
      </c>
    </row>
    <row r="1355" spans="1:49">
      <c r="A1355" s="321" t="s">
        <v>973</v>
      </c>
      <c r="B1355" s="321" t="s">
        <v>1029</v>
      </c>
      <c r="C1355" s="321" t="s">
        <v>1549</v>
      </c>
      <c r="D1355" s="452" t="s">
        <v>2917</v>
      </c>
      <c r="E1355" s="324" t="s">
        <v>1678</v>
      </c>
      <c r="F1355" s="319"/>
      <c r="G1355" s="468" t="s">
        <v>3067</v>
      </c>
      <c r="H1355" s="319" t="s">
        <v>2342</v>
      </c>
      <c r="I1355" s="325" t="s">
        <v>6</v>
      </c>
      <c r="J1355" s="333"/>
      <c r="K1355" s="333"/>
      <c r="L1355" s="333"/>
      <c r="M1355" s="333"/>
      <c r="N1355" s="333"/>
      <c r="O1355" s="333"/>
      <c r="P1355" s="333"/>
      <c r="Q1355" s="333"/>
      <c r="R1355" s="333"/>
      <c r="S1355" s="333"/>
      <c r="T1355" s="333"/>
      <c r="U1355" s="333">
        <v>0</v>
      </c>
      <c r="V1355" s="333">
        <v>0</v>
      </c>
      <c r="W1355" s="333"/>
      <c r="X1355" s="333"/>
      <c r="Y1355" s="333"/>
      <c r="Z1355" s="333"/>
      <c r="AA1355" s="333"/>
      <c r="AB1355" s="333"/>
      <c r="AC1355" s="333"/>
      <c r="AD1355" s="333"/>
      <c r="AE1355" s="333"/>
      <c r="AF1355" s="333"/>
      <c r="AG1355" s="333"/>
      <c r="AH1355" s="333">
        <v>0</v>
      </c>
      <c r="AI1355" s="333">
        <v>0</v>
      </c>
      <c r="AJ1355" s="333"/>
      <c r="AK1355" s="333"/>
      <c r="AL1355" s="333"/>
      <c r="AM1355" s="333"/>
      <c r="AN1355" s="333"/>
      <c r="AO1355" s="333"/>
      <c r="AP1355" s="333"/>
      <c r="AQ1355" s="333"/>
      <c r="AR1355" s="333"/>
      <c r="AS1355" s="333"/>
      <c r="AT1355" s="333"/>
      <c r="AU1355" s="333">
        <v>0</v>
      </c>
      <c r="AV1355" s="333">
        <v>0</v>
      </c>
      <c r="AW1355" s="333">
        <f t="shared" si="352"/>
        <v>0</v>
      </c>
    </row>
    <row r="1356" spans="1:49">
      <c r="A1356" s="321" t="s">
        <v>973</v>
      </c>
      <c r="B1356" s="321" t="s">
        <v>1029</v>
      </c>
      <c r="C1356" s="321" t="s">
        <v>1549</v>
      </c>
      <c r="D1356" s="452" t="s">
        <v>2917</v>
      </c>
      <c r="E1356" s="324" t="s">
        <v>1517</v>
      </c>
      <c r="F1356" s="319"/>
      <c r="G1356" s="468" t="s">
        <v>3067</v>
      </c>
      <c r="H1356" s="319" t="s">
        <v>2342</v>
      </c>
      <c r="I1356" s="325" t="s">
        <v>652</v>
      </c>
      <c r="J1356" s="315"/>
      <c r="K1356" s="315"/>
      <c r="L1356" s="315"/>
      <c r="M1356" s="315"/>
      <c r="N1356" s="315"/>
      <c r="O1356" s="315"/>
      <c r="P1356" s="315"/>
      <c r="Q1356" s="315"/>
      <c r="R1356" s="315"/>
      <c r="S1356" s="315"/>
      <c r="T1356" s="315"/>
      <c r="U1356" s="315">
        <v>0</v>
      </c>
      <c r="V1356" s="315">
        <v>0</v>
      </c>
      <c r="W1356" s="315"/>
      <c r="X1356" s="315"/>
      <c r="Y1356" s="315"/>
      <c r="Z1356" s="315"/>
      <c r="AA1356" s="315"/>
      <c r="AB1356" s="315"/>
      <c r="AC1356" s="315"/>
      <c r="AD1356" s="315"/>
      <c r="AE1356" s="315"/>
      <c r="AF1356" s="315"/>
      <c r="AG1356" s="315"/>
      <c r="AH1356" s="315">
        <v>0</v>
      </c>
      <c r="AI1356" s="315">
        <v>0</v>
      </c>
      <c r="AJ1356" s="315"/>
      <c r="AK1356" s="315"/>
      <c r="AL1356" s="315"/>
      <c r="AM1356" s="315"/>
      <c r="AN1356" s="315"/>
      <c r="AO1356" s="315"/>
      <c r="AP1356" s="315"/>
      <c r="AQ1356" s="315"/>
      <c r="AR1356" s="315"/>
      <c r="AS1356" s="315"/>
      <c r="AT1356" s="315"/>
      <c r="AU1356" s="315">
        <v>0</v>
      </c>
      <c r="AV1356" s="315">
        <v>0</v>
      </c>
      <c r="AW1356" s="315">
        <f t="shared" si="352"/>
        <v>0</v>
      </c>
    </row>
    <row r="1357" spans="1:49" s="59" customFormat="1">
      <c r="A1357" s="344" t="s">
        <v>973</v>
      </c>
      <c r="B1357" s="344" t="s">
        <v>1029</v>
      </c>
      <c r="C1357" s="344" t="s">
        <v>1549</v>
      </c>
      <c r="D1357" s="452" t="s">
        <v>2917</v>
      </c>
      <c r="E1357" s="324" t="s">
        <v>1517</v>
      </c>
      <c r="F1357" s="58" t="s">
        <v>2605</v>
      </c>
      <c r="G1357" s="468" t="s">
        <v>3067</v>
      </c>
      <c r="H1357" s="58" t="s">
        <v>2342</v>
      </c>
      <c r="I1357" s="188" t="s">
        <v>2584</v>
      </c>
      <c r="J1357" s="13"/>
      <c r="K1357" s="13"/>
      <c r="L1357" s="13"/>
      <c r="M1357" s="13"/>
      <c r="N1357" s="13"/>
      <c r="O1357" s="13"/>
      <c r="P1357" s="13"/>
      <c r="Q1357" s="13"/>
      <c r="R1357" s="13"/>
      <c r="S1357" s="13"/>
      <c r="T1357" s="13"/>
      <c r="U1357" s="13">
        <v>0</v>
      </c>
      <c r="V1357" s="13">
        <v>0</v>
      </c>
      <c r="W1357" s="13"/>
      <c r="X1357" s="13"/>
      <c r="Y1357" s="13"/>
      <c r="Z1357" s="13"/>
      <c r="AA1357" s="13"/>
      <c r="AB1357" s="13"/>
      <c r="AC1357" s="13"/>
      <c r="AD1357" s="13"/>
      <c r="AE1357" s="13"/>
      <c r="AF1357" s="13"/>
      <c r="AG1357" s="13"/>
      <c r="AH1357" s="13">
        <v>0</v>
      </c>
      <c r="AI1357" s="13">
        <v>0</v>
      </c>
      <c r="AJ1357" s="13"/>
      <c r="AK1357" s="13"/>
      <c r="AL1357" s="13"/>
      <c r="AM1357" s="13"/>
      <c r="AN1357" s="13"/>
      <c r="AO1357" s="13"/>
      <c r="AP1357" s="13"/>
      <c r="AQ1357" s="13"/>
      <c r="AR1357" s="13"/>
      <c r="AS1357" s="13"/>
      <c r="AT1357" s="13"/>
      <c r="AU1357" s="13">
        <v>0</v>
      </c>
      <c r="AV1357" s="13">
        <v>0</v>
      </c>
      <c r="AW1357" s="13">
        <f t="shared" si="352"/>
        <v>0</v>
      </c>
    </row>
    <row r="1358" spans="1:49">
      <c r="A1358" s="68" t="s">
        <v>2050</v>
      </c>
      <c r="B1358" s="69" t="s">
        <v>1029</v>
      </c>
      <c r="C1358" s="69"/>
      <c r="D1358" s="455"/>
      <c r="E1358" s="531"/>
      <c r="F1358" s="50"/>
      <c r="G1358" s="50"/>
      <c r="H1358" s="50"/>
      <c r="I1358" s="49" t="s">
        <v>1157</v>
      </c>
      <c r="J1358" s="12">
        <f>SUM(J1359)</f>
        <v>500000</v>
      </c>
      <c r="K1358" s="12">
        <f t="shared" ref="K1358:AT1358" si="359">SUM(K1359)</f>
        <v>0</v>
      </c>
      <c r="L1358" s="12">
        <f t="shared" si="359"/>
        <v>100000</v>
      </c>
      <c r="M1358" s="12">
        <f t="shared" si="359"/>
        <v>0</v>
      </c>
      <c r="N1358" s="12">
        <f t="shared" si="359"/>
        <v>0</v>
      </c>
      <c r="O1358" s="12">
        <f t="shared" si="359"/>
        <v>0</v>
      </c>
      <c r="P1358" s="12">
        <f t="shared" si="359"/>
        <v>0</v>
      </c>
      <c r="Q1358" s="12">
        <f t="shared" si="359"/>
        <v>400000</v>
      </c>
      <c r="R1358" s="12">
        <f t="shared" si="359"/>
        <v>0</v>
      </c>
      <c r="S1358" s="12">
        <f t="shared" si="359"/>
        <v>0</v>
      </c>
      <c r="T1358" s="12">
        <f t="shared" si="359"/>
        <v>0</v>
      </c>
      <c r="U1358" s="12">
        <v>500000</v>
      </c>
      <c r="V1358" s="12">
        <v>0</v>
      </c>
      <c r="W1358" s="12">
        <f>SUM(W1359)</f>
        <v>0</v>
      </c>
      <c r="X1358" s="12">
        <f t="shared" si="359"/>
        <v>0</v>
      </c>
      <c r="Y1358" s="12">
        <f t="shared" si="359"/>
        <v>0</v>
      </c>
      <c r="Z1358" s="12">
        <f t="shared" si="359"/>
        <v>0</v>
      </c>
      <c r="AA1358" s="12">
        <f t="shared" si="359"/>
        <v>0</v>
      </c>
      <c r="AB1358" s="12">
        <f t="shared" si="359"/>
        <v>0</v>
      </c>
      <c r="AC1358" s="12">
        <f t="shared" si="359"/>
        <v>0</v>
      </c>
      <c r="AD1358" s="12">
        <f t="shared" si="359"/>
        <v>0</v>
      </c>
      <c r="AE1358" s="12">
        <f t="shared" si="359"/>
        <v>0</v>
      </c>
      <c r="AF1358" s="12">
        <f t="shared" si="359"/>
        <v>0</v>
      </c>
      <c r="AG1358" s="12">
        <f t="shared" si="359"/>
        <v>0</v>
      </c>
      <c r="AH1358" s="12">
        <v>0</v>
      </c>
      <c r="AI1358" s="12">
        <v>0</v>
      </c>
      <c r="AJ1358" s="12">
        <f>SUM(AJ1359)</f>
        <v>0</v>
      </c>
      <c r="AK1358" s="12">
        <f t="shared" si="359"/>
        <v>0</v>
      </c>
      <c r="AL1358" s="12">
        <f t="shared" si="359"/>
        <v>0</v>
      </c>
      <c r="AM1358" s="12">
        <f t="shared" si="359"/>
        <v>0</v>
      </c>
      <c r="AN1358" s="12">
        <f t="shared" si="359"/>
        <v>0</v>
      </c>
      <c r="AO1358" s="12">
        <f t="shared" si="359"/>
        <v>0</v>
      </c>
      <c r="AP1358" s="12">
        <f t="shared" si="359"/>
        <v>0</v>
      </c>
      <c r="AQ1358" s="12">
        <f t="shared" si="359"/>
        <v>0</v>
      </c>
      <c r="AR1358" s="12">
        <f t="shared" si="359"/>
        <v>0</v>
      </c>
      <c r="AS1358" s="12">
        <f t="shared" si="359"/>
        <v>0</v>
      </c>
      <c r="AT1358" s="12">
        <f t="shared" si="359"/>
        <v>0</v>
      </c>
      <c r="AU1358" s="12">
        <v>0</v>
      </c>
      <c r="AV1358" s="12">
        <v>0</v>
      </c>
      <c r="AW1358" s="12">
        <f t="shared" si="352"/>
        <v>500000</v>
      </c>
    </row>
    <row r="1359" spans="1:49">
      <c r="A1359" s="44" t="s">
        <v>973</v>
      </c>
      <c r="B1359" s="45" t="s">
        <v>1029</v>
      </c>
      <c r="C1359" s="45" t="s">
        <v>1549</v>
      </c>
      <c r="D1359" s="452" t="s">
        <v>2917</v>
      </c>
      <c r="E1359" s="213" t="s">
        <v>1402</v>
      </c>
      <c r="F1359" s="65"/>
      <c r="G1359" s="65"/>
      <c r="H1359" s="65"/>
      <c r="I1359" s="190" t="s">
        <v>1158</v>
      </c>
      <c r="J1359" s="9">
        <f>SUM(J1360,J1362,J1363)</f>
        <v>500000</v>
      </c>
      <c r="K1359" s="9">
        <f t="shared" ref="K1359:AT1359" si="360">SUM(K1360,K1362,K1363)</f>
        <v>0</v>
      </c>
      <c r="L1359" s="9">
        <f t="shared" si="360"/>
        <v>100000</v>
      </c>
      <c r="M1359" s="9">
        <f t="shared" si="360"/>
        <v>0</v>
      </c>
      <c r="N1359" s="9">
        <f t="shared" si="360"/>
        <v>0</v>
      </c>
      <c r="O1359" s="9">
        <f t="shared" si="360"/>
        <v>0</v>
      </c>
      <c r="P1359" s="9">
        <f t="shared" si="360"/>
        <v>0</v>
      </c>
      <c r="Q1359" s="9">
        <f t="shared" si="360"/>
        <v>400000</v>
      </c>
      <c r="R1359" s="9">
        <f t="shared" si="360"/>
        <v>0</v>
      </c>
      <c r="S1359" s="9">
        <f t="shared" si="360"/>
        <v>0</v>
      </c>
      <c r="T1359" s="9">
        <f t="shared" si="360"/>
        <v>0</v>
      </c>
      <c r="U1359" s="9">
        <v>500000</v>
      </c>
      <c r="V1359" s="9">
        <v>0</v>
      </c>
      <c r="W1359" s="9">
        <f>SUM(W1360,W1362,W1363)</f>
        <v>0</v>
      </c>
      <c r="X1359" s="9">
        <f t="shared" si="360"/>
        <v>0</v>
      </c>
      <c r="Y1359" s="9">
        <f t="shared" si="360"/>
        <v>0</v>
      </c>
      <c r="Z1359" s="9">
        <f t="shared" si="360"/>
        <v>0</v>
      </c>
      <c r="AA1359" s="9">
        <f t="shared" si="360"/>
        <v>0</v>
      </c>
      <c r="AB1359" s="9">
        <f t="shared" si="360"/>
        <v>0</v>
      </c>
      <c r="AC1359" s="9">
        <f t="shared" si="360"/>
        <v>0</v>
      </c>
      <c r="AD1359" s="9">
        <f t="shared" si="360"/>
        <v>0</v>
      </c>
      <c r="AE1359" s="9">
        <f t="shared" si="360"/>
        <v>0</v>
      </c>
      <c r="AF1359" s="9">
        <f t="shared" si="360"/>
        <v>0</v>
      </c>
      <c r="AG1359" s="9">
        <f t="shared" si="360"/>
        <v>0</v>
      </c>
      <c r="AH1359" s="9">
        <v>0</v>
      </c>
      <c r="AI1359" s="9">
        <v>0</v>
      </c>
      <c r="AJ1359" s="9">
        <f>SUM(AJ1360,AJ1362,AJ1363)</f>
        <v>0</v>
      </c>
      <c r="AK1359" s="9">
        <f t="shared" si="360"/>
        <v>0</v>
      </c>
      <c r="AL1359" s="9">
        <f t="shared" si="360"/>
        <v>0</v>
      </c>
      <c r="AM1359" s="9">
        <f t="shared" si="360"/>
        <v>0</v>
      </c>
      <c r="AN1359" s="9">
        <f t="shared" si="360"/>
        <v>0</v>
      </c>
      <c r="AO1359" s="9">
        <f t="shared" si="360"/>
        <v>0</v>
      </c>
      <c r="AP1359" s="9">
        <f t="shared" si="360"/>
        <v>0</v>
      </c>
      <c r="AQ1359" s="9">
        <f t="shared" si="360"/>
        <v>0</v>
      </c>
      <c r="AR1359" s="9">
        <f t="shared" si="360"/>
        <v>0</v>
      </c>
      <c r="AS1359" s="9">
        <f t="shared" si="360"/>
        <v>0</v>
      </c>
      <c r="AT1359" s="9">
        <f t="shared" si="360"/>
        <v>0</v>
      </c>
      <c r="AU1359" s="9">
        <v>0</v>
      </c>
      <c r="AV1359" s="9">
        <v>0</v>
      </c>
      <c r="AW1359" s="9">
        <f t="shared" si="352"/>
        <v>500000</v>
      </c>
    </row>
    <row r="1360" spans="1:49">
      <c r="A1360" s="44" t="s">
        <v>973</v>
      </c>
      <c r="B1360" s="45" t="s">
        <v>1029</v>
      </c>
      <c r="C1360" s="45" t="s">
        <v>1549</v>
      </c>
      <c r="D1360" s="452" t="s">
        <v>2917</v>
      </c>
      <c r="E1360" s="54" t="s">
        <v>1409</v>
      </c>
      <c r="F1360" s="50" t="s">
        <v>2894</v>
      </c>
      <c r="G1360" s="50"/>
      <c r="H1360" s="50"/>
      <c r="I1360" s="195" t="s">
        <v>1518</v>
      </c>
      <c r="J1360" s="14">
        <f>SUM(J1361:J1361)</f>
        <v>500000</v>
      </c>
      <c r="K1360" s="14">
        <f t="shared" ref="K1360:AT1360" si="361">SUM(K1361:K1361)</f>
        <v>0</v>
      </c>
      <c r="L1360" s="14">
        <f t="shared" si="361"/>
        <v>100000</v>
      </c>
      <c r="M1360" s="14">
        <f t="shared" si="361"/>
        <v>0</v>
      </c>
      <c r="N1360" s="14">
        <f t="shared" si="361"/>
        <v>0</v>
      </c>
      <c r="O1360" s="14">
        <f t="shared" si="361"/>
        <v>0</v>
      </c>
      <c r="P1360" s="14">
        <f t="shared" si="361"/>
        <v>0</v>
      </c>
      <c r="Q1360" s="14">
        <f t="shared" si="361"/>
        <v>400000</v>
      </c>
      <c r="R1360" s="14">
        <f t="shared" si="361"/>
        <v>0</v>
      </c>
      <c r="S1360" s="14">
        <f t="shared" si="361"/>
        <v>0</v>
      </c>
      <c r="T1360" s="14">
        <f t="shared" si="361"/>
        <v>0</v>
      </c>
      <c r="U1360" s="14">
        <v>500000</v>
      </c>
      <c r="V1360" s="14">
        <v>0</v>
      </c>
      <c r="W1360" s="14">
        <f>SUM(W1361:W1361)</f>
        <v>0</v>
      </c>
      <c r="X1360" s="14">
        <f t="shared" si="361"/>
        <v>0</v>
      </c>
      <c r="Y1360" s="14">
        <f t="shared" si="361"/>
        <v>0</v>
      </c>
      <c r="Z1360" s="14">
        <f t="shared" si="361"/>
        <v>0</v>
      </c>
      <c r="AA1360" s="14">
        <f t="shared" si="361"/>
        <v>0</v>
      </c>
      <c r="AB1360" s="14">
        <f t="shared" si="361"/>
        <v>0</v>
      </c>
      <c r="AC1360" s="14">
        <f t="shared" si="361"/>
        <v>0</v>
      </c>
      <c r="AD1360" s="14">
        <f t="shared" si="361"/>
        <v>0</v>
      </c>
      <c r="AE1360" s="14">
        <f t="shared" si="361"/>
        <v>0</v>
      </c>
      <c r="AF1360" s="14">
        <f t="shared" si="361"/>
        <v>0</v>
      </c>
      <c r="AG1360" s="14">
        <f t="shared" si="361"/>
        <v>0</v>
      </c>
      <c r="AH1360" s="14">
        <v>0</v>
      </c>
      <c r="AI1360" s="14">
        <v>0</v>
      </c>
      <c r="AJ1360" s="14">
        <f>SUM(AJ1361:AJ1361)</f>
        <v>0</v>
      </c>
      <c r="AK1360" s="14">
        <f t="shared" si="361"/>
        <v>0</v>
      </c>
      <c r="AL1360" s="14">
        <f t="shared" si="361"/>
        <v>0</v>
      </c>
      <c r="AM1360" s="14">
        <f t="shared" si="361"/>
        <v>0</v>
      </c>
      <c r="AN1360" s="14">
        <f t="shared" si="361"/>
        <v>0</v>
      </c>
      <c r="AO1360" s="14">
        <f t="shared" si="361"/>
        <v>0</v>
      </c>
      <c r="AP1360" s="14">
        <f t="shared" si="361"/>
        <v>0</v>
      </c>
      <c r="AQ1360" s="14">
        <f t="shared" si="361"/>
        <v>0</v>
      </c>
      <c r="AR1360" s="14">
        <f t="shared" si="361"/>
        <v>0</v>
      </c>
      <c r="AS1360" s="14">
        <f t="shared" si="361"/>
        <v>0</v>
      </c>
      <c r="AT1360" s="14">
        <f t="shared" si="361"/>
        <v>0</v>
      </c>
      <c r="AU1360" s="14">
        <v>0</v>
      </c>
      <c r="AV1360" s="14">
        <v>0</v>
      </c>
      <c r="AW1360" s="14">
        <f t="shared" si="352"/>
        <v>500000</v>
      </c>
    </row>
    <row r="1361" spans="1:49" s="218" customFormat="1">
      <c r="A1361" s="44" t="s">
        <v>973</v>
      </c>
      <c r="B1361" s="45" t="s">
        <v>1029</v>
      </c>
      <c r="C1361" s="45" t="s">
        <v>1549</v>
      </c>
      <c r="D1361" s="452" t="s">
        <v>2917</v>
      </c>
      <c r="E1361" s="54" t="s">
        <v>1409</v>
      </c>
      <c r="F1361" s="208" t="s">
        <v>2177</v>
      </c>
      <c r="G1361" s="468" t="s">
        <v>3067</v>
      </c>
      <c r="H1361" s="50" t="s">
        <v>2342</v>
      </c>
      <c r="I1361" s="188" t="s">
        <v>1691</v>
      </c>
      <c r="J1361" s="335">
        <v>500000</v>
      </c>
      <c r="K1361" s="335"/>
      <c r="L1361" s="335">
        <v>100000</v>
      </c>
      <c r="M1361" s="335"/>
      <c r="N1361" s="335"/>
      <c r="O1361" s="335"/>
      <c r="P1361" s="335"/>
      <c r="Q1361" s="335">
        <v>400000</v>
      </c>
      <c r="R1361" s="335"/>
      <c r="S1361" s="335"/>
      <c r="T1361" s="335"/>
      <c r="U1361" s="335">
        <v>500000</v>
      </c>
      <c r="V1361" s="335">
        <v>0</v>
      </c>
      <c r="W1361" s="335"/>
      <c r="X1361" s="335"/>
      <c r="Y1361" s="335"/>
      <c r="Z1361" s="335"/>
      <c r="AA1361" s="335"/>
      <c r="AB1361" s="335"/>
      <c r="AC1361" s="335"/>
      <c r="AD1361" s="335"/>
      <c r="AE1361" s="335"/>
      <c r="AF1361" s="335"/>
      <c r="AG1361" s="335"/>
      <c r="AH1361" s="335">
        <v>0</v>
      </c>
      <c r="AI1361" s="335">
        <v>0</v>
      </c>
      <c r="AJ1361" s="335"/>
      <c r="AK1361" s="335"/>
      <c r="AL1361" s="335"/>
      <c r="AM1361" s="335"/>
      <c r="AN1361" s="335"/>
      <c r="AO1361" s="335"/>
      <c r="AP1361" s="335"/>
      <c r="AQ1361" s="335"/>
      <c r="AR1361" s="335"/>
      <c r="AS1361" s="335"/>
      <c r="AT1361" s="335"/>
      <c r="AU1361" s="335">
        <v>0</v>
      </c>
      <c r="AV1361" s="335">
        <v>0</v>
      </c>
      <c r="AW1361" s="335">
        <f t="shared" si="352"/>
        <v>500000</v>
      </c>
    </row>
    <row r="1362" spans="1:49" s="218" customFormat="1">
      <c r="A1362" s="321" t="s">
        <v>973</v>
      </c>
      <c r="B1362" s="321" t="s">
        <v>1029</v>
      </c>
      <c r="C1362" s="321" t="s">
        <v>1549</v>
      </c>
      <c r="D1362" s="452" t="s">
        <v>2917</v>
      </c>
      <c r="E1362" s="326" t="s">
        <v>784</v>
      </c>
      <c r="F1362" s="319"/>
      <c r="G1362" s="468" t="s">
        <v>3067</v>
      </c>
      <c r="H1362" s="319" t="s">
        <v>2342</v>
      </c>
      <c r="I1362" s="325" t="s">
        <v>2572</v>
      </c>
      <c r="J1362" s="316"/>
      <c r="K1362" s="316"/>
      <c r="L1362" s="316"/>
      <c r="M1362" s="316"/>
      <c r="N1362" s="316"/>
      <c r="O1362" s="316"/>
      <c r="P1362" s="316"/>
      <c r="Q1362" s="316"/>
      <c r="R1362" s="316"/>
      <c r="S1362" s="316"/>
      <c r="T1362" s="316"/>
      <c r="U1362" s="316">
        <v>0</v>
      </c>
      <c r="V1362" s="316">
        <v>0</v>
      </c>
      <c r="W1362" s="316"/>
      <c r="X1362" s="316"/>
      <c r="Y1362" s="316"/>
      <c r="Z1362" s="316"/>
      <c r="AA1362" s="316"/>
      <c r="AB1362" s="316"/>
      <c r="AC1362" s="316"/>
      <c r="AD1362" s="316"/>
      <c r="AE1362" s="316"/>
      <c r="AF1362" s="316"/>
      <c r="AG1362" s="316"/>
      <c r="AH1362" s="316">
        <v>0</v>
      </c>
      <c r="AI1362" s="316">
        <v>0</v>
      </c>
      <c r="AJ1362" s="316"/>
      <c r="AK1362" s="316"/>
      <c r="AL1362" s="316"/>
      <c r="AM1362" s="316"/>
      <c r="AN1362" s="316"/>
      <c r="AO1362" s="316"/>
      <c r="AP1362" s="316"/>
      <c r="AQ1362" s="316"/>
      <c r="AR1362" s="316"/>
      <c r="AS1362" s="316"/>
      <c r="AT1362" s="316"/>
      <c r="AU1362" s="316">
        <v>0</v>
      </c>
      <c r="AV1362" s="316">
        <v>0</v>
      </c>
      <c r="AW1362" s="316">
        <f t="shared" si="352"/>
        <v>0</v>
      </c>
    </row>
    <row r="1363" spans="1:49" s="218" customFormat="1">
      <c r="A1363" s="321" t="s">
        <v>973</v>
      </c>
      <c r="B1363" s="321" t="s">
        <v>1029</v>
      </c>
      <c r="C1363" s="321" t="s">
        <v>1549</v>
      </c>
      <c r="D1363" s="452" t="s">
        <v>2917</v>
      </c>
      <c r="E1363" s="326" t="s">
        <v>1367</v>
      </c>
      <c r="F1363" s="319" t="s">
        <v>2894</v>
      </c>
      <c r="G1363" s="319"/>
      <c r="H1363" s="319"/>
      <c r="I1363" s="350" t="s">
        <v>1400</v>
      </c>
      <c r="J1363" s="215">
        <f>SUM(J1364:J1366)</f>
        <v>0</v>
      </c>
      <c r="K1363" s="215">
        <f t="shared" ref="K1363:AT1363" si="362">SUM(K1364:K1366)</f>
        <v>0</v>
      </c>
      <c r="L1363" s="215">
        <f t="shared" si="362"/>
        <v>0</v>
      </c>
      <c r="M1363" s="215">
        <f t="shared" si="362"/>
        <v>0</v>
      </c>
      <c r="N1363" s="215">
        <f t="shared" si="362"/>
        <v>0</v>
      </c>
      <c r="O1363" s="215">
        <f t="shared" si="362"/>
        <v>0</v>
      </c>
      <c r="P1363" s="215">
        <f t="shared" si="362"/>
        <v>0</v>
      </c>
      <c r="Q1363" s="215">
        <f t="shared" si="362"/>
        <v>0</v>
      </c>
      <c r="R1363" s="215">
        <f t="shared" si="362"/>
        <v>0</v>
      </c>
      <c r="S1363" s="215">
        <f t="shared" si="362"/>
        <v>0</v>
      </c>
      <c r="T1363" s="215">
        <f t="shared" si="362"/>
        <v>0</v>
      </c>
      <c r="U1363" s="215">
        <v>0</v>
      </c>
      <c r="V1363" s="215">
        <v>0</v>
      </c>
      <c r="W1363" s="215">
        <f>SUM(W1364:W1366)</f>
        <v>0</v>
      </c>
      <c r="X1363" s="215">
        <f t="shared" si="362"/>
        <v>0</v>
      </c>
      <c r="Y1363" s="215">
        <f t="shared" si="362"/>
        <v>0</v>
      </c>
      <c r="Z1363" s="215">
        <f t="shared" si="362"/>
        <v>0</v>
      </c>
      <c r="AA1363" s="215">
        <f t="shared" si="362"/>
        <v>0</v>
      </c>
      <c r="AB1363" s="215">
        <f t="shared" si="362"/>
        <v>0</v>
      </c>
      <c r="AC1363" s="215">
        <f t="shared" si="362"/>
        <v>0</v>
      </c>
      <c r="AD1363" s="215">
        <f t="shared" si="362"/>
        <v>0</v>
      </c>
      <c r="AE1363" s="215">
        <f t="shared" si="362"/>
        <v>0</v>
      </c>
      <c r="AF1363" s="215">
        <f t="shared" si="362"/>
        <v>0</v>
      </c>
      <c r="AG1363" s="215">
        <f t="shared" si="362"/>
        <v>0</v>
      </c>
      <c r="AH1363" s="215">
        <v>0</v>
      </c>
      <c r="AI1363" s="215">
        <v>0</v>
      </c>
      <c r="AJ1363" s="215">
        <f>SUM(AJ1364:AJ1366)</f>
        <v>0</v>
      </c>
      <c r="AK1363" s="215">
        <f t="shared" si="362"/>
        <v>0</v>
      </c>
      <c r="AL1363" s="215">
        <f t="shared" si="362"/>
        <v>0</v>
      </c>
      <c r="AM1363" s="215">
        <f t="shared" si="362"/>
        <v>0</v>
      </c>
      <c r="AN1363" s="215">
        <f t="shared" si="362"/>
        <v>0</v>
      </c>
      <c r="AO1363" s="215">
        <f t="shared" si="362"/>
        <v>0</v>
      </c>
      <c r="AP1363" s="215">
        <f t="shared" si="362"/>
        <v>0</v>
      </c>
      <c r="AQ1363" s="215">
        <f t="shared" si="362"/>
        <v>0</v>
      </c>
      <c r="AR1363" s="215">
        <f t="shared" si="362"/>
        <v>0</v>
      </c>
      <c r="AS1363" s="215">
        <f t="shared" si="362"/>
        <v>0</v>
      </c>
      <c r="AT1363" s="215">
        <f t="shared" si="362"/>
        <v>0</v>
      </c>
      <c r="AU1363" s="215">
        <v>0</v>
      </c>
      <c r="AV1363" s="215">
        <v>0</v>
      </c>
      <c r="AW1363" s="215">
        <f t="shared" si="352"/>
        <v>0</v>
      </c>
    </row>
    <row r="1364" spans="1:49" s="218" customFormat="1">
      <c r="A1364" s="321" t="s">
        <v>973</v>
      </c>
      <c r="B1364" s="321" t="s">
        <v>1029</v>
      </c>
      <c r="C1364" s="321" t="s">
        <v>1549</v>
      </c>
      <c r="D1364" s="452" t="s">
        <v>2917</v>
      </c>
      <c r="E1364" s="326" t="s">
        <v>1367</v>
      </c>
      <c r="F1364" s="319" t="s">
        <v>2817</v>
      </c>
      <c r="G1364" s="468" t="s">
        <v>3067</v>
      </c>
      <c r="H1364" s="319" t="s">
        <v>2342</v>
      </c>
      <c r="I1364" s="325" t="s">
        <v>2700</v>
      </c>
      <c r="J1364" s="316"/>
      <c r="K1364" s="316"/>
      <c r="L1364" s="316"/>
      <c r="M1364" s="316"/>
      <c r="N1364" s="316"/>
      <c r="O1364" s="316"/>
      <c r="P1364" s="316"/>
      <c r="Q1364" s="316"/>
      <c r="R1364" s="316"/>
      <c r="S1364" s="316"/>
      <c r="T1364" s="316"/>
      <c r="U1364" s="316">
        <v>0</v>
      </c>
      <c r="V1364" s="316">
        <v>0</v>
      </c>
      <c r="W1364" s="316"/>
      <c r="X1364" s="316"/>
      <c r="Y1364" s="316"/>
      <c r="Z1364" s="316"/>
      <c r="AA1364" s="316"/>
      <c r="AB1364" s="316"/>
      <c r="AC1364" s="316"/>
      <c r="AD1364" s="316"/>
      <c r="AE1364" s="316"/>
      <c r="AF1364" s="316"/>
      <c r="AG1364" s="316"/>
      <c r="AH1364" s="316">
        <v>0</v>
      </c>
      <c r="AI1364" s="316">
        <v>0</v>
      </c>
      <c r="AJ1364" s="316"/>
      <c r="AK1364" s="316"/>
      <c r="AL1364" s="316"/>
      <c r="AM1364" s="316"/>
      <c r="AN1364" s="316"/>
      <c r="AO1364" s="316"/>
      <c r="AP1364" s="316"/>
      <c r="AQ1364" s="316"/>
      <c r="AR1364" s="316"/>
      <c r="AS1364" s="316"/>
      <c r="AT1364" s="316"/>
      <c r="AU1364" s="316">
        <v>0</v>
      </c>
      <c r="AV1364" s="316">
        <v>0</v>
      </c>
      <c r="AW1364" s="316">
        <f t="shared" si="352"/>
        <v>0</v>
      </c>
    </row>
    <row r="1365" spans="1:49" s="218" customFormat="1">
      <c r="A1365" s="321" t="s">
        <v>973</v>
      </c>
      <c r="B1365" s="321" t="s">
        <v>1029</v>
      </c>
      <c r="C1365" s="321" t="s">
        <v>1549</v>
      </c>
      <c r="D1365" s="452" t="s">
        <v>2917</v>
      </c>
      <c r="E1365" s="326" t="s">
        <v>1367</v>
      </c>
      <c r="F1365" s="319" t="s">
        <v>2818</v>
      </c>
      <c r="G1365" s="468" t="s">
        <v>3067</v>
      </c>
      <c r="H1365" s="319" t="s">
        <v>2342</v>
      </c>
      <c r="I1365" s="325" t="s">
        <v>2701</v>
      </c>
      <c r="J1365" s="316"/>
      <c r="K1365" s="316"/>
      <c r="L1365" s="316"/>
      <c r="M1365" s="316"/>
      <c r="N1365" s="316"/>
      <c r="O1365" s="316"/>
      <c r="P1365" s="316"/>
      <c r="Q1365" s="316"/>
      <c r="R1365" s="316"/>
      <c r="S1365" s="316"/>
      <c r="T1365" s="316"/>
      <c r="U1365" s="316">
        <v>0</v>
      </c>
      <c r="V1365" s="316">
        <v>0</v>
      </c>
      <c r="W1365" s="316"/>
      <c r="X1365" s="316"/>
      <c r="Y1365" s="316"/>
      <c r="Z1365" s="316"/>
      <c r="AA1365" s="316"/>
      <c r="AB1365" s="316"/>
      <c r="AC1365" s="316"/>
      <c r="AD1365" s="316"/>
      <c r="AE1365" s="316"/>
      <c r="AF1365" s="316"/>
      <c r="AG1365" s="316"/>
      <c r="AH1365" s="316">
        <v>0</v>
      </c>
      <c r="AI1365" s="316">
        <v>0</v>
      </c>
      <c r="AJ1365" s="316"/>
      <c r="AK1365" s="316"/>
      <c r="AL1365" s="316"/>
      <c r="AM1365" s="316"/>
      <c r="AN1365" s="316"/>
      <c r="AO1365" s="316"/>
      <c r="AP1365" s="316"/>
      <c r="AQ1365" s="316"/>
      <c r="AR1365" s="316"/>
      <c r="AS1365" s="316"/>
      <c r="AT1365" s="316"/>
      <c r="AU1365" s="316">
        <v>0</v>
      </c>
      <c r="AV1365" s="316">
        <v>0</v>
      </c>
      <c r="AW1365" s="316">
        <f t="shared" si="352"/>
        <v>0</v>
      </c>
    </row>
    <row r="1366" spans="1:49" s="218" customFormat="1">
      <c r="A1366" s="321" t="s">
        <v>973</v>
      </c>
      <c r="B1366" s="321" t="s">
        <v>1029</v>
      </c>
      <c r="C1366" s="321" t="s">
        <v>1549</v>
      </c>
      <c r="D1366" s="452" t="s">
        <v>2917</v>
      </c>
      <c r="E1366" s="326" t="s">
        <v>1367</v>
      </c>
      <c r="F1366" s="319" t="s">
        <v>2819</v>
      </c>
      <c r="G1366" s="468" t="s">
        <v>3067</v>
      </c>
      <c r="H1366" s="319" t="s">
        <v>2342</v>
      </c>
      <c r="I1366" s="325" t="s">
        <v>2702</v>
      </c>
      <c r="J1366" s="316"/>
      <c r="K1366" s="316"/>
      <c r="L1366" s="316"/>
      <c r="M1366" s="316"/>
      <c r="N1366" s="316"/>
      <c r="O1366" s="316"/>
      <c r="P1366" s="316"/>
      <c r="Q1366" s="316"/>
      <c r="R1366" s="316"/>
      <c r="S1366" s="316"/>
      <c r="T1366" s="316"/>
      <c r="U1366" s="316">
        <v>0</v>
      </c>
      <c r="V1366" s="316">
        <v>0</v>
      </c>
      <c r="W1366" s="316"/>
      <c r="X1366" s="316"/>
      <c r="Y1366" s="316"/>
      <c r="Z1366" s="316"/>
      <c r="AA1366" s="316"/>
      <c r="AB1366" s="316"/>
      <c r="AC1366" s="316"/>
      <c r="AD1366" s="316"/>
      <c r="AE1366" s="316"/>
      <c r="AF1366" s="316"/>
      <c r="AG1366" s="316"/>
      <c r="AH1366" s="316">
        <v>0</v>
      </c>
      <c r="AI1366" s="316">
        <v>0</v>
      </c>
      <c r="AJ1366" s="316"/>
      <c r="AK1366" s="316"/>
      <c r="AL1366" s="316"/>
      <c r="AM1366" s="316"/>
      <c r="AN1366" s="316"/>
      <c r="AO1366" s="316"/>
      <c r="AP1366" s="316"/>
      <c r="AQ1366" s="316"/>
      <c r="AR1366" s="316"/>
      <c r="AS1366" s="316"/>
      <c r="AT1366" s="316"/>
      <c r="AU1366" s="316">
        <v>0</v>
      </c>
      <c r="AV1366" s="316">
        <v>0</v>
      </c>
      <c r="AW1366" s="316">
        <f t="shared" si="352"/>
        <v>0</v>
      </c>
    </row>
    <row r="1367" spans="1:49" s="218" customFormat="1">
      <c r="A1367" s="216"/>
      <c r="B1367" s="217"/>
      <c r="C1367" s="217"/>
      <c r="D1367" s="217"/>
      <c r="E1367" s="219"/>
      <c r="F1367" s="208"/>
      <c r="G1367" s="50"/>
      <c r="H1367" s="50"/>
      <c r="I1367" s="188"/>
      <c r="J1367" s="21"/>
      <c r="K1367" s="21"/>
      <c r="L1367" s="21"/>
      <c r="M1367" s="21"/>
      <c r="N1367" s="21"/>
      <c r="O1367" s="21"/>
      <c r="P1367" s="21"/>
      <c r="Q1367" s="21"/>
      <c r="R1367" s="21"/>
      <c r="S1367" s="21"/>
      <c r="T1367" s="21"/>
      <c r="U1367" s="21">
        <v>0</v>
      </c>
      <c r="V1367" s="21">
        <v>0</v>
      </c>
      <c r="W1367" s="21"/>
      <c r="X1367" s="21"/>
      <c r="Y1367" s="21"/>
      <c r="Z1367" s="21"/>
      <c r="AA1367" s="21"/>
      <c r="AB1367" s="21"/>
      <c r="AC1367" s="21"/>
      <c r="AD1367" s="21"/>
      <c r="AE1367" s="21"/>
      <c r="AF1367" s="21"/>
      <c r="AG1367" s="21"/>
      <c r="AH1367" s="21">
        <v>0</v>
      </c>
      <c r="AI1367" s="21">
        <v>0</v>
      </c>
      <c r="AJ1367" s="21"/>
      <c r="AK1367" s="21"/>
      <c r="AL1367" s="21"/>
      <c r="AM1367" s="21"/>
      <c r="AN1367" s="21"/>
      <c r="AO1367" s="21"/>
      <c r="AP1367" s="21"/>
      <c r="AQ1367" s="21"/>
      <c r="AR1367" s="21"/>
      <c r="AS1367" s="21"/>
      <c r="AT1367" s="21"/>
      <c r="AU1367" s="21">
        <v>0</v>
      </c>
      <c r="AV1367" s="21">
        <v>0</v>
      </c>
      <c r="AW1367" s="21">
        <f t="shared" si="352"/>
        <v>0</v>
      </c>
    </row>
    <row r="1368" spans="1:49">
      <c r="A1368" s="48"/>
      <c r="B1368" s="42"/>
      <c r="C1368" s="42"/>
      <c r="D1368" s="42"/>
      <c r="E1368" s="531"/>
      <c r="F1368" s="50"/>
      <c r="G1368" s="50"/>
      <c r="H1368" s="50"/>
      <c r="I1368" s="49" t="s">
        <v>1590</v>
      </c>
      <c r="J1368" s="12">
        <f>SUM(J1330,J1358,J1352)</f>
        <v>4000000</v>
      </c>
      <c r="K1368" s="12">
        <f t="shared" ref="K1368:AT1368" si="363">SUM(K1330,K1358,K1352)</f>
        <v>0</v>
      </c>
      <c r="L1368" s="12">
        <f t="shared" si="363"/>
        <v>100000</v>
      </c>
      <c r="M1368" s="12">
        <f t="shared" si="363"/>
        <v>225000</v>
      </c>
      <c r="N1368" s="12">
        <f t="shared" si="363"/>
        <v>290000</v>
      </c>
      <c r="O1368" s="12">
        <f t="shared" si="363"/>
        <v>0</v>
      </c>
      <c r="P1368" s="12">
        <f t="shared" si="363"/>
        <v>140000</v>
      </c>
      <c r="Q1368" s="12">
        <f t="shared" si="363"/>
        <v>600000</v>
      </c>
      <c r="R1368" s="12">
        <f t="shared" si="363"/>
        <v>0</v>
      </c>
      <c r="S1368" s="12">
        <f t="shared" si="363"/>
        <v>100000</v>
      </c>
      <c r="T1368" s="12">
        <f t="shared" si="363"/>
        <v>0</v>
      </c>
      <c r="U1368" s="12">
        <v>1455000</v>
      </c>
      <c r="V1368" s="12">
        <v>2545000</v>
      </c>
      <c r="W1368" s="12">
        <f>SUM(W1330,W1358,W1352)</f>
        <v>0</v>
      </c>
      <c r="X1368" s="12">
        <f t="shared" si="363"/>
        <v>0</v>
      </c>
      <c r="Y1368" s="12">
        <f t="shared" si="363"/>
        <v>0</v>
      </c>
      <c r="Z1368" s="12">
        <f t="shared" si="363"/>
        <v>0</v>
      </c>
      <c r="AA1368" s="12">
        <f t="shared" si="363"/>
        <v>0</v>
      </c>
      <c r="AB1368" s="12">
        <f t="shared" si="363"/>
        <v>0</v>
      </c>
      <c r="AC1368" s="12">
        <f t="shared" si="363"/>
        <v>0</v>
      </c>
      <c r="AD1368" s="12">
        <f t="shared" si="363"/>
        <v>0</v>
      </c>
      <c r="AE1368" s="12">
        <f t="shared" si="363"/>
        <v>0</v>
      </c>
      <c r="AF1368" s="12">
        <f t="shared" si="363"/>
        <v>0</v>
      </c>
      <c r="AG1368" s="12">
        <f t="shared" si="363"/>
        <v>0</v>
      </c>
      <c r="AH1368" s="12">
        <v>0</v>
      </c>
      <c r="AI1368" s="12">
        <v>0</v>
      </c>
      <c r="AJ1368" s="12">
        <f>SUM(AJ1330,AJ1358,AJ1352)</f>
        <v>0</v>
      </c>
      <c r="AK1368" s="12">
        <f t="shared" si="363"/>
        <v>0</v>
      </c>
      <c r="AL1368" s="12">
        <f t="shared" si="363"/>
        <v>0</v>
      </c>
      <c r="AM1368" s="12">
        <f t="shared" si="363"/>
        <v>0</v>
      </c>
      <c r="AN1368" s="12">
        <f t="shared" si="363"/>
        <v>0</v>
      </c>
      <c r="AO1368" s="12">
        <f t="shared" si="363"/>
        <v>0</v>
      </c>
      <c r="AP1368" s="12">
        <f t="shared" si="363"/>
        <v>0</v>
      </c>
      <c r="AQ1368" s="12">
        <f t="shared" si="363"/>
        <v>0</v>
      </c>
      <c r="AR1368" s="12">
        <f t="shared" si="363"/>
        <v>0</v>
      </c>
      <c r="AS1368" s="12">
        <f t="shared" si="363"/>
        <v>0</v>
      </c>
      <c r="AT1368" s="12">
        <f t="shared" si="363"/>
        <v>0</v>
      </c>
      <c r="AU1368" s="12">
        <v>0</v>
      </c>
      <c r="AV1368" s="12">
        <v>0</v>
      </c>
      <c r="AW1368" s="12">
        <f t="shared" si="352"/>
        <v>1455000</v>
      </c>
    </row>
    <row r="1369" spans="1:49">
      <c r="A1369" s="48"/>
      <c r="B1369" s="42"/>
      <c r="C1369" s="42"/>
      <c r="D1369" s="42"/>
      <c r="E1369" s="531"/>
      <c r="F1369" s="50"/>
      <c r="G1369" s="50"/>
      <c r="H1369" s="50"/>
      <c r="I1369" s="146" t="s">
        <v>970</v>
      </c>
      <c r="J1369" s="14"/>
      <c r="K1369" s="14"/>
      <c r="L1369" s="14"/>
      <c r="M1369" s="14"/>
      <c r="N1369" s="14"/>
      <c r="O1369" s="14"/>
      <c r="P1369" s="14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  <c r="AH1369" s="14"/>
      <c r="AI1369" s="14"/>
      <c r="AJ1369" s="14"/>
      <c r="AK1369" s="14"/>
      <c r="AL1369" s="14"/>
      <c r="AM1369" s="14"/>
      <c r="AN1369" s="14"/>
      <c r="AO1369" s="14"/>
      <c r="AP1369" s="14"/>
      <c r="AQ1369" s="14"/>
      <c r="AR1369" s="14"/>
      <c r="AS1369" s="14"/>
      <c r="AT1369" s="14"/>
      <c r="AU1369" s="14"/>
      <c r="AV1369" s="14"/>
      <c r="AW1369" s="14"/>
    </row>
    <row r="1370" spans="1:49" ht="13.5" thickBot="1">
      <c r="A1370" s="48"/>
      <c r="B1370" s="42"/>
      <c r="C1370" s="42"/>
      <c r="D1370" s="42"/>
      <c r="E1370" s="531"/>
      <c r="F1370" s="50"/>
      <c r="G1370" s="50"/>
      <c r="H1370" s="50"/>
      <c r="I1370" s="146"/>
      <c r="J1370" s="29"/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W1370" s="29"/>
      <c r="X1370" s="29"/>
      <c r="Y1370" s="29"/>
      <c r="Z1370" s="29"/>
      <c r="AA1370" s="29"/>
      <c r="AB1370" s="29"/>
      <c r="AC1370" s="29"/>
      <c r="AD1370" s="29"/>
      <c r="AE1370" s="29"/>
      <c r="AF1370" s="29"/>
      <c r="AG1370" s="29"/>
      <c r="AH1370" s="29"/>
      <c r="AI1370" s="29"/>
      <c r="AJ1370" s="29"/>
      <c r="AK1370" s="29"/>
      <c r="AL1370" s="29"/>
      <c r="AM1370" s="29"/>
      <c r="AN1370" s="29"/>
      <c r="AO1370" s="29"/>
      <c r="AP1370" s="29"/>
      <c r="AQ1370" s="29"/>
      <c r="AR1370" s="29"/>
      <c r="AS1370" s="29"/>
      <c r="AT1370" s="29"/>
      <c r="AU1370" s="29"/>
      <c r="AV1370" s="29"/>
      <c r="AW1370" s="29"/>
    </row>
    <row r="1371" spans="1:49" ht="35.25" customHeight="1" thickTop="1" thickBot="1">
      <c r="A1371" s="48"/>
      <c r="B1371" s="42"/>
      <c r="C1371" s="42"/>
      <c r="D1371" s="42"/>
      <c r="E1371" s="531"/>
      <c r="F1371" s="50"/>
      <c r="G1371" s="50"/>
      <c r="H1371" s="50"/>
      <c r="I1371" s="5" t="s">
        <v>2331</v>
      </c>
      <c r="J1371" s="364" t="s">
        <v>2891</v>
      </c>
      <c r="K1371" s="364" t="s">
        <v>2879</v>
      </c>
      <c r="L1371" s="364" t="s">
        <v>2880</v>
      </c>
      <c r="M1371" s="364" t="s">
        <v>2881</v>
      </c>
      <c r="N1371" s="364" t="s">
        <v>2882</v>
      </c>
      <c r="O1371" s="364" t="s">
        <v>2883</v>
      </c>
      <c r="P1371" s="364" t="s">
        <v>2884</v>
      </c>
      <c r="Q1371" s="364" t="s">
        <v>2885</v>
      </c>
      <c r="R1371" s="364" t="s">
        <v>2886</v>
      </c>
      <c r="S1371" s="364" t="s">
        <v>2887</v>
      </c>
      <c r="T1371" s="364" t="s">
        <v>2888</v>
      </c>
      <c r="U1371" s="364" t="s">
        <v>2889</v>
      </c>
      <c r="V1371" s="364" t="s">
        <v>2890</v>
      </c>
      <c r="W1371" s="365" t="s">
        <v>2893</v>
      </c>
      <c r="X1371" s="365" t="s">
        <v>2879</v>
      </c>
      <c r="Y1371" s="365" t="s">
        <v>2880</v>
      </c>
      <c r="Z1371" s="365" t="s">
        <v>2881</v>
      </c>
      <c r="AA1371" s="365" t="s">
        <v>2882</v>
      </c>
      <c r="AB1371" s="365" t="s">
        <v>2883</v>
      </c>
      <c r="AC1371" s="365" t="s">
        <v>2884</v>
      </c>
      <c r="AD1371" s="365" t="s">
        <v>2885</v>
      </c>
      <c r="AE1371" s="365" t="s">
        <v>2886</v>
      </c>
      <c r="AF1371" s="365" t="s">
        <v>2887</v>
      </c>
      <c r="AG1371" s="365" t="s">
        <v>2888</v>
      </c>
      <c r="AH1371" s="365" t="s">
        <v>2889</v>
      </c>
      <c r="AI1371" s="365" t="s">
        <v>2890</v>
      </c>
      <c r="AJ1371" s="366" t="s">
        <v>2892</v>
      </c>
      <c r="AK1371" s="366" t="s">
        <v>2879</v>
      </c>
      <c r="AL1371" s="366" t="s">
        <v>2880</v>
      </c>
      <c r="AM1371" s="366" t="s">
        <v>2881</v>
      </c>
      <c r="AN1371" s="366" t="s">
        <v>2882</v>
      </c>
      <c r="AO1371" s="366" t="s">
        <v>2883</v>
      </c>
      <c r="AP1371" s="366" t="s">
        <v>2884</v>
      </c>
      <c r="AQ1371" s="366" t="s">
        <v>2885</v>
      </c>
      <c r="AR1371" s="366" t="s">
        <v>2886</v>
      </c>
      <c r="AS1371" s="366" t="s">
        <v>2887</v>
      </c>
      <c r="AT1371" s="366" t="s">
        <v>2888</v>
      </c>
      <c r="AU1371" s="366" t="s">
        <v>2889</v>
      </c>
      <c r="AV1371" s="366" t="s">
        <v>2890</v>
      </c>
      <c r="AW1371" s="368" t="s">
        <v>2895</v>
      </c>
    </row>
    <row r="1372" spans="1:49">
      <c r="A1372" s="48"/>
      <c r="B1372" s="42"/>
      <c r="C1372" s="42"/>
      <c r="D1372" s="42"/>
      <c r="E1372" s="531"/>
      <c r="F1372" s="50"/>
      <c r="G1372" s="50"/>
      <c r="H1372" s="50"/>
      <c r="I1372" s="34"/>
      <c r="J1372" s="202" t="s">
        <v>1224</v>
      </c>
      <c r="K1372" s="202">
        <v>1</v>
      </c>
      <c r="L1372" s="202">
        <v>2</v>
      </c>
      <c r="M1372" s="202">
        <v>3</v>
      </c>
      <c r="N1372" s="202">
        <v>4</v>
      </c>
      <c r="O1372" s="202">
        <v>5</v>
      </c>
      <c r="P1372" s="202">
        <v>6</v>
      </c>
      <c r="Q1372" s="202">
        <v>7</v>
      </c>
      <c r="R1372" s="202">
        <v>8</v>
      </c>
      <c r="S1372" s="202">
        <v>9</v>
      </c>
      <c r="T1372" s="202">
        <v>10</v>
      </c>
      <c r="U1372" s="202">
        <v>13</v>
      </c>
      <c r="V1372" s="202">
        <v>14</v>
      </c>
      <c r="W1372" s="202" t="s">
        <v>1224</v>
      </c>
      <c r="X1372" s="202">
        <v>1</v>
      </c>
      <c r="Y1372" s="202">
        <v>2</v>
      </c>
      <c r="Z1372" s="202">
        <v>3</v>
      </c>
      <c r="AA1372" s="202">
        <v>4</v>
      </c>
      <c r="AB1372" s="202">
        <v>5</v>
      </c>
      <c r="AC1372" s="202">
        <v>6</v>
      </c>
      <c r="AD1372" s="202">
        <v>7</v>
      </c>
      <c r="AE1372" s="202">
        <v>8</v>
      </c>
      <c r="AF1372" s="202">
        <v>9</v>
      </c>
      <c r="AG1372" s="202">
        <v>10</v>
      </c>
      <c r="AH1372" s="202">
        <v>13</v>
      </c>
      <c r="AI1372" s="202">
        <v>14</v>
      </c>
      <c r="AJ1372" s="202" t="s">
        <v>1224</v>
      </c>
      <c r="AK1372" s="202">
        <v>1</v>
      </c>
      <c r="AL1372" s="202">
        <v>2</v>
      </c>
      <c r="AM1372" s="202">
        <v>3</v>
      </c>
      <c r="AN1372" s="202">
        <v>4</v>
      </c>
      <c r="AO1372" s="202">
        <v>5</v>
      </c>
      <c r="AP1372" s="202">
        <v>6</v>
      </c>
      <c r="AQ1372" s="202">
        <v>7</v>
      </c>
      <c r="AR1372" s="202">
        <v>8</v>
      </c>
      <c r="AS1372" s="202">
        <v>9</v>
      </c>
      <c r="AT1372" s="202">
        <v>10</v>
      </c>
      <c r="AU1372" s="202">
        <v>13</v>
      </c>
      <c r="AV1372" s="202">
        <v>14</v>
      </c>
      <c r="AW1372" s="202">
        <v>15</v>
      </c>
    </row>
    <row r="1373" spans="1:49">
      <c r="A1373" s="48"/>
      <c r="B1373" s="42"/>
      <c r="C1373" s="42"/>
      <c r="D1373" s="42"/>
      <c r="E1373" s="531"/>
      <c r="F1373" s="50"/>
      <c r="G1373" s="50"/>
      <c r="H1373" s="50"/>
      <c r="I1373" s="276" t="s">
        <v>2420</v>
      </c>
      <c r="J1373" s="277">
        <f>SUM(J1368)</f>
        <v>4000000</v>
      </c>
      <c r="K1373" s="277">
        <f t="shared" ref="K1373:AT1373" si="364">SUM(K1368)</f>
        <v>0</v>
      </c>
      <c r="L1373" s="277">
        <f t="shared" si="364"/>
        <v>100000</v>
      </c>
      <c r="M1373" s="277">
        <f t="shared" si="364"/>
        <v>225000</v>
      </c>
      <c r="N1373" s="277">
        <f t="shared" si="364"/>
        <v>290000</v>
      </c>
      <c r="O1373" s="277">
        <f t="shared" si="364"/>
        <v>0</v>
      </c>
      <c r="P1373" s="277">
        <f t="shared" si="364"/>
        <v>140000</v>
      </c>
      <c r="Q1373" s="277">
        <f t="shared" si="364"/>
        <v>600000</v>
      </c>
      <c r="R1373" s="277">
        <f t="shared" si="364"/>
        <v>0</v>
      </c>
      <c r="S1373" s="277">
        <f t="shared" si="364"/>
        <v>100000</v>
      </c>
      <c r="T1373" s="277">
        <f t="shared" si="364"/>
        <v>0</v>
      </c>
      <c r="U1373" s="277">
        <v>1455000</v>
      </c>
      <c r="V1373" s="277">
        <v>2545000</v>
      </c>
      <c r="W1373" s="277">
        <f>SUM(W1368)</f>
        <v>0</v>
      </c>
      <c r="X1373" s="277">
        <f t="shared" si="364"/>
        <v>0</v>
      </c>
      <c r="Y1373" s="277">
        <f t="shared" si="364"/>
        <v>0</v>
      </c>
      <c r="Z1373" s="277">
        <f t="shared" si="364"/>
        <v>0</v>
      </c>
      <c r="AA1373" s="277">
        <f t="shared" si="364"/>
        <v>0</v>
      </c>
      <c r="AB1373" s="277">
        <f t="shared" si="364"/>
        <v>0</v>
      </c>
      <c r="AC1373" s="277">
        <f t="shared" si="364"/>
        <v>0</v>
      </c>
      <c r="AD1373" s="277">
        <f t="shared" si="364"/>
        <v>0</v>
      </c>
      <c r="AE1373" s="277">
        <f t="shared" si="364"/>
        <v>0</v>
      </c>
      <c r="AF1373" s="277">
        <f t="shared" si="364"/>
        <v>0</v>
      </c>
      <c r="AG1373" s="277">
        <f t="shared" si="364"/>
        <v>0</v>
      </c>
      <c r="AH1373" s="277">
        <v>0</v>
      </c>
      <c r="AI1373" s="277">
        <v>0</v>
      </c>
      <c r="AJ1373" s="277">
        <f>SUM(AJ1368)</f>
        <v>0</v>
      </c>
      <c r="AK1373" s="277">
        <f t="shared" si="364"/>
        <v>0</v>
      </c>
      <c r="AL1373" s="277">
        <f t="shared" si="364"/>
        <v>0</v>
      </c>
      <c r="AM1373" s="277">
        <f t="shared" si="364"/>
        <v>0</v>
      </c>
      <c r="AN1373" s="277">
        <f t="shared" si="364"/>
        <v>0</v>
      </c>
      <c r="AO1373" s="277">
        <f t="shared" si="364"/>
        <v>0</v>
      </c>
      <c r="AP1373" s="277">
        <f t="shared" si="364"/>
        <v>0</v>
      </c>
      <c r="AQ1373" s="277">
        <f t="shared" si="364"/>
        <v>0</v>
      </c>
      <c r="AR1373" s="277">
        <f t="shared" si="364"/>
        <v>0</v>
      </c>
      <c r="AS1373" s="277">
        <f t="shared" si="364"/>
        <v>0</v>
      </c>
      <c r="AT1373" s="277">
        <f t="shared" si="364"/>
        <v>0</v>
      </c>
      <c r="AU1373" s="277">
        <v>0</v>
      </c>
      <c r="AV1373" s="277">
        <v>0</v>
      </c>
      <c r="AW1373" s="277">
        <f t="shared" ref="AW1373:AW1379" si="365">U1373+AH1373+AU1373</f>
        <v>1455000</v>
      </c>
    </row>
    <row r="1374" spans="1:49">
      <c r="A1374" s="48"/>
      <c r="B1374" s="42"/>
      <c r="C1374" s="42"/>
      <c r="D1374" s="42"/>
      <c r="E1374" s="531"/>
      <c r="F1374" s="50"/>
      <c r="G1374" s="50"/>
      <c r="H1374" s="50"/>
      <c r="I1374" s="276"/>
      <c r="J1374" s="277"/>
      <c r="K1374" s="277"/>
      <c r="L1374" s="277"/>
      <c r="M1374" s="277"/>
      <c r="N1374" s="277"/>
      <c r="O1374" s="277"/>
      <c r="P1374" s="277"/>
      <c r="Q1374" s="277"/>
      <c r="R1374" s="277"/>
      <c r="S1374" s="277"/>
      <c r="T1374" s="277"/>
      <c r="U1374" s="277">
        <v>0</v>
      </c>
      <c r="V1374" s="277">
        <v>0</v>
      </c>
      <c r="W1374" s="277"/>
      <c r="X1374" s="277"/>
      <c r="Y1374" s="277"/>
      <c r="Z1374" s="277"/>
      <c r="AA1374" s="277"/>
      <c r="AB1374" s="277"/>
      <c r="AC1374" s="277"/>
      <c r="AD1374" s="277"/>
      <c r="AE1374" s="277"/>
      <c r="AF1374" s="277"/>
      <c r="AG1374" s="277"/>
      <c r="AH1374" s="277">
        <v>0</v>
      </c>
      <c r="AI1374" s="277">
        <v>0</v>
      </c>
      <c r="AJ1374" s="277"/>
      <c r="AK1374" s="277"/>
      <c r="AL1374" s="277"/>
      <c r="AM1374" s="277"/>
      <c r="AN1374" s="277"/>
      <c r="AO1374" s="277"/>
      <c r="AP1374" s="277"/>
      <c r="AQ1374" s="277"/>
      <c r="AR1374" s="277"/>
      <c r="AS1374" s="277"/>
      <c r="AT1374" s="277"/>
      <c r="AU1374" s="277">
        <v>0</v>
      </c>
      <c r="AV1374" s="277">
        <v>0</v>
      </c>
      <c r="AW1374" s="277">
        <f t="shared" si="365"/>
        <v>0</v>
      </c>
    </row>
    <row r="1375" spans="1:49">
      <c r="A1375" s="48"/>
      <c r="B1375" s="42"/>
      <c r="C1375" s="42"/>
      <c r="D1375" s="42"/>
      <c r="E1375" s="531"/>
      <c r="F1375" s="50"/>
      <c r="G1375" s="50"/>
      <c r="H1375" s="50"/>
      <c r="I1375" s="276"/>
      <c r="J1375" s="277"/>
      <c r="K1375" s="277"/>
      <c r="L1375" s="277"/>
      <c r="M1375" s="277"/>
      <c r="N1375" s="277"/>
      <c r="O1375" s="277"/>
      <c r="P1375" s="277"/>
      <c r="Q1375" s="277"/>
      <c r="R1375" s="277"/>
      <c r="S1375" s="277"/>
      <c r="T1375" s="277"/>
      <c r="U1375" s="277">
        <v>0</v>
      </c>
      <c r="V1375" s="277">
        <v>0</v>
      </c>
      <c r="W1375" s="277"/>
      <c r="X1375" s="277"/>
      <c r="Y1375" s="277"/>
      <c r="Z1375" s="277"/>
      <c r="AA1375" s="277"/>
      <c r="AB1375" s="277"/>
      <c r="AC1375" s="277"/>
      <c r="AD1375" s="277"/>
      <c r="AE1375" s="277"/>
      <c r="AF1375" s="277"/>
      <c r="AG1375" s="277"/>
      <c r="AH1375" s="277">
        <v>0</v>
      </c>
      <c r="AI1375" s="277">
        <v>0</v>
      </c>
      <c r="AJ1375" s="277"/>
      <c r="AK1375" s="277"/>
      <c r="AL1375" s="277"/>
      <c r="AM1375" s="277"/>
      <c r="AN1375" s="277"/>
      <c r="AO1375" s="277"/>
      <c r="AP1375" s="277"/>
      <c r="AQ1375" s="277"/>
      <c r="AR1375" s="277"/>
      <c r="AS1375" s="277"/>
      <c r="AT1375" s="277"/>
      <c r="AU1375" s="277">
        <v>0</v>
      </c>
      <c r="AV1375" s="277">
        <v>0</v>
      </c>
      <c r="AW1375" s="277">
        <f t="shared" si="365"/>
        <v>0</v>
      </c>
    </row>
    <row r="1376" spans="1:49">
      <c r="A1376" s="48"/>
      <c r="B1376" s="42"/>
      <c r="C1376" s="42"/>
      <c r="D1376" s="42"/>
      <c r="E1376" s="531"/>
      <c r="F1376" s="50"/>
      <c r="G1376" s="50"/>
      <c r="H1376" s="50"/>
      <c r="I1376" s="276"/>
      <c r="J1376" s="277"/>
      <c r="K1376" s="277"/>
      <c r="L1376" s="277"/>
      <c r="M1376" s="277"/>
      <c r="N1376" s="277"/>
      <c r="O1376" s="277"/>
      <c r="P1376" s="277"/>
      <c r="Q1376" s="277"/>
      <c r="R1376" s="277"/>
      <c r="S1376" s="277"/>
      <c r="T1376" s="277"/>
      <c r="U1376" s="277">
        <v>0</v>
      </c>
      <c r="V1376" s="277">
        <v>0</v>
      </c>
      <c r="W1376" s="277"/>
      <c r="X1376" s="277"/>
      <c r="Y1376" s="277"/>
      <c r="Z1376" s="277"/>
      <c r="AA1376" s="277"/>
      <c r="AB1376" s="277"/>
      <c r="AC1376" s="277"/>
      <c r="AD1376" s="277"/>
      <c r="AE1376" s="277"/>
      <c r="AF1376" s="277"/>
      <c r="AG1376" s="277"/>
      <c r="AH1376" s="277">
        <v>0</v>
      </c>
      <c r="AI1376" s="277">
        <v>0</v>
      </c>
      <c r="AJ1376" s="277"/>
      <c r="AK1376" s="277"/>
      <c r="AL1376" s="277"/>
      <c r="AM1376" s="277"/>
      <c r="AN1376" s="277"/>
      <c r="AO1376" s="277"/>
      <c r="AP1376" s="277"/>
      <c r="AQ1376" s="277"/>
      <c r="AR1376" s="277"/>
      <c r="AS1376" s="277"/>
      <c r="AT1376" s="277"/>
      <c r="AU1376" s="277">
        <v>0</v>
      </c>
      <c r="AV1376" s="277">
        <v>0</v>
      </c>
      <c r="AW1376" s="277">
        <f t="shared" si="365"/>
        <v>0</v>
      </c>
    </row>
    <row r="1377" spans="1:49">
      <c r="A1377" s="48"/>
      <c r="B1377" s="42"/>
      <c r="C1377" s="42"/>
      <c r="D1377" s="42"/>
      <c r="E1377" s="531"/>
      <c r="F1377" s="50"/>
      <c r="G1377" s="50"/>
      <c r="H1377" s="50"/>
      <c r="I1377" s="276" t="s">
        <v>1631</v>
      </c>
      <c r="J1377" s="277">
        <f>SUM(J1373:J1376)</f>
        <v>4000000</v>
      </c>
      <c r="K1377" s="277">
        <f t="shared" ref="K1377:AT1377" si="366">SUM(K1373:K1376)</f>
        <v>0</v>
      </c>
      <c r="L1377" s="277">
        <f t="shared" si="366"/>
        <v>100000</v>
      </c>
      <c r="M1377" s="277">
        <f t="shared" si="366"/>
        <v>225000</v>
      </c>
      <c r="N1377" s="277">
        <f t="shared" si="366"/>
        <v>290000</v>
      </c>
      <c r="O1377" s="277">
        <f t="shared" si="366"/>
        <v>0</v>
      </c>
      <c r="P1377" s="277">
        <f t="shared" si="366"/>
        <v>140000</v>
      </c>
      <c r="Q1377" s="277">
        <f t="shared" si="366"/>
        <v>600000</v>
      </c>
      <c r="R1377" s="277">
        <f t="shared" si="366"/>
        <v>0</v>
      </c>
      <c r="S1377" s="277">
        <f t="shared" si="366"/>
        <v>100000</v>
      </c>
      <c r="T1377" s="277">
        <f t="shared" si="366"/>
        <v>0</v>
      </c>
      <c r="U1377" s="277">
        <v>1455000</v>
      </c>
      <c r="V1377" s="277">
        <v>2545000</v>
      </c>
      <c r="W1377" s="277">
        <f>SUM(W1373:W1376)</f>
        <v>0</v>
      </c>
      <c r="X1377" s="277">
        <f t="shared" si="366"/>
        <v>0</v>
      </c>
      <c r="Y1377" s="277">
        <f t="shared" si="366"/>
        <v>0</v>
      </c>
      <c r="Z1377" s="277">
        <f t="shared" si="366"/>
        <v>0</v>
      </c>
      <c r="AA1377" s="277">
        <f t="shared" si="366"/>
        <v>0</v>
      </c>
      <c r="AB1377" s="277">
        <f t="shared" si="366"/>
        <v>0</v>
      </c>
      <c r="AC1377" s="277">
        <f t="shared" si="366"/>
        <v>0</v>
      </c>
      <c r="AD1377" s="277">
        <f t="shared" si="366"/>
        <v>0</v>
      </c>
      <c r="AE1377" s="277">
        <f t="shared" si="366"/>
        <v>0</v>
      </c>
      <c r="AF1377" s="277">
        <f t="shared" si="366"/>
        <v>0</v>
      </c>
      <c r="AG1377" s="277">
        <f t="shared" si="366"/>
        <v>0</v>
      </c>
      <c r="AH1377" s="277">
        <v>0</v>
      </c>
      <c r="AI1377" s="277">
        <v>0</v>
      </c>
      <c r="AJ1377" s="277">
        <f>SUM(AJ1373:AJ1376)</f>
        <v>0</v>
      </c>
      <c r="AK1377" s="277">
        <f t="shared" si="366"/>
        <v>0</v>
      </c>
      <c r="AL1377" s="277">
        <f t="shared" si="366"/>
        <v>0</v>
      </c>
      <c r="AM1377" s="277">
        <f t="shared" si="366"/>
        <v>0</v>
      </c>
      <c r="AN1377" s="277">
        <f t="shared" si="366"/>
        <v>0</v>
      </c>
      <c r="AO1377" s="277">
        <f t="shared" si="366"/>
        <v>0</v>
      </c>
      <c r="AP1377" s="277">
        <f t="shared" si="366"/>
        <v>0</v>
      </c>
      <c r="AQ1377" s="277">
        <f t="shared" si="366"/>
        <v>0</v>
      </c>
      <c r="AR1377" s="277">
        <f t="shared" si="366"/>
        <v>0</v>
      </c>
      <c r="AS1377" s="277">
        <f t="shared" si="366"/>
        <v>0</v>
      </c>
      <c r="AT1377" s="277">
        <f t="shared" si="366"/>
        <v>0</v>
      </c>
      <c r="AU1377" s="277">
        <v>0</v>
      </c>
      <c r="AV1377" s="277">
        <v>0</v>
      </c>
      <c r="AW1377" s="277">
        <f t="shared" si="365"/>
        <v>1455000</v>
      </c>
    </row>
    <row r="1378" spans="1:49">
      <c r="A1378" s="48"/>
      <c r="B1378" s="42"/>
      <c r="C1378" s="42"/>
      <c r="D1378" s="42"/>
      <c r="E1378" s="531"/>
      <c r="F1378" s="50"/>
      <c r="G1378" s="50"/>
      <c r="H1378" s="50"/>
      <c r="I1378" s="146"/>
      <c r="J1378" s="29"/>
      <c r="K1378" s="29"/>
      <c r="L1378" s="29"/>
      <c r="M1378" s="29"/>
      <c r="N1378" s="29"/>
      <c r="O1378" s="29"/>
      <c r="P1378" s="29"/>
      <c r="Q1378" s="29"/>
      <c r="R1378" s="29"/>
      <c r="S1378" s="29"/>
      <c r="T1378" s="29"/>
      <c r="U1378" s="29">
        <v>0</v>
      </c>
      <c r="V1378" s="29">
        <v>0</v>
      </c>
      <c r="W1378" s="29"/>
      <c r="X1378" s="29"/>
      <c r="Y1378" s="29"/>
      <c r="Z1378" s="29"/>
      <c r="AA1378" s="29"/>
      <c r="AB1378" s="29"/>
      <c r="AC1378" s="29"/>
      <c r="AD1378" s="29"/>
      <c r="AE1378" s="29"/>
      <c r="AF1378" s="29"/>
      <c r="AG1378" s="29"/>
      <c r="AH1378" s="29">
        <v>0</v>
      </c>
      <c r="AI1378" s="29">
        <v>0</v>
      </c>
      <c r="AJ1378" s="29"/>
      <c r="AK1378" s="29"/>
      <c r="AL1378" s="29"/>
      <c r="AM1378" s="29"/>
      <c r="AN1378" s="29"/>
      <c r="AO1378" s="29"/>
      <c r="AP1378" s="29"/>
      <c r="AQ1378" s="29"/>
      <c r="AR1378" s="29"/>
      <c r="AS1378" s="29"/>
      <c r="AT1378" s="29"/>
      <c r="AU1378" s="29">
        <v>0</v>
      </c>
      <c r="AV1378" s="29">
        <v>0</v>
      </c>
      <c r="AW1378" s="29">
        <f t="shared" si="365"/>
        <v>0</v>
      </c>
    </row>
    <row r="1379" spans="1:49" ht="14.25">
      <c r="A1379" s="48"/>
      <c r="B1379" s="42"/>
      <c r="C1379" s="42"/>
      <c r="D1379" s="42"/>
      <c r="E1379" s="531"/>
      <c r="F1379" s="50"/>
      <c r="G1379" s="50"/>
      <c r="H1379" s="50"/>
      <c r="I1379" s="64" t="s">
        <v>1558</v>
      </c>
      <c r="J1379" s="17">
        <f>SUM(J1368)</f>
        <v>4000000</v>
      </c>
      <c r="K1379" s="17">
        <f t="shared" ref="K1379:AT1379" si="367">SUM(K1368)</f>
        <v>0</v>
      </c>
      <c r="L1379" s="17">
        <f t="shared" si="367"/>
        <v>100000</v>
      </c>
      <c r="M1379" s="17">
        <f t="shared" si="367"/>
        <v>225000</v>
      </c>
      <c r="N1379" s="17">
        <f t="shared" si="367"/>
        <v>290000</v>
      </c>
      <c r="O1379" s="17">
        <f t="shared" si="367"/>
        <v>0</v>
      </c>
      <c r="P1379" s="17">
        <f t="shared" si="367"/>
        <v>140000</v>
      </c>
      <c r="Q1379" s="17">
        <f t="shared" si="367"/>
        <v>600000</v>
      </c>
      <c r="R1379" s="17">
        <f t="shared" si="367"/>
        <v>0</v>
      </c>
      <c r="S1379" s="17">
        <f t="shared" si="367"/>
        <v>100000</v>
      </c>
      <c r="T1379" s="17">
        <f t="shared" si="367"/>
        <v>0</v>
      </c>
      <c r="U1379" s="17">
        <v>1455000</v>
      </c>
      <c r="V1379" s="17">
        <v>2545000</v>
      </c>
      <c r="W1379" s="17">
        <f>SUM(W1368)</f>
        <v>0</v>
      </c>
      <c r="X1379" s="17">
        <f t="shared" si="367"/>
        <v>0</v>
      </c>
      <c r="Y1379" s="17">
        <f t="shared" si="367"/>
        <v>0</v>
      </c>
      <c r="Z1379" s="17">
        <f t="shared" si="367"/>
        <v>0</v>
      </c>
      <c r="AA1379" s="17">
        <f t="shared" si="367"/>
        <v>0</v>
      </c>
      <c r="AB1379" s="17">
        <f t="shared" si="367"/>
        <v>0</v>
      </c>
      <c r="AC1379" s="17">
        <f t="shared" si="367"/>
        <v>0</v>
      </c>
      <c r="AD1379" s="17">
        <f t="shared" si="367"/>
        <v>0</v>
      </c>
      <c r="AE1379" s="17">
        <f t="shared" si="367"/>
        <v>0</v>
      </c>
      <c r="AF1379" s="17">
        <f t="shared" si="367"/>
        <v>0</v>
      </c>
      <c r="AG1379" s="17">
        <f t="shared" si="367"/>
        <v>0</v>
      </c>
      <c r="AH1379" s="17">
        <v>0</v>
      </c>
      <c r="AI1379" s="17">
        <v>0</v>
      </c>
      <c r="AJ1379" s="17">
        <f>SUM(AJ1368)</f>
        <v>0</v>
      </c>
      <c r="AK1379" s="17">
        <f t="shared" si="367"/>
        <v>0</v>
      </c>
      <c r="AL1379" s="17">
        <f t="shared" si="367"/>
        <v>0</v>
      </c>
      <c r="AM1379" s="17">
        <f t="shared" si="367"/>
        <v>0</v>
      </c>
      <c r="AN1379" s="17">
        <f t="shared" si="367"/>
        <v>0</v>
      </c>
      <c r="AO1379" s="17">
        <f t="shared" si="367"/>
        <v>0</v>
      </c>
      <c r="AP1379" s="17">
        <f t="shared" si="367"/>
        <v>0</v>
      </c>
      <c r="AQ1379" s="17">
        <f t="shared" si="367"/>
        <v>0</v>
      </c>
      <c r="AR1379" s="17">
        <f t="shared" si="367"/>
        <v>0</v>
      </c>
      <c r="AS1379" s="17">
        <f t="shared" si="367"/>
        <v>0</v>
      </c>
      <c r="AT1379" s="17">
        <f t="shared" si="367"/>
        <v>0</v>
      </c>
      <c r="AU1379" s="17">
        <v>0</v>
      </c>
      <c r="AV1379" s="17">
        <v>0</v>
      </c>
      <c r="AW1379" s="17">
        <f t="shared" si="365"/>
        <v>1455000</v>
      </c>
    </row>
    <row r="1380" spans="1:49" s="3" customFormat="1" ht="14.25">
      <c r="A1380" s="98"/>
      <c r="B1380" s="99"/>
      <c r="C1380" s="99"/>
      <c r="D1380" s="99"/>
      <c r="E1380" s="538"/>
      <c r="F1380" s="128"/>
      <c r="G1380" s="128"/>
      <c r="H1380" s="128"/>
      <c r="I1380" s="53"/>
      <c r="J1380" s="89"/>
      <c r="K1380" s="89"/>
      <c r="L1380" s="89"/>
      <c r="M1380" s="89"/>
      <c r="N1380" s="89"/>
      <c r="O1380" s="89"/>
      <c r="P1380" s="89"/>
      <c r="Q1380" s="89"/>
      <c r="R1380" s="89"/>
      <c r="S1380" s="89"/>
      <c r="T1380" s="89"/>
      <c r="U1380" s="89"/>
      <c r="V1380" s="89"/>
      <c r="W1380" s="89"/>
      <c r="X1380" s="89"/>
      <c r="Y1380" s="89"/>
      <c r="Z1380" s="89"/>
      <c r="AA1380" s="89"/>
      <c r="AB1380" s="89"/>
      <c r="AC1380" s="89"/>
      <c r="AD1380" s="89"/>
      <c r="AE1380" s="89"/>
      <c r="AF1380" s="89"/>
      <c r="AG1380" s="89"/>
      <c r="AH1380" s="89"/>
      <c r="AI1380" s="89"/>
      <c r="AJ1380" s="89"/>
      <c r="AK1380" s="89"/>
      <c r="AL1380" s="89"/>
      <c r="AM1380" s="89"/>
      <c r="AN1380" s="89"/>
      <c r="AO1380" s="89"/>
      <c r="AP1380" s="89"/>
      <c r="AQ1380" s="89"/>
      <c r="AR1380" s="89"/>
      <c r="AS1380" s="89"/>
      <c r="AT1380" s="89"/>
      <c r="AU1380" s="89"/>
      <c r="AV1380" s="89"/>
      <c r="AW1380" s="89"/>
    </row>
    <row r="1381" spans="1:49" s="3" customFormat="1">
      <c r="A1381" s="98"/>
      <c r="B1381" s="99"/>
      <c r="C1381" s="99"/>
      <c r="D1381" s="99"/>
      <c r="E1381" s="538"/>
      <c r="F1381" s="128"/>
      <c r="G1381" s="128"/>
      <c r="H1381" s="128"/>
      <c r="I1381" s="146" t="s">
        <v>1654</v>
      </c>
      <c r="J1381" s="29"/>
      <c r="K1381" s="29"/>
      <c r="L1381" s="29"/>
      <c r="M1381" s="29"/>
      <c r="N1381" s="29"/>
      <c r="O1381" s="29"/>
      <c r="P1381" s="29"/>
      <c r="Q1381" s="29"/>
      <c r="R1381" s="29"/>
      <c r="S1381" s="29"/>
      <c r="T1381" s="29"/>
      <c r="U1381" s="29"/>
      <c r="V1381" s="29"/>
      <c r="W1381" s="29"/>
      <c r="X1381" s="29"/>
      <c r="Y1381" s="29"/>
      <c r="Z1381" s="29"/>
      <c r="AA1381" s="29"/>
      <c r="AB1381" s="29"/>
      <c r="AC1381" s="29"/>
      <c r="AD1381" s="29"/>
      <c r="AE1381" s="29"/>
      <c r="AF1381" s="29"/>
      <c r="AG1381" s="29"/>
      <c r="AH1381" s="29"/>
      <c r="AI1381" s="29"/>
      <c r="AJ1381" s="29"/>
      <c r="AK1381" s="29"/>
      <c r="AL1381" s="29"/>
      <c r="AM1381" s="29"/>
      <c r="AN1381" s="29"/>
      <c r="AO1381" s="29"/>
      <c r="AP1381" s="29"/>
      <c r="AQ1381" s="29"/>
      <c r="AR1381" s="29"/>
      <c r="AS1381" s="29"/>
      <c r="AT1381" s="29"/>
      <c r="AU1381" s="29"/>
      <c r="AV1381" s="29"/>
      <c r="AW1381" s="29"/>
    </row>
    <row r="1382" spans="1:49" ht="13.5" thickBot="1">
      <c r="A1382" s="78" t="s">
        <v>739</v>
      </c>
      <c r="B1382" s="79"/>
      <c r="C1382" s="79"/>
      <c r="D1382" s="456"/>
      <c r="E1382" s="535"/>
      <c r="F1382" s="127"/>
      <c r="G1382" s="127"/>
      <c r="H1382" s="127"/>
      <c r="I1382" s="79"/>
    </row>
    <row r="1383" spans="1:49" s="151" customFormat="1" ht="36" customHeight="1" thickTop="1" thickBot="1">
      <c r="A1383" s="147" t="s">
        <v>2079</v>
      </c>
      <c r="B1383" s="5" t="s">
        <v>2080</v>
      </c>
      <c r="C1383" s="5" t="s">
        <v>1335</v>
      </c>
      <c r="D1383" s="450"/>
      <c r="E1383" s="148" t="s">
        <v>1570</v>
      </c>
      <c r="F1383" s="149" t="s">
        <v>1438</v>
      </c>
      <c r="G1383" s="149"/>
      <c r="H1383" s="149" t="s">
        <v>2332</v>
      </c>
      <c r="I1383" s="5" t="s">
        <v>856</v>
      </c>
      <c r="J1383" s="364" t="s">
        <v>2891</v>
      </c>
      <c r="K1383" s="364" t="s">
        <v>2879</v>
      </c>
      <c r="L1383" s="364" t="s">
        <v>2880</v>
      </c>
      <c r="M1383" s="364" t="s">
        <v>2881</v>
      </c>
      <c r="N1383" s="364" t="s">
        <v>2882</v>
      </c>
      <c r="O1383" s="364" t="s">
        <v>2883</v>
      </c>
      <c r="P1383" s="364" t="s">
        <v>2884</v>
      </c>
      <c r="Q1383" s="364" t="s">
        <v>2885</v>
      </c>
      <c r="R1383" s="364" t="s">
        <v>2886</v>
      </c>
      <c r="S1383" s="364" t="s">
        <v>2887</v>
      </c>
      <c r="T1383" s="364" t="s">
        <v>2888</v>
      </c>
      <c r="U1383" s="364" t="s">
        <v>2889</v>
      </c>
      <c r="V1383" s="364" t="s">
        <v>2890</v>
      </c>
      <c r="W1383" s="365" t="s">
        <v>2893</v>
      </c>
      <c r="X1383" s="365" t="s">
        <v>2879</v>
      </c>
      <c r="Y1383" s="365" t="s">
        <v>2880</v>
      </c>
      <c r="Z1383" s="365" t="s">
        <v>2881</v>
      </c>
      <c r="AA1383" s="365" t="s">
        <v>2882</v>
      </c>
      <c r="AB1383" s="365" t="s">
        <v>2883</v>
      </c>
      <c r="AC1383" s="365" t="s">
        <v>2884</v>
      </c>
      <c r="AD1383" s="365" t="s">
        <v>2885</v>
      </c>
      <c r="AE1383" s="365" t="s">
        <v>2886</v>
      </c>
      <c r="AF1383" s="365" t="s">
        <v>2887</v>
      </c>
      <c r="AG1383" s="365" t="s">
        <v>2888</v>
      </c>
      <c r="AH1383" s="365" t="s">
        <v>2889</v>
      </c>
      <c r="AI1383" s="365" t="s">
        <v>2890</v>
      </c>
      <c r="AJ1383" s="366" t="s">
        <v>2892</v>
      </c>
      <c r="AK1383" s="366" t="s">
        <v>2879</v>
      </c>
      <c r="AL1383" s="366" t="s">
        <v>2880</v>
      </c>
      <c r="AM1383" s="366" t="s">
        <v>2881</v>
      </c>
      <c r="AN1383" s="366" t="s">
        <v>2882</v>
      </c>
      <c r="AO1383" s="366" t="s">
        <v>2883</v>
      </c>
      <c r="AP1383" s="366" t="s">
        <v>2884</v>
      </c>
      <c r="AQ1383" s="366" t="s">
        <v>2885</v>
      </c>
      <c r="AR1383" s="366" t="s">
        <v>2886</v>
      </c>
      <c r="AS1383" s="366" t="s">
        <v>2887</v>
      </c>
      <c r="AT1383" s="366" t="s">
        <v>2888</v>
      </c>
      <c r="AU1383" s="366" t="s">
        <v>2889</v>
      </c>
      <c r="AV1383" s="366" t="s">
        <v>2890</v>
      </c>
      <c r="AW1383" s="368" t="s">
        <v>2895</v>
      </c>
    </row>
    <row r="1384" spans="1:49">
      <c r="A1384" s="33"/>
      <c r="B1384" s="34"/>
      <c r="C1384" s="34"/>
      <c r="D1384" s="34"/>
      <c r="E1384" s="35"/>
      <c r="F1384" s="36"/>
      <c r="G1384" s="36"/>
      <c r="H1384" s="36"/>
      <c r="I1384" s="34"/>
      <c r="J1384" s="202" t="s">
        <v>1224</v>
      </c>
      <c r="K1384" s="202">
        <v>1</v>
      </c>
      <c r="L1384" s="202">
        <v>2</v>
      </c>
      <c r="M1384" s="202">
        <v>3</v>
      </c>
      <c r="N1384" s="202">
        <v>4</v>
      </c>
      <c r="O1384" s="202">
        <v>5</v>
      </c>
      <c r="P1384" s="202">
        <v>6</v>
      </c>
      <c r="Q1384" s="202">
        <v>7</v>
      </c>
      <c r="R1384" s="202">
        <v>8</v>
      </c>
      <c r="S1384" s="202">
        <v>9</v>
      </c>
      <c r="T1384" s="202">
        <v>10</v>
      </c>
      <c r="U1384" s="202">
        <v>13</v>
      </c>
      <c r="V1384" s="202">
        <v>14</v>
      </c>
      <c r="W1384" s="202" t="s">
        <v>1224</v>
      </c>
      <c r="X1384" s="202">
        <v>1</v>
      </c>
      <c r="Y1384" s="202">
        <v>2</v>
      </c>
      <c r="Z1384" s="202">
        <v>3</v>
      </c>
      <c r="AA1384" s="202">
        <v>4</v>
      </c>
      <c r="AB1384" s="202">
        <v>5</v>
      </c>
      <c r="AC1384" s="202">
        <v>6</v>
      </c>
      <c r="AD1384" s="202">
        <v>7</v>
      </c>
      <c r="AE1384" s="202">
        <v>8</v>
      </c>
      <c r="AF1384" s="202">
        <v>9</v>
      </c>
      <c r="AG1384" s="202">
        <v>10</v>
      </c>
      <c r="AH1384" s="202">
        <v>13</v>
      </c>
      <c r="AI1384" s="202">
        <v>14</v>
      </c>
      <c r="AJ1384" s="202" t="s">
        <v>1224</v>
      </c>
      <c r="AK1384" s="202">
        <v>1</v>
      </c>
      <c r="AL1384" s="202">
        <v>2</v>
      </c>
      <c r="AM1384" s="202">
        <v>3</v>
      </c>
      <c r="AN1384" s="202">
        <v>4</v>
      </c>
      <c r="AO1384" s="202">
        <v>5</v>
      </c>
      <c r="AP1384" s="202">
        <v>6</v>
      </c>
      <c r="AQ1384" s="202">
        <v>7</v>
      </c>
      <c r="AR1384" s="202">
        <v>8</v>
      </c>
      <c r="AS1384" s="202">
        <v>9</v>
      </c>
      <c r="AT1384" s="202">
        <v>10</v>
      </c>
      <c r="AU1384" s="202">
        <v>13</v>
      </c>
      <c r="AV1384" s="202">
        <v>14</v>
      </c>
      <c r="AW1384" s="202">
        <v>15</v>
      </c>
    </row>
    <row r="1385" spans="1:49">
      <c r="A1385" s="37"/>
      <c r="B1385" s="38"/>
      <c r="C1385" s="38"/>
      <c r="D1385" s="38"/>
      <c r="E1385" s="60"/>
      <c r="F1385" s="61"/>
      <c r="G1385" s="61"/>
      <c r="H1385" s="61"/>
      <c r="I1385" s="38"/>
      <c r="J1385" s="62"/>
      <c r="K1385" s="62"/>
      <c r="L1385" s="62"/>
      <c r="M1385" s="62"/>
      <c r="N1385" s="62"/>
      <c r="O1385" s="62"/>
      <c r="P1385" s="62"/>
      <c r="Q1385" s="62"/>
      <c r="R1385" s="62"/>
      <c r="S1385" s="62"/>
      <c r="T1385" s="62"/>
      <c r="U1385" s="62"/>
      <c r="V1385" s="62"/>
      <c r="W1385" s="62"/>
      <c r="X1385" s="62"/>
      <c r="Y1385" s="62"/>
      <c r="Z1385" s="62"/>
      <c r="AA1385" s="62"/>
      <c r="AB1385" s="62"/>
      <c r="AC1385" s="62"/>
      <c r="AD1385" s="62"/>
      <c r="AE1385" s="62"/>
      <c r="AF1385" s="62"/>
      <c r="AG1385" s="62"/>
      <c r="AH1385" s="62"/>
      <c r="AI1385" s="62"/>
      <c r="AJ1385" s="62"/>
      <c r="AK1385" s="62"/>
      <c r="AL1385" s="62"/>
      <c r="AM1385" s="62"/>
      <c r="AN1385" s="62"/>
      <c r="AO1385" s="62"/>
      <c r="AP1385" s="62"/>
      <c r="AQ1385" s="62"/>
      <c r="AR1385" s="62"/>
      <c r="AS1385" s="62"/>
      <c r="AT1385" s="62"/>
      <c r="AU1385" s="62"/>
      <c r="AV1385" s="62"/>
      <c r="AW1385" s="62"/>
    </row>
    <row r="1386" spans="1:49">
      <c r="A1386" s="41" t="s">
        <v>741</v>
      </c>
      <c r="B1386" s="1" t="s">
        <v>1029</v>
      </c>
      <c r="C1386" s="1"/>
      <c r="D1386" s="451"/>
      <c r="E1386" s="531"/>
      <c r="F1386" s="50"/>
      <c r="G1386" s="50"/>
      <c r="H1386" s="50"/>
      <c r="I1386" s="1" t="s">
        <v>739</v>
      </c>
    </row>
    <row r="1387" spans="1:49">
      <c r="A1387" s="41" t="s">
        <v>741</v>
      </c>
      <c r="B1387" s="1" t="s">
        <v>1029</v>
      </c>
      <c r="C1387" s="1" t="s">
        <v>1549</v>
      </c>
      <c r="D1387" s="451"/>
      <c r="E1387" s="531"/>
      <c r="F1387" s="50"/>
      <c r="G1387" s="50"/>
      <c r="H1387" s="50"/>
      <c r="I1387" s="1" t="s">
        <v>739</v>
      </c>
    </row>
    <row r="1388" spans="1:49">
      <c r="A1388" s="41"/>
      <c r="B1388" s="1"/>
      <c r="C1388" s="1"/>
      <c r="D1388" s="369"/>
      <c r="E1388" s="531"/>
      <c r="F1388" s="50"/>
      <c r="G1388" s="50"/>
      <c r="H1388" s="50"/>
      <c r="I1388" s="1"/>
    </row>
    <row r="1389" spans="1:49">
      <c r="A1389" s="48"/>
      <c r="B1389" s="42"/>
      <c r="C1389" s="42"/>
      <c r="D1389" s="42"/>
      <c r="E1389" s="531"/>
      <c r="F1389" s="50"/>
      <c r="G1389" s="50"/>
      <c r="H1389" s="50"/>
      <c r="I1389" s="49" t="s">
        <v>1559</v>
      </c>
      <c r="J1389" s="12">
        <f>SUM(J1390,J1398,J1400)</f>
        <v>0</v>
      </c>
      <c r="K1389" s="12">
        <f t="shared" ref="K1389:AT1389" si="368">SUM(K1390,K1398,K1400)</f>
        <v>0</v>
      </c>
      <c r="L1389" s="12">
        <f t="shared" si="368"/>
        <v>0</v>
      </c>
      <c r="M1389" s="12">
        <f t="shared" si="368"/>
        <v>0</v>
      </c>
      <c r="N1389" s="12">
        <f t="shared" si="368"/>
        <v>0</v>
      </c>
      <c r="O1389" s="12">
        <f t="shared" si="368"/>
        <v>0</v>
      </c>
      <c r="P1389" s="12">
        <f t="shared" si="368"/>
        <v>0</v>
      </c>
      <c r="Q1389" s="12">
        <f t="shared" si="368"/>
        <v>0</v>
      </c>
      <c r="R1389" s="12">
        <f t="shared" si="368"/>
        <v>0</v>
      </c>
      <c r="S1389" s="12">
        <f t="shared" si="368"/>
        <v>0</v>
      </c>
      <c r="T1389" s="12">
        <f t="shared" si="368"/>
        <v>0</v>
      </c>
      <c r="U1389" s="12">
        <v>0</v>
      </c>
      <c r="V1389" s="12">
        <v>0</v>
      </c>
      <c r="W1389" s="12">
        <f>SUM(W1390,W1398,W1400)</f>
        <v>0</v>
      </c>
      <c r="X1389" s="12">
        <f t="shared" si="368"/>
        <v>0</v>
      </c>
      <c r="Y1389" s="12">
        <f t="shared" si="368"/>
        <v>0</v>
      </c>
      <c r="Z1389" s="12">
        <f t="shared" si="368"/>
        <v>0</v>
      </c>
      <c r="AA1389" s="12">
        <f t="shared" si="368"/>
        <v>0</v>
      </c>
      <c r="AB1389" s="12">
        <f t="shared" si="368"/>
        <v>0</v>
      </c>
      <c r="AC1389" s="12">
        <f t="shared" si="368"/>
        <v>0</v>
      </c>
      <c r="AD1389" s="12">
        <f t="shared" si="368"/>
        <v>0</v>
      </c>
      <c r="AE1389" s="12">
        <f t="shared" si="368"/>
        <v>0</v>
      </c>
      <c r="AF1389" s="12">
        <f t="shared" si="368"/>
        <v>0</v>
      </c>
      <c r="AG1389" s="12">
        <f t="shared" si="368"/>
        <v>0</v>
      </c>
      <c r="AH1389" s="12">
        <v>0</v>
      </c>
      <c r="AI1389" s="12">
        <v>0</v>
      </c>
      <c r="AJ1389" s="12">
        <f>SUM(AJ1390,AJ1398,AJ1400)</f>
        <v>0</v>
      </c>
      <c r="AK1389" s="12">
        <f t="shared" si="368"/>
        <v>0</v>
      </c>
      <c r="AL1389" s="12">
        <f t="shared" si="368"/>
        <v>0</v>
      </c>
      <c r="AM1389" s="12">
        <f t="shared" si="368"/>
        <v>0</v>
      </c>
      <c r="AN1389" s="12">
        <f t="shared" si="368"/>
        <v>0</v>
      </c>
      <c r="AO1389" s="12">
        <f t="shared" si="368"/>
        <v>0</v>
      </c>
      <c r="AP1389" s="12">
        <f t="shared" si="368"/>
        <v>0</v>
      </c>
      <c r="AQ1389" s="12">
        <f t="shared" si="368"/>
        <v>0</v>
      </c>
      <c r="AR1389" s="12">
        <f t="shared" si="368"/>
        <v>0</v>
      </c>
      <c r="AS1389" s="12">
        <f t="shared" si="368"/>
        <v>0</v>
      </c>
      <c r="AT1389" s="12">
        <f t="shared" si="368"/>
        <v>0</v>
      </c>
      <c r="AU1389" s="12">
        <v>0</v>
      </c>
      <c r="AV1389" s="12">
        <v>0</v>
      </c>
      <c r="AW1389" s="12">
        <f t="shared" ref="AW1389:AW1420" si="369">U1389+AH1389+AU1389</f>
        <v>0</v>
      </c>
    </row>
    <row r="1390" spans="1:49">
      <c r="A1390" s="44" t="s">
        <v>741</v>
      </c>
      <c r="B1390" s="45" t="s">
        <v>1029</v>
      </c>
      <c r="C1390" s="45" t="s">
        <v>1549</v>
      </c>
      <c r="D1390" s="452" t="s">
        <v>2918</v>
      </c>
      <c r="E1390" s="213" t="s">
        <v>771</v>
      </c>
      <c r="F1390" s="65"/>
      <c r="G1390" s="65"/>
      <c r="H1390" s="65"/>
      <c r="I1390" s="1" t="s">
        <v>1500</v>
      </c>
      <c r="J1390" s="9">
        <f>SUM(J1391:J1392)</f>
        <v>0</v>
      </c>
      <c r="K1390" s="9">
        <f t="shared" ref="K1390:AT1390" si="370">SUM(K1391:K1392)</f>
        <v>0</v>
      </c>
      <c r="L1390" s="9">
        <f t="shared" si="370"/>
        <v>0</v>
      </c>
      <c r="M1390" s="9">
        <f t="shared" si="370"/>
        <v>0</v>
      </c>
      <c r="N1390" s="9">
        <f t="shared" si="370"/>
        <v>0</v>
      </c>
      <c r="O1390" s="9">
        <f t="shared" si="370"/>
        <v>0</v>
      </c>
      <c r="P1390" s="9">
        <f t="shared" si="370"/>
        <v>0</v>
      </c>
      <c r="Q1390" s="9">
        <f t="shared" si="370"/>
        <v>0</v>
      </c>
      <c r="R1390" s="9">
        <f t="shared" si="370"/>
        <v>0</v>
      </c>
      <c r="S1390" s="9">
        <f t="shared" si="370"/>
        <v>0</v>
      </c>
      <c r="T1390" s="9">
        <f t="shared" si="370"/>
        <v>0</v>
      </c>
      <c r="U1390" s="9">
        <v>0</v>
      </c>
      <c r="V1390" s="9">
        <v>0</v>
      </c>
      <c r="W1390" s="9">
        <f>SUM(W1391:W1392)</f>
        <v>0</v>
      </c>
      <c r="X1390" s="9">
        <f t="shared" si="370"/>
        <v>0</v>
      </c>
      <c r="Y1390" s="9">
        <f t="shared" si="370"/>
        <v>0</v>
      </c>
      <c r="Z1390" s="9">
        <f t="shared" si="370"/>
        <v>0</v>
      </c>
      <c r="AA1390" s="9">
        <f t="shared" si="370"/>
        <v>0</v>
      </c>
      <c r="AB1390" s="9">
        <f t="shared" si="370"/>
        <v>0</v>
      </c>
      <c r="AC1390" s="9">
        <f t="shared" si="370"/>
        <v>0</v>
      </c>
      <c r="AD1390" s="9">
        <f t="shared" si="370"/>
        <v>0</v>
      </c>
      <c r="AE1390" s="9">
        <f t="shared" si="370"/>
        <v>0</v>
      </c>
      <c r="AF1390" s="9">
        <f t="shared" si="370"/>
        <v>0</v>
      </c>
      <c r="AG1390" s="9">
        <f t="shared" si="370"/>
        <v>0</v>
      </c>
      <c r="AH1390" s="9">
        <v>0</v>
      </c>
      <c r="AI1390" s="9">
        <v>0</v>
      </c>
      <c r="AJ1390" s="9">
        <f>SUM(AJ1391:AJ1392)</f>
        <v>0</v>
      </c>
      <c r="AK1390" s="9">
        <f t="shared" si="370"/>
        <v>0</v>
      </c>
      <c r="AL1390" s="9">
        <f t="shared" si="370"/>
        <v>0</v>
      </c>
      <c r="AM1390" s="9">
        <f t="shared" si="370"/>
        <v>0</v>
      </c>
      <c r="AN1390" s="9">
        <f t="shared" si="370"/>
        <v>0</v>
      </c>
      <c r="AO1390" s="9">
        <f t="shared" si="370"/>
        <v>0</v>
      </c>
      <c r="AP1390" s="9">
        <f t="shared" si="370"/>
        <v>0</v>
      </c>
      <c r="AQ1390" s="9">
        <f t="shared" si="370"/>
        <v>0</v>
      </c>
      <c r="AR1390" s="9">
        <f t="shared" si="370"/>
        <v>0</v>
      </c>
      <c r="AS1390" s="9">
        <f t="shared" si="370"/>
        <v>0</v>
      </c>
      <c r="AT1390" s="9">
        <f t="shared" si="370"/>
        <v>0</v>
      </c>
      <c r="AU1390" s="9">
        <v>0</v>
      </c>
      <c r="AV1390" s="9">
        <v>0</v>
      </c>
      <c r="AW1390" s="9">
        <f t="shared" si="369"/>
        <v>0</v>
      </c>
    </row>
    <row r="1391" spans="1:49">
      <c r="A1391" s="44" t="s">
        <v>741</v>
      </c>
      <c r="B1391" s="45" t="s">
        <v>1029</v>
      </c>
      <c r="C1391" s="45" t="s">
        <v>1549</v>
      </c>
      <c r="D1391" s="452" t="s">
        <v>2918</v>
      </c>
      <c r="E1391" s="367" t="s">
        <v>834</v>
      </c>
      <c r="F1391" s="50"/>
      <c r="G1391" s="468" t="s">
        <v>3085</v>
      </c>
      <c r="H1391" s="50" t="s">
        <v>2361</v>
      </c>
      <c r="I1391" s="42" t="s">
        <v>1165</v>
      </c>
      <c r="J1391" s="263"/>
      <c r="K1391" s="263"/>
      <c r="L1391" s="263"/>
      <c r="M1391" s="263"/>
      <c r="N1391" s="263"/>
      <c r="O1391" s="263"/>
      <c r="P1391" s="263"/>
      <c r="Q1391" s="263"/>
      <c r="R1391" s="263"/>
      <c r="S1391" s="263"/>
      <c r="T1391" s="263"/>
      <c r="U1391" s="263">
        <v>0</v>
      </c>
      <c r="V1391" s="263">
        <v>0</v>
      </c>
      <c r="W1391" s="263"/>
      <c r="X1391" s="263"/>
      <c r="Y1391" s="263"/>
      <c r="Z1391" s="263"/>
      <c r="AA1391" s="263"/>
      <c r="AB1391" s="263"/>
      <c r="AC1391" s="263"/>
      <c r="AD1391" s="263"/>
      <c r="AE1391" s="263"/>
      <c r="AF1391" s="263"/>
      <c r="AG1391" s="263"/>
      <c r="AH1391" s="263">
        <v>0</v>
      </c>
      <c r="AI1391" s="263">
        <v>0</v>
      </c>
      <c r="AJ1391" s="263"/>
      <c r="AK1391" s="263"/>
      <c r="AL1391" s="263"/>
      <c r="AM1391" s="263"/>
      <c r="AN1391" s="263"/>
      <c r="AO1391" s="263"/>
      <c r="AP1391" s="263"/>
      <c r="AQ1391" s="263"/>
      <c r="AR1391" s="263"/>
      <c r="AS1391" s="263"/>
      <c r="AT1391" s="263"/>
      <c r="AU1391" s="263">
        <v>0</v>
      </c>
      <c r="AV1391" s="263">
        <v>0</v>
      </c>
      <c r="AW1391" s="263">
        <f t="shared" si="369"/>
        <v>0</v>
      </c>
    </row>
    <row r="1392" spans="1:49">
      <c r="A1392" s="44" t="s">
        <v>741</v>
      </c>
      <c r="B1392" s="45" t="s">
        <v>1029</v>
      </c>
      <c r="C1392" s="45" t="s">
        <v>1549</v>
      </c>
      <c r="D1392" s="452" t="s">
        <v>2918</v>
      </c>
      <c r="E1392" s="367" t="s">
        <v>772</v>
      </c>
      <c r="F1392" s="50"/>
      <c r="G1392" s="50"/>
      <c r="H1392" s="50"/>
      <c r="I1392" s="42" t="s">
        <v>1227</v>
      </c>
      <c r="J1392" s="209">
        <f>SUM(J1393:J1397)</f>
        <v>0</v>
      </c>
      <c r="K1392" s="209">
        <f t="shared" ref="K1392:AT1392" si="371">SUM(K1393:K1397)</f>
        <v>0</v>
      </c>
      <c r="L1392" s="209">
        <f t="shared" si="371"/>
        <v>0</v>
      </c>
      <c r="M1392" s="209">
        <f t="shared" si="371"/>
        <v>0</v>
      </c>
      <c r="N1392" s="209">
        <f t="shared" si="371"/>
        <v>0</v>
      </c>
      <c r="O1392" s="209">
        <f t="shared" si="371"/>
        <v>0</v>
      </c>
      <c r="P1392" s="209">
        <f t="shared" si="371"/>
        <v>0</v>
      </c>
      <c r="Q1392" s="209">
        <f t="shared" si="371"/>
        <v>0</v>
      </c>
      <c r="R1392" s="209">
        <f t="shared" si="371"/>
        <v>0</v>
      </c>
      <c r="S1392" s="209">
        <f t="shared" si="371"/>
        <v>0</v>
      </c>
      <c r="T1392" s="209">
        <f t="shared" si="371"/>
        <v>0</v>
      </c>
      <c r="U1392" s="209">
        <v>0</v>
      </c>
      <c r="V1392" s="209">
        <v>0</v>
      </c>
      <c r="W1392" s="209">
        <f>SUM(W1393:W1397)</f>
        <v>0</v>
      </c>
      <c r="X1392" s="209">
        <f t="shared" si="371"/>
        <v>0</v>
      </c>
      <c r="Y1392" s="209">
        <f t="shared" si="371"/>
        <v>0</v>
      </c>
      <c r="Z1392" s="209">
        <f t="shared" si="371"/>
        <v>0</v>
      </c>
      <c r="AA1392" s="209">
        <f t="shared" si="371"/>
        <v>0</v>
      </c>
      <c r="AB1392" s="209">
        <f t="shared" si="371"/>
        <v>0</v>
      </c>
      <c r="AC1392" s="209">
        <f t="shared" si="371"/>
        <v>0</v>
      </c>
      <c r="AD1392" s="209">
        <f t="shared" si="371"/>
        <v>0</v>
      </c>
      <c r="AE1392" s="209">
        <f t="shared" si="371"/>
        <v>0</v>
      </c>
      <c r="AF1392" s="209">
        <f t="shared" si="371"/>
        <v>0</v>
      </c>
      <c r="AG1392" s="209">
        <f t="shared" si="371"/>
        <v>0</v>
      </c>
      <c r="AH1392" s="209">
        <v>0</v>
      </c>
      <c r="AI1392" s="209">
        <v>0</v>
      </c>
      <c r="AJ1392" s="209">
        <f>SUM(AJ1393:AJ1397)</f>
        <v>0</v>
      </c>
      <c r="AK1392" s="209">
        <f t="shared" si="371"/>
        <v>0</v>
      </c>
      <c r="AL1392" s="209">
        <f t="shared" si="371"/>
        <v>0</v>
      </c>
      <c r="AM1392" s="209">
        <f t="shared" si="371"/>
        <v>0</v>
      </c>
      <c r="AN1392" s="209">
        <f t="shared" si="371"/>
        <v>0</v>
      </c>
      <c r="AO1392" s="209">
        <f t="shared" si="371"/>
        <v>0</v>
      </c>
      <c r="AP1392" s="209">
        <f t="shared" si="371"/>
        <v>0</v>
      </c>
      <c r="AQ1392" s="209">
        <f t="shared" si="371"/>
        <v>0</v>
      </c>
      <c r="AR1392" s="209">
        <f t="shared" si="371"/>
        <v>0</v>
      </c>
      <c r="AS1392" s="209">
        <f t="shared" si="371"/>
        <v>0</v>
      </c>
      <c r="AT1392" s="209">
        <f t="shared" si="371"/>
        <v>0</v>
      </c>
      <c r="AU1392" s="209">
        <v>0</v>
      </c>
      <c r="AV1392" s="209">
        <v>0</v>
      </c>
      <c r="AW1392" s="209">
        <f t="shared" si="369"/>
        <v>0</v>
      </c>
    </row>
    <row r="1393" spans="1:49" s="144" customFormat="1">
      <c r="A1393" s="44" t="s">
        <v>741</v>
      </c>
      <c r="B1393" s="45" t="s">
        <v>1029</v>
      </c>
      <c r="C1393" s="45" t="s">
        <v>1549</v>
      </c>
      <c r="D1393" s="452" t="s">
        <v>2918</v>
      </c>
      <c r="E1393" s="140" t="s">
        <v>850</v>
      </c>
      <c r="F1393" s="141" t="s">
        <v>144</v>
      </c>
      <c r="G1393" s="468" t="s">
        <v>3085</v>
      </c>
      <c r="H1393" s="50" t="s">
        <v>2361</v>
      </c>
      <c r="I1393" s="142" t="s">
        <v>1119</v>
      </c>
      <c r="J1393" s="336"/>
      <c r="K1393" s="336"/>
      <c r="L1393" s="336"/>
      <c r="M1393" s="336"/>
      <c r="N1393" s="336"/>
      <c r="O1393" s="336"/>
      <c r="P1393" s="336"/>
      <c r="Q1393" s="336"/>
      <c r="R1393" s="336"/>
      <c r="S1393" s="336"/>
      <c r="T1393" s="336"/>
      <c r="U1393" s="336">
        <v>0</v>
      </c>
      <c r="V1393" s="336">
        <v>0</v>
      </c>
      <c r="W1393" s="336"/>
      <c r="X1393" s="336"/>
      <c r="Y1393" s="336"/>
      <c r="Z1393" s="336"/>
      <c r="AA1393" s="336"/>
      <c r="AB1393" s="336"/>
      <c r="AC1393" s="336"/>
      <c r="AD1393" s="336"/>
      <c r="AE1393" s="336"/>
      <c r="AF1393" s="336"/>
      <c r="AG1393" s="336"/>
      <c r="AH1393" s="336">
        <v>0</v>
      </c>
      <c r="AI1393" s="336">
        <v>0</v>
      </c>
      <c r="AJ1393" s="336"/>
      <c r="AK1393" s="336"/>
      <c r="AL1393" s="336"/>
      <c r="AM1393" s="336"/>
      <c r="AN1393" s="336"/>
      <c r="AO1393" s="336"/>
      <c r="AP1393" s="336"/>
      <c r="AQ1393" s="336"/>
      <c r="AR1393" s="336"/>
      <c r="AS1393" s="336"/>
      <c r="AT1393" s="336"/>
      <c r="AU1393" s="336">
        <v>0</v>
      </c>
      <c r="AV1393" s="336">
        <v>0</v>
      </c>
      <c r="AW1393" s="336">
        <f t="shared" si="369"/>
        <v>0</v>
      </c>
    </row>
    <row r="1394" spans="1:49" s="144" customFormat="1">
      <c r="A1394" s="44" t="s">
        <v>741</v>
      </c>
      <c r="B1394" s="45" t="s">
        <v>1029</v>
      </c>
      <c r="C1394" s="45" t="s">
        <v>1549</v>
      </c>
      <c r="D1394" s="452" t="s">
        <v>2918</v>
      </c>
      <c r="E1394" s="140" t="s">
        <v>851</v>
      </c>
      <c r="F1394" s="141" t="s">
        <v>145</v>
      </c>
      <c r="G1394" s="468" t="s">
        <v>3085</v>
      </c>
      <c r="H1394" s="50" t="s">
        <v>2361</v>
      </c>
      <c r="I1394" s="142" t="s">
        <v>1290</v>
      </c>
      <c r="J1394" s="336"/>
      <c r="K1394" s="336"/>
      <c r="L1394" s="336"/>
      <c r="M1394" s="336"/>
      <c r="N1394" s="336"/>
      <c r="O1394" s="336"/>
      <c r="P1394" s="336"/>
      <c r="Q1394" s="336"/>
      <c r="R1394" s="336"/>
      <c r="S1394" s="336"/>
      <c r="T1394" s="336"/>
      <c r="U1394" s="336">
        <v>0</v>
      </c>
      <c r="V1394" s="336">
        <v>0</v>
      </c>
      <c r="W1394" s="336"/>
      <c r="X1394" s="336"/>
      <c r="Y1394" s="336"/>
      <c r="Z1394" s="336"/>
      <c r="AA1394" s="336"/>
      <c r="AB1394" s="336"/>
      <c r="AC1394" s="336"/>
      <c r="AD1394" s="336"/>
      <c r="AE1394" s="336"/>
      <c r="AF1394" s="336"/>
      <c r="AG1394" s="336"/>
      <c r="AH1394" s="336">
        <v>0</v>
      </c>
      <c r="AI1394" s="336">
        <v>0</v>
      </c>
      <c r="AJ1394" s="336"/>
      <c r="AK1394" s="336"/>
      <c r="AL1394" s="336"/>
      <c r="AM1394" s="336"/>
      <c r="AN1394" s="336"/>
      <c r="AO1394" s="336"/>
      <c r="AP1394" s="336"/>
      <c r="AQ1394" s="336"/>
      <c r="AR1394" s="336"/>
      <c r="AS1394" s="336"/>
      <c r="AT1394" s="336"/>
      <c r="AU1394" s="336">
        <v>0</v>
      </c>
      <c r="AV1394" s="336">
        <v>0</v>
      </c>
      <c r="AW1394" s="336">
        <f t="shared" si="369"/>
        <v>0</v>
      </c>
    </row>
    <row r="1395" spans="1:49" s="144" customFormat="1">
      <c r="A1395" s="44" t="s">
        <v>741</v>
      </c>
      <c r="B1395" s="45" t="s">
        <v>1029</v>
      </c>
      <c r="C1395" s="45" t="s">
        <v>1549</v>
      </c>
      <c r="D1395" s="452" t="s">
        <v>2918</v>
      </c>
      <c r="E1395" s="140" t="s">
        <v>852</v>
      </c>
      <c r="F1395" s="141" t="s">
        <v>146</v>
      </c>
      <c r="G1395" s="468" t="s">
        <v>3085</v>
      </c>
      <c r="H1395" s="50" t="s">
        <v>2361</v>
      </c>
      <c r="I1395" s="142" t="s">
        <v>1733</v>
      </c>
      <c r="J1395" s="336"/>
      <c r="K1395" s="336"/>
      <c r="L1395" s="336"/>
      <c r="M1395" s="336"/>
      <c r="N1395" s="336"/>
      <c r="O1395" s="336"/>
      <c r="P1395" s="336"/>
      <c r="Q1395" s="336"/>
      <c r="R1395" s="336"/>
      <c r="S1395" s="336"/>
      <c r="T1395" s="336"/>
      <c r="U1395" s="336">
        <v>0</v>
      </c>
      <c r="V1395" s="336">
        <v>0</v>
      </c>
      <c r="W1395" s="336"/>
      <c r="X1395" s="336"/>
      <c r="Y1395" s="336"/>
      <c r="Z1395" s="336"/>
      <c r="AA1395" s="336"/>
      <c r="AB1395" s="336"/>
      <c r="AC1395" s="336"/>
      <c r="AD1395" s="336"/>
      <c r="AE1395" s="336"/>
      <c r="AF1395" s="336"/>
      <c r="AG1395" s="336"/>
      <c r="AH1395" s="336">
        <v>0</v>
      </c>
      <c r="AI1395" s="336">
        <v>0</v>
      </c>
      <c r="AJ1395" s="336"/>
      <c r="AK1395" s="336"/>
      <c r="AL1395" s="336"/>
      <c r="AM1395" s="336"/>
      <c r="AN1395" s="336"/>
      <c r="AO1395" s="336"/>
      <c r="AP1395" s="336"/>
      <c r="AQ1395" s="336"/>
      <c r="AR1395" s="336"/>
      <c r="AS1395" s="336"/>
      <c r="AT1395" s="336"/>
      <c r="AU1395" s="336">
        <v>0</v>
      </c>
      <c r="AV1395" s="336">
        <v>0</v>
      </c>
      <c r="AW1395" s="336">
        <f t="shared" si="369"/>
        <v>0</v>
      </c>
    </row>
    <row r="1396" spans="1:49" s="144" customFormat="1">
      <c r="A1396" s="44" t="s">
        <v>741</v>
      </c>
      <c r="B1396" s="45" t="s">
        <v>1029</v>
      </c>
      <c r="C1396" s="45" t="s">
        <v>1549</v>
      </c>
      <c r="D1396" s="452" t="s">
        <v>2918</v>
      </c>
      <c r="E1396" s="140" t="s">
        <v>853</v>
      </c>
      <c r="F1396" s="141" t="s">
        <v>147</v>
      </c>
      <c r="G1396" s="468" t="s">
        <v>3085</v>
      </c>
      <c r="H1396" s="50" t="s">
        <v>2361</v>
      </c>
      <c r="I1396" s="142" t="s">
        <v>1734</v>
      </c>
      <c r="J1396" s="336"/>
      <c r="K1396" s="336"/>
      <c r="L1396" s="336"/>
      <c r="M1396" s="336"/>
      <c r="N1396" s="336"/>
      <c r="O1396" s="336"/>
      <c r="P1396" s="336"/>
      <c r="Q1396" s="336"/>
      <c r="R1396" s="336"/>
      <c r="S1396" s="336"/>
      <c r="T1396" s="336"/>
      <c r="U1396" s="336">
        <v>0</v>
      </c>
      <c r="V1396" s="336">
        <v>0</v>
      </c>
      <c r="W1396" s="336"/>
      <c r="X1396" s="336"/>
      <c r="Y1396" s="336"/>
      <c r="Z1396" s="336"/>
      <c r="AA1396" s="336"/>
      <c r="AB1396" s="336"/>
      <c r="AC1396" s="336"/>
      <c r="AD1396" s="336"/>
      <c r="AE1396" s="336"/>
      <c r="AF1396" s="336"/>
      <c r="AG1396" s="336"/>
      <c r="AH1396" s="336">
        <v>0</v>
      </c>
      <c r="AI1396" s="336">
        <v>0</v>
      </c>
      <c r="AJ1396" s="336"/>
      <c r="AK1396" s="336"/>
      <c r="AL1396" s="336"/>
      <c r="AM1396" s="336"/>
      <c r="AN1396" s="336"/>
      <c r="AO1396" s="336"/>
      <c r="AP1396" s="336"/>
      <c r="AQ1396" s="336"/>
      <c r="AR1396" s="336"/>
      <c r="AS1396" s="336"/>
      <c r="AT1396" s="336"/>
      <c r="AU1396" s="336">
        <v>0</v>
      </c>
      <c r="AV1396" s="336">
        <v>0</v>
      </c>
      <c r="AW1396" s="336">
        <f t="shared" si="369"/>
        <v>0</v>
      </c>
    </row>
    <row r="1397" spans="1:49" s="144" customFormat="1">
      <c r="A1397" s="44" t="s">
        <v>741</v>
      </c>
      <c r="B1397" s="45" t="s">
        <v>1029</v>
      </c>
      <c r="C1397" s="45" t="s">
        <v>1549</v>
      </c>
      <c r="D1397" s="452" t="s">
        <v>2918</v>
      </c>
      <c r="E1397" s="140" t="s">
        <v>854</v>
      </c>
      <c r="F1397" s="141" t="s">
        <v>148</v>
      </c>
      <c r="G1397" s="468" t="s">
        <v>3085</v>
      </c>
      <c r="H1397" s="50" t="s">
        <v>2361</v>
      </c>
      <c r="I1397" s="142" t="s">
        <v>1735</v>
      </c>
      <c r="J1397" s="336"/>
      <c r="K1397" s="336"/>
      <c r="L1397" s="336"/>
      <c r="M1397" s="336"/>
      <c r="N1397" s="336"/>
      <c r="O1397" s="336"/>
      <c r="P1397" s="336"/>
      <c r="Q1397" s="336"/>
      <c r="R1397" s="336"/>
      <c r="S1397" s="336"/>
      <c r="T1397" s="336"/>
      <c r="U1397" s="336">
        <v>0</v>
      </c>
      <c r="V1397" s="336">
        <v>0</v>
      </c>
      <c r="W1397" s="336"/>
      <c r="X1397" s="336"/>
      <c r="Y1397" s="336"/>
      <c r="Z1397" s="336"/>
      <c r="AA1397" s="336"/>
      <c r="AB1397" s="336"/>
      <c r="AC1397" s="336"/>
      <c r="AD1397" s="336"/>
      <c r="AE1397" s="336"/>
      <c r="AF1397" s="336"/>
      <c r="AG1397" s="336"/>
      <c r="AH1397" s="336">
        <v>0</v>
      </c>
      <c r="AI1397" s="336">
        <v>0</v>
      </c>
      <c r="AJ1397" s="336"/>
      <c r="AK1397" s="336"/>
      <c r="AL1397" s="336"/>
      <c r="AM1397" s="336"/>
      <c r="AN1397" s="336"/>
      <c r="AO1397" s="336"/>
      <c r="AP1397" s="336"/>
      <c r="AQ1397" s="336"/>
      <c r="AR1397" s="336"/>
      <c r="AS1397" s="336"/>
      <c r="AT1397" s="336"/>
      <c r="AU1397" s="336">
        <v>0</v>
      </c>
      <c r="AV1397" s="336">
        <v>0</v>
      </c>
      <c r="AW1397" s="336">
        <f t="shared" si="369"/>
        <v>0</v>
      </c>
    </row>
    <row r="1398" spans="1:49">
      <c r="A1398" s="44" t="s">
        <v>741</v>
      </c>
      <c r="B1398" s="45" t="s">
        <v>1029</v>
      </c>
      <c r="C1398" s="45" t="s">
        <v>1549</v>
      </c>
      <c r="D1398" s="452" t="s">
        <v>2918</v>
      </c>
      <c r="E1398" s="213" t="s">
        <v>773</v>
      </c>
      <c r="F1398" s="65"/>
      <c r="G1398" s="65"/>
      <c r="H1398" s="65"/>
      <c r="I1398" s="1" t="s">
        <v>1362</v>
      </c>
      <c r="J1398" s="200">
        <f>SUM(J1399)</f>
        <v>0</v>
      </c>
      <c r="K1398" s="200">
        <f t="shared" ref="K1398:AT1398" si="372">SUM(K1399)</f>
        <v>0</v>
      </c>
      <c r="L1398" s="200">
        <f t="shared" si="372"/>
        <v>0</v>
      </c>
      <c r="M1398" s="200">
        <f t="shared" si="372"/>
        <v>0</v>
      </c>
      <c r="N1398" s="200">
        <f t="shared" si="372"/>
        <v>0</v>
      </c>
      <c r="O1398" s="200">
        <f t="shared" si="372"/>
        <v>0</v>
      </c>
      <c r="P1398" s="200">
        <f t="shared" si="372"/>
        <v>0</v>
      </c>
      <c r="Q1398" s="200">
        <f t="shared" si="372"/>
        <v>0</v>
      </c>
      <c r="R1398" s="200">
        <f t="shared" si="372"/>
        <v>0</v>
      </c>
      <c r="S1398" s="200">
        <f t="shared" si="372"/>
        <v>0</v>
      </c>
      <c r="T1398" s="200">
        <f t="shared" si="372"/>
        <v>0</v>
      </c>
      <c r="U1398" s="200">
        <v>0</v>
      </c>
      <c r="V1398" s="200">
        <v>0</v>
      </c>
      <c r="W1398" s="200">
        <f>SUM(W1399)</f>
        <v>0</v>
      </c>
      <c r="X1398" s="200">
        <f t="shared" si="372"/>
        <v>0</v>
      </c>
      <c r="Y1398" s="200">
        <f t="shared" si="372"/>
        <v>0</v>
      </c>
      <c r="Z1398" s="200">
        <f t="shared" si="372"/>
        <v>0</v>
      </c>
      <c r="AA1398" s="200">
        <f t="shared" si="372"/>
        <v>0</v>
      </c>
      <c r="AB1398" s="200">
        <f t="shared" si="372"/>
        <v>0</v>
      </c>
      <c r="AC1398" s="200">
        <f t="shared" si="372"/>
        <v>0</v>
      </c>
      <c r="AD1398" s="200">
        <f t="shared" si="372"/>
        <v>0</v>
      </c>
      <c r="AE1398" s="200">
        <f t="shared" si="372"/>
        <v>0</v>
      </c>
      <c r="AF1398" s="200">
        <f t="shared" si="372"/>
        <v>0</v>
      </c>
      <c r="AG1398" s="200">
        <f t="shared" si="372"/>
        <v>0</v>
      </c>
      <c r="AH1398" s="200">
        <v>0</v>
      </c>
      <c r="AI1398" s="200">
        <v>0</v>
      </c>
      <c r="AJ1398" s="200">
        <f>SUM(AJ1399)</f>
        <v>0</v>
      </c>
      <c r="AK1398" s="200">
        <f t="shared" si="372"/>
        <v>0</v>
      </c>
      <c r="AL1398" s="200">
        <f t="shared" si="372"/>
        <v>0</v>
      </c>
      <c r="AM1398" s="200">
        <f t="shared" si="372"/>
        <v>0</v>
      </c>
      <c r="AN1398" s="200">
        <f t="shared" si="372"/>
        <v>0</v>
      </c>
      <c r="AO1398" s="200">
        <f t="shared" si="372"/>
        <v>0</v>
      </c>
      <c r="AP1398" s="200">
        <f t="shared" si="372"/>
        <v>0</v>
      </c>
      <c r="AQ1398" s="200">
        <f t="shared" si="372"/>
        <v>0</v>
      </c>
      <c r="AR1398" s="200">
        <f t="shared" si="372"/>
        <v>0</v>
      </c>
      <c r="AS1398" s="200">
        <f t="shared" si="372"/>
        <v>0</v>
      </c>
      <c r="AT1398" s="200">
        <f t="shared" si="372"/>
        <v>0</v>
      </c>
      <c r="AU1398" s="200">
        <v>0</v>
      </c>
      <c r="AV1398" s="200">
        <v>0</v>
      </c>
      <c r="AW1398" s="200">
        <f t="shared" si="369"/>
        <v>0</v>
      </c>
    </row>
    <row r="1399" spans="1:49">
      <c r="A1399" s="44" t="s">
        <v>741</v>
      </c>
      <c r="B1399" s="45" t="s">
        <v>1029</v>
      </c>
      <c r="C1399" s="45" t="s">
        <v>1549</v>
      </c>
      <c r="D1399" s="452" t="s">
        <v>2918</v>
      </c>
      <c r="E1399" s="367" t="s">
        <v>785</v>
      </c>
      <c r="F1399" s="50"/>
      <c r="G1399" s="468" t="s">
        <v>3085</v>
      </c>
      <c r="H1399" s="50" t="s">
        <v>2361</v>
      </c>
      <c r="I1399" s="42" t="s">
        <v>1363</v>
      </c>
      <c r="J1399" s="263"/>
      <c r="K1399" s="263"/>
      <c r="L1399" s="263"/>
      <c r="M1399" s="263"/>
      <c r="N1399" s="263"/>
      <c r="O1399" s="263"/>
      <c r="P1399" s="263"/>
      <c r="Q1399" s="263"/>
      <c r="R1399" s="263"/>
      <c r="S1399" s="263"/>
      <c r="T1399" s="263"/>
      <c r="U1399" s="263">
        <v>0</v>
      </c>
      <c r="V1399" s="263">
        <v>0</v>
      </c>
      <c r="W1399" s="263"/>
      <c r="X1399" s="263"/>
      <c r="Y1399" s="263"/>
      <c r="Z1399" s="263"/>
      <c r="AA1399" s="263"/>
      <c r="AB1399" s="263"/>
      <c r="AC1399" s="263"/>
      <c r="AD1399" s="263"/>
      <c r="AE1399" s="263"/>
      <c r="AF1399" s="263"/>
      <c r="AG1399" s="263"/>
      <c r="AH1399" s="263">
        <v>0</v>
      </c>
      <c r="AI1399" s="263">
        <v>0</v>
      </c>
      <c r="AJ1399" s="263"/>
      <c r="AK1399" s="263"/>
      <c r="AL1399" s="263"/>
      <c r="AM1399" s="263"/>
      <c r="AN1399" s="263"/>
      <c r="AO1399" s="263"/>
      <c r="AP1399" s="263"/>
      <c r="AQ1399" s="263"/>
      <c r="AR1399" s="263"/>
      <c r="AS1399" s="263"/>
      <c r="AT1399" s="263"/>
      <c r="AU1399" s="263">
        <v>0</v>
      </c>
      <c r="AV1399" s="263">
        <v>0</v>
      </c>
      <c r="AW1399" s="263">
        <f t="shared" si="369"/>
        <v>0</v>
      </c>
    </row>
    <row r="1400" spans="1:49">
      <c r="A1400" s="44" t="s">
        <v>741</v>
      </c>
      <c r="B1400" s="45" t="s">
        <v>1029</v>
      </c>
      <c r="C1400" s="45" t="s">
        <v>1549</v>
      </c>
      <c r="D1400" s="452" t="s">
        <v>2918</v>
      </c>
      <c r="E1400" s="213" t="s">
        <v>1364</v>
      </c>
      <c r="F1400" s="65"/>
      <c r="G1400" s="65"/>
      <c r="H1400" s="65"/>
      <c r="I1400" s="1" t="s">
        <v>2104</v>
      </c>
      <c r="J1400" s="200">
        <f>SUM(J1401:J1411)</f>
        <v>0</v>
      </c>
      <c r="K1400" s="200">
        <f t="shared" ref="K1400:AT1400" si="373">SUM(K1401:K1411)</f>
        <v>0</v>
      </c>
      <c r="L1400" s="200">
        <f t="shared" si="373"/>
        <v>0</v>
      </c>
      <c r="M1400" s="200">
        <f t="shared" si="373"/>
        <v>0</v>
      </c>
      <c r="N1400" s="200">
        <f t="shared" si="373"/>
        <v>0</v>
      </c>
      <c r="O1400" s="200">
        <f t="shared" si="373"/>
        <v>0</v>
      </c>
      <c r="P1400" s="200">
        <f t="shared" si="373"/>
        <v>0</v>
      </c>
      <c r="Q1400" s="200">
        <f t="shared" si="373"/>
        <v>0</v>
      </c>
      <c r="R1400" s="200">
        <f t="shared" si="373"/>
        <v>0</v>
      </c>
      <c r="S1400" s="200">
        <f t="shared" si="373"/>
        <v>0</v>
      </c>
      <c r="T1400" s="200">
        <f t="shared" si="373"/>
        <v>0</v>
      </c>
      <c r="U1400" s="200">
        <v>0</v>
      </c>
      <c r="V1400" s="200">
        <v>0</v>
      </c>
      <c r="W1400" s="200">
        <f>SUM(W1401:W1411)</f>
        <v>0</v>
      </c>
      <c r="X1400" s="200">
        <f t="shared" si="373"/>
        <v>0</v>
      </c>
      <c r="Y1400" s="200">
        <f t="shared" si="373"/>
        <v>0</v>
      </c>
      <c r="Z1400" s="200">
        <f t="shared" si="373"/>
        <v>0</v>
      </c>
      <c r="AA1400" s="200">
        <f t="shared" si="373"/>
        <v>0</v>
      </c>
      <c r="AB1400" s="200">
        <f t="shared" si="373"/>
        <v>0</v>
      </c>
      <c r="AC1400" s="200">
        <f t="shared" si="373"/>
        <v>0</v>
      </c>
      <c r="AD1400" s="200">
        <f t="shared" si="373"/>
        <v>0</v>
      </c>
      <c r="AE1400" s="200">
        <f t="shared" si="373"/>
        <v>0</v>
      </c>
      <c r="AF1400" s="200">
        <f t="shared" si="373"/>
        <v>0</v>
      </c>
      <c r="AG1400" s="200">
        <f t="shared" si="373"/>
        <v>0</v>
      </c>
      <c r="AH1400" s="200">
        <v>0</v>
      </c>
      <c r="AI1400" s="200">
        <v>0</v>
      </c>
      <c r="AJ1400" s="200">
        <f>SUM(AJ1401:AJ1411)</f>
        <v>0</v>
      </c>
      <c r="AK1400" s="200">
        <f t="shared" si="373"/>
        <v>0</v>
      </c>
      <c r="AL1400" s="200">
        <f t="shared" si="373"/>
        <v>0</v>
      </c>
      <c r="AM1400" s="200">
        <f t="shared" si="373"/>
        <v>0</v>
      </c>
      <c r="AN1400" s="200">
        <f t="shared" si="373"/>
        <v>0</v>
      </c>
      <c r="AO1400" s="200">
        <f t="shared" si="373"/>
        <v>0</v>
      </c>
      <c r="AP1400" s="200">
        <f t="shared" si="373"/>
        <v>0</v>
      </c>
      <c r="AQ1400" s="200">
        <f t="shared" si="373"/>
        <v>0</v>
      </c>
      <c r="AR1400" s="200">
        <f t="shared" si="373"/>
        <v>0</v>
      </c>
      <c r="AS1400" s="200">
        <f t="shared" si="373"/>
        <v>0</v>
      </c>
      <c r="AT1400" s="200">
        <f t="shared" si="373"/>
        <v>0</v>
      </c>
      <c r="AU1400" s="200">
        <v>0</v>
      </c>
      <c r="AV1400" s="200">
        <v>0</v>
      </c>
      <c r="AW1400" s="200">
        <f t="shared" si="369"/>
        <v>0</v>
      </c>
    </row>
    <row r="1401" spans="1:49">
      <c r="A1401" s="44" t="s">
        <v>741</v>
      </c>
      <c r="B1401" s="45" t="s">
        <v>1029</v>
      </c>
      <c r="C1401" s="45" t="s">
        <v>1549</v>
      </c>
      <c r="D1401" s="452" t="s">
        <v>2918</v>
      </c>
      <c r="E1401" s="367" t="s">
        <v>786</v>
      </c>
      <c r="F1401" s="50"/>
      <c r="G1401" s="468" t="s">
        <v>3085</v>
      </c>
      <c r="H1401" s="50" t="s">
        <v>2361</v>
      </c>
      <c r="I1401" s="42" t="s">
        <v>1191</v>
      </c>
      <c r="J1401" s="209"/>
      <c r="K1401" s="209"/>
      <c r="L1401" s="209"/>
      <c r="M1401" s="209"/>
      <c r="N1401" s="209"/>
      <c r="O1401" s="209"/>
      <c r="P1401" s="209"/>
      <c r="Q1401" s="209"/>
      <c r="R1401" s="209"/>
      <c r="S1401" s="209"/>
      <c r="T1401" s="209"/>
      <c r="U1401" s="209">
        <v>0</v>
      </c>
      <c r="V1401" s="209">
        <v>0</v>
      </c>
      <c r="W1401" s="209"/>
      <c r="X1401" s="209"/>
      <c r="Y1401" s="209"/>
      <c r="Z1401" s="209"/>
      <c r="AA1401" s="209"/>
      <c r="AB1401" s="209"/>
      <c r="AC1401" s="209"/>
      <c r="AD1401" s="209"/>
      <c r="AE1401" s="209"/>
      <c r="AF1401" s="209"/>
      <c r="AG1401" s="209"/>
      <c r="AH1401" s="209">
        <v>0</v>
      </c>
      <c r="AI1401" s="209">
        <v>0</v>
      </c>
      <c r="AJ1401" s="209"/>
      <c r="AK1401" s="209"/>
      <c r="AL1401" s="209"/>
      <c r="AM1401" s="209"/>
      <c r="AN1401" s="209"/>
      <c r="AO1401" s="209"/>
      <c r="AP1401" s="209"/>
      <c r="AQ1401" s="209"/>
      <c r="AR1401" s="209"/>
      <c r="AS1401" s="209"/>
      <c r="AT1401" s="209"/>
      <c r="AU1401" s="209">
        <v>0</v>
      </c>
      <c r="AV1401" s="209">
        <v>0</v>
      </c>
      <c r="AW1401" s="209">
        <f t="shared" si="369"/>
        <v>0</v>
      </c>
    </row>
    <row r="1402" spans="1:49">
      <c r="A1402" s="44" t="s">
        <v>741</v>
      </c>
      <c r="B1402" s="45" t="s">
        <v>1029</v>
      </c>
      <c r="C1402" s="45" t="s">
        <v>1549</v>
      </c>
      <c r="D1402" s="452" t="s">
        <v>2918</v>
      </c>
      <c r="E1402" s="367" t="s">
        <v>1528</v>
      </c>
      <c r="F1402" s="50"/>
      <c r="G1402" s="468" t="s">
        <v>3085</v>
      </c>
      <c r="H1402" s="50" t="s">
        <v>2361</v>
      </c>
      <c r="I1402" s="42" t="s">
        <v>989</v>
      </c>
      <c r="U1402" s="15">
        <v>0</v>
      </c>
      <c r="V1402" s="15">
        <v>0</v>
      </c>
      <c r="AH1402" s="15">
        <v>0</v>
      </c>
      <c r="AI1402" s="15">
        <v>0</v>
      </c>
      <c r="AU1402" s="15">
        <v>0</v>
      </c>
      <c r="AV1402" s="15">
        <v>0</v>
      </c>
      <c r="AW1402" s="15">
        <f t="shared" si="369"/>
        <v>0</v>
      </c>
    </row>
    <row r="1403" spans="1:49">
      <c r="A1403" s="44" t="s">
        <v>741</v>
      </c>
      <c r="B1403" s="45" t="s">
        <v>1029</v>
      </c>
      <c r="C1403" s="45" t="s">
        <v>1549</v>
      </c>
      <c r="D1403" s="452" t="s">
        <v>2918</v>
      </c>
      <c r="E1403" s="367" t="s">
        <v>1679</v>
      </c>
      <c r="F1403" s="50"/>
      <c r="G1403" s="468" t="s">
        <v>3085</v>
      </c>
      <c r="H1403" s="50" t="s">
        <v>2361</v>
      </c>
      <c r="I1403" s="42" t="s">
        <v>1044</v>
      </c>
      <c r="U1403" s="15">
        <v>0</v>
      </c>
      <c r="V1403" s="15">
        <v>0</v>
      </c>
      <c r="AH1403" s="15">
        <v>0</v>
      </c>
      <c r="AI1403" s="15">
        <v>0</v>
      </c>
      <c r="AU1403" s="15">
        <v>0</v>
      </c>
      <c r="AV1403" s="15">
        <v>0</v>
      </c>
      <c r="AW1403" s="15">
        <f t="shared" si="369"/>
        <v>0</v>
      </c>
    </row>
    <row r="1404" spans="1:49">
      <c r="A1404" s="44" t="s">
        <v>741</v>
      </c>
      <c r="B1404" s="45" t="s">
        <v>1029</v>
      </c>
      <c r="C1404" s="45" t="s">
        <v>1549</v>
      </c>
      <c r="D1404" s="452" t="s">
        <v>2918</v>
      </c>
      <c r="E1404" s="367" t="s">
        <v>787</v>
      </c>
      <c r="F1404" s="50"/>
      <c r="G1404" s="468" t="s">
        <v>3085</v>
      </c>
      <c r="H1404" s="50" t="s">
        <v>2361</v>
      </c>
      <c r="I1404" s="42" t="s">
        <v>2078</v>
      </c>
      <c r="U1404" s="15">
        <v>0</v>
      </c>
      <c r="V1404" s="15">
        <v>0</v>
      </c>
      <c r="AH1404" s="15">
        <v>0</v>
      </c>
      <c r="AI1404" s="15">
        <v>0</v>
      </c>
      <c r="AU1404" s="15">
        <v>0</v>
      </c>
      <c r="AV1404" s="15">
        <v>0</v>
      </c>
      <c r="AW1404" s="15">
        <f t="shared" si="369"/>
        <v>0</v>
      </c>
    </row>
    <row r="1405" spans="1:49">
      <c r="A1405" s="44" t="s">
        <v>741</v>
      </c>
      <c r="B1405" s="45" t="s">
        <v>1029</v>
      </c>
      <c r="C1405" s="45" t="s">
        <v>1549</v>
      </c>
      <c r="D1405" s="452" t="s">
        <v>2918</v>
      </c>
      <c r="E1405" s="367" t="s">
        <v>1116</v>
      </c>
      <c r="F1405" s="50"/>
      <c r="G1405" s="468" t="s">
        <v>3085</v>
      </c>
      <c r="H1405" s="50" t="s">
        <v>2361</v>
      </c>
      <c r="I1405" s="42" t="s">
        <v>1487</v>
      </c>
      <c r="U1405" s="15">
        <v>0</v>
      </c>
      <c r="V1405" s="15">
        <v>0</v>
      </c>
      <c r="AH1405" s="15">
        <v>0</v>
      </c>
      <c r="AI1405" s="15">
        <v>0</v>
      </c>
      <c r="AU1405" s="15">
        <v>0</v>
      </c>
      <c r="AV1405" s="15">
        <v>0</v>
      </c>
      <c r="AW1405" s="15">
        <f t="shared" si="369"/>
        <v>0</v>
      </c>
    </row>
    <row r="1406" spans="1:49">
      <c r="A1406" s="44" t="s">
        <v>741</v>
      </c>
      <c r="B1406" s="45" t="s">
        <v>1029</v>
      </c>
      <c r="C1406" s="45" t="s">
        <v>1549</v>
      </c>
      <c r="D1406" s="452" t="s">
        <v>2918</v>
      </c>
      <c r="E1406" s="367" t="s">
        <v>1703</v>
      </c>
      <c r="F1406" s="50"/>
      <c r="G1406" s="468" t="s">
        <v>3085</v>
      </c>
      <c r="H1406" s="50" t="s">
        <v>2361</v>
      </c>
      <c r="I1406" s="42" t="s">
        <v>1047</v>
      </c>
      <c r="U1406" s="15">
        <v>0</v>
      </c>
      <c r="V1406" s="15">
        <v>0</v>
      </c>
      <c r="AH1406" s="15">
        <v>0</v>
      </c>
      <c r="AI1406" s="15">
        <v>0</v>
      </c>
      <c r="AU1406" s="15">
        <v>0</v>
      </c>
      <c r="AV1406" s="15">
        <v>0</v>
      </c>
      <c r="AW1406" s="15">
        <f t="shared" si="369"/>
        <v>0</v>
      </c>
    </row>
    <row r="1407" spans="1:49">
      <c r="A1407" s="44" t="s">
        <v>741</v>
      </c>
      <c r="B1407" s="45" t="s">
        <v>1029</v>
      </c>
      <c r="C1407" s="45" t="s">
        <v>1549</v>
      </c>
      <c r="D1407" s="452" t="s">
        <v>2918</v>
      </c>
      <c r="E1407" s="367" t="s">
        <v>826</v>
      </c>
      <c r="F1407" s="50"/>
      <c r="G1407" s="468" t="s">
        <v>3085</v>
      </c>
      <c r="H1407" s="50" t="s">
        <v>2361</v>
      </c>
      <c r="I1407" s="42" t="s">
        <v>935</v>
      </c>
      <c r="U1407" s="15">
        <v>0</v>
      </c>
      <c r="V1407" s="15">
        <v>0</v>
      </c>
      <c r="AH1407" s="15">
        <v>0</v>
      </c>
      <c r="AI1407" s="15">
        <v>0</v>
      </c>
      <c r="AU1407" s="15">
        <v>0</v>
      </c>
      <c r="AV1407" s="15">
        <v>0</v>
      </c>
      <c r="AW1407" s="15">
        <f t="shared" si="369"/>
        <v>0</v>
      </c>
    </row>
    <row r="1408" spans="1:49" s="393" customFormat="1">
      <c r="A1408" s="386" t="s">
        <v>741</v>
      </c>
      <c r="B1408" s="387" t="s">
        <v>1029</v>
      </c>
      <c r="C1408" s="387" t="s">
        <v>1549</v>
      </c>
      <c r="D1408" s="470" t="s">
        <v>2918</v>
      </c>
      <c r="E1408" s="442" t="s">
        <v>1115</v>
      </c>
      <c r="F1408" s="401"/>
      <c r="G1408" s="471" t="s">
        <v>3085</v>
      </c>
      <c r="H1408" s="401" t="s">
        <v>2361</v>
      </c>
      <c r="I1408" s="413" t="s">
        <v>3125</v>
      </c>
      <c r="J1408" s="414"/>
      <c r="K1408" s="414"/>
      <c r="L1408" s="414"/>
      <c r="M1408" s="414"/>
      <c r="N1408" s="414"/>
      <c r="O1408" s="414"/>
      <c r="P1408" s="414"/>
      <c r="Q1408" s="414"/>
      <c r="R1408" s="414"/>
      <c r="S1408" s="414"/>
      <c r="T1408" s="414"/>
      <c r="U1408" s="414">
        <v>0</v>
      </c>
      <c r="V1408" s="414">
        <v>0</v>
      </c>
      <c r="W1408" s="414"/>
      <c r="X1408" s="414"/>
      <c r="Y1408" s="414"/>
      <c r="Z1408" s="414"/>
      <c r="AA1408" s="414"/>
      <c r="AB1408" s="414"/>
      <c r="AC1408" s="414"/>
      <c r="AD1408" s="414"/>
      <c r="AE1408" s="414"/>
      <c r="AF1408" s="414"/>
      <c r="AG1408" s="414"/>
      <c r="AH1408" s="414">
        <v>0</v>
      </c>
      <c r="AI1408" s="414">
        <v>0</v>
      </c>
      <c r="AJ1408" s="414"/>
      <c r="AK1408" s="414"/>
      <c r="AL1408" s="414"/>
      <c r="AM1408" s="414"/>
      <c r="AN1408" s="414"/>
      <c r="AO1408" s="414"/>
      <c r="AP1408" s="414"/>
      <c r="AQ1408" s="414"/>
      <c r="AR1408" s="414"/>
      <c r="AS1408" s="414"/>
      <c r="AT1408" s="414"/>
      <c r="AU1408" s="414">
        <v>0</v>
      </c>
      <c r="AV1408" s="414">
        <v>0</v>
      </c>
      <c r="AW1408" s="414">
        <f t="shared" si="369"/>
        <v>0</v>
      </c>
    </row>
    <row r="1409" spans="1:49">
      <c r="A1409" s="44" t="s">
        <v>741</v>
      </c>
      <c r="B1409" s="45" t="s">
        <v>1029</v>
      </c>
      <c r="C1409" s="45" t="s">
        <v>1549</v>
      </c>
      <c r="D1409" s="452" t="s">
        <v>2918</v>
      </c>
      <c r="E1409" s="367" t="s">
        <v>1677</v>
      </c>
      <c r="F1409" s="50"/>
      <c r="G1409" s="468" t="s">
        <v>3085</v>
      </c>
      <c r="H1409" s="50" t="s">
        <v>2361</v>
      </c>
      <c r="I1409" s="42" t="s">
        <v>1198</v>
      </c>
      <c r="J1409" s="209"/>
      <c r="K1409" s="209"/>
      <c r="L1409" s="209"/>
      <c r="M1409" s="209"/>
      <c r="N1409" s="209"/>
      <c r="O1409" s="209"/>
      <c r="P1409" s="209"/>
      <c r="Q1409" s="209"/>
      <c r="R1409" s="209"/>
      <c r="S1409" s="209"/>
      <c r="T1409" s="209"/>
      <c r="U1409" s="209">
        <v>0</v>
      </c>
      <c r="V1409" s="209">
        <v>0</v>
      </c>
      <c r="W1409" s="209"/>
      <c r="X1409" s="209"/>
      <c r="Y1409" s="209"/>
      <c r="Z1409" s="209"/>
      <c r="AA1409" s="209"/>
      <c r="AB1409" s="209"/>
      <c r="AC1409" s="209"/>
      <c r="AD1409" s="209"/>
      <c r="AE1409" s="209"/>
      <c r="AF1409" s="209"/>
      <c r="AG1409" s="209"/>
      <c r="AH1409" s="209">
        <v>0</v>
      </c>
      <c r="AI1409" s="209">
        <v>0</v>
      </c>
      <c r="AJ1409" s="209"/>
      <c r="AK1409" s="209"/>
      <c r="AL1409" s="209"/>
      <c r="AM1409" s="209"/>
      <c r="AN1409" s="209"/>
      <c r="AO1409" s="209"/>
      <c r="AP1409" s="209"/>
      <c r="AQ1409" s="209"/>
      <c r="AR1409" s="209"/>
      <c r="AS1409" s="209"/>
      <c r="AT1409" s="209"/>
      <c r="AU1409" s="209">
        <v>0</v>
      </c>
      <c r="AV1409" s="209">
        <v>0</v>
      </c>
      <c r="AW1409" s="209">
        <f t="shared" si="369"/>
        <v>0</v>
      </c>
    </row>
    <row r="1410" spans="1:49">
      <c r="A1410" s="44" t="s">
        <v>741</v>
      </c>
      <c r="B1410" s="45" t="s">
        <v>1029</v>
      </c>
      <c r="C1410" s="45" t="s">
        <v>1549</v>
      </c>
      <c r="D1410" s="452" t="s">
        <v>2918</v>
      </c>
      <c r="E1410" s="367" t="s">
        <v>1677</v>
      </c>
      <c r="F1410" s="50" t="s">
        <v>149</v>
      </c>
      <c r="G1410" s="468" t="s">
        <v>3085</v>
      </c>
      <c r="H1410" s="50" t="s">
        <v>2361</v>
      </c>
      <c r="I1410" s="42" t="s">
        <v>25</v>
      </c>
      <c r="J1410" s="232"/>
      <c r="K1410" s="232"/>
      <c r="L1410" s="232"/>
      <c r="M1410" s="232"/>
      <c r="N1410" s="232"/>
      <c r="O1410" s="232"/>
      <c r="P1410" s="232"/>
      <c r="Q1410" s="232"/>
      <c r="R1410" s="232"/>
      <c r="S1410" s="232"/>
      <c r="T1410" s="232"/>
      <c r="U1410" s="232">
        <v>0</v>
      </c>
      <c r="V1410" s="232">
        <v>0</v>
      </c>
      <c r="W1410" s="232"/>
      <c r="X1410" s="232"/>
      <c r="Y1410" s="232"/>
      <c r="Z1410" s="232"/>
      <c r="AA1410" s="232"/>
      <c r="AB1410" s="232"/>
      <c r="AC1410" s="232"/>
      <c r="AD1410" s="232"/>
      <c r="AE1410" s="232"/>
      <c r="AF1410" s="232"/>
      <c r="AG1410" s="232"/>
      <c r="AH1410" s="232">
        <v>0</v>
      </c>
      <c r="AI1410" s="232">
        <v>0</v>
      </c>
      <c r="AJ1410" s="232"/>
      <c r="AK1410" s="232"/>
      <c r="AL1410" s="232"/>
      <c r="AM1410" s="232"/>
      <c r="AN1410" s="232"/>
      <c r="AO1410" s="232"/>
      <c r="AP1410" s="232"/>
      <c r="AQ1410" s="232"/>
      <c r="AR1410" s="232"/>
      <c r="AS1410" s="232"/>
      <c r="AT1410" s="232"/>
      <c r="AU1410" s="232">
        <v>0</v>
      </c>
      <c r="AV1410" s="232">
        <v>0</v>
      </c>
      <c r="AW1410" s="232">
        <f t="shared" si="369"/>
        <v>0</v>
      </c>
    </row>
    <row r="1411" spans="1:49">
      <c r="A1411" s="44" t="s">
        <v>741</v>
      </c>
      <c r="B1411" s="45" t="s">
        <v>1029</v>
      </c>
      <c r="C1411" s="45" t="s">
        <v>1549</v>
      </c>
      <c r="D1411" s="452" t="s">
        <v>2918</v>
      </c>
      <c r="E1411" s="367" t="s">
        <v>1677</v>
      </c>
      <c r="F1411" s="50" t="s">
        <v>2825</v>
      </c>
      <c r="G1411" s="468" t="s">
        <v>3085</v>
      </c>
      <c r="H1411" s="50" t="s">
        <v>2361</v>
      </c>
      <c r="I1411" s="42" t="s">
        <v>2796</v>
      </c>
      <c r="J1411" s="232"/>
      <c r="K1411" s="232"/>
      <c r="L1411" s="232"/>
      <c r="M1411" s="232"/>
      <c r="N1411" s="232"/>
      <c r="O1411" s="232"/>
      <c r="P1411" s="232"/>
      <c r="Q1411" s="232"/>
      <c r="R1411" s="232"/>
      <c r="S1411" s="232"/>
      <c r="T1411" s="232"/>
      <c r="U1411" s="232">
        <v>0</v>
      </c>
      <c r="V1411" s="232">
        <v>0</v>
      </c>
      <c r="W1411" s="232"/>
      <c r="X1411" s="232"/>
      <c r="Y1411" s="232"/>
      <c r="Z1411" s="232"/>
      <c r="AA1411" s="232"/>
      <c r="AB1411" s="232"/>
      <c r="AC1411" s="232"/>
      <c r="AD1411" s="232"/>
      <c r="AE1411" s="232"/>
      <c r="AF1411" s="232"/>
      <c r="AG1411" s="232"/>
      <c r="AH1411" s="232">
        <v>0</v>
      </c>
      <c r="AI1411" s="232">
        <v>0</v>
      </c>
      <c r="AJ1411" s="232"/>
      <c r="AK1411" s="232"/>
      <c r="AL1411" s="232"/>
      <c r="AM1411" s="232"/>
      <c r="AN1411" s="232"/>
      <c r="AO1411" s="232"/>
      <c r="AP1411" s="232"/>
      <c r="AQ1411" s="232"/>
      <c r="AR1411" s="232"/>
      <c r="AS1411" s="232"/>
      <c r="AT1411" s="232"/>
      <c r="AU1411" s="232">
        <v>0</v>
      </c>
      <c r="AV1411" s="232">
        <v>0</v>
      </c>
      <c r="AW1411" s="232">
        <f t="shared" si="369"/>
        <v>0</v>
      </c>
    </row>
    <row r="1412" spans="1:49">
      <c r="A1412" s="44"/>
      <c r="B1412" s="45"/>
      <c r="C1412" s="45"/>
      <c r="D1412" s="45"/>
      <c r="E1412" s="367"/>
      <c r="F1412" s="50"/>
      <c r="G1412" s="50"/>
      <c r="H1412" s="50"/>
      <c r="I1412" s="49" t="s">
        <v>3</v>
      </c>
      <c r="J1412" s="12">
        <f>SUM(J1413)</f>
        <v>0</v>
      </c>
      <c r="K1412" s="12">
        <f t="shared" ref="K1412:AT1412" si="374">SUM(K1413)</f>
        <v>0</v>
      </c>
      <c r="L1412" s="12">
        <f t="shared" si="374"/>
        <v>0</v>
      </c>
      <c r="M1412" s="12">
        <f t="shared" si="374"/>
        <v>0</v>
      </c>
      <c r="N1412" s="12">
        <f t="shared" si="374"/>
        <v>0</v>
      </c>
      <c r="O1412" s="12">
        <f t="shared" si="374"/>
        <v>0</v>
      </c>
      <c r="P1412" s="12">
        <f t="shared" si="374"/>
        <v>0</v>
      </c>
      <c r="Q1412" s="12">
        <f t="shared" si="374"/>
        <v>0</v>
      </c>
      <c r="R1412" s="12">
        <f t="shared" si="374"/>
        <v>0</v>
      </c>
      <c r="S1412" s="12">
        <f t="shared" si="374"/>
        <v>0</v>
      </c>
      <c r="T1412" s="12">
        <f t="shared" si="374"/>
        <v>0</v>
      </c>
      <c r="U1412" s="12">
        <v>0</v>
      </c>
      <c r="V1412" s="12">
        <v>0</v>
      </c>
      <c r="W1412" s="12">
        <f>SUM(W1413)</f>
        <v>0</v>
      </c>
      <c r="X1412" s="12">
        <f t="shared" si="374"/>
        <v>0</v>
      </c>
      <c r="Y1412" s="12">
        <f t="shared" si="374"/>
        <v>0</v>
      </c>
      <c r="Z1412" s="12">
        <f t="shared" si="374"/>
        <v>0</v>
      </c>
      <c r="AA1412" s="12">
        <f t="shared" si="374"/>
        <v>0</v>
      </c>
      <c r="AB1412" s="12">
        <f t="shared" si="374"/>
        <v>0</v>
      </c>
      <c r="AC1412" s="12">
        <f t="shared" si="374"/>
        <v>0</v>
      </c>
      <c r="AD1412" s="12">
        <f t="shared" si="374"/>
        <v>0</v>
      </c>
      <c r="AE1412" s="12">
        <f t="shared" si="374"/>
        <v>0</v>
      </c>
      <c r="AF1412" s="12">
        <f t="shared" si="374"/>
        <v>0</v>
      </c>
      <c r="AG1412" s="12">
        <f t="shared" si="374"/>
        <v>0</v>
      </c>
      <c r="AH1412" s="12">
        <v>0</v>
      </c>
      <c r="AI1412" s="12">
        <v>0</v>
      </c>
      <c r="AJ1412" s="12">
        <f>SUM(AJ1413)</f>
        <v>0</v>
      </c>
      <c r="AK1412" s="12">
        <f t="shared" si="374"/>
        <v>0</v>
      </c>
      <c r="AL1412" s="12">
        <f t="shared" si="374"/>
        <v>0</v>
      </c>
      <c r="AM1412" s="12">
        <f t="shared" si="374"/>
        <v>0</v>
      </c>
      <c r="AN1412" s="12">
        <f t="shared" si="374"/>
        <v>0</v>
      </c>
      <c r="AO1412" s="12">
        <f t="shared" si="374"/>
        <v>0</v>
      </c>
      <c r="AP1412" s="12">
        <f t="shared" si="374"/>
        <v>0</v>
      </c>
      <c r="AQ1412" s="12">
        <f t="shared" si="374"/>
        <v>0</v>
      </c>
      <c r="AR1412" s="12">
        <f t="shared" si="374"/>
        <v>0</v>
      </c>
      <c r="AS1412" s="12">
        <f t="shared" si="374"/>
        <v>0</v>
      </c>
      <c r="AT1412" s="12">
        <f t="shared" si="374"/>
        <v>0</v>
      </c>
      <c r="AU1412" s="12">
        <v>0</v>
      </c>
      <c r="AV1412" s="12">
        <v>0</v>
      </c>
      <c r="AW1412" s="12">
        <f t="shared" si="369"/>
        <v>0</v>
      </c>
    </row>
    <row r="1413" spans="1:49">
      <c r="A1413" s="44" t="s">
        <v>741</v>
      </c>
      <c r="B1413" s="45" t="s">
        <v>1029</v>
      </c>
      <c r="C1413" s="45" t="s">
        <v>1549</v>
      </c>
      <c r="D1413" s="452" t="s">
        <v>2918</v>
      </c>
      <c r="E1413" s="213" t="s">
        <v>833</v>
      </c>
      <c r="F1413" s="65"/>
      <c r="G1413" s="65"/>
      <c r="H1413" s="65"/>
      <c r="I1413" s="53" t="s">
        <v>1</v>
      </c>
      <c r="J1413" s="9">
        <f>SUM(J1414,J1438)</f>
        <v>0</v>
      </c>
      <c r="K1413" s="9">
        <f t="shared" ref="K1413:AT1413" si="375">SUM(K1414,K1438)</f>
        <v>0</v>
      </c>
      <c r="L1413" s="9">
        <f t="shared" si="375"/>
        <v>0</v>
      </c>
      <c r="M1413" s="9">
        <f t="shared" si="375"/>
        <v>0</v>
      </c>
      <c r="N1413" s="9">
        <f t="shared" si="375"/>
        <v>0</v>
      </c>
      <c r="O1413" s="9">
        <f t="shared" si="375"/>
        <v>0</v>
      </c>
      <c r="P1413" s="9">
        <f t="shared" si="375"/>
        <v>0</v>
      </c>
      <c r="Q1413" s="9">
        <f t="shared" si="375"/>
        <v>0</v>
      </c>
      <c r="R1413" s="9">
        <f t="shared" si="375"/>
        <v>0</v>
      </c>
      <c r="S1413" s="9">
        <f t="shared" si="375"/>
        <v>0</v>
      </c>
      <c r="T1413" s="9">
        <f t="shared" si="375"/>
        <v>0</v>
      </c>
      <c r="U1413" s="9">
        <v>0</v>
      </c>
      <c r="V1413" s="9">
        <v>0</v>
      </c>
      <c r="W1413" s="9">
        <f>SUM(W1414,W1438)</f>
        <v>0</v>
      </c>
      <c r="X1413" s="9">
        <f t="shared" si="375"/>
        <v>0</v>
      </c>
      <c r="Y1413" s="9">
        <f t="shared" si="375"/>
        <v>0</v>
      </c>
      <c r="Z1413" s="9">
        <f t="shared" si="375"/>
        <v>0</v>
      </c>
      <c r="AA1413" s="9">
        <f t="shared" si="375"/>
        <v>0</v>
      </c>
      <c r="AB1413" s="9">
        <f t="shared" si="375"/>
        <v>0</v>
      </c>
      <c r="AC1413" s="9">
        <f t="shared" si="375"/>
        <v>0</v>
      </c>
      <c r="AD1413" s="9">
        <f t="shared" si="375"/>
        <v>0</v>
      </c>
      <c r="AE1413" s="9">
        <f t="shared" si="375"/>
        <v>0</v>
      </c>
      <c r="AF1413" s="9">
        <f t="shared" si="375"/>
        <v>0</v>
      </c>
      <c r="AG1413" s="9">
        <f t="shared" si="375"/>
        <v>0</v>
      </c>
      <c r="AH1413" s="9">
        <v>0</v>
      </c>
      <c r="AI1413" s="9">
        <v>0</v>
      </c>
      <c r="AJ1413" s="9">
        <f>SUM(AJ1414,AJ1438)</f>
        <v>0</v>
      </c>
      <c r="AK1413" s="9">
        <f t="shared" si="375"/>
        <v>0</v>
      </c>
      <c r="AL1413" s="9">
        <f t="shared" si="375"/>
        <v>0</v>
      </c>
      <c r="AM1413" s="9">
        <f t="shared" si="375"/>
        <v>0</v>
      </c>
      <c r="AN1413" s="9">
        <f t="shared" si="375"/>
        <v>0</v>
      </c>
      <c r="AO1413" s="9">
        <f t="shared" si="375"/>
        <v>0</v>
      </c>
      <c r="AP1413" s="9">
        <f t="shared" si="375"/>
        <v>0</v>
      </c>
      <c r="AQ1413" s="9">
        <f t="shared" si="375"/>
        <v>0</v>
      </c>
      <c r="AR1413" s="9">
        <f t="shared" si="375"/>
        <v>0</v>
      </c>
      <c r="AS1413" s="9">
        <f t="shared" si="375"/>
        <v>0</v>
      </c>
      <c r="AT1413" s="9">
        <f t="shared" si="375"/>
        <v>0</v>
      </c>
      <c r="AU1413" s="9">
        <v>0</v>
      </c>
      <c r="AV1413" s="9">
        <v>0</v>
      </c>
      <c r="AW1413" s="9">
        <f t="shared" si="369"/>
        <v>0</v>
      </c>
    </row>
    <row r="1414" spans="1:49" s="52" customFormat="1">
      <c r="A1414" s="44" t="s">
        <v>741</v>
      </c>
      <c r="B1414" s="45" t="s">
        <v>1029</v>
      </c>
      <c r="C1414" s="45" t="s">
        <v>1549</v>
      </c>
      <c r="D1414" s="452" t="s">
        <v>2918</v>
      </c>
      <c r="E1414" s="54" t="s">
        <v>1678</v>
      </c>
      <c r="F1414" s="65" t="s">
        <v>2894</v>
      </c>
      <c r="G1414" s="65"/>
      <c r="H1414" s="65"/>
      <c r="I1414" s="353" t="s">
        <v>15</v>
      </c>
      <c r="J1414" s="9">
        <f>SUM(J1415,J1417:J1423,J1424:J1426,J1427,J1428,J1433:J1437,J1431:J1431,J1432)</f>
        <v>0</v>
      </c>
      <c r="K1414" s="9">
        <f t="shared" ref="K1414:AT1414" si="376">SUM(K1415,K1417:K1423,K1424:K1426,K1427,K1428,K1433:K1437,K1431:K1431,K1432)</f>
        <v>0</v>
      </c>
      <c r="L1414" s="9">
        <f t="shared" si="376"/>
        <v>0</v>
      </c>
      <c r="M1414" s="9">
        <f t="shared" si="376"/>
        <v>0</v>
      </c>
      <c r="N1414" s="9">
        <f t="shared" si="376"/>
        <v>0</v>
      </c>
      <c r="O1414" s="9">
        <f t="shared" si="376"/>
        <v>0</v>
      </c>
      <c r="P1414" s="9">
        <f t="shared" si="376"/>
        <v>0</v>
      </c>
      <c r="Q1414" s="9">
        <f t="shared" si="376"/>
        <v>0</v>
      </c>
      <c r="R1414" s="9">
        <f t="shared" si="376"/>
        <v>0</v>
      </c>
      <c r="S1414" s="9">
        <f t="shared" si="376"/>
        <v>0</v>
      </c>
      <c r="T1414" s="9">
        <f t="shared" si="376"/>
        <v>0</v>
      </c>
      <c r="U1414" s="9">
        <v>0</v>
      </c>
      <c r="V1414" s="9">
        <v>0</v>
      </c>
      <c r="W1414" s="9">
        <f>SUM(W1415,W1417:W1423,W1424:W1426,W1427,W1428,W1433:W1437,W1431:W1431,W1432)</f>
        <v>0</v>
      </c>
      <c r="X1414" s="9">
        <f t="shared" si="376"/>
        <v>0</v>
      </c>
      <c r="Y1414" s="9">
        <f t="shared" si="376"/>
        <v>0</v>
      </c>
      <c r="Z1414" s="9">
        <f t="shared" si="376"/>
        <v>0</v>
      </c>
      <c r="AA1414" s="9">
        <f t="shared" si="376"/>
        <v>0</v>
      </c>
      <c r="AB1414" s="9">
        <f t="shared" si="376"/>
        <v>0</v>
      </c>
      <c r="AC1414" s="9">
        <f t="shared" si="376"/>
        <v>0</v>
      </c>
      <c r="AD1414" s="9">
        <f t="shared" si="376"/>
        <v>0</v>
      </c>
      <c r="AE1414" s="9">
        <f t="shared" si="376"/>
        <v>0</v>
      </c>
      <c r="AF1414" s="9">
        <f t="shared" si="376"/>
        <v>0</v>
      </c>
      <c r="AG1414" s="9">
        <f t="shared" si="376"/>
        <v>0</v>
      </c>
      <c r="AH1414" s="9">
        <v>0</v>
      </c>
      <c r="AI1414" s="9">
        <v>0</v>
      </c>
      <c r="AJ1414" s="9">
        <f>SUM(AJ1415,AJ1417:AJ1423,AJ1424:AJ1426,AJ1427,AJ1428,AJ1433:AJ1437,AJ1431:AJ1431,AJ1432)</f>
        <v>0</v>
      </c>
      <c r="AK1414" s="9">
        <f t="shared" si="376"/>
        <v>0</v>
      </c>
      <c r="AL1414" s="9">
        <f t="shared" si="376"/>
        <v>0</v>
      </c>
      <c r="AM1414" s="9">
        <f t="shared" si="376"/>
        <v>0</v>
      </c>
      <c r="AN1414" s="9">
        <f t="shared" si="376"/>
        <v>0</v>
      </c>
      <c r="AO1414" s="9">
        <f t="shared" si="376"/>
        <v>0</v>
      </c>
      <c r="AP1414" s="9">
        <f t="shared" si="376"/>
        <v>0</v>
      </c>
      <c r="AQ1414" s="9">
        <f t="shared" si="376"/>
        <v>0</v>
      </c>
      <c r="AR1414" s="9">
        <f t="shared" si="376"/>
        <v>0</v>
      </c>
      <c r="AS1414" s="9">
        <f t="shared" si="376"/>
        <v>0</v>
      </c>
      <c r="AT1414" s="9">
        <f t="shared" si="376"/>
        <v>0</v>
      </c>
      <c r="AU1414" s="9">
        <v>0</v>
      </c>
      <c r="AV1414" s="9">
        <v>0</v>
      </c>
      <c r="AW1414" s="9">
        <f t="shared" si="369"/>
        <v>0</v>
      </c>
    </row>
    <row r="1415" spans="1:49">
      <c r="A1415" s="44" t="s">
        <v>741</v>
      </c>
      <c r="B1415" s="45" t="s">
        <v>1029</v>
      </c>
      <c r="C1415" s="45" t="s">
        <v>1549</v>
      </c>
      <c r="D1415" s="452" t="s">
        <v>2918</v>
      </c>
      <c r="E1415" s="54" t="s">
        <v>1678</v>
      </c>
      <c r="F1415" s="97" t="s">
        <v>1436</v>
      </c>
      <c r="G1415" s="468" t="s">
        <v>3089</v>
      </c>
      <c r="H1415" s="97" t="s">
        <v>2390</v>
      </c>
      <c r="I1415" s="90" t="s">
        <v>1711</v>
      </c>
      <c r="J1415" s="7">
        <f>SUM(J1416:J1416)</f>
        <v>0</v>
      </c>
      <c r="K1415" s="7">
        <f t="shared" ref="K1415:AT1415" si="377">SUM(K1416:K1416)</f>
        <v>0</v>
      </c>
      <c r="L1415" s="7">
        <f t="shared" si="377"/>
        <v>0</v>
      </c>
      <c r="M1415" s="7">
        <f t="shared" si="377"/>
        <v>0</v>
      </c>
      <c r="N1415" s="7">
        <f t="shared" si="377"/>
        <v>0</v>
      </c>
      <c r="O1415" s="7">
        <f t="shared" si="377"/>
        <v>0</v>
      </c>
      <c r="P1415" s="7">
        <f t="shared" si="377"/>
        <v>0</v>
      </c>
      <c r="Q1415" s="7">
        <f t="shared" si="377"/>
        <v>0</v>
      </c>
      <c r="R1415" s="7">
        <f t="shared" si="377"/>
        <v>0</v>
      </c>
      <c r="S1415" s="7">
        <f t="shared" si="377"/>
        <v>0</v>
      </c>
      <c r="T1415" s="7">
        <f t="shared" si="377"/>
        <v>0</v>
      </c>
      <c r="U1415" s="7">
        <v>0</v>
      </c>
      <c r="V1415" s="7">
        <v>0</v>
      </c>
      <c r="W1415" s="7">
        <f>SUM(W1416:W1416)</f>
        <v>0</v>
      </c>
      <c r="X1415" s="7">
        <f t="shared" si="377"/>
        <v>0</v>
      </c>
      <c r="Y1415" s="7">
        <f t="shared" si="377"/>
        <v>0</v>
      </c>
      <c r="Z1415" s="7">
        <f t="shared" si="377"/>
        <v>0</v>
      </c>
      <c r="AA1415" s="7">
        <f t="shared" si="377"/>
        <v>0</v>
      </c>
      <c r="AB1415" s="7">
        <f t="shared" si="377"/>
        <v>0</v>
      </c>
      <c r="AC1415" s="7">
        <f t="shared" si="377"/>
        <v>0</v>
      </c>
      <c r="AD1415" s="7">
        <f t="shared" si="377"/>
        <v>0</v>
      </c>
      <c r="AE1415" s="7">
        <f t="shared" si="377"/>
        <v>0</v>
      </c>
      <c r="AF1415" s="7">
        <f t="shared" si="377"/>
        <v>0</v>
      </c>
      <c r="AG1415" s="7">
        <f t="shared" si="377"/>
        <v>0</v>
      </c>
      <c r="AH1415" s="7">
        <v>0</v>
      </c>
      <c r="AI1415" s="7">
        <v>0</v>
      </c>
      <c r="AJ1415" s="7">
        <f>SUM(AJ1416:AJ1416)</f>
        <v>0</v>
      </c>
      <c r="AK1415" s="7">
        <f t="shared" si="377"/>
        <v>0</v>
      </c>
      <c r="AL1415" s="7">
        <f t="shared" si="377"/>
        <v>0</v>
      </c>
      <c r="AM1415" s="7">
        <f t="shared" si="377"/>
        <v>0</v>
      </c>
      <c r="AN1415" s="7">
        <f t="shared" si="377"/>
        <v>0</v>
      </c>
      <c r="AO1415" s="7">
        <f t="shared" si="377"/>
        <v>0</v>
      </c>
      <c r="AP1415" s="7">
        <f t="shared" si="377"/>
        <v>0</v>
      </c>
      <c r="AQ1415" s="7">
        <f t="shared" si="377"/>
        <v>0</v>
      </c>
      <c r="AR1415" s="7">
        <f t="shared" si="377"/>
        <v>0</v>
      </c>
      <c r="AS1415" s="7">
        <f t="shared" si="377"/>
        <v>0</v>
      </c>
      <c r="AT1415" s="7">
        <f t="shared" si="377"/>
        <v>0</v>
      </c>
      <c r="AU1415" s="7">
        <v>0</v>
      </c>
      <c r="AV1415" s="7">
        <v>0</v>
      </c>
      <c r="AW1415" s="7">
        <f t="shared" si="369"/>
        <v>0</v>
      </c>
    </row>
    <row r="1416" spans="1:49">
      <c r="A1416" s="44" t="s">
        <v>741</v>
      </c>
      <c r="B1416" s="45" t="s">
        <v>1029</v>
      </c>
      <c r="C1416" s="45" t="s">
        <v>1549</v>
      </c>
      <c r="D1416" s="452" t="s">
        <v>2918</v>
      </c>
      <c r="E1416" s="54" t="s">
        <v>1678</v>
      </c>
      <c r="F1416" s="97" t="s">
        <v>1436</v>
      </c>
      <c r="G1416" s="468" t="s">
        <v>3089</v>
      </c>
      <c r="H1416" s="97" t="s">
        <v>2390</v>
      </c>
      <c r="I1416" s="39" t="s">
        <v>1055</v>
      </c>
      <c r="J1416" s="263"/>
      <c r="K1416" s="263"/>
      <c r="L1416" s="263"/>
      <c r="M1416" s="263"/>
      <c r="N1416" s="263"/>
      <c r="O1416" s="263"/>
      <c r="P1416" s="263"/>
      <c r="Q1416" s="263"/>
      <c r="R1416" s="263"/>
      <c r="S1416" s="263"/>
      <c r="T1416" s="263"/>
      <c r="U1416" s="263">
        <v>0</v>
      </c>
      <c r="V1416" s="263">
        <v>0</v>
      </c>
      <c r="W1416" s="263"/>
      <c r="X1416" s="263"/>
      <c r="Y1416" s="263"/>
      <c r="Z1416" s="263"/>
      <c r="AA1416" s="263"/>
      <c r="AB1416" s="263"/>
      <c r="AC1416" s="263"/>
      <c r="AD1416" s="263"/>
      <c r="AE1416" s="263"/>
      <c r="AF1416" s="263"/>
      <c r="AG1416" s="263"/>
      <c r="AH1416" s="263">
        <v>0</v>
      </c>
      <c r="AI1416" s="263">
        <v>0</v>
      </c>
      <c r="AJ1416" s="263"/>
      <c r="AK1416" s="263"/>
      <c r="AL1416" s="263"/>
      <c r="AM1416" s="263"/>
      <c r="AN1416" s="263"/>
      <c r="AO1416" s="263"/>
      <c r="AP1416" s="263"/>
      <c r="AQ1416" s="263"/>
      <c r="AR1416" s="263"/>
      <c r="AS1416" s="263"/>
      <c r="AT1416" s="263"/>
      <c r="AU1416" s="263">
        <v>0</v>
      </c>
      <c r="AV1416" s="263">
        <v>0</v>
      </c>
      <c r="AW1416" s="263">
        <f t="shared" si="369"/>
        <v>0</v>
      </c>
    </row>
    <row r="1417" spans="1:49">
      <c r="A1417" s="44" t="s">
        <v>741</v>
      </c>
      <c r="B1417" s="45" t="s">
        <v>1029</v>
      </c>
      <c r="C1417" s="45" t="s">
        <v>1549</v>
      </c>
      <c r="D1417" s="452" t="s">
        <v>2918</v>
      </c>
      <c r="E1417" s="54" t="s">
        <v>1678</v>
      </c>
      <c r="F1417" s="51" t="s">
        <v>2269</v>
      </c>
      <c r="G1417" s="468" t="s">
        <v>3089</v>
      </c>
      <c r="H1417" s="51" t="s">
        <v>2390</v>
      </c>
      <c r="I1417" s="39" t="s">
        <v>2243</v>
      </c>
      <c r="J1417" s="263"/>
      <c r="K1417" s="263"/>
      <c r="L1417" s="263"/>
      <c r="M1417" s="263"/>
      <c r="N1417" s="263"/>
      <c r="O1417" s="263"/>
      <c r="P1417" s="263"/>
      <c r="Q1417" s="263"/>
      <c r="R1417" s="263"/>
      <c r="S1417" s="263"/>
      <c r="T1417" s="263"/>
      <c r="U1417" s="263">
        <v>0</v>
      </c>
      <c r="V1417" s="263">
        <v>0</v>
      </c>
      <c r="W1417" s="263"/>
      <c r="X1417" s="263"/>
      <c r="Y1417" s="263"/>
      <c r="Z1417" s="263"/>
      <c r="AA1417" s="263"/>
      <c r="AB1417" s="263"/>
      <c r="AC1417" s="263"/>
      <c r="AD1417" s="263"/>
      <c r="AE1417" s="263"/>
      <c r="AF1417" s="263"/>
      <c r="AG1417" s="263"/>
      <c r="AH1417" s="263">
        <v>0</v>
      </c>
      <c r="AI1417" s="263">
        <v>0</v>
      </c>
      <c r="AJ1417" s="263"/>
      <c r="AK1417" s="263"/>
      <c r="AL1417" s="263"/>
      <c r="AM1417" s="263"/>
      <c r="AN1417" s="263"/>
      <c r="AO1417" s="263"/>
      <c r="AP1417" s="263"/>
      <c r="AQ1417" s="263"/>
      <c r="AR1417" s="263"/>
      <c r="AS1417" s="263"/>
      <c r="AT1417" s="263"/>
      <c r="AU1417" s="263">
        <v>0</v>
      </c>
      <c r="AV1417" s="263">
        <v>0</v>
      </c>
      <c r="AW1417" s="263">
        <f t="shared" si="369"/>
        <v>0</v>
      </c>
    </row>
    <row r="1418" spans="1:49">
      <c r="A1418" s="44" t="s">
        <v>741</v>
      </c>
      <c r="B1418" s="45" t="s">
        <v>1029</v>
      </c>
      <c r="C1418" s="45" t="s">
        <v>1549</v>
      </c>
      <c r="D1418" s="452" t="s">
        <v>2918</v>
      </c>
      <c r="E1418" s="54" t="s">
        <v>1678</v>
      </c>
      <c r="F1418" s="51" t="s">
        <v>2270</v>
      </c>
      <c r="G1418" s="468" t="s">
        <v>3089</v>
      </c>
      <c r="H1418" s="51" t="s">
        <v>2390</v>
      </c>
      <c r="I1418" s="39" t="s">
        <v>2244</v>
      </c>
      <c r="J1418" s="263"/>
      <c r="K1418" s="263"/>
      <c r="L1418" s="263"/>
      <c r="M1418" s="263"/>
      <c r="N1418" s="263"/>
      <c r="O1418" s="263"/>
      <c r="P1418" s="263"/>
      <c r="Q1418" s="263"/>
      <c r="R1418" s="263"/>
      <c r="S1418" s="263"/>
      <c r="T1418" s="263"/>
      <c r="U1418" s="263">
        <v>0</v>
      </c>
      <c r="V1418" s="263">
        <v>0</v>
      </c>
      <c r="W1418" s="263"/>
      <c r="X1418" s="263"/>
      <c r="Y1418" s="263"/>
      <c r="Z1418" s="263"/>
      <c r="AA1418" s="263"/>
      <c r="AB1418" s="263"/>
      <c r="AC1418" s="263"/>
      <c r="AD1418" s="263"/>
      <c r="AE1418" s="263"/>
      <c r="AF1418" s="263"/>
      <c r="AG1418" s="263"/>
      <c r="AH1418" s="263">
        <v>0</v>
      </c>
      <c r="AI1418" s="263">
        <v>0</v>
      </c>
      <c r="AJ1418" s="263"/>
      <c r="AK1418" s="263"/>
      <c r="AL1418" s="263"/>
      <c r="AM1418" s="263"/>
      <c r="AN1418" s="263"/>
      <c r="AO1418" s="263"/>
      <c r="AP1418" s="263"/>
      <c r="AQ1418" s="263"/>
      <c r="AR1418" s="263"/>
      <c r="AS1418" s="263"/>
      <c r="AT1418" s="263"/>
      <c r="AU1418" s="263">
        <v>0</v>
      </c>
      <c r="AV1418" s="263">
        <v>0</v>
      </c>
      <c r="AW1418" s="263">
        <f t="shared" si="369"/>
        <v>0</v>
      </c>
    </row>
    <row r="1419" spans="1:49">
      <c r="A1419" s="44" t="s">
        <v>741</v>
      </c>
      <c r="B1419" s="45" t="s">
        <v>1029</v>
      </c>
      <c r="C1419" s="45" t="s">
        <v>1549</v>
      </c>
      <c r="D1419" s="452" t="s">
        <v>2918</v>
      </c>
      <c r="E1419" s="54" t="s">
        <v>1678</v>
      </c>
      <c r="F1419" s="51" t="s">
        <v>2451</v>
      </c>
      <c r="G1419" s="468" t="s">
        <v>3089</v>
      </c>
      <c r="H1419" s="51" t="s">
        <v>2390</v>
      </c>
      <c r="I1419" s="39" t="s">
        <v>2446</v>
      </c>
      <c r="J1419" s="263"/>
      <c r="K1419" s="263"/>
      <c r="L1419" s="263"/>
      <c r="M1419" s="263"/>
      <c r="N1419" s="263"/>
      <c r="O1419" s="263"/>
      <c r="P1419" s="263"/>
      <c r="Q1419" s="263"/>
      <c r="R1419" s="263"/>
      <c r="S1419" s="263"/>
      <c r="T1419" s="263"/>
      <c r="U1419" s="263">
        <v>0</v>
      </c>
      <c r="V1419" s="263">
        <v>0</v>
      </c>
      <c r="W1419" s="263"/>
      <c r="X1419" s="263"/>
      <c r="Y1419" s="263"/>
      <c r="Z1419" s="263"/>
      <c r="AA1419" s="263"/>
      <c r="AB1419" s="263"/>
      <c r="AC1419" s="263"/>
      <c r="AD1419" s="263"/>
      <c r="AE1419" s="263"/>
      <c r="AF1419" s="263"/>
      <c r="AG1419" s="263"/>
      <c r="AH1419" s="263">
        <v>0</v>
      </c>
      <c r="AI1419" s="263">
        <v>0</v>
      </c>
      <c r="AJ1419" s="263"/>
      <c r="AK1419" s="263"/>
      <c r="AL1419" s="263"/>
      <c r="AM1419" s="263"/>
      <c r="AN1419" s="263"/>
      <c r="AO1419" s="263"/>
      <c r="AP1419" s="263"/>
      <c r="AQ1419" s="263"/>
      <c r="AR1419" s="263"/>
      <c r="AS1419" s="263"/>
      <c r="AT1419" s="263"/>
      <c r="AU1419" s="263">
        <v>0</v>
      </c>
      <c r="AV1419" s="263">
        <v>0</v>
      </c>
      <c r="AW1419" s="263">
        <f t="shared" si="369"/>
        <v>0</v>
      </c>
    </row>
    <row r="1420" spans="1:49">
      <c r="A1420" s="44" t="s">
        <v>741</v>
      </c>
      <c r="B1420" s="45" t="s">
        <v>1029</v>
      </c>
      <c r="C1420" s="45" t="s">
        <v>1549</v>
      </c>
      <c r="D1420" s="452" t="s">
        <v>2918</v>
      </c>
      <c r="E1420" s="54" t="s">
        <v>1678</v>
      </c>
      <c r="F1420" s="51" t="s">
        <v>2606</v>
      </c>
      <c r="G1420" s="468" t="s">
        <v>3089</v>
      </c>
      <c r="H1420" s="51" t="s">
        <v>2390</v>
      </c>
      <c r="I1420" s="287" t="s">
        <v>2534</v>
      </c>
      <c r="J1420" s="337"/>
      <c r="K1420" s="337"/>
      <c r="L1420" s="337"/>
      <c r="M1420" s="337"/>
      <c r="N1420" s="337"/>
      <c r="O1420" s="337"/>
      <c r="P1420" s="337"/>
      <c r="Q1420" s="337"/>
      <c r="R1420" s="337"/>
      <c r="S1420" s="337"/>
      <c r="T1420" s="337"/>
      <c r="U1420" s="337">
        <v>0</v>
      </c>
      <c r="V1420" s="337">
        <v>0</v>
      </c>
      <c r="W1420" s="337"/>
      <c r="X1420" s="337"/>
      <c r="Y1420" s="337"/>
      <c r="Z1420" s="337"/>
      <c r="AA1420" s="337"/>
      <c r="AB1420" s="337"/>
      <c r="AC1420" s="337"/>
      <c r="AD1420" s="337"/>
      <c r="AE1420" s="337"/>
      <c r="AF1420" s="337"/>
      <c r="AG1420" s="337"/>
      <c r="AH1420" s="337">
        <v>0</v>
      </c>
      <c r="AI1420" s="337">
        <v>0</v>
      </c>
      <c r="AJ1420" s="337"/>
      <c r="AK1420" s="337"/>
      <c r="AL1420" s="337"/>
      <c r="AM1420" s="337"/>
      <c r="AN1420" s="337"/>
      <c r="AO1420" s="337"/>
      <c r="AP1420" s="337"/>
      <c r="AQ1420" s="337"/>
      <c r="AR1420" s="337"/>
      <c r="AS1420" s="337"/>
      <c r="AT1420" s="337"/>
      <c r="AU1420" s="337">
        <v>0</v>
      </c>
      <c r="AV1420" s="337">
        <v>0</v>
      </c>
      <c r="AW1420" s="337">
        <f t="shared" si="369"/>
        <v>0</v>
      </c>
    </row>
    <row r="1421" spans="1:49">
      <c r="A1421" s="44" t="s">
        <v>741</v>
      </c>
      <c r="B1421" s="45" t="s">
        <v>1029</v>
      </c>
      <c r="C1421" s="45" t="s">
        <v>1549</v>
      </c>
      <c r="D1421" s="452" t="s">
        <v>2918</v>
      </c>
      <c r="E1421" s="54" t="s">
        <v>1678</v>
      </c>
      <c r="F1421" s="51" t="s">
        <v>2607</v>
      </c>
      <c r="G1421" s="468" t="s">
        <v>3089</v>
      </c>
      <c r="H1421" s="51" t="s">
        <v>2390</v>
      </c>
      <c r="I1421" s="287" t="s">
        <v>2535</v>
      </c>
      <c r="J1421" s="337"/>
      <c r="K1421" s="337"/>
      <c r="L1421" s="337"/>
      <c r="M1421" s="337"/>
      <c r="N1421" s="337"/>
      <c r="O1421" s="337"/>
      <c r="P1421" s="337"/>
      <c r="Q1421" s="337"/>
      <c r="R1421" s="337"/>
      <c r="S1421" s="337"/>
      <c r="T1421" s="337"/>
      <c r="U1421" s="337">
        <v>0</v>
      </c>
      <c r="V1421" s="337">
        <v>0</v>
      </c>
      <c r="W1421" s="337"/>
      <c r="X1421" s="337"/>
      <c r="Y1421" s="337"/>
      <c r="Z1421" s="337"/>
      <c r="AA1421" s="337"/>
      <c r="AB1421" s="337"/>
      <c r="AC1421" s="337"/>
      <c r="AD1421" s="337"/>
      <c r="AE1421" s="337"/>
      <c r="AF1421" s="337"/>
      <c r="AG1421" s="337"/>
      <c r="AH1421" s="337">
        <v>0</v>
      </c>
      <c r="AI1421" s="337">
        <v>0</v>
      </c>
      <c r="AJ1421" s="337"/>
      <c r="AK1421" s="337"/>
      <c r="AL1421" s="337"/>
      <c r="AM1421" s="337"/>
      <c r="AN1421" s="337"/>
      <c r="AO1421" s="337"/>
      <c r="AP1421" s="337"/>
      <c r="AQ1421" s="337"/>
      <c r="AR1421" s="337"/>
      <c r="AS1421" s="337"/>
      <c r="AT1421" s="337"/>
      <c r="AU1421" s="337">
        <v>0</v>
      </c>
      <c r="AV1421" s="337">
        <v>0</v>
      </c>
      <c r="AW1421" s="337">
        <f t="shared" ref="AW1421:AW1439" si="378">U1421+AH1421+AU1421</f>
        <v>0</v>
      </c>
    </row>
    <row r="1422" spans="1:49">
      <c r="A1422" s="44" t="s">
        <v>741</v>
      </c>
      <c r="B1422" s="45" t="s">
        <v>1029</v>
      </c>
      <c r="C1422" s="45" t="s">
        <v>1549</v>
      </c>
      <c r="D1422" s="452" t="s">
        <v>2918</v>
      </c>
      <c r="E1422" s="54" t="s">
        <v>1678</v>
      </c>
      <c r="F1422" s="51" t="s">
        <v>2608</v>
      </c>
      <c r="G1422" s="468" t="s">
        <v>3089</v>
      </c>
      <c r="H1422" s="51" t="s">
        <v>2390</v>
      </c>
      <c r="I1422" s="287" t="s">
        <v>2536</v>
      </c>
      <c r="J1422" s="337"/>
      <c r="K1422" s="337"/>
      <c r="L1422" s="337"/>
      <c r="M1422" s="337"/>
      <c r="N1422" s="337"/>
      <c r="O1422" s="337"/>
      <c r="P1422" s="337"/>
      <c r="Q1422" s="337"/>
      <c r="R1422" s="337"/>
      <c r="S1422" s="337"/>
      <c r="T1422" s="337"/>
      <c r="U1422" s="337">
        <v>0</v>
      </c>
      <c r="V1422" s="337">
        <v>0</v>
      </c>
      <c r="W1422" s="337"/>
      <c r="X1422" s="337"/>
      <c r="Y1422" s="337"/>
      <c r="Z1422" s="337"/>
      <c r="AA1422" s="337"/>
      <c r="AB1422" s="337"/>
      <c r="AC1422" s="337"/>
      <c r="AD1422" s="337"/>
      <c r="AE1422" s="337"/>
      <c r="AF1422" s="337"/>
      <c r="AG1422" s="337"/>
      <c r="AH1422" s="337">
        <v>0</v>
      </c>
      <c r="AI1422" s="337">
        <v>0</v>
      </c>
      <c r="AJ1422" s="337"/>
      <c r="AK1422" s="337"/>
      <c r="AL1422" s="337"/>
      <c r="AM1422" s="337"/>
      <c r="AN1422" s="337"/>
      <c r="AO1422" s="337"/>
      <c r="AP1422" s="337"/>
      <c r="AQ1422" s="337"/>
      <c r="AR1422" s="337"/>
      <c r="AS1422" s="337"/>
      <c r="AT1422" s="337"/>
      <c r="AU1422" s="337">
        <v>0</v>
      </c>
      <c r="AV1422" s="337">
        <v>0</v>
      </c>
      <c r="AW1422" s="337">
        <f t="shared" si="378"/>
        <v>0</v>
      </c>
    </row>
    <row r="1423" spans="1:49">
      <c r="A1423" s="44" t="s">
        <v>741</v>
      </c>
      <c r="B1423" s="45" t="s">
        <v>1029</v>
      </c>
      <c r="C1423" s="45" t="s">
        <v>1549</v>
      </c>
      <c r="D1423" s="452" t="s">
        <v>2918</v>
      </c>
      <c r="E1423" s="54" t="s">
        <v>1678</v>
      </c>
      <c r="F1423" s="51" t="s">
        <v>1739</v>
      </c>
      <c r="G1423" s="468" t="s">
        <v>3090</v>
      </c>
      <c r="H1423" s="51" t="s">
        <v>2391</v>
      </c>
      <c r="I1423" s="39" t="s">
        <v>780</v>
      </c>
      <c r="J1423" s="337"/>
      <c r="K1423" s="337"/>
      <c r="L1423" s="337"/>
      <c r="M1423" s="337"/>
      <c r="N1423" s="337"/>
      <c r="O1423" s="337"/>
      <c r="P1423" s="337"/>
      <c r="Q1423" s="337"/>
      <c r="R1423" s="337"/>
      <c r="S1423" s="337"/>
      <c r="T1423" s="337"/>
      <c r="U1423" s="337">
        <v>0</v>
      </c>
      <c r="V1423" s="337">
        <v>0</v>
      </c>
      <c r="W1423" s="337"/>
      <c r="X1423" s="337"/>
      <c r="Y1423" s="337"/>
      <c r="Z1423" s="337"/>
      <c r="AA1423" s="337"/>
      <c r="AB1423" s="337"/>
      <c r="AC1423" s="337"/>
      <c r="AD1423" s="337"/>
      <c r="AE1423" s="337"/>
      <c r="AF1423" s="337"/>
      <c r="AG1423" s="337"/>
      <c r="AH1423" s="337">
        <v>0</v>
      </c>
      <c r="AI1423" s="337">
        <v>0</v>
      </c>
      <c r="AJ1423" s="337"/>
      <c r="AK1423" s="337"/>
      <c r="AL1423" s="337"/>
      <c r="AM1423" s="337"/>
      <c r="AN1423" s="337"/>
      <c r="AO1423" s="337"/>
      <c r="AP1423" s="337"/>
      <c r="AQ1423" s="337"/>
      <c r="AR1423" s="337"/>
      <c r="AS1423" s="337"/>
      <c r="AT1423" s="337"/>
      <c r="AU1423" s="337">
        <v>0</v>
      </c>
      <c r="AV1423" s="337">
        <v>0</v>
      </c>
      <c r="AW1423" s="337">
        <f t="shared" si="378"/>
        <v>0</v>
      </c>
    </row>
    <row r="1424" spans="1:49">
      <c r="A1424" s="44" t="s">
        <v>741</v>
      </c>
      <c r="B1424" s="45" t="s">
        <v>1029</v>
      </c>
      <c r="C1424" s="45" t="s">
        <v>1549</v>
      </c>
      <c r="D1424" s="452" t="s">
        <v>2918</v>
      </c>
      <c r="E1424" s="54" t="s">
        <v>1678</v>
      </c>
      <c r="F1424" s="51" t="s">
        <v>2117</v>
      </c>
      <c r="G1424" s="468" t="s">
        <v>3066</v>
      </c>
      <c r="H1424" s="51" t="s">
        <v>2341</v>
      </c>
      <c r="I1424" s="39" t="s">
        <v>1233</v>
      </c>
      <c r="J1424" s="337"/>
      <c r="K1424" s="337"/>
      <c r="L1424" s="337"/>
      <c r="M1424" s="337"/>
      <c r="N1424" s="337"/>
      <c r="O1424" s="337"/>
      <c r="P1424" s="337"/>
      <c r="Q1424" s="337"/>
      <c r="R1424" s="337"/>
      <c r="S1424" s="337"/>
      <c r="T1424" s="337"/>
      <c r="U1424" s="337">
        <v>0</v>
      </c>
      <c r="V1424" s="337">
        <v>0</v>
      </c>
      <c r="W1424" s="337"/>
      <c r="X1424" s="337"/>
      <c r="Y1424" s="337"/>
      <c r="Z1424" s="337"/>
      <c r="AA1424" s="337"/>
      <c r="AB1424" s="337"/>
      <c r="AC1424" s="337"/>
      <c r="AD1424" s="337"/>
      <c r="AE1424" s="337"/>
      <c r="AF1424" s="337"/>
      <c r="AG1424" s="337"/>
      <c r="AH1424" s="337">
        <v>0</v>
      </c>
      <c r="AI1424" s="337">
        <v>0</v>
      </c>
      <c r="AJ1424" s="337"/>
      <c r="AK1424" s="337"/>
      <c r="AL1424" s="337"/>
      <c r="AM1424" s="337"/>
      <c r="AN1424" s="337"/>
      <c r="AO1424" s="337"/>
      <c r="AP1424" s="337"/>
      <c r="AQ1424" s="337"/>
      <c r="AR1424" s="337"/>
      <c r="AS1424" s="337"/>
      <c r="AT1424" s="337"/>
      <c r="AU1424" s="337">
        <v>0</v>
      </c>
      <c r="AV1424" s="337">
        <v>0</v>
      </c>
      <c r="AW1424" s="337">
        <f t="shared" si="378"/>
        <v>0</v>
      </c>
    </row>
    <row r="1425" spans="1:49">
      <c r="A1425" s="44" t="s">
        <v>741</v>
      </c>
      <c r="B1425" s="45" t="s">
        <v>1029</v>
      </c>
      <c r="C1425" s="45" t="s">
        <v>1549</v>
      </c>
      <c r="D1425" s="452" t="s">
        <v>2918</v>
      </c>
      <c r="E1425" s="54" t="s">
        <v>1678</v>
      </c>
      <c r="F1425" s="51" t="s">
        <v>2609</v>
      </c>
      <c r="G1425" s="468" t="s">
        <v>3066</v>
      </c>
      <c r="H1425" s="51" t="s">
        <v>2341</v>
      </c>
      <c r="I1425" s="287" t="s">
        <v>2537</v>
      </c>
      <c r="J1425" s="337"/>
      <c r="K1425" s="337"/>
      <c r="L1425" s="337"/>
      <c r="M1425" s="337"/>
      <c r="N1425" s="337"/>
      <c r="O1425" s="337"/>
      <c r="P1425" s="337"/>
      <c r="Q1425" s="337"/>
      <c r="R1425" s="337"/>
      <c r="S1425" s="337"/>
      <c r="T1425" s="337"/>
      <c r="U1425" s="337">
        <v>0</v>
      </c>
      <c r="V1425" s="337">
        <v>0</v>
      </c>
      <c r="W1425" s="337"/>
      <c r="X1425" s="337"/>
      <c r="Y1425" s="337"/>
      <c r="Z1425" s="337"/>
      <c r="AA1425" s="337"/>
      <c r="AB1425" s="337"/>
      <c r="AC1425" s="337"/>
      <c r="AD1425" s="337"/>
      <c r="AE1425" s="337"/>
      <c r="AF1425" s="337"/>
      <c r="AG1425" s="337"/>
      <c r="AH1425" s="337">
        <v>0</v>
      </c>
      <c r="AI1425" s="337">
        <v>0</v>
      </c>
      <c r="AJ1425" s="337"/>
      <c r="AK1425" s="337"/>
      <c r="AL1425" s="337"/>
      <c r="AM1425" s="337"/>
      <c r="AN1425" s="337"/>
      <c r="AO1425" s="337"/>
      <c r="AP1425" s="337"/>
      <c r="AQ1425" s="337"/>
      <c r="AR1425" s="337"/>
      <c r="AS1425" s="337"/>
      <c r="AT1425" s="337"/>
      <c r="AU1425" s="337">
        <v>0</v>
      </c>
      <c r="AV1425" s="337">
        <v>0</v>
      </c>
      <c r="AW1425" s="337">
        <f t="shared" si="378"/>
        <v>0</v>
      </c>
    </row>
    <row r="1426" spans="1:49" s="393" customFormat="1" ht="25.5">
      <c r="A1426" s="386" t="s">
        <v>741</v>
      </c>
      <c r="B1426" s="387" t="s">
        <v>1029</v>
      </c>
      <c r="C1426" s="387" t="s">
        <v>1549</v>
      </c>
      <c r="D1426" s="470" t="s">
        <v>2918</v>
      </c>
      <c r="E1426" s="400" t="s">
        <v>1678</v>
      </c>
      <c r="F1426" s="401" t="s">
        <v>673</v>
      </c>
      <c r="G1426" s="471" t="s">
        <v>3066</v>
      </c>
      <c r="H1426" s="401" t="s">
        <v>2341</v>
      </c>
      <c r="I1426" s="413" t="s">
        <v>3179</v>
      </c>
      <c r="J1426" s="414"/>
      <c r="K1426" s="414"/>
      <c r="L1426" s="414"/>
      <c r="M1426" s="414"/>
      <c r="N1426" s="414"/>
      <c r="O1426" s="414"/>
      <c r="P1426" s="414"/>
      <c r="Q1426" s="414"/>
      <c r="R1426" s="414"/>
      <c r="S1426" s="414"/>
      <c r="T1426" s="414"/>
      <c r="U1426" s="414">
        <v>0</v>
      </c>
      <c r="V1426" s="414">
        <v>0</v>
      </c>
      <c r="W1426" s="414"/>
      <c r="X1426" s="414"/>
      <c r="Y1426" s="414"/>
      <c r="Z1426" s="414"/>
      <c r="AA1426" s="414"/>
      <c r="AB1426" s="414"/>
      <c r="AC1426" s="414"/>
      <c r="AD1426" s="414"/>
      <c r="AE1426" s="414"/>
      <c r="AF1426" s="414"/>
      <c r="AG1426" s="414"/>
      <c r="AH1426" s="414">
        <v>0</v>
      </c>
      <c r="AI1426" s="414">
        <v>0</v>
      </c>
      <c r="AJ1426" s="414"/>
      <c r="AK1426" s="414"/>
      <c r="AL1426" s="414"/>
      <c r="AM1426" s="414"/>
      <c r="AN1426" s="414"/>
      <c r="AO1426" s="414"/>
      <c r="AP1426" s="414"/>
      <c r="AQ1426" s="414"/>
      <c r="AR1426" s="414"/>
      <c r="AS1426" s="414"/>
      <c r="AT1426" s="414"/>
      <c r="AU1426" s="414">
        <v>0</v>
      </c>
      <c r="AV1426" s="414">
        <v>0</v>
      </c>
      <c r="AW1426" s="414">
        <f t="shared" si="378"/>
        <v>0</v>
      </c>
    </row>
    <row r="1427" spans="1:49">
      <c r="A1427" s="44" t="s">
        <v>741</v>
      </c>
      <c r="B1427" s="45" t="s">
        <v>1029</v>
      </c>
      <c r="C1427" s="45" t="s">
        <v>1549</v>
      </c>
      <c r="D1427" s="452" t="s">
        <v>2918</v>
      </c>
      <c r="E1427" s="54" t="s">
        <v>1678</v>
      </c>
      <c r="F1427" s="50" t="s">
        <v>2065</v>
      </c>
      <c r="G1427" s="468" t="s">
        <v>3090</v>
      </c>
      <c r="H1427" s="50" t="s">
        <v>2391</v>
      </c>
      <c r="I1427" s="42" t="s">
        <v>2582</v>
      </c>
      <c r="J1427" s="337"/>
      <c r="K1427" s="337"/>
      <c r="L1427" s="337"/>
      <c r="M1427" s="337"/>
      <c r="N1427" s="337"/>
      <c r="O1427" s="337"/>
      <c r="P1427" s="337"/>
      <c r="Q1427" s="337"/>
      <c r="R1427" s="337"/>
      <c r="S1427" s="337"/>
      <c r="T1427" s="337"/>
      <c r="U1427" s="337">
        <v>0</v>
      </c>
      <c r="V1427" s="337">
        <v>0</v>
      </c>
      <c r="W1427" s="337"/>
      <c r="X1427" s="337"/>
      <c r="Y1427" s="337"/>
      <c r="Z1427" s="337"/>
      <c r="AA1427" s="337"/>
      <c r="AB1427" s="337"/>
      <c r="AC1427" s="337"/>
      <c r="AD1427" s="337"/>
      <c r="AE1427" s="337"/>
      <c r="AF1427" s="337"/>
      <c r="AG1427" s="337"/>
      <c r="AH1427" s="337">
        <v>0</v>
      </c>
      <c r="AI1427" s="337">
        <v>0</v>
      </c>
      <c r="AJ1427" s="337"/>
      <c r="AK1427" s="337"/>
      <c r="AL1427" s="337"/>
      <c r="AM1427" s="337"/>
      <c r="AN1427" s="337"/>
      <c r="AO1427" s="337"/>
      <c r="AP1427" s="337"/>
      <c r="AQ1427" s="337"/>
      <c r="AR1427" s="337"/>
      <c r="AS1427" s="337"/>
      <c r="AT1427" s="337"/>
      <c r="AU1427" s="337">
        <v>0</v>
      </c>
      <c r="AV1427" s="337">
        <v>0</v>
      </c>
      <c r="AW1427" s="337">
        <f t="shared" si="378"/>
        <v>0</v>
      </c>
    </row>
    <row r="1428" spans="1:49">
      <c r="A1428" s="44" t="s">
        <v>741</v>
      </c>
      <c r="B1428" s="45" t="s">
        <v>1029</v>
      </c>
      <c r="C1428" s="45" t="s">
        <v>1549</v>
      </c>
      <c r="D1428" s="452" t="s">
        <v>2918</v>
      </c>
      <c r="E1428" s="54" t="s">
        <v>1678</v>
      </c>
      <c r="F1428" s="97" t="s">
        <v>1638</v>
      </c>
      <c r="G1428" s="468" t="s">
        <v>3066</v>
      </c>
      <c r="H1428" s="97" t="s">
        <v>2341</v>
      </c>
      <c r="I1428" s="90" t="s">
        <v>862</v>
      </c>
      <c r="J1428" s="225">
        <f>SUM(J1429:J1430)</f>
        <v>0</v>
      </c>
      <c r="K1428" s="225">
        <f t="shared" ref="K1428:AT1428" si="379">SUM(K1429:K1430)</f>
        <v>0</v>
      </c>
      <c r="L1428" s="225">
        <f t="shared" si="379"/>
        <v>0</v>
      </c>
      <c r="M1428" s="225">
        <f t="shared" si="379"/>
        <v>0</v>
      </c>
      <c r="N1428" s="225">
        <f t="shared" si="379"/>
        <v>0</v>
      </c>
      <c r="O1428" s="225">
        <f t="shared" si="379"/>
        <v>0</v>
      </c>
      <c r="P1428" s="225">
        <f t="shared" si="379"/>
        <v>0</v>
      </c>
      <c r="Q1428" s="225">
        <f t="shared" si="379"/>
        <v>0</v>
      </c>
      <c r="R1428" s="225">
        <f t="shared" si="379"/>
        <v>0</v>
      </c>
      <c r="S1428" s="225">
        <f t="shared" si="379"/>
        <v>0</v>
      </c>
      <c r="T1428" s="225">
        <f t="shared" si="379"/>
        <v>0</v>
      </c>
      <c r="U1428" s="225">
        <v>0</v>
      </c>
      <c r="V1428" s="225">
        <v>0</v>
      </c>
      <c r="W1428" s="225">
        <f>SUM(W1429:W1430)</f>
        <v>0</v>
      </c>
      <c r="X1428" s="225">
        <f t="shared" si="379"/>
        <v>0</v>
      </c>
      <c r="Y1428" s="225">
        <f t="shared" si="379"/>
        <v>0</v>
      </c>
      <c r="Z1428" s="225">
        <f t="shared" si="379"/>
        <v>0</v>
      </c>
      <c r="AA1428" s="225">
        <f t="shared" si="379"/>
        <v>0</v>
      </c>
      <c r="AB1428" s="225">
        <f t="shared" si="379"/>
        <v>0</v>
      </c>
      <c r="AC1428" s="225">
        <f t="shared" si="379"/>
        <v>0</v>
      </c>
      <c r="AD1428" s="225">
        <f t="shared" si="379"/>
        <v>0</v>
      </c>
      <c r="AE1428" s="225">
        <f t="shared" si="379"/>
        <v>0</v>
      </c>
      <c r="AF1428" s="225">
        <f t="shared" si="379"/>
        <v>0</v>
      </c>
      <c r="AG1428" s="225">
        <f t="shared" si="379"/>
        <v>0</v>
      </c>
      <c r="AH1428" s="225">
        <v>0</v>
      </c>
      <c r="AI1428" s="225">
        <v>0</v>
      </c>
      <c r="AJ1428" s="225">
        <f>SUM(AJ1429:AJ1430)</f>
        <v>0</v>
      </c>
      <c r="AK1428" s="225">
        <f t="shared" si="379"/>
        <v>0</v>
      </c>
      <c r="AL1428" s="225">
        <f t="shared" si="379"/>
        <v>0</v>
      </c>
      <c r="AM1428" s="225">
        <f t="shared" si="379"/>
        <v>0</v>
      </c>
      <c r="AN1428" s="225">
        <f t="shared" si="379"/>
        <v>0</v>
      </c>
      <c r="AO1428" s="225">
        <f t="shared" si="379"/>
        <v>0</v>
      </c>
      <c r="AP1428" s="225">
        <f t="shared" si="379"/>
        <v>0</v>
      </c>
      <c r="AQ1428" s="225">
        <f t="shared" si="379"/>
        <v>0</v>
      </c>
      <c r="AR1428" s="225">
        <f t="shared" si="379"/>
        <v>0</v>
      </c>
      <c r="AS1428" s="225">
        <f t="shared" si="379"/>
        <v>0</v>
      </c>
      <c r="AT1428" s="225">
        <f t="shared" si="379"/>
        <v>0</v>
      </c>
      <c r="AU1428" s="225">
        <v>0</v>
      </c>
      <c r="AV1428" s="225">
        <v>0</v>
      </c>
      <c r="AW1428" s="225">
        <f t="shared" si="378"/>
        <v>0</v>
      </c>
    </row>
    <row r="1429" spans="1:49" s="393" customFormat="1" ht="25.5">
      <c r="A1429" s="386" t="s">
        <v>741</v>
      </c>
      <c r="B1429" s="387" t="s">
        <v>1029</v>
      </c>
      <c r="C1429" s="387" t="s">
        <v>1549</v>
      </c>
      <c r="D1429" s="470" t="s">
        <v>2918</v>
      </c>
      <c r="E1429" s="400" t="s">
        <v>1678</v>
      </c>
      <c r="F1429" s="472" t="s">
        <v>1638</v>
      </c>
      <c r="G1429" s="471" t="s">
        <v>3066</v>
      </c>
      <c r="H1429" s="401"/>
      <c r="I1429" s="416" t="s">
        <v>3178</v>
      </c>
      <c r="J1429" s="414"/>
      <c r="K1429" s="414"/>
      <c r="L1429" s="414"/>
      <c r="M1429" s="414"/>
      <c r="N1429" s="414"/>
      <c r="O1429" s="414"/>
      <c r="P1429" s="414"/>
      <c r="Q1429" s="414"/>
      <c r="R1429" s="414"/>
      <c r="S1429" s="414"/>
      <c r="T1429" s="414"/>
      <c r="U1429" s="414">
        <v>0</v>
      </c>
      <c r="V1429" s="414">
        <v>0</v>
      </c>
      <c r="W1429" s="414"/>
      <c r="X1429" s="414"/>
      <c r="Y1429" s="414"/>
      <c r="Z1429" s="414"/>
      <c r="AA1429" s="414"/>
      <c r="AB1429" s="414"/>
      <c r="AC1429" s="414"/>
      <c r="AD1429" s="414"/>
      <c r="AE1429" s="414"/>
      <c r="AF1429" s="414"/>
      <c r="AG1429" s="414"/>
      <c r="AH1429" s="414">
        <v>0</v>
      </c>
      <c r="AI1429" s="414">
        <v>0</v>
      </c>
      <c r="AJ1429" s="414"/>
      <c r="AK1429" s="414"/>
      <c r="AL1429" s="414"/>
      <c r="AM1429" s="414"/>
      <c r="AN1429" s="414"/>
      <c r="AO1429" s="414"/>
      <c r="AP1429" s="414"/>
      <c r="AQ1429" s="414"/>
      <c r="AR1429" s="414"/>
      <c r="AS1429" s="414"/>
      <c r="AT1429" s="414"/>
      <c r="AU1429" s="414">
        <v>0</v>
      </c>
      <c r="AV1429" s="414">
        <v>0</v>
      </c>
      <c r="AW1429" s="414">
        <f t="shared" si="378"/>
        <v>0</v>
      </c>
    </row>
    <row r="1430" spans="1:49" s="376" customFormat="1">
      <c r="A1430" s="370" t="s">
        <v>741</v>
      </c>
      <c r="B1430" s="371" t="s">
        <v>1029</v>
      </c>
      <c r="C1430" s="371" t="s">
        <v>1549</v>
      </c>
      <c r="D1430" s="473" t="s">
        <v>2918</v>
      </c>
      <c r="E1430" s="372" t="s">
        <v>1678</v>
      </c>
      <c r="F1430" s="475" t="s">
        <v>1638</v>
      </c>
      <c r="G1430" s="474" t="s">
        <v>3066</v>
      </c>
      <c r="H1430" s="377"/>
      <c r="I1430" s="378" t="s">
        <v>2724</v>
      </c>
      <c r="J1430" s="379"/>
      <c r="K1430" s="379"/>
      <c r="L1430" s="379"/>
      <c r="M1430" s="379"/>
      <c r="N1430" s="379"/>
      <c r="O1430" s="379"/>
      <c r="P1430" s="379"/>
      <c r="Q1430" s="379"/>
      <c r="R1430" s="379"/>
      <c r="S1430" s="379"/>
      <c r="T1430" s="379"/>
      <c r="U1430" s="379">
        <v>0</v>
      </c>
      <c r="V1430" s="379">
        <v>0</v>
      </c>
      <c r="W1430" s="379"/>
      <c r="X1430" s="379"/>
      <c r="Y1430" s="379"/>
      <c r="Z1430" s="379"/>
      <c r="AA1430" s="379"/>
      <c r="AB1430" s="379"/>
      <c r="AC1430" s="379"/>
      <c r="AD1430" s="379"/>
      <c r="AE1430" s="379"/>
      <c r="AF1430" s="379"/>
      <c r="AG1430" s="379"/>
      <c r="AH1430" s="379">
        <v>0</v>
      </c>
      <c r="AI1430" s="379">
        <v>0</v>
      </c>
      <c r="AJ1430" s="379"/>
      <c r="AK1430" s="379"/>
      <c r="AL1430" s="379"/>
      <c r="AM1430" s="379"/>
      <c r="AN1430" s="379"/>
      <c r="AO1430" s="379"/>
      <c r="AP1430" s="379"/>
      <c r="AQ1430" s="379"/>
      <c r="AR1430" s="379"/>
      <c r="AS1430" s="379"/>
      <c r="AT1430" s="379"/>
      <c r="AU1430" s="379">
        <v>0</v>
      </c>
      <c r="AV1430" s="379">
        <v>0</v>
      </c>
      <c r="AW1430" s="379">
        <f t="shared" si="378"/>
        <v>0</v>
      </c>
    </row>
    <row r="1431" spans="1:49" s="393" customFormat="1" ht="25.5">
      <c r="A1431" s="386" t="s">
        <v>741</v>
      </c>
      <c r="B1431" s="387" t="s">
        <v>1029</v>
      </c>
      <c r="C1431" s="387" t="s">
        <v>1549</v>
      </c>
      <c r="D1431" s="470" t="s">
        <v>2918</v>
      </c>
      <c r="E1431" s="400" t="s">
        <v>1678</v>
      </c>
      <c r="F1431" s="401" t="s">
        <v>2122</v>
      </c>
      <c r="G1431" s="471" t="s">
        <v>3066</v>
      </c>
      <c r="H1431" s="401" t="s">
        <v>2341</v>
      </c>
      <c r="I1431" s="417" t="s">
        <v>2725</v>
      </c>
      <c r="J1431" s="414"/>
      <c r="K1431" s="414"/>
      <c r="L1431" s="414"/>
      <c r="M1431" s="414"/>
      <c r="N1431" s="414"/>
      <c r="O1431" s="414"/>
      <c r="P1431" s="414"/>
      <c r="Q1431" s="414"/>
      <c r="R1431" s="414"/>
      <c r="S1431" s="414"/>
      <c r="T1431" s="414"/>
      <c r="U1431" s="414">
        <v>0</v>
      </c>
      <c r="V1431" s="414">
        <v>0</v>
      </c>
      <c r="W1431" s="414"/>
      <c r="X1431" s="414"/>
      <c r="Y1431" s="414"/>
      <c r="Z1431" s="414"/>
      <c r="AA1431" s="414"/>
      <c r="AB1431" s="414"/>
      <c r="AC1431" s="414"/>
      <c r="AD1431" s="414"/>
      <c r="AE1431" s="414"/>
      <c r="AF1431" s="414"/>
      <c r="AG1431" s="414"/>
      <c r="AH1431" s="414">
        <v>0</v>
      </c>
      <c r="AI1431" s="414">
        <v>0</v>
      </c>
      <c r="AJ1431" s="414"/>
      <c r="AK1431" s="414"/>
      <c r="AL1431" s="414"/>
      <c r="AM1431" s="414"/>
      <c r="AN1431" s="414"/>
      <c r="AO1431" s="414"/>
      <c r="AP1431" s="414"/>
      <c r="AQ1431" s="414"/>
      <c r="AR1431" s="414"/>
      <c r="AS1431" s="414"/>
      <c r="AT1431" s="414"/>
      <c r="AU1431" s="414">
        <v>0</v>
      </c>
      <c r="AV1431" s="414">
        <v>0</v>
      </c>
      <c r="AW1431" s="414">
        <f t="shared" si="378"/>
        <v>0</v>
      </c>
    </row>
    <row r="1432" spans="1:49">
      <c r="A1432" s="44" t="s">
        <v>741</v>
      </c>
      <c r="B1432" s="45" t="s">
        <v>1029</v>
      </c>
      <c r="C1432" s="45" t="s">
        <v>1549</v>
      </c>
      <c r="D1432" s="452" t="s">
        <v>2918</v>
      </c>
      <c r="E1432" s="54" t="s">
        <v>1678</v>
      </c>
      <c r="F1432" s="51" t="s">
        <v>2820</v>
      </c>
      <c r="G1432" s="468" t="s">
        <v>3066</v>
      </c>
      <c r="H1432" s="51" t="s">
        <v>2341</v>
      </c>
      <c r="I1432" s="165" t="s">
        <v>2726</v>
      </c>
      <c r="J1432" s="337"/>
      <c r="K1432" s="337"/>
      <c r="L1432" s="337"/>
      <c r="M1432" s="337"/>
      <c r="N1432" s="337"/>
      <c r="O1432" s="337"/>
      <c r="P1432" s="337"/>
      <c r="Q1432" s="337"/>
      <c r="R1432" s="337"/>
      <c r="S1432" s="337"/>
      <c r="T1432" s="337"/>
      <c r="U1432" s="337">
        <v>0</v>
      </c>
      <c r="V1432" s="337">
        <v>0</v>
      </c>
      <c r="W1432" s="337"/>
      <c r="X1432" s="337"/>
      <c r="Y1432" s="337"/>
      <c r="Z1432" s="337"/>
      <c r="AA1432" s="337"/>
      <c r="AB1432" s="337"/>
      <c r="AC1432" s="337"/>
      <c r="AD1432" s="337"/>
      <c r="AE1432" s="337"/>
      <c r="AF1432" s="337"/>
      <c r="AG1432" s="337"/>
      <c r="AH1432" s="337">
        <v>0</v>
      </c>
      <c r="AI1432" s="337">
        <v>0</v>
      </c>
      <c r="AJ1432" s="337"/>
      <c r="AK1432" s="337"/>
      <c r="AL1432" s="337"/>
      <c r="AM1432" s="337"/>
      <c r="AN1432" s="337"/>
      <c r="AO1432" s="337"/>
      <c r="AP1432" s="337"/>
      <c r="AQ1432" s="337"/>
      <c r="AR1432" s="337"/>
      <c r="AS1432" s="337"/>
      <c r="AT1432" s="337"/>
      <c r="AU1432" s="337">
        <v>0</v>
      </c>
      <c r="AV1432" s="337">
        <v>0</v>
      </c>
      <c r="AW1432" s="337">
        <f t="shared" si="378"/>
        <v>0</v>
      </c>
    </row>
    <row r="1433" spans="1:49" ht="25.5">
      <c r="A1433" s="44" t="s">
        <v>741</v>
      </c>
      <c r="B1433" s="45" t="s">
        <v>1029</v>
      </c>
      <c r="C1433" s="45" t="s">
        <v>1549</v>
      </c>
      <c r="D1433" s="452" t="s">
        <v>2918</v>
      </c>
      <c r="E1433" s="54" t="s">
        <v>1678</v>
      </c>
      <c r="F1433" s="50" t="s">
        <v>2821</v>
      </c>
      <c r="G1433" s="468" t="s">
        <v>3087</v>
      </c>
      <c r="H1433" s="50" t="s">
        <v>2385</v>
      </c>
      <c r="I1433" s="42" t="s">
        <v>2727</v>
      </c>
      <c r="J1433" s="337"/>
      <c r="K1433" s="337"/>
      <c r="L1433" s="337"/>
      <c r="M1433" s="337"/>
      <c r="N1433" s="337"/>
      <c r="O1433" s="337"/>
      <c r="P1433" s="337"/>
      <c r="Q1433" s="337"/>
      <c r="R1433" s="337"/>
      <c r="S1433" s="337"/>
      <c r="T1433" s="337"/>
      <c r="U1433" s="337">
        <v>0</v>
      </c>
      <c r="V1433" s="337">
        <v>0</v>
      </c>
      <c r="W1433" s="337"/>
      <c r="X1433" s="337"/>
      <c r="Y1433" s="337"/>
      <c r="Z1433" s="337"/>
      <c r="AA1433" s="337"/>
      <c r="AB1433" s="337"/>
      <c r="AC1433" s="337"/>
      <c r="AD1433" s="337"/>
      <c r="AE1433" s="337"/>
      <c r="AF1433" s="337"/>
      <c r="AG1433" s="337"/>
      <c r="AH1433" s="337">
        <v>0</v>
      </c>
      <c r="AI1433" s="337">
        <v>0</v>
      </c>
      <c r="AJ1433" s="337"/>
      <c r="AK1433" s="337"/>
      <c r="AL1433" s="337"/>
      <c r="AM1433" s="337"/>
      <c r="AN1433" s="337"/>
      <c r="AO1433" s="337"/>
      <c r="AP1433" s="337"/>
      <c r="AQ1433" s="337"/>
      <c r="AR1433" s="337"/>
      <c r="AS1433" s="337"/>
      <c r="AT1433" s="337"/>
      <c r="AU1433" s="337">
        <v>0</v>
      </c>
      <c r="AV1433" s="337">
        <v>0</v>
      </c>
      <c r="AW1433" s="337">
        <f t="shared" si="378"/>
        <v>0</v>
      </c>
    </row>
    <row r="1434" spans="1:49" ht="28.5" customHeight="1">
      <c r="A1434" s="44" t="s">
        <v>741</v>
      </c>
      <c r="B1434" s="45" t="s">
        <v>1029</v>
      </c>
      <c r="C1434" s="45" t="s">
        <v>1549</v>
      </c>
      <c r="D1434" s="452" t="s">
        <v>2918</v>
      </c>
      <c r="E1434" s="54" t="s">
        <v>1678</v>
      </c>
      <c r="F1434" s="51" t="s">
        <v>2063</v>
      </c>
      <c r="G1434" s="468" t="s">
        <v>3089</v>
      </c>
      <c r="H1434" s="51" t="s">
        <v>2390</v>
      </c>
      <c r="I1434" s="39" t="s">
        <v>2781</v>
      </c>
      <c r="J1434" s="337"/>
      <c r="K1434" s="337"/>
      <c r="L1434" s="337"/>
      <c r="M1434" s="337"/>
      <c r="N1434" s="337"/>
      <c r="O1434" s="337"/>
      <c r="P1434" s="337"/>
      <c r="Q1434" s="337"/>
      <c r="R1434" s="337"/>
      <c r="S1434" s="337"/>
      <c r="T1434" s="337"/>
      <c r="U1434" s="337">
        <v>0</v>
      </c>
      <c r="V1434" s="337">
        <v>0</v>
      </c>
      <c r="W1434" s="337"/>
      <c r="X1434" s="337"/>
      <c r="Y1434" s="337"/>
      <c r="Z1434" s="337"/>
      <c r="AA1434" s="337"/>
      <c r="AB1434" s="337"/>
      <c r="AC1434" s="337"/>
      <c r="AD1434" s="337"/>
      <c r="AE1434" s="337"/>
      <c r="AF1434" s="337"/>
      <c r="AG1434" s="337"/>
      <c r="AH1434" s="337">
        <v>0</v>
      </c>
      <c r="AI1434" s="337">
        <v>0</v>
      </c>
      <c r="AJ1434" s="337"/>
      <c r="AK1434" s="337"/>
      <c r="AL1434" s="337"/>
      <c r="AM1434" s="337"/>
      <c r="AN1434" s="337"/>
      <c r="AO1434" s="337"/>
      <c r="AP1434" s="337"/>
      <c r="AQ1434" s="337"/>
      <c r="AR1434" s="337"/>
      <c r="AS1434" s="337"/>
      <c r="AT1434" s="337"/>
      <c r="AU1434" s="337">
        <v>0</v>
      </c>
      <c r="AV1434" s="337">
        <v>0</v>
      </c>
      <c r="AW1434" s="337">
        <f t="shared" si="378"/>
        <v>0</v>
      </c>
    </row>
    <row r="1435" spans="1:49">
      <c r="A1435" s="44" t="s">
        <v>741</v>
      </c>
      <c r="B1435" s="45" t="s">
        <v>1029</v>
      </c>
      <c r="C1435" s="45" t="s">
        <v>1549</v>
      </c>
      <c r="D1435" s="452" t="s">
        <v>2918</v>
      </c>
      <c r="E1435" s="54" t="s">
        <v>1678</v>
      </c>
      <c r="F1435" s="51" t="s">
        <v>2822</v>
      </c>
      <c r="G1435" s="468" t="s">
        <v>3089</v>
      </c>
      <c r="H1435" s="51" t="s">
        <v>2390</v>
      </c>
      <c r="I1435" s="287" t="s">
        <v>2728</v>
      </c>
      <c r="J1435" s="337"/>
      <c r="K1435" s="337"/>
      <c r="L1435" s="337"/>
      <c r="M1435" s="337"/>
      <c r="N1435" s="337"/>
      <c r="O1435" s="337"/>
      <c r="P1435" s="337"/>
      <c r="Q1435" s="337"/>
      <c r="R1435" s="337"/>
      <c r="S1435" s="337"/>
      <c r="T1435" s="337"/>
      <c r="U1435" s="337">
        <v>0</v>
      </c>
      <c r="V1435" s="337">
        <v>0</v>
      </c>
      <c r="W1435" s="337"/>
      <c r="X1435" s="337"/>
      <c r="Y1435" s="337"/>
      <c r="Z1435" s="337"/>
      <c r="AA1435" s="337"/>
      <c r="AB1435" s="337"/>
      <c r="AC1435" s="337"/>
      <c r="AD1435" s="337"/>
      <c r="AE1435" s="337"/>
      <c r="AF1435" s="337"/>
      <c r="AG1435" s="337"/>
      <c r="AH1435" s="337">
        <v>0</v>
      </c>
      <c r="AI1435" s="337">
        <v>0</v>
      </c>
      <c r="AJ1435" s="337"/>
      <c r="AK1435" s="337"/>
      <c r="AL1435" s="337"/>
      <c r="AM1435" s="337"/>
      <c r="AN1435" s="337"/>
      <c r="AO1435" s="337"/>
      <c r="AP1435" s="337"/>
      <c r="AQ1435" s="337"/>
      <c r="AR1435" s="337"/>
      <c r="AS1435" s="337"/>
      <c r="AT1435" s="337"/>
      <c r="AU1435" s="337">
        <v>0</v>
      </c>
      <c r="AV1435" s="337">
        <v>0</v>
      </c>
      <c r="AW1435" s="337">
        <f t="shared" si="378"/>
        <v>0</v>
      </c>
    </row>
    <row r="1436" spans="1:49" s="376" customFormat="1">
      <c r="A1436" s="370" t="s">
        <v>741</v>
      </c>
      <c r="B1436" s="371" t="s">
        <v>1029</v>
      </c>
      <c r="C1436" s="371" t="s">
        <v>1549</v>
      </c>
      <c r="D1436" s="473" t="s">
        <v>2918</v>
      </c>
      <c r="E1436" s="372" t="s">
        <v>1678</v>
      </c>
      <c r="F1436" s="373" t="s">
        <v>2823</v>
      </c>
      <c r="G1436" s="474" t="s">
        <v>3089</v>
      </c>
      <c r="H1436" s="373" t="s">
        <v>2390</v>
      </c>
      <c r="I1436" s="380" t="s">
        <v>2768</v>
      </c>
      <c r="J1436" s="379"/>
      <c r="K1436" s="379"/>
      <c r="L1436" s="379"/>
      <c r="M1436" s="379"/>
      <c r="N1436" s="379"/>
      <c r="O1436" s="379"/>
      <c r="P1436" s="379"/>
      <c r="Q1436" s="379"/>
      <c r="R1436" s="379"/>
      <c r="S1436" s="379"/>
      <c r="T1436" s="379"/>
      <c r="U1436" s="379">
        <v>0</v>
      </c>
      <c r="V1436" s="379">
        <v>0</v>
      </c>
      <c r="W1436" s="379"/>
      <c r="X1436" s="379"/>
      <c r="Y1436" s="379"/>
      <c r="Z1436" s="379"/>
      <c r="AA1436" s="379"/>
      <c r="AB1436" s="379"/>
      <c r="AC1436" s="379"/>
      <c r="AD1436" s="379"/>
      <c r="AE1436" s="379"/>
      <c r="AF1436" s="379"/>
      <c r="AG1436" s="379"/>
      <c r="AH1436" s="379">
        <v>0</v>
      </c>
      <c r="AI1436" s="379">
        <v>0</v>
      </c>
      <c r="AJ1436" s="379"/>
      <c r="AK1436" s="379"/>
      <c r="AL1436" s="379"/>
      <c r="AM1436" s="379"/>
      <c r="AN1436" s="379"/>
      <c r="AO1436" s="379"/>
      <c r="AP1436" s="379"/>
      <c r="AQ1436" s="379"/>
      <c r="AR1436" s="379"/>
      <c r="AS1436" s="379"/>
      <c r="AT1436" s="379"/>
      <c r="AU1436" s="379">
        <v>0</v>
      </c>
      <c r="AV1436" s="379">
        <v>0</v>
      </c>
      <c r="AW1436" s="379">
        <f t="shared" si="378"/>
        <v>0</v>
      </c>
    </row>
    <row r="1437" spans="1:49">
      <c r="A1437" s="44" t="s">
        <v>741</v>
      </c>
      <c r="B1437" s="45" t="s">
        <v>1029</v>
      </c>
      <c r="C1437" s="45" t="s">
        <v>1549</v>
      </c>
      <c r="D1437" s="452" t="s">
        <v>2918</v>
      </c>
      <c r="E1437" s="54" t="s">
        <v>1678</v>
      </c>
      <c r="F1437" s="51" t="s">
        <v>2824</v>
      </c>
      <c r="G1437" s="468" t="s">
        <v>3085</v>
      </c>
      <c r="H1437" s="51" t="s">
        <v>2361</v>
      </c>
      <c r="I1437" s="287" t="s">
        <v>2729</v>
      </c>
      <c r="J1437" s="337"/>
      <c r="K1437" s="337"/>
      <c r="L1437" s="337"/>
      <c r="M1437" s="337"/>
      <c r="N1437" s="337"/>
      <c r="O1437" s="337"/>
      <c r="P1437" s="337"/>
      <c r="Q1437" s="337"/>
      <c r="R1437" s="337"/>
      <c r="S1437" s="337"/>
      <c r="T1437" s="337"/>
      <c r="U1437" s="337">
        <v>0</v>
      </c>
      <c r="V1437" s="337">
        <v>0</v>
      </c>
      <c r="W1437" s="337"/>
      <c r="X1437" s="337"/>
      <c r="Y1437" s="337"/>
      <c r="Z1437" s="337"/>
      <c r="AA1437" s="337"/>
      <c r="AB1437" s="337"/>
      <c r="AC1437" s="337"/>
      <c r="AD1437" s="337"/>
      <c r="AE1437" s="337"/>
      <c r="AF1437" s="337"/>
      <c r="AG1437" s="337"/>
      <c r="AH1437" s="337">
        <v>0</v>
      </c>
      <c r="AI1437" s="337">
        <v>0</v>
      </c>
      <c r="AJ1437" s="337"/>
      <c r="AK1437" s="337"/>
      <c r="AL1437" s="337"/>
      <c r="AM1437" s="337"/>
      <c r="AN1437" s="337"/>
      <c r="AO1437" s="337"/>
      <c r="AP1437" s="337"/>
      <c r="AQ1437" s="337"/>
      <c r="AR1437" s="337"/>
      <c r="AS1437" s="337"/>
      <c r="AT1437" s="337"/>
      <c r="AU1437" s="337">
        <v>0</v>
      </c>
      <c r="AV1437" s="337">
        <v>0</v>
      </c>
      <c r="AW1437" s="337">
        <f t="shared" si="378"/>
        <v>0</v>
      </c>
    </row>
    <row r="1438" spans="1:49" s="59" customFormat="1">
      <c r="A1438" s="44" t="s">
        <v>741</v>
      </c>
      <c r="B1438" s="45" t="s">
        <v>1029</v>
      </c>
      <c r="C1438" s="77" t="s">
        <v>1549</v>
      </c>
      <c r="D1438" s="452" t="s">
        <v>2918</v>
      </c>
      <c r="E1438" s="94" t="s">
        <v>1517</v>
      </c>
      <c r="F1438" s="106"/>
      <c r="G1438" s="468" t="s">
        <v>3085</v>
      </c>
      <c r="H1438" s="106" t="s">
        <v>2361</v>
      </c>
      <c r="I1438" s="343" t="s">
        <v>2584</v>
      </c>
      <c r="J1438" s="11"/>
      <c r="K1438" s="11"/>
      <c r="L1438" s="11"/>
      <c r="M1438" s="11"/>
      <c r="N1438" s="11"/>
      <c r="O1438" s="11"/>
      <c r="P1438" s="11"/>
      <c r="Q1438" s="11"/>
      <c r="R1438" s="11"/>
      <c r="S1438" s="11"/>
      <c r="T1438" s="11"/>
      <c r="U1438" s="11">
        <v>0</v>
      </c>
      <c r="V1438" s="11">
        <v>0</v>
      </c>
      <c r="W1438" s="11"/>
      <c r="X1438" s="11"/>
      <c r="Y1438" s="11"/>
      <c r="Z1438" s="11"/>
      <c r="AA1438" s="11"/>
      <c r="AB1438" s="11"/>
      <c r="AC1438" s="11"/>
      <c r="AD1438" s="11"/>
      <c r="AE1438" s="11"/>
      <c r="AF1438" s="11"/>
      <c r="AG1438" s="11"/>
      <c r="AH1438" s="11">
        <v>0</v>
      </c>
      <c r="AI1438" s="11">
        <v>0</v>
      </c>
      <c r="AJ1438" s="11"/>
      <c r="AK1438" s="11"/>
      <c r="AL1438" s="11"/>
      <c r="AM1438" s="11"/>
      <c r="AN1438" s="11"/>
      <c r="AO1438" s="11"/>
      <c r="AP1438" s="11"/>
      <c r="AQ1438" s="11"/>
      <c r="AR1438" s="11"/>
      <c r="AS1438" s="11"/>
      <c r="AT1438" s="11"/>
      <c r="AU1438" s="11">
        <v>0</v>
      </c>
      <c r="AV1438" s="11">
        <v>0</v>
      </c>
      <c r="AW1438" s="11">
        <f t="shared" si="378"/>
        <v>0</v>
      </c>
    </row>
    <row r="1439" spans="1:49" ht="13.5" thickBot="1">
      <c r="A1439" s="78" t="s">
        <v>739</v>
      </c>
      <c r="B1439" s="79"/>
      <c r="C1439" s="79"/>
      <c r="D1439" s="456"/>
      <c r="E1439" s="535"/>
      <c r="F1439" s="127"/>
      <c r="G1439" s="127"/>
      <c r="H1439" s="127"/>
      <c r="I1439" s="79"/>
      <c r="U1439" s="15">
        <v>0</v>
      </c>
      <c r="V1439" s="15">
        <v>0</v>
      </c>
      <c r="AH1439" s="15">
        <v>0</v>
      </c>
      <c r="AI1439" s="15">
        <v>0</v>
      </c>
      <c r="AU1439" s="15">
        <v>0</v>
      </c>
      <c r="AV1439" s="15">
        <v>0</v>
      </c>
      <c r="AW1439" s="15">
        <f t="shared" si="378"/>
        <v>0</v>
      </c>
    </row>
    <row r="1440" spans="1:49" s="151" customFormat="1" ht="36" customHeight="1" thickTop="1" thickBot="1">
      <c r="A1440" s="147" t="s">
        <v>2079</v>
      </c>
      <c r="B1440" s="5" t="s">
        <v>2080</v>
      </c>
      <c r="C1440" s="5" t="s">
        <v>1335</v>
      </c>
      <c r="D1440" s="450"/>
      <c r="E1440" s="148" t="s">
        <v>1570</v>
      </c>
      <c r="F1440" s="149" t="s">
        <v>1438</v>
      </c>
      <c r="G1440" s="149"/>
      <c r="H1440" s="149" t="s">
        <v>2332</v>
      </c>
      <c r="I1440" s="5" t="s">
        <v>856</v>
      </c>
      <c r="J1440" s="364" t="s">
        <v>2891</v>
      </c>
      <c r="K1440" s="364" t="s">
        <v>2879</v>
      </c>
      <c r="L1440" s="364" t="s">
        <v>2880</v>
      </c>
      <c r="M1440" s="364" t="s">
        <v>2881</v>
      </c>
      <c r="N1440" s="364" t="s">
        <v>2882</v>
      </c>
      <c r="O1440" s="364" t="s">
        <v>2883</v>
      </c>
      <c r="P1440" s="364" t="s">
        <v>2884</v>
      </c>
      <c r="Q1440" s="364" t="s">
        <v>2885</v>
      </c>
      <c r="R1440" s="364" t="s">
        <v>2886</v>
      </c>
      <c r="S1440" s="364" t="s">
        <v>2887</v>
      </c>
      <c r="T1440" s="364" t="s">
        <v>2888</v>
      </c>
      <c r="U1440" s="364" t="s">
        <v>2889</v>
      </c>
      <c r="V1440" s="364" t="s">
        <v>2890</v>
      </c>
      <c r="W1440" s="365" t="s">
        <v>2893</v>
      </c>
      <c r="X1440" s="365" t="s">
        <v>2879</v>
      </c>
      <c r="Y1440" s="365" t="s">
        <v>2880</v>
      </c>
      <c r="Z1440" s="365" t="s">
        <v>2881</v>
      </c>
      <c r="AA1440" s="365" t="s">
        <v>2882</v>
      </c>
      <c r="AB1440" s="365" t="s">
        <v>2883</v>
      </c>
      <c r="AC1440" s="365" t="s">
        <v>2884</v>
      </c>
      <c r="AD1440" s="365" t="s">
        <v>2885</v>
      </c>
      <c r="AE1440" s="365" t="s">
        <v>2886</v>
      </c>
      <c r="AF1440" s="365" t="s">
        <v>2887</v>
      </c>
      <c r="AG1440" s="365" t="s">
        <v>2888</v>
      </c>
      <c r="AH1440" s="365" t="s">
        <v>2889</v>
      </c>
      <c r="AI1440" s="365" t="s">
        <v>2890</v>
      </c>
      <c r="AJ1440" s="366" t="s">
        <v>2892</v>
      </c>
      <c r="AK1440" s="366" t="s">
        <v>2879</v>
      </c>
      <c r="AL1440" s="366" t="s">
        <v>2880</v>
      </c>
      <c r="AM1440" s="366" t="s">
        <v>2881</v>
      </c>
      <c r="AN1440" s="366" t="s">
        <v>2882</v>
      </c>
      <c r="AO1440" s="366" t="s">
        <v>2883</v>
      </c>
      <c r="AP1440" s="366" t="s">
        <v>2884</v>
      </c>
      <c r="AQ1440" s="366" t="s">
        <v>2885</v>
      </c>
      <c r="AR1440" s="366" t="s">
        <v>2886</v>
      </c>
      <c r="AS1440" s="366" t="s">
        <v>2887</v>
      </c>
      <c r="AT1440" s="366" t="s">
        <v>2888</v>
      </c>
      <c r="AU1440" s="366" t="s">
        <v>2889</v>
      </c>
      <c r="AV1440" s="366" t="s">
        <v>2890</v>
      </c>
      <c r="AW1440" s="368" t="s">
        <v>2895</v>
      </c>
    </row>
    <row r="1441" spans="1:49">
      <c r="A1441" s="33"/>
      <c r="B1441" s="34"/>
      <c r="C1441" s="34"/>
      <c r="D1441" s="34"/>
      <c r="E1441" s="35"/>
      <c r="F1441" s="36"/>
      <c r="G1441" s="36"/>
      <c r="H1441" s="36"/>
      <c r="I1441" s="34"/>
      <c r="J1441" s="202" t="s">
        <v>1224</v>
      </c>
      <c r="K1441" s="202">
        <v>1</v>
      </c>
      <c r="L1441" s="202">
        <v>2</v>
      </c>
      <c r="M1441" s="202">
        <v>3</v>
      </c>
      <c r="N1441" s="202">
        <v>4</v>
      </c>
      <c r="O1441" s="202">
        <v>5</v>
      </c>
      <c r="P1441" s="202">
        <v>6</v>
      </c>
      <c r="Q1441" s="202">
        <v>7</v>
      </c>
      <c r="R1441" s="202">
        <v>8</v>
      </c>
      <c r="S1441" s="202">
        <v>9</v>
      </c>
      <c r="T1441" s="202">
        <v>10</v>
      </c>
      <c r="U1441" s="202">
        <v>13</v>
      </c>
      <c r="V1441" s="202">
        <v>14</v>
      </c>
      <c r="W1441" s="202" t="s">
        <v>1224</v>
      </c>
      <c r="X1441" s="202">
        <v>1</v>
      </c>
      <c r="Y1441" s="202">
        <v>2</v>
      </c>
      <c r="Z1441" s="202">
        <v>3</v>
      </c>
      <c r="AA1441" s="202">
        <v>4</v>
      </c>
      <c r="AB1441" s="202">
        <v>5</v>
      </c>
      <c r="AC1441" s="202">
        <v>6</v>
      </c>
      <c r="AD1441" s="202">
        <v>7</v>
      </c>
      <c r="AE1441" s="202">
        <v>8</v>
      </c>
      <c r="AF1441" s="202">
        <v>9</v>
      </c>
      <c r="AG1441" s="202">
        <v>10</v>
      </c>
      <c r="AH1441" s="202">
        <v>13</v>
      </c>
      <c r="AI1441" s="202">
        <v>14</v>
      </c>
      <c r="AJ1441" s="202" t="s">
        <v>1224</v>
      </c>
      <c r="AK1441" s="202">
        <v>1</v>
      </c>
      <c r="AL1441" s="202">
        <v>2</v>
      </c>
      <c r="AM1441" s="202">
        <v>3</v>
      </c>
      <c r="AN1441" s="202">
        <v>4</v>
      </c>
      <c r="AO1441" s="202">
        <v>5</v>
      </c>
      <c r="AP1441" s="202">
        <v>6</v>
      </c>
      <c r="AQ1441" s="202">
        <v>7</v>
      </c>
      <c r="AR1441" s="202">
        <v>8</v>
      </c>
      <c r="AS1441" s="202">
        <v>9</v>
      </c>
      <c r="AT1441" s="202">
        <v>10</v>
      </c>
      <c r="AU1441" s="202">
        <v>13</v>
      </c>
      <c r="AV1441" s="202">
        <v>14</v>
      </c>
      <c r="AW1441" s="202">
        <v>15</v>
      </c>
    </row>
    <row r="1442" spans="1:49">
      <c r="A1442" s="37"/>
      <c r="B1442" s="38"/>
      <c r="C1442" s="38"/>
      <c r="D1442" s="38"/>
      <c r="E1442" s="60"/>
      <c r="F1442" s="61"/>
      <c r="G1442" s="61"/>
      <c r="H1442" s="61"/>
      <c r="I1442" s="38"/>
      <c r="J1442" s="62"/>
      <c r="K1442" s="62"/>
      <c r="L1442" s="62"/>
      <c r="M1442" s="62"/>
      <c r="N1442" s="62"/>
      <c r="O1442" s="62"/>
      <c r="P1442" s="62"/>
      <c r="Q1442" s="62"/>
      <c r="R1442" s="62"/>
      <c r="S1442" s="62"/>
      <c r="T1442" s="62"/>
      <c r="U1442" s="62">
        <v>0</v>
      </c>
      <c r="V1442" s="62">
        <v>0</v>
      </c>
      <c r="W1442" s="62"/>
      <c r="X1442" s="62"/>
      <c r="Y1442" s="62"/>
      <c r="Z1442" s="62"/>
      <c r="AA1442" s="62"/>
      <c r="AB1442" s="62"/>
      <c r="AC1442" s="62"/>
      <c r="AD1442" s="62"/>
      <c r="AE1442" s="62"/>
      <c r="AF1442" s="62"/>
      <c r="AG1442" s="62"/>
      <c r="AH1442" s="62">
        <v>0</v>
      </c>
      <c r="AI1442" s="62">
        <v>0</v>
      </c>
      <c r="AJ1442" s="62"/>
      <c r="AK1442" s="62"/>
      <c r="AL1442" s="62"/>
      <c r="AM1442" s="62"/>
      <c r="AN1442" s="62"/>
      <c r="AO1442" s="62"/>
      <c r="AP1442" s="62"/>
      <c r="AQ1442" s="62"/>
      <c r="AR1442" s="62"/>
      <c r="AS1442" s="62"/>
      <c r="AT1442" s="62"/>
      <c r="AU1442" s="62">
        <v>0</v>
      </c>
      <c r="AV1442" s="62">
        <v>0</v>
      </c>
      <c r="AW1442" s="62">
        <f>U1442+AH1442+AU1442</f>
        <v>0</v>
      </c>
    </row>
    <row r="1443" spans="1:49">
      <c r="A1443" s="41" t="s">
        <v>741</v>
      </c>
      <c r="B1443" s="1" t="s">
        <v>1029</v>
      </c>
      <c r="C1443" s="1" t="s">
        <v>1549</v>
      </c>
      <c r="D1443" s="451"/>
      <c r="E1443" s="531"/>
      <c r="F1443" s="50"/>
      <c r="G1443" s="50"/>
      <c r="H1443" s="50"/>
      <c r="I1443" s="1" t="s">
        <v>739</v>
      </c>
      <c r="U1443" s="15">
        <v>0</v>
      </c>
      <c r="V1443" s="15">
        <v>0</v>
      </c>
      <c r="AH1443" s="15">
        <v>0</v>
      </c>
      <c r="AI1443" s="15">
        <v>0</v>
      </c>
      <c r="AU1443" s="15">
        <v>0</v>
      </c>
      <c r="AV1443" s="15">
        <v>0</v>
      </c>
      <c r="AW1443" s="15">
        <f>U1443+AH1443+AU1443</f>
        <v>0</v>
      </c>
    </row>
    <row r="1444" spans="1:49">
      <c r="A1444" s="41"/>
      <c r="B1444" s="1"/>
      <c r="C1444" s="1"/>
      <c r="D1444" s="369"/>
      <c r="E1444" s="531"/>
      <c r="F1444" s="50"/>
      <c r="G1444" s="50"/>
      <c r="H1444" s="50"/>
      <c r="I1444" s="1"/>
      <c r="U1444" s="15">
        <v>0</v>
      </c>
      <c r="V1444" s="15">
        <v>0</v>
      </c>
      <c r="AH1444" s="15">
        <v>0</v>
      </c>
      <c r="AI1444" s="15">
        <v>0</v>
      </c>
      <c r="AU1444" s="15">
        <v>0</v>
      </c>
      <c r="AV1444" s="15">
        <v>0</v>
      </c>
      <c r="AW1444" s="15">
        <f>U1444+AH1444+AU1444</f>
        <v>0</v>
      </c>
    </row>
    <row r="1445" spans="1:49">
      <c r="A1445" s="48"/>
      <c r="B1445" s="42"/>
      <c r="C1445" s="42"/>
      <c r="D1445" s="42"/>
      <c r="E1445" s="531"/>
      <c r="F1445" s="50"/>
      <c r="G1445" s="50"/>
      <c r="H1445" s="50"/>
      <c r="I1445" s="49" t="s">
        <v>1697</v>
      </c>
      <c r="J1445" s="6">
        <f>SUM(J1446)</f>
        <v>0</v>
      </c>
      <c r="K1445" s="6">
        <f t="shared" ref="K1445:AT1445" si="380">SUM(K1446)</f>
        <v>0</v>
      </c>
      <c r="L1445" s="6">
        <f t="shared" si="380"/>
        <v>0</v>
      </c>
      <c r="M1445" s="6">
        <f t="shared" si="380"/>
        <v>0</v>
      </c>
      <c r="N1445" s="6">
        <f t="shared" si="380"/>
        <v>0</v>
      </c>
      <c r="O1445" s="6">
        <f t="shared" si="380"/>
        <v>0</v>
      </c>
      <c r="P1445" s="6">
        <f t="shared" si="380"/>
        <v>0</v>
      </c>
      <c r="Q1445" s="6">
        <f t="shared" si="380"/>
        <v>0</v>
      </c>
      <c r="R1445" s="6">
        <f t="shared" si="380"/>
        <v>0</v>
      </c>
      <c r="S1445" s="6">
        <f t="shared" si="380"/>
        <v>0</v>
      </c>
      <c r="T1445" s="6">
        <f t="shared" si="380"/>
        <v>0</v>
      </c>
      <c r="U1445" s="6">
        <v>0</v>
      </c>
      <c r="V1445" s="6">
        <v>0</v>
      </c>
      <c r="W1445" s="6">
        <f>SUM(W1446)</f>
        <v>0</v>
      </c>
      <c r="X1445" s="6">
        <f t="shared" si="380"/>
        <v>0</v>
      </c>
      <c r="Y1445" s="6">
        <f t="shared" si="380"/>
        <v>0</v>
      </c>
      <c r="Z1445" s="6">
        <f t="shared" si="380"/>
        <v>0</v>
      </c>
      <c r="AA1445" s="6">
        <f t="shared" si="380"/>
        <v>0</v>
      </c>
      <c r="AB1445" s="6">
        <f t="shared" si="380"/>
        <v>0</v>
      </c>
      <c r="AC1445" s="6">
        <f t="shared" si="380"/>
        <v>0</v>
      </c>
      <c r="AD1445" s="6">
        <f t="shared" si="380"/>
        <v>0</v>
      </c>
      <c r="AE1445" s="6">
        <f t="shared" si="380"/>
        <v>0</v>
      </c>
      <c r="AF1445" s="6">
        <f t="shared" si="380"/>
        <v>0</v>
      </c>
      <c r="AG1445" s="6">
        <f t="shared" si="380"/>
        <v>0</v>
      </c>
      <c r="AH1445" s="6">
        <v>0</v>
      </c>
      <c r="AI1445" s="6">
        <v>0</v>
      </c>
      <c r="AJ1445" s="6">
        <f>SUM(AJ1446)</f>
        <v>0</v>
      </c>
      <c r="AK1445" s="6">
        <f t="shared" si="380"/>
        <v>0</v>
      </c>
      <c r="AL1445" s="6">
        <f t="shared" si="380"/>
        <v>0</v>
      </c>
      <c r="AM1445" s="6">
        <f t="shared" si="380"/>
        <v>0</v>
      </c>
      <c r="AN1445" s="6">
        <f t="shared" si="380"/>
        <v>0</v>
      </c>
      <c r="AO1445" s="6">
        <f t="shared" si="380"/>
        <v>0</v>
      </c>
      <c r="AP1445" s="6">
        <f t="shared" si="380"/>
        <v>0</v>
      </c>
      <c r="AQ1445" s="6">
        <f t="shared" si="380"/>
        <v>0</v>
      </c>
      <c r="AR1445" s="6">
        <f t="shared" si="380"/>
        <v>0</v>
      </c>
      <c r="AS1445" s="6">
        <f t="shared" si="380"/>
        <v>0</v>
      </c>
      <c r="AT1445" s="6">
        <f t="shared" si="380"/>
        <v>0</v>
      </c>
      <c r="AU1445" s="6">
        <v>0</v>
      </c>
      <c r="AV1445" s="6">
        <v>0</v>
      </c>
      <c r="AW1445" s="6">
        <f>U1445+AH1445+AU1445</f>
        <v>0</v>
      </c>
    </row>
    <row r="1446" spans="1:49">
      <c r="A1446" s="44" t="s">
        <v>741</v>
      </c>
      <c r="B1446" s="45" t="s">
        <v>1029</v>
      </c>
      <c r="C1446" s="45" t="s">
        <v>1549</v>
      </c>
      <c r="D1446" s="452" t="s">
        <v>2918</v>
      </c>
      <c r="E1446" s="54" t="s">
        <v>2115</v>
      </c>
      <c r="F1446" s="50"/>
      <c r="G1446" s="50"/>
      <c r="H1446" s="50"/>
      <c r="I1446" s="1" t="s">
        <v>1698</v>
      </c>
      <c r="J1446" s="9">
        <f>SUM(J1447)</f>
        <v>0</v>
      </c>
      <c r="K1446" s="9">
        <f t="shared" ref="K1446:AT1446" si="381">SUM(K1447)</f>
        <v>0</v>
      </c>
      <c r="L1446" s="9">
        <f t="shared" si="381"/>
        <v>0</v>
      </c>
      <c r="M1446" s="9">
        <f t="shared" si="381"/>
        <v>0</v>
      </c>
      <c r="N1446" s="9">
        <f t="shared" si="381"/>
        <v>0</v>
      </c>
      <c r="O1446" s="9">
        <f t="shared" si="381"/>
        <v>0</v>
      </c>
      <c r="P1446" s="9">
        <f t="shared" si="381"/>
        <v>0</v>
      </c>
      <c r="Q1446" s="9">
        <f t="shared" si="381"/>
        <v>0</v>
      </c>
      <c r="R1446" s="9">
        <f t="shared" si="381"/>
        <v>0</v>
      </c>
      <c r="S1446" s="9">
        <f t="shared" si="381"/>
        <v>0</v>
      </c>
      <c r="T1446" s="9">
        <f t="shared" si="381"/>
        <v>0</v>
      </c>
      <c r="U1446" s="9">
        <v>0</v>
      </c>
      <c r="V1446" s="9">
        <v>0</v>
      </c>
      <c r="W1446" s="9">
        <f>SUM(W1447)</f>
        <v>0</v>
      </c>
      <c r="X1446" s="9">
        <f t="shared" si="381"/>
        <v>0</v>
      </c>
      <c r="Y1446" s="9">
        <f t="shared" si="381"/>
        <v>0</v>
      </c>
      <c r="Z1446" s="9">
        <f t="shared" si="381"/>
        <v>0</v>
      </c>
      <c r="AA1446" s="9">
        <f t="shared" si="381"/>
        <v>0</v>
      </c>
      <c r="AB1446" s="9">
        <f t="shared" si="381"/>
        <v>0</v>
      </c>
      <c r="AC1446" s="9">
        <f t="shared" si="381"/>
        <v>0</v>
      </c>
      <c r="AD1446" s="9">
        <f t="shared" si="381"/>
        <v>0</v>
      </c>
      <c r="AE1446" s="9">
        <f t="shared" si="381"/>
        <v>0</v>
      </c>
      <c r="AF1446" s="9">
        <f t="shared" si="381"/>
        <v>0</v>
      </c>
      <c r="AG1446" s="9">
        <f t="shared" si="381"/>
        <v>0</v>
      </c>
      <c r="AH1446" s="9">
        <v>0</v>
      </c>
      <c r="AI1446" s="9">
        <v>0</v>
      </c>
      <c r="AJ1446" s="9">
        <f>SUM(AJ1447)</f>
        <v>0</v>
      </c>
      <c r="AK1446" s="9">
        <f t="shared" si="381"/>
        <v>0</v>
      </c>
      <c r="AL1446" s="9">
        <f t="shared" si="381"/>
        <v>0</v>
      </c>
      <c r="AM1446" s="9">
        <f t="shared" si="381"/>
        <v>0</v>
      </c>
      <c r="AN1446" s="9">
        <f t="shared" si="381"/>
        <v>0</v>
      </c>
      <c r="AO1446" s="9">
        <f t="shared" si="381"/>
        <v>0</v>
      </c>
      <c r="AP1446" s="9">
        <f t="shared" si="381"/>
        <v>0</v>
      </c>
      <c r="AQ1446" s="9">
        <f t="shared" si="381"/>
        <v>0</v>
      </c>
      <c r="AR1446" s="9">
        <f t="shared" si="381"/>
        <v>0</v>
      </c>
      <c r="AS1446" s="9">
        <f t="shared" si="381"/>
        <v>0</v>
      </c>
      <c r="AT1446" s="9">
        <f t="shared" si="381"/>
        <v>0</v>
      </c>
      <c r="AU1446" s="9">
        <v>0</v>
      </c>
      <c r="AV1446" s="9">
        <v>0</v>
      </c>
      <c r="AW1446" s="9">
        <f>U1446+AH1446+AU1446</f>
        <v>0</v>
      </c>
    </row>
    <row r="1447" spans="1:49" s="95" customFormat="1">
      <c r="A1447" s="92" t="s">
        <v>741</v>
      </c>
      <c r="B1447" s="93" t="s">
        <v>1029</v>
      </c>
      <c r="C1447" s="93" t="s">
        <v>1549</v>
      </c>
      <c r="D1447" s="452" t="s">
        <v>2918</v>
      </c>
      <c r="E1447" s="94" t="s">
        <v>1694</v>
      </c>
      <c r="F1447" s="106" t="s">
        <v>2894</v>
      </c>
      <c r="G1447" s="106"/>
      <c r="H1447" s="106"/>
      <c r="I1447" s="74" t="s">
        <v>1695</v>
      </c>
      <c r="J1447" s="19">
        <f t="shared" ref="J1447:AW1447" si="382">SUM(J1448:J1456)</f>
        <v>0</v>
      </c>
      <c r="K1447" s="19">
        <f t="shared" si="382"/>
        <v>0</v>
      </c>
      <c r="L1447" s="19">
        <f t="shared" si="382"/>
        <v>0</v>
      </c>
      <c r="M1447" s="19">
        <f t="shared" si="382"/>
        <v>0</v>
      </c>
      <c r="N1447" s="19">
        <f t="shared" si="382"/>
        <v>0</v>
      </c>
      <c r="O1447" s="19">
        <f t="shared" si="382"/>
        <v>0</v>
      </c>
      <c r="P1447" s="19">
        <f t="shared" si="382"/>
        <v>0</v>
      </c>
      <c r="Q1447" s="19">
        <f t="shared" si="382"/>
        <v>0</v>
      </c>
      <c r="R1447" s="19">
        <f t="shared" si="382"/>
        <v>0</v>
      </c>
      <c r="S1447" s="19">
        <f t="shared" si="382"/>
        <v>0</v>
      </c>
      <c r="T1447" s="19">
        <f t="shared" si="382"/>
        <v>0</v>
      </c>
      <c r="U1447" s="19">
        <v>0</v>
      </c>
      <c r="V1447" s="19">
        <v>0</v>
      </c>
      <c r="W1447" s="19">
        <f t="shared" si="382"/>
        <v>0</v>
      </c>
      <c r="X1447" s="19">
        <f t="shared" si="382"/>
        <v>0</v>
      </c>
      <c r="Y1447" s="19">
        <f t="shared" si="382"/>
        <v>0</v>
      </c>
      <c r="Z1447" s="19">
        <f t="shared" si="382"/>
        <v>0</v>
      </c>
      <c r="AA1447" s="19">
        <f t="shared" si="382"/>
        <v>0</v>
      </c>
      <c r="AB1447" s="19">
        <f t="shared" si="382"/>
        <v>0</v>
      </c>
      <c r="AC1447" s="19">
        <f t="shared" si="382"/>
        <v>0</v>
      </c>
      <c r="AD1447" s="19">
        <f t="shared" si="382"/>
        <v>0</v>
      </c>
      <c r="AE1447" s="19">
        <f t="shared" si="382"/>
        <v>0</v>
      </c>
      <c r="AF1447" s="19">
        <f t="shared" si="382"/>
        <v>0</v>
      </c>
      <c r="AG1447" s="19">
        <f t="shared" si="382"/>
        <v>0</v>
      </c>
      <c r="AH1447" s="19">
        <v>0</v>
      </c>
      <c r="AI1447" s="19">
        <v>0</v>
      </c>
      <c r="AJ1447" s="19">
        <f t="shared" si="382"/>
        <v>0</v>
      </c>
      <c r="AK1447" s="19">
        <f t="shared" si="382"/>
        <v>0</v>
      </c>
      <c r="AL1447" s="19">
        <f t="shared" si="382"/>
        <v>0</v>
      </c>
      <c r="AM1447" s="19">
        <f t="shared" si="382"/>
        <v>0</v>
      </c>
      <c r="AN1447" s="19">
        <f t="shared" si="382"/>
        <v>0</v>
      </c>
      <c r="AO1447" s="19">
        <f t="shared" si="382"/>
        <v>0</v>
      </c>
      <c r="AP1447" s="19">
        <f t="shared" si="382"/>
        <v>0</v>
      </c>
      <c r="AQ1447" s="19">
        <f t="shared" si="382"/>
        <v>0</v>
      </c>
      <c r="AR1447" s="19">
        <f t="shared" si="382"/>
        <v>0</v>
      </c>
      <c r="AS1447" s="19">
        <f t="shared" si="382"/>
        <v>0</v>
      </c>
      <c r="AT1447" s="19">
        <f t="shared" si="382"/>
        <v>0</v>
      </c>
      <c r="AU1447" s="19">
        <v>0</v>
      </c>
      <c r="AV1447" s="19">
        <v>0</v>
      </c>
      <c r="AW1447" s="19">
        <f t="shared" si="382"/>
        <v>0</v>
      </c>
    </row>
    <row r="1448" spans="1:49" s="95" customFormat="1" ht="25.5">
      <c r="A1448" s="92" t="s">
        <v>741</v>
      </c>
      <c r="B1448" s="93" t="s">
        <v>1029</v>
      </c>
      <c r="C1448" s="93" t="s">
        <v>1549</v>
      </c>
      <c r="D1448" s="452" t="s">
        <v>2918</v>
      </c>
      <c r="E1448" s="94" t="s">
        <v>1694</v>
      </c>
      <c r="F1448" s="58" t="s">
        <v>2610</v>
      </c>
      <c r="G1448" s="468" t="s">
        <v>3089</v>
      </c>
      <c r="H1448" s="58" t="s">
        <v>2390</v>
      </c>
      <c r="I1448" s="287" t="s">
        <v>2538</v>
      </c>
      <c r="J1448" s="226"/>
      <c r="K1448" s="226"/>
      <c r="L1448" s="226"/>
      <c r="M1448" s="226"/>
      <c r="N1448" s="226"/>
      <c r="O1448" s="226"/>
      <c r="P1448" s="226"/>
      <c r="Q1448" s="226"/>
      <c r="R1448" s="226"/>
      <c r="S1448" s="226"/>
      <c r="T1448" s="226"/>
      <c r="U1448" s="226">
        <v>0</v>
      </c>
      <c r="V1448" s="226">
        <v>0</v>
      </c>
      <c r="W1448" s="226"/>
      <c r="X1448" s="226"/>
      <c r="Y1448" s="226"/>
      <c r="Z1448" s="226"/>
      <c r="AA1448" s="226"/>
      <c r="AB1448" s="226"/>
      <c r="AC1448" s="226"/>
      <c r="AD1448" s="226"/>
      <c r="AE1448" s="226"/>
      <c r="AF1448" s="226"/>
      <c r="AG1448" s="226"/>
      <c r="AH1448" s="226">
        <v>0</v>
      </c>
      <c r="AI1448" s="226">
        <v>0</v>
      </c>
      <c r="AJ1448" s="226"/>
      <c r="AK1448" s="226"/>
      <c r="AL1448" s="226"/>
      <c r="AM1448" s="226"/>
      <c r="AN1448" s="226"/>
      <c r="AO1448" s="226"/>
      <c r="AP1448" s="226"/>
      <c r="AQ1448" s="226"/>
      <c r="AR1448" s="226"/>
      <c r="AS1448" s="226"/>
      <c r="AT1448" s="226"/>
      <c r="AU1448" s="226">
        <v>0</v>
      </c>
      <c r="AV1448" s="226">
        <v>0</v>
      </c>
      <c r="AW1448" s="226">
        <f t="shared" ref="AW1448:AW1455" si="383">U1448+AH1448+AU1448</f>
        <v>0</v>
      </c>
    </row>
    <row r="1449" spans="1:49" s="95" customFormat="1" ht="25.5">
      <c r="A1449" s="92" t="s">
        <v>741</v>
      </c>
      <c r="B1449" s="93" t="s">
        <v>1029</v>
      </c>
      <c r="C1449" s="93" t="s">
        <v>1549</v>
      </c>
      <c r="D1449" s="452" t="s">
        <v>2918</v>
      </c>
      <c r="E1449" s="94" t="s">
        <v>1694</v>
      </c>
      <c r="F1449" s="58" t="s">
        <v>2797</v>
      </c>
      <c r="G1449" s="468" t="s">
        <v>3087</v>
      </c>
      <c r="H1449" s="58" t="s">
        <v>2385</v>
      </c>
      <c r="I1449" s="287" t="s">
        <v>2730</v>
      </c>
      <c r="J1449" s="226"/>
      <c r="K1449" s="226"/>
      <c r="L1449" s="226"/>
      <c r="M1449" s="226"/>
      <c r="N1449" s="226"/>
      <c r="O1449" s="226"/>
      <c r="P1449" s="226"/>
      <c r="Q1449" s="226"/>
      <c r="R1449" s="226"/>
      <c r="S1449" s="226"/>
      <c r="T1449" s="226"/>
      <c r="U1449" s="226">
        <v>0</v>
      </c>
      <c r="V1449" s="226">
        <v>0</v>
      </c>
      <c r="W1449" s="226"/>
      <c r="X1449" s="226"/>
      <c r="Y1449" s="226"/>
      <c r="Z1449" s="226"/>
      <c r="AA1449" s="226"/>
      <c r="AB1449" s="226"/>
      <c r="AC1449" s="226"/>
      <c r="AD1449" s="226"/>
      <c r="AE1449" s="226"/>
      <c r="AF1449" s="226"/>
      <c r="AG1449" s="226"/>
      <c r="AH1449" s="226">
        <v>0</v>
      </c>
      <c r="AI1449" s="226">
        <v>0</v>
      </c>
      <c r="AJ1449" s="226"/>
      <c r="AK1449" s="226"/>
      <c r="AL1449" s="226"/>
      <c r="AM1449" s="226"/>
      <c r="AN1449" s="226"/>
      <c r="AO1449" s="226"/>
      <c r="AP1449" s="226"/>
      <c r="AQ1449" s="226"/>
      <c r="AR1449" s="226"/>
      <c r="AS1449" s="226"/>
      <c r="AT1449" s="226"/>
      <c r="AU1449" s="226">
        <v>0</v>
      </c>
      <c r="AV1449" s="226">
        <v>0</v>
      </c>
      <c r="AW1449" s="226">
        <f t="shared" si="383"/>
        <v>0</v>
      </c>
    </row>
    <row r="1450" spans="1:49" s="212" customFormat="1">
      <c r="A1450" s="92" t="s">
        <v>741</v>
      </c>
      <c r="B1450" s="93" t="s">
        <v>1029</v>
      </c>
      <c r="C1450" s="93" t="s">
        <v>1549</v>
      </c>
      <c r="D1450" s="452" t="s">
        <v>2918</v>
      </c>
      <c r="E1450" s="94" t="s">
        <v>1694</v>
      </c>
      <c r="F1450" s="220" t="s">
        <v>2271</v>
      </c>
      <c r="G1450" s="468" t="s">
        <v>3089</v>
      </c>
      <c r="H1450" s="220" t="s">
        <v>2390</v>
      </c>
      <c r="I1450" s="185" t="s">
        <v>2261</v>
      </c>
      <c r="J1450" s="263"/>
      <c r="K1450" s="263"/>
      <c r="L1450" s="263"/>
      <c r="M1450" s="263"/>
      <c r="N1450" s="263"/>
      <c r="O1450" s="263"/>
      <c r="P1450" s="263"/>
      <c r="Q1450" s="263"/>
      <c r="R1450" s="263"/>
      <c r="S1450" s="263"/>
      <c r="T1450" s="263"/>
      <c r="U1450" s="263">
        <v>0</v>
      </c>
      <c r="V1450" s="263">
        <v>0</v>
      </c>
      <c r="W1450" s="263"/>
      <c r="X1450" s="263"/>
      <c r="Y1450" s="263"/>
      <c r="Z1450" s="263"/>
      <c r="AA1450" s="263"/>
      <c r="AB1450" s="263"/>
      <c r="AC1450" s="263"/>
      <c r="AD1450" s="263"/>
      <c r="AE1450" s="263"/>
      <c r="AF1450" s="263"/>
      <c r="AG1450" s="263"/>
      <c r="AH1450" s="263">
        <v>0</v>
      </c>
      <c r="AI1450" s="263">
        <v>0</v>
      </c>
      <c r="AJ1450" s="263"/>
      <c r="AK1450" s="263"/>
      <c r="AL1450" s="263"/>
      <c r="AM1450" s="263"/>
      <c r="AN1450" s="263"/>
      <c r="AO1450" s="263"/>
      <c r="AP1450" s="263"/>
      <c r="AQ1450" s="263"/>
      <c r="AR1450" s="263"/>
      <c r="AS1450" s="263"/>
      <c r="AT1450" s="263"/>
      <c r="AU1450" s="263">
        <v>0</v>
      </c>
      <c r="AV1450" s="263">
        <v>0</v>
      </c>
      <c r="AW1450" s="263">
        <f t="shared" si="383"/>
        <v>0</v>
      </c>
    </row>
    <row r="1451" spans="1:49" s="212" customFormat="1">
      <c r="A1451" s="92" t="s">
        <v>741</v>
      </c>
      <c r="B1451" s="93" t="s">
        <v>1029</v>
      </c>
      <c r="C1451" s="93" t="s">
        <v>1549</v>
      </c>
      <c r="D1451" s="452" t="s">
        <v>2918</v>
      </c>
      <c r="E1451" s="94" t="s">
        <v>1694</v>
      </c>
      <c r="F1451" s="261" t="s">
        <v>2272</v>
      </c>
      <c r="G1451" s="468" t="s">
        <v>3089</v>
      </c>
      <c r="H1451" s="220" t="s">
        <v>2390</v>
      </c>
      <c r="I1451" s="262" t="s">
        <v>2437</v>
      </c>
      <c r="J1451" s="263"/>
      <c r="K1451" s="263"/>
      <c r="L1451" s="263"/>
      <c r="M1451" s="263"/>
      <c r="N1451" s="263"/>
      <c r="O1451" s="263"/>
      <c r="P1451" s="263"/>
      <c r="Q1451" s="263"/>
      <c r="R1451" s="263"/>
      <c r="S1451" s="263"/>
      <c r="T1451" s="263"/>
      <c r="U1451" s="263">
        <v>0</v>
      </c>
      <c r="V1451" s="263">
        <v>0</v>
      </c>
      <c r="W1451" s="263"/>
      <c r="X1451" s="263"/>
      <c r="Y1451" s="263"/>
      <c r="Z1451" s="263"/>
      <c r="AA1451" s="263"/>
      <c r="AB1451" s="263"/>
      <c r="AC1451" s="263"/>
      <c r="AD1451" s="263"/>
      <c r="AE1451" s="263"/>
      <c r="AF1451" s="263"/>
      <c r="AG1451" s="263"/>
      <c r="AH1451" s="263">
        <v>0</v>
      </c>
      <c r="AI1451" s="263">
        <v>0</v>
      </c>
      <c r="AJ1451" s="263"/>
      <c r="AK1451" s="263"/>
      <c r="AL1451" s="263"/>
      <c r="AM1451" s="263"/>
      <c r="AN1451" s="263"/>
      <c r="AO1451" s="263"/>
      <c r="AP1451" s="263"/>
      <c r="AQ1451" s="263"/>
      <c r="AR1451" s="263"/>
      <c r="AS1451" s="263"/>
      <c r="AT1451" s="263"/>
      <c r="AU1451" s="263">
        <v>0</v>
      </c>
      <c r="AV1451" s="263">
        <v>0</v>
      </c>
      <c r="AW1451" s="263">
        <f t="shared" si="383"/>
        <v>0</v>
      </c>
    </row>
    <row r="1452" spans="1:49" s="376" customFormat="1">
      <c r="A1452" s="370" t="s">
        <v>741</v>
      </c>
      <c r="B1452" s="371" t="s">
        <v>1029</v>
      </c>
      <c r="C1452" s="371" t="s">
        <v>1549</v>
      </c>
      <c r="D1452" s="473" t="s">
        <v>2918</v>
      </c>
      <c r="E1452" s="372" t="s">
        <v>1694</v>
      </c>
      <c r="F1452" s="373" t="s">
        <v>1588</v>
      </c>
      <c r="G1452" s="474" t="s">
        <v>3089</v>
      </c>
      <c r="H1452" s="373" t="s">
        <v>2390</v>
      </c>
      <c r="I1452" s="380" t="s">
        <v>3163</v>
      </c>
      <c r="J1452" s="379"/>
      <c r="K1452" s="379"/>
      <c r="L1452" s="379"/>
      <c r="M1452" s="379"/>
      <c r="N1452" s="379"/>
      <c r="O1452" s="379"/>
      <c r="P1452" s="379"/>
      <c r="Q1452" s="379"/>
      <c r="R1452" s="379"/>
      <c r="S1452" s="379"/>
      <c r="T1452" s="379"/>
      <c r="U1452" s="379">
        <v>0</v>
      </c>
      <c r="V1452" s="379">
        <v>0</v>
      </c>
      <c r="W1452" s="379"/>
      <c r="X1452" s="379"/>
      <c r="Y1452" s="379"/>
      <c r="Z1452" s="379"/>
      <c r="AA1452" s="379"/>
      <c r="AB1452" s="379"/>
      <c r="AC1452" s="379"/>
      <c r="AD1452" s="379"/>
      <c r="AE1452" s="379"/>
      <c r="AF1452" s="379"/>
      <c r="AG1452" s="379"/>
      <c r="AH1452" s="379">
        <v>0</v>
      </c>
      <c r="AI1452" s="379">
        <v>0</v>
      </c>
      <c r="AJ1452" s="379"/>
      <c r="AK1452" s="379"/>
      <c r="AL1452" s="379"/>
      <c r="AM1452" s="379"/>
      <c r="AN1452" s="379"/>
      <c r="AO1452" s="379"/>
      <c r="AP1452" s="379"/>
      <c r="AQ1452" s="379"/>
      <c r="AR1452" s="379"/>
      <c r="AS1452" s="379"/>
      <c r="AT1452" s="379"/>
      <c r="AU1452" s="379">
        <v>0</v>
      </c>
      <c r="AV1452" s="379">
        <v>0</v>
      </c>
      <c r="AW1452" s="379">
        <f t="shared" si="383"/>
        <v>0</v>
      </c>
    </row>
    <row r="1453" spans="1:49" s="376" customFormat="1">
      <c r="A1453" s="370" t="s">
        <v>741</v>
      </c>
      <c r="B1453" s="371" t="s">
        <v>1029</v>
      </c>
      <c r="C1453" s="371" t="s">
        <v>1549</v>
      </c>
      <c r="D1453" s="473" t="s">
        <v>2918</v>
      </c>
      <c r="E1453" s="372" t="s">
        <v>1694</v>
      </c>
      <c r="F1453" s="373" t="s">
        <v>2123</v>
      </c>
      <c r="G1453" s="474" t="s">
        <v>3089</v>
      </c>
      <c r="H1453" s="373" t="s">
        <v>2390</v>
      </c>
      <c r="I1453" s="380" t="s">
        <v>3162</v>
      </c>
      <c r="J1453" s="379"/>
      <c r="K1453" s="379"/>
      <c r="L1453" s="379"/>
      <c r="M1453" s="379"/>
      <c r="N1453" s="379"/>
      <c r="O1453" s="379"/>
      <c r="P1453" s="379"/>
      <c r="Q1453" s="379"/>
      <c r="R1453" s="379"/>
      <c r="S1453" s="379"/>
      <c r="T1453" s="379"/>
      <c r="U1453" s="379">
        <v>0</v>
      </c>
      <c r="V1453" s="379">
        <v>0</v>
      </c>
      <c r="W1453" s="379"/>
      <c r="X1453" s="379"/>
      <c r="Y1453" s="379"/>
      <c r="Z1453" s="379"/>
      <c r="AA1453" s="379"/>
      <c r="AB1453" s="379"/>
      <c r="AC1453" s="379"/>
      <c r="AD1453" s="379"/>
      <c r="AE1453" s="379"/>
      <c r="AF1453" s="379"/>
      <c r="AG1453" s="379"/>
      <c r="AH1453" s="379">
        <v>0</v>
      </c>
      <c r="AI1453" s="379">
        <v>0</v>
      </c>
      <c r="AJ1453" s="379"/>
      <c r="AK1453" s="379"/>
      <c r="AL1453" s="379"/>
      <c r="AM1453" s="379"/>
      <c r="AN1453" s="379"/>
      <c r="AO1453" s="379"/>
      <c r="AP1453" s="379"/>
      <c r="AQ1453" s="379"/>
      <c r="AR1453" s="379"/>
      <c r="AS1453" s="379"/>
      <c r="AT1453" s="379"/>
      <c r="AU1453" s="379">
        <v>0</v>
      </c>
      <c r="AV1453" s="379">
        <v>0</v>
      </c>
      <c r="AW1453" s="379">
        <f t="shared" si="383"/>
        <v>0</v>
      </c>
    </row>
    <row r="1454" spans="1:49" s="212" customFormat="1">
      <c r="A1454" s="92" t="s">
        <v>741</v>
      </c>
      <c r="B1454" s="93" t="s">
        <v>1029</v>
      </c>
      <c r="C1454" s="93" t="s">
        <v>1549</v>
      </c>
      <c r="D1454" s="452" t="s">
        <v>2918</v>
      </c>
      <c r="E1454" s="94" t="s">
        <v>1694</v>
      </c>
      <c r="F1454" s="220" t="s">
        <v>2826</v>
      </c>
      <c r="G1454" s="468" t="s">
        <v>3089</v>
      </c>
      <c r="H1454" s="220" t="s">
        <v>2390</v>
      </c>
      <c r="I1454" s="188" t="s">
        <v>2731</v>
      </c>
      <c r="J1454" s="338"/>
      <c r="K1454" s="338"/>
      <c r="L1454" s="338"/>
      <c r="M1454" s="338"/>
      <c r="N1454" s="338"/>
      <c r="O1454" s="338"/>
      <c r="P1454" s="338"/>
      <c r="Q1454" s="338"/>
      <c r="R1454" s="338"/>
      <c r="S1454" s="338"/>
      <c r="T1454" s="338"/>
      <c r="U1454" s="338">
        <v>0</v>
      </c>
      <c r="V1454" s="338">
        <v>0</v>
      </c>
      <c r="W1454" s="338"/>
      <c r="X1454" s="338"/>
      <c r="Y1454" s="338"/>
      <c r="Z1454" s="338"/>
      <c r="AA1454" s="338"/>
      <c r="AB1454" s="338"/>
      <c r="AC1454" s="338"/>
      <c r="AD1454" s="338"/>
      <c r="AE1454" s="338"/>
      <c r="AF1454" s="338"/>
      <c r="AG1454" s="338"/>
      <c r="AH1454" s="338">
        <v>0</v>
      </c>
      <c r="AI1454" s="338">
        <v>0</v>
      </c>
      <c r="AJ1454" s="338"/>
      <c r="AK1454" s="338"/>
      <c r="AL1454" s="338"/>
      <c r="AM1454" s="338"/>
      <c r="AN1454" s="338"/>
      <c r="AO1454" s="338"/>
      <c r="AP1454" s="338"/>
      <c r="AQ1454" s="338"/>
      <c r="AR1454" s="338"/>
      <c r="AS1454" s="338"/>
      <c r="AT1454" s="338"/>
      <c r="AU1454" s="338">
        <v>0</v>
      </c>
      <c r="AV1454" s="338">
        <v>0</v>
      </c>
      <c r="AW1454" s="338">
        <f t="shared" si="383"/>
        <v>0</v>
      </c>
    </row>
    <row r="1455" spans="1:49" s="393" customFormat="1" ht="27.75" customHeight="1">
      <c r="A1455" s="418" t="s">
        <v>741</v>
      </c>
      <c r="B1455" s="419" t="s">
        <v>1029</v>
      </c>
      <c r="C1455" s="419" t="s">
        <v>1549</v>
      </c>
      <c r="D1455" s="470" t="s">
        <v>2918</v>
      </c>
      <c r="E1455" s="394" t="s">
        <v>1694</v>
      </c>
      <c r="F1455" s="402" t="s">
        <v>674</v>
      </c>
      <c r="G1455" s="471" t="s">
        <v>3066</v>
      </c>
      <c r="H1455" s="402" t="s">
        <v>2341</v>
      </c>
      <c r="I1455" s="404" t="s">
        <v>3126</v>
      </c>
      <c r="J1455" s="415"/>
      <c r="K1455" s="415"/>
      <c r="L1455" s="415"/>
      <c r="M1455" s="415"/>
      <c r="N1455" s="415"/>
      <c r="O1455" s="415"/>
      <c r="P1455" s="415"/>
      <c r="Q1455" s="415"/>
      <c r="R1455" s="415"/>
      <c r="S1455" s="415"/>
      <c r="T1455" s="415"/>
      <c r="U1455" s="415">
        <v>0</v>
      </c>
      <c r="V1455" s="415">
        <v>0</v>
      </c>
      <c r="W1455" s="415"/>
      <c r="X1455" s="415"/>
      <c r="Y1455" s="415"/>
      <c r="Z1455" s="415"/>
      <c r="AA1455" s="415"/>
      <c r="AB1455" s="415"/>
      <c r="AC1455" s="415"/>
      <c r="AD1455" s="415"/>
      <c r="AE1455" s="415"/>
      <c r="AF1455" s="415"/>
      <c r="AG1455" s="415"/>
      <c r="AH1455" s="415">
        <v>0</v>
      </c>
      <c r="AI1455" s="415">
        <v>0</v>
      </c>
      <c r="AJ1455" s="415"/>
      <c r="AK1455" s="415"/>
      <c r="AL1455" s="415"/>
      <c r="AM1455" s="415"/>
      <c r="AN1455" s="415"/>
      <c r="AO1455" s="415"/>
      <c r="AP1455" s="415"/>
      <c r="AQ1455" s="415"/>
      <c r="AR1455" s="415"/>
      <c r="AS1455" s="415"/>
      <c r="AT1455" s="415"/>
      <c r="AU1455" s="415">
        <v>0</v>
      </c>
      <c r="AV1455" s="415">
        <v>0</v>
      </c>
      <c r="AW1455" s="415">
        <f t="shared" si="383"/>
        <v>0</v>
      </c>
    </row>
    <row r="1456" spans="1:49" s="507" customFormat="1" ht="27" customHeight="1">
      <c r="A1456" s="492" t="s">
        <v>741</v>
      </c>
      <c r="B1456" s="493" t="s">
        <v>1029</v>
      </c>
      <c r="C1456" s="493" t="s">
        <v>1549</v>
      </c>
      <c r="D1456" s="480" t="s">
        <v>2918</v>
      </c>
      <c r="E1456" s="484" t="s">
        <v>1694</v>
      </c>
      <c r="F1456" s="486" t="s">
        <v>3180</v>
      </c>
      <c r="G1456" s="483" t="s">
        <v>3089</v>
      </c>
      <c r="H1456" s="58"/>
      <c r="I1456" s="487" t="s">
        <v>3181</v>
      </c>
      <c r="J1456" s="488"/>
      <c r="K1456" s="488"/>
      <c r="L1456" s="488"/>
      <c r="M1456" s="488"/>
      <c r="N1456" s="488"/>
      <c r="O1456" s="488"/>
      <c r="P1456" s="488"/>
      <c r="Q1456" s="488"/>
      <c r="R1456" s="488"/>
      <c r="S1456" s="488"/>
      <c r="T1456" s="488"/>
      <c r="U1456" s="488"/>
      <c r="V1456" s="488"/>
      <c r="W1456" s="488"/>
      <c r="X1456" s="488"/>
      <c r="Y1456" s="488"/>
      <c r="Z1456" s="488"/>
      <c r="AA1456" s="488"/>
      <c r="AB1456" s="488"/>
      <c r="AC1456" s="488"/>
      <c r="AD1456" s="488"/>
      <c r="AE1456" s="488"/>
      <c r="AF1456" s="488"/>
      <c r="AG1456" s="488"/>
      <c r="AH1456" s="488"/>
      <c r="AI1456" s="488"/>
      <c r="AJ1456" s="488"/>
      <c r="AK1456" s="488"/>
      <c r="AL1456" s="488"/>
      <c r="AM1456" s="488"/>
      <c r="AN1456" s="488"/>
      <c r="AO1456" s="488"/>
      <c r="AP1456" s="488"/>
      <c r="AQ1456" s="488"/>
      <c r="AR1456" s="488"/>
      <c r="AS1456" s="488"/>
      <c r="AT1456" s="488"/>
      <c r="AU1456" s="488"/>
      <c r="AV1456" s="488"/>
      <c r="AW1456" s="488"/>
    </row>
    <row r="1457" spans="1:49">
      <c r="A1457" s="68" t="s">
        <v>2050</v>
      </c>
      <c r="B1457" s="69" t="s">
        <v>1029</v>
      </c>
      <c r="C1457" s="69"/>
      <c r="D1457" s="455"/>
      <c r="E1457" s="531"/>
      <c r="F1457" s="50"/>
      <c r="G1457" s="50"/>
      <c r="H1457" s="50"/>
      <c r="I1457" s="49" t="s">
        <v>1157</v>
      </c>
      <c r="J1457" s="192">
        <f>SUM(J1458)</f>
        <v>0</v>
      </c>
      <c r="K1457" s="192">
        <f t="shared" ref="K1457:AT1457" si="384">SUM(K1458)</f>
        <v>0</v>
      </c>
      <c r="L1457" s="192">
        <f t="shared" si="384"/>
        <v>0</v>
      </c>
      <c r="M1457" s="192">
        <f t="shared" si="384"/>
        <v>0</v>
      </c>
      <c r="N1457" s="192">
        <f t="shared" si="384"/>
        <v>0</v>
      </c>
      <c r="O1457" s="192">
        <f t="shared" si="384"/>
        <v>0</v>
      </c>
      <c r="P1457" s="192">
        <f t="shared" si="384"/>
        <v>0</v>
      </c>
      <c r="Q1457" s="192">
        <f t="shared" si="384"/>
        <v>0</v>
      </c>
      <c r="R1457" s="192">
        <f t="shared" si="384"/>
        <v>0</v>
      </c>
      <c r="S1457" s="192">
        <f t="shared" si="384"/>
        <v>0</v>
      </c>
      <c r="T1457" s="192">
        <f t="shared" si="384"/>
        <v>0</v>
      </c>
      <c r="U1457" s="192">
        <v>0</v>
      </c>
      <c r="V1457" s="192">
        <v>0</v>
      </c>
      <c r="W1457" s="192">
        <f>SUM(W1458)</f>
        <v>0</v>
      </c>
      <c r="X1457" s="192">
        <f t="shared" si="384"/>
        <v>0</v>
      </c>
      <c r="Y1457" s="192">
        <f t="shared" si="384"/>
        <v>0</v>
      </c>
      <c r="Z1457" s="192">
        <f t="shared" si="384"/>
        <v>0</v>
      </c>
      <c r="AA1457" s="192">
        <f t="shared" si="384"/>
        <v>0</v>
      </c>
      <c r="AB1457" s="192">
        <f t="shared" si="384"/>
        <v>0</v>
      </c>
      <c r="AC1457" s="192">
        <f t="shared" si="384"/>
        <v>0</v>
      </c>
      <c r="AD1457" s="192">
        <f t="shared" si="384"/>
        <v>0</v>
      </c>
      <c r="AE1457" s="192">
        <f t="shared" si="384"/>
        <v>0</v>
      </c>
      <c r="AF1457" s="192">
        <f t="shared" si="384"/>
        <v>0</v>
      </c>
      <c r="AG1457" s="192">
        <f t="shared" si="384"/>
        <v>0</v>
      </c>
      <c r="AH1457" s="192">
        <v>0</v>
      </c>
      <c r="AI1457" s="192">
        <v>0</v>
      </c>
      <c r="AJ1457" s="192">
        <f>SUM(AJ1458)</f>
        <v>0</v>
      </c>
      <c r="AK1457" s="192">
        <f t="shared" si="384"/>
        <v>0</v>
      </c>
      <c r="AL1457" s="192">
        <f t="shared" si="384"/>
        <v>0</v>
      </c>
      <c r="AM1457" s="192">
        <f t="shared" si="384"/>
        <v>0</v>
      </c>
      <c r="AN1457" s="192">
        <f t="shared" si="384"/>
        <v>0</v>
      </c>
      <c r="AO1457" s="192">
        <f t="shared" si="384"/>
        <v>0</v>
      </c>
      <c r="AP1457" s="192">
        <f t="shared" si="384"/>
        <v>0</v>
      </c>
      <c r="AQ1457" s="192">
        <f t="shared" si="384"/>
        <v>0</v>
      </c>
      <c r="AR1457" s="192">
        <f t="shared" si="384"/>
        <v>0</v>
      </c>
      <c r="AS1457" s="192">
        <f t="shared" si="384"/>
        <v>0</v>
      </c>
      <c r="AT1457" s="192">
        <f t="shared" si="384"/>
        <v>0</v>
      </c>
      <c r="AU1457" s="192">
        <v>0</v>
      </c>
      <c r="AV1457" s="192">
        <v>0</v>
      </c>
      <c r="AW1457" s="192">
        <f>U1457+AH1457+AU1457</f>
        <v>0</v>
      </c>
    </row>
    <row r="1458" spans="1:49">
      <c r="A1458" s="44" t="s">
        <v>741</v>
      </c>
      <c r="B1458" s="42" t="s">
        <v>1029</v>
      </c>
      <c r="C1458" s="45" t="s">
        <v>1549</v>
      </c>
      <c r="D1458" s="452" t="s">
        <v>2918</v>
      </c>
      <c r="E1458" s="213" t="s">
        <v>1402</v>
      </c>
      <c r="F1458" s="65"/>
      <c r="G1458" s="65"/>
      <c r="H1458" s="65"/>
      <c r="I1458" s="231" t="s">
        <v>1158</v>
      </c>
      <c r="J1458" s="19">
        <f>SUM(J1459:J1460)</f>
        <v>0</v>
      </c>
      <c r="K1458" s="19">
        <f t="shared" ref="K1458:T1458" si="385">SUM(K1459:K1460)</f>
        <v>0</v>
      </c>
      <c r="L1458" s="19">
        <f t="shared" si="385"/>
        <v>0</v>
      </c>
      <c r="M1458" s="19">
        <f t="shared" si="385"/>
        <v>0</v>
      </c>
      <c r="N1458" s="19">
        <f t="shared" si="385"/>
        <v>0</v>
      </c>
      <c r="O1458" s="19">
        <f t="shared" si="385"/>
        <v>0</v>
      </c>
      <c r="P1458" s="19">
        <f t="shared" si="385"/>
        <v>0</v>
      </c>
      <c r="Q1458" s="19">
        <f t="shared" si="385"/>
        <v>0</v>
      </c>
      <c r="R1458" s="19">
        <f t="shared" si="385"/>
        <v>0</v>
      </c>
      <c r="S1458" s="19">
        <f t="shared" si="385"/>
        <v>0</v>
      </c>
      <c r="T1458" s="19">
        <f t="shared" si="385"/>
        <v>0</v>
      </c>
      <c r="U1458" s="19">
        <v>0</v>
      </c>
      <c r="V1458" s="19">
        <v>0</v>
      </c>
      <c r="W1458" s="19">
        <f>SUM(W1459:W1460)</f>
        <v>0</v>
      </c>
      <c r="X1458" s="19">
        <f t="shared" ref="X1458:AG1458" si="386">SUM(X1459:X1460)</f>
        <v>0</v>
      </c>
      <c r="Y1458" s="19">
        <f t="shared" si="386"/>
        <v>0</v>
      </c>
      <c r="Z1458" s="19">
        <f t="shared" si="386"/>
        <v>0</v>
      </c>
      <c r="AA1458" s="19">
        <f t="shared" si="386"/>
        <v>0</v>
      </c>
      <c r="AB1458" s="19">
        <f t="shared" si="386"/>
        <v>0</v>
      </c>
      <c r="AC1458" s="19">
        <f t="shared" si="386"/>
        <v>0</v>
      </c>
      <c r="AD1458" s="19">
        <f t="shared" si="386"/>
        <v>0</v>
      </c>
      <c r="AE1458" s="19">
        <f t="shared" si="386"/>
        <v>0</v>
      </c>
      <c r="AF1458" s="19">
        <f t="shared" si="386"/>
        <v>0</v>
      </c>
      <c r="AG1458" s="19">
        <f t="shared" si="386"/>
        <v>0</v>
      </c>
      <c r="AH1458" s="19">
        <v>0</v>
      </c>
      <c r="AI1458" s="19">
        <v>0</v>
      </c>
      <c r="AJ1458" s="19">
        <f>SUM(AJ1459:AJ1460)</f>
        <v>0</v>
      </c>
      <c r="AK1458" s="19">
        <f t="shared" ref="AK1458:AT1458" si="387">SUM(AK1459:AK1460)</f>
        <v>0</v>
      </c>
      <c r="AL1458" s="19">
        <f t="shared" si="387"/>
        <v>0</v>
      </c>
      <c r="AM1458" s="19">
        <f t="shared" si="387"/>
        <v>0</v>
      </c>
      <c r="AN1458" s="19">
        <f t="shared" si="387"/>
        <v>0</v>
      </c>
      <c r="AO1458" s="19">
        <f t="shared" si="387"/>
        <v>0</v>
      </c>
      <c r="AP1458" s="19">
        <f t="shared" si="387"/>
        <v>0</v>
      </c>
      <c r="AQ1458" s="19">
        <f t="shared" si="387"/>
        <v>0</v>
      </c>
      <c r="AR1458" s="19">
        <f t="shared" si="387"/>
        <v>0</v>
      </c>
      <c r="AS1458" s="19">
        <f t="shared" si="387"/>
        <v>0</v>
      </c>
      <c r="AT1458" s="19">
        <f t="shared" si="387"/>
        <v>0</v>
      </c>
      <c r="AU1458" s="19">
        <v>0</v>
      </c>
      <c r="AV1458" s="19">
        <v>0</v>
      </c>
      <c r="AW1458" s="19">
        <f>U1458+AH1458+AU1458</f>
        <v>0</v>
      </c>
    </row>
    <row r="1459" spans="1:49" s="393" customFormat="1">
      <c r="A1459" s="397" t="s">
        <v>741</v>
      </c>
      <c r="B1459" s="390" t="s">
        <v>1029</v>
      </c>
      <c r="C1459" s="390" t="s">
        <v>1549</v>
      </c>
      <c r="D1459" s="470" t="s">
        <v>2918</v>
      </c>
      <c r="E1459" s="400" t="s">
        <v>1409</v>
      </c>
      <c r="F1459" s="389"/>
      <c r="G1459" s="471" t="s">
        <v>3085</v>
      </c>
      <c r="H1459" s="389" t="s">
        <v>2361</v>
      </c>
      <c r="I1459" s="390" t="s">
        <v>2741</v>
      </c>
      <c r="J1459" s="415"/>
      <c r="K1459" s="415"/>
      <c r="L1459" s="415"/>
      <c r="M1459" s="415"/>
      <c r="N1459" s="415"/>
      <c r="O1459" s="415"/>
      <c r="P1459" s="415"/>
      <c r="Q1459" s="415"/>
      <c r="R1459" s="415"/>
      <c r="S1459" s="415"/>
      <c r="T1459" s="415"/>
      <c r="U1459" s="415">
        <v>0</v>
      </c>
      <c r="V1459" s="415">
        <v>0</v>
      </c>
      <c r="W1459" s="415"/>
      <c r="X1459" s="415"/>
      <c r="Y1459" s="415"/>
      <c r="Z1459" s="415"/>
      <c r="AA1459" s="415"/>
      <c r="AB1459" s="415"/>
      <c r="AC1459" s="415"/>
      <c r="AD1459" s="415"/>
      <c r="AE1459" s="415"/>
      <c r="AF1459" s="415"/>
      <c r="AG1459" s="415"/>
      <c r="AH1459" s="415">
        <v>0</v>
      </c>
      <c r="AI1459" s="415">
        <v>0</v>
      </c>
      <c r="AJ1459" s="415"/>
      <c r="AK1459" s="415"/>
      <c r="AL1459" s="415"/>
      <c r="AM1459" s="415"/>
      <c r="AN1459" s="415"/>
      <c r="AO1459" s="415"/>
      <c r="AP1459" s="415"/>
      <c r="AQ1459" s="415"/>
      <c r="AR1459" s="415"/>
      <c r="AS1459" s="415"/>
      <c r="AT1459" s="415"/>
      <c r="AU1459" s="415">
        <v>0</v>
      </c>
      <c r="AV1459" s="415">
        <v>0</v>
      </c>
      <c r="AW1459" s="415">
        <f>U1459+AH1459+AU1459</f>
        <v>0</v>
      </c>
    </row>
    <row r="1460" spans="1:49" customFormat="1">
      <c r="A1460" s="48"/>
      <c r="B1460" s="42"/>
      <c r="C1460" s="42"/>
      <c r="D1460" s="42"/>
      <c r="E1460" s="531"/>
      <c r="F1460" s="58"/>
      <c r="G1460" s="58"/>
      <c r="H1460" s="58"/>
      <c r="I1460" s="155"/>
      <c r="J1460" s="232"/>
      <c r="K1460" s="232"/>
      <c r="L1460" s="232"/>
      <c r="M1460" s="232"/>
      <c r="N1460" s="232"/>
      <c r="O1460" s="232"/>
      <c r="P1460" s="232"/>
      <c r="Q1460" s="232"/>
      <c r="R1460" s="232"/>
      <c r="S1460" s="232"/>
      <c r="T1460" s="232"/>
      <c r="U1460" s="232"/>
      <c r="V1460" s="232"/>
      <c r="W1460" s="232"/>
      <c r="X1460" s="232"/>
      <c r="Y1460" s="232"/>
      <c r="Z1460" s="232"/>
      <c r="AA1460" s="232"/>
      <c r="AB1460" s="232"/>
      <c r="AC1460" s="232"/>
      <c r="AD1460" s="232"/>
      <c r="AE1460" s="232"/>
      <c r="AF1460" s="232"/>
      <c r="AG1460" s="232"/>
      <c r="AH1460" s="232"/>
      <c r="AI1460" s="232"/>
      <c r="AJ1460" s="232"/>
      <c r="AK1460" s="232"/>
      <c r="AL1460" s="232"/>
      <c r="AM1460" s="232"/>
      <c r="AN1460" s="232"/>
      <c r="AO1460" s="232"/>
      <c r="AP1460" s="232"/>
      <c r="AQ1460" s="232"/>
      <c r="AR1460" s="232"/>
      <c r="AS1460" s="232"/>
      <c r="AT1460" s="232"/>
      <c r="AU1460" s="232"/>
      <c r="AV1460" s="232"/>
      <c r="AW1460" s="232"/>
    </row>
    <row r="1461" spans="1:49">
      <c r="A1461" s="48"/>
      <c r="B1461" s="42"/>
      <c r="C1461" s="42"/>
      <c r="D1461" s="42"/>
      <c r="E1461" s="531"/>
      <c r="F1461" s="50"/>
      <c r="G1461" s="50"/>
      <c r="H1461" s="50"/>
      <c r="I1461" s="49" t="s">
        <v>1144</v>
      </c>
      <c r="J1461" s="12">
        <f>SUM(J1389,J1412,J1445,J1457)</f>
        <v>0</v>
      </c>
      <c r="K1461" s="12">
        <f t="shared" ref="K1461:T1461" si="388">SUM(K1389,K1412,K1445,K1457)</f>
        <v>0</v>
      </c>
      <c r="L1461" s="12">
        <f t="shared" si="388"/>
        <v>0</v>
      </c>
      <c r="M1461" s="12">
        <f t="shared" si="388"/>
        <v>0</v>
      </c>
      <c r="N1461" s="12">
        <f t="shared" si="388"/>
        <v>0</v>
      </c>
      <c r="O1461" s="12">
        <f t="shared" si="388"/>
        <v>0</v>
      </c>
      <c r="P1461" s="12">
        <f t="shared" si="388"/>
        <v>0</v>
      </c>
      <c r="Q1461" s="12">
        <f t="shared" si="388"/>
        <v>0</v>
      </c>
      <c r="R1461" s="12">
        <f t="shared" si="388"/>
        <v>0</v>
      </c>
      <c r="S1461" s="12">
        <f t="shared" si="388"/>
        <v>0</v>
      </c>
      <c r="T1461" s="12">
        <f t="shared" si="388"/>
        <v>0</v>
      </c>
      <c r="U1461" s="12">
        <v>0</v>
      </c>
      <c r="V1461" s="12">
        <v>0</v>
      </c>
      <c r="W1461" s="12">
        <f>SUM(W1389,W1412,W1445,W1457)</f>
        <v>0</v>
      </c>
      <c r="X1461" s="12">
        <f t="shared" ref="X1461:AG1461" si="389">SUM(X1389,X1412,X1445,X1457)</f>
        <v>0</v>
      </c>
      <c r="Y1461" s="12">
        <f t="shared" si="389"/>
        <v>0</v>
      </c>
      <c r="Z1461" s="12">
        <f t="shared" si="389"/>
        <v>0</v>
      </c>
      <c r="AA1461" s="12">
        <f t="shared" si="389"/>
        <v>0</v>
      </c>
      <c r="AB1461" s="12">
        <f t="shared" si="389"/>
        <v>0</v>
      </c>
      <c r="AC1461" s="12">
        <f t="shared" si="389"/>
        <v>0</v>
      </c>
      <c r="AD1461" s="12">
        <f t="shared" si="389"/>
        <v>0</v>
      </c>
      <c r="AE1461" s="12">
        <f t="shared" si="389"/>
        <v>0</v>
      </c>
      <c r="AF1461" s="12">
        <f t="shared" si="389"/>
        <v>0</v>
      </c>
      <c r="AG1461" s="12">
        <f t="shared" si="389"/>
        <v>0</v>
      </c>
      <c r="AH1461" s="12">
        <v>0</v>
      </c>
      <c r="AI1461" s="12">
        <v>0</v>
      </c>
      <c r="AJ1461" s="12">
        <f>SUM(AJ1389,AJ1412,AJ1445,AJ1457)</f>
        <v>0</v>
      </c>
      <c r="AK1461" s="12">
        <f t="shared" ref="AK1461:AT1461" si="390">SUM(AK1389,AK1412,AK1445,AK1457)</f>
        <v>0</v>
      </c>
      <c r="AL1461" s="12">
        <f t="shared" si="390"/>
        <v>0</v>
      </c>
      <c r="AM1461" s="12">
        <f t="shared" si="390"/>
        <v>0</v>
      </c>
      <c r="AN1461" s="12">
        <f t="shared" si="390"/>
        <v>0</v>
      </c>
      <c r="AO1461" s="12">
        <f t="shared" si="390"/>
        <v>0</v>
      </c>
      <c r="AP1461" s="12">
        <f t="shared" si="390"/>
        <v>0</v>
      </c>
      <c r="AQ1461" s="12">
        <f t="shared" si="390"/>
        <v>0</v>
      </c>
      <c r="AR1461" s="12">
        <f t="shared" si="390"/>
        <v>0</v>
      </c>
      <c r="AS1461" s="12">
        <f t="shared" si="390"/>
        <v>0</v>
      </c>
      <c r="AT1461" s="12">
        <f t="shared" si="390"/>
        <v>0</v>
      </c>
      <c r="AU1461" s="12">
        <v>0</v>
      </c>
      <c r="AV1461" s="12">
        <v>0</v>
      </c>
      <c r="AW1461" s="12">
        <f>U1461+AH1461+AU1461</f>
        <v>0</v>
      </c>
    </row>
    <row r="1462" spans="1:49">
      <c r="A1462" s="48"/>
      <c r="B1462" s="42"/>
      <c r="C1462" s="42"/>
      <c r="D1462" s="42"/>
      <c r="E1462" s="531"/>
      <c r="F1462" s="50"/>
      <c r="G1462" s="50"/>
      <c r="H1462" s="50"/>
      <c r="I1462" s="146" t="s">
        <v>970</v>
      </c>
      <c r="J1462" s="14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  <c r="AH1462" s="14"/>
      <c r="AI1462" s="14"/>
      <c r="AJ1462" s="14"/>
      <c r="AK1462" s="14"/>
      <c r="AL1462" s="14"/>
      <c r="AM1462" s="14"/>
      <c r="AN1462" s="14"/>
      <c r="AO1462" s="14"/>
      <c r="AP1462" s="14"/>
      <c r="AQ1462" s="14"/>
      <c r="AR1462" s="14"/>
      <c r="AS1462" s="14"/>
      <c r="AT1462" s="14"/>
      <c r="AU1462" s="14"/>
      <c r="AV1462" s="14"/>
      <c r="AW1462" s="14"/>
    </row>
    <row r="1463" spans="1:49" ht="13.5" thickBot="1">
      <c r="A1463" s="48"/>
      <c r="B1463" s="42"/>
      <c r="C1463" s="42"/>
      <c r="D1463" s="42"/>
      <c r="E1463" s="531"/>
      <c r="F1463" s="50"/>
      <c r="G1463" s="50"/>
      <c r="H1463" s="50"/>
      <c r="I1463" s="146"/>
      <c r="J1463" s="29"/>
      <c r="K1463" s="29"/>
      <c r="L1463" s="29"/>
      <c r="M1463" s="29"/>
      <c r="N1463" s="29"/>
      <c r="O1463" s="29"/>
      <c r="P1463" s="29"/>
      <c r="Q1463" s="29"/>
      <c r="R1463" s="29"/>
      <c r="S1463" s="29"/>
      <c r="T1463" s="29"/>
      <c r="U1463" s="29"/>
      <c r="V1463" s="29"/>
      <c r="W1463" s="29"/>
      <c r="X1463" s="29"/>
      <c r="Y1463" s="29"/>
      <c r="Z1463" s="29"/>
      <c r="AA1463" s="29"/>
      <c r="AB1463" s="29"/>
      <c r="AC1463" s="29"/>
      <c r="AD1463" s="29"/>
      <c r="AE1463" s="29"/>
      <c r="AF1463" s="29"/>
      <c r="AG1463" s="29"/>
      <c r="AH1463" s="29"/>
      <c r="AI1463" s="29"/>
      <c r="AJ1463" s="29"/>
      <c r="AK1463" s="29"/>
      <c r="AL1463" s="29"/>
      <c r="AM1463" s="29"/>
      <c r="AN1463" s="29"/>
      <c r="AO1463" s="29"/>
      <c r="AP1463" s="29"/>
      <c r="AQ1463" s="29"/>
      <c r="AR1463" s="29"/>
      <c r="AS1463" s="29"/>
      <c r="AT1463" s="29"/>
      <c r="AU1463" s="29"/>
      <c r="AV1463" s="29"/>
      <c r="AW1463" s="29"/>
    </row>
    <row r="1464" spans="1:49" ht="35.25" customHeight="1" thickTop="1" thickBot="1">
      <c r="A1464" s="48"/>
      <c r="B1464" s="42"/>
      <c r="C1464" s="42"/>
      <c r="D1464" s="42"/>
      <c r="E1464" s="531"/>
      <c r="F1464" s="50"/>
      <c r="G1464" s="50"/>
      <c r="H1464" s="50"/>
      <c r="I1464" s="5" t="s">
        <v>2331</v>
      </c>
      <c r="J1464" s="364" t="s">
        <v>2891</v>
      </c>
      <c r="K1464" s="364" t="s">
        <v>2879</v>
      </c>
      <c r="L1464" s="364" t="s">
        <v>2880</v>
      </c>
      <c r="M1464" s="364" t="s">
        <v>2881</v>
      </c>
      <c r="N1464" s="364" t="s">
        <v>2882</v>
      </c>
      <c r="O1464" s="364" t="s">
        <v>2883</v>
      </c>
      <c r="P1464" s="364" t="s">
        <v>2884</v>
      </c>
      <c r="Q1464" s="364" t="s">
        <v>2885</v>
      </c>
      <c r="R1464" s="364" t="s">
        <v>2886</v>
      </c>
      <c r="S1464" s="364" t="s">
        <v>2887</v>
      </c>
      <c r="T1464" s="364" t="s">
        <v>2888</v>
      </c>
      <c r="U1464" s="364" t="s">
        <v>2889</v>
      </c>
      <c r="V1464" s="364" t="s">
        <v>2890</v>
      </c>
      <c r="W1464" s="365" t="s">
        <v>2893</v>
      </c>
      <c r="X1464" s="365" t="s">
        <v>2879</v>
      </c>
      <c r="Y1464" s="365" t="s">
        <v>2880</v>
      </c>
      <c r="Z1464" s="365" t="s">
        <v>2881</v>
      </c>
      <c r="AA1464" s="365" t="s">
        <v>2882</v>
      </c>
      <c r="AB1464" s="365" t="s">
        <v>2883</v>
      </c>
      <c r="AC1464" s="365" t="s">
        <v>2884</v>
      </c>
      <c r="AD1464" s="365" t="s">
        <v>2885</v>
      </c>
      <c r="AE1464" s="365" t="s">
        <v>2886</v>
      </c>
      <c r="AF1464" s="365" t="s">
        <v>2887</v>
      </c>
      <c r="AG1464" s="365" t="s">
        <v>2888</v>
      </c>
      <c r="AH1464" s="365" t="s">
        <v>2889</v>
      </c>
      <c r="AI1464" s="365" t="s">
        <v>2890</v>
      </c>
      <c r="AJ1464" s="366" t="s">
        <v>2892</v>
      </c>
      <c r="AK1464" s="366" t="s">
        <v>2879</v>
      </c>
      <c r="AL1464" s="366" t="s">
        <v>2880</v>
      </c>
      <c r="AM1464" s="366" t="s">
        <v>2881</v>
      </c>
      <c r="AN1464" s="366" t="s">
        <v>2882</v>
      </c>
      <c r="AO1464" s="366" t="s">
        <v>2883</v>
      </c>
      <c r="AP1464" s="366" t="s">
        <v>2884</v>
      </c>
      <c r="AQ1464" s="366" t="s">
        <v>2885</v>
      </c>
      <c r="AR1464" s="366" t="s">
        <v>2886</v>
      </c>
      <c r="AS1464" s="366" t="s">
        <v>2887</v>
      </c>
      <c r="AT1464" s="366" t="s">
        <v>2888</v>
      </c>
      <c r="AU1464" s="366" t="s">
        <v>2889</v>
      </c>
      <c r="AV1464" s="366" t="s">
        <v>2890</v>
      </c>
      <c r="AW1464" s="368" t="s">
        <v>2895</v>
      </c>
    </row>
    <row r="1465" spans="1:49">
      <c r="A1465" s="48"/>
      <c r="B1465" s="42"/>
      <c r="C1465" s="42"/>
      <c r="D1465" s="42"/>
      <c r="E1465" s="531"/>
      <c r="F1465" s="50"/>
      <c r="G1465" s="50"/>
      <c r="H1465" s="50"/>
      <c r="I1465" s="34"/>
      <c r="J1465" s="202" t="s">
        <v>1224</v>
      </c>
      <c r="K1465" s="202">
        <v>1</v>
      </c>
      <c r="L1465" s="202">
        <v>2</v>
      </c>
      <c r="M1465" s="202">
        <v>3</v>
      </c>
      <c r="N1465" s="202">
        <v>4</v>
      </c>
      <c r="O1465" s="202">
        <v>5</v>
      </c>
      <c r="P1465" s="202">
        <v>6</v>
      </c>
      <c r="Q1465" s="202">
        <v>7</v>
      </c>
      <c r="R1465" s="202">
        <v>8</v>
      </c>
      <c r="S1465" s="202">
        <v>9</v>
      </c>
      <c r="T1465" s="202">
        <v>10</v>
      </c>
      <c r="U1465" s="202">
        <v>13</v>
      </c>
      <c r="V1465" s="202">
        <v>14</v>
      </c>
      <c r="W1465" s="202" t="s">
        <v>1224</v>
      </c>
      <c r="X1465" s="202">
        <v>1</v>
      </c>
      <c r="Y1465" s="202">
        <v>2</v>
      </c>
      <c r="Z1465" s="202">
        <v>3</v>
      </c>
      <c r="AA1465" s="202">
        <v>4</v>
      </c>
      <c r="AB1465" s="202">
        <v>5</v>
      </c>
      <c r="AC1465" s="202">
        <v>6</v>
      </c>
      <c r="AD1465" s="202">
        <v>7</v>
      </c>
      <c r="AE1465" s="202">
        <v>8</v>
      </c>
      <c r="AF1465" s="202">
        <v>9</v>
      </c>
      <c r="AG1465" s="202">
        <v>10</v>
      </c>
      <c r="AH1465" s="202">
        <v>13</v>
      </c>
      <c r="AI1465" s="202">
        <v>14</v>
      </c>
      <c r="AJ1465" s="202" t="s">
        <v>1224</v>
      </c>
      <c r="AK1465" s="202">
        <v>1</v>
      </c>
      <c r="AL1465" s="202">
        <v>2</v>
      </c>
      <c r="AM1465" s="202">
        <v>3</v>
      </c>
      <c r="AN1465" s="202">
        <v>4</v>
      </c>
      <c r="AO1465" s="202">
        <v>5</v>
      </c>
      <c r="AP1465" s="202">
        <v>6</v>
      </c>
      <c r="AQ1465" s="202">
        <v>7</v>
      </c>
      <c r="AR1465" s="202">
        <v>8</v>
      </c>
      <c r="AS1465" s="202">
        <v>9</v>
      </c>
      <c r="AT1465" s="202">
        <v>10</v>
      </c>
      <c r="AU1465" s="202">
        <v>13</v>
      </c>
      <c r="AV1465" s="202">
        <v>14</v>
      </c>
      <c r="AW1465" s="202">
        <v>15</v>
      </c>
    </row>
    <row r="1466" spans="1:49">
      <c r="A1466" s="48"/>
      <c r="B1466" s="42"/>
      <c r="C1466" s="42"/>
      <c r="D1466" s="42"/>
      <c r="E1466" s="531"/>
      <c r="F1466" s="50"/>
      <c r="G1466" s="50"/>
      <c r="H1466" s="50"/>
      <c r="I1466" s="276" t="s">
        <v>2363</v>
      </c>
      <c r="J1466" s="277">
        <f>SUM(J1391,J1393:J1397,J1399,J1401:J1410,J1459:J1459,J1438,J1437,J1411)</f>
        <v>0</v>
      </c>
      <c r="K1466" s="277">
        <f t="shared" ref="K1466:T1466" si="391">SUM(K1391,K1393:K1397,K1399,K1401:K1410,K1459:K1459,K1438,K1437,K1411)</f>
        <v>0</v>
      </c>
      <c r="L1466" s="277">
        <f t="shared" si="391"/>
        <v>0</v>
      </c>
      <c r="M1466" s="277">
        <f t="shared" si="391"/>
        <v>0</v>
      </c>
      <c r="N1466" s="277">
        <f t="shared" si="391"/>
        <v>0</v>
      </c>
      <c r="O1466" s="277">
        <f t="shared" si="391"/>
        <v>0</v>
      </c>
      <c r="P1466" s="277">
        <f t="shared" si="391"/>
        <v>0</v>
      </c>
      <c r="Q1466" s="277">
        <f t="shared" si="391"/>
        <v>0</v>
      </c>
      <c r="R1466" s="277">
        <f t="shared" si="391"/>
        <v>0</v>
      </c>
      <c r="S1466" s="277">
        <f t="shared" si="391"/>
        <v>0</v>
      </c>
      <c r="T1466" s="277">
        <f t="shared" si="391"/>
        <v>0</v>
      </c>
      <c r="U1466" s="277">
        <v>0</v>
      </c>
      <c r="V1466" s="277">
        <v>0</v>
      </c>
      <c r="W1466" s="277">
        <f>SUM(W1391,W1393:W1397,W1399,W1401:W1410,W1459:W1459,W1438,W1437,W1411)</f>
        <v>0</v>
      </c>
      <c r="X1466" s="277">
        <f t="shared" ref="X1466:AG1466" si="392">SUM(X1391,X1393:X1397,X1399,X1401:X1410,X1459:X1459,X1438,X1437,X1411)</f>
        <v>0</v>
      </c>
      <c r="Y1466" s="277">
        <f t="shared" si="392"/>
        <v>0</v>
      </c>
      <c r="Z1466" s="277">
        <f t="shared" si="392"/>
        <v>0</v>
      </c>
      <c r="AA1466" s="277">
        <f t="shared" si="392"/>
        <v>0</v>
      </c>
      <c r="AB1466" s="277">
        <f t="shared" si="392"/>
        <v>0</v>
      </c>
      <c r="AC1466" s="277">
        <f t="shared" si="392"/>
        <v>0</v>
      </c>
      <c r="AD1466" s="277">
        <f t="shared" si="392"/>
        <v>0</v>
      </c>
      <c r="AE1466" s="277">
        <f t="shared" si="392"/>
        <v>0</v>
      </c>
      <c r="AF1466" s="277">
        <f t="shared" si="392"/>
        <v>0</v>
      </c>
      <c r="AG1466" s="277">
        <f t="shared" si="392"/>
        <v>0</v>
      </c>
      <c r="AH1466" s="277">
        <v>0</v>
      </c>
      <c r="AI1466" s="277">
        <v>0</v>
      </c>
      <c r="AJ1466" s="277">
        <f>SUM(AJ1391,AJ1393:AJ1397,AJ1399,AJ1401:AJ1410,AJ1459:AJ1459,AJ1438,AJ1437,AJ1411)</f>
        <v>0</v>
      </c>
      <c r="AK1466" s="277">
        <f t="shared" ref="AK1466:AT1466" si="393">SUM(AK1391,AK1393:AK1397,AK1399,AK1401:AK1410,AK1459:AK1459,AK1438,AK1437,AK1411)</f>
        <v>0</v>
      </c>
      <c r="AL1466" s="277">
        <f t="shared" si="393"/>
        <v>0</v>
      </c>
      <c r="AM1466" s="277">
        <f t="shared" si="393"/>
        <v>0</v>
      </c>
      <c r="AN1466" s="277">
        <f t="shared" si="393"/>
        <v>0</v>
      </c>
      <c r="AO1466" s="277">
        <f t="shared" si="393"/>
        <v>0</v>
      </c>
      <c r="AP1466" s="277">
        <f t="shared" si="393"/>
        <v>0</v>
      </c>
      <c r="AQ1466" s="277">
        <f t="shared" si="393"/>
        <v>0</v>
      </c>
      <c r="AR1466" s="277">
        <f t="shared" si="393"/>
        <v>0</v>
      </c>
      <c r="AS1466" s="277">
        <f t="shared" si="393"/>
        <v>0</v>
      </c>
      <c r="AT1466" s="277">
        <f t="shared" si="393"/>
        <v>0</v>
      </c>
      <c r="AU1466" s="277">
        <v>0</v>
      </c>
      <c r="AV1466" s="277">
        <v>0</v>
      </c>
      <c r="AW1466" s="277">
        <f t="shared" ref="AW1466:AW1471" si="394">U1466+AH1466+AU1466</f>
        <v>0</v>
      </c>
    </row>
    <row r="1467" spans="1:49">
      <c r="A1467" s="48"/>
      <c r="B1467" s="42"/>
      <c r="C1467" s="42"/>
      <c r="D1467" s="42"/>
      <c r="E1467" s="531"/>
      <c r="F1467" s="50"/>
      <c r="G1467" s="50"/>
      <c r="H1467" s="50"/>
      <c r="I1467" s="276" t="s">
        <v>2416</v>
      </c>
      <c r="J1467" s="277">
        <f>SUM(J1424,J1426,J1428,J1431,J1455,J1425,J1432)</f>
        <v>0</v>
      </c>
      <c r="K1467" s="277">
        <f t="shared" ref="K1467:AT1467" si="395">SUM(K1424,K1426,K1428,K1431,K1455,K1425,K1432)</f>
        <v>0</v>
      </c>
      <c r="L1467" s="277">
        <f t="shared" si="395"/>
        <v>0</v>
      </c>
      <c r="M1467" s="277">
        <f t="shared" si="395"/>
        <v>0</v>
      </c>
      <c r="N1467" s="277">
        <f t="shared" si="395"/>
        <v>0</v>
      </c>
      <c r="O1467" s="277">
        <f t="shared" si="395"/>
        <v>0</v>
      </c>
      <c r="P1467" s="277">
        <f t="shared" si="395"/>
        <v>0</v>
      </c>
      <c r="Q1467" s="277">
        <f t="shared" si="395"/>
        <v>0</v>
      </c>
      <c r="R1467" s="277">
        <f t="shared" si="395"/>
        <v>0</v>
      </c>
      <c r="S1467" s="277">
        <f t="shared" si="395"/>
        <v>0</v>
      </c>
      <c r="T1467" s="277">
        <f t="shared" si="395"/>
        <v>0</v>
      </c>
      <c r="U1467" s="277">
        <v>0</v>
      </c>
      <c r="V1467" s="277">
        <v>0</v>
      </c>
      <c r="W1467" s="277">
        <f>SUM(W1424,W1426,W1428,W1431,W1455,W1425,W1432)</f>
        <v>0</v>
      </c>
      <c r="X1467" s="277">
        <f t="shared" si="395"/>
        <v>0</v>
      </c>
      <c r="Y1467" s="277">
        <f t="shared" si="395"/>
        <v>0</v>
      </c>
      <c r="Z1467" s="277">
        <f t="shared" si="395"/>
        <v>0</v>
      </c>
      <c r="AA1467" s="277">
        <f t="shared" si="395"/>
        <v>0</v>
      </c>
      <c r="AB1467" s="277">
        <f t="shared" si="395"/>
        <v>0</v>
      </c>
      <c r="AC1467" s="277">
        <f t="shared" si="395"/>
        <v>0</v>
      </c>
      <c r="AD1467" s="277">
        <f t="shared" si="395"/>
        <v>0</v>
      </c>
      <c r="AE1467" s="277">
        <f t="shared" si="395"/>
        <v>0</v>
      </c>
      <c r="AF1467" s="277">
        <f t="shared" si="395"/>
        <v>0</v>
      </c>
      <c r="AG1467" s="277">
        <f t="shared" si="395"/>
        <v>0</v>
      </c>
      <c r="AH1467" s="277">
        <v>0</v>
      </c>
      <c r="AI1467" s="277">
        <v>0</v>
      </c>
      <c r="AJ1467" s="277">
        <f>SUM(AJ1424,AJ1426,AJ1428,AJ1431,AJ1455,AJ1425,AJ1432)</f>
        <v>0</v>
      </c>
      <c r="AK1467" s="277">
        <f t="shared" si="395"/>
        <v>0</v>
      </c>
      <c r="AL1467" s="277">
        <f t="shared" si="395"/>
        <v>0</v>
      </c>
      <c r="AM1467" s="277">
        <f t="shared" si="395"/>
        <v>0</v>
      </c>
      <c r="AN1467" s="277">
        <f t="shared" si="395"/>
        <v>0</v>
      </c>
      <c r="AO1467" s="277">
        <f t="shared" si="395"/>
        <v>0</v>
      </c>
      <c r="AP1467" s="277">
        <f t="shared" si="395"/>
        <v>0</v>
      </c>
      <c r="AQ1467" s="277">
        <f t="shared" si="395"/>
        <v>0</v>
      </c>
      <c r="AR1467" s="277">
        <f t="shared" si="395"/>
        <v>0</v>
      </c>
      <c r="AS1467" s="277">
        <f t="shared" si="395"/>
        <v>0</v>
      </c>
      <c r="AT1467" s="277">
        <f t="shared" si="395"/>
        <v>0</v>
      </c>
      <c r="AU1467" s="277">
        <v>0</v>
      </c>
      <c r="AV1467" s="277">
        <v>0</v>
      </c>
      <c r="AW1467" s="277">
        <f t="shared" si="394"/>
        <v>0</v>
      </c>
    </row>
    <row r="1468" spans="1:49">
      <c r="A1468" s="48"/>
      <c r="B1468" s="42"/>
      <c r="C1468" s="42"/>
      <c r="D1468" s="42"/>
      <c r="E1468" s="531"/>
      <c r="F1468" s="50"/>
      <c r="G1468" s="50"/>
      <c r="H1468" s="50"/>
      <c r="I1468" s="276" t="s">
        <v>2421</v>
      </c>
      <c r="J1468" s="277">
        <f>SUM(J1433,J1449:J1449)</f>
        <v>0</v>
      </c>
      <c r="K1468" s="277">
        <f t="shared" ref="K1468:AT1468" si="396">SUM(K1433,K1449:K1449)</f>
        <v>0</v>
      </c>
      <c r="L1468" s="277">
        <f t="shared" si="396"/>
        <v>0</v>
      </c>
      <c r="M1468" s="277">
        <f t="shared" si="396"/>
        <v>0</v>
      </c>
      <c r="N1468" s="277">
        <f t="shared" si="396"/>
        <v>0</v>
      </c>
      <c r="O1468" s="277">
        <f t="shared" si="396"/>
        <v>0</v>
      </c>
      <c r="P1468" s="277">
        <f t="shared" si="396"/>
        <v>0</v>
      </c>
      <c r="Q1468" s="277">
        <f t="shared" si="396"/>
        <v>0</v>
      </c>
      <c r="R1468" s="277">
        <f t="shared" si="396"/>
        <v>0</v>
      </c>
      <c r="S1468" s="277">
        <f t="shared" si="396"/>
        <v>0</v>
      </c>
      <c r="T1468" s="277">
        <f t="shared" si="396"/>
        <v>0</v>
      </c>
      <c r="U1468" s="277">
        <v>0</v>
      </c>
      <c r="V1468" s="277">
        <v>0</v>
      </c>
      <c r="W1468" s="277">
        <f>SUM(W1433,W1449:W1449)</f>
        <v>0</v>
      </c>
      <c r="X1468" s="277">
        <f t="shared" si="396"/>
        <v>0</v>
      </c>
      <c r="Y1468" s="277">
        <f t="shared" si="396"/>
        <v>0</v>
      </c>
      <c r="Z1468" s="277">
        <f t="shared" si="396"/>
        <v>0</v>
      </c>
      <c r="AA1468" s="277">
        <f t="shared" si="396"/>
        <v>0</v>
      </c>
      <c r="AB1468" s="277">
        <f t="shared" si="396"/>
        <v>0</v>
      </c>
      <c r="AC1468" s="277">
        <f t="shared" si="396"/>
        <v>0</v>
      </c>
      <c r="AD1468" s="277">
        <f t="shared" si="396"/>
        <v>0</v>
      </c>
      <c r="AE1468" s="277">
        <f t="shared" si="396"/>
        <v>0</v>
      </c>
      <c r="AF1468" s="277">
        <f t="shared" si="396"/>
        <v>0</v>
      </c>
      <c r="AG1468" s="277">
        <f t="shared" si="396"/>
        <v>0</v>
      </c>
      <c r="AH1468" s="277">
        <v>0</v>
      </c>
      <c r="AI1468" s="277">
        <v>0</v>
      </c>
      <c r="AJ1468" s="277">
        <f>SUM(AJ1433,AJ1449:AJ1449)</f>
        <v>0</v>
      </c>
      <c r="AK1468" s="277">
        <f t="shared" si="396"/>
        <v>0</v>
      </c>
      <c r="AL1468" s="277">
        <f t="shared" si="396"/>
        <v>0</v>
      </c>
      <c r="AM1468" s="277">
        <f t="shared" si="396"/>
        <v>0</v>
      </c>
      <c r="AN1468" s="277">
        <f t="shared" si="396"/>
        <v>0</v>
      </c>
      <c r="AO1468" s="277">
        <f t="shared" si="396"/>
        <v>0</v>
      </c>
      <c r="AP1468" s="277">
        <f t="shared" si="396"/>
        <v>0</v>
      </c>
      <c r="AQ1468" s="277">
        <f t="shared" si="396"/>
        <v>0</v>
      </c>
      <c r="AR1468" s="277">
        <f t="shared" si="396"/>
        <v>0</v>
      </c>
      <c r="AS1468" s="277">
        <f t="shared" si="396"/>
        <v>0</v>
      </c>
      <c r="AT1468" s="277">
        <f t="shared" si="396"/>
        <v>0</v>
      </c>
      <c r="AU1468" s="277">
        <v>0</v>
      </c>
      <c r="AV1468" s="277">
        <v>0</v>
      </c>
      <c r="AW1468" s="277">
        <f t="shared" si="394"/>
        <v>0</v>
      </c>
    </row>
    <row r="1469" spans="1:49">
      <c r="A1469" s="48"/>
      <c r="B1469" s="42"/>
      <c r="C1469" s="42"/>
      <c r="D1469" s="42"/>
      <c r="E1469" s="531"/>
      <c r="F1469" s="50"/>
      <c r="G1469" s="50"/>
      <c r="H1469" s="50"/>
      <c r="I1469" s="276" t="s">
        <v>2393</v>
      </c>
      <c r="J1469" s="277">
        <f>SUM(J1417,J1415,J1418:J1419,J1434,J1450:J1454,J1420,J1421,J1422,J1448,J1435:J1436,J1456)</f>
        <v>0</v>
      </c>
      <c r="K1469" s="277">
        <f t="shared" ref="K1469:AT1469" si="397">SUM(K1417,K1415,K1418:K1419,K1434,K1450:K1454,K1420,K1421,K1422,K1448,K1435:K1436)</f>
        <v>0</v>
      </c>
      <c r="L1469" s="277">
        <f t="shared" si="397"/>
        <v>0</v>
      </c>
      <c r="M1469" s="277">
        <f t="shared" si="397"/>
        <v>0</v>
      </c>
      <c r="N1469" s="277">
        <f t="shared" si="397"/>
        <v>0</v>
      </c>
      <c r="O1469" s="277">
        <f t="shared" si="397"/>
        <v>0</v>
      </c>
      <c r="P1469" s="277">
        <f t="shared" si="397"/>
        <v>0</v>
      </c>
      <c r="Q1469" s="277">
        <f t="shared" si="397"/>
        <v>0</v>
      </c>
      <c r="R1469" s="277">
        <f t="shared" si="397"/>
        <v>0</v>
      </c>
      <c r="S1469" s="277">
        <f t="shared" si="397"/>
        <v>0</v>
      </c>
      <c r="T1469" s="277">
        <f t="shared" si="397"/>
        <v>0</v>
      </c>
      <c r="U1469" s="277">
        <v>0</v>
      </c>
      <c r="V1469" s="277">
        <v>0</v>
      </c>
      <c r="W1469" s="277">
        <f>SUM(W1417,W1415,W1418:W1419,W1434,W1450:W1454,W1420,W1421,W1422,W1448,W1435:W1436,W1456)</f>
        <v>0</v>
      </c>
      <c r="X1469" s="277">
        <f t="shared" si="397"/>
        <v>0</v>
      </c>
      <c r="Y1469" s="277">
        <f t="shared" si="397"/>
        <v>0</v>
      </c>
      <c r="Z1469" s="277">
        <f t="shared" si="397"/>
        <v>0</v>
      </c>
      <c r="AA1469" s="277">
        <f t="shared" si="397"/>
        <v>0</v>
      </c>
      <c r="AB1469" s="277">
        <f t="shared" si="397"/>
        <v>0</v>
      </c>
      <c r="AC1469" s="277">
        <f t="shared" si="397"/>
        <v>0</v>
      </c>
      <c r="AD1469" s="277">
        <f t="shared" si="397"/>
        <v>0</v>
      </c>
      <c r="AE1469" s="277">
        <f t="shared" si="397"/>
        <v>0</v>
      </c>
      <c r="AF1469" s="277">
        <f t="shared" si="397"/>
        <v>0</v>
      </c>
      <c r="AG1469" s="277">
        <f t="shared" si="397"/>
        <v>0</v>
      </c>
      <c r="AH1469" s="277">
        <v>0</v>
      </c>
      <c r="AI1469" s="277">
        <v>0</v>
      </c>
      <c r="AJ1469" s="277">
        <f>SUM(AJ1417,AJ1415,AJ1418:AJ1419,AJ1434,AJ1450:AJ1454,AJ1420,AJ1421,AJ1422,AJ1448,AJ1435:AJ1436,AJ1456)</f>
        <v>0</v>
      </c>
      <c r="AK1469" s="277">
        <f t="shared" si="397"/>
        <v>0</v>
      </c>
      <c r="AL1469" s="277">
        <f t="shared" si="397"/>
        <v>0</v>
      </c>
      <c r="AM1469" s="277">
        <f t="shared" si="397"/>
        <v>0</v>
      </c>
      <c r="AN1469" s="277">
        <f t="shared" si="397"/>
        <v>0</v>
      </c>
      <c r="AO1469" s="277">
        <f t="shared" si="397"/>
        <v>0</v>
      </c>
      <c r="AP1469" s="277">
        <f t="shared" si="397"/>
        <v>0</v>
      </c>
      <c r="AQ1469" s="277">
        <f t="shared" si="397"/>
        <v>0</v>
      </c>
      <c r="AR1469" s="277">
        <f t="shared" si="397"/>
        <v>0</v>
      </c>
      <c r="AS1469" s="277">
        <f t="shared" si="397"/>
        <v>0</v>
      </c>
      <c r="AT1469" s="277">
        <f t="shared" si="397"/>
        <v>0</v>
      </c>
      <c r="AU1469" s="277">
        <v>0</v>
      </c>
      <c r="AV1469" s="277">
        <v>0</v>
      </c>
      <c r="AW1469" s="277">
        <f t="shared" si="394"/>
        <v>0</v>
      </c>
    </row>
    <row r="1470" spans="1:49">
      <c r="A1470" s="48"/>
      <c r="B1470" s="42"/>
      <c r="C1470" s="42"/>
      <c r="D1470" s="42"/>
      <c r="E1470" s="531"/>
      <c r="F1470" s="50"/>
      <c r="G1470" s="50"/>
      <c r="H1470" s="50"/>
      <c r="I1470" s="276" t="s">
        <v>2410</v>
      </c>
      <c r="J1470" s="277">
        <f>SUM(J1423,J1427)</f>
        <v>0</v>
      </c>
      <c r="K1470" s="277">
        <f t="shared" ref="K1470:AT1470" si="398">SUM(K1423,K1427)</f>
        <v>0</v>
      </c>
      <c r="L1470" s="277">
        <f t="shared" si="398"/>
        <v>0</v>
      </c>
      <c r="M1470" s="277">
        <f t="shared" si="398"/>
        <v>0</v>
      </c>
      <c r="N1470" s="277">
        <f t="shared" si="398"/>
        <v>0</v>
      </c>
      <c r="O1470" s="277">
        <f t="shared" si="398"/>
        <v>0</v>
      </c>
      <c r="P1470" s="277">
        <f t="shared" si="398"/>
        <v>0</v>
      </c>
      <c r="Q1470" s="277">
        <f t="shared" si="398"/>
        <v>0</v>
      </c>
      <c r="R1470" s="277">
        <f t="shared" si="398"/>
        <v>0</v>
      </c>
      <c r="S1470" s="277">
        <f t="shared" si="398"/>
        <v>0</v>
      </c>
      <c r="T1470" s="277">
        <f t="shared" si="398"/>
        <v>0</v>
      </c>
      <c r="U1470" s="277">
        <v>0</v>
      </c>
      <c r="V1470" s="277">
        <v>0</v>
      </c>
      <c r="W1470" s="277">
        <f>SUM(W1423,W1427)</f>
        <v>0</v>
      </c>
      <c r="X1470" s="277">
        <f t="shared" si="398"/>
        <v>0</v>
      </c>
      <c r="Y1470" s="277">
        <f t="shared" si="398"/>
        <v>0</v>
      </c>
      <c r="Z1470" s="277">
        <f t="shared" si="398"/>
        <v>0</v>
      </c>
      <c r="AA1470" s="277">
        <f t="shared" si="398"/>
        <v>0</v>
      </c>
      <c r="AB1470" s="277">
        <f t="shared" si="398"/>
        <v>0</v>
      </c>
      <c r="AC1470" s="277">
        <f t="shared" si="398"/>
        <v>0</v>
      </c>
      <c r="AD1470" s="277">
        <f t="shared" si="398"/>
        <v>0</v>
      </c>
      <c r="AE1470" s="277">
        <f t="shared" si="398"/>
        <v>0</v>
      </c>
      <c r="AF1470" s="277">
        <f t="shared" si="398"/>
        <v>0</v>
      </c>
      <c r="AG1470" s="277">
        <f t="shared" si="398"/>
        <v>0</v>
      </c>
      <c r="AH1470" s="277">
        <v>0</v>
      </c>
      <c r="AI1470" s="277">
        <v>0</v>
      </c>
      <c r="AJ1470" s="277">
        <f>SUM(AJ1423,AJ1427)</f>
        <v>0</v>
      </c>
      <c r="AK1470" s="277">
        <f t="shared" si="398"/>
        <v>0</v>
      </c>
      <c r="AL1470" s="277">
        <f t="shared" si="398"/>
        <v>0</v>
      </c>
      <c r="AM1470" s="277">
        <f t="shared" si="398"/>
        <v>0</v>
      </c>
      <c r="AN1470" s="277">
        <f t="shared" si="398"/>
        <v>0</v>
      </c>
      <c r="AO1470" s="277">
        <f t="shared" si="398"/>
        <v>0</v>
      </c>
      <c r="AP1470" s="277">
        <f t="shared" si="398"/>
        <v>0</v>
      </c>
      <c r="AQ1470" s="277">
        <f t="shared" si="398"/>
        <v>0</v>
      </c>
      <c r="AR1470" s="277">
        <f t="shared" si="398"/>
        <v>0</v>
      </c>
      <c r="AS1470" s="277">
        <f t="shared" si="398"/>
        <v>0</v>
      </c>
      <c r="AT1470" s="277">
        <f t="shared" si="398"/>
        <v>0</v>
      </c>
      <c r="AU1470" s="277">
        <v>0</v>
      </c>
      <c r="AV1470" s="277">
        <v>0</v>
      </c>
      <c r="AW1470" s="277">
        <f t="shared" si="394"/>
        <v>0</v>
      </c>
    </row>
    <row r="1471" spans="1:49">
      <c r="A1471" s="48"/>
      <c r="B1471" s="42"/>
      <c r="C1471" s="42"/>
      <c r="D1471" s="42"/>
      <c r="E1471" s="531"/>
      <c r="F1471" s="50"/>
      <c r="G1471" s="50"/>
      <c r="H1471" s="50"/>
      <c r="I1471" s="276" t="s">
        <v>1631</v>
      </c>
      <c r="J1471" s="277">
        <f>SUM(J1466:J1470)</f>
        <v>0</v>
      </c>
      <c r="K1471" s="277">
        <f t="shared" ref="K1471:AT1471" si="399">SUM(K1466:K1470)</f>
        <v>0</v>
      </c>
      <c r="L1471" s="277">
        <f t="shared" si="399"/>
        <v>0</v>
      </c>
      <c r="M1471" s="277">
        <f t="shared" si="399"/>
        <v>0</v>
      </c>
      <c r="N1471" s="277">
        <f t="shared" si="399"/>
        <v>0</v>
      </c>
      <c r="O1471" s="277">
        <f t="shared" si="399"/>
        <v>0</v>
      </c>
      <c r="P1471" s="277">
        <f t="shared" si="399"/>
        <v>0</v>
      </c>
      <c r="Q1471" s="277">
        <f t="shared" si="399"/>
        <v>0</v>
      </c>
      <c r="R1471" s="277">
        <f t="shared" si="399"/>
        <v>0</v>
      </c>
      <c r="S1471" s="277">
        <f t="shared" si="399"/>
        <v>0</v>
      </c>
      <c r="T1471" s="277">
        <f t="shared" si="399"/>
        <v>0</v>
      </c>
      <c r="U1471" s="277">
        <v>0</v>
      </c>
      <c r="V1471" s="277">
        <v>0</v>
      </c>
      <c r="W1471" s="277">
        <f>SUM(W1466:W1470)</f>
        <v>0</v>
      </c>
      <c r="X1471" s="277">
        <f t="shared" si="399"/>
        <v>0</v>
      </c>
      <c r="Y1471" s="277">
        <f t="shared" si="399"/>
        <v>0</v>
      </c>
      <c r="Z1471" s="277">
        <f t="shared" si="399"/>
        <v>0</v>
      </c>
      <c r="AA1471" s="277">
        <f t="shared" si="399"/>
        <v>0</v>
      </c>
      <c r="AB1471" s="277">
        <f t="shared" si="399"/>
        <v>0</v>
      </c>
      <c r="AC1471" s="277">
        <f t="shared" si="399"/>
        <v>0</v>
      </c>
      <c r="AD1471" s="277">
        <f t="shared" si="399"/>
        <v>0</v>
      </c>
      <c r="AE1471" s="277">
        <f t="shared" si="399"/>
        <v>0</v>
      </c>
      <c r="AF1471" s="277">
        <f t="shared" si="399"/>
        <v>0</v>
      </c>
      <c r="AG1471" s="277">
        <f t="shared" si="399"/>
        <v>0</v>
      </c>
      <c r="AH1471" s="277">
        <v>0</v>
      </c>
      <c r="AI1471" s="277">
        <v>0</v>
      </c>
      <c r="AJ1471" s="277">
        <f>SUM(AJ1466:AJ1470)</f>
        <v>0</v>
      </c>
      <c r="AK1471" s="277">
        <f t="shared" si="399"/>
        <v>0</v>
      </c>
      <c r="AL1471" s="277">
        <f t="shared" si="399"/>
        <v>0</v>
      </c>
      <c r="AM1471" s="277">
        <f t="shared" si="399"/>
        <v>0</v>
      </c>
      <c r="AN1471" s="277">
        <f t="shared" si="399"/>
        <v>0</v>
      </c>
      <c r="AO1471" s="277">
        <f t="shared" si="399"/>
        <v>0</v>
      </c>
      <c r="AP1471" s="277">
        <f t="shared" si="399"/>
        <v>0</v>
      </c>
      <c r="AQ1471" s="277">
        <f t="shared" si="399"/>
        <v>0</v>
      </c>
      <c r="AR1471" s="277">
        <f t="shared" si="399"/>
        <v>0</v>
      </c>
      <c r="AS1471" s="277">
        <f t="shared" si="399"/>
        <v>0</v>
      </c>
      <c r="AT1471" s="277">
        <f t="shared" si="399"/>
        <v>0</v>
      </c>
      <c r="AU1471" s="277">
        <v>0</v>
      </c>
      <c r="AV1471" s="277">
        <v>0</v>
      </c>
      <c r="AW1471" s="277">
        <f t="shared" si="394"/>
        <v>0</v>
      </c>
    </row>
    <row r="1472" spans="1:49">
      <c r="A1472" s="48"/>
      <c r="B1472" s="42"/>
      <c r="C1472" s="42"/>
      <c r="D1472" s="42"/>
      <c r="E1472" s="531"/>
      <c r="F1472" s="50"/>
      <c r="G1472" s="50"/>
      <c r="H1472" s="50"/>
      <c r="I1472" s="146"/>
      <c r="J1472" s="29"/>
      <c r="K1472" s="29"/>
      <c r="L1472" s="29"/>
      <c r="M1472" s="29"/>
      <c r="N1472" s="29"/>
      <c r="O1472" s="29"/>
      <c r="P1472" s="29"/>
      <c r="Q1472" s="29"/>
      <c r="R1472" s="29"/>
      <c r="S1472" s="29"/>
      <c r="T1472" s="29"/>
      <c r="U1472" s="29"/>
      <c r="V1472" s="29"/>
      <c r="W1472" s="29"/>
      <c r="X1472" s="29"/>
      <c r="Y1472" s="29"/>
      <c r="Z1472" s="29"/>
      <c r="AA1472" s="29"/>
      <c r="AB1472" s="29"/>
      <c r="AC1472" s="29"/>
      <c r="AD1472" s="29"/>
      <c r="AE1472" s="29"/>
      <c r="AF1472" s="29"/>
      <c r="AG1472" s="29"/>
      <c r="AH1472" s="29"/>
      <c r="AI1472" s="29"/>
      <c r="AJ1472" s="29"/>
      <c r="AK1472" s="29"/>
      <c r="AL1472" s="29"/>
      <c r="AM1472" s="29"/>
      <c r="AN1472" s="29"/>
      <c r="AO1472" s="29"/>
      <c r="AP1472" s="29"/>
      <c r="AQ1472" s="29"/>
      <c r="AR1472" s="29"/>
      <c r="AS1472" s="29"/>
      <c r="AT1472" s="29"/>
      <c r="AU1472" s="29"/>
      <c r="AV1472" s="29"/>
      <c r="AW1472" s="29"/>
    </row>
    <row r="1473" spans="1:49">
      <c r="A1473" s="545"/>
      <c r="B1473" s="546"/>
      <c r="C1473" s="546"/>
      <c r="D1473" s="546"/>
      <c r="E1473" s="546"/>
      <c r="F1473" s="546"/>
      <c r="G1473" s="275"/>
      <c r="H1473" s="275"/>
      <c r="I1473" s="53"/>
      <c r="J1473" s="29"/>
      <c r="K1473" s="29"/>
      <c r="L1473" s="29"/>
      <c r="M1473" s="29"/>
      <c r="N1473" s="29"/>
      <c r="O1473" s="29"/>
      <c r="P1473" s="29"/>
      <c r="Q1473" s="29"/>
      <c r="R1473" s="29"/>
      <c r="S1473" s="29"/>
      <c r="T1473" s="29"/>
      <c r="U1473" s="29"/>
      <c r="V1473" s="29"/>
      <c r="W1473" s="29"/>
      <c r="X1473" s="29"/>
      <c r="Y1473" s="29"/>
      <c r="Z1473" s="29"/>
      <c r="AA1473" s="29"/>
      <c r="AB1473" s="29"/>
      <c r="AC1473" s="29"/>
      <c r="AD1473" s="29"/>
      <c r="AE1473" s="29"/>
      <c r="AF1473" s="29"/>
      <c r="AG1473" s="29"/>
      <c r="AH1473" s="29"/>
      <c r="AI1473" s="29"/>
      <c r="AJ1473" s="29"/>
      <c r="AK1473" s="29"/>
      <c r="AL1473" s="29"/>
      <c r="AM1473" s="29"/>
      <c r="AN1473" s="29"/>
      <c r="AO1473" s="29"/>
      <c r="AP1473" s="29"/>
      <c r="AQ1473" s="29"/>
      <c r="AR1473" s="29"/>
      <c r="AS1473" s="29"/>
      <c r="AT1473" s="29"/>
      <c r="AU1473" s="29"/>
      <c r="AV1473" s="29"/>
      <c r="AW1473" s="29"/>
    </row>
    <row r="1474" spans="1:49" ht="13.5" thickBot="1">
      <c r="A1474" s="78" t="s">
        <v>739</v>
      </c>
      <c r="B1474" s="79"/>
      <c r="C1474" s="79"/>
      <c r="D1474" s="456"/>
      <c r="E1474" s="535"/>
      <c r="F1474" s="127"/>
      <c r="G1474" s="127"/>
      <c r="H1474" s="127"/>
      <c r="I1474" s="79"/>
    </row>
    <row r="1475" spans="1:49" s="151" customFormat="1" ht="36" customHeight="1" thickTop="1" thickBot="1">
      <c r="A1475" s="147" t="s">
        <v>2079</v>
      </c>
      <c r="B1475" s="5" t="s">
        <v>2080</v>
      </c>
      <c r="C1475" s="5" t="s">
        <v>1335</v>
      </c>
      <c r="D1475" s="450"/>
      <c r="E1475" s="148" t="s">
        <v>1570</v>
      </c>
      <c r="F1475" s="149" t="s">
        <v>1438</v>
      </c>
      <c r="G1475" s="149"/>
      <c r="H1475" s="149" t="s">
        <v>2332</v>
      </c>
      <c r="I1475" s="5" t="s">
        <v>856</v>
      </c>
      <c r="J1475" s="364" t="s">
        <v>2891</v>
      </c>
      <c r="K1475" s="364" t="s">
        <v>2879</v>
      </c>
      <c r="L1475" s="364" t="s">
        <v>2880</v>
      </c>
      <c r="M1475" s="364" t="s">
        <v>2881</v>
      </c>
      <c r="N1475" s="364" t="s">
        <v>2882</v>
      </c>
      <c r="O1475" s="364" t="s">
        <v>2883</v>
      </c>
      <c r="P1475" s="364" t="s">
        <v>2884</v>
      </c>
      <c r="Q1475" s="364" t="s">
        <v>2885</v>
      </c>
      <c r="R1475" s="364" t="s">
        <v>2886</v>
      </c>
      <c r="S1475" s="364" t="s">
        <v>2887</v>
      </c>
      <c r="T1475" s="364" t="s">
        <v>2888</v>
      </c>
      <c r="U1475" s="364" t="s">
        <v>2889</v>
      </c>
      <c r="V1475" s="364" t="s">
        <v>2890</v>
      </c>
      <c r="W1475" s="365" t="s">
        <v>2893</v>
      </c>
      <c r="X1475" s="365" t="s">
        <v>2879</v>
      </c>
      <c r="Y1475" s="365" t="s">
        <v>2880</v>
      </c>
      <c r="Z1475" s="365" t="s">
        <v>2881</v>
      </c>
      <c r="AA1475" s="365" t="s">
        <v>2882</v>
      </c>
      <c r="AB1475" s="365" t="s">
        <v>2883</v>
      </c>
      <c r="AC1475" s="365" t="s">
        <v>2884</v>
      </c>
      <c r="AD1475" s="365" t="s">
        <v>2885</v>
      </c>
      <c r="AE1475" s="365" t="s">
        <v>2886</v>
      </c>
      <c r="AF1475" s="365" t="s">
        <v>2887</v>
      </c>
      <c r="AG1475" s="365" t="s">
        <v>2888</v>
      </c>
      <c r="AH1475" s="365" t="s">
        <v>2889</v>
      </c>
      <c r="AI1475" s="365" t="s">
        <v>2890</v>
      </c>
      <c r="AJ1475" s="366" t="s">
        <v>2892</v>
      </c>
      <c r="AK1475" s="366" t="s">
        <v>2879</v>
      </c>
      <c r="AL1475" s="366" t="s">
        <v>2880</v>
      </c>
      <c r="AM1475" s="366" t="s">
        <v>2881</v>
      </c>
      <c r="AN1475" s="366" t="s">
        <v>2882</v>
      </c>
      <c r="AO1475" s="366" t="s">
        <v>2883</v>
      </c>
      <c r="AP1475" s="366" t="s">
        <v>2884</v>
      </c>
      <c r="AQ1475" s="366" t="s">
        <v>2885</v>
      </c>
      <c r="AR1475" s="366" t="s">
        <v>2886</v>
      </c>
      <c r="AS1475" s="366" t="s">
        <v>2887</v>
      </c>
      <c r="AT1475" s="366" t="s">
        <v>2888</v>
      </c>
      <c r="AU1475" s="366" t="s">
        <v>2889</v>
      </c>
      <c r="AV1475" s="366" t="s">
        <v>2890</v>
      </c>
      <c r="AW1475" s="368" t="s">
        <v>2895</v>
      </c>
    </row>
    <row r="1476" spans="1:49">
      <c r="A1476" s="33"/>
      <c r="B1476" s="34"/>
      <c r="C1476" s="34"/>
      <c r="D1476" s="34"/>
      <c r="E1476" s="35"/>
      <c r="F1476" s="36"/>
      <c r="G1476" s="36"/>
      <c r="H1476" s="36"/>
      <c r="I1476" s="34"/>
      <c r="J1476" s="202" t="s">
        <v>1224</v>
      </c>
      <c r="K1476" s="202">
        <v>1</v>
      </c>
      <c r="L1476" s="202">
        <v>2</v>
      </c>
      <c r="M1476" s="202">
        <v>3</v>
      </c>
      <c r="N1476" s="202">
        <v>4</v>
      </c>
      <c r="O1476" s="202">
        <v>5</v>
      </c>
      <c r="P1476" s="202">
        <v>6</v>
      </c>
      <c r="Q1476" s="202">
        <v>7</v>
      </c>
      <c r="R1476" s="202">
        <v>8</v>
      </c>
      <c r="S1476" s="202">
        <v>9</v>
      </c>
      <c r="T1476" s="202">
        <v>10</v>
      </c>
      <c r="U1476" s="202">
        <v>13</v>
      </c>
      <c r="V1476" s="202">
        <v>14</v>
      </c>
      <c r="W1476" s="202" t="s">
        <v>1224</v>
      </c>
      <c r="X1476" s="202">
        <v>1</v>
      </c>
      <c r="Y1476" s="202">
        <v>2</v>
      </c>
      <c r="Z1476" s="202">
        <v>3</v>
      </c>
      <c r="AA1476" s="202">
        <v>4</v>
      </c>
      <c r="AB1476" s="202">
        <v>5</v>
      </c>
      <c r="AC1476" s="202">
        <v>6</v>
      </c>
      <c r="AD1476" s="202">
        <v>7</v>
      </c>
      <c r="AE1476" s="202">
        <v>8</v>
      </c>
      <c r="AF1476" s="202">
        <v>9</v>
      </c>
      <c r="AG1476" s="202">
        <v>10</v>
      </c>
      <c r="AH1476" s="202">
        <v>13</v>
      </c>
      <c r="AI1476" s="202">
        <v>14</v>
      </c>
      <c r="AJ1476" s="202" t="s">
        <v>1224</v>
      </c>
      <c r="AK1476" s="202">
        <v>1</v>
      </c>
      <c r="AL1476" s="202">
        <v>2</v>
      </c>
      <c r="AM1476" s="202">
        <v>3</v>
      </c>
      <c r="AN1476" s="202">
        <v>4</v>
      </c>
      <c r="AO1476" s="202">
        <v>5</v>
      </c>
      <c r="AP1476" s="202">
        <v>6</v>
      </c>
      <c r="AQ1476" s="202">
        <v>7</v>
      </c>
      <c r="AR1476" s="202">
        <v>8</v>
      </c>
      <c r="AS1476" s="202">
        <v>9</v>
      </c>
      <c r="AT1476" s="202">
        <v>10</v>
      </c>
      <c r="AU1476" s="202">
        <v>13</v>
      </c>
      <c r="AV1476" s="202">
        <v>14</v>
      </c>
      <c r="AW1476" s="202">
        <v>15</v>
      </c>
    </row>
    <row r="1477" spans="1:49">
      <c r="A1477" s="48"/>
      <c r="B1477" s="42"/>
      <c r="C1477" s="42"/>
      <c r="D1477" s="42"/>
      <c r="E1477" s="531"/>
      <c r="F1477" s="50"/>
      <c r="G1477" s="50"/>
      <c r="H1477" s="50"/>
      <c r="I1477" s="75"/>
      <c r="U1477" s="15">
        <v>0</v>
      </c>
      <c r="V1477" s="15">
        <v>0</v>
      </c>
      <c r="AH1477" s="15">
        <v>0</v>
      </c>
      <c r="AI1477" s="15">
        <v>0</v>
      </c>
      <c r="AU1477" s="15">
        <v>0</v>
      </c>
      <c r="AV1477" s="15">
        <v>0</v>
      </c>
      <c r="AW1477" s="15">
        <f t="shared" ref="AW1477:AW1521" si="400">U1477+AH1477+AU1477</f>
        <v>0</v>
      </c>
    </row>
    <row r="1478" spans="1:49" s="393" customFormat="1">
      <c r="A1478" s="409" t="s">
        <v>741</v>
      </c>
      <c r="B1478" s="410" t="s">
        <v>1030</v>
      </c>
      <c r="C1478" s="420" t="s">
        <v>1549</v>
      </c>
      <c r="D1478" s="461"/>
      <c r="E1478" s="388"/>
      <c r="F1478" s="389"/>
      <c r="G1478" s="389"/>
      <c r="H1478" s="389"/>
      <c r="I1478" s="409" t="s">
        <v>1008</v>
      </c>
      <c r="J1478" s="391"/>
      <c r="K1478" s="391"/>
      <c r="L1478" s="391"/>
      <c r="M1478" s="391"/>
      <c r="N1478" s="391"/>
      <c r="O1478" s="391"/>
      <c r="P1478" s="391"/>
      <c r="Q1478" s="391"/>
      <c r="R1478" s="391"/>
      <c r="S1478" s="391"/>
      <c r="T1478" s="391"/>
      <c r="U1478" s="391">
        <v>0</v>
      </c>
      <c r="V1478" s="391">
        <v>0</v>
      </c>
      <c r="W1478" s="391"/>
      <c r="X1478" s="391"/>
      <c r="Y1478" s="391"/>
      <c r="Z1478" s="391"/>
      <c r="AA1478" s="391"/>
      <c r="AB1478" s="391"/>
      <c r="AC1478" s="391"/>
      <c r="AD1478" s="391"/>
      <c r="AE1478" s="391"/>
      <c r="AF1478" s="391"/>
      <c r="AG1478" s="391"/>
      <c r="AH1478" s="391">
        <v>0</v>
      </c>
      <c r="AI1478" s="391">
        <v>0</v>
      </c>
      <c r="AJ1478" s="391"/>
      <c r="AK1478" s="391"/>
      <c r="AL1478" s="391"/>
      <c r="AM1478" s="391"/>
      <c r="AN1478" s="391"/>
      <c r="AO1478" s="391"/>
      <c r="AP1478" s="391"/>
      <c r="AQ1478" s="391"/>
      <c r="AR1478" s="391"/>
      <c r="AS1478" s="391"/>
      <c r="AT1478" s="391"/>
      <c r="AU1478" s="391">
        <v>0</v>
      </c>
      <c r="AV1478" s="391">
        <v>0</v>
      </c>
      <c r="AW1478" s="391">
        <f t="shared" si="400"/>
        <v>0</v>
      </c>
    </row>
    <row r="1479" spans="1:49">
      <c r="A1479" s="48"/>
      <c r="B1479" s="42"/>
      <c r="C1479" s="42"/>
      <c r="D1479" s="42"/>
      <c r="E1479" s="531"/>
      <c r="F1479" s="50"/>
      <c r="G1479" s="50"/>
      <c r="H1479" s="50"/>
      <c r="I1479" s="75"/>
      <c r="U1479" s="15">
        <v>0</v>
      </c>
      <c r="V1479" s="15">
        <v>0</v>
      </c>
      <c r="AH1479" s="15">
        <v>0</v>
      </c>
      <c r="AI1479" s="15">
        <v>0</v>
      </c>
      <c r="AU1479" s="15">
        <v>0</v>
      </c>
      <c r="AV1479" s="15">
        <v>0</v>
      </c>
      <c r="AW1479" s="15">
        <f t="shared" si="400"/>
        <v>0</v>
      </c>
    </row>
    <row r="1480" spans="1:49" s="393" customFormat="1">
      <c r="A1480" s="397"/>
      <c r="B1480" s="390"/>
      <c r="C1480" s="390"/>
      <c r="D1480" s="390"/>
      <c r="E1480" s="388"/>
      <c r="F1480" s="389"/>
      <c r="G1480" s="389"/>
      <c r="H1480" s="389"/>
      <c r="I1480" s="431" t="s">
        <v>1559</v>
      </c>
      <c r="J1480" s="424">
        <f>SUM(J1481,J1489,J1491)</f>
        <v>0</v>
      </c>
      <c r="K1480" s="424">
        <f t="shared" ref="K1480:AT1480" si="401">SUM(K1481,K1489,K1491)</f>
        <v>0</v>
      </c>
      <c r="L1480" s="424">
        <f t="shared" si="401"/>
        <v>0</v>
      </c>
      <c r="M1480" s="424">
        <f t="shared" si="401"/>
        <v>0</v>
      </c>
      <c r="N1480" s="424">
        <f t="shared" si="401"/>
        <v>0</v>
      </c>
      <c r="O1480" s="424">
        <f t="shared" si="401"/>
        <v>0</v>
      </c>
      <c r="P1480" s="424">
        <f t="shared" si="401"/>
        <v>0</v>
      </c>
      <c r="Q1480" s="424">
        <f t="shared" si="401"/>
        <v>0</v>
      </c>
      <c r="R1480" s="424">
        <f t="shared" si="401"/>
        <v>0</v>
      </c>
      <c r="S1480" s="424">
        <f t="shared" si="401"/>
        <v>0</v>
      </c>
      <c r="T1480" s="424">
        <f t="shared" si="401"/>
        <v>0</v>
      </c>
      <c r="U1480" s="424">
        <v>0</v>
      </c>
      <c r="V1480" s="424">
        <v>0</v>
      </c>
      <c r="W1480" s="424">
        <f>SUM(W1481,W1489,W1491)</f>
        <v>0</v>
      </c>
      <c r="X1480" s="424">
        <f t="shared" si="401"/>
        <v>0</v>
      </c>
      <c r="Y1480" s="424">
        <f t="shared" si="401"/>
        <v>0</v>
      </c>
      <c r="Z1480" s="424">
        <f t="shared" si="401"/>
        <v>0</v>
      </c>
      <c r="AA1480" s="424">
        <f t="shared" si="401"/>
        <v>0</v>
      </c>
      <c r="AB1480" s="424">
        <f t="shared" si="401"/>
        <v>0</v>
      </c>
      <c r="AC1480" s="424">
        <f t="shared" si="401"/>
        <v>0</v>
      </c>
      <c r="AD1480" s="424">
        <f t="shared" si="401"/>
        <v>0</v>
      </c>
      <c r="AE1480" s="424">
        <f t="shared" si="401"/>
        <v>0</v>
      </c>
      <c r="AF1480" s="424">
        <f t="shared" si="401"/>
        <v>0</v>
      </c>
      <c r="AG1480" s="424">
        <f t="shared" si="401"/>
        <v>0</v>
      </c>
      <c r="AH1480" s="424">
        <v>0</v>
      </c>
      <c r="AI1480" s="424">
        <v>0</v>
      </c>
      <c r="AJ1480" s="424">
        <f>SUM(AJ1481,AJ1489,AJ1491)</f>
        <v>0</v>
      </c>
      <c r="AK1480" s="424">
        <f t="shared" si="401"/>
        <v>0</v>
      </c>
      <c r="AL1480" s="424">
        <f t="shared" si="401"/>
        <v>0</v>
      </c>
      <c r="AM1480" s="424">
        <f t="shared" si="401"/>
        <v>0</v>
      </c>
      <c r="AN1480" s="424">
        <f t="shared" si="401"/>
        <v>0</v>
      </c>
      <c r="AO1480" s="424">
        <f t="shared" si="401"/>
        <v>0</v>
      </c>
      <c r="AP1480" s="424">
        <f t="shared" si="401"/>
        <v>0</v>
      </c>
      <c r="AQ1480" s="424">
        <f t="shared" si="401"/>
        <v>0</v>
      </c>
      <c r="AR1480" s="424">
        <f t="shared" si="401"/>
        <v>0</v>
      </c>
      <c r="AS1480" s="424">
        <f t="shared" si="401"/>
        <v>0</v>
      </c>
      <c r="AT1480" s="424">
        <f t="shared" si="401"/>
        <v>0</v>
      </c>
      <c r="AU1480" s="424">
        <v>0</v>
      </c>
      <c r="AV1480" s="424">
        <v>0</v>
      </c>
      <c r="AW1480" s="424">
        <f t="shared" si="400"/>
        <v>0</v>
      </c>
    </row>
    <row r="1481" spans="1:49" s="393" customFormat="1">
      <c r="A1481" s="397" t="s">
        <v>741</v>
      </c>
      <c r="B1481" s="390" t="s">
        <v>1030</v>
      </c>
      <c r="C1481" s="390" t="s">
        <v>1549</v>
      </c>
      <c r="D1481" s="470" t="s">
        <v>2919</v>
      </c>
      <c r="E1481" s="400" t="s">
        <v>771</v>
      </c>
      <c r="F1481" s="433"/>
      <c r="G1481" s="433"/>
      <c r="H1481" s="433"/>
      <c r="I1481" s="410" t="s">
        <v>1500</v>
      </c>
      <c r="J1481" s="424">
        <f>SUM(J1482:J1483)</f>
        <v>0</v>
      </c>
      <c r="K1481" s="424">
        <f t="shared" ref="K1481:AT1481" si="402">SUM(K1482:K1483)</f>
        <v>0</v>
      </c>
      <c r="L1481" s="424">
        <f t="shared" si="402"/>
        <v>0</v>
      </c>
      <c r="M1481" s="424">
        <f t="shared" si="402"/>
        <v>0</v>
      </c>
      <c r="N1481" s="424">
        <f t="shared" si="402"/>
        <v>0</v>
      </c>
      <c r="O1481" s="424">
        <f t="shared" si="402"/>
        <v>0</v>
      </c>
      <c r="P1481" s="424">
        <f t="shared" si="402"/>
        <v>0</v>
      </c>
      <c r="Q1481" s="424">
        <f t="shared" si="402"/>
        <v>0</v>
      </c>
      <c r="R1481" s="424">
        <f t="shared" si="402"/>
        <v>0</v>
      </c>
      <c r="S1481" s="424">
        <f t="shared" si="402"/>
        <v>0</v>
      </c>
      <c r="T1481" s="424">
        <f t="shared" si="402"/>
        <v>0</v>
      </c>
      <c r="U1481" s="424">
        <v>0</v>
      </c>
      <c r="V1481" s="424">
        <v>0</v>
      </c>
      <c r="W1481" s="424">
        <f>SUM(W1482:W1483)</f>
        <v>0</v>
      </c>
      <c r="X1481" s="424">
        <f t="shared" si="402"/>
        <v>0</v>
      </c>
      <c r="Y1481" s="424">
        <f t="shared" si="402"/>
        <v>0</v>
      </c>
      <c r="Z1481" s="424">
        <f t="shared" si="402"/>
        <v>0</v>
      </c>
      <c r="AA1481" s="424">
        <f t="shared" si="402"/>
        <v>0</v>
      </c>
      <c r="AB1481" s="424">
        <f t="shared" si="402"/>
        <v>0</v>
      </c>
      <c r="AC1481" s="424">
        <f t="shared" si="402"/>
        <v>0</v>
      </c>
      <c r="AD1481" s="424">
        <f t="shared" si="402"/>
        <v>0</v>
      </c>
      <c r="AE1481" s="424">
        <f t="shared" si="402"/>
        <v>0</v>
      </c>
      <c r="AF1481" s="424">
        <f t="shared" si="402"/>
        <v>0</v>
      </c>
      <c r="AG1481" s="424">
        <f t="shared" si="402"/>
        <v>0</v>
      </c>
      <c r="AH1481" s="424">
        <v>0</v>
      </c>
      <c r="AI1481" s="424">
        <v>0</v>
      </c>
      <c r="AJ1481" s="424">
        <f>SUM(AJ1482:AJ1483)</f>
        <v>0</v>
      </c>
      <c r="AK1481" s="424">
        <f t="shared" si="402"/>
        <v>0</v>
      </c>
      <c r="AL1481" s="424">
        <f t="shared" si="402"/>
        <v>0</v>
      </c>
      <c r="AM1481" s="424">
        <f t="shared" si="402"/>
        <v>0</v>
      </c>
      <c r="AN1481" s="424">
        <f t="shared" si="402"/>
        <v>0</v>
      </c>
      <c r="AO1481" s="424">
        <f t="shared" si="402"/>
        <v>0</v>
      </c>
      <c r="AP1481" s="424">
        <f t="shared" si="402"/>
        <v>0</v>
      </c>
      <c r="AQ1481" s="424">
        <f t="shared" si="402"/>
        <v>0</v>
      </c>
      <c r="AR1481" s="424">
        <f t="shared" si="402"/>
        <v>0</v>
      </c>
      <c r="AS1481" s="424">
        <f t="shared" si="402"/>
        <v>0</v>
      </c>
      <c r="AT1481" s="424">
        <f t="shared" si="402"/>
        <v>0</v>
      </c>
      <c r="AU1481" s="424">
        <v>0</v>
      </c>
      <c r="AV1481" s="424">
        <v>0</v>
      </c>
      <c r="AW1481" s="424">
        <f t="shared" si="400"/>
        <v>0</v>
      </c>
    </row>
    <row r="1482" spans="1:49" s="393" customFormat="1">
      <c r="A1482" s="397" t="s">
        <v>741</v>
      </c>
      <c r="B1482" s="390" t="s">
        <v>1030</v>
      </c>
      <c r="C1482" s="390" t="s">
        <v>1549</v>
      </c>
      <c r="D1482" s="470" t="s">
        <v>2919</v>
      </c>
      <c r="E1482" s="388" t="s">
        <v>834</v>
      </c>
      <c r="F1482" s="389"/>
      <c r="G1482" s="471" t="s">
        <v>3085</v>
      </c>
      <c r="H1482" s="389" t="s">
        <v>2361</v>
      </c>
      <c r="I1482" s="390" t="s">
        <v>1165</v>
      </c>
      <c r="J1482" s="425"/>
      <c r="K1482" s="425"/>
      <c r="L1482" s="425"/>
      <c r="M1482" s="425"/>
      <c r="N1482" s="425"/>
      <c r="O1482" s="425"/>
      <c r="P1482" s="425"/>
      <c r="Q1482" s="425"/>
      <c r="R1482" s="425"/>
      <c r="S1482" s="425"/>
      <c r="T1482" s="425"/>
      <c r="U1482" s="425">
        <v>0</v>
      </c>
      <c r="V1482" s="425">
        <v>0</v>
      </c>
      <c r="W1482" s="425"/>
      <c r="X1482" s="425"/>
      <c r="Y1482" s="425"/>
      <c r="Z1482" s="425"/>
      <c r="AA1482" s="425"/>
      <c r="AB1482" s="425"/>
      <c r="AC1482" s="425"/>
      <c r="AD1482" s="425"/>
      <c r="AE1482" s="425"/>
      <c r="AF1482" s="425"/>
      <c r="AG1482" s="425"/>
      <c r="AH1482" s="425">
        <v>0</v>
      </c>
      <c r="AI1482" s="425">
        <v>0</v>
      </c>
      <c r="AJ1482" s="425"/>
      <c r="AK1482" s="425"/>
      <c r="AL1482" s="425"/>
      <c r="AM1482" s="425"/>
      <c r="AN1482" s="425"/>
      <c r="AO1482" s="425"/>
      <c r="AP1482" s="425"/>
      <c r="AQ1482" s="425"/>
      <c r="AR1482" s="425"/>
      <c r="AS1482" s="425"/>
      <c r="AT1482" s="425"/>
      <c r="AU1482" s="425">
        <v>0</v>
      </c>
      <c r="AV1482" s="425">
        <v>0</v>
      </c>
      <c r="AW1482" s="425">
        <f t="shared" si="400"/>
        <v>0</v>
      </c>
    </row>
    <row r="1483" spans="1:49" s="393" customFormat="1">
      <c r="A1483" s="397" t="s">
        <v>741</v>
      </c>
      <c r="B1483" s="390" t="s">
        <v>1030</v>
      </c>
      <c r="C1483" s="390" t="s">
        <v>1549</v>
      </c>
      <c r="D1483" s="470" t="s">
        <v>2919</v>
      </c>
      <c r="E1483" s="388" t="s">
        <v>772</v>
      </c>
      <c r="F1483" s="389"/>
      <c r="G1483" s="389"/>
      <c r="H1483" s="389"/>
      <c r="I1483" s="390" t="s">
        <v>1227</v>
      </c>
      <c r="J1483" s="391">
        <f>SUM(J1484:J1488)</f>
        <v>0</v>
      </c>
      <c r="K1483" s="391">
        <f t="shared" ref="K1483:AT1483" si="403">SUM(K1484:K1488)</f>
        <v>0</v>
      </c>
      <c r="L1483" s="391">
        <f t="shared" si="403"/>
        <v>0</v>
      </c>
      <c r="M1483" s="391">
        <f t="shared" si="403"/>
        <v>0</v>
      </c>
      <c r="N1483" s="391">
        <f t="shared" si="403"/>
        <v>0</v>
      </c>
      <c r="O1483" s="391">
        <f t="shared" si="403"/>
        <v>0</v>
      </c>
      <c r="P1483" s="391">
        <f t="shared" si="403"/>
        <v>0</v>
      </c>
      <c r="Q1483" s="391">
        <f t="shared" si="403"/>
        <v>0</v>
      </c>
      <c r="R1483" s="391">
        <f t="shared" si="403"/>
        <v>0</v>
      </c>
      <c r="S1483" s="391">
        <f t="shared" si="403"/>
        <v>0</v>
      </c>
      <c r="T1483" s="391">
        <f t="shared" si="403"/>
        <v>0</v>
      </c>
      <c r="U1483" s="391">
        <v>0</v>
      </c>
      <c r="V1483" s="391">
        <v>0</v>
      </c>
      <c r="W1483" s="391">
        <f>SUM(W1484:W1488)</f>
        <v>0</v>
      </c>
      <c r="X1483" s="391">
        <f t="shared" si="403"/>
        <v>0</v>
      </c>
      <c r="Y1483" s="391">
        <f t="shared" si="403"/>
        <v>0</v>
      </c>
      <c r="Z1483" s="391">
        <f t="shared" si="403"/>
        <v>0</v>
      </c>
      <c r="AA1483" s="391">
        <f t="shared" si="403"/>
        <v>0</v>
      </c>
      <c r="AB1483" s="391">
        <f t="shared" si="403"/>
        <v>0</v>
      </c>
      <c r="AC1483" s="391">
        <f t="shared" si="403"/>
        <v>0</v>
      </c>
      <c r="AD1483" s="391">
        <f t="shared" si="403"/>
        <v>0</v>
      </c>
      <c r="AE1483" s="391">
        <f t="shared" si="403"/>
        <v>0</v>
      </c>
      <c r="AF1483" s="391">
        <f t="shared" si="403"/>
        <v>0</v>
      </c>
      <c r="AG1483" s="391">
        <f t="shared" si="403"/>
        <v>0</v>
      </c>
      <c r="AH1483" s="391">
        <v>0</v>
      </c>
      <c r="AI1483" s="391">
        <v>0</v>
      </c>
      <c r="AJ1483" s="391">
        <f>SUM(AJ1484:AJ1488)</f>
        <v>0</v>
      </c>
      <c r="AK1483" s="391">
        <f t="shared" si="403"/>
        <v>0</v>
      </c>
      <c r="AL1483" s="391">
        <f t="shared" si="403"/>
        <v>0</v>
      </c>
      <c r="AM1483" s="391">
        <f t="shared" si="403"/>
        <v>0</v>
      </c>
      <c r="AN1483" s="391">
        <f t="shared" si="403"/>
        <v>0</v>
      </c>
      <c r="AO1483" s="391">
        <f t="shared" si="403"/>
        <v>0</v>
      </c>
      <c r="AP1483" s="391">
        <f t="shared" si="403"/>
        <v>0</v>
      </c>
      <c r="AQ1483" s="391">
        <f t="shared" si="403"/>
        <v>0</v>
      </c>
      <c r="AR1483" s="391">
        <f t="shared" si="403"/>
        <v>0</v>
      </c>
      <c r="AS1483" s="391">
        <f t="shared" si="403"/>
        <v>0</v>
      </c>
      <c r="AT1483" s="391">
        <f t="shared" si="403"/>
        <v>0</v>
      </c>
      <c r="AU1483" s="391">
        <v>0</v>
      </c>
      <c r="AV1483" s="391">
        <v>0</v>
      </c>
      <c r="AW1483" s="391">
        <f t="shared" si="400"/>
        <v>0</v>
      </c>
    </row>
    <row r="1484" spans="1:49" s="437" customFormat="1">
      <c r="A1484" s="397" t="s">
        <v>741</v>
      </c>
      <c r="B1484" s="390" t="s">
        <v>1030</v>
      </c>
      <c r="C1484" s="390" t="s">
        <v>1549</v>
      </c>
      <c r="D1484" s="470" t="s">
        <v>2919</v>
      </c>
      <c r="E1484" s="434" t="s">
        <v>850</v>
      </c>
      <c r="F1484" s="435" t="s">
        <v>150</v>
      </c>
      <c r="G1484" s="471" t="s">
        <v>3085</v>
      </c>
      <c r="H1484" s="389" t="s">
        <v>2361</v>
      </c>
      <c r="I1484" s="436" t="s">
        <v>1119</v>
      </c>
      <c r="J1484" s="447"/>
      <c r="K1484" s="447"/>
      <c r="L1484" s="447"/>
      <c r="M1484" s="447"/>
      <c r="N1484" s="447"/>
      <c r="O1484" s="447"/>
      <c r="P1484" s="447"/>
      <c r="Q1484" s="447"/>
      <c r="R1484" s="447"/>
      <c r="S1484" s="447"/>
      <c r="T1484" s="447"/>
      <c r="U1484" s="447">
        <v>0</v>
      </c>
      <c r="V1484" s="447">
        <v>0</v>
      </c>
      <c r="W1484" s="447"/>
      <c r="X1484" s="447"/>
      <c r="Y1484" s="447"/>
      <c r="Z1484" s="447"/>
      <c r="AA1484" s="447"/>
      <c r="AB1484" s="447"/>
      <c r="AC1484" s="447"/>
      <c r="AD1484" s="447"/>
      <c r="AE1484" s="447"/>
      <c r="AF1484" s="447"/>
      <c r="AG1484" s="447"/>
      <c r="AH1484" s="447">
        <v>0</v>
      </c>
      <c r="AI1484" s="447">
        <v>0</v>
      </c>
      <c r="AJ1484" s="447"/>
      <c r="AK1484" s="447"/>
      <c r="AL1484" s="447"/>
      <c r="AM1484" s="447"/>
      <c r="AN1484" s="447"/>
      <c r="AO1484" s="447"/>
      <c r="AP1484" s="447"/>
      <c r="AQ1484" s="447"/>
      <c r="AR1484" s="447"/>
      <c r="AS1484" s="447"/>
      <c r="AT1484" s="447"/>
      <c r="AU1484" s="447">
        <v>0</v>
      </c>
      <c r="AV1484" s="447">
        <v>0</v>
      </c>
      <c r="AW1484" s="447">
        <f t="shared" si="400"/>
        <v>0</v>
      </c>
    </row>
    <row r="1485" spans="1:49" s="437" customFormat="1">
      <c r="A1485" s="397" t="s">
        <v>741</v>
      </c>
      <c r="B1485" s="390" t="s">
        <v>1030</v>
      </c>
      <c r="C1485" s="390" t="s">
        <v>1549</v>
      </c>
      <c r="D1485" s="470" t="s">
        <v>2919</v>
      </c>
      <c r="E1485" s="434" t="s">
        <v>851</v>
      </c>
      <c r="F1485" s="435" t="s">
        <v>151</v>
      </c>
      <c r="G1485" s="471" t="s">
        <v>3085</v>
      </c>
      <c r="H1485" s="389" t="s">
        <v>2361</v>
      </c>
      <c r="I1485" s="436" t="s">
        <v>1290</v>
      </c>
      <c r="J1485" s="447"/>
      <c r="K1485" s="447"/>
      <c r="L1485" s="447"/>
      <c r="M1485" s="447"/>
      <c r="N1485" s="447"/>
      <c r="O1485" s="447"/>
      <c r="P1485" s="447"/>
      <c r="Q1485" s="447"/>
      <c r="R1485" s="447"/>
      <c r="S1485" s="447"/>
      <c r="T1485" s="447"/>
      <c r="U1485" s="447">
        <v>0</v>
      </c>
      <c r="V1485" s="447">
        <v>0</v>
      </c>
      <c r="W1485" s="447"/>
      <c r="X1485" s="447"/>
      <c r="Y1485" s="447"/>
      <c r="Z1485" s="447"/>
      <c r="AA1485" s="447"/>
      <c r="AB1485" s="447"/>
      <c r="AC1485" s="447"/>
      <c r="AD1485" s="447"/>
      <c r="AE1485" s="447"/>
      <c r="AF1485" s="447"/>
      <c r="AG1485" s="447"/>
      <c r="AH1485" s="447">
        <v>0</v>
      </c>
      <c r="AI1485" s="447">
        <v>0</v>
      </c>
      <c r="AJ1485" s="447"/>
      <c r="AK1485" s="447"/>
      <c r="AL1485" s="447"/>
      <c r="AM1485" s="447"/>
      <c r="AN1485" s="447"/>
      <c r="AO1485" s="447"/>
      <c r="AP1485" s="447"/>
      <c r="AQ1485" s="447"/>
      <c r="AR1485" s="447"/>
      <c r="AS1485" s="447"/>
      <c r="AT1485" s="447"/>
      <c r="AU1485" s="447">
        <v>0</v>
      </c>
      <c r="AV1485" s="447">
        <v>0</v>
      </c>
      <c r="AW1485" s="447">
        <f t="shared" si="400"/>
        <v>0</v>
      </c>
    </row>
    <row r="1486" spans="1:49" s="437" customFormat="1">
      <c r="A1486" s="397" t="s">
        <v>741</v>
      </c>
      <c r="B1486" s="390" t="s">
        <v>1030</v>
      </c>
      <c r="C1486" s="390" t="s">
        <v>1549</v>
      </c>
      <c r="D1486" s="470" t="s">
        <v>2919</v>
      </c>
      <c r="E1486" s="434" t="s">
        <v>852</v>
      </c>
      <c r="F1486" s="435" t="s">
        <v>152</v>
      </c>
      <c r="G1486" s="471" t="s">
        <v>3085</v>
      </c>
      <c r="H1486" s="389" t="s">
        <v>2361</v>
      </c>
      <c r="I1486" s="436" t="s">
        <v>1733</v>
      </c>
      <c r="J1486" s="447"/>
      <c r="K1486" s="447"/>
      <c r="L1486" s="447"/>
      <c r="M1486" s="447"/>
      <c r="N1486" s="447"/>
      <c r="O1486" s="447"/>
      <c r="P1486" s="447"/>
      <c r="Q1486" s="447"/>
      <c r="R1486" s="447"/>
      <c r="S1486" s="447"/>
      <c r="T1486" s="447"/>
      <c r="U1486" s="447">
        <v>0</v>
      </c>
      <c r="V1486" s="447">
        <v>0</v>
      </c>
      <c r="W1486" s="447"/>
      <c r="X1486" s="447"/>
      <c r="Y1486" s="447"/>
      <c r="Z1486" s="447"/>
      <c r="AA1486" s="447"/>
      <c r="AB1486" s="447"/>
      <c r="AC1486" s="447"/>
      <c r="AD1486" s="447"/>
      <c r="AE1486" s="447"/>
      <c r="AF1486" s="447"/>
      <c r="AG1486" s="447"/>
      <c r="AH1486" s="447">
        <v>0</v>
      </c>
      <c r="AI1486" s="447">
        <v>0</v>
      </c>
      <c r="AJ1486" s="447"/>
      <c r="AK1486" s="447"/>
      <c r="AL1486" s="447"/>
      <c r="AM1486" s="447"/>
      <c r="AN1486" s="447"/>
      <c r="AO1486" s="447"/>
      <c r="AP1486" s="447"/>
      <c r="AQ1486" s="447"/>
      <c r="AR1486" s="447"/>
      <c r="AS1486" s="447"/>
      <c r="AT1486" s="447"/>
      <c r="AU1486" s="447">
        <v>0</v>
      </c>
      <c r="AV1486" s="447">
        <v>0</v>
      </c>
      <c r="AW1486" s="447">
        <f t="shared" si="400"/>
        <v>0</v>
      </c>
    </row>
    <row r="1487" spans="1:49" s="437" customFormat="1">
      <c r="A1487" s="397" t="s">
        <v>741</v>
      </c>
      <c r="B1487" s="390" t="s">
        <v>1030</v>
      </c>
      <c r="C1487" s="390" t="s">
        <v>1549</v>
      </c>
      <c r="D1487" s="470" t="s">
        <v>2919</v>
      </c>
      <c r="E1487" s="434" t="s">
        <v>853</v>
      </c>
      <c r="F1487" s="435" t="s">
        <v>153</v>
      </c>
      <c r="G1487" s="471" t="s">
        <v>3085</v>
      </c>
      <c r="H1487" s="389" t="s">
        <v>2361</v>
      </c>
      <c r="I1487" s="436" t="s">
        <v>1734</v>
      </c>
      <c r="J1487" s="447"/>
      <c r="K1487" s="447"/>
      <c r="L1487" s="447"/>
      <c r="M1487" s="447"/>
      <c r="N1487" s="447"/>
      <c r="O1487" s="447"/>
      <c r="P1487" s="447"/>
      <c r="Q1487" s="447"/>
      <c r="R1487" s="447"/>
      <c r="S1487" s="447"/>
      <c r="T1487" s="447"/>
      <c r="U1487" s="447">
        <v>0</v>
      </c>
      <c r="V1487" s="447">
        <v>0</v>
      </c>
      <c r="W1487" s="447"/>
      <c r="X1487" s="447"/>
      <c r="Y1487" s="447"/>
      <c r="Z1487" s="447"/>
      <c r="AA1487" s="447"/>
      <c r="AB1487" s="447"/>
      <c r="AC1487" s="447"/>
      <c r="AD1487" s="447"/>
      <c r="AE1487" s="447"/>
      <c r="AF1487" s="447"/>
      <c r="AG1487" s="447"/>
      <c r="AH1487" s="447">
        <v>0</v>
      </c>
      <c r="AI1487" s="447">
        <v>0</v>
      </c>
      <c r="AJ1487" s="447"/>
      <c r="AK1487" s="447"/>
      <c r="AL1487" s="447"/>
      <c r="AM1487" s="447"/>
      <c r="AN1487" s="447"/>
      <c r="AO1487" s="447"/>
      <c r="AP1487" s="447"/>
      <c r="AQ1487" s="447"/>
      <c r="AR1487" s="447"/>
      <c r="AS1487" s="447"/>
      <c r="AT1487" s="447"/>
      <c r="AU1487" s="447">
        <v>0</v>
      </c>
      <c r="AV1487" s="447">
        <v>0</v>
      </c>
      <c r="AW1487" s="447">
        <f t="shared" si="400"/>
        <v>0</v>
      </c>
    </row>
    <row r="1488" spans="1:49" s="437" customFormat="1">
      <c r="A1488" s="397" t="s">
        <v>741</v>
      </c>
      <c r="B1488" s="390" t="s">
        <v>1030</v>
      </c>
      <c r="C1488" s="390" t="s">
        <v>1549</v>
      </c>
      <c r="D1488" s="470" t="s">
        <v>2919</v>
      </c>
      <c r="E1488" s="434" t="s">
        <v>854</v>
      </c>
      <c r="F1488" s="435" t="s">
        <v>154</v>
      </c>
      <c r="G1488" s="471" t="s">
        <v>3085</v>
      </c>
      <c r="H1488" s="389" t="s">
        <v>2361</v>
      </c>
      <c r="I1488" s="436" t="s">
        <v>1735</v>
      </c>
      <c r="J1488" s="447"/>
      <c r="K1488" s="447"/>
      <c r="L1488" s="447"/>
      <c r="M1488" s="447"/>
      <c r="N1488" s="447"/>
      <c r="O1488" s="447"/>
      <c r="P1488" s="447"/>
      <c r="Q1488" s="447"/>
      <c r="R1488" s="447"/>
      <c r="S1488" s="447"/>
      <c r="T1488" s="447"/>
      <c r="U1488" s="447">
        <v>0</v>
      </c>
      <c r="V1488" s="447">
        <v>0</v>
      </c>
      <c r="W1488" s="447"/>
      <c r="X1488" s="447"/>
      <c r="Y1488" s="447"/>
      <c r="Z1488" s="447"/>
      <c r="AA1488" s="447"/>
      <c r="AB1488" s="447"/>
      <c r="AC1488" s="447"/>
      <c r="AD1488" s="447"/>
      <c r="AE1488" s="447"/>
      <c r="AF1488" s="447"/>
      <c r="AG1488" s="447"/>
      <c r="AH1488" s="447">
        <v>0</v>
      </c>
      <c r="AI1488" s="447">
        <v>0</v>
      </c>
      <c r="AJ1488" s="447"/>
      <c r="AK1488" s="447"/>
      <c r="AL1488" s="447"/>
      <c r="AM1488" s="447"/>
      <c r="AN1488" s="447"/>
      <c r="AO1488" s="447"/>
      <c r="AP1488" s="447"/>
      <c r="AQ1488" s="447"/>
      <c r="AR1488" s="447"/>
      <c r="AS1488" s="447"/>
      <c r="AT1488" s="447"/>
      <c r="AU1488" s="447">
        <v>0</v>
      </c>
      <c r="AV1488" s="447">
        <v>0</v>
      </c>
      <c r="AW1488" s="447">
        <f t="shared" si="400"/>
        <v>0</v>
      </c>
    </row>
    <row r="1489" spans="1:49" s="393" customFormat="1">
      <c r="A1489" s="397" t="s">
        <v>741</v>
      </c>
      <c r="B1489" s="390" t="s">
        <v>1030</v>
      </c>
      <c r="C1489" s="390" t="s">
        <v>1549</v>
      </c>
      <c r="D1489" s="470" t="s">
        <v>2919</v>
      </c>
      <c r="E1489" s="400" t="s">
        <v>773</v>
      </c>
      <c r="F1489" s="433"/>
      <c r="G1489" s="433"/>
      <c r="H1489" s="433"/>
      <c r="I1489" s="410" t="s">
        <v>1362</v>
      </c>
      <c r="J1489" s="424">
        <f>SUM(J1490)</f>
        <v>0</v>
      </c>
      <c r="K1489" s="424">
        <f t="shared" ref="K1489:AT1489" si="404">SUM(K1490)</f>
        <v>0</v>
      </c>
      <c r="L1489" s="424">
        <f t="shared" si="404"/>
        <v>0</v>
      </c>
      <c r="M1489" s="424">
        <f t="shared" si="404"/>
        <v>0</v>
      </c>
      <c r="N1489" s="424">
        <f t="shared" si="404"/>
        <v>0</v>
      </c>
      <c r="O1489" s="424">
        <f t="shared" si="404"/>
        <v>0</v>
      </c>
      <c r="P1489" s="424">
        <f t="shared" si="404"/>
        <v>0</v>
      </c>
      <c r="Q1489" s="424">
        <f t="shared" si="404"/>
        <v>0</v>
      </c>
      <c r="R1489" s="424">
        <f t="shared" si="404"/>
        <v>0</v>
      </c>
      <c r="S1489" s="424">
        <f t="shared" si="404"/>
        <v>0</v>
      </c>
      <c r="T1489" s="424">
        <f t="shared" si="404"/>
        <v>0</v>
      </c>
      <c r="U1489" s="424">
        <v>0</v>
      </c>
      <c r="V1489" s="424">
        <v>0</v>
      </c>
      <c r="W1489" s="424">
        <f>SUM(W1490)</f>
        <v>0</v>
      </c>
      <c r="X1489" s="424">
        <f t="shared" si="404"/>
        <v>0</v>
      </c>
      <c r="Y1489" s="424">
        <f t="shared" si="404"/>
        <v>0</v>
      </c>
      <c r="Z1489" s="424">
        <f t="shared" si="404"/>
        <v>0</v>
      </c>
      <c r="AA1489" s="424">
        <f t="shared" si="404"/>
        <v>0</v>
      </c>
      <c r="AB1489" s="424">
        <f t="shared" si="404"/>
        <v>0</v>
      </c>
      <c r="AC1489" s="424">
        <f t="shared" si="404"/>
        <v>0</v>
      </c>
      <c r="AD1489" s="424">
        <f t="shared" si="404"/>
        <v>0</v>
      </c>
      <c r="AE1489" s="424">
        <f t="shared" si="404"/>
        <v>0</v>
      </c>
      <c r="AF1489" s="424">
        <f t="shared" si="404"/>
        <v>0</v>
      </c>
      <c r="AG1489" s="424">
        <f t="shared" si="404"/>
        <v>0</v>
      </c>
      <c r="AH1489" s="424">
        <v>0</v>
      </c>
      <c r="AI1489" s="424">
        <v>0</v>
      </c>
      <c r="AJ1489" s="424">
        <f>SUM(AJ1490)</f>
        <v>0</v>
      </c>
      <c r="AK1489" s="424">
        <f t="shared" si="404"/>
        <v>0</v>
      </c>
      <c r="AL1489" s="424">
        <f t="shared" si="404"/>
        <v>0</v>
      </c>
      <c r="AM1489" s="424">
        <f t="shared" si="404"/>
        <v>0</v>
      </c>
      <c r="AN1489" s="424">
        <f t="shared" si="404"/>
        <v>0</v>
      </c>
      <c r="AO1489" s="424">
        <f t="shared" si="404"/>
        <v>0</v>
      </c>
      <c r="AP1489" s="424">
        <f t="shared" si="404"/>
        <v>0</v>
      </c>
      <c r="AQ1489" s="424">
        <f t="shared" si="404"/>
        <v>0</v>
      </c>
      <c r="AR1489" s="424">
        <f t="shared" si="404"/>
        <v>0</v>
      </c>
      <c r="AS1489" s="424">
        <f t="shared" si="404"/>
        <v>0</v>
      </c>
      <c r="AT1489" s="424">
        <f t="shared" si="404"/>
        <v>0</v>
      </c>
      <c r="AU1489" s="424">
        <v>0</v>
      </c>
      <c r="AV1489" s="424">
        <v>0</v>
      </c>
      <c r="AW1489" s="424">
        <f t="shared" si="400"/>
        <v>0</v>
      </c>
    </row>
    <row r="1490" spans="1:49" s="393" customFormat="1">
      <c r="A1490" s="397" t="s">
        <v>741</v>
      </c>
      <c r="B1490" s="390" t="s">
        <v>1030</v>
      </c>
      <c r="C1490" s="390" t="s">
        <v>1549</v>
      </c>
      <c r="D1490" s="470" t="s">
        <v>2919</v>
      </c>
      <c r="E1490" s="388" t="s">
        <v>785</v>
      </c>
      <c r="F1490" s="389"/>
      <c r="G1490" s="471" t="s">
        <v>3085</v>
      </c>
      <c r="H1490" s="389" t="s">
        <v>2361</v>
      </c>
      <c r="I1490" s="390" t="s">
        <v>1363</v>
      </c>
      <c r="J1490" s="425"/>
      <c r="K1490" s="425"/>
      <c r="L1490" s="425"/>
      <c r="M1490" s="425"/>
      <c r="N1490" s="425"/>
      <c r="O1490" s="425"/>
      <c r="P1490" s="425"/>
      <c r="Q1490" s="425"/>
      <c r="R1490" s="425"/>
      <c r="S1490" s="425"/>
      <c r="T1490" s="425"/>
      <c r="U1490" s="425">
        <v>0</v>
      </c>
      <c r="V1490" s="425">
        <v>0</v>
      </c>
      <c r="W1490" s="425"/>
      <c r="X1490" s="425"/>
      <c r="Y1490" s="425"/>
      <c r="Z1490" s="425"/>
      <c r="AA1490" s="425"/>
      <c r="AB1490" s="425"/>
      <c r="AC1490" s="425"/>
      <c r="AD1490" s="425"/>
      <c r="AE1490" s="425"/>
      <c r="AF1490" s="425"/>
      <c r="AG1490" s="425"/>
      <c r="AH1490" s="425">
        <v>0</v>
      </c>
      <c r="AI1490" s="425">
        <v>0</v>
      </c>
      <c r="AJ1490" s="425"/>
      <c r="AK1490" s="425"/>
      <c r="AL1490" s="425"/>
      <c r="AM1490" s="425"/>
      <c r="AN1490" s="425"/>
      <c r="AO1490" s="425"/>
      <c r="AP1490" s="425"/>
      <c r="AQ1490" s="425"/>
      <c r="AR1490" s="425"/>
      <c r="AS1490" s="425"/>
      <c r="AT1490" s="425"/>
      <c r="AU1490" s="425">
        <v>0</v>
      </c>
      <c r="AV1490" s="425">
        <v>0</v>
      </c>
      <c r="AW1490" s="425">
        <f t="shared" si="400"/>
        <v>0</v>
      </c>
    </row>
    <row r="1491" spans="1:49" s="393" customFormat="1">
      <c r="A1491" s="397" t="s">
        <v>741</v>
      </c>
      <c r="B1491" s="390" t="s">
        <v>1030</v>
      </c>
      <c r="C1491" s="390" t="s">
        <v>1549</v>
      </c>
      <c r="D1491" s="470" t="s">
        <v>2919</v>
      </c>
      <c r="E1491" s="400" t="s">
        <v>1364</v>
      </c>
      <c r="F1491" s="433"/>
      <c r="G1491" s="433"/>
      <c r="H1491" s="433"/>
      <c r="I1491" s="410" t="s">
        <v>2104</v>
      </c>
      <c r="J1491" s="424">
        <f>SUM(J1492:J1500)</f>
        <v>0</v>
      </c>
      <c r="K1491" s="424">
        <f t="shared" ref="K1491:AT1491" si="405">SUM(K1492:K1500)</f>
        <v>0</v>
      </c>
      <c r="L1491" s="424">
        <f t="shared" si="405"/>
        <v>0</v>
      </c>
      <c r="M1491" s="424">
        <f t="shared" si="405"/>
        <v>0</v>
      </c>
      <c r="N1491" s="424">
        <f t="shared" si="405"/>
        <v>0</v>
      </c>
      <c r="O1491" s="424">
        <f t="shared" si="405"/>
        <v>0</v>
      </c>
      <c r="P1491" s="424">
        <f t="shared" si="405"/>
        <v>0</v>
      </c>
      <c r="Q1491" s="424">
        <f t="shared" si="405"/>
        <v>0</v>
      </c>
      <c r="R1491" s="424">
        <f t="shared" si="405"/>
        <v>0</v>
      </c>
      <c r="S1491" s="424">
        <f t="shared" si="405"/>
        <v>0</v>
      </c>
      <c r="T1491" s="424">
        <f t="shared" si="405"/>
        <v>0</v>
      </c>
      <c r="U1491" s="424">
        <v>0</v>
      </c>
      <c r="V1491" s="424">
        <v>0</v>
      </c>
      <c r="W1491" s="424">
        <f>SUM(W1492:W1500)</f>
        <v>0</v>
      </c>
      <c r="X1491" s="424">
        <f t="shared" si="405"/>
        <v>0</v>
      </c>
      <c r="Y1491" s="424">
        <f t="shared" si="405"/>
        <v>0</v>
      </c>
      <c r="Z1491" s="424">
        <f t="shared" si="405"/>
        <v>0</v>
      </c>
      <c r="AA1491" s="424">
        <f t="shared" si="405"/>
        <v>0</v>
      </c>
      <c r="AB1491" s="424">
        <f t="shared" si="405"/>
        <v>0</v>
      </c>
      <c r="AC1491" s="424">
        <f t="shared" si="405"/>
        <v>0</v>
      </c>
      <c r="AD1491" s="424">
        <f t="shared" si="405"/>
        <v>0</v>
      </c>
      <c r="AE1491" s="424">
        <f t="shared" si="405"/>
        <v>0</v>
      </c>
      <c r="AF1491" s="424">
        <f t="shared" si="405"/>
        <v>0</v>
      </c>
      <c r="AG1491" s="424">
        <f t="shared" si="405"/>
        <v>0</v>
      </c>
      <c r="AH1491" s="424">
        <v>0</v>
      </c>
      <c r="AI1491" s="424">
        <v>0</v>
      </c>
      <c r="AJ1491" s="424">
        <f>SUM(AJ1492:AJ1500)</f>
        <v>0</v>
      </c>
      <c r="AK1491" s="424">
        <f t="shared" si="405"/>
        <v>0</v>
      </c>
      <c r="AL1491" s="424">
        <f t="shared" si="405"/>
        <v>0</v>
      </c>
      <c r="AM1491" s="424">
        <f t="shared" si="405"/>
        <v>0</v>
      </c>
      <c r="AN1491" s="424">
        <f t="shared" si="405"/>
        <v>0</v>
      </c>
      <c r="AO1491" s="424">
        <f t="shared" si="405"/>
        <v>0</v>
      </c>
      <c r="AP1491" s="424">
        <f t="shared" si="405"/>
        <v>0</v>
      </c>
      <c r="AQ1491" s="424">
        <f t="shared" si="405"/>
        <v>0</v>
      </c>
      <c r="AR1491" s="424">
        <f t="shared" si="405"/>
        <v>0</v>
      </c>
      <c r="AS1491" s="424">
        <f t="shared" si="405"/>
        <v>0</v>
      </c>
      <c r="AT1491" s="424">
        <f t="shared" si="405"/>
        <v>0</v>
      </c>
      <c r="AU1491" s="424">
        <v>0</v>
      </c>
      <c r="AV1491" s="424">
        <v>0</v>
      </c>
      <c r="AW1491" s="424">
        <f t="shared" si="400"/>
        <v>0</v>
      </c>
    </row>
    <row r="1492" spans="1:49" s="393" customFormat="1">
      <c r="A1492" s="397" t="s">
        <v>741</v>
      </c>
      <c r="B1492" s="390" t="s">
        <v>1030</v>
      </c>
      <c r="C1492" s="390" t="s">
        <v>1549</v>
      </c>
      <c r="D1492" s="470" t="s">
        <v>2919</v>
      </c>
      <c r="E1492" s="388" t="s">
        <v>786</v>
      </c>
      <c r="F1492" s="389"/>
      <c r="G1492" s="471" t="s">
        <v>3085</v>
      </c>
      <c r="H1492" s="389" t="s">
        <v>2361</v>
      </c>
      <c r="I1492" s="390" t="s">
        <v>1191</v>
      </c>
      <c r="J1492" s="425"/>
      <c r="K1492" s="425"/>
      <c r="L1492" s="425"/>
      <c r="M1492" s="425"/>
      <c r="N1492" s="425"/>
      <c r="O1492" s="425"/>
      <c r="P1492" s="425"/>
      <c r="Q1492" s="425"/>
      <c r="R1492" s="425"/>
      <c r="S1492" s="425"/>
      <c r="T1492" s="425"/>
      <c r="U1492" s="425">
        <v>0</v>
      </c>
      <c r="V1492" s="425">
        <v>0</v>
      </c>
      <c r="W1492" s="425"/>
      <c r="X1492" s="425"/>
      <c r="Y1492" s="425"/>
      <c r="Z1492" s="425"/>
      <c r="AA1492" s="425"/>
      <c r="AB1492" s="425"/>
      <c r="AC1492" s="425"/>
      <c r="AD1492" s="425"/>
      <c r="AE1492" s="425"/>
      <c r="AF1492" s="425"/>
      <c r="AG1492" s="425"/>
      <c r="AH1492" s="425">
        <v>0</v>
      </c>
      <c r="AI1492" s="425">
        <v>0</v>
      </c>
      <c r="AJ1492" s="425"/>
      <c r="AK1492" s="425"/>
      <c r="AL1492" s="425"/>
      <c r="AM1492" s="425"/>
      <c r="AN1492" s="425"/>
      <c r="AO1492" s="425"/>
      <c r="AP1492" s="425"/>
      <c r="AQ1492" s="425"/>
      <c r="AR1492" s="425"/>
      <c r="AS1492" s="425"/>
      <c r="AT1492" s="425"/>
      <c r="AU1492" s="425">
        <v>0</v>
      </c>
      <c r="AV1492" s="425">
        <v>0</v>
      </c>
      <c r="AW1492" s="425">
        <f t="shared" si="400"/>
        <v>0</v>
      </c>
    </row>
    <row r="1493" spans="1:49" s="393" customFormat="1">
      <c r="A1493" s="397" t="s">
        <v>741</v>
      </c>
      <c r="B1493" s="390" t="s">
        <v>1030</v>
      </c>
      <c r="C1493" s="390" t="s">
        <v>1549</v>
      </c>
      <c r="D1493" s="470" t="s">
        <v>2919</v>
      </c>
      <c r="E1493" s="388" t="s">
        <v>1528</v>
      </c>
      <c r="F1493" s="389"/>
      <c r="G1493" s="471" t="s">
        <v>3085</v>
      </c>
      <c r="H1493" s="389" t="s">
        <v>2361</v>
      </c>
      <c r="I1493" s="390" t="s">
        <v>989</v>
      </c>
      <c r="J1493" s="425"/>
      <c r="K1493" s="425"/>
      <c r="L1493" s="425"/>
      <c r="M1493" s="425"/>
      <c r="N1493" s="425"/>
      <c r="O1493" s="425"/>
      <c r="P1493" s="425"/>
      <c r="Q1493" s="425"/>
      <c r="R1493" s="425"/>
      <c r="S1493" s="425"/>
      <c r="T1493" s="425"/>
      <c r="U1493" s="425">
        <v>0</v>
      </c>
      <c r="V1493" s="425">
        <v>0</v>
      </c>
      <c r="W1493" s="425"/>
      <c r="X1493" s="425"/>
      <c r="Y1493" s="425"/>
      <c r="Z1493" s="425"/>
      <c r="AA1493" s="425"/>
      <c r="AB1493" s="425"/>
      <c r="AC1493" s="425"/>
      <c r="AD1493" s="425"/>
      <c r="AE1493" s="425"/>
      <c r="AF1493" s="425"/>
      <c r="AG1493" s="425"/>
      <c r="AH1493" s="425">
        <v>0</v>
      </c>
      <c r="AI1493" s="425">
        <v>0</v>
      </c>
      <c r="AJ1493" s="425"/>
      <c r="AK1493" s="425"/>
      <c r="AL1493" s="425"/>
      <c r="AM1493" s="425"/>
      <c r="AN1493" s="425"/>
      <c r="AO1493" s="425"/>
      <c r="AP1493" s="425"/>
      <c r="AQ1493" s="425"/>
      <c r="AR1493" s="425"/>
      <c r="AS1493" s="425"/>
      <c r="AT1493" s="425"/>
      <c r="AU1493" s="425">
        <v>0</v>
      </c>
      <c r="AV1493" s="425">
        <v>0</v>
      </c>
      <c r="AW1493" s="425">
        <f t="shared" si="400"/>
        <v>0</v>
      </c>
    </row>
    <row r="1494" spans="1:49" s="393" customFormat="1">
      <c r="A1494" s="397" t="s">
        <v>741</v>
      </c>
      <c r="B1494" s="390" t="s">
        <v>1030</v>
      </c>
      <c r="C1494" s="390" t="s">
        <v>1549</v>
      </c>
      <c r="D1494" s="470" t="s">
        <v>2919</v>
      </c>
      <c r="E1494" s="388" t="s">
        <v>1679</v>
      </c>
      <c r="F1494" s="389"/>
      <c r="G1494" s="471" t="s">
        <v>3085</v>
      </c>
      <c r="H1494" s="389" t="s">
        <v>2361</v>
      </c>
      <c r="I1494" s="390" t="s">
        <v>1048</v>
      </c>
      <c r="J1494" s="425"/>
      <c r="K1494" s="425"/>
      <c r="L1494" s="425"/>
      <c r="M1494" s="425"/>
      <c r="N1494" s="425"/>
      <c r="O1494" s="425"/>
      <c r="P1494" s="425"/>
      <c r="Q1494" s="425"/>
      <c r="R1494" s="425"/>
      <c r="S1494" s="425"/>
      <c r="T1494" s="425"/>
      <c r="U1494" s="425">
        <v>0</v>
      </c>
      <c r="V1494" s="425">
        <v>0</v>
      </c>
      <c r="W1494" s="425"/>
      <c r="X1494" s="425"/>
      <c r="Y1494" s="425"/>
      <c r="Z1494" s="425"/>
      <c r="AA1494" s="425"/>
      <c r="AB1494" s="425"/>
      <c r="AC1494" s="425"/>
      <c r="AD1494" s="425"/>
      <c r="AE1494" s="425"/>
      <c r="AF1494" s="425"/>
      <c r="AG1494" s="425"/>
      <c r="AH1494" s="425">
        <v>0</v>
      </c>
      <c r="AI1494" s="425">
        <v>0</v>
      </c>
      <c r="AJ1494" s="425"/>
      <c r="AK1494" s="425"/>
      <c r="AL1494" s="425"/>
      <c r="AM1494" s="425"/>
      <c r="AN1494" s="425"/>
      <c r="AO1494" s="425"/>
      <c r="AP1494" s="425"/>
      <c r="AQ1494" s="425"/>
      <c r="AR1494" s="425"/>
      <c r="AS1494" s="425"/>
      <c r="AT1494" s="425"/>
      <c r="AU1494" s="425">
        <v>0</v>
      </c>
      <c r="AV1494" s="425">
        <v>0</v>
      </c>
      <c r="AW1494" s="425">
        <f t="shared" si="400"/>
        <v>0</v>
      </c>
    </row>
    <row r="1495" spans="1:49" s="393" customFormat="1">
      <c r="A1495" s="397" t="s">
        <v>741</v>
      </c>
      <c r="B1495" s="390" t="s">
        <v>1030</v>
      </c>
      <c r="C1495" s="390" t="s">
        <v>1549</v>
      </c>
      <c r="D1495" s="470" t="s">
        <v>2919</v>
      </c>
      <c r="E1495" s="388" t="s">
        <v>787</v>
      </c>
      <c r="F1495" s="389"/>
      <c r="G1495" s="471" t="s">
        <v>3085</v>
      </c>
      <c r="H1495" s="389" t="s">
        <v>2361</v>
      </c>
      <c r="I1495" s="390" t="s">
        <v>2078</v>
      </c>
      <c r="J1495" s="425"/>
      <c r="K1495" s="425"/>
      <c r="L1495" s="425"/>
      <c r="M1495" s="425"/>
      <c r="N1495" s="425"/>
      <c r="O1495" s="425"/>
      <c r="P1495" s="425"/>
      <c r="Q1495" s="425"/>
      <c r="R1495" s="425"/>
      <c r="S1495" s="425"/>
      <c r="T1495" s="425"/>
      <c r="U1495" s="425">
        <v>0</v>
      </c>
      <c r="V1495" s="425">
        <v>0</v>
      </c>
      <c r="W1495" s="425"/>
      <c r="X1495" s="425"/>
      <c r="Y1495" s="425"/>
      <c r="Z1495" s="425"/>
      <c r="AA1495" s="425"/>
      <c r="AB1495" s="425"/>
      <c r="AC1495" s="425"/>
      <c r="AD1495" s="425"/>
      <c r="AE1495" s="425"/>
      <c r="AF1495" s="425"/>
      <c r="AG1495" s="425"/>
      <c r="AH1495" s="425">
        <v>0</v>
      </c>
      <c r="AI1495" s="425">
        <v>0</v>
      </c>
      <c r="AJ1495" s="425"/>
      <c r="AK1495" s="425"/>
      <c r="AL1495" s="425"/>
      <c r="AM1495" s="425"/>
      <c r="AN1495" s="425"/>
      <c r="AO1495" s="425"/>
      <c r="AP1495" s="425"/>
      <c r="AQ1495" s="425"/>
      <c r="AR1495" s="425"/>
      <c r="AS1495" s="425"/>
      <c r="AT1495" s="425"/>
      <c r="AU1495" s="425">
        <v>0</v>
      </c>
      <c r="AV1495" s="425">
        <v>0</v>
      </c>
      <c r="AW1495" s="425">
        <f t="shared" si="400"/>
        <v>0</v>
      </c>
    </row>
    <row r="1496" spans="1:49" s="393" customFormat="1">
      <c r="A1496" s="397" t="s">
        <v>741</v>
      </c>
      <c r="B1496" s="390" t="s">
        <v>1030</v>
      </c>
      <c r="C1496" s="390" t="s">
        <v>1549</v>
      </c>
      <c r="D1496" s="470" t="s">
        <v>2919</v>
      </c>
      <c r="E1496" s="388" t="s">
        <v>1116</v>
      </c>
      <c r="F1496" s="389"/>
      <c r="G1496" s="471" t="s">
        <v>3085</v>
      </c>
      <c r="H1496" s="389" t="s">
        <v>2361</v>
      </c>
      <c r="I1496" s="390" t="s">
        <v>1487</v>
      </c>
      <c r="J1496" s="425"/>
      <c r="K1496" s="425"/>
      <c r="L1496" s="425"/>
      <c r="M1496" s="425"/>
      <c r="N1496" s="425"/>
      <c r="O1496" s="425"/>
      <c r="P1496" s="425"/>
      <c r="Q1496" s="425"/>
      <c r="R1496" s="425"/>
      <c r="S1496" s="425"/>
      <c r="T1496" s="425"/>
      <c r="U1496" s="425">
        <v>0</v>
      </c>
      <c r="V1496" s="425">
        <v>0</v>
      </c>
      <c r="W1496" s="425"/>
      <c r="X1496" s="425"/>
      <c r="Y1496" s="425"/>
      <c r="Z1496" s="425"/>
      <c r="AA1496" s="425"/>
      <c r="AB1496" s="425"/>
      <c r="AC1496" s="425"/>
      <c r="AD1496" s="425"/>
      <c r="AE1496" s="425"/>
      <c r="AF1496" s="425"/>
      <c r="AG1496" s="425"/>
      <c r="AH1496" s="425">
        <v>0</v>
      </c>
      <c r="AI1496" s="425">
        <v>0</v>
      </c>
      <c r="AJ1496" s="425"/>
      <c r="AK1496" s="425"/>
      <c r="AL1496" s="425"/>
      <c r="AM1496" s="425"/>
      <c r="AN1496" s="425"/>
      <c r="AO1496" s="425"/>
      <c r="AP1496" s="425"/>
      <c r="AQ1496" s="425"/>
      <c r="AR1496" s="425"/>
      <c r="AS1496" s="425"/>
      <c r="AT1496" s="425"/>
      <c r="AU1496" s="425">
        <v>0</v>
      </c>
      <c r="AV1496" s="425">
        <v>0</v>
      </c>
      <c r="AW1496" s="425">
        <f t="shared" si="400"/>
        <v>0</v>
      </c>
    </row>
    <row r="1497" spans="1:49" s="393" customFormat="1">
      <c r="A1497" s="397" t="s">
        <v>741</v>
      </c>
      <c r="B1497" s="390" t="s">
        <v>1030</v>
      </c>
      <c r="C1497" s="390" t="s">
        <v>1549</v>
      </c>
      <c r="D1497" s="470" t="s">
        <v>2919</v>
      </c>
      <c r="E1497" s="388" t="s">
        <v>1703</v>
      </c>
      <c r="F1497" s="389"/>
      <c r="G1497" s="471" t="s">
        <v>3085</v>
      </c>
      <c r="H1497" s="389" t="s">
        <v>2361</v>
      </c>
      <c r="I1497" s="390" t="s">
        <v>1047</v>
      </c>
      <c r="J1497" s="425"/>
      <c r="K1497" s="425"/>
      <c r="L1497" s="425"/>
      <c r="M1497" s="425"/>
      <c r="N1497" s="425"/>
      <c r="O1497" s="425"/>
      <c r="P1497" s="425"/>
      <c r="Q1497" s="425"/>
      <c r="R1497" s="425"/>
      <c r="S1497" s="425"/>
      <c r="T1497" s="425"/>
      <c r="U1497" s="425">
        <v>0</v>
      </c>
      <c r="V1497" s="425">
        <v>0</v>
      </c>
      <c r="W1497" s="425"/>
      <c r="X1497" s="425"/>
      <c r="Y1497" s="425"/>
      <c r="Z1497" s="425"/>
      <c r="AA1497" s="425"/>
      <c r="AB1497" s="425"/>
      <c r="AC1497" s="425"/>
      <c r="AD1497" s="425"/>
      <c r="AE1497" s="425"/>
      <c r="AF1497" s="425"/>
      <c r="AG1497" s="425"/>
      <c r="AH1497" s="425">
        <v>0</v>
      </c>
      <c r="AI1497" s="425">
        <v>0</v>
      </c>
      <c r="AJ1497" s="425"/>
      <c r="AK1497" s="425"/>
      <c r="AL1497" s="425"/>
      <c r="AM1497" s="425"/>
      <c r="AN1497" s="425"/>
      <c r="AO1497" s="425"/>
      <c r="AP1497" s="425"/>
      <c r="AQ1497" s="425"/>
      <c r="AR1497" s="425"/>
      <c r="AS1497" s="425"/>
      <c r="AT1497" s="425"/>
      <c r="AU1497" s="425">
        <v>0</v>
      </c>
      <c r="AV1497" s="425">
        <v>0</v>
      </c>
      <c r="AW1497" s="425">
        <f t="shared" si="400"/>
        <v>0</v>
      </c>
    </row>
    <row r="1498" spans="1:49" s="393" customFormat="1">
      <c r="A1498" s="397" t="s">
        <v>741</v>
      </c>
      <c r="B1498" s="390" t="s">
        <v>1030</v>
      </c>
      <c r="C1498" s="390" t="s">
        <v>1549</v>
      </c>
      <c r="D1498" s="470" t="s">
        <v>2919</v>
      </c>
      <c r="E1498" s="388" t="s">
        <v>826</v>
      </c>
      <c r="F1498" s="389"/>
      <c r="G1498" s="471" t="s">
        <v>3085</v>
      </c>
      <c r="H1498" s="389" t="s">
        <v>2361</v>
      </c>
      <c r="I1498" s="390" t="s">
        <v>935</v>
      </c>
      <c r="J1498" s="425"/>
      <c r="K1498" s="425"/>
      <c r="L1498" s="425"/>
      <c r="M1498" s="425"/>
      <c r="N1498" s="425"/>
      <c r="O1498" s="425"/>
      <c r="P1498" s="425"/>
      <c r="Q1498" s="425"/>
      <c r="R1498" s="425"/>
      <c r="S1498" s="425"/>
      <c r="T1498" s="425"/>
      <c r="U1498" s="425">
        <v>0</v>
      </c>
      <c r="V1498" s="425">
        <v>0</v>
      </c>
      <c r="W1498" s="425"/>
      <c r="X1498" s="425"/>
      <c r="Y1498" s="425"/>
      <c r="Z1498" s="425"/>
      <c r="AA1498" s="425"/>
      <c r="AB1498" s="425"/>
      <c r="AC1498" s="425"/>
      <c r="AD1498" s="425"/>
      <c r="AE1498" s="425"/>
      <c r="AF1498" s="425"/>
      <c r="AG1498" s="425"/>
      <c r="AH1498" s="425">
        <v>0</v>
      </c>
      <c r="AI1498" s="425">
        <v>0</v>
      </c>
      <c r="AJ1498" s="425"/>
      <c r="AK1498" s="425"/>
      <c r="AL1498" s="425"/>
      <c r="AM1498" s="425"/>
      <c r="AN1498" s="425"/>
      <c r="AO1498" s="425"/>
      <c r="AP1498" s="425"/>
      <c r="AQ1498" s="425"/>
      <c r="AR1498" s="425"/>
      <c r="AS1498" s="425"/>
      <c r="AT1498" s="425"/>
      <c r="AU1498" s="425">
        <v>0</v>
      </c>
      <c r="AV1498" s="425">
        <v>0</v>
      </c>
      <c r="AW1498" s="425">
        <f t="shared" si="400"/>
        <v>0</v>
      </c>
    </row>
    <row r="1499" spans="1:49" s="393" customFormat="1">
      <c r="A1499" s="397" t="s">
        <v>741</v>
      </c>
      <c r="B1499" s="390" t="s">
        <v>1030</v>
      </c>
      <c r="C1499" s="390" t="s">
        <v>1549</v>
      </c>
      <c r="D1499" s="470" t="s">
        <v>2919</v>
      </c>
      <c r="E1499" s="388" t="s">
        <v>1115</v>
      </c>
      <c r="F1499" s="389"/>
      <c r="G1499" s="471" t="s">
        <v>3085</v>
      </c>
      <c r="H1499" s="389" t="s">
        <v>2361</v>
      </c>
      <c r="I1499" s="390" t="s">
        <v>3128</v>
      </c>
      <c r="J1499" s="425"/>
      <c r="K1499" s="425"/>
      <c r="L1499" s="425"/>
      <c r="M1499" s="425"/>
      <c r="N1499" s="425"/>
      <c r="O1499" s="425"/>
      <c r="P1499" s="425"/>
      <c r="Q1499" s="425"/>
      <c r="R1499" s="425"/>
      <c r="S1499" s="425"/>
      <c r="T1499" s="425"/>
      <c r="U1499" s="425">
        <v>0</v>
      </c>
      <c r="V1499" s="425">
        <v>0</v>
      </c>
      <c r="W1499" s="425"/>
      <c r="X1499" s="425"/>
      <c r="Y1499" s="425"/>
      <c r="Z1499" s="425"/>
      <c r="AA1499" s="425"/>
      <c r="AB1499" s="425"/>
      <c r="AC1499" s="425"/>
      <c r="AD1499" s="425"/>
      <c r="AE1499" s="425"/>
      <c r="AF1499" s="425"/>
      <c r="AG1499" s="425"/>
      <c r="AH1499" s="425">
        <v>0</v>
      </c>
      <c r="AI1499" s="425">
        <v>0</v>
      </c>
      <c r="AJ1499" s="425"/>
      <c r="AK1499" s="425"/>
      <c r="AL1499" s="425"/>
      <c r="AM1499" s="425"/>
      <c r="AN1499" s="425"/>
      <c r="AO1499" s="425"/>
      <c r="AP1499" s="425"/>
      <c r="AQ1499" s="425"/>
      <c r="AR1499" s="425"/>
      <c r="AS1499" s="425"/>
      <c r="AT1499" s="425"/>
      <c r="AU1499" s="425">
        <v>0</v>
      </c>
      <c r="AV1499" s="425">
        <v>0</v>
      </c>
      <c r="AW1499" s="425">
        <f t="shared" si="400"/>
        <v>0</v>
      </c>
    </row>
    <row r="1500" spans="1:49" s="393" customFormat="1">
      <c r="A1500" s="397" t="s">
        <v>741</v>
      </c>
      <c r="B1500" s="390" t="s">
        <v>1030</v>
      </c>
      <c r="C1500" s="390" t="s">
        <v>1549</v>
      </c>
      <c r="D1500" s="470" t="s">
        <v>2919</v>
      </c>
      <c r="E1500" s="388" t="s">
        <v>1677</v>
      </c>
      <c r="F1500" s="389" t="s">
        <v>2894</v>
      </c>
      <c r="G1500" s="471" t="s">
        <v>3085</v>
      </c>
      <c r="H1500" s="389" t="s">
        <v>2361</v>
      </c>
      <c r="I1500" s="420" t="s">
        <v>1688</v>
      </c>
      <c r="J1500" s="438">
        <f>SUM(J1501:J1504)</f>
        <v>0</v>
      </c>
      <c r="K1500" s="438">
        <f t="shared" ref="K1500:AT1500" si="406">SUM(K1501:K1504)</f>
        <v>0</v>
      </c>
      <c r="L1500" s="438">
        <f t="shared" si="406"/>
        <v>0</v>
      </c>
      <c r="M1500" s="438">
        <f t="shared" si="406"/>
        <v>0</v>
      </c>
      <c r="N1500" s="438">
        <f t="shared" si="406"/>
        <v>0</v>
      </c>
      <c r="O1500" s="438">
        <f t="shared" si="406"/>
        <v>0</v>
      </c>
      <c r="P1500" s="438">
        <f t="shared" si="406"/>
        <v>0</v>
      </c>
      <c r="Q1500" s="438">
        <f t="shared" si="406"/>
        <v>0</v>
      </c>
      <c r="R1500" s="438">
        <f t="shared" si="406"/>
        <v>0</v>
      </c>
      <c r="S1500" s="438">
        <f t="shared" si="406"/>
        <v>0</v>
      </c>
      <c r="T1500" s="438">
        <f t="shared" si="406"/>
        <v>0</v>
      </c>
      <c r="U1500" s="438">
        <v>0</v>
      </c>
      <c r="V1500" s="438">
        <v>0</v>
      </c>
      <c r="W1500" s="438">
        <f>SUM(W1501:W1504)</f>
        <v>0</v>
      </c>
      <c r="X1500" s="438">
        <f t="shared" si="406"/>
        <v>0</v>
      </c>
      <c r="Y1500" s="438">
        <f t="shared" si="406"/>
        <v>0</v>
      </c>
      <c r="Z1500" s="438">
        <f t="shared" si="406"/>
        <v>0</v>
      </c>
      <c r="AA1500" s="438">
        <f t="shared" si="406"/>
        <v>0</v>
      </c>
      <c r="AB1500" s="438">
        <f t="shared" si="406"/>
        <v>0</v>
      </c>
      <c r="AC1500" s="438">
        <f t="shared" si="406"/>
        <v>0</v>
      </c>
      <c r="AD1500" s="438">
        <f t="shared" si="406"/>
        <v>0</v>
      </c>
      <c r="AE1500" s="438">
        <f t="shared" si="406"/>
        <v>0</v>
      </c>
      <c r="AF1500" s="438">
        <f t="shared" si="406"/>
        <v>0</v>
      </c>
      <c r="AG1500" s="438">
        <f t="shared" si="406"/>
        <v>0</v>
      </c>
      <c r="AH1500" s="438">
        <v>0</v>
      </c>
      <c r="AI1500" s="438">
        <v>0</v>
      </c>
      <c r="AJ1500" s="438">
        <f>SUM(AJ1501:AJ1504)</f>
        <v>0</v>
      </c>
      <c r="AK1500" s="438">
        <f t="shared" si="406"/>
        <v>0</v>
      </c>
      <c r="AL1500" s="438">
        <f t="shared" si="406"/>
        <v>0</v>
      </c>
      <c r="AM1500" s="438">
        <f t="shared" si="406"/>
        <v>0</v>
      </c>
      <c r="AN1500" s="438">
        <f t="shared" si="406"/>
        <v>0</v>
      </c>
      <c r="AO1500" s="438">
        <f t="shared" si="406"/>
        <v>0</v>
      </c>
      <c r="AP1500" s="438">
        <f t="shared" si="406"/>
        <v>0</v>
      </c>
      <c r="AQ1500" s="438">
        <f t="shared" si="406"/>
        <v>0</v>
      </c>
      <c r="AR1500" s="438">
        <f t="shared" si="406"/>
        <v>0</v>
      </c>
      <c r="AS1500" s="438">
        <f t="shared" si="406"/>
        <v>0</v>
      </c>
      <c r="AT1500" s="438">
        <f t="shared" si="406"/>
        <v>0</v>
      </c>
      <c r="AU1500" s="438">
        <v>0</v>
      </c>
      <c r="AV1500" s="438">
        <v>0</v>
      </c>
      <c r="AW1500" s="438">
        <f t="shared" si="400"/>
        <v>0</v>
      </c>
    </row>
    <row r="1501" spans="1:49" s="393" customFormat="1">
      <c r="A1501" s="397" t="s">
        <v>741</v>
      </c>
      <c r="B1501" s="390" t="s">
        <v>1030</v>
      </c>
      <c r="C1501" s="390" t="s">
        <v>1549</v>
      </c>
      <c r="D1501" s="470" t="s">
        <v>2919</v>
      </c>
      <c r="E1501" s="388" t="s">
        <v>1677</v>
      </c>
      <c r="F1501" s="389" t="s">
        <v>1323</v>
      </c>
      <c r="G1501" s="471" t="s">
        <v>3085</v>
      </c>
      <c r="H1501" s="389" t="s">
        <v>2361</v>
      </c>
      <c r="I1501" s="390" t="s">
        <v>1688</v>
      </c>
      <c r="J1501" s="425"/>
      <c r="K1501" s="425"/>
      <c r="L1501" s="425"/>
      <c r="M1501" s="425"/>
      <c r="N1501" s="425"/>
      <c r="O1501" s="425"/>
      <c r="P1501" s="425"/>
      <c r="Q1501" s="425"/>
      <c r="R1501" s="425"/>
      <c r="S1501" s="425"/>
      <c r="T1501" s="425"/>
      <c r="U1501" s="425">
        <v>0</v>
      </c>
      <c r="V1501" s="425">
        <v>0</v>
      </c>
      <c r="W1501" s="425"/>
      <c r="X1501" s="425"/>
      <c r="Y1501" s="425"/>
      <c r="Z1501" s="425"/>
      <c r="AA1501" s="425"/>
      <c r="AB1501" s="425"/>
      <c r="AC1501" s="425"/>
      <c r="AD1501" s="425"/>
      <c r="AE1501" s="425"/>
      <c r="AF1501" s="425"/>
      <c r="AG1501" s="425"/>
      <c r="AH1501" s="425">
        <v>0</v>
      </c>
      <c r="AI1501" s="425">
        <v>0</v>
      </c>
      <c r="AJ1501" s="425"/>
      <c r="AK1501" s="425"/>
      <c r="AL1501" s="425"/>
      <c r="AM1501" s="425"/>
      <c r="AN1501" s="425"/>
      <c r="AO1501" s="425"/>
      <c r="AP1501" s="425"/>
      <c r="AQ1501" s="425"/>
      <c r="AR1501" s="425"/>
      <c r="AS1501" s="425"/>
      <c r="AT1501" s="425"/>
      <c r="AU1501" s="425">
        <v>0</v>
      </c>
      <c r="AV1501" s="425">
        <v>0</v>
      </c>
      <c r="AW1501" s="425">
        <f t="shared" si="400"/>
        <v>0</v>
      </c>
    </row>
    <row r="1502" spans="1:49" s="393" customFormat="1">
      <c r="A1502" s="397" t="s">
        <v>741</v>
      </c>
      <c r="B1502" s="390" t="s">
        <v>1030</v>
      </c>
      <c r="C1502" s="390" t="s">
        <v>1549</v>
      </c>
      <c r="D1502" s="470" t="s">
        <v>2919</v>
      </c>
      <c r="E1502" s="388" t="s">
        <v>1677</v>
      </c>
      <c r="F1502" s="389" t="s">
        <v>2124</v>
      </c>
      <c r="G1502" s="471" t="s">
        <v>3085</v>
      </c>
      <c r="H1502" s="389" t="s">
        <v>2361</v>
      </c>
      <c r="I1502" s="390" t="s">
        <v>2673</v>
      </c>
      <c r="J1502" s="425"/>
      <c r="K1502" s="425"/>
      <c r="L1502" s="425"/>
      <c r="M1502" s="425"/>
      <c r="N1502" s="425"/>
      <c r="O1502" s="425"/>
      <c r="P1502" s="425"/>
      <c r="Q1502" s="425"/>
      <c r="R1502" s="425"/>
      <c r="S1502" s="425"/>
      <c r="T1502" s="425"/>
      <c r="U1502" s="425">
        <v>0</v>
      </c>
      <c r="V1502" s="425">
        <v>0</v>
      </c>
      <c r="W1502" s="425"/>
      <c r="X1502" s="425"/>
      <c r="Y1502" s="425"/>
      <c r="Z1502" s="425"/>
      <c r="AA1502" s="425"/>
      <c r="AB1502" s="425"/>
      <c r="AC1502" s="425"/>
      <c r="AD1502" s="425"/>
      <c r="AE1502" s="425"/>
      <c r="AF1502" s="425"/>
      <c r="AG1502" s="425"/>
      <c r="AH1502" s="425">
        <v>0</v>
      </c>
      <c r="AI1502" s="425">
        <v>0</v>
      </c>
      <c r="AJ1502" s="425"/>
      <c r="AK1502" s="425"/>
      <c r="AL1502" s="425"/>
      <c r="AM1502" s="425"/>
      <c r="AN1502" s="425"/>
      <c r="AO1502" s="425"/>
      <c r="AP1502" s="425"/>
      <c r="AQ1502" s="425"/>
      <c r="AR1502" s="425"/>
      <c r="AS1502" s="425"/>
      <c r="AT1502" s="425"/>
      <c r="AU1502" s="425">
        <v>0</v>
      </c>
      <c r="AV1502" s="425">
        <v>0</v>
      </c>
      <c r="AW1502" s="425">
        <f t="shared" si="400"/>
        <v>0</v>
      </c>
    </row>
    <row r="1503" spans="1:49" s="393" customFormat="1">
      <c r="A1503" s="397" t="s">
        <v>741</v>
      </c>
      <c r="B1503" s="390" t="s">
        <v>1030</v>
      </c>
      <c r="C1503" s="390" t="s">
        <v>1549</v>
      </c>
      <c r="D1503" s="470" t="s">
        <v>2919</v>
      </c>
      <c r="E1503" s="388" t="s">
        <v>1677</v>
      </c>
      <c r="F1503" s="389" t="s">
        <v>2611</v>
      </c>
      <c r="G1503" s="471" t="s">
        <v>3085</v>
      </c>
      <c r="H1503" s="389" t="s">
        <v>2361</v>
      </c>
      <c r="I1503" s="390" t="s">
        <v>2674</v>
      </c>
      <c r="J1503" s="425"/>
      <c r="K1503" s="425"/>
      <c r="L1503" s="425"/>
      <c r="M1503" s="425"/>
      <c r="N1503" s="425"/>
      <c r="O1503" s="425"/>
      <c r="P1503" s="425"/>
      <c r="Q1503" s="425"/>
      <c r="R1503" s="425"/>
      <c r="S1503" s="425"/>
      <c r="T1503" s="425"/>
      <c r="U1503" s="425">
        <v>0</v>
      </c>
      <c r="V1503" s="425">
        <v>0</v>
      </c>
      <c r="W1503" s="425"/>
      <c r="X1503" s="425"/>
      <c r="Y1503" s="425"/>
      <c r="Z1503" s="425"/>
      <c r="AA1503" s="425"/>
      <c r="AB1503" s="425"/>
      <c r="AC1503" s="425"/>
      <c r="AD1503" s="425"/>
      <c r="AE1503" s="425"/>
      <c r="AF1503" s="425"/>
      <c r="AG1503" s="425"/>
      <c r="AH1503" s="425">
        <v>0</v>
      </c>
      <c r="AI1503" s="425">
        <v>0</v>
      </c>
      <c r="AJ1503" s="425"/>
      <c r="AK1503" s="425"/>
      <c r="AL1503" s="425"/>
      <c r="AM1503" s="425"/>
      <c r="AN1503" s="425"/>
      <c r="AO1503" s="425"/>
      <c r="AP1503" s="425"/>
      <c r="AQ1503" s="425"/>
      <c r="AR1503" s="425"/>
      <c r="AS1503" s="425"/>
      <c r="AT1503" s="425"/>
      <c r="AU1503" s="425">
        <v>0</v>
      </c>
      <c r="AV1503" s="425">
        <v>0</v>
      </c>
      <c r="AW1503" s="425">
        <f t="shared" si="400"/>
        <v>0</v>
      </c>
    </row>
    <row r="1504" spans="1:49" s="393" customFormat="1">
      <c r="A1504" s="397" t="s">
        <v>741</v>
      </c>
      <c r="B1504" s="390" t="s">
        <v>1030</v>
      </c>
      <c r="C1504" s="390" t="s">
        <v>1549</v>
      </c>
      <c r="D1504" s="470" t="s">
        <v>2919</v>
      </c>
      <c r="E1504" s="388" t="s">
        <v>1677</v>
      </c>
      <c r="F1504" s="389" t="s">
        <v>690</v>
      </c>
      <c r="G1504" s="471" t="s">
        <v>3085</v>
      </c>
      <c r="H1504" s="389" t="s">
        <v>2361</v>
      </c>
      <c r="I1504" s="390" t="s">
        <v>25</v>
      </c>
      <c r="J1504" s="425"/>
      <c r="K1504" s="425"/>
      <c r="L1504" s="425"/>
      <c r="M1504" s="425"/>
      <c r="N1504" s="425"/>
      <c r="O1504" s="425"/>
      <c r="P1504" s="425"/>
      <c r="Q1504" s="425"/>
      <c r="R1504" s="425"/>
      <c r="S1504" s="425"/>
      <c r="T1504" s="425"/>
      <c r="U1504" s="425">
        <v>0</v>
      </c>
      <c r="V1504" s="425">
        <v>0</v>
      </c>
      <c r="W1504" s="425"/>
      <c r="X1504" s="425"/>
      <c r="Y1504" s="425"/>
      <c r="Z1504" s="425"/>
      <c r="AA1504" s="425"/>
      <c r="AB1504" s="425"/>
      <c r="AC1504" s="425"/>
      <c r="AD1504" s="425"/>
      <c r="AE1504" s="425"/>
      <c r="AF1504" s="425"/>
      <c r="AG1504" s="425"/>
      <c r="AH1504" s="425">
        <v>0</v>
      </c>
      <c r="AI1504" s="425">
        <v>0</v>
      </c>
      <c r="AJ1504" s="425"/>
      <c r="AK1504" s="425"/>
      <c r="AL1504" s="425"/>
      <c r="AM1504" s="425"/>
      <c r="AN1504" s="425"/>
      <c r="AO1504" s="425"/>
      <c r="AP1504" s="425"/>
      <c r="AQ1504" s="425"/>
      <c r="AR1504" s="425"/>
      <c r="AS1504" s="425"/>
      <c r="AT1504" s="425"/>
      <c r="AU1504" s="425">
        <v>0</v>
      </c>
      <c r="AV1504" s="425">
        <v>0</v>
      </c>
      <c r="AW1504" s="425">
        <f t="shared" si="400"/>
        <v>0</v>
      </c>
    </row>
    <row r="1505" spans="1:49" s="393" customFormat="1">
      <c r="A1505" s="397"/>
      <c r="B1505" s="390"/>
      <c r="C1505" s="390"/>
      <c r="D1505" s="390"/>
      <c r="E1505" s="388"/>
      <c r="F1505" s="389"/>
      <c r="G1505" s="389"/>
      <c r="H1505" s="389"/>
      <c r="I1505" s="431" t="s">
        <v>3</v>
      </c>
      <c r="J1505" s="424">
        <f>SUM(J1506)</f>
        <v>0</v>
      </c>
      <c r="K1505" s="424">
        <f t="shared" ref="K1505:AT1505" si="407">SUM(K1506)</f>
        <v>0</v>
      </c>
      <c r="L1505" s="424">
        <f t="shared" si="407"/>
        <v>0</v>
      </c>
      <c r="M1505" s="424">
        <f t="shared" si="407"/>
        <v>0</v>
      </c>
      <c r="N1505" s="424">
        <f t="shared" si="407"/>
        <v>0</v>
      </c>
      <c r="O1505" s="424">
        <f t="shared" si="407"/>
        <v>0</v>
      </c>
      <c r="P1505" s="424">
        <f t="shared" si="407"/>
        <v>0</v>
      </c>
      <c r="Q1505" s="424">
        <f t="shared" si="407"/>
        <v>0</v>
      </c>
      <c r="R1505" s="424">
        <f t="shared" si="407"/>
        <v>0</v>
      </c>
      <c r="S1505" s="424">
        <f t="shared" si="407"/>
        <v>0</v>
      </c>
      <c r="T1505" s="424">
        <f t="shared" si="407"/>
        <v>0</v>
      </c>
      <c r="U1505" s="424">
        <v>0</v>
      </c>
      <c r="V1505" s="424">
        <v>0</v>
      </c>
      <c r="W1505" s="424">
        <f>SUM(W1506)</f>
        <v>0</v>
      </c>
      <c r="X1505" s="424">
        <f t="shared" si="407"/>
        <v>0</v>
      </c>
      <c r="Y1505" s="424">
        <f t="shared" si="407"/>
        <v>0</v>
      </c>
      <c r="Z1505" s="424">
        <f t="shared" si="407"/>
        <v>0</v>
      </c>
      <c r="AA1505" s="424">
        <f t="shared" si="407"/>
        <v>0</v>
      </c>
      <c r="AB1505" s="424">
        <f t="shared" si="407"/>
        <v>0</v>
      </c>
      <c r="AC1505" s="424">
        <f t="shared" si="407"/>
        <v>0</v>
      </c>
      <c r="AD1505" s="424">
        <f t="shared" si="407"/>
        <v>0</v>
      </c>
      <c r="AE1505" s="424">
        <f t="shared" si="407"/>
        <v>0</v>
      </c>
      <c r="AF1505" s="424">
        <f t="shared" si="407"/>
        <v>0</v>
      </c>
      <c r="AG1505" s="424">
        <f t="shared" si="407"/>
        <v>0</v>
      </c>
      <c r="AH1505" s="424">
        <v>0</v>
      </c>
      <c r="AI1505" s="424">
        <v>0</v>
      </c>
      <c r="AJ1505" s="424">
        <f>SUM(AJ1506)</f>
        <v>0</v>
      </c>
      <c r="AK1505" s="424">
        <f t="shared" si="407"/>
        <v>0</v>
      </c>
      <c r="AL1505" s="424">
        <f t="shared" si="407"/>
        <v>0</v>
      </c>
      <c r="AM1505" s="424">
        <f t="shared" si="407"/>
        <v>0</v>
      </c>
      <c r="AN1505" s="424">
        <f t="shared" si="407"/>
        <v>0</v>
      </c>
      <c r="AO1505" s="424">
        <f t="shared" si="407"/>
        <v>0</v>
      </c>
      <c r="AP1505" s="424">
        <f t="shared" si="407"/>
        <v>0</v>
      </c>
      <c r="AQ1505" s="424">
        <f t="shared" si="407"/>
        <v>0</v>
      </c>
      <c r="AR1505" s="424">
        <f t="shared" si="407"/>
        <v>0</v>
      </c>
      <c r="AS1505" s="424">
        <f t="shared" si="407"/>
        <v>0</v>
      </c>
      <c r="AT1505" s="424">
        <f t="shared" si="407"/>
        <v>0</v>
      </c>
      <c r="AU1505" s="424">
        <v>0</v>
      </c>
      <c r="AV1505" s="424">
        <v>0</v>
      </c>
      <c r="AW1505" s="424">
        <f t="shared" si="400"/>
        <v>0</v>
      </c>
    </row>
    <row r="1506" spans="1:49" s="393" customFormat="1">
      <c r="A1506" s="397" t="s">
        <v>741</v>
      </c>
      <c r="B1506" s="390" t="s">
        <v>1030</v>
      </c>
      <c r="C1506" s="390" t="s">
        <v>1549</v>
      </c>
      <c r="D1506" s="470" t="s">
        <v>2919</v>
      </c>
      <c r="E1506" s="400" t="s">
        <v>833</v>
      </c>
      <c r="F1506" s="389"/>
      <c r="G1506" s="389"/>
      <c r="H1506" s="389"/>
      <c r="I1506" s="431" t="s">
        <v>1</v>
      </c>
      <c r="J1506" s="424">
        <f>SUM(J1507:J1509)</f>
        <v>0</v>
      </c>
      <c r="K1506" s="424">
        <f t="shared" ref="K1506:AT1506" si="408">SUM(K1507:K1509)</f>
        <v>0</v>
      </c>
      <c r="L1506" s="424">
        <f t="shared" si="408"/>
        <v>0</v>
      </c>
      <c r="M1506" s="424">
        <f t="shared" si="408"/>
        <v>0</v>
      </c>
      <c r="N1506" s="424">
        <f t="shared" si="408"/>
        <v>0</v>
      </c>
      <c r="O1506" s="424">
        <f t="shared" si="408"/>
        <v>0</v>
      </c>
      <c r="P1506" s="424">
        <f t="shared" si="408"/>
        <v>0</v>
      </c>
      <c r="Q1506" s="424">
        <f t="shared" si="408"/>
        <v>0</v>
      </c>
      <c r="R1506" s="424">
        <f t="shared" si="408"/>
        <v>0</v>
      </c>
      <c r="S1506" s="424">
        <f t="shared" si="408"/>
        <v>0</v>
      </c>
      <c r="T1506" s="424">
        <f t="shared" si="408"/>
        <v>0</v>
      </c>
      <c r="U1506" s="424">
        <v>0</v>
      </c>
      <c r="V1506" s="424">
        <v>0</v>
      </c>
      <c r="W1506" s="424">
        <f>SUM(W1507:W1509)</f>
        <v>0</v>
      </c>
      <c r="X1506" s="424">
        <f t="shared" si="408"/>
        <v>0</v>
      </c>
      <c r="Y1506" s="424">
        <f t="shared" si="408"/>
        <v>0</v>
      </c>
      <c r="Z1506" s="424">
        <f t="shared" si="408"/>
        <v>0</v>
      </c>
      <c r="AA1506" s="424">
        <f t="shared" si="408"/>
        <v>0</v>
      </c>
      <c r="AB1506" s="424">
        <f t="shared" si="408"/>
        <v>0</v>
      </c>
      <c r="AC1506" s="424">
        <f t="shared" si="408"/>
        <v>0</v>
      </c>
      <c r="AD1506" s="424">
        <f t="shared" si="408"/>
        <v>0</v>
      </c>
      <c r="AE1506" s="424">
        <f t="shared" si="408"/>
        <v>0</v>
      </c>
      <c r="AF1506" s="424">
        <f t="shared" si="408"/>
        <v>0</v>
      </c>
      <c r="AG1506" s="424">
        <f t="shared" si="408"/>
        <v>0</v>
      </c>
      <c r="AH1506" s="424">
        <v>0</v>
      </c>
      <c r="AI1506" s="424">
        <v>0</v>
      </c>
      <c r="AJ1506" s="424">
        <f>SUM(AJ1507:AJ1509)</f>
        <v>0</v>
      </c>
      <c r="AK1506" s="424">
        <f t="shared" si="408"/>
        <v>0</v>
      </c>
      <c r="AL1506" s="424">
        <f t="shared" si="408"/>
        <v>0</v>
      </c>
      <c r="AM1506" s="424">
        <f t="shared" si="408"/>
        <v>0</v>
      </c>
      <c r="AN1506" s="424">
        <f t="shared" si="408"/>
        <v>0</v>
      </c>
      <c r="AO1506" s="424">
        <f t="shared" si="408"/>
        <v>0</v>
      </c>
      <c r="AP1506" s="424">
        <f t="shared" si="408"/>
        <v>0</v>
      </c>
      <c r="AQ1506" s="424">
        <f t="shared" si="408"/>
        <v>0</v>
      </c>
      <c r="AR1506" s="424">
        <f t="shared" si="408"/>
        <v>0</v>
      </c>
      <c r="AS1506" s="424">
        <f t="shared" si="408"/>
        <v>0</v>
      </c>
      <c r="AT1506" s="424">
        <f t="shared" si="408"/>
        <v>0</v>
      </c>
      <c r="AU1506" s="424">
        <v>0</v>
      </c>
      <c r="AV1506" s="424">
        <v>0</v>
      </c>
      <c r="AW1506" s="424">
        <f t="shared" si="400"/>
        <v>0</v>
      </c>
    </row>
    <row r="1507" spans="1:49" s="393" customFormat="1">
      <c r="A1507" s="397" t="s">
        <v>741</v>
      </c>
      <c r="B1507" s="390" t="s">
        <v>1030</v>
      </c>
      <c r="C1507" s="390" t="s">
        <v>1549</v>
      </c>
      <c r="D1507" s="470" t="s">
        <v>2919</v>
      </c>
      <c r="E1507" s="388" t="s">
        <v>1715</v>
      </c>
      <c r="F1507" s="389"/>
      <c r="G1507" s="471" t="s">
        <v>3066</v>
      </c>
      <c r="H1507" s="389" t="s">
        <v>2341</v>
      </c>
      <c r="I1507" s="390" t="s">
        <v>5</v>
      </c>
      <c r="J1507" s="425"/>
      <c r="K1507" s="425"/>
      <c r="L1507" s="425"/>
      <c r="M1507" s="425"/>
      <c r="N1507" s="425"/>
      <c r="O1507" s="425"/>
      <c r="P1507" s="425"/>
      <c r="Q1507" s="425"/>
      <c r="R1507" s="425"/>
      <c r="S1507" s="425"/>
      <c r="T1507" s="425"/>
      <c r="U1507" s="425">
        <v>0</v>
      </c>
      <c r="V1507" s="425">
        <v>0</v>
      </c>
      <c r="W1507" s="425"/>
      <c r="X1507" s="425"/>
      <c r="Y1507" s="425"/>
      <c r="Z1507" s="425"/>
      <c r="AA1507" s="425"/>
      <c r="AB1507" s="425"/>
      <c r="AC1507" s="425"/>
      <c r="AD1507" s="425"/>
      <c r="AE1507" s="425"/>
      <c r="AF1507" s="425"/>
      <c r="AG1507" s="425"/>
      <c r="AH1507" s="425">
        <v>0</v>
      </c>
      <c r="AI1507" s="425">
        <v>0</v>
      </c>
      <c r="AJ1507" s="425"/>
      <c r="AK1507" s="425"/>
      <c r="AL1507" s="425"/>
      <c r="AM1507" s="425"/>
      <c r="AN1507" s="425"/>
      <c r="AO1507" s="425"/>
      <c r="AP1507" s="425"/>
      <c r="AQ1507" s="425"/>
      <c r="AR1507" s="425"/>
      <c r="AS1507" s="425"/>
      <c r="AT1507" s="425"/>
      <c r="AU1507" s="425">
        <v>0</v>
      </c>
      <c r="AV1507" s="425">
        <v>0</v>
      </c>
      <c r="AW1507" s="425">
        <f t="shared" si="400"/>
        <v>0</v>
      </c>
    </row>
    <row r="1508" spans="1:49" s="393" customFormat="1">
      <c r="A1508" s="397" t="s">
        <v>741</v>
      </c>
      <c r="B1508" s="390" t="s">
        <v>1030</v>
      </c>
      <c r="C1508" s="390" t="s">
        <v>1549</v>
      </c>
      <c r="D1508" s="470" t="s">
        <v>2919</v>
      </c>
      <c r="E1508" s="388" t="s">
        <v>1678</v>
      </c>
      <c r="F1508" s="389"/>
      <c r="G1508" s="471" t="s">
        <v>3066</v>
      </c>
      <c r="H1508" s="389" t="s">
        <v>2341</v>
      </c>
      <c r="I1508" s="390" t="s">
        <v>6</v>
      </c>
      <c r="J1508" s="425"/>
      <c r="K1508" s="425"/>
      <c r="L1508" s="425"/>
      <c r="M1508" s="425"/>
      <c r="N1508" s="425"/>
      <c r="O1508" s="425"/>
      <c r="P1508" s="425"/>
      <c r="Q1508" s="425"/>
      <c r="R1508" s="425"/>
      <c r="S1508" s="425"/>
      <c r="T1508" s="425"/>
      <c r="U1508" s="425">
        <v>0</v>
      </c>
      <c r="V1508" s="425">
        <v>0</v>
      </c>
      <c r="W1508" s="425"/>
      <c r="X1508" s="425"/>
      <c r="Y1508" s="425"/>
      <c r="Z1508" s="425"/>
      <c r="AA1508" s="425"/>
      <c r="AB1508" s="425"/>
      <c r="AC1508" s="425"/>
      <c r="AD1508" s="425"/>
      <c r="AE1508" s="425"/>
      <c r="AF1508" s="425"/>
      <c r="AG1508" s="425"/>
      <c r="AH1508" s="425">
        <v>0</v>
      </c>
      <c r="AI1508" s="425">
        <v>0</v>
      </c>
      <c r="AJ1508" s="425"/>
      <c r="AK1508" s="425"/>
      <c r="AL1508" s="425"/>
      <c r="AM1508" s="425"/>
      <c r="AN1508" s="425"/>
      <c r="AO1508" s="425"/>
      <c r="AP1508" s="425"/>
      <c r="AQ1508" s="425"/>
      <c r="AR1508" s="425"/>
      <c r="AS1508" s="425"/>
      <c r="AT1508" s="425"/>
      <c r="AU1508" s="425">
        <v>0</v>
      </c>
      <c r="AV1508" s="425">
        <v>0</v>
      </c>
      <c r="AW1508" s="425">
        <f t="shared" si="400"/>
        <v>0</v>
      </c>
    </row>
    <row r="1509" spans="1:49" s="406" customFormat="1">
      <c r="A1509" s="395" t="s">
        <v>741</v>
      </c>
      <c r="B1509" s="404" t="s">
        <v>1030</v>
      </c>
      <c r="C1509" s="396" t="s">
        <v>1549</v>
      </c>
      <c r="D1509" s="470" t="s">
        <v>2919</v>
      </c>
      <c r="E1509" s="442" t="s">
        <v>1517</v>
      </c>
      <c r="F1509" s="402"/>
      <c r="G1509" s="471" t="s">
        <v>3085</v>
      </c>
      <c r="H1509" s="402" t="s">
        <v>2361</v>
      </c>
      <c r="I1509" s="404" t="s">
        <v>2584</v>
      </c>
      <c r="J1509" s="408"/>
      <c r="K1509" s="408"/>
      <c r="L1509" s="408"/>
      <c r="M1509" s="408"/>
      <c r="N1509" s="408"/>
      <c r="O1509" s="408"/>
      <c r="P1509" s="408"/>
      <c r="Q1509" s="408"/>
      <c r="R1509" s="408"/>
      <c r="S1509" s="408"/>
      <c r="T1509" s="408"/>
      <c r="U1509" s="408">
        <v>0</v>
      </c>
      <c r="V1509" s="408">
        <v>0</v>
      </c>
      <c r="W1509" s="408"/>
      <c r="X1509" s="408"/>
      <c r="Y1509" s="408"/>
      <c r="Z1509" s="408"/>
      <c r="AA1509" s="408"/>
      <c r="AB1509" s="408"/>
      <c r="AC1509" s="408"/>
      <c r="AD1509" s="408"/>
      <c r="AE1509" s="408"/>
      <c r="AF1509" s="408"/>
      <c r="AG1509" s="408"/>
      <c r="AH1509" s="408">
        <v>0</v>
      </c>
      <c r="AI1509" s="408">
        <v>0</v>
      </c>
      <c r="AJ1509" s="408"/>
      <c r="AK1509" s="408"/>
      <c r="AL1509" s="408"/>
      <c r="AM1509" s="408"/>
      <c r="AN1509" s="408"/>
      <c r="AO1509" s="408"/>
      <c r="AP1509" s="408"/>
      <c r="AQ1509" s="408"/>
      <c r="AR1509" s="408"/>
      <c r="AS1509" s="408"/>
      <c r="AT1509" s="408"/>
      <c r="AU1509" s="408">
        <v>0</v>
      </c>
      <c r="AV1509" s="408">
        <v>0</v>
      </c>
      <c r="AW1509" s="408">
        <f t="shared" si="400"/>
        <v>0</v>
      </c>
    </row>
    <row r="1510" spans="1:49" s="393" customFormat="1">
      <c r="A1510" s="397"/>
      <c r="B1510" s="390"/>
      <c r="C1510" s="390"/>
      <c r="D1510" s="390"/>
      <c r="E1510" s="388"/>
      <c r="F1510" s="389"/>
      <c r="G1510" s="389"/>
      <c r="H1510" s="389"/>
      <c r="I1510" s="431" t="s">
        <v>1697</v>
      </c>
      <c r="J1510" s="445">
        <f>SUM(J1511)</f>
        <v>0</v>
      </c>
      <c r="K1510" s="445">
        <f t="shared" ref="K1510:AT1512" si="409">SUM(K1511)</f>
        <v>0</v>
      </c>
      <c r="L1510" s="445">
        <f t="shared" si="409"/>
        <v>0</v>
      </c>
      <c r="M1510" s="445">
        <f t="shared" si="409"/>
        <v>0</v>
      </c>
      <c r="N1510" s="445">
        <f t="shared" si="409"/>
        <v>0</v>
      </c>
      <c r="O1510" s="445">
        <f t="shared" si="409"/>
        <v>0</v>
      </c>
      <c r="P1510" s="445">
        <f t="shared" si="409"/>
        <v>0</v>
      </c>
      <c r="Q1510" s="445">
        <f t="shared" si="409"/>
        <v>0</v>
      </c>
      <c r="R1510" s="445">
        <f t="shared" si="409"/>
        <v>0</v>
      </c>
      <c r="S1510" s="445">
        <f t="shared" si="409"/>
        <v>0</v>
      </c>
      <c r="T1510" s="445">
        <f t="shared" si="409"/>
        <v>0</v>
      </c>
      <c r="U1510" s="445">
        <v>0</v>
      </c>
      <c r="V1510" s="445">
        <v>0</v>
      </c>
      <c r="W1510" s="445">
        <f>SUM(W1511)</f>
        <v>0</v>
      </c>
      <c r="X1510" s="445">
        <f t="shared" si="409"/>
        <v>0</v>
      </c>
      <c r="Y1510" s="445">
        <f t="shared" si="409"/>
        <v>0</v>
      </c>
      <c r="Z1510" s="445">
        <f t="shared" si="409"/>
        <v>0</v>
      </c>
      <c r="AA1510" s="445">
        <f t="shared" si="409"/>
        <v>0</v>
      </c>
      <c r="AB1510" s="445">
        <f t="shared" si="409"/>
        <v>0</v>
      </c>
      <c r="AC1510" s="445">
        <f t="shared" si="409"/>
        <v>0</v>
      </c>
      <c r="AD1510" s="445">
        <f t="shared" si="409"/>
        <v>0</v>
      </c>
      <c r="AE1510" s="445">
        <f t="shared" si="409"/>
        <v>0</v>
      </c>
      <c r="AF1510" s="445">
        <f t="shared" si="409"/>
        <v>0</v>
      </c>
      <c r="AG1510" s="445">
        <f t="shared" si="409"/>
        <v>0</v>
      </c>
      <c r="AH1510" s="445">
        <v>0</v>
      </c>
      <c r="AI1510" s="445">
        <v>0</v>
      </c>
      <c r="AJ1510" s="445">
        <f>SUM(AJ1511)</f>
        <v>0</v>
      </c>
      <c r="AK1510" s="445">
        <f t="shared" si="409"/>
        <v>0</v>
      </c>
      <c r="AL1510" s="445">
        <f t="shared" si="409"/>
        <v>0</v>
      </c>
      <c r="AM1510" s="445">
        <f t="shared" si="409"/>
        <v>0</v>
      </c>
      <c r="AN1510" s="445">
        <f t="shared" si="409"/>
        <v>0</v>
      </c>
      <c r="AO1510" s="445">
        <f t="shared" si="409"/>
        <v>0</v>
      </c>
      <c r="AP1510" s="445">
        <f t="shared" si="409"/>
        <v>0</v>
      </c>
      <c r="AQ1510" s="445">
        <f t="shared" si="409"/>
        <v>0</v>
      </c>
      <c r="AR1510" s="445">
        <f t="shared" si="409"/>
        <v>0</v>
      </c>
      <c r="AS1510" s="445">
        <f t="shared" si="409"/>
        <v>0</v>
      </c>
      <c r="AT1510" s="445">
        <f t="shared" si="409"/>
        <v>0</v>
      </c>
      <c r="AU1510" s="445">
        <v>0</v>
      </c>
      <c r="AV1510" s="445">
        <v>0</v>
      </c>
      <c r="AW1510" s="445">
        <f t="shared" si="400"/>
        <v>0</v>
      </c>
    </row>
    <row r="1511" spans="1:49" s="393" customFormat="1">
      <c r="A1511" s="386" t="s">
        <v>741</v>
      </c>
      <c r="B1511" s="390" t="s">
        <v>1030</v>
      </c>
      <c r="C1511" s="387" t="s">
        <v>1549</v>
      </c>
      <c r="D1511" s="470" t="s">
        <v>2919</v>
      </c>
      <c r="E1511" s="400" t="s">
        <v>2115</v>
      </c>
      <c r="F1511" s="389"/>
      <c r="G1511" s="389"/>
      <c r="H1511" s="389"/>
      <c r="I1511" s="410" t="s">
        <v>1698</v>
      </c>
      <c r="J1511" s="445">
        <f>SUM(J1512)</f>
        <v>0</v>
      </c>
      <c r="K1511" s="445">
        <f t="shared" si="409"/>
        <v>0</v>
      </c>
      <c r="L1511" s="445">
        <f t="shared" si="409"/>
        <v>0</v>
      </c>
      <c r="M1511" s="445">
        <f t="shared" si="409"/>
        <v>0</v>
      </c>
      <c r="N1511" s="445">
        <f t="shared" si="409"/>
        <v>0</v>
      </c>
      <c r="O1511" s="445">
        <f t="shared" si="409"/>
        <v>0</v>
      </c>
      <c r="P1511" s="445">
        <f t="shared" si="409"/>
        <v>0</v>
      </c>
      <c r="Q1511" s="445">
        <f t="shared" si="409"/>
        <v>0</v>
      </c>
      <c r="R1511" s="445">
        <f t="shared" si="409"/>
        <v>0</v>
      </c>
      <c r="S1511" s="445">
        <f t="shared" si="409"/>
        <v>0</v>
      </c>
      <c r="T1511" s="445">
        <f t="shared" si="409"/>
        <v>0</v>
      </c>
      <c r="U1511" s="445">
        <v>0</v>
      </c>
      <c r="V1511" s="445">
        <v>0</v>
      </c>
      <c r="W1511" s="445">
        <f>SUM(W1512)</f>
        <v>0</v>
      </c>
      <c r="X1511" s="445">
        <f t="shared" si="409"/>
        <v>0</v>
      </c>
      <c r="Y1511" s="445">
        <f t="shared" si="409"/>
        <v>0</v>
      </c>
      <c r="Z1511" s="445">
        <f t="shared" si="409"/>
        <v>0</v>
      </c>
      <c r="AA1511" s="445">
        <f t="shared" si="409"/>
        <v>0</v>
      </c>
      <c r="AB1511" s="445">
        <f t="shared" si="409"/>
        <v>0</v>
      </c>
      <c r="AC1511" s="445">
        <f t="shared" si="409"/>
        <v>0</v>
      </c>
      <c r="AD1511" s="445">
        <f t="shared" si="409"/>
        <v>0</v>
      </c>
      <c r="AE1511" s="445">
        <f t="shared" si="409"/>
        <v>0</v>
      </c>
      <c r="AF1511" s="445">
        <f t="shared" si="409"/>
        <v>0</v>
      </c>
      <c r="AG1511" s="445">
        <f t="shared" si="409"/>
        <v>0</v>
      </c>
      <c r="AH1511" s="445">
        <v>0</v>
      </c>
      <c r="AI1511" s="445">
        <v>0</v>
      </c>
      <c r="AJ1511" s="445">
        <f>SUM(AJ1512)</f>
        <v>0</v>
      </c>
      <c r="AK1511" s="445">
        <f t="shared" si="409"/>
        <v>0</v>
      </c>
      <c r="AL1511" s="445">
        <f t="shared" si="409"/>
        <v>0</v>
      </c>
      <c r="AM1511" s="445">
        <f t="shared" si="409"/>
        <v>0</v>
      </c>
      <c r="AN1511" s="445">
        <f t="shared" si="409"/>
        <v>0</v>
      </c>
      <c r="AO1511" s="445">
        <f t="shared" si="409"/>
        <v>0</v>
      </c>
      <c r="AP1511" s="445">
        <f t="shared" si="409"/>
        <v>0</v>
      </c>
      <c r="AQ1511" s="445">
        <f t="shared" si="409"/>
        <v>0</v>
      </c>
      <c r="AR1511" s="445">
        <f t="shared" si="409"/>
        <v>0</v>
      </c>
      <c r="AS1511" s="445">
        <f t="shared" si="409"/>
        <v>0</v>
      </c>
      <c r="AT1511" s="445">
        <f t="shared" si="409"/>
        <v>0</v>
      </c>
      <c r="AU1511" s="445">
        <v>0</v>
      </c>
      <c r="AV1511" s="445">
        <v>0</v>
      </c>
      <c r="AW1511" s="445">
        <f t="shared" si="400"/>
        <v>0</v>
      </c>
    </row>
    <row r="1512" spans="1:49" s="393" customFormat="1">
      <c r="A1512" s="386" t="s">
        <v>741</v>
      </c>
      <c r="B1512" s="390" t="s">
        <v>1030</v>
      </c>
      <c r="C1512" s="387" t="s">
        <v>1549</v>
      </c>
      <c r="D1512" s="470" t="s">
        <v>2919</v>
      </c>
      <c r="E1512" s="400" t="s">
        <v>1694</v>
      </c>
      <c r="F1512" s="389" t="s">
        <v>2894</v>
      </c>
      <c r="G1512" s="389"/>
      <c r="H1512" s="389"/>
      <c r="I1512" s="420" t="s">
        <v>1695</v>
      </c>
      <c r="J1512" s="445">
        <f>SUM(J1513)</f>
        <v>0</v>
      </c>
      <c r="K1512" s="445">
        <f t="shared" si="409"/>
        <v>0</v>
      </c>
      <c r="L1512" s="445">
        <f t="shared" si="409"/>
        <v>0</v>
      </c>
      <c r="M1512" s="445">
        <f t="shared" si="409"/>
        <v>0</v>
      </c>
      <c r="N1512" s="445">
        <f t="shared" si="409"/>
        <v>0</v>
      </c>
      <c r="O1512" s="445">
        <f t="shared" si="409"/>
        <v>0</v>
      </c>
      <c r="P1512" s="445">
        <f t="shared" si="409"/>
        <v>0</v>
      </c>
      <c r="Q1512" s="445">
        <f t="shared" si="409"/>
        <v>0</v>
      </c>
      <c r="R1512" s="445">
        <f t="shared" si="409"/>
        <v>0</v>
      </c>
      <c r="S1512" s="445">
        <f t="shared" si="409"/>
        <v>0</v>
      </c>
      <c r="T1512" s="445">
        <f t="shared" si="409"/>
        <v>0</v>
      </c>
      <c r="U1512" s="445">
        <v>0</v>
      </c>
      <c r="V1512" s="445">
        <v>0</v>
      </c>
      <c r="W1512" s="445">
        <f>SUM(W1513)</f>
        <v>0</v>
      </c>
      <c r="X1512" s="445">
        <f t="shared" si="409"/>
        <v>0</v>
      </c>
      <c r="Y1512" s="445">
        <f t="shared" si="409"/>
        <v>0</v>
      </c>
      <c r="Z1512" s="445">
        <f t="shared" si="409"/>
        <v>0</v>
      </c>
      <c r="AA1512" s="445">
        <f t="shared" si="409"/>
        <v>0</v>
      </c>
      <c r="AB1512" s="445">
        <f t="shared" si="409"/>
        <v>0</v>
      </c>
      <c r="AC1512" s="445">
        <f t="shared" si="409"/>
        <v>0</v>
      </c>
      <c r="AD1512" s="445">
        <f t="shared" si="409"/>
        <v>0</v>
      </c>
      <c r="AE1512" s="445">
        <f t="shared" si="409"/>
        <v>0</v>
      </c>
      <c r="AF1512" s="445">
        <f t="shared" si="409"/>
        <v>0</v>
      </c>
      <c r="AG1512" s="445">
        <f t="shared" si="409"/>
        <v>0</v>
      </c>
      <c r="AH1512" s="445">
        <v>0</v>
      </c>
      <c r="AI1512" s="445">
        <v>0</v>
      </c>
      <c r="AJ1512" s="445">
        <f>SUM(AJ1513)</f>
        <v>0</v>
      </c>
      <c r="AK1512" s="445">
        <f t="shared" si="409"/>
        <v>0</v>
      </c>
      <c r="AL1512" s="445">
        <f t="shared" si="409"/>
        <v>0</v>
      </c>
      <c r="AM1512" s="445">
        <f t="shared" si="409"/>
        <v>0</v>
      </c>
      <c r="AN1512" s="445">
        <f t="shared" si="409"/>
        <v>0</v>
      </c>
      <c r="AO1512" s="445">
        <f t="shared" si="409"/>
        <v>0</v>
      </c>
      <c r="AP1512" s="445">
        <f t="shared" si="409"/>
        <v>0</v>
      </c>
      <c r="AQ1512" s="445">
        <f t="shared" si="409"/>
        <v>0</v>
      </c>
      <c r="AR1512" s="445">
        <f t="shared" si="409"/>
        <v>0</v>
      </c>
      <c r="AS1512" s="445">
        <f t="shared" si="409"/>
        <v>0</v>
      </c>
      <c r="AT1512" s="445">
        <f t="shared" si="409"/>
        <v>0</v>
      </c>
      <c r="AU1512" s="445">
        <v>0</v>
      </c>
      <c r="AV1512" s="445">
        <v>0</v>
      </c>
      <c r="AW1512" s="445">
        <f t="shared" si="400"/>
        <v>0</v>
      </c>
    </row>
    <row r="1513" spans="1:49" s="406" customFormat="1">
      <c r="A1513" s="386" t="s">
        <v>741</v>
      </c>
      <c r="B1513" s="390" t="s">
        <v>1030</v>
      </c>
      <c r="C1513" s="387" t="s">
        <v>1549</v>
      </c>
      <c r="D1513" s="470" t="s">
        <v>2919</v>
      </c>
      <c r="E1513" s="400" t="s">
        <v>1694</v>
      </c>
      <c r="F1513" s="402" t="s">
        <v>675</v>
      </c>
      <c r="G1513" s="471" t="s">
        <v>3066</v>
      </c>
      <c r="H1513" s="389" t="s">
        <v>2341</v>
      </c>
      <c r="I1513" s="404" t="s">
        <v>3127</v>
      </c>
      <c r="J1513" s="425"/>
      <c r="K1513" s="425"/>
      <c r="L1513" s="425"/>
      <c r="M1513" s="425"/>
      <c r="N1513" s="425"/>
      <c r="O1513" s="425"/>
      <c r="P1513" s="425"/>
      <c r="Q1513" s="425"/>
      <c r="R1513" s="425"/>
      <c r="S1513" s="425"/>
      <c r="T1513" s="425"/>
      <c r="U1513" s="425">
        <v>0</v>
      </c>
      <c r="V1513" s="425">
        <v>0</v>
      </c>
      <c r="W1513" s="425"/>
      <c r="X1513" s="425"/>
      <c r="Y1513" s="425"/>
      <c r="Z1513" s="425"/>
      <c r="AA1513" s="425"/>
      <c r="AB1513" s="425"/>
      <c r="AC1513" s="425"/>
      <c r="AD1513" s="425"/>
      <c r="AE1513" s="425"/>
      <c r="AF1513" s="425"/>
      <c r="AG1513" s="425"/>
      <c r="AH1513" s="425">
        <v>0</v>
      </c>
      <c r="AI1513" s="425">
        <v>0</v>
      </c>
      <c r="AJ1513" s="425"/>
      <c r="AK1513" s="425"/>
      <c r="AL1513" s="425"/>
      <c r="AM1513" s="425"/>
      <c r="AN1513" s="425"/>
      <c r="AO1513" s="425"/>
      <c r="AP1513" s="425"/>
      <c r="AQ1513" s="425"/>
      <c r="AR1513" s="425"/>
      <c r="AS1513" s="425"/>
      <c r="AT1513" s="425"/>
      <c r="AU1513" s="425">
        <v>0</v>
      </c>
      <c r="AV1513" s="425">
        <v>0</v>
      </c>
      <c r="AW1513" s="425">
        <f t="shared" si="400"/>
        <v>0</v>
      </c>
    </row>
    <row r="1514" spans="1:49" s="393" customFormat="1">
      <c r="A1514" s="443"/>
      <c r="B1514" s="444"/>
      <c r="C1514" s="444"/>
      <c r="D1514" s="462"/>
      <c r="E1514" s="388"/>
      <c r="F1514" s="389"/>
      <c r="G1514" s="389"/>
      <c r="H1514" s="389"/>
      <c r="I1514" s="431" t="s">
        <v>1157</v>
      </c>
      <c r="J1514" s="432">
        <f>SUM(J1515)</f>
        <v>0</v>
      </c>
      <c r="K1514" s="432">
        <f t="shared" ref="K1514:AT1514" si="410">SUM(K1515)</f>
        <v>0</v>
      </c>
      <c r="L1514" s="432">
        <f t="shared" si="410"/>
        <v>0</v>
      </c>
      <c r="M1514" s="432">
        <f t="shared" si="410"/>
        <v>0</v>
      </c>
      <c r="N1514" s="432">
        <f t="shared" si="410"/>
        <v>0</v>
      </c>
      <c r="O1514" s="432">
        <f t="shared" si="410"/>
        <v>0</v>
      </c>
      <c r="P1514" s="432">
        <f t="shared" si="410"/>
        <v>0</v>
      </c>
      <c r="Q1514" s="432">
        <f t="shared" si="410"/>
        <v>0</v>
      </c>
      <c r="R1514" s="432">
        <f t="shared" si="410"/>
        <v>0</v>
      </c>
      <c r="S1514" s="432">
        <f t="shared" si="410"/>
        <v>0</v>
      </c>
      <c r="T1514" s="432">
        <f t="shared" si="410"/>
        <v>0</v>
      </c>
      <c r="U1514" s="432">
        <v>0</v>
      </c>
      <c r="V1514" s="432">
        <v>0</v>
      </c>
      <c r="W1514" s="432">
        <f>SUM(W1515)</f>
        <v>0</v>
      </c>
      <c r="X1514" s="432">
        <f t="shared" si="410"/>
        <v>0</v>
      </c>
      <c r="Y1514" s="432">
        <f t="shared" si="410"/>
        <v>0</v>
      </c>
      <c r="Z1514" s="432">
        <f t="shared" si="410"/>
        <v>0</v>
      </c>
      <c r="AA1514" s="432">
        <f t="shared" si="410"/>
        <v>0</v>
      </c>
      <c r="AB1514" s="432">
        <f t="shared" si="410"/>
        <v>0</v>
      </c>
      <c r="AC1514" s="432">
        <f t="shared" si="410"/>
        <v>0</v>
      </c>
      <c r="AD1514" s="432">
        <f t="shared" si="410"/>
        <v>0</v>
      </c>
      <c r="AE1514" s="432">
        <f t="shared" si="410"/>
        <v>0</v>
      </c>
      <c r="AF1514" s="432">
        <f t="shared" si="410"/>
        <v>0</v>
      </c>
      <c r="AG1514" s="432">
        <f t="shared" si="410"/>
        <v>0</v>
      </c>
      <c r="AH1514" s="432">
        <v>0</v>
      </c>
      <c r="AI1514" s="432">
        <v>0</v>
      </c>
      <c r="AJ1514" s="432">
        <f>SUM(AJ1515)</f>
        <v>0</v>
      </c>
      <c r="AK1514" s="432">
        <f t="shared" si="410"/>
        <v>0</v>
      </c>
      <c r="AL1514" s="432">
        <f t="shared" si="410"/>
        <v>0</v>
      </c>
      <c r="AM1514" s="432">
        <f t="shared" si="410"/>
        <v>0</v>
      </c>
      <c r="AN1514" s="432">
        <f t="shared" si="410"/>
        <v>0</v>
      </c>
      <c r="AO1514" s="432">
        <f t="shared" si="410"/>
        <v>0</v>
      </c>
      <c r="AP1514" s="432">
        <f t="shared" si="410"/>
        <v>0</v>
      </c>
      <c r="AQ1514" s="432">
        <f t="shared" si="410"/>
        <v>0</v>
      </c>
      <c r="AR1514" s="432">
        <f t="shared" si="410"/>
        <v>0</v>
      </c>
      <c r="AS1514" s="432">
        <f t="shared" si="410"/>
        <v>0</v>
      </c>
      <c r="AT1514" s="432">
        <f t="shared" si="410"/>
        <v>0</v>
      </c>
      <c r="AU1514" s="432">
        <v>0</v>
      </c>
      <c r="AV1514" s="432">
        <v>0</v>
      </c>
      <c r="AW1514" s="432">
        <f t="shared" si="400"/>
        <v>0</v>
      </c>
    </row>
    <row r="1515" spans="1:49" s="393" customFormat="1">
      <c r="A1515" s="386" t="s">
        <v>741</v>
      </c>
      <c r="B1515" s="387" t="s">
        <v>1030</v>
      </c>
      <c r="C1515" s="387" t="s">
        <v>1549</v>
      </c>
      <c r="D1515" s="470" t="s">
        <v>2919</v>
      </c>
      <c r="E1515" s="400" t="s">
        <v>1402</v>
      </c>
      <c r="F1515" s="433"/>
      <c r="G1515" s="433"/>
      <c r="H1515" s="433"/>
      <c r="I1515" s="410" t="s">
        <v>1158</v>
      </c>
      <c r="J1515" s="424">
        <f>SUM(J1516,J1517)</f>
        <v>0</v>
      </c>
      <c r="K1515" s="424">
        <f t="shared" ref="K1515:AT1515" si="411">SUM(K1516,K1517)</f>
        <v>0</v>
      </c>
      <c r="L1515" s="424">
        <f t="shared" si="411"/>
        <v>0</v>
      </c>
      <c r="M1515" s="424">
        <f t="shared" si="411"/>
        <v>0</v>
      </c>
      <c r="N1515" s="424">
        <f t="shared" si="411"/>
        <v>0</v>
      </c>
      <c r="O1515" s="424">
        <f t="shared" si="411"/>
        <v>0</v>
      </c>
      <c r="P1515" s="424">
        <f t="shared" si="411"/>
        <v>0</v>
      </c>
      <c r="Q1515" s="424">
        <f t="shared" si="411"/>
        <v>0</v>
      </c>
      <c r="R1515" s="424">
        <f t="shared" si="411"/>
        <v>0</v>
      </c>
      <c r="S1515" s="424">
        <f t="shared" si="411"/>
        <v>0</v>
      </c>
      <c r="T1515" s="424">
        <f t="shared" si="411"/>
        <v>0</v>
      </c>
      <c r="U1515" s="424">
        <v>0</v>
      </c>
      <c r="V1515" s="424">
        <v>0</v>
      </c>
      <c r="W1515" s="424">
        <f>SUM(W1516,W1517)</f>
        <v>0</v>
      </c>
      <c r="X1515" s="424">
        <f t="shared" si="411"/>
        <v>0</v>
      </c>
      <c r="Y1515" s="424">
        <f t="shared" si="411"/>
        <v>0</v>
      </c>
      <c r="Z1515" s="424">
        <f t="shared" si="411"/>
        <v>0</v>
      </c>
      <c r="AA1515" s="424">
        <f t="shared" si="411"/>
        <v>0</v>
      </c>
      <c r="AB1515" s="424">
        <f t="shared" si="411"/>
        <v>0</v>
      </c>
      <c r="AC1515" s="424">
        <f t="shared" si="411"/>
        <v>0</v>
      </c>
      <c r="AD1515" s="424">
        <f t="shared" si="411"/>
        <v>0</v>
      </c>
      <c r="AE1515" s="424">
        <f t="shared" si="411"/>
        <v>0</v>
      </c>
      <c r="AF1515" s="424">
        <f t="shared" si="411"/>
        <v>0</v>
      </c>
      <c r="AG1515" s="424">
        <f t="shared" si="411"/>
        <v>0</v>
      </c>
      <c r="AH1515" s="424">
        <v>0</v>
      </c>
      <c r="AI1515" s="424">
        <v>0</v>
      </c>
      <c r="AJ1515" s="424">
        <f>SUM(AJ1516,AJ1517)</f>
        <v>0</v>
      </c>
      <c r="AK1515" s="424">
        <f t="shared" si="411"/>
        <v>0</v>
      </c>
      <c r="AL1515" s="424">
        <f t="shared" si="411"/>
        <v>0</v>
      </c>
      <c r="AM1515" s="424">
        <f t="shared" si="411"/>
        <v>0</v>
      </c>
      <c r="AN1515" s="424">
        <f t="shared" si="411"/>
        <v>0</v>
      </c>
      <c r="AO1515" s="424">
        <f t="shared" si="411"/>
        <v>0</v>
      </c>
      <c r="AP1515" s="424">
        <f t="shared" si="411"/>
        <v>0</v>
      </c>
      <c r="AQ1515" s="424">
        <f t="shared" si="411"/>
        <v>0</v>
      </c>
      <c r="AR1515" s="424">
        <f t="shared" si="411"/>
        <v>0</v>
      </c>
      <c r="AS1515" s="424">
        <f t="shared" si="411"/>
        <v>0</v>
      </c>
      <c r="AT1515" s="424">
        <f t="shared" si="411"/>
        <v>0</v>
      </c>
      <c r="AU1515" s="424">
        <v>0</v>
      </c>
      <c r="AV1515" s="424">
        <v>0</v>
      </c>
      <c r="AW1515" s="424">
        <f t="shared" si="400"/>
        <v>0</v>
      </c>
    </row>
    <row r="1516" spans="1:49" s="393" customFormat="1">
      <c r="A1516" s="397" t="s">
        <v>741</v>
      </c>
      <c r="B1516" s="390" t="s">
        <v>1030</v>
      </c>
      <c r="C1516" s="390" t="s">
        <v>1549</v>
      </c>
      <c r="D1516" s="470" t="s">
        <v>2919</v>
      </c>
      <c r="E1516" s="400" t="s">
        <v>1409</v>
      </c>
      <c r="F1516" s="389"/>
      <c r="G1516" s="471" t="s">
        <v>3085</v>
      </c>
      <c r="H1516" s="389" t="s">
        <v>2361</v>
      </c>
      <c r="I1516" s="390" t="s">
        <v>1518</v>
      </c>
      <c r="J1516" s="425"/>
      <c r="K1516" s="425"/>
      <c r="L1516" s="425"/>
      <c r="M1516" s="425"/>
      <c r="N1516" s="425"/>
      <c r="O1516" s="425"/>
      <c r="P1516" s="425"/>
      <c r="Q1516" s="425"/>
      <c r="R1516" s="425"/>
      <c r="S1516" s="425"/>
      <c r="T1516" s="425"/>
      <c r="U1516" s="425">
        <v>0</v>
      </c>
      <c r="V1516" s="425">
        <v>0</v>
      </c>
      <c r="W1516" s="425"/>
      <c r="X1516" s="425"/>
      <c r="Y1516" s="425"/>
      <c r="Z1516" s="425"/>
      <c r="AA1516" s="425"/>
      <c r="AB1516" s="425"/>
      <c r="AC1516" s="425"/>
      <c r="AD1516" s="425"/>
      <c r="AE1516" s="425"/>
      <c r="AF1516" s="425"/>
      <c r="AG1516" s="425"/>
      <c r="AH1516" s="425">
        <v>0</v>
      </c>
      <c r="AI1516" s="425">
        <v>0</v>
      </c>
      <c r="AJ1516" s="425"/>
      <c r="AK1516" s="425"/>
      <c r="AL1516" s="425"/>
      <c r="AM1516" s="425"/>
      <c r="AN1516" s="425"/>
      <c r="AO1516" s="425"/>
      <c r="AP1516" s="425"/>
      <c r="AQ1516" s="425"/>
      <c r="AR1516" s="425"/>
      <c r="AS1516" s="425"/>
      <c r="AT1516" s="425"/>
      <c r="AU1516" s="425">
        <v>0</v>
      </c>
      <c r="AV1516" s="425">
        <v>0</v>
      </c>
      <c r="AW1516" s="425">
        <f t="shared" si="400"/>
        <v>0</v>
      </c>
    </row>
    <row r="1517" spans="1:49" s="393" customFormat="1">
      <c r="A1517" s="397" t="s">
        <v>741</v>
      </c>
      <c r="B1517" s="390" t="s">
        <v>1030</v>
      </c>
      <c r="C1517" s="390" t="s">
        <v>1549</v>
      </c>
      <c r="D1517" s="470" t="s">
        <v>2919</v>
      </c>
      <c r="E1517" s="400" t="s">
        <v>784</v>
      </c>
      <c r="F1517" s="389" t="s">
        <v>2894</v>
      </c>
      <c r="G1517" s="389"/>
      <c r="H1517" s="389"/>
      <c r="I1517" s="420" t="s">
        <v>1247</v>
      </c>
      <c r="J1517" s="445">
        <f>SUM(J1518:J1520)</f>
        <v>0</v>
      </c>
      <c r="K1517" s="445">
        <f t="shared" ref="K1517:T1517" si="412">SUM(K1518:K1520)</f>
        <v>0</v>
      </c>
      <c r="L1517" s="445">
        <f t="shared" si="412"/>
        <v>0</v>
      </c>
      <c r="M1517" s="445">
        <f t="shared" si="412"/>
        <v>0</v>
      </c>
      <c r="N1517" s="445">
        <f t="shared" si="412"/>
        <v>0</v>
      </c>
      <c r="O1517" s="445">
        <f t="shared" si="412"/>
        <v>0</v>
      </c>
      <c r="P1517" s="445">
        <f t="shared" si="412"/>
        <v>0</v>
      </c>
      <c r="Q1517" s="445">
        <f t="shared" si="412"/>
        <v>0</v>
      </c>
      <c r="R1517" s="445">
        <f t="shared" si="412"/>
        <v>0</v>
      </c>
      <c r="S1517" s="445">
        <f t="shared" si="412"/>
        <v>0</v>
      </c>
      <c r="T1517" s="445">
        <f t="shared" si="412"/>
        <v>0</v>
      </c>
      <c r="U1517" s="445">
        <v>0</v>
      </c>
      <c r="V1517" s="445">
        <v>0</v>
      </c>
      <c r="W1517" s="445">
        <f>SUM(W1518:W1520)</f>
        <v>0</v>
      </c>
      <c r="X1517" s="445">
        <f t="shared" ref="X1517:AG1517" si="413">SUM(X1518:X1520)</f>
        <v>0</v>
      </c>
      <c r="Y1517" s="445">
        <f t="shared" si="413"/>
        <v>0</v>
      </c>
      <c r="Z1517" s="445">
        <f t="shared" si="413"/>
        <v>0</v>
      </c>
      <c r="AA1517" s="445">
        <f t="shared" si="413"/>
        <v>0</v>
      </c>
      <c r="AB1517" s="445">
        <f t="shared" si="413"/>
        <v>0</v>
      </c>
      <c r="AC1517" s="445">
        <f t="shared" si="413"/>
        <v>0</v>
      </c>
      <c r="AD1517" s="445">
        <f t="shared" si="413"/>
        <v>0</v>
      </c>
      <c r="AE1517" s="445">
        <f t="shared" si="413"/>
        <v>0</v>
      </c>
      <c r="AF1517" s="445">
        <f t="shared" si="413"/>
        <v>0</v>
      </c>
      <c r="AG1517" s="445">
        <f t="shared" si="413"/>
        <v>0</v>
      </c>
      <c r="AH1517" s="445">
        <v>0</v>
      </c>
      <c r="AI1517" s="445">
        <v>0</v>
      </c>
      <c r="AJ1517" s="445">
        <f>SUM(AJ1518:AJ1520)</f>
        <v>0</v>
      </c>
      <c r="AK1517" s="445">
        <f t="shared" ref="AK1517:AT1517" si="414">SUM(AK1518:AK1520)</f>
        <v>0</v>
      </c>
      <c r="AL1517" s="445">
        <f t="shared" si="414"/>
        <v>0</v>
      </c>
      <c r="AM1517" s="445">
        <f t="shared" si="414"/>
        <v>0</v>
      </c>
      <c r="AN1517" s="445">
        <f t="shared" si="414"/>
        <v>0</v>
      </c>
      <c r="AO1517" s="445">
        <f t="shared" si="414"/>
        <v>0</v>
      </c>
      <c r="AP1517" s="445">
        <f t="shared" si="414"/>
        <v>0</v>
      </c>
      <c r="AQ1517" s="445">
        <f t="shared" si="414"/>
        <v>0</v>
      </c>
      <c r="AR1517" s="445">
        <f t="shared" si="414"/>
        <v>0</v>
      </c>
      <c r="AS1517" s="445">
        <f t="shared" si="414"/>
        <v>0</v>
      </c>
      <c r="AT1517" s="445">
        <f t="shared" si="414"/>
        <v>0</v>
      </c>
      <c r="AU1517" s="445">
        <v>0</v>
      </c>
      <c r="AV1517" s="445">
        <v>0</v>
      </c>
      <c r="AW1517" s="445">
        <f t="shared" si="400"/>
        <v>0</v>
      </c>
    </row>
    <row r="1518" spans="1:49" s="393" customFormat="1">
      <c r="A1518" s="397" t="s">
        <v>741</v>
      </c>
      <c r="B1518" s="390" t="s">
        <v>1030</v>
      </c>
      <c r="C1518" s="390" t="s">
        <v>1549</v>
      </c>
      <c r="D1518" s="470" t="s">
        <v>2919</v>
      </c>
      <c r="E1518" s="400" t="s">
        <v>784</v>
      </c>
      <c r="F1518" s="389" t="s">
        <v>2273</v>
      </c>
      <c r="G1518" s="471" t="s">
        <v>3066</v>
      </c>
      <c r="H1518" s="389" t="s">
        <v>2341</v>
      </c>
      <c r="I1518" s="448" t="s">
        <v>2675</v>
      </c>
      <c r="J1518" s="425"/>
      <c r="K1518" s="425"/>
      <c r="L1518" s="425"/>
      <c r="M1518" s="425"/>
      <c r="N1518" s="425"/>
      <c r="O1518" s="425"/>
      <c r="P1518" s="425"/>
      <c r="Q1518" s="425"/>
      <c r="R1518" s="425"/>
      <c r="S1518" s="425"/>
      <c r="T1518" s="425"/>
      <c r="U1518" s="425">
        <v>0</v>
      </c>
      <c r="V1518" s="425">
        <v>0</v>
      </c>
      <c r="W1518" s="425"/>
      <c r="X1518" s="425"/>
      <c r="Y1518" s="425"/>
      <c r="Z1518" s="425"/>
      <c r="AA1518" s="425"/>
      <c r="AB1518" s="425"/>
      <c r="AC1518" s="425"/>
      <c r="AD1518" s="425"/>
      <c r="AE1518" s="425"/>
      <c r="AF1518" s="425"/>
      <c r="AG1518" s="425"/>
      <c r="AH1518" s="425">
        <v>0</v>
      </c>
      <c r="AI1518" s="425">
        <v>0</v>
      </c>
      <c r="AJ1518" s="425"/>
      <c r="AK1518" s="425"/>
      <c r="AL1518" s="425"/>
      <c r="AM1518" s="425"/>
      <c r="AN1518" s="425"/>
      <c r="AO1518" s="425"/>
      <c r="AP1518" s="425"/>
      <c r="AQ1518" s="425"/>
      <c r="AR1518" s="425"/>
      <c r="AS1518" s="425"/>
      <c r="AT1518" s="425"/>
      <c r="AU1518" s="425">
        <v>0</v>
      </c>
      <c r="AV1518" s="425">
        <v>0</v>
      </c>
      <c r="AW1518" s="425">
        <f t="shared" si="400"/>
        <v>0</v>
      </c>
    </row>
    <row r="1519" spans="1:49" s="393" customFormat="1">
      <c r="A1519" s="397" t="s">
        <v>741</v>
      </c>
      <c r="B1519" s="390" t="s">
        <v>1030</v>
      </c>
      <c r="C1519" s="390" t="s">
        <v>1549</v>
      </c>
      <c r="D1519" s="470" t="s">
        <v>2919</v>
      </c>
      <c r="E1519" s="400" t="s">
        <v>784</v>
      </c>
      <c r="F1519" s="389" t="s">
        <v>2274</v>
      </c>
      <c r="G1519" s="471" t="s">
        <v>3066</v>
      </c>
      <c r="H1519" s="389" t="s">
        <v>2341</v>
      </c>
      <c r="I1519" s="448" t="s">
        <v>2676</v>
      </c>
      <c r="J1519" s="425"/>
      <c r="K1519" s="425"/>
      <c r="L1519" s="425"/>
      <c r="M1519" s="425"/>
      <c r="N1519" s="425"/>
      <c r="O1519" s="425"/>
      <c r="P1519" s="425"/>
      <c r="Q1519" s="425"/>
      <c r="R1519" s="425"/>
      <c r="S1519" s="425"/>
      <c r="T1519" s="425"/>
      <c r="U1519" s="425">
        <v>0</v>
      </c>
      <c r="V1519" s="425">
        <v>0</v>
      </c>
      <c r="W1519" s="425"/>
      <c r="X1519" s="425"/>
      <c r="Y1519" s="425"/>
      <c r="Z1519" s="425"/>
      <c r="AA1519" s="425"/>
      <c r="AB1519" s="425"/>
      <c r="AC1519" s="425"/>
      <c r="AD1519" s="425"/>
      <c r="AE1519" s="425"/>
      <c r="AF1519" s="425"/>
      <c r="AG1519" s="425"/>
      <c r="AH1519" s="425">
        <v>0</v>
      </c>
      <c r="AI1519" s="425">
        <v>0</v>
      </c>
      <c r="AJ1519" s="425"/>
      <c r="AK1519" s="425"/>
      <c r="AL1519" s="425"/>
      <c r="AM1519" s="425"/>
      <c r="AN1519" s="425"/>
      <c r="AO1519" s="425"/>
      <c r="AP1519" s="425"/>
      <c r="AQ1519" s="425"/>
      <c r="AR1519" s="425"/>
      <c r="AS1519" s="425"/>
      <c r="AT1519" s="425"/>
      <c r="AU1519" s="425">
        <v>0</v>
      </c>
      <c r="AV1519" s="425">
        <v>0</v>
      </c>
      <c r="AW1519" s="425">
        <f t="shared" si="400"/>
        <v>0</v>
      </c>
    </row>
    <row r="1520" spans="1:49" s="393" customFormat="1">
      <c r="A1520" s="397" t="s">
        <v>741</v>
      </c>
      <c r="B1520" s="390" t="s">
        <v>1030</v>
      </c>
      <c r="C1520" s="390" t="s">
        <v>1549</v>
      </c>
      <c r="D1520" s="470" t="s">
        <v>2919</v>
      </c>
      <c r="E1520" s="400" t="s">
        <v>784</v>
      </c>
      <c r="F1520" s="389" t="s">
        <v>3200</v>
      </c>
      <c r="G1520" s="471" t="s">
        <v>3066</v>
      </c>
      <c r="H1520" s="389"/>
      <c r="I1520" s="448" t="s">
        <v>3199</v>
      </c>
      <c r="J1520" s="425"/>
      <c r="K1520" s="425"/>
      <c r="L1520" s="425"/>
      <c r="M1520" s="425"/>
      <c r="N1520" s="425"/>
      <c r="O1520" s="425"/>
      <c r="P1520" s="425"/>
      <c r="Q1520" s="425"/>
      <c r="R1520" s="425"/>
      <c r="S1520" s="425"/>
      <c r="T1520" s="425"/>
      <c r="U1520" s="425">
        <v>0</v>
      </c>
      <c r="V1520" s="425">
        <v>0</v>
      </c>
      <c r="W1520" s="425"/>
      <c r="X1520" s="425"/>
      <c r="Y1520" s="425"/>
      <c r="Z1520" s="425"/>
      <c r="AA1520" s="425"/>
      <c r="AB1520" s="425"/>
      <c r="AC1520" s="425"/>
      <c r="AD1520" s="425"/>
      <c r="AE1520" s="425"/>
      <c r="AF1520" s="425"/>
      <c r="AG1520" s="425"/>
      <c r="AH1520" s="425">
        <v>0</v>
      </c>
      <c r="AI1520" s="425">
        <v>0</v>
      </c>
      <c r="AJ1520" s="425"/>
      <c r="AK1520" s="425"/>
      <c r="AL1520" s="425"/>
      <c r="AM1520" s="425"/>
      <c r="AN1520" s="425"/>
      <c r="AO1520" s="425"/>
      <c r="AP1520" s="425"/>
      <c r="AQ1520" s="425"/>
      <c r="AR1520" s="425"/>
      <c r="AS1520" s="425"/>
      <c r="AT1520" s="425"/>
      <c r="AU1520" s="425">
        <v>0</v>
      </c>
      <c r="AV1520" s="425">
        <v>0</v>
      </c>
      <c r="AW1520" s="425">
        <f t="shared" si="400"/>
        <v>0</v>
      </c>
    </row>
    <row r="1521" spans="1:49">
      <c r="A1521" s="48"/>
      <c r="B1521" s="42"/>
      <c r="C1521" s="42"/>
      <c r="D1521" s="42"/>
      <c r="E1521" s="531"/>
      <c r="F1521" s="50"/>
      <c r="G1521" s="50"/>
      <c r="H1521" s="50"/>
      <c r="I1521" s="49" t="s">
        <v>1253</v>
      </c>
      <c r="J1521" s="6">
        <f>SUM(J1480,J1505,J1514,J1510)</f>
        <v>0</v>
      </c>
      <c r="K1521" s="6">
        <f t="shared" ref="K1521:AT1521" si="415">SUM(K1480,K1505,K1514,K1510)</f>
        <v>0</v>
      </c>
      <c r="L1521" s="6">
        <f t="shared" si="415"/>
        <v>0</v>
      </c>
      <c r="M1521" s="6">
        <f t="shared" si="415"/>
        <v>0</v>
      </c>
      <c r="N1521" s="6">
        <f t="shared" si="415"/>
        <v>0</v>
      </c>
      <c r="O1521" s="6">
        <f t="shared" si="415"/>
        <v>0</v>
      </c>
      <c r="P1521" s="6">
        <f t="shared" si="415"/>
        <v>0</v>
      </c>
      <c r="Q1521" s="6">
        <f t="shared" si="415"/>
        <v>0</v>
      </c>
      <c r="R1521" s="6">
        <f t="shared" si="415"/>
        <v>0</v>
      </c>
      <c r="S1521" s="6">
        <f t="shared" si="415"/>
        <v>0</v>
      </c>
      <c r="T1521" s="6">
        <f t="shared" si="415"/>
        <v>0</v>
      </c>
      <c r="U1521" s="6">
        <v>0</v>
      </c>
      <c r="V1521" s="6">
        <v>0</v>
      </c>
      <c r="W1521" s="6">
        <f>SUM(W1480,W1505,W1514,W1510)</f>
        <v>0</v>
      </c>
      <c r="X1521" s="6">
        <f t="shared" si="415"/>
        <v>0</v>
      </c>
      <c r="Y1521" s="6">
        <f t="shared" si="415"/>
        <v>0</v>
      </c>
      <c r="Z1521" s="6">
        <f t="shared" si="415"/>
        <v>0</v>
      </c>
      <c r="AA1521" s="6">
        <f t="shared" si="415"/>
        <v>0</v>
      </c>
      <c r="AB1521" s="6">
        <f t="shared" si="415"/>
        <v>0</v>
      </c>
      <c r="AC1521" s="6">
        <f t="shared" si="415"/>
        <v>0</v>
      </c>
      <c r="AD1521" s="6">
        <f t="shared" si="415"/>
        <v>0</v>
      </c>
      <c r="AE1521" s="6">
        <f t="shared" si="415"/>
        <v>0</v>
      </c>
      <c r="AF1521" s="6">
        <f t="shared" si="415"/>
        <v>0</v>
      </c>
      <c r="AG1521" s="6">
        <f t="shared" si="415"/>
        <v>0</v>
      </c>
      <c r="AH1521" s="6">
        <v>0</v>
      </c>
      <c r="AI1521" s="6">
        <v>0</v>
      </c>
      <c r="AJ1521" s="6">
        <f>SUM(AJ1480,AJ1505,AJ1514,AJ1510)</f>
        <v>0</v>
      </c>
      <c r="AK1521" s="6">
        <f t="shared" si="415"/>
        <v>0</v>
      </c>
      <c r="AL1521" s="6">
        <f t="shared" si="415"/>
        <v>0</v>
      </c>
      <c r="AM1521" s="6">
        <f t="shared" si="415"/>
        <v>0</v>
      </c>
      <c r="AN1521" s="6">
        <f t="shared" si="415"/>
        <v>0</v>
      </c>
      <c r="AO1521" s="6">
        <f t="shared" si="415"/>
        <v>0</v>
      </c>
      <c r="AP1521" s="6">
        <f t="shared" si="415"/>
        <v>0</v>
      </c>
      <c r="AQ1521" s="6">
        <f t="shared" si="415"/>
        <v>0</v>
      </c>
      <c r="AR1521" s="6">
        <f t="shared" si="415"/>
        <v>0</v>
      </c>
      <c r="AS1521" s="6">
        <f t="shared" si="415"/>
        <v>0</v>
      </c>
      <c r="AT1521" s="6">
        <f t="shared" si="415"/>
        <v>0</v>
      </c>
      <c r="AU1521" s="6">
        <v>0</v>
      </c>
      <c r="AV1521" s="6">
        <v>0</v>
      </c>
      <c r="AW1521" s="6">
        <f t="shared" si="400"/>
        <v>0</v>
      </c>
    </row>
    <row r="1522" spans="1:49">
      <c r="A1522" s="48"/>
      <c r="B1522" s="42"/>
      <c r="C1522" s="42"/>
      <c r="D1522" s="42"/>
      <c r="E1522" s="531"/>
      <c r="F1522" s="50"/>
      <c r="G1522" s="50"/>
      <c r="H1522" s="50"/>
      <c r="I1522" s="146" t="s">
        <v>970</v>
      </c>
      <c r="J1522" s="29"/>
      <c r="K1522" s="29"/>
      <c r="L1522" s="29"/>
      <c r="M1522" s="29"/>
      <c r="N1522" s="29"/>
      <c r="O1522" s="29"/>
      <c r="P1522" s="29"/>
      <c r="Q1522" s="29"/>
      <c r="R1522" s="29"/>
      <c r="S1522" s="29"/>
      <c r="T1522" s="29"/>
      <c r="U1522" s="29"/>
      <c r="V1522" s="29"/>
      <c r="W1522" s="29"/>
      <c r="X1522" s="29"/>
      <c r="Y1522" s="29"/>
      <c r="Z1522" s="29"/>
      <c r="AA1522" s="29"/>
      <c r="AB1522" s="29"/>
      <c r="AC1522" s="29"/>
      <c r="AD1522" s="29"/>
      <c r="AE1522" s="29"/>
      <c r="AF1522" s="29"/>
      <c r="AG1522" s="29"/>
      <c r="AH1522" s="29"/>
      <c r="AI1522" s="29"/>
      <c r="AJ1522" s="29"/>
      <c r="AK1522" s="29"/>
      <c r="AL1522" s="29"/>
      <c r="AM1522" s="29"/>
      <c r="AN1522" s="29"/>
      <c r="AO1522" s="29"/>
      <c r="AP1522" s="29"/>
      <c r="AQ1522" s="29"/>
      <c r="AR1522" s="29"/>
      <c r="AS1522" s="29"/>
      <c r="AT1522" s="29"/>
      <c r="AU1522" s="29"/>
      <c r="AV1522" s="29"/>
      <c r="AW1522" s="29"/>
    </row>
    <row r="1523" spans="1:49" ht="13.5" thickBot="1">
      <c r="A1523" s="48"/>
      <c r="B1523" s="42"/>
      <c r="C1523" s="42"/>
      <c r="D1523" s="42"/>
      <c r="E1523" s="531"/>
      <c r="F1523" s="50"/>
      <c r="G1523" s="50"/>
      <c r="H1523" s="50"/>
      <c r="I1523" s="146"/>
      <c r="J1523" s="29"/>
      <c r="K1523" s="29"/>
      <c r="L1523" s="29"/>
      <c r="M1523" s="29"/>
      <c r="N1523" s="29"/>
      <c r="O1523" s="29"/>
      <c r="P1523" s="29"/>
      <c r="Q1523" s="29"/>
      <c r="R1523" s="29"/>
      <c r="S1523" s="29"/>
      <c r="T1523" s="29"/>
      <c r="U1523" s="29"/>
      <c r="V1523" s="29"/>
      <c r="W1523" s="29"/>
      <c r="X1523" s="29"/>
      <c r="Y1523" s="29"/>
      <c r="Z1523" s="29"/>
      <c r="AA1523" s="29"/>
      <c r="AB1523" s="29"/>
      <c r="AC1523" s="29"/>
      <c r="AD1523" s="29"/>
      <c r="AE1523" s="29"/>
      <c r="AF1523" s="29"/>
      <c r="AG1523" s="29"/>
      <c r="AH1523" s="29"/>
      <c r="AI1523" s="29"/>
      <c r="AJ1523" s="29"/>
      <c r="AK1523" s="29"/>
      <c r="AL1523" s="29"/>
      <c r="AM1523" s="29"/>
      <c r="AN1523" s="29"/>
      <c r="AO1523" s="29"/>
      <c r="AP1523" s="29"/>
      <c r="AQ1523" s="29"/>
      <c r="AR1523" s="29"/>
      <c r="AS1523" s="29"/>
      <c r="AT1523" s="29"/>
      <c r="AU1523" s="29"/>
      <c r="AV1523" s="29"/>
      <c r="AW1523" s="29"/>
    </row>
    <row r="1524" spans="1:49" ht="35.25" customHeight="1" thickTop="1" thickBot="1">
      <c r="A1524" s="48"/>
      <c r="B1524" s="42"/>
      <c r="C1524" s="42"/>
      <c r="D1524" s="42"/>
      <c r="E1524" s="531"/>
      <c r="F1524" s="50"/>
      <c r="G1524" s="50"/>
      <c r="H1524" s="50"/>
      <c r="I1524" s="5" t="s">
        <v>2331</v>
      </c>
      <c r="J1524" s="364" t="s">
        <v>2891</v>
      </c>
      <c r="K1524" s="364" t="s">
        <v>2879</v>
      </c>
      <c r="L1524" s="364" t="s">
        <v>2880</v>
      </c>
      <c r="M1524" s="364" t="s">
        <v>2881</v>
      </c>
      <c r="N1524" s="364" t="s">
        <v>2882</v>
      </c>
      <c r="O1524" s="364" t="s">
        <v>2883</v>
      </c>
      <c r="P1524" s="364" t="s">
        <v>2884</v>
      </c>
      <c r="Q1524" s="364" t="s">
        <v>2885</v>
      </c>
      <c r="R1524" s="364" t="s">
        <v>2886</v>
      </c>
      <c r="S1524" s="364" t="s">
        <v>2887</v>
      </c>
      <c r="T1524" s="364" t="s">
        <v>2888</v>
      </c>
      <c r="U1524" s="364" t="s">
        <v>2889</v>
      </c>
      <c r="V1524" s="364" t="s">
        <v>2890</v>
      </c>
      <c r="W1524" s="365" t="s">
        <v>2893</v>
      </c>
      <c r="X1524" s="365" t="s">
        <v>2879</v>
      </c>
      <c r="Y1524" s="365" t="s">
        <v>2880</v>
      </c>
      <c r="Z1524" s="365" t="s">
        <v>2881</v>
      </c>
      <c r="AA1524" s="365" t="s">
        <v>2882</v>
      </c>
      <c r="AB1524" s="365" t="s">
        <v>2883</v>
      </c>
      <c r="AC1524" s="365" t="s">
        <v>2884</v>
      </c>
      <c r="AD1524" s="365" t="s">
        <v>2885</v>
      </c>
      <c r="AE1524" s="365" t="s">
        <v>2886</v>
      </c>
      <c r="AF1524" s="365" t="s">
        <v>2887</v>
      </c>
      <c r="AG1524" s="365" t="s">
        <v>2888</v>
      </c>
      <c r="AH1524" s="365" t="s">
        <v>2889</v>
      </c>
      <c r="AI1524" s="365" t="s">
        <v>2890</v>
      </c>
      <c r="AJ1524" s="366" t="s">
        <v>2892</v>
      </c>
      <c r="AK1524" s="366" t="s">
        <v>2879</v>
      </c>
      <c r="AL1524" s="366" t="s">
        <v>2880</v>
      </c>
      <c r="AM1524" s="366" t="s">
        <v>2881</v>
      </c>
      <c r="AN1524" s="366" t="s">
        <v>2882</v>
      </c>
      <c r="AO1524" s="366" t="s">
        <v>2883</v>
      </c>
      <c r="AP1524" s="366" t="s">
        <v>2884</v>
      </c>
      <c r="AQ1524" s="366" t="s">
        <v>2885</v>
      </c>
      <c r="AR1524" s="366" t="s">
        <v>2886</v>
      </c>
      <c r="AS1524" s="366" t="s">
        <v>2887</v>
      </c>
      <c r="AT1524" s="366" t="s">
        <v>2888</v>
      </c>
      <c r="AU1524" s="366" t="s">
        <v>2889</v>
      </c>
      <c r="AV1524" s="366" t="s">
        <v>2890</v>
      </c>
      <c r="AW1524" s="368" t="s">
        <v>2895</v>
      </c>
    </row>
    <row r="1525" spans="1:49">
      <c r="A1525" s="48"/>
      <c r="B1525" s="42"/>
      <c r="C1525" s="42"/>
      <c r="D1525" s="42"/>
      <c r="E1525" s="531"/>
      <c r="F1525" s="50"/>
      <c r="G1525" s="50"/>
      <c r="H1525" s="50"/>
      <c r="I1525" s="34"/>
      <c r="J1525" s="202" t="s">
        <v>1224</v>
      </c>
      <c r="K1525" s="202">
        <v>1</v>
      </c>
      <c r="L1525" s="202">
        <v>2</v>
      </c>
      <c r="M1525" s="202">
        <v>3</v>
      </c>
      <c r="N1525" s="202">
        <v>4</v>
      </c>
      <c r="O1525" s="202">
        <v>5</v>
      </c>
      <c r="P1525" s="202">
        <v>6</v>
      </c>
      <c r="Q1525" s="202">
        <v>7</v>
      </c>
      <c r="R1525" s="202">
        <v>8</v>
      </c>
      <c r="S1525" s="202">
        <v>9</v>
      </c>
      <c r="T1525" s="202">
        <v>10</v>
      </c>
      <c r="U1525" s="202">
        <v>13</v>
      </c>
      <c r="V1525" s="202">
        <v>14</v>
      </c>
      <c r="W1525" s="202" t="s">
        <v>1224</v>
      </c>
      <c r="X1525" s="202">
        <v>1</v>
      </c>
      <c r="Y1525" s="202">
        <v>2</v>
      </c>
      <c r="Z1525" s="202">
        <v>3</v>
      </c>
      <c r="AA1525" s="202">
        <v>4</v>
      </c>
      <c r="AB1525" s="202">
        <v>5</v>
      </c>
      <c r="AC1525" s="202">
        <v>6</v>
      </c>
      <c r="AD1525" s="202">
        <v>7</v>
      </c>
      <c r="AE1525" s="202">
        <v>8</v>
      </c>
      <c r="AF1525" s="202">
        <v>9</v>
      </c>
      <c r="AG1525" s="202">
        <v>10</v>
      </c>
      <c r="AH1525" s="202">
        <v>13</v>
      </c>
      <c r="AI1525" s="202">
        <v>14</v>
      </c>
      <c r="AJ1525" s="202" t="s">
        <v>1224</v>
      </c>
      <c r="AK1525" s="202">
        <v>1</v>
      </c>
      <c r="AL1525" s="202">
        <v>2</v>
      </c>
      <c r="AM1525" s="202">
        <v>3</v>
      </c>
      <c r="AN1525" s="202">
        <v>4</v>
      </c>
      <c r="AO1525" s="202">
        <v>5</v>
      </c>
      <c r="AP1525" s="202">
        <v>6</v>
      </c>
      <c r="AQ1525" s="202">
        <v>7</v>
      </c>
      <c r="AR1525" s="202">
        <v>8</v>
      </c>
      <c r="AS1525" s="202">
        <v>9</v>
      </c>
      <c r="AT1525" s="202">
        <v>10</v>
      </c>
      <c r="AU1525" s="202">
        <v>13</v>
      </c>
      <c r="AV1525" s="202">
        <v>14</v>
      </c>
      <c r="AW1525" s="202">
        <v>15</v>
      </c>
    </row>
    <row r="1526" spans="1:49">
      <c r="A1526" s="48"/>
      <c r="B1526" s="42"/>
      <c r="C1526" s="42"/>
      <c r="D1526" s="42"/>
      <c r="E1526" s="531"/>
      <c r="F1526" s="50"/>
      <c r="G1526" s="50"/>
      <c r="H1526" s="50"/>
      <c r="I1526" s="276" t="s">
        <v>2363</v>
      </c>
      <c r="J1526" s="277">
        <f>SUM(J1482,J1484:J1488,J1490,J1492:J1499,J1501:J1504,J1516,J1509)</f>
        <v>0</v>
      </c>
      <c r="K1526" s="277">
        <f t="shared" ref="K1526:AT1526" si="416">SUM(K1482,K1484:K1488,K1490,K1492:K1499,K1501:K1504,K1516,K1509)</f>
        <v>0</v>
      </c>
      <c r="L1526" s="277">
        <f t="shared" si="416"/>
        <v>0</v>
      </c>
      <c r="M1526" s="277">
        <f t="shared" si="416"/>
        <v>0</v>
      </c>
      <c r="N1526" s="277">
        <f t="shared" si="416"/>
        <v>0</v>
      </c>
      <c r="O1526" s="277">
        <f t="shared" si="416"/>
        <v>0</v>
      </c>
      <c r="P1526" s="277">
        <f t="shared" si="416"/>
        <v>0</v>
      </c>
      <c r="Q1526" s="277">
        <f t="shared" si="416"/>
        <v>0</v>
      </c>
      <c r="R1526" s="277">
        <f t="shared" si="416"/>
        <v>0</v>
      </c>
      <c r="S1526" s="277">
        <f t="shared" si="416"/>
        <v>0</v>
      </c>
      <c r="T1526" s="277">
        <f t="shared" si="416"/>
        <v>0</v>
      </c>
      <c r="U1526" s="277">
        <v>0</v>
      </c>
      <c r="V1526" s="277">
        <v>0</v>
      </c>
      <c r="W1526" s="277">
        <f>SUM(W1482,W1484:W1488,W1490,W1492:W1499,W1501:W1504,W1516,W1509)</f>
        <v>0</v>
      </c>
      <c r="X1526" s="277">
        <f t="shared" si="416"/>
        <v>0</v>
      </c>
      <c r="Y1526" s="277">
        <f t="shared" si="416"/>
        <v>0</v>
      </c>
      <c r="Z1526" s="277">
        <f t="shared" si="416"/>
        <v>0</v>
      </c>
      <c r="AA1526" s="277">
        <f t="shared" si="416"/>
        <v>0</v>
      </c>
      <c r="AB1526" s="277">
        <f t="shared" si="416"/>
        <v>0</v>
      </c>
      <c r="AC1526" s="277">
        <f t="shared" si="416"/>
        <v>0</v>
      </c>
      <c r="AD1526" s="277">
        <f t="shared" si="416"/>
        <v>0</v>
      </c>
      <c r="AE1526" s="277">
        <f t="shared" si="416"/>
        <v>0</v>
      </c>
      <c r="AF1526" s="277">
        <f t="shared" si="416"/>
        <v>0</v>
      </c>
      <c r="AG1526" s="277">
        <f t="shared" si="416"/>
        <v>0</v>
      </c>
      <c r="AH1526" s="277">
        <v>0</v>
      </c>
      <c r="AI1526" s="277">
        <v>0</v>
      </c>
      <c r="AJ1526" s="277">
        <f>SUM(AJ1482,AJ1484:AJ1488,AJ1490,AJ1492:AJ1499,AJ1501:AJ1504,AJ1516,AJ1509)</f>
        <v>0</v>
      </c>
      <c r="AK1526" s="277">
        <f t="shared" si="416"/>
        <v>0</v>
      </c>
      <c r="AL1526" s="277">
        <f t="shared" si="416"/>
        <v>0</v>
      </c>
      <c r="AM1526" s="277">
        <f t="shared" si="416"/>
        <v>0</v>
      </c>
      <c r="AN1526" s="277">
        <f t="shared" si="416"/>
        <v>0</v>
      </c>
      <c r="AO1526" s="277">
        <f t="shared" si="416"/>
        <v>0</v>
      </c>
      <c r="AP1526" s="277">
        <f t="shared" si="416"/>
        <v>0</v>
      </c>
      <c r="AQ1526" s="277">
        <f t="shared" si="416"/>
        <v>0</v>
      </c>
      <c r="AR1526" s="277">
        <f t="shared" si="416"/>
        <v>0</v>
      </c>
      <c r="AS1526" s="277">
        <f t="shared" si="416"/>
        <v>0</v>
      </c>
      <c r="AT1526" s="277">
        <f t="shared" si="416"/>
        <v>0</v>
      </c>
      <c r="AU1526" s="277">
        <v>0</v>
      </c>
      <c r="AV1526" s="277">
        <v>0</v>
      </c>
      <c r="AW1526" s="277">
        <f>U1526+AH1526+AU1526</f>
        <v>0</v>
      </c>
    </row>
    <row r="1527" spans="1:49">
      <c r="A1527" s="48"/>
      <c r="B1527" s="42"/>
      <c r="C1527" s="42"/>
      <c r="D1527" s="42"/>
      <c r="E1527" s="531"/>
      <c r="F1527" s="50"/>
      <c r="G1527" s="50"/>
      <c r="H1527" s="50"/>
      <c r="I1527" s="276" t="s">
        <v>2416</v>
      </c>
      <c r="J1527" s="277">
        <f>SUM(J1507:J1508,J1513,J1518:J1519)</f>
        <v>0</v>
      </c>
      <c r="K1527" s="277">
        <f t="shared" ref="K1527:AT1527" si="417">SUM(K1507:K1508,K1513,K1518:K1519)</f>
        <v>0</v>
      </c>
      <c r="L1527" s="277">
        <f t="shared" si="417"/>
        <v>0</v>
      </c>
      <c r="M1527" s="277">
        <f t="shared" si="417"/>
        <v>0</v>
      </c>
      <c r="N1527" s="277">
        <f t="shared" si="417"/>
        <v>0</v>
      </c>
      <c r="O1527" s="277">
        <f t="shared" si="417"/>
        <v>0</v>
      </c>
      <c r="P1527" s="277">
        <f t="shared" si="417"/>
        <v>0</v>
      </c>
      <c r="Q1527" s="277">
        <f t="shared" si="417"/>
        <v>0</v>
      </c>
      <c r="R1527" s="277">
        <f t="shared" si="417"/>
        <v>0</v>
      </c>
      <c r="S1527" s="277">
        <f t="shared" si="417"/>
        <v>0</v>
      </c>
      <c r="T1527" s="277">
        <f t="shared" si="417"/>
        <v>0</v>
      </c>
      <c r="U1527" s="277">
        <v>0</v>
      </c>
      <c r="V1527" s="277">
        <v>0</v>
      </c>
      <c r="W1527" s="277">
        <f>SUM(W1507:W1508,W1513,W1518:W1519)</f>
        <v>0</v>
      </c>
      <c r="X1527" s="277">
        <f t="shared" si="417"/>
        <v>0</v>
      </c>
      <c r="Y1527" s="277">
        <f t="shared" si="417"/>
        <v>0</v>
      </c>
      <c r="Z1527" s="277">
        <f t="shared" si="417"/>
        <v>0</v>
      </c>
      <c r="AA1527" s="277">
        <f t="shared" si="417"/>
        <v>0</v>
      </c>
      <c r="AB1527" s="277">
        <f t="shared" si="417"/>
        <v>0</v>
      </c>
      <c r="AC1527" s="277">
        <f t="shared" si="417"/>
        <v>0</v>
      </c>
      <c r="AD1527" s="277">
        <f t="shared" si="417"/>
        <v>0</v>
      </c>
      <c r="AE1527" s="277">
        <f t="shared" si="417"/>
        <v>0</v>
      </c>
      <c r="AF1527" s="277">
        <f t="shared" si="417"/>
        <v>0</v>
      </c>
      <c r="AG1527" s="277">
        <f t="shared" si="417"/>
        <v>0</v>
      </c>
      <c r="AH1527" s="277">
        <v>0</v>
      </c>
      <c r="AI1527" s="277">
        <v>0</v>
      </c>
      <c r="AJ1527" s="277">
        <f>SUM(AJ1507:AJ1508,AJ1513,AJ1518:AJ1519)</f>
        <v>0</v>
      </c>
      <c r="AK1527" s="277">
        <f t="shared" si="417"/>
        <v>0</v>
      </c>
      <c r="AL1527" s="277">
        <f t="shared" si="417"/>
        <v>0</v>
      </c>
      <c r="AM1527" s="277">
        <f t="shared" si="417"/>
        <v>0</v>
      </c>
      <c r="AN1527" s="277">
        <f t="shared" si="417"/>
        <v>0</v>
      </c>
      <c r="AO1527" s="277">
        <f t="shared" si="417"/>
        <v>0</v>
      </c>
      <c r="AP1527" s="277">
        <f t="shared" si="417"/>
        <v>0</v>
      </c>
      <c r="AQ1527" s="277">
        <f t="shared" si="417"/>
        <v>0</v>
      </c>
      <c r="AR1527" s="277">
        <f t="shared" si="417"/>
        <v>0</v>
      </c>
      <c r="AS1527" s="277">
        <f t="shared" si="417"/>
        <v>0</v>
      </c>
      <c r="AT1527" s="277">
        <f t="shared" si="417"/>
        <v>0</v>
      </c>
      <c r="AU1527" s="277">
        <v>0</v>
      </c>
      <c r="AV1527" s="277">
        <v>0</v>
      </c>
      <c r="AW1527" s="277">
        <f>U1527+AH1527+AU1527</f>
        <v>0</v>
      </c>
    </row>
    <row r="1528" spans="1:49">
      <c r="A1528" s="48"/>
      <c r="B1528" s="42"/>
      <c r="C1528" s="42"/>
      <c r="D1528" s="42"/>
      <c r="E1528" s="531"/>
      <c r="F1528" s="50"/>
      <c r="G1528" s="50"/>
      <c r="H1528" s="50"/>
      <c r="I1528" s="276"/>
      <c r="J1528" s="277"/>
      <c r="K1528" s="277"/>
      <c r="L1528" s="277"/>
      <c r="M1528" s="277"/>
      <c r="N1528" s="277"/>
      <c r="O1528" s="277"/>
      <c r="P1528" s="277"/>
      <c r="Q1528" s="277"/>
      <c r="R1528" s="277"/>
      <c r="S1528" s="277"/>
      <c r="T1528" s="277"/>
      <c r="U1528" s="277">
        <v>0</v>
      </c>
      <c r="V1528" s="277">
        <v>0</v>
      </c>
      <c r="W1528" s="277"/>
      <c r="X1528" s="277"/>
      <c r="Y1528" s="277"/>
      <c r="Z1528" s="277"/>
      <c r="AA1528" s="277"/>
      <c r="AB1528" s="277"/>
      <c r="AC1528" s="277"/>
      <c r="AD1528" s="277"/>
      <c r="AE1528" s="277"/>
      <c r="AF1528" s="277"/>
      <c r="AG1528" s="277"/>
      <c r="AH1528" s="277">
        <v>0</v>
      </c>
      <c r="AI1528" s="277">
        <v>0</v>
      </c>
      <c r="AJ1528" s="277"/>
      <c r="AK1528" s="277"/>
      <c r="AL1528" s="277"/>
      <c r="AM1528" s="277"/>
      <c r="AN1528" s="277"/>
      <c r="AO1528" s="277"/>
      <c r="AP1528" s="277"/>
      <c r="AQ1528" s="277"/>
      <c r="AR1528" s="277"/>
      <c r="AS1528" s="277"/>
      <c r="AT1528" s="277"/>
      <c r="AU1528" s="277">
        <v>0</v>
      </c>
      <c r="AV1528" s="277">
        <v>0</v>
      </c>
      <c r="AW1528" s="277">
        <f>U1528+AH1528+AU1528</f>
        <v>0</v>
      </c>
    </row>
    <row r="1529" spans="1:49">
      <c r="A1529" s="48"/>
      <c r="B1529" s="42"/>
      <c r="C1529" s="42"/>
      <c r="D1529" s="42"/>
      <c r="E1529" s="531"/>
      <c r="F1529" s="50"/>
      <c r="G1529" s="50"/>
      <c r="H1529" s="50"/>
      <c r="I1529" s="276" t="s">
        <v>1631</v>
      </c>
      <c r="J1529" s="277">
        <f>SUM(J1526:J1528)</f>
        <v>0</v>
      </c>
      <c r="K1529" s="277">
        <f t="shared" ref="K1529:AT1529" si="418">SUM(K1526:K1528)</f>
        <v>0</v>
      </c>
      <c r="L1529" s="277">
        <f t="shared" si="418"/>
        <v>0</v>
      </c>
      <c r="M1529" s="277">
        <f t="shared" si="418"/>
        <v>0</v>
      </c>
      <c r="N1529" s="277">
        <f t="shared" si="418"/>
        <v>0</v>
      </c>
      <c r="O1529" s="277">
        <f t="shared" si="418"/>
        <v>0</v>
      </c>
      <c r="P1529" s="277">
        <f t="shared" si="418"/>
        <v>0</v>
      </c>
      <c r="Q1529" s="277">
        <f t="shared" si="418"/>
        <v>0</v>
      </c>
      <c r="R1529" s="277">
        <f t="shared" si="418"/>
        <v>0</v>
      </c>
      <c r="S1529" s="277">
        <f t="shared" si="418"/>
        <v>0</v>
      </c>
      <c r="T1529" s="277">
        <f t="shared" si="418"/>
        <v>0</v>
      </c>
      <c r="U1529" s="277">
        <v>0</v>
      </c>
      <c r="V1529" s="277">
        <v>0</v>
      </c>
      <c r="W1529" s="277">
        <f>SUM(W1526:W1528)</f>
        <v>0</v>
      </c>
      <c r="X1529" s="277">
        <f t="shared" si="418"/>
        <v>0</v>
      </c>
      <c r="Y1529" s="277">
        <f t="shared" si="418"/>
        <v>0</v>
      </c>
      <c r="Z1529" s="277">
        <f t="shared" si="418"/>
        <v>0</v>
      </c>
      <c r="AA1529" s="277">
        <f t="shared" si="418"/>
        <v>0</v>
      </c>
      <c r="AB1529" s="277">
        <f t="shared" si="418"/>
        <v>0</v>
      </c>
      <c r="AC1529" s="277">
        <f t="shared" si="418"/>
        <v>0</v>
      </c>
      <c r="AD1529" s="277">
        <f t="shared" si="418"/>
        <v>0</v>
      </c>
      <c r="AE1529" s="277">
        <f t="shared" si="418"/>
        <v>0</v>
      </c>
      <c r="AF1529" s="277">
        <f t="shared" si="418"/>
        <v>0</v>
      </c>
      <c r="AG1529" s="277">
        <f t="shared" si="418"/>
        <v>0</v>
      </c>
      <c r="AH1529" s="277">
        <v>0</v>
      </c>
      <c r="AI1529" s="277">
        <v>0</v>
      </c>
      <c r="AJ1529" s="277">
        <f>SUM(AJ1526:AJ1528)</f>
        <v>0</v>
      </c>
      <c r="AK1529" s="277">
        <f t="shared" si="418"/>
        <v>0</v>
      </c>
      <c r="AL1529" s="277">
        <f t="shared" si="418"/>
        <v>0</v>
      </c>
      <c r="AM1529" s="277">
        <f t="shared" si="418"/>
        <v>0</v>
      </c>
      <c r="AN1529" s="277">
        <f t="shared" si="418"/>
        <v>0</v>
      </c>
      <c r="AO1529" s="277">
        <f t="shared" si="418"/>
        <v>0</v>
      </c>
      <c r="AP1529" s="277">
        <f t="shared" si="418"/>
        <v>0</v>
      </c>
      <c r="AQ1529" s="277">
        <f t="shared" si="418"/>
        <v>0</v>
      </c>
      <c r="AR1529" s="277">
        <f t="shared" si="418"/>
        <v>0</v>
      </c>
      <c r="AS1529" s="277">
        <f t="shared" si="418"/>
        <v>0</v>
      </c>
      <c r="AT1529" s="277">
        <f t="shared" si="418"/>
        <v>0</v>
      </c>
      <c r="AU1529" s="277">
        <v>0</v>
      </c>
      <c r="AV1529" s="277">
        <v>0</v>
      </c>
      <c r="AW1529" s="277">
        <f>U1529+AH1529+AU1529</f>
        <v>0</v>
      </c>
    </row>
    <row r="1530" spans="1:49">
      <c r="A1530" s="48"/>
      <c r="B1530" s="42"/>
      <c r="C1530" s="42"/>
      <c r="D1530" s="42"/>
      <c r="E1530" s="531"/>
      <c r="F1530" s="50"/>
      <c r="G1530" s="50"/>
      <c r="H1530" s="50"/>
      <c r="I1530" s="146"/>
      <c r="J1530" s="29"/>
      <c r="K1530" s="29"/>
      <c r="L1530" s="29"/>
      <c r="M1530" s="29"/>
      <c r="N1530" s="29"/>
      <c r="O1530" s="29"/>
      <c r="P1530" s="29"/>
      <c r="Q1530" s="29"/>
      <c r="R1530" s="29"/>
      <c r="S1530" s="29"/>
      <c r="T1530" s="29"/>
      <c r="U1530" s="29"/>
      <c r="V1530" s="29"/>
      <c r="W1530" s="29"/>
      <c r="X1530" s="29"/>
      <c r="Y1530" s="29"/>
      <c r="Z1530" s="29"/>
      <c r="AA1530" s="29"/>
      <c r="AB1530" s="29"/>
      <c r="AC1530" s="29"/>
      <c r="AD1530" s="29"/>
      <c r="AE1530" s="29"/>
      <c r="AF1530" s="29"/>
      <c r="AG1530" s="29"/>
      <c r="AH1530" s="29"/>
      <c r="AI1530" s="29"/>
      <c r="AJ1530" s="29"/>
      <c r="AK1530" s="29"/>
      <c r="AL1530" s="29"/>
      <c r="AM1530" s="29"/>
      <c r="AN1530" s="29"/>
      <c r="AO1530" s="29"/>
      <c r="AP1530" s="29"/>
      <c r="AQ1530" s="29"/>
      <c r="AR1530" s="29"/>
      <c r="AS1530" s="29"/>
      <c r="AT1530" s="29"/>
      <c r="AU1530" s="29"/>
      <c r="AV1530" s="29"/>
      <c r="AW1530" s="29"/>
    </row>
    <row r="1531" spans="1:49" ht="14.25">
      <c r="A1531" s="48"/>
      <c r="B1531" s="42"/>
      <c r="C1531" s="42"/>
      <c r="D1531" s="42"/>
      <c r="E1531" s="531"/>
      <c r="F1531" s="50"/>
      <c r="G1531" s="50"/>
      <c r="H1531" s="50"/>
      <c r="I1531" s="64" t="s">
        <v>1023</v>
      </c>
      <c r="J1531" s="17">
        <f>SUM(J1461,J1521)</f>
        <v>0</v>
      </c>
      <c r="K1531" s="17">
        <f t="shared" ref="K1531:AT1531" si="419">SUM(K1461,K1521)</f>
        <v>0</v>
      </c>
      <c r="L1531" s="17">
        <f t="shared" si="419"/>
        <v>0</v>
      </c>
      <c r="M1531" s="17">
        <f t="shared" si="419"/>
        <v>0</v>
      </c>
      <c r="N1531" s="17">
        <f t="shared" si="419"/>
        <v>0</v>
      </c>
      <c r="O1531" s="17">
        <f t="shared" si="419"/>
        <v>0</v>
      </c>
      <c r="P1531" s="17">
        <f t="shared" si="419"/>
        <v>0</v>
      </c>
      <c r="Q1531" s="17">
        <f t="shared" si="419"/>
        <v>0</v>
      </c>
      <c r="R1531" s="17">
        <f t="shared" si="419"/>
        <v>0</v>
      </c>
      <c r="S1531" s="17">
        <f t="shared" si="419"/>
        <v>0</v>
      </c>
      <c r="T1531" s="17">
        <f t="shared" si="419"/>
        <v>0</v>
      </c>
      <c r="U1531" s="17">
        <v>0</v>
      </c>
      <c r="V1531" s="17">
        <v>0</v>
      </c>
      <c r="W1531" s="17">
        <f>SUM(W1461,W1521)</f>
        <v>0</v>
      </c>
      <c r="X1531" s="17">
        <f t="shared" si="419"/>
        <v>0</v>
      </c>
      <c r="Y1531" s="17">
        <f t="shared" si="419"/>
        <v>0</v>
      </c>
      <c r="Z1531" s="17">
        <f t="shared" si="419"/>
        <v>0</v>
      </c>
      <c r="AA1531" s="17">
        <f t="shared" si="419"/>
        <v>0</v>
      </c>
      <c r="AB1531" s="17">
        <f t="shared" si="419"/>
        <v>0</v>
      </c>
      <c r="AC1531" s="17">
        <f t="shared" si="419"/>
        <v>0</v>
      </c>
      <c r="AD1531" s="17">
        <f t="shared" si="419"/>
        <v>0</v>
      </c>
      <c r="AE1531" s="17">
        <f t="shared" si="419"/>
        <v>0</v>
      </c>
      <c r="AF1531" s="17">
        <f t="shared" si="419"/>
        <v>0</v>
      </c>
      <c r="AG1531" s="17">
        <f t="shared" si="419"/>
        <v>0</v>
      </c>
      <c r="AH1531" s="17">
        <v>0</v>
      </c>
      <c r="AI1531" s="17">
        <v>0</v>
      </c>
      <c r="AJ1531" s="17">
        <f>SUM(AJ1461,AJ1521)</f>
        <v>0</v>
      </c>
      <c r="AK1531" s="17">
        <f t="shared" si="419"/>
        <v>0</v>
      </c>
      <c r="AL1531" s="17">
        <f t="shared" si="419"/>
        <v>0</v>
      </c>
      <c r="AM1531" s="17">
        <f t="shared" si="419"/>
        <v>0</v>
      </c>
      <c r="AN1531" s="17">
        <f t="shared" si="419"/>
        <v>0</v>
      </c>
      <c r="AO1531" s="17">
        <f t="shared" si="419"/>
        <v>0</v>
      </c>
      <c r="AP1531" s="17">
        <f t="shared" si="419"/>
        <v>0</v>
      </c>
      <c r="AQ1531" s="17">
        <f t="shared" si="419"/>
        <v>0</v>
      </c>
      <c r="AR1531" s="17">
        <f t="shared" si="419"/>
        <v>0</v>
      </c>
      <c r="AS1531" s="17">
        <f t="shared" si="419"/>
        <v>0</v>
      </c>
      <c r="AT1531" s="17">
        <f t="shared" si="419"/>
        <v>0</v>
      </c>
      <c r="AU1531" s="17">
        <v>0</v>
      </c>
      <c r="AV1531" s="17">
        <v>0</v>
      </c>
      <c r="AW1531" s="17">
        <f>U1531+AH1531+AU1531</f>
        <v>0</v>
      </c>
    </row>
    <row r="1532" spans="1:49">
      <c r="A1532" s="48"/>
      <c r="B1532" s="42"/>
      <c r="C1532" s="42"/>
      <c r="D1532" s="42"/>
      <c r="E1532" s="531"/>
      <c r="F1532" s="50"/>
      <c r="G1532" s="50"/>
      <c r="H1532" s="50"/>
      <c r="I1532" s="42"/>
    </row>
    <row r="1533" spans="1:49">
      <c r="A1533" s="48"/>
      <c r="B1533" s="42"/>
      <c r="C1533" s="42"/>
      <c r="D1533" s="42"/>
      <c r="E1533" s="531"/>
      <c r="F1533" s="50"/>
      <c r="G1533" s="50"/>
      <c r="H1533" s="50"/>
      <c r="I1533" s="146" t="s">
        <v>1655</v>
      </c>
      <c r="J1533" s="9"/>
      <c r="K1533" s="9"/>
      <c r="L1533" s="9"/>
      <c r="M1533" s="9"/>
      <c r="N1533" s="9"/>
      <c r="O1533" s="9"/>
      <c r="P1533" s="9"/>
      <c r="Q1533" s="9"/>
      <c r="R1533" s="9"/>
      <c r="S1533" s="9"/>
      <c r="T1533" s="9"/>
      <c r="U1533" s="9"/>
      <c r="V1533" s="9"/>
      <c r="W1533" s="9"/>
      <c r="X1533" s="9"/>
      <c r="Y1533" s="9"/>
      <c r="Z1533" s="9"/>
      <c r="AA1533" s="9"/>
      <c r="AB1533" s="9"/>
      <c r="AC1533" s="9"/>
      <c r="AD1533" s="9"/>
      <c r="AE1533" s="9"/>
      <c r="AF1533" s="9"/>
      <c r="AG1533" s="9"/>
      <c r="AH1533" s="9"/>
      <c r="AI1533" s="9"/>
      <c r="AJ1533" s="9"/>
      <c r="AK1533" s="9"/>
      <c r="AL1533" s="9"/>
      <c r="AM1533" s="9"/>
      <c r="AN1533" s="9"/>
      <c r="AO1533" s="9"/>
      <c r="AP1533" s="9"/>
      <c r="AQ1533" s="9"/>
      <c r="AR1533" s="9"/>
      <c r="AS1533" s="9"/>
      <c r="AT1533" s="9"/>
      <c r="AU1533" s="9"/>
      <c r="AV1533" s="9"/>
      <c r="AW1533" s="9"/>
    </row>
    <row r="1534" spans="1:49">
      <c r="A1534" s="48"/>
      <c r="B1534" s="42"/>
      <c r="C1534" s="42"/>
      <c r="D1534" s="42"/>
      <c r="E1534" s="531"/>
      <c r="F1534" s="50"/>
      <c r="G1534" s="50"/>
      <c r="H1534" s="50"/>
      <c r="I1534" s="14"/>
    </row>
    <row r="1535" spans="1:49" ht="13.5" thickBot="1">
      <c r="A1535" s="78" t="s">
        <v>2083</v>
      </c>
      <c r="B1535" s="79"/>
      <c r="C1535" s="79"/>
      <c r="D1535" s="456"/>
      <c r="E1535" s="535"/>
      <c r="F1535" s="127"/>
      <c r="G1535" s="127"/>
      <c r="H1535" s="127"/>
      <c r="I1535" s="79"/>
    </row>
    <row r="1536" spans="1:49" s="151" customFormat="1" ht="36" customHeight="1" thickTop="1" thickBot="1">
      <c r="A1536" s="147" t="s">
        <v>2079</v>
      </c>
      <c r="B1536" s="5" t="s">
        <v>2080</v>
      </c>
      <c r="C1536" s="5" t="s">
        <v>1335</v>
      </c>
      <c r="D1536" s="450"/>
      <c r="E1536" s="148" t="s">
        <v>1570</v>
      </c>
      <c r="F1536" s="149" t="s">
        <v>1438</v>
      </c>
      <c r="G1536" s="149"/>
      <c r="H1536" s="149" t="s">
        <v>2332</v>
      </c>
      <c r="I1536" s="5" t="s">
        <v>856</v>
      </c>
      <c r="J1536" s="364" t="s">
        <v>2891</v>
      </c>
      <c r="K1536" s="364" t="s">
        <v>2879</v>
      </c>
      <c r="L1536" s="364" t="s">
        <v>2880</v>
      </c>
      <c r="M1536" s="364" t="s">
        <v>2881</v>
      </c>
      <c r="N1536" s="364" t="s">
        <v>2882</v>
      </c>
      <c r="O1536" s="364" t="s">
        <v>2883</v>
      </c>
      <c r="P1536" s="364" t="s">
        <v>2884</v>
      </c>
      <c r="Q1536" s="364" t="s">
        <v>2885</v>
      </c>
      <c r="R1536" s="364" t="s">
        <v>2886</v>
      </c>
      <c r="S1536" s="364" t="s">
        <v>2887</v>
      </c>
      <c r="T1536" s="364" t="s">
        <v>2888</v>
      </c>
      <c r="U1536" s="364" t="s">
        <v>2889</v>
      </c>
      <c r="V1536" s="364" t="s">
        <v>2890</v>
      </c>
      <c r="W1536" s="365" t="s">
        <v>2893</v>
      </c>
      <c r="X1536" s="365" t="s">
        <v>2879</v>
      </c>
      <c r="Y1536" s="365" t="s">
        <v>2880</v>
      </c>
      <c r="Z1536" s="365" t="s">
        <v>2881</v>
      </c>
      <c r="AA1536" s="365" t="s">
        <v>2882</v>
      </c>
      <c r="AB1536" s="365" t="s">
        <v>2883</v>
      </c>
      <c r="AC1536" s="365" t="s">
        <v>2884</v>
      </c>
      <c r="AD1536" s="365" t="s">
        <v>2885</v>
      </c>
      <c r="AE1536" s="365" t="s">
        <v>2886</v>
      </c>
      <c r="AF1536" s="365" t="s">
        <v>2887</v>
      </c>
      <c r="AG1536" s="365" t="s">
        <v>2888</v>
      </c>
      <c r="AH1536" s="365" t="s">
        <v>2889</v>
      </c>
      <c r="AI1536" s="365" t="s">
        <v>2890</v>
      </c>
      <c r="AJ1536" s="366" t="s">
        <v>2892</v>
      </c>
      <c r="AK1536" s="366" t="s">
        <v>2879</v>
      </c>
      <c r="AL1536" s="366" t="s">
        <v>2880</v>
      </c>
      <c r="AM1536" s="366" t="s">
        <v>2881</v>
      </c>
      <c r="AN1536" s="366" t="s">
        <v>2882</v>
      </c>
      <c r="AO1536" s="366" t="s">
        <v>2883</v>
      </c>
      <c r="AP1536" s="366" t="s">
        <v>2884</v>
      </c>
      <c r="AQ1536" s="366" t="s">
        <v>2885</v>
      </c>
      <c r="AR1536" s="366" t="s">
        <v>2886</v>
      </c>
      <c r="AS1536" s="366" t="s">
        <v>2887</v>
      </c>
      <c r="AT1536" s="366" t="s">
        <v>2888</v>
      </c>
      <c r="AU1536" s="366" t="s">
        <v>2889</v>
      </c>
      <c r="AV1536" s="366" t="s">
        <v>2890</v>
      </c>
      <c r="AW1536" s="368" t="s">
        <v>2895</v>
      </c>
    </row>
    <row r="1537" spans="1:49">
      <c r="A1537" s="33"/>
      <c r="B1537" s="34"/>
      <c r="C1537" s="34"/>
      <c r="D1537" s="34"/>
      <c r="E1537" s="35"/>
      <c r="F1537" s="36"/>
      <c r="G1537" s="36"/>
      <c r="H1537" s="36"/>
      <c r="I1537" s="34"/>
      <c r="J1537" s="202" t="s">
        <v>1224</v>
      </c>
      <c r="K1537" s="202">
        <v>1</v>
      </c>
      <c r="L1537" s="202">
        <v>2</v>
      </c>
      <c r="M1537" s="202">
        <v>3</v>
      </c>
      <c r="N1537" s="202">
        <v>4</v>
      </c>
      <c r="O1537" s="202">
        <v>5</v>
      </c>
      <c r="P1537" s="202">
        <v>6</v>
      </c>
      <c r="Q1537" s="202">
        <v>7</v>
      </c>
      <c r="R1537" s="202">
        <v>8</v>
      </c>
      <c r="S1537" s="202">
        <v>9</v>
      </c>
      <c r="T1537" s="202">
        <v>10</v>
      </c>
      <c r="U1537" s="202">
        <v>13</v>
      </c>
      <c r="V1537" s="202">
        <v>14</v>
      </c>
      <c r="W1537" s="202" t="s">
        <v>1224</v>
      </c>
      <c r="X1537" s="202">
        <v>1</v>
      </c>
      <c r="Y1537" s="202">
        <v>2</v>
      </c>
      <c r="Z1537" s="202">
        <v>3</v>
      </c>
      <c r="AA1537" s="202">
        <v>4</v>
      </c>
      <c r="AB1537" s="202">
        <v>5</v>
      </c>
      <c r="AC1537" s="202">
        <v>6</v>
      </c>
      <c r="AD1537" s="202">
        <v>7</v>
      </c>
      <c r="AE1537" s="202">
        <v>8</v>
      </c>
      <c r="AF1537" s="202">
        <v>9</v>
      </c>
      <c r="AG1537" s="202">
        <v>10</v>
      </c>
      <c r="AH1537" s="202">
        <v>13</v>
      </c>
      <c r="AI1537" s="202">
        <v>14</v>
      </c>
      <c r="AJ1537" s="202" t="s">
        <v>1224</v>
      </c>
      <c r="AK1537" s="202">
        <v>1</v>
      </c>
      <c r="AL1537" s="202">
        <v>2</v>
      </c>
      <c r="AM1537" s="202">
        <v>3</v>
      </c>
      <c r="AN1537" s="202">
        <v>4</v>
      </c>
      <c r="AO1537" s="202">
        <v>5</v>
      </c>
      <c r="AP1537" s="202">
        <v>6</v>
      </c>
      <c r="AQ1537" s="202">
        <v>7</v>
      </c>
      <c r="AR1537" s="202">
        <v>8</v>
      </c>
      <c r="AS1537" s="202">
        <v>9</v>
      </c>
      <c r="AT1537" s="202">
        <v>10</v>
      </c>
      <c r="AU1537" s="202">
        <v>13</v>
      </c>
      <c r="AV1537" s="202">
        <v>14</v>
      </c>
      <c r="AW1537" s="202">
        <v>15</v>
      </c>
    </row>
    <row r="1538" spans="1:49" ht="4.5" customHeight="1">
      <c r="A1538" s="37"/>
      <c r="B1538" s="38"/>
      <c r="C1538" s="38"/>
      <c r="D1538" s="38"/>
      <c r="E1538" s="60"/>
      <c r="F1538" s="61"/>
      <c r="G1538" s="61"/>
      <c r="H1538" s="61"/>
      <c r="I1538" s="38"/>
      <c r="J1538" s="62"/>
      <c r="K1538" s="62"/>
      <c r="L1538" s="62"/>
      <c r="M1538" s="62"/>
      <c r="N1538" s="62"/>
      <c r="O1538" s="62"/>
      <c r="P1538" s="62"/>
      <c r="Q1538" s="62"/>
      <c r="R1538" s="62"/>
      <c r="S1538" s="62"/>
      <c r="T1538" s="62"/>
      <c r="U1538" s="62"/>
      <c r="V1538" s="62"/>
      <c r="W1538" s="62"/>
      <c r="X1538" s="62"/>
      <c r="Y1538" s="62"/>
      <c r="Z1538" s="62"/>
      <c r="AA1538" s="62"/>
      <c r="AB1538" s="62"/>
      <c r="AC1538" s="62"/>
      <c r="AD1538" s="62"/>
      <c r="AE1538" s="62"/>
      <c r="AF1538" s="62"/>
      <c r="AG1538" s="62"/>
      <c r="AH1538" s="62"/>
      <c r="AI1538" s="62"/>
      <c r="AJ1538" s="62"/>
      <c r="AK1538" s="62"/>
      <c r="AL1538" s="62"/>
      <c r="AM1538" s="62"/>
      <c r="AN1538" s="62"/>
      <c r="AO1538" s="62"/>
      <c r="AP1538" s="62"/>
      <c r="AQ1538" s="62"/>
      <c r="AR1538" s="62"/>
      <c r="AS1538" s="62"/>
      <c r="AT1538" s="62"/>
      <c r="AU1538" s="62"/>
      <c r="AV1538" s="62"/>
      <c r="AW1538" s="62"/>
    </row>
    <row r="1539" spans="1:49">
      <c r="A1539" s="41" t="s">
        <v>740</v>
      </c>
      <c r="B1539" s="1" t="s">
        <v>1029</v>
      </c>
      <c r="C1539" s="1"/>
      <c r="D1539" s="451"/>
      <c r="E1539" s="531"/>
      <c r="F1539" s="50"/>
      <c r="G1539" s="50"/>
      <c r="H1539" s="50"/>
      <c r="I1539" s="1" t="s">
        <v>2083</v>
      </c>
    </row>
    <row r="1540" spans="1:49">
      <c r="A1540" s="41" t="s">
        <v>740</v>
      </c>
      <c r="B1540" s="1" t="s">
        <v>1029</v>
      </c>
      <c r="C1540" s="1" t="s">
        <v>1549</v>
      </c>
      <c r="D1540" s="451"/>
      <c r="E1540" s="531"/>
      <c r="F1540" s="50"/>
      <c r="G1540" s="50"/>
      <c r="H1540" s="50"/>
      <c r="I1540" s="1" t="s">
        <v>2083</v>
      </c>
    </row>
    <row r="1541" spans="1:49" ht="1.5" customHeight="1">
      <c r="A1541" s="41"/>
      <c r="B1541" s="1"/>
      <c r="C1541" s="1"/>
      <c r="D1541" s="369"/>
      <c r="E1541" s="531"/>
      <c r="F1541" s="50"/>
      <c r="G1541" s="50"/>
      <c r="H1541" s="50"/>
      <c r="I1541" s="1"/>
      <c r="U1541" s="15">
        <v>0</v>
      </c>
      <c r="V1541" s="15">
        <v>0</v>
      </c>
      <c r="AH1541" s="15">
        <v>0</v>
      </c>
      <c r="AI1541" s="15">
        <v>0</v>
      </c>
      <c r="AU1541" s="15">
        <v>0</v>
      </c>
      <c r="AV1541" s="15">
        <v>0</v>
      </c>
      <c r="AW1541" s="15">
        <f t="shared" ref="AW1541:AW1572" si="420">U1541+AH1541+AU1541</f>
        <v>0</v>
      </c>
    </row>
    <row r="1542" spans="1:49">
      <c r="A1542" s="48"/>
      <c r="B1542" s="42"/>
      <c r="C1542" s="42"/>
      <c r="D1542" s="42"/>
      <c r="E1542" s="531"/>
      <c r="F1542" s="50"/>
      <c r="G1542" s="50"/>
      <c r="H1542" s="50"/>
      <c r="I1542" s="49" t="s">
        <v>1559</v>
      </c>
      <c r="J1542" s="12">
        <f>SUM(J1543,J1551,J1553)</f>
        <v>0</v>
      </c>
      <c r="K1542" s="12">
        <f t="shared" ref="K1542:AT1542" si="421">SUM(K1543,K1551,K1553)</f>
        <v>0</v>
      </c>
      <c r="L1542" s="12">
        <f t="shared" si="421"/>
        <v>0</v>
      </c>
      <c r="M1542" s="12">
        <f t="shared" si="421"/>
        <v>0</v>
      </c>
      <c r="N1542" s="12">
        <f t="shared" si="421"/>
        <v>0</v>
      </c>
      <c r="O1542" s="12">
        <f t="shared" si="421"/>
        <v>0</v>
      </c>
      <c r="P1542" s="12">
        <f t="shared" si="421"/>
        <v>0</v>
      </c>
      <c r="Q1542" s="12">
        <f t="shared" si="421"/>
        <v>0</v>
      </c>
      <c r="R1542" s="12">
        <f t="shared" si="421"/>
        <v>0</v>
      </c>
      <c r="S1542" s="12">
        <f t="shared" si="421"/>
        <v>0</v>
      </c>
      <c r="T1542" s="12">
        <f t="shared" si="421"/>
        <v>0</v>
      </c>
      <c r="U1542" s="12">
        <v>0</v>
      </c>
      <c r="V1542" s="12">
        <v>0</v>
      </c>
      <c r="W1542" s="12">
        <f>SUM(W1543,W1551,W1553)</f>
        <v>0</v>
      </c>
      <c r="X1542" s="12">
        <f t="shared" si="421"/>
        <v>0</v>
      </c>
      <c r="Y1542" s="12">
        <f t="shared" si="421"/>
        <v>0</v>
      </c>
      <c r="Z1542" s="12">
        <f t="shared" si="421"/>
        <v>0</v>
      </c>
      <c r="AA1542" s="12">
        <f t="shared" si="421"/>
        <v>0</v>
      </c>
      <c r="AB1542" s="12">
        <f t="shared" si="421"/>
        <v>0</v>
      </c>
      <c r="AC1542" s="12">
        <f t="shared" si="421"/>
        <v>0</v>
      </c>
      <c r="AD1542" s="12">
        <f t="shared" si="421"/>
        <v>0</v>
      </c>
      <c r="AE1542" s="12">
        <f t="shared" si="421"/>
        <v>0</v>
      </c>
      <c r="AF1542" s="12">
        <f t="shared" si="421"/>
        <v>0</v>
      </c>
      <c r="AG1542" s="12">
        <f t="shared" si="421"/>
        <v>0</v>
      </c>
      <c r="AH1542" s="12">
        <v>0</v>
      </c>
      <c r="AI1542" s="12">
        <v>0</v>
      </c>
      <c r="AJ1542" s="12">
        <f>SUM(AJ1543,AJ1551,AJ1553)</f>
        <v>262889</v>
      </c>
      <c r="AK1542" s="12">
        <f t="shared" si="421"/>
        <v>0</v>
      </c>
      <c r="AL1542" s="12">
        <f t="shared" si="421"/>
        <v>0</v>
      </c>
      <c r="AM1542" s="12">
        <f t="shared" si="421"/>
        <v>143089</v>
      </c>
      <c r="AN1542" s="12">
        <f t="shared" si="421"/>
        <v>0</v>
      </c>
      <c r="AO1542" s="12">
        <f t="shared" si="421"/>
        <v>0</v>
      </c>
      <c r="AP1542" s="12">
        <f t="shared" si="421"/>
        <v>0</v>
      </c>
      <c r="AQ1542" s="12">
        <f t="shared" si="421"/>
        <v>0</v>
      </c>
      <c r="AR1542" s="12">
        <f t="shared" si="421"/>
        <v>34014</v>
      </c>
      <c r="AS1542" s="12">
        <f t="shared" si="421"/>
        <v>0</v>
      </c>
      <c r="AT1542" s="12">
        <f t="shared" si="421"/>
        <v>0</v>
      </c>
      <c r="AU1542" s="12">
        <v>177103</v>
      </c>
      <c r="AV1542" s="12">
        <v>85786</v>
      </c>
      <c r="AW1542" s="12">
        <f t="shared" si="420"/>
        <v>177103</v>
      </c>
    </row>
    <row r="1543" spans="1:49">
      <c r="A1543" s="44" t="s">
        <v>740</v>
      </c>
      <c r="B1543" s="45" t="s">
        <v>1029</v>
      </c>
      <c r="C1543" s="45" t="s">
        <v>1549</v>
      </c>
      <c r="D1543" s="452" t="s">
        <v>2920</v>
      </c>
      <c r="E1543" s="213" t="s">
        <v>771</v>
      </c>
      <c r="F1543" s="65"/>
      <c r="G1543" s="65"/>
      <c r="H1543" s="65"/>
      <c r="I1543" s="1" t="s">
        <v>1500</v>
      </c>
      <c r="J1543" s="9">
        <f>SUM(J1544:J1545)</f>
        <v>0</v>
      </c>
      <c r="K1543" s="9">
        <f t="shared" ref="K1543:AT1543" si="422">SUM(K1544:K1545)</f>
        <v>0</v>
      </c>
      <c r="L1543" s="9">
        <f t="shared" si="422"/>
        <v>0</v>
      </c>
      <c r="M1543" s="9">
        <f t="shared" si="422"/>
        <v>0</v>
      </c>
      <c r="N1543" s="9">
        <f t="shared" si="422"/>
        <v>0</v>
      </c>
      <c r="O1543" s="9">
        <f t="shared" si="422"/>
        <v>0</v>
      </c>
      <c r="P1543" s="9">
        <f t="shared" si="422"/>
        <v>0</v>
      </c>
      <c r="Q1543" s="9">
        <f t="shared" si="422"/>
        <v>0</v>
      </c>
      <c r="R1543" s="9">
        <f t="shared" si="422"/>
        <v>0</v>
      </c>
      <c r="S1543" s="9">
        <f t="shared" si="422"/>
        <v>0</v>
      </c>
      <c r="T1543" s="9">
        <f t="shared" si="422"/>
        <v>0</v>
      </c>
      <c r="U1543" s="9">
        <v>0</v>
      </c>
      <c r="V1543" s="9">
        <v>0</v>
      </c>
      <c r="W1543" s="9">
        <f>SUM(W1544:W1545)</f>
        <v>0</v>
      </c>
      <c r="X1543" s="9">
        <f t="shared" si="422"/>
        <v>0</v>
      </c>
      <c r="Y1543" s="9">
        <f t="shared" si="422"/>
        <v>0</v>
      </c>
      <c r="Z1543" s="9">
        <f t="shared" si="422"/>
        <v>0</v>
      </c>
      <c r="AA1543" s="9">
        <f t="shared" si="422"/>
        <v>0</v>
      </c>
      <c r="AB1543" s="9">
        <f t="shared" si="422"/>
        <v>0</v>
      </c>
      <c r="AC1543" s="9">
        <f t="shared" si="422"/>
        <v>0</v>
      </c>
      <c r="AD1543" s="9">
        <f t="shared" si="422"/>
        <v>0</v>
      </c>
      <c r="AE1543" s="9">
        <f t="shared" si="422"/>
        <v>0</v>
      </c>
      <c r="AF1543" s="9">
        <f t="shared" si="422"/>
        <v>0</v>
      </c>
      <c r="AG1543" s="9">
        <f t="shared" si="422"/>
        <v>0</v>
      </c>
      <c r="AH1543" s="9">
        <v>0</v>
      </c>
      <c r="AI1543" s="9">
        <v>0</v>
      </c>
      <c r="AJ1543" s="9">
        <f>SUM(AJ1544:AJ1545)</f>
        <v>0</v>
      </c>
      <c r="AK1543" s="9">
        <f t="shared" si="422"/>
        <v>0</v>
      </c>
      <c r="AL1543" s="9">
        <f t="shared" si="422"/>
        <v>0</v>
      </c>
      <c r="AM1543" s="9">
        <f t="shared" si="422"/>
        <v>0</v>
      </c>
      <c r="AN1543" s="9">
        <f t="shared" si="422"/>
        <v>0</v>
      </c>
      <c r="AO1543" s="9">
        <f t="shared" si="422"/>
        <v>0</v>
      </c>
      <c r="AP1543" s="9">
        <f t="shared" si="422"/>
        <v>0</v>
      </c>
      <c r="AQ1543" s="9">
        <f t="shared" si="422"/>
        <v>0</v>
      </c>
      <c r="AR1543" s="9">
        <f t="shared" si="422"/>
        <v>0</v>
      </c>
      <c r="AS1543" s="9">
        <f t="shared" si="422"/>
        <v>0</v>
      </c>
      <c r="AT1543" s="9">
        <f t="shared" si="422"/>
        <v>0</v>
      </c>
      <c r="AU1543" s="9">
        <v>0</v>
      </c>
      <c r="AV1543" s="9">
        <v>0</v>
      </c>
      <c r="AW1543" s="9">
        <f t="shared" si="420"/>
        <v>0</v>
      </c>
    </row>
    <row r="1544" spans="1:49">
      <c r="A1544" s="44" t="s">
        <v>740</v>
      </c>
      <c r="B1544" s="45" t="s">
        <v>1029</v>
      </c>
      <c r="C1544" s="45" t="s">
        <v>1549</v>
      </c>
      <c r="D1544" s="452" t="s">
        <v>2920</v>
      </c>
      <c r="E1544" s="367" t="s">
        <v>834</v>
      </c>
      <c r="F1544" s="50"/>
      <c r="G1544" s="468" t="s">
        <v>3062</v>
      </c>
      <c r="H1544" s="50" t="s">
        <v>2335</v>
      </c>
      <c r="I1544" s="42" t="s">
        <v>1165</v>
      </c>
      <c r="U1544" s="15">
        <v>0</v>
      </c>
      <c r="V1544" s="15">
        <v>0</v>
      </c>
      <c r="AH1544" s="15">
        <v>0</v>
      </c>
      <c r="AI1544" s="15">
        <v>0</v>
      </c>
      <c r="AU1544" s="15">
        <v>0</v>
      </c>
      <c r="AV1544" s="15">
        <v>0</v>
      </c>
      <c r="AW1544" s="15">
        <f t="shared" si="420"/>
        <v>0</v>
      </c>
    </row>
    <row r="1545" spans="1:49">
      <c r="A1545" s="44" t="s">
        <v>740</v>
      </c>
      <c r="B1545" s="45" t="s">
        <v>1029</v>
      </c>
      <c r="C1545" s="45" t="s">
        <v>1549</v>
      </c>
      <c r="D1545" s="452" t="s">
        <v>2920</v>
      </c>
      <c r="E1545" s="367" t="s">
        <v>772</v>
      </c>
      <c r="F1545" s="50"/>
      <c r="G1545" s="50"/>
      <c r="H1545" s="50"/>
      <c r="I1545" s="42" t="s">
        <v>1227</v>
      </c>
      <c r="J1545" s="15">
        <f>SUM(J1546:J1550)</f>
        <v>0</v>
      </c>
      <c r="K1545" s="15">
        <f t="shared" ref="K1545:AT1545" si="423">SUM(K1546:K1550)</f>
        <v>0</v>
      </c>
      <c r="L1545" s="15">
        <f t="shared" si="423"/>
        <v>0</v>
      </c>
      <c r="M1545" s="15">
        <f t="shared" si="423"/>
        <v>0</v>
      </c>
      <c r="N1545" s="15">
        <f t="shared" si="423"/>
        <v>0</v>
      </c>
      <c r="O1545" s="15">
        <f t="shared" si="423"/>
        <v>0</v>
      </c>
      <c r="P1545" s="15">
        <f t="shared" si="423"/>
        <v>0</v>
      </c>
      <c r="Q1545" s="15">
        <f t="shared" si="423"/>
        <v>0</v>
      </c>
      <c r="R1545" s="15">
        <f t="shared" si="423"/>
        <v>0</v>
      </c>
      <c r="S1545" s="15">
        <f t="shared" si="423"/>
        <v>0</v>
      </c>
      <c r="T1545" s="15">
        <f t="shared" si="423"/>
        <v>0</v>
      </c>
      <c r="U1545" s="15">
        <v>0</v>
      </c>
      <c r="V1545" s="15">
        <v>0</v>
      </c>
      <c r="W1545" s="15">
        <f>SUM(W1546:W1550)</f>
        <v>0</v>
      </c>
      <c r="X1545" s="15">
        <f t="shared" si="423"/>
        <v>0</v>
      </c>
      <c r="Y1545" s="15">
        <f t="shared" si="423"/>
        <v>0</v>
      </c>
      <c r="Z1545" s="15">
        <f t="shared" si="423"/>
        <v>0</v>
      </c>
      <c r="AA1545" s="15">
        <f t="shared" si="423"/>
        <v>0</v>
      </c>
      <c r="AB1545" s="15">
        <f t="shared" si="423"/>
        <v>0</v>
      </c>
      <c r="AC1545" s="15">
        <f t="shared" si="423"/>
        <v>0</v>
      </c>
      <c r="AD1545" s="15">
        <f t="shared" si="423"/>
        <v>0</v>
      </c>
      <c r="AE1545" s="15">
        <f t="shared" si="423"/>
        <v>0</v>
      </c>
      <c r="AF1545" s="15">
        <f t="shared" si="423"/>
        <v>0</v>
      </c>
      <c r="AG1545" s="15">
        <f t="shared" si="423"/>
        <v>0</v>
      </c>
      <c r="AH1545" s="15">
        <v>0</v>
      </c>
      <c r="AI1545" s="15">
        <v>0</v>
      </c>
      <c r="AJ1545" s="15">
        <f>SUM(AJ1546:AJ1550)</f>
        <v>0</v>
      </c>
      <c r="AK1545" s="15">
        <f t="shared" si="423"/>
        <v>0</v>
      </c>
      <c r="AL1545" s="15">
        <f t="shared" si="423"/>
        <v>0</v>
      </c>
      <c r="AM1545" s="15">
        <f t="shared" si="423"/>
        <v>0</v>
      </c>
      <c r="AN1545" s="15">
        <f t="shared" si="423"/>
        <v>0</v>
      </c>
      <c r="AO1545" s="15">
        <f t="shared" si="423"/>
        <v>0</v>
      </c>
      <c r="AP1545" s="15">
        <f t="shared" si="423"/>
        <v>0</v>
      </c>
      <c r="AQ1545" s="15">
        <f t="shared" si="423"/>
        <v>0</v>
      </c>
      <c r="AR1545" s="15">
        <f t="shared" si="423"/>
        <v>0</v>
      </c>
      <c r="AS1545" s="15">
        <f t="shared" si="423"/>
        <v>0</v>
      </c>
      <c r="AT1545" s="15">
        <f t="shared" si="423"/>
        <v>0</v>
      </c>
      <c r="AU1545" s="15">
        <v>0</v>
      </c>
      <c r="AV1545" s="15">
        <v>0</v>
      </c>
      <c r="AW1545" s="15">
        <f t="shared" si="420"/>
        <v>0</v>
      </c>
    </row>
    <row r="1546" spans="1:49" s="144" customFormat="1">
      <c r="A1546" s="44" t="s">
        <v>740</v>
      </c>
      <c r="B1546" s="45" t="s">
        <v>1029</v>
      </c>
      <c r="C1546" s="45" t="s">
        <v>1549</v>
      </c>
      <c r="D1546" s="452" t="s">
        <v>2920</v>
      </c>
      <c r="E1546" s="140" t="s">
        <v>850</v>
      </c>
      <c r="F1546" s="141" t="s">
        <v>155</v>
      </c>
      <c r="G1546" s="468" t="s">
        <v>3062</v>
      </c>
      <c r="H1546" s="50" t="s">
        <v>2335</v>
      </c>
      <c r="I1546" s="142" t="s">
        <v>1119</v>
      </c>
      <c r="J1546" s="143"/>
      <c r="K1546" s="143"/>
      <c r="L1546" s="143"/>
      <c r="M1546" s="143"/>
      <c r="N1546" s="143"/>
      <c r="O1546" s="143"/>
      <c r="P1546" s="143"/>
      <c r="Q1546" s="143"/>
      <c r="R1546" s="143"/>
      <c r="S1546" s="143"/>
      <c r="T1546" s="143"/>
      <c r="U1546" s="143">
        <v>0</v>
      </c>
      <c r="V1546" s="143">
        <v>0</v>
      </c>
      <c r="W1546" s="143"/>
      <c r="X1546" s="143"/>
      <c r="Y1546" s="143"/>
      <c r="Z1546" s="143"/>
      <c r="AA1546" s="143"/>
      <c r="AB1546" s="143"/>
      <c r="AC1546" s="143"/>
      <c r="AD1546" s="143"/>
      <c r="AE1546" s="143"/>
      <c r="AF1546" s="143"/>
      <c r="AG1546" s="143"/>
      <c r="AH1546" s="143">
        <v>0</v>
      </c>
      <c r="AI1546" s="143">
        <v>0</v>
      </c>
      <c r="AJ1546" s="143"/>
      <c r="AK1546" s="143"/>
      <c r="AL1546" s="143"/>
      <c r="AM1546" s="143"/>
      <c r="AN1546" s="143"/>
      <c r="AO1546" s="143"/>
      <c r="AP1546" s="143"/>
      <c r="AQ1546" s="143"/>
      <c r="AR1546" s="143"/>
      <c r="AS1546" s="143"/>
      <c r="AT1546" s="143"/>
      <c r="AU1546" s="143">
        <v>0</v>
      </c>
      <c r="AV1546" s="143">
        <v>0</v>
      </c>
      <c r="AW1546" s="143">
        <f t="shared" si="420"/>
        <v>0</v>
      </c>
    </row>
    <row r="1547" spans="1:49" s="144" customFormat="1">
      <c r="A1547" s="44" t="s">
        <v>740</v>
      </c>
      <c r="B1547" s="45" t="s">
        <v>1029</v>
      </c>
      <c r="C1547" s="45" t="s">
        <v>1549</v>
      </c>
      <c r="D1547" s="452" t="s">
        <v>2920</v>
      </c>
      <c r="E1547" s="140" t="s">
        <v>851</v>
      </c>
      <c r="F1547" s="141" t="s">
        <v>156</v>
      </c>
      <c r="G1547" s="468" t="s">
        <v>3062</v>
      </c>
      <c r="H1547" s="50" t="s">
        <v>2335</v>
      </c>
      <c r="I1547" s="142" t="s">
        <v>1290</v>
      </c>
      <c r="J1547" s="143"/>
      <c r="K1547" s="143"/>
      <c r="L1547" s="143"/>
      <c r="M1547" s="143"/>
      <c r="N1547" s="143"/>
      <c r="O1547" s="143"/>
      <c r="P1547" s="143"/>
      <c r="Q1547" s="143"/>
      <c r="R1547" s="143"/>
      <c r="S1547" s="143"/>
      <c r="T1547" s="143"/>
      <c r="U1547" s="143">
        <v>0</v>
      </c>
      <c r="V1547" s="143">
        <v>0</v>
      </c>
      <c r="W1547" s="143"/>
      <c r="X1547" s="143"/>
      <c r="Y1547" s="143"/>
      <c r="Z1547" s="143"/>
      <c r="AA1547" s="143"/>
      <c r="AB1547" s="143"/>
      <c r="AC1547" s="143"/>
      <c r="AD1547" s="143"/>
      <c r="AE1547" s="143"/>
      <c r="AF1547" s="143"/>
      <c r="AG1547" s="143"/>
      <c r="AH1547" s="143">
        <v>0</v>
      </c>
      <c r="AI1547" s="143">
        <v>0</v>
      </c>
      <c r="AJ1547" s="143"/>
      <c r="AK1547" s="143"/>
      <c r="AL1547" s="143"/>
      <c r="AM1547" s="143"/>
      <c r="AN1547" s="143"/>
      <c r="AO1547" s="143"/>
      <c r="AP1547" s="143"/>
      <c r="AQ1547" s="143"/>
      <c r="AR1547" s="143"/>
      <c r="AS1547" s="143"/>
      <c r="AT1547" s="143"/>
      <c r="AU1547" s="143">
        <v>0</v>
      </c>
      <c r="AV1547" s="143">
        <v>0</v>
      </c>
      <c r="AW1547" s="143">
        <f t="shared" si="420"/>
        <v>0</v>
      </c>
    </row>
    <row r="1548" spans="1:49" s="144" customFormat="1">
      <c r="A1548" s="44" t="s">
        <v>740</v>
      </c>
      <c r="B1548" s="45" t="s">
        <v>1029</v>
      </c>
      <c r="C1548" s="45" t="s">
        <v>1549</v>
      </c>
      <c r="D1548" s="452" t="s">
        <v>2920</v>
      </c>
      <c r="E1548" s="140" t="s">
        <v>852</v>
      </c>
      <c r="F1548" s="141" t="s">
        <v>157</v>
      </c>
      <c r="G1548" s="468" t="s">
        <v>3062</v>
      </c>
      <c r="H1548" s="50" t="s">
        <v>2335</v>
      </c>
      <c r="I1548" s="142" t="s">
        <v>1733</v>
      </c>
      <c r="J1548" s="143"/>
      <c r="K1548" s="143"/>
      <c r="L1548" s="143"/>
      <c r="M1548" s="143"/>
      <c r="N1548" s="143"/>
      <c r="O1548" s="143"/>
      <c r="P1548" s="143"/>
      <c r="Q1548" s="143"/>
      <c r="R1548" s="143"/>
      <c r="S1548" s="143"/>
      <c r="T1548" s="143"/>
      <c r="U1548" s="143">
        <v>0</v>
      </c>
      <c r="V1548" s="143">
        <v>0</v>
      </c>
      <c r="W1548" s="143"/>
      <c r="X1548" s="143"/>
      <c r="Y1548" s="143"/>
      <c r="Z1548" s="143"/>
      <c r="AA1548" s="143"/>
      <c r="AB1548" s="143"/>
      <c r="AC1548" s="143"/>
      <c r="AD1548" s="143"/>
      <c r="AE1548" s="143"/>
      <c r="AF1548" s="143"/>
      <c r="AG1548" s="143"/>
      <c r="AH1548" s="143">
        <v>0</v>
      </c>
      <c r="AI1548" s="143">
        <v>0</v>
      </c>
      <c r="AJ1548" s="143"/>
      <c r="AK1548" s="143"/>
      <c r="AL1548" s="143"/>
      <c r="AM1548" s="143"/>
      <c r="AN1548" s="143"/>
      <c r="AO1548" s="143"/>
      <c r="AP1548" s="143"/>
      <c r="AQ1548" s="143"/>
      <c r="AR1548" s="143"/>
      <c r="AS1548" s="143"/>
      <c r="AT1548" s="143"/>
      <c r="AU1548" s="143">
        <v>0</v>
      </c>
      <c r="AV1548" s="143">
        <v>0</v>
      </c>
      <c r="AW1548" s="143">
        <f t="shared" si="420"/>
        <v>0</v>
      </c>
    </row>
    <row r="1549" spans="1:49" s="144" customFormat="1">
      <c r="A1549" s="44" t="s">
        <v>740</v>
      </c>
      <c r="B1549" s="45" t="s">
        <v>1029</v>
      </c>
      <c r="C1549" s="45" t="s">
        <v>1549</v>
      </c>
      <c r="D1549" s="452" t="s">
        <v>2920</v>
      </c>
      <c r="E1549" s="140" t="s">
        <v>853</v>
      </c>
      <c r="F1549" s="141" t="s">
        <v>158</v>
      </c>
      <c r="G1549" s="468" t="s">
        <v>3062</v>
      </c>
      <c r="H1549" s="50" t="s">
        <v>2335</v>
      </c>
      <c r="I1549" s="142" t="s">
        <v>1734</v>
      </c>
      <c r="J1549" s="143"/>
      <c r="K1549" s="143"/>
      <c r="L1549" s="143"/>
      <c r="M1549" s="143"/>
      <c r="N1549" s="143"/>
      <c r="O1549" s="143"/>
      <c r="P1549" s="143"/>
      <c r="Q1549" s="143"/>
      <c r="R1549" s="143"/>
      <c r="S1549" s="143"/>
      <c r="T1549" s="143"/>
      <c r="U1549" s="143">
        <v>0</v>
      </c>
      <c r="V1549" s="143">
        <v>0</v>
      </c>
      <c r="W1549" s="143"/>
      <c r="X1549" s="143"/>
      <c r="Y1549" s="143"/>
      <c r="Z1549" s="143"/>
      <c r="AA1549" s="143"/>
      <c r="AB1549" s="143"/>
      <c r="AC1549" s="143"/>
      <c r="AD1549" s="143"/>
      <c r="AE1549" s="143"/>
      <c r="AF1549" s="143"/>
      <c r="AG1549" s="143"/>
      <c r="AH1549" s="143">
        <v>0</v>
      </c>
      <c r="AI1549" s="143">
        <v>0</v>
      </c>
      <c r="AJ1549" s="143"/>
      <c r="AK1549" s="143"/>
      <c r="AL1549" s="143"/>
      <c r="AM1549" s="143"/>
      <c r="AN1549" s="143"/>
      <c r="AO1549" s="143"/>
      <c r="AP1549" s="143"/>
      <c r="AQ1549" s="143"/>
      <c r="AR1549" s="143"/>
      <c r="AS1549" s="143"/>
      <c r="AT1549" s="143"/>
      <c r="AU1549" s="143">
        <v>0</v>
      </c>
      <c r="AV1549" s="143">
        <v>0</v>
      </c>
      <c r="AW1549" s="143">
        <f t="shared" si="420"/>
        <v>0</v>
      </c>
    </row>
    <row r="1550" spans="1:49" s="144" customFormat="1">
      <c r="A1550" s="44" t="s">
        <v>740</v>
      </c>
      <c r="B1550" s="45" t="s">
        <v>1029</v>
      </c>
      <c r="C1550" s="45" t="s">
        <v>1549</v>
      </c>
      <c r="D1550" s="452" t="s">
        <v>2920</v>
      </c>
      <c r="E1550" s="140" t="s">
        <v>854</v>
      </c>
      <c r="F1550" s="141" t="s">
        <v>159</v>
      </c>
      <c r="G1550" s="468" t="s">
        <v>3062</v>
      </c>
      <c r="H1550" s="50" t="s">
        <v>2335</v>
      </c>
      <c r="I1550" s="142" t="s">
        <v>1735</v>
      </c>
      <c r="J1550" s="143"/>
      <c r="K1550" s="143"/>
      <c r="L1550" s="143"/>
      <c r="M1550" s="143"/>
      <c r="N1550" s="143"/>
      <c r="O1550" s="143"/>
      <c r="P1550" s="143"/>
      <c r="Q1550" s="143"/>
      <c r="R1550" s="143"/>
      <c r="S1550" s="143"/>
      <c r="T1550" s="143"/>
      <c r="U1550" s="143">
        <v>0</v>
      </c>
      <c r="V1550" s="143">
        <v>0</v>
      </c>
      <c r="W1550" s="143"/>
      <c r="X1550" s="143"/>
      <c r="Y1550" s="143"/>
      <c r="Z1550" s="143"/>
      <c r="AA1550" s="143"/>
      <c r="AB1550" s="143"/>
      <c r="AC1550" s="143"/>
      <c r="AD1550" s="143"/>
      <c r="AE1550" s="143"/>
      <c r="AF1550" s="143"/>
      <c r="AG1550" s="143"/>
      <c r="AH1550" s="143">
        <v>0</v>
      </c>
      <c r="AI1550" s="143">
        <v>0</v>
      </c>
      <c r="AJ1550" s="143"/>
      <c r="AK1550" s="143"/>
      <c r="AL1550" s="143"/>
      <c r="AM1550" s="143"/>
      <c r="AN1550" s="143"/>
      <c r="AO1550" s="143"/>
      <c r="AP1550" s="143"/>
      <c r="AQ1550" s="143"/>
      <c r="AR1550" s="143"/>
      <c r="AS1550" s="143"/>
      <c r="AT1550" s="143"/>
      <c r="AU1550" s="143">
        <v>0</v>
      </c>
      <c r="AV1550" s="143">
        <v>0</v>
      </c>
      <c r="AW1550" s="143">
        <f t="shared" si="420"/>
        <v>0</v>
      </c>
    </row>
    <row r="1551" spans="1:49">
      <c r="A1551" s="44" t="s">
        <v>740</v>
      </c>
      <c r="B1551" s="45" t="s">
        <v>1029</v>
      </c>
      <c r="C1551" s="45" t="s">
        <v>1549</v>
      </c>
      <c r="D1551" s="452" t="s">
        <v>2920</v>
      </c>
      <c r="E1551" s="213" t="s">
        <v>773</v>
      </c>
      <c r="F1551" s="65"/>
      <c r="G1551" s="65"/>
      <c r="H1551" s="65"/>
      <c r="I1551" s="1" t="s">
        <v>1362</v>
      </c>
      <c r="J1551" s="9">
        <f>SUM(J1552)</f>
        <v>0</v>
      </c>
      <c r="K1551" s="9">
        <f t="shared" ref="K1551:AT1551" si="424">SUM(K1552)</f>
        <v>0</v>
      </c>
      <c r="L1551" s="9">
        <f t="shared" si="424"/>
        <v>0</v>
      </c>
      <c r="M1551" s="9">
        <f t="shared" si="424"/>
        <v>0</v>
      </c>
      <c r="N1551" s="9">
        <f t="shared" si="424"/>
        <v>0</v>
      </c>
      <c r="O1551" s="9">
        <f t="shared" si="424"/>
        <v>0</v>
      </c>
      <c r="P1551" s="9">
        <f t="shared" si="424"/>
        <v>0</v>
      </c>
      <c r="Q1551" s="9">
        <f t="shared" si="424"/>
        <v>0</v>
      </c>
      <c r="R1551" s="9">
        <f t="shared" si="424"/>
        <v>0</v>
      </c>
      <c r="S1551" s="9">
        <f t="shared" si="424"/>
        <v>0</v>
      </c>
      <c r="T1551" s="9">
        <f t="shared" si="424"/>
        <v>0</v>
      </c>
      <c r="U1551" s="9">
        <v>0</v>
      </c>
      <c r="V1551" s="9">
        <v>0</v>
      </c>
      <c r="W1551" s="9">
        <f>SUM(W1552)</f>
        <v>0</v>
      </c>
      <c r="X1551" s="9">
        <f t="shared" si="424"/>
        <v>0</v>
      </c>
      <c r="Y1551" s="9">
        <f t="shared" si="424"/>
        <v>0</v>
      </c>
      <c r="Z1551" s="9">
        <f t="shared" si="424"/>
        <v>0</v>
      </c>
      <c r="AA1551" s="9">
        <f t="shared" si="424"/>
        <v>0</v>
      </c>
      <c r="AB1551" s="9">
        <f t="shared" si="424"/>
        <v>0</v>
      </c>
      <c r="AC1551" s="9">
        <f t="shared" si="424"/>
        <v>0</v>
      </c>
      <c r="AD1551" s="9">
        <f t="shared" si="424"/>
        <v>0</v>
      </c>
      <c r="AE1551" s="9">
        <f t="shared" si="424"/>
        <v>0</v>
      </c>
      <c r="AF1551" s="9">
        <f t="shared" si="424"/>
        <v>0</v>
      </c>
      <c r="AG1551" s="9">
        <f t="shared" si="424"/>
        <v>0</v>
      </c>
      <c r="AH1551" s="9">
        <v>0</v>
      </c>
      <c r="AI1551" s="9">
        <v>0</v>
      </c>
      <c r="AJ1551" s="9">
        <f>SUM(AJ1552)</f>
        <v>0</v>
      </c>
      <c r="AK1551" s="9">
        <f t="shared" si="424"/>
        <v>0</v>
      </c>
      <c r="AL1551" s="9">
        <f t="shared" si="424"/>
        <v>0</v>
      </c>
      <c r="AM1551" s="9">
        <f t="shared" si="424"/>
        <v>0</v>
      </c>
      <c r="AN1551" s="9">
        <f t="shared" si="424"/>
        <v>0</v>
      </c>
      <c r="AO1551" s="9">
        <f t="shared" si="424"/>
        <v>0</v>
      </c>
      <c r="AP1551" s="9">
        <f t="shared" si="424"/>
        <v>0</v>
      </c>
      <c r="AQ1551" s="9">
        <f t="shared" si="424"/>
        <v>0</v>
      </c>
      <c r="AR1551" s="9">
        <f t="shared" si="424"/>
        <v>0</v>
      </c>
      <c r="AS1551" s="9">
        <f t="shared" si="424"/>
        <v>0</v>
      </c>
      <c r="AT1551" s="9">
        <f t="shared" si="424"/>
        <v>0</v>
      </c>
      <c r="AU1551" s="9">
        <v>0</v>
      </c>
      <c r="AV1551" s="9">
        <v>0</v>
      </c>
      <c r="AW1551" s="9">
        <f t="shared" si="420"/>
        <v>0</v>
      </c>
    </row>
    <row r="1552" spans="1:49">
      <c r="A1552" s="44" t="s">
        <v>740</v>
      </c>
      <c r="B1552" s="45" t="s">
        <v>1029</v>
      </c>
      <c r="C1552" s="45" t="s">
        <v>1549</v>
      </c>
      <c r="D1552" s="452" t="s">
        <v>2920</v>
      </c>
      <c r="E1552" s="367" t="s">
        <v>785</v>
      </c>
      <c r="F1552" s="50"/>
      <c r="G1552" s="468" t="s">
        <v>3062</v>
      </c>
      <c r="H1552" s="50" t="s">
        <v>2335</v>
      </c>
      <c r="I1552" s="42" t="s">
        <v>1363</v>
      </c>
      <c r="U1552" s="15">
        <v>0</v>
      </c>
      <c r="V1552" s="15">
        <v>0</v>
      </c>
      <c r="AH1552" s="15">
        <v>0</v>
      </c>
      <c r="AI1552" s="15">
        <v>0</v>
      </c>
      <c r="AU1552" s="15">
        <v>0</v>
      </c>
      <c r="AV1552" s="15">
        <v>0</v>
      </c>
      <c r="AW1552" s="15">
        <f t="shared" si="420"/>
        <v>0</v>
      </c>
    </row>
    <row r="1553" spans="1:49">
      <c r="A1553" s="44" t="s">
        <v>740</v>
      </c>
      <c r="B1553" s="45" t="s">
        <v>1029</v>
      </c>
      <c r="C1553" s="45" t="s">
        <v>1549</v>
      </c>
      <c r="D1553" s="452" t="s">
        <v>2920</v>
      </c>
      <c r="E1553" s="213" t="s">
        <v>1364</v>
      </c>
      <c r="F1553" s="65"/>
      <c r="G1553" s="65"/>
      <c r="H1553" s="65"/>
      <c r="I1553" s="1" t="s">
        <v>2104</v>
      </c>
      <c r="J1553" s="9">
        <f>SUM(J1554:J1562)</f>
        <v>0</v>
      </c>
      <c r="K1553" s="9">
        <f t="shared" ref="K1553:AT1553" si="425">SUM(K1554:K1562)</f>
        <v>0</v>
      </c>
      <c r="L1553" s="9">
        <f t="shared" si="425"/>
        <v>0</v>
      </c>
      <c r="M1553" s="9">
        <f t="shared" si="425"/>
        <v>0</v>
      </c>
      <c r="N1553" s="9">
        <f t="shared" si="425"/>
        <v>0</v>
      </c>
      <c r="O1553" s="9">
        <f t="shared" si="425"/>
        <v>0</v>
      </c>
      <c r="P1553" s="9">
        <f t="shared" si="425"/>
        <v>0</v>
      </c>
      <c r="Q1553" s="9">
        <f t="shared" si="425"/>
        <v>0</v>
      </c>
      <c r="R1553" s="9">
        <f t="shared" si="425"/>
        <v>0</v>
      </c>
      <c r="S1553" s="9">
        <f t="shared" si="425"/>
        <v>0</v>
      </c>
      <c r="T1553" s="9">
        <f t="shared" si="425"/>
        <v>0</v>
      </c>
      <c r="U1553" s="9">
        <v>0</v>
      </c>
      <c r="V1553" s="9">
        <v>0</v>
      </c>
      <c r="W1553" s="9">
        <f>SUM(W1554:W1562)</f>
        <v>0</v>
      </c>
      <c r="X1553" s="9">
        <f t="shared" si="425"/>
        <v>0</v>
      </c>
      <c r="Y1553" s="9">
        <f t="shared" si="425"/>
        <v>0</v>
      </c>
      <c r="Z1553" s="9">
        <f t="shared" si="425"/>
        <v>0</v>
      </c>
      <c r="AA1553" s="9">
        <f t="shared" si="425"/>
        <v>0</v>
      </c>
      <c r="AB1553" s="9">
        <f t="shared" si="425"/>
        <v>0</v>
      </c>
      <c r="AC1553" s="9">
        <f t="shared" si="425"/>
        <v>0</v>
      </c>
      <c r="AD1553" s="9">
        <f t="shared" si="425"/>
        <v>0</v>
      </c>
      <c r="AE1553" s="9">
        <f t="shared" si="425"/>
        <v>0</v>
      </c>
      <c r="AF1553" s="9">
        <f t="shared" si="425"/>
        <v>0</v>
      </c>
      <c r="AG1553" s="9">
        <f t="shared" si="425"/>
        <v>0</v>
      </c>
      <c r="AH1553" s="9">
        <v>0</v>
      </c>
      <c r="AI1553" s="9">
        <v>0</v>
      </c>
      <c r="AJ1553" s="9">
        <f>SUM(AJ1554:AJ1562)</f>
        <v>262889</v>
      </c>
      <c r="AK1553" s="9">
        <f t="shared" si="425"/>
        <v>0</v>
      </c>
      <c r="AL1553" s="9">
        <f t="shared" si="425"/>
        <v>0</v>
      </c>
      <c r="AM1553" s="9">
        <f t="shared" si="425"/>
        <v>143089</v>
      </c>
      <c r="AN1553" s="9">
        <f t="shared" si="425"/>
        <v>0</v>
      </c>
      <c r="AO1553" s="9">
        <f t="shared" si="425"/>
        <v>0</v>
      </c>
      <c r="AP1553" s="9">
        <f t="shared" si="425"/>
        <v>0</v>
      </c>
      <c r="AQ1553" s="9">
        <f t="shared" si="425"/>
        <v>0</v>
      </c>
      <c r="AR1553" s="9">
        <f t="shared" si="425"/>
        <v>34014</v>
      </c>
      <c r="AS1553" s="9">
        <f t="shared" si="425"/>
        <v>0</v>
      </c>
      <c r="AT1553" s="9">
        <f t="shared" si="425"/>
        <v>0</v>
      </c>
      <c r="AU1553" s="9">
        <v>177103</v>
      </c>
      <c r="AV1553" s="9">
        <v>85786</v>
      </c>
      <c r="AW1553" s="9">
        <f t="shared" si="420"/>
        <v>177103</v>
      </c>
    </row>
    <row r="1554" spans="1:49">
      <c r="A1554" s="44" t="s">
        <v>740</v>
      </c>
      <c r="B1554" s="45" t="s">
        <v>1029</v>
      </c>
      <c r="C1554" s="45" t="s">
        <v>1549</v>
      </c>
      <c r="D1554" s="452" t="s">
        <v>2920</v>
      </c>
      <c r="E1554" s="367" t="s">
        <v>786</v>
      </c>
      <c r="F1554" s="50"/>
      <c r="G1554" s="468" t="s">
        <v>3062</v>
      </c>
      <c r="H1554" s="50" t="s">
        <v>2335</v>
      </c>
      <c r="I1554" s="42" t="s">
        <v>1191</v>
      </c>
      <c r="U1554" s="15">
        <v>0</v>
      </c>
      <c r="V1554" s="15">
        <v>0</v>
      </c>
      <c r="AH1554" s="15">
        <v>0</v>
      </c>
      <c r="AI1554" s="15">
        <v>0</v>
      </c>
      <c r="AU1554" s="15">
        <v>0</v>
      </c>
      <c r="AV1554" s="15">
        <v>0</v>
      </c>
      <c r="AW1554" s="15">
        <f t="shared" si="420"/>
        <v>0</v>
      </c>
    </row>
    <row r="1555" spans="1:49">
      <c r="A1555" s="44" t="s">
        <v>740</v>
      </c>
      <c r="B1555" s="45" t="s">
        <v>1029</v>
      </c>
      <c r="C1555" s="45" t="s">
        <v>1549</v>
      </c>
      <c r="D1555" s="452" t="s">
        <v>2920</v>
      </c>
      <c r="E1555" s="367" t="s">
        <v>1528</v>
      </c>
      <c r="F1555" s="50"/>
      <c r="G1555" s="468" t="s">
        <v>3062</v>
      </c>
      <c r="H1555" s="50" t="s">
        <v>2335</v>
      </c>
      <c r="I1555" s="42" t="s">
        <v>989</v>
      </c>
      <c r="U1555" s="15">
        <v>0</v>
      </c>
      <c r="V1555" s="15">
        <v>0</v>
      </c>
      <c r="AH1555" s="15">
        <v>0</v>
      </c>
      <c r="AI1555" s="15">
        <v>0</v>
      </c>
      <c r="AU1555" s="15">
        <v>0</v>
      </c>
      <c r="AV1555" s="15">
        <v>0</v>
      </c>
      <c r="AW1555" s="15">
        <f t="shared" si="420"/>
        <v>0</v>
      </c>
    </row>
    <row r="1556" spans="1:49">
      <c r="A1556" s="44" t="s">
        <v>740</v>
      </c>
      <c r="B1556" s="45" t="s">
        <v>1029</v>
      </c>
      <c r="C1556" s="45" t="s">
        <v>1549</v>
      </c>
      <c r="D1556" s="452" t="s">
        <v>2920</v>
      </c>
      <c r="E1556" s="367" t="s">
        <v>1679</v>
      </c>
      <c r="F1556" s="50"/>
      <c r="G1556" s="468" t="s">
        <v>3062</v>
      </c>
      <c r="H1556" s="50" t="s">
        <v>2335</v>
      </c>
      <c r="I1556" s="42" t="s">
        <v>1048</v>
      </c>
      <c r="U1556" s="15">
        <v>0</v>
      </c>
      <c r="V1556" s="15">
        <v>0</v>
      </c>
      <c r="AH1556" s="15">
        <v>0</v>
      </c>
      <c r="AI1556" s="15">
        <v>0</v>
      </c>
      <c r="AU1556" s="15">
        <v>0</v>
      </c>
      <c r="AV1556" s="15">
        <v>0</v>
      </c>
      <c r="AW1556" s="15">
        <f t="shared" si="420"/>
        <v>0</v>
      </c>
    </row>
    <row r="1557" spans="1:49">
      <c r="A1557" s="44" t="s">
        <v>740</v>
      </c>
      <c r="B1557" s="45" t="s">
        <v>1029</v>
      </c>
      <c r="C1557" s="45" t="s">
        <v>1549</v>
      </c>
      <c r="D1557" s="452" t="s">
        <v>2920</v>
      </c>
      <c r="E1557" s="367" t="s">
        <v>787</v>
      </c>
      <c r="F1557" s="50"/>
      <c r="G1557" s="468" t="s">
        <v>3062</v>
      </c>
      <c r="H1557" s="50" t="s">
        <v>2335</v>
      </c>
      <c r="I1557" s="42" t="s">
        <v>2078</v>
      </c>
      <c r="U1557" s="15">
        <v>0</v>
      </c>
      <c r="V1557" s="15">
        <v>0</v>
      </c>
      <c r="AH1557" s="15">
        <v>0</v>
      </c>
      <c r="AI1557" s="15">
        <v>0</v>
      </c>
      <c r="AU1557" s="15">
        <v>0</v>
      </c>
      <c r="AV1557" s="15">
        <v>0</v>
      </c>
      <c r="AW1557" s="15">
        <f t="shared" si="420"/>
        <v>0</v>
      </c>
    </row>
    <row r="1558" spans="1:49">
      <c r="A1558" s="44" t="s">
        <v>740</v>
      </c>
      <c r="B1558" s="45" t="s">
        <v>1029</v>
      </c>
      <c r="C1558" s="45" t="s">
        <v>1549</v>
      </c>
      <c r="D1558" s="452" t="s">
        <v>2920</v>
      </c>
      <c r="E1558" s="367" t="s">
        <v>1116</v>
      </c>
      <c r="F1558" s="50"/>
      <c r="G1558" s="468" t="s">
        <v>3062</v>
      </c>
      <c r="H1558" s="50" t="s">
        <v>2335</v>
      </c>
      <c r="I1558" s="42" t="s">
        <v>1487</v>
      </c>
      <c r="U1558" s="15">
        <v>0</v>
      </c>
      <c r="V1558" s="15">
        <v>0</v>
      </c>
      <c r="AH1558" s="15">
        <v>0</v>
      </c>
      <c r="AI1558" s="15">
        <v>0</v>
      </c>
      <c r="AU1558" s="15">
        <v>0</v>
      </c>
      <c r="AV1558" s="15">
        <v>0</v>
      </c>
      <c r="AW1558" s="15">
        <f t="shared" si="420"/>
        <v>0</v>
      </c>
    </row>
    <row r="1559" spans="1:49">
      <c r="A1559" s="44" t="s">
        <v>740</v>
      </c>
      <c r="B1559" s="45" t="s">
        <v>1029</v>
      </c>
      <c r="C1559" s="45" t="s">
        <v>1549</v>
      </c>
      <c r="D1559" s="452" t="s">
        <v>2920</v>
      </c>
      <c r="E1559" s="367" t="s">
        <v>1703</v>
      </c>
      <c r="F1559" s="50"/>
      <c r="G1559" s="468" t="s">
        <v>3062</v>
      </c>
      <c r="H1559" s="50" t="s">
        <v>2335</v>
      </c>
      <c r="I1559" s="42" t="s">
        <v>1047</v>
      </c>
      <c r="U1559" s="15">
        <v>0</v>
      </c>
      <c r="V1559" s="15">
        <v>0</v>
      </c>
      <c r="AH1559" s="15">
        <v>0</v>
      </c>
      <c r="AI1559" s="15">
        <v>0</v>
      </c>
      <c r="AU1559" s="15">
        <v>0</v>
      </c>
      <c r="AV1559" s="15">
        <v>0</v>
      </c>
      <c r="AW1559" s="15">
        <f t="shared" si="420"/>
        <v>0</v>
      </c>
    </row>
    <row r="1560" spans="1:49">
      <c r="A1560" s="44" t="s">
        <v>740</v>
      </c>
      <c r="B1560" s="45" t="s">
        <v>1029</v>
      </c>
      <c r="C1560" s="45" t="s">
        <v>1549</v>
      </c>
      <c r="D1560" s="452" t="s">
        <v>2920</v>
      </c>
      <c r="E1560" s="367" t="s">
        <v>826</v>
      </c>
      <c r="F1560" s="50"/>
      <c r="G1560" s="468" t="s">
        <v>3062</v>
      </c>
      <c r="H1560" s="50" t="s">
        <v>2335</v>
      </c>
      <c r="I1560" s="42" t="s">
        <v>935</v>
      </c>
      <c r="U1560" s="15">
        <v>0</v>
      </c>
      <c r="V1560" s="15">
        <v>0</v>
      </c>
      <c r="AH1560" s="15">
        <v>0</v>
      </c>
      <c r="AI1560" s="15">
        <v>0</v>
      </c>
      <c r="AU1560" s="15">
        <v>0</v>
      </c>
      <c r="AV1560" s="15">
        <v>0</v>
      </c>
      <c r="AW1560" s="15">
        <f t="shared" si="420"/>
        <v>0</v>
      </c>
    </row>
    <row r="1561" spans="1:49">
      <c r="A1561" s="44" t="s">
        <v>740</v>
      </c>
      <c r="B1561" s="45" t="s">
        <v>1029</v>
      </c>
      <c r="C1561" s="45" t="s">
        <v>1549</v>
      </c>
      <c r="D1561" s="452" t="s">
        <v>2920</v>
      </c>
      <c r="E1561" s="367" t="s">
        <v>1115</v>
      </c>
      <c r="F1561" s="50"/>
      <c r="G1561" s="468" t="s">
        <v>3062</v>
      </c>
      <c r="H1561" s="50" t="s">
        <v>2335</v>
      </c>
      <c r="I1561" s="42" t="s">
        <v>990</v>
      </c>
      <c r="U1561" s="15">
        <v>0</v>
      </c>
      <c r="V1561" s="15">
        <v>0</v>
      </c>
      <c r="AH1561" s="15">
        <v>0</v>
      </c>
      <c r="AI1561" s="15">
        <v>0</v>
      </c>
      <c r="AJ1561" s="15">
        <v>262889</v>
      </c>
      <c r="AM1561" s="15">
        <v>143089</v>
      </c>
      <c r="AR1561" s="15">
        <v>34014</v>
      </c>
      <c r="AU1561" s="15">
        <v>177103</v>
      </c>
      <c r="AV1561" s="15">
        <v>85786</v>
      </c>
      <c r="AW1561" s="15">
        <f t="shared" si="420"/>
        <v>177103</v>
      </c>
    </row>
    <row r="1562" spans="1:49">
      <c r="A1562" s="44" t="s">
        <v>740</v>
      </c>
      <c r="B1562" s="45" t="s">
        <v>1029</v>
      </c>
      <c r="C1562" s="45" t="s">
        <v>1549</v>
      </c>
      <c r="D1562" s="452" t="s">
        <v>2920</v>
      </c>
      <c r="E1562" s="367" t="s">
        <v>1677</v>
      </c>
      <c r="F1562" s="50" t="s">
        <v>2894</v>
      </c>
      <c r="G1562" s="50"/>
      <c r="H1562" s="50"/>
      <c r="I1562" s="1" t="s">
        <v>1688</v>
      </c>
      <c r="J1562" s="9">
        <f>SUM(J1563:J1567)</f>
        <v>0</v>
      </c>
      <c r="K1562" s="9">
        <f t="shared" ref="K1562:AT1562" si="426">SUM(K1563:K1567)</f>
        <v>0</v>
      </c>
      <c r="L1562" s="9">
        <f t="shared" si="426"/>
        <v>0</v>
      </c>
      <c r="M1562" s="9">
        <f t="shared" si="426"/>
        <v>0</v>
      </c>
      <c r="N1562" s="9">
        <f t="shared" si="426"/>
        <v>0</v>
      </c>
      <c r="O1562" s="9">
        <f t="shared" si="426"/>
        <v>0</v>
      </c>
      <c r="P1562" s="9">
        <f t="shared" si="426"/>
        <v>0</v>
      </c>
      <c r="Q1562" s="9">
        <f t="shared" si="426"/>
        <v>0</v>
      </c>
      <c r="R1562" s="9">
        <f t="shared" si="426"/>
        <v>0</v>
      </c>
      <c r="S1562" s="9">
        <f t="shared" si="426"/>
        <v>0</v>
      </c>
      <c r="T1562" s="9">
        <f t="shared" si="426"/>
        <v>0</v>
      </c>
      <c r="U1562" s="9">
        <v>0</v>
      </c>
      <c r="V1562" s="9">
        <v>0</v>
      </c>
      <c r="W1562" s="9">
        <f>SUM(W1563:W1567)</f>
        <v>0</v>
      </c>
      <c r="X1562" s="9">
        <f t="shared" si="426"/>
        <v>0</v>
      </c>
      <c r="Y1562" s="9">
        <f t="shared" si="426"/>
        <v>0</v>
      </c>
      <c r="Z1562" s="9">
        <f t="shared" si="426"/>
        <v>0</v>
      </c>
      <c r="AA1562" s="9">
        <f t="shared" si="426"/>
        <v>0</v>
      </c>
      <c r="AB1562" s="9">
        <f t="shared" si="426"/>
        <v>0</v>
      </c>
      <c r="AC1562" s="9">
        <f t="shared" si="426"/>
        <v>0</v>
      </c>
      <c r="AD1562" s="9">
        <f t="shared" si="426"/>
        <v>0</v>
      </c>
      <c r="AE1562" s="9">
        <f t="shared" si="426"/>
        <v>0</v>
      </c>
      <c r="AF1562" s="9">
        <f t="shared" si="426"/>
        <v>0</v>
      </c>
      <c r="AG1562" s="9">
        <f t="shared" si="426"/>
        <v>0</v>
      </c>
      <c r="AH1562" s="9">
        <v>0</v>
      </c>
      <c r="AI1562" s="9">
        <v>0</v>
      </c>
      <c r="AJ1562" s="9">
        <f>SUM(AJ1563:AJ1567)</f>
        <v>0</v>
      </c>
      <c r="AK1562" s="9">
        <f t="shared" si="426"/>
        <v>0</v>
      </c>
      <c r="AL1562" s="9">
        <f t="shared" si="426"/>
        <v>0</v>
      </c>
      <c r="AM1562" s="9">
        <f t="shared" si="426"/>
        <v>0</v>
      </c>
      <c r="AN1562" s="9">
        <f t="shared" si="426"/>
        <v>0</v>
      </c>
      <c r="AO1562" s="9">
        <f t="shared" si="426"/>
        <v>0</v>
      </c>
      <c r="AP1562" s="9">
        <f t="shared" si="426"/>
        <v>0</v>
      </c>
      <c r="AQ1562" s="9">
        <f t="shared" si="426"/>
        <v>0</v>
      </c>
      <c r="AR1562" s="9">
        <f t="shared" si="426"/>
        <v>0</v>
      </c>
      <c r="AS1562" s="9">
        <f t="shared" si="426"/>
        <v>0</v>
      </c>
      <c r="AT1562" s="9">
        <f t="shared" si="426"/>
        <v>0</v>
      </c>
      <c r="AU1562" s="9">
        <v>0</v>
      </c>
      <c r="AV1562" s="9">
        <v>0</v>
      </c>
      <c r="AW1562" s="9">
        <f t="shared" si="420"/>
        <v>0</v>
      </c>
    </row>
    <row r="1563" spans="1:49">
      <c r="A1563" s="44" t="s">
        <v>740</v>
      </c>
      <c r="B1563" s="45" t="s">
        <v>1029</v>
      </c>
      <c r="C1563" s="45" t="s">
        <v>1549</v>
      </c>
      <c r="D1563" s="452" t="s">
        <v>2920</v>
      </c>
      <c r="E1563" s="367" t="s">
        <v>1677</v>
      </c>
      <c r="F1563" s="50" t="s">
        <v>2113</v>
      </c>
      <c r="G1563" s="468" t="s">
        <v>3062</v>
      </c>
      <c r="H1563" s="50" t="s">
        <v>2335</v>
      </c>
      <c r="I1563" s="42" t="s">
        <v>1637</v>
      </c>
      <c r="U1563" s="15">
        <v>0</v>
      </c>
      <c r="V1563" s="15">
        <v>0</v>
      </c>
      <c r="AH1563" s="15">
        <v>0</v>
      </c>
      <c r="AI1563" s="15">
        <v>0</v>
      </c>
      <c r="AU1563" s="15">
        <v>0</v>
      </c>
      <c r="AV1563" s="15">
        <v>0</v>
      </c>
      <c r="AW1563" s="15">
        <f t="shared" si="420"/>
        <v>0</v>
      </c>
    </row>
    <row r="1564" spans="1:49">
      <c r="A1564" s="44" t="s">
        <v>740</v>
      </c>
      <c r="B1564" s="45" t="s">
        <v>1029</v>
      </c>
      <c r="C1564" s="45" t="s">
        <v>1549</v>
      </c>
      <c r="D1564" s="452" t="s">
        <v>2920</v>
      </c>
      <c r="E1564" s="367" t="s">
        <v>1677</v>
      </c>
      <c r="F1564" s="50" t="s">
        <v>2114</v>
      </c>
      <c r="G1564" s="468" t="s">
        <v>3062</v>
      </c>
      <c r="H1564" s="50" t="s">
        <v>2335</v>
      </c>
      <c r="I1564" s="42" t="s">
        <v>2092</v>
      </c>
      <c r="U1564" s="15">
        <v>0</v>
      </c>
      <c r="V1564" s="15">
        <v>0</v>
      </c>
      <c r="AH1564" s="15">
        <v>0</v>
      </c>
      <c r="AI1564" s="15">
        <v>0</v>
      </c>
      <c r="AU1564" s="15">
        <v>0</v>
      </c>
      <c r="AV1564" s="15">
        <v>0</v>
      </c>
      <c r="AW1564" s="15">
        <f t="shared" si="420"/>
        <v>0</v>
      </c>
    </row>
    <row r="1565" spans="1:49">
      <c r="A1565" s="44" t="s">
        <v>740</v>
      </c>
      <c r="B1565" s="45" t="s">
        <v>1029</v>
      </c>
      <c r="C1565" s="45" t="s">
        <v>1549</v>
      </c>
      <c r="D1565" s="452" t="s">
        <v>2920</v>
      </c>
      <c r="E1565" s="367" t="s">
        <v>1677</v>
      </c>
      <c r="F1565" s="50" t="s">
        <v>1740</v>
      </c>
      <c r="G1565" s="468" t="s">
        <v>3062</v>
      </c>
      <c r="H1565" s="50" t="s">
        <v>2335</v>
      </c>
      <c r="I1565" s="42" t="s">
        <v>755</v>
      </c>
      <c r="U1565" s="15">
        <v>0</v>
      </c>
      <c r="V1565" s="15">
        <v>0</v>
      </c>
      <c r="AH1565" s="15">
        <v>0</v>
      </c>
      <c r="AI1565" s="15">
        <v>0</v>
      </c>
      <c r="AU1565" s="15">
        <v>0</v>
      </c>
      <c r="AV1565" s="15">
        <v>0</v>
      </c>
      <c r="AW1565" s="15">
        <f t="shared" si="420"/>
        <v>0</v>
      </c>
    </row>
    <row r="1566" spans="1:49">
      <c r="A1566" s="44" t="s">
        <v>740</v>
      </c>
      <c r="B1566" s="45" t="s">
        <v>1029</v>
      </c>
      <c r="C1566" s="45" t="s">
        <v>1549</v>
      </c>
      <c r="D1566" s="452" t="s">
        <v>2920</v>
      </c>
      <c r="E1566" s="367" t="s">
        <v>1677</v>
      </c>
      <c r="F1566" s="50" t="s">
        <v>160</v>
      </c>
      <c r="G1566" s="468" t="s">
        <v>3062</v>
      </c>
      <c r="H1566" s="50" t="s">
        <v>2335</v>
      </c>
      <c r="I1566" s="42" t="s">
        <v>25</v>
      </c>
      <c r="U1566" s="15">
        <v>0</v>
      </c>
      <c r="V1566" s="15">
        <v>0</v>
      </c>
      <c r="AH1566" s="15">
        <v>0</v>
      </c>
      <c r="AI1566" s="15">
        <v>0</v>
      </c>
      <c r="AU1566" s="15">
        <v>0</v>
      </c>
      <c r="AV1566" s="15">
        <v>0</v>
      </c>
      <c r="AW1566" s="15">
        <f t="shared" si="420"/>
        <v>0</v>
      </c>
    </row>
    <row r="1567" spans="1:49">
      <c r="A1567" s="44" t="s">
        <v>740</v>
      </c>
      <c r="B1567" s="45" t="s">
        <v>1029</v>
      </c>
      <c r="C1567" s="45" t="s">
        <v>1549</v>
      </c>
      <c r="D1567" s="452" t="s">
        <v>2920</v>
      </c>
      <c r="E1567" s="367" t="s">
        <v>1677</v>
      </c>
      <c r="F1567" s="50" t="s">
        <v>1446</v>
      </c>
      <c r="G1567" s="468" t="s">
        <v>3062</v>
      </c>
      <c r="H1567" s="50" t="s">
        <v>2335</v>
      </c>
      <c r="I1567" s="42" t="s">
        <v>1057</v>
      </c>
      <c r="U1567" s="15">
        <v>0</v>
      </c>
      <c r="V1567" s="15">
        <v>0</v>
      </c>
      <c r="AH1567" s="15">
        <v>0</v>
      </c>
      <c r="AI1567" s="15">
        <v>0</v>
      </c>
      <c r="AU1567" s="15">
        <v>0</v>
      </c>
      <c r="AV1567" s="15">
        <v>0</v>
      </c>
      <c r="AW1567" s="15">
        <f t="shared" si="420"/>
        <v>0</v>
      </c>
    </row>
    <row r="1568" spans="1:49">
      <c r="A1568" s="68" t="s">
        <v>2050</v>
      </c>
      <c r="B1568" s="69" t="s">
        <v>1029</v>
      </c>
      <c r="C1568" s="69"/>
      <c r="D1568" s="455"/>
      <c r="E1568" s="531"/>
      <c r="F1568" s="50"/>
      <c r="G1568" s="50"/>
      <c r="H1568" s="50"/>
      <c r="I1568" s="49" t="s">
        <v>3</v>
      </c>
      <c r="J1568" s="6">
        <f>SUM(J1569)</f>
        <v>0</v>
      </c>
      <c r="K1568" s="6">
        <f t="shared" ref="K1568:AT1568" si="427">SUM(K1569)</f>
        <v>0</v>
      </c>
      <c r="L1568" s="6">
        <f t="shared" si="427"/>
        <v>0</v>
      </c>
      <c r="M1568" s="6">
        <f t="shared" si="427"/>
        <v>0</v>
      </c>
      <c r="N1568" s="6">
        <f t="shared" si="427"/>
        <v>0</v>
      </c>
      <c r="O1568" s="6">
        <f t="shared" si="427"/>
        <v>0</v>
      </c>
      <c r="P1568" s="6">
        <f t="shared" si="427"/>
        <v>0</v>
      </c>
      <c r="Q1568" s="6">
        <f t="shared" si="427"/>
        <v>0</v>
      </c>
      <c r="R1568" s="6">
        <f t="shared" si="427"/>
        <v>0</v>
      </c>
      <c r="S1568" s="6">
        <f t="shared" si="427"/>
        <v>0</v>
      </c>
      <c r="T1568" s="6">
        <f t="shared" si="427"/>
        <v>0</v>
      </c>
      <c r="U1568" s="6">
        <v>0</v>
      </c>
      <c r="V1568" s="6">
        <v>0</v>
      </c>
      <c r="W1568" s="6">
        <f>SUM(W1569)</f>
        <v>0</v>
      </c>
      <c r="X1568" s="6">
        <f t="shared" si="427"/>
        <v>0</v>
      </c>
      <c r="Y1568" s="6">
        <f t="shared" si="427"/>
        <v>0</v>
      </c>
      <c r="Z1568" s="6">
        <f t="shared" si="427"/>
        <v>0</v>
      </c>
      <c r="AA1568" s="6">
        <f t="shared" si="427"/>
        <v>0</v>
      </c>
      <c r="AB1568" s="6">
        <f t="shared" si="427"/>
        <v>0</v>
      </c>
      <c r="AC1568" s="6">
        <f t="shared" si="427"/>
        <v>0</v>
      </c>
      <c r="AD1568" s="6">
        <f t="shared" si="427"/>
        <v>0</v>
      </c>
      <c r="AE1568" s="6">
        <f t="shared" si="427"/>
        <v>0</v>
      </c>
      <c r="AF1568" s="6">
        <f t="shared" si="427"/>
        <v>0</v>
      </c>
      <c r="AG1568" s="6">
        <f t="shared" si="427"/>
        <v>0</v>
      </c>
      <c r="AH1568" s="6">
        <v>0</v>
      </c>
      <c r="AI1568" s="6">
        <v>0</v>
      </c>
      <c r="AJ1568" s="6">
        <f>SUM(AJ1569)</f>
        <v>88690</v>
      </c>
      <c r="AK1568" s="6">
        <f t="shared" si="427"/>
        <v>0</v>
      </c>
      <c r="AL1568" s="6">
        <f t="shared" si="427"/>
        <v>0</v>
      </c>
      <c r="AM1568" s="6">
        <f t="shared" si="427"/>
        <v>46590</v>
      </c>
      <c r="AN1568" s="6">
        <f t="shared" si="427"/>
        <v>0</v>
      </c>
      <c r="AO1568" s="6">
        <f t="shared" si="427"/>
        <v>0</v>
      </c>
      <c r="AP1568" s="6">
        <f t="shared" si="427"/>
        <v>0</v>
      </c>
      <c r="AQ1568" s="6">
        <f t="shared" si="427"/>
        <v>0</v>
      </c>
      <c r="AR1568" s="6">
        <f t="shared" si="427"/>
        <v>11648</v>
      </c>
      <c r="AS1568" s="6">
        <f t="shared" si="427"/>
        <v>0</v>
      </c>
      <c r="AT1568" s="6">
        <f t="shared" si="427"/>
        <v>0</v>
      </c>
      <c r="AU1568" s="6">
        <v>58238</v>
      </c>
      <c r="AV1568" s="6">
        <v>30452</v>
      </c>
      <c r="AW1568" s="6">
        <f t="shared" si="420"/>
        <v>58238</v>
      </c>
    </row>
    <row r="1569" spans="1:49">
      <c r="A1569" s="44" t="s">
        <v>740</v>
      </c>
      <c r="B1569" s="45" t="s">
        <v>1029</v>
      </c>
      <c r="C1569" s="45" t="s">
        <v>1549</v>
      </c>
      <c r="D1569" s="452" t="s">
        <v>2920</v>
      </c>
      <c r="E1569" s="213" t="s">
        <v>833</v>
      </c>
      <c r="F1569" s="65"/>
      <c r="G1569" s="65"/>
      <c r="H1569" s="65"/>
      <c r="I1569" s="53" t="s">
        <v>1</v>
      </c>
      <c r="J1569" s="9">
        <f>SUM(J1571,J1574:J1575,J1570)</f>
        <v>0</v>
      </c>
      <c r="K1569" s="9">
        <f t="shared" ref="K1569:AT1569" si="428">SUM(K1571,K1574:K1575,K1570)</f>
        <v>0</v>
      </c>
      <c r="L1569" s="9">
        <f t="shared" si="428"/>
        <v>0</v>
      </c>
      <c r="M1569" s="9">
        <f t="shared" si="428"/>
        <v>0</v>
      </c>
      <c r="N1569" s="9">
        <f t="shared" si="428"/>
        <v>0</v>
      </c>
      <c r="O1569" s="9">
        <f t="shared" si="428"/>
        <v>0</v>
      </c>
      <c r="P1569" s="9">
        <f t="shared" si="428"/>
        <v>0</v>
      </c>
      <c r="Q1569" s="9">
        <f t="shared" si="428"/>
        <v>0</v>
      </c>
      <c r="R1569" s="9">
        <f t="shared" si="428"/>
        <v>0</v>
      </c>
      <c r="S1569" s="9">
        <f t="shared" si="428"/>
        <v>0</v>
      </c>
      <c r="T1569" s="9">
        <f t="shared" si="428"/>
        <v>0</v>
      </c>
      <c r="U1569" s="9">
        <v>0</v>
      </c>
      <c r="V1569" s="9">
        <v>0</v>
      </c>
      <c r="W1569" s="9">
        <f>SUM(W1571,W1574:W1575,W1570)</f>
        <v>0</v>
      </c>
      <c r="X1569" s="9">
        <f t="shared" si="428"/>
        <v>0</v>
      </c>
      <c r="Y1569" s="9">
        <f t="shared" si="428"/>
        <v>0</v>
      </c>
      <c r="Z1569" s="9">
        <f t="shared" si="428"/>
        <v>0</v>
      </c>
      <c r="AA1569" s="9">
        <f t="shared" si="428"/>
        <v>0</v>
      </c>
      <c r="AB1569" s="9">
        <f t="shared" si="428"/>
        <v>0</v>
      </c>
      <c r="AC1569" s="9">
        <f t="shared" si="428"/>
        <v>0</v>
      </c>
      <c r="AD1569" s="9">
        <f t="shared" si="428"/>
        <v>0</v>
      </c>
      <c r="AE1569" s="9">
        <f t="shared" si="428"/>
        <v>0</v>
      </c>
      <c r="AF1569" s="9">
        <f t="shared" si="428"/>
        <v>0</v>
      </c>
      <c r="AG1569" s="9">
        <f t="shared" si="428"/>
        <v>0</v>
      </c>
      <c r="AH1569" s="9">
        <v>0</v>
      </c>
      <c r="AI1569" s="9">
        <v>0</v>
      </c>
      <c r="AJ1569" s="9">
        <f>SUM(AJ1571,AJ1574:AJ1575,AJ1570)</f>
        <v>88690</v>
      </c>
      <c r="AK1569" s="9">
        <f t="shared" si="428"/>
        <v>0</v>
      </c>
      <c r="AL1569" s="9">
        <f t="shared" si="428"/>
        <v>0</v>
      </c>
      <c r="AM1569" s="9">
        <f t="shared" si="428"/>
        <v>46590</v>
      </c>
      <c r="AN1569" s="9">
        <f t="shared" si="428"/>
        <v>0</v>
      </c>
      <c r="AO1569" s="9">
        <f t="shared" si="428"/>
        <v>0</v>
      </c>
      <c r="AP1569" s="9">
        <f t="shared" si="428"/>
        <v>0</v>
      </c>
      <c r="AQ1569" s="9">
        <f t="shared" si="428"/>
        <v>0</v>
      </c>
      <c r="AR1569" s="9">
        <f t="shared" si="428"/>
        <v>11648</v>
      </c>
      <c r="AS1569" s="9">
        <f t="shared" si="428"/>
        <v>0</v>
      </c>
      <c r="AT1569" s="9">
        <f t="shared" si="428"/>
        <v>0</v>
      </c>
      <c r="AU1569" s="9">
        <v>58238</v>
      </c>
      <c r="AV1569" s="9">
        <v>30452</v>
      </c>
      <c r="AW1569" s="9">
        <f t="shared" si="420"/>
        <v>58238</v>
      </c>
    </row>
    <row r="1570" spans="1:49">
      <c r="A1570" s="44" t="s">
        <v>740</v>
      </c>
      <c r="B1570" s="45" t="s">
        <v>1029</v>
      </c>
      <c r="C1570" s="45" t="s">
        <v>1549</v>
      </c>
      <c r="D1570" s="452" t="s">
        <v>2920</v>
      </c>
      <c r="E1570" s="54" t="s">
        <v>1715</v>
      </c>
      <c r="F1570" s="65"/>
      <c r="G1570" s="468" t="s">
        <v>3085</v>
      </c>
      <c r="H1570" s="65" t="s">
        <v>2361</v>
      </c>
      <c r="I1570" s="53" t="s">
        <v>5</v>
      </c>
      <c r="J1570" s="9"/>
      <c r="K1570" s="9"/>
      <c r="L1570" s="9"/>
      <c r="M1570" s="9"/>
      <c r="N1570" s="9"/>
      <c r="O1570" s="9"/>
      <c r="P1570" s="9"/>
      <c r="Q1570" s="9"/>
      <c r="R1570" s="9"/>
      <c r="S1570" s="9"/>
      <c r="T1570" s="9"/>
      <c r="U1570" s="9">
        <v>0</v>
      </c>
      <c r="V1570" s="9">
        <v>0</v>
      </c>
      <c r="W1570" s="9"/>
      <c r="X1570" s="9"/>
      <c r="Y1570" s="9"/>
      <c r="Z1570" s="9"/>
      <c r="AA1570" s="9"/>
      <c r="AB1570" s="9"/>
      <c r="AC1570" s="9"/>
      <c r="AD1570" s="9"/>
      <c r="AE1570" s="9"/>
      <c r="AF1570" s="9"/>
      <c r="AG1570" s="9"/>
      <c r="AH1570" s="9">
        <v>0</v>
      </c>
      <c r="AI1570" s="9">
        <v>0</v>
      </c>
      <c r="AJ1570" s="9"/>
      <c r="AK1570" s="9"/>
      <c r="AL1570" s="9"/>
      <c r="AM1570" s="9"/>
      <c r="AN1570" s="9"/>
      <c r="AO1570" s="9"/>
      <c r="AP1570" s="9"/>
      <c r="AQ1570" s="9"/>
      <c r="AR1570" s="9"/>
      <c r="AS1570" s="9"/>
      <c r="AT1570" s="9"/>
      <c r="AU1570" s="9">
        <v>0</v>
      </c>
      <c r="AV1570" s="9">
        <v>0</v>
      </c>
      <c r="AW1570" s="9">
        <f t="shared" si="420"/>
        <v>0</v>
      </c>
    </row>
    <row r="1571" spans="1:49">
      <c r="A1571" s="44" t="s">
        <v>740</v>
      </c>
      <c r="B1571" s="45" t="s">
        <v>1029</v>
      </c>
      <c r="C1571" s="45" t="s">
        <v>1549</v>
      </c>
      <c r="D1571" s="452" t="s">
        <v>2920</v>
      </c>
      <c r="E1571" s="54" t="s">
        <v>1678</v>
      </c>
      <c r="F1571" s="65" t="s">
        <v>2894</v>
      </c>
      <c r="G1571" s="65"/>
      <c r="H1571" s="65"/>
      <c r="I1571" s="1" t="s">
        <v>9</v>
      </c>
      <c r="J1571" s="9">
        <f>SUM(J1572:J1573)</f>
        <v>0</v>
      </c>
      <c r="K1571" s="9">
        <f t="shared" ref="K1571:AT1571" si="429">SUM(K1572:K1573)</f>
        <v>0</v>
      </c>
      <c r="L1571" s="9">
        <f t="shared" si="429"/>
        <v>0</v>
      </c>
      <c r="M1571" s="9">
        <f t="shared" si="429"/>
        <v>0</v>
      </c>
      <c r="N1571" s="9">
        <f t="shared" si="429"/>
        <v>0</v>
      </c>
      <c r="O1571" s="9">
        <f t="shared" si="429"/>
        <v>0</v>
      </c>
      <c r="P1571" s="9">
        <f t="shared" si="429"/>
        <v>0</v>
      </c>
      <c r="Q1571" s="9">
        <f t="shared" si="429"/>
        <v>0</v>
      </c>
      <c r="R1571" s="9">
        <f t="shared" si="429"/>
        <v>0</v>
      </c>
      <c r="S1571" s="9">
        <f t="shared" si="429"/>
        <v>0</v>
      </c>
      <c r="T1571" s="9">
        <f t="shared" si="429"/>
        <v>0</v>
      </c>
      <c r="U1571" s="9">
        <v>0</v>
      </c>
      <c r="V1571" s="9">
        <v>0</v>
      </c>
      <c r="W1571" s="9">
        <f>SUM(W1572:W1573)</f>
        <v>0</v>
      </c>
      <c r="X1571" s="9">
        <f t="shared" si="429"/>
        <v>0</v>
      </c>
      <c r="Y1571" s="9">
        <f t="shared" si="429"/>
        <v>0</v>
      </c>
      <c r="Z1571" s="9">
        <f t="shared" si="429"/>
        <v>0</v>
      </c>
      <c r="AA1571" s="9">
        <f t="shared" si="429"/>
        <v>0</v>
      </c>
      <c r="AB1571" s="9">
        <f t="shared" si="429"/>
        <v>0</v>
      </c>
      <c r="AC1571" s="9">
        <f t="shared" si="429"/>
        <v>0</v>
      </c>
      <c r="AD1571" s="9">
        <f t="shared" si="429"/>
        <v>0</v>
      </c>
      <c r="AE1571" s="9">
        <f t="shared" si="429"/>
        <v>0</v>
      </c>
      <c r="AF1571" s="9">
        <f t="shared" si="429"/>
        <v>0</v>
      </c>
      <c r="AG1571" s="9">
        <f t="shared" si="429"/>
        <v>0</v>
      </c>
      <c r="AH1571" s="9">
        <v>0</v>
      </c>
      <c r="AI1571" s="9">
        <v>0</v>
      </c>
      <c r="AJ1571" s="9">
        <f>SUM(AJ1572:AJ1573)</f>
        <v>0</v>
      </c>
      <c r="AK1571" s="9">
        <f t="shared" si="429"/>
        <v>0</v>
      </c>
      <c r="AL1571" s="9">
        <f t="shared" si="429"/>
        <v>0</v>
      </c>
      <c r="AM1571" s="9">
        <f t="shared" si="429"/>
        <v>0</v>
      </c>
      <c r="AN1571" s="9">
        <f t="shared" si="429"/>
        <v>0</v>
      </c>
      <c r="AO1571" s="9">
        <f t="shared" si="429"/>
        <v>0</v>
      </c>
      <c r="AP1571" s="9">
        <f t="shared" si="429"/>
        <v>0</v>
      </c>
      <c r="AQ1571" s="9">
        <f t="shared" si="429"/>
        <v>0</v>
      </c>
      <c r="AR1571" s="9">
        <f t="shared" si="429"/>
        <v>0</v>
      </c>
      <c r="AS1571" s="9">
        <f t="shared" si="429"/>
        <v>0</v>
      </c>
      <c r="AT1571" s="9">
        <f t="shared" si="429"/>
        <v>0</v>
      </c>
      <c r="AU1571" s="9">
        <v>0</v>
      </c>
      <c r="AV1571" s="9">
        <v>0</v>
      </c>
      <c r="AW1571" s="9">
        <f t="shared" si="420"/>
        <v>0</v>
      </c>
    </row>
    <row r="1572" spans="1:49">
      <c r="A1572" s="44" t="s">
        <v>740</v>
      </c>
      <c r="B1572" s="45" t="s">
        <v>1029</v>
      </c>
      <c r="C1572" s="45" t="s">
        <v>1549</v>
      </c>
      <c r="D1572" s="452" t="s">
        <v>2920</v>
      </c>
      <c r="E1572" s="54" t="s">
        <v>1678</v>
      </c>
      <c r="F1572" s="50" t="s">
        <v>1234</v>
      </c>
      <c r="G1572" s="468" t="s">
        <v>3085</v>
      </c>
      <c r="H1572" s="50" t="s">
        <v>2361</v>
      </c>
      <c r="I1572" s="42" t="s">
        <v>1384</v>
      </c>
      <c r="U1572" s="15">
        <v>0</v>
      </c>
      <c r="V1572" s="15">
        <v>0</v>
      </c>
      <c r="AH1572" s="15">
        <v>0</v>
      </c>
      <c r="AI1572" s="15">
        <v>0</v>
      </c>
      <c r="AU1572" s="15">
        <v>0</v>
      </c>
      <c r="AV1572" s="15">
        <v>0</v>
      </c>
      <c r="AW1572" s="15">
        <f t="shared" si="420"/>
        <v>0</v>
      </c>
    </row>
    <row r="1573" spans="1:49">
      <c r="A1573" s="44" t="s">
        <v>740</v>
      </c>
      <c r="B1573" s="45" t="s">
        <v>1029</v>
      </c>
      <c r="C1573" s="45" t="s">
        <v>1549</v>
      </c>
      <c r="D1573" s="452" t="s">
        <v>2920</v>
      </c>
      <c r="E1573" s="54" t="s">
        <v>1678</v>
      </c>
      <c r="F1573" s="50" t="s">
        <v>2452</v>
      </c>
      <c r="G1573" s="468" t="s">
        <v>3085</v>
      </c>
      <c r="H1573" s="50" t="s">
        <v>2361</v>
      </c>
      <c r="I1573" s="42" t="s">
        <v>2436</v>
      </c>
      <c r="U1573" s="15">
        <v>0</v>
      </c>
      <c r="V1573" s="15">
        <v>0</v>
      </c>
      <c r="AH1573" s="15">
        <v>0</v>
      </c>
      <c r="AI1573" s="15">
        <v>0</v>
      </c>
      <c r="AU1573" s="15">
        <v>0</v>
      </c>
      <c r="AV1573" s="15">
        <v>0</v>
      </c>
      <c r="AW1573" s="15">
        <f t="shared" ref="AW1573:AW1589" si="430">U1573+AH1573+AU1573</f>
        <v>0</v>
      </c>
    </row>
    <row r="1574" spans="1:49">
      <c r="A1574" s="44" t="s">
        <v>740</v>
      </c>
      <c r="B1574" s="45" t="s">
        <v>1029</v>
      </c>
      <c r="C1574" s="45" t="s">
        <v>1549</v>
      </c>
      <c r="D1574" s="452" t="s">
        <v>2920</v>
      </c>
      <c r="E1574" s="54" t="s">
        <v>1517</v>
      </c>
      <c r="F1574" s="50"/>
      <c r="G1574" s="468" t="s">
        <v>3062</v>
      </c>
      <c r="H1574" s="50" t="s">
        <v>2335</v>
      </c>
      <c r="I1574" s="359" t="s">
        <v>2155</v>
      </c>
      <c r="J1574" s="14"/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>
        <v>0</v>
      </c>
      <c r="V1574" s="14">
        <v>0</v>
      </c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  <c r="AH1574" s="14">
        <v>0</v>
      </c>
      <c r="AI1574" s="14">
        <v>0</v>
      </c>
      <c r="AJ1574" s="14">
        <v>88690</v>
      </c>
      <c r="AK1574" s="14"/>
      <c r="AL1574" s="14"/>
      <c r="AM1574" s="14">
        <v>46590</v>
      </c>
      <c r="AN1574" s="14"/>
      <c r="AO1574" s="14"/>
      <c r="AP1574" s="14"/>
      <c r="AQ1574" s="14"/>
      <c r="AR1574" s="14">
        <v>11648</v>
      </c>
      <c r="AS1574" s="14"/>
      <c r="AT1574" s="14"/>
      <c r="AU1574" s="14">
        <v>58238</v>
      </c>
      <c r="AV1574" s="14">
        <v>30452</v>
      </c>
      <c r="AW1574" s="14">
        <f t="shared" si="430"/>
        <v>58238</v>
      </c>
    </row>
    <row r="1575" spans="1:49" s="59" customFormat="1">
      <c r="A1575" s="44" t="s">
        <v>740</v>
      </c>
      <c r="B1575" s="45" t="s">
        <v>1029</v>
      </c>
      <c r="C1575" s="77" t="s">
        <v>1549</v>
      </c>
      <c r="D1575" s="452" t="s">
        <v>2920</v>
      </c>
      <c r="E1575" s="94" t="s">
        <v>1517</v>
      </c>
      <c r="F1575" s="58" t="s">
        <v>2612</v>
      </c>
      <c r="G1575" s="468" t="s">
        <v>3062</v>
      </c>
      <c r="H1575" s="106" t="s">
        <v>2335</v>
      </c>
      <c r="I1575" s="343" t="s">
        <v>2584</v>
      </c>
      <c r="J1575" s="11"/>
      <c r="K1575" s="11"/>
      <c r="L1575" s="11"/>
      <c r="M1575" s="11"/>
      <c r="N1575" s="11"/>
      <c r="O1575" s="11"/>
      <c r="P1575" s="11"/>
      <c r="Q1575" s="11"/>
      <c r="R1575" s="11"/>
      <c r="S1575" s="11"/>
      <c r="T1575" s="11"/>
      <c r="U1575" s="11">
        <v>0</v>
      </c>
      <c r="V1575" s="11">
        <v>0</v>
      </c>
      <c r="W1575" s="11"/>
      <c r="X1575" s="11"/>
      <c r="Y1575" s="11"/>
      <c r="Z1575" s="11"/>
      <c r="AA1575" s="11"/>
      <c r="AB1575" s="11"/>
      <c r="AC1575" s="11"/>
      <c r="AD1575" s="11"/>
      <c r="AE1575" s="11"/>
      <c r="AF1575" s="11"/>
      <c r="AG1575" s="11"/>
      <c r="AH1575" s="11">
        <v>0</v>
      </c>
      <c r="AI1575" s="11">
        <v>0</v>
      </c>
      <c r="AJ1575" s="11"/>
      <c r="AK1575" s="11"/>
      <c r="AL1575" s="11"/>
      <c r="AM1575" s="11"/>
      <c r="AN1575" s="11"/>
      <c r="AO1575" s="11"/>
      <c r="AP1575" s="11"/>
      <c r="AQ1575" s="11"/>
      <c r="AR1575" s="11"/>
      <c r="AS1575" s="11"/>
      <c r="AT1575" s="11"/>
      <c r="AU1575" s="11">
        <v>0</v>
      </c>
      <c r="AV1575" s="11">
        <v>0</v>
      </c>
      <c r="AW1575" s="11">
        <f t="shared" si="430"/>
        <v>0</v>
      </c>
    </row>
    <row r="1576" spans="1:49">
      <c r="A1576" s="68" t="s">
        <v>2050</v>
      </c>
      <c r="B1576" s="69" t="s">
        <v>1029</v>
      </c>
      <c r="C1576" s="69"/>
      <c r="D1576" s="455"/>
      <c r="E1576" s="531"/>
      <c r="F1576" s="50"/>
      <c r="G1576" s="50"/>
      <c r="H1576" s="50"/>
      <c r="I1576" s="49" t="s">
        <v>788</v>
      </c>
      <c r="J1576" s="12">
        <f>SUM(J1577)</f>
        <v>0</v>
      </c>
      <c r="K1576" s="12">
        <f t="shared" ref="K1576:AT1577" si="431">SUM(K1577)</f>
        <v>0</v>
      </c>
      <c r="L1576" s="12">
        <f t="shared" si="431"/>
        <v>0</v>
      </c>
      <c r="M1576" s="12">
        <f t="shared" si="431"/>
        <v>0</v>
      </c>
      <c r="N1576" s="12">
        <f t="shared" si="431"/>
        <v>0</v>
      </c>
      <c r="O1576" s="12">
        <f t="shared" si="431"/>
        <v>0</v>
      </c>
      <c r="P1576" s="12">
        <f t="shared" si="431"/>
        <v>0</v>
      </c>
      <c r="Q1576" s="12">
        <f t="shared" si="431"/>
        <v>0</v>
      </c>
      <c r="R1576" s="12">
        <f t="shared" si="431"/>
        <v>0</v>
      </c>
      <c r="S1576" s="12">
        <f t="shared" si="431"/>
        <v>0</v>
      </c>
      <c r="T1576" s="12">
        <f t="shared" si="431"/>
        <v>0</v>
      </c>
      <c r="U1576" s="12">
        <v>0</v>
      </c>
      <c r="V1576" s="12">
        <v>0</v>
      </c>
      <c r="W1576" s="12">
        <f>SUM(W1577)</f>
        <v>0</v>
      </c>
      <c r="X1576" s="12">
        <f t="shared" si="431"/>
        <v>0</v>
      </c>
      <c r="Y1576" s="12">
        <f t="shared" si="431"/>
        <v>0</v>
      </c>
      <c r="Z1576" s="12">
        <f t="shared" si="431"/>
        <v>0</v>
      </c>
      <c r="AA1576" s="12">
        <f t="shared" si="431"/>
        <v>0</v>
      </c>
      <c r="AB1576" s="12">
        <f t="shared" si="431"/>
        <v>0</v>
      </c>
      <c r="AC1576" s="12">
        <f t="shared" si="431"/>
        <v>0</v>
      </c>
      <c r="AD1576" s="12">
        <f t="shared" si="431"/>
        <v>0</v>
      </c>
      <c r="AE1576" s="12">
        <f t="shared" si="431"/>
        <v>0</v>
      </c>
      <c r="AF1576" s="12">
        <f t="shared" si="431"/>
        <v>0</v>
      </c>
      <c r="AG1576" s="12">
        <f t="shared" si="431"/>
        <v>0</v>
      </c>
      <c r="AH1576" s="12">
        <v>0</v>
      </c>
      <c r="AI1576" s="12">
        <v>0</v>
      </c>
      <c r="AJ1576" s="12">
        <f>SUM(AJ1577)</f>
        <v>842800</v>
      </c>
      <c r="AK1576" s="12">
        <f t="shared" si="431"/>
        <v>0</v>
      </c>
      <c r="AL1576" s="12">
        <f t="shared" si="431"/>
        <v>0</v>
      </c>
      <c r="AM1576" s="12">
        <f t="shared" si="431"/>
        <v>0</v>
      </c>
      <c r="AN1576" s="12">
        <f t="shared" si="431"/>
        <v>0</v>
      </c>
      <c r="AO1576" s="12">
        <f t="shared" si="431"/>
        <v>0</v>
      </c>
      <c r="AP1576" s="12">
        <f t="shared" si="431"/>
        <v>0</v>
      </c>
      <c r="AQ1576" s="12">
        <f t="shared" si="431"/>
        <v>0</v>
      </c>
      <c r="AR1576" s="12">
        <f t="shared" si="431"/>
        <v>155212</v>
      </c>
      <c r="AS1576" s="12">
        <f t="shared" si="431"/>
        <v>0</v>
      </c>
      <c r="AT1576" s="12">
        <f t="shared" si="431"/>
        <v>0</v>
      </c>
      <c r="AU1576" s="12">
        <v>155212</v>
      </c>
      <c r="AV1576" s="12">
        <v>687588</v>
      </c>
      <c r="AW1576" s="12">
        <f t="shared" si="430"/>
        <v>155212</v>
      </c>
    </row>
    <row r="1577" spans="1:49">
      <c r="A1577" s="44" t="s">
        <v>740</v>
      </c>
      <c r="B1577" s="45" t="s">
        <v>1029</v>
      </c>
      <c r="C1577" s="45" t="s">
        <v>1549</v>
      </c>
      <c r="D1577" s="452" t="s">
        <v>2920</v>
      </c>
      <c r="E1577" s="213" t="s">
        <v>2085</v>
      </c>
      <c r="F1577" s="65"/>
      <c r="G1577" s="65"/>
      <c r="H1577" s="65"/>
      <c r="I1577" s="257" t="s">
        <v>796</v>
      </c>
      <c r="J1577" s="9">
        <f>SUM(J1578)</f>
        <v>0</v>
      </c>
      <c r="K1577" s="9">
        <f t="shared" si="431"/>
        <v>0</v>
      </c>
      <c r="L1577" s="9">
        <f t="shared" si="431"/>
        <v>0</v>
      </c>
      <c r="M1577" s="9">
        <f t="shared" si="431"/>
        <v>0</v>
      </c>
      <c r="N1577" s="9">
        <f t="shared" si="431"/>
        <v>0</v>
      </c>
      <c r="O1577" s="9">
        <f t="shared" si="431"/>
        <v>0</v>
      </c>
      <c r="P1577" s="9">
        <f t="shared" si="431"/>
        <v>0</v>
      </c>
      <c r="Q1577" s="9">
        <f t="shared" si="431"/>
        <v>0</v>
      </c>
      <c r="R1577" s="9">
        <f t="shared" si="431"/>
        <v>0</v>
      </c>
      <c r="S1577" s="9">
        <f t="shared" si="431"/>
        <v>0</v>
      </c>
      <c r="T1577" s="9">
        <f t="shared" si="431"/>
        <v>0</v>
      </c>
      <c r="U1577" s="9">
        <v>0</v>
      </c>
      <c r="V1577" s="9">
        <v>0</v>
      </c>
      <c r="W1577" s="9">
        <f>SUM(W1578)</f>
        <v>0</v>
      </c>
      <c r="X1577" s="9">
        <f t="shared" si="431"/>
        <v>0</v>
      </c>
      <c r="Y1577" s="9">
        <f t="shared" si="431"/>
        <v>0</v>
      </c>
      <c r="Z1577" s="9">
        <f t="shared" si="431"/>
        <v>0</v>
      </c>
      <c r="AA1577" s="9">
        <f t="shared" si="431"/>
        <v>0</v>
      </c>
      <c r="AB1577" s="9">
        <f t="shared" si="431"/>
        <v>0</v>
      </c>
      <c r="AC1577" s="9">
        <f t="shared" si="431"/>
        <v>0</v>
      </c>
      <c r="AD1577" s="9">
        <f t="shared" si="431"/>
        <v>0</v>
      </c>
      <c r="AE1577" s="9">
        <f t="shared" si="431"/>
        <v>0</v>
      </c>
      <c r="AF1577" s="9">
        <f t="shared" si="431"/>
        <v>0</v>
      </c>
      <c r="AG1577" s="9">
        <f t="shared" si="431"/>
        <v>0</v>
      </c>
      <c r="AH1577" s="9">
        <v>0</v>
      </c>
      <c r="AI1577" s="9">
        <v>0</v>
      </c>
      <c r="AJ1577" s="9">
        <f>SUM(AJ1578)</f>
        <v>842800</v>
      </c>
      <c r="AK1577" s="9">
        <f t="shared" si="431"/>
        <v>0</v>
      </c>
      <c r="AL1577" s="9">
        <f t="shared" si="431"/>
        <v>0</v>
      </c>
      <c r="AM1577" s="9">
        <f t="shared" si="431"/>
        <v>0</v>
      </c>
      <c r="AN1577" s="9">
        <f t="shared" si="431"/>
        <v>0</v>
      </c>
      <c r="AO1577" s="9">
        <f t="shared" si="431"/>
        <v>0</v>
      </c>
      <c r="AP1577" s="9">
        <f t="shared" si="431"/>
        <v>0</v>
      </c>
      <c r="AQ1577" s="9">
        <f t="shared" si="431"/>
        <v>0</v>
      </c>
      <c r="AR1577" s="9">
        <f t="shared" si="431"/>
        <v>155212</v>
      </c>
      <c r="AS1577" s="9">
        <f t="shared" si="431"/>
        <v>0</v>
      </c>
      <c r="AT1577" s="9">
        <f t="shared" si="431"/>
        <v>0</v>
      </c>
      <c r="AU1577" s="9">
        <v>155212</v>
      </c>
      <c r="AV1577" s="9">
        <v>687588</v>
      </c>
      <c r="AW1577" s="9">
        <f t="shared" si="430"/>
        <v>155212</v>
      </c>
    </row>
    <row r="1578" spans="1:49">
      <c r="A1578" s="44" t="s">
        <v>740</v>
      </c>
      <c r="B1578" s="45" t="s">
        <v>1029</v>
      </c>
      <c r="C1578" s="45" t="s">
        <v>1549</v>
      </c>
      <c r="D1578" s="452" t="s">
        <v>2920</v>
      </c>
      <c r="E1578" s="54" t="s">
        <v>2085</v>
      </c>
      <c r="F1578" s="50"/>
      <c r="G1578" s="50"/>
      <c r="H1578" s="50"/>
      <c r="I1578" s="1" t="s">
        <v>1358</v>
      </c>
      <c r="J1578" s="9">
        <f>SUM(J1579:J1580)</f>
        <v>0</v>
      </c>
      <c r="K1578" s="9">
        <f t="shared" ref="K1578:AT1578" si="432">SUM(K1579:K1580)</f>
        <v>0</v>
      </c>
      <c r="L1578" s="9">
        <f t="shared" si="432"/>
        <v>0</v>
      </c>
      <c r="M1578" s="9">
        <f t="shared" si="432"/>
        <v>0</v>
      </c>
      <c r="N1578" s="9">
        <f t="shared" si="432"/>
        <v>0</v>
      </c>
      <c r="O1578" s="9">
        <f t="shared" si="432"/>
        <v>0</v>
      </c>
      <c r="P1578" s="9">
        <f t="shared" si="432"/>
        <v>0</v>
      </c>
      <c r="Q1578" s="9">
        <f t="shared" si="432"/>
        <v>0</v>
      </c>
      <c r="R1578" s="9">
        <f t="shared" si="432"/>
        <v>0</v>
      </c>
      <c r="S1578" s="9">
        <f t="shared" si="432"/>
        <v>0</v>
      </c>
      <c r="T1578" s="9">
        <f t="shared" si="432"/>
        <v>0</v>
      </c>
      <c r="U1578" s="9">
        <v>0</v>
      </c>
      <c r="V1578" s="9">
        <v>0</v>
      </c>
      <c r="W1578" s="9">
        <f>SUM(W1579:W1580)</f>
        <v>0</v>
      </c>
      <c r="X1578" s="9">
        <f t="shared" si="432"/>
        <v>0</v>
      </c>
      <c r="Y1578" s="9">
        <f t="shared" si="432"/>
        <v>0</v>
      </c>
      <c r="Z1578" s="9">
        <f t="shared" si="432"/>
        <v>0</v>
      </c>
      <c r="AA1578" s="9">
        <f t="shared" si="432"/>
        <v>0</v>
      </c>
      <c r="AB1578" s="9">
        <f t="shared" si="432"/>
        <v>0</v>
      </c>
      <c r="AC1578" s="9">
        <f t="shared" si="432"/>
        <v>0</v>
      </c>
      <c r="AD1578" s="9">
        <f t="shared" si="432"/>
        <v>0</v>
      </c>
      <c r="AE1578" s="9">
        <f t="shared" si="432"/>
        <v>0</v>
      </c>
      <c r="AF1578" s="9">
        <f t="shared" si="432"/>
        <v>0</v>
      </c>
      <c r="AG1578" s="9">
        <f t="shared" si="432"/>
        <v>0</v>
      </c>
      <c r="AH1578" s="9">
        <v>0</v>
      </c>
      <c r="AI1578" s="9">
        <v>0</v>
      </c>
      <c r="AJ1578" s="9">
        <f>SUM(AJ1579:AJ1580)</f>
        <v>842800</v>
      </c>
      <c r="AK1578" s="9">
        <f t="shared" si="432"/>
        <v>0</v>
      </c>
      <c r="AL1578" s="9">
        <f t="shared" si="432"/>
        <v>0</v>
      </c>
      <c r="AM1578" s="9">
        <f t="shared" si="432"/>
        <v>0</v>
      </c>
      <c r="AN1578" s="9">
        <f t="shared" si="432"/>
        <v>0</v>
      </c>
      <c r="AO1578" s="9">
        <f t="shared" si="432"/>
        <v>0</v>
      </c>
      <c r="AP1578" s="9">
        <f t="shared" si="432"/>
        <v>0</v>
      </c>
      <c r="AQ1578" s="9">
        <f t="shared" si="432"/>
        <v>0</v>
      </c>
      <c r="AR1578" s="9">
        <f t="shared" si="432"/>
        <v>155212</v>
      </c>
      <c r="AS1578" s="9">
        <f t="shared" si="432"/>
        <v>0</v>
      </c>
      <c r="AT1578" s="9">
        <f t="shared" si="432"/>
        <v>0</v>
      </c>
      <c r="AU1578" s="9">
        <v>155212</v>
      </c>
      <c r="AV1578" s="9">
        <v>687588</v>
      </c>
      <c r="AW1578" s="9">
        <f t="shared" si="430"/>
        <v>155212</v>
      </c>
    </row>
    <row r="1579" spans="1:49">
      <c r="A1579" s="44" t="s">
        <v>740</v>
      </c>
      <c r="B1579" s="45" t="s">
        <v>1029</v>
      </c>
      <c r="C1579" s="45" t="s">
        <v>1549</v>
      </c>
      <c r="D1579" s="452" t="s">
        <v>2920</v>
      </c>
      <c r="E1579" s="367" t="s">
        <v>860</v>
      </c>
      <c r="F1579" s="50"/>
      <c r="G1579" s="468" t="s">
        <v>3091</v>
      </c>
      <c r="H1579" s="50" t="s">
        <v>2394</v>
      </c>
      <c r="I1579" s="42" t="s">
        <v>1467</v>
      </c>
      <c r="U1579" s="15">
        <v>0</v>
      </c>
      <c r="V1579" s="15">
        <v>0</v>
      </c>
      <c r="AH1579" s="15">
        <v>0</v>
      </c>
      <c r="AI1579" s="15">
        <v>0</v>
      </c>
      <c r="AJ1579" s="15">
        <v>842800</v>
      </c>
      <c r="AR1579" s="15">
        <v>155212</v>
      </c>
      <c r="AU1579" s="15">
        <v>155212</v>
      </c>
      <c r="AV1579" s="15">
        <v>687588</v>
      </c>
      <c r="AW1579" s="15">
        <f t="shared" si="430"/>
        <v>155212</v>
      </c>
    </row>
    <row r="1580" spans="1:49">
      <c r="A1580" s="44" t="s">
        <v>740</v>
      </c>
      <c r="B1580" s="45" t="s">
        <v>1029</v>
      </c>
      <c r="C1580" s="45" t="s">
        <v>1549</v>
      </c>
      <c r="D1580" s="452" t="s">
        <v>2920</v>
      </c>
      <c r="E1580" s="367" t="s">
        <v>1468</v>
      </c>
      <c r="F1580" s="50"/>
      <c r="G1580" s="468" t="s">
        <v>3091</v>
      </c>
      <c r="H1580" s="50" t="s">
        <v>2394</v>
      </c>
      <c r="I1580" s="43" t="s">
        <v>706</v>
      </c>
      <c r="U1580" s="15">
        <v>0</v>
      </c>
      <c r="V1580" s="15">
        <v>0</v>
      </c>
      <c r="AH1580" s="15">
        <v>0</v>
      </c>
      <c r="AI1580" s="15">
        <v>0</v>
      </c>
      <c r="AU1580" s="15">
        <v>0</v>
      </c>
      <c r="AV1580" s="15">
        <v>0</v>
      </c>
      <c r="AW1580" s="15">
        <f t="shared" si="430"/>
        <v>0</v>
      </c>
    </row>
    <row r="1581" spans="1:49">
      <c r="A1581" s="48"/>
      <c r="B1581" s="42"/>
      <c r="C1581" s="42"/>
      <c r="D1581" s="42"/>
      <c r="E1581" s="531"/>
      <c r="F1581" s="51"/>
      <c r="G1581" s="51"/>
      <c r="H1581" s="51"/>
      <c r="I1581" s="49" t="s">
        <v>1157</v>
      </c>
      <c r="J1581" s="6">
        <f>SUM(J1582)</f>
        <v>0</v>
      </c>
      <c r="K1581" s="6">
        <f t="shared" ref="K1581:AT1581" si="433">SUM(K1582)</f>
        <v>0</v>
      </c>
      <c r="L1581" s="6">
        <f t="shared" si="433"/>
        <v>0</v>
      </c>
      <c r="M1581" s="6">
        <f t="shared" si="433"/>
        <v>0</v>
      </c>
      <c r="N1581" s="6">
        <f t="shared" si="433"/>
        <v>0</v>
      </c>
      <c r="O1581" s="6">
        <f t="shared" si="433"/>
        <v>0</v>
      </c>
      <c r="P1581" s="6">
        <f t="shared" si="433"/>
        <v>0</v>
      </c>
      <c r="Q1581" s="6">
        <f t="shared" si="433"/>
        <v>0</v>
      </c>
      <c r="R1581" s="6">
        <f t="shared" si="433"/>
        <v>0</v>
      </c>
      <c r="S1581" s="6">
        <f t="shared" si="433"/>
        <v>0</v>
      </c>
      <c r="T1581" s="6">
        <f t="shared" si="433"/>
        <v>0</v>
      </c>
      <c r="U1581" s="6">
        <v>0</v>
      </c>
      <c r="V1581" s="6">
        <v>0</v>
      </c>
      <c r="W1581" s="6">
        <f>SUM(W1582)</f>
        <v>0</v>
      </c>
      <c r="X1581" s="6">
        <f t="shared" si="433"/>
        <v>0</v>
      </c>
      <c r="Y1581" s="6">
        <f t="shared" si="433"/>
        <v>0</v>
      </c>
      <c r="Z1581" s="6">
        <f t="shared" si="433"/>
        <v>0</v>
      </c>
      <c r="AA1581" s="6">
        <f t="shared" si="433"/>
        <v>0</v>
      </c>
      <c r="AB1581" s="6">
        <f t="shared" si="433"/>
        <v>0</v>
      </c>
      <c r="AC1581" s="6">
        <f t="shared" si="433"/>
        <v>0</v>
      </c>
      <c r="AD1581" s="6">
        <f t="shared" si="433"/>
        <v>0</v>
      </c>
      <c r="AE1581" s="6">
        <f t="shared" si="433"/>
        <v>0</v>
      </c>
      <c r="AF1581" s="6">
        <f t="shared" si="433"/>
        <v>0</v>
      </c>
      <c r="AG1581" s="6">
        <f t="shared" si="433"/>
        <v>0</v>
      </c>
      <c r="AH1581" s="6">
        <v>0</v>
      </c>
      <c r="AI1581" s="6">
        <v>0</v>
      </c>
      <c r="AJ1581" s="6">
        <f>SUM(AJ1582)</f>
        <v>0</v>
      </c>
      <c r="AK1581" s="6">
        <f t="shared" si="433"/>
        <v>0</v>
      </c>
      <c r="AL1581" s="6">
        <f t="shared" si="433"/>
        <v>0</v>
      </c>
      <c r="AM1581" s="6">
        <f t="shared" si="433"/>
        <v>0</v>
      </c>
      <c r="AN1581" s="6">
        <f t="shared" si="433"/>
        <v>0</v>
      </c>
      <c r="AO1581" s="6">
        <f t="shared" si="433"/>
        <v>0</v>
      </c>
      <c r="AP1581" s="6">
        <f t="shared" si="433"/>
        <v>0</v>
      </c>
      <c r="AQ1581" s="6">
        <f t="shared" si="433"/>
        <v>0</v>
      </c>
      <c r="AR1581" s="6">
        <f t="shared" si="433"/>
        <v>0</v>
      </c>
      <c r="AS1581" s="6">
        <f t="shared" si="433"/>
        <v>0</v>
      </c>
      <c r="AT1581" s="6">
        <f t="shared" si="433"/>
        <v>0</v>
      </c>
      <c r="AU1581" s="6">
        <v>0</v>
      </c>
      <c r="AV1581" s="6">
        <v>0</v>
      </c>
      <c r="AW1581" s="6">
        <f t="shared" si="430"/>
        <v>0</v>
      </c>
    </row>
    <row r="1582" spans="1:49">
      <c r="A1582" s="44" t="s">
        <v>740</v>
      </c>
      <c r="B1582" s="45" t="s">
        <v>1029</v>
      </c>
      <c r="C1582" s="45" t="s">
        <v>1549</v>
      </c>
      <c r="D1582" s="452" t="s">
        <v>2920</v>
      </c>
      <c r="E1582" s="54" t="s">
        <v>1402</v>
      </c>
      <c r="F1582" s="51"/>
      <c r="G1582" s="51"/>
      <c r="H1582" s="51"/>
      <c r="I1582" s="1" t="s">
        <v>1158</v>
      </c>
      <c r="J1582" s="9">
        <f>SUM(J1583:J1584)</f>
        <v>0</v>
      </c>
      <c r="K1582" s="9">
        <f t="shared" ref="K1582:AT1582" si="434">SUM(K1583:K1584)</f>
        <v>0</v>
      </c>
      <c r="L1582" s="9">
        <f t="shared" si="434"/>
        <v>0</v>
      </c>
      <c r="M1582" s="9">
        <f t="shared" si="434"/>
        <v>0</v>
      </c>
      <c r="N1582" s="9">
        <f t="shared" si="434"/>
        <v>0</v>
      </c>
      <c r="O1582" s="9">
        <f t="shared" si="434"/>
        <v>0</v>
      </c>
      <c r="P1582" s="9">
        <f t="shared" si="434"/>
        <v>0</v>
      </c>
      <c r="Q1582" s="9">
        <f t="shared" si="434"/>
        <v>0</v>
      </c>
      <c r="R1582" s="9">
        <f t="shared" si="434"/>
        <v>0</v>
      </c>
      <c r="S1582" s="9">
        <f t="shared" si="434"/>
        <v>0</v>
      </c>
      <c r="T1582" s="9">
        <f t="shared" si="434"/>
        <v>0</v>
      </c>
      <c r="U1582" s="9">
        <v>0</v>
      </c>
      <c r="V1582" s="9">
        <v>0</v>
      </c>
      <c r="W1582" s="9">
        <f>SUM(W1583:W1584)</f>
        <v>0</v>
      </c>
      <c r="X1582" s="9">
        <f t="shared" si="434"/>
        <v>0</v>
      </c>
      <c r="Y1582" s="9">
        <f t="shared" si="434"/>
        <v>0</v>
      </c>
      <c r="Z1582" s="9">
        <f t="shared" si="434"/>
        <v>0</v>
      </c>
      <c r="AA1582" s="9">
        <f t="shared" si="434"/>
        <v>0</v>
      </c>
      <c r="AB1582" s="9">
        <f t="shared" si="434"/>
        <v>0</v>
      </c>
      <c r="AC1582" s="9">
        <f t="shared" si="434"/>
        <v>0</v>
      </c>
      <c r="AD1582" s="9">
        <f t="shared" si="434"/>
        <v>0</v>
      </c>
      <c r="AE1582" s="9">
        <f t="shared" si="434"/>
        <v>0</v>
      </c>
      <c r="AF1582" s="9">
        <f t="shared" si="434"/>
        <v>0</v>
      </c>
      <c r="AG1582" s="9">
        <f t="shared" si="434"/>
        <v>0</v>
      </c>
      <c r="AH1582" s="9">
        <v>0</v>
      </c>
      <c r="AI1582" s="9">
        <v>0</v>
      </c>
      <c r="AJ1582" s="9">
        <f>SUM(AJ1583:AJ1584)</f>
        <v>0</v>
      </c>
      <c r="AK1582" s="9">
        <f t="shared" si="434"/>
        <v>0</v>
      </c>
      <c r="AL1582" s="9">
        <f t="shared" si="434"/>
        <v>0</v>
      </c>
      <c r="AM1582" s="9">
        <f t="shared" si="434"/>
        <v>0</v>
      </c>
      <c r="AN1582" s="9">
        <f t="shared" si="434"/>
        <v>0</v>
      </c>
      <c r="AO1582" s="9">
        <f t="shared" si="434"/>
        <v>0</v>
      </c>
      <c r="AP1582" s="9">
        <f t="shared" si="434"/>
        <v>0</v>
      </c>
      <c r="AQ1582" s="9">
        <f t="shared" si="434"/>
        <v>0</v>
      </c>
      <c r="AR1582" s="9">
        <f t="shared" si="434"/>
        <v>0</v>
      </c>
      <c r="AS1582" s="9">
        <f t="shared" si="434"/>
        <v>0</v>
      </c>
      <c r="AT1582" s="9">
        <f t="shared" si="434"/>
        <v>0</v>
      </c>
      <c r="AU1582" s="9">
        <v>0</v>
      </c>
      <c r="AV1582" s="9">
        <v>0</v>
      </c>
      <c r="AW1582" s="9">
        <f t="shared" si="430"/>
        <v>0</v>
      </c>
    </row>
    <row r="1583" spans="1:49">
      <c r="A1583" s="44" t="s">
        <v>740</v>
      </c>
      <c r="B1583" s="45" t="s">
        <v>1029</v>
      </c>
      <c r="C1583" s="45" t="s">
        <v>1549</v>
      </c>
      <c r="D1583" s="452" t="s">
        <v>2920</v>
      </c>
      <c r="E1583" s="367" t="s">
        <v>1409</v>
      </c>
      <c r="F1583" s="51"/>
      <c r="G1583" s="468" t="s">
        <v>3062</v>
      </c>
      <c r="H1583" s="51" t="s">
        <v>2335</v>
      </c>
      <c r="I1583" s="42" t="s">
        <v>1691</v>
      </c>
      <c r="U1583" s="15">
        <v>0</v>
      </c>
      <c r="V1583" s="15">
        <v>0</v>
      </c>
      <c r="AH1583" s="15">
        <v>0</v>
      </c>
      <c r="AI1583" s="15">
        <v>0</v>
      </c>
      <c r="AU1583" s="15">
        <v>0</v>
      </c>
      <c r="AV1583" s="15">
        <v>0</v>
      </c>
      <c r="AW1583" s="15">
        <f t="shared" si="430"/>
        <v>0</v>
      </c>
    </row>
    <row r="1584" spans="1:49">
      <c r="A1584" s="44" t="s">
        <v>740</v>
      </c>
      <c r="B1584" s="45" t="s">
        <v>1029</v>
      </c>
      <c r="C1584" s="45" t="s">
        <v>1549</v>
      </c>
      <c r="D1584" s="452" t="s">
        <v>2920</v>
      </c>
      <c r="E1584" s="367" t="s">
        <v>784</v>
      </c>
      <c r="F1584" s="51"/>
      <c r="G1584" s="468" t="s">
        <v>3062</v>
      </c>
      <c r="H1584" s="51" t="s">
        <v>2335</v>
      </c>
      <c r="I1584" s="42" t="s">
        <v>1308</v>
      </c>
      <c r="U1584" s="15">
        <v>0</v>
      </c>
      <c r="V1584" s="15">
        <v>0</v>
      </c>
      <c r="AH1584" s="15">
        <v>0</v>
      </c>
      <c r="AI1584" s="15">
        <v>0</v>
      </c>
      <c r="AU1584" s="15">
        <v>0</v>
      </c>
      <c r="AV1584" s="15">
        <v>0</v>
      </c>
      <c r="AW1584" s="15">
        <f t="shared" si="430"/>
        <v>0</v>
      </c>
    </row>
    <row r="1585" spans="1:49">
      <c r="A1585" s="44"/>
      <c r="B1585" s="45"/>
      <c r="C1585" s="45"/>
      <c r="D1585" s="45"/>
      <c r="E1585" s="531"/>
      <c r="F1585" s="51"/>
      <c r="G1585" s="51"/>
      <c r="H1585" s="51"/>
      <c r="I1585" s="63" t="s">
        <v>1320</v>
      </c>
      <c r="J1585" s="6">
        <f>SUM(J1586)</f>
        <v>0</v>
      </c>
      <c r="K1585" s="6">
        <f t="shared" ref="K1585:AT1585" si="435">SUM(K1586)</f>
        <v>0</v>
      </c>
      <c r="L1585" s="6">
        <f t="shared" si="435"/>
        <v>0</v>
      </c>
      <c r="M1585" s="6">
        <f t="shared" si="435"/>
        <v>0</v>
      </c>
      <c r="N1585" s="6">
        <f t="shared" si="435"/>
        <v>0</v>
      </c>
      <c r="O1585" s="6">
        <f t="shared" si="435"/>
        <v>0</v>
      </c>
      <c r="P1585" s="6">
        <f t="shared" si="435"/>
        <v>0</v>
      </c>
      <c r="Q1585" s="6">
        <f t="shared" si="435"/>
        <v>0</v>
      </c>
      <c r="R1585" s="6">
        <f t="shared" si="435"/>
        <v>0</v>
      </c>
      <c r="S1585" s="6">
        <f t="shared" si="435"/>
        <v>0</v>
      </c>
      <c r="T1585" s="6">
        <f t="shared" si="435"/>
        <v>0</v>
      </c>
      <c r="U1585" s="6">
        <v>0</v>
      </c>
      <c r="V1585" s="6">
        <v>0</v>
      </c>
      <c r="W1585" s="6">
        <f>SUM(W1586)</f>
        <v>0</v>
      </c>
      <c r="X1585" s="6">
        <f t="shared" si="435"/>
        <v>0</v>
      </c>
      <c r="Y1585" s="6">
        <f t="shared" si="435"/>
        <v>0</v>
      </c>
      <c r="Z1585" s="6">
        <f t="shared" si="435"/>
        <v>0</v>
      </c>
      <c r="AA1585" s="6">
        <f t="shared" si="435"/>
        <v>0</v>
      </c>
      <c r="AB1585" s="6">
        <f t="shared" si="435"/>
        <v>0</v>
      </c>
      <c r="AC1585" s="6">
        <f t="shared" si="435"/>
        <v>0</v>
      </c>
      <c r="AD1585" s="6">
        <f t="shared" si="435"/>
        <v>0</v>
      </c>
      <c r="AE1585" s="6">
        <f t="shared" si="435"/>
        <v>0</v>
      </c>
      <c r="AF1585" s="6">
        <f t="shared" si="435"/>
        <v>0</v>
      </c>
      <c r="AG1585" s="6">
        <f t="shared" si="435"/>
        <v>0</v>
      </c>
      <c r="AH1585" s="6">
        <v>0</v>
      </c>
      <c r="AI1585" s="6">
        <v>0</v>
      </c>
      <c r="AJ1585" s="6">
        <f>SUM(AJ1586)</f>
        <v>0</v>
      </c>
      <c r="AK1585" s="6">
        <f t="shared" si="435"/>
        <v>0</v>
      </c>
      <c r="AL1585" s="6">
        <f t="shared" si="435"/>
        <v>0</v>
      </c>
      <c r="AM1585" s="6">
        <f t="shared" si="435"/>
        <v>0</v>
      </c>
      <c r="AN1585" s="6">
        <f t="shared" si="435"/>
        <v>0</v>
      </c>
      <c r="AO1585" s="6">
        <f t="shared" si="435"/>
        <v>0</v>
      </c>
      <c r="AP1585" s="6">
        <f t="shared" si="435"/>
        <v>0</v>
      </c>
      <c r="AQ1585" s="6">
        <f t="shared" si="435"/>
        <v>0</v>
      </c>
      <c r="AR1585" s="6">
        <f t="shared" si="435"/>
        <v>0</v>
      </c>
      <c r="AS1585" s="6">
        <f t="shared" si="435"/>
        <v>0</v>
      </c>
      <c r="AT1585" s="6">
        <f t="shared" si="435"/>
        <v>0</v>
      </c>
      <c r="AU1585" s="6">
        <v>0</v>
      </c>
      <c r="AV1585" s="6">
        <v>0</v>
      </c>
      <c r="AW1585" s="6">
        <f t="shared" si="430"/>
        <v>0</v>
      </c>
    </row>
    <row r="1586" spans="1:49">
      <c r="A1586" s="44" t="s">
        <v>740</v>
      </c>
      <c r="B1586" s="45" t="s">
        <v>1029</v>
      </c>
      <c r="C1586" s="45" t="s">
        <v>1549</v>
      </c>
      <c r="D1586" s="452" t="s">
        <v>2920</v>
      </c>
      <c r="E1586" s="54" t="s">
        <v>2119</v>
      </c>
      <c r="F1586" s="51"/>
      <c r="G1586" s="51"/>
      <c r="H1586" s="51"/>
      <c r="I1586" s="257" t="s">
        <v>1005</v>
      </c>
      <c r="J1586" s="9">
        <f>SUM(J1587:J1588)</f>
        <v>0</v>
      </c>
      <c r="K1586" s="9">
        <f t="shared" ref="K1586:AT1586" si="436">SUM(K1587:K1588)</f>
        <v>0</v>
      </c>
      <c r="L1586" s="9">
        <f t="shared" si="436"/>
        <v>0</v>
      </c>
      <c r="M1586" s="9">
        <f t="shared" si="436"/>
        <v>0</v>
      </c>
      <c r="N1586" s="9">
        <f t="shared" si="436"/>
        <v>0</v>
      </c>
      <c r="O1586" s="9">
        <f t="shared" si="436"/>
        <v>0</v>
      </c>
      <c r="P1586" s="9">
        <f t="shared" si="436"/>
        <v>0</v>
      </c>
      <c r="Q1586" s="9">
        <f t="shared" si="436"/>
        <v>0</v>
      </c>
      <c r="R1586" s="9">
        <f t="shared" si="436"/>
        <v>0</v>
      </c>
      <c r="S1586" s="9">
        <f t="shared" si="436"/>
        <v>0</v>
      </c>
      <c r="T1586" s="9">
        <f t="shared" si="436"/>
        <v>0</v>
      </c>
      <c r="U1586" s="9">
        <v>0</v>
      </c>
      <c r="V1586" s="9">
        <v>0</v>
      </c>
      <c r="W1586" s="9">
        <f>SUM(W1587:W1588)</f>
        <v>0</v>
      </c>
      <c r="X1586" s="9">
        <f t="shared" si="436"/>
        <v>0</v>
      </c>
      <c r="Y1586" s="9">
        <f t="shared" si="436"/>
        <v>0</v>
      </c>
      <c r="Z1586" s="9">
        <f t="shared" si="436"/>
        <v>0</v>
      </c>
      <c r="AA1586" s="9">
        <f t="shared" si="436"/>
        <v>0</v>
      </c>
      <c r="AB1586" s="9">
        <f t="shared" si="436"/>
        <v>0</v>
      </c>
      <c r="AC1586" s="9">
        <f t="shared" si="436"/>
        <v>0</v>
      </c>
      <c r="AD1586" s="9">
        <f t="shared" si="436"/>
        <v>0</v>
      </c>
      <c r="AE1586" s="9">
        <f t="shared" si="436"/>
        <v>0</v>
      </c>
      <c r="AF1586" s="9">
        <f t="shared" si="436"/>
        <v>0</v>
      </c>
      <c r="AG1586" s="9">
        <f t="shared" si="436"/>
        <v>0</v>
      </c>
      <c r="AH1586" s="9">
        <v>0</v>
      </c>
      <c r="AI1586" s="9">
        <v>0</v>
      </c>
      <c r="AJ1586" s="9">
        <f>SUM(AJ1587:AJ1588)</f>
        <v>0</v>
      </c>
      <c r="AK1586" s="9">
        <f t="shared" si="436"/>
        <v>0</v>
      </c>
      <c r="AL1586" s="9">
        <f t="shared" si="436"/>
        <v>0</v>
      </c>
      <c r="AM1586" s="9">
        <f t="shared" si="436"/>
        <v>0</v>
      </c>
      <c r="AN1586" s="9">
        <f t="shared" si="436"/>
        <v>0</v>
      </c>
      <c r="AO1586" s="9">
        <f t="shared" si="436"/>
        <v>0</v>
      </c>
      <c r="AP1586" s="9">
        <f t="shared" si="436"/>
        <v>0</v>
      </c>
      <c r="AQ1586" s="9">
        <f t="shared" si="436"/>
        <v>0</v>
      </c>
      <c r="AR1586" s="9">
        <f t="shared" si="436"/>
        <v>0</v>
      </c>
      <c r="AS1586" s="9">
        <f t="shared" si="436"/>
        <v>0</v>
      </c>
      <c r="AT1586" s="9">
        <f t="shared" si="436"/>
        <v>0</v>
      </c>
      <c r="AU1586" s="9">
        <v>0</v>
      </c>
      <c r="AV1586" s="9">
        <v>0</v>
      </c>
      <c r="AW1586" s="9">
        <f t="shared" si="430"/>
        <v>0</v>
      </c>
    </row>
    <row r="1587" spans="1:49" s="376" customFormat="1">
      <c r="A1587" s="370" t="s">
        <v>740</v>
      </c>
      <c r="B1587" s="371" t="s">
        <v>1029</v>
      </c>
      <c r="C1587" s="371" t="s">
        <v>1549</v>
      </c>
      <c r="D1587" s="473" t="s">
        <v>2920</v>
      </c>
      <c r="E1587" s="381" t="s">
        <v>1347</v>
      </c>
      <c r="F1587" s="373"/>
      <c r="G1587" s="474" t="s">
        <v>3062</v>
      </c>
      <c r="H1587" s="373" t="s">
        <v>2335</v>
      </c>
      <c r="I1587" s="382" t="s">
        <v>2761</v>
      </c>
      <c r="J1587" s="375"/>
      <c r="K1587" s="375"/>
      <c r="L1587" s="375"/>
      <c r="M1587" s="375"/>
      <c r="N1587" s="375"/>
      <c r="O1587" s="375"/>
      <c r="P1587" s="375"/>
      <c r="Q1587" s="375"/>
      <c r="R1587" s="375"/>
      <c r="S1587" s="375"/>
      <c r="T1587" s="375"/>
      <c r="U1587" s="375">
        <v>0</v>
      </c>
      <c r="V1587" s="375">
        <v>0</v>
      </c>
      <c r="W1587" s="375"/>
      <c r="X1587" s="375"/>
      <c r="Y1587" s="375"/>
      <c r="Z1587" s="375"/>
      <c r="AA1587" s="375"/>
      <c r="AB1587" s="375"/>
      <c r="AC1587" s="375"/>
      <c r="AD1587" s="375"/>
      <c r="AE1587" s="375"/>
      <c r="AF1587" s="375"/>
      <c r="AG1587" s="375"/>
      <c r="AH1587" s="375">
        <v>0</v>
      </c>
      <c r="AI1587" s="375">
        <v>0</v>
      </c>
      <c r="AJ1587" s="375"/>
      <c r="AK1587" s="375"/>
      <c r="AL1587" s="375"/>
      <c r="AM1587" s="375"/>
      <c r="AN1587" s="375"/>
      <c r="AO1587" s="375"/>
      <c r="AP1587" s="375"/>
      <c r="AQ1587" s="375"/>
      <c r="AR1587" s="375"/>
      <c r="AS1587" s="375"/>
      <c r="AT1587" s="375"/>
      <c r="AU1587" s="375">
        <v>0</v>
      </c>
      <c r="AV1587" s="375">
        <v>0</v>
      </c>
      <c r="AW1587" s="375">
        <f t="shared" si="430"/>
        <v>0</v>
      </c>
    </row>
    <row r="1588" spans="1:49">
      <c r="A1588" s="44" t="s">
        <v>740</v>
      </c>
      <c r="B1588" s="45" t="s">
        <v>1029</v>
      </c>
      <c r="C1588" s="45" t="s">
        <v>1549</v>
      </c>
      <c r="D1588" s="452" t="s">
        <v>2920</v>
      </c>
      <c r="E1588" s="367" t="s">
        <v>1469</v>
      </c>
      <c r="F1588" s="50"/>
      <c r="G1588" s="468" t="s">
        <v>3062</v>
      </c>
      <c r="H1588" s="50" t="s">
        <v>2335</v>
      </c>
      <c r="I1588" s="42" t="s">
        <v>707</v>
      </c>
      <c r="U1588" s="15">
        <v>0</v>
      </c>
      <c r="V1588" s="15">
        <v>0</v>
      </c>
      <c r="AH1588" s="15">
        <v>0</v>
      </c>
      <c r="AI1588" s="15">
        <v>0</v>
      </c>
      <c r="AU1588" s="15">
        <v>0</v>
      </c>
      <c r="AV1588" s="15">
        <v>0</v>
      </c>
      <c r="AW1588" s="15">
        <f t="shared" si="430"/>
        <v>0</v>
      </c>
    </row>
    <row r="1589" spans="1:49">
      <c r="A1589" s="48"/>
      <c r="B1589" s="42"/>
      <c r="C1589" s="42"/>
      <c r="D1589" s="42"/>
      <c r="E1589" s="531"/>
      <c r="F1589" s="50"/>
      <c r="G1589" s="50"/>
      <c r="H1589" s="50"/>
      <c r="I1589" s="49" t="s">
        <v>2096</v>
      </c>
      <c r="J1589" s="12">
        <f>SUM(J1542,J1568,J1576,J1581,J1585)</f>
        <v>0</v>
      </c>
      <c r="K1589" s="12">
        <f t="shared" ref="K1589:AT1589" si="437">SUM(K1542,K1568,K1576,K1581,K1585)</f>
        <v>0</v>
      </c>
      <c r="L1589" s="12">
        <f t="shared" si="437"/>
        <v>0</v>
      </c>
      <c r="M1589" s="12">
        <f t="shared" si="437"/>
        <v>0</v>
      </c>
      <c r="N1589" s="12">
        <f t="shared" si="437"/>
        <v>0</v>
      </c>
      <c r="O1589" s="12">
        <f t="shared" si="437"/>
        <v>0</v>
      </c>
      <c r="P1589" s="12">
        <f t="shared" si="437"/>
        <v>0</v>
      </c>
      <c r="Q1589" s="12">
        <f t="shared" si="437"/>
        <v>0</v>
      </c>
      <c r="R1589" s="12">
        <f t="shared" si="437"/>
        <v>0</v>
      </c>
      <c r="S1589" s="12">
        <f t="shared" si="437"/>
        <v>0</v>
      </c>
      <c r="T1589" s="12">
        <f t="shared" si="437"/>
        <v>0</v>
      </c>
      <c r="U1589" s="12">
        <v>0</v>
      </c>
      <c r="V1589" s="12">
        <v>0</v>
      </c>
      <c r="W1589" s="12">
        <f>SUM(W1542,W1568,W1576,W1581,W1585)</f>
        <v>0</v>
      </c>
      <c r="X1589" s="12">
        <f t="shared" si="437"/>
        <v>0</v>
      </c>
      <c r="Y1589" s="12">
        <f t="shared" si="437"/>
        <v>0</v>
      </c>
      <c r="Z1589" s="12">
        <f t="shared" si="437"/>
        <v>0</v>
      </c>
      <c r="AA1589" s="12">
        <f t="shared" si="437"/>
        <v>0</v>
      </c>
      <c r="AB1589" s="12">
        <f t="shared" si="437"/>
        <v>0</v>
      </c>
      <c r="AC1589" s="12">
        <f t="shared" si="437"/>
        <v>0</v>
      </c>
      <c r="AD1589" s="12">
        <f t="shared" si="437"/>
        <v>0</v>
      </c>
      <c r="AE1589" s="12">
        <f t="shared" si="437"/>
        <v>0</v>
      </c>
      <c r="AF1589" s="12">
        <f t="shared" si="437"/>
        <v>0</v>
      </c>
      <c r="AG1589" s="12">
        <f t="shared" si="437"/>
        <v>0</v>
      </c>
      <c r="AH1589" s="12">
        <v>0</v>
      </c>
      <c r="AI1589" s="12">
        <v>0</v>
      </c>
      <c r="AJ1589" s="12">
        <f>SUM(AJ1542,AJ1568,AJ1576,AJ1581,AJ1585)</f>
        <v>1194379</v>
      </c>
      <c r="AK1589" s="12">
        <f t="shared" si="437"/>
        <v>0</v>
      </c>
      <c r="AL1589" s="12">
        <f t="shared" si="437"/>
        <v>0</v>
      </c>
      <c r="AM1589" s="12">
        <f t="shared" si="437"/>
        <v>189679</v>
      </c>
      <c r="AN1589" s="12">
        <f t="shared" si="437"/>
        <v>0</v>
      </c>
      <c r="AO1589" s="12">
        <f t="shared" si="437"/>
        <v>0</v>
      </c>
      <c r="AP1589" s="12">
        <f t="shared" si="437"/>
        <v>0</v>
      </c>
      <c r="AQ1589" s="12">
        <f t="shared" si="437"/>
        <v>0</v>
      </c>
      <c r="AR1589" s="12">
        <f t="shared" si="437"/>
        <v>200874</v>
      </c>
      <c r="AS1589" s="12">
        <f t="shared" si="437"/>
        <v>0</v>
      </c>
      <c r="AT1589" s="12">
        <f t="shared" si="437"/>
        <v>0</v>
      </c>
      <c r="AU1589" s="12">
        <v>390553</v>
      </c>
      <c r="AV1589" s="12">
        <v>803826</v>
      </c>
      <c r="AW1589" s="12">
        <f t="shared" si="430"/>
        <v>390553</v>
      </c>
    </row>
    <row r="1590" spans="1:49">
      <c r="A1590" s="48"/>
      <c r="B1590" s="42"/>
      <c r="C1590" s="42"/>
      <c r="D1590" s="42"/>
      <c r="E1590" s="531"/>
      <c r="F1590" s="50"/>
      <c r="G1590" s="50"/>
      <c r="H1590" s="50"/>
      <c r="I1590" s="146" t="s">
        <v>970</v>
      </c>
      <c r="J1590" s="14"/>
      <c r="K1590" s="14"/>
      <c r="L1590" s="14"/>
      <c r="M1590" s="14"/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  <c r="AH1590" s="14"/>
      <c r="AI1590" s="14"/>
      <c r="AJ1590" s="14"/>
      <c r="AK1590" s="14"/>
      <c r="AL1590" s="14"/>
      <c r="AM1590" s="14"/>
      <c r="AN1590" s="14"/>
      <c r="AO1590" s="14"/>
      <c r="AP1590" s="14"/>
      <c r="AQ1590" s="14"/>
      <c r="AR1590" s="14"/>
      <c r="AS1590" s="14"/>
      <c r="AT1590" s="14"/>
      <c r="AU1590" s="14"/>
      <c r="AV1590" s="14"/>
      <c r="AW1590" s="14"/>
    </row>
    <row r="1591" spans="1:49" ht="3" customHeight="1" thickBot="1">
      <c r="A1591" s="48"/>
      <c r="B1591" s="42"/>
      <c r="C1591" s="42"/>
      <c r="D1591" s="42"/>
      <c r="E1591" s="531"/>
      <c r="F1591" s="50"/>
      <c r="G1591" s="50"/>
      <c r="H1591" s="50"/>
      <c r="I1591" s="146"/>
      <c r="J1591" s="29"/>
      <c r="K1591" s="29"/>
      <c r="L1591" s="29"/>
      <c r="M1591" s="29"/>
      <c r="N1591" s="29"/>
      <c r="O1591" s="29"/>
      <c r="P1591" s="29"/>
      <c r="Q1591" s="29"/>
      <c r="R1591" s="29"/>
      <c r="S1591" s="29"/>
      <c r="T1591" s="29"/>
      <c r="U1591" s="29">
        <v>0</v>
      </c>
      <c r="V1591" s="29">
        <v>0</v>
      </c>
      <c r="W1591" s="29"/>
      <c r="X1591" s="29"/>
      <c r="Y1591" s="29"/>
      <c r="Z1591" s="29"/>
      <c r="AA1591" s="29"/>
      <c r="AB1591" s="29"/>
      <c r="AC1591" s="29"/>
      <c r="AD1591" s="29"/>
      <c r="AE1591" s="29"/>
      <c r="AF1591" s="29"/>
      <c r="AG1591" s="29"/>
      <c r="AH1591" s="29">
        <v>0</v>
      </c>
      <c r="AI1591" s="29">
        <v>0</v>
      </c>
      <c r="AJ1591" s="29"/>
      <c r="AK1591" s="29"/>
      <c r="AL1591" s="29"/>
      <c r="AM1591" s="29"/>
      <c r="AN1591" s="29"/>
      <c r="AO1591" s="29"/>
      <c r="AP1591" s="29"/>
      <c r="AQ1591" s="29"/>
      <c r="AR1591" s="29"/>
      <c r="AS1591" s="29"/>
      <c r="AT1591" s="29"/>
      <c r="AU1591" s="29">
        <v>0</v>
      </c>
      <c r="AV1591" s="29">
        <v>0</v>
      </c>
      <c r="AW1591" s="29">
        <f>U1591+AH1591+AU1591</f>
        <v>0</v>
      </c>
    </row>
    <row r="1592" spans="1:49" ht="35.25" customHeight="1" thickTop="1" thickBot="1">
      <c r="A1592" s="48"/>
      <c r="B1592" s="42"/>
      <c r="C1592" s="42"/>
      <c r="D1592" s="42"/>
      <c r="E1592" s="531"/>
      <c r="F1592" s="50"/>
      <c r="G1592" s="50"/>
      <c r="H1592" s="50"/>
      <c r="I1592" s="5" t="s">
        <v>2331</v>
      </c>
      <c r="J1592" s="364" t="s">
        <v>2891</v>
      </c>
      <c r="K1592" s="364" t="s">
        <v>2879</v>
      </c>
      <c r="L1592" s="364" t="s">
        <v>2880</v>
      </c>
      <c r="M1592" s="364" t="s">
        <v>2881</v>
      </c>
      <c r="N1592" s="364" t="s">
        <v>2882</v>
      </c>
      <c r="O1592" s="364" t="s">
        <v>2883</v>
      </c>
      <c r="P1592" s="364" t="s">
        <v>2884</v>
      </c>
      <c r="Q1592" s="364" t="s">
        <v>2885</v>
      </c>
      <c r="R1592" s="364" t="s">
        <v>2886</v>
      </c>
      <c r="S1592" s="364" t="s">
        <v>2887</v>
      </c>
      <c r="T1592" s="364" t="s">
        <v>2888</v>
      </c>
      <c r="U1592" s="364" t="s">
        <v>2889</v>
      </c>
      <c r="V1592" s="364" t="s">
        <v>2890</v>
      </c>
      <c r="W1592" s="365" t="s">
        <v>2893</v>
      </c>
      <c r="X1592" s="365" t="s">
        <v>2879</v>
      </c>
      <c r="Y1592" s="365" t="s">
        <v>2880</v>
      </c>
      <c r="Z1592" s="365" t="s">
        <v>2881</v>
      </c>
      <c r="AA1592" s="365" t="s">
        <v>2882</v>
      </c>
      <c r="AB1592" s="365" t="s">
        <v>2883</v>
      </c>
      <c r="AC1592" s="365" t="s">
        <v>2884</v>
      </c>
      <c r="AD1592" s="365" t="s">
        <v>2885</v>
      </c>
      <c r="AE1592" s="365" t="s">
        <v>2886</v>
      </c>
      <c r="AF1592" s="365" t="s">
        <v>2887</v>
      </c>
      <c r="AG1592" s="365" t="s">
        <v>2888</v>
      </c>
      <c r="AH1592" s="365" t="s">
        <v>2889</v>
      </c>
      <c r="AI1592" s="365" t="s">
        <v>2890</v>
      </c>
      <c r="AJ1592" s="366" t="s">
        <v>2892</v>
      </c>
      <c r="AK1592" s="366" t="s">
        <v>2879</v>
      </c>
      <c r="AL1592" s="366" t="s">
        <v>2880</v>
      </c>
      <c r="AM1592" s="366" t="s">
        <v>2881</v>
      </c>
      <c r="AN1592" s="366" t="s">
        <v>2882</v>
      </c>
      <c r="AO1592" s="366" t="s">
        <v>2883</v>
      </c>
      <c r="AP1592" s="366" t="s">
        <v>2884</v>
      </c>
      <c r="AQ1592" s="366" t="s">
        <v>2885</v>
      </c>
      <c r="AR1592" s="366" t="s">
        <v>2886</v>
      </c>
      <c r="AS1592" s="366" t="s">
        <v>2887</v>
      </c>
      <c r="AT1592" s="366" t="s">
        <v>2888</v>
      </c>
      <c r="AU1592" s="366" t="s">
        <v>2889</v>
      </c>
      <c r="AV1592" s="366" t="s">
        <v>2890</v>
      </c>
      <c r="AW1592" s="368" t="s">
        <v>2895</v>
      </c>
    </row>
    <row r="1593" spans="1:49">
      <c r="A1593" s="48"/>
      <c r="B1593" s="42"/>
      <c r="C1593" s="42"/>
      <c r="D1593" s="42"/>
      <c r="E1593" s="531"/>
      <c r="F1593" s="50"/>
      <c r="G1593" s="50"/>
      <c r="H1593" s="50"/>
      <c r="I1593" s="34"/>
      <c r="J1593" s="202" t="s">
        <v>1224</v>
      </c>
      <c r="K1593" s="202">
        <v>1</v>
      </c>
      <c r="L1593" s="202">
        <v>2</v>
      </c>
      <c r="M1593" s="202">
        <v>3</v>
      </c>
      <c r="N1593" s="202">
        <v>4</v>
      </c>
      <c r="O1593" s="202">
        <v>5</v>
      </c>
      <c r="P1593" s="202">
        <v>6</v>
      </c>
      <c r="Q1593" s="202">
        <v>7</v>
      </c>
      <c r="R1593" s="202">
        <v>8</v>
      </c>
      <c r="S1593" s="202">
        <v>9</v>
      </c>
      <c r="T1593" s="202">
        <v>10</v>
      </c>
      <c r="U1593" s="202">
        <v>13</v>
      </c>
      <c r="V1593" s="202">
        <v>14</v>
      </c>
      <c r="W1593" s="202" t="s">
        <v>1224</v>
      </c>
      <c r="X1593" s="202">
        <v>1</v>
      </c>
      <c r="Y1593" s="202">
        <v>2</v>
      </c>
      <c r="Z1593" s="202">
        <v>3</v>
      </c>
      <c r="AA1593" s="202">
        <v>4</v>
      </c>
      <c r="AB1593" s="202">
        <v>5</v>
      </c>
      <c r="AC1593" s="202">
        <v>6</v>
      </c>
      <c r="AD1593" s="202">
        <v>7</v>
      </c>
      <c r="AE1593" s="202">
        <v>8</v>
      </c>
      <c r="AF1593" s="202">
        <v>9</v>
      </c>
      <c r="AG1593" s="202">
        <v>10</v>
      </c>
      <c r="AH1593" s="202">
        <v>13</v>
      </c>
      <c r="AI1593" s="202">
        <v>14</v>
      </c>
      <c r="AJ1593" s="202" t="s">
        <v>1224</v>
      </c>
      <c r="AK1593" s="202">
        <v>1</v>
      </c>
      <c r="AL1593" s="202">
        <v>2</v>
      </c>
      <c r="AM1593" s="202">
        <v>3</v>
      </c>
      <c r="AN1593" s="202">
        <v>4</v>
      </c>
      <c r="AO1593" s="202">
        <v>5</v>
      </c>
      <c r="AP1593" s="202">
        <v>6</v>
      </c>
      <c r="AQ1593" s="202">
        <v>7</v>
      </c>
      <c r="AR1593" s="202">
        <v>8</v>
      </c>
      <c r="AS1593" s="202">
        <v>9</v>
      </c>
      <c r="AT1593" s="202">
        <v>10</v>
      </c>
      <c r="AU1593" s="202">
        <v>13</v>
      </c>
      <c r="AV1593" s="202">
        <v>14</v>
      </c>
      <c r="AW1593" s="202">
        <v>15</v>
      </c>
    </row>
    <row r="1594" spans="1:49">
      <c r="A1594" s="48"/>
      <c r="B1594" s="42"/>
      <c r="C1594" s="42"/>
      <c r="D1594" s="42"/>
      <c r="E1594" s="531"/>
      <c r="F1594" s="50"/>
      <c r="G1594" s="50"/>
      <c r="H1594" s="50"/>
      <c r="I1594" s="276" t="s">
        <v>2580</v>
      </c>
      <c r="J1594" s="277">
        <f>SUM(J1544,J1546:J1550,J1552,J1554:J1561,J1563:J1567,J1574:J1575,J1583:J1584,J1587:J1588)</f>
        <v>0</v>
      </c>
      <c r="K1594" s="277">
        <f t="shared" ref="K1594:AT1594" si="438">SUM(K1544,K1546:K1550,K1552,K1554:K1561,K1563:K1567,K1574:K1575,K1583:K1584,K1587:K1588)</f>
        <v>0</v>
      </c>
      <c r="L1594" s="277">
        <f t="shared" si="438"/>
        <v>0</v>
      </c>
      <c r="M1594" s="277">
        <f t="shared" si="438"/>
        <v>0</v>
      </c>
      <c r="N1594" s="277">
        <f t="shared" si="438"/>
        <v>0</v>
      </c>
      <c r="O1594" s="277">
        <f t="shared" si="438"/>
        <v>0</v>
      </c>
      <c r="P1594" s="277">
        <f t="shared" si="438"/>
        <v>0</v>
      </c>
      <c r="Q1594" s="277">
        <f t="shared" si="438"/>
        <v>0</v>
      </c>
      <c r="R1594" s="277">
        <f t="shared" si="438"/>
        <v>0</v>
      </c>
      <c r="S1594" s="277">
        <f t="shared" si="438"/>
        <v>0</v>
      </c>
      <c r="T1594" s="277">
        <f t="shared" si="438"/>
        <v>0</v>
      </c>
      <c r="U1594" s="277">
        <v>0</v>
      </c>
      <c r="V1594" s="277">
        <v>0</v>
      </c>
      <c r="W1594" s="277">
        <f>SUM(W1544,W1546:W1550,W1552,W1554:W1561,W1563:W1567,W1574:W1575,W1583:W1584,W1587:W1588)</f>
        <v>0</v>
      </c>
      <c r="X1594" s="277">
        <f t="shared" si="438"/>
        <v>0</v>
      </c>
      <c r="Y1594" s="277">
        <f t="shared" si="438"/>
        <v>0</v>
      </c>
      <c r="Z1594" s="277">
        <f t="shared" si="438"/>
        <v>0</v>
      </c>
      <c r="AA1594" s="277">
        <f t="shared" si="438"/>
        <v>0</v>
      </c>
      <c r="AB1594" s="277">
        <f t="shared" si="438"/>
        <v>0</v>
      </c>
      <c r="AC1594" s="277">
        <f t="shared" si="438"/>
        <v>0</v>
      </c>
      <c r="AD1594" s="277">
        <f t="shared" si="438"/>
        <v>0</v>
      </c>
      <c r="AE1594" s="277">
        <f t="shared" si="438"/>
        <v>0</v>
      </c>
      <c r="AF1594" s="277">
        <f t="shared" si="438"/>
        <v>0</v>
      </c>
      <c r="AG1594" s="277">
        <f t="shared" si="438"/>
        <v>0</v>
      </c>
      <c r="AH1594" s="277">
        <v>0</v>
      </c>
      <c r="AI1594" s="277">
        <v>0</v>
      </c>
      <c r="AJ1594" s="277">
        <f>SUM(AJ1544,AJ1546:AJ1550,AJ1552,AJ1554:AJ1561,AJ1563:AJ1567,AJ1574:AJ1575,AJ1583:AJ1584,AJ1587:AJ1588)</f>
        <v>351579</v>
      </c>
      <c r="AK1594" s="277">
        <f t="shared" si="438"/>
        <v>0</v>
      </c>
      <c r="AL1594" s="277">
        <f t="shared" si="438"/>
        <v>0</v>
      </c>
      <c r="AM1594" s="277">
        <f t="shared" si="438"/>
        <v>189679</v>
      </c>
      <c r="AN1594" s="277">
        <f t="shared" si="438"/>
        <v>0</v>
      </c>
      <c r="AO1594" s="277">
        <f t="shared" si="438"/>
        <v>0</v>
      </c>
      <c r="AP1594" s="277">
        <f t="shared" si="438"/>
        <v>0</v>
      </c>
      <c r="AQ1594" s="277">
        <f t="shared" si="438"/>
        <v>0</v>
      </c>
      <c r="AR1594" s="277">
        <f t="shared" si="438"/>
        <v>45662</v>
      </c>
      <c r="AS1594" s="277">
        <f t="shared" si="438"/>
        <v>0</v>
      </c>
      <c r="AT1594" s="277">
        <f t="shared" si="438"/>
        <v>0</v>
      </c>
      <c r="AU1594" s="277">
        <v>235341</v>
      </c>
      <c r="AV1594" s="277">
        <v>116238</v>
      </c>
      <c r="AW1594" s="277">
        <f>U1594+AH1594+AU1594</f>
        <v>235341</v>
      </c>
    </row>
    <row r="1595" spans="1:49">
      <c r="A1595" s="48"/>
      <c r="B1595" s="42"/>
      <c r="C1595" s="42"/>
      <c r="D1595" s="42"/>
      <c r="E1595" s="531"/>
      <c r="F1595" s="50"/>
      <c r="G1595" s="50"/>
      <c r="H1595" s="50"/>
      <c r="I1595" s="276" t="s">
        <v>2395</v>
      </c>
      <c r="J1595" s="277">
        <f>SUM(J1579:J1580)</f>
        <v>0</v>
      </c>
      <c r="K1595" s="277">
        <f t="shared" ref="K1595:AT1595" si="439">SUM(K1579:K1580)</f>
        <v>0</v>
      </c>
      <c r="L1595" s="277">
        <f t="shared" si="439"/>
        <v>0</v>
      </c>
      <c r="M1595" s="277">
        <f t="shared" si="439"/>
        <v>0</v>
      </c>
      <c r="N1595" s="277">
        <f t="shared" si="439"/>
        <v>0</v>
      </c>
      <c r="O1595" s="277">
        <f t="shared" si="439"/>
        <v>0</v>
      </c>
      <c r="P1595" s="277">
        <f t="shared" si="439"/>
        <v>0</v>
      </c>
      <c r="Q1595" s="277">
        <f t="shared" si="439"/>
        <v>0</v>
      </c>
      <c r="R1595" s="277">
        <f t="shared" si="439"/>
        <v>0</v>
      </c>
      <c r="S1595" s="277">
        <f t="shared" si="439"/>
        <v>0</v>
      </c>
      <c r="T1595" s="277">
        <f t="shared" si="439"/>
        <v>0</v>
      </c>
      <c r="U1595" s="277">
        <v>0</v>
      </c>
      <c r="V1595" s="277">
        <v>0</v>
      </c>
      <c r="W1595" s="277">
        <f>SUM(W1579:W1580)</f>
        <v>0</v>
      </c>
      <c r="X1595" s="277">
        <f t="shared" si="439"/>
        <v>0</v>
      </c>
      <c r="Y1595" s="277">
        <f t="shared" si="439"/>
        <v>0</v>
      </c>
      <c r="Z1595" s="277">
        <f t="shared" si="439"/>
        <v>0</v>
      </c>
      <c r="AA1595" s="277">
        <f t="shared" si="439"/>
        <v>0</v>
      </c>
      <c r="AB1595" s="277">
        <f t="shared" si="439"/>
        <v>0</v>
      </c>
      <c r="AC1595" s="277">
        <f t="shared" si="439"/>
        <v>0</v>
      </c>
      <c r="AD1595" s="277">
        <f t="shared" si="439"/>
        <v>0</v>
      </c>
      <c r="AE1595" s="277">
        <f t="shared" si="439"/>
        <v>0</v>
      </c>
      <c r="AF1595" s="277">
        <f t="shared" si="439"/>
        <v>0</v>
      </c>
      <c r="AG1595" s="277">
        <f t="shared" si="439"/>
        <v>0</v>
      </c>
      <c r="AH1595" s="277">
        <v>0</v>
      </c>
      <c r="AI1595" s="277">
        <v>0</v>
      </c>
      <c r="AJ1595" s="277">
        <f>SUM(AJ1579:AJ1580)</f>
        <v>842800</v>
      </c>
      <c r="AK1595" s="277">
        <f t="shared" si="439"/>
        <v>0</v>
      </c>
      <c r="AL1595" s="277">
        <f t="shared" si="439"/>
        <v>0</v>
      </c>
      <c r="AM1595" s="277">
        <f t="shared" si="439"/>
        <v>0</v>
      </c>
      <c r="AN1595" s="277">
        <f t="shared" si="439"/>
        <v>0</v>
      </c>
      <c r="AO1595" s="277">
        <f t="shared" si="439"/>
        <v>0</v>
      </c>
      <c r="AP1595" s="277">
        <f t="shared" si="439"/>
        <v>0</v>
      </c>
      <c r="AQ1595" s="277">
        <f t="shared" si="439"/>
        <v>0</v>
      </c>
      <c r="AR1595" s="277">
        <f t="shared" si="439"/>
        <v>155212</v>
      </c>
      <c r="AS1595" s="277">
        <f t="shared" si="439"/>
        <v>0</v>
      </c>
      <c r="AT1595" s="277">
        <f t="shared" si="439"/>
        <v>0</v>
      </c>
      <c r="AU1595" s="277">
        <v>155212</v>
      </c>
      <c r="AV1595" s="277">
        <v>687588</v>
      </c>
      <c r="AW1595" s="277">
        <f>U1595+AH1595+AU1595</f>
        <v>155212</v>
      </c>
    </row>
    <row r="1596" spans="1:49">
      <c r="A1596" s="48"/>
      <c r="B1596" s="42"/>
      <c r="C1596" s="42"/>
      <c r="D1596" s="42"/>
      <c r="E1596" s="531"/>
      <c r="F1596" s="50"/>
      <c r="G1596" s="50"/>
      <c r="H1596" s="50"/>
      <c r="I1596" s="276" t="s">
        <v>2363</v>
      </c>
      <c r="J1596" s="277">
        <f>SUM(J1572:J1573,J1570)</f>
        <v>0</v>
      </c>
      <c r="K1596" s="277">
        <f t="shared" ref="K1596:AT1596" si="440">SUM(K1572:K1573,K1570)</f>
        <v>0</v>
      </c>
      <c r="L1596" s="277">
        <f t="shared" si="440"/>
        <v>0</v>
      </c>
      <c r="M1596" s="277">
        <f t="shared" si="440"/>
        <v>0</v>
      </c>
      <c r="N1596" s="277">
        <f t="shared" si="440"/>
        <v>0</v>
      </c>
      <c r="O1596" s="277">
        <f t="shared" si="440"/>
        <v>0</v>
      </c>
      <c r="P1596" s="277">
        <f t="shared" si="440"/>
        <v>0</v>
      </c>
      <c r="Q1596" s="277">
        <f t="shared" si="440"/>
        <v>0</v>
      </c>
      <c r="R1596" s="277">
        <f t="shared" si="440"/>
        <v>0</v>
      </c>
      <c r="S1596" s="277">
        <f t="shared" si="440"/>
        <v>0</v>
      </c>
      <c r="T1596" s="277">
        <f t="shared" si="440"/>
        <v>0</v>
      </c>
      <c r="U1596" s="277">
        <v>0</v>
      </c>
      <c r="V1596" s="277">
        <v>0</v>
      </c>
      <c r="W1596" s="277">
        <f>SUM(W1572:W1573,W1570)</f>
        <v>0</v>
      </c>
      <c r="X1596" s="277">
        <f t="shared" si="440"/>
        <v>0</v>
      </c>
      <c r="Y1596" s="277">
        <f t="shared" si="440"/>
        <v>0</v>
      </c>
      <c r="Z1596" s="277">
        <f t="shared" si="440"/>
        <v>0</v>
      </c>
      <c r="AA1596" s="277">
        <f t="shared" si="440"/>
        <v>0</v>
      </c>
      <c r="AB1596" s="277">
        <f t="shared" si="440"/>
        <v>0</v>
      </c>
      <c r="AC1596" s="277">
        <f t="shared" si="440"/>
        <v>0</v>
      </c>
      <c r="AD1596" s="277">
        <f t="shared" si="440"/>
        <v>0</v>
      </c>
      <c r="AE1596" s="277">
        <f t="shared" si="440"/>
        <v>0</v>
      </c>
      <c r="AF1596" s="277">
        <f t="shared" si="440"/>
        <v>0</v>
      </c>
      <c r="AG1596" s="277">
        <f t="shared" si="440"/>
        <v>0</v>
      </c>
      <c r="AH1596" s="277">
        <v>0</v>
      </c>
      <c r="AI1596" s="277">
        <v>0</v>
      </c>
      <c r="AJ1596" s="277">
        <f>SUM(AJ1572:AJ1573,AJ1570)</f>
        <v>0</v>
      </c>
      <c r="AK1596" s="277">
        <f t="shared" si="440"/>
        <v>0</v>
      </c>
      <c r="AL1596" s="277">
        <f t="shared" si="440"/>
        <v>0</v>
      </c>
      <c r="AM1596" s="277">
        <f t="shared" si="440"/>
        <v>0</v>
      </c>
      <c r="AN1596" s="277">
        <f t="shared" si="440"/>
        <v>0</v>
      </c>
      <c r="AO1596" s="277">
        <f t="shared" si="440"/>
        <v>0</v>
      </c>
      <c r="AP1596" s="277">
        <f t="shared" si="440"/>
        <v>0</v>
      </c>
      <c r="AQ1596" s="277">
        <f t="shared" si="440"/>
        <v>0</v>
      </c>
      <c r="AR1596" s="277">
        <f t="shared" si="440"/>
        <v>0</v>
      </c>
      <c r="AS1596" s="277">
        <f t="shared" si="440"/>
        <v>0</v>
      </c>
      <c r="AT1596" s="277">
        <f t="shared" si="440"/>
        <v>0</v>
      </c>
      <c r="AU1596" s="277">
        <v>0</v>
      </c>
      <c r="AV1596" s="277">
        <v>0</v>
      </c>
      <c r="AW1596" s="277">
        <f>U1596+AH1596+AU1596</f>
        <v>0</v>
      </c>
    </row>
    <row r="1597" spans="1:49">
      <c r="A1597" s="48"/>
      <c r="B1597" s="42"/>
      <c r="C1597" s="42"/>
      <c r="D1597" s="42"/>
      <c r="E1597" s="531"/>
      <c r="F1597" s="50"/>
      <c r="G1597" s="50"/>
      <c r="H1597" s="50"/>
      <c r="I1597" s="276" t="s">
        <v>1631</v>
      </c>
      <c r="J1597" s="277">
        <f>SUM(J1594:J1596)</f>
        <v>0</v>
      </c>
      <c r="K1597" s="277">
        <f t="shared" ref="K1597:AT1597" si="441">SUM(K1594:K1596)</f>
        <v>0</v>
      </c>
      <c r="L1597" s="277">
        <f t="shared" si="441"/>
        <v>0</v>
      </c>
      <c r="M1597" s="277">
        <f t="shared" si="441"/>
        <v>0</v>
      </c>
      <c r="N1597" s="277">
        <f t="shared" si="441"/>
        <v>0</v>
      </c>
      <c r="O1597" s="277">
        <f t="shared" si="441"/>
        <v>0</v>
      </c>
      <c r="P1597" s="277">
        <f t="shared" si="441"/>
        <v>0</v>
      </c>
      <c r="Q1597" s="277">
        <f t="shared" si="441"/>
        <v>0</v>
      </c>
      <c r="R1597" s="277">
        <f t="shared" si="441"/>
        <v>0</v>
      </c>
      <c r="S1597" s="277">
        <f t="shared" si="441"/>
        <v>0</v>
      </c>
      <c r="T1597" s="277">
        <f t="shared" si="441"/>
        <v>0</v>
      </c>
      <c r="U1597" s="277">
        <v>0</v>
      </c>
      <c r="V1597" s="277">
        <v>0</v>
      </c>
      <c r="W1597" s="277">
        <f>SUM(W1594:W1596)</f>
        <v>0</v>
      </c>
      <c r="X1597" s="277">
        <f t="shared" si="441"/>
        <v>0</v>
      </c>
      <c r="Y1597" s="277">
        <f t="shared" si="441"/>
        <v>0</v>
      </c>
      <c r="Z1597" s="277">
        <f t="shared" si="441"/>
        <v>0</v>
      </c>
      <c r="AA1597" s="277">
        <f t="shared" si="441"/>
        <v>0</v>
      </c>
      <c r="AB1597" s="277">
        <f t="shared" si="441"/>
        <v>0</v>
      </c>
      <c r="AC1597" s="277">
        <f t="shared" si="441"/>
        <v>0</v>
      </c>
      <c r="AD1597" s="277">
        <f t="shared" si="441"/>
        <v>0</v>
      </c>
      <c r="AE1597" s="277">
        <f t="shared" si="441"/>
        <v>0</v>
      </c>
      <c r="AF1597" s="277">
        <f t="shared" si="441"/>
        <v>0</v>
      </c>
      <c r="AG1597" s="277">
        <f t="shared" si="441"/>
        <v>0</v>
      </c>
      <c r="AH1597" s="277">
        <v>0</v>
      </c>
      <c r="AI1597" s="277">
        <v>0</v>
      </c>
      <c r="AJ1597" s="277">
        <f>SUM(AJ1594:AJ1596)</f>
        <v>1194379</v>
      </c>
      <c r="AK1597" s="277">
        <f t="shared" si="441"/>
        <v>0</v>
      </c>
      <c r="AL1597" s="277">
        <f t="shared" si="441"/>
        <v>0</v>
      </c>
      <c r="AM1597" s="277">
        <f t="shared" si="441"/>
        <v>189679</v>
      </c>
      <c r="AN1597" s="277">
        <f t="shared" si="441"/>
        <v>0</v>
      </c>
      <c r="AO1597" s="277">
        <f t="shared" si="441"/>
        <v>0</v>
      </c>
      <c r="AP1597" s="277">
        <f t="shared" si="441"/>
        <v>0</v>
      </c>
      <c r="AQ1597" s="277">
        <f t="shared" si="441"/>
        <v>0</v>
      </c>
      <c r="AR1597" s="277">
        <f t="shared" si="441"/>
        <v>200874</v>
      </c>
      <c r="AS1597" s="277">
        <f t="shared" si="441"/>
        <v>0</v>
      </c>
      <c r="AT1597" s="277">
        <f t="shared" si="441"/>
        <v>0</v>
      </c>
      <c r="AU1597" s="277">
        <v>390553</v>
      </c>
      <c r="AV1597" s="277">
        <v>803826</v>
      </c>
      <c r="AW1597" s="277">
        <f>U1597+AH1597+AU1597</f>
        <v>390553</v>
      </c>
    </row>
    <row r="1598" spans="1:49" s="91" customFormat="1" ht="14.25">
      <c r="A1598" s="48"/>
      <c r="B1598" s="42"/>
      <c r="C1598" s="42"/>
      <c r="D1598" s="42"/>
      <c r="E1598" s="531"/>
      <c r="F1598" s="50"/>
      <c r="G1598" s="50"/>
      <c r="H1598" s="50"/>
      <c r="I1598" s="64" t="s">
        <v>1145</v>
      </c>
      <c r="J1598" s="23">
        <f>SUM(J1589)</f>
        <v>0</v>
      </c>
      <c r="K1598" s="23">
        <f t="shared" ref="K1598:AT1598" si="442">SUM(K1589)</f>
        <v>0</v>
      </c>
      <c r="L1598" s="23">
        <f t="shared" si="442"/>
        <v>0</v>
      </c>
      <c r="M1598" s="23">
        <f t="shared" si="442"/>
        <v>0</v>
      </c>
      <c r="N1598" s="23">
        <f t="shared" si="442"/>
        <v>0</v>
      </c>
      <c r="O1598" s="23">
        <f t="shared" si="442"/>
        <v>0</v>
      </c>
      <c r="P1598" s="23">
        <f t="shared" si="442"/>
        <v>0</v>
      </c>
      <c r="Q1598" s="23">
        <f t="shared" si="442"/>
        <v>0</v>
      </c>
      <c r="R1598" s="23">
        <f t="shared" si="442"/>
        <v>0</v>
      </c>
      <c r="S1598" s="23">
        <f t="shared" si="442"/>
        <v>0</v>
      </c>
      <c r="T1598" s="23">
        <f t="shared" si="442"/>
        <v>0</v>
      </c>
      <c r="U1598" s="23">
        <v>0</v>
      </c>
      <c r="V1598" s="23">
        <v>0</v>
      </c>
      <c r="W1598" s="23">
        <f>SUM(W1589)</f>
        <v>0</v>
      </c>
      <c r="X1598" s="23">
        <f t="shared" si="442"/>
        <v>0</v>
      </c>
      <c r="Y1598" s="23">
        <f t="shared" si="442"/>
        <v>0</v>
      </c>
      <c r="Z1598" s="23">
        <f t="shared" si="442"/>
        <v>0</v>
      </c>
      <c r="AA1598" s="23">
        <f t="shared" si="442"/>
        <v>0</v>
      </c>
      <c r="AB1598" s="23">
        <f t="shared" si="442"/>
        <v>0</v>
      </c>
      <c r="AC1598" s="23">
        <f t="shared" si="442"/>
        <v>0</v>
      </c>
      <c r="AD1598" s="23">
        <f t="shared" si="442"/>
        <v>0</v>
      </c>
      <c r="AE1598" s="23">
        <f t="shared" si="442"/>
        <v>0</v>
      </c>
      <c r="AF1598" s="23">
        <f t="shared" si="442"/>
        <v>0</v>
      </c>
      <c r="AG1598" s="23">
        <f t="shared" si="442"/>
        <v>0</v>
      </c>
      <c r="AH1598" s="23">
        <v>0</v>
      </c>
      <c r="AI1598" s="23">
        <v>0</v>
      </c>
      <c r="AJ1598" s="23">
        <f>SUM(AJ1589)</f>
        <v>1194379</v>
      </c>
      <c r="AK1598" s="23">
        <f t="shared" si="442"/>
        <v>0</v>
      </c>
      <c r="AL1598" s="23">
        <f t="shared" si="442"/>
        <v>0</v>
      </c>
      <c r="AM1598" s="23">
        <f t="shared" si="442"/>
        <v>189679</v>
      </c>
      <c r="AN1598" s="23">
        <f t="shared" si="442"/>
        <v>0</v>
      </c>
      <c r="AO1598" s="23">
        <f t="shared" si="442"/>
        <v>0</v>
      </c>
      <c r="AP1598" s="23">
        <f t="shared" si="442"/>
        <v>0</v>
      </c>
      <c r="AQ1598" s="23">
        <f t="shared" si="442"/>
        <v>0</v>
      </c>
      <c r="AR1598" s="23">
        <f t="shared" si="442"/>
        <v>200874</v>
      </c>
      <c r="AS1598" s="23">
        <f t="shared" si="442"/>
        <v>0</v>
      </c>
      <c r="AT1598" s="23">
        <f t="shared" si="442"/>
        <v>0</v>
      </c>
      <c r="AU1598" s="23">
        <v>390553</v>
      </c>
      <c r="AV1598" s="23">
        <v>803826</v>
      </c>
      <c r="AW1598" s="23">
        <f>U1598+AH1598+AU1598</f>
        <v>390553</v>
      </c>
    </row>
    <row r="1599" spans="1:49">
      <c r="A1599" s="48"/>
      <c r="B1599" s="42"/>
      <c r="C1599" s="42"/>
      <c r="D1599" s="42"/>
      <c r="E1599" s="531"/>
      <c r="F1599" s="50"/>
      <c r="G1599" s="50"/>
      <c r="H1599" s="50"/>
      <c r="I1599" s="146" t="s">
        <v>1656</v>
      </c>
      <c r="J1599" s="29"/>
      <c r="K1599" s="29"/>
      <c r="L1599" s="29"/>
      <c r="M1599" s="29"/>
      <c r="N1599" s="29"/>
      <c r="O1599" s="29"/>
      <c r="P1599" s="29"/>
      <c r="Q1599" s="29"/>
      <c r="R1599" s="29"/>
      <c r="S1599" s="29"/>
      <c r="T1599" s="29"/>
      <c r="U1599" s="29"/>
      <c r="V1599" s="29"/>
      <c r="W1599" s="29"/>
      <c r="X1599" s="29"/>
      <c r="Y1599" s="29"/>
      <c r="Z1599" s="29"/>
      <c r="AA1599" s="29"/>
      <c r="AB1599" s="29"/>
      <c r="AC1599" s="29"/>
      <c r="AD1599" s="29"/>
      <c r="AE1599" s="29"/>
      <c r="AF1599" s="29"/>
      <c r="AG1599" s="29"/>
      <c r="AH1599" s="29"/>
      <c r="AI1599" s="29"/>
      <c r="AJ1599" s="29"/>
      <c r="AK1599" s="29"/>
      <c r="AL1599" s="29"/>
      <c r="AM1599" s="29"/>
      <c r="AN1599" s="29"/>
      <c r="AO1599" s="29"/>
      <c r="AP1599" s="29"/>
      <c r="AQ1599" s="29"/>
      <c r="AR1599" s="29"/>
      <c r="AS1599" s="29"/>
      <c r="AT1599" s="29"/>
      <c r="AU1599" s="29"/>
      <c r="AV1599" s="29"/>
      <c r="AW1599" s="29"/>
    </row>
    <row r="1600" spans="1:49" ht="16.5" thickBot="1">
      <c r="A1600" s="78" t="s">
        <v>1038</v>
      </c>
      <c r="B1600" s="78"/>
      <c r="C1600" s="78"/>
      <c r="D1600" s="463"/>
      <c r="E1600" s="539"/>
      <c r="F1600" s="129"/>
      <c r="G1600" s="129"/>
      <c r="H1600" s="129"/>
      <c r="I1600" s="103"/>
    </row>
    <row r="1601" spans="1:49" s="151" customFormat="1" ht="36" customHeight="1" thickTop="1" thickBot="1">
      <c r="A1601" s="147" t="s">
        <v>2079</v>
      </c>
      <c r="B1601" s="5" t="s">
        <v>2080</v>
      </c>
      <c r="C1601" s="5" t="s">
        <v>1335</v>
      </c>
      <c r="D1601" s="450"/>
      <c r="E1601" s="148" t="s">
        <v>1570</v>
      </c>
      <c r="F1601" s="149" t="s">
        <v>1438</v>
      </c>
      <c r="G1601" s="149"/>
      <c r="H1601" s="149" t="s">
        <v>2332</v>
      </c>
      <c r="I1601" s="5" t="s">
        <v>856</v>
      </c>
      <c r="J1601" s="364" t="s">
        <v>2891</v>
      </c>
      <c r="K1601" s="364" t="s">
        <v>2879</v>
      </c>
      <c r="L1601" s="364" t="s">
        <v>2880</v>
      </c>
      <c r="M1601" s="364" t="s">
        <v>2881</v>
      </c>
      <c r="N1601" s="364" t="s">
        <v>2882</v>
      </c>
      <c r="O1601" s="364" t="s">
        <v>2883</v>
      </c>
      <c r="P1601" s="364" t="s">
        <v>2884</v>
      </c>
      <c r="Q1601" s="364" t="s">
        <v>2885</v>
      </c>
      <c r="R1601" s="364" t="s">
        <v>2886</v>
      </c>
      <c r="S1601" s="364" t="s">
        <v>2887</v>
      </c>
      <c r="T1601" s="364" t="s">
        <v>2888</v>
      </c>
      <c r="U1601" s="364" t="s">
        <v>2889</v>
      </c>
      <c r="V1601" s="364" t="s">
        <v>2890</v>
      </c>
      <c r="W1601" s="365" t="s">
        <v>2893</v>
      </c>
      <c r="X1601" s="365" t="s">
        <v>2879</v>
      </c>
      <c r="Y1601" s="365" t="s">
        <v>2880</v>
      </c>
      <c r="Z1601" s="365" t="s">
        <v>2881</v>
      </c>
      <c r="AA1601" s="365" t="s">
        <v>2882</v>
      </c>
      <c r="AB1601" s="365" t="s">
        <v>2883</v>
      </c>
      <c r="AC1601" s="365" t="s">
        <v>2884</v>
      </c>
      <c r="AD1601" s="365" t="s">
        <v>2885</v>
      </c>
      <c r="AE1601" s="365" t="s">
        <v>2886</v>
      </c>
      <c r="AF1601" s="365" t="s">
        <v>2887</v>
      </c>
      <c r="AG1601" s="365" t="s">
        <v>2888</v>
      </c>
      <c r="AH1601" s="365" t="s">
        <v>2889</v>
      </c>
      <c r="AI1601" s="365" t="s">
        <v>2890</v>
      </c>
      <c r="AJ1601" s="366" t="s">
        <v>2892</v>
      </c>
      <c r="AK1601" s="366" t="s">
        <v>2879</v>
      </c>
      <c r="AL1601" s="366" t="s">
        <v>2880</v>
      </c>
      <c r="AM1601" s="366" t="s">
        <v>2881</v>
      </c>
      <c r="AN1601" s="366" t="s">
        <v>2882</v>
      </c>
      <c r="AO1601" s="366" t="s">
        <v>2883</v>
      </c>
      <c r="AP1601" s="366" t="s">
        <v>2884</v>
      </c>
      <c r="AQ1601" s="366" t="s">
        <v>2885</v>
      </c>
      <c r="AR1601" s="366" t="s">
        <v>2886</v>
      </c>
      <c r="AS1601" s="366" t="s">
        <v>2887</v>
      </c>
      <c r="AT1601" s="366" t="s">
        <v>2888</v>
      </c>
      <c r="AU1601" s="366" t="s">
        <v>2889</v>
      </c>
      <c r="AV1601" s="366" t="s">
        <v>2890</v>
      </c>
      <c r="AW1601" s="368" t="s">
        <v>2895</v>
      </c>
    </row>
    <row r="1602" spans="1:49">
      <c r="A1602" s="33"/>
      <c r="B1602" s="34"/>
      <c r="C1602" s="34"/>
      <c r="D1602" s="34"/>
      <c r="E1602" s="35"/>
      <c r="F1602" s="36"/>
      <c r="G1602" s="36"/>
      <c r="H1602" s="36"/>
      <c r="I1602" s="34"/>
      <c r="J1602" s="202" t="s">
        <v>1224</v>
      </c>
      <c r="K1602" s="202">
        <v>1</v>
      </c>
      <c r="L1602" s="202">
        <v>2</v>
      </c>
      <c r="M1602" s="202">
        <v>3</v>
      </c>
      <c r="N1602" s="202">
        <v>4</v>
      </c>
      <c r="O1602" s="202">
        <v>5</v>
      </c>
      <c r="P1602" s="202">
        <v>6</v>
      </c>
      <c r="Q1602" s="202">
        <v>7</v>
      </c>
      <c r="R1602" s="202">
        <v>8</v>
      </c>
      <c r="S1602" s="202">
        <v>9</v>
      </c>
      <c r="T1602" s="202">
        <v>10</v>
      </c>
      <c r="U1602" s="202">
        <v>13</v>
      </c>
      <c r="V1602" s="202">
        <v>14</v>
      </c>
      <c r="W1602" s="202" t="s">
        <v>1224</v>
      </c>
      <c r="X1602" s="202">
        <v>1</v>
      </c>
      <c r="Y1602" s="202">
        <v>2</v>
      </c>
      <c r="Z1602" s="202">
        <v>3</v>
      </c>
      <c r="AA1602" s="202">
        <v>4</v>
      </c>
      <c r="AB1602" s="202">
        <v>5</v>
      </c>
      <c r="AC1602" s="202">
        <v>6</v>
      </c>
      <c r="AD1602" s="202">
        <v>7</v>
      </c>
      <c r="AE1602" s="202">
        <v>8</v>
      </c>
      <c r="AF1602" s="202">
        <v>9</v>
      </c>
      <c r="AG1602" s="202">
        <v>10</v>
      </c>
      <c r="AH1602" s="202">
        <v>13</v>
      </c>
      <c r="AI1602" s="202">
        <v>14</v>
      </c>
      <c r="AJ1602" s="202" t="s">
        <v>1224</v>
      </c>
      <c r="AK1602" s="202">
        <v>1</v>
      </c>
      <c r="AL1602" s="202">
        <v>2</v>
      </c>
      <c r="AM1602" s="202">
        <v>3</v>
      </c>
      <c r="AN1602" s="202">
        <v>4</v>
      </c>
      <c r="AO1602" s="202">
        <v>5</v>
      </c>
      <c r="AP1602" s="202">
        <v>6</v>
      </c>
      <c r="AQ1602" s="202">
        <v>7</v>
      </c>
      <c r="AR1602" s="202">
        <v>8</v>
      </c>
      <c r="AS1602" s="202">
        <v>9</v>
      </c>
      <c r="AT1602" s="202">
        <v>10</v>
      </c>
      <c r="AU1602" s="202">
        <v>13</v>
      </c>
      <c r="AV1602" s="202">
        <v>14</v>
      </c>
      <c r="AW1602" s="202">
        <v>15</v>
      </c>
    </row>
    <row r="1603" spans="1:49">
      <c r="A1603" s="37"/>
      <c r="B1603" s="38"/>
      <c r="C1603" s="38"/>
      <c r="D1603" s="38"/>
      <c r="E1603" s="60"/>
      <c r="F1603" s="61"/>
      <c r="G1603" s="61"/>
      <c r="H1603" s="61"/>
      <c r="I1603" s="38"/>
      <c r="J1603" s="62"/>
      <c r="K1603" s="62"/>
      <c r="L1603" s="62"/>
      <c r="M1603" s="62"/>
      <c r="N1603" s="62"/>
      <c r="O1603" s="62"/>
      <c r="P1603" s="62"/>
      <c r="Q1603" s="62"/>
      <c r="R1603" s="62"/>
      <c r="S1603" s="62"/>
      <c r="T1603" s="62"/>
      <c r="U1603" s="62"/>
      <c r="V1603" s="62"/>
      <c r="W1603" s="62"/>
      <c r="X1603" s="62"/>
      <c r="Y1603" s="62"/>
      <c r="Z1603" s="62"/>
      <c r="AA1603" s="62"/>
      <c r="AB1603" s="62"/>
      <c r="AC1603" s="62"/>
      <c r="AD1603" s="62"/>
      <c r="AE1603" s="62"/>
      <c r="AF1603" s="62"/>
      <c r="AG1603" s="62"/>
      <c r="AH1603" s="62"/>
      <c r="AI1603" s="62"/>
      <c r="AJ1603" s="62"/>
      <c r="AK1603" s="62"/>
      <c r="AL1603" s="62"/>
      <c r="AM1603" s="62"/>
      <c r="AN1603" s="62"/>
      <c r="AO1603" s="62"/>
      <c r="AP1603" s="62"/>
      <c r="AQ1603" s="62"/>
      <c r="AR1603" s="62"/>
      <c r="AS1603" s="62"/>
      <c r="AT1603" s="62"/>
      <c r="AU1603" s="62"/>
      <c r="AV1603" s="62"/>
      <c r="AW1603" s="62"/>
    </row>
    <row r="1604" spans="1:49">
      <c r="A1604" s="41" t="s">
        <v>2084</v>
      </c>
      <c r="B1604" s="1" t="s">
        <v>1029</v>
      </c>
      <c r="C1604" s="1"/>
      <c r="D1604" s="451"/>
      <c r="E1604" s="531"/>
      <c r="F1604" s="50"/>
      <c r="G1604" s="50"/>
      <c r="H1604" s="50"/>
      <c r="I1604" s="1" t="s">
        <v>1038</v>
      </c>
    </row>
    <row r="1605" spans="1:49">
      <c r="A1605" s="41" t="s">
        <v>2084</v>
      </c>
      <c r="B1605" s="1" t="s">
        <v>1029</v>
      </c>
      <c r="C1605" s="1" t="s">
        <v>1549</v>
      </c>
      <c r="D1605" s="451"/>
      <c r="E1605" s="531"/>
      <c r="F1605" s="50"/>
      <c r="G1605" s="50"/>
      <c r="H1605" s="50"/>
      <c r="I1605" s="1" t="s">
        <v>1038</v>
      </c>
    </row>
    <row r="1606" spans="1:49">
      <c r="A1606" s="41"/>
      <c r="B1606" s="1"/>
      <c r="C1606" s="1"/>
      <c r="D1606" s="369"/>
      <c r="E1606" s="531"/>
      <c r="F1606" s="50"/>
      <c r="G1606" s="50"/>
      <c r="H1606" s="50"/>
      <c r="I1606" s="1"/>
    </row>
    <row r="1607" spans="1:49">
      <c r="A1607" s="48"/>
      <c r="B1607" s="42"/>
      <c r="C1607" s="42"/>
      <c r="D1607" s="42"/>
      <c r="E1607" s="531"/>
      <c r="F1607" s="50"/>
      <c r="G1607" s="50"/>
      <c r="H1607" s="50"/>
      <c r="I1607" s="49" t="s">
        <v>1559</v>
      </c>
      <c r="J1607" s="12">
        <f>SUM(J1608,J1616,J1618)</f>
        <v>140000</v>
      </c>
      <c r="K1607" s="12">
        <f t="shared" ref="K1607:AT1607" si="443">SUM(K1608,K1616,K1618)</f>
        <v>7720</v>
      </c>
      <c r="L1607" s="12">
        <f t="shared" si="443"/>
        <v>15175</v>
      </c>
      <c r="M1607" s="12">
        <f t="shared" si="443"/>
        <v>13902</v>
      </c>
      <c r="N1607" s="12">
        <f t="shared" si="443"/>
        <v>15510</v>
      </c>
      <c r="O1607" s="12">
        <f t="shared" si="443"/>
        <v>18765</v>
      </c>
      <c r="P1607" s="12">
        <f t="shared" si="443"/>
        <v>21305</v>
      </c>
      <c r="Q1607" s="12">
        <f t="shared" si="443"/>
        <v>0</v>
      </c>
      <c r="R1607" s="12">
        <f t="shared" si="443"/>
        <v>8380</v>
      </c>
      <c r="S1607" s="12">
        <f t="shared" si="443"/>
        <v>9727</v>
      </c>
      <c r="T1607" s="12">
        <f t="shared" si="443"/>
        <v>12613</v>
      </c>
      <c r="U1607" s="12">
        <v>123097</v>
      </c>
      <c r="V1607" s="12">
        <v>16903</v>
      </c>
      <c r="W1607" s="12">
        <f>SUM(W1608,W1616,W1618)</f>
        <v>0</v>
      </c>
      <c r="X1607" s="12">
        <f t="shared" si="443"/>
        <v>0</v>
      </c>
      <c r="Y1607" s="12">
        <f t="shared" si="443"/>
        <v>0</v>
      </c>
      <c r="Z1607" s="12">
        <f t="shared" si="443"/>
        <v>0</v>
      </c>
      <c r="AA1607" s="12">
        <f t="shared" si="443"/>
        <v>0</v>
      </c>
      <c r="AB1607" s="12">
        <f t="shared" si="443"/>
        <v>0</v>
      </c>
      <c r="AC1607" s="12">
        <f t="shared" si="443"/>
        <v>0</v>
      </c>
      <c r="AD1607" s="12">
        <f t="shared" si="443"/>
        <v>0</v>
      </c>
      <c r="AE1607" s="12">
        <f t="shared" si="443"/>
        <v>0</v>
      </c>
      <c r="AF1607" s="12">
        <f t="shared" si="443"/>
        <v>0</v>
      </c>
      <c r="AG1607" s="12">
        <f t="shared" si="443"/>
        <v>0</v>
      </c>
      <c r="AH1607" s="12">
        <v>0</v>
      </c>
      <c r="AI1607" s="12">
        <v>0</v>
      </c>
      <c r="AJ1607" s="12">
        <f>SUM(AJ1608,AJ1616,AJ1618)</f>
        <v>0</v>
      </c>
      <c r="AK1607" s="12">
        <f t="shared" si="443"/>
        <v>0</v>
      </c>
      <c r="AL1607" s="12">
        <f t="shared" si="443"/>
        <v>0</v>
      </c>
      <c r="AM1607" s="12">
        <f t="shared" si="443"/>
        <v>0</v>
      </c>
      <c r="AN1607" s="12">
        <f t="shared" si="443"/>
        <v>0</v>
      </c>
      <c r="AO1607" s="12">
        <f t="shared" si="443"/>
        <v>0</v>
      </c>
      <c r="AP1607" s="12">
        <f t="shared" si="443"/>
        <v>0</v>
      </c>
      <c r="AQ1607" s="12">
        <f t="shared" si="443"/>
        <v>0</v>
      </c>
      <c r="AR1607" s="12">
        <f t="shared" si="443"/>
        <v>0</v>
      </c>
      <c r="AS1607" s="12">
        <f t="shared" si="443"/>
        <v>0</v>
      </c>
      <c r="AT1607" s="12">
        <f t="shared" si="443"/>
        <v>0</v>
      </c>
      <c r="AU1607" s="12">
        <v>0</v>
      </c>
      <c r="AV1607" s="12">
        <v>0</v>
      </c>
      <c r="AW1607" s="12">
        <f t="shared" ref="AW1607:AW1645" si="444">U1607+AH1607+AU1607</f>
        <v>123097</v>
      </c>
    </row>
    <row r="1608" spans="1:49">
      <c r="A1608" s="44" t="s">
        <v>2084</v>
      </c>
      <c r="B1608" s="45" t="s">
        <v>1029</v>
      </c>
      <c r="C1608" s="45" t="s">
        <v>1549</v>
      </c>
      <c r="D1608" s="452" t="s">
        <v>2921</v>
      </c>
      <c r="E1608" s="213" t="s">
        <v>771</v>
      </c>
      <c r="F1608" s="65"/>
      <c r="G1608" s="65"/>
      <c r="H1608" s="65"/>
      <c r="I1608" s="1" t="s">
        <v>1500</v>
      </c>
      <c r="J1608" s="9">
        <f>SUM(J1609:J1610)</f>
        <v>0</v>
      </c>
      <c r="K1608" s="9">
        <f t="shared" ref="K1608:AT1608" si="445">SUM(K1609:K1610)</f>
        <v>0</v>
      </c>
      <c r="L1608" s="9">
        <f t="shared" si="445"/>
        <v>0</v>
      </c>
      <c r="M1608" s="9">
        <f t="shared" si="445"/>
        <v>0</v>
      </c>
      <c r="N1608" s="9">
        <f t="shared" si="445"/>
        <v>0</v>
      </c>
      <c r="O1608" s="9">
        <f t="shared" si="445"/>
        <v>0</v>
      </c>
      <c r="P1608" s="9">
        <f t="shared" si="445"/>
        <v>0</v>
      </c>
      <c r="Q1608" s="9">
        <f t="shared" si="445"/>
        <v>0</v>
      </c>
      <c r="R1608" s="9">
        <f t="shared" si="445"/>
        <v>0</v>
      </c>
      <c r="S1608" s="9">
        <f t="shared" si="445"/>
        <v>0</v>
      </c>
      <c r="T1608" s="9">
        <f t="shared" si="445"/>
        <v>0</v>
      </c>
      <c r="U1608" s="9">
        <v>0</v>
      </c>
      <c r="V1608" s="9">
        <v>0</v>
      </c>
      <c r="W1608" s="9">
        <f>SUM(W1609:W1610)</f>
        <v>0</v>
      </c>
      <c r="X1608" s="9">
        <f t="shared" si="445"/>
        <v>0</v>
      </c>
      <c r="Y1608" s="9">
        <f t="shared" si="445"/>
        <v>0</v>
      </c>
      <c r="Z1608" s="9">
        <f t="shared" si="445"/>
        <v>0</v>
      </c>
      <c r="AA1608" s="9">
        <f t="shared" si="445"/>
        <v>0</v>
      </c>
      <c r="AB1608" s="9">
        <f t="shared" si="445"/>
        <v>0</v>
      </c>
      <c r="AC1608" s="9">
        <f t="shared" si="445"/>
        <v>0</v>
      </c>
      <c r="AD1608" s="9">
        <f t="shared" si="445"/>
        <v>0</v>
      </c>
      <c r="AE1608" s="9">
        <f t="shared" si="445"/>
        <v>0</v>
      </c>
      <c r="AF1608" s="9">
        <f t="shared" si="445"/>
        <v>0</v>
      </c>
      <c r="AG1608" s="9">
        <f t="shared" si="445"/>
        <v>0</v>
      </c>
      <c r="AH1608" s="9">
        <v>0</v>
      </c>
      <c r="AI1608" s="9">
        <v>0</v>
      </c>
      <c r="AJ1608" s="9">
        <f>SUM(AJ1609:AJ1610)</f>
        <v>0</v>
      </c>
      <c r="AK1608" s="9">
        <f t="shared" si="445"/>
        <v>0</v>
      </c>
      <c r="AL1608" s="9">
        <f t="shared" si="445"/>
        <v>0</v>
      </c>
      <c r="AM1608" s="9">
        <f t="shared" si="445"/>
        <v>0</v>
      </c>
      <c r="AN1608" s="9">
        <f t="shared" si="445"/>
        <v>0</v>
      </c>
      <c r="AO1608" s="9">
        <f t="shared" si="445"/>
        <v>0</v>
      </c>
      <c r="AP1608" s="9">
        <f t="shared" si="445"/>
        <v>0</v>
      </c>
      <c r="AQ1608" s="9">
        <f t="shared" si="445"/>
        <v>0</v>
      </c>
      <c r="AR1608" s="9">
        <f t="shared" si="445"/>
        <v>0</v>
      </c>
      <c r="AS1608" s="9">
        <f t="shared" si="445"/>
        <v>0</v>
      </c>
      <c r="AT1608" s="9">
        <f t="shared" si="445"/>
        <v>0</v>
      </c>
      <c r="AU1608" s="9">
        <v>0</v>
      </c>
      <c r="AV1608" s="9">
        <v>0</v>
      </c>
      <c r="AW1608" s="9">
        <f t="shared" si="444"/>
        <v>0</v>
      </c>
    </row>
    <row r="1609" spans="1:49">
      <c r="A1609" s="44" t="s">
        <v>2084</v>
      </c>
      <c r="B1609" s="45" t="s">
        <v>1029</v>
      </c>
      <c r="C1609" s="45" t="s">
        <v>1549</v>
      </c>
      <c r="D1609" s="452" t="s">
        <v>2921</v>
      </c>
      <c r="E1609" s="367" t="s">
        <v>834</v>
      </c>
      <c r="F1609" s="50"/>
      <c r="G1609" s="468" t="s">
        <v>3080</v>
      </c>
      <c r="H1609" s="50" t="s">
        <v>2355</v>
      </c>
      <c r="I1609" s="42" t="s">
        <v>1165</v>
      </c>
      <c r="J1609" s="233"/>
      <c r="K1609" s="233"/>
      <c r="L1609" s="233"/>
      <c r="M1609" s="233"/>
      <c r="N1609" s="233"/>
      <c r="O1609" s="233"/>
      <c r="P1609" s="233"/>
      <c r="Q1609" s="233"/>
      <c r="R1609" s="233"/>
      <c r="S1609" s="233"/>
      <c r="T1609" s="233"/>
      <c r="U1609" s="233">
        <v>0</v>
      </c>
      <c r="V1609" s="233">
        <v>0</v>
      </c>
      <c r="W1609" s="233"/>
      <c r="X1609" s="233"/>
      <c r="Y1609" s="233"/>
      <c r="Z1609" s="233"/>
      <c r="AA1609" s="233"/>
      <c r="AB1609" s="233"/>
      <c r="AC1609" s="233"/>
      <c r="AD1609" s="233"/>
      <c r="AE1609" s="233"/>
      <c r="AF1609" s="233"/>
      <c r="AG1609" s="233"/>
      <c r="AH1609" s="233">
        <v>0</v>
      </c>
      <c r="AI1609" s="233">
        <v>0</v>
      </c>
      <c r="AJ1609" s="233"/>
      <c r="AK1609" s="233"/>
      <c r="AL1609" s="233"/>
      <c r="AM1609" s="233"/>
      <c r="AN1609" s="233"/>
      <c r="AO1609" s="233"/>
      <c r="AP1609" s="233"/>
      <c r="AQ1609" s="233"/>
      <c r="AR1609" s="233"/>
      <c r="AS1609" s="233"/>
      <c r="AT1609" s="233"/>
      <c r="AU1609" s="233">
        <v>0</v>
      </c>
      <c r="AV1609" s="233">
        <v>0</v>
      </c>
      <c r="AW1609" s="233">
        <f t="shared" si="444"/>
        <v>0</v>
      </c>
    </row>
    <row r="1610" spans="1:49">
      <c r="A1610" s="44" t="s">
        <v>2084</v>
      </c>
      <c r="B1610" s="45" t="s">
        <v>1029</v>
      </c>
      <c r="C1610" s="45" t="s">
        <v>1549</v>
      </c>
      <c r="D1610" s="452" t="s">
        <v>2921</v>
      </c>
      <c r="E1610" s="367" t="s">
        <v>772</v>
      </c>
      <c r="F1610" s="50"/>
      <c r="G1610" s="50"/>
      <c r="H1610" s="50"/>
      <c r="I1610" s="42" t="s">
        <v>1227</v>
      </c>
      <c r="J1610" s="15">
        <f>SUM(J1611:J1615)</f>
        <v>0</v>
      </c>
      <c r="K1610" s="15">
        <f t="shared" ref="K1610:AT1610" si="446">SUM(K1611:K1615)</f>
        <v>0</v>
      </c>
      <c r="L1610" s="15">
        <f t="shared" si="446"/>
        <v>0</v>
      </c>
      <c r="M1610" s="15">
        <f t="shared" si="446"/>
        <v>0</v>
      </c>
      <c r="N1610" s="15">
        <f t="shared" si="446"/>
        <v>0</v>
      </c>
      <c r="O1610" s="15">
        <f t="shared" si="446"/>
        <v>0</v>
      </c>
      <c r="P1610" s="15">
        <f t="shared" si="446"/>
        <v>0</v>
      </c>
      <c r="Q1610" s="15">
        <f t="shared" si="446"/>
        <v>0</v>
      </c>
      <c r="R1610" s="15">
        <f t="shared" si="446"/>
        <v>0</v>
      </c>
      <c r="S1610" s="15">
        <f t="shared" si="446"/>
        <v>0</v>
      </c>
      <c r="T1610" s="15">
        <f t="shared" si="446"/>
        <v>0</v>
      </c>
      <c r="U1610" s="15">
        <v>0</v>
      </c>
      <c r="V1610" s="15">
        <v>0</v>
      </c>
      <c r="W1610" s="15">
        <f>SUM(W1611:W1615)</f>
        <v>0</v>
      </c>
      <c r="X1610" s="15">
        <f t="shared" si="446"/>
        <v>0</v>
      </c>
      <c r="Y1610" s="15">
        <f t="shared" si="446"/>
        <v>0</v>
      </c>
      <c r="Z1610" s="15">
        <f t="shared" si="446"/>
        <v>0</v>
      </c>
      <c r="AA1610" s="15">
        <f t="shared" si="446"/>
        <v>0</v>
      </c>
      <c r="AB1610" s="15">
        <f t="shared" si="446"/>
        <v>0</v>
      </c>
      <c r="AC1610" s="15">
        <f t="shared" si="446"/>
        <v>0</v>
      </c>
      <c r="AD1610" s="15">
        <f t="shared" si="446"/>
        <v>0</v>
      </c>
      <c r="AE1610" s="15">
        <f t="shared" si="446"/>
        <v>0</v>
      </c>
      <c r="AF1610" s="15">
        <f t="shared" si="446"/>
        <v>0</v>
      </c>
      <c r="AG1610" s="15">
        <f t="shared" si="446"/>
        <v>0</v>
      </c>
      <c r="AH1610" s="15">
        <v>0</v>
      </c>
      <c r="AI1610" s="15">
        <v>0</v>
      </c>
      <c r="AJ1610" s="15">
        <f>SUM(AJ1611:AJ1615)</f>
        <v>0</v>
      </c>
      <c r="AK1610" s="15">
        <f t="shared" si="446"/>
        <v>0</v>
      </c>
      <c r="AL1610" s="15">
        <f t="shared" si="446"/>
        <v>0</v>
      </c>
      <c r="AM1610" s="15">
        <f t="shared" si="446"/>
        <v>0</v>
      </c>
      <c r="AN1610" s="15">
        <f t="shared" si="446"/>
        <v>0</v>
      </c>
      <c r="AO1610" s="15">
        <f t="shared" si="446"/>
        <v>0</v>
      </c>
      <c r="AP1610" s="15">
        <f t="shared" si="446"/>
        <v>0</v>
      </c>
      <c r="AQ1610" s="15">
        <f t="shared" si="446"/>
        <v>0</v>
      </c>
      <c r="AR1610" s="15">
        <f t="shared" si="446"/>
        <v>0</v>
      </c>
      <c r="AS1610" s="15">
        <f t="shared" si="446"/>
        <v>0</v>
      </c>
      <c r="AT1610" s="15">
        <f t="shared" si="446"/>
        <v>0</v>
      </c>
      <c r="AU1610" s="15">
        <v>0</v>
      </c>
      <c r="AV1610" s="15">
        <v>0</v>
      </c>
      <c r="AW1610" s="15">
        <f t="shared" si="444"/>
        <v>0</v>
      </c>
    </row>
    <row r="1611" spans="1:49" s="144" customFormat="1">
      <c r="A1611" s="44" t="s">
        <v>2084</v>
      </c>
      <c r="B1611" s="45" t="s">
        <v>1029</v>
      </c>
      <c r="C1611" s="45" t="s">
        <v>1549</v>
      </c>
      <c r="D1611" s="452" t="s">
        <v>2921</v>
      </c>
      <c r="E1611" s="140" t="s">
        <v>850</v>
      </c>
      <c r="F1611" s="141" t="s">
        <v>161</v>
      </c>
      <c r="G1611" s="468" t="s">
        <v>3080</v>
      </c>
      <c r="H1611" s="50" t="s">
        <v>2355</v>
      </c>
      <c r="I1611" s="142" t="s">
        <v>1119</v>
      </c>
      <c r="J1611" s="240"/>
      <c r="K1611" s="240"/>
      <c r="L1611" s="240"/>
      <c r="M1611" s="240"/>
      <c r="N1611" s="240"/>
      <c r="O1611" s="240"/>
      <c r="P1611" s="240"/>
      <c r="Q1611" s="240"/>
      <c r="R1611" s="240"/>
      <c r="S1611" s="240"/>
      <c r="T1611" s="240"/>
      <c r="U1611" s="240">
        <v>0</v>
      </c>
      <c r="V1611" s="240">
        <v>0</v>
      </c>
      <c r="W1611" s="240"/>
      <c r="X1611" s="240"/>
      <c r="Y1611" s="240"/>
      <c r="Z1611" s="240"/>
      <c r="AA1611" s="240"/>
      <c r="AB1611" s="240"/>
      <c r="AC1611" s="240"/>
      <c r="AD1611" s="240"/>
      <c r="AE1611" s="240"/>
      <c r="AF1611" s="240"/>
      <c r="AG1611" s="240"/>
      <c r="AH1611" s="240">
        <v>0</v>
      </c>
      <c r="AI1611" s="240">
        <v>0</v>
      </c>
      <c r="AJ1611" s="240"/>
      <c r="AK1611" s="240"/>
      <c r="AL1611" s="240"/>
      <c r="AM1611" s="240"/>
      <c r="AN1611" s="240"/>
      <c r="AO1611" s="240"/>
      <c r="AP1611" s="240"/>
      <c r="AQ1611" s="240"/>
      <c r="AR1611" s="240"/>
      <c r="AS1611" s="240"/>
      <c r="AT1611" s="240"/>
      <c r="AU1611" s="240">
        <v>0</v>
      </c>
      <c r="AV1611" s="240">
        <v>0</v>
      </c>
      <c r="AW1611" s="240">
        <f t="shared" si="444"/>
        <v>0</v>
      </c>
    </row>
    <row r="1612" spans="1:49" s="144" customFormat="1">
      <c r="A1612" s="44" t="s">
        <v>2084</v>
      </c>
      <c r="B1612" s="45" t="s">
        <v>1029</v>
      </c>
      <c r="C1612" s="45" t="s">
        <v>1549</v>
      </c>
      <c r="D1612" s="452" t="s">
        <v>2921</v>
      </c>
      <c r="E1612" s="140" t="s">
        <v>851</v>
      </c>
      <c r="F1612" s="141" t="s">
        <v>162</v>
      </c>
      <c r="G1612" s="468" t="s">
        <v>3080</v>
      </c>
      <c r="H1612" s="50" t="s">
        <v>2355</v>
      </c>
      <c r="I1612" s="142" t="s">
        <v>1290</v>
      </c>
      <c r="J1612" s="240"/>
      <c r="K1612" s="240"/>
      <c r="L1612" s="240"/>
      <c r="M1612" s="240"/>
      <c r="N1612" s="240"/>
      <c r="O1612" s="240"/>
      <c r="P1612" s="240"/>
      <c r="Q1612" s="240"/>
      <c r="R1612" s="240"/>
      <c r="S1612" s="240"/>
      <c r="T1612" s="240"/>
      <c r="U1612" s="240">
        <v>0</v>
      </c>
      <c r="V1612" s="240">
        <v>0</v>
      </c>
      <c r="W1612" s="240"/>
      <c r="X1612" s="240"/>
      <c r="Y1612" s="240"/>
      <c r="Z1612" s="240"/>
      <c r="AA1612" s="240"/>
      <c r="AB1612" s="240"/>
      <c r="AC1612" s="240"/>
      <c r="AD1612" s="240"/>
      <c r="AE1612" s="240"/>
      <c r="AF1612" s="240"/>
      <c r="AG1612" s="240"/>
      <c r="AH1612" s="240">
        <v>0</v>
      </c>
      <c r="AI1612" s="240">
        <v>0</v>
      </c>
      <c r="AJ1612" s="240"/>
      <c r="AK1612" s="240"/>
      <c r="AL1612" s="240"/>
      <c r="AM1612" s="240"/>
      <c r="AN1612" s="240"/>
      <c r="AO1612" s="240"/>
      <c r="AP1612" s="240"/>
      <c r="AQ1612" s="240"/>
      <c r="AR1612" s="240"/>
      <c r="AS1612" s="240"/>
      <c r="AT1612" s="240"/>
      <c r="AU1612" s="240">
        <v>0</v>
      </c>
      <c r="AV1612" s="240">
        <v>0</v>
      </c>
      <c r="AW1612" s="240">
        <f t="shared" si="444"/>
        <v>0</v>
      </c>
    </row>
    <row r="1613" spans="1:49" s="144" customFormat="1">
      <c r="A1613" s="44" t="s">
        <v>2084</v>
      </c>
      <c r="B1613" s="45" t="s">
        <v>1029</v>
      </c>
      <c r="C1613" s="45" t="s">
        <v>1549</v>
      </c>
      <c r="D1613" s="452" t="s">
        <v>2921</v>
      </c>
      <c r="E1613" s="140" t="s">
        <v>852</v>
      </c>
      <c r="F1613" s="141" t="s">
        <v>163</v>
      </c>
      <c r="G1613" s="468" t="s">
        <v>3080</v>
      </c>
      <c r="H1613" s="50" t="s">
        <v>2355</v>
      </c>
      <c r="I1613" s="142" t="s">
        <v>1733</v>
      </c>
      <c r="J1613" s="240"/>
      <c r="K1613" s="240"/>
      <c r="L1613" s="240"/>
      <c r="M1613" s="240"/>
      <c r="N1613" s="240"/>
      <c r="O1613" s="240"/>
      <c r="P1613" s="240"/>
      <c r="Q1613" s="240"/>
      <c r="R1613" s="240"/>
      <c r="S1613" s="240"/>
      <c r="T1613" s="240"/>
      <c r="U1613" s="240">
        <v>0</v>
      </c>
      <c r="V1613" s="240">
        <v>0</v>
      </c>
      <c r="W1613" s="240"/>
      <c r="X1613" s="240"/>
      <c r="Y1613" s="240"/>
      <c r="Z1613" s="240"/>
      <c r="AA1613" s="240"/>
      <c r="AB1613" s="240"/>
      <c r="AC1613" s="240"/>
      <c r="AD1613" s="240"/>
      <c r="AE1613" s="240"/>
      <c r="AF1613" s="240"/>
      <c r="AG1613" s="240"/>
      <c r="AH1613" s="240">
        <v>0</v>
      </c>
      <c r="AI1613" s="240">
        <v>0</v>
      </c>
      <c r="AJ1613" s="240"/>
      <c r="AK1613" s="240"/>
      <c r="AL1613" s="240"/>
      <c r="AM1613" s="240"/>
      <c r="AN1613" s="240"/>
      <c r="AO1613" s="240"/>
      <c r="AP1613" s="240"/>
      <c r="AQ1613" s="240"/>
      <c r="AR1613" s="240"/>
      <c r="AS1613" s="240"/>
      <c r="AT1613" s="240"/>
      <c r="AU1613" s="240">
        <v>0</v>
      </c>
      <c r="AV1613" s="240">
        <v>0</v>
      </c>
      <c r="AW1613" s="240">
        <f t="shared" si="444"/>
        <v>0</v>
      </c>
    </row>
    <row r="1614" spans="1:49" s="144" customFormat="1">
      <c r="A1614" s="44" t="s">
        <v>2084</v>
      </c>
      <c r="B1614" s="45" t="s">
        <v>1029</v>
      </c>
      <c r="C1614" s="45" t="s">
        <v>1549</v>
      </c>
      <c r="D1614" s="452" t="s">
        <v>2921</v>
      </c>
      <c r="E1614" s="140" t="s">
        <v>853</v>
      </c>
      <c r="F1614" s="141" t="s">
        <v>164</v>
      </c>
      <c r="G1614" s="468" t="s">
        <v>3080</v>
      </c>
      <c r="H1614" s="50" t="s">
        <v>2355</v>
      </c>
      <c r="I1614" s="142" t="s">
        <v>1734</v>
      </c>
      <c r="J1614" s="240"/>
      <c r="K1614" s="240"/>
      <c r="L1614" s="240"/>
      <c r="M1614" s="240"/>
      <c r="N1614" s="240"/>
      <c r="O1614" s="240"/>
      <c r="P1614" s="240"/>
      <c r="Q1614" s="240"/>
      <c r="R1614" s="240"/>
      <c r="S1614" s="240"/>
      <c r="T1614" s="240"/>
      <c r="U1614" s="240">
        <v>0</v>
      </c>
      <c r="V1614" s="240">
        <v>0</v>
      </c>
      <c r="W1614" s="240"/>
      <c r="X1614" s="240"/>
      <c r="Y1614" s="240"/>
      <c r="Z1614" s="240"/>
      <c r="AA1614" s="240"/>
      <c r="AB1614" s="240"/>
      <c r="AC1614" s="240"/>
      <c r="AD1614" s="240"/>
      <c r="AE1614" s="240"/>
      <c r="AF1614" s="240"/>
      <c r="AG1614" s="240"/>
      <c r="AH1614" s="240">
        <v>0</v>
      </c>
      <c r="AI1614" s="240">
        <v>0</v>
      </c>
      <c r="AJ1614" s="240"/>
      <c r="AK1614" s="240"/>
      <c r="AL1614" s="240"/>
      <c r="AM1614" s="240"/>
      <c r="AN1614" s="240"/>
      <c r="AO1614" s="240"/>
      <c r="AP1614" s="240"/>
      <c r="AQ1614" s="240"/>
      <c r="AR1614" s="240"/>
      <c r="AS1614" s="240"/>
      <c r="AT1614" s="240"/>
      <c r="AU1614" s="240">
        <v>0</v>
      </c>
      <c r="AV1614" s="240">
        <v>0</v>
      </c>
      <c r="AW1614" s="240">
        <f t="shared" si="444"/>
        <v>0</v>
      </c>
    </row>
    <row r="1615" spans="1:49" s="144" customFormat="1">
      <c r="A1615" s="44" t="s">
        <v>2084</v>
      </c>
      <c r="B1615" s="45" t="s">
        <v>1029</v>
      </c>
      <c r="C1615" s="45" t="s">
        <v>1549</v>
      </c>
      <c r="D1615" s="452" t="s">
        <v>2921</v>
      </c>
      <c r="E1615" s="140" t="s">
        <v>854</v>
      </c>
      <c r="F1615" s="141" t="s">
        <v>165</v>
      </c>
      <c r="G1615" s="468" t="s">
        <v>3080</v>
      </c>
      <c r="H1615" s="50" t="s">
        <v>2355</v>
      </c>
      <c r="I1615" s="142" t="s">
        <v>1735</v>
      </c>
      <c r="J1615" s="240"/>
      <c r="K1615" s="240"/>
      <c r="L1615" s="240"/>
      <c r="M1615" s="240"/>
      <c r="N1615" s="240"/>
      <c r="O1615" s="240"/>
      <c r="P1615" s="240"/>
      <c r="Q1615" s="240"/>
      <c r="R1615" s="240"/>
      <c r="S1615" s="240"/>
      <c r="T1615" s="240"/>
      <c r="U1615" s="240">
        <v>0</v>
      </c>
      <c r="V1615" s="240">
        <v>0</v>
      </c>
      <c r="W1615" s="240"/>
      <c r="X1615" s="240"/>
      <c r="Y1615" s="240"/>
      <c r="Z1615" s="240"/>
      <c r="AA1615" s="240"/>
      <c r="AB1615" s="240"/>
      <c r="AC1615" s="240"/>
      <c r="AD1615" s="240"/>
      <c r="AE1615" s="240"/>
      <c r="AF1615" s="240"/>
      <c r="AG1615" s="240"/>
      <c r="AH1615" s="240">
        <v>0</v>
      </c>
      <c r="AI1615" s="240">
        <v>0</v>
      </c>
      <c r="AJ1615" s="240"/>
      <c r="AK1615" s="240"/>
      <c r="AL1615" s="240"/>
      <c r="AM1615" s="240"/>
      <c r="AN1615" s="240"/>
      <c r="AO1615" s="240"/>
      <c r="AP1615" s="240"/>
      <c r="AQ1615" s="240"/>
      <c r="AR1615" s="240"/>
      <c r="AS1615" s="240"/>
      <c r="AT1615" s="240"/>
      <c r="AU1615" s="240">
        <v>0</v>
      </c>
      <c r="AV1615" s="240">
        <v>0</v>
      </c>
      <c r="AW1615" s="240">
        <f t="shared" si="444"/>
        <v>0</v>
      </c>
    </row>
    <row r="1616" spans="1:49">
      <c r="A1616" s="44" t="s">
        <v>2084</v>
      </c>
      <c r="B1616" s="45" t="s">
        <v>1029</v>
      </c>
      <c r="C1616" s="45" t="s">
        <v>1549</v>
      </c>
      <c r="D1616" s="452" t="s">
        <v>2921</v>
      </c>
      <c r="E1616" s="213" t="s">
        <v>773</v>
      </c>
      <c r="F1616" s="65"/>
      <c r="G1616" s="65"/>
      <c r="H1616" s="65"/>
      <c r="I1616" s="1" t="s">
        <v>1362</v>
      </c>
      <c r="J1616" s="9">
        <f>SUM(J1617)</f>
        <v>0</v>
      </c>
      <c r="K1616" s="9">
        <f t="shared" ref="K1616:AT1616" si="447">SUM(K1617)</f>
        <v>0</v>
      </c>
      <c r="L1616" s="9">
        <f t="shared" si="447"/>
        <v>0</v>
      </c>
      <c r="M1616" s="9">
        <f t="shared" si="447"/>
        <v>0</v>
      </c>
      <c r="N1616" s="9">
        <f t="shared" si="447"/>
        <v>0</v>
      </c>
      <c r="O1616" s="9">
        <f t="shared" si="447"/>
        <v>0</v>
      </c>
      <c r="P1616" s="9">
        <f t="shared" si="447"/>
        <v>0</v>
      </c>
      <c r="Q1616" s="9">
        <f t="shared" si="447"/>
        <v>0</v>
      </c>
      <c r="R1616" s="9">
        <f t="shared" si="447"/>
        <v>0</v>
      </c>
      <c r="S1616" s="9">
        <f t="shared" si="447"/>
        <v>0</v>
      </c>
      <c r="T1616" s="9">
        <f t="shared" si="447"/>
        <v>0</v>
      </c>
      <c r="U1616" s="9">
        <v>0</v>
      </c>
      <c r="V1616" s="9">
        <v>0</v>
      </c>
      <c r="W1616" s="9">
        <f>SUM(W1617)</f>
        <v>0</v>
      </c>
      <c r="X1616" s="9">
        <f t="shared" si="447"/>
        <v>0</v>
      </c>
      <c r="Y1616" s="9">
        <f t="shared" si="447"/>
        <v>0</v>
      </c>
      <c r="Z1616" s="9">
        <f t="shared" si="447"/>
        <v>0</v>
      </c>
      <c r="AA1616" s="9">
        <f t="shared" si="447"/>
        <v>0</v>
      </c>
      <c r="AB1616" s="9">
        <f t="shared" si="447"/>
        <v>0</v>
      </c>
      <c r="AC1616" s="9">
        <f t="shared" si="447"/>
        <v>0</v>
      </c>
      <c r="AD1616" s="9">
        <f t="shared" si="447"/>
        <v>0</v>
      </c>
      <c r="AE1616" s="9">
        <f t="shared" si="447"/>
        <v>0</v>
      </c>
      <c r="AF1616" s="9">
        <f t="shared" si="447"/>
        <v>0</v>
      </c>
      <c r="AG1616" s="9">
        <f t="shared" si="447"/>
        <v>0</v>
      </c>
      <c r="AH1616" s="9">
        <v>0</v>
      </c>
      <c r="AI1616" s="9">
        <v>0</v>
      </c>
      <c r="AJ1616" s="9">
        <f>SUM(AJ1617)</f>
        <v>0</v>
      </c>
      <c r="AK1616" s="9">
        <f t="shared" si="447"/>
        <v>0</v>
      </c>
      <c r="AL1616" s="9">
        <f t="shared" si="447"/>
        <v>0</v>
      </c>
      <c r="AM1616" s="9">
        <f t="shared" si="447"/>
        <v>0</v>
      </c>
      <c r="AN1616" s="9">
        <f t="shared" si="447"/>
        <v>0</v>
      </c>
      <c r="AO1616" s="9">
        <f t="shared" si="447"/>
        <v>0</v>
      </c>
      <c r="AP1616" s="9">
        <f t="shared" si="447"/>
        <v>0</v>
      </c>
      <c r="AQ1616" s="9">
        <f t="shared" si="447"/>
        <v>0</v>
      </c>
      <c r="AR1616" s="9">
        <f t="shared" si="447"/>
        <v>0</v>
      </c>
      <c r="AS1616" s="9">
        <f t="shared" si="447"/>
        <v>0</v>
      </c>
      <c r="AT1616" s="9">
        <f t="shared" si="447"/>
        <v>0</v>
      </c>
      <c r="AU1616" s="9">
        <v>0</v>
      </c>
      <c r="AV1616" s="9">
        <v>0</v>
      </c>
      <c r="AW1616" s="9">
        <f t="shared" si="444"/>
        <v>0</v>
      </c>
    </row>
    <row r="1617" spans="1:49">
      <c r="A1617" s="44" t="s">
        <v>2084</v>
      </c>
      <c r="B1617" s="45" t="s">
        <v>1029</v>
      </c>
      <c r="C1617" s="45" t="s">
        <v>1549</v>
      </c>
      <c r="D1617" s="452" t="s">
        <v>2921</v>
      </c>
      <c r="E1617" s="367" t="s">
        <v>785</v>
      </c>
      <c r="F1617" s="50"/>
      <c r="G1617" s="468" t="s">
        <v>3080</v>
      </c>
      <c r="H1617" s="50" t="s">
        <v>2355</v>
      </c>
      <c r="I1617" s="42" t="s">
        <v>1363</v>
      </c>
      <c r="J1617" s="233"/>
      <c r="K1617" s="233"/>
      <c r="L1617" s="233"/>
      <c r="M1617" s="233"/>
      <c r="N1617" s="233"/>
      <c r="O1617" s="233"/>
      <c r="P1617" s="233"/>
      <c r="Q1617" s="233"/>
      <c r="R1617" s="233"/>
      <c r="S1617" s="233"/>
      <c r="T1617" s="233"/>
      <c r="U1617" s="233">
        <v>0</v>
      </c>
      <c r="V1617" s="233">
        <v>0</v>
      </c>
      <c r="W1617" s="233"/>
      <c r="X1617" s="233"/>
      <c r="Y1617" s="233"/>
      <c r="Z1617" s="233"/>
      <c r="AA1617" s="233"/>
      <c r="AB1617" s="233"/>
      <c r="AC1617" s="233"/>
      <c r="AD1617" s="233"/>
      <c r="AE1617" s="233"/>
      <c r="AF1617" s="233"/>
      <c r="AG1617" s="233"/>
      <c r="AH1617" s="233">
        <v>0</v>
      </c>
      <c r="AI1617" s="233">
        <v>0</v>
      </c>
      <c r="AJ1617" s="233"/>
      <c r="AK1617" s="233"/>
      <c r="AL1617" s="233"/>
      <c r="AM1617" s="233"/>
      <c r="AN1617" s="233"/>
      <c r="AO1617" s="233"/>
      <c r="AP1617" s="233"/>
      <c r="AQ1617" s="233"/>
      <c r="AR1617" s="233"/>
      <c r="AS1617" s="233"/>
      <c r="AT1617" s="233"/>
      <c r="AU1617" s="233">
        <v>0</v>
      </c>
      <c r="AV1617" s="233">
        <v>0</v>
      </c>
      <c r="AW1617" s="233">
        <f t="shared" si="444"/>
        <v>0</v>
      </c>
    </row>
    <row r="1618" spans="1:49">
      <c r="A1618" s="44" t="s">
        <v>2084</v>
      </c>
      <c r="B1618" s="45" t="s">
        <v>1029</v>
      </c>
      <c r="C1618" s="45" t="s">
        <v>1549</v>
      </c>
      <c r="D1618" s="452" t="s">
        <v>2921</v>
      </c>
      <c r="E1618" s="213" t="s">
        <v>1364</v>
      </c>
      <c r="F1618" s="65"/>
      <c r="G1618" s="65"/>
      <c r="H1618" s="65"/>
      <c r="I1618" s="1" t="s">
        <v>2104</v>
      </c>
      <c r="J1618" s="9">
        <f>SUM(J1619:J1627)</f>
        <v>140000</v>
      </c>
      <c r="K1618" s="9">
        <f t="shared" ref="K1618:AT1618" si="448">SUM(K1619:K1627)</f>
        <v>7720</v>
      </c>
      <c r="L1618" s="9">
        <f t="shared" si="448"/>
        <v>15175</v>
      </c>
      <c r="M1618" s="9">
        <f t="shared" si="448"/>
        <v>13902</v>
      </c>
      <c r="N1618" s="9">
        <f t="shared" si="448"/>
        <v>15510</v>
      </c>
      <c r="O1618" s="9">
        <f t="shared" si="448"/>
        <v>18765</v>
      </c>
      <c r="P1618" s="9">
        <f t="shared" si="448"/>
        <v>21305</v>
      </c>
      <c r="Q1618" s="9">
        <f t="shared" si="448"/>
        <v>0</v>
      </c>
      <c r="R1618" s="9">
        <f t="shared" si="448"/>
        <v>8380</v>
      </c>
      <c r="S1618" s="9">
        <f t="shared" si="448"/>
        <v>9727</v>
      </c>
      <c r="T1618" s="9">
        <f t="shared" si="448"/>
        <v>12613</v>
      </c>
      <c r="U1618" s="9">
        <v>123097</v>
      </c>
      <c r="V1618" s="9">
        <v>16903</v>
      </c>
      <c r="W1618" s="9">
        <f>SUM(W1619:W1627)</f>
        <v>0</v>
      </c>
      <c r="X1618" s="9">
        <f t="shared" si="448"/>
        <v>0</v>
      </c>
      <c r="Y1618" s="9">
        <f t="shared" si="448"/>
        <v>0</v>
      </c>
      <c r="Z1618" s="9">
        <f t="shared" si="448"/>
        <v>0</v>
      </c>
      <c r="AA1618" s="9">
        <f t="shared" si="448"/>
        <v>0</v>
      </c>
      <c r="AB1618" s="9">
        <f t="shared" si="448"/>
        <v>0</v>
      </c>
      <c r="AC1618" s="9">
        <f t="shared" si="448"/>
        <v>0</v>
      </c>
      <c r="AD1618" s="9">
        <f t="shared" si="448"/>
        <v>0</v>
      </c>
      <c r="AE1618" s="9">
        <f t="shared" si="448"/>
        <v>0</v>
      </c>
      <c r="AF1618" s="9">
        <f t="shared" si="448"/>
        <v>0</v>
      </c>
      <c r="AG1618" s="9">
        <f t="shared" si="448"/>
        <v>0</v>
      </c>
      <c r="AH1618" s="9">
        <v>0</v>
      </c>
      <c r="AI1618" s="9">
        <v>0</v>
      </c>
      <c r="AJ1618" s="9">
        <f>SUM(AJ1619:AJ1627)</f>
        <v>0</v>
      </c>
      <c r="AK1618" s="9">
        <f t="shared" si="448"/>
        <v>0</v>
      </c>
      <c r="AL1618" s="9">
        <f t="shared" si="448"/>
        <v>0</v>
      </c>
      <c r="AM1618" s="9">
        <f t="shared" si="448"/>
        <v>0</v>
      </c>
      <c r="AN1618" s="9">
        <f t="shared" si="448"/>
        <v>0</v>
      </c>
      <c r="AO1618" s="9">
        <f t="shared" si="448"/>
        <v>0</v>
      </c>
      <c r="AP1618" s="9">
        <f t="shared" si="448"/>
        <v>0</v>
      </c>
      <c r="AQ1618" s="9">
        <f t="shared" si="448"/>
        <v>0</v>
      </c>
      <c r="AR1618" s="9">
        <f t="shared" si="448"/>
        <v>0</v>
      </c>
      <c r="AS1618" s="9">
        <f t="shared" si="448"/>
        <v>0</v>
      </c>
      <c r="AT1618" s="9">
        <f t="shared" si="448"/>
        <v>0</v>
      </c>
      <c r="AU1618" s="9">
        <v>0</v>
      </c>
      <c r="AV1618" s="9">
        <v>0</v>
      </c>
      <c r="AW1618" s="9">
        <f t="shared" si="444"/>
        <v>123097</v>
      </c>
    </row>
    <row r="1619" spans="1:49">
      <c r="A1619" s="44" t="s">
        <v>2084</v>
      </c>
      <c r="B1619" s="45" t="s">
        <v>1029</v>
      </c>
      <c r="C1619" s="45" t="s">
        <v>1549</v>
      </c>
      <c r="D1619" s="452" t="s">
        <v>2921</v>
      </c>
      <c r="E1619" s="367" t="s">
        <v>786</v>
      </c>
      <c r="F1619" s="50"/>
      <c r="G1619" s="468" t="s">
        <v>3080</v>
      </c>
      <c r="H1619" s="50" t="s">
        <v>2355</v>
      </c>
      <c r="I1619" s="42" t="s">
        <v>1191</v>
      </c>
      <c r="U1619" s="15">
        <v>0</v>
      </c>
      <c r="V1619" s="15">
        <v>0</v>
      </c>
      <c r="AH1619" s="15">
        <v>0</v>
      </c>
      <c r="AI1619" s="15">
        <v>0</v>
      </c>
      <c r="AU1619" s="15">
        <v>0</v>
      </c>
      <c r="AV1619" s="15">
        <v>0</v>
      </c>
      <c r="AW1619" s="15">
        <f t="shared" si="444"/>
        <v>0</v>
      </c>
    </row>
    <row r="1620" spans="1:49">
      <c r="A1620" s="44" t="s">
        <v>2084</v>
      </c>
      <c r="B1620" s="45" t="s">
        <v>1029</v>
      </c>
      <c r="C1620" s="45" t="s">
        <v>1549</v>
      </c>
      <c r="D1620" s="452" t="s">
        <v>2921</v>
      </c>
      <c r="E1620" s="367" t="s">
        <v>1528</v>
      </c>
      <c r="F1620" s="50"/>
      <c r="G1620" s="468" t="s">
        <v>3080</v>
      </c>
      <c r="H1620" s="50" t="s">
        <v>2355</v>
      </c>
      <c r="I1620" s="42" t="s">
        <v>989</v>
      </c>
      <c r="J1620" s="233"/>
      <c r="K1620" s="233"/>
      <c r="L1620" s="233"/>
      <c r="M1620" s="233"/>
      <c r="N1620" s="233"/>
      <c r="O1620" s="233"/>
      <c r="P1620" s="233"/>
      <c r="Q1620" s="233"/>
      <c r="R1620" s="233"/>
      <c r="S1620" s="233"/>
      <c r="T1620" s="233"/>
      <c r="U1620" s="233">
        <v>0</v>
      </c>
      <c r="V1620" s="233">
        <v>0</v>
      </c>
      <c r="W1620" s="233"/>
      <c r="X1620" s="233"/>
      <c r="Y1620" s="233"/>
      <c r="Z1620" s="233"/>
      <c r="AA1620" s="233"/>
      <c r="AB1620" s="233"/>
      <c r="AC1620" s="233"/>
      <c r="AD1620" s="233"/>
      <c r="AE1620" s="233"/>
      <c r="AF1620" s="233"/>
      <c r="AG1620" s="233"/>
      <c r="AH1620" s="233">
        <v>0</v>
      </c>
      <c r="AI1620" s="233">
        <v>0</v>
      </c>
      <c r="AJ1620" s="233"/>
      <c r="AK1620" s="233"/>
      <c r="AL1620" s="233"/>
      <c r="AM1620" s="233"/>
      <c r="AN1620" s="233"/>
      <c r="AO1620" s="233"/>
      <c r="AP1620" s="233"/>
      <c r="AQ1620" s="233"/>
      <c r="AR1620" s="233"/>
      <c r="AS1620" s="233"/>
      <c r="AT1620" s="233"/>
      <c r="AU1620" s="233">
        <v>0</v>
      </c>
      <c r="AV1620" s="233">
        <v>0</v>
      </c>
      <c r="AW1620" s="233">
        <f t="shared" si="444"/>
        <v>0</v>
      </c>
    </row>
    <row r="1621" spans="1:49">
      <c r="A1621" s="44" t="s">
        <v>2084</v>
      </c>
      <c r="B1621" s="45" t="s">
        <v>1029</v>
      </c>
      <c r="C1621" s="45" t="s">
        <v>1549</v>
      </c>
      <c r="D1621" s="452" t="s">
        <v>2921</v>
      </c>
      <c r="E1621" s="367" t="s">
        <v>1679</v>
      </c>
      <c r="F1621" s="50"/>
      <c r="G1621" s="468" t="s">
        <v>3080</v>
      </c>
      <c r="H1621" s="50" t="s">
        <v>2355</v>
      </c>
      <c r="I1621" s="42" t="s">
        <v>1048</v>
      </c>
      <c r="J1621" s="233"/>
      <c r="K1621" s="233"/>
      <c r="L1621" s="233"/>
      <c r="M1621" s="233"/>
      <c r="N1621" s="233"/>
      <c r="O1621" s="233"/>
      <c r="P1621" s="233"/>
      <c r="Q1621" s="233"/>
      <c r="R1621" s="233"/>
      <c r="S1621" s="233"/>
      <c r="T1621" s="233"/>
      <c r="U1621" s="233">
        <v>0</v>
      </c>
      <c r="V1621" s="233">
        <v>0</v>
      </c>
      <c r="W1621" s="233"/>
      <c r="X1621" s="233"/>
      <c r="Y1621" s="233"/>
      <c r="Z1621" s="233"/>
      <c r="AA1621" s="233"/>
      <c r="AB1621" s="233"/>
      <c r="AC1621" s="233"/>
      <c r="AD1621" s="233"/>
      <c r="AE1621" s="233"/>
      <c r="AF1621" s="233"/>
      <c r="AG1621" s="233"/>
      <c r="AH1621" s="233">
        <v>0</v>
      </c>
      <c r="AI1621" s="233">
        <v>0</v>
      </c>
      <c r="AJ1621" s="233"/>
      <c r="AK1621" s="233"/>
      <c r="AL1621" s="233"/>
      <c r="AM1621" s="233"/>
      <c r="AN1621" s="233"/>
      <c r="AO1621" s="233"/>
      <c r="AP1621" s="233"/>
      <c r="AQ1621" s="233"/>
      <c r="AR1621" s="233"/>
      <c r="AS1621" s="233"/>
      <c r="AT1621" s="233"/>
      <c r="AU1621" s="233">
        <v>0</v>
      </c>
      <c r="AV1621" s="233">
        <v>0</v>
      </c>
      <c r="AW1621" s="233">
        <f t="shared" si="444"/>
        <v>0</v>
      </c>
    </row>
    <row r="1622" spans="1:49">
      <c r="A1622" s="44" t="s">
        <v>2084</v>
      </c>
      <c r="B1622" s="45" t="s">
        <v>1029</v>
      </c>
      <c r="C1622" s="45" t="s">
        <v>1549</v>
      </c>
      <c r="D1622" s="452" t="s">
        <v>2921</v>
      </c>
      <c r="E1622" s="367" t="s">
        <v>787</v>
      </c>
      <c r="F1622" s="50"/>
      <c r="G1622" s="468" t="s">
        <v>3080</v>
      </c>
      <c r="H1622" s="50" t="s">
        <v>2355</v>
      </c>
      <c r="I1622" s="42" t="s">
        <v>2078</v>
      </c>
      <c r="J1622" s="233"/>
      <c r="K1622" s="233"/>
      <c r="L1622" s="233"/>
      <c r="M1622" s="233"/>
      <c r="N1622" s="233"/>
      <c r="O1622" s="233"/>
      <c r="P1622" s="233"/>
      <c r="Q1622" s="233"/>
      <c r="R1622" s="233"/>
      <c r="S1622" s="233"/>
      <c r="T1622" s="233"/>
      <c r="U1622" s="233">
        <v>0</v>
      </c>
      <c r="V1622" s="233">
        <v>0</v>
      </c>
      <c r="W1622" s="233"/>
      <c r="X1622" s="233"/>
      <c r="Y1622" s="233"/>
      <c r="Z1622" s="233"/>
      <c r="AA1622" s="233"/>
      <c r="AB1622" s="233"/>
      <c r="AC1622" s="233"/>
      <c r="AD1622" s="233"/>
      <c r="AE1622" s="233"/>
      <c r="AF1622" s="233"/>
      <c r="AG1622" s="233"/>
      <c r="AH1622" s="233">
        <v>0</v>
      </c>
      <c r="AI1622" s="233">
        <v>0</v>
      </c>
      <c r="AJ1622" s="233"/>
      <c r="AK1622" s="233"/>
      <c r="AL1622" s="233"/>
      <c r="AM1622" s="233"/>
      <c r="AN1622" s="233"/>
      <c r="AO1622" s="233"/>
      <c r="AP1622" s="233"/>
      <c r="AQ1622" s="233"/>
      <c r="AR1622" s="233"/>
      <c r="AS1622" s="233"/>
      <c r="AT1622" s="233"/>
      <c r="AU1622" s="233">
        <v>0</v>
      </c>
      <c r="AV1622" s="233">
        <v>0</v>
      </c>
      <c r="AW1622" s="233">
        <f t="shared" si="444"/>
        <v>0</v>
      </c>
    </row>
    <row r="1623" spans="1:49">
      <c r="A1623" s="44" t="s">
        <v>2084</v>
      </c>
      <c r="B1623" s="45" t="s">
        <v>1029</v>
      </c>
      <c r="C1623" s="45" t="s">
        <v>1549</v>
      </c>
      <c r="D1623" s="452" t="s">
        <v>2921</v>
      </c>
      <c r="E1623" s="367" t="s">
        <v>1116</v>
      </c>
      <c r="F1623" s="50"/>
      <c r="G1623" s="468" t="s">
        <v>3080</v>
      </c>
      <c r="H1623" s="50" t="s">
        <v>2355</v>
      </c>
      <c r="I1623" s="42" t="s">
        <v>1487</v>
      </c>
      <c r="J1623" s="233"/>
      <c r="K1623" s="233"/>
      <c r="L1623" s="233"/>
      <c r="M1623" s="233"/>
      <c r="N1623" s="233"/>
      <c r="O1623" s="233"/>
      <c r="P1623" s="233"/>
      <c r="Q1623" s="233"/>
      <c r="R1623" s="233"/>
      <c r="S1623" s="233"/>
      <c r="T1623" s="233"/>
      <c r="U1623" s="233">
        <v>0</v>
      </c>
      <c r="V1623" s="233">
        <v>0</v>
      </c>
      <c r="W1623" s="233"/>
      <c r="X1623" s="233"/>
      <c r="Y1623" s="233"/>
      <c r="Z1623" s="233"/>
      <c r="AA1623" s="233"/>
      <c r="AB1623" s="233"/>
      <c r="AC1623" s="233"/>
      <c r="AD1623" s="233"/>
      <c r="AE1623" s="233"/>
      <c r="AF1623" s="233"/>
      <c r="AG1623" s="233"/>
      <c r="AH1623" s="233">
        <v>0</v>
      </c>
      <c r="AI1623" s="233">
        <v>0</v>
      </c>
      <c r="AJ1623" s="233"/>
      <c r="AK1623" s="233"/>
      <c r="AL1623" s="233"/>
      <c r="AM1623" s="233"/>
      <c r="AN1623" s="233"/>
      <c r="AO1623" s="233"/>
      <c r="AP1623" s="233"/>
      <c r="AQ1623" s="233"/>
      <c r="AR1623" s="233"/>
      <c r="AS1623" s="233"/>
      <c r="AT1623" s="233"/>
      <c r="AU1623" s="233">
        <v>0</v>
      </c>
      <c r="AV1623" s="233">
        <v>0</v>
      </c>
      <c r="AW1623" s="233">
        <f t="shared" si="444"/>
        <v>0</v>
      </c>
    </row>
    <row r="1624" spans="1:49">
      <c r="A1624" s="44" t="s">
        <v>2084</v>
      </c>
      <c r="B1624" s="45" t="s">
        <v>1029</v>
      </c>
      <c r="C1624" s="45" t="s">
        <v>1549</v>
      </c>
      <c r="D1624" s="452" t="s">
        <v>2921</v>
      </c>
      <c r="E1624" s="367" t="s">
        <v>1703</v>
      </c>
      <c r="F1624" s="50"/>
      <c r="G1624" s="468" t="s">
        <v>3080</v>
      </c>
      <c r="H1624" s="50" t="s">
        <v>2355</v>
      </c>
      <c r="I1624" s="42" t="s">
        <v>1047</v>
      </c>
      <c r="J1624" s="233"/>
      <c r="K1624" s="233"/>
      <c r="L1624" s="233"/>
      <c r="M1624" s="233"/>
      <c r="N1624" s="233"/>
      <c r="O1624" s="233"/>
      <c r="P1624" s="233"/>
      <c r="Q1624" s="233"/>
      <c r="R1624" s="233"/>
      <c r="S1624" s="233"/>
      <c r="T1624" s="233"/>
      <c r="U1624" s="233">
        <v>0</v>
      </c>
      <c r="V1624" s="233">
        <v>0</v>
      </c>
      <c r="W1624" s="233"/>
      <c r="X1624" s="233"/>
      <c r="Y1624" s="233"/>
      <c r="Z1624" s="233"/>
      <c r="AA1624" s="233"/>
      <c r="AB1624" s="233"/>
      <c r="AC1624" s="233"/>
      <c r="AD1624" s="233"/>
      <c r="AE1624" s="233"/>
      <c r="AF1624" s="233"/>
      <c r="AG1624" s="233"/>
      <c r="AH1624" s="233">
        <v>0</v>
      </c>
      <c r="AI1624" s="233">
        <v>0</v>
      </c>
      <c r="AJ1624" s="233"/>
      <c r="AK1624" s="233"/>
      <c r="AL1624" s="233"/>
      <c r="AM1624" s="233"/>
      <c r="AN1624" s="233"/>
      <c r="AO1624" s="233"/>
      <c r="AP1624" s="233"/>
      <c r="AQ1624" s="233"/>
      <c r="AR1624" s="233"/>
      <c r="AS1624" s="233"/>
      <c r="AT1624" s="233"/>
      <c r="AU1624" s="233">
        <v>0</v>
      </c>
      <c r="AV1624" s="233">
        <v>0</v>
      </c>
      <c r="AW1624" s="233">
        <f t="shared" si="444"/>
        <v>0</v>
      </c>
    </row>
    <row r="1625" spans="1:49">
      <c r="A1625" s="44" t="s">
        <v>2084</v>
      </c>
      <c r="B1625" s="45" t="s">
        <v>1029</v>
      </c>
      <c r="C1625" s="45" t="s">
        <v>1549</v>
      </c>
      <c r="D1625" s="452" t="s">
        <v>2921</v>
      </c>
      <c r="E1625" s="367" t="s">
        <v>826</v>
      </c>
      <c r="F1625" s="50"/>
      <c r="G1625" s="468" t="s">
        <v>3080</v>
      </c>
      <c r="H1625" s="50" t="s">
        <v>2355</v>
      </c>
      <c r="I1625" s="42" t="s">
        <v>935</v>
      </c>
      <c r="J1625" s="233"/>
      <c r="K1625" s="233"/>
      <c r="L1625" s="233"/>
      <c r="M1625" s="233"/>
      <c r="N1625" s="233"/>
      <c r="O1625" s="233"/>
      <c r="P1625" s="233"/>
      <c r="Q1625" s="233"/>
      <c r="R1625" s="233"/>
      <c r="S1625" s="233"/>
      <c r="T1625" s="233"/>
      <c r="U1625" s="233">
        <v>0</v>
      </c>
      <c r="V1625" s="233">
        <v>0</v>
      </c>
      <c r="W1625" s="233"/>
      <c r="X1625" s="233"/>
      <c r="Y1625" s="233"/>
      <c r="Z1625" s="233"/>
      <c r="AA1625" s="233"/>
      <c r="AB1625" s="233"/>
      <c r="AC1625" s="233"/>
      <c r="AD1625" s="233"/>
      <c r="AE1625" s="233"/>
      <c r="AF1625" s="233"/>
      <c r="AG1625" s="233"/>
      <c r="AH1625" s="233">
        <v>0</v>
      </c>
      <c r="AI1625" s="233">
        <v>0</v>
      </c>
      <c r="AJ1625" s="233"/>
      <c r="AK1625" s="233"/>
      <c r="AL1625" s="233"/>
      <c r="AM1625" s="233"/>
      <c r="AN1625" s="233"/>
      <c r="AO1625" s="233"/>
      <c r="AP1625" s="233"/>
      <c r="AQ1625" s="233"/>
      <c r="AR1625" s="233"/>
      <c r="AS1625" s="233"/>
      <c r="AT1625" s="233"/>
      <c r="AU1625" s="233">
        <v>0</v>
      </c>
      <c r="AV1625" s="233">
        <v>0</v>
      </c>
      <c r="AW1625" s="233">
        <f t="shared" si="444"/>
        <v>0</v>
      </c>
    </row>
    <row r="1626" spans="1:49">
      <c r="A1626" s="44" t="s">
        <v>2084</v>
      </c>
      <c r="B1626" s="45" t="s">
        <v>1029</v>
      </c>
      <c r="C1626" s="45" t="s">
        <v>1549</v>
      </c>
      <c r="D1626" s="452" t="s">
        <v>2921</v>
      </c>
      <c r="E1626" s="367" t="s">
        <v>1115</v>
      </c>
      <c r="F1626" s="50"/>
      <c r="G1626" s="468" t="s">
        <v>3080</v>
      </c>
      <c r="H1626" s="50" t="s">
        <v>2355</v>
      </c>
      <c r="I1626" s="42" t="s">
        <v>1701</v>
      </c>
      <c r="J1626" s="233"/>
      <c r="K1626" s="233"/>
      <c r="L1626" s="233"/>
      <c r="M1626" s="233"/>
      <c r="N1626" s="233"/>
      <c r="O1626" s="233"/>
      <c r="P1626" s="233"/>
      <c r="Q1626" s="233"/>
      <c r="R1626" s="233"/>
      <c r="S1626" s="233"/>
      <c r="T1626" s="233"/>
      <c r="U1626" s="233">
        <v>0</v>
      </c>
      <c r="V1626" s="233">
        <v>0</v>
      </c>
      <c r="W1626" s="233"/>
      <c r="X1626" s="233"/>
      <c r="Y1626" s="233"/>
      <c r="Z1626" s="233"/>
      <c r="AA1626" s="233"/>
      <c r="AB1626" s="233"/>
      <c r="AC1626" s="233"/>
      <c r="AD1626" s="233"/>
      <c r="AE1626" s="233"/>
      <c r="AF1626" s="233"/>
      <c r="AG1626" s="233"/>
      <c r="AH1626" s="233">
        <v>0</v>
      </c>
      <c r="AI1626" s="233">
        <v>0</v>
      </c>
      <c r="AJ1626" s="233"/>
      <c r="AK1626" s="233"/>
      <c r="AL1626" s="233"/>
      <c r="AM1626" s="233"/>
      <c r="AN1626" s="233"/>
      <c r="AO1626" s="233"/>
      <c r="AP1626" s="233"/>
      <c r="AQ1626" s="233"/>
      <c r="AR1626" s="233"/>
      <c r="AS1626" s="233"/>
      <c r="AT1626" s="233"/>
      <c r="AU1626" s="233">
        <v>0</v>
      </c>
      <c r="AV1626" s="233">
        <v>0</v>
      </c>
      <c r="AW1626" s="233">
        <f t="shared" si="444"/>
        <v>0</v>
      </c>
    </row>
    <row r="1627" spans="1:49">
      <c r="A1627" s="44" t="s">
        <v>2084</v>
      </c>
      <c r="B1627" s="45" t="s">
        <v>1029</v>
      </c>
      <c r="C1627" s="45" t="s">
        <v>1549</v>
      </c>
      <c r="D1627" s="452" t="s">
        <v>2921</v>
      </c>
      <c r="E1627" s="367" t="s">
        <v>1677</v>
      </c>
      <c r="F1627" s="50" t="s">
        <v>2894</v>
      </c>
      <c r="G1627" s="468" t="s">
        <v>3080</v>
      </c>
      <c r="H1627" s="50" t="s">
        <v>2355</v>
      </c>
      <c r="I1627" s="42" t="s">
        <v>1059</v>
      </c>
      <c r="J1627" s="8">
        <f>SUM(J1628:J1632)</f>
        <v>140000</v>
      </c>
      <c r="K1627" s="8">
        <f t="shared" ref="K1627:AT1627" si="449">SUM(K1628:K1632)</f>
        <v>7720</v>
      </c>
      <c r="L1627" s="8">
        <f t="shared" si="449"/>
        <v>15175</v>
      </c>
      <c r="M1627" s="8">
        <f t="shared" si="449"/>
        <v>13902</v>
      </c>
      <c r="N1627" s="8">
        <f t="shared" si="449"/>
        <v>15510</v>
      </c>
      <c r="O1627" s="8">
        <f t="shared" si="449"/>
        <v>18765</v>
      </c>
      <c r="P1627" s="8">
        <f t="shared" si="449"/>
        <v>21305</v>
      </c>
      <c r="Q1627" s="8">
        <f t="shared" si="449"/>
        <v>0</v>
      </c>
      <c r="R1627" s="8">
        <f t="shared" si="449"/>
        <v>8380</v>
      </c>
      <c r="S1627" s="8">
        <f t="shared" si="449"/>
        <v>9727</v>
      </c>
      <c r="T1627" s="8">
        <f t="shared" si="449"/>
        <v>12613</v>
      </c>
      <c r="U1627" s="8">
        <v>123097</v>
      </c>
      <c r="V1627" s="8">
        <v>16903</v>
      </c>
      <c r="W1627" s="8">
        <f>SUM(W1628:W1632)</f>
        <v>0</v>
      </c>
      <c r="X1627" s="8">
        <f t="shared" si="449"/>
        <v>0</v>
      </c>
      <c r="Y1627" s="8">
        <f t="shared" si="449"/>
        <v>0</v>
      </c>
      <c r="Z1627" s="8">
        <f t="shared" si="449"/>
        <v>0</v>
      </c>
      <c r="AA1627" s="8">
        <f t="shared" si="449"/>
        <v>0</v>
      </c>
      <c r="AB1627" s="8">
        <f t="shared" si="449"/>
        <v>0</v>
      </c>
      <c r="AC1627" s="8">
        <f t="shared" si="449"/>
        <v>0</v>
      </c>
      <c r="AD1627" s="8">
        <f t="shared" si="449"/>
        <v>0</v>
      </c>
      <c r="AE1627" s="8">
        <f t="shared" si="449"/>
        <v>0</v>
      </c>
      <c r="AF1627" s="8">
        <f t="shared" si="449"/>
        <v>0</v>
      </c>
      <c r="AG1627" s="8">
        <f t="shared" si="449"/>
        <v>0</v>
      </c>
      <c r="AH1627" s="8">
        <v>0</v>
      </c>
      <c r="AI1627" s="8">
        <v>0</v>
      </c>
      <c r="AJ1627" s="8">
        <f>SUM(AJ1628:AJ1632)</f>
        <v>0</v>
      </c>
      <c r="AK1627" s="8">
        <f t="shared" si="449"/>
        <v>0</v>
      </c>
      <c r="AL1627" s="8">
        <f t="shared" si="449"/>
        <v>0</v>
      </c>
      <c r="AM1627" s="8">
        <f t="shared" si="449"/>
        <v>0</v>
      </c>
      <c r="AN1627" s="8">
        <f t="shared" si="449"/>
        <v>0</v>
      </c>
      <c r="AO1627" s="8">
        <f t="shared" si="449"/>
        <v>0</v>
      </c>
      <c r="AP1627" s="8">
        <f t="shared" si="449"/>
        <v>0</v>
      </c>
      <c r="AQ1627" s="8">
        <f t="shared" si="449"/>
        <v>0</v>
      </c>
      <c r="AR1627" s="8">
        <f t="shared" si="449"/>
        <v>0</v>
      </c>
      <c r="AS1627" s="8">
        <f t="shared" si="449"/>
        <v>0</v>
      </c>
      <c r="AT1627" s="8">
        <f t="shared" si="449"/>
        <v>0</v>
      </c>
      <c r="AU1627" s="8">
        <v>0</v>
      </c>
      <c r="AV1627" s="8">
        <v>0</v>
      </c>
      <c r="AW1627" s="8">
        <f t="shared" si="444"/>
        <v>123097</v>
      </c>
    </row>
    <row r="1628" spans="1:49">
      <c r="A1628" s="44" t="s">
        <v>2084</v>
      </c>
      <c r="B1628" s="45" t="s">
        <v>1029</v>
      </c>
      <c r="C1628" s="45" t="s">
        <v>1549</v>
      </c>
      <c r="D1628" s="452" t="s">
        <v>2921</v>
      </c>
      <c r="E1628" s="367" t="s">
        <v>1677</v>
      </c>
      <c r="F1628" s="51" t="s">
        <v>806</v>
      </c>
      <c r="G1628" s="468" t="s">
        <v>3080</v>
      </c>
      <c r="H1628" s="50" t="s">
        <v>2355</v>
      </c>
      <c r="I1628" s="42" t="s">
        <v>2677</v>
      </c>
      <c r="J1628" s="233">
        <v>140000</v>
      </c>
      <c r="K1628" s="233">
        <v>7720</v>
      </c>
      <c r="L1628" s="233">
        <v>15175</v>
      </c>
      <c r="M1628" s="233">
        <v>13902</v>
      </c>
      <c r="N1628" s="233">
        <v>15510</v>
      </c>
      <c r="O1628" s="233">
        <v>18765</v>
      </c>
      <c r="P1628" s="233">
        <v>21305</v>
      </c>
      <c r="Q1628" s="233"/>
      <c r="R1628" s="233">
        <v>8380</v>
      </c>
      <c r="S1628" s="233">
        <v>9727</v>
      </c>
      <c r="T1628" s="233">
        <v>12613</v>
      </c>
      <c r="U1628" s="233">
        <v>123097</v>
      </c>
      <c r="V1628" s="233">
        <v>16903</v>
      </c>
      <c r="W1628" s="233"/>
      <c r="X1628" s="233"/>
      <c r="Y1628" s="233"/>
      <c r="Z1628" s="233"/>
      <c r="AA1628" s="233"/>
      <c r="AB1628" s="233"/>
      <c r="AC1628" s="233"/>
      <c r="AD1628" s="233"/>
      <c r="AE1628" s="233"/>
      <c r="AF1628" s="233"/>
      <c r="AG1628" s="233"/>
      <c r="AH1628" s="233">
        <v>0</v>
      </c>
      <c r="AI1628" s="233">
        <v>0</v>
      </c>
      <c r="AJ1628" s="233"/>
      <c r="AK1628" s="233"/>
      <c r="AL1628" s="233"/>
      <c r="AM1628" s="233"/>
      <c r="AN1628" s="233"/>
      <c r="AO1628" s="233"/>
      <c r="AP1628" s="233"/>
      <c r="AQ1628" s="233"/>
      <c r="AR1628" s="233"/>
      <c r="AS1628" s="233"/>
      <c r="AT1628" s="233"/>
      <c r="AU1628" s="233">
        <v>0</v>
      </c>
      <c r="AV1628" s="233">
        <v>0</v>
      </c>
      <c r="AW1628" s="233">
        <f t="shared" si="444"/>
        <v>123097</v>
      </c>
    </row>
    <row r="1629" spans="1:49">
      <c r="A1629" s="44" t="s">
        <v>2084</v>
      </c>
      <c r="B1629" s="45" t="s">
        <v>1029</v>
      </c>
      <c r="C1629" s="45" t="s">
        <v>1549</v>
      </c>
      <c r="D1629" s="452" t="s">
        <v>2921</v>
      </c>
      <c r="E1629" s="367" t="s">
        <v>1677</v>
      </c>
      <c r="F1629" s="50" t="s">
        <v>166</v>
      </c>
      <c r="G1629" s="468" t="s">
        <v>3080</v>
      </c>
      <c r="H1629" s="50" t="s">
        <v>2355</v>
      </c>
      <c r="I1629" s="169" t="s">
        <v>25</v>
      </c>
      <c r="J1629" s="233"/>
      <c r="K1629" s="233"/>
      <c r="L1629" s="233"/>
      <c r="M1629" s="233"/>
      <c r="N1629" s="233"/>
      <c r="O1629" s="233"/>
      <c r="P1629" s="233"/>
      <c r="Q1629" s="233"/>
      <c r="R1629" s="233"/>
      <c r="S1629" s="233"/>
      <c r="T1629" s="233"/>
      <c r="U1629" s="233">
        <v>0</v>
      </c>
      <c r="V1629" s="233">
        <v>0</v>
      </c>
      <c r="W1629" s="233"/>
      <c r="X1629" s="233"/>
      <c r="Y1629" s="233"/>
      <c r="Z1629" s="233"/>
      <c r="AA1629" s="233"/>
      <c r="AB1629" s="233"/>
      <c r="AC1629" s="233"/>
      <c r="AD1629" s="233"/>
      <c r="AE1629" s="233"/>
      <c r="AF1629" s="233"/>
      <c r="AG1629" s="233"/>
      <c r="AH1629" s="233">
        <v>0</v>
      </c>
      <c r="AI1629" s="233">
        <v>0</v>
      </c>
      <c r="AJ1629" s="233"/>
      <c r="AK1629" s="233"/>
      <c r="AL1629" s="233"/>
      <c r="AM1629" s="233"/>
      <c r="AN1629" s="233"/>
      <c r="AO1629" s="233"/>
      <c r="AP1629" s="233"/>
      <c r="AQ1629" s="233"/>
      <c r="AR1629" s="233"/>
      <c r="AS1629" s="233"/>
      <c r="AT1629" s="233"/>
      <c r="AU1629" s="233">
        <v>0</v>
      </c>
      <c r="AV1629" s="233">
        <v>0</v>
      </c>
      <c r="AW1629" s="233">
        <f t="shared" si="444"/>
        <v>0</v>
      </c>
    </row>
    <row r="1630" spans="1:49">
      <c r="A1630" s="44" t="s">
        <v>2084</v>
      </c>
      <c r="B1630" s="45" t="s">
        <v>1029</v>
      </c>
      <c r="C1630" s="45" t="s">
        <v>1549</v>
      </c>
      <c r="D1630" s="452" t="s">
        <v>2921</v>
      </c>
      <c r="E1630" s="367" t="s">
        <v>1677</v>
      </c>
      <c r="F1630" s="51" t="s">
        <v>805</v>
      </c>
      <c r="G1630" s="468" t="s">
        <v>3080</v>
      </c>
      <c r="H1630" s="50" t="s">
        <v>2355</v>
      </c>
      <c r="I1630" s="42" t="s">
        <v>1319</v>
      </c>
      <c r="U1630" s="15">
        <v>0</v>
      </c>
      <c r="V1630" s="15">
        <v>0</v>
      </c>
      <c r="AH1630" s="15">
        <v>0</v>
      </c>
      <c r="AI1630" s="15">
        <v>0</v>
      </c>
      <c r="AU1630" s="15">
        <v>0</v>
      </c>
      <c r="AV1630" s="15">
        <v>0</v>
      </c>
      <c r="AW1630" s="15">
        <f t="shared" si="444"/>
        <v>0</v>
      </c>
    </row>
    <row r="1631" spans="1:49">
      <c r="A1631" s="44" t="s">
        <v>2084</v>
      </c>
      <c r="B1631" s="45" t="s">
        <v>1029</v>
      </c>
      <c r="C1631" s="45" t="s">
        <v>1549</v>
      </c>
      <c r="D1631" s="452" t="s">
        <v>2921</v>
      </c>
      <c r="E1631" s="367" t="s">
        <v>1677</v>
      </c>
      <c r="F1631" s="51" t="s">
        <v>2613</v>
      </c>
      <c r="G1631" s="468" t="s">
        <v>3080</v>
      </c>
      <c r="H1631" s="50" t="s">
        <v>2355</v>
      </c>
      <c r="I1631" s="42" t="s">
        <v>2561</v>
      </c>
      <c r="U1631" s="15">
        <v>0</v>
      </c>
      <c r="V1631" s="15">
        <v>0</v>
      </c>
      <c r="AH1631" s="15">
        <v>0</v>
      </c>
      <c r="AI1631" s="15">
        <v>0</v>
      </c>
      <c r="AU1631" s="15">
        <v>0</v>
      </c>
      <c r="AV1631" s="15">
        <v>0</v>
      </c>
      <c r="AW1631" s="15">
        <f t="shared" si="444"/>
        <v>0</v>
      </c>
    </row>
    <row r="1632" spans="1:49">
      <c r="A1632" s="44" t="s">
        <v>2084</v>
      </c>
      <c r="B1632" s="45" t="s">
        <v>1029</v>
      </c>
      <c r="C1632" s="45" t="s">
        <v>1549</v>
      </c>
      <c r="D1632" s="452" t="s">
        <v>2921</v>
      </c>
      <c r="E1632" s="367" t="s">
        <v>1677</v>
      </c>
      <c r="F1632" s="51" t="s">
        <v>2827</v>
      </c>
      <c r="G1632" s="468" t="s">
        <v>3080</v>
      </c>
      <c r="H1632" s="50" t="s">
        <v>2355</v>
      </c>
      <c r="I1632" s="42" t="s">
        <v>2753</v>
      </c>
      <c r="U1632" s="15">
        <v>0</v>
      </c>
      <c r="V1632" s="15">
        <v>0</v>
      </c>
      <c r="AH1632" s="15">
        <v>0</v>
      </c>
      <c r="AI1632" s="15">
        <v>0</v>
      </c>
      <c r="AU1632" s="15">
        <v>0</v>
      </c>
      <c r="AV1632" s="15">
        <v>0</v>
      </c>
      <c r="AW1632" s="15">
        <f t="shared" si="444"/>
        <v>0</v>
      </c>
    </row>
    <row r="1633" spans="1:49">
      <c r="A1633" s="68" t="s">
        <v>2050</v>
      </c>
      <c r="B1633" s="69" t="s">
        <v>1029</v>
      </c>
      <c r="C1633" s="69"/>
      <c r="D1633" s="455"/>
      <c r="E1633" s="531"/>
      <c r="F1633" s="50"/>
      <c r="G1633" s="50"/>
      <c r="H1633" s="50"/>
      <c r="I1633" s="49" t="s">
        <v>3</v>
      </c>
      <c r="J1633" s="12">
        <f>SUM(J1634)</f>
        <v>0</v>
      </c>
      <c r="K1633" s="12">
        <f t="shared" ref="K1633:AT1633" si="450">SUM(K1634)</f>
        <v>0</v>
      </c>
      <c r="L1633" s="12">
        <f t="shared" si="450"/>
        <v>0</v>
      </c>
      <c r="M1633" s="12">
        <f t="shared" si="450"/>
        <v>0</v>
      </c>
      <c r="N1633" s="12">
        <f t="shared" si="450"/>
        <v>0</v>
      </c>
      <c r="O1633" s="12">
        <f t="shared" si="450"/>
        <v>0</v>
      </c>
      <c r="P1633" s="12">
        <f t="shared" si="450"/>
        <v>0</v>
      </c>
      <c r="Q1633" s="12">
        <f t="shared" si="450"/>
        <v>0</v>
      </c>
      <c r="R1633" s="12">
        <f t="shared" si="450"/>
        <v>0</v>
      </c>
      <c r="S1633" s="12">
        <f t="shared" si="450"/>
        <v>0</v>
      </c>
      <c r="T1633" s="12">
        <f t="shared" si="450"/>
        <v>0</v>
      </c>
      <c r="U1633" s="12">
        <v>0</v>
      </c>
      <c r="V1633" s="12">
        <v>0</v>
      </c>
      <c r="W1633" s="12">
        <f>SUM(W1634)</f>
        <v>0</v>
      </c>
      <c r="X1633" s="12">
        <f t="shared" si="450"/>
        <v>0</v>
      </c>
      <c r="Y1633" s="12">
        <f t="shared" si="450"/>
        <v>0</v>
      </c>
      <c r="Z1633" s="12">
        <f t="shared" si="450"/>
        <v>0</v>
      </c>
      <c r="AA1633" s="12">
        <f t="shared" si="450"/>
        <v>0</v>
      </c>
      <c r="AB1633" s="12">
        <f t="shared" si="450"/>
        <v>0</v>
      </c>
      <c r="AC1633" s="12">
        <f t="shared" si="450"/>
        <v>0</v>
      </c>
      <c r="AD1633" s="12">
        <f t="shared" si="450"/>
        <v>0</v>
      </c>
      <c r="AE1633" s="12">
        <f t="shared" si="450"/>
        <v>0</v>
      </c>
      <c r="AF1633" s="12">
        <f t="shared" si="450"/>
        <v>0</v>
      </c>
      <c r="AG1633" s="12">
        <f t="shared" si="450"/>
        <v>0</v>
      </c>
      <c r="AH1633" s="12">
        <v>0</v>
      </c>
      <c r="AI1633" s="12">
        <v>0</v>
      </c>
      <c r="AJ1633" s="12">
        <f>SUM(AJ1634)</f>
        <v>0</v>
      </c>
      <c r="AK1633" s="12">
        <f t="shared" si="450"/>
        <v>0</v>
      </c>
      <c r="AL1633" s="12">
        <f t="shared" si="450"/>
        <v>0</v>
      </c>
      <c r="AM1633" s="12">
        <f t="shared" si="450"/>
        <v>0</v>
      </c>
      <c r="AN1633" s="12">
        <f t="shared" si="450"/>
        <v>0</v>
      </c>
      <c r="AO1633" s="12">
        <f t="shared" si="450"/>
        <v>0</v>
      </c>
      <c r="AP1633" s="12">
        <f t="shared" si="450"/>
        <v>0</v>
      </c>
      <c r="AQ1633" s="12">
        <f t="shared" si="450"/>
        <v>0</v>
      </c>
      <c r="AR1633" s="12">
        <f t="shared" si="450"/>
        <v>0</v>
      </c>
      <c r="AS1633" s="12">
        <f t="shared" si="450"/>
        <v>0</v>
      </c>
      <c r="AT1633" s="12">
        <f t="shared" si="450"/>
        <v>0</v>
      </c>
      <c r="AU1633" s="12">
        <v>0</v>
      </c>
      <c r="AV1633" s="12">
        <v>0</v>
      </c>
      <c r="AW1633" s="12">
        <f t="shared" si="444"/>
        <v>0</v>
      </c>
    </row>
    <row r="1634" spans="1:49">
      <c r="A1634" s="44" t="s">
        <v>2084</v>
      </c>
      <c r="B1634" s="45" t="s">
        <v>1029</v>
      </c>
      <c r="C1634" s="45" t="s">
        <v>1549</v>
      </c>
      <c r="D1634" s="452" t="s">
        <v>2921</v>
      </c>
      <c r="E1634" s="213" t="s">
        <v>833</v>
      </c>
      <c r="F1634" s="65"/>
      <c r="G1634" s="65"/>
      <c r="H1634" s="65"/>
      <c r="I1634" s="53" t="s">
        <v>1</v>
      </c>
      <c r="J1634" s="9">
        <f>SUM(J1635:J1635,J1637,J1645)</f>
        <v>0</v>
      </c>
      <c r="K1634" s="9">
        <f t="shared" ref="K1634:AT1634" si="451">SUM(K1635:K1635,K1637,K1645)</f>
        <v>0</v>
      </c>
      <c r="L1634" s="9">
        <f t="shared" si="451"/>
        <v>0</v>
      </c>
      <c r="M1634" s="9">
        <f t="shared" si="451"/>
        <v>0</v>
      </c>
      <c r="N1634" s="9">
        <f t="shared" si="451"/>
        <v>0</v>
      </c>
      <c r="O1634" s="9">
        <f t="shared" si="451"/>
        <v>0</v>
      </c>
      <c r="P1634" s="9">
        <f t="shared" si="451"/>
        <v>0</v>
      </c>
      <c r="Q1634" s="9">
        <f t="shared" si="451"/>
        <v>0</v>
      </c>
      <c r="R1634" s="9">
        <f t="shared" si="451"/>
        <v>0</v>
      </c>
      <c r="S1634" s="9">
        <f t="shared" si="451"/>
        <v>0</v>
      </c>
      <c r="T1634" s="9">
        <f t="shared" si="451"/>
        <v>0</v>
      </c>
      <c r="U1634" s="9">
        <v>0</v>
      </c>
      <c r="V1634" s="9">
        <v>0</v>
      </c>
      <c r="W1634" s="9">
        <f>SUM(W1635:W1635,W1637,W1645)</f>
        <v>0</v>
      </c>
      <c r="X1634" s="9">
        <f t="shared" si="451"/>
        <v>0</v>
      </c>
      <c r="Y1634" s="9">
        <f t="shared" si="451"/>
        <v>0</v>
      </c>
      <c r="Z1634" s="9">
        <f t="shared" si="451"/>
        <v>0</v>
      </c>
      <c r="AA1634" s="9">
        <f t="shared" si="451"/>
        <v>0</v>
      </c>
      <c r="AB1634" s="9">
        <f t="shared" si="451"/>
        <v>0</v>
      </c>
      <c r="AC1634" s="9">
        <f t="shared" si="451"/>
        <v>0</v>
      </c>
      <c r="AD1634" s="9">
        <f t="shared" si="451"/>
        <v>0</v>
      </c>
      <c r="AE1634" s="9">
        <f t="shared" si="451"/>
        <v>0</v>
      </c>
      <c r="AF1634" s="9">
        <f t="shared" si="451"/>
        <v>0</v>
      </c>
      <c r="AG1634" s="9">
        <f t="shared" si="451"/>
        <v>0</v>
      </c>
      <c r="AH1634" s="9">
        <v>0</v>
      </c>
      <c r="AI1634" s="9">
        <v>0</v>
      </c>
      <c r="AJ1634" s="9">
        <f>SUM(AJ1635:AJ1635,AJ1637,AJ1645)</f>
        <v>0</v>
      </c>
      <c r="AK1634" s="9">
        <f t="shared" si="451"/>
        <v>0</v>
      </c>
      <c r="AL1634" s="9">
        <f t="shared" si="451"/>
        <v>0</v>
      </c>
      <c r="AM1634" s="9">
        <f t="shared" si="451"/>
        <v>0</v>
      </c>
      <c r="AN1634" s="9">
        <f t="shared" si="451"/>
        <v>0</v>
      </c>
      <c r="AO1634" s="9">
        <f t="shared" si="451"/>
        <v>0</v>
      </c>
      <c r="AP1634" s="9">
        <f t="shared" si="451"/>
        <v>0</v>
      </c>
      <c r="AQ1634" s="9">
        <f t="shared" si="451"/>
        <v>0</v>
      </c>
      <c r="AR1634" s="9">
        <f t="shared" si="451"/>
        <v>0</v>
      </c>
      <c r="AS1634" s="9">
        <f t="shared" si="451"/>
        <v>0</v>
      </c>
      <c r="AT1634" s="9">
        <f t="shared" si="451"/>
        <v>0</v>
      </c>
      <c r="AU1634" s="9">
        <v>0</v>
      </c>
      <c r="AV1634" s="9">
        <v>0</v>
      </c>
      <c r="AW1634" s="9">
        <f t="shared" si="444"/>
        <v>0</v>
      </c>
    </row>
    <row r="1635" spans="1:49">
      <c r="A1635" s="44" t="s">
        <v>2084</v>
      </c>
      <c r="B1635" s="45" t="s">
        <v>1029</v>
      </c>
      <c r="C1635" s="45" t="s">
        <v>1549</v>
      </c>
      <c r="D1635" s="452" t="s">
        <v>2921</v>
      </c>
      <c r="E1635" s="54" t="s">
        <v>1715</v>
      </c>
      <c r="F1635" s="50" t="s">
        <v>2894</v>
      </c>
      <c r="G1635" s="50"/>
      <c r="H1635" s="50"/>
      <c r="I1635" s="74" t="s">
        <v>16</v>
      </c>
      <c r="J1635" s="11">
        <f>SUM(J1636:J1636)</f>
        <v>0</v>
      </c>
      <c r="K1635" s="11">
        <f t="shared" ref="K1635:AT1635" si="452">SUM(K1636:K1636)</f>
        <v>0</v>
      </c>
      <c r="L1635" s="11">
        <f t="shared" si="452"/>
        <v>0</v>
      </c>
      <c r="M1635" s="11">
        <f t="shared" si="452"/>
        <v>0</v>
      </c>
      <c r="N1635" s="11">
        <f t="shared" si="452"/>
        <v>0</v>
      </c>
      <c r="O1635" s="11">
        <f t="shared" si="452"/>
        <v>0</v>
      </c>
      <c r="P1635" s="11">
        <f t="shared" si="452"/>
        <v>0</v>
      </c>
      <c r="Q1635" s="11">
        <f t="shared" si="452"/>
        <v>0</v>
      </c>
      <c r="R1635" s="11">
        <f t="shared" si="452"/>
        <v>0</v>
      </c>
      <c r="S1635" s="11">
        <f t="shared" si="452"/>
        <v>0</v>
      </c>
      <c r="T1635" s="11">
        <f t="shared" si="452"/>
        <v>0</v>
      </c>
      <c r="U1635" s="11">
        <v>0</v>
      </c>
      <c r="V1635" s="11">
        <v>0</v>
      </c>
      <c r="W1635" s="11">
        <f>SUM(W1636:W1636)</f>
        <v>0</v>
      </c>
      <c r="X1635" s="11">
        <f t="shared" si="452"/>
        <v>0</v>
      </c>
      <c r="Y1635" s="11">
        <f t="shared" si="452"/>
        <v>0</v>
      </c>
      <c r="Z1635" s="11">
        <f t="shared" si="452"/>
        <v>0</v>
      </c>
      <c r="AA1635" s="11">
        <f t="shared" si="452"/>
        <v>0</v>
      </c>
      <c r="AB1635" s="11">
        <f t="shared" si="452"/>
        <v>0</v>
      </c>
      <c r="AC1635" s="11">
        <f t="shared" si="452"/>
        <v>0</v>
      </c>
      <c r="AD1635" s="11">
        <f t="shared" si="452"/>
        <v>0</v>
      </c>
      <c r="AE1635" s="11">
        <f t="shared" si="452"/>
        <v>0</v>
      </c>
      <c r="AF1635" s="11">
        <f t="shared" si="452"/>
        <v>0</v>
      </c>
      <c r="AG1635" s="11">
        <f t="shared" si="452"/>
        <v>0</v>
      </c>
      <c r="AH1635" s="11">
        <v>0</v>
      </c>
      <c r="AI1635" s="11">
        <v>0</v>
      </c>
      <c r="AJ1635" s="11">
        <f>SUM(AJ1636:AJ1636)</f>
        <v>0</v>
      </c>
      <c r="AK1635" s="11">
        <f t="shared" si="452"/>
        <v>0</v>
      </c>
      <c r="AL1635" s="11">
        <f t="shared" si="452"/>
        <v>0</v>
      </c>
      <c r="AM1635" s="11">
        <f t="shared" si="452"/>
        <v>0</v>
      </c>
      <c r="AN1635" s="11">
        <f t="shared" si="452"/>
        <v>0</v>
      </c>
      <c r="AO1635" s="11">
        <f t="shared" si="452"/>
        <v>0</v>
      </c>
      <c r="AP1635" s="11">
        <f t="shared" si="452"/>
        <v>0</v>
      </c>
      <c r="AQ1635" s="11">
        <f t="shared" si="452"/>
        <v>0</v>
      </c>
      <c r="AR1635" s="11">
        <f t="shared" si="452"/>
        <v>0</v>
      </c>
      <c r="AS1635" s="11">
        <f t="shared" si="452"/>
        <v>0</v>
      </c>
      <c r="AT1635" s="11">
        <f t="shared" si="452"/>
        <v>0</v>
      </c>
      <c r="AU1635" s="11">
        <v>0</v>
      </c>
      <c r="AV1635" s="11">
        <v>0</v>
      </c>
      <c r="AW1635" s="11">
        <f t="shared" si="444"/>
        <v>0</v>
      </c>
    </row>
    <row r="1636" spans="1:49">
      <c r="A1636" s="44" t="s">
        <v>2084</v>
      </c>
      <c r="B1636" s="45" t="s">
        <v>1029</v>
      </c>
      <c r="C1636" s="45" t="s">
        <v>1549</v>
      </c>
      <c r="D1636" s="452" t="s">
        <v>2921</v>
      </c>
      <c r="E1636" s="54" t="s">
        <v>1715</v>
      </c>
      <c r="F1636" s="51" t="s">
        <v>676</v>
      </c>
      <c r="G1636" s="468" t="s">
        <v>3092</v>
      </c>
      <c r="H1636" s="51" t="s">
        <v>2396</v>
      </c>
      <c r="I1636" s="39" t="s">
        <v>845</v>
      </c>
      <c r="J1636" s="254"/>
      <c r="K1636" s="254"/>
      <c r="L1636" s="254"/>
      <c r="M1636" s="254"/>
      <c r="N1636" s="254"/>
      <c r="O1636" s="254"/>
      <c r="P1636" s="254"/>
      <c r="Q1636" s="254"/>
      <c r="R1636" s="254"/>
      <c r="S1636" s="254"/>
      <c r="T1636" s="254"/>
      <c r="U1636" s="254">
        <v>0</v>
      </c>
      <c r="V1636" s="254">
        <v>0</v>
      </c>
      <c r="W1636" s="254"/>
      <c r="X1636" s="254"/>
      <c r="Y1636" s="254"/>
      <c r="Z1636" s="254"/>
      <c r="AA1636" s="254"/>
      <c r="AB1636" s="254"/>
      <c r="AC1636" s="254"/>
      <c r="AD1636" s="254"/>
      <c r="AE1636" s="254"/>
      <c r="AF1636" s="254"/>
      <c r="AG1636" s="254"/>
      <c r="AH1636" s="254">
        <v>0</v>
      </c>
      <c r="AI1636" s="254">
        <v>0</v>
      </c>
      <c r="AJ1636" s="254"/>
      <c r="AK1636" s="254"/>
      <c r="AL1636" s="254"/>
      <c r="AM1636" s="254"/>
      <c r="AN1636" s="254"/>
      <c r="AO1636" s="254"/>
      <c r="AP1636" s="254"/>
      <c r="AQ1636" s="254"/>
      <c r="AR1636" s="254"/>
      <c r="AS1636" s="254"/>
      <c r="AT1636" s="254"/>
      <c r="AU1636" s="254">
        <v>0</v>
      </c>
      <c r="AV1636" s="254">
        <v>0</v>
      </c>
      <c r="AW1636" s="254">
        <f t="shared" si="444"/>
        <v>0</v>
      </c>
    </row>
    <row r="1637" spans="1:49" s="52" customFormat="1">
      <c r="A1637" s="44" t="s">
        <v>2084</v>
      </c>
      <c r="B1637" s="45" t="s">
        <v>1029</v>
      </c>
      <c r="C1637" s="45" t="s">
        <v>1549</v>
      </c>
      <c r="D1637" s="452" t="s">
        <v>2921</v>
      </c>
      <c r="E1637" s="54" t="s">
        <v>1678</v>
      </c>
      <c r="F1637" s="65" t="s">
        <v>2894</v>
      </c>
      <c r="G1637" s="65"/>
      <c r="H1637" s="65"/>
      <c r="I1637" s="1" t="s">
        <v>15</v>
      </c>
      <c r="J1637" s="9">
        <f>SUM(J1638:J1639,J1640:J1644)</f>
        <v>0</v>
      </c>
      <c r="K1637" s="9">
        <f t="shared" ref="K1637:AT1637" si="453">SUM(K1638:K1639,K1640:K1644)</f>
        <v>0</v>
      </c>
      <c r="L1637" s="9">
        <f t="shared" si="453"/>
        <v>0</v>
      </c>
      <c r="M1637" s="9">
        <f t="shared" si="453"/>
        <v>0</v>
      </c>
      <c r="N1637" s="9">
        <f t="shared" si="453"/>
        <v>0</v>
      </c>
      <c r="O1637" s="9">
        <f t="shared" si="453"/>
        <v>0</v>
      </c>
      <c r="P1637" s="9">
        <f t="shared" si="453"/>
        <v>0</v>
      </c>
      <c r="Q1637" s="9">
        <f t="shared" si="453"/>
        <v>0</v>
      </c>
      <c r="R1637" s="9">
        <f t="shared" si="453"/>
        <v>0</v>
      </c>
      <c r="S1637" s="9">
        <f t="shared" si="453"/>
        <v>0</v>
      </c>
      <c r="T1637" s="9">
        <f t="shared" si="453"/>
        <v>0</v>
      </c>
      <c r="U1637" s="9">
        <v>0</v>
      </c>
      <c r="V1637" s="9">
        <v>0</v>
      </c>
      <c r="W1637" s="9">
        <f>SUM(W1638:W1639,W1640:W1644)</f>
        <v>0</v>
      </c>
      <c r="X1637" s="9">
        <f t="shared" si="453"/>
        <v>0</v>
      </c>
      <c r="Y1637" s="9">
        <f t="shared" si="453"/>
        <v>0</v>
      </c>
      <c r="Z1637" s="9">
        <f t="shared" si="453"/>
        <v>0</v>
      </c>
      <c r="AA1637" s="9">
        <f t="shared" si="453"/>
        <v>0</v>
      </c>
      <c r="AB1637" s="9">
        <f t="shared" si="453"/>
        <v>0</v>
      </c>
      <c r="AC1637" s="9">
        <f t="shared" si="453"/>
        <v>0</v>
      </c>
      <c r="AD1637" s="9">
        <f t="shared" si="453"/>
        <v>0</v>
      </c>
      <c r="AE1637" s="9">
        <f t="shared" si="453"/>
        <v>0</v>
      </c>
      <c r="AF1637" s="9">
        <f t="shared" si="453"/>
        <v>0</v>
      </c>
      <c r="AG1637" s="9">
        <f t="shared" si="453"/>
        <v>0</v>
      </c>
      <c r="AH1637" s="9">
        <v>0</v>
      </c>
      <c r="AI1637" s="9">
        <v>0</v>
      </c>
      <c r="AJ1637" s="9">
        <f>SUM(AJ1638:AJ1639,AJ1640:AJ1644)</f>
        <v>0</v>
      </c>
      <c r="AK1637" s="9">
        <f t="shared" si="453"/>
        <v>0</v>
      </c>
      <c r="AL1637" s="9">
        <f t="shared" si="453"/>
        <v>0</v>
      </c>
      <c r="AM1637" s="9">
        <f t="shared" si="453"/>
        <v>0</v>
      </c>
      <c r="AN1637" s="9">
        <f t="shared" si="453"/>
        <v>0</v>
      </c>
      <c r="AO1637" s="9">
        <f t="shared" si="453"/>
        <v>0</v>
      </c>
      <c r="AP1637" s="9">
        <f t="shared" si="453"/>
        <v>0</v>
      </c>
      <c r="AQ1637" s="9">
        <f t="shared" si="453"/>
        <v>0</v>
      </c>
      <c r="AR1637" s="9">
        <f t="shared" si="453"/>
        <v>0</v>
      </c>
      <c r="AS1637" s="9">
        <f t="shared" si="453"/>
        <v>0</v>
      </c>
      <c r="AT1637" s="9">
        <f t="shared" si="453"/>
        <v>0</v>
      </c>
      <c r="AU1637" s="9">
        <v>0</v>
      </c>
      <c r="AV1637" s="9">
        <v>0</v>
      </c>
      <c r="AW1637" s="9">
        <f t="shared" si="444"/>
        <v>0</v>
      </c>
    </row>
    <row r="1638" spans="1:49">
      <c r="A1638" s="44" t="s">
        <v>2084</v>
      </c>
      <c r="B1638" s="45" t="s">
        <v>1029</v>
      </c>
      <c r="C1638" s="45" t="s">
        <v>1549</v>
      </c>
      <c r="D1638" s="452" t="s">
        <v>2921</v>
      </c>
      <c r="E1638" s="54" t="s">
        <v>1678</v>
      </c>
      <c r="F1638" s="51" t="s">
        <v>1324</v>
      </c>
      <c r="G1638" s="468" t="s">
        <v>3079</v>
      </c>
      <c r="H1638" s="51" t="s">
        <v>2354</v>
      </c>
      <c r="I1638" s="39" t="s">
        <v>743</v>
      </c>
      <c r="U1638" s="15">
        <v>0</v>
      </c>
      <c r="V1638" s="15">
        <v>0</v>
      </c>
      <c r="AH1638" s="15">
        <v>0</v>
      </c>
      <c r="AI1638" s="15">
        <v>0</v>
      </c>
      <c r="AU1638" s="15">
        <v>0</v>
      </c>
      <c r="AV1638" s="15">
        <v>0</v>
      </c>
      <c r="AW1638" s="15">
        <f t="shared" si="444"/>
        <v>0</v>
      </c>
    </row>
    <row r="1639" spans="1:49">
      <c r="A1639" s="44" t="s">
        <v>2084</v>
      </c>
      <c r="B1639" s="45" t="s">
        <v>1029</v>
      </c>
      <c r="C1639" s="45" t="s">
        <v>1549</v>
      </c>
      <c r="D1639" s="452" t="s">
        <v>2921</v>
      </c>
      <c r="E1639" s="54" t="s">
        <v>1678</v>
      </c>
      <c r="F1639" s="51" t="s">
        <v>1322</v>
      </c>
      <c r="G1639" s="468" t="s">
        <v>3078</v>
      </c>
      <c r="H1639" s="51" t="s">
        <v>2353</v>
      </c>
      <c r="I1639" s="39" t="s">
        <v>1376</v>
      </c>
      <c r="U1639" s="15">
        <v>0</v>
      </c>
      <c r="V1639" s="15">
        <v>0</v>
      </c>
      <c r="AH1639" s="15">
        <v>0</v>
      </c>
      <c r="AI1639" s="15">
        <v>0</v>
      </c>
      <c r="AU1639" s="15">
        <v>0</v>
      </c>
      <c r="AV1639" s="15">
        <v>0</v>
      </c>
      <c r="AW1639" s="15">
        <f t="shared" si="444"/>
        <v>0</v>
      </c>
    </row>
    <row r="1640" spans="1:49">
      <c r="A1640" s="44" t="s">
        <v>2084</v>
      </c>
      <c r="B1640" s="45" t="s">
        <v>1029</v>
      </c>
      <c r="C1640" s="45" t="s">
        <v>1549</v>
      </c>
      <c r="D1640" s="452" t="s">
        <v>2921</v>
      </c>
      <c r="E1640" s="54" t="s">
        <v>1678</v>
      </c>
      <c r="F1640" s="51" t="s">
        <v>2118</v>
      </c>
      <c r="G1640" s="468" t="s">
        <v>3093</v>
      </c>
      <c r="H1640" s="51" t="s">
        <v>2397</v>
      </c>
      <c r="I1640" s="39" t="s">
        <v>1512</v>
      </c>
      <c r="U1640" s="15">
        <v>0</v>
      </c>
      <c r="V1640" s="15">
        <v>0</v>
      </c>
      <c r="AH1640" s="15">
        <v>0</v>
      </c>
      <c r="AI1640" s="15">
        <v>0</v>
      </c>
      <c r="AU1640" s="15">
        <v>0</v>
      </c>
      <c r="AV1640" s="15">
        <v>0</v>
      </c>
      <c r="AW1640" s="15">
        <f t="shared" si="444"/>
        <v>0</v>
      </c>
    </row>
    <row r="1641" spans="1:49">
      <c r="A1641" s="44" t="s">
        <v>2084</v>
      </c>
      <c r="B1641" s="45" t="s">
        <v>1029</v>
      </c>
      <c r="C1641" s="45" t="s">
        <v>1549</v>
      </c>
      <c r="D1641" s="452" t="s">
        <v>2921</v>
      </c>
      <c r="E1641" s="54" t="s">
        <v>1678</v>
      </c>
      <c r="F1641" s="51" t="s">
        <v>2614</v>
      </c>
      <c r="G1641" s="468" t="s">
        <v>3078</v>
      </c>
      <c r="H1641" s="51" t="s">
        <v>2353</v>
      </c>
      <c r="I1641" s="39" t="s">
        <v>2562</v>
      </c>
      <c r="U1641" s="15">
        <v>0</v>
      </c>
      <c r="V1641" s="15">
        <v>0</v>
      </c>
      <c r="AH1641" s="15">
        <v>0</v>
      </c>
      <c r="AI1641" s="15">
        <v>0</v>
      </c>
      <c r="AU1641" s="15">
        <v>0</v>
      </c>
      <c r="AV1641" s="15">
        <v>0</v>
      </c>
      <c r="AW1641" s="15">
        <f t="shared" si="444"/>
        <v>0</v>
      </c>
    </row>
    <row r="1642" spans="1:49">
      <c r="A1642" s="44" t="s">
        <v>2084</v>
      </c>
      <c r="B1642" s="45" t="s">
        <v>1029</v>
      </c>
      <c r="C1642" s="45" t="s">
        <v>1549</v>
      </c>
      <c r="D1642" s="452" t="s">
        <v>2921</v>
      </c>
      <c r="E1642" s="54" t="s">
        <v>1678</v>
      </c>
      <c r="F1642" s="51" t="s">
        <v>2828</v>
      </c>
      <c r="G1642" s="468" t="s">
        <v>3093</v>
      </c>
      <c r="H1642" s="51" t="s">
        <v>2397</v>
      </c>
      <c r="I1642" s="39" t="s">
        <v>2788</v>
      </c>
      <c r="U1642" s="15">
        <v>0</v>
      </c>
      <c r="V1642" s="15">
        <v>0</v>
      </c>
      <c r="AH1642" s="15">
        <v>0</v>
      </c>
      <c r="AI1642" s="15">
        <v>0</v>
      </c>
      <c r="AU1642" s="15">
        <v>0</v>
      </c>
      <c r="AV1642" s="15">
        <v>0</v>
      </c>
      <c r="AW1642" s="15">
        <f t="shared" si="444"/>
        <v>0</v>
      </c>
    </row>
    <row r="1643" spans="1:49">
      <c r="A1643" s="44" t="s">
        <v>2084</v>
      </c>
      <c r="B1643" s="45" t="s">
        <v>1029</v>
      </c>
      <c r="C1643" s="45" t="s">
        <v>1549</v>
      </c>
      <c r="D1643" s="452" t="s">
        <v>2921</v>
      </c>
      <c r="E1643" s="54" t="s">
        <v>1678</v>
      </c>
      <c r="F1643" s="51" t="s">
        <v>2829</v>
      </c>
      <c r="G1643" s="468" t="s">
        <v>3093</v>
      </c>
      <c r="H1643" s="51" t="s">
        <v>2397</v>
      </c>
      <c r="I1643" s="39" t="s">
        <v>2760</v>
      </c>
      <c r="U1643" s="15">
        <v>0</v>
      </c>
      <c r="V1643" s="15">
        <v>0</v>
      </c>
      <c r="AH1643" s="15">
        <v>0</v>
      </c>
      <c r="AI1643" s="15">
        <v>0</v>
      </c>
      <c r="AU1643" s="15">
        <v>0</v>
      </c>
      <c r="AV1643" s="15">
        <v>0</v>
      </c>
      <c r="AW1643" s="15">
        <f t="shared" si="444"/>
        <v>0</v>
      </c>
    </row>
    <row r="1644" spans="1:49" s="212" customFormat="1">
      <c r="A1644" s="44" t="s">
        <v>2084</v>
      </c>
      <c r="B1644" s="45" t="s">
        <v>1029</v>
      </c>
      <c r="C1644" s="45" t="s">
        <v>1549</v>
      </c>
      <c r="D1644" s="452" t="s">
        <v>2921</v>
      </c>
      <c r="E1644" s="54" t="s">
        <v>1678</v>
      </c>
      <c r="F1644" s="211" t="s">
        <v>2830</v>
      </c>
      <c r="G1644" s="468" t="s">
        <v>3093</v>
      </c>
      <c r="H1644" s="211" t="s">
        <v>2397</v>
      </c>
      <c r="I1644" s="185" t="s">
        <v>2806</v>
      </c>
      <c r="J1644" s="209"/>
      <c r="K1644" s="209"/>
      <c r="L1644" s="209"/>
      <c r="M1644" s="209"/>
      <c r="N1644" s="209"/>
      <c r="O1644" s="209"/>
      <c r="P1644" s="209"/>
      <c r="Q1644" s="209"/>
      <c r="R1644" s="209"/>
      <c r="S1644" s="209"/>
      <c r="T1644" s="209"/>
      <c r="U1644" s="209">
        <v>0</v>
      </c>
      <c r="V1644" s="209">
        <v>0</v>
      </c>
      <c r="W1644" s="209"/>
      <c r="X1644" s="209"/>
      <c r="Y1644" s="209"/>
      <c r="Z1644" s="209"/>
      <c r="AA1644" s="209"/>
      <c r="AB1644" s="209"/>
      <c r="AC1644" s="209"/>
      <c r="AD1644" s="209"/>
      <c r="AE1644" s="209"/>
      <c r="AF1644" s="209"/>
      <c r="AG1644" s="209"/>
      <c r="AH1644" s="209">
        <v>0</v>
      </c>
      <c r="AI1644" s="209">
        <v>0</v>
      </c>
      <c r="AJ1644" s="209"/>
      <c r="AK1644" s="209"/>
      <c r="AL1644" s="209"/>
      <c r="AM1644" s="209"/>
      <c r="AN1644" s="209"/>
      <c r="AO1644" s="209"/>
      <c r="AP1644" s="209"/>
      <c r="AQ1644" s="209"/>
      <c r="AR1644" s="209"/>
      <c r="AS1644" s="209"/>
      <c r="AT1644" s="209"/>
      <c r="AU1644" s="209">
        <v>0</v>
      </c>
      <c r="AV1644" s="209">
        <v>0</v>
      </c>
      <c r="AW1644" s="209">
        <f t="shared" si="444"/>
        <v>0</v>
      </c>
    </row>
    <row r="1645" spans="1:49" s="59" customFormat="1">
      <c r="A1645" s="44" t="s">
        <v>2084</v>
      </c>
      <c r="B1645" s="45" t="s">
        <v>1029</v>
      </c>
      <c r="C1645" s="77" t="s">
        <v>1549</v>
      </c>
      <c r="D1645" s="452" t="s">
        <v>2921</v>
      </c>
      <c r="E1645" s="94" t="s">
        <v>1517</v>
      </c>
      <c r="F1645" s="106"/>
      <c r="G1645" s="468" t="s">
        <v>3080</v>
      </c>
      <c r="H1645" s="106" t="s">
        <v>2355</v>
      </c>
      <c r="I1645" s="343" t="s">
        <v>2584</v>
      </c>
      <c r="J1645" s="11"/>
      <c r="K1645" s="11"/>
      <c r="L1645" s="11"/>
      <c r="M1645" s="11"/>
      <c r="N1645" s="11"/>
      <c r="O1645" s="11"/>
      <c r="P1645" s="11"/>
      <c r="Q1645" s="11"/>
      <c r="R1645" s="11"/>
      <c r="S1645" s="11"/>
      <c r="T1645" s="11"/>
      <c r="U1645" s="11">
        <v>0</v>
      </c>
      <c r="V1645" s="11">
        <v>0</v>
      </c>
      <c r="W1645" s="11"/>
      <c r="X1645" s="11"/>
      <c r="Y1645" s="11"/>
      <c r="Z1645" s="11"/>
      <c r="AA1645" s="11"/>
      <c r="AB1645" s="11"/>
      <c r="AC1645" s="11"/>
      <c r="AD1645" s="11"/>
      <c r="AE1645" s="11"/>
      <c r="AF1645" s="11"/>
      <c r="AG1645" s="11"/>
      <c r="AH1645" s="11">
        <v>0</v>
      </c>
      <c r="AI1645" s="11">
        <v>0</v>
      </c>
      <c r="AJ1645" s="11"/>
      <c r="AK1645" s="11"/>
      <c r="AL1645" s="11"/>
      <c r="AM1645" s="11"/>
      <c r="AN1645" s="11"/>
      <c r="AO1645" s="11"/>
      <c r="AP1645" s="11"/>
      <c r="AQ1645" s="11"/>
      <c r="AR1645" s="11"/>
      <c r="AS1645" s="11"/>
      <c r="AT1645" s="11"/>
      <c r="AU1645" s="11">
        <v>0</v>
      </c>
      <c r="AV1645" s="11">
        <v>0</v>
      </c>
      <c r="AW1645" s="11">
        <f t="shared" si="444"/>
        <v>0</v>
      </c>
    </row>
    <row r="1646" spans="1:49" ht="16.5" thickBot="1">
      <c r="A1646" s="78" t="s">
        <v>1038</v>
      </c>
      <c r="B1646" s="78"/>
      <c r="C1646" s="78"/>
      <c r="D1646" s="463"/>
      <c r="E1646" s="539"/>
      <c r="F1646" s="129"/>
      <c r="G1646" s="129"/>
      <c r="H1646" s="129"/>
      <c r="I1646" s="103"/>
    </row>
    <row r="1647" spans="1:49" s="151" customFormat="1" ht="36" customHeight="1" thickTop="1" thickBot="1">
      <c r="A1647" s="147" t="s">
        <v>2079</v>
      </c>
      <c r="B1647" s="5" t="s">
        <v>2080</v>
      </c>
      <c r="C1647" s="5" t="s">
        <v>1335</v>
      </c>
      <c r="D1647" s="450"/>
      <c r="E1647" s="148" t="s">
        <v>1570</v>
      </c>
      <c r="F1647" s="149" t="s">
        <v>1438</v>
      </c>
      <c r="G1647" s="149"/>
      <c r="H1647" s="149" t="s">
        <v>2332</v>
      </c>
      <c r="I1647" s="5" t="s">
        <v>856</v>
      </c>
      <c r="J1647" s="364" t="s">
        <v>2891</v>
      </c>
      <c r="K1647" s="364" t="s">
        <v>2879</v>
      </c>
      <c r="L1647" s="364" t="s">
        <v>2880</v>
      </c>
      <c r="M1647" s="364" t="s">
        <v>2881</v>
      </c>
      <c r="N1647" s="364" t="s">
        <v>2882</v>
      </c>
      <c r="O1647" s="364" t="s">
        <v>2883</v>
      </c>
      <c r="P1647" s="364" t="s">
        <v>2884</v>
      </c>
      <c r="Q1647" s="364" t="s">
        <v>2885</v>
      </c>
      <c r="R1647" s="364" t="s">
        <v>2886</v>
      </c>
      <c r="S1647" s="364" t="s">
        <v>2887</v>
      </c>
      <c r="T1647" s="364" t="s">
        <v>2888</v>
      </c>
      <c r="U1647" s="364" t="s">
        <v>2889</v>
      </c>
      <c r="V1647" s="364" t="s">
        <v>2890</v>
      </c>
      <c r="W1647" s="365" t="s">
        <v>2893</v>
      </c>
      <c r="X1647" s="365" t="s">
        <v>2879</v>
      </c>
      <c r="Y1647" s="365" t="s">
        <v>2880</v>
      </c>
      <c r="Z1647" s="365" t="s">
        <v>2881</v>
      </c>
      <c r="AA1647" s="365" t="s">
        <v>2882</v>
      </c>
      <c r="AB1647" s="365" t="s">
        <v>2883</v>
      </c>
      <c r="AC1647" s="365" t="s">
        <v>2884</v>
      </c>
      <c r="AD1647" s="365" t="s">
        <v>2885</v>
      </c>
      <c r="AE1647" s="365" t="s">
        <v>2886</v>
      </c>
      <c r="AF1647" s="365" t="s">
        <v>2887</v>
      </c>
      <c r="AG1647" s="365" t="s">
        <v>2888</v>
      </c>
      <c r="AH1647" s="365" t="s">
        <v>2889</v>
      </c>
      <c r="AI1647" s="365" t="s">
        <v>2890</v>
      </c>
      <c r="AJ1647" s="366" t="s">
        <v>2892</v>
      </c>
      <c r="AK1647" s="366" t="s">
        <v>2879</v>
      </c>
      <c r="AL1647" s="366" t="s">
        <v>2880</v>
      </c>
      <c r="AM1647" s="366" t="s">
        <v>2881</v>
      </c>
      <c r="AN1647" s="366" t="s">
        <v>2882</v>
      </c>
      <c r="AO1647" s="366" t="s">
        <v>2883</v>
      </c>
      <c r="AP1647" s="366" t="s">
        <v>2884</v>
      </c>
      <c r="AQ1647" s="366" t="s">
        <v>2885</v>
      </c>
      <c r="AR1647" s="366" t="s">
        <v>2886</v>
      </c>
      <c r="AS1647" s="366" t="s">
        <v>2887</v>
      </c>
      <c r="AT1647" s="366" t="s">
        <v>2888</v>
      </c>
      <c r="AU1647" s="366" t="s">
        <v>2889</v>
      </c>
      <c r="AV1647" s="366" t="s">
        <v>2890</v>
      </c>
      <c r="AW1647" s="368" t="s">
        <v>2895</v>
      </c>
    </row>
    <row r="1648" spans="1:49">
      <c r="A1648" s="33"/>
      <c r="B1648" s="34"/>
      <c r="C1648" s="34"/>
      <c r="D1648" s="34"/>
      <c r="E1648" s="35"/>
      <c r="F1648" s="36"/>
      <c r="G1648" s="36"/>
      <c r="H1648" s="36"/>
      <c r="I1648" s="34"/>
      <c r="J1648" s="202" t="s">
        <v>1224</v>
      </c>
      <c r="K1648" s="202">
        <v>1</v>
      </c>
      <c r="L1648" s="202">
        <v>2</v>
      </c>
      <c r="M1648" s="202">
        <v>3</v>
      </c>
      <c r="N1648" s="202">
        <v>4</v>
      </c>
      <c r="O1648" s="202">
        <v>5</v>
      </c>
      <c r="P1648" s="202">
        <v>6</v>
      </c>
      <c r="Q1648" s="202">
        <v>7</v>
      </c>
      <c r="R1648" s="202">
        <v>8</v>
      </c>
      <c r="S1648" s="202">
        <v>9</v>
      </c>
      <c r="T1648" s="202">
        <v>10</v>
      </c>
      <c r="U1648" s="202">
        <v>13</v>
      </c>
      <c r="V1648" s="202">
        <v>14</v>
      </c>
      <c r="W1648" s="202" t="s">
        <v>1224</v>
      </c>
      <c r="X1648" s="202">
        <v>1</v>
      </c>
      <c r="Y1648" s="202">
        <v>2</v>
      </c>
      <c r="Z1648" s="202">
        <v>3</v>
      </c>
      <c r="AA1648" s="202">
        <v>4</v>
      </c>
      <c r="AB1648" s="202">
        <v>5</v>
      </c>
      <c r="AC1648" s="202">
        <v>6</v>
      </c>
      <c r="AD1648" s="202">
        <v>7</v>
      </c>
      <c r="AE1648" s="202">
        <v>8</v>
      </c>
      <c r="AF1648" s="202">
        <v>9</v>
      </c>
      <c r="AG1648" s="202">
        <v>10</v>
      </c>
      <c r="AH1648" s="202">
        <v>13</v>
      </c>
      <c r="AI1648" s="202">
        <v>14</v>
      </c>
      <c r="AJ1648" s="202" t="s">
        <v>1224</v>
      </c>
      <c r="AK1648" s="202">
        <v>1</v>
      </c>
      <c r="AL1648" s="202">
        <v>2</v>
      </c>
      <c r="AM1648" s="202">
        <v>3</v>
      </c>
      <c r="AN1648" s="202">
        <v>4</v>
      </c>
      <c r="AO1648" s="202">
        <v>5</v>
      </c>
      <c r="AP1648" s="202">
        <v>6</v>
      </c>
      <c r="AQ1648" s="202">
        <v>7</v>
      </c>
      <c r="AR1648" s="202">
        <v>8</v>
      </c>
      <c r="AS1648" s="202">
        <v>9</v>
      </c>
      <c r="AT1648" s="202">
        <v>10</v>
      </c>
      <c r="AU1648" s="202">
        <v>13</v>
      </c>
      <c r="AV1648" s="202">
        <v>14</v>
      </c>
      <c r="AW1648" s="202">
        <v>15</v>
      </c>
    </row>
    <row r="1649" spans="1:49">
      <c r="A1649" s="37"/>
      <c r="B1649" s="38"/>
      <c r="C1649" s="38"/>
      <c r="D1649" s="38"/>
      <c r="E1649" s="60"/>
      <c r="F1649" s="61"/>
      <c r="G1649" s="61"/>
      <c r="H1649" s="61"/>
      <c r="I1649" s="38"/>
      <c r="J1649" s="62"/>
      <c r="K1649" s="62"/>
      <c r="L1649" s="62"/>
      <c r="M1649" s="62"/>
      <c r="N1649" s="62"/>
      <c r="O1649" s="62"/>
      <c r="P1649" s="62"/>
      <c r="Q1649" s="62"/>
      <c r="R1649" s="62"/>
      <c r="S1649" s="62"/>
      <c r="T1649" s="62"/>
      <c r="U1649" s="62">
        <v>0</v>
      </c>
      <c r="V1649" s="62">
        <v>0</v>
      </c>
      <c r="W1649" s="62"/>
      <c r="X1649" s="62"/>
      <c r="Y1649" s="62"/>
      <c r="Z1649" s="62"/>
      <c r="AA1649" s="62"/>
      <c r="AB1649" s="62"/>
      <c r="AC1649" s="62"/>
      <c r="AD1649" s="62"/>
      <c r="AE1649" s="62"/>
      <c r="AF1649" s="62"/>
      <c r="AG1649" s="62"/>
      <c r="AH1649" s="62">
        <v>0</v>
      </c>
      <c r="AI1649" s="62">
        <v>0</v>
      </c>
      <c r="AJ1649" s="62"/>
      <c r="AK1649" s="62"/>
      <c r="AL1649" s="62"/>
      <c r="AM1649" s="62"/>
      <c r="AN1649" s="62"/>
      <c r="AO1649" s="62"/>
      <c r="AP1649" s="62"/>
      <c r="AQ1649" s="62"/>
      <c r="AR1649" s="62"/>
      <c r="AS1649" s="62"/>
      <c r="AT1649" s="62"/>
      <c r="AU1649" s="62">
        <v>0</v>
      </c>
      <c r="AV1649" s="62">
        <v>0</v>
      </c>
      <c r="AW1649" s="62">
        <f t="shared" ref="AW1649:AW1663" si="454">U1649+AH1649+AU1649</f>
        <v>0</v>
      </c>
    </row>
    <row r="1650" spans="1:49">
      <c r="A1650" s="41" t="s">
        <v>2084</v>
      </c>
      <c r="B1650" s="294" t="s">
        <v>1029</v>
      </c>
      <c r="C1650" s="294"/>
      <c r="D1650" s="451"/>
      <c r="E1650" s="531"/>
      <c r="F1650" s="50"/>
      <c r="G1650" s="50"/>
      <c r="H1650" s="50"/>
      <c r="I1650" s="294" t="s">
        <v>1038</v>
      </c>
      <c r="U1650" s="15">
        <v>0</v>
      </c>
      <c r="V1650" s="15">
        <v>0</v>
      </c>
      <c r="AH1650" s="15">
        <v>0</v>
      </c>
      <c r="AI1650" s="15">
        <v>0</v>
      </c>
      <c r="AU1650" s="15">
        <v>0</v>
      </c>
      <c r="AV1650" s="15">
        <v>0</v>
      </c>
      <c r="AW1650" s="15">
        <f t="shared" si="454"/>
        <v>0</v>
      </c>
    </row>
    <row r="1651" spans="1:49">
      <c r="A1651" s="41"/>
      <c r="B1651" s="294"/>
      <c r="C1651" s="294"/>
      <c r="D1651" s="369"/>
      <c r="E1651" s="531"/>
      <c r="F1651" s="50"/>
      <c r="G1651" s="50"/>
      <c r="H1651" s="50"/>
      <c r="I1651" s="294"/>
      <c r="U1651" s="15">
        <v>0</v>
      </c>
      <c r="V1651" s="15">
        <v>0</v>
      </c>
      <c r="AH1651" s="15">
        <v>0</v>
      </c>
      <c r="AI1651" s="15">
        <v>0</v>
      </c>
      <c r="AU1651" s="15">
        <v>0</v>
      </c>
      <c r="AV1651" s="15">
        <v>0</v>
      </c>
      <c r="AW1651" s="15">
        <f t="shared" si="454"/>
        <v>0</v>
      </c>
    </row>
    <row r="1652" spans="1:49">
      <c r="A1652" s="68" t="s">
        <v>2050</v>
      </c>
      <c r="B1652" s="69" t="s">
        <v>1029</v>
      </c>
      <c r="C1652" s="69"/>
      <c r="D1652" s="455"/>
      <c r="E1652" s="531"/>
      <c r="F1652" s="50"/>
      <c r="G1652" s="50"/>
      <c r="H1652" s="50"/>
      <c r="I1652" s="49" t="s">
        <v>1697</v>
      </c>
      <c r="J1652" s="6">
        <f>SUM(J1653)</f>
        <v>0</v>
      </c>
      <c r="K1652" s="6">
        <f t="shared" ref="K1652:AT1653" si="455">SUM(K1653)</f>
        <v>0</v>
      </c>
      <c r="L1652" s="6">
        <f t="shared" si="455"/>
        <v>0</v>
      </c>
      <c r="M1652" s="6">
        <f t="shared" si="455"/>
        <v>0</v>
      </c>
      <c r="N1652" s="6">
        <f t="shared" si="455"/>
        <v>0</v>
      </c>
      <c r="O1652" s="6">
        <f t="shared" si="455"/>
        <v>0</v>
      </c>
      <c r="P1652" s="6">
        <f t="shared" si="455"/>
        <v>0</v>
      </c>
      <c r="Q1652" s="6">
        <f t="shared" si="455"/>
        <v>0</v>
      </c>
      <c r="R1652" s="6">
        <f t="shared" si="455"/>
        <v>0</v>
      </c>
      <c r="S1652" s="6">
        <f t="shared" si="455"/>
        <v>0</v>
      </c>
      <c r="T1652" s="6">
        <f t="shared" si="455"/>
        <v>0</v>
      </c>
      <c r="U1652" s="6">
        <v>0</v>
      </c>
      <c r="V1652" s="6">
        <v>0</v>
      </c>
      <c r="W1652" s="6">
        <f>SUM(W1653)</f>
        <v>0</v>
      </c>
      <c r="X1652" s="6">
        <f t="shared" si="455"/>
        <v>0</v>
      </c>
      <c r="Y1652" s="6">
        <f t="shared" si="455"/>
        <v>0</v>
      </c>
      <c r="Z1652" s="6">
        <f t="shared" si="455"/>
        <v>0</v>
      </c>
      <c r="AA1652" s="6">
        <f t="shared" si="455"/>
        <v>0</v>
      </c>
      <c r="AB1652" s="6">
        <f t="shared" si="455"/>
        <v>0</v>
      </c>
      <c r="AC1652" s="6">
        <f t="shared" si="455"/>
        <v>0</v>
      </c>
      <c r="AD1652" s="6">
        <f t="shared" si="455"/>
        <v>0</v>
      </c>
      <c r="AE1652" s="6">
        <f t="shared" si="455"/>
        <v>0</v>
      </c>
      <c r="AF1652" s="6">
        <f t="shared" si="455"/>
        <v>0</v>
      </c>
      <c r="AG1652" s="6">
        <f t="shared" si="455"/>
        <v>0</v>
      </c>
      <c r="AH1652" s="6">
        <v>0</v>
      </c>
      <c r="AI1652" s="6">
        <v>0</v>
      </c>
      <c r="AJ1652" s="6">
        <f>SUM(AJ1653)</f>
        <v>0</v>
      </c>
      <c r="AK1652" s="6">
        <f t="shared" si="455"/>
        <v>0</v>
      </c>
      <c r="AL1652" s="6">
        <f t="shared" si="455"/>
        <v>0</v>
      </c>
      <c r="AM1652" s="6">
        <f t="shared" si="455"/>
        <v>0</v>
      </c>
      <c r="AN1652" s="6">
        <f t="shared" si="455"/>
        <v>0</v>
      </c>
      <c r="AO1652" s="6">
        <f t="shared" si="455"/>
        <v>0</v>
      </c>
      <c r="AP1652" s="6">
        <f t="shared" si="455"/>
        <v>0</v>
      </c>
      <c r="AQ1652" s="6">
        <f t="shared" si="455"/>
        <v>0</v>
      </c>
      <c r="AR1652" s="6">
        <f t="shared" si="455"/>
        <v>0</v>
      </c>
      <c r="AS1652" s="6">
        <f t="shared" si="455"/>
        <v>0</v>
      </c>
      <c r="AT1652" s="6">
        <f t="shared" si="455"/>
        <v>0</v>
      </c>
      <c r="AU1652" s="6">
        <v>0</v>
      </c>
      <c r="AV1652" s="6">
        <v>0</v>
      </c>
      <c r="AW1652" s="6">
        <f t="shared" si="454"/>
        <v>0</v>
      </c>
    </row>
    <row r="1653" spans="1:49">
      <c r="A1653" s="44" t="s">
        <v>2084</v>
      </c>
      <c r="B1653" s="45" t="s">
        <v>1029</v>
      </c>
      <c r="C1653" s="45" t="s">
        <v>1549</v>
      </c>
      <c r="D1653" s="452" t="s">
        <v>2921</v>
      </c>
      <c r="E1653" s="213" t="s">
        <v>2115</v>
      </c>
      <c r="F1653" s="65"/>
      <c r="G1653" s="65"/>
      <c r="H1653" s="65"/>
      <c r="I1653" s="1" t="s">
        <v>1698</v>
      </c>
      <c r="J1653" s="9">
        <f>SUM(J1654)</f>
        <v>0</v>
      </c>
      <c r="K1653" s="9">
        <f t="shared" si="455"/>
        <v>0</v>
      </c>
      <c r="L1653" s="9">
        <f t="shared" si="455"/>
        <v>0</v>
      </c>
      <c r="M1653" s="9">
        <f t="shared" si="455"/>
        <v>0</v>
      </c>
      <c r="N1653" s="9">
        <f t="shared" si="455"/>
        <v>0</v>
      </c>
      <c r="O1653" s="9">
        <f t="shared" si="455"/>
        <v>0</v>
      </c>
      <c r="P1653" s="9">
        <f t="shared" si="455"/>
        <v>0</v>
      </c>
      <c r="Q1653" s="9">
        <f t="shared" si="455"/>
        <v>0</v>
      </c>
      <c r="R1653" s="9">
        <f t="shared" si="455"/>
        <v>0</v>
      </c>
      <c r="S1653" s="9">
        <f t="shared" si="455"/>
        <v>0</v>
      </c>
      <c r="T1653" s="9">
        <f t="shared" si="455"/>
        <v>0</v>
      </c>
      <c r="U1653" s="9">
        <v>0</v>
      </c>
      <c r="V1653" s="9">
        <v>0</v>
      </c>
      <c r="W1653" s="9">
        <f>SUM(W1654)</f>
        <v>0</v>
      </c>
      <c r="X1653" s="9">
        <f t="shared" si="455"/>
        <v>0</v>
      </c>
      <c r="Y1653" s="9">
        <f t="shared" si="455"/>
        <v>0</v>
      </c>
      <c r="Z1653" s="9">
        <f t="shared" si="455"/>
        <v>0</v>
      </c>
      <c r="AA1653" s="9">
        <f t="shared" si="455"/>
        <v>0</v>
      </c>
      <c r="AB1653" s="9">
        <f t="shared" si="455"/>
        <v>0</v>
      </c>
      <c r="AC1653" s="9">
        <f t="shared" si="455"/>
        <v>0</v>
      </c>
      <c r="AD1653" s="9">
        <f t="shared" si="455"/>
        <v>0</v>
      </c>
      <c r="AE1653" s="9">
        <f t="shared" si="455"/>
        <v>0</v>
      </c>
      <c r="AF1653" s="9">
        <f t="shared" si="455"/>
        <v>0</v>
      </c>
      <c r="AG1653" s="9">
        <f t="shared" si="455"/>
        <v>0</v>
      </c>
      <c r="AH1653" s="9">
        <v>0</v>
      </c>
      <c r="AI1653" s="9">
        <v>0</v>
      </c>
      <c r="AJ1653" s="9">
        <f>SUM(AJ1654)</f>
        <v>0</v>
      </c>
      <c r="AK1653" s="9">
        <f t="shared" si="455"/>
        <v>0</v>
      </c>
      <c r="AL1653" s="9">
        <f t="shared" si="455"/>
        <v>0</v>
      </c>
      <c r="AM1653" s="9">
        <f t="shared" si="455"/>
        <v>0</v>
      </c>
      <c r="AN1653" s="9">
        <f t="shared" si="455"/>
        <v>0</v>
      </c>
      <c r="AO1653" s="9">
        <f t="shared" si="455"/>
        <v>0</v>
      </c>
      <c r="AP1653" s="9">
        <f t="shared" si="455"/>
        <v>0</v>
      </c>
      <c r="AQ1653" s="9">
        <f t="shared" si="455"/>
        <v>0</v>
      </c>
      <c r="AR1653" s="9">
        <f t="shared" si="455"/>
        <v>0</v>
      </c>
      <c r="AS1653" s="9">
        <f t="shared" si="455"/>
        <v>0</v>
      </c>
      <c r="AT1653" s="9">
        <f t="shared" si="455"/>
        <v>0</v>
      </c>
      <c r="AU1653" s="9">
        <v>0</v>
      </c>
      <c r="AV1653" s="9">
        <v>0</v>
      </c>
      <c r="AW1653" s="9">
        <f t="shared" si="454"/>
        <v>0</v>
      </c>
    </row>
    <row r="1654" spans="1:49">
      <c r="A1654" s="44" t="s">
        <v>2084</v>
      </c>
      <c r="B1654" s="45" t="s">
        <v>1029</v>
      </c>
      <c r="C1654" s="45" t="s">
        <v>1549</v>
      </c>
      <c r="D1654" s="452" t="s">
        <v>2921</v>
      </c>
      <c r="E1654" s="54" t="s">
        <v>649</v>
      </c>
      <c r="F1654" s="65" t="s">
        <v>2894</v>
      </c>
      <c r="G1654" s="65"/>
      <c r="H1654" s="65"/>
      <c r="I1654" s="1" t="s">
        <v>656</v>
      </c>
      <c r="J1654" s="9">
        <f>SUM(J1655:J1655,J1656)</f>
        <v>0</v>
      </c>
      <c r="K1654" s="9">
        <f t="shared" ref="K1654:AT1654" si="456">SUM(K1655:K1655,K1656)</f>
        <v>0</v>
      </c>
      <c r="L1654" s="9">
        <f t="shared" si="456"/>
        <v>0</v>
      </c>
      <c r="M1654" s="9">
        <f t="shared" si="456"/>
        <v>0</v>
      </c>
      <c r="N1654" s="9">
        <f t="shared" si="456"/>
        <v>0</v>
      </c>
      <c r="O1654" s="9">
        <f t="shared" si="456"/>
        <v>0</v>
      </c>
      <c r="P1654" s="9">
        <f t="shared" si="456"/>
        <v>0</v>
      </c>
      <c r="Q1654" s="9">
        <f t="shared" si="456"/>
        <v>0</v>
      </c>
      <c r="R1654" s="9">
        <f t="shared" si="456"/>
        <v>0</v>
      </c>
      <c r="S1654" s="9">
        <f t="shared" si="456"/>
        <v>0</v>
      </c>
      <c r="T1654" s="9">
        <f t="shared" si="456"/>
        <v>0</v>
      </c>
      <c r="U1654" s="9">
        <v>0</v>
      </c>
      <c r="V1654" s="9">
        <v>0</v>
      </c>
      <c r="W1654" s="9">
        <f>SUM(W1655:W1655,W1656)</f>
        <v>0</v>
      </c>
      <c r="X1654" s="9">
        <f t="shared" si="456"/>
        <v>0</v>
      </c>
      <c r="Y1654" s="9">
        <f t="shared" si="456"/>
        <v>0</v>
      </c>
      <c r="Z1654" s="9">
        <f t="shared" si="456"/>
        <v>0</v>
      </c>
      <c r="AA1654" s="9">
        <f t="shared" si="456"/>
        <v>0</v>
      </c>
      <c r="AB1654" s="9">
        <f t="shared" si="456"/>
        <v>0</v>
      </c>
      <c r="AC1654" s="9">
        <f t="shared" si="456"/>
        <v>0</v>
      </c>
      <c r="AD1654" s="9">
        <f t="shared" si="456"/>
        <v>0</v>
      </c>
      <c r="AE1654" s="9">
        <f t="shared" si="456"/>
        <v>0</v>
      </c>
      <c r="AF1654" s="9">
        <f t="shared" si="456"/>
        <v>0</v>
      </c>
      <c r="AG1654" s="9">
        <f t="shared" si="456"/>
        <v>0</v>
      </c>
      <c r="AH1654" s="9">
        <v>0</v>
      </c>
      <c r="AI1654" s="9">
        <v>0</v>
      </c>
      <c r="AJ1654" s="9">
        <f>SUM(AJ1655:AJ1655,AJ1656)</f>
        <v>0</v>
      </c>
      <c r="AK1654" s="9">
        <f t="shared" si="456"/>
        <v>0</v>
      </c>
      <c r="AL1654" s="9">
        <f t="shared" si="456"/>
        <v>0</v>
      </c>
      <c r="AM1654" s="9">
        <f t="shared" si="456"/>
        <v>0</v>
      </c>
      <c r="AN1654" s="9">
        <f t="shared" si="456"/>
        <v>0</v>
      </c>
      <c r="AO1654" s="9">
        <f t="shared" si="456"/>
        <v>0</v>
      </c>
      <c r="AP1654" s="9">
        <f t="shared" si="456"/>
        <v>0</v>
      </c>
      <c r="AQ1654" s="9">
        <f t="shared" si="456"/>
        <v>0</v>
      </c>
      <c r="AR1654" s="9">
        <f t="shared" si="456"/>
        <v>0</v>
      </c>
      <c r="AS1654" s="9">
        <f t="shared" si="456"/>
        <v>0</v>
      </c>
      <c r="AT1654" s="9">
        <f t="shared" si="456"/>
        <v>0</v>
      </c>
      <c r="AU1654" s="9">
        <v>0</v>
      </c>
      <c r="AV1654" s="9">
        <v>0</v>
      </c>
      <c r="AW1654" s="9">
        <f t="shared" si="454"/>
        <v>0</v>
      </c>
    </row>
    <row r="1655" spans="1:49" s="376" customFormat="1">
      <c r="A1655" s="370" t="s">
        <v>2084</v>
      </c>
      <c r="B1655" s="371" t="s">
        <v>1029</v>
      </c>
      <c r="C1655" s="371" t="s">
        <v>1549</v>
      </c>
      <c r="D1655" s="473" t="s">
        <v>2921</v>
      </c>
      <c r="E1655" s="381" t="s">
        <v>649</v>
      </c>
      <c r="F1655" s="373" t="s">
        <v>1743</v>
      </c>
      <c r="G1655" s="474" t="s">
        <v>3093</v>
      </c>
      <c r="H1655" s="373" t="s">
        <v>2397</v>
      </c>
      <c r="I1655" s="382" t="s">
        <v>3164</v>
      </c>
      <c r="J1655" s="375"/>
      <c r="K1655" s="375"/>
      <c r="L1655" s="375"/>
      <c r="M1655" s="375"/>
      <c r="N1655" s="375"/>
      <c r="O1655" s="375"/>
      <c r="P1655" s="375"/>
      <c r="Q1655" s="375"/>
      <c r="R1655" s="375"/>
      <c r="S1655" s="375"/>
      <c r="T1655" s="375"/>
      <c r="U1655" s="375">
        <v>0</v>
      </c>
      <c r="V1655" s="375">
        <v>0</v>
      </c>
      <c r="W1655" s="375"/>
      <c r="X1655" s="375"/>
      <c r="Y1655" s="375"/>
      <c r="Z1655" s="375"/>
      <c r="AA1655" s="375"/>
      <c r="AB1655" s="375"/>
      <c r="AC1655" s="375"/>
      <c r="AD1655" s="375"/>
      <c r="AE1655" s="375"/>
      <c r="AF1655" s="375"/>
      <c r="AG1655" s="375"/>
      <c r="AH1655" s="375">
        <v>0</v>
      </c>
      <c r="AI1655" s="375">
        <v>0</v>
      </c>
      <c r="AJ1655" s="375"/>
      <c r="AK1655" s="375"/>
      <c r="AL1655" s="375"/>
      <c r="AM1655" s="375"/>
      <c r="AN1655" s="375"/>
      <c r="AO1655" s="375"/>
      <c r="AP1655" s="375"/>
      <c r="AQ1655" s="375"/>
      <c r="AR1655" s="375"/>
      <c r="AS1655" s="375"/>
      <c r="AT1655" s="375"/>
      <c r="AU1655" s="375">
        <v>0</v>
      </c>
      <c r="AV1655" s="375">
        <v>0</v>
      </c>
      <c r="AW1655" s="375">
        <f t="shared" si="454"/>
        <v>0</v>
      </c>
    </row>
    <row r="1656" spans="1:49">
      <c r="A1656" s="44"/>
      <c r="B1656" s="45"/>
      <c r="C1656" s="45"/>
      <c r="D1656" s="45"/>
      <c r="E1656" s="54"/>
      <c r="F1656" s="51"/>
      <c r="G1656" s="51"/>
      <c r="H1656" s="51"/>
      <c r="I1656" s="104" t="s">
        <v>2703</v>
      </c>
      <c r="J1656" s="19">
        <f>SUM(J1657:J1659)</f>
        <v>0</v>
      </c>
      <c r="K1656" s="19">
        <f t="shared" ref="K1656:AT1656" si="457">SUM(K1657:K1659)</f>
        <v>0</v>
      </c>
      <c r="L1656" s="19">
        <f t="shared" si="457"/>
        <v>0</v>
      </c>
      <c r="M1656" s="19">
        <f t="shared" si="457"/>
        <v>0</v>
      </c>
      <c r="N1656" s="19">
        <f t="shared" si="457"/>
        <v>0</v>
      </c>
      <c r="O1656" s="19">
        <f t="shared" si="457"/>
        <v>0</v>
      </c>
      <c r="P1656" s="19">
        <f t="shared" si="457"/>
        <v>0</v>
      </c>
      <c r="Q1656" s="19">
        <f t="shared" si="457"/>
        <v>0</v>
      </c>
      <c r="R1656" s="19">
        <f t="shared" si="457"/>
        <v>0</v>
      </c>
      <c r="S1656" s="19">
        <f t="shared" si="457"/>
        <v>0</v>
      </c>
      <c r="T1656" s="19">
        <f t="shared" si="457"/>
        <v>0</v>
      </c>
      <c r="U1656" s="19">
        <v>0</v>
      </c>
      <c r="V1656" s="19">
        <v>0</v>
      </c>
      <c r="W1656" s="19">
        <f>SUM(W1657:W1659)</f>
        <v>0</v>
      </c>
      <c r="X1656" s="19">
        <f t="shared" si="457"/>
        <v>0</v>
      </c>
      <c r="Y1656" s="19">
        <f t="shared" si="457"/>
        <v>0</v>
      </c>
      <c r="Z1656" s="19">
        <f t="shared" si="457"/>
        <v>0</v>
      </c>
      <c r="AA1656" s="19">
        <f t="shared" si="457"/>
        <v>0</v>
      </c>
      <c r="AB1656" s="19">
        <f t="shared" si="457"/>
        <v>0</v>
      </c>
      <c r="AC1656" s="19">
        <f t="shared" si="457"/>
        <v>0</v>
      </c>
      <c r="AD1656" s="19">
        <f t="shared" si="457"/>
        <v>0</v>
      </c>
      <c r="AE1656" s="19">
        <f t="shared" si="457"/>
        <v>0</v>
      </c>
      <c r="AF1656" s="19">
        <f t="shared" si="457"/>
        <v>0</v>
      </c>
      <c r="AG1656" s="19">
        <f t="shared" si="457"/>
        <v>0</v>
      </c>
      <c r="AH1656" s="19">
        <v>0</v>
      </c>
      <c r="AI1656" s="19">
        <v>0</v>
      </c>
      <c r="AJ1656" s="19">
        <f>SUM(AJ1657:AJ1659)</f>
        <v>0</v>
      </c>
      <c r="AK1656" s="19">
        <f t="shared" si="457"/>
        <v>0</v>
      </c>
      <c r="AL1656" s="19">
        <f t="shared" si="457"/>
        <v>0</v>
      </c>
      <c r="AM1656" s="19">
        <f t="shared" si="457"/>
        <v>0</v>
      </c>
      <c r="AN1656" s="19">
        <f t="shared" si="457"/>
        <v>0</v>
      </c>
      <c r="AO1656" s="19">
        <f t="shared" si="457"/>
        <v>0</v>
      </c>
      <c r="AP1656" s="19">
        <f t="shared" si="457"/>
        <v>0</v>
      </c>
      <c r="AQ1656" s="19">
        <f t="shared" si="457"/>
        <v>0</v>
      </c>
      <c r="AR1656" s="19">
        <f t="shared" si="457"/>
        <v>0</v>
      </c>
      <c r="AS1656" s="19">
        <f t="shared" si="457"/>
        <v>0</v>
      </c>
      <c r="AT1656" s="19">
        <f t="shared" si="457"/>
        <v>0</v>
      </c>
      <c r="AU1656" s="19">
        <v>0</v>
      </c>
      <c r="AV1656" s="19">
        <v>0</v>
      </c>
      <c r="AW1656" s="19">
        <f t="shared" si="454"/>
        <v>0</v>
      </c>
    </row>
    <row r="1657" spans="1:49">
      <c r="A1657" s="44" t="s">
        <v>2084</v>
      </c>
      <c r="B1657" s="45" t="s">
        <v>1029</v>
      </c>
      <c r="C1657" s="45" t="s">
        <v>1549</v>
      </c>
      <c r="D1657" s="452" t="s">
        <v>2921</v>
      </c>
      <c r="E1657" s="54" t="s">
        <v>649</v>
      </c>
      <c r="F1657" s="51" t="s">
        <v>2831</v>
      </c>
      <c r="G1657" s="468" t="s">
        <v>3093</v>
      </c>
      <c r="H1657" s="51" t="s">
        <v>2397</v>
      </c>
      <c r="I1657" s="287" t="s">
        <v>2704</v>
      </c>
      <c r="J1657" s="298"/>
      <c r="K1657" s="298"/>
      <c r="L1657" s="298"/>
      <c r="M1657" s="298"/>
      <c r="N1657" s="298"/>
      <c r="O1657" s="298"/>
      <c r="P1657" s="298"/>
      <c r="Q1657" s="298"/>
      <c r="R1657" s="298"/>
      <c r="S1657" s="298"/>
      <c r="T1657" s="298"/>
      <c r="U1657" s="298">
        <v>0</v>
      </c>
      <c r="V1657" s="298">
        <v>0</v>
      </c>
      <c r="W1657" s="298"/>
      <c r="X1657" s="298"/>
      <c r="Y1657" s="298"/>
      <c r="Z1657" s="298"/>
      <c r="AA1657" s="298"/>
      <c r="AB1657" s="298"/>
      <c r="AC1657" s="298"/>
      <c r="AD1657" s="298"/>
      <c r="AE1657" s="298"/>
      <c r="AF1657" s="298"/>
      <c r="AG1657" s="298"/>
      <c r="AH1657" s="298">
        <v>0</v>
      </c>
      <c r="AI1657" s="298">
        <v>0</v>
      </c>
      <c r="AJ1657" s="298"/>
      <c r="AK1657" s="298"/>
      <c r="AL1657" s="298"/>
      <c r="AM1657" s="298"/>
      <c r="AN1657" s="298"/>
      <c r="AO1657" s="298"/>
      <c r="AP1657" s="298"/>
      <c r="AQ1657" s="298"/>
      <c r="AR1657" s="298"/>
      <c r="AS1657" s="298"/>
      <c r="AT1657" s="298"/>
      <c r="AU1657" s="298">
        <v>0</v>
      </c>
      <c r="AV1657" s="298">
        <v>0</v>
      </c>
      <c r="AW1657" s="298">
        <f t="shared" si="454"/>
        <v>0</v>
      </c>
    </row>
    <row r="1658" spans="1:49">
      <c r="A1658" s="44" t="s">
        <v>2084</v>
      </c>
      <c r="B1658" s="45" t="s">
        <v>1029</v>
      </c>
      <c r="C1658" s="45" t="s">
        <v>1549</v>
      </c>
      <c r="D1658" s="452" t="s">
        <v>2921</v>
      </c>
      <c r="E1658" s="54" t="s">
        <v>649</v>
      </c>
      <c r="F1658" s="51" t="s">
        <v>2832</v>
      </c>
      <c r="G1658" s="468" t="s">
        <v>3093</v>
      </c>
      <c r="H1658" s="51" t="s">
        <v>2397</v>
      </c>
      <c r="I1658" s="287" t="s">
        <v>3187</v>
      </c>
      <c r="J1658" s="298"/>
      <c r="K1658" s="298"/>
      <c r="L1658" s="298"/>
      <c r="M1658" s="298"/>
      <c r="N1658" s="298"/>
      <c r="O1658" s="298"/>
      <c r="P1658" s="298"/>
      <c r="Q1658" s="298"/>
      <c r="R1658" s="298"/>
      <c r="S1658" s="298"/>
      <c r="T1658" s="298"/>
      <c r="U1658" s="298">
        <v>0</v>
      </c>
      <c r="V1658" s="298">
        <v>0</v>
      </c>
      <c r="W1658" s="298"/>
      <c r="X1658" s="298"/>
      <c r="Y1658" s="298"/>
      <c r="Z1658" s="298"/>
      <c r="AA1658" s="298"/>
      <c r="AB1658" s="298"/>
      <c r="AC1658" s="298"/>
      <c r="AD1658" s="298"/>
      <c r="AE1658" s="298"/>
      <c r="AF1658" s="298"/>
      <c r="AG1658" s="298"/>
      <c r="AH1658" s="298">
        <v>0</v>
      </c>
      <c r="AI1658" s="298">
        <v>0</v>
      </c>
      <c r="AJ1658" s="298"/>
      <c r="AK1658" s="298"/>
      <c r="AL1658" s="298"/>
      <c r="AM1658" s="298"/>
      <c r="AN1658" s="298"/>
      <c r="AO1658" s="298"/>
      <c r="AP1658" s="298"/>
      <c r="AQ1658" s="298"/>
      <c r="AR1658" s="298"/>
      <c r="AS1658" s="298"/>
      <c r="AT1658" s="298"/>
      <c r="AU1658" s="298">
        <v>0</v>
      </c>
      <c r="AV1658" s="298">
        <v>0</v>
      </c>
      <c r="AW1658" s="298">
        <f t="shared" si="454"/>
        <v>0</v>
      </c>
    </row>
    <row r="1659" spans="1:49">
      <c r="A1659" s="44" t="s">
        <v>2084</v>
      </c>
      <c r="B1659" s="45" t="s">
        <v>1029</v>
      </c>
      <c r="C1659" s="45" t="s">
        <v>1549</v>
      </c>
      <c r="D1659" s="452" t="s">
        <v>2921</v>
      </c>
      <c r="E1659" s="54" t="s">
        <v>649</v>
      </c>
      <c r="F1659" s="51" t="s">
        <v>2615</v>
      </c>
      <c r="G1659" s="468" t="s">
        <v>3093</v>
      </c>
      <c r="H1659" s="299" t="s">
        <v>2397</v>
      </c>
      <c r="I1659" s="287" t="s">
        <v>2563</v>
      </c>
      <c r="J1659" s="298"/>
      <c r="K1659" s="298"/>
      <c r="L1659" s="298"/>
      <c r="M1659" s="298"/>
      <c r="N1659" s="298"/>
      <c r="O1659" s="298"/>
      <c r="P1659" s="298"/>
      <c r="Q1659" s="298"/>
      <c r="R1659" s="298"/>
      <c r="S1659" s="298"/>
      <c r="T1659" s="298"/>
      <c r="U1659" s="298">
        <v>0</v>
      </c>
      <c r="V1659" s="298">
        <v>0</v>
      </c>
      <c r="W1659" s="298"/>
      <c r="X1659" s="298"/>
      <c r="Y1659" s="298"/>
      <c r="Z1659" s="298"/>
      <c r="AA1659" s="298"/>
      <c r="AB1659" s="298"/>
      <c r="AC1659" s="298"/>
      <c r="AD1659" s="298"/>
      <c r="AE1659" s="298"/>
      <c r="AF1659" s="298"/>
      <c r="AG1659" s="298"/>
      <c r="AH1659" s="298">
        <v>0</v>
      </c>
      <c r="AI1659" s="298">
        <v>0</v>
      </c>
      <c r="AJ1659" s="298"/>
      <c r="AK1659" s="298"/>
      <c r="AL1659" s="298"/>
      <c r="AM1659" s="298"/>
      <c r="AN1659" s="298"/>
      <c r="AO1659" s="298"/>
      <c r="AP1659" s="298"/>
      <c r="AQ1659" s="298"/>
      <c r="AR1659" s="298"/>
      <c r="AS1659" s="298"/>
      <c r="AT1659" s="298"/>
      <c r="AU1659" s="298">
        <v>0</v>
      </c>
      <c r="AV1659" s="298">
        <v>0</v>
      </c>
      <c r="AW1659" s="298">
        <f t="shared" si="454"/>
        <v>0</v>
      </c>
    </row>
    <row r="1660" spans="1:49" s="234" customFormat="1">
      <c r="A1660" s="235"/>
      <c r="B1660" s="236"/>
      <c r="C1660" s="236"/>
      <c r="D1660" s="236"/>
      <c r="E1660" s="239"/>
      <c r="F1660" s="244"/>
      <c r="G1660" s="244"/>
      <c r="H1660" s="244"/>
      <c r="I1660" s="238" t="s">
        <v>1157</v>
      </c>
      <c r="J1660" s="245">
        <f>SUM(J1661)</f>
        <v>0</v>
      </c>
      <c r="K1660" s="245">
        <f t="shared" ref="K1660:AT1661" si="458">SUM(K1661)</f>
        <v>0</v>
      </c>
      <c r="L1660" s="245">
        <f t="shared" si="458"/>
        <v>0</v>
      </c>
      <c r="M1660" s="245">
        <f t="shared" si="458"/>
        <v>0</v>
      </c>
      <c r="N1660" s="245">
        <f t="shared" si="458"/>
        <v>0</v>
      </c>
      <c r="O1660" s="245">
        <f t="shared" si="458"/>
        <v>0</v>
      </c>
      <c r="P1660" s="245">
        <f t="shared" si="458"/>
        <v>0</v>
      </c>
      <c r="Q1660" s="245">
        <f t="shared" si="458"/>
        <v>0</v>
      </c>
      <c r="R1660" s="245">
        <f t="shared" si="458"/>
        <v>0</v>
      </c>
      <c r="S1660" s="245">
        <f t="shared" si="458"/>
        <v>0</v>
      </c>
      <c r="T1660" s="245">
        <f t="shared" si="458"/>
        <v>0</v>
      </c>
      <c r="U1660" s="245">
        <v>0</v>
      </c>
      <c r="V1660" s="245">
        <v>0</v>
      </c>
      <c r="W1660" s="245">
        <f>SUM(W1661)</f>
        <v>0</v>
      </c>
      <c r="X1660" s="245">
        <f t="shared" si="458"/>
        <v>0</v>
      </c>
      <c r="Y1660" s="245">
        <f t="shared" si="458"/>
        <v>0</v>
      </c>
      <c r="Z1660" s="245">
        <f t="shared" si="458"/>
        <v>0</v>
      </c>
      <c r="AA1660" s="245">
        <f t="shared" si="458"/>
        <v>0</v>
      </c>
      <c r="AB1660" s="245">
        <f t="shared" si="458"/>
        <v>0</v>
      </c>
      <c r="AC1660" s="245">
        <f t="shared" si="458"/>
        <v>0</v>
      </c>
      <c r="AD1660" s="245">
        <f t="shared" si="458"/>
        <v>0</v>
      </c>
      <c r="AE1660" s="245">
        <f t="shared" si="458"/>
        <v>0</v>
      </c>
      <c r="AF1660" s="245">
        <f t="shared" si="458"/>
        <v>0</v>
      </c>
      <c r="AG1660" s="245">
        <f t="shared" si="458"/>
        <v>0</v>
      </c>
      <c r="AH1660" s="245">
        <v>0</v>
      </c>
      <c r="AI1660" s="245">
        <v>0</v>
      </c>
      <c r="AJ1660" s="245">
        <f>SUM(AJ1661)</f>
        <v>0</v>
      </c>
      <c r="AK1660" s="245">
        <f t="shared" si="458"/>
        <v>0</v>
      </c>
      <c r="AL1660" s="245">
        <f t="shared" si="458"/>
        <v>0</v>
      </c>
      <c r="AM1660" s="245">
        <f t="shared" si="458"/>
        <v>0</v>
      </c>
      <c r="AN1660" s="245">
        <f t="shared" si="458"/>
        <v>0</v>
      </c>
      <c r="AO1660" s="245">
        <f t="shared" si="458"/>
        <v>0</v>
      </c>
      <c r="AP1660" s="245">
        <f t="shared" si="458"/>
        <v>0</v>
      </c>
      <c r="AQ1660" s="245">
        <f t="shared" si="458"/>
        <v>0</v>
      </c>
      <c r="AR1660" s="245">
        <f t="shared" si="458"/>
        <v>0</v>
      </c>
      <c r="AS1660" s="245">
        <f t="shared" si="458"/>
        <v>0</v>
      </c>
      <c r="AT1660" s="245">
        <f t="shared" si="458"/>
        <v>0</v>
      </c>
      <c r="AU1660" s="245">
        <v>0</v>
      </c>
      <c r="AV1660" s="245">
        <v>0</v>
      </c>
      <c r="AW1660" s="245">
        <f t="shared" si="454"/>
        <v>0</v>
      </c>
    </row>
    <row r="1661" spans="1:49" s="234" customFormat="1">
      <c r="A1661" s="242" t="s">
        <v>2084</v>
      </c>
      <c r="B1661" s="241" t="s">
        <v>1029</v>
      </c>
      <c r="C1661" s="241" t="s">
        <v>1549</v>
      </c>
      <c r="D1661" s="452" t="s">
        <v>2921</v>
      </c>
      <c r="E1661" s="292" t="s">
        <v>1402</v>
      </c>
      <c r="F1661" s="244"/>
      <c r="G1661" s="244"/>
      <c r="H1661" s="244"/>
      <c r="I1661" s="237" t="s">
        <v>1158</v>
      </c>
      <c r="J1661" s="243">
        <f>SUM(J1662)</f>
        <v>0</v>
      </c>
      <c r="K1661" s="243">
        <f t="shared" si="458"/>
        <v>0</v>
      </c>
      <c r="L1661" s="243">
        <f t="shared" si="458"/>
        <v>0</v>
      </c>
      <c r="M1661" s="243">
        <f t="shared" si="458"/>
        <v>0</v>
      </c>
      <c r="N1661" s="243">
        <f t="shared" si="458"/>
        <v>0</v>
      </c>
      <c r="O1661" s="243">
        <f t="shared" si="458"/>
        <v>0</v>
      </c>
      <c r="P1661" s="243">
        <f t="shared" si="458"/>
        <v>0</v>
      </c>
      <c r="Q1661" s="243">
        <f t="shared" si="458"/>
        <v>0</v>
      </c>
      <c r="R1661" s="243">
        <f t="shared" si="458"/>
        <v>0</v>
      </c>
      <c r="S1661" s="243">
        <f t="shared" si="458"/>
        <v>0</v>
      </c>
      <c r="T1661" s="243">
        <f t="shared" si="458"/>
        <v>0</v>
      </c>
      <c r="U1661" s="243">
        <v>0</v>
      </c>
      <c r="V1661" s="243">
        <v>0</v>
      </c>
      <c r="W1661" s="243">
        <f>SUM(W1662)</f>
        <v>0</v>
      </c>
      <c r="X1661" s="243">
        <f t="shared" si="458"/>
        <v>0</v>
      </c>
      <c r="Y1661" s="243">
        <f t="shared" si="458"/>
        <v>0</v>
      </c>
      <c r="Z1661" s="243">
        <f t="shared" si="458"/>
        <v>0</v>
      </c>
      <c r="AA1661" s="243">
        <f t="shared" si="458"/>
        <v>0</v>
      </c>
      <c r="AB1661" s="243">
        <f t="shared" si="458"/>
        <v>0</v>
      </c>
      <c r="AC1661" s="243">
        <f t="shared" si="458"/>
        <v>0</v>
      </c>
      <c r="AD1661" s="243">
        <f t="shared" si="458"/>
        <v>0</v>
      </c>
      <c r="AE1661" s="243">
        <f t="shared" si="458"/>
        <v>0</v>
      </c>
      <c r="AF1661" s="243">
        <f t="shared" si="458"/>
        <v>0</v>
      </c>
      <c r="AG1661" s="243">
        <f t="shared" si="458"/>
        <v>0</v>
      </c>
      <c r="AH1661" s="243">
        <v>0</v>
      </c>
      <c r="AI1661" s="243">
        <v>0</v>
      </c>
      <c r="AJ1661" s="243">
        <f>SUM(AJ1662)</f>
        <v>0</v>
      </c>
      <c r="AK1661" s="243">
        <f t="shared" si="458"/>
        <v>0</v>
      </c>
      <c r="AL1661" s="243">
        <f t="shared" si="458"/>
        <v>0</v>
      </c>
      <c r="AM1661" s="243">
        <f t="shared" si="458"/>
        <v>0</v>
      </c>
      <c r="AN1661" s="243">
        <f t="shared" si="458"/>
        <v>0</v>
      </c>
      <c r="AO1661" s="243">
        <f t="shared" si="458"/>
        <v>0</v>
      </c>
      <c r="AP1661" s="243">
        <f t="shared" si="458"/>
        <v>0</v>
      </c>
      <c r="AQ1661" s="243">
        <f t="shared" si="458"/>
        <v>0</v>
      </c>
      <c r="AR1661" s="243">
        <f t="shared" si="458"/>
        <v>0</v>
      </c>
      <c r="AS1661" s="243">
        <f t="shared" si="458"/>
        <v>0</v>
      </c>
      <c r="AT1661" s="243">
        <f t="shared" si="458"/>
        <v>0</v>
      </c>
      <c r="AU1661" s="243">
        <v>0</v>
      </c>
      <c r="AV1661" s="243">
        <v>0</v>
      </c>
      <c r="AW1661" s="243">
        <f t="shared" si="454"/>
        <v>0</v>
      </c>
    </row>
    <row r="1662" spans="1:49" s="234" customFormat="1">
      <c r="A1662" s="242" t="s">
        <v>2084</v>
      </c>
      <c r="B1662" s="241" t="s">
        <v>1029</v>
      </c>
      <c r="C1662" s="241" t="s">
        <v>1549</v>
      </c>
      <c r="D1662" s="452" t="s">
        <v>2921</v>
      </c>
      <c r="E1662" s="239" t="s">
        <v>1409</v>
      </c>
      <c r="F1662" s="244"/>
      <c r="G1662" s="468" t="s">
        <v>3080</v>
      </c>
      <c r="H1662" s="244" t="s">
        <v>2355</v>
      </c>
      <c r="I1662" s="236" t="s">
        <v>1691</v>
      </c>
      <c r="J1662" s="233"/>
      <c r="K1662" s="233"/>
      <c r="L1662" s="233"/>
      <c r="M1662" s="233"/>
      <c r="N1662" s="233"/>
      <c r="O1662" s="233"/>
      <c r="P1662" s="233"/>
      <c r="Q1662" s="233"/>
      <c r="R1662" s="233"/>
      <c r="S1662" s="233"/>
      <c r="T1662" s="233"/>
      <c r="U1662" s="233">
        <v>0</v>
      </c>
      <c r="V1662" s="233">
        <v>0</v>
      </c>
      <c r="W1662" s="233"/>
      <c r="X1662" s="233"/>
      <c r="Y1662" s="233"/>
      <c r="Z1662" s="233"/>
      <c r="AA1662" s="233"/>
      <c r="AB1662" s="233"/>
      <c r="AC1662" s="233"/>
      <c r="AD1662" s="233"/>
      <c r="AE1662" s="233"/>
      <c r="AF1662" s="233"/>
      <c r="AG1662" s="233"/>
      <c r="AH1662" s="233">
        <v>0</v>
      </c>
      <c r="AI1662" s="233">
        <v>0</v>
      </c>
      <c r="AJ1662" s="233"/>
      <c r="AK1662" s="233"/>
      <c r="AL1662" s="233"/>
      <c r="AM1662" s="233"/>
      <c r="AN1662" s="233"/>
      <c r="AO1662" s="233"/>
      <c r="AP1662" s="233"/>
      <c r="AQ1662" s="233"/>
      <c r="AR1662" s="233"/>
      <c r="AS1662" s="233"/>
      <c r="AT1662" s="233"/>
      <c r="AU1662" s="233">
        <v>0</v>
      </c>
      <c r="AV1662" s="233">
        <v>0</v>
      </c>
      <c r="AW1662" s="233">
        <f t="shared" si="454"/>
        <v>0</v>
      </c>
    </row>
    <row r="1663" spans="1:49">
      <c r="A1663" s="48"/>
      <c r="B1663" s="42"/>
      <c r="C1663" s="42"/>
      <c r="D1663" s="42"/>
      <c r="E1663" s="531"/>
      <c r="F1663" s="50"/>
      <c r="G1663" s="50"/>
      <c r="H1663" s="50"/>
      <c r="I1663" s="49" t="s">
        <v>2097</v>
      </c>
      <c r="J1663" s="12">
        <f>SUM(J1607,J1633,J1652,J1660)</f>
        <v>140000</v>
      </c>
      <c r="K1663" s="12">
        <f t="shared" ref="K1663:AT1663" si="459">SUM(K1607,K1633,K1652,K1660)</f>
        <v>7720</v>
      </c>
      <c r="L1663" s="12">
        <f t="shared" si="459"/>
        <v>15175</v>
      </c>
      <c r="M1663" s="12">
        <f t="shared" si="459"/>
        <v>13902</v>
      </c>
      <c r="N1663" s="12">
        <f t="shared" si="459"/>
        <v>15510</v>
      </c>
      <c r="O1663" s="12">
        <f t="shared" si="459"/>
        <v>18765</v>
      </c>
      <c r="P1663" s="12">
        <f t="shared" si="459"/>
        <v>21305</v>
      </c>
      <c r="Q1663" s="12">
        <f t="shared" si="459"/>
        <v>0</v>
      </c>
      <c r="R1663" s="12">
        <f t="shared" si="459"/>
        <v>8380</v>
      </c>
      <c r="S1663" s="12">
        <f t="shared" si="459"/>
        <v>9727</v>
      </c>
      <c r="T1663" s="12">
        <f t="shared" si="459"/>
        <v>12613</v>
      </c>
      <c r="U1663" s="12">
        <v>123097</v>
      </c>
      <c r="V1663" s="12">
        <v>16903</v>
      </c>
      <c r="W1663" s="12">
        <f>SUM(W1607,W1633,W1652,W1660)</f>
        <v>0</v>
      </c>
      <c r="X1663" s="12">
        <f t="shared" si="459"/>
        <v>0</v>
      </c>
      <c r="Y1663" s="12">
        <f t="shared" si="459"/>
        <v>0</v>
      </c>
      <c r="Z1663" s="12">
        <f t="shared" si="459"/>
        <v>0</v>
      </c>
      <c r="AA1663" s="12">
        <f t="shared" si="459"/>
        <v>0</v>
      </c>
      <c r="AB1663" s="12">
        <f t="shared" si="459"/>
        <v>0</v>
      </c>
      <c r="AC1663" s="12">
        <f t="shared" si="459"/>
        <v>0</v>
      </c>
      <c r="AD1663" s="12">
        <f t="shared" si="459"/>
        <v>0</v>
      </c>
      <c r="AE1663" s="12">
        <f t="shared" si="459"/>
        <v>0</v>
      </c>
      <c r="AF1663" s="12">
        <f t="shared" si="459"/>
        <v>0</v>
      </c>
      <c r="AG1663" s="12">
        <f t="shared" si="459"/>
        <v>0</v>
      </c>
      <c r="AH1663" s="12">
        <v>0</v>
      </c>
      <c r="AI1663" s="12">
        <v>0</v>
      </c>
      <c r="AJ1663" s="12">
        <f>SUM(AJ1607,AJ1633,AJ1652,AJ1660)</f>
        <v>0</v>
      </c>
      <c r="AK1663" s="12">
        <f t="shared" si="459"/>
        <v>0</v>
      </c>
      <c r="AL1663" s="12">
        <f t="shared" si="459"/>
        <v>0</v>
      </c>
      <c r="AM1663" s="12">
        <f t="shared" si="459"/>
        <v>0</v>
      </c>
      <c r="AN1663" s="12">
        <f t="shared" si="459"/>
        <v>0</v>
      </c>
      <c r="AO1663" s="12">
        <f t="shared" si="459"/>
        <v>0</v>
      </c>
      <c r="AP1663" s="12">
        <f t="shared" si="459"/>
        <v>0</v>
      </c>
      <c r="AQ1663" s="12">
        <f t="shared" si="459"/>
        <v>0</v>
      </c>
      <c r="AR1663" s="12">
        <f t="shared" si="459"/>
        <v>0</v>
      </c>
      <c r="AS1663" s="12">
        <f t="shared" si="459"/>
        <v>0</v>
      </c>
      <c r="AT1663" s="12">
        <f t="shared" si="459"/>
        <v>0</v>
      </c>
      <c r="AU1663" s="12">
        <v>0</v>
      </c>
      <c r="AV1663" s="12">
        <v>0</v>
      </c>
      <c r="AW1663" s="12">
        <f t="shared" si="454"/>
        <v>123097</v>
      </c>
    </row>
    <row r="1664" spans="1:49" s="72" customFormat="1">
      <c r="A1664" s="48"/>
      <c r="B1664" s="42"/>
      <c r="C1664" s="42"/>
      <c r="D1664" s="42"/>
      <c r="E1664" s="531"/>
      <c r="F1664" s="50"/>
      <c r="G1664" s="50"/>
      <c r="H1664" s="50"/>
      <c r="I1664" s="146" t="s">
        <v>970</v>
      </c>
      <c r="J1664" s="14"/>
      <c r="K1664" s="14"/>
      <c r="L1664" s="14"/>
      <c r="M1664" s="14"/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  <c r="AH1664" s="14"/>
      <c r="AI1664" s="14"/>
      <c r="AJ1664" s="14"/>
      <c r="AK1664" s="14"/>
      <c r="AL1664" s="14"/>
      <c r="AM1664" s="14"/>
      <c r="AN1664" s="14"/>
      <c r="AO1664" s="14"/>
      <c r="AP1664" s="14"/>
      <c r="AQ1664" s="14"/>
      <c r="AR1664" s="14"/>
      <c r="AS1664" s="14"/>
      <c r="AT1664" s="14"/>
      <c r="AU1664" s="14"/>
      <c r="AV1664" s="14"/>
      <c r="AW1664" s="14"/>
    </row>
    <row r="1665" spans="1:49" ht="13.5" thickBot="1">
      <c r="A1665" s="48"/>
      <c r="B1665" s="42"/>
      <c r="C1665" s="42"/>
      <c r="D1665" s="42"/>
      <c r="E1665" s="531"/>
      <c r="F1665" s="50"/>
      <c r="G1665" s="50"/>
      <c r="H1665" s="50"/>
      <c r="I1665" s="146"/>
      <c r="J1665" s="29"/>
      <c r="K1665" s="29"/>
      <c r="L1665" s="29"/>
      <c r="M1665" s="29"/>
      <c r="N1665" s="29"/>
      <c r="O1665" s="29"/>
      <c r="P1665" s="29"/>
      <c r="Q1665" s="29"/>
      <c r="R1665" s="29"/>
      <c r="S1665" s="29"/>
      <c r="T1665" s="29"/>
      <c r="U1665" s="29"/>
      <c r="V1665" s="29"/>
      <c r="W1665" s="29"/>
      <c r="X1665" s="29"/>
      <c r="Y1665" s="29"/>
      <c r="Z1665" s="29"/>
      <c r="AA1665" s="29"/>
      <c r="AB1665" s="29"/>
      <c r="AC1665" s="29"/>
      <c r="AD1665" s="29"/>
      <c r="AE1665" s="29"/>
      <c r="AF1665" s="29"/>
      <c r="AG1665" s="29"/>
      <c r="AH1665" s="29"/>
      <c r="AI1665" s="29"/>
      <c r="AJ1665" s="29"/>
      <c r="AK1665" s="29"/>
      <c r="AL1665" s="29"/>
      <c r="AM1665" s="29"/>
      <c r="AN1665" s="29"/>
      <c r="AO1665" s="29"/>
      <c r="AP1665" s="29"/>
      <c r="AQ1665" s="29"/>
      <c r="AR1665" s="29"/>
      <c r="AS1665" s="29"/>
      <c r="AT1665" s="29"/>
      <c r="AU1665" s="29"/>
      <c r="AV1665" s="29"/>
      <c r="AW1665" s="29"/>
    </row>
    <row r="1666" spans="1:49" ht="35.25" customHeight="1" thickTop="1" thickBot="1">
      <c r="A1666" s="48"/>
      <c r="B1666" s="42"/>
      <c r="C1666" s="42"/>
      <c r="D1666" s="42"/>
      <c r="E1666" s="531"/>
      <c r="F1666" s="50"/>
      <c r="G1666" s="50"/>
      <c r="H1666" s="50"/>
      <c r="I1666" s="5" t="s">
        <v>2331</v>
      </c>
      <c r="J1666" s="364" t="s">
        <v>2891</v>
      </c>
      <c r="K1666" s="364" t="s">
        <v>2879</v>
      </c>
      <c r="L1666" s="364" t="s">
        <v>2880</v>
      </c>
      <c r="M1666" s="364" t="s">
        <v>2881</v>
      </c>
      <c r="N1666" s="364" t="s">
        <v>2882</v>
      </c>
      <c r="O1666" s="364" t="s">
        <v>2883</v>
      </c>
      <c r="P1666" s="364" t="s">
        <v>2884</v>
      </c>
      <c r="Q1666" s="364" t="s">
        <v>2885</v>
      </c>
      <c r="R1666" s="364" t="s">
        <v>2886</v>
      </c>
      <c r="S1666" s="364" t="s">
        <v>2887</v>
      </c>
      <c r="T1666" s="364" t="s">
        <v>2888</v>
      </c>
      <c r="U1666" s="364" t="s">
        <v>2889</v>
      </c>
      <c r="V1666" s="364" t="s">
        <v>2890</v>
      </c>
      <c r="W1666" s="365" t="s">
        <v>2893</v>
      </c>
      <c r="X1666" s="365" t="s">
        <v>2879</v>
      </c>
      <c r="Y1666" s="365" t="s">
        <v>2880</v>
      </c>
      <c r="Z1666" s="365" t="s">
        <v>2881</v>
      </c>
      <c r="AA1666" s="365" t="s">
        <v>2882</v>
      </c>
      <c r="AB1666" s="365" t="s">
        <v>2883</v>
      </c>
      <c r="AC1666" s="365" t="s">
        <v>2884</v>
      </c>
      <c r="AD1666" s="365" t="s">
        <v>2885</v>
      </c>
      <c r="AE1666" s="365" t="s">
        <v>2886</v>
      </c>
      <c r="AF1666" s="365" t="s">
        <v>2887</v>
      </c>
      <c r="AG1666" s="365" t="s">
        <v>2888</v>
      </c>
      <c r="AH1666" s="365" t="s">
        <v>2889</v>
      </c>
      <c r="AI1666" s="365" t="s">
        <v>2890</v>
      </c>
      <c r="AJ1666" s="366" t="s">
        <v>2892</v>
      </c>
      <c r="AK1666" s="366" t="s">
        <v>2879</v>
      </c>
      <c r="AL1666" s="366" t="s">
        <v>2880</v>
      </c>
      <c r="AM1666" s="366" t="s">
        <v>2881</v>
      </c>
      <c r="AN1666" s="366" t="s">
        <v>2882</v>
      </c>
      <c r="AO1666" s="366" t="s">
        <v>2883</v>
      </c>
      <c r="AP1666" s="366" t="s">
        <v>2884</v>
      </c>
      <c r="AQ1666" s="366" t="s">
        <v>2885</v>
      </c>
      <c r="AR1666" s="366" t="s">
        <v>2886</v>
      </c>
      <c r="AS1666" s="366" t="s">
        <v>2887</v>
      </c>
      <c r="AT1666" s="366" t="s">
        <v>2888</v>
      </c>
      <c r="AU1666" s="366" t="s">
        <v>2889</v>
      </c>
      <c r="AV1666" s="366" t="s">
        <v>2890</v>
      </c>
      <c r="AW1666" s="368" t="s">
        <v>2895</v>
      </c>
    </row>
    <row r="1667" spans="1:49">
      <c r="A1667" s="48"/>
      <c r="B1667" s="42"/>
      <c r="C1667" s="42"/>
      <c r="D1667" s="42"/>
      <c r="E1667" s="531"/>
      <c r="F1667" s="50"/>
      <c r="G1667" s="50"/>
      <c r="H1667" s="50"/>
      <c r="I1667" s="34"/>
      <c r="J1667" s="202" t="s">
        <v>1224</v>
      </c>
      <c r="K1667" s="202">
        <v>1</v>
      </c>
      <c r="L1667" s="202">
        <v>2</v>
      </c>
      <c r="M1667" s="202">
        <v>3</v>
      </c>
      <c r="N1667" s="202">
        <v>4</v>
      </c>
      <c r="O1667" s="202">
        <v>5</v>
      </c>
      <c r="P1667" s="202">
        <v>6</v>
      </c>
      <c r="Q1667" s="202">
        <v>7</v>
      </c>
      <c r="R1667" s="202">
        <v>8</v>
      </c>
      <c r="S1667" s="202">
        <v>9</v>
      </c>
      <c r="T1667" s="202">
        <v>10</v>
      </c>
      <c r="U1667" s="202">
        <v>13</v>
      </c>
      <c r="V1667" s="202">
        <v>14</v>
      </c>
      <c r="W1667" s="202" t="s">
        <v>1224</v>
      </c>
      <c r="X1667" s="202">
        <v>1</v>
      </c>
      <c r="Y1667" s="202">
        <v>2</v>
      </c>
      <c r="Z1667" s="202">
        <v>3</v>
      </c>
      <c r="AA1667" s="202">
        <v>4</v>
      </c>
      <c r="AB1667" s="202">
        <v>5</v>
      </c>
      <c r="AC1667" s="202">
        <v>6</v>
      </c>
      <c r="AD1667" s="202">
        <v>7</v>
      </c>
      <c r="AE1667" s="202">
        <v>8</v>
      </c>
      <c r="AF1667" s="202">
        <v>9</v>
      </c>
      <c r="AG1667" s="202">
        <v>10</v>
      </c>
      <c r="AH1667" s="202">
        <v>13</v>
      </c>
      <c r="AI1667" s="202">
        <v>14</v>
      </c>
      <c r="AJ1667" s="202" t="s">
        <v>1224</v>
      </c>
      <c r="AK1667" s="202">
        <v>1</v>
      </c>
      <c r="AL1667" s="202">
        <v>2</v>
      </c>
      <c r="AM1667" s="202">
        <v>3</v>
      </c>
      <c r="AN1667" s="202">
        <v>4</v>
      </c>
      <c r="AO1667" s="202">
        <v>5</v>
      </c>
      <c r="AP1667" s="202">
        <v>6</v>
      </c>
      <c r="AQ1667" s="202">
        <v>7</v>
      </c>
      <c r="AR1667" s="202">
        <v>8</v>
      </c>
      <c r="AS1667" s="202">
        <v>9</v>
      </c>
      <c r="AT1667" s="202">
        <v>10</v>
      </c>
      <c r="AU1667" s="202">
        <v>13</v>
      </c>
      <c r="AV1667" s="202">
        <v>14</v>
      </c>
      <c r="AW1667" s="202">
        <v>15</v>
      </c>
    </row>
    <row r="1668" spans="1:49">
      <c r="A1668" s="48"/>
      <c r="B1668" s="42"/>
      <c r="C1668" s="42"/>
      <c r="D1668" s="42"/>
      <c r="E1668" s="531"/>
      <c r="F1668" s="50"/>
      <c r="G1668" s="50"/>
      <c r="H1668" s="50"/>
      <c r="I1668" s="276" t="s">
        <v>2398</v>
      </c>
      <c r="J1668" s="277">
        <f>SUM(J1636,)</f>
        <v>0</v>
      </c>
      <c r="K1668" s="277">
        <f t="shared" ref="K1668:AT1668" si="460">SUM(K1636,)</f>
        <v>0</v>
      </c>
      <c r="L1668" s="277">
        <f t="shared" si="460"/>
        <v>0</v>
      </c>
      <c r="M1668" s="277">
        <f t="shared" si="460"/>
        <v>0</v>
      </c>
      <c r="N1668" s="277">
        <f t="shared" si="460"/>
        <v>0</v>
      </c>
      <c r="O1668" s="277">
        <f t="shared" si="460"/>
        <v>0</v>
      </c>
      <c r="P1668" s="277">
        <f t="shared" si="460"/>
        <v>0</v>
      </c>
      <c r="Q1668" s="277">
        <f t="shared" si="460"/>
        <v>0</v>
      </c>
      <c r="R1668" s="277">
        <f t="shared" si="460"/>
        <v>0</v>
      </c>
      <c r="S1668" s="277">
        <f t="shared" si="460"/>
        <v>0</v>
      </c>
      <c r="T1668" s="277">
        <f t="shared" si="460"/>
        <v>0</v>
      </c>
      <c r="U1668" s="277">
        <v>0</v>
      </c>
      <c r="V1668" s="277">
        <v>0</v>
      </c>
      <c r="W1668" s="277">
        <f>SUM(W1636,)</f>
        <v>0</v>
      </c>
      <c r="X1668" s="277">
        <f t="shared" si="460"/>
        <v>0</v>
      </c>
      <c r="Y1668" s="277">
        <f t="shared" si="460"/>
        <v>0</v>
      </c>
      <c r="Z1668" s="277">
        <f t="shared" si="460"/>
        <v>0</v>
      </c>
      <c r="AA1668" s="277">
        <f t="shared" si="460"/>
        <v>0</v>
      </c>
      <c r="AB1668" s="277">
        <f t="shared" si="460"/>
        <v>0</v>
      </c>
      <c r="AC1668" s="277">
        <f t="shared" si="460"/>
        <v>0</v>
      </c>
      <c r="AD1668" s="277">
        <f t="shared" si="460"/>
        <v>0</v>
      </c>
      <c r="AE1668" s="277">
        <f t="shared" si="460"/>
        <v>0</v>
      </c>
      <c r="AF1668" s="277">
        <f t="shared" si="460"/>
        <v>0</v>
      </c>
      <c r="AG1668" s="277">
        <f t="shared" si="460"/>
        <v>0</v>
      </c>
      <c r="AH1668" s="277">
        <v>0</v>
      </c>
      <c r="AI1668" s="277">
        <v>0</v>
      </c>
      <c r="AJ1668" s="277">
        <f>SUM(AJ1636,)</f>
        <v>0</v>
      </c>
      <c r="AK1668" s="277">
        <f t="shared" si="460"/>
        <v>0</v>
      </c>
      <c r="AL1668" s="277">
        <f t="shared" si="460"/>
        <v>0</v>
      </c>
      <c r="AM1668" s="277">
        <f t="shared" si="460"/>
        <v>0</v>
      </c>
      <c r="AN1668" s="277">
        <f t="shared" si="460"/>
        <v>0</v>
      </c>
      <c r="AO1668" s="277">
        <f t="shared" si="460"/>
        <v>0</v>
      </c>
      <c r="AP1668" s="277">
        <f t="shared" si="460"/>
        <v>0</v>
      </c>
      <c r="AQ1668" s="277">
        <f t="shared" si="460"/>
        <v>0</v>
      </c>
      <c r="AR1668" s="277">
        <f t="shared" si="460"/>
        <v>0</v>
      </c>
      <c r="AS1668" s="277">
        <f t="shared" si="460"/>
        <v>0</v>
      </c>
      <c r="AT1668" s="277">
        <f t="shared" si="460"/>
        <v>0</v>
      </c>
      <c r="AU1668" s="277">
        <v>0</v>
      </c>
      <c r="AV1668" s="277">
        <v>0</v>
      </c>
      <c r="AW1668" s="277">
        <f t="shared" ref="AW1668:AW1675" si="461">U1668+AH1668+AU1668</f>
        <v>0</v>
      </c>
    </row>
    <row r="1669" spans="1:49">
      <c r="A1669" s="48"/>
      <c r="B1669" s="42"/>
      <c r="C1669" s="42"/>
      <c r="D1669" s="42"/>
      <c r="E1669" s="531"/>
      <c r="F1669" s="50"/>
      <c r="G1669" s="50"/>
      <c r="H1669" s="50"/>
      <c r="I1669" s="276" t="s">
        <v>2367</v>
      </c>
      <c r="J1669" s="277">
        <f>SUM(J1638)</f>
        <v>0</v>
      </c>
      <c r="K1669" s="277">
        <f t="shared" ref="K1669:AT1669" si="462">SUM(K1638)</f>
        <v>0</v>
      </c>
      <c r="L1669" s="277">
        <f t="shared" si="462"/>
        <v>0</v>
      </c>
      <c r="M1669" s="277">
        <f t="shared" si="462"/>
        <v>0</v>
      </c>
      <c r="N1669" s="277">
        <f t="shared" si="462"/>
        <v>0</v>
      </c>
      <c r="O1669" s="277">
        <f t="shared" si="462"/>
        <v>0</v>
      </c>
      <c r="P1669" s="277">
        <f t="shared" si="462"/>
        <v>0</v>
      </c>
      <c r="Q1669" s="277">
        <f t="shared" si="462"/>
        <v>0</v>
      </c>
      <c r="R1669" s="277">
        <f t="shared" si="462"/>
        <v>0</v>
      </c>
      <c r="S1669" s="277">
        <f t="shared" si="462"/>
        <v>0</v>
      </c>
      <c r="T1669" s="277">
        <f t="shared" si="462"/>
        <v>0</v>
      </c>
      <c r="U1669" s="277">
        <v>0</v>
      </c>
      <c r="V1669" s="277">
        <v>0</v>
      </c>
      <c r="W1669" s="277">
        <f>SUM(W1638)</f>
        <v>0</v>
      </c>
      <c r="X1669" s="277">
        <f t="shared" si="462"/>
        <v>0</v>
      </c>
      <c r="Y1669" s="277">
        <f t="shared" si="462"/>
        <v>0</v>
      </c>
      <c r="Z1669" s="277">
        <f t="shared" si="462"/>
        <v>0</v>
      </c>
      <c r="AA1669" s="277">
        <f t="shared" si="462"/>
        <v>0</v>
      </c>
      <c r="AB1669" s="277">
        <f t="shared" si="462"/>
        <v>0</v>
      </c>
      <c r="AC1669" s="277">
        <f t="shared" si="462"/>
        <v>0</v>
      </c>
      <c r="AD1669" s="277">
        <f t="shared" si="462"/>
        <v>0</v>
      </c>
      <c r="AE1669" s="277">
        <f t="shared" si="462"/>
        <v>0</v>
      </c>
      <c r="AF1669" s="277">
        <f t="shared" si="462"/>
        <v>0</v>
      </c>
      <c r="AG1669" s="277">
        <f t="shared" si="462"/>
        <v>0</v>
      </c>
      <c r="AH1669" s="277">
        <v>0</v>
      </c>
      <c r="AI1669" s="277">
        <v>0</v>
      </c>
      <c r="AJ1669" s="277">
        <f>SUM(AJ1638)</f>
        <v>0</v>
      </c>
      <c r="AK1669" s="277">
        <f t="shared" si="462"/>
        <v>0</v>
      </c>
      <c r="AL1669" s="277">
        <f t="shared" si="462"/>
        <v>0</v>
      </c>
      <c r="AM1669" s="277">
        <f t="shared" si="462"/>
        <v>0</v>
      </c>
      <c r="AN1669" s="277">
        <f t="shared" si="462"/>
        <v>0</v>
      </c>
      <c r="AO1669" s="277">
        <f t="shared" si="462"/>
        <v>0</v>
      </c>
      <c r="AP1669" s="277">
        <f t="shared" si="462"/>
        <v>0</v>
      </c>
      <c r="AQ1669" s="277">
        <f t="shared" si="462"/>
        <v>0</v>
      </c>
      <c r="AR1669" s="277">
        <f t="shared" si="462"/>
        <v>0</v>
      </c>
      <c r="AS1669" s="277">
        <f t="shared" si="462"/>
        <v>0</v>
      </c>
      <c r="AT1669" s="277">
        <f t="shared" si="462"/>
        <v>0</v>
      </c>
      <c r="AU1669" s="277">
        <v>0</v>
      </c>
      <c r="AV1669" s="277">
        <v>0</v>
      </c>
      <c r="AW1669" s="277">
        <f t="shared" si="461"/>
        <v>0</v>
      </c>
    </row>
    <row r="1670" spans="1:49">
      <c r="A1670" s="48"/>
      <c r="B1670" s="42"/>
      <c r="C1670" s="42"/>
      <c r="D1670" s="42"/>
      <c r="E1670" s="531"/>
      <c r="F1670" s="50"/>
      <c r="G1670" s="50"/>
      <c r="H1670" s="50"/>
      <c r="I1670" s="276" t="s">
        <v>2368</v>
      </c>
      <c r="J1670" s="277">
        <f>SUM(J1639,J1641)</f>
        <v>0</v>
      </c>
      <c r="K1670" s="277">
        <f t="shared" ref="K1670:AT1670" si="463">SUM(K1639,K1641)</f>
        <v>0</v>
      </c>
      <c r="L1670" s="277">
        <f t="shared" si="463"/>
        <v>0</v>
      </c>
      <c r="M1670" s="277">
        <f t="shared" si="463"/>
        <v>0</v>
      </c>
      <c r="N1670" s="277">
        <f t="shared" si="463"/>
        <v>0</v>
      </c>
      <c r="O1670" s="277">
        <f t="shared" si="463"/>
        <v>0</v>
      </c>
      <c r="P1670" s="277">
        <f t="shared" si="463"/>
        <v>0</v>
      </c>
      <c r="Q1670" s="277">
        <f t="shared" si="463"/>
        <v>0</v>
      </c>
      <c r="R1670" s="277">
        <f t="shared" si="463"/>
        <v>0</v>
      </c>
      <c r="S1670" s="277">
        <f t="shared" si="463"/>
        <v>0</v>
      </c>
      <c r="T1670" s="277">
        <f t="shared" si="463"/>
        <v>0</v>
      </c>
      <c r="U1670" s="277">
        <v>0</v>
      </c>
      <c r="V1670" s="277">
        <v>0</v>
      </c>
      <c r="W1670" s="277">
        <f>SUM(W1639,W1641)</f>
        <v>0</v>
      </c>
      <c r="X1670" s="277">
        <f t="shared" si="463"/>
        <v>0</v>
      </c>
      <c r="Y1670" s="277">
        <f t="shared" si="463"/>
        <v>0</v>
      </c>
      <c r="Z1670" s="277">
        <f t="shared" si="463"/>
        <v>0</v>
      </c>
      <c r="AA1670" s="277">
        <f t="shared" si="463"/>
        <v>0</v>
      </c>
      <c r="AB1670" s="277">
        <f t="shared" si="463"/>
        <v>0</v>
      </c>
      <c r="AC1670" s="277">
        <f t="shared" si="463"/>
        <v>0</v>
      </c>
      <c r="AD1670" s="277">
        <f t="shared" si="463"/>
        <v>0</v>
      </c>
      <c r="AE1670" s="277">
        <f t="shared" si="463"/>
        <v>0</v>
      </c>
      <c r="AF1670" s="277">
        <f t="shared" si="463"/>
        <v>0</v>
      </c>
      <c r="AG1670" s="277">
        <f t="shared" si="463"/>
        <v>0</v>
      </c>
      <c r="AH1670" s="277">
        <v>0</v>
      </c>
      <c r="AI1670" s="277">
        <v>0</v>
      </c>
      <c r="AJ1670" s="277">
        <f>SUM(AJ1639,AJ1641)</f>
        <v>0</v>
      </c>
      <c r="AK1670" s="277">
        <f t="shared" si="463"/>
        <v>0</v>
      </c>
      <c r="AL1670" s="277">
        <f t="shared" si="463"/>
        <v>0</v>
      </c>
      <c r="AM1670" s="277">
        <f t="shared" si="463"/>
        <v>0</v>
      </c>
      <c r="AN1670" s="277">
        <f t="shared" si="463"/>
        <v>0</v>
      </c>
      <c r="AO1670" s="277">
        <f t="shared" si="463"/>
        <v>0</v>
      </c>
      <c r="AP1670" s="277">
        <f t="shared" si="463"/>
        <v>0</v>
      </c>
      <c r="AQ1670" s="277">
        <f t="shared" si="463"/>
        <v>0</v>
      </c>
      <c r="AR1670" s="277">
        <f t="shared" si="463"/>
        <v>0</v>
      </c>
      <c r="AS1670" s="277">
        <f t="shared" si="463"/>
        <v>0</v>
      </c>
      <c r="AT1670" s="277">
        <f t="shared" si="463"/>
        <v>0</v>
      </c>
      <c r="AU1670" s="277">
        <v>0</v>
      </c>
      <c r="AV1670" s="277">
        <v>0</v>
      </c>
      <c r="AW1670" s="277">
        <f t="shared" si="461"/>
        <v>0</v>
      </c>
    </row>
    <row r="1671" spans="1:49">
      <c r="A1671" s="48"/>
      <c r="B1671" s="42"/>
      <c r="C1671" s="42"/>
      <c r="D1671" s="42"/>
      <c r="E1671" s="531"/>
      <c r="F1671" s="50"/>
      <c r="G1671" s="50"/>
      <c r="H1671" s="50"/>
      <c r="I1671" s="276" t="s">
        <v>2399</v>
      </c>
      <c r="J1671" s="277">
        <f>SUM(J1655,J1640,J1657:J1659,J1643,J1642,J1644)</f>
        <v>0</v>
      </c>
      <c r="K1671" s="277">
        <f t="shared" ref="K1671:AT1671" si="464">SUM(K1655,K1640,K1657:K1659,K1643,K1642,K1644)</f>
        <v>0</v>
      </c>
      <c r="L1671" s="277">
        <f t="shared" si="464"/>
        <v>0</v>
      </c>
      <c r="M1671" s="277">
        <f t="shared" si="464"/>
        <v>0</v>
      </c>
      <c r="N1671" s="277">
        <f t="shared" si="464"/>
        <v>0</v>
      </c>
      <c r="O1671" s="277">
        <f t="shared" si="464"/>
        <v>0</v>
      </c>
      <c r="P1671" s="277">
        <f t="shared" si="464"/>
        <v>0</v>
      </c>
      <c r="Q1671" s="277">
        <f t="shared" si="464"/>
        <v>0</v>
      </c>
      <c r="R1671" s="277">
        <f t="shared" si="464"/>
        <v>0</v>
      </c>
      <c r="S1671" s="277">
        <f t="shared" si="464"/>
        <v>0</v>
      </c>
      <c r="T1671" s="277">
        <f t="shared" si="464"/>
        <v>0</v>
      </c>
      <c r="U1671" s="277">
        <v>0</v>
      </c>
      <c r="V1671" s="277">
        <v>0</v>
      </c>
      <c r="W1671" s="277">
        <f>SUM(W1655,W1640,W1657:W1659,W1643,W1642,W1644)</f>
        <v>0</v>
      </c>
      <c r="X1671" s="277">
        <f t="shared" si="464"/>
        <v>0</v>
      </c>
      <c r="Y1671" s="277">
        <f t="shared" si="464"/>
        <v>0</v>
      </c>
      <c r="Z1671" s="277">
        <f t="shared" si="464"/>
        <v>0</v>
      </c>
      <c r="AA1671" s="277">
        <f t="shared" si="464"/>
        <v>0</v>
      </c>
      <c r="AB1671" s="277">
        <f t="shared" si="464"/>
        <v>0</v>
      </c>
      <c r="AC1671" s="277">
        <f t="shared" si="464"/>
        <v>0</v>
      </c>
      <c r="AD1671" s="277">
        <f t="shared" si="464"/>
        <v>0</v>
      </c>
      <c r="AE1671" s="277">
        <f t="shared" si="464"/>
        <v>0</v>
      </c>
      <c r="AF1671" s="277">
        <f t="shared" si="464"/>
        <v>0</v>
      </c>
      <c r="AG1671" s="277">
        <f t="shared" si="464"/>
        <v>0</v>
      </c>
      <c r="AH1671" s="277">
        <v>0</v>
      </c>
      <c r="AI1671" s="277">
        <v>0</v>
      </c>
      <c r="AJ1671" s="277">
        <f>SUM(AJ1655,AJ1640,AJ1657:AJ1659,AJ1643,AJ1642,AJ1644)</f>
        <v>0</v>
      </c>
      <c r="AK1671" s="277">
        <f t="shared" si="464"/>
        <v>0</v>
      </c>
      <c r="AL1671" s="277">
        <f t="shared" si="464"/>
        <v>0</v>
      </c>
      <c r="AM1671" s="277">
        <f t="shared" si="464"/>
        <v>0</v>
      </c>
      <c r="AN1671" s="277">
        <f t="shared" si="464"/>
        <v>0</v>
      </c>
      <c r="AO1671" s="277">
        <f t="shared" si="464"/>
        <v>0</v>
      </c>
      <c r="AP1671" s="277">
        <f t="shared" si="464"/>
        <v>0</v>
      </c>
      <c r="AQ1671" s="277">
        <f t="shared" si="464"/>
        <v>0</v>
      </c>
      <c r="AR1671" s="277">
        <f t="shared" si="464"/>
        <v>0</v>
      </c>
      <c r="AS1671" s="277">
        <f t="shared" si="464"/>
        <v>0</v>
      </c>
      <c r="AT1671" s="277">
        <f t="shared" si="464"/>
        <v>0</v>
      </c>
      <c r="AU1671" s="277">
        <v>0</v>
      </c>
      <c r="AV1671" s="277">
        <v>0</v>
      </c>
      <c r="AW1671" s="277">
        <f t="shared" si="461"/>
        <v>0</v>
      </c>
    </row>
    <row r="1672" spans="1:49">
      <c r="A1672" s="48"/>
      <c r="B1672" s="42"/>
      <c r="C1672" s="42"/>
      <c r="D1672" s="42"/>
      <c r="E1672" s="531"/>
      <c r="F1672" s="50"/>
      <c r="G1672" s="50"/>
      <c r="H1672" s="50"/>
      <c r="I1672" s="276" t="s">
        <v>2369</v>
      </c>
      <c r="J1672" s="277">
        <f>SUM(J1662,J1628:J1632,J1619:J1626,J1617,J1611:J1615,J1609,J1645)</f>
        <v>140000</v>
      </c>
      <c r="K1672" s="277">
        <f t="shared" ref="K1672:AT1672" si="465">SUM(K1662,K1628:K1632,K1619:K1626,K1617,K1611:K1615,K1609,K1645)</f>
        <v>7720</v>
      </c>
      <c r="L1672" s="277">
        <f t="shared" si="465"/>
        <v>15175</v>
      </c>
      <c r="M1672" s="277">
        <f t="shared" si="465"/>
        <v>13902</v>
      </c>
      <c r="N1672" s="277">
        <f t="shared" si="465"/>
        <v>15510</v>
      </c>
      <c r="O1672" s="277">
        <f t="shared" si="465"/>
        <v>18765</v>
      </c>
      <c r="P1672" s="277">
        <f t="shared" si="465"/>
        <v>21305</v>
      </c>
      <c r="Q1672" s="277">
        <f t="shared" si="465"/>
        <v>0</v>
      </c>
      <c r="R1672" s="277">
        <f t="shared" si="465"/>
        <v>8380</v>
      </c>
      <c r="S1672" s="277">
        <f t="shared" si="465"/>
        <v>9727</v>
      </c>
      <c r="T1672" s="277">
        <f t="shared" si="465"/>
        <v>12613</v>
      </c>
      <c r="U1672" s="277">
        <v>123097</v>
      </c>
      <c r="V1672" s="277">
        <v>16903</v>
      </c>
      <c r="W1672" s="277">
        <f>SUM(W1662,W1628:W1632,W1619:W1626,W1617,W1611:W1615,W1609,W1645)</f>
        <v>0</v>
      </c>
      <c r="X1672" s="277">
        <f t="shared" si="465"/>
        <v>0</v>
      </c>
      <c r="Y1672" s="277">
        <f t="shared" si="465"/>
        <v>0</v>
      </c>
      <c r="Z1672" s="277">
        <f t="shared" si="465"/>
        <v>0</v>
      </c>
      <c r="AA1672" s="277">
        <f t="shared" si="465"/>
        <v>0</v>
      </c>
      <c r="AB1672" s="277">
        <f t="shared" si="465"/>
        <v>0</v>
      </c>
      <c r="AC1672" s="277">
        <f t="shared" si="465"/>
        <v>0</v>
      </c>
      <c r="AD1672" s="277">
        <f t="shared" si="465"/>
        <v>0</v>
      </c>
      <c r="AE1672" s="277">
        <f t="shared" si="465"/>
        <v>0</v>
      </c>
      <c r="AF1672" s="277">
        <f t="shared" si="465"/>
        <v>0</v>
      </c>
      <c r="AG1672" s="277">
        <f t="shared" si="465"/>
        <v>0</v>
      </c>
      <c r="AH1672" s="277">
        <v>0</v>
      </c>
      <c r="AI1672" s="277">
        <v>0</v>
      </c>
      <c r="AJ1672" s="277">
        <f>SUM(AJ1662,AJ1628:AJ1632,AJ1619:AJ1626,AJ1617,AJ1611:AJ1615,AJ1609,AJ1645)</f>
        <v>0</v>
      </c>
      <c r="AK1672" s="277">
        <f t="shared" si="465"/>
        <v>0</v>
      </c>
      <c r="AL1672" s="277">
        <f t="shared" si="465"/>
        <v>0</v>
      </c>
      <c r="AM1672" s="277">
        <f t="shared" si="465"/>
        <v>0</v>
      </c>
      <c r="AN1672" s="277">
        <f t="shared" si="465"/>
        <v>0</v>
      </c>
      <c r="AO1672" s="277">
        <f t="shared" si="465"/>
        <v>0</v>
      </c>
      <c r="AP1672" s="277">
        <f t="shared" si="465"/>
        <v>0</v>
      </c>
      <c r="AQ1672" s="277">
        <f t="shared" si="465"/>
        <v>0</v>
      </c>
      <c r="AR1672" s="277">
        <f t="shared" si="465"/>
        <v>0</v>
      </c>
      <c r="AS1672" s="277">
        <f t="shared" si="465"/>
        <v>0</v>
      </c>
      <c r="AT1672" s="277">
        <f t="shared" si="465"/>
        <v>0</v>
      </c>
      <c r="AU1672" s="277">
        <v>0</v>
      </c>
      <c r="AV1672" s="277">
        <v>0</v>
      </c>
      <c r="AW1672" s="277">
        <f t="shared" si="461"/>
        <v>123097</v>
      </c>
    </row>
    <row r="1673" spans="1:49">
      <c r="A1673" s="48"/>
      <c r="B1673" s="42"/>
      <c r="C1673" s="42"/>
      <c r="D1673" s="42"/>
      <c r="E1673" s="531"/>
      <c r="F1673" s="50"/>
      <c r="G1673" s="50"/>
      <c r="H1673" s="50"/>
      <c r="I1673" s="276" t="s">
        <v>1631</v>
      </c>
      <c r="J1673" s="277">
        <f>SUM(J1668:J1672)</f>
        <v>140000</v>
      </c>
      <c r="K1673" s="277">
        <f t="shared" ref="K1673:AT1673" si="466">SUM(K1668:K1672)</f>
        <v>7720</v>
      </c>
      <c r="L1673" s="277">
        <f t="shared" si="466"/>
        <v>15175</v>
      </c>
      <c r="M1673" s="277">
        <f t="shared" si="466"/>
        <v>13902</v>
      </c>
      <c r="N1673" s="277">
        <f t="shared" si="466"/>
        <v>15510</v>
      </c>
      <c r="O1673" s="277">
        <f t="shared" si="466"/>
        <v>18765</v>
      </c>
      <c r="P1673" s="277">
        <f t="shared" si="466"/>
        <v>21305</v>
      </c>
      <c r="Q1673" s="277">
        <f t="shared" si="466"/>
        <v>0</v>
      </c>
      <c r="R1673" s="277">
        <f t="shared" si="466"/>
        <v>8380</v>
      </c>
      <c r="S1673" s="277">
        <f t="shared" si="466"/>
        <v>9727</v>
      </c>
      <c r="T1673" s="277">
        <f t="shared" si="466"/>
        <v>12613</v>
      </c>
      <c r="U1673" s="277">
        <v>123097</v>
      </c>
      <c r="V1673" s="277">
        <v>16903</v>
      </c>
      <c r="W1673" s="277">
        <f>SUM(W1668:W1672)</f>
        <v>0</v>
      </c>
      <c r="X1673" s="277">
        <f t="shared" si="466"/>
        <v>0</v>
      </c>
      <c r="Y1673" s="277">
        <f t="shared" si="466"/>
        <v>0</v>
      </c>
      <c r="Z1673" s="277">
        <f t="shared" si="466"/>
        <v>0</v>
      </c>
      <c r="AA1673" s="277">
        <f t="shared" si="466"/>
        <v>0</v>
      </c>
      <c r="AB1673" s="277">
        <f t="shared" si="466"/>
        <v>0</v>
      </c>
      <c r="AC1673" s="277">
        <f t="shared" si="466"/>
        <v>0</v>
      </c>
      <c r="AD1673" s="277">
        <f t="shared" si="466"/>
        <v>0</v>
      </c>
      <c r="AE1673" s="277">
        <f t="shared" si="466"/>
        <v>0</v>
      </c>
      <c r="AF1673" s="277">
        <f t="shared" si="466"/>
        <v>0</v>
      </c>
      <c r="AG1673" s="277">
        <f t="shared" si="466"/>
        <v>0</v>
      </c>
      <c r="AH1673" s="277">
        <v>0</v>
      </c>
      <c r="AI1673" s="277">
        <v>0</v>
      </c>
      <c r="AJ1673" s="277">
        <f>SUM(AJ1668:AJ1672)</f>
        <v>0</v>
      </c>
      <c r="AK1673" s="277">
        <f t="shared" si="466"/>
        <v>0</v>
      </c>
      <c r="AL1673" s="277">
        <f t="shared" si="466"/>
        <v>0</v>
      </c>
      <c r="AM1673" s="277">
        <f t="shared" si="466"/>
        <v>0</v>
      </c>
      <c r="AN1673" s="277">
        <f t="shared" si="466"/>
        <v>0</v>
      </c>
      <c r="AO1673" s="277">
        <f t="shared" si="466"/>
        <v>0</v>
      </c>
      <c r="AP1673" s="277">
        <f t="shared" si="466"/>
        <v>0</v>
      </c>
      <c r="AQ1673" s="277">
        <f t="shared" si="466"/>
        <v>0</v>
      </c>
      <c r="AR1673" s="277">
        <f t="shared" si="466"/>
        <v>0</v>
      </c>
      <c r="AS1673" s="277">
        <f t="shared" si="466"/>
        <v>0</v>
      </c>
      <c r="AT1673" s="277">
        <f t="shared" si="466"/>
        <v>0</v>
      </c>
      <c r="AU1673" s="277">
        <v>0</v>
      </c>
      <c r="AV1673" s="277">
        <v>0</v>
      </c>
      <c r="AW1673" s="277">
        <f t="shared" si="461"/>
        <v>123097</v>
      </c>
    </row>
    <row r="1674" spans="1:49">
      <c r="A1674" s="48"/>
      <c r="B1674" s="42"/>
      <c r="C1674" s="42"/>
      <c r="D1674" s="42"/>
      <c r="E1674" s="531"/>
      <c r="F1674" s="50"/>
      <c r="G1674" s="50"/>
      <c r="H1674" s="50"/>
      <c r="I1674" s="146"/>
      <c r="J1674" s="29"/>
      <c r="K1674" s="29"/>
      <c r="L1674" s="29"/>
      <c r="M1674" s="29"/>
      <c r="N1674" s="29"/>
      <c r="O1674" s="29"/>
      <c r="P1674" s="29"/>
      <c r="Q1674" s="29"/>
      <c r="R1674" s="29"/>
      <c r="S1674" s="29"/>
      <c r="T1674" s="29"/>
      <c r="U1674" s="29">
        <v>0</v>
      </c>
      <c r="V1674" s="29">
        <v>0</v>
      </c>
      <c r="W1674" s="29"/>
      <c r="X1674" s="29"/>
      <c r="Y1674" s="29"/>
      <c r="Z1674" s="29"/>
      <c r="AA1674" s="29"/>
      <c r="AB1674" s="29"/>
      <c r="AC1674" s="29"/>
      <c r="AD1674" s="29"/>
      <c r="AE1674" s="29"/>
      <c r="AF1674" s="29"/>
      <c r="AG1674" s="29"/>
      <c r="AH1674" s="29">
        <v>0</v>
      </c>
      <c r="AI1674" s="29">
        <v>0</v>
      </c>
      <c r="AJ1674" s="29"/>
      <c r="AK1674" s="29"/>
      <c r="AL1674" s="29"/>
      <c r="AM1674" s="29"/>
      <c r="AN1674" s="29"/>
      <c r="AO1674" s="29"/>
      <c r="AP1674" s="29"/>
      <c r="AQ1674" s="29"/>
      <c r="AR1674" s="29"/>
      <c r="AS1674" s="29"/>
      <c r="AT1674" s="29"/>
      <c r="AU1674" s="29">
        <v>0</v>
      </c>
      <c r="AV1674" s="29">
        <v>0</v>
      </c>
      <c r="AW1674" s="29">
        <f t="shared" si="461"/>
        <v>0</v>
      </c>
    </row>
    <row r="1675" spans="1:49" s="72" customFormat="1" ht="14.25">
      <c r="A1675" s="48"/>
      <c r="B1675" s="42"/>
      <c r="C1675" s="42"/>
      <c r="D1675" s="42"/>
      <c r="E1675" s="531"/>
      <c r="F1675" s="50"/>
      <c r="G1675" s="50"/>
      <c r="H1675" s="50"/>
      <c r="I1675" s="64" t="s">
        <v>2073</v>
      </c>
      <c r="J1675" s="20">
        <f>SUM(J1663)</f>
        <v>140000</v>
      </c>
      <c r="K1675" s="20">
        <f t="shared" ref="K1675:AT1675" si="467">SUM(K1663)</f>
        <v>7720</v>
      </c>
      <c r="L1675" s="20">
        <f t="shared" si="467"/>
        <v>15175</v>
      </c>
      <c r="M1675" s="20">
        <f t="shared" si="467"/>
        <v>13902</v>
      </c>
      <c r="N1675" s="20">
        <f t="shared" si="467"/>
        <v>15510</v>
      </c>
      <c r="O1675" s="20">
        <f t="shared" si="467"/>
        <v>18765</v>
      </c>
      <c r="P1675" s="20">
        <f t="shared" si="467"/>
        <v>21305</v>
      </c>
      <c r="Q1675" s="20">
        <f t="shared" si="467"/>
        <v>0</v>
      </c>
      <c r="R1675" s="20">
        <f t="shared" si="467"/>
        <v>8380</v>
      </c>
      <c r="S1675" s="20">
        <f t="shared" si="467"/>
        <v>9727</v>
      </c>
      <c r="T1675" s="20">
        <f t="shared" si="467"/>
        <v>12613</v>
      </c>
      <c r="U1675" s="20">
        <v>123097</v>
      </c>
      <c r="V1675" s="20">
        <v>16903</v>
      </c>
      <c r="W1675" s="20">
        <f>SUM(W1663)</f>
        <v>0</v>
      </c>
      <c r="X1675" s="20">
        <f t="shared" si="467"/>
        <v>0</v>
      </c>
      <c r="Y1675" s="20">
        <f t="shared" si="467"/>
        <v>0</v>
      </c>
      <c r="Z1675" s="20">
        <f t="shared" si="467"/>
        <v>0</v>
      </c>
      <c r="AA1675" s="20">
        <f t="shared" si="467"/>
        <v>0</v>
      </c>
      <c r="AB1675" s="20">
        <f t="shared" si="467"/>
        <v>0</v>
      </c>
      <c r="AC1675" s="20">
        <f t="shared" si="467"/>
        <v>0</v>
      </c>
      <c r="AD1675" s="20">
        <f t="shared" si="467"/>
        <v>0</v>
      </c>
      <c r="AE1675" s="20">
        <f t="shared" si="467"/>
        <v>0</v>
      </c>
      <c r="AF1675" s="20">
        <f t="shared" si="467"/>
        <v>0</v>
      </c>
      <c r="AG1675" s="20">
        <f t="shared" si="467"/>
        <v>0</v>
      </c>
      <c r="AH1675" s="20">
        <v>0</v>
      </c>
      <c r="AI1675" s="20">
        <v>0</v>
      </c>
      <c r="AJ1675" s="20">
        <f>SUM(AJ1663)</f>
        <v>0</v>
      </c>
      <c r="AK1675" s="20">
        <f t="shared" si="467"/>
        <v>0</v>
      </c>
      <c r="AL1675" s="20">
        <f t="shared" si="467"/>
        <v>0</v>
      </c>
      <c r="AM1675" s="20">
        <f t="shared" si="467"/>
        <v>0</v>
      </c>
      <c r="AN1675" s="20">
        <f t="shared" si="467"/>
        <v>0</v>
      </c>
      <c r="AO1675" s="20">
        <f t="shared" si="467"/>
        <v>0</v>
      </c>
      <c r="AP1675" s="20">
        <f t="shared" si="467"/>
        <v>0</v>
      </c>
      <c r="AQ1675" s="20">
        <f t="shared" si="467"/>
        <v>0</v>
      </c>
      <c r="AR1675" s="20">
        <f t="shared" si="467"/>
        <v>0</v>
      </c>
      <c r="AS1675" s="20">
        <f t="shared" si="467"/>
        <v>0</v>
      </c>
      <c r="AT1675" s="20">
        <f t="shared" si="467"/>
        <v>0</v>
      </c>
      <c r="AU1675" s="20">
        <v>0</v>
      </c>
      <c r="AV1675" s="20">
        <v>0</v>
      </c>
      <c r="AW1675" s="20">
        <f t="shared" si="461"/>
        <v>123097</v>
      </c>
    </row>
    <row r="1676" spans="1:49" s="72" customFormat="1">
      <c r="A1676" s="48"/>
      <c r="B1676" s="42"/>
      <c r="C1676" s="42"/>
      <c r="D1676" s="42"/>
      <c r="E1676" s="531"/>
      <c r="F1676" s="50"/>
      <c r="G1676" s="50"/>
      <c r="H1676" s="50"/>
      <c r="I1676" s="146" t="s">
        <v>1657</v>
      </c>
      <c r="J1676" s="87"/>
      <c r="K1676" s="87"/>
      <c r="L1676" s="87"/>
      <c r="M1676" s="87"/>
      <c r="N1676" s="87"/>
      <c r="O1676" s="87"/>
      <c r="P1676" s="87"/>
      <c r="Q1676" s="87"/>
      <c r="R1676" s="87"/>
      <c r="S1676" s="87"/>
      <c r="T1676" s="87"/>
      <c r="U1676" s="87"/>
      <c r="V1676" s="87"/>
      <c r="W1676" s="87"/>
      <c r="X1676" s="87"/>
      <c r="Y1676" s="87"/>
      <c r="Z1676" s="87"/>
      <c r="AA1676" s="87"/>
      <c r="AB1676" s="87"/>
      <c r="AC1676" s="87"/>
      <c r="AD1676" s="87"/>
      <c r="AE1676" s="87"/>
      <c r="AF1676" s="87"/>
      <c r="AG1676" s="87"/>
      <c r="AH1676" s="87"/>
      <c r="AI1676" s="87"/>
      <c r="AJ1676" s="87"/>
      <c r="AK1676" s="87"/>
      <c r="AL1676" s="87"/>
      <c r="AM1676" s="87"/>
      <c r="AN1676" s="87"/>
      <c r="AO1676" s="87"/>
      <c r="AP1676" s="87"/>
      <c r="AQ1676" s="87"/>
      <c r="AR1676" s="87"/>
      <c r="AS1676" s="87"/>
      <c r="AT1676" s="87"/>
      <c r="AU1676" s="87"/>
      <c r="AV1676" s="87"/>
      <c r="AW1676" s="87"/>
    </row>
    <row r="1677" spans="1:49" ht="13.5" thickBot="1">
      <c r="A1677" s="78" t="s">
        <v>2146</v>
      </c>
      <c r="B1677" s="79"/>
      <c r="C1677" s="79"/>
      <c r="D1677" s="456"/>
      <c r="E1677" s="535"/>
      <c r="F1677" s="127"/>
      <c r="G1677" s="127"/>
      <c r="H1677" s="127"/>
      <c r="I1677" s="79"/>
    </row>
    <row r="1678" spans="1:49" s="151" customFormat="1" ht="36" customHeight="1" thickTop="1" thickBot="1">
      <c r="A1678" s="147" t="s">
        <v>2079</v>
      </c>
      <c r="B1678" s="5" t="s">
        <v>2080</v>
      </c>
      <c r="C1678" s="5" t="s">
        <v>1335</v>
      </c>
      <c r="D1678" s="450"/>
      <c r="E1678" s="148" t="s">
        <v>1570</v>
      </c>
      <c r="F1678" s="149" t="s">
        <v>1438</v>
      </c>
      <c r="G1678" s="149"/>
      <c r="H1678" s="149" t="s">
        <v>2332</v>
      </c>
      <c r="I1678" s="5" t="s">
        <v>856</v>
      </c>
      <c r="J1678" s="364" t="s">
        <v>2891</v>
      </c>
      <c r="K1678" s="364" t="s">
        <v>2879</v>
      </c>
      <c r="L1678" s="364" t="s">
        <v>2880</v>
      </c>
      <c r="M1678" s="364" t="s">
        <v>2881</v>
      </c>
      <c r="N1678" s="364" t="s">
        <v>2882</v>
      </c>
      <c r="O1678" s="364" t="s">
        <v>2883</v>
      </c>
      <c r="P1678" s="364" t="s">
        <v>2884</v>
      </c>
      <c r="Q1678" s="364" t="s">
        <v>2885</v>
      </c>
      <c r="R1678" s="364" t="s">
        <v>2886</v>
      </c>
      <c r="S1678" s="364" t="s">
        <v>2887</v>
      </c>
      <c r="T1678" s="364" t="s">
        <v>2888</v>
      </c>
      <c r="U1678" s="364" t="s">
        <v>2889</v>
      </c>
      <c r="V1678" s="364" t="s">
        <v>2890</v>
      </c>
      <c r="W1678" s="365" t="s">
        <v>2893</v>
      </c>
      <c r="X1678" s="365" t="s">
        <v>2879</v>
      </c>
      <c r="Y1678" s="365" t="s">
        <v>2880</v>
      </c>
      <c r="Z1678" s="365" t="s">
        <v>2881</v>
      </c>
      <c r="AA1678" s="365" t="s">
        <v>2882</v>
      </c>
      <c r="AB1678" s="365" t="s">
        <v>2883</v>
      </c>
      <c r="AC1678" s="365" t="s">
        <v>2884</v>
      </c>
      <c r="AD1678" s="365" t="s">
        <v>2885</v>
      </c>
      <c r="AE1678" s="365" t="s">
        <v>2886</v>
      </c>
      <c r="AF1678" s="365" t="s">
        <v>2887</v>
      </c>
      <c r="AG1678" s="365" t="s">
        <v>2888</v>
      </c>
      <c r="AH1678" s="365" t="s">
        <v>2889</v>
      </c>
      <c r="AI1678" s="365" t="s">
        <v>2890</v>
      </c>
      <c r="AJ1678" s="366" t="s">
        <v>2892</v>
      </c>
      <c r="AK1678" s="366" t="s">
        <v>2879</v>
      </c>
      <c r="AL1678" s="366" t="s">
        <v>2880</v>
      </c>
      <c r="AM1678" s="366" t="s">
        <v>2881</v>
      </c>
      <c r="AN1678" s="366" t="s">
        <v>2882</v>
      </c>
      <c r="AO1678" s="366" t="s">
        <v>2883</v>
      </c>
      <c r="AP1678" s="366" t="s">
        <v>2884</v>
      </c>
      <c r="AQ1678" s="366" t="s">
        <v>2885</v>
      </c>
      <c r="AR1678" s="366" t="s">
        <v>2886</v>
      </c>
      <c r="AS1678" s="366" t="s">
        <v>2887</v>
      </c>
      <c r="AT1678" s="366" t="s">
        <v>2888</v>
      </c>
      <c r="AU1678" s="366" t="s">
        <v>2889</v>
      </c>
      <c r="AV1678" s="366" t="s">
        <v>2890</v>
      </c>
      <c r="AW1678" s="368" t="s">
        <v>2895</v>
      </c>
    </row>
    <row r="1679" spans="1:49">
      <c r="A1679" s="33"/>
      <c r="B1679" s="34"/>
      <c r="C1679" s="34"/>
      <c r="D1679" s="34"/>
      <c r="E1679" s="35"/>
      <c r="F1679" s="36"/>
      <c r="G1679" s="36"/>
      <c r="H1679" s="36"/>
      <c r="I1679" s="34"/>
      <c r="J1679" s="202" t="s">
        <v>1224</v>
      </c>
      <c r="K1679" s="202">
        <v>1</v>
      </c>
      <c r="L1679" s="202">
        <v>2</v>
      </c>
      <c r="M1679" s="202">
        <v>3</v>
      </c>
      <c r="N1679" s="202">
        <v>4</v>
      </c>
      <c r="O1679" s="202">
        <v>5</v>
      </c>
      <c r="P1679" s="202">
        <v>6</v>
      </c>
      <c r="Q1679" s="202">
        <v>7</v>
      </c>
      <c r="R1679" s="202">
        <v>8</v>
      </c>
      <c r="S1679" s="202">
        <v>9</v>
      </c>
      <c r="T1679" s="202">
        <v>10</v>
      </c>
      <c r="U1679" s="202">
        <v>13</v>
      </c>
      <c r="V1679" s="202">
        <v>14</v>
      </c>
      <c r="W1679" s="202" t="s">
        <v>1224</v>
      </c>
      <c r="X1679" s="202">
        <v>1</v>
      </c>
      <c r="Y1679" s="202">
        <v>2</v>
      </c>
      <c r="Z1679" s="202">
        <v>3</v>
      </c>
      <c r="AA1679" s="202">
        <v>4</v>
      </c>
      <c r="AB1679" s="202">
        <v>5</v>
      </c>
      <c r="AC1679" s="202">
        <v>6</v>
      </c>
      <c r="AD1679" s="202">
        <v>7</v>
      </c>
      <c r="AE1679" s="202">
        <v>8</v>
      </c>
      <c r="AF1679" s="202">
        <v>9</v>
      </c>
      <c r="AG1679" s="202">
        <v>10</v>
      </c>
      <c r="AH1679" s="202">
        <v>13</v>
      </c>
      <c r="AI1679" s="202">
        <v>14</v>
      </c>
      <c r="AJ1679" s="202" t="s">
        <v>1224</v>
      </c>
      <c r="AK1679" s="202">
        <v>1</v>
      </c>
      <c r="AL1679" s="202">
        <v>2</v>
      </c>
      <c r="AM1679" s="202">
        <v>3</v>
      </c>
      <c r="AN1679" s="202">
        <v>4</v>
      </c>
      <c r="AO1679" s="202">
        <v>5</v>
      </c>
      <c r="AP1679" s="202">
        <v>6</v>
      </c>
      <c r="AQ1679" s="202">
        <v>7</v>
      </c>
      <c r="AR1679" s="202">
        <v>8</v>
      </c>
      <c r="AS1679" s="202">
        <v>9</v>
      </c>
      <c r="AT1679" s="202">
        <v>10</v>
      </c>
      <c r="AU1679" s="202">
        <v>13</v>
      </c>
      <c r="AV1679" s="202">
        <v>14</v>
      </c>
      <c r="AW1679" s="202">
        <v>15</v>
      </c>
    </row>
    <row r="1680" spans="1:49">
      <c r="A1680" s="37"/>
      <c r="B1680" s="38"/>
      <c r="C1680" s="38"/>
      <c r="D1680" s="38"/>
      <c r="E1680" s="60"/>
      <c r="F1680" s="61"/>
      <c r="G1680" s="61"/>
      <c r="H1680" s="61"/>
      <c r="I1680" s="38"/>
      <c r="J1680" s="62"/>
      <c r="K1680" s="62"/>
      <c r="L1680" s="62"/>
      <c r="M1680" s="62"/>
      <c r="N1680" s="62"/>
      <c r="O1680" s="62"/>
      <c r="P1680" s="62"/>
      <c r="Q1680" s="62"/>
      <c r="R1680" s="62"/>
      <c r="S1680" s="62"/>
      <c r="T1680" s="62"/>
      <c r="U1680" s="62">
        <v>0</v>
      </c>
      <c r="V1680" s="62">
        <v>0</v>
      </c>
      <c r="W1680" s="62"/>
      <c r="X1680" s="62"/>
      <c r="Y1680" s="62"/>
      <c r="Z1680" s="62"/>
      <c r="AA1680" s="62"/>
      <c r="AB1680" s="62"/>
      <c r="AC1680" s="62"/>
      <c r="AD1680" s="62"/>
      <c r="AE1680" s="62"/>
      <c r="AF1680" s="62"/>
      <c r="AG1680" s="62"/>
      <c r="AH1680" s="62">
        <v>0</v>
      </c>
      <c r="AI1680" s="62">
        <v>0</v>
      </c>
      <c r="AJ1680" s="62"/>
      <c r="AK1680" s="62"/>
      <c r="AL1680" s="62"/>
      <c r="AM1680" s="62"/>
      <c r="AN1680" s="62"/>
      <c r="AO1680" s="62"/>
      <c r="AP1680" s="62"/>
      <c r="AQ1680" s="62"/>
      <c r="AR1680" s="62"/>
      <c r="AS1680" s="62"/>
      <c r="AT1680" s="62"/>
      <c r="AU1680" s="62">
        <v>0</v>
      </c>
      <c r="AV1680" s="62">
        <v>0</v>
      </c>
      <c r="AW1680" s="62">
        <f t="shared" ref="AW1680:AW1726" si="468">U1680+AH1680+AU1680</f>
        <v>0</v>
      </c>
    </row>
    <row r="1681" spans="1:49">
      <c r="A1681" s="41" t="s">
        <v>797</v>
      </c>
      <c r="B1681" s="1" t="s">
        <v>1029</v>
      </c>
      <c r="C1681" s="1"/>
      <c r="D1681" s="451"/>
      <c r="E1681" s="531"/>
      <c r="F1681" s="50"/>
      <c r="G1681" s="50"/>
      <c r="H1681" s="50"/>
      <c r="I1681" s="41" t="s">
        <v>2146</v>
      </c>
      <c r="U1681" s="15">
        <v>0</v>
      </c>
      <c r="V1681" s="15">
        <v>0</v>
      </c>
      <c r="AH1681" s="15">
        <v>0</v>
      </c>
      <c r="AI1681" s="15">
        <v>0</v>
      </c>
      <c r="AU1681" s="15">
        <v>0</v>
      </c>
      <c r="AV1681" s="15">
        <v>0</v>
      </c>
      <c r="AW1681" s="15">
        <f t="shared" si="468"/>
        <v>0</v>
      </c>
    </row>
    <row r="1682" spans="1:49">
      <c r="A1682" s="41" t="s">
        <v>797</v>
      </c>
      <c r="B1682" s="1" t="s">
        <v>1029</v>
      </c>
      <c r="C1682" s="1" t="s">
        <v>1549</v>
      </c>
      <c r="D1682" s="451"/>
      <c r="E1682" s="531"/>
      <c r="F1682" s="50"/>
      <c r="G1682" s="50"/>
      <c r="H1682" s="50"/>
      <c r="I1682" s="41" t="s">
        <v>2146</v>
      </c>
      <c r="U1682" s="15">
        <v>0</v>
      </c>
      <c r="V1682" s="15">
        <v>0</v>
      </c>
      <c r="AH1682" s="15">
        <v>0</v>
      </c>
      <c r="AI1682" s="15">
        <v>0</v>
      </c>
      <c r="AU1682" s="15">
        <v>0</v>
      </c>
      <c r="AV1682" s="15">
        <v>0</v>
      </c>
      <c r="AW1682" s="15">
        <f t="shared" si="468"/>
        <v>0</v>
      </c>
    </row>
    <row r="1683" spans="1:49">
      <c r="A1683" s="41"/>
      <c r="B1683" s="1"/>
      <c r="C1683" s="1"/>
      <c r="D1683" s="369"/>
      <c r="E1683" s="531"/>
      <c r="F1683" s="50"/>
      <c r="G1683" s="50"/>
      <c r="H1683" s="50"/>
      <c r="I1683" s="41"/>
      <c r="U1683" s="15">
        <v>0</v>
      </c>
      <c r="V1683" s="15">
        <v>0</v>
      </c>
      <c r="AH1683" s="15">
        <v>0</v>
      </c>
      <c r="AI1683" s="15">
        <v>0</v>
      </c>
      <c r="AU1683" s="15">
        <v>0</v>
      </c>
      <c r="AV1683" s="15">
        <v>0</v>
      </c>
      <c r="AW1683" s="15">
        <f t="shared" si="468"/>
        <v>0</v>
      </c>
    </row>
    <row r="1684" spans="1:49">
      <c r="A1684" s="48"/>
      <c r="B1684" s="42"/>
      <c r="C1684" s="42"/>
      <c r="D1684" s="42"/>
      <c r="E1684" s="531"/>
      <c r="F1684" s="50"/>
      <c r="G1684" s="50"/>
      <c r="H1684" s="50"/>
      <c r="I1684" s="49" t="s">
        <v>1559</v>
      </c>
      <c r="J1684" s="12">
        <f>SUM(J1685,J1693,J1695)</f>
        <v>527000</v>
      </c>
      <c r="K1684" s="12">
        <f t="shared" ref="K1684:AT1684" si="469">SUM(K1685,K1693,K1695)</f>
        <v>70000</v>
      </c>
      <c r="L1684" s="12">
        <f t="shared" si="469"/>
        <v>0</v>
      </c>
      <c r="M1684" s="12">
        <f t="shared" si="469"/>
        <v>76000</v>
      </c>
      <c r="N1684" s="12">
        <f t="shared" si="469"/>
        <v>0</v>
      </c>
      <c r="O1684" s="12">
        <f t="shared" si="469"/>
        <v>150000</v>
      </c>
      <c r="P1684" s="12">
        <f t="shared" si="469"/>
        <v>0</v>
      </c>
      <c r="Q1684" s="12">
        <f t="shared" si="469"/>
        <v>0</v>
      </c>
      <c r="R1684" s="12">
        <f t="shared" si="469"/>
        <v>70000</v>
      </c>
      <c r="S1684" s="12">
        <f t="shared" si="469"/>
        <v>-10000</v>
      </c>
      <c r="T1684" s="12">
        <f t="shared" si="469"/>
        <v>0</v>
      </c>
      <c r="U1684" s="12">
        <v>356000</v>
      </c>
      <c r="V1684" s="12">
        <v>171000</v>
      </c>
      <c r="W1684" s="12">
        <f>SUM(W1685,W1693,W1695)</f>
        <v>0</v>
      </c>
      <c r="X1684" s="12">
        <f t="shared" si="469"/>
        <v>0</v>
      </c>
      <c r="Y1684" s="12">
        <f t="shared" si="469"/>
        <v>0</v>
      </c>
      <c r="Z1684" s="12">
        <f t="shared" si="469"/>
        <v>0</v>
      </c>
      <c r="AA1684" s="12">
        <f t="shared" si="469"/>
        <v>0</v>
      </c>
      <c r="AB1684" s="12">
        <f t="shared" si="469"/>
        <v>0</v>
      </c>
      <c r="AC1684" s="12">
        <f t="shared" si="469"/>
        <v>0</v>
      </c>
      <c r="AD1684" s="12">
        <f t="shared" si="469"/>
        <v>0</v>
      </c>
      <c r="AE1684" s="12">
        <f t="shared" si="469"/>
        <v>0</v>
      </c>
      <c r="AF1684" s="12">
        <f t="shared" si="469"/>
        <v>0</v>
      </c>
      <c r="AG1684" s="12">
        <f t="shared" si="469"/>
        <v>0</v>
      </c>
      <c r="AH1684" s="12">
        <v>0</v>
      </c>
      <c r="AI1684" s="12">
        <v>0</v>
      </c>
      <c r="AJ1684" s="12">
        <f>SUM(AJ1685,AJ1693,AJ1695)</f>
        <v>124747</v>
      </c>
      <c r="AK1684" s="12">
        <f t="shared" si="469"/>
        <v>0</v>
      </c>
      <c r="AL1684" s="12">
        <f t="shared" si="469"/>
        <v>0</v>
      </c>
      <c r="AM1684" s="12">
        <f t="shared" si="469"/>
        <v>18514</v>
      </c>
      <c r="AN1684" s="12">
        <f t="shared" si="469"/>
        <v>0</v>
      </c>
      <c r="AO1684" s="12">
        <f t="shared" si="469"/>
        <v>0</v>
      </c>
      <c r="AP1684" s="12">
        <f t="shared" si="469"/>
        <v>0</v>
      </c>
      <c r="AQ1684" s="12">
        <f t="shared" si="469"/>
        <v>27200</v>
      </c>
      <c r="AR1684" s="12">
        <f t="shared" si="469"/>
        <v>60433</v>
      </c>
      <c r="AS1684" s="12">
        <f t="shared" si="469"/>
        <v>0</v>
      </c>
      <c r="AT1684" s="12">
        <f t="shared" si="469"/>
        <v>0</v>
      </c>
      <c r="AU1684" s="12">
        <v>106147</v>
      </c>
      <c r="AV1684" s="12">
        <v>18600</v>
      </c>
      <c r="AW1684" s="12">
        <f t="shared" si="468"/>
        <v>462147</v>
      </c>
    </row>
    <row r="1685" spans="1:49">
      <c r="A1685" s="44" t="s">
        <v>797</v>
      </c>
      <c r="B1685" s="45" t="s">
        <v>1029</v>
      </c>
      <c r="C1685" s="45" t="s">
        <v>1549</v>
      </c>
      <c r="D1685" s="452" t="s">
        <v>2922</v>
      </c>
      <c r="E1685" s="213" t="s">
        <v>771</v>
      </c>
      <c r="F1685" s="65"/>
      <c r="G1685" s="65"/>
      <c r="H1685" s="65"/>
      <c r="I1685" s="1" t="s">
        <v>1500</v>
      </c>
      <c r="J1685" s="9">
        <f>SUM(J1686:J1687)</f>
        <v>0</v>
      </c>
      <c r="K1685" s="9">
        <f t="shared" ref="K1685:AT1685" si="470">SUM(K1686:K1687)</f>
        <v>0</v>
      </c>
      <c r="L1685" s="9">
        <f t="shared" si="470"/>
        <v>0</v>
      </c>
      <c r="M1685" s="9">
        <f t="shared" si="470"/>
        <v>0</v>
      </c>
      <c r="N1685" s="9">
        <f t="shared" si="470"/>
        <v>0</v>
      </c>
      <c r="O1685" s="9">
        <f t="shared" si="470"/>
        <v>0</v>
      </c>
      <c r="P1685" s="9">
        <f t="shared" si="470"/>
        <v>0</v>
      </c>
      <c r="Q1685" s="9">
        <f t="shared" si="470"/>
        <v>0</v>
      </c>
      <c r="R1685" s="9">
        <f t="shared" si="470"/>
        <v>0</v>
      </c>
      <c r="S1685" s="9">
        <f t="shared" si="470"/>
        <v>0</v>
      </c>
      <c r="T1685" s="9">
        <f t="shared" si="470"/>
        <v>0</v>
      </c>
      <c r="U1685" s="9">
        <v>0</v>
      </c>
      <c r="V1685" s="9">
        <v>0</v>
      </c>
      <c r="W1685" s="9">
        <f>SUM(W1686:W1687)</f>
        <v>0</v>
      </c>
      <c r="X1685" s="9">
        <f t="shared" si="470"/>
        <v>0</v>
      </c>
      <c r="Y1685" s="9">
        <f t="shared" si="470"/>
        <v>0</v>
      </c>
      <c r="Z1685" s="9">
        <f t="shared" si="470"/>
        <v>0</v>
      </c>
      <c r="AA1685" s="9">
        <f t="shared" si="470"/>
        <v>0</v>
      </c>
      <c r="AB1685" s="9">
        <f t="shared" si="470"/>
        <v>0</v>
      </c>
      <c r="AC1685" s="9">
        <f t="shared" si="470"/>
        <v>0</v>
      </c>
      <c r="AD1685" s="9">
        <f t="shared" si="470"/>
        <v>0</v>
      </c>
      <c r="AE1685" s="9">
        <f t="shared" si="470"/>
        <v>0</v>
      </c>
      <c r="AF1685" s="9">
        <f t="shared" si="470"/>
        <v>0</v>
      </c>
      <c r="AG1685" s="9">
        <f t="shared" si="470"/>
        <v>0</v>
      </c>
      <c r="AH1685" s="9">
        <v>0</v>
      </c>
      <c r="AI1685" s="9">
        <v>0</v>
      </c>
      <c r="AJ1685" s="9">
        <f>SUM(AJ1686:AJ1687)</f>
        <v>0</v>
      </c>
      <c r="AK1685" s="9">
        <f t="shared" si="470"/>
        <v>0</v>
      </c>
      <c r="AL1685" s="9">
        <f t="shared" si="470"/>
        <v>0</v>
      </c>
      <c r="AM1685" s="9">
        <f t="shared" si="470"/>
        <v>0</v>
      </c>
      <c r="AN1685" s="9">
        <f t="shared" si="470"/>
        <v>0</v>
      </c>
      <c r="AO1685" s="9">
        <f t="shared" si="470"/>
        <v>0</v>
      </c>
      <c r="AP1685" s="9">
        <f t="shared" si="470"/>
        <v>0</v>
      </c>
      <c r="AQ1685" s="9">
        <f t="shared" si="470"/>
        <v>0</v>
      </c>
      <c r="AR1685" s="9">
        <f t="shared" si="470"/>
        <v>0</v>
      </c>
      <c r="AS1685" s="9">
        <f t="shared" si="470"/>
        <v>0</v>
      </c>
      <c r="AT1685" s="9">
        <f t="shared" si="470"/>
        <v>0</v>
      </c>
      <c r="AU1685" s="9">
        <v>0</v>
      </c>
      <c r="AV1685" s="9">
        <v>0</v>
      </c>
      <c r="AW1685" s="9">
        <f t="shared" si="468"/>
        <v>0</v>
      </c>
    </row>
    <row r="1686" spans="1:49">
      <c r="A1686" s="44" t="s">
        <v>797</v>
      </c>
      <c r="B1686" s="45" t="s">
        <v>1029</v>
      </c>
      <c r="C1686" s="45" t="s">
        <v>1549</v>
      </c>
      <c r="D1686" s="452" t="s">
        <v>2922</v>
      </c>
      <c r="E1686" s="367" t="s">
        <v>834</v>
      </c>
      <c r="F1686" s="50"/>
      <c r="G1686" s="468" t="s">
        <v>3081</v>
      </c>
      <c r="H1686" s="50" t="s">
        <v>2356</v>
      </c>
      <c r="I1686" s="42" t="s">
        <v>1165</v>
      </c>
      <c r="J1686" s="270"/>
      <c r="K1686" s="270"/>
      <c r="L1686" s="270"/>
      <c r="M1686" s="270"/>
      <c r="N1686" s="270"/>
      <c r="O1686" s="270"/>
      <c r="P1686" s="270"/>
      <c r="Q1686" s="270"/>
      <c r="R1686" s="270"/>
      <c r="S1686" s="270"/>
      <c r="T1686" s="270"/>
      <c r="U1686" s="270">
        <v>0</v>
      </c>
      <c r="V1686" s="270">
        <v>0</v>
      </c>
      <c r="W1686" s="270"/>
      <c r="X1686" s="270"/>
      <c r="Y1686" s="270"/>
      <c r="Z1686" s="270"/>
      <c r="AA1686" s="270"/>
      <c r="AB1686" s="270"/>
      <c r="AC1686" s="270"/>
      <c r="AD1686" s="270"/>
      <c r="AE1686" s="270"/>
      <c r="AF1686" s="270"/>
      <c r="AG1686" s="270"/>
      <c r="AH1686" s="270">
        <v>0</v>
      </c>
      <c r="AI1686" s="270">
        <v>0</v>
      </c>
      <c r="AJ1686" s="270"/>
      <c r="AK1686" s="270"/>
      <c r="AL1686" s="270"/>
      <c r="AM1686" s="270"/>
      <c r="AN1686" s="270"/>
      <c r="AO1686" s="270"/>
      <c r="AP1686" s="270"/>
      <c r="AQ1686" s="270"/>
      <c r="AR1686" s="270"/>
      <c r="AS1686" s="270"/>
      <c r="AT1686" s="270"/>
      <c r="AU1686" s="270">
        <v>0</v>
      </c>
      <c r="AV1686" s="270">
        <v>0</v>
      </c>
      <c r="AW1686" s="270">
        <f t="shared" si="468"/>
        <v>0</v>
      </c>
    </row>
    <row r="1687" spans="1:49">
      <c r="A1687" s="44" t="s">
        <v>797</v>
      </c>
      <c r="B1687" s="45" t="s">
        <v>1029</v>
      </c>
      <c r="C1687" s="45" t="s">
        <v>1549</v>
      </c>
      <c r="D1687" s="452" t="s">
        <v>2922</v>
      </c>
      <c r="E1687" s="367" t="s">
        <v>772</v>
      </c>
      <c r="F1687" s="50"/>
      <c r="G1687" s="50"/>
      <c r="H1687" s="50"/>
      <c r="I1687" s="42" t="s">
        <v>1227</v>
      </c>
      <c r="J1687" s="15">
        <f>SUM(J1688:J1692)</f>
        <v>0</v>
      </c>
      <c r="K1687" s="15">
        <f t="shared" ref="K1687:AT1687" si="471">SUM(K1688:K1692)</f>
        <v>0</v>
      </c>
      <c r="L1687" s="15">
        <f t="shared" si="471"/>
        <v>0</v>
      </c>
      <c r="M1687" s="15">
        <f t="shared" si="471"/>
        <v>0</v>
      </c>
      <c r="N1687" s="15">
        <f t="shared" si="471"/>
        <v>0</v>
      </c>
      <c r="O1687" s="15">
        <f t="shared" si="471"/>
        <v>0</v>
      </c>
      <c r="P1687" s="15">
        <f t="shared" si="471"/>
        <v>0</v>
      </c>
      <c r="Q1687" s="15">
        <f t="shared" si="471"/>
        <v>0</v>
      </c>
      <c r="R1687" s="15">
        <f t="shared" si="471"/>
        <v>0</v>
      </c>
      <c r="S1687" s="15">
        <f t="shared" si="471"/>
        <v>0</v>
      </c>
      <c r="T1687" s="15">
        <f t="shared" si="471"/>
        <v>0</v>
      </c>
      <c r="U1687" s="15">
        <v>0</v>
      </c>
      <c r="V1687" s="15">
        <v>0</v>
      </c>
      <c r="W1687" s="15">
        <f>SUM(W1688:W1692)</f>
        <v>0</v>
      </c>
      <c r="X1687" s="15">
        <f t="shared" si="471"/>
        <v>0</v>
      </c>
      <c r="Y1687" s="15">
        <f t="shared" si="471"/>
        <v>0</v>
      </c>
      <c r="Z1687" s="15">
        <f t="shared" si="471"/>
        <v>0</v>
      </c>
      <c r="AA1687" s="15">
        <f t="shared" si="471"/>
        <v>0</v>
      </c>
      <c r="AB1687" s="15">
        <f t="shared" si="471"/>
        <v>0</v>
      </c>
      <c r="AC1687" s="15">
        <f t="shared" si="471"/>
        <v>0</v>
      </c>
      <c r="AD1687" s="15">
        <f t="shared" si="471"/>
        <v>0</v>
      </c>
      <c r="AE1687" s="15">
        <f t="shared" si="471"/>
        <v>0</v>
      </c>
      <c r="AF1687" s="15">
        <f t="shared" si="471"/>
        <v>0</v>
      </c>
      <c r="AG1687" s="15">
        <f t="shared" si="471"/>
        <v>0</v>
      </c>
      <c r="AH1687" s="15">
        <v>0</v>
      </c>
      <c r="AI1687" s="15">
        <v>0</v>
      </c>
      <c r="AJ1687" s="15">
        <f>SUM(AJ1688:AJ1692)</f>
        <v>0</v>
      </c>
      <c r="AK1687" s="15">
        <f t="shared" si="471"/>
        <v>0</v>
      </c>
      <c r="AL1687" s="15">
        <f t="shared" si="471"/>
        <v>0</v>
      </c>
      <c r="AM1687" s="15">
        <f t="shared" si="471"/>
        <v>0</v>
      </c>
      <c r="AN1687" s="15">
        <f t="shared" si="471"/>
        <v>0</v>
      </c>
      <c r="AO1687" s="15">
        <f t="shared" si="471"/>
        <v>0</v>
      </c>
      <c r="AP1687" s="15">
        <f t="shared" si="471"/>
        <v>0</v>
      </c>
      <c r="AQ1687" s="15">
        <f t="shared" si="471"/>
        <v>0</v>
      </c>
      <c r="AR1687" s="15">
        <f t="shared" si="471"/>
        <v>0</v>
      </c>
      <c r="AS1687" s="15">
        <f t="shared" si="471"/>
        <v>0</v>
      </c>
      <c r="AT1687" s="15">
        <f t="shared" si="471"/>
        <v>0</v>
      </c>
      <c r="AU1687" s="15">
        <v>0</v>
      </c>
      <c r="AV1687" s="15">
        <v>0</v>
      </c>
      <c r="AW1687" s="15">
        <f t="shared" si="468"/>
        <v>0</v>
      </c>
    </row>
    <row r="1688" spans="1:49" s="144" customFormat="1">
      <c r="A1688" s="44" t="s">
        <v>797</v>
      </c>
      <c r="B1688" s="45" t="s">
        <v>1029</v>
      </c>
      <c r="C1688" s="45" t="s">
        <v>1549</v>
      </c>
      <c r="D1688" s="452" t="s">
        <v>2922</v>
      </c>
      <c r="E1688" s="140" t="s">
        <v>850</v>
      </c>
      <c r="F1688" s="141" t="s">
        <v>167</v>
      </c>
      <c r="G1688" s="468" t="s">
        <v>3081</v>
      </c>
      <c r="H1688" s="50" t="s">
        <v>2356</v>
      </c>
      <c r="I1688" s="142" t="s">
        <v>1119</v>
      </c>
      <c r="J1688" s="143"/>
      <c r="K1688" s="143"/>
      <c r="L1688" s="143"/>
      <c r="M1688" s="143"/>
      <c r="N1688" s="143"/>
      <c r="O1688" s="143"/>
      <c r="P1688" s="143"/>
      <c r="Q1688" s="143"/>
      <c r="R1688" s="143"/>
      <c r="S1688" s="143"/>
      <c r="T1688" s="143"/>
      <c r="U1688" s="143">
        <v>0</v>
      </c>
      <c r="V1688" s="143">
        <v>0</v>
      </c>
      <c r="W1688" s="143"/>
      <c r="X1688" s="143"/>
      <c r="Y1688" s="143"/>
      <c r="Z1688" s="143"/>
      <c r="AA1688" s="143"/>
      <c r="AB1688" s="143"/>
      <c r="AC1688" s="143"/>
      <c r="AD1688" s="143"/>
      <c r="AE1688" s="143"/>
      <c r="AF1688" s="143"/>
      <c r="AG1688" s="143"/>
      <c r="AH1688" s="143">
        <v>0</v>
      </c>
      <c r="AI1688" s="143">
        <v>0</v>
      </c>
      <c r="AJ1688" s="143"/>
      <c r="AK1688" s="143"/>
      <c r="AL1688" s="143"/>
      <c r="AM1688" s="143"/>
      <c r="AN1688" s="143"/>
      <c r="AO1688" s="143"/>
      <c r="AP1688" s="143"/>
      <c r="AQ1688" s="143"/>
      <c r="AR1688" s="143"/>
      <c r="AS1688" s="143"/>
      <c r="AT1688" s="143"/>
      <c r="AU1688" s="143">
        <v>0</v>
      </c>
      <c r="AV1688" s="143">
        <v>0</v>
      </c>
      <c r="AW1688" s="143">
        <f t="shared" si="468"/>
        <v>0</v>
      </c>
    </row>
    <row r="1689" spans="1:49" s="144" customFormat="1">
      <c r="A1689" s="44" t="s">
        <v>797</v>
      </c>
      <c r="B1689" s="45" t="s">
        <v>1029</v>
      </c>
      <c r="C1689" s="45" t="s">
        <v>1549</v>
      </c>
      <c r="D1689" s="452" t="s">
        <v>2922</v>
      </c>
      <c r="E1689" s="140" t="s">
        <v>851</v>
      </c>
      <c r="F1689" s="141" t="s">
        <v>168</v>
      </c>
      <c r="G1689" s="468" t="s">
        <v>3081</v>
      </c>
      <c r="H1689" s="50" t="s">
        <v>2356</v>
      </c>
      <c r="I1689" s="142" t="s">
        <v>1290</v>
      </c>
      <c r="J1689" s="143"/>
      <c r="K1689" s="143"/>
      <c r="L1689" s="143"/>
      <c r="M1689" s="143"/>
      <c r="N1689" s="143"/>
      <c r="O1689" s="143"/>
      <c r="P1689" s="143"/>
      <c r="Q1689" s="143"/>
      <c r="R1689" s="143"/>
      <c r="S1689" s="143"/>
      <c r="T1689" s="143"/>
      <c r="U1689" s="143">
        <v>0</v>
      </c>
      <c r="V1689" s="143">
        <v>0</v>
      </c>
      <c r="W1689" s="143"/>
      <c r="X1689" s="143"/>
      <c r="Y1689" s="143"/>
      <c r="Z1689" s="143"/>
      <c r="AA1689" s="143"/>
      <c r="AB1689" s="143"/>
      <c r="AC1689" s="143"/>
      <c r="AD1689" s="143"/>
      <c r="AE1689" s="143"/>
      <c r="AF1689" s="143"/>
      <c r="AG1689" s="143"/>
      <c r="AH1689" s="143">
        <v>0</v>
      </c>
      <c r="AI1689" s="143">
        <v>0</v>
      </c>
      <c r="AJ1689" s="143"/>
      <c r="AK1689" s="143"/>
      <c r="AL1689" s="143"/>
      <c r="AM1689" s="143"/>
      <c r="AN1689" s="143"/>
      <c r="AO1689" s="143"/>
      <c r="AP1689" s="143"/>
      <c r="AQ1689" s="143"/>
      <c r="AR1689" s="143"/>
      <c r="AS1689" s="143"/>
      <c r="AT1689" s="143"/>
      <c r="AU1689" s="143">
        <v>0</v>
      </c>
      <c r="AV1689" s="143">
        <v>0</v>
      </c>
      <c r="AW1689" s="143">
        <f t="shared" si="468"/>
        <v>0</v>
      </c>
    </row>
    <row r="1690" spans="1:49" s="144" customFormat="1">
      <c r="A1690" s="44" t="s">
        <v>797</v>
      </c>
      <c r="B1690" s="45" t="s">
        <v>1029</v>
      </c>
      <c r="C1690" s="45" t="s">
        <v>1549</v>
      </c>
      <c r="D1690" s="452" t="s">
        <v>2922</v>
      </c>
      <c r="E1690" s="140" t="s">
        <v>852</v>
      </c>
      <c r="F1690" s="141" t="s">
        <v>169</v>
      </c>
      <c r="G1690" s="468" t="s">
        <v>3081</v>
      </c>
      <c r="H1690" s="50" t="s">
        <v>2356</v>
      </c>
      <c r="I1690" s="142" t="s">
        <v>1733</v>
      </c>
      <c r="J1690" s="143"/>
      <c r="K1690" s="143"/>
      <c r="L1690" s="143"/>
      <c r="M1690" s="143"/>
      <c r="N1690" s="143"/>
      <c r="O1690" s="143"/>
      <c r="P1690" s="143"/>
      <c r="Q1690" s="143"/>
      <c r="R1690" s="143"/>
      <c r="S1690" s="143"/>
      <c r="T1690" s="143"/>
      <c r="U1690" s="143">
        <v>0</v>
      </c>
      <c r="V1690" s="143">
        <v>0</v>
      </c>
      <c r="W1690" s="143"/>
      <c r="X1690" s="143"/>
      <c r="Y1690" s="143"/>
      <c r="Z1690" s="143"/>
      <c r="AA1690" s="143"/>
      <c r="AB1690" s="143"/>
      <c r="AC1690" s="143"/>
      <c r="AD1690" s="143"/>
      <c r="AE1690" s="143"/>
      <c r="AF1690" s="143"/>
      <c r="AG1690" s="143"/>
      <c r="AH1690" s="143">
        <v>0</v>
      </c>
      <c r="AI1690" s="143">
        <v>0</v>
      </c>
      <c r="AJ1690" s="143"/>
      <c r="AK1690" s="143"/>
      <c r="AL1690" s="143"/>
      <c r="AM1690" s="143"/>
      <c r="AN1690" s="143"/>
      <c r="AO1690" s="143"/>
      <c r="AP1690" s="143"/>
      <c r="AQ1690" s="143"/>
      <c r="AR1690" s="143"/>
      <c r="AS1690" s="143"/>
      <c r="AT1690" s="143"/>
      <c r="AU1690" s="143">
        <v>0</v>
      </c>
      <c r="AV1690" s="143">
        <v>0</v>
      </c>
      <c r="AW1690" s="143">
        <f t="shared" si="468"/>
        <v>0</v>
      </c>
    </row>
    <row r="1691" spans="1:49" s="144" customFormat="1">
      <c r="A1691" s="44" t="s">
        <v>797</v>
      </c>
      <c r="B1691" s="45" t="s">
        <v>1029</v>
      </c>
      <c r="C1691" s="45" t="s">
        <v>1549</v>
      </c>
      <c r="D1691" s="452" t="s">
        <v>2922</v>
      </c>
      <c r="E1691" s="140" t="s">
        <v>853</v>
      </c>
      <c r="F1691" s="141" t="s">
        <v>170</v>
      </c>
      <c r="G1691" s="468" t="s">
        <v>3081</v>
      </c>
      <c r="H1691" s="50" t="s">
        <v>2356</v>
      </c>
      <c r="I1691" s="142" t="s">
        <v>1734</v>
      </c>
      <c r="J1691" s="143"/>
      <c r="K1691" s="143"/>
      <c r="L1691" s="143"/>
      <c r="M1691" s="143"/>
      <c r="N1691" s="143"/>
      <c r="O1691" s="143"/>
      <c r="P1691" s="143"/>
      <c r="Q1691" s="143"/>
      <c r="R1691" s="143"/>
      <c r="S1691" s="143"/>
      <c r="T1691" s="143"/>
      <c r="U1691" s="143">
        <v>0</v>
      </c>
      <c r="V1691" s="143">
        <v>0</v>
      </c>
      <c r="W1691" s="143"/>
      <c r="X1691" s="143"/>
      <c r="Y1691" s="143"/>
      <c r="Z1691" s="143"/>
      <c r="AA1691" s="143"/>
      <c r="AB1691" s="143"/>
      <c r="AC1691" s="143"/>
      <c r="AD1691" s="143"/>
      <c r="AE1691" s="143"/>
      <c r="AF1691" s="143"/>
      <c r="AG1691" s="143"/>
      <c r="AH1691" s="143">
        <v>0</v>
      </c>
      <c r="AI1691" s="143">
        <v>0</v>
      </c>
      <c r="AJ1691" s="143"/>
      <c r="AK1691" s="143"/>
      <c r="AL1691" s="143"/>
      <c r="AM1691" s="143"/>
      <c r="AN1691" s="143"/>
      <c r="AO1691" s="143"/>
      <c r="AP1691" s="143"/>
      <c r="AQ1691" s="143"/>
      <c r="AR1691" s="143"/>
      <c r="AS1691" s="143"/>
      <c r="AT1691" s="143"/>
      <c r="AU1691" s="143">
        <v>0</v>
      </c>
      <c r="AV1691" s="143">
        <v>0</v>
      </c>
      <c r="AW1691" s="143">
        <f t="shared" si="468"/>
        <v>0</v>
      </c>
    </row>
    <row r="1692" spans="1:49" s="144" customFormat="1">
      <c r="A1692" s="44" t="s">
        <v>797</v>
      </c>
      <c r="B1692" s="45" t="s">
        <v>1029</v>
      </c>
      <c r="C1692" s="45" t="s">
        <v>1549</v>
      </c>
      <c r="D1692" s="452" t="s">
        <v>2922</v>
      </c>
      <c r="E1692" s="140" t="s">
        <v>854</v>
      </c>
      <c r="F1692" s="141" t="s">
        <v>171</v>
      </c>
      <c r="G1692" s="468" t="s">
        <v>3081</v>
      </c>
      <c r="H1692" s="50" t="s">
        <v>2356</v>
      </c>
      <c r="I1692" s="142" t="s">
        <v>1735</v>
      </c>
      <c r="J1692" s="143"/>
      <c r="K1692" s="143"/>
      <c r="L1692" s="143"/>
      <c r="M1692" s="143"/>
      <c r="N1692" s="143"/>
      <c r="O1692" s="143"/>
      <c r="P1692" s="143"/>
      <c r="Q1692" s="143"/>
      <c r="R1692" s="143"/>
      <c r="S1692" s="143"/>
      <c r="T1692" s="143"/>
      <c r="U1692" s="143">
        <v>0</v>
      </c>
      <c r="V1692" s="143">
        <v>0</v>
      </c>
      <c r="W1692" s="143"/>
      <c r="X1692" s="143"/>
      <c r="Y1692" s="143"/>
      <c r="Z1692" s="143"/>
      <c r="AA1692" s="143"/>
      <c r="AB1692" s="143"/>
      <c r="AC1692" s="143"/>
      <c r="AD1692" s="143"/>
      <c r="AE1692" s="143"/>
      <c r="AF1692" s="143"/>
      <c r="AG1692" s="143"/>
      <c r="AH1692" s="143">
        <v>0</v>
      </c>
      <c r="AI1692" s="143">
        <v>0</v>
      </c>
      <c r="AJ1692" s="143"/>
      <c r="AK1692" s="143"/>
      <c r="AL1692" s="143"/>
      <c r="AM1692" s="143"/>
      <c r="AN1692" s="143"/>
      <c r="AO1692" s="143"/>
      <c r="AP1692" s="143"/>
      <c r="AQ1692" s="143"/>
      <c r="AR1692" s="143"/>
      <c r="AS1692" s="143"/>
      <c r="AT1692" s="143"/>
      <c r="AU1692" s="143">
        <v>0</v>
      </c>
      <c r="AV1692" s="143">
        <v>0</v>
      </c>
      <c r="AW1692" s="143">
        <f t="shared" si="468"/>
        <v>0</v>
      </c>
    </row>
    <row r="1693" spans="1:49">
      <c r="A1693" s="44" t="s">
        <v>797</v>
      </c>
      <c r="B1693" s="45" t="s">
        <v>1029</v>
      </c>
      <c r="C1693" s="45" t="s">
        <v>1549</v>
      </c>
      <c r="D1693" s="452" t="s">
        <v>2922</v>
      </c>
      <c r="E1693" s="213" t="s">
        <v>773</v>
      </c>
      <c r="F1693" s="65"/>
      <c r="G1693" s="65"/>
      <c r="H1693" s="65"/>
      <c r="I1693" s="1" t="s">
        <v>1362</v>
      </c>
      <c r="J1693" s="9">
        <f>SUM(J1694)</f>
        <v>0</v>
      </c>
      <c r="K1693" s="9">
        <f t="shared" ref="K1693:AT1693" si="472">SUM(K1694)</f>
        <v>0</v>
      </c>
      <c r="L1693" s="9">
        <f t="shared" si="472"/>
        <v>0</v>
      </c>
      <c r="M1693" s="9">
        <f t="shared" si="472"/>
        <v>0</v>
      </c>
      <c r="N1693" s="9">
        <f t="shared" si="472"/>
        <v>0</v>
      </c>
      <c r="O1693" s="9">
        <f t="shared" si="472"/>
        <v>0</v>
      </c>
      <c r="P1693" s="9">
        <f t="shared" si="472"/>
        <v>0</v>
      </c>
      <c r="Q1693" s="9">
        <f t="shared" si="472"/>
        <v>0</v>
      </c>
      <c r="R1693" s="9">
        <f t="shared" si="472"/>
        <v>0</v>
      </c>
      <c r="S1693" s="9">
        <f t="shared" si="472"/>
        <v>0</v>
      </c>
      <c r="T1693" s="9">
        <f t="shared" si="472"/>
        <v>0</v>
      </c>
      <c r="U1693" s="9">
        <v>0</v>
      </c>
      <c r="V1693" s="9">
        <v>0</v>
      </c>
      <c r="W1693" s="9">
        <f>SUM(W1694)</f>
        <v>0</v>
      </c>
      <c r="X1693" s="9">
        <f t="shared" si="472"/>
        <v>0</v>
      </c>
      <c r="Y1693" s="9">
        <f t="shared" si="472"/>
        <v>0</v>
      </c>
      <c r="Z1693" s="9">
        <f t="shared" si="472"/>
        <v>0</v>
      </c>
      <c r="AA1693" s="9">
        <f t="shared" si="472"/>
        <v>0</v>
      </c>
      <c r="AB1693" s="9">
        <f t="shared" si="472"/>
        <v>0</v>
      </c>
      <c r="AC1693" s="9">
        <f t="shared" si="472"/>
        <v>0</v>
      </c>
      <c r="AD1693" s="9">
        <f t="shared" si="472"/>
        <v>0</v>
      </c>
      <c r="AE1693" s="9">
        <f t="shared" si="472"/>
        <v>0</v>
      </c>
      <c r="AF1693" s="9">
        <f t="shared" si="472"/>
        <v>0</v>
      </c>
      <c r="AG1693" s="9">
        <f t="shared" si="472"/>
        <v>0</v>
      </c>
      <c r="AH1693" s="9">
        <v>0</v>
      </c>
      <c r="AI1693" s="9">
        <v>0</v>
      </c>
      <c r="AJ1693" s="9">
        <f>SUM(AJ1694)</f>
        <v>0</v>
      </c>
      <c r="AK1693" s="9">
        <f t="shared" si="472"/>
        <v>0</v>
      </c>
      <c r="AL1693" s="9">
        <f t="shared" si="472"/>
        <v>0</v>
      </c>
      <c r="AM1693" s="9">
        <f t="shared" si="472"/>
        <v>0</v>
      </c>
      <c r="AN1693" s="9">
        <f t="shared" si="472"/>
        <v>0</v>
      </c>
      <c r="AO1693" s="9">
        <f t="shared" si="472"/>
        <v>0</v>
      </c>
      <c r="AP1693" s="9">
        <f t="shared" si="472"/>
        <v>0</v>
      </c>
      <c r="AQ1693" s="9">
        <f t="shared" si="472"/>
        <v>0</v>
      </c>
      <c r="AR1693" s="9">
        <f t="shared" si="472"/>
        <v>0</v>
      </c>
      <c r="AS1693" s="9">
        <f t="shared" si="472"/>
        <v>0</v>
      </c>
      <c r="AT1693" s="9">
        <f t="shared" si="472"/>
        <v>0</v>
      </c>
      <c r="AU1693" s="9">
        <v>0</v>
      </c>
      <c r="AV1693" s="9">
        <v>0</v>
      </c>
      <c r="AW1693" s="9">
        <f t="shared" si="468"/>
        <v>0</v>
      </c>
    </row>
    <row r="1694" spans="1:49">
      <c r="A1694" s="44" t="s">
        <v>797</v>
      </c>
      <c r="B1694" s="45" t="s">
        <v>1029</v>
      </c>
      <c r="C1694" s="45" t="s">
        <v>1549</v>
      </c>
      <c r="D1694" s="452" t="s">
        <v>2922</v>
      </c>
      <c r="E1694" s="367" t="s">
        <v>785</v>
      </c>
      <c r="F1694" s="50"/>
      <c r="G1694" s="468" t="s">
        <v>3081</v>
      </c>
      <c r="H1694" s="50" t="s">
        <v>2356</v>
      </c>
      <c r="I1694" s="42" t="s">
        <v>1363</v>
      </c>
      <c r="J1694" s="270"/>
      <c r="K1694" s="270"/>
      <c r="L1694" s="270"/>
      <c r="M1694" s="270"/>
      <c r="N1694" s="270"/>
      <c r="O1694" s="270"/>
      <c r="P1694" s="270"/>
      <c r="Q1694" s="270"/>
      <c r="R1694" s="270"/>
      <c r="S1694" s="270"/>
      <c r="T1694" s="270"/>
      <c r="U1694" s="270">
        <v>0</v>
      </c>
      <c r="V1694" s="270">
        <v>0</v>
      </c>
      <c r="W1694" s="270"/>
      <c r="X1694" s="270"/>
      <c r="Y1694" s="270"/>
      <c r="Z1694" s="270"/>
      <c r="AA1694" s="270"/>
      <c r="AB1694" s="270"/>
      <c r="AC1694" s="270"/>
      <c r="AD1694" s="270"/>
      <c r="AE1694" s="270"/>
      <c r="AF1694" s="270"/>
      <c r="AG1694" s="270"/>
      <c r="AH1694" s="270">
        <v>0</v>
      </c>
      <c r="AI1694" s="270">
        <v>0</v>
      </c>
      <c r="AJ1694" s="270"/>
      <c r="AK1694" s="270"/>
      <c r="AL1694" s="270"/>
      <c r="AM1694" s="270"/>
      <c r="AN1694" s="270"/>
      <c r="AO1694" s="270"/>
      <c r="AP1694" s="270"/>
      <c r="AQ1694" s="270"/>
      <c r="AR1694" s="270"/>
      <c r="AS1694" s="270"/>
      <c r="AT1694" s="270"/>
      <c r="AU1694" s="270">
        <v>0</v>
      </c>
      <c r="AV1694" s="270">
        <v>0</v>
      </c>
      <c r="AW1694" s="270">
        <f t="shared" si="468"/>
        <v>0</v>
      </c>
    </row>
    <row r="1695" spans="1:49">
      <c r="A1695" s="44" t="s">
        <v>797</v>
      </c>
      <c r="B1695" s="45" t="s">
        <v>1029</v>
      </c>
      <c r="C1695" s="45" t="s">
        <v>1549</v>
      </c>
      <c r="D1695" s="452" t="s">
        <v>2922</v>
      </c>
      <c r="E1695" s="213" t="s">
        <v>1364</v>
      </c>
      <c r="F1695" s="65"/>
      <c r="G1695" s="65"/>
      <c r="H1695" s="65"/>
      <c r="I1695" s="1" t="s">
        <v>2104</v>
      </c>
      <c r="J1695" s="9">
        <f>SUM(J1696:J1704)</f>
        <v>527000</v>
      </c>
      <c r="K1695" s="9">
        <f t="shared" ref="K1695:AT1695" si="473">SUM(K1696:K1704)</f>
        <v>70000</v>
      </c>
      <c r="L1695" s="9">
        <f t="shared" si="473"/>
        <v>0</v>
      </c>
      <c r="M1695" s="9">
        <f t="shared" si="473"/>
        <v>76000</v>
      </c>
      <c r="N1695" s="9">
        <f t="shared" si="473"/>
        <v>0</v>
      </c>
      <c r="O1695" s="9">
        <f t="shared" si="473"/>
        <v>150000</v>
      </c>
      <c r="P1695" s="9">
        <f t="shared" si="473"/>
        <v>0</v>
      </c>
      <c r="Q1695" s="9">
        <f t="shared" si="473"/>
        <v>0</v>
      </c>
      <c r="R1695" s="9">
        <f t="shared" si="473"/>
        <v>70000</v>
      </c>
      <c r="S1695" s="9">
        <f t="shared" si="473"/>
        <v>-10000</v>
      </c>
      <c r="T1695" s="9">
        <f t="shared" si="473"/>
        <v>0</v>
      </c>
      <c r="U1695" s="9">
        <v>356000</v>
      </c>
      <c r="V1695" s="9">
        <v>171000</v>
      </c>
      <c r="W1695" s="9">
        <f>SUM(W1696:W1704)</f>
        <v>0</v>
      </c>
      <c r="X1695" s="9">
        <f t="shared" si="473"/>
        <v>0</v>
      </c>
      <c r="Y1695" s="9">
        <f t="shared" si="473"/>
        <v>0</v>
      </c>
      <c r="Z1695" s="9">
        <f t="shared" si="473"/>
        <v>0</v>
      </c>
      <c r="AA1695" s="9">
        <f t="shared" si="473"/>
        <v>0</v>
      </c>
      <c r="AB1695" s="9">
        <f t="shared" si="473"/>
        <v>0</v>
      </c>
      <c r="AC1695" s="9">
        <f t="shared" si="473"/>
        <v>0</v>
      </c>
      <c r="AD1695" s="9">
        <f t="shared" si="473"/>
        <v>0</v>
      </c>
      <c r="AE1695" s="9">
        <f t="shared" si="473"/>
        <v>0</v>
      </c>
      <c r="AF1695" s="9">
        <f t="shared" si="473"/>
        <v>0</v>
      </c>
      <c r="AG1695" s="9">
        <f t="shared" si="473"/>
        <v>0</v>
      </c>
      <c r="AH1695" s="9">
        <v>0</v>
      </c>
      <c r="AI1695" s="9">
        <v>0</v>
      </c>
      <c r="AJ1695" s="9">
        <f>SUM(AJ1696:AJ1704)</f>
        <v>124747</v>
      </c>
      <c r="AK1695" s="9">
        <f t="shared" si="473"/>
        <v>0</v>
      </c>
      <c r="AL1695" s="9">
        <f t="shared" si="473"/>
        <v>0</v>
      </c>
      <c r="AM1695" s="9">
        <f t="shared" si="473"/>
        <v>18514</v>
      </c>
      <c r="AN1695" s="9">
        <f t="shared" si="473"/>
        <v>0</v>
      </c>
      <c r="AO1695" s="9">
        <f t="shared" si="473"/>
        <v>0</v>
      </c>
      <c r="AP1695" s="9">
        <f t="shared" si="473"/>
        <v>0</v>
      </c>
      <c r="AQ1695" s="9">
        <f t="shared" si="473"/>
        <v>27200</v>
      </c>
      <c r="AR1695" s="9">
        <f t="shared" si="473"/>
        <v>60433</v>
      </c>
      <c r="AS1695" s="9">
        <f t="shared" si="473"/>
        <v>0</v>
      </c>
      <c r="AT1695" s="9">
        <f t="shared" si="473"/>
        <v>0</v>
      </c>
      <c r="AU1695" s="9">
        <v>106147</v>
      </c>
      <c r="AV1695" s="9">
        <v>18600</v>
      </c>
      <c r="AW1695" s="9">
        <f t="shared" si="468"/>
        <v>462147</v>
      </c>
    </row>
    <row r="1696" spans="1:49">
      <c r="A1696" s="44" t="s">
        <v>797</v>
      </c>
      <c r="B1696" s="45" t="s">
        <v>1029</v>
      </c>
      <c r="C1696" s="45" t="s">
        <v>1549</v>
      </c>
      <c r="D1696" s="452" t="s">
        <v>2922</v>
      </c>
      <c r="E1696" s="367" t="s">
        <v>786</v>
      </c>
      <c r="F1696" s="50"/>
      <c r="G1696" s="468" t="s">
        <v>3081</v>
      </c>
      <c r="H1696" s="50" t="s">
        <v>2356</v>
      </c>
      <c r="I1696" s="42" t="s">
        <v>1191</v>
      </c>
      <c r="J1696" s="270">
        <v>2000</v>
      </c>
      <c r="K1696" s="270">
        <v>2000</v>
      </c>
      <c r="L1696" s="270"/>
      <c r="M1696" s="270"/>
      <c r="N1696" s="270"/>
      <c r="O1696" s="270"/>
      <c r="P1696" s="270"/>
      <c r="Q1696" s="270"/>
      <c r="R1696" s="270"/>
      <c r="S1696" s="270"/>
      <c r="T1696" s="270"/>
      <c r="U1696" s="270">
        <v>2000</v>
      </c>
      <c r="V1696" s="270">
        <v>0</v>
      </c>
      <c r="W1696" s="270"/>
      <c r="X1696" s="270"/>
      <c r="Y1696" s="270"/>
      <c r="Z1696" s="270"/>
      <c r="AA1696" s="270"/>
      <c r="AB1696" s="270"/>
      <c r="AC1696" s="270"/>
      <c r="AD1696" s="270"/>
      <c r="AE1696" s="270"/>
      <c r="AF1696" s="270"/>
      <c r="AG1696" s="270"/>
      <c r="AH1696" s="270">
        <v>0</v>
      </c>
      <c r="AI1696" s="270">
        <v>0</v>
      </c>
      <c r="AJ1696" s="270"/>
      <c r="AK1696" s="270"/>
      <c r="AL1696" s="270"/>
      <c r="AM1696" s="270"/>
      <c r="AN1696" s="270"/>
      <c r="AO1696" s="270"/>
      <c r="AP1696" s="270"/>
      <c r="AQ1696" s="270"/>
      <c r="AR1696" s="270"/>
      <c r="AS1696" s="270"/>
      <c r="AT1696" s="270"/>
      <c r="AU1696" s="270">
        <v>0</v>
      </c>
      <c r="AV1696" s="270">
        <v>0</v>
      </c>
      <c r="AW1696" s="270">
        <f t="shared" si="468"/>
        <v>2000</v>
      </c>
    </row>
    <row r="1697" spans="1:49">
      <c r="A1697" s="44" t="s">
        <v>797</v>
      </c>
      <c r="B1697" s="45" t="s">
        <v>1029</v>
      </c>
      <c r="C1697" s="45" t="s">
        <v>1549</v>
      </c>
      <c r="D1697" s="452" t="s">
        <v>2922</v>
      </c>
      <c r="E1697" s="367" t="s">
        <v>1528</v>
      </c>
      <c r="F1697" s="50"/>
      <c r="G1697" s="468" t="s">
        <v>3081</v>
      </c>
      <c r="H1697" s="50" t="s">
        <v>2356</v>
      </c>
      <c r="I1697" s="42" t="s">
        <v>989</v>
      </c>
      <c r="J1697" s="270"/>
      <c r="K1697" s="270"/>
      <c r="L1697" s="270"/>
      <c r="M1697" s="270"/>
      <c r="N1697" s="270"/>
      <c r="O1697" s="270"/>
      <c r="P1697" s="270"/>
      <c r="Q1697" s="270"/>
      <c r="R1697" s="270"/>
      <c r="S1697" s="270"/>
      <c r="T1697" s="270"/>
      <c r="U1697" s="270">
        <v>0</v>
      </c>
      <c r="V1697" s="270">
        <v>0</v>
      </c>
      <c r="W1697" s="270"/>
      <c r="X1697" s="270"/>
      <c r="Y1697" s="270"/>
      <c r="Z1697" s="270"/>
      <c r="AA1697" s="270"/>
      <c r="AB1697" s="270"/>
      <c r="AC1697" s="270"/>
      <c r="AD1697" s="270"/>
      <c r="AE1697" s="270"/>
      <c r="AF1697" s="270"/>
      <c r="AG1697" s="270"/>
      <c r="AH1697" s="270">
        <v>0</v>
      </c>
      <c r="AI1697" s="270">
        <v>0</v>
      </c>
      <c r="AJ1697" s="270"/>
      <c r="AK1697" s="270"/>
      <c r="AL1697" s="270"/>
      <c r="AM1697" s="270"/>
      <c r="AN1697" s="270"/>
      <c r="AO1697" s="270"/>
      <c r="AP1697" s="270"/>
      <c r="AQ1697" s="270"/>
      <c r="AR1697" s="270"/>
      <c r="AS1697" s="270"/>
      <c r="AT1697" s="270"/>
      <c r="AU1697" s="270">
        <v>0</v>
      </c>
      <c r="AV1697" s="270">
        <v>0</v>
      </c>
      <c r="AW1697" s="270">
        <f t="shared" si="468"/>
        <v>0</v>
      </c>
    </row>
    <row r="1698" spans="1:49">
      <c r="A1698" s="44" t="s">
        <v>797</v>
      </c>
      <c r="B1698" s="45" t="s">
        <v>1029</v>
      </c>
      <c r="C1698" s="45" t="s">
        <v>1549</v>
      </c>
      <c r="D1698" s="452" t="s">
        <v>2922</v>
      </c>
      <c r="E1698" s="367" t="s">
        <v>1679</v>
      </c>
      <c r="F1698" s="50"/>
      <c r="G1698" s="468" t="s">
        <v>3081</v>
      </c>
      <c r="H1698" s="50" t="s">
        <v>2356</v>
      </c>
      <c r="I1698" s="42" t="s">
        <v>1048</v>
      </c>
      <c r="J1698" s="270"/>
      <c r="K1698" s="270"/>
      <c r="L1698" s="270"/>
      <c r="M1698" s="270"/>
      <c r="N1698" s="270"/>
      <c r="O1698" s="270"/>
      <c r="P1698" s="270"/>
      <c r="Q1698" s="270"/>
      <c r="R1698" s="270"/>
      <c r="S1698" s="270"/>
      <c r="T1698" s="270"/>
      <c r="U1698" s="270">
        <v>0</v>
      </c>
      <c r="V1698" s="270">
        <v>0</v>
      </c>
      <c r="W1698" s="270"/>
      <c r="X1698" s="270"/>
      <c r="Y1698" s="270"/>
      <c r="Z1698" s="270"/>
      <c r="AA1698" s="270"/>
      <c r="AB1698" s="270"/>
      <c r="AC1698" s="270"/>
      <c r="AD1698" s="270"/>
      <c r="AE1698" s="270"/>
      <c r="AF1698" s="270"/>
      <c r="AG1698" s="270"/>
      <c r="AH1698" s="270">
        <v>0</v>
      </c>
      <c r="AI1698" s="270">
        <v>0</v>
      </c>
      <c r="AJ1698" s="270"/>
      <c r="AK1698" s="270"/>
      <c r="AL1698" s="270"/>
      <c r="AM1698" s="270"/>
      <c r="AN1698" s="270"/>
      <c r="AO1698" s="270"/>
      <c r="AP1698" s="270"/>
      <c r="AQ1698" s="270"/>
      <c r="AR1698" s="270"/>
      <c r="AS1698" s="270"/>
      <c r="AT1698" s="270"/>
      <c r="AU1698" s="270">
        <v>0</v>
      </c>
      <c r="AV1698" s="270">
        <v>0</v>
      </c>
      <c r="AW1698" s="270">
        <f t="shared" si="468"/>
        <v>0</v>
      </c>
    </row>
    <row r="1699" spans="1:49">
      <c r="A1699" s="44" t="s">
        <v>797</v>
      </c>
      <c r="B1699" s="45" t="s">
        <v>1029</v>
      </c>
      <c r="C1699" s="45" t="s">
        <v>1549</v>
      </c>
      <c r="D1699" s="452" t="s">
        <v>2922</v>
      </c>
      <c r="E1699" s="367" t="s">
        <v>787</v>
      </c>
      <c r="F1699" s="50"/>
      <c r="G1699" s="468" t="s">
        <v>3081</v>
      </c>
      <c r="H1699" s="50" t="s">
        <v>2356</v>
      </c>
      <c r="I1699" s="42" t="s">
        <v>2319</v>
      </c>
      <c r="J1699" s="270">
        <v>5000</v>
      </c>
      <c r="K1699" s="270">
        <v>2000</v>
      </c>
      <c r="L1699" s="270"/>
      <c r="M1699" s="270">
        <v>8000</v>
      </c>
      <c r="N1699" s="270"/>
      <c r="O1699" s="270"/>
      <c r="P1699" s="270"/>
      <c r="Q1699" s="270"/>
      <c r="R1699" s="270"/>
      <c r="S1699" s="270">
        <v>-5000</v>
      </c>
      <c r="T1699" s="270"/>
      <c r="U1699" s="270">
        <v>5000</v>
      </c>
      <c r="V1699" s="270">
        <v>0</v>
      </c>
      <c r="W1699" s="270"/>
      <c r="X1699" s="270"/>
      <c r="Y1699" s="270"/>
      <c r="Z1699" s="270"/>
      <c r="AA1699" s="270"/>
      <c r="AB1699" s="270"/>
      <c r="AC1699" s="270"/>
      <c r="AD1699" s="270"/>
      <c r="AE1699" s="270"/>
      <c r="AF1699" s="270"/>
      <c r="AG1699" s="270"/>
      <c r="AH1699" s="270">
        <v>0</v>
      </c>
      <c r="AI1699" s="270">
        <v>0</v>
      </c>
      <c r="AJ1699" s="270"/>
      <c r="AK1699" s="270"/>
      <c r="AL1699" s="270"/>
      <c r="AM1699" s="270"/>
      <c r="AN1699" s="270"/>
      <c r="AO1699" s="270"/>
      <c r="AP1699" s="270"/>
      <c r="AQ1699" s="270"/>
      <c r="AR1699" s="270"/>
      <c r="AS1699" s="270"/>
      <c r="AT1699" s="270"/>
      <c r="AU1699" s="270">
        <v>0</v>
      </c>
      <c r="AV1699" s="270">
        <v>0</v>
      </c>
      <c r="AW1699" s="270">
        <f t="shared" si="468"/>
        <v>5000</v>
      </c>
    </row>
    <row r="1700" spans="1:49">
      <c r="A1700" s="44" t="s">
        <v>797</v>
      </c>
      <c r="B1700" s="45" t="s">
        <v>1029</v>
      </c>
      <c r="C1700" s="45" t="s">
        <v>1549</v>
      </c>
      <c r="D1700" s="452" t="s">
        <v>2922</v>
      </c>
      <c r="E1700" s="367" t="s">
        <v>1116</v>
      </c>
      <c r="F1700" s="50"/>
      <c r="G1700" s="468" t="s">
        <v>3081</v>
      </c>
      <c r="H1700" s="50" t="s">
        <v>2356</v>
      </c>
      <c r="I1700" s="42" t="s">
        <v>1487</v>
      </c>
      <c r="J1700" s="270"/>
      <c r="K1700" s="270"/>
      <c r="L1700" s="270"/>
      <c r="M1700" s="270"/>
      <c r="N1700" s="270"/>
      <c r="O1700" s="270"/>
      <c r="P1700" s="270"/>
      <c r="Q1700" s="270"/>
      <c r="R1700" s="270"/>
      <c r="S1700" s="270"/>
      <c r="T1700" s="270"/>
      <c r="U1700" s="270">
        <v>0</v>
      </c>
      <c r="V1700" s="270">
        <v>0</v>
      </c>
      <c r="W1700" s="270"/>
      <c r="X1700" s="270"/>
      <c r="Y1700" s="270"/>
      <c r="Z1700" s="270"/>
      <c r="AA1700" s="270"/>
      <c r="AB1700" s="270"/>
      <c r="AC1700" s="270"/>
      <c r="AD1700" s="270"/>
      <c r="AE1700" s="270"/>
      <c r="AF1700" s="270"/>
      <c r="AG1700" s="270"/>
      <c r="AH1700" s="270">
        <v>0</v>
      </c>
      <c r="AI1700" s="270">
        <v>0</v>
      </c>
      <c r="AJ1700" s="270"/>
      <c r="AK1700" s="270"/>
      <c r="AL1700" s="270"/>
      <c r="AM1700" s="270"/>
      <c r="AN1700" s="270"/>
      <c r="AO1700" s="270"/>
      <c r="AP1700" s="270"/>
      <c r="AQ1700" s="270"/>
      <c r="AR1700" s="270"/>
      <c r="AS1700" s="270"/>
      <c r="AT1700" s="270"/>
      <c r="AU1700" s="270">
        <v>0</v>
      </c>
      <c r="AV1700" s="270">
        <v>0</v>
      </c>
      <c r="AW1700" s="270">
        <f t="shared" si="468"/>
        <v>0</v>
      </c>
    </row>
    <row r="1701" spans="1:49">
      <c r="A1701" s="44" t="s">
        <v>797</v>
      </c>
      <c r="B1701" s="45" t="s">
        <v>1029</v>
      </c>
      <c r="C1701" s="45" t="s">
        <v>1549</v>
      </c>
      <c r="D1701" s="452" t="s">
        <v>2922</v>
      </c>
      <c r="E1701" s="367" t="s">
        <v>1703</v>
      </c>
      <c r="F1701" s="50"/>
      <c r="G1701" s="468" t="s">
        <v>3081</v>
      </c>
      <c r="H1701" s="50" t="s">
        <v>2356</v>
      </c>
      <c r="I1701" s="42" t="s">
        <v>1047</v>
      </c>
      <c r="J1701" s="270">
        <v>20000</v>
      </c>
      <c r="K1701" s="270">
        <v>5000</v>
      </c>
      <c r="L1701" s="270"/>
      <c r="M1701" s="270">
        <v>5000</v>
      </c>
      <c r="N1701" s="270"/>
      <c r="O1701" s="270">
        <v>5000</v>
      </c>
      <c r="P1701" s="270"/>
      <c r="Q1701" s="270"/>
      <c r="R1701" s="270"/>
      <c r="S1701" s="270"/>
      <c r="T1701" s="270"/>
      <c r="U1701" s="270">
        <v>15000</v>
      </c>
      <c r="V1701" s="270">
        <v>5000</v>
      </c>
      <c r="W1701" s="270"/>
      <c r="X1701" s="270"/>
      <c r="Y1701" s="270"/>
      <c r="Z1701" s="270"/>
      <c r="AA1701" s="270"/>
      <c r="AB1701" s="270"/>
      <c r="AC1701" s="270"/>
      <c r="AD1701" s="270"/>
      <c r="AE1701" s="270"/>
      <c r="AF1701" s="270"/>
      <c r="AG1701" s="270"/>
      <c r="AH1701" s="270">
        <v>0</v>
      </c>
      <c r="AI1701" s="270">
        <v>0</v>
      </c>
      <c r="AJ1701" s="270"/>
      <c r="AK1701" s="270"/>
      <c r="AL1701" s="270"/>
      <c r="AM1701" s="270"/>
      <c r="AN1701" s="270"/>
      <c r="AO1701" s="270"/>
      <c r="AP1701" s="270"/>
      <c r="AQ1701" s="270"/>
      <c r="AR1701" s="270"/>
      <c r="AS1701" s="270"/>
      <c r="AT1701" s="270"/>
      <c r="AU1701" s="270">
        <v>0</v>
      </c>
      <c r="AV1701" s="270">
        <v>0</v>
      </c>
      <c r="AW1701" s="270">
        <f t="shared" si="468"/>
        <v>15000</v>
      </c>
    </row>
    <row r="1702" spans="1:49">
      <c r="A1702" s="44" t="s">
        <v>797</v>
      </c>
      <c r="B1702" s="45" t="s">
        <v>1029</v>
      </c>
      <c r="C1702" s="45" t="s">
        <v>1549</v>
      </c>
      <c r="D1702" s="452" t="s">
        <v>2922</v>
      </c>
      <c r="E1702" s="367" t="s">
        <v>826</v>
      </c>
      <c r="F1702" s="50"/>
      <c r="G1702" s="468" t="s">
        <v>3081</v>
      </c>
      <c r="H1702" s="50" t="s">
        <v>2356</v>
      </c>
      <c r="I1702" s="42" t="s">
        <v>2170</v>
      </c>
      <c r="J1702" s="270">
        <v>0</v>
      </c>
      <c r="K1702" s="270">
        <v>2000</v>
      </c>
      <c r="L1702" s="270"/>
      <c r="M1702" s="270">
        <v>3000</v>
      </c>
      <c r="N1702" s="270"/>
      <c r="O1702" s="270"/>
      <c r="P1702" s="270"/>
      <c r="Q1702" s="270"/>
      <c r="R1702" s="270"/>
      <c r="S1702" s="270">
        <v>-5000</v>
      </c>
      <c r="T1702" s="270"/>
      <c r="U1702" s="270">
        <v>0</v>
      </c>
      <c r="V1702" s="270">
        <v>0</v>
      </c>
      <c r="W1702" s="270"/>
      <c r="X1702" s="270"/>
      <c r="Y1702" s="270"/>
      <c r="Z1702" s="270"/>
      <c r="AA1702" s="270"/>
      <c r="AB1702" s="270"/>
      <c r="AC1702" s="270"/>
      <c r="AD1702" s="270"/>
      <c r="AE1702" s="270"/>
      <c r="AF1702" s="270"/>
      <c r="AG1702" s="270"/>
      <c r="AH1702" s="270">
        <v>0</v>
      </c>
      <c r="AI1702" s="270">
        <v>0</v>
      </c>
      <c r="AJ1702" s="270"/>
      <c r="AK1702" s="270"/>
      <c r="AL1702" s="270"/>
      <c r="AM1702" s="270"/>
      <c r="AN1702" s="270"/>
      <c r="AO1702" s="270"/>
      <c r="AP1702" s="270"/>
      <c r="AQ1702" s="270"/>
      <c r="AR1702" s="270"/>
      <c r="AS1702" s="270"/>
      <c r="AT1702" s="270"/>
      <c r="AU1702" s="270">
        <v>0</v>
      </c>
      <c r="AV1702" s="270">
        <v>0</v>
      </c>
      <c r="AW1702" s="270">
        <f t="shared" si="468"/>
        <v>0</v>
      </c>
    </row>
    <row r="1703" spans="1:49">
      <c r="A1703" s="44" t="s">
        <v>797</v>
      </c>
      <c r="B1703" s="45" t="s">
        <v>1029</v>
      </c>
      <c r="C1703" s="45" t="s">
        <v>1549</v>
      </c>
      <c r="D1703" s="452" t="s">
        <v>2922</v>
      </c>
      <c r="E1703" s="367" t="s">
        <v>1115</v>
      </c>
      <c r="F1703" s="50"/>
      <c r="G1703" s="468" t="s">
        <v>3081</v>
      </c>
      <c r="H1703" s="50" t="s">
        <v>2356</v>
      </c>
      <c r="I1703" s="42" t="s">
        <v>1124</v>
      </c>
      <c r="J1703" s="270"/>
      <c r="K1703" s="270"/>
      <c r="L1703" s="270"/>
      <c r="M1703" s="270"/>
      <c r="N1703" s="270"/>
      <c r="O1703" s="270"/>
      <c r="P1703" s="270"/>
      <c r="Q1703" s="270"/>
      <c r="R1703" s="270"/>
      <c r="S1703" s="270"/>
      <c r="T1703" s="270"/>
      <c r="U1703" s="270">
        <v>0</v>
      </c>
      <c r="V1703" s="270">
        <v>0</v>
      </c>
      <c r="W1703" s="270"/>
      <c r="X1703" s="270"/>
      <c r="Y1703" s="270"/>
      <c r="Z1703" s="270"/>
      <c r="AA1703" s="270"/>
      <c r="AB1703" s="270"/>
      <c r="AC1703" s="270"/>
      <c r="AD1703" s="270"/>
      <c r="AE1703" s="270"/>
      <c r="AF1703" s="270"/>
      <c r="AG1703" s="270"/>
      <c r="AH1703" s="270">
        <v>0</v>
      </c>
      <c r="AI1703" s="270">
        <v>0</v>
      </c>
      <c r="AJ1703" s="270"/>
      <c r="AK1703" s="270"/>
      <c r="AL1703" s="270"/>
      <c r="AM1703" s="270"/>
      <c r="AN1703" s="270"/>
      <c r="AO1703" s="270"/>
      <c r="AP1703" s="270"/>
      <c r="AQ1703" s="270"/>
      <c r="AR1703" s="270"/>
      <c r="AS1703" s="270"/>
      <c r="AT1703" s="270"/>
      <c r="AU1703" s="270">
        <v>0</v>
      </c>
      <c r="AV1703" s="270">
        <v>0</v>
      </c>
      <c r="AW1703" s="270">
        <f t="shared" si="468"/>
        <v>0</v>
      </c>
    </row>
    <row r="1704" spans="1:49">
      <c r="A1704" s="44" t="s">
        <v>797</v>
      </c>
      <c r="B1704" s="45" t="s">
        <v>1029</v>
      </c>
      <c r="C1704" s="45" t="s">
        <v>1549</v>
      </c>
      <c r="D1704" s="452" t="s">
        <v>2922</v>
      </c>
      <c r="E1704" s="367" t="s">
        <v>1677</v>
      </c>
      <c r="F1704" s="50" t="s">
        <v>2894</v>
      </c>
      <c r="G1704" s="50"/>
      <c r="H1704" s="50"/>
      <c r="I1704" s="1" t="s">
        <v>1688</v>
      </c>
      <c r="J1704" s="9">
        <f>SUM(J1705:J1713)</f>
        <v>500000</v>
      </c>
      <c r="K1704" s="9">
        <f t="shared" ref="K1704:AT1704" si="474">SUM(K1705:K1713)</f>
        <v>59000</v>
      </c>
      <c r="L1704" s="9">
        <f t="shared" si="474"/>
        <v>0</v>
      </c>
      <c r="M1704" s="9">
        <f t="shared" si="474"/>
        <v>60000</v>
      </c>
      <c r="N1704" s="9">
        <f t="shared" si="474"/>
        <v>0</v>
      </c>
      <c r="O1704" s="9">
        <f t="shared" si="474"/>
        <v>145000</v>
      </c>
      <c r="P1704" s="9">
        <f t="shared" si="474"/>
        <v>0</v>
      </c>
      <c r="Q1704" s="9">
        <f t="shared" si="474"/>
        <v>0</v>
      </c>
      <c r="R1704" s="9">
        <f t="shared" si="474"/>
        <v>70000</v>
      </c>
      <c r="S1704" s="9">
        <f t="shared" si="474"/>
        <v>0</v>
      </c>
      <c r="T1704" s="9">
        <f t="shared" si="474"/>
        <v>0</v>
      </c>
      <c r="U1704" s="9">
        <v>334000</v>
      </c>
      <c r="V1704" s="9">
        <v>166000</v>
      </c>
      <c r="W1704" s="9">
        <f>SUM(W1705:W1713)</f>
        <v>0</v>
      </c>
      <c r="X1704" s="9">
        <f t="shared" si="474"/>
        <v>0</v>
      </c>
      <c r="Y1704" s="9">
        <f t="shared" si="474"/>
        <v>0</v>
      </c>
      <c r="Z1704" s="9">
        <f t="shared" si="474"/>
        <v>0</v>
      </c>
      <c r="AA1704" s="9">
        <f t="shared" si="474"/>
        <v>0</v>
      </c>
      <c r="AB1704" s="9">
        <f t="shared" si="474"/>
        <v>0</v>
      </c>
      <c r="AC1704" s="9">
        <f t="shared" si="474"/>
        <v>0</v>
      </c>
      <c r="AD1704" s="9">
        <f t="shared" si="474"/>
        <v>0</v>
      </c>
      <c r="AE1704" s="9">
        <f t="shared" si="474"/>
        <v>0</v>
      </c>
      <c r="AF1704" s="9">
        <f t="shared" si="474"/>
        <v>0</v>
      </c>
      <c r="AG1704" s="9">
        <f t="shared" si="474"/>
        <v>0</v>
      </c>
      <c r="AH1704" s="9">
        <v>0</v>
      </c>
      <c r="AI1704" s="9">
        <v>0</v>
      </c>
      <c r="AJ1704" s="9">
        <f>SUM(AJ1705:AJ1713)</f>
        <v>124747</v>
      </c>
      <c r="AK1704" s="9">
        <f t="shared" si="474"/>
        <v>0</v>
      </c>
      <c r="AL1704" s="9">
        <f t="shared" si="474"/>
        <v>0</v>
      </c>
      <c r="AM1704" s="9">
        <f t="shared" si="474"/>
        <v>18514</v>
      </c>
      <c r="AN1704" s="9">
        <f t="shared" si="474"/>
        <v>0</v>
      </c>
      <c r="AO1704" s="9">
        <f t="shared" si="474"/>
        <v>0</v>
      </c>
      <c r="AP1704" s="9">
        <f t="shared" si="474"/>
        <v>0</v>
      </c>
      <c r="AQ1704" s="9">
        <f t="shared" si="474"/>
        <v>27200</v>
      </c>
      <c r="AR1704" s="9">
        <f t="shared" si="474"/>
        <v>60433</v>
      </c>
      <c r="AS1704" s="9">
        <f t="shared" si="474"/>
        <v>0</v>
      </c>
      <c r="AT1704" s="9">
        <f t="shared" si="474"/>
        <v>0</v>
      </c>
      <c r="AU1704" s="9">
        <v>106147</v>
      </c>
      <c r="AV1704" s="9">
        <v>18600</v>
      </c>
      <c r="AW1704" s="9">
        <f t="shared" si="468"/>
        <v>440147</v>
      </c>
    </row>
    <row r="1705" spans="1:49">
      <c r="A1705" s="44" t="s">
        <v>797</v>
      </c>
      <c r="B1705" s="45" t="s">
        <v>1029</v>
      </c>
      <c r="C1705" s="45" t="s">
        <v>1549</v>
      </c>
      <c r="D1705" s="452" t="s">
        <v>2922</v>
      </c>
      <c r="E1705" s="367" t="s">
        <v>1677</v>
      </c>
      <c r="F1705" s="50" t="s">
        <v>1160</v>
      </c>
      <c r="G1705" s="468" t="s">
        <v>3081</v>
      </c>
      <c r="H1705" s="50" t="s">
        <v>2356</v>
      </c>
      <c r="I1705" s="227" t="s">
        <v>2739</v>
      </c>
      <c r="U1705" s="15">
        <v>0</v>
      </c>
      <c r="V1705" s="15">
        <v>0</v>
      </c>
      <c r="AH1705" s="15">
        <v>0</v>
      </c>
      <c r="AI1705" s="15">
        <v>0</v>
      </c>
      <c r="AU1705" s="15">
        <v>0</v>
      </c>
      <c r="AV1705" s="15">
        <v>0</v>
      </c>
      <c r="AW1705" s="15">
        <f t="shared" si="468"/>
        <v>0</v>
      </c>
    </row>
    <row r="1706" spans="1:49">
      <c r="A1706" s="44" t="s">
        <v>797</v>
      </c>
      <c r="B1706" s="45" t="s">
        <v>1029</v>
      </c>
      <c r="C1706" s="45" t="s">
        <v>1549</v>
      </c>
      <c r="D1706" s="452" t="s">
        <v>2922</v>
      </c>
      <c r="E1706" s="367" t="s">
        <v>1677</v>
      </c>
      <c r="F1706" s="50" t="s">
        <v>1161</v>
      </c>
      <c r="G1706" s="468" t="s">
        <v>3081</v>
      </c>
      <c r="H1706" s="50" t="s">
        <v>2356</v>
      </c>
      <c r="I1706" s="180" t="s">
        <v>2678</v>
      </c>
      <c r="U1706" s="15">
        <v>0</v>
      </c>
      <c r="V1706" s="15">
        <v>0</v>
      </c>
      <c r="AH1706" s="15">
        <v>0</v>
      </c>
      <c r="AI1706" s="15">
        <v>0</v>
      </c>
      <c r="AJ1706" s="15">
        <v>37114</v>
      </c>
      <c r="AM1706" s="15">
        <v>18514</v>
      </c>
      <c r="AU1706" s="15">
        <v>18514</v>
      </c>
      <c r="AV1706" s="15">
        <v>18600</v>
      </c>
      <c r="AW1706" s="15">
        <f t="shared" si="468"/>
        <v>18514</v>
      </c>
    </row>
    <row r="1707" spans="1:49">
      <c r="A1707" s="44" t="s">
        <v>797</v>
      </c>
      <c r="B1707" s="45" t="s">
        <v>1029</v>
      </c>
      <c r="C1707" s="45" t="s">
        <v>1549</v>
      </c>
      <c r="D1707" s="452" t="s">
        <v>2922</v>
      </c>
      <c r="E1707" s="367" t="s">
        <v>1677</v>
      </c>
      <c r="F1707" s="50" t="s">
        <v>1162</v>
      </c>
      <c r="G1707" s="468" t="s">
        <v>3081</v>
      </c>
      <c r="H1707" s="50" t="s">
        <v>2356</v>
      </c>
      <c r="I1707" s="168" t="s">
        <v>2161</v>
      </c>
      <c r="U1707" s="15">
        <v>0</v>
      </c>
      <c r="V1707" s="15">
        <v>0</v>
      </c>
      <c r="AH1707" s="15">
        <v>0</v>
      </c>
      <c r="AI1707" s="15">
        <v>0</v>
      </c>
      <c r="AU1707" s="15">
        <v>0</v>
      </c>
      <c r="AV1707" s="15">
        <v>0</v>
      </c>
      <c r="AW1707" s="15">
        <f t="shared" si="468"/>
        <v>0</v>
      </c>
    </row>
    <row r="1708" spans="1:49">
      <c r="A1708" s="44" t="s">
        <v>797</v>
      </c>
      <c r="B1708" s="45" t="s">
        <v>1029</v>
      </c>
      <c r="C1708" s="45" t="s">
        <v>1549</v>
      </c>
      <c r="D1708" s="452" t="s">
        <v>2922</v>
      </c>
      <c r="E1708" s="367" t="s">
        <v>1677</v>
      </c>
      <c r="F1708" s="50" t="s">
        <v>1163</v>
      </c>
      <c r="G1708" s="468" t="s">
        <v>3081</v>
      </c>
      <c r="H1708" s="50" t="s">
        <v>2356</v>
      </c>
      <c r="I1708" s="168" t="s">
        <v>2162</v>
      </c>
      <c r="U1708" s="15">
        <v>0</v>
      </c>
      <c r="V1708" s="15">
        <v>0</v>
      </c>
      <c r="AH1708" s="15">
        <v>0</v>
      </c>
      <c r="AI1708" s="15">
        <v>0</v>
      </c>
      <c r="AU1708" s="15">
        <v>0</v>
      </c>
      <c r="AV1708" s="15">
        <v>0</v>
      </c>
      <c r="AW1708" s="15">
        <f t="shared" si="468"/>
        <v>0</v>
      </c>
    </row>
    <row r="1709" spans="1:49">
      <c r="A1709" s="44" t="s">
        <v>797</v>
      </c>
      <c r="B1709" s="45" t="s">
        <v>1029</v>
      </c>
      <c r="C1709" s="45" t="s">
        <v>1549</v>
      </c>
      <c r="D1709" s="452" t="s">
        <v>2922</v>
      </c>
      <c r="E1709" s="367" t="s">
        <v>1677</v>
      </c>
      <c r="F1709" s="50" t="s">
        <v>1164</v>
      </c>
      <c r="G1709" s="468" t="s">
        <v>3081</v>
      </c>
      <c r="H1709" s="50" t="s">
        <v>2356</v>
      </c>
      <c r="I1709" s="168" t="s">
        <v>2679</v>
      </c>
      <c r="J1709" s="15">
        <v>100000</v>
      </c>
      <c r="O1709" s="15">
        <v>40000</v>
      </c>
      <c r="U1709" s="15">
        <v>40000</v>
      </c>
      <c r="V1709" s="15">
        <v>60000</v>
      </c>
      <c r="AH1709" s="15">
        <v>0</v>
      </c>
      <c r="AI1709" s="15">
        <v>0</v>
      </c>
      <c r="AU1709" s="15">
        <v>0</v>
      </c>
      <c r="AV1709" s="15">
        <v>0</v>
      </c>
      <c r="AW1709" s="15">
        <f t="shared" si="468"/>
        <v>40000</v>
      </c>
    </row>
    <row r="1710" spans="1:49">
      <c r="A1710" s="44" t="s">
        <v>797</v>
      </c>
      <c r="B1710" s="45" t="s">
        <v>1029</v>
      </c>
      <c r="C1710" s="45" t="s">
        <v>1549</v>
      </c>
      <c r="D1710" s="452" t="s">
        <v>2922</v>
      </c>
      <c r="E1710" s="367" t="s">
        <v>1677</v>
      </c>
      <c r="F1710" s="50" t="s">
        <v>677</v>
      </c>
      <c r="G1710" s="468" t="s">
        <v>3081</v>
      </c>
      <c r="H1710" s="50" t="s">
        <v>2356</v>
      </c>
      <c r="I1710" s="168" t="s">
        <v>2680</v>
      </c>
      <c r="J1710" s="15">
        <v>100000</v>
      </c>
      <c r="O1710" s="15">
        <v>15000</v>
      </c>
      <c r="U1710" s="15">
        <v>15000</v>
      </c>
      <c r="V1710" s="15">
        <v>85000</v>
      </c>
      <c r="AH1710" s="15">
        <v>0</v>
      </c>
      <c r="AI1710" s="15">
        <v>0</v>
      </c>
      <c r="AU1710" s="15">
        <v>0</v>
      </c>
      <c r="AV1710" s="15">
        <v>0</v>
      </c>
      <c r="AW1710" s="15">
        <f t="shared" si="468"/>
        <v>15000</v>
      </c>
    </row>
    <row r="1711" spans="1:49">
      <c r="A1711" s="44" t="s">
        <v>797</v>
      </c>
      <c r="B1711" s="45" t="s">
        <v>1029</v>
      </c>
      <c r="C1711" s="45" t="s">
        <v>1549</v>
      </c>
      <c r="D1711" s="452" t="s">
        <v>2922</v>
      </c>
      <c r="E1711" s="367" t="s">
        <v>1677</v>
      </c>
      <c r="F1711" s="50" t="s">
        <v>172</v>
      </c>
      <c r="G1711" s="468" t="s">
        <v>3081</v>
      </c>
      <c r="H1711" s="50" t="s">
        <v>2356</v>
      </c>
      <c r="I1711" s="169" t="s">
        <v>25</v>
      </c>
      <c r="U1711" s="15">
        <v>0</v>
      </c>
      <c r="V1711" s="15">
        <v>0</v>
      </c>
      <c r="AH1711" s="15">
        <v>0</v>
      </c>
      <c r="AI1711" s="15">
        <v>0</v>
      </c>
      <c r="AU1711" s="15">
        <v>0</v>
      </c>
      <c r="AV1711" s="15">
        <v>0</v>
      </c>
      <c r="AW1711" s="15">
        <f t="shared" si="468"/>
        <v>0</v>
      </c>
    </row>
    <row r="1712" spans="1:49">
      <c r="A1712" s="44" t="s">
        <v>797</v>
      </c>
      <c r="B1712" s="45" t="s">
        <v>1029</v>
      </c>
      <c r="C1712" s="45" t="s">
        <v>1549</v>
      </c>
      <c r="D1712" s="452" t="s">
        <v>2922</v>
      </c>
      <c r="E1712" s="367" t="s">
        <v>1677</v>
      </c>
      <c r="F1712" s="50" t="s">
        <v>1022</v>
      </c>
      <c r="G1712" s="468" t="s">
        <v>3081</v>
      </c>
      <c r="H1712" s="50" t="s">
        <v>2356</v>
      </c>
      <c r="I1712" s="168" t="s">
        <v>2681</v>
      </c>
      <c r="J1712" s="15">
        <v>50000</v>
      </c>
      <c r="K1712" s="15">
        <v>10000</v>
      </c>
      <c r="M1712" s="15">
        <v>10000</v>
      </c>
      <c r="O1712" s="15">
        <v>20000</v>
      </c>
      <c r="R1712" s="15">
        <v>10000</v>
      </c>
      <c r="U1712" s="15">
        <v>50000</v>
      </c>
      <c r="V1712" s="15">
        <v>0</v>
      </c>
      <c r="AH1712" s="15">
        <v>0</v>
      </c>
      <c r="AI1712" s="15">
        <v>0</v>
      </c>
      <c r="AJ1712" s="15">
        <v>87633</v>
      </c>
      <c r="AQ1712" s="15">
        <v>27200</v>
      </c>
      <c r="AR1712" s="15">
        <v>60433</v>
      </c>
      <c r="AU1712" s="15">
        <v>87633</v>
      </c>
      <c r="AV1712" s="15">
        <v>0</v>
      </c>
      <c r="AW1712" s="15">
        <f t="shared" si="468"/>
        <v>137633</v>
      </c>
    </row>
    <row r="1713" spans="1:49">
      <c r="A1713" s="44" t="s">
        <v>797</v>
      </c>
      <c r="B1713" s="45" t="s">
        <v>1029</v>
      </c>
      <c r="C1713" s="45" t="s">
        <v>1549</v>
      </c>
      <c r="D1713" s="452" t="s">
        <v>2922</v>
      </c>
      <c r="E1713" s="367" t="s">
        <v>1677</v>
      </c>
      <c r="F1713" s="50" t="s">
        <v>1348</v>
      </c>
      <c r="G1713" s="468" t="s">
        <v>3081</v>
      </c>
      <c r="H1713" s="50" t="s">
        <v>2356</v>
      </c>
      <c r="I1713" s="168" t="s">
        <v>2682</v>
      </c>
      <c r="J1713" s="15">
        <v>250000</v>
      </c>
      <c r="K1713" s="15">
        <v>49000</v>
      </c>
      <c r="M1713" s="15">
        <v>50000</v>
      </c>
      <c r="O1713" s="15">
        <v>70000</v>
      </c>
      <c r="R1713" s="15">
        <v>60000</v>
      </c>
      <c r="U1713" s="15">
        <v>229000</v>
      </c>
      <c r="V1713" s="15">
        <v>21000</v>
      </c>
      <c r="AH1713" s="15">
        <v>0</v>
      </c>
      <c r="AI1713" s="15">
        <v>0</v>
      </c>
      <c r="AU1713" s="15">
        <v>0</v>
      </c>
      <c r="AV1713" s="15">
        <v>0</v>
      </c>
      <c r="AW1713" s="15">
        <f t="shared" si="468"/>
        <v>229000</v>
      </c>
    </row>
    <row r="1714" spans="1:49">
      <c r="A1714" s="68" t="s">
        <v>2050</v>
      </c>
      <c r="B1714" s="69" t="s">
        <v>1029</v>
      </c>
      <c r="C1714" s="69"/>
      <c r="D1714" s="455"/>
      <c r="E1714" s="531"/>
      <c r="F1714" s="50"/>
      <c r="G1714" s="50"/>
      <c r="H1714" s="50"/>
      <c r="I1714" s="49" t="s">
        <v>3</v>
      </c>
      <c r="J1714" s="12">
        <f>SUM(J1715)</f>
        <v>220000</v>
      </c>
      <c r="K1714" s="12">
        <f t="shared" ref="K1714:AT1714" si="475">SUM(K1715)</f>
        <v>5000</v>
      </c>
      <c r="L1714" s="12">
        <f t="shared" si="475"/>
        <v>0</v>
      </c>
      <c r="M1714" s="12">
        <f t="shared" si="475"/>
        <v>15000</v>
      </c>
      <c r="N1714" s="12">
        <f t="shared" si="475"/>
        <v>0</v>
      </c>
      <c r="O1714" s="12">
        <f t="shared" si="475"/>
        <v>0</v>
      </c>
      <c r="P1714" s="12">
        <f t="shared" si="475"/>
        <v>0</v>
      </c>
      <c r="Q1714" s="12">
        <f t="shared" si="475"/>
        <v>0</v>
      </c>
      <c r="R1714" s="12">
        <f t="shared" si="475"/>
        <v>170000</v>
      </c>
      <c r="S1714" s="12">
        <f t="shared" si="475"/>
        <v>0</v>
      </c>
      <c r="T1714" s="12">
        <f t="shared" si="475"/>
        <v>0</v>
      </c>
      <c r="U1714" s="12">
        <v>190000</v>
      </c>
      <c r="V1714" s="12">
        <v>30000</v>
      </c>
      <c r="W1714" s="12">
        <f>SUM(W1715)</f>
        <v>0</v>
      </c>
      <c r="X1714" s="12">
        <f t="shared" si="475"/>
        <v>0</v>
      </c>
      <c r="Y1714" s="12">
        <f t="shared" si="475"/>
        <v>0</v>
      </c>
      <c r="Z1714" s="12">
        <f t="shared" si="475"/>
        <v>0</v>
      </c>
      <c r="AA1714" s="12">
        <f t="shared" si="475"/>
        <v>0</v>
      </c>
      <c r="AB1714" s="12">
        <f t="shared" si="475"/>
        <v>0</v>
      </c>
      <c r="AC1714" s="12">
        <f t="shared" si="475"/>
        <v>0</v>
      </c>
      <c r="AD1714" s="12">
        <f t="shared" si="475"/>
        <v>0</v>
      </c>
      <c r="AE1714" s="12">
        <f t="shared" si="475"/>
        <v>0</v>
      </c>
      <c r="AF1714" s="12">
        <f t="shared" si="475"/>
        <v>0</v>
      </c>
      <c r="AG1714" s="12">
        <f t="shared" si="475"/>
        <v>0</v>
      </c>
      <c r="AH1714" s="12">
        <v>0</v>
      </c>
      <c r="AI1714" s="12">
        <v>0</v>
      </c>
      <c r="AJ1714" s="12">
        <f>SUM(AJ1715)</f>
        <v>2000</v>
      </c>
      <c r="AK1714" s="12">
        <f t="shared" si="475"/>
        <v>0</v>
      </c>
      <c r="AL1714" s="12">
        <f t="shared" si="475"/>
        <v>0</v>
      </c>
      <c r="AM1714" s="12">
        <f t="shared" si="475"/>
        <v>2000</v>
      </c>
      <c r="AN1714" s="12">
        <f t="shared" si="475"/>
        <v>0</v>
      </c>
      <c r="AO1714" s="12">
        <f t="shared" si="475"/>
        <v>0</v>
      </c>
      <c r="AP1714" s="12">
        <f t="shared" si="475"/>
        <v>0</v>
      </c>
      <c r="AQ1714" s="12">
        <f t="shared" si="475"/>
        <v>0</v>
      </c>
      <c r="AR1714" s="12">
        <f t="shared" si="475"/>
        <v>0</v>
      </c>
      <c r="AS1714" s="12">
        <f t="shared" si="475"/>
        <v>0</v>
      </c>
      <c r="AT1714" s="12">
        <f t="shared" si="475"/>
        <v>0</v>
      </c>
      <c r="AU1714" s="12">
        <v>2000</v>
      </c>
      <c r="AV1714" s="12">
        <v>0</v>
      </c>
      <c r="AW1714" s="12">
        <f t="shared" si="468"/>
        <v>192000</v>
      </c>
    </row>
    <row r="1715" spans="1:49" s="52" customFormat="1">
      <c r="A1715" s="76" t="s">
        <v>797</v>
      </c>
      <c r="B1715" s="77" t="s">
        <v>1029</v>
      </c>
      <c r="C1715" s="77" t="s">
        <v>1549</v>
      </c>
      <c r="D1715" s="452" t="s">
        <v>2922</v>
      </c>
      <c r="E1715" s="213" t="s">
        <v>833</v>
      </c>
      <c r="F1715" s="65"/>
      <c r="G1715" s="65"/>
      <c r="H1715" s="65"/>
      <c r="I1715" s="53" t="s">
        <v>1</v>
      </c>
      <c r="J1715" s="9">
        <f>SUM(J1716,J1722,J1749)</f>
        <v>220000</v>
      </c>
      <c r="K1715" s="9">
        <f t="shared" ref="K1715:AT1715" si="476">SUM(K1716,K1722,K1749)</f>
        <v>5000</v>
      </c>
      <c r="L1715" s="9">
        <f t="shared" si="476"/>
        <v>0</v>
      </c>
      <c r="M1715" s="9">
        <f t="shared" si="476"/>
        <v>15000</v>
      </c>
      <c r="N1715" s="9">
        <f t="shared" si="476"/>
        <v>0</v>
      </c>
      <c r="O1715" s="9">
        <f t="shared" si="476"/>
        <v>0</v>
      </c>
      <c r="P1715" s="9">
        <f t="shared" si="476"/>
        <v>0</v>
      </c>
      <c r="Q1715" s="9">
        <f t="shared" si="476"/>
        <v>0</v>
      </c>
      <c r="R1715" s="9">
        <f t="shared" si="476"/>
        <v>170000</v>
      </c>
      <c r="S1715" s="9">
        <f t="shared" si="476"/>
        <v>0</v>
      </c>
      <c r="T1715" s="9">
        <f t="shared" si="476"/>
        <v>0</v>
      </c>
      <c r="U1715" s="9">
        <v>190000</v>
      </c>
      <c r="V1715" s="9">
        <v>30000</v>
      </c>
      <c r="W1715" s="9">
        <f>SUM(W1716,W1722,W1749)</f>
        <v>0</v>
      </c>
      <c r="X1715" s="9">
        <f t="shared" si="476"/>
        <v>0</v>
      </c>
      <c r="Y1715" s="9">
        <f t="shared" si="476"/>
        <v>0</v>
      </c>
      <c r="Z1715" s="9">
        <f t="shared" si="476"/>
        <v>0</v>
      </c>
      <c r="AA1715" s="9">
        <f t="shared" si="476"/>
        <v>0</v>
      </c>
      <c r="AB1715" s="9">
        <f t="shared" si="476"/>
        <v>0</v>
      </c>
      <c r="AC1715" s="9">
        <f t="shared" si="476"/>
        <v>0</v>
      </c>
      <c r="AD1715" s="9">
        <f t="shared" si="476"/>
        <v>0</v>
      </c>
      <c r="AE1715" s="9">
        <f t="shared" si="476"/>
        <v>0</v>
      </c>
      <c r="AF1715" s="9">
        <f t="shared" si="476"/>
        <v>0</v>
      </c>
      <c r="AG1715" s="9">
        <f t="shared" si="476"/>
        <v>0</v>
      </c>
      <c r="AH1715" s="9">
        <v>0</v>
      </c>
      <c r="AI1715" s="9">
        <v>0</v>
      </c>
      <c r="AJ1715" s="9">
        <f>SUM(AJ1716,AJ1722,AJ1749)</f>
        <v>2000</v>
      </c>
      <c r="AK1715" s="9">
        <f t="shared" si="476"/>
        <v>0</v>
      </c>
      <c r="AL1715" s="9">
        <f t="shared" si="476"/>
        <v>0</v>
      </c>
      <c r="AM1715" s="9">
        <f t="shared" si="476"/>
        <v>2000</v>
      </c>
      <c r="AN1715" s="9">
        <f t="shared" si="476"/>
        <v>0</v>
      </c>
      <c r="AO1715" s="9">
        <f t="shared" si="476"/>
        <v>0</v>
      </c>
      <c r="AP1715" s="9">
        <f t="shared" si="476"/>
        <v>0</v>
      </c>
      <c r="AQ1715" s="9">
        <f t="shared" si="476"/>
        <v>0</v>
      </c>
      <c r="AR1715" s="9">
        <f t="shared" si="476"/>
        <v>0</v>
      </c>
      <c r="AS1715" s="9">
        <f t="shared" si="476"/>
        <v>0</v>
      </c>
      <c r="AT1715" s="9">
        <f t="shared" si="476"/>
        <v>0</v>
      </c>
      <c r="AU1715" s="9">
        <v>2000</v>
      </c>
      <c r="AV1715" s="9">
        <v>0</v>
      </c>
      <c r="AW1715" s="9">
        <f t="shared" si="468"/>
        <v>192000</v>
      </c>
    </row>
    <row r="1716" spans="1:49" s="52" customFormat="1">
      <c r="A1716" s="76" t="s">
        <v>797</v>
      </c>
      <c r="B1716" s="77" t="s">
        <v>1029</v>
      </c>
      <c r="C1716" s="77" t="s">
        <v>1549</v>
      </c>
      <c r="D1716" s="452" t="s">
        <v>2922</v>
      </c>
      <c r="E1716" s="54" t="s">
        <v>1715</v>
      </c>
      <c r="F1716" s="65" t="s">
        <v>2894</v>
      </c>
      <c r="G1716" s="65"/>
      <c r="H1716" s="65"/>
      <c r="I1716" s="170" t="s">
        <v>18</v>
      </c>
      <c r="J1716" s="9">
        <f>SUM(J1717:J1721)</f>
        <v>0</v>
      </c>
      <c r="K1716" s="9">
        <f t="shared" ref="K1716:AT1716" si="477">SUM(K1717:K1721)</f>
        <v>0</v>
      </c>
      <c r="L1716" s="9">
        <f t="shared" si="477"/>
        <v>0</v>
      </c>
      <c r="M1716" s="9">
        <f t="shared" si="477"/>
        <v>0</v>
      </c>
      <c r="N1716" s="9">
        <f t="shared" si="477"/>
        <v>0</v>
      </c>
      <c r="O1716" s="9">
        <f t="shared" si="477"/>
        <v>0</v>
      </c>
      <c r="P1716" s="9">
        <f t="shared" si="477"/>
        <v>0</v>
      </c>
      <c r="Q1716" s="9">
        <f t="shared" si="477"/>
        <v>0</v>
      </c>
      <c r="R1716" s="9">
        <f t="shared" si="477"/>
        <v>0</v>
      </c>
      <c r="S1716" s="9">
        <f t="shared" si="477"/>
        <v>0</v>
      </c>
      <c r="T1716" s="9">
        <f t="shared" si="477"/>
        <v>0</v>
      </c>
      <c r="U1716" s="9">
        <v>0</v>
      </c>
      <c r="V1716" s="9">
        <v>0</v>
      </c>
      <c r="W1716" s="9">
        <f>SUM(W1717:W1721)</f>
        <v>0</v>
      </c>
      <c r="X1716" s="9">
        <f t="shared" si="477"/>
        <v>0</v>
      </c>
      <c r="Y1716" s="9">
        <f t="shared" si="477"/>
        <v>0</v>
      </c>
      <c r="Z1716" s="9">
        <f t="shared" si="477"/>
        <v>0</v>
      </c>
      <c r="AA1716" s="9">
        <f t="shared" si="477"/>
        <v>0</v>
      </c>
      <c r="AB1716" s="9">
        <f t="shared" si="477"/>
        <v>0</v>
      </c>
      <c r="AC1716" s="9">
        <f t="shared" si="477"/>
        <v>0</v>
      </c>
      <c r="AD1716" s="9">
        <f t="shared" si="477"/>
        <v>0</v>
      </c>
      <c r="AE1716" s="9">
        <f t="shared" si="477"/>
        <v>0</v>
      </c>
      <c r="AF1716" s="9">
        <f t="shared" si="477"/>
        <v>0</v>
      </c>
      <c r="AG1716" s="9">
        <f t="shared" si="477"/>
        <v>0</v>
      </c>
      <c r="AH1716" s="9">
        <v>0</v>
      </c>
      <c r="AI1716" s="9">
        <v>0</v>
      </c>
      <c r="AJ1716" s="9">
        <f>SUM(AJ1717:AJ1721)</f>
        <v>0</v>
      </c>
      <c r="AK1716" s="9">
        <f t="shared" si="477"/>
        <v>0</v>
      </c>
      <c r="AL1716" s="9">
        <f t="shared" si="477"/>
        <v>0</v>
      </c>
      <c r="AM1716" s="9">
        <f t="shared" si="477"/>
        <v>0</v>
      </c>
      <c r="AN1716" s="9">
        <f t="shared" si="477"/>
        <v>0</v>
      </c>
      <c r="AO1716" s="9">
        <f t="shared" si="477"/>
        <v>0</v>
      </c>
      <c r="AP1716" s="9">
        <f t="shared" si="477"/>
        <v>0</v>
      </c>
      <c r="AQ1716" s="9">
        <f t="shared" si="477"/>
        <v>0</v>
      </c>
      <c r="AR1716" s="9">
        <f t="shared" si="477"/>
        <v>0</v>
      </c>
      <c r="AS1716" s="9">
        <f t="shared" si="477"/>
        <v>0</v>
      </c>
      <c r="AT1716" s="9">
        <f t="shared" si="477"/>
        <v>0</v>
      </c>
      <c r="AU1716" s="9">
        <v>0</v>
      </c>
      <c r="AV1716" s="9">
        <v>0</v>
      </c>
      <c r="AW1716" s="9">
        <f t="shared" si="468"/>
        <v>0</v>
      </c>
    </row>
    <row r="1717" spans="1:49" s="52" customFormat="1">
      <c r="A1717" s="76" t="s">
        <v>797</v>
      </c>
      <c r="B1717" s="77" t="s">
        <v>1029</v>
      </c>
      <c r="C1717" s="77" t="s">
        <v>1549</v>
      </c>
      <c r="D1717" s="452" t="s">
        <v>2922</v>
      </c>
      <c r="E1717" s="54" t="s">
        <v>1715</v>
      </c>
      <c r="F1717" s="51" t="s">
        <v>1206</v>
      </c>
      <c r="G1717" s="468" t="s">
        <v>3094</v>
      </c>
      <c r="H1717" s="51" t="s">
        <v>2400</v>
      </c>
      <c r="I1717" s="168" t="s">
        <v>769</v>
      </c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>
        <v>0</v>
      </c>
      <c r="V1717" s="15">
        <v>0</v>
      </c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>
        <v>0</v>
      </c>
      <c r="AI1717" s="15">
        <v>0</v>
      </c>
      <c r="AJ1717" s="15"/>
      <c r="AK1717" s="15"/>
      <c r="AL1717" s="15"/>
      <c r="AM1717" s="15"/>
      <c r="AN1717" s="15"/>
      <c r="AO1717" s="15"/>
      <c r="AP1717" s="15"/>
      <c r="AQ1717" s="15"/>
      <c r="AR1717" s="15"/>
      <c r="AS1717" s="15"/>
      <c r="AT1717" s="15"/>
      <c r="AU1717" s="15">
        <v>0</v>
      </c>
      <c r="AV1717" s="15">
        <v>0</v>
      </c>
      <c r="AW1717" s="15">
        <f t="shared" si="468"/>
        <v>0</v>
      </c>
    </row>
    <row r="1718" spans="1:49" s="52" customFormat="1">
      <c r="A1718" s="76" t="s">
        <v>797</v>
      </c>
      <c r="B1718" s="77" t="s">
        <v>1029</v>
      </c>
      <c r="C1718" s="77" t="s">
        <v>1549</v>
      </c>
      <c r="D1718" s="452" t="s">
        <v>2922</v>
      </c>
      <c r="E1718" s="54" t="s">
        <v>1715</v>
      </c>
      <c r="F1718" s="51" t="s">
        <v>1744</v>
      </c>
      <c r="G1718" s="468" t="s">
        <v>3094</v>
      </c>
      <c r="H1718" s="51" t="s">
        <v>2400</v>
      </c>
      <c r="I1718" s="168" t="s">
        <v>1398</v>
      </c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>
        <v>0</v>
      </c>
      <c r="V1718" s="15">
        <v>0</v>
      </c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>
        <v>0</v>
      </c>
      <c r="AI1718" s="15">
        <v>0</v>
      </c>
      <c r="AJ1718" s="15"/>
      <c r="AK1718" s="15"/>
      <c r="AL1718" s="15"/>
      <c r="AM1718" s="15"/>
      <c r="AN1718" s="15"/>
      <c r="AO1718" s="15"/>
      <c r="AP1718" s="15"/>
      <c r="AQ1718" s="15"/>
      <c r="AR1718" s="15"/>
      <c r="AS1718" s="15"/>
      <c r="AT1718" s="15"/>
      <c r="AU1718" s="15">
        <v>0</v>
      </c>
      <c r="AV1718" s="15">
        <v>0</v>
      </c>
      <c r="AW1718" s="15">
        <f t="shared" si="468"/>
        <v>0</v>
      </c>
    </row>
    <row r="1719" spans="1:49" s="52" customFormat="1">
      <c r="A1719" s="76" t="s">
        <v>797</v>
      </c>
      <c r="B1719" s="77" t="s">
        <v>1029</v>
      </c>
      <c r="C1719" s="77" t="s">
        <v>1549</v>
      </c>
      <c r="D1719" s="452" t="s">
        <v>2922</v>
      </c>
      <c r="E1719" s="54" t="s">
        <v>1715</v>
      </c>
      <c r="F1719" s="51" t="s">
        <v>807</v>
      </c>
      <c r="G1719" s="468" t="s">
        <v>3094</v>
      </c>
      <c r="H1719" s="51" t="s">
        <v>2400</v>
      </c>
      <c r="I1719" s="168" t="s">
        <v>1608</v>
      </c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>
        <v>0</v>
      </c>
      <c r="V1719" s="15">
        <v>0</v>
      </c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>
        <v>0</v>
      </c>
      <c r="AI1719" s="15">
        <v>0</v>
      </c>
      <c r="AJ1719" s="15"/>
      <c r="AK1719" s="15"/>
      <c r="AL1719" s="15"/>
      <c r="AM1719" s="15"/>
      <c r="AN1719" s="15"/>
      <c r="AO1719" s="15"/>
      <c r="AP1719" s="15"/>
      <c r="AQ1719" s="15"/>
      <c r="AR1719" s="15"/>
      <c r="AS1719" s="15"/>
      <c r="AT1719" s="15"/>
      <c r="AU1719" s="15">
        <v>0</v>
      </c>
      <c r="AV1719" s="15">
        <v>0</v>
      </c>
      <c r="AW1719" s="15">
        <f t="shared" si="468"/>
        <v>0</v>
      </c>
    </row>
    <row r="1720" spans="1:49" s="52" customFormat="1">
      <c r="A1720" s="76" t="s">
        <v>797</v>
      </c>
      <c r="B1720" s="77" t="s">
        <v>1029</v>
      </c>
      <c r="C1720" s="77" t="s">
        <v>1549</v>
      </c>
      <c r="D1720" s="452" t="s">
        <v>2922</v>
      </c>
      <c r="E1720" s="54" t="s">
        <v>1715</v>
      </c>
      <c r="F1720" s="51" t="s">
        <v>714</v>
      </c>
      <c r="G1720" s="468" t="s">
        <v>3094</v>
      </c>
      <c r="H1720" s="51" t="s">
        <v>2400</v>
      </c>
      <c r="I1720" s="168" t="s">
        <v>1316</v>
      </c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>
        <v>0</v>
      </c>
      <c r="V1720" s="15">
        <v>0</v>
      </c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>
        <v>0</v>
      </c>
      <c r="AI1720" s="15">
        <v>0</v>
      </c>
      <c r="AJ1720" s="15"/>
      <c r="AK1720" s="15"/>
      <c r="AL1720" s="15"/>
      <c r="AM1720" s="15"/>
      <c r="AN1720" s="15"/>
      <c r="AO1720" s="15"/>
      <c r="AP1720" s="15"/>
      <c r="AQ1720" s="15"/>
      <c r="AR1720" s="15"/>
      <c r="AS1720" s="15"/>
      <c r="AT1720" s="15"/>
      <c r="AU1720" s="15">
        <v>0</v>
      </c>
      <c r="AV1720" s="15">
        <v>0</v>
      </c>
      <c r="AW1720" s="15">
        <f t="shared" si="468"/>
        <v>0</v>
      </c>
    </row>
    <row r="1721" spans="1:49" s="52" customFormat="1">
      <c r="A1721" s="76" t="s">
        <v>797</v>
      </c>
      <c r="B1721" s="77" t="s">
        <v>1029</v>
      </c>
      <c r="C1721" s="77" t="s">
        <v>1549</v>
      </c>
      <c r="D1721" s="452" t="s">
        <v>2922</v>
      </c>
      <c r="E1721" s="54" t="s">
        <v>1715</v>
      </c>
      <c r="F1721" s="51" t="s">
        <v>2833</v>
      </c>
      <c r="G1721" s="468" t="s">
        <v>3094</v>
      </c>
      <c r="H1721" s="51" t="s">
        <v>2400</v>
      </c>
      <c r="I1721" s="168" t="s">
        <v>2735</v>
      </c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>
        <v>0</v>
      </c>
      <c r="V1721" s="15">
        <v>0</v>
      </c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>
        <v>0</v>
      </c>
      <c r="AI1721" s="15">
        <v>0</v>
      </c>
      <c r="AJ1721" s="15"/>
      <c r="AK1721" s="15"/>
      <c r="AL1721" s="15"/>
      <c r="AM1721" s="15"/>
      <c r="AN1721" s="15"/>
      <c r="AO1721" s="15"/>
      <c r="AP1721" s="15"/>
      <c r="AQ1721" s="15"/>
      <c r="AR1721" s="15"/>
      <c r="AS1721" s="15"/>
      <c r="AT1721" s="15"/>
      <c r="AU1721" s="15">
        <v>0</v>
      </c>
      <c r="AV1721" s="15">
        <v>0</v>
      </c>
      <c r="AW1721" s="15">
        <f t="shared" si="468"/>
        <v>0</v>
      </c>
    </row>
    <row r="1722" spans="1:49" s="52" customFormat="1">
      <c r="A1722" s="55" t="s">
        <v>797</v>
      </c>
      <c r="B1722" s="56" t="s">
        <v>1029</v>
      </c>
      <c r="C1722" s="56" t="s">
        <v>1549</v>
      </c>
      <c r="D1722" s="452" t="s">
        <v>2922</v>
      </c>
      <c r="E1722" s="54" t="s">
        <v>1678</v>
      </c>
      <c r="F1722" s="65" t="s">
        <v>2894</v>
      </c>
      <c r="G1722" s="65"/>
      <c r="H1722" s="65"/>
      <c r="I1722" s="170" t="s">
        <v>19</v>
      </c>
      <c r="J1722" s="9">
        <f>SUM(J1723:J1725,J1734:J1748,J1726)</f>
        <v>220000</v>
      </c>
      <c r="K1722" s="9">
        <f t="shared" ref="K1722:AT1722" si="478">SUM(K1723:K1725,K1734:K1748,K1726)</f>
        <v>5000</v>
      </c>
      <c r="L1722" s="9">
        <f t="shared" si="478"/>
        <v>0</v>
      </c>
      <c r="M1722" s="9">
        <f t="shared" si="478"/>
        <v>15000</v>
      </c>
      <c r="N1722" s="9">
        <f t="shared" si="478"/>
        <v>0</v>
      </c>
      <c r="O1722" s="9">
        <f t="shared" si="478"/>
        <v>0</v>
      </c>
      <c r="P1722" s="9">
        <f t="shared" si="478"/>
        <v>0</v>
      </c>
      <c r="Q1722" s="9">
        <f t="shared" si="478"/>
        <v>0</v>
      </c>
      <c r="R1722" s="9">
        <f t="shared" si="478"/>
        <v>170000</v>
      </c>
      <c r="S1722" s="9">
        <f t="shared" si="478"/>
        <v>0</v>
      </c>
      <c r="T1722" s="9">
        <f t="shared" si="478"/>
        <v>0</v>
      </c>
      <c r="U1722" s="9">
        <v>190000</v>
      </c>
      <c r="V1722" s="9">
        <v>30000</v>
      </c>
      <c r="W1722" s="9">
        <f>SUM(W1723:W1725,W1734:W1748,W1726)</f>
        <v>0</v>
      </c>
      <c r="X1722" s="9">
        <f t="shared" si="478"/>
        <v>0</v>
      </c>
      <c r="Y1722" s="9">
        <f t="shared" si="478"/>
        <v>0</v>
      </c>
      <c r="Z1722" s="9">
        <f t="shared" si="478"/>
        <v>0</v>
      </c>
      <c r="AA1722" s="9">
        <f t="shared" si="478"/>
        <v>0</v>
      </c>
      <c r="AB1722" s="9">
        <f t="shared" si="478"/>
        <v>0</v>
      </c>
      <c r="AC1722" s="9">
        <f t="shared" si="478"/>
        <v>0</v>
      </c>
      <c r="AD1722" s="9">
        <f t="shared" si="478"/>
        <v>0</v>
      </c>
      <c r="AE1722" s="9">
        <f t="shared" si="478"/>
        <v>0</v>
      </c>
      <c r="AF1722" s="9">
        <f t="shared" si="478"/>
        <v>0</v>
      </c>
      <c r="AG1722" s="9">
        <f t="shared" si="478"/>
        <v>0</v>
      </c>
      <c r="AH1722" s="9">
        <v>0</v>
      </c>
      <c r="AI1722" s="9">
        <v>0</v>
      </c>
      <c r="AJ1722" s="9">
        <f>SUM(AJ1723:AJ1725,AJ1734:AJ1748,AJ1726)</f>
        <v>2000</v>
      </c>
      <c r="AK1722" s="9">
        <f t="shared" si="478"/>
        <v>0</v>
      </c>
      <c r="AL1722" s="9">
        <f t="shared" si="478"/>
        <v>0</v>
      </c>
      <c r="AM1722" s="9">
        <f t="shared" si="478"/>
        <v>2000</v>
      </c>
      <c r="AN1722" s="9">
        <f t="shared" si="478"/>
        <v>0</v>
      </c>
      <c r="AO1722" s="9">
        <f t="shared" si="478"/>
        <v>0</v>
      </c>
      <c r="AP1722" s="9">
        <f t="shared" si="478"/>
        <v>0</v>
      </c>
      <c r="AQ1722" s="9">
        <f t="shared" si="478"/>
        <v>0</v>
      </c>
      <c r="AR1722" s="9">
        <f t="shared" si="478"/>
        <v>0</v>
      </c>
      <c r="AS1722" s="9">
        <f t="shared" si="478"/>
        <v>0</v>
      </c>
      <c r="AT1722" s="9">
        <f t="shared" si="478"/>
        <v>0</v>
      </c>
      <c r="AU1722" s="9">
        <v>2000</v>
      </c>
      <c r="AV1722" s="9">
        <v>0</v>
      </c>
      <c r="AW1722" s="9">
        <f t="shared" si="468"/>
        <v>192000</v>
      </c>
    </row>
    <row r="1723" spans="1:49">
      <c r="A1723" s="55" t="s">
        <v>797</v>
      </c>
      <c r="B1723" s="56" t="s">
        <v>1029</v>
      </c>
      <c r="C1723" s="56" t="s">
        <v>1549</v>
      </c>
      <c r="D1723" s="452" t="s">
        <v>2922</v>
      </c>
      <c r="E1723" s="54" t="s">
        <v>1678</v>
      </c>
      <c r="F1723" s="51" t="s">
        <v>882</v>
      </c>
      <c r="G1723" s="468" t="s">
        <v>3094</v>
      </c>
      <c r="H1723" s="51" t="s">
        <v>2400</v>
      </c>
      <c r="I1723" s="168" t="s">
        <v>1225</v>
      </c>
      <c r="U1723" s="15">
        <v>0</v>
      </c>
      <c r="V1723" s="15">
        <v>0</v>
      </c>
      <c r="AH1723" s="15">
        <v>0</v>
      </c>
      <c r="AI1723" s="15">
        <v>0</v>
      </c>
      <c r="AJ1723" s="15">
        <v>2000</v>
      </c>
      <c r="AM1723" s="15">
        <v>2000</v>
      </c>
      <c r="AU1723" s="15">
        <v>2000</v>
      </c>
      <c r="AV1723" s="15">
        <v>0</v>
      </c>
      <c r="AW1723" s="15">
        <f t="shared" si="468"/>
        <v>2000</v>
      </c>
    </row>
    <row r="1724" spans="1:49">
      <c r="A1724" s="55" t="s">
        <v>797</v>
      </c>
      <c r="B1724" s="56" t="s">
        <v>1029</v>
      </c>
      <c r="C1724" s="56" t="s">
        <v>1549</v>
      </c>
      <c r="D1724" s="452" t="s">
        <v>2922</v>
      </c>
      <c r="E1724" s="54" t="s">
        <v>1678</v>
      </c>
      <c r="F1724" s="51" t="s">
        <v>2834</v>
      </c>
      <c r="G1724" s="468" t="s">
        <v>3094</v>
      </c>
      <c r="H1724" s="51" t="s">
        <v>2400</v>
      </c>
      <c r="I1724" s="168" t="s">
        <v>2736</v>
      </c>
      <c r="U1724" s="15">
        <v>0</v>
      </c>
      <c r="V1724" s="15">
        <v>0</v>
      </c>
      <c r="AH1724" s="15">
        <v>0</v>
      </c>
      <c r="AI1724" s="15">
        <v>0</v>
      </c>
      <c r="AU1724" s="15">
        <v>0</v>
      </c>
      <c r="AV1724" s="15">
        <v>0</v>
      </c>
      <c r="AW1724" s="15">
        <f t="shared" si="468"/>
        <v>0</v>
      </c>
    </row>
    <row r="1725" spans="1:49">
      <c r="A1725" s="55" t="s">
        <v>797</v>
      </c>
      <c r="B1725" s="56" t="s">
        <v>1029</v>
      </c>
      <c r="C1725" s="56" t="s">
        <v>1549</v>
      </c>
      <c r="D1725" s="452" t="s">
        <v>2922</v>
      </c>
      <c r="E1725" s="54" t="s">
        <v>1678</v>
      </c>
      <c r="F1725" s="51" t="s">
        <v>883</v>
      </c>
      <c r="G1725" s="468" t="s">
        <v>3094</v>
      </c>
      <c r="H1725" s="51" t="s">
        <v>2400</v>
      </c>
      <c r="I1725" s="168" t="s">
        <v>1188</v>
      </c>
      <c r="U1725" s="15">
        <v>0</v>
      </c>
      <c r="V1725" s="15">
        <v>0</v>
      </c>
      <c r="AH1725" s="15">
        <v>0</v>
      </c>
      <c r="AI1725" s="15">
        <v>0</v>
      </c>
      <c r="AU1725" s="15">
        <v>0</v>
      </c>
      <c r="AV1725" s="15">
        <v>0</v>
      </c>
      <c r="AW1725" s="15">
        <f t="shared" si="468"/>
        <v>0</v>
      </c>
    </row>
    <row r="1726" spans="1:49">
      <c r="A1726" s="55" t="s">
        <v>797</v>
      </c>
      <c r="B1726" s="56" t="s">
        <v>1029</v>
      </c>
      <c r="C1726" s="56" t="s">
        <v>1549</v>
      </c>
      <c r="D1726" s="452" t="s">
        <v>2922</v>
      </c>
      <c r="E1726" s="54" t="s">
        <v>1678</v>
      </c>
      <c r="F1726" s="51" t="s">
        <v>725</v>
      </c>
      <c r="G1726" s="468" t="s">
        <v>3095</v>
      </c>
      <c r="H1726" s="51" t="s">
        <v>2401</v>
      </c>
      <c r="I1726" s="168" t="s">
        <v>1576</v>
      </c>
      <c r="U1726" s="15">
        <v>0</v>
      </c>
      <c r="V1726" s="15">
        <v>0</v>
      </c>
      <c r="AH1726" s="15">
        <v>0</v>
      </c>
      <c r="AI1726" s="15">
        <v>0</v>
      </c>
      <c r="AU1726" s="15">
        <v>0</v>
      </c>
      <c r="AV1726" s="15">
        <v>0</v>
      </c>
      <c r="AW1726" s="15">
        <f t="shared" si="468"/>
        <v>0</v>
      </c>
    </row>
    <row r="1727" spans="1:49" s="52" customFormat="1" ht="13.5" thickBot="1">
      <c r="A1727" s="78" t="s">
        <v>2146</v>
      </c>
      <c r="B1727" s="79"/>
      <c r="C1727" s="79"/>
      <c r="D1727" s="456"/>
      <c r="E1727" s="535"/>
      <c r="F1727" s="127"/>
      <c r="G1727" s="127"/>
      <c r="H1727" s="127"/>
      <c r="I1727" s="79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  <c r="AS1727" s="15"/>
      <c r="AT1727" s="15"/>
      <c r="AU1727" s="15"/>
      <c r="AV1727" s="15"/>
      <c r="AW1727" s="15"/>
    </row>
    <row r="1728" spans="1:49" s="151" customFormat="1" ht="36" customHeight="1" thickTop="1" thickBot="1">
      <c r="A1728" s="147" t="s">
        <v>2079</v>
      </c>
      <c r="B1728" s="5" t="s">
        <v>2080</v>
      </c>
      <c r="C1728" s="5" t="s">
        <v>1335</v>
      </c>
      <c r="D1728" s="450"/>
      <c r="E1728" s="148" t="s">
        <v>1570</v>
      </c>
      <c r="F1728" s="149" t="s">
        <v>1438</v>
      </c>
      <c r="G1728" s="149"/>
      <c r="H1728" s="149" t="s">
        <v>2332</v>
      </c>
      <c r="I1728" s="5" t="s">
        <v>856</v>
      </c>
      <c r="J1728" s="364" t="s">
        <v>2891</v>
      </c>
      <c r="K1728" s="364" t="s">
        <v>2879</v>
      </c>
      <c r="L1728" s="364" t="s">
        <v>2880</v>
      </c>
      <c r="M1728" s="364" t="s">
        <v>2881</v>
      </c>
      <c r="N1728" s="364" t="s">
        <v>2882</v>
      </c>
      <c r="O1728" s="364" t="s">
        <v>2883</v>
      </c>
      <c r="P1728" s="364" t="s">
        <v>2884</v>
      </c>
      <c r="Q1728" s="364" t="s">
        <v>2885</v>
      </c>
      <c r="R1728" s="364" t="s">
        <v>2886</v>
      </c>
      <c r="S1728" s="364" t="s">
        <v>2887</v>
      </c>
      <c r="T1728" s="364" t="s">
        <v>2888</v>
      </c>
      <c r="U1728" s="364" t="s">
        <v>2889</v>
      </c>
      <c r="V1728" s="364" t="s">
        <v>2890</v>
      </c>
      <c r="W1728" s="365" t="s">
        <v>2893</v>
      </c>
      <c r="X1728" s="365" t="s">
        <v>2879</v>
      </c>
      <c r="Y1728" s="365" t="s">
        <v>2880</v>
      </c>
      <c r="Z1728" s="365" t="s">
        <v>2881</v>
      </c>
      <c r="AA1728" s="365" t="s">
        <v>2882</v>
      </c>
      <c r="AB1728" s="365" t="s">
        <v>2883</v>
      </c>
      <c r="AC1728" s="365" t="s">
        <v>2884</v>
      </c>
      <c r="AD1728" s="365" t="s">
        <v>2885</v>
      </c>
      <c r="AE1728" s="365" t="s">
        <v>2886</v>
      </c>
      <c r="AF1728" s="365" t="s">
        <v>2887</v>
      </c>
      <c r="AG1728" s="365" t="s">
        <v>2888</v>
      </c>
      <c r="AH1728" s="365" t="s">
        <v>2889</v>
      </c>
      <c r="AI1728" s="365" t="s">
        <v>2890</v>
      </c>
      <c r="AJ1728" s="366" t="s">
        <v>2892</v>
      </c>
      <c r="AK1728" s="366" t="s">
        <v>2879</v>
      </c>
      <c r="AL1728" s="366" t="s">
        <v>2880</v>
      </c>
      <c r="AM1728" s="366" t="s">
        <v>2881</v>
      </c>
      <c r="AN1728" s="366" t="s">
        <v>2882</v>
      </c>
      <c r="AO1728" s="366" t="s">
        <v>2883</v>
      </c>
      <c r="AP1728" s="366" t="s">
        <v>2884</v>
      </c>
      <c r="AQ1728" s="366" t="s">
        <v>2885</v>
      </c>
      <c r="AR1728" s="366" t="s">
        <v>2886</v>
      </c>
      <c r="AS1728" s="366" t="s">
        <v>2887</v>
      </c>
      <c r="AT1728" s="366" t="s">
        <v>2888</v>
      </c>
      <c r="AU1728" s="366" t="s">
        <v>2889</v>
      </c>
      <c r="AV1728" s="366" t="s">
        <v>2890</v>
      </c>
      <c r="AW1728" s="368" t="s">
        <v>2895</v>
      </c>
    </row>
    <row r="1729" spans="1:49" s="52" customFormat="1">
      <c r="A1729" s="33"/>
      <c r="B1729" s="34"/>
      <c r="C1729" s="34"/>
      <c r="D1729" s="34"/>
      <c r="E1729" s="35"/>
      <c r="F1729" s="36"/>
      <c r="G1729" s="36"/>
      <c r="H1729" s="36"/>
      <c r="I1729" s="34"/>
      <c r="J1729" s="202" t="s">
        <v>1224</v>
      </c>
      <c r="K1729" s="202">
        <v>1</v>
      </c>
      <c r="L1729" s="202">
        <v>2</v>
      </c>
      <c r="M1729" s="202">
        <v>3</v>
      </c>
      <c r="N1729" s="202">
        <v>4</v>
      </c>
      <c r="O1729" s="202">
        <v>5</v>
      </c>
      <c r="P1729" s="202">
        <v>6</v>
      </c>
      <c r="Q1729" s="202">
        <v>7</v>
      </c>
      <c r="R1729" s="202">
        <v>8</v>
      </c>
      <c r="S1729" s="202">
        <v>9</v>
      </c>
      <c r="T1729" s="202">
        <v>10</v>
      </c>
      <c r="U1729" s="202">
        <v>13</v>
      </c>
      <c r="V1729" s="202">
        <v>14</v>
      </c>
      <c r="W1729" s="202" t="s">
        <v>1224</v>
      </c>
      <c r="X1729" s="202">
        <v>1</v>
      </c>
      <c r="Y1729" s="202">
        <v>2</v>
      </c>
      <c r="Z1729" s="202">
        <v>3</v>
      </c>
      <c r="AA1729" s="202">
        <v>4</v>
      </c>
      <c r="AB1729" s="202">
        <v>5</v>
      </c>
      <c r="AC1729" s="202">
        <v>6</v>
      </c>
      <c r="AD1729" s="202">
        <v>7</v>
      </c>
      <c r="AE1729" s="202">
        <v>8</v>
      </c>
      <c r="AF1729" s="202">
        <v>9</v>
      </c>
      <c r="AG1729" s="202">
        <v>10</v>
      </c>
      <c r="AH1729" s="202">
        <v>13</v>
      </c>
      <c r="AI1729" s="202">
        <v>14</v>
      </c>
      <c r="AJ1729" s="202" t="s">
        <v>1224</v>
      </c>
      <c r="AK1729" s="202">
        <v>1</v>
      </c>
      <c r="AL1729" s="202">
        <v>2</v>
      </c>
      <c r="AM1729" s="202">
        <v>3</v>
      </c>
      <c r="AN1729" s="202">
        <v>4</v>
      </c>
      <c r="AO1729" s="202">
        <v>5</v>
      </c>
      <c r="AP1729" s="202">
        <v>6</v>
      </c>
      <c r="AQ1729" s="202">
        <v>7</v>
      </c>
      <c r="AR1729" s="202">
        <v>8</v>
      </c>
      <c r="AS1729" s="202">
        <v>9</v>
      </c>
      <c r="AT1729" s="202">
        <v>10</v>
      </c>
      <c r="AU1729" s="202">
        <v>13</v>
      </c>
      <c r="AV1729" s="202">
        <v>14</v>
      </c>
      <c r="AW1729" s="202">
        <v>15</v>
      </c>
    </row>
    <row r="1730" spans="1:49" s="52" customFormat="1">
      <c r="A1730" s="37"/>
      <c r="B1730" s="38"/>
      <c r="C1730" s="38"/>
      <c r="D1730" s="38"/>
      <c r="E1730" s="60"/>
      <c r="F1730" s="61"/>
      <c r="G1730" s="61"/>
      <c r="H1730" s="61"/>
      <c r="I1730" s="38"/>
      <c r="J1730" s="62"/>
      <c r="K1730" s="62"/>
      <c r="L1730" s="62"/>
      <c r="M1730" s="62"/>
      <c r="N1730" s="62"/>
      <c r="O1730" s="62"/>
      <c r="P1730" s="62"/>
      <c r="Q1730" s="62"/>
      <c r="R1730" s="62"/>
      <c r="S1730" s="62"/>
      <c r="T1730" s="62"/>
      <c r="U1730" s="62"/>
      <c r="V1730" s="62"/>
      <c r="W1730" s="62"/>
      <c r="X1730" s="62"/>
      <c r="Y1730" s="62"/>
      <c r="Z1730" s="62"/>
      <c r="AA1730" s="62"/>
      <c r="AB1730" s="62"/>
      <c r="AC1730" s="62"/>
      <c r="AD1730" s="62"/>
      <c r="AE1730" s="62"/>
      <c r="AF1730" s="62"/>
      <c r="AG1730" s="62"/>
      <c r="AH1730" s="62"/>
      <c r="AI1730" s="62"/>
      <c r="AJ1730" s="62"/>
      <c r="AK1730" s="62"/>
      <c r="AL1730" s="62"/>
      <c r="AM1730" s="62"/>
      <c r="AN1730" s="62"/>
      <c r="AO1730" s="62"/>
      <c r="AP1730" s="62"/>
      <c r="AQ1730" s="62"/>
      <c r="AR1730" s="62"/>
      <c r="AS1730" s="62"/>
      <c r="AT1730" s="62"/>
      <c r="AU1730" s="62"/>
      <c r="AV1730" s="62"/>
      <c r="AW1730" s="62"/>
    </row>
    <row r="1731" spans="1:49" s="52" customFormat="1">
      <c r="A1731" s="41" t="s">
        <v>797</v>
      </c>
      <c r="B1731" s="278"/>
      <c r="C1731" s="278"/>
      <c r="D1731" s="451"/>
      <c r="E1731" s="531"/>
      <c r="F1731" s="50"/>
      <c r="G1731" s="50"/>
      <c r="H1731" s="50"/>
      <c r="I1731" s="41" t="s">
        <v>2146</v>
      </c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  <c r="AS1731" s="15"/>
      <c r="AT1731" s="15"/>
      <c r="AU1731" s="15"/>
      <c r="AV1731" s="15"/>
      <c r="AW1731" s="15"/>
    </row>
    <row r="1732" spans="1:49" s="52" customFormat="1">
      <c r="A1732" s="44"/>
      <c r="B1732" s="45"/>
      <c r="C1732" s="45"/>
      <c r="D1732" s="45"/>
      <c r="E1732" s="531"/>
      <c r="F1732" s="51"/>
      <c r="G1732" s="51"/>
      <c r="H1732" s="51"/>
      <c r="I1732" s="42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</row>
    <row r="1733" spans="1:49" s="52" customFormat="1">
      <c r="A1733" s="44"/>
      <c r="B1733" s="45"/>
      <c r="C1733" s="45"/>
      <c r="D1733" s="45"/>
      <c r="E1733" s="531"/>
      <c r="F1733" s="51"/>
      <c r="G1733" s="51"/>
      <c r="H1733" s="51"/>
      <c r="I1733" s="102"/>
      <c r="J1733" s="84"/>
      <c r="K1733" s="84"/>
      <c r="L1733" s="84"/>
      <c r="M1733" s="84"/>
      <c r="N1733" s="84"/>
      <c r="O1733" s="84"/>
      <c r="P1733" s="84"/>
      <c r="Q1733" s="84"/>
      <c r="R1733" s="84"/>
      <c r="S1733" s="84"/>
      <c r="T1733" s="84"/>
      <c r="U1733" s="84">
        <v>0</v>
      </c>
      <c r="V1733" s="84">
        <v>0</v>
      </c>
      <c r="W1733" s="84"/>
      <c r="X1733" s="84"/>
      <c r="Y1733" s="84"/>
      <c r="Z1733" s="84"/>
      <c r="AA1733" s="84"/>
      <c r="AB1733" s="84"/>
      <c r="AC1733" s="84"/>
      <c r="AD1733" s="84"/>
      <c r="AE1733" s="84"/>
      <c r="AF1733" s="84"/>
      <c r="AG1733" s="84"/>
      <c r="AH1733" s="84">
        <v>0</v>
      </c>
      <c r="AI1733" s="84">
        <v>0</v>
      </c>
      <c r="AJ1733" s="84"/>
      <c r="AK1733" s="84"/>
      <c r="AL1733" s="84"/>
      <c r="AM1733" s="84"/>
      <c r="AN1733" s="84"/>
      <c r="AO1733" s="84"/>
      <c r="AP1733" s="84"/>
      <c r="AQ1733" s="84"/>
      <c r="AR1733" s="84"/>
      <c r="AS1733" s="84"/>
      <c r="AT1733" s="84"/>
      <c r="AU1733" s="84">
        <v>0</v>
      </c>
      <c r="AV1733" s="84">
        <v>0</v>
      </c>
      <c r="AW1733" s="84">
        <f t="shared" ref="AW1733:AW1751" si="479">U1733+AH1733+AU1733</f>
        <v>0</v>
      </c>
    </row>
    <row r="1734" spans="1:49">
      <c r="A1734" s="55" t="s">
        <v>797</v>
      </c>
      <c r="B1734" s="56" t="s">
        <v>1029</v>
      </c>
      <c r="C1734" s="56" t="s">
        <v>1549</v>
      </c>
      <c r="D1734" s="452" t="s">
        <v>2922</v>
      </c>
      <c r="E1734" s="54" t="s">
        <v>1678</v>
      </c>
      <c r="F1734" s="50" t="s">
        <v>1604</v>
      </c>
      <c r="G1734" s="468" t="s">
        <v>3077</v>
      </c>
      <c r="H1734" s="50" t="s">
        <v>2352</v>
      </c>
      <c r="I1734" s="168" t="s">
        <v>1054</v>
      </c>
      <c r="U1734" s="15">
        <v>0</v>
      </c>
      <c r="V1734" s="15">
        <v>0</v>
      </c>
      <c r="AH1734" s="15">
        <v>0</v>
      </c>
      <c r="AI1734" s="15">
        <v>0</v>
      </c>
      <c r="AU1734" s="15">
        <v>0</v>
      </c>
      <c r="AV1734" s="15">
        <v>0</v>
      </c>
      <c r="AW1734" s="15">
        <f t="shared" si="479"/>
        <v>0</v>
      </c>
    </row>
    <row r="1735" spans="1:49">
      <c r="A1735" s="55" t="s">
        <v>797</v>
      </c>
      <c r="B1735" s="56" t="s">
        <v>1029</v>
      </c>
      <c r="C1735" s="56" t="s">
        <v>1549</v>
      </c>
      <c r="D1735" s="452" t="s">
        <v>2922</v>
      </c>
      <c r="E1735" s="54" t="s">
        <v>1678</v>
      </c>
      <c r="F1735" s="50" t="s">
        <v>1575</v>
      </c>
      <c r="G1735" s="468" t="s">
        <v>3095</v>
      </c>
      <c r="H1735" s="51" t="s">
        <v>2401</v>
      </c>
      <c r="I1735" s="227" t="s">
        <v>2737</v>
      </c>
      <c r="U1735" s="15">
        <v>0</v>
      </c>
      <c r="V1735" s="15">
        <v>0</v>
      </c>
      <c r="AH1735" s="15">
        <v>0</v>
      </c>
      <c r="AI1735" s="15">
        <v>0</v>
      </c>
      <c r="AU1735" s="15">
        <v>0</v>
      </c>
      <c r="AV1735" s="15">
        <v>0</v>
      </c>
      <c r="AW1735" s="15">
        <f t="shared" si="479"/>
        <v>0</v>
      </c>
    </row>
    <row r="1736" spans="1:49">
      <c r="A1736" s="55" t="s">
        <v>797</v>
      </c>
      <c r="B1736" s="56" t="s">
        <v>1029</v>
      </c>
      <c r="C1736" s="56" t="s">
        <v>1549</v>
      </c>
      <c r="D1736" s="452" t="s">
        <v>2922</v>
      </c>
      <c r="E1736" s="54" t="s">
        <v>1678</v>
      </c>
      <c r="F1736" s="50" t="s">
        <v>974</v>
      </c>
      <c r="G1736" s="468" t="s">
        <v>3095</v>
      </c>
      <c r="H1736" s="51" t="s">
        <v>2401</v>
      </c>
      <c r="I1736" s="168" t="s">
        <v>999</v>
      </c>
      <c r="U1736" s="15">
        <v>0</v>
      </c>
      <c r="V1736" s="15">
        <v>0</v>
      </c>
      <c r="AH1736" s="15">
        <v>0</v>
      </c>
      <c r="AI1736" s="15">
        <v>0</v>
      </c>
      <c r="AU1736" s="15">
        <v>0</v>
      </c>
      <c r="AV1736" s="15">
        <v>0</v>
      </c>
      <c r="AW1736" s="15">
        <f t="shared" si="479"/>
        <v>0</v>
      </c>
    </row>
    <row r="1737" spans="1:49">
      <c r="A1737" s="55" t="s">
        <v>797</v>
      </c>
      <c r="B1737" s="56" t="s">
        <v>1029</v>
      </c>
      <c r="C1737" s="56" t="s">
        <v>1549</v>
      </c>
      <c r="D1737" s="452" t="s">
        <v>2922</v>
      </c>
      <c r="E1737" s="54" t="s">
        <v>1678</v>
      </c>
      <c r="F1737" s="50" t="s">
        <v>1193</v>
      </c>
      <c r="G1737" s="468" t="s">
        <v>3095</v>
      </c>
      <c r="H1737" s="51" t="s">
        <v>2401</v>
      </c>
      <c r="I1737" s="168" t="s">
        <v>1159</v>
      </c>
      <c r="U1737" s="15">
        <v>0</v>
      </c>
      <c r="V1737" s="15">
        <v>0</v>
      </c>
      <c r="AH1737" s="15">
        <v>0</v>
      </c>
      <c r="AI1737" s="15">
        <v>0</v>
      </c>
      <c r="AU1737" s="15">
        <v>0</v>
      </c>
      <c r="AV1737" s="15">
        <v>0</v>
      </c>
      <c r="AW1737" s="15">
        <f t="shared" si="479"/>
        <v>0</v>
      </c>
    </row>
    <row r="1738" spans="1:49">
      <c r="A1738" s="55" t="s">
        <v>797</v>
      </c>
      <c r="B1738" s="56" t="s">
        <v>1029</v>
      </c>
      <c r="C1738" s="56" t="s">
        <v>1549</v>
      </c>
      <c r="D1738" s="452" t="s">
        <v>2922</v>
      </c>
      <c r="E1738" s="54" t="s">
        <v>1678</v>
      </c>
      <c r="F1738" s="58" t="s">
        <v>715</v>
      </c>
      <c r="G1738" s="468" t="s">
        <v>3095</v>
      </c>
      <c r="H1738" s="51" t="s">
        <v>2401</v>
      </c>
      <c r="I1738" s="168" t="s">
        <v>2683</v>
      </c>
      <c r="J1738" s="15">
        <v>50000</v>
      </c>
      <c r="K1738" s="15">
        <v>5000</v>
      </c>
      <c r="M1738" s="15">
        <v>15000</v>
      </c>
      <c r="U1738" s="15">
        <v>20000</v>
      </c>
      <c r="V1738" s="15">
        <v>30000</v>
      </c>
      <c r="AH1738" s="15">
        <v>0</v>
      </c>
      <c r="AI1738" s="15">
        <v>0</v>
      </c>
      <c r="AU1738" s="15">
        <v>0</v>
      </c>
      <c r="AV1738" s="15">
        <v>0</v>
      </c>
      <c r="AW1738" s="15">
        <f t="shared" si="479"/>
        <v>20000</v>
      </c>
    </row>
    <row r="1739" spans="1:49">
      <c r="A1739" s="55" t="s">
        <v>797</v>
      </c>
      <c r="B1739" s="56" t="s">
        <v>1029</v>
      </c>
      <c r="C1739" s="56" t="s">
        <v>1549</v>
      </c>
      <c r="D1739" s="452" t="s">
        <v>2922</v>
      </c>
      <c r="E1739" s="54" t="s">
        <v>1678</v>
      </c>
      <c r="F1739" s="58" t="s">
        <v>858</v>
      </c>
      <c r="G1739" s="468" t="s">
        <v>3095</v>
      </c>
      <c r="H1739" s="51" t="s">
        <v>2401</v>
      </c>
      <c r="I1739" s="168" t="s">
        <v>2684</v>
      </c>
      <c r="J1739" s="15">
        <v>170000</v>
      </c>
      <c r="R1739" s="15">
        <v>170000</v>
      </c>
      <c r="U1739" s="15">
        <v>170000</v>
      </c>
      <c r="V1739" s="15">
        <v>0</v>
      </c>
      <c r="AH1739" s="15">
        <v>0</v>
      </c>
      <c r="AI1739" s="15">
        <v>0</v>
      </c>
      <c r="AU1739" s="15">
        <v>0</v>
      </c>
      <c r="AV1739" s="15">
        <v>0</v>
      </c>
      <c r="AW1739" s="15">
        <f t="shared" si="479"/>
        <v>170000</v>
      </c>
    </row>
    <row r="1740" spans="1:49">
      <c r="A1740" s="55" t="s">
        <v>797</v>
      </c>
      <c r="B1740" s="56" t="s">
        <v>1029</v>
      </c>
      <c r="C1740" s="56" t="s">
        <v>1549</v>
      </c>
      <c r="D1740" s="452" t="s">
        <v>2922</v>
      </c>
      <c r="E1740" s="54" t="s">
        <v>1678</v>
      </c>
      <c r="F1740" s="58" t="s">
        <v>730</v>
      </c>
      <c r="G1740" s="468" t="s">
        <v>3095</v>
      </c>
      <c r="H1740" s="51" t="s">
        <v>2401</v>
      </c>
      <c r="I1740" s="171" t="s">
        <v>1182</v>
      </c>
      <c r="U1740" s="15">
        <v>0</v>
      </c>
      <c r="V1740" s="15">
        <v>0</v>
      </c>
      <c r="AH1740" s="15">
        <v>0</v>
      </c>
      <c r="AI1740" s="15">
        <v>0</v>
      </c>
      <c r="AU1740" s="15">
        <v>0</v>
      </c>
      <c r="AV1740" s="15">
        <v>0</v>
      </c>
      <c r="AW1740" s="15">
        <f t="shared" si="479"/>
        <v>0</v>
      </c>
    </row>
    <row r="1741" spans="1:49">
      <c r="A1741" s="55" t="s">
        <v>797</v>
      </c>
      <c r="B1741" s="56" t="s">
        <v>1029</v>
      </c>
      <c r="C1741" s="56" t="s">
        <v>1549</v>
      </c>
      <c r="D1741" s="452" t="s">
        <v>2922</v>
      </c>
      <c r="E1741" s="54" t="s">
        <v>1678</v>
      </c>
      <c r="F1741" s="58" t="s">
        <v>2178</v>
      </c>
      <c r="G1741" s="468" t="s">
        <v>3095</v>
      </c>
      <c r="H1741" s="51" t="s">
        <v>2401</v>
      </c>
      <c r="I1741" s="56" t="s">
        <v>17</v>
      </c>
      <c r="U1741" s="15">
        <v>0</v>
      </c>
      <c r="V1741" s="15">
        <v>0</v>
      </c>
      <c r="AH1741" s="15">
        <v>0</v>
      </c>
      <c r="AI1741" s="15">
        <v>0</v>
      </c>
      <c r="AU1741" s="15">
        <v>0</v>
      </c>
      <c r="AV1741" s="15">
        <v>0</v>
      </c>
      <c r="AW1741" s="15">
        <f t="shared" si="479"/>
        <v>0</v>
      </c>
    </row>
    <row r="1742" spans="1:49">
      <c r="A1742" s="55" t="s">
        <v>797</v>
      </c>
      <c r="B1742" s="56" t="s">
        <v>1029</v>
      </c>
      <c r="C1742" s="56" t="s">
        <v>1549</v>
      </c>
      <c r="D1742" s="452" t="s">
        <v>2922</v>
      </c>
      <c r="E1742" s="54" t="s">
        <v>1678</v>
      </c>
      <c r="F1742" s="58" t="s">
        <v>2179</v>
      </c>
      <c r="G1742" s="468" t="s">
        <v>3095</v>
      </c>
      <c r="H1742" s="51" t="s">
        <v>2401</v>
      </c>
      <c r="I1742" s="171" t="s">
        <v>2148</v>
      </c>
      <c r="U1742" s="15">
        <v>0</v>
      </c>
      <c r="V1742" s="15">
        <v>0</v>
      </c>
      <c r="AH1742" s="15">
        <v>0</v>
      </c>
      <c r="AI1742" s="15">
        <v>0</v>
      </c>
      <c r="AU1742" s="15">
        <v>0</v>
      </c>
      <c r="AV1742" s="15">
        <v>0</v>
      </c>
      <c r="AW1742" s="15">
        <f t="shared" si="479"/>
        <v>0</v>
      </c>
    </row>
    <row r="1743" spans="1:49">
      <c r="A1743" s="55" t="s">
        <v>797</v>
      </c>
      <c r="B1743" s="56" t="s">
        <v>1029</v>
      </c>
      <c r="C1743" s="56" t="s">
        <v>1549</v>
      </c>
      <c r="D1743" s="452" t="s">
        <v>2922</v>
      </c>
      <c r="E1743" s="54" t="s">
        <v>1678</v>
      </c>
      <c r="F1743" s="58" t="s">
        <v>2835</v>
      </c>
      <c r="G1743" s="468" t="s">
        <v>3095</v>
      </c>
      <c r="H1743" s="51" t="s">
        <v>2401</v>
      </c>
      <c r="I1743" s="171" t="s">
        <v>2791</v>
      </c>
      <c r="U1743" s="15">
        <v>0</v>
      </c>
      <c r="V1743" s="15">
        <v>0</v>
      </c>
      <c r="AH1743" s="15">
        <v>0</v>
      </c>
      <c r="AI1743" s="15">
        <v>0</v>
      </c>
      <c r="AU1743" s="15">
        <v>0</v>
      </c>
      <c r="AV1743" s="15">
        <v>0</v>
      </c>
      <c r="AW1743" s="15">
        <f t="shared" si="479"/>
        <v>0</v>
      </c>
    </row>
    <row r="1744" spans="1:49">
      <c r="A1744" s="55" t="s">
        <v>797</v>
      </c>
      <c r="B1744" s="56" t="s">
        <v>1029</v>
      </c>
      <c r="C1744" s="56" t="s">
        <v>1549</v>
      </c>
      <c r="D1744" s="452" t="s">
        <v>2922</v>
      </c>
      <c r="E1744" s="54" t="s">
        <v>1678</v>
      </c>
      <c r="F1744" s="58" t="s">
        <v>2836</v>
      </c>
      <c r="G1744" s="468" t="s">
        <v>3095</v>
      </c>
      <c r="H1744" s="51" t="s">
        <v>2401</v>
      </c>
      <c r="I1744" s="171" t="s">
        <v>2780</v>
      </c>
      <c r="U1744" s="15">
        <v>0</v>
      </c>
      <c r="V1744" s="15">
        <v>0</v>
      </c>
      <c r="AH1744" s="15">
        <v>0</v>
      </c>
      <c r="AI1744" s="15">
        <v>0</v>
      </c>
      <c r="AU1744" s="15">
        <v>0</v>
      </c>
      <c r="AV1744" s="15">
        <v>0</v>
      </c>
      <c r="AW1744" s="15">
        <f t="shared" si="479"/>
        <v>0</v>
      </c>
    </row>
    <row r="1745" spans="1:49">
      <c r="A1745" s="55" t="s">
        <v>797</v>
      </c>
      <c r="B1745" s="56" t="s">
        <v>1029</v>
      </c>
      <c r="C1745" s="56" t="s">
        <v>1549</v>
      </c>
      <c r="D1745" s="452" t="s">
        <v>2922</v>
      </c>
      <c r="E1745" s="54" t="s">
        <v>1678</v>
      </c>
      <c r="F1745" s="58" t="s">
        <v>2837</v>
      </c>
      <c r="G1745" s="468" t="s">
        <v>3095</v>
      </c>
      <c r="H1745" s="51" t="s">
        <v>2401</v>
      </c>
      <c r="I1745" s="171" t="s">
        <v>2738</v>
      </c>
      <c r="U1745" s="15">
        <v>0</v>
      </c>
      <c r="V1745" s="15">
        <v>0</v>
      </c>
      <c r="AH1745" s="15">
        <v>0</v>
      </c>
      <c r="AI1745" s="15">
        <v>0</v>
      </c>
      <c r="AU1745" s="15">
        <v>0</v>
      </c>
      <c r="AV1745" s="15">
        <v>0</v>
      </c>
      <c r="AW1745" s="15">
        <f t="shared" si="479"/>
        <v>0</v>
      </c>
    </row>
    <row r="1746" spans="1:49" s="212" customFormat="1">
      <c r="A1746" s="55" t="s">
        <v>797</v>
      </c>
      <c r="B1746" s="56" t="s">
        <v>1029</v>
      </c>
      <c r="C1746" s="56" t="s">
        <v>1549</v>
      </c>
      <c r="D1746" s="452" t="s">
        <v>2922</v>
      </c>
      <c r="E1746" s="54" t="s">
        <v>1678</v>
      </c>
      <c r="F1746" s="220" t="s">
        <v>3110</v>
      </c>
      <c r="G1746" s="468" t="s">
        <v>3095</v>
      </c>
      <c r="H1746" s="211" t="s">
        <v>2401</v>
      </c>
      <c r="I1746" s="360" t="s">
        <v>2808</v>
      </c>
      <c r="J1746" s="209"/>
      <c r="K1746" s="209"/>
      <c r="L1746" s="209"/>
      <c r="M1746" s="209"/>
      <c r="N1746" s="209"/>
      <c r="O1746" s="209"/>
      <c r="P1746" s="209"/>
      <c r="Q1746" s="209"/>
      <c r="R1746" s="209"/>
      <c r="S1746" s="209"/>
      <c r="T1746" s="209"/>
      <c r="U1746" s="209">
        <v>0</v>
      </c>
      <c r="V1746" s="209">
        <v>0</v>
      </c>
      <c r="W1746" s="209"/>
      <c r="X1746" s="209"/>
      <c r="Y1746" s="209"/>
      <c r="Z1746" s="209"/>
      <c r="AA1746" s="209"/>
      <c r="AB1746" s="209"/>
      <c r="AC1746" s="209"/>
      <c r="AD1746" s="209"/>
      <c r="AE1746" s="209"/>
      <c r="AF1746" s="209"/>
      <c r="AG1746" s="209"/>
      <c r="AH1746" s="209">
        <v>0</v>
      </c>
      <c r="AI1746" s="209">
        <v>0</v>
      </c>
      <c r="AJ1746" s="209"/>
      <c r="AK1746" s="209"/>
      <c r="AL1746" s="209"/>
      <c r="AM1746" s="209"/>
      <c r="AN1746" s="209"/>
      <c r="AO1746" s="209"/>
      <c r="AP1746" s="209"/>
      <c r="AQ1746" s="209"/>
      <c r="AR1746" s="209"/>
      <c r="AS1746" s="209"/>
      <c r="AT1746" s="209"/>
      <c r="AU1746" s="209">
        <v>0</v>
      </c>
      <c r="AV1746" s="209">
        <v>0</v>
      </c>
      <c r="AW1746" s="209">
        <f t="shared" si="479"/>
        <v>0</v>
      </c>
    </row>
    <row r="1747" spans="1:49" s="212" customFormat="1">
      <c r="A1747" s="55" t="s">
        <v>797</v>
      </c>
      <c r="B1747" s="56" t="s">
        <v>1029</v>
      </c>
      <c r="C1747" s="56" t="s">
        <v>1549</v>
      </c>
      <c r="D1747" s="452" t="s">
        <v>2922</v>
      </c>
      <c r="E1747" s="54" t="s">
        <v>1678</v>
      </c>
      <c r="F1747" s="220" t="s">
        <v>2867</v>
      </c>
      <c r="G1747" s="468" t="s">
        <v>3095</v>
      </c>
      <c r="H1747" s="211" t="s">
        <v>2401</v>
      </c>
      <c r="I1747" s="360" t="s">
        <v>2809</v>
      </c>
      <c r="J1747" s="209"/>
      <c r="K1747" s="209"/>
      <c r="L1747" s="209"/>
      <c r="M1747" s="209"/>
      <c r="N1747" s="209"/>
      <c r="O1747" s="209"/>
      <c r="P1747" s="209"/>
      <c r="Q1747" s="209"/>
      <c r="R1747" s="209"/>
      <c r="S1747" s="209"/>
      <c r="T1747" s="209"/>
      <c r="U1747" s="209">
        <v>0</v>
      </c>
      <c r="V1747" s="209">
        <v>0</v>
      </c>
      <c r="W1747" s="209"/>
      <c r="X1747" s="209"/>
      <c r="Y1747" s="209"/>
      <c r="Z1747" s="209"/>
      <c r="AA1747" s="209"/>
      <c r="AB1747" s="209"/>
      <c r="AC1747" s="209"/>
      <c r="AD1747" s="209"/>
      <c r="AE1747" s="209"/>
      <c r="AF1747" s="209"/>
      <c r="AG1747" s="209"/>
      <c r="AH1747" s="209">
        <v>0</v>
      </c>
      <c r="AI1747" s="209">
        <v>0</v>
      </c>
      <c r="AJ1747" s="209"/>
      <c r="AK1747" s="209"/>
      <c r="AL1747" s="209"/>
      <c r="AM1747" s="209"/>
      <c r="AN1747" s="209"/>
      <c r="AO1747" s="209"/>
      <c r="AP1747" s="209"/>
      <c r="AQ1747" s="209"/>
      <c r="AR1747" s="209"/>
      <c r="AS1747" s="209"/>
      <c r="AT1747" s="209"/>
      <c r="AU1747" s="209">
        <v>0</v>
      </c>
      <c r="AV1747" s="209">
        <v>0</v>
      </c>
      <c r="AW1747" s="209">
        <f t="shared" si="479"/>
        <v>0</v>
      </c>
    </row>
    <row r="1748" spans="1:49" s="212" customFormat="1">
      <c r="A1748" s="55" t="s">
        <v>797</v>
      </c>
      <c r="B1748" s="56" t="s">
        <v>1029</v>
      </c>
      <c r="C1748" s="56" t="s">
        <v>1549</v>
      </c>
      <c r="D1748" s="452" t="s">
        <v>2922</v>
      </c>
      <c r="E1748" s="54" t="s">
        <v>1678</v>
      </c>
      <c r="F1748" s="220" t="s">
        <v>2868</v>
      </c>
      <c r="G1748" s="468" t="s">
        <v>3095</v>
      </c>
      <c r="H1748" s="211" t="s">
        <v>2401</v>
      </c>
      <c r="I1748" s="360" t="s">
        <v>2810</v>
      </c>
      <c r="J1748" s="209"/>
      <c r="K1748" s="209"/>
      <c r="L1748" s="209"/>
      <c r="M1748" s="209"/>
      <c r="N1748" s="209"/>
      <c r="O1748" s="209"/>
      <c r="P1748" s="209"/>
      <c r="Q1748" s="209"/>
      <c r="R1748" s="209"/>
      <c r="S1748" s="209"/>
      <c r="T1748" s="209"/>
      <c r="U1748" s="209">
        <v>0</v>
      </c>
      <c r="V1748" s="209">
        <v>0</v>
      </c>
      <c r="W1748" s="209"/>
      <c r="X1748" s="209"/>
      <c r="Y1748" s="209"/>
      <c r="Z1748" s="209"/>
      <c r="AA1748" s="209"/>
      <c r="AB1748" s="209"/>
      <c r="AC1748" s="209"/>
      <c r="AD1748" s="209"/>
      <c r="AE1748" s="209"/>
      <c r="AF1748" s="209"/>
      <c r="AG1748" s="209"/>
      <c r="AH1748" s="209">
        <v>0</v>
      </c>
      <c r="AI1748" s="209">
        <v>0</v>
      </c>
      <c r="AJ1748" s="209"/>
      <c r="AK1748" s="209"/>
      <c r="AL1748" s="209"/>
      <c r="AM1748" s="209"/>
      <c r="AN1748" s="209"/>
      <c r="AO1748" s="209"/>
      <c r="AP1748" s="209"/>
      <c r="AQ1748" s="209"/>
      <c r="AR1748" s="209"/>
      <c r="AS1748" s="209"/>
      <c r="AT1748" s="209"/>
      <c r="AU1748" s="209">
        <v>0</v>
      </c>
      <c r="AV1748" s="209">
        <v>0</v>
      </c>
      <c r="AW1748" s="209">
        <f t="shared" si="479"/>
        <v>0</v>
      </c>
    </row>
    <row r="1749" spans="1:49" s="59" customFormat="1">
      <c r="A1749" s="55" t="s">
        <v>797</v>
      </c>
      <c r="B1749" s="45" t="s">
        <v>1029</v>
      </c>
      <c r="C1749" s="77" t="s">
        <v>1549</v>
      </c>
      <c r="D1749" s="452" t="s">
        <v>2922</v>
      </c>
      <c r="E1749" s="94" t="s">
        <v>1517</v>
      </c>
      <c r="F1749" s="106"/>
      <c r="G1749" s="468" t="s">
        <v>3081</v>
      </c>
      <c r="H1749" s="106" t="s">
        <v>2356</v>
      </c>
      <c r="I1749" s="343" t="s">
        <v>2584</v>
      </c>
      <c r="J1749" s="11"/>
      <c r="K1749" s="11"/>
      <c r="L1749" s="11"/>
      <c r="M1749" s="11"/>
      <c r="N1749" s="11"/>
      <c r="O1749" s="11"/>
      <c r="P1749" s="11"/>
      <c r="Q1749" s="11"/>
      <c r="R1749" s="11"/>
      <c r="S1749" s="11"/>
      <c r="T1749" s="11"/>
      <c r="U1749" s="11">
        <v>0</v>
      </c>
      <c r="V1749" s="11">
        <v>0</v>
      </c>
      <c r="W1749" s="11"/>
      <c r="X1749" s="11"/>
      <c r="Y1749" s="11"/>
      <c r="Z1749" s="11"/>
      <c r="AA1749" s="11"/>
      <c r="AB1749" s="11"/>
      <c r="AC1749" s="11"/>
      <c r="AD1749" s="11"/>
      <c r="AE1749" s="11"/>
      <c r="AF1749" s="11"/>
      <c r="AG1749" s="11"/>
      <c r="AH1749" s="11">
        <v>0</v>
      </c>
      <c r="AI1749" s="11">
        <v>0</v>
      </c>
      <c r="AJ1749" s="11"/>
      <c r="AK1749" s="11"/>
      <c r="AL1749" s="11"/>
      <c r="AM1749" s="11"/>
      <c r="AN1749" s="11"/>
      <c r="AO1749" s="11"/>
      <c r="AP1749" s="11"/>
      <c r="AQ1749" s="11"/>
      <c r="AR1749" s="11"/>
      <c r="AS1749" s="11"/>
      <c r="AT1749" s="11"/>
      <c r="AU1749" s="11">
        <v>0</v>
      </c>
      <c r="AV1749" s="11">
        <v>0</v>
      </c>
      <c r="AW1749" s="11">
        <f t="shared" si="479"/>
        <v>0</v>
      </c>
    </row>
    <row r="1750" spans="1:49">
      <c r="A1750" s="172"/>
      <c r="B1750" s="173"/>
      <c r="C1750" s="173"/>
      <c r="D1750" s="173"/>
      <c r="E1750" s="181"/>
      <c r="F1750" s="174"/>
      <c r="G1750" s="174"/>
      <c r="H1750" s="174"/>
      <c r="I1750" s="175" t="s">
        <v>1697</v>
      </c>
      <c r="J1750" s="139">
        <f>SUM(J1751)</f>
        <v>0</v>
      </c>
      <c r="K1750" s="139">
        <f t="shared" ref="K1750:AT1751" si="480">SUM(K1751)</f>
        <v>0</v>
      </c>
      <c r="L1750" s="139">
        <f t="shared" si="480"/>
        <v>0</v>
      </c>
      <c r="M1750" s="139">
        <f t="shared" si="480"/>
        <v>0</v>
      </c>
      <c r="N1750" s="139">
        <f t="shared" si="480"/>
        <v>0</v>
      </c>
      <c r="O1750" s="139">
        <f t="shared" si="480"/>
        <v>0</v>
      </c>
      <c r="P1750" s="139">
        <f t="shared" si="480"/>
        <v>0</v>
      </c>
      <c r="Q1750" s="139">
        <f t="shared" si="480"/>
        <v>0</v>
      </c>
      <c r="R1750" s="139">
        <f t="shared" si="480"/>
        <v>0</v>
      </c>
      <c r="S1750" s="139">
        <f t="shared" si="480"/>
        <v>0</v>
      </c>
      <c r="T1750" s="139">
        <f t="shared" si="480"/>
        <v>0</v>
      </c>
      <c r="U1750" s="139">
        <v>0</v>
      </c>
      <c r="V1750" s="139">
        <v>0</v>
      </c>
      <c r="W1750" s="139">
        <f>SUM(W1751)</f>
        <v>0</v>
      </c>
      <c r="X1750" s="139">
        <f t="shared" si="480"/>
        <v>0</v>
      </c>
      <c r="Y1750" s="139">
        <f t="shared" si="480"/>
        <v>0</v>
      </c>
      <c r="Z1750" s="139">
        <f t="shared" si="480"/>
        <v>0</v>
      </c>
      <c r="AA1750" s="139">
        <f t="shared" si="480"/>
        <v>0</v>
      </c>
      <c r="AB1750" s="139">
        <f t="shared" si="480"/>
        <v>0</v>
      </c>
      <c r="AC1750" s="139">
        <f t="shared" si="480"/>
        <v>0</v>
      </c>
      <c r="AD1750" s="139">
        <f t="shared" si="480"/>
        <v>0</v>
      </c>
      <c r="AE1750" s="139">
        <f t="shared" si="480"/>
        <v>0</v>
      </c>
      <c r="AF1750" s="139">
        <f t="shared" si="480"/>
        <v>0</v>
      </c>
      <c r="AG1750" s="139">
        <f t="shared" si="480"/>
        <v>0</v>
      </c>
      <c r="AH1750" s="139">
        <v>0</v>
      </c>
      <c r="AI1750" s="139">
        <v>0</v>
      </c>
      <c r="AJ1750" s="139">
        <f>SUM(AJ1751)</f>
        <v>0</v>
      </c>
      <c r="AK1750" s="139">
        <f t="shared" si="480"/>
        <v>0</v>
      </c>
      <c r="AL1750" s="139">
        <f t="shared" si="480"/>
        <v>0</v>
      </c>
      <c r="AM1750" s="139">
        <f t="shared" si="480"/>
        <v>0</v>
      </c>
      <c r="AN1750" s="139">
        <f t="shared" si="480"/>
        <v>0</v>
      </c>
      <c r="AO1750" s="139">
        <f t="shared" si="480"/>
        <v>0</v>
      </c>
      <c r="AP1750" s="139">
        <f t="shared" si="480"/>
        <v>0</v>
      </c>
      <c r="AQ1750" s="139">
        <f t="shared" si="480"/>
        <v>0</v>
      </c>
      <c r="AR1750" s="139">
        <f t="shared" si="480"/>
        <v>0</v>
      </c>
      <c r="AS1750" s="139">
        <f t="shared" si="480"/>
        <v>0</v>
      </c>
      <c r="AT1750" s="139">
        <f t="shared" si="480"/>
        <v>0</v>
      </c>
      <c r="AU1750" s="139">
        <v>0</v>
      </c>
      <c r="AV1750" s="139">
        <v>0</v>
      </c>
      <c r="AW1750" s="139">
        <f t="shared" si="479"/>
        <v>0</v>
      </c>
    </row>
    <row r="1751" spans="1:49">
      <c r="A1751" s="176" t="s">
        <v>797</v>
      </c>
      <c r="B1751" s="177" t="s">
        <v>1029</v>
      </c>
      <c r="C1751" s="177" t="s">
        <v>1549</v>
      </c>
      <c r="D1751" s="452" t="s">
        <v>2922</v>
      </c>
      <c r="E1751" s="179" t="s">
        <v>2115</v>
      </c>
      <c r="F1751" s="178"/>
      <c r="G1751" s="178"/>
      <c r="H1751" s="178"/>
      <c r="I1751" s="173" t="s">
        <v>1698</v>
      </c>
      <c r="J1751" s="19">
        <f>SUM(J1752)</f>
        <v>0</v>
      </c>
      <c r="K1751" s="19">
        <f t="shared" si="480"/>
        <v>0</v>
      </c>
      <c r="L1751" s="19">
        <f t="shared" si="480"/>
        <v>0</v>
      </c>
      <c r="M1751" s="19">
        <f t="shared" si="480"/>
        <v>0</v>
      </c>
      <c r="N1751" s="19">
        <f t="shared" si="480"/>
        <v>0</v>
      </c>
      <c r="O1751" s="19">
        <f t="shared" si="480"/>
        <v>0</v>
      </c>
      <c r="P1751" s="19">
        <f t="shared" si="480"/>
        <v>0</v>
      </c>
      <c r="Q1751" s="19">
        <f t="shared" si="480"/>
        <v>0</v>
      </c>
      <c r="R1751" s="19">
        <f t="shared" si="480"/>
        <v>0</v>
      </c>
      <c r="S1751" s="19">
        <f t="shared" si="480"/>
        <v>0</v>
      </c>
      <c r="T1751" s="19">
        <f t="shared" si="480"/>
        <v>0</v>
      </c>
      <c r="U1751" s="19">
        <v>0</v>
      </c>
      <c r="V1751" s="19">
        <v>0</v>
      </c>
      <c r="W1751" s="19">
        <f>SUM(W1752)</f>
        <v>0</v>
      </c>
      <c r="X1751" s="19">
        <f t="shared" si="480"/>
        <v>0</v>
      </c>
      <c r="Y1751" s="19">
        <f t="shared" si="480"/>
        <v>0</v>
      </c>
      <c r="Z1751" s="19">
        <f t="shared" si="480"/>
        <v>0</v>
      </c>
      <c r="AA1751" s="19">
        <f t="shared" si="480"/>
        <v>0</v>
      </c>
      <c r="AB1751" s="19">
        <f t="shared" si="480"/>
        <v>0</v>
      </c>
      <c r="AC1751" s="19">
        <f t="shared" si="480"/>
        <v>0</v>
      </c>
      <c r="AD1751" s="19">
        <f t="shared" si="480"/>
        <v>0</v>
      </c>
      <c r="AE1751" s="19">
        <f t="shared" si="480"/>
        <v>0</v>
      </c>
      <c r="AF1751" s="19">
        <f t="shared" si="480"/>
        <v>0</v>
      </c>
      <c r="AG1751" s="19">
        <f t="shared" si="480"/>
        <v>0</v>
      </c>
      <c r="AH1751" s="19">
        <v>0</v>
      </c>
      <c r="AI1751" s="19">
        <v>0</v>
      </c>
      <c r="AJ1751" s="19">
        <f>SUM(AJ1752)</f>
        <v>0</v>
      </c>
      <c r="AK1751" s="19">
        <f t="shared" si="480"/>
        <v>0</v>
      </c>
      <c r="AL1751" s="19">
        <f t="shared" si="480"/>
        <v>0</v>
      </c>
      <c r="AM1751" s="19">
        <f t="shared" si="480"/>
        <v>0</v>
      </c>
      <c r="AN1751" s="19">
        <f t="shared" si="480"/>
        <v>0</v>
      </c>
      <c r="AO1751" s="19">
        <f t="shared" si="480"/>
        <v>0</v>
      </c>
      <c r="AP1751" s="19">
        <f t="shared" si="480"/>
        <v>0</v>
      </c>
      <c r="AQ1751" s="19">
        <f t="shared" si="480"/>
        <v>0</v>
      </c>
      <c r="AR1751" s="19">
        <f t="shared" si="480"/>
        <v>0</v>
      </c>
      <c r="AS1751" s="19">
        <f t="shared" si="480"/>
        <v>0</v>
      </c>
      <c r="AT1751" s="19">
        <f t="shared" si="480"/>
        <v>0</v>
      </c>
      <c r="AU1751" s="19">
        <v>0</v>
      </c>
      <c r="AV1751" s="19">
        <v>0</v>
      </c>
      <c r="AW1751" s="19">
        <f t="shared" si="479"/>
        <v>0</v>
      </c>
    </row>
    <row r="1752" spans="1:49">
      <c r="A1752" s="176" t="s">
        <v>797</v>
      </c>
      <c r="B1752" s="177" t="s">
        <v>1029</v>
      </c>
      <c r="C1752" s="177" t="s">
        <v>1549</v>
      </c>
      <c r="D1752" s="452" t="s">
        <v>2922</v>
      </c>
      <c r="E1752" s="179" t="s">
        <v>649</v>
      </c>
      <c r="F1752" s="174" t="s">
        <v>2894</v>
      </c>
      <c r="G1752" s="174"/>
      <c r="H1752" s="174"/>
      <c r="I1752" s="170" t="s">
        <v>650</v>
      </c>
      <c r="J1752" s="19">
        <f t="shared" ref="J1752:AT1752" si="481">SUM(J1753:J1756)</f>
        <v>0</v>
      </c>
      <c r="K1752" s="19">
        <f t="shared" si="481"/>
        <v>0</v>
      </c>
      <c r="L1752" s="19">
        <f t="shared" si="481"/>
        <v>0</v>
      </c>
      <c r="M1752" s="19">
        <f t="shared" si="481"/>
        <v>0</v>
      </c>
      <c r="N1752" s="19">
        <f t="shared" si="481"/>
        <v>0</v>
      </c>
      <c r="O1752" s="19">
        <f t="shared" si="481"/>
        <v>0</v>
      </c>
      <c r="P1752" s="19">
        <f t="shared" si="481"/>
        <v>0</v>
      </c>
      <c r="Q1752" s="19">
        <f t="shared" si="481"/>
        <v>0</v>
      </c>
      <c r="R1752" s="19">
        <f t="shared" si="481"/>
        <v>0</v>
      </c>
      <c r="S1752" s="19">
        <f t="shared" si="481"/>
        <v>0</v>
      </c>
      <c r="T1752" s="19">
        <f t="shared" si="481"/>
        <v>0</v>
      </c>
      <c r="U1752" s="19">
        <v>0</v>
      </c>
      <c r="V1752" s="19">
        <v>0</v>
      </c>
      <c r="W1752" s="19">
        <f t="shared" si="481"/>
        <v>0</v>
      </c>
      <c r="X1752" s="19">
        <f t="shared" si="481"/>
        <v>0</v>
      </c>
      <c r="Y1752" s="19">
        <f t="shared" si="481"/>
        <v>0</v>
      </c>
      <c r="Z1752" s="19">
        <f t="shared" si="481"/>
        <v>0</v>
      </c>
      <c r="AA1752" s="19">
        <f t="shared" si="481"/>
        <v>0</v>
      </c>
      <c r="AB1752" s="19">
        <f t="shared" si="481"/>
        <v>0</v>
      </c>
      <c r="AC1752" s="19">
        <f t="shared" si="481"/>
        <v>0</v>
      </c>
      <c r="AD1752" s="19">
        <f t="shared" si="481"/>
        <v>0</v>
      </c>
      <c r="AE1752" s="19">
        <f t="shared" si="481"/>
        <v>0</v>
      </c>
      <c r="AF1752" s="19">
        <f t="shared" si="481"/>
        <v>0</v>
      </c>
      <c r="AG1752" s="19">
        <f t="shared" si="481"/>
        <v>0</v>
      </c>
      <c r="AH1752" s="19">
        <v>0</v>
      </c>
      <c r="AI1752" s="19">
        <v>0</v>
      </c>
      <c r="AJ1752" s="19">
        <f t="shared" si="481"/>
        <v>0</v>
      </c>
      <c r="AK1752" s="19">
        <f t="shared" si="481"/>
        <v>0</v>
      </c>
      <c r="AL1752" s="19">
        <f t="shared" si="481"/>
        <v>0</v>
      </c>
      <c r="AM1752" s="19">
        <f t="shared" si="481"/>
        <v>0</v>
      </c>
      <c r="AN1752" s="19">
        <f t="shared" si="481"/>
        <v>0</v>
      </c>
      <c r="AO1752" s="19">
        <f t="shared" si="481"/>
        <v>0</v>
      </c>
      <c r="AP1752" s="19">
        <f t="shared" si="481"/>
        <v>0</v>
      </c>
      <c r="AQ1752" s="19">
        <f t="shared" si="481"/>
        <v>0</v>
      </c>
      <c r="AR1752" s="19">
        <f t="shared" si="481"/>
        <v>0</v>
      </c>
      <c r="AS1752" s="19">
        <f t="shared" si="481"/>
        <v>0</v>
      </c>
      <c r="AT1752" s="19">
        <f t="shared" si="481"/>
        <v>0</v>
      </c>
      <c r="AU1752" s="19">
        <v>0</v>
      </c>
      <c r="AV1752" s="19">
        <v>0</v>
      </c>
      <c r="AW1752" s="19">
        <f t="shared" ref="AW1752" si="482">SUM(AW1753:AW1756)</f>
        <v>0</v>
      </c>
    </row>
    <row r="1753" spans="1:49" s="376" customFormat="1">
      <c r="A1753" s="370" t="s">
        <v>797</v>
      </c>
      <c r="B1753" s="371" t="s">
        <v>1029</v>
      </c>
      <c r="C1753" s="371" t="s">
        <v>1549</v>
      </c>
      <c r="D1753" s="473" t="s">
        <v>2922</v>
      </c>
      <c r="E1753" s="381" t="s">
        <v>649</v>
      </c>
      <c r="F1753" s="373" t="s">
        <v>3165</v>
      </c>
      <c r="G1753" s="474" t="s">
        <v>3081</v>
      </c>
      <c r="H1753" s="373"/>
      <c r="I1753" s="382" t="s">
        <v>3166</v>
      </c>
      <c r="J1753" s="375"/>
      <c r="K1753" s="375"/>
      <c r="L1753" s="375"/>
      <c r="M1753" s="375"/>
      <c r="N1753" s="375"/>
      <c r="O1753" s="375"/>
      <c r="P1753" s="375"/>
      <c r="Q1753" s="375"/>
      <c r="R1753" s="375"/>
      <c r="S1753" s="375"/>
      <c r="T1753" s="375"/>
      <c r="U1753" s="375"/>
      <c r="V1753" s="375"/>
      <c r="W1753" s="375"/>
      <c r="X1753" s="375"/>
      <c r="Y1753" s="375"/>
      <c r="Z1753" s="375"/>
      <c r="AA1753" s="375"/>
      <c r="AB1753" s="375"/>
      <c r="AC1753" s="375"/>
      <c r="AD1753" s="375"/>
      <c r="AE1753" s="375"/>
      <c r="AF1753" s="375"/>
      <c r="AG1753" s="375"/>
      <c r="AH1753" s="375"/>
      <c r="AI1753" s="375"/>
      <c r="AJ1753" s="375"/>
      <c r="AK1753" s="375"/>
      <c r="AL1753" s="375"/>
      <c r="AM1753" s="375"/>
      <c r="AN1753" s="375"/>
      <c r="AO1753" s="375"/>
      <c r="AP1753" s="375"/>
      <c r="AQ1753" s="375"/>
      <c r="AR1753" s="375"/>
      <c r="AS1753" s="375"/>
      <c r="AT1753" s="375"/>
      <c r="AU1753" s="375"/>
      <c r="AV1753" s="375"/>
      <c r="AW1753" s="375"/>
    </row>
    <row r="1754" spans="1:49" s="376" customFormat="1">
      <c r="A1754" s="370" t="s">
        <v>797</v>
      </c>
      <c r="B1754" s="371" t="s">
        <v>1029</v>
      </c>
      <c r="C1754" s="371" t="s">
        <v>1549</v>
      </c>
      <c r="D1754" s="473" t="s">
        <v>2922</v>
      </c>
      <c r="E1754" s="381" t="s">
        <v>649</v>
      </c>
      <c r="F1754" s="373" t="s">
        <v>2180</v>
      </c>
      <c r="G1754" s="474" t="s">
        <v>3081</v>
      </c>
      <c r="H1754" s="373" t="s">
        <v>2356</v>
      </c>
      <c r="I1754" s="382" t="s">
        <v>3167</v>
      </c>
      <c r="J1754" s="375"/>
      <c r="K1754" s="375"/>
      <c r="L1754" s="375"/>
      <c r="M1754" s="375"/>
      <c r="N1754" s="375"/>
      <c r="O1754" s="375"/>
      <c r="P1754" s="375"/>
      <c r="Q1754" s="375"/>
      <c r="R1754" s="375"/>
      <c r="S1754" s="375"/>
      <c r="T1754" s="375"/>
      <c r="U1754" s="375">
        <v>0</v>
      </c>
      <c r="V1754" s="375">
        <v>0</v>
      </c>
      <c r="W1754" s="375"/>
      <c r="X1754" s="375"/>
      <c r="Y1754" s="375"/>
      <c r="Z1754" s="375"/>
      <c r="AA1754" s="375"/>
      <c r="AB1754" s="375"/>
      <c r="AC1754" s="375"/>
      <c r="AD1754" s="375"/>
      <c r="AE1754" s="375"/>
      <c r="AF1754" s="375"/>
      <c r="AG1754" s="375"/>
      <c r="AH1754" s="375">
        <v>0</v>
      </c>
      <c r="AI1754" s="375">
        <v>0</v>
      </c>
      <c r="AJ1754" s="375"/>
      <c r="AK1754" s="375"/>
      <c r="AL1754" s="375"/>
      <c r="AM1754" s="375"/>
      <c r="AN1754" s="375"/>
      <c r="AO1754" s="375"/>
      <c r="AP1754" s="375"/>
      <c r="AQ1754" s="375"/>
      <c r="AR1754" s="375"/>
      <c r="AS1754" s="375"/>
      <c r="AT1754" s="375"/>
      <c r="AU1754" s="375">
        <v>0</v>
      </c>
      <c r="AV1754" s="375">
        <v>0</v>
      </c>
      <c r="AW1754" s="375">
        <f>U1754+AH1754+AU1754</f>
        <v>0</v>
      </c>
    </row>
    <row r="1755" spans="1:49">
      <c r="A1755" s="176" t="s">
        <v>797</v>
      </c>
      <c r="B1755" s="177" t="s">
        <v>1029</v>
      </c>
      <c r="C1755" s="177" t="s">
        <v>1549</v>
      </c>
      <c r="D1755" s="452" t="s">
        <v>2922</v>
      </c>
      <c r="E1755" s="179" t="s">
        <v>649</v>
      </c>
      <c r="F1755" s="50" t="s">
        <v>2181</v>
      </c>
      <c r="G1755" s="468" t="s">
        <v>3081</v>
      </c>
      <c r="H1755" s="58" t="s">
        <v>2356</v>
      </c>
      <c r="I1755" s="204" t="s">
        <v>2237</v>
      </c>
      <c r="U1755" s="15">
        <v>0</v>
      </c>
      <c r="V1755" s="15">
        <v>0</v>
      </c>
      <c r="AH1755" s="15">
        <v>0</v>
      </c>
      <c r="AI1755" s="15">
        <v>0</v>
      </c>
      <c r="AU1755" s="15">
        <v>0</v>
      </c>
      <c r="AV1755" s="15">
        <v>0</v>
      </c>
      <c r="AW1755" s="15">
        <f>U1755+AH1755+AU1755</f>
        <v>0</v>
      </c>
    </row>
    <row r="1756" spans="1:49" s="505" customFormat="1">
      <c r="A1756" s="497" t="s">
        <v>797</v>
      </c>
      <c r="B1756" s="498" t="s">
        <v>1029</v>
      </c>
      <c r="C1756" s="498" t="s">
        <v>1549</v>
      </c>
      <c r="D1756" s="480" t="s">
        <v>2922</v>
      </c>
      <c r="E1756" s="499" t="s">
        <v>649</v>
      </c>
      <c r="F1756" s="482" t="s">
        <v>3182</v>
      </c>
      <c r="G1756" s="483" t="s">
        <v>3081</v>
      </c>
      <c r="H1756" s="486"/>
      <c r="I1756" s="500" t="s">
        <v>3183</v>
      </c>
      <c r="J1756" s="496"/>
      <c r="K1756" s="496"/>
      <c r="L1756" s="496"/>
      <c r="M1756" s="496"/>
      <c r="N1756" s="496"/>
      <c r="O1756" s="496"/>
      <c r="P1756" s="496"/>
      <c r="Q1756" s="496"/>
      <c r="R1756" s="496"/>
      <c r="S1756" s="496"/>
      <c r="T1756" s="496"/>
      <c r="U1756" s="496"/>
      <c r="V1756" s="496"/>
      <c r="W1756" s="496"/>
      <c r="X1756" s="496"/>
      <c r="Y1756" s="496"/>
      <c r="Z1756" s="496"/>
      <c r="AA1756" s="496"/>
      <c r="AB1756" s="496"/>
      <c r="AC1756" s="496"/>
      <c r="AD1756" s="496"/>
      <c r="AE1756" s="496"/>
      <c r="AF1756" s="496"/>
      <c r="AG1756" s="496"/>
      <c r="AH1756" s="496"/>
      <c r="AI1756" s="496"/>
      <c r="AJ1756" s="496"/>
      <c r="AK1756" s="496"/>
      <c r="AL1756" s="496"/>
      <c r="AM1756" s="496"/>
      <c r="AN1756" s="496"/>
      <c r="AO1756" s="496"/>
      <c r="AP1756" s="496"/>
      <c r="AQ1756" s="496"/>
      <c r="AR1756" s="496"/>
      <c r="AS1756" s="496"/>
      <c r="AT1756" s="496"/>
      <c r="AU1756" s="496"/>
      <c r="AV1756" s="496"/>
      <c r="AW1756" s="496"/>
    </row>
    <row r="1757" spans="1:49">
      <c r="A1757" s="68" t="s">
        <v>2050</v>
      </c>
      <c r="B1757" s="69" t="s">
        <v>1029</v>
      </c>
      <c r="C1757" s="69"/>
      <c r="D1757" s="455"/>
      <c r="E1757" s="531"/>
      <c r="F1757" s="50"/>
      <c r="G1757" s="50"/>
      <c r="H1757" s="50"/>
      <c r="I1757" s="49" t="s">
        <v>1157</v>
      </c>
      <c r="J1757" s="6">
        <f>SUM(J1758)</f>
        <v>365000</v>
      </c>
      <c r="K1757" s="6">
        <f t="shared" ref="K1757:AT1757" si="483">SUM(K1758)</f>
        <v>0</v>
      </c>
      <c r="L1757" s="6">
        <f t="shared" si="483"/>
        <v>0</v>
      </c>
      <c r="M1757" s="6">
        <f t="shared" si="483"/>
        <v>20000</v>
      </c>
      <c r="N1757" s="6">
        <f t="shared" si="483"/>
        <v>0</v>
      </c>
      <c r="O1757" s="6">
        <f t="shared" si="483"/>
        <v>30000</v>
      </c>
      <c r="P1757" s="6">
        <f t="shared" si="483"/>
        <v>0</v>
      </c>
      <c r="Q1757" s="6">
        <f t="shared" si="483"/>
        <v>0</v>
      </c>
      <c r="R1757" s="6">
        <f t="shared" si="483"/>
        <v>200000</v>
      </c>
      <c r="S1757" s="6">
        <f t="shared" si="483"/>
        <v>115000</v>
      </c>
      <c r="T1757" s="6">
        <f t="shared" si="483"/>
        <v>0</v>
      </c>
      <c r="U1757" s="6">
        <v>365000</v>
      </c>
      <c r="V1757" s="6">
        <v>0</v>
      </c>
      <c r="W1757" s="6">
        <f>SUM(W1758)</f>
        <v>0</v>
      </c>
      <c r="X1757" s="6">
        <f t="shared" si="483"/>
        <v>0</v>
      </c>
      <c r="Y1757" s="6">
        <f t="shared" si="483"/>
        <v>0</v>
      </c>
      <c r="Z1757" s="6">
        <f t="shared" si="483"/>
        <v>0</v>
      </c>
      <c r="AA1757" s="6">
        <f t="shared" si="483"/>
        <v>0</v>
      </c>
      <c r="AB1757" s="6">
        <f t="shared" si="483"/>
        <v>0</v>
      </c>
      <c r="AC1757" s="6">
        <f t="shared" si="483"/>
        <v>0</v>
      </c>
      <c r="AD1757" s="6">
        <f t="shared" si="483"/>
        <v>0</v>
      </c>
      <c r="AE1757" s="6">
        <f t="shared" si="483"/>
        <v>0</v>
      </c>
      <c r="AF1757" s="6">
        <f t="shared" si="483"/>
        <v>0</v>
      </c>
      <c r="AG1757" s="6">
        <f t="shared" si="483"/>
        <v>0</v>
      </c>
      <c r="AH1757" s="6">
        <v>0</v>
      </c>
      <c r="AI1757" s="6">
        <v>0</v>
      </c>
      <c r="AJ1757" s="6">
        <f>SUM(AJ1758)</f>
        <v>259000</v>
      </c>
      <c r="AK1757" s="6">
        <f t="shared" si="483"/>
        <v>0</v>
      </c>
      <c r="AL1757" s="6">
        <f t="shared" si="483"/>
        <v>0</v>
      </c>
      <c r="AM1757" s="6">
        <f t="shared" si="483"/>
        <v>0</v>
      </c>
      <c r="AN1757" s="6">
        <f t="shared" si="483"/>
        <v>91975</v>
      </c>
      <c r="AO1757" s="6">
        <f t="shared" si="483"/>
        <v>30000</v>
      </c>
      <c r="AP1757" s="6">
        <f t="shared" si="483"/>
        <v>0</v>
      </c>
      <c r="AQ1757" s="6">
        <f t="shared" si="483"/>
        <v>0</v>
      </c>
      <c r="AR1757" s="6">
        <f t="shared" si="483"/>
        <v>137025</v>
      </c>
      <c r="AS1757" s="6">
        <f t="shared" si="483"/>
        <v>0</v>
      </c>
      <c r="AT1757" s="6">
        <f t="shared" si="483"/>
        <v>0</v>
      </c>
      <c r="AU1757" s="6">
        <v>259000</v>
      </c>
      <c r="AV1757" s="6">
        <v>0</v>
      </c>
      <c r="AW1757" s="6">
        <f t="shared" ref="AW1757:AW1774" si="484">U1757+AH1757+AU1757</f>
        <v>624000</v>
      </c>
    </row>
    <row r="1758" spans="1:49">
      <c r="A1758" s="44" t="s">
        <v>797</v>
      </c>
      <c r="B1758" s="45" t="s">
        <v>1029</v>
      </c>
      <c r="C1758" s="45" t="s">
        <v>1549</v>
      </c>
      <c r="D1758" s="452" t="s">
        <v>2922</v>
      </c>
      <c r="E1758" s="213" t="s">
        <v>1402</v>
      </c>
      <c r="F1758" s="65"/>
      <c r="G1758" s="65"/>
      <c r="H1758" s="65"/>
      <c r="I1758" s="53" t="s">
        <v>1158</v>
      </c>
      <c r="J1758" s="9">
        <f>SUM(J1759,J1765,J1771,J1769)</f>
        <v>365000</v>
      </c>
      <c r="K1758" s="9">
        <f t="shared" ref="K1758:AT1758" si="485">SUM(K1759,K1765,K1771,K1769)</f>
        <v>0</v>
      </c>
      <c r="L1758" s="9">
        <f t="shared" si="485"/>
        <v>0</v>
      </c>
      <c r="M1758" s="9">
        <f t="shared" si="485"/>
        <v>20000</v>
      </c>
      <c r="N1758" s="9">
        <f t="shared" si="485"/>
        <v>0</v>
      </c>
      <c r="O1758" s="9">
        <f t="shared" si="485"/>
        <v>30000</v>
      </c>
      <c r="P1758" s="9">
        <f t="shared" si="485"/>
        <v>0</v>
      </c>
      <c r="Q1758" s="9">
        <f t="shared" si="485"/>
        <v>0</v>
      </c>
      <c r="R1758" s="9">
        <f t="shared" si="485"/>
        <v>200000</v>
      </c>
      <c r="S1758" s="9">
        <f t="shared" si="485"/>
        <v>115000</v>
      </c>
      <c r="T1758" s="9">
        <f t="shared" si="485"/>
        <v>0</v>
      </c>
      <c r="U1758" s="9">
        <v>365000</v>
      </c>
      <c r="V1758" s="9">
        <v>0</v>
      </c>
      <c r="W1758" s="9">
        <f>SUM(W1759,W1765,W1771,W1769)</f>
        <v>0</v>
      </c>
      <c r="X1758" s="9">
        <f t="shared" si="485"/>
        <v>0</v>
      </c>
      <c r="Y1758" s="9">
        <f t="shared" si="485"/>
        <v>0</v>
      </c>
      <c r="Z1758" s="9">
        <f t="shared" si="485"/>
        <v>0</v>
      </c>
      <c r="AA1758" s="9">
        <f t="shared" si="485"/>
        <v>0</v>
      </c>
      <c r="AB1758" s="9">
        <f t="shared" si="485"/>
        <v>0</v>
      </c>
      <c r="AC1758" s="9">
        <f t="shared" si="485"/>
        <v>0</v>
      </c>
      <c r="AD1758" s="9">
        <f t="shared" si="485"/>
        <v>0</v>
      </c>
      <c r="AE1758" s="9">
        <f t="shared" si="485"/>
        <v>0</v>
      </c>
      <c r="AF1758" s="9">
        <f t="shared" si="485"/>
        <v>0</v>
      </c>
      <c r="AG1758" s="9">
        <f t="shared" si="485"/>
        <v>0</v>
      </c>
      <c r="AH1758" s="9">
        <v>0</v>
      </c>
      <c r="AI1758" s="9">
        <v>0</v>
      </c>
      <c r="AJ1758" s="9">
        <f>SUM(AJ1759,AJ1765,AJ1771,AJ1769)</f>
        <v>259000</v>
      </c>
      <c r="AK1758" s="9">
        <f t="shared" si="485"/>
        <v>0</v>
      </c>
      <c r="AL1758" s="9">
        <f t="shared" si="485"/>
        <v>0</v>
      </c>
      <c r="AM1758" s="9">
        <f t="shared" si="485"/>
        <v>0</v>
      </c>
      <c r="AN1758" s="9">
        <f t="shared" si="485"/>
        <v>91975</v>
      </c>
      <c r="AO1758" s="9">
        <f t="shared" si="485"/>
        <v>30000</v>
      </c>
      <c r="AP1758" s="9">
        <f t="shared" si="485"/>
        <v>0</v>
      </c>
      <c r="AQ1758" s="9">
        <f t="shared" si="485"/>
        <v>0</v>
      </c>
      <c r="AR1758" s="9">
        <f t="shared" si="485"/>
        <v>137025</v>
      </c>
      <c r="AS1758" s="9">
        <f t="shared" si="485"/>
        <v>0</v>
      </c>
      <c r="AT1758" s="9">
        <f t="shared" si="485"/>
        <v>0</v>
      </c>
      <c r="AU1758" s="9">
        <v>259000</v>
      </c>
      <c r="AV1758" s="9">
        <v>0</v>
      </c>
      <c r="AW1758" s="9">
        <f t="shared" si="484"/>
        <v>624000</v>
      </c>
    </row>
    <row r="1759" spans="1:49">
      <c r="A1759" s="44" t="s">
        <v>797</v>
      </c>
      <c r="B1759" s="45" t="s">
        <v>1029</v>
      </c>
      <c r="C1759" s="45" t="s">
        <v>1549</v>
      </c>
      <c r="D1759" s="452" t="s">
        <v>2922</v>
      </c>
      <c r="E1759" s="54" t="s">
        <v>1117</v>
      </c>
      <c r="F1759" s="65" t="s">
        <v>2894</v>
      </c>
      <c r="G1759" s="65"/>
      <c r="H1759" s="65"/>
      <c r="I1759" s="53" t="s">
        <v>1125</v>
      </c>
      <c r="J1759" s="9">
        <f>SUM(J1760:J1764)</f>
        <v>0</v>
      </c>
      <c r="K1759" s="9">
        <f t="shared" ref="K1759:AT1759" si="486">SUM(K1760:K1764)</f>
        <v>0</v>
      </c>
      <c r="L1759" s="9">
        <f t="shared" si="486"/>
        <v>0</v>
      </c>
      <c r="M1759" s="9">
        <f t="shared" si="486"/>
        <v>0</v>
      </c>
      <c r="N1759" s="9">
        <f t="shared" si="486"/>
        <v>0</v>
      </c>
      <c r="O1759" s="9">
        <f t="shared" si="486"/>
        <v>0</v>
      </c>
      <c r="P1759" s="9">
        <f t="shared" si="486"/>
        <v>0</v>
      </c>
      <c r="Q1759" s="9">
        <f t="shared" si="486"/>
        <v>0</v>
      </c>
      <c r="R1759" s="9">
        <f t="shared" si="486"/>
        <v>0</v>
      </c>
      <c r="S1759" s="9">
        <f t="shared" si="486"/>
        <v>0</v>
      </c>
      <c r="T1759" s="9">
        <f t="shared" si="486"/>
        <v>0</v>
      </c>
      <c r="U1759" s="9">
        <v>0</v>
      </c>
      <c r="V1759" s="9">
        <v>0</v>
      </c>
      <c r="W1759" s="9">
        <f>SUM(W1760:W1764)</f>
        <v>0</v>
      </c>
      <c r="X1759" s="9">
        <f t="shared" si="486"/>
        <v>0</v>
      </c>
      <c r="Y1759" s="9">
        <f t="shared" si="486"/>
        <v>0</v>
      </c>
      <c r="Z1759" s="9">
        <f t="shared" si="486"/>
        <v>0</v>
      </c>
      <c r="AA1759" s="9">
        <f t="shared" si="486"/>
        <v>0</v>
      </c>
      <c r="AB1759" s="9">
        <f t="shared" si="486"/>
        <v>0</v>
      </c>
      <c r="AC1759" s="9">
        <f t="shared" si="486"/>
        <v>0</v>
      </c>
      <c r="AD1759" s="9">
        <f t="shared" si="486"/>
        <v>0</v>
      </c>
      <c r="AE1759" s="9">
        <f t="shared" si="486"/>
        <v>0</v>
      </c>
      <c r="AF1759" s="9">
        <f t="shared" si="486"/>
        <v>0</v>
      </c>
      <c r="AG1759" s="9">
        <f t="shared" si="486"/>
        <v>0</v>
      </c>
      <c r="AH1759" s="9">
        <v>0</v>
      </c>
      <c r="AI1759" s="9">
        <v>0</v>
      </c>
      <c r="AJ1759" s="9">
        <f>SUM(AJ1760:AJ1764)</f>
        <v>0</v>
      </c>
      <c r="AK1759" s="9">
        <f t="shared" si="486"/>
        <v>0</v>
      </c>
      <c r="AL1759" s="9">
        <f t="shared" si="486"/>
        <v>0</v>
      </c>
      <c r="AM1759" s="9">
        <f t="shared" si="486"/>
        <v>0</v>
      </c>
      <c r="AN1759" s="9">
        <f t="shared" si="486"/>
        <v>0</v>
      </c>
      <c r="AO1759" s="9">
        <f t="shared" si="486"/>
        <v>0</v>
      </c>
      <c r="AP1759" s="9">
        <f t="shared" si="486"/>
        <v>0</v>
      </c>
      <c r="AQ1759" s="9">
        <f t="shared" si="486"/>
        <v>0</v>
      </c>
      <c r="AR1759" s="9">
        <f t="shared" si="486"/>
        <v>0</v>
      </c>
      <c r="AS1759" s="9">
        <f t="shared" si="486"/>
        <v>0</v>
      </c>
      <c r="AT1759" s="9">
        <f t="shared" si="486"/>
        <v>0</v>
      </c>
      <c r="AU1759" s="9">
        <v>0</v>
      </c>
      <c r="AV1759" s="9">
        <v>0</v>
      </c>
      <c r="AW1759" s="9">
        <f t="shared" si="484"/>
        <v>0</v>
      </c>
    </row>
    <row r="1760" spans="1:49" s="212" customFormat="1">
      <c r="A1760" s="44" t="s">
        <v>797</v>
      </c>
      <c r="B1760" s="45" t="s">
        <v>1029</v>
      </c>
      <c r="C1760" s="45" t="s">
        <v>1549</v>
      </c>
      <c r="D1760" s="452" t="s">
        <v>2922</v>
      </c>
      <c r="E1760" s="54" t="s">
        <v>1117</v>
      </c>
      <c r="F1760" s="208" t="s">
        <v>2182</v>
      </c>
      <c r="G1760" s="468" t="s">
        <v>3081</v>
      </c>
      <c r="H1760" s="58" t="s">
        <v>2356</v>
      </c>
      <c r="I1760" s="227" t="s">
        <v>3174</v>
      </c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>
        <v>0</v>
      </c>
      <c r="V1760" s="15">
        <v>0</v>
      </c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>
        <v>0</v>
      </c>
      <c r="AI1760" s="15">
        <v>0</v>
      </c>
      <c r="AJ1760" s="15"/>
      <c r="AK1760" s="15"/>
      <c r="AL1760" s="15"/>
      <c r="AM1760" s="15"/>
      <c r="AN1760" s="15"/>
      <c r="AO1760" s="15"/>
      <c r="AP1760" s="15"/>
      <c r="AQ1760" s="15"/>
      <c r="AR1760" s="15"/>
      <c r="AS1760" s="15"/>
      <c r="AT1760" s="15"/>
      <c r="AU1760" s="15">
        <v>0</v>
      </c>
      <c r="AV1760" s="15">
        <v>0</v>
      </c>
      <c r="AW1760" s="15">
        <f t="shared" si="484"/>
        <v>0</v>
      </c>
    </row>
    <row r="1761" spans="1:49" s="212" customFormat="1">
      <c r="A1761" s="44" t="s">
        <v>797</v>
      </c>
      <c r="B1761" s="45" t="s">
        <v>1029</v>
      </c>
      <c r="C1761" s="45" t="s">
        <v>1549</v>
      </c>
      <c r="D1761" s="452" t="s">
        <v>2922</v>
      </c>
      <c r="E1761" s="54" t="s">
        <v>1117</v>
      </c>
      <c r="F1761" s="208" t="s">
        <v>2183</v>
      </c>
      <c r="G1761" s="468" t="s">
        <v>3081</v>
      </c>
      <c r="H1761" s="58" t="s">
        <v>2356</v>
      </c>
      <c r="I1761" s="227" t="s">
        <v>2263</v>
      </c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>
        <v>0</v>
      </c>
      <c r="V1761" s="15">
        <v>0</v>
      </c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>
        <v>0</v>
      </c>
      <c r="AI1761" s="15">
        <v>0</v>
      </c>
      <c r="AJ1761" s="15"/>
      <c r="AK1761" s="15"/>
      <c r="AL1761" s="15"/>
      <c r="AM1761" s="15"/>
      <c r="AN1761" s="15"/>
      <c r="AO1761" s="15"/>
      <c r="AP1761" s="15"/>
      <c r="AQ1761" s="15"/>
      <c r="AR1761" s="15"/>
      <c r="AS1761" s="15"/>
      <c r="AT1761" s="15"/>
      <c r="AU1761" s="15">
        <v>0</v>
      </c>
      <c r="AV1761" s="15">
        <v>0</v>
      </c>
      <c r="AW1761" s="15">
        <f t="shared" si="484"/>
        <v>0</v>
      </c>
    </row>
    <row r="1762" spans="1:49" s="212" customFormat="1">
      <c r="A1762" s="44" t="s">
        <v>797</v>
      </c>
      <c r="B1762" s="45" t="s">
        <v>1029</v>
      </c>
      <c r="C1762" s="45" t="s">
        <v>1549</v>
      </c>
      <c r="D1762" s="452" t="s">
        <v>2922</v>
      </c>
      <c r="E1762" s="54" t="s">
        <v>1117</v>
      </c>
      <c r="F1762" s="208" t="s">
        <v>2652</v>
      </c>
      <c r="G1762" s="468" t="s">
        <v>3081</v>
      </c>
      <c r="H1762" s="58" t="s">
        <v>2356</v>
      </c>
      <c r="I1762" s="227" t="s">
        <v>2654</v>
      </c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>
        <v>0</v>
      </c>
      <c r="V1762" s="15">
        <v>0</v>
      </c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>
        <v>0</v>
      </c>
      <c r="AI1762" s="15">
        <v>0</v>
      </c>
      <c r="AJ1762" s="15"/>
      <c r="AK1762" s="15"/>
      <c r="AL1762" s="15"/>
      <c r="AM1762" s="15"/>
      <c r="AN1762" s="15"/>
      <c r="AO1762" s="15"/>
      <c r="AP1762" s="15"/>
      <c r="AQ1762" s="15"/>
      <c r="AR1762" s="15"/>
      <c r="AS1762" s="15"/>
      <c r="AT1762" s="15"/>
      <c r="AU1762" s="15">
        <v>0</v>
      </c>
      <c r="AV1762" s="15">
        <v>0</v>
      </c>
      <c r="AW1762" s="15">
        <f t="shared" si="484"/>
        <v>0</v>
      </c>
    </row>
    <row r="1763" spans="1:49" s="212" customFormat="1">
      <c r="A1763" s="44" t="s">
        <v>797</v>
      </c>
      <c r="B1763" s="45" t="s">
        <v>1029</v>
      </c>
      <c r="C1763" s="45" t="s">
        <v>1549</v>
      </c>
      <c r="D1763" s="452" t="s">
        <v>2922</v>
      </c>
      <c r="E1763" s="54" t="s">
        <v>1117</v>
      </c>
      <c r="F1763" s="208" t="s">
        <v>2653</v>
      </c>
      <c r="G1763" s="468" t="s">
        <v>3081</v>
      </c>
      <c r="H1763" s="58" t="s">
        <v>2356</v>
      </c>
      <c r="I1763" s="227" t="s">
        <v>2655</v>
      </c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>
        <v>0</v>
      </c>
      <c r="V1763" s="15">
        <v>0</v>
      </c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>
        <v>0</v>
      </c>
      <c r="AI1763" s="15">
        <v>0</v>
      </c>
      <c r="AJ1763" s="15"/>
      <c r="AK1763" s="15"/>
      <c r="AL1763" s="15"/>
      <c r="AM1763" s="15"/>
      <c r="AN1763" s="15"/>
      <c r="AO1763" s="15"/>
      <c r="AP1763" s="15"/>
      <c r="AQ1763" s="15"/>
      <c r="AR1763" s="15"/>
      <c r="AS1763" s="15"/>
      <c r="AT1763" s="15"/>
      <c r="AU1763" s="15">
        <v>0</v>
      </c>
      <c r="AV1763" s="15">
        <v>0</v>
      </c>
      <c r="AW1763" s="15">
        <f t="shared" si="484"/>
        <v>0</v>
      </c>
    </row>
    <row r="1764" spans="1:49" s="212" customFormat="1">
      <c r="A1764" s="44" t="s">
        <v>797</v>
      </c>
      <c r="B1764" s="45" t="s">
        <v>1029</v>
      </c>
      <c r="C1764" s="45" t="s">
        <v>1549</v>
      </c>
      <c r="D1764" s="452" t="s">
        <v>2922</v>
      </c>
      <c r="E1764" s="54" t="s">
        <v>1117</v>
      </c>
      <c r="F1764" s="208" t="s">
        <v>2616</v>
      </c>
      <c r="G1764" s="468" t="s">
        <v>3081</v>
      </c>
      <c r="H1764" s="58" t="s">
        <v>2356</v>
      </c>
      <c r="I1764" s="227" t="s">
        <v>2757</v>
      </c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>
        <v>0</v>
      </c>
      <c r="V1764" s="15">
        <v>0</v>
      </c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>
        <v>0</v>
      </c>
      <c r="AI1764" s="15">
        <v>0</v>
      </c>
      <c r="AJ1764" s="15"/>
      <c r="AK1764" s="15"/>
      <c r="AL1764" s="15"/>
      <c r="AM1764" s="15"/>
      <c r="AN1764" s="15"/>
      <c r="AO1764" s="15"/>
      <c r="AP1764" s="15"/>
      <c r="AQ1764" s="15"/>
      <c r="AR1764" s="15"/>
      <c r="AS1764" s="15"/>
      <c r="AT1764" s="15"/>
      <c r="AU1764" s="15">
        <v>0</v>
      </c>
      <c r="AV1764" s="15">
        <v>0</v>
      </c>
      <c r="AW1764" s="15">
        <f t="shared" si="484"/>
        <v>0</v>
      </c>
    </row>
    <row r="1765" spans="1:49">
      <c r="A1765" s="44" t="s">
        <v>797</v>
      </c>
      <c r="B1765" s="45" t="s">
        <v>1029</v>
      </c>
      <c r="C1765" s="45" t="s">
        <v>1549</v>
      </c>
      <c r="D1765" s="452" t="s">
        <v>2922</v>
      </c>
      <c r="E1765" s="54" t="s">
        <v>1409</v>
      </c>
      <c r="F1765" s="50" t="s">
        <v>2894</v>
      </c>
      <c r="G1765" s="50"/>
      <c r="H1765" s="50"/>
      <c r="I1765" s="170" t="s">
        <v>1104</v>
      </c>
      <c r="J1765" s="200">
        <f>SUM(J1766:J1768)</f>
        <v>182000</v>
      </c>
      <c r="K1765" s="200">
        <f t="shared" ref="K1765:AT1765" si="487">SUM(K1766:K1768)</f>
        <v>0</v>
      </c>
      <c r="L1765" s="200">
        <f t="shared" si="487"/>
        <v>0</v>
      </c>
      <c r="M1765" s="200">
        <f t="shared" si="487"/>
        <v>0</v>
      </c>
      <c r="N1765" s="200">
        <f t="shared" si="487"/>
        <v>0</v>
      </c>
      <c r="O1765" s="200">
        <f t="shared" si="487"/>
        <v>0</v>
      </c>
      <c r="P1765" s="200">
        <f t="shared" si="487"/>
        <v>0</v>
      </c>
      <c r="Q1765" s="200">
        <f t="shared" si="487"/>
        <v>0</v>
      </c>
      <c r="R1765" s="200">
        <f t="shared" si="487"/>
        <v>100000</v>
      </c>
      <c r="S1765" s="200">
        <f t="shared" si="487"/>
        <v>82000</v>
      </c>
      <c r="T1765" s="200">
        <f t="shared" si="487"/>
        <v>0</v>
      </c>
      <c r="U1765" s="200">
        <v>182000</v>
      </c>
      <c r="V1765" s="200">
        <v>0</v>
      </c>
      <c r="W1765" s="200">
        <f>SUM(W1766:W1768)</f>
        <v>0</v>
      </c>
      <c r="X1765" s="200">
        <f t="shared" si="487"/>
        <v>0</v>
      </c>
      <c r="Y1765" s="200">
        <f t="shared" si="487"/>
        <v>0</v>
      </c>
      <c r="Z1765" s="200">
        <f t="shared" si="487"/>
        <v>0</v>
      </c>
      <c r="AA1765" s="200">
        <f t="shared" si="487"/>
        <v>0</v>
      </c>
      <c r="AB1765" s="200">
        <f t="shared" si="487"/>
        <v>0</v>
      </c>
      <c r="AC1765" s="200">
        <f t="shared" si="487"/>
        <v>0</v>
      </c>
      <c r="AD1765" s="200">
        <f t="shared" si="487"/>
        <v>0</v>
      </c>
      <c r="AE1765" s="200">
        <f t="shared" si="487"/>
        <v>0</v>
      </c>
      <c r="AF1765" s="200">
        <f t="shared" si="487"/>
        <v>0</v>
      </c>
      <c r="AG1765" s="200">
        <f t="shared" si="487"/>
        <v>0</v>
      </c>
      <c r="AH1765" s="200">
        <v>0</v>
      </c>
      <c r="AI1765" s="200">
        <v>0</v>
      </c>
      <c r="AJ1765" s="200">
        <f>SUM(AJ1766:AJ1768)</f>
        <v>137025</v>
      </c>
      <c r="AK1765" s="200">
        <f t="shared" si="487"/>
        <v>0</v>
      </c>
      <c r="AL1765" s="200">
        <f t="shared" si="487"/>
        <v>0</v>
      </c>
      <c r="AM1765" s="200">
        <f t="shared" si="487"/>
        <v>0</v>
      </c>
      <c r="AN1765" s="200">
        <f t="shared" si="487"/>
        <v>0</v>
      </c>
      <c r="AO1765" s="200">
        <f t="shared" si="487"/>
        <v>0</v>
      </c>
      <c r="AP1765" s="200">
        <f t="shared" si="487"/>
        <v>0</v>
      </c>
      <c r="AQ1765" s="200">
        <f t="shared" si="487"/>
        <v>0</v>
      </c>
      <c r="AR1765" s="200">
        <f t="shared" si="487"/>
        <v>137025</v>
      </c>
      <c r="AS1765" s="200">
        <f t="shared" si="487"/>
        <v>0</v>
      </c>
      <c r="AT1765" s="200">
        <f t="shared" si="487"/>
        <v>0</v>
      </c>
      <c r="AU1765" s="200">
        <v>137025</v>
      </c>
      <c r="AV1765" s="200">
        <v>0</v>
      </c>
      <c r="AW1765" s="200">
        <f t="shared" si="484"/>
        <v>319025</v>
      </c>
    </row>
    <row r="1766" spans="1:49">
      <c r="A1766" s="44" t="s">
        <v>797</v>
      </c>
      <c r="B1766" s="45" t="s">
        <v>1029</v>
      </c>
      <c r="C1766" s="45" t="s">
        <v>1549</v>
      </c>
      <c r="D1766" s="452" t="s">
        <v>2922</v>
      </c>
      <c r="E1766" s="54" t="s">
        <v>1409</v>
      </c>
      <c r="F1766" s="51" t="s">
        <v>1614</v>
      </c>
      <c r="G1766" s="468" t="s">
        <v>3081</v>
      </c>
      <c r="H1766" s="58" t="s">
        <v>2356</v>
      </c>
      <c r="I1766" s="168" t="s">
        <v>2685</v>
      </c>
      <c r="J1766" s="15">
        <v>182000</v>
      </c>
      <c r="R1766" s="15">
        <v>100000</v>
      </c>
      <c r="S1766" s="15">
        <v>82000</v>
      </c>
      <c r="U1766" s="15">
        <v>182000</v>
      </c>
      <c r="V1766" s="15">
        <v>0</v>
      </c>
      <c r="AH1766" s="15">
        <v>0</v>
      </c>
      <c r="AI1766" s="15">
        <v>0</v>
      </c>
      <c r="AJ1766" s="15">
        <v>137025</v>
      </c>
      <c r="AR1766" s="15">
        <v>137025</v>
      </c>
      <c r="AU1766" s="15">
        <v>137025</v>
      </c>
      <c r="AV1766" s="15">
        <v>0</v>
      </c>
      <c r="AW1766" s="15">
        <f t="shared" si="484"/>
        <v>319025</v>
      </c>
    </row>
    <row r="1767" spans="1:49">
      <c r="A1767" s="44" t="s">
        <v>797</v>
      </c>
      <c r="B1767" s="45" t="s">
        <v>1029</v>
      </c>
      <c r="C1767" s="45" t="s">
        <v>1549</v>
      </c>
      <c r="D1767" s="452" t="s">
        <v>2922</v>
      </c>
      <c r="E1767" s="54" t="s">
        <v>1409</v>
      </c>
      <c r="F1767" s="51" t="s">
        <v>2838</v>
      </c>
      <c r="G1767" s="468" t="s">
        <v>3081</v>
      </c>
      <c r="H1767" s="58" t="s">
        <v>2356</v>
      </c>
      <c r="I1767" s="168" t="s">
        <v>2770</v>
      </c>
      <c r="U1767" s="15">
        <v>0</v>
      </c>
      <c r="V1767" s="15">
        <v>0</v>
      </c>
      <c r="AH1767" s="15">
        <v>0</v>
      </c>
      <c r="AI1767" s="15">
        <v>0</v>
      </c>
      <c r="AU1767" s="15">
        <v>0</v>
      </c>
      <c r="AV1767" s="15">
        <v>0</v>
      </c>
      <c r="AW1767" s="15">
        <f t="shared" si="484"/>
        <v>0</v>
      </c>
    </row>
    <row r="1768" spans="1:49">
      <c r="A1768" s="44" t="s">
        <v>797</v>
      </c>
      <c r="B1768" s="45" t="s">
        <v>1029</v>
      </c>
      <c r="C1768" s="45" t="s">
        <v>1549</v>
      </c>
      <c r="D1768" s="452" t="s">
        <v>2922</v>
      </c>
      <c r="E1768" s="54" t="s">
        <v>1409</v>
      </c>
      <c r="F1768" s="51" t="s">
        <v>2839</v>
      </c>
      <c r="G1768" s="468" t="s">
        <v>3081</v>
      </c>
      <c r="H1768" s="58" t="s">
        <v>2356</v>
      </c>
      <c r="I1768" s="168" t="s">
        <v>2751</v>
      </c>
      <c r="U1768" s="15">
        <v>0</v>
      </c>
      <c r="V1768" s="15">
        <v>0</v>
      </c>
      <c r="AH1768" s="15">
        <v>0</v>
      </c>
      <c r="AI1768" s="15">
        <v>0</v>
      </c>
      <c r="AU1768" s="15">
        <v>0</v>
      </c>
      <c r="AV1768" s="15">
        <v>0</v>
      </c>
      <c r="AW1768" s="15">
        <f t="shared" si="484"/>
        <v>0</v>
      </c>
    </row>
    <row r="1769" spans="1:49">
      <c r="A1769" s="176" t="s">
        <v>797</v>
      </c>
      <c r="B1769" s="177" t="s">
        <v>1029</v>
      </c>
      <c r="C1769" s="177" t="s">
        <v>1549</v>
      </c>
      <c r="D1769" s="452" t="s">
        <v>2922</v>
      </c>
      <c r="E1769" s="179" t="s">
        <v>784</v>
      </c>
      <c r="F1769" s="174" t="s">
        <v>2894</v>
      </c>
      <c r="G1769" s="174"/>
      <c r="H1769" s="174"/>
      <c r="I1769" s="170" t="s">
        <v>1247</v>
      </c>
      <c r="J1769" s="19">
        <f>SUM(J1770)</f>
        <v>50000</v>
      </c>
      <c r="K1769" s="19">
        <f t="shared" ref="K1769:AT1769" si="488">SUM(K1770)</f>
        <v>0</v>
      </c>
      <c r="L1769" s="19">
        <f t="shared" si="488"/>
        <v>0</v>
      </c>
      <c r="M1769" s="19">
        <f t="shared" si="488"/>
        <v>20000</v>
      </c>
      <c r="N1769" s="19">
        <f t="shared" si="488"/>
        <v>0</v>
      </c>
      <c r="O1769" s="19">
        <f t="shared" si="488"/>
        <v>30000</v>
      </c>
      <c r="P1769" s="19">
        <f t="shared" si="488"/>
        <v>0</v>
      </c>
      <c r="Q1769" s="19">
        <f t="shared" si="488"/>
        <v>0</v>
      </c>
      <c r="R1769" s="19">
        <f t="shared" si="488"/>
        <v>0</v>
      </c>
      <c r="S1769" s="19">
        <f t="shared" si="488"/>
        <v>0</v>
      </c>
      <c r="T1769" s="19">
        <f t="shared" si="488"/>
        <v>0</v>
      </c>
      <c r="U1769" s="19">
        <v>50000</v>
      </c>
      <c r="V1769" s="19">
        <v>0</v>
      </c>
      <c r="W1769" s="19">
        <f>SUM(W1770)</f>
        <v>0</v>
      </c>
      <c r="X1769" s="19">
        <f t="shared" si="488"/>
        <v>0</v>
      </c>
      <c r="Y1769" s="19">
        <f t="shared" si="488"/>
        <v>0</v>
      </c>
      <c r="Z1769" s="19">
        <f t="shared" si="488"/>
        <v>0</v>
      </c>
      <c r="AA1769" s="19">
        <f t="shared" si="488"/>
        <v>0</v>
      </c>
      <c r="AB1769" s="19">
        <f t="shared" si="488"/>
        <v>0</v>
      </c>
      <c r="AC1769" s="19">
        <f t="shared" si="488"/>
        <v>0</v>
      </c>
      <c r="AD1769" s="19">
        <f t="shared" si="488"/>
        <v>0</v>
      </c>
      <c r="AE1769" s="19">
        <f t="shared" si="488"/>
        <v>0</v>
      </c>
      <c r="AF1769" s="19">
        <f t="shared" si="488"/>
        <v>0</v>
      </c>
      <c r="AG1769" s="19">
        <f t="shared" si="488"/>
        <v>0</v>
      </c>
      <c r="AH1769" s="19">
        <v>0</v>
      </c>
      <c r="AI1769" s="19">
        <v>0</v>
      </c>
      <c r="AJ1769" s="19">
        <f>SUM(AJ1770)</f>
        <v>0</v>
      </c>
      <c r="AK1769" s="19">
        <f t="shared" si="488"/>
        <v>0</v>
      </c>
      <c r="AL1769" s="19">
        <f t="shared" si="488"/>
        <v>0</v>
      </c>
      <c r="AM1769" s="19">
        <f t="shared" si="488"/>
        <v>0</v>
      </c>
      <c r="AN1769" s="19">
        <f t="shared" si="488"/>
        <v>0</v>
      </c>
      <c r="AO1769" s="19">
        <f t="shared" si="488"/>
        <v>0</v>
      </c>
      <c r="AP1769" s="19">
        <f t="shared" si="488"/>
        <v>0</v>
      </c>
      <c r="AQ1769" s="19">
        <f t="shared" si="488"/>
        <v>0</v>
      </c>
      <c r="AR1769" s="19">
        <f t="shared" si="488"/>
        <v>0</v>
      </c>
      <c r="AS1769" s="19">
        <f t="shared" si="488"/>
        <v>0</v>
      </c>
      <c r="AT1769" s="19">
        <f t="shared" si="488"/>
        <v>0</v>
      </c>
      <c r="AU1769" s="19">
        <v>0</v>
      </c>
      <c r="AV1769" s="19">
        <v>0</v>
      </c>
      <c r="AW1769" s="19">
        <f t="shared" si="484"/>
        <v>50000</v>
      </c>
    </row>
    <row r="1770" spans="1:49">
      <c r="A1770" s="176" t="s">
        <v>797</v>
      </c>
      <c r="B1770" s="177" t="s">
        <v>1029</v>
      </c>
      <c r="C1770" s="177" t="s">
        <v>1549</v>
      </c>
      <c r="D1770" s="452" t="s">
        <v>2922</v>
      </c>
      <c r="E1770" s="179" t="s">
        <v>784</v>
      </c>
      <c r="F1770" s="182" t="s">
        <v>2125</v>
      </c>
      <c r="G1770" s="468" t="s">
        <v>3081</v>
      </c>
      <c r="H1770" s="58" t="s">
        <v>2356</v>
      </c>
      <c r="I1770" s="168" t="s">
        <v>699</v>
      </c>
      <c r="J1770" s="15">
        <v>50000</v>
      </c>
      <c r="M1770" s="15">
        <v>20000</v>
      </c>
      <c r="O1770" s="15">
        <v>30000</v>
      </c>
      <c r="U1770" s="15">
        <v>50000</v>
      </c>
      <c r="V1770" s="15">
        <v>0</v>
      </c>
      <c r="AH1770" s="15">
        <v>0</v>
      </c>
      <c r="AI1770" s="15">
        <v>0</v>
      </c>
      <c r="AU1770" s="15">
        <v>0</v>
      </c>
      <c r="AV1770" s="15">
        <v>0</v>
      </c>
      <c r="AW1770" s="15">
        <f t="shared" si="484"/>
        <v>50000</v>
      </c>
    </row>
    <row r="1771" spans="1:49" s="52" customFormat="1">
      <c r="A1771" s="44" t="s">
        <v>797</v>
      </c>
      <c r="B1771" s="45" t="s">
        <v>1029</v>
      </c>
      <c r="C1771" s="45" t="s">
        <v>1549</v>
      </c>
      <c r="D1771" s="452" t="s">
        <v>2922</v>
      </c>
      <c r="E1771" s="54" t="s">
        <v>1367</v>
      </c>
      <c r="F1771" s="65" t="s">
        <v>2894</v>
      </c>
      <c r="G1771" s="65"/>
      <c r="H1771" s="65"/>
      <c r="I1771" s="170" t="s">
        <v>1400</v>
      </c>
      <c r="J1771" s="9">
        <f>SUM(J1772:J1773)</f>
        <v>133000</v>
      </c>
      <c r="K1771" s="9">
        <f t="shared" ref="K1771:AT1771" si="489">SUM(K1772:K1773)</f>
        <v>0</v>
      </c>
      <c r="L1771" s="9">
        <f t="shared" si="489"/>
        <v>0</v>
      </c>
      <c r="M1771" s="9">
        <f t="shared" si="489"/>
        <v>0</v>
      </c>
      <c r="N1771" s="9">
        <f t="shared" si="489"/>
        <v>0</v>
      </c>
      <c r="O1771" s="9">
        <f t="shared" si="489"/>
        <v>0</v>
      </c>
      <c r="P1771" s="9">
        <f t="shared" si="489"/>
        <v>0</v>
      </c>
      <c r="Q1771" s="9">
        <f t="shared" si="489"/>
        <v>0</v>
      </c>
      <c r="R1771" s="9">
        <f t="shared" si="489"/>
        <v>100000</v>
      </c>
      <c r="S1771" s="9">
        <f t="shared" si="489"/>
        <v>33000</v>
      </c>
      <c r="T1771" s="9">
        <f t="shared" si="489"/>
        <v>0</v>
      </c>
      <c r="U1771" s="9">
        <v>133000</v>
      </c>
      <c r="V1771" s="9">
        <v>0</v>
      </c>
      <c r="W1771" s="9">
        <f>SUM(W1772:W1773)</f>
        <v>0</v>
      </c>
      <c r="X1771" s="9">
        <f t="shared" si="489"/>
        <v>0</v>
      </c>
      <c r="Y1771" s="9">
        <f t="shared" si="489"/>
        <v>0</v>
      </c>
      <c r="Z1771" s="9">
        <f t="shared" si="489"/>
        <v>0</v>
      </c>
      <c r="AA1771" s="9">
        <f t="shared" si="489"/>
        <v>0</v>
      </c>
      <c r="AB1771" s="9">
        <f t="shared" si="489"/>
        <v>0</v>
      </c>
      <c r="AC1771" s="9">
        <f t="shared" si="489"/>
        <v>0</v>
      </c>
      <c r="AD1771" s="9">
        <f t="shared" si="489"/>
        <v>0</v>
      </c>
      <c r="AE1771" s="9">
        <f t="shared" si="489"/>
        <v>0</v>
      </c>
      <c r="AF1771" s="9">
        <f t="shared" si="489"/>
        <v>0</v>
      </c>
      <c r="AG1771" s="9">
        <f t="shared" si="489"/>
        <v>0</v>
      </c>
      <c r="AH1771" s="9">
        <v>0</v>
      </c>
      <c r="AI1771" s="9">
        <v>0</v>
      </c>
      <c r="AJ1771" s="9">
        <f>SUM(AJ1772:AJ1773)</f>
        <v>121975</v>
      </c>
      <c r="AK1771" s="9">
        <f t="shared" si="489"/>
        <v>0</v>
      </c>
      <c r="AL1771" s="9">
        <f t="shared" si="489"/>
        <v>0</v>
      </c>
      <c r="AM1771" s="9">
        <f t="shared" si="489"/>
        <v>0</v>
      </c>
      <c r="AN1771" s="9">
        <f t="shared" si="489"/>
        <v>91975</v>
      </c>
      <c r="AO1771" s="9">
        <f t="shared" si="489"/>
        <v>30000</v>
      </c>
      <c r="AP1771" s="9">
        <f t="shared" si="489"/>
        <v>0</v>
      </c>
      <c r="AQ1771" s="9">
        <f t="shared" si="489"/>
        <v>0</v>
      </c>
      <c r="AR1771" s="9">
        <f t="shared" si="489"/>
        <v>0</v>
      </c>
      <c r="AS1771" s="9">
        <f t="shared" si="489"/>
        <v>0</v>
      </c>
      <c r="AT1771" s="9">
        <f t="shared" si="489"/>
        <v>0</v>
      </c>
      <c r="AU1771" s="9">
        <v>121975</v>
      </c>
      <c r="AV1771" s="9">
        <v>0</v>
      </c>
      <c r="AW1771" s="9">
        <f t="shared" si="484"/>
        <v>254975</v>
      </c>
    </row>
    <row r="1772" spans="1:49">
      <c r="A1772" s="44" t="s">
        <v>797</v>
      </c>
      <c r="B1772" s="45" t="s">
        <v>1029</v>
      </c>
      <c r="C1772" s="45" t="s">
        <v>1549</v>
      </c>
      <c r="D1772" s="452" t="s">
        <v>2922</v>
      </c>
      <c r="E1772" s="54" t="s">
        <v>1367</v>
      </c>
      <c r="F1772" s="51" t="s">
        <v>765</v>
      </c>
      <c r="G1772" s="468" t="s">
        <v>3081</v>
      </c>
      <c r="H1772" s="58" t="s">
        <v>2356</v>
      </c>
      <c r="I1772" s="168" t="s">
        <v>2434</v>
      </c>
      <c r="J1772" s="15">
        <v>133000</v>
      </c>
      <c r="R1772" s="15">
        <v>100000</v>
      </c>
      <c r="S1772" s="15">
        <v>33000</v>
      </c>
      <c r="U1772" s="15">
        <v>133000</v>
      </c>
      <c r="V1772" s="15">
        <v>0</v>
      </c>
      <c r="AH1772" s="15">
        <v>0</v>
      </c>
      <c r="AI1772" s="15">
        <v>0</v>
      </c>
      <c r="AJ1772" s="15">
        <v>121975</v>
      </c>
      <c r="AN1772" s="15">
        <v>91975</v>
      </c>
      <c r="AO1772" s="15">
        <v>30000</v>
      </c>
      <c r="AU1772" s="15">
        <v>121975</v>
      </c>
      <c r="AV1772" s="15">
        <v>0</v>
      </c>
      <c r="AW1772" s="15">
        <f t="shared" si="484"/>
        <v>254975</v>
      </c>
    </row>
    <row r="1773" spans="1:49">
      <c r="A1773" s="44" t="s">
        <v>797</v>
      </c>
      <c r="B1773" s="45" t="s">
        <v>1029</v>
      </c>
      <c r="C1773" s="45" t="s">
        <v>1549</v>
      </c>
      <c r="D1773" s="452" t="s">
        <v>2922</v>
      </c>
      <c r="E1773" s="54" t="s">
        <v>1367</v>
      </c>
      <c r="F1773" s="51" t="s">
        <v>2840</v>
      </c>
      <c r="G1773" s="468" t="s">
        <v>3081</v>
      </c>
      <c r="H1773" s="58" t="s">
        <v>2356</v>
      </c>
      <c r="I1773" s="168" t="s">
        <v>2752</v>
      </c>
      <c r="U1773" s="15">
        <v>0</v>
      </c>
      <c r="V1773" s="15">
        <v>0</v>
      </c>
      <c r="AH1773" s="15">
        <v>0</v>
      </c>
      <c r="AI1773" s="15">
        <v>0</v>
      </c>
      <c r="AU1773" s="15">
        <v>0</v>
      </c>
      <c r="AV1773" s="15">
        <v>0</v>
      </c>
      <c r="AW1773" s="15">
        <f t="shared" si="484"/>
        <v>0</v>
      </c>
    </row>
    <row r="1774" spans="1:49">
      <c r="A1774" s="48"/>
      <c r="B1774" s="42"/>
      <c r="C1774" s="42"/>
      <c r="D1774" s="42"/>
      <c r="E1774" s="531"/>
      <c r="F1774" s="50"/>
      <c r="G1774" s="50"/>
      <c r="H1774" s="50"/>
      <c r="I1774" s="49" t="s">
        <v>861</v>
      </c>
      <c r="J1774" s="6">
        <f>SUM(J1684,J1714,J1757,J1750)</f>
        <v>1112000</v>
      </c>
      <c r="K1774" s="6">
        <f t="shared" ref="K1774:AT1774" si="490">SUM(K1684,K1714,K1757,K1750)</f>
        <v>75000</v>
      </c>
      <c r="L1774" s="6">
        <f t="shared" si="490"/>
        <v>0</v>
      </c>
      <c r="M1774" s="6">
        <f t="shared" si="490"/>
        <v>111000</v>
      </c>
      <c r="N1774" s="6">
        <f t="shared" si="490"/>
        <v>0</v>
      </c>
      <c r="O1774" s="6">
        <f t="shared" si="490"/>
        <v>180000</v>
      </c>
      <c r="P1774" s="6">
        <f t="shared" si="490"/>
        <v>0</v>
      </c>
      <c r="Q1774" s="6">
        <f t="shared" si="490"/>
        <v>0</v>
      </c>
      <c r="R1774" s="6">
        <f t="shared" si="490"/>
        <v>440000</v>
      </c>
      <c r="S1774" s="6">
        <f t="shared" si="490"/>
        <v>105000</v>
      </c>
      <c r="T1774" s="6">
        <f t="shared" si="490"/>
        <v>0</v>
      </c>
      <c r="U1774" s="6">
        <v>911000</v>
      </c>
      <c r="V1774" s="6">
        <v>201000</v>
      </c>
      <c r="W1774" s="6">
        <f>SUM(W1684,W1714,W1757,W1750)</f>
        <v>0</v>
      </c>
      <c r="X1774" s="6">
        <f t="shared" si="490"/>
        <v>0</v>
      </c>
      <c r="Y1774" s="6">
        <f t="shared" si="490"/>
        <v>0</v>
      </c>
      <c r="Z1774" s="6">
        <f t="shared" si="490"/>
        <v>0</v>
      </c>
      <c r="AA1774" s="6">
        <f t="shared" si="490"/>
        <v>0</v>
      </c>
      <c r="AB1774" s="6">
        <f t="shared" si="490"/>
        <v>0</v>
      </c>
      <c r="AC1774" s="6">
        <f t="shared" si="490"/>
        <v>0</v>
      </c>
      <c r="AD1774" s="6">
        <f t="shared" si="490"/>
        <v>0</v>
      </c>
      <c r="AE1774" s="6">
        <f t="shared" si="490"/>
        <v>0</v>
      </c>
      <c r="AF1774" s="6">
        <f t="shared" si="490"/>
        <v>0</v>
      </c>
      <c r="AG1774" s="6">
        <f t="shared" si="490"/>
        <v>0</v>
      </c>
      <c r="AH1774" s="6">
        <v>0</v>
      </c>
      <c r="AI1774" s="6">
        <v>0</v>
      </c>
      <c r="AJ1774" s="6">
        <f>SUM(AJ1684,AJ1714,AJ1757,AJ1750)</f>
        <v>385747</v>
      </c>
      <c r="AK1774" s="6">
        <f t="shared" si="490"/>
        <v>0</v>
      </c>
      <c r="AL1774" s="6">
        <f t="shared" si="490"/>
        <v>0</v>
      </c>
      <c r="AM1774" s="6">
        <f t="shared" si="490"/>
        <v>20514</v>
      </c>
      <c r="AN1774" s="6">
        <f t="shared" si="490"/>
        <v>91975</v>
      </c>
      <c r="AO1774" s="6">
        <f t="shared" si="490"/>
        <v>30000</v>
      </c>
      <c r="AP1774" s="6">
        <f t="shared" si="490"/>
        <v>0</v>
      </c>
      <c r="AQ1774" s="6">
        <f t="shared" si="490"/>
        <v>27200</v>
      </c>
      <c r="AR1774" s="6">
        <f t="shared" si="490"/>
        <v>197458</v>
      </c>
      <c r="AS1774" s="6">
        <f t="shared" si="490"/>
        <v>0</v>
      </c>
      <c r="AT1774" s="6">
        <f t="shared" si="490"/>
        <v>0</v>
      </c>
      <c r="AU1774" s="6">
        <v>367147</v>
      </c>
      <c r="AV1774" s="6">
        <v>18600</v>
      </c>
      <c r="AW1774" s="6">
        <f t="shared" si="484"/>
        <v>1278147</v>
      </c>
    </row>
    <row r="1775" spans="1:49" s="3" customFormat="1">
      <c r="A1775" s="98"/>
      <c r="B1775" s="99"/>
      <c r="C1775" s="99"/>
      <c r="D1775" s="99"/>
      <c r="E1775" s="538"/>
      <c r="F1775" s="128"/>
      <c r="G1775" s="128"/>
      <c r="H1775" s="128"/>
      <c r="I1775" s="100"/>
      <c r="J1775" s="101"/>
      <c r="K1775" s="101"/>
      <c r="L1775" s="101"/>
      <c r="M1775" s="101"/>
      <c r="N1775" s="101"/>
      <c r="O1775" s="101"/>
      <c r="P1775" s="101"/>
      <c r="Q1775" s="101"/>
      <c r="R1775" s="101"/>
      <c r="S1775" s="101"/>
      <c r="T1775" s="101"/>
      <c r="U1775" s="101"/>
      <c r="V1775" s="101"/>
      <c r="W1775" s="101"/>
      <c r="X1775" s="101"/>
      <c r="Y1775" s="101"/>
      <c r="Z1775" s="101"/>
      <c r="AA1775" s="101"/>
      <c r="AB1775" s="101"/>
      <c r="AC1775" s="101"/>
      <c r="AD1775" s="101"/>
      <c r="AE1775" s="101"/>
      <c r="AF1775" s="101"/>
      <c r="AG1775" s="101"/>
      <c r="AH1775" s="101"/>
      <c r="AI1775" s="101"/>
      <c r="AJ1775" s="101"/>
      <c r="AK1775" s="101"/>
      <c r="AL1775" s="101"/>
      <c r="AM1775" s="101"/>
      <c r="AN1775" s="101"/>
      <c r="AO1775" s="101"/>
      <c r="AP1775" s="101"/>
      <c r="AQ1775" s="101"/>
      <c r="AR1775" s="101"/>
      <c r="AS1775" s="101"/>
      <c r="AT1775" s="101"/>
      <c r="AU1775" s="101"/>
      <c r="AV1775" s="101"/>
      <c r="AW1775" s="101"/>
    </row>
    <row r="1776" spans="1:49" s="3" customFormat="1">
      <c r="A1776" s="98"/>
      <c r="B1776" s="99"/>
      <c r="C1776" s="99"/>
      <c r="D1776" s="99"/>
      <c r="E1776" s="538"/>
      <c r="F1776" s="128"/>
      <c r="G1776" s="128"/>
      <c r="H1776" s="128"/>
      <c r="I1776" s="146" t="s">
        <v>970</v>
      </c>
      <c r="J1776" s="29"/>
      <c r="K1776" s="29"/>
      <c r="L1776" s="29"/>
      <c r="M1776" s="29"/>
      <c r="N1776" s="29"/>
      <c r="O1776" s="29"/>
      <c r="P1776" s="29"/>
      <c r="Q1776" s="29"/>
      <c r="R1776" s="29"/>
      <c r="S1776" s="29"/>
      <c r="T1776" s="29"/>
      <c r="U1776" s="29"/>
      <c r="V1776" s="29"/>
      <c r="W1776" s="29"/>
      <c r="X1776" s="29"/>
      <c r="Y1776" s="29"/>
      <c r="Z1776" s="29"/>
      <c r="AA1776" s="29"/>
      <c r="AB1776" s="29"/>
      <c r="AC1776" s="29"/>
      <c r="AD1776" s="29"/>
      <c r="AE1776" s="29"/>
      <c r="AF1776" s="29"/>
      <c r="AG1776" s="29"/>
      <c r="AH1776" s="29"/>
      <c r="AI1776" s="29"/>
      <c r="AJ1776" s="29"/>
      <c r="AK1776" s="29"/>
      <c r="AL1776" s="29"/>
      <c r="AM1776" s="29"/>
      <c r="AN1776" s="29"/>
      <c r="AO1776" s="29"/>
      <c r="AP1776" s="29"/>
      <c r="AQ1776" s="29"/>
      <c r="AR1776" s="29"/>
      <c r="AS1776" s="29"/>
      <c r="AT1776" s="29"/>
      <c r="AU1776" s="29"/>
      <c r="AV1776" s="29"/>
      <c r="AW1776" s="29"/>
    </row>
    <row r="1777" spans="1:49" ht="13.5" thickBot="1">
      <c r="A1777" s="48"/>
      <c r="B1777" s="42"/>
      <c r="C1777" s="42"/>
      <c r="D1777" s="42"/>
      <c r="E1777" s="531"/>
      <c r="F1777" s="50"/>
      <c r="G1777" s="50"/>
      <c r="H1777" s="50"/>
      <c r="I1777" s="146"/>
      <c r="J1777" s="29"/>
      <c r="K1777" s="29"/>
      <c r="L1777" s="29"/>
      <c r="M1777" s="29"/>
      <c r="N1777" s="29"/>
      <c r="O1777" s="29"/>
      <c r="P1777" s="29"/>
      <c r="Q1777" s="29"/>
      <c r="R1777" s="29"/>
      <c r="S1777" s="29"/>
      <c r="T1777" s="29"/>
      <c r="U1777" s="29"/>
      <c r="V1777" s="29"/>
      <c r="W1777" s="29"/>
      <c r="X1777" s="29"/>
      <c r="Y1777" s="29"/>
      <c r="Z1777" s="29"/>
      <c r="AA1777" s="29"/>
      <c r="AB1777" s="29"/>
      <c r="AC1777" s="29"/>
      <c r="AD1777" s="29"/>
      <c r="AE1777" s="29"/>
      <c r="AF1777" s="29"/>
      <c r="AG1777" s="29"/>
      <c r="AH1777" s="29"/>
      <c r="AI1777" s="29"/>
      <c r="AJ1777" s="29"/>
      <c r="AK1777" s="29"/>
      <c r="AL1777" s="29"/>
      <c r="AM1777" s="29"/>
      <c r="AN1777" s="29"/>
      <c r="AO1777" s="29"/>
      <c r="AP1777" s="29"/>
      <c r="AQ1777" s="29"/>
      <c r="AR1777" s="29"/>
      <c r="AS1777" s="29"/>
      <c r="AT1777" s="29"/>
      <c r="AU1777" s="29"/>
      <c r="AV1777" s="29"/>
      <c r="AW1777" s="29"/>
    </row>
    <row r="1778" spans="1:49" ht="35.25" customHeight="1" thickTop="1" thickBot="1">
      <c r="A1778" s="48"/>
      <c r="B1778" s="42"/>
      <c r="C1778" s="42"/>
      <c r="D1778" s="42"/>
      <c r="E1778" s="531"/>
      <c r="F1778" s="50"/>
      <c r="G1778" s="50"/>
      <c r="H1778" s="50"/>
      <c r="I1778" s="5" t="s">
        <v>2331</v>
      </c>
      <c r="J1778" s="364" t="s">
        <v>2891</v>
      </c>
      <c r="K1778" s="364" t="s">
        <v>2879</v>
      </c>
      <c r="L1778" s="364" t="s">
        <v>2880</v>
      </c>
      <c r="M1778" s="364" t="s">
        <v>2881</v>
      </c>
      <c r="N1778" s="364" t="s">
        <v>2882</v>
      </c>
      <c r="O1778" s="364" t="s">
        <v>2883</v>
      </c>
      <c r="P1778" s="364" t="s">
        <v>2884</v>
      </c>
      <c r="Q1778" s="364" t="s">
        <v>2885</v>
      </c>
      <c r="R1778" s="364" t="s">
        <v>2886</v>
      </c>
      <c r="S1778" s="364" t="s">
        <v>2887</v>
      </c>
      <c r="T1778" s="364" t="s">
        <v>2888</v>
      </c>
      <c r="U1778" s="364" t="s">
        <v>2889</v>
      </c>
      <c r="V1778" s="364" t="s">
        <v>2890</v>
      </c>
      <c r="W1778" s="365" t="s">
        <v>2893</v>
      </c>
      <c r="X1778" s="365" t="s">
        <v>2879</v>
      </c>
      <c r="Y1778" s="365" t="s">
        <v>2880</v>
      </c>
      <c r="Z1778" s="365" t="s">
        <v>2881</v>
      </c>
      <c r="AA1778" s="365" t="s">
        <v>2882</v>
      </c>
      <c r="AB1778" s="365" t="s">
        <v>2883</v>
      </c>
      <c r="AC1778" s="365" t="s">
        <v>2884</v>
      </c>
      <c r="AD1778" s="365" t="s">
        <v>2885</v>
      </c>
      <c r="AE1778" s="365" t="s">
        <v>2886</v>
      </c>
      <c r="AF1778" s="365" t="s">
        <v>2887</v>
      </c>
      <c r="AG1778" s="365" t="s">
        <v>2888</v>
      </c>
      <c r="AH1778" s="365" t="s">
        <v>2889</v>
      </c>
      <c r="AI1778" s="365" t="s">
        <v>2890</v>
      </c>
      <c r="AJ1778" s="366" t="s">
        <v>2892</v>
      </c>
      <c r="AK1778" s="366" t="s">
        <v>2879</v>
      </c>
      <c r="AL1778" s="366" t="s">
        <v>2880</v>
      </c>
      <c r="AM1778" s="366" t="s">
        <v>2881</v>
      </c>
      <c r="AN1778" s="366" t="s">
        <v>2882</v>
      </c>
      <c r="AO1778" s="366" t="s">
        <v>2883</v>
      </c>
      <c r="AP1778" s="366" t="s">
        <v>2884</v>
      </c>
      <c r="AQ1778" s="366" t="s">
        <v>2885</v>
      </c>
      <c r="AR1778" s="366" t="s">
        <v>2886</v>
      </c>
      <c r="AS1778" s="366" t="s">
        <v>2887</v>
      </c>
      <c r="AT1778" s="366" t="s">
        <v>2888</v>
      </c>
      <c r="AU1778" s="366" t="s">
        <v>2889</v>
      </c>
      <c r="AV1778" s="366" t="s">
        <v>2890</v>
      </c>
      <c r="AW1778" s="368" t="s">
        <v>2895</v>
      </c>
    </row>
    <row r="1779" spans="1:49">
      <c r="A1779" s="48"/>
      <c r="B1779" s="42"/>
      <c r="C1779" s="42"/>
      <c r="D1779" s="42"/>
      <c r="E1779" s="531"/>
      <c r="F1779" s="50"/>
      <c r="G1779" s="50"/>
      <c r="H1779" s="50"/>
      <c r="I1779" s="34"/>
      <c r="J1779" s="202" t="s">
        <v>1224</v>
      </c>
      <c r="K1779" s="202">
        <v>1</v>
      </c>
      <c r="L1779" s="202">
        <v>2</v>
      </c>
      <c r="M1779" s="202">
        <v>3</v>
      </c>
      <c r="N1779" s="202">
        <v>4</v>
      </c>
      <c r="O1779" s="202">
        <v>5</v>
      </c>
      <c r="P1779" s="202">
        <v>6</v>
      </c>
      <c r="Q1779" s="202">
        <v>7</v>
      </c>
      <c r="R1779" s="202">
        <v>8</v>
      </c>
      <c r="S1779" s="202">
        <v>9</v>
      </c>
      <c r="T1779" s="202">
        <v>10</v>
      </c>
      <c r="U1779" s="202">
        <v>13</v>
      </c>
      <c r="V1779" s="202">
        <v>14</v>
      </c>
      <c r="W1779" s="202" t="s">
        <v>1224</v>
      </c>
      <c r="X1779" s="202">
        <v>1</v>
      </c>
      <c r="Y1779" s="202">
        <v>2</v>
      </c>
      <c r="Z1779" s="202">
        <v>3</v>
      </c>
      <c r="AA1779" s="202">
        <v>4</v>
      </c>
      <c r="AB1779" s="202">
        <v>5</v>
      </c>
      <c r="AC1779" s="202">
        <v>6</v>
      </c>
      <c r="AD1779" s="202">
        <v>7</v>
      </c>
      <c r="AE1779" s="202">
        <v>8</v>
      </c>
      <c r="AF1779" s="202">
        <v>9</v>
      </c>
      <c r="AG1779" s="202">
        <v>10</v>
      </c>
      <c r="AH1779" s="202">
        <v>13</v>
      </c>
      <c r="AI1779" s="202">
        <v>14</v>
      </c>
      <c r="AJ1779" s="202" t="s">
        <v>1224</v>
      </c>
      <c r="AK1779" s="202">
        <v>1</v>
      </c>
      <c r="AL1779" s="202">
        <v>2</v>
      </c>
      <c r="AM1779" s="202">
        <v>3</v>
      </c>
      <c r="AN1779" s="202">
        <v>4</v>
      </c>
      <c r="AO1779" s="202">
        <v>5</v>
      </c>
      <c r="AP1779" s="202">
        <v>6</v>
      </c>
      <c r="AQ1779" s="202">
        <v>7</v>
      </c>
      <c r="AR1779" s="202">
        <v>8</v>
      </c>
      <c r="AS1779" s="202">
        <v>9</v>
      </c>
      <c r="AT1779" s="202">
        <v>10</v>
      </c>
      <c r="AU1779" s="202">
        <v>13</v>
      </c>
      <c r="AV1779" s="202">
        <v>14</v>
      </c>
      <c r="AW1779" s="202">
        <v>15</v>
      </c>
    </row>
    <row r="1780" spans="1:49">
      <c r="A1780" s="48"/>
      <c r="B1780" s="42"/>
      <c r="C1780" s="42"/>
      <c r="D1780" s="42"/>
      <c r="E1780" s="531"/>
      <c r="F1780" s="50"/>
      <c r="G1780" s="50"/>
      <c r="H1780" s="50"/>
      <c r="I1780" s="276" t="s">
        <v>2372</v>
      </c>
      <c r="J1780" s="277">
        <f>SUM(J1734)</f>
        <v>0</v>
      </c>
      <c r="K1780" s="277">
        <f t="shared" ref="K1780:AT1780" si="491">SUM(K1734)</f>
        <v>0</v>
      </c>
      <c r="L1780" s="277">
        <f t="shared" si="491"/>
        <v>0</v>
      </c>
      <c r="M1780" s="277">
        <f t="shared" si="491"/>
        <v>0</v>
      </c>
      <c r="N1780" s="277">
        <f t="shared" si="491"/>
        <v>0</v>
      </c>
      <c r="O1780" s="277">
        <f t="shared" si="491"/>
        <v>0</v>
      </c>
      <c r="P1780" s="277">
        <f t="shared" si="491"/>
        <v>0</v>
      </c>
      <c r="Q1780" s="277">
        <f t="shared" si="491"/>
        <v>0</v>
      </c>
      <c r="R1780" s="277">
        <f t="shared" si="491"/>
        <v>0</v>
      </c>
      <c r="S1780" s="277">
        <f t="shared" si="491"/>
        <v>0</v>
      </c>
      <c r="T1780" s="277">
        <f t="shared" si="491"/>
        <v>0</v>
      </c>
      <c r="U1780" s="277">
        <v>0</v>
      </c>
      <c r="V1780" s="277">
        <v>0</v>
      </c>
      <c r="W1780" s="277">
        <f>SUM(W1734)</f>
        <v>0</v>
      </c>
      <c r="X1780" s="277">
        <f t="shared" si="491"/>
        <v>0</v>
      </c>
      <c r="Y1780" s="277">
        <f t="shared" si="491"/>
        <v>0</v>
      </c>
      <c r="Z1780" s="277">
        <f t="shared" si="491"/>
        <v>0</v>
      </c>
      <c r="AA1780" s="277">
        <f t="shared" si="491"/>
        <v>0</v>
      </c>
      <c r="AB1780" s="277">
        <f t="shared" si="491"/>
        <v>0</v>
      </c>
      <c r="AC1780" s="277">
        <f t="shared" si="491"/>
        <v>0</v>
      </c>
      <c r="AD1780" s="277">
        <f t="shared" si="491"/>
        <v>0</v>
      </c>
      <c r="AE1780" s="277">
        <f t="shared" si="491"/>
        <v>0</v>
      </c>
      <c r="AF1780" s="277">
        <f t="shared" si="491"/>
        <v>0</v>
      </c>
      <c r="AG1780" s="277">
        <f t="shared" si="491"/>
        <v>0</v>
      </c>
      <c r="AH1780" s="277">
        <v>0</v>
      </c>
      <c r="AI1780" s="277">
        <v>0</v>
      </c>
      <c r="AJ1780" s="277">
        <f>SUM(AJ1734)</f>
        <v>0</v>
      </c>
      <c r="AK1780" s="277">
        <f t="shared" si="491"/>
        <v>0</v>
      </c>
      <c r="AL1780" s="277">
        <f t="shared" si="491"/>
        <v>0</v>
      </c>
      <c r="AM1780" s="277">
        <f t="shared" si="491"/>
        <v>0</v>
      </c>
      <c r="AN1780" s="277">
        <f t="shared" si="491"/>
        <v>0</v>
      </c>
      <c r="AO1780" s="277">
        <f t="shared" si="491"/>
        <v>0</v>
      </c>
      <c r="AP1780" s="277">
        <f t="shared" si="491"/>
        <v>0</v>
      </c>
      <c r="AQ1780" s="277">
        <f t="shared" si="491"/>
        <v>0</v>
      </c>
      <c r="AR1780" s="277">
        <f t="shared" si="491"/>
        <v>0</v>
      </c>
      <c r="AS1780" s="277">
        <f t="shared" si="491"/>
        <v>0</v>
      </c>
      <c r="AT1780" s="277">
        <f t="shared" si="491"/>
        <v>0</v>
      </c>
      <c r="AU1780" s="277">
        <v>0</v>
      </c>
      <c r="AV1780" s="277">
        <v>0</v>
      </c>
      <c r="AW1780" s="277">
        <f>U1780+AH1780+AU1780</f>
        <v>0</v>
      </c>
    </row>
    <row r="1781" spans="1:49">
      <c r="A1781" s="48"/>
      <c r="B1781" s="42"/>
      <c r="C1781" s="42"/>
      <c r="D1781" s="42"/>
      <c r="E1781" s="531"/>
      <c r="F1781" s="50"/>
      <c r="G1781" s="50"/>
      <c r="H1781" s="50"/>
      <c r="I1781" s="276" t="s">
        <v>2402</v>
      </c>
      <c r="J1781" s="277">
        <f>SUM(J1717:J1721,J1723:J1725,)</f>
        <v>0</v>
      </c>
      <c r="K1781" s="277">
        <f t="shared" ref="K1781:AT1781" si="492">SUM(K1717:K1721,K1723:K1725,)</f>
        <v>0</v>
      </c>
      <c r="L1781" s="277">
        <f t="shared" si="492"/>
        <v>0</v>
      </c>
      <c r="M1781" s="277">
        <f t="shared" si="492"/>
        <v>0</v>
      </c>
      <c r="N1781" s="277">
        <f t="shared" si="492"/>
        <v>0</v>
      </c>
      <c r="O1781" s="277">
        <f t="shared" si="492"/>
        <v>0</v>
      </c>
      <c r="P1781" s="277">
        <f t="shared" si="492"/>
        <v>0</v>
      </c>
      <c r="Q1781" s="277">
        <f t="shared" si="492"/>
        <v>0</v>
      </c>
      <c r="R1781" s="277">
        <f t="shared" si="492"/>
        <v>0</v>
      </c>
      <c r="S1781" s="277">
        <f t="shared" si="492"/>
        <v>0</v>
      </c>
      <c r="T1781" s="277">
        <f t="shared" si="492"/>
        <v>0</v>
      </c>
      <c r="U1781" s="277">
        <v>0</v>
      </c>
      <c r="V1781" s="277">
        <v>0</v>
      </c>
      <c r="W1781" s="277">
        <f>SUM(W1717:W1721,W1723:W1725,)</f>
        <v>0</v>
      </c>
      <c r="X1781" s="277">
        <f t="shared" si="492"/>
        <v>0</v>
      </c>
      <c r="Y1781" s="277">
        <f t="shared" si="492"/>
        <v>0</v>
      </c>
      <c r="Z1781" s="277">
        <f t="shared" si="492"/>
        <v>0</v>
      </c>
      <c r="AA1781" s="277">
        <f t="shared" si="492"/>
        <v>0</v>
      </c>
      <c r="AB1781" s="277">
        <f t="shared" si="492"/>
        <v>0</v>
      </c>
      <c r="AC1781" s="277">
        <f t="shared" si="492"/>
        <v>0</v>
      </c>
      <c r="AD1781" s="277">
        <f t="shared" si="492"/>
        <v>0</v>
      </c>
      <c r="AE1781" s="277">
        <f t="shared" si="492"/>
        <v>0</v>
      </c>
      <c r="AF1781" s="277">
        <f t="shared" si="492"/>
        <v>0</v>
      </c>
      <c r="AG1781" s="277">
        <f t="shared" si="492"/>
        <v>0</v>
      </c>
      <c r="AH1781" s="277">
        <v>0</v>
      </c>
      <c r="AI1781" s="277">
        <v>0</v>
      </c>
      <c r="AJ1781" s="277">
        <f>SUM(AJ1717:AJ1721,AJ1723:AJ1725,)</f>
        <v>2000</v>
      </c>
      <c r="AK1781" s="277">
        <f t="shared" si="492"/>
        <v>0</v>
      </c>
      <c r="AL1781" s="277">
        <f t="shared" si="492"/>
        <v>0</v>
      </c>
      <c r="AM1781" s="277">
        <f t="shared" si="492"/>
        <v>2000</v>
      </c>
      <c r="AN1781" s="277">
        <f t="shared" si="492"/>
        <v>0</v>
      </c>
      <c r="AO1781" s="277">
        <f t="shared" si="492"/>
        <v>0</v>
      </c>
      <c r="AP1781" s="277">
        <f t="shared" si="492"/>
        <v>0</v>
      </c>
      <c r="AQ1781" s="277">
        <f t="shared" si="492"/>
        <v>0</v>
      </c>
      <c r="AR1781" s="277">
        <f t="shared" si="492"/>
        <v>0</v>
      </c>
      <c r="AS1781" s="277">
        <f t="shared" si="492"/>
        <v>0</v>
      </c>
      <c r="AT1781" s="277">
        <f t="shared" si="492"/>
        <v>0</v>
      </c>
      <c r="AU1781" s="277">
        <v>2000</v>
      </c>
      <c r="AV1781" s="277">
        <v>0</v>
      </c>
      <c r="AW1781" s="277">
        <f>U1781+AH1781+AU1781</f>
        <v>2000</v>
      </c>
    </row>
    <row r="1782" spans="1:49">
      <c r="A1782" s="48"/>
      <c r="B1782" s="42"/>
      <c r="C1782" s="42"/>
      <c r="D1782" s="42"/>
      <c r="E1782" s="531"/>
      <c r="F1782" s="50"/>
      <c r="G1782" s="50"/>
      <c r="H1782" s="50"/>
      <c r="I1782" s="276" t="s">
        <v>2403</v>
      </c>
      <c r="J1782" s="277">
        <f>SUM(J1726,J1735:J1745,J1746,J1747,J1748)</f>
        <v>220000</v>
      </c>
      <c r="K1782" s="277">
        <f t="shared" ref="K1782:AT1782" si="493">SUM(K1726,K1735:K1745,K1746,K1747,K1748)</f>
        <v>5000</v>
      </c>
      <c r="L1782" s="277">
        <f t="shared" si="493"/>
        <v>0</v>
      </c>
      <c r="M1782" s="277">
        <f t="shared" si="493"/>
        <v>15000</v>
      </c>
      <c r="N1782" s="277">
        <f t="shared" si="493"/>
        <v>0</v>
      </c>
      <c r="O1782" s="277">
        <f t="shared" si="493"/>
        <v>0</v>
      </c>
      <c r="P1782" s="277">
        <f t="shared" si="493"/>
        <v>0</v>
      </c>
      <c r="Q1782" s="277">
        <f t="shared" si="493"/>
        <v>0</v>
      </c>
      <c r="R1782" s="277">
        <f t="shared" si="493"/>
        <v>170000</v>
      </c>
      <c r="S1782" s="277">
        <f t="shared" si="493"/>
        <v>0</v>
      </c>
      <c r="T1782" s="277">
        <f t="shared" si="493"/>
        <v>0</v>
      </c>
      <c r="U1782" s="277">
        <v>190000</v>
      </c>
      <c r="V1782" s="277">
        <v>30000</v>
      </c>
      <c r="W1782" s="277">
        <f>SUM(W1726,W1735:W1745,W1746,W1747,W1748)</f>
        <v>0</v>
      </c>
      <c r="X1782" s="277">
        <f t="shared" si="493"/>
        <v>0</v>
      </c>
      <c r="Y1782" s="277">
        <f t="shared" si="493"/>
        <v>0</v>
      </c>
      <c r="Z1782" s="277">
        <f t="shared" si="493"/>
        <v>0</v>
      </c>
      <c r="AA1782" s="277">
        <f t="shared" si="493"/>
        <v>0</v>
      </c>
      <c r="AB1782" s="277">
        <f t="shared" si="493"/>
        <v>0</v>
      </c>
      <c r="AC1782" s="277">
        <f t="shared" si="493"/>
        <v>0</v>
      </c>
      <c r="AD1782" s="277">
        <f t="shared" si="493"/>
        <v>0</v>
      </c>
      <c r="AE1782" s="277">
        <f t="shared" si="493"/>
        <v>0</v>
      </c>
      <c r="AF1782" s="277">
        <f t="shared" si="493"/>
        <v>0</v>
      </c>
      <c r="AG1782" s="277">
        <f t="shared" si="493"/>
        <v>0</v>
      </c>
      <c r="AH1782" s="277">
        <v>0</v>
      </c>
      <c r="AI1782" s="277">
        <v>0</v>
      </c>
      <c r="AJ1782" s="277">
        <f>SUM(AJ1726,AJ1735:AJ1745,AJ1746,AJ1747,AJ1748)</f>
        <v>0</v>
      </c>
      <c r="AK1782" s="277">
        <f t="shared" si="493"/>
        <v>0</v>
      </c>
      <c r="AL1782" s="277">
        <f t="shared" si="493"/>
        <v>0</v>
      </c>
      <c r="AM1782" s="277">
        <f t="shared" si="493"/>
        <v>0</v>
      </c>
      <c r="AN1782" s="277">
        <f t="shared" si="493"/>
        <v>0</v>
      </c>
      <c r="AO1782" s="277">
        <f t="shared" si="493"/>
        <v>0</v>
      </c>
      <c r="AP1782" s="277">
        <f t="shared" si="493"/>
        <v>0</v>
      </c>
      <c r="AQ1782" s="277">
        <f t="shared" si="493"/>
        <v>0</v>
      </c>
      <c r="AR1782" s="277">
        <f t="shared" si="493"/>
        <v>0</v>
      </c>
      <c r="AS1782" s="277">
        <f t="shared" si="493"/>
        <v>0</v>
      </c>
      <c r="AT1782" s="277">
        <f t="shared" si="493"/>
        <v>0</v>
      </c>
      <c r="AU1782" s="277">
        <v>0</v>
      </c>
      <c r="AV1782" s="277">
        <v>0</v>
      </c>
      <c r="AW1782" s="277">
        <f>U1782+AH1782+AU1782</f>
        <v>190000</v>
      </c>
    </row>
    <row r="1783" spans="1:49">
      <c r="A1783" s="48"/>
      <c r="B1783" s="42"/>
      <c r="C1783" s="42"/>
      <c r="D1783" s="42"/>
      <c r="E1783" s="531"/>
      <c r="F1783" s="50"/>
      <c r="G1783" s="50"/>
      <c r="H1783" s="50"/>
      <c r="I1783" s="276" t="s">
        <v>2373</v>
      </c>
      <c r="J1783" s="277">
        <f>SUM(J1772,J1770,J1766:J1768,J1760:J1764,J1753:J1756,J1705:J1713,J1696:J1703,J1694,J1688:J1691,J1692,J1686,J1749,J1773,)</f>
        <v>892000</v>
      </c>
      <c r="K1783" s="277">
        <f t="shared" ref="K1783:AT1783" si="494">SUM(K1772,K1770,K1766:K1768,K1760:K1764,K1754:K1755,K1705:K1713,K1696:K1703,K1694,K1688:K1691,K1692,K1686,K1749,K1773)</f>
        <v>70000</v>
      </c>
      <c r="L1783" s="277">
        <f t="shared" si="494"/>
        <v>0</v>
      </c>
      <c r="M1783" s="277">
        <f t="shared" si="494"/>
        <v>96000</v>
      </c>
      <c r="N1783" s="277">
        <f t="shared" si="494"/>
        <v>0</v>
      </c>
      <c r="O1783" s="277">
        <f t="shared" si="494"/>
        <v>180000</v>
      </c>
      <c r="P1783" s="277">
        <f t="shared" si="494"/>
        <v>0</v>
      </c>
      <c r="Q1783" s="277">
        <f t="shared" si="494"/>
        <v>0</v>
      </c>
      <c r="R1783" s="277">
        <f t="shared" si="494"/>
        <v>270000</v>
      </c>
      <c r="S1783" s="277">
        <f t="shared" si="494"/>
        <v>105000</v>
      </c>
      <c r="T1783" s="277">
        <f t="shared" si="494"/>
        <v>0</v>
      </c>
      <c r="U1783" s="277">
        <v>721000</v>
      </c>
      <c r="V1783" s="277">
        <v>171000</v>
      </c>
      <c r="W1783" s="277">
        <f>SUM(W1772,W1770,W1766:W1768,W1760:W1764,W1753:W1756,W1705:W1713,W1696:W1703,W1694,W1688:W1691,W1692,W1686,W1749,W1773,)</f>
        <v>0</v>
      </c>
      <c r="X1783" s="277">
        <f t="shared" si="494"/>
        <v>0</v>
      </c>
      <c r="Y1783" s="277">
        <f t="shared" si="494"/>
        <v>0</v>
      </c>
      <c r="Z1783" s="277">
        <f t="shared" si="494"/>
        <v>0</v>
      </c>
      <c r="AA1783" s="277">
        <f t="shared" si="494"/>
        <v>0</v>
      </c>
      <c r="AB1783" s="277">
        <f t="shared" si="494"/>
        <v>0</v>
      </c>
      <c r="AC1783" s="277">
        <f t="shared" si="494"/>
        <v>0</v>
      </c>
      <c r="AD1783" s="277">
        <f t="shared" si="494"/>
        <v>0</v>
      </c>
      <c r="AE1783" s="277">
        <f t="shared" si="494"/>
        <v>0</v>
      </c>
      <c r="AF1783" s="277">
        <f t="shared" si="494"/>
        <v>0</v>
      </c>
      <c r="AG1783" s="277">
        <f t="shared" si="494"/>
        <v>0</v>
      </c>
      <c r="AH1783" s="277">
        <v>0</v>
      </c>
      <c r="AI1783" s="277">
        <v>0</v>
      </c>
      <c r="AJ1783" s="277">
        <f>SUM(AJ1772,AJ1770,AJ1766:AJ1768,AJ1760:AJ1764,AJ1753:AJ1756,AJ1705:AJ1713,AJ1696:AJ1703,AJ1694,AJ1688:AJ1691,AJ1692,AJ1686,AJ1749,AJ1773,)</f>
        <v>383747</v>
      </c>
      <c r="AK1783" s="277">
        <f t="shared" si="494"/>
        <v>0</v>
      </c>
      <c r="AL1783" s="277">
        <f t="shared" si="494"/>
        <v>0</v>
      </c>
      <c r="AM1783" s="277">
        <f t="shared" si="494"/>
        <v>18514</v>
      </c>
      <c r="AN1783" s="277">
        <f t="shared" si="494"/>
        <v>91975</v>
      </c>
      <c r="AO1783" s="277">
        <f t="shared" si="494"/>
        <v>30000</v>
      </c>
      <c r="AP1783" s="277">
        <f t="shared" si="494"/>
        <v>0</v>
      </c>
      <c r="AQ1783" s="277">
        <f t="shared" si="494"/>
        <v>27200</v>
      </c>
      <c r="AR1783" s="277">
        <f t="shared" si="494"/>
        <v>197458</v>
      </c>
      <c r="AS1783" s="277">
        <f t="shared" si="494"/>
        <v>0</v>
      </c>
      <c r="AT1783" s="277">
        <f t="shared" si="494"/>
        <v>0</v>
      </c>
      <c r="AU1783" s="277">
        <v>365147</v>
      </c>
      <c r="AV1783" s="277">
        <v>18600</v>
      </c>
      <c r="AW1783" s="277">
        <f>U1783+AH1783+AU1783</f>
        <v>1086147</v>
      </c>
    </row>
    <row r="1784" spans="1:49">
      <c r="A1784" s="48"/>
      <c r="B1784" s="42"/>
      <c r="C1784" s="42"/>
      <c r="D1784" s="42"/>
      <c r="E1784" s="531"/>
      <c r="F1784" s="50"/>
      <c r="G1784" s="50"/>
      <c r="H1784" s="50"/>
      <c r="I1784" s="276" t="s">
        <v>1631</v>
      </c>
      <c r="J1784" s="277">
        <f>SUM(J1780:J1783)</f>
        <v>1112000</v>
      </c>
      <c r="K1784" s="277">
        <f t="shared" ref="K1784:AT1784" si="495">SUM(K1780:K1783)</f>
        <v>75000</v>
      </c>
      <c r="L1784" s="277">
        <f t="shared" si="495"/>
        <v>0</v>
      </c>
      <c r="M1784" s="277">
        <f t="shared" si="495"/>
        <v>111000</v>
      </c>
      <c r="N1784" s="277">
        <f t="shared" si="495"/>
        <v>0</v>
      </c>
      <c r="O1784" s="277">
        <f t="shared" si="495"/>
        <v>180000</v>
      </c>
      <c r="P1784" s="277">
        <f t="shared" si="495"/>
        <v>0</v>
      </c>
      <c r="Q1784" s="277">
        <f t="shared" si="495"/>
        <v>0</v>
      </c>
      <c r="R1784" s="277">
        <f t="shared" si="495"/>
        <v>440000</v>
      </c>
      <c r="S1784" s="277">
        <f t="shared" si="495"/>
        <v>105000</v>
      </c>
      <c r="T1784" s="277">
        <f t="shared" si="495"/>
        <v>0</v>
      </c>
      <c r="U1784" s="277">
        <v>911000</v>
      </c>
      <c r="V1784" s="277">
        <v>201000</v>
      </c>
      <c r="W1784" s="277">
        <f>SUM(W1780:W1783)</f>
        <v>0</v>
      </c>
      <c r="X1784" s="277">
        <f t="shared" si="495"/>
        <v>0</v>
      </c>
      <c r="Y1784" s="277">
        <f t="shared" si="495"/>
        <v>0</v>
      </c>
      <c r="Z1784" s="277">
        <f t="shared" si="495"/>
        <v>0</v>
      </c>
      <c r="AA1784" s="277">
        <f t="shared" si="495"/>
        <v>0</v>
      </c>
      <c r="AB1784" s="277">
        <f t="shared" si="495"/>
        <v>0</v>
      </c>
      <c r="AC1784" s="277">
        <f t="shared" si="495"/>
        <v>0</v>
      </c>
      <c r="AD1784" s="277">
        <f t="shared" si="495"/>
        <v>0</v>
      </c>
      <c r="AE1784" s="277">
        <f t="shared" si="495"/>
        <v>0</v>
      </c>
      <c r="AF1784" s="277">
        <f t="shared" si="495"/>
        <v>0</v>
      </c>
      <c r="AG1784" s="277">
        <f t="shared" si="495"/>
        <v>0</v>
      </c>
      <c r="AH1784" s="277">
        <v>0</v>
      </c>
      <c r="AI1784" s="277">
        <v>0</v>
      </c>
      <c r="AJ1784" s="277">
        <f>SUM(AJ1780:AJ1783)</f>
        <v>385747</v>
      </c>
      <c r="AK1784" s="277">
        <f t="shared" si="495"/>
        <v>0</v>
      </c>
      <c r="AL1784" s="277">
        <f t="shared" si="495"/>
        <v>0</v>
      </c>
      <c r="AM1784" s="277">
        <f t="shared" si="495"/>
        <v>20514</v>
      </c>
      <c r="AN1784" s="277">
        <f t="shared" si="495"/>
        <v>91975</v>
      </c>
      <c r="AO1784" s="277">
        <f t="shared" si="495"/>
        <v>30000</v>
      </c>
      <c r="AP1784" s="277">
        <f t="shared" si="495"/>
        <v>0</v>
      </c>
      <c r="AQ1784" s="277">
        <f t="shared" si="495"/>
        <v>27200</v>
      </c>
      <c r="AR1784" s="277">
        <f t="shared" si="495"/>
        <v>197458</v>
      </c>
      <c r="AS1784" s="277">
        <f t="shared" si="495"/>
        <v>0</v>
      </c>
      <c r="AT1784" s="277">
        <f t="shared" si="495"/>
        <v>0</v>
      </c>
      <c r="AU1784" s="277">
        <v>367147</v>
      </c>
      <c r="AV1784" s="277">
        <v>18600</v>
      </c>
      <c r="AW1784" s="277">
        <f>U1784+AH1784+AU1784</f>
        <v>1278147</v>
      </c>
    </row>
    <row r="1785" spans="1:49" ht="16.5" thickBot="1">
      <c r="A1785" s="78" t="s">
        <v>2146</v>
      </c>
      <c r="B1785" s="78"/>
      <c r="C1785" s="78"/>
      <c r="D1785" s="463"/>
      <c r="E1785" s="539"/>
      <c r="F1785" s="129"/>
      <c r="G1785" s="129"/>
      <c r="H1785" s="129"/>
      <c r="I1785" s="103"/>
    </row>
    <row r="1786" spans="1:49" s="151" customFormat="1" ht="36" customHeight="1" thickTop="1" thickBot="1">
      <c r="A1786" s="147" t="s">
        <v>2079</v>
      </c>
      <c r="B1786" s="5" t="s">
        <v>2080</v>
      </c>
      <c r="C1786" s="5" t="s">
        <v>1335</v>
      </c>
      <c r="D1786" s="450"/>
      <c r="E1786" s="148" t="s">
        <v>1570</v>
      </c>
      <c r="F1786" s="149" t="s">
        <v>1438</v>
      </c>
      <c r="G1786" s="149"/>
      <c r="H1786" s="149" t="s">
        <v>2332</v>
      </c>
      <c r="I1786" s="5" t="s">
        <v>856</v>
      </c>
      <c r="J1786" s="364" t="s">
        <v>2891</v>
      </c>
      <c r="K1786" s="364" t="s">
        <v>2879</v>
      </c>
      <c r="L1786" s="364" t="s">
        <v>2880</v>
      </c>
      <c r="M1786" s="364" t="s">
        <v>2881</v>
      </c>
      <c r="N1786" s="364" t="s">
        <v>2882</v>
      </c>
      <c r="O1786" s="364" t="s">
        <v>2883</v>
      </c>
      <c r="P1786" s="364" t="s">
        <v>2884</v>
      </c>
      <c r="Q1786" s="364" t="s">
        <v>2885</v>
      </c>
      <c r="R1786" s="364" t="s">
        <v>2886</v>
      </c>
      <c r="S1786" s="364" t="s">
        <v>2887</v>
      </c>
      <c r="T1786" s="364" t="s">
        <v>2888</v>
      </c>
      <c r="U1786" s="364" t="s">
        <v>2889</v>
      </c>
      <c r="V1786" s="364" t="s">
        <v>2890</v>
      </c>
      <c r="W1786" s="365" t="s">
        <v>2893</v>
      </c>
      <c r="X1786" s="365" t="s">
        <v>2879</v>
      </c>
      <c r="Y1786" s="365" t="s">
        <v>2880</v>
      </c>
      <c r="Z1786" s="365" t="s">
        <v>2881</v>
      </c>
      <c r="AA1786" s="365" t="s">
        <v>2882</v>
      </c>
      <c r="AB1786" s="365" t="s">
        <v>2883</v>
      </c>
      <c r="AC1786" s="365" t="s">
        <v>2884</v>
      </c>
      <c r="AD1786" s="365" t="s">
        <v>2885</v>
      </c>
      <c r="AE1786" s="365" t="s">
        <v>2886</v>
      </c>
      <c r="AF1786" s="365" t="s">
        <v>2887</v>
      </c>
      <c r="AG1786" s="365" t="s">
        <v>2888</v>
      </c>
      <c r="AH1786" s="365" t="s">
        <v>2889</v>
      </c>
      <c r="AI1786" s="365" t="s">
        <v>2890</v>
      </c>
      <c r="AJ1786" s="366" t="s">
        <v>2892</v>
      </c>
      <c r="AK1786" s="366" t="s">
        <v>2879</v>
      </c>
      <c r="AL1786" s="366" t="s">
        <v>2880</v>
      </c>
      <c r="AM1786" s="366" t="s">
        <v>2881</v>
      </c>
      <c r="AN1786" s="366" t="s">
        <v>2882</v>
      </c>
      <c r="AO1786" s="366" t="s">
        <v>2883</v>
      </c>
      <c r="AP1786" s="366" t="s">
        <v>2884</v>
      </c>
      <c r="AQ1786" s="366" t="s">
        <v>2885</v>
      </c>
      <c r="AR1786" s="366" t="s">
        <v>2886</v>
      </c>
      <c r="AS1786" s="366" t="s">
        <v>2887</v>
      </c>
      <c r="AT1786" s="366" t="s">
        <v>2888</v>
      </c>
      <c r="AU1786" s="366" t="s">
        <v>2889</v>
      </c>
      <c r="AV1786" s="366" t="s">
        <v>2890</v>
      </c>
      <c r="AW1786" s="368" t="s">
        <v>2895</v>
      </c>
    </row>
    <row r="1787" spans="1:49">
      <c r="A1787" s="33"/>
      <c r="B1787" s="34"/>
      <c r="C1787" s="34"/>
      <c r="D1787" s="34"/>
      <c r="E1787" s="35"/>
      <c r="F1787" s="36"/>
      <c r="G1787" s="36"/>
      <c r="H1787" s="36"/>
      <c r="I1787" s="34"/>
      <c r="J1787" s="202" t="s">
        <v>1224</v>
      </c>
      <c r="K1787" s="202">
        <v>1</v>
      </c>
      <c r="L1787" s="202">
        <v>2</v>
      </c>
      <c r="M1787" s="202">
        <v>3</v>
      </c>
      <c r="N1787" s="202">
        <v>4</v>
      </c>
      <c r="O1787" s="202">
        <v>5</v>
      </c>
      <c r="P1787" s="202">
        <v>6</v>
      </c>
      <c r="Q1787" s="202">
        <v>7</v>
      </c>
      <c r="R1787" s="202">
        <v>8</v>
      </c>
      <c r="S1787" s="202">
        <v>9</v>
      </c>
      <c r="T1787" s="202">
        <v>10</v>
      </c>
      <c r="U1787" s="202">
        <v>13</v>
      </c>
      <c r="V1787" s="202">
        <v>14</v>
      </c>
      <c r="W1787" s="202" t="s">
        <v>1224</v>
      </c>
      <c r="X1787" s="202">
        <v>1</v>
      </c>
      <c r="Y1787" s="202">
        <v>2</v>
      </c>
      <c r="Z1787" s="202">
        <v>3</v>
      </c>
      <c r="AA1787" s="202">
        <v>4</v>
      </c>
      <c r="AB1787" s="202">
        <v>5</v>
      </c>
      <c r="AC1787" s="202">
        <v>6</v>
      </c>
      <c r="AD1787" s="202">
        <v>7</v>
      </c>
      <c r="AE1787" s="202">
        <v>8</v>
      </c>
      <c r="AF1787" s="202">
        <v>9</v>
      </c>
      <c r="AG1787" s="202">
        <v>10</v>
      </c>
      <c r="AH1787" s="202">
        <v>13</v>
      </c>
      <c r="AI1787" s="202">
        <v>14</v>
      </c>
      <c r="AJ1787" s="202" t="s">
        <v>1224</v>
      </c>
      <c r="AK1787" s="202">
        <v>1</v>
      </c>
      <c r="AL1787" s="202">
        <v>2</v>
      </c>
      <c r="AM1787" s="202">
        <v>3</v>
      </c>
      <c r="AN1787" s="202">
        <v>4</v>
      </c>
      <c r="AO1787" s="202">
        <v>5</v>
      </c>
      <c r="AP1787" s="202">
        <v>6</v>
      </c>
      <c r="AQ1787" s="202">
        <v>7</v>
      </c>
      <c r="AR1787" s="202">
        <v>8</v>
      </c>
      <c r="AS1787" s="202">
        <v>9</v>
      </c>
      <c r="AT1787" s="202">
        <v>10</v>
      </c>
      <c r="AU1787" s="202">
        <v>13</v>
      </c>
      <c r="AV1787" s="202">
        <v>14</v>
      </c>
      <c r="AW1787" s="202">
        <v>15</v>
      </c>
    </row>
    <row r="1788" spans="1:49">
      <c r="A1788" s="37"/>
      <c r="B1788" s="38"/>
      <c r="C1788" s="38"/>
      <c r="D1788" s="38"/>
      <c r="E1788" s="60"/>
      <c r="F1788" s="61"/>
      <c r="G1788" s="61"/>
      <c r="H1788" s="61"/>
      <c r="I1788" s="38"/>
      <c r="J1788" s="62"/>
      <c r="K1788" s="62"/>
      <c r="L1788" s="62"/>
      <c r="M1788" s="62"/>
      <c r="N1788" s="62"/>
      <c r="O1788" s="62"/>
      <c r="P1788" s="62"/>
      <c r="Q1788" s="62"/>
      <c r="R1788" s="62"/>
      <c r="S1788" s="62"/>
      <c r="T1788" s="62"/>
      <c r="U1788" s="62"/>
      <c r="V1788" s="62"/>
      <c r="W1788" s="62"/>
      <c r="X1788" s="62"/>
      <c r="Y1788" s="62"/>
      <c r="Z1788" s="62"/>
      <c r="AA1788" s="62"/>
      <c r="AB1788" s="62"/>
      <c r="AC1788" s="62"/>
      <c r="AD1788" s="62"/>
      <c r="AE1788" s="62"/>
      <c r="AF1788" s="62"/>
      <c r="AG1788" s="62"/>
      <c r="AH1788" s="62"/>
      <c r="AI1788" s="62"/>
      <c r="AJ1788" s="62"/>
      <c r="AK1788" s="62"/>
      <c r="AL1788" s="62"/>
      <c r="AM1788" s="62"/>
      <c r="AN1788" s="62"/>
      <c r="AO1788" s="62"/>
      <c r="AP1788" s="62"/>
      <c r="AQ1788" s="62"/>
      <c r="AR1788" s="62"/>
      <c r="AS1788" s="62"/>
      <c r="AT1788" s="62"/>
      <c r="AU1788" s="62"/>
      <c r="AV1788" s="62"/>
      <c r="AW1788" s="62"/>
    </row>
    <row r="1789" spans="1:49">
      <c r="A1789" s="41" t="s">
        <v>797</v>
      </c>
      <c r="B1789" s="1" t="s">
        <v>1030</v>
      </c>
      <c r="C1789" s="1" t="s">
        <v>1514</v>
      </c>
      <c r="D1789" s="451"/>
      <c r="E1789" s="531"/>
      <c r="F1789" s="50"/>
      <c r="G1789" s="50"/>
      <c r="H1789" s="50"/>
      <c r="I1789" s="1" t="s">
        <v>1238</v>
      </c>
    </row>
    <row r="1790" spans="1:49">
      <c r="A1790" s="41"/>
      <c r="B1790" s="1"/>
      <c r="C1790" s="1"/>
      <c r="D1790" s="369"/>
      <c r="E1790" s="531"/>
      <c r="F1790" s="50"/>
      <c r="G1790" s="50"/>
      <c r="H1790" s="50"/>
      <c r="I1790" s="1"/>
    </row>
    <row r="1791" spans="1:49">
      <c r="A1791" s="48"/>
      <c r="B1791" s="42"/>
      <c r="C1791" s="42"/>
      <c r="D1791" s="42"/>
      <c r="E1791" s="531"/>
      <c r="F1791" s="50"/>
      <c r="G1791" s="50"/>
      <c r="H1791" s="50"/>
      <c r="I1791" s="49" t="s">
        <v>1559</v>
      </c>
      <c r="J1791" s="12">
        <f t="shared" ref="J1791:AT1791" si="496">SUM(J1792,J1800,J1802)</f>
        <v>2841281</v>
      </c>
      <c r="K1791" s="12">
        <f t="shared" si="496"/>
        <v>134155</v>
      </c>
      <c r="L1791" s="12">
        <f t="shared" si="496"/>
        <v>241460</v>
      </c>
      <c r="M1791" s="12">
        <f t="shared" si="496"/>
        <v>256168</v>
      </c>
      <c r="N1791" s="12">
        <f t="shared" si="496"/>
        <v>305873</v>
      </c>
      <c r="O1791" s="12">
        <f t="shared" si="496"/>
        <v>302508</v>
      </c>
      <c r="P1791" s="12">
        <f t="shared" si="496"/>
        <v>179725</v>
      </c>
      <c r="Q1791" s="12">
        <f t="shared" si="496"/>
        <v>40381</v>
      </c>
      <c r="R1791" s="12">
        <f t="shared" si="496"/>
        <v>43767</v>
      </c>
      <c r="S1791" s="12">
        <f t="shared" si="496"/>
        <v>249864</v>
      </c>
      <c r="T1791" s="12">
        <f t="shared" si="496"/>
        <v>317671</v>
      </c>
      <c r="U1791" s="12">
        <v>2071572</v>
      </c>
      <c r="V1791" s="12">
        <v>769709</v>
      </c>
      <c r="W1791" s="12">
        <f t="shared" si="496"/>
        <v>168450</v>
      </c>
      <c r="X1791" s="12">
        <f t="shared" si="496"/>
        <v>0</v>
      </c>
      <c r="Y1791" s="12">
        <f t="shared" si="496"/>
        <v>10048</v>
      </c>
      <c r="Z1791" s="12">
        <f t="shared" si="496"/>
        <v>17760</v>
      </c>
      <c r="AA1791" s="12">
        <f t="shared" si="496"/>
        <v>10197</v>
      </c>
      <c r="AB1791" s="12">
        <f t="shared" si="496"/>
        <v>497</v>
      </c>
      <c r="AC1791" s="12">
        <f t="shared" si="496"/>
        <v>65201</v>
      </c>
      <c r="AD1791" s="12">
        <f t="shared" si="496"/>
        <v>0</v>
      </c>
      <c r="AE1791" s="12">
        <f t="shared" si="496"/>
        <v>1000</v>
      </c>
      <c r="AF1791" s="12">
        <f t="shared" si="496"/>
        <v>4776</v>
      </c>
      <c r="AG1791" s="12">
        <f t="shared" si="496"/>
        <v>11618</v>
      </c>
      <c r="AH1791" s="12">
        <v>121097</v>
      </c>
      <c r="AI1791" s="12">
        <v>47353</v>
      </c>
      <c r="AJ1791" s="12">
        <f t="shared" si="496"/>
        <v>545103</v>
      </c>
      <c r="AK1791" s="12">
        <f t="shared" si="496"/>
        <v>4852</v>
      </c>
      <c r="AL1791" s="12">
        <f t="shared" si="496"/>
        <v>39818</v>
      </c>
      <c r="AM1791" s="12">
        <f t="shared" si="496"/>
        <v>73127</v>
      </c>
      <c r="AN1791" s="12">
        <f t="shared" si="496"/>
        <v>34134</v>
      </c>
      <c r="AO1791" s="12">
        <f t="shared" si="496"/>
        <v>24004</v>
      </c>
      <c r="AP1791" s="12">
        <f t="shared" si="496"/>
        <v>118211</v>
      </c>
      <c r="AQ1791" s="12">
        <f t="shared" si="496"/>
        <v>15414</v>
      </c>
      <c r="AR1791" s="12">
        <f t="shared" si="496"/>
        <v>32603</v>
      </c>
      <c r="AS1791" s="12">
        <f t="shared" si="496"/>
        <v>43346</v>
      </c>
      <c r="AT1791" s="12">
        <f t="shared" si="496"/>
        <v>23463</v>
      </c>
      <c r="AU1791" s="12">
        <v>408972</v>
      </c>
      <c r="AV1791" s="12">
        <v>136131</v>
      </c>
      <c r="AW1791" s="12">
        <f t="shared" ref="AW1791" si="497">SUM(AW1792,AW1800,AW1802)</f>
        <v>2601641</v>
      </c>
    </row>
    <row r="1792" spans="1:49">
      <c r="A1792" s="44" t="s">
        <v>797</v>
      </c>
      <c r="B1792" s="45" t="s">
        <v>1030</v>
      </c>
      <c r="C1792" s="45" t="s">
        <v>1514</v>
      </c>
      <c r="D1792" s="452" t="s">
        <v>2923</v>
      </c>
      <c r="E1792" s="213" t="s">
        <v>771</v>
      </c>
      <c r="F1792" s="65"/>
      <c r="G1792" s="65"/>
      <c r="H1792" s="65"/>
      <c r="I1792" s="1" t="s">
        <v>1500</v>
      </c>
      <c r="J1792" s="9">
        <f t="shared" ref="J1792:AT1792" si="498">SUM(J1793:J1794)</f>
        <v>762200</v>
      </c>
      <c r="K1792" s="9">
        <f t="shared" si="498"/>
        <v>5560</v>
      </c>
      <c r="L1792" s="9">
        <f t="shared" si="498"/>
        <v>12103</v>
      </c>
      <c r="M1792" s="9">
        <f t="shared" si="498"/>
        <v>16669</v>
      </c>
      <c r="N1792" s="9">
        <f t="shared" si="498"/>
        <v>22878</v>
      </c>
      <c r="O1792" s="9">
        <f t="shared" si="498"/>
        <v>50149</v>
      </c>
      <c r="P1792" s="9">
        <f t="shared" si="498"/>
        <v>35499</v>
      </c>
      <c r="Q1792" s="9">
        <f t="shared" si="498"/>
        <v>5855</v>
      </c>
      <c r="R1792" s="9">
        <f t="shared" si="498"/>
        <v>0</v>
      </c>
      <c r="S1792" s="9">
        <f t="shared" si="498"/>
        <v>63305</v>
      </c>
      <c r="T1792" s="9">
        <f t="shared" si="498"/>
        <v>117876</v>
      </c>
      <c r="U1792" s="9">
        <v>329894</v>
      </c>
      <c r="V1792" s="9">
        <v>432306</v>
      </c>
      <c r="W1792" s="9">
        <f t="shared" si="498"/>
        <v>8570</v>
      </c>
      <c r="X1792" s="9">
        <f t="shared" si="498"/>
        <v>0</v>
      </c>
      <c r="Y1792" s="9">
        <f t="shared" si="498"/>
        <v>0</v>
      </c>
      <c r="Z1792" s="9">
        <f t="shared" si="498"/>
        <v>6600</v>
      </c>
      <c r="AA1792" s="9">
        <f t="shared" si="498"/>
        <v>0</v>
      </c>
      <c r="AB1792" s="9">
        <f t="shared" si="498"/>
        <v>497</v>
      </c>
      <c r="AC1792" s="9">
        <f t="shared" si="498"/>
        <v>499</v>
      </c>
      <c r="AD1792" s="9">
        <f t="shared" si="498"/>
        <v>0</v>
      </c>
      <c r="AE1792" s="9">
        <f t="shared" si="498"/>
        <v>0</v>
      </c>
      <c r="AF1792" s="9">
        <f t="shared" si="498"/>
        <v>0</v>
      </c>
      <c r="AG1792" s="9">
        <f t="shared" si="498"/>
        <v>0</v>
      </c>
      <c r="AH1792" s="9">
        <v>7596</v>
      </c>
      <c r="AI1792" s="9">
        <v>974</v>
      </c>
      <c r="AJ1792" s="9">
        <f t="shared" si="498"/>
        <v>91683</v>
      </c>
      <c r="AK1792" s="9">
        <f t="shared" si="498"/>
        <v>0</v>
      </c>
      <c r="AL1792" s="9">
        <f t="shared" si="498"/>
        <v>1060</v>
      </c>
      <c r="AM1792" s="9">
        <f t="shared" si="498"/>
        <v>16432</v>
      </c>
      <c r="AN1792" s="9">
        <f t="shared" si="498"/>
        <v>1911</v>
      </c>
      <c r="AO1792" s="9">
        <f t="shared" si="498"/>
        <v>212</v>
      </c>
      <c r="AP1792" s="9">
        <f t="shared" si="498"/>
        <v>31600</v>
      </c>
      <c r="AQ1792" s="9">
        <f t="shared" si="498"/>
        <v>0</v>
      </c>
      <c r="AR1792" s="9">
        <f t="shared" si="498"/>
        <v>10618</v>
      </c>
      <c r="AS1792" s="9">
        <f t="shared" si="498"/>
        <v>636</v>
      </c>
      <c r="AT1792" s="9">
        <f t="shared" si="498"/>
        <v>10500</v>
      </c>
      <c r="AU1792" s="9">
        <v>72969</v>
      </c>
      <c r="AV1792" s="9">
        <v>18714</v>
      </c>
      <c r="AW1792" s="9">
        <f t="shared" ref="AW1792" si="499">SUM(AW1793:AW1794)</f>
        <v>410459</v>
      </c>
    </row>
    <row r="1793" spans="1:49" s="67" customFormat="1">
      <c r="A1793" s="44" t="s">
        <v>797</v>
      </c>
      <c r="B1793" s="45" t="s">
        <v>1030</v>
      </c>
      <c r="C1793" s="45" t="s">
        <v>1514</v>
      </c>
      <c r="D1793" s="452" t="s">
        <v>2923</v>
      </c>
      <c r="E1793" s="367" t="s">
        <v>834</v>
      </c>
      <c r="F1793" s="50"/>
      <c r="G1793" s="468" t="s">
        <v>3096</v>
      </c>
      <c r="H1793" s="50" t="s">
        <v>2333</v>
      </c>
      <c r="I1793" s="42" t="s">
        <v>1165</v>
      </c>
      <c r="J1793" s="8">
        <f t="shared" ref="J1793:R1793" si="500">J1849+J1896+J1943+J1990+J2037+J2085+J2132+J2180+J2227+J2275+J2322+J2369+J2417+J2464+J2511+J2558+J2605+J2652+J2700+J2747+J2794+J2842+J2889+J2936+J2983+J3030+J3077+J3124+J3171+J3218+J3265+J3312+J3360+J3407+J3455+J3502+J3548+J3596+J3640+J3687+J3731+J3779+J3823+J3871+J3919+J3966+J4013+J4060+J4107+J4154+J4201+J4248+J4295+J4343+J4389+J4436+J4483+J4530+J4578+J4626+J4674+J4721+J4768+J4817+J4864+J4911+J4958+J5005+J5052+J5099</f>
        <v>670000</v>
      </c>
      <c r="K1793" s="8">
        <f t="shared" si="500"/>
        <v>4300</v>
      </c>
      <c r="L1793" s="8">
        <f t="shared" si="500"/>
        <v>11203</v>
      </c>
      <c r="M1793" s="8">
        <f t="shared" si="500"/>
        <v>15787</v>
      </c>
      <c r="N1793" s="8">
        <f t="shared" si="500"/>
        <v>19205</v>
      </c>
      <c r="O1793" s="8">
        <f t="shared" si="500"/>
        <v>41969</v>
      </c>
      <c r="P1793" s="8">
        <f t="shared" si="500"/>
        <v>21286</v>
      </c>
      <c r="Q1793" s="8">
        <f t="shared" si="500"/>
        <v>5602</v>
      </c>
      <c r="R1793" s="8">
        <f t="shared" si="500"/>
        <v>0</v>
      </c>
      <c r="S1793" s="8">
        <f t="shared" ref="S1793:AT1793" si="501">S1849+S1896+S1943+S1990+S2037+S2085+S2132+S2180+S2227+S2275+S2322+S2369+S2417+S2464+S2511+S2558+S2605+S2652+S2700+S2747+S2794+S2842+S2889+S2936+S2983+S3030+S3077+S3124+S3171+S3218+S3265+S3312+S3360+S3407+S3455+S3502+S3548+S3596+S3640+S3687+S3731+S3779+S3823+S3871+S3919+S3966+S4013+S4060+S4107+S4154+S4201+S4248+S4295+S4343+S4389+S4436+S4483+S4530+S4578+S4626+S4674+S4721+S4768+S4817+S4864+S4911+S4958+S5005+S5052+S5099</f>
        <v>56505</v>
      </c>
      <c r="T1793" s="8">
        <f t="shared" si="501"/>
        <v>102059</v>
      </c>
      <c r="U1793" s="8">
        <v>277916</v>
      </c>
      <c r="V1793" s="8">
        <v>392084</v>
      </c>
      <c r="W1793" s="8">
        <f t="shared" si="501"/>
        <v>8570</v>
      </c>
      <c r="X1793" s="8">
        <f t="shared" si="501"/>
        <v>0</v>
      </c>
      <c r="Y1793" s="8">
        <f t="shared" si="501"/>
        <v>0</v>
      </c>
      <c r="Z1793" s="8">
        <f t="shared" si="501"/>
        <v>6600</v>
      </c>
      <c r="AA1793" s="8">
        <f t="shared" si="501"/>
        <v>0</v>
      </c>
      <c r="AB1793" s="8">
        <f t="shared" si="501"/>
        <v>497</v>
      </c>
      <c r="AC1793" s="8">
        <f t="shared" si="501"/>
        <v>499</v>
      </c>
      <c r="AD1793" s="8">
        <f t="shared" si="501"/>
        <v>0</v>
      </c>
      <c r="AE1793" s="8">
        <f t="shared" si="501"/>
        <v>0</v>
      </c>
      <c r="AF1793" s="8">
        <f t="shared" si="501"/>
        <v>0</v>
      </c>
      <c r="AG1793" s="8">
        <f t="shared" si="501"/>
        <v>0</v>
      </c>
      <c r="AH1793" s="8">
        <v>7596</v>
      </c>
      <c r="AI1793" s="8">
        <v>974</v>
      </c>
      <c r="AJ1793" s="8">
        <f t="shared" si="501"/>
        <v>69700</v>
      </c>
      <c r="AK1793" s="8">
        <f t="shared" si="501"/>
        <v>0</v>
      </c>
      <c r="AL1793" s="8">
        <f t="shared" si="501"/>
        <v>0</v>
      </c>
      <c r="AM1793" s="8">
        <f t="shared" si="501"/>
        <v>14849</v>
      </c>
      <c r="AN1793" s="8">
        <f t="shared" si="501"/>
        <v>851</v>
      </c>
      <c r="AO1793" s="8">
        <f t="shared" si="501"/>
        <v>0</v>
      </c>
      <c r="AP1793" s="8">
        <f t="shared" si="501"/>
        <v>26500</v>
      </c>
      <c r="AQ1793" s="8">
        <f t="shared" si="501"/>
        <v>0</v>
      </c>
      <c r="AR1793" s="8">
        <f t="shared" si="501"/>
        <v>8600</v>
      </c>
      <c r="AS1793" s="8">
        <f t="shared" si="501"/>
        <v>0</v>
      </c>
      <c r="AT1793" s="8">
        <f t="shared" si="501"/>
        <v>9500</v>
      </c>
      <c r="AU1793" s="8">
        <v>60300</v>
      </c>
      <c r="AV1793" s="8">
        <v>9400</v>
      </c>
      <c r="AW1793" s="8">
        <f t="shared" ref="AW1793" si="502">AW1849+AW1896+AW1943+AW1990+AW2037+AW2085+AW2132+AW2180+AW2227+AW2275+AW2322+AW2369+AW2417+AW2464+AW2511+AW2558+AW2605+AW2652+AW2700+AW2747+AW2794+AW2842+AW2889+AW2936+AW2983+AW3030+AW3077+AW3124+AW3171+AW3218+AW3265+AW3312+AW3360+AW3407+AW3455+AW3502+AW3548+AW3596+AW3640+AW3687+AW3731+AW3779+AW3823+AW3871+AW3919+AW3966+AW4013+AW4060+AW4107+AW4154+AW4201+AW4248+AW4295+AW4343+AW4389+AW4436+AW4483+AW4530+AW4578+AW4626+AW4674+AW4721+AW4768+AW4817+AW4864+AW4911+AW4958+AW5005+AW5052+AW5099</f>
        <v>345812</v>
      </c>
    </row>
    <row r="1794" spans="1:49" s="67" customFormat="1">
      <c r="A1794" s="44" t="s">
        <v>797</v>
      </c>
      <c r="B1794" s="45" t="s">
        <v>1030</v>
      </c>
      <c r="C1794" s="45" t="s">
        <v>1514</v>
      </c>
      <c r="D1794" s="452" t="s">
        <v>2923</v>
      </c>
      <c r="E1794" s="367" t="s">
        <v>772</v>
      </c>
      <c r="F1794" s="50"/>
      <c r="G1794" s="468" t="s">
        <v>3096</v>
      </c>
      <c r="H1794" s="50" t="s">
        <v>2333</v>
      </c>
      <c r="I1794" s="42" t="s">
        <v>1227</v>
      </c>
      <c r="J1794" s="8">
        <f t="shared" ref="J1794:R1794" si="503">J1850+J1897+J1944+J1991+J2038+J2086+J2133+J2181+J2228+J2276+J2323+J2370+J2418+J2465+J2512+J2559+J2606+J2653+J2701+J2748+J2795+J2843+J2890+J2937+J2984+J3031+J3078+J3125+J3172+J3219+J3266+J3313+J3361+J3408+J3456+J3503+J3549+J3597+J3641+J3688+J3732+J3780+J3824+J3872+J3920+J3967+J4014+J4061+J4108+J4155+J4202+J4249+J4296+J4344+J4390+J4437+J4484+J4531+J4579+J4627+J4675+J4722+J4769+J4818+J4865+J4912+J4959+J5006+J5053+J5100</f>
        <v>92200</v>
      </c>
      <c r="K1794" s="8">
        <f t="shared" si="503"/>
        <v>1260</v>
      </c>
      <c r="L1794" s="8">
        <f t="shared" si="503"/>
        <v>900</v>
      </c>
      <c r="M1794" s="8">
        <f t="shared" si="503"/>
        <v>882</v>
      </c>
      <c r="N1794" s="8">
        <f t="shared" si="503"/>
        <v>3673</v>
      </c>
      <c r="O1794" s="8">
        <f t="shared" si="503"/>
        <v>8180</v>
      </c>
      <c r="P1794" s="8">
        <f t="shared" si="503"/>
        <v>14213</v>
      </c>
      <c r="Q1794" s="8">
        <f t="shared" si="503"/>
        <v>253</v>
      </c>
      <c r="R1794" s="8">
        <f t="shared" si="503"/>
        <v>0</v>
      </c>
      <c r="S1794" s="8">
        <f t="shared" ref="S1794:AT1794" si="504">S1850+S1897+S1944+S1991+S2038+S2086+S2133+S2181+S2228+S2276+S2323+S2370+S2418+S2465+S2512+S2559+S2606+S2653+S2701+S2748+S2795+S2843+S2890+S2937+S2984+S3031+S3078+S3125+S3172+S3219+S3266+S3313+S3361+S3408+S3456+S3503+S3549+S3597+S3641+S3688+S3732+S3780+S3824+S3872+S3920+S3967+S4014+S4061+S4108+S4155+S4202+S4249+S4296+S4344+S4390+S4437+S4484+S4531+S4579+S4627+S4675+S4722+S4769+S4818+S4865+S4912+S4959+S5006+S5053+S5100</f>
        <v>6800</v>
      </c>
      <c r="T1794" s="8">
        <f t="shared" si="504"/>
        <v>15817</v>
      </c>
      <c r="U1794" s="8">
        <v>51978</v>
      </c>
      <c r="V1794" s="8">
        <v>40222</v>
      </c>
      <c r="W1794" s="8">
        <f t="shared" si="504"/>
        <v>0</v>
      </c>
      <c r="X1794" s="8">
        <f t="shared" si="504"/>
        <v>0</v>
      </c>
      <c r="Y1794" s="8">
        <f t="shared" si="504"/>
        <v>0</v>
      </c>
      <c r="Z1794" s="8">
        <f t="shared" si="504"/>
        <v>0</v>
      </c>
      <c r="AA1794" s="8">
        <f t="shared" si="504"/>
        <v>0</v>
      </c>
      <c r="AB1794" s="8">
        <f t="shared" si="504"/>
        <v>0</v>
      </c>
      <c r="AC1794" s="8">
        <f t="shared" si="504"/>
        <v>0</v>
      </c>
      <c r="AD1794" s="8">
        <f t="shared" si="504"/>
        <v>0</v>
      </c>
      <c r="AE1794" s="8">
        <f t="shared" si="504"/>
        <v>0</v>
      </c>
      <c r="AF1794" s="8">
        <f t="shared" si="504"/>
        <v>0</v>
      </c>
      <c r="AG1794" s="8">
        <f t="shared" si="504"/>
        <v>0</v>
      </c>
      <c r="AH1794" s="8">
        <v>0</v>
      </c>
      <c r="AI1794" s="8">
        <v>0</v>
      </c>
      <c r="AJ1794" s="8">
        <f t="shared" si="504"/>
        <v>21983</v>
      </c>
      <c r="AK1794" s="8">
        <f t="shared" si="504"/>
        <v>0</v>
      </c>
      <c r="AL1794" s="8">
        <f t="shared" si="504"/>
        <v>1060</v>
      </c>
      <c r="AM1794" s="8">
        <f t="shared" si="504"/>
        <v>1583</v>
      </c>
      <c r="AN1794" s="8">
        <f t="shared" si="504"/>
        <v>1060</v>
      </c>
      <c r="AO1794" s="8">
        <f t="shared" si="504"/>
        <v>212</v>
      </c>
      <c r="AP1794" s="8">
        <f t="shared" si="504"/>
        <v>5100</v>
      </c>
      <c r="AQ1794" s="8">
        <f t="shared" si="504"/>
        <v>0</v>
      </c>
      <c r="AR1794" s="8">
        <f t="shared" si="504"/>
        <v>2018</v>
      </c>
      <c r="AS1794" s="8">
        <f t="shared" si="504"/>
        <v>636</v>
      </c>
      <c r="AT1794" s="8">
        <f t="shared" si="504"/>
        <v>1000</v>
      </c>
      <c r="AU1794" s="8">
        <v>12669</v>
      </c>
      <c r="AV1794" s="8">
        <v>9314</v>
      </c>
      <c r="AW1794" s="8">
        <f t="shared" ref="AW1794" si="505">AW1850+AW1897+AW1944+AW1991+AW2038+AW2086+AW2133+AW2181+AW2228+AW2276+AW2323+AW2370+AW2418+AW2465+AW2512+AW2559+AW2606+AW2653+AW2701+AW2748+AW2795+AW2843+AW2890+AW2937+AW2984+AW3031+AW3078+AW3125+AW3172+AW3219+AW3266+AW3313+AW3361+AW3408+AW3456+AW3503+AW3549+AW3597+AW3641+AW3688+AW3732+AW3780+AW3824+AW3872+AW3920+AW3967+AW4014+AW4061+AW4108+AW4155+AW4202+AW4249+AW4296+AW4344+AW4390+AW4437+AW4484+AW4531+AW4579+AW4627+AW4675+AW4722+AW4769+AW4818+AW4865+AW4912+AW4959+AW5006+AW5053+AW5100</f>
        <v>64647</v>
      </c>
    </row>
    <row r="1795" spans="1:49" s="144" customFormat="1">
      <c r="A1795" s="44" t="s">
        <v>797</v>
      </c>
      <c r="B1795" s="45" t="s">
        <v>1030</v>
      </c>
      <c r="C1795" s="45" t="s">
        <v>1514</v>
      </c>
      <c r="D1795" s="452" t="s">
        <v>2923</v>
      </c>
      <c r="E1795" s="140" t="s">
        <v>850</v>
      </c>
      <c r="F1795" s="141"/>
      <c r="G1795" s="468" t="s">
        <v>3096</v>
      </c>
      <c r="H1795" s="50" t="s">
        <v>2333</v>
      </c>
      <c r="I1795" s="142" t="s">
        <v>1119</v>
      </c>
      <c r="J1795" s="8">
        <f t="shared" ref="J1795:R1795" si="506">J1851+J1898+J1945+J1992+J2039+J2087+J2134+J2182+J2229+J2277+J2324+J2371+J2419+J2466+J2513+J2560+J2607+J2654+J2702+J2749+J2796+J2844+J2891+J2938+J2985+J3032+J3079+J3126+J3173+J3220+J3267+J3314+J3362+J3409+J3457+J3504+J3550+J3598+J3642+J3689+J3733+J3781+J3825+J3873+J3921+J3968+J4015+J4062+J4109+J4156+J4203+J4250+J4297+J4345+J4391+J4438+J4485+J4532+J4580+J4628+J4676+J4723+J4770+J4819+J4866+J4913+J4960+J5007+J5054+J5101</f>
        <v>17800</v>
      </c>
      <c r="K1795" s="8">
        <f t="shared" si="506"/>
        <v>560</v>
      </c>
      <c r="L1795" s="8">
        <f t="shared" si="506"/>
        <v>300</v>
      </c>
      <c r="M1795" s="8">
        <f t="shared" si="506"/>
        <v>214</v>
      </c>
      <c r="N1795" s="8">
        <f t="shared" si="506"/>
        <v>2053</v>
      </c>
      <c r="O1795" s="8">
        <f t="shared" si="506"/>
        <v>920</v>
      </c>
      <c r="P1795" s="8">
        <f t="shared" si="506"/>
        <v>253</v>
      </c>
      <c r="Q1795" s="8">
        <f t="shared" si="506"/>
        <v>53</v>
      </c>
      <c r="R1795" s="8">
        <f t="shared" si="506"/>
        <v>0</v>
      </c>
      <c r="S1795" s="8">
        <f t="shared" ref="S1795:AT1795" si="507">S1851+S1898+S1945+S1992+S2039+S2087+S2134+S2182+S2229+S2277+S2324+S2371+S2419+S2466+S2513+S2560+S2607+S2654+S2702+S2749+S2796+S2844+S2891+S2938+S2985+S3032+S3079+S3126+S3173+S3220+S3267+S3314+S3362+S3409+S3457+S3504+S3550+S3598+S3642+S3689+S3733+S3781+S3825+S3873+S3921+S3968+S4015+S4062+S4109+S4156+S4203+S4250+S4297+S4345+S4391+S4438+S4485+S4532+S4580+S4628+S4676+S4723+S4770+S4819+S4866+S4913+S4960+S5007+S5054+S5101</f>
        <v>900</v>
      </c>
      <c r="T1795" s="8">
        <f t="shared" si="507"/>
        <v>3777</v>
      </c>
      <c r="U1795" s="8">
        <v>9030</v>
      </c>
      <c r="V1795" s="8">
        <v>8770</v>
      </c>
      <c r="W1795" s="8">
        <f t="shared" si="507"/>
        <v>0</v>
      </c>
      <c r="X1795" s="8">
        <f t="shared" si="507"/>
        <v>0</v>
      </c>
      <c r="Y1795" s="8">
        <f t="shared" si="507"/>
        <v>0</v>
      </c>
      <c r="Z1795" s="8">
        <f t="shared" si="507"/>
        <v>0</v>
      </c>
      <c r="AA1795" s="8">
        <f t="shared" si="507"/>
        <v>0</v>
      </c>
      <c r="AB1795" s="8">
        <f t="shared" si="507"/>
        <v>0</v>
      </c>
      <c r="AC1795" s="8">
        <f t="shared" si="507"/>
        <v>0</v>
      </c>
      <c r="AD1795" s="8">
        <f t="shared" si="507"/>
        <v>0</v>
      </c>
      <c r="AE1795" s="8">
        <f t="shared" si="507"/>
        <v>0</v>
      </c>
      <c r="AF1795" s="8">
        <f t="shared" si="507"/>
        <v>0</v>
      </c>
      <c r="AG1795" s="8">
        <f t="shared" si="507"/>
        <v>0</v>
      </c>
      <c r="AH1795" s="8">
        <v>0</v>
      </c>
      <c r="AI1795" s="8">
        <v>0</v>
      </c>
      <c r="AJ1795" s="8">
        <f t="shared" si="507"/>
        <v>10183</v>
      </c>
      <c r="AK1795" s="8">
        <f t="shared" si="507"/>
        <v>0</v>
      </c>
      <c r="AL1795" s="8">
        <f t="shared" si="507"/>
        <v>1060</v>
      </c>
      <c r="AM1795" s="8">
        <f t="shared" si="507"/>
        <v>1083</v>
      </c>
      <c r="AN1795" s="8">
        <f t="shared" si="507"/>
        <v>1060</v>
      </c>
      <c r="AO1795" s="8">
        <f t="shared" si="507"/>
        <v>212</v>
      </c>
      <c r="AP1795" s="8">
        <f t="shared" si="507"/>
        <v>1200</v>
      </c>
      <c r="AQ1795" s="8">
        <f t="shared" si="507"/>
        <v>0</v>
      </c>
      <c r="AR1795" s="8">
        <f t="shared" si="507"/>
        <v>818</v>
      </c>
      <c r="AS1795" s="8">
        <f t="shared" si="507"/>
        <v>636</v>
      </c>
      <c r="AT1795" s="8">
        <f t="shared" si="507"/>
        <v>0</v>
      </c>
      <c r="AU1795" s="8">
        <v>6069</v>
      </c>
      <c r="AV1795" s="8">
        <v>4114</v>
      </c>
      <c r="AW1795" s="8">
        <f t="shared" ref="AW1795" si="508">AW1851+AW1898+AW1945+AW1992+AW2039+AW2087+AW2134+AW2182+AW2229+AW2277+AW2324+AW2371+AW2419+AW2466+AW2513+AW2560+AW2607+AW2654+AW2702+AW2749+AW2796+AW2844+AW2891+AW2938+AW2985+AW3032+AW3079+AW3126+AW3173+AW3220+AW3267+AW3314+AW3362+AW3409+AW3457+AW3504+AW3550+AW3598+AW3642+AW3689+AW3733+AW3781+AW3825+AW3873+AW3921+AW3968+AW4015+AW4062+AW4109+AW4156+AW4203+AW4250+AW4297+AW4345+AW4391+AW4438+AW4485+AW4532+AW4580+AW4628+AW4676+AW4723+AW4770+AW4819+AW4866+AW4913+AW4960+AW5007+AW5054+AW5101</f>
        <v>15099</v>
      </c>
    </row>
    <row r="1796" spans="1:49" s="144" customFormat="1">
      <c r="A1796" s="44" t="s">
        <v>797</v>
      </c>
      <c r="B1796" s="45" t="s">
        <v>1030</v>
      </c>
      <c r="C1796" s="45" t="s">
        <v>1514</v>
      </c>
      <c r="D1796" s="452" t="s">
        <v>2923</v>
      </c>
      <c r="E1796" s="140" t="s">
        <v>851</v>
      </c>
      <c r="F1796" s="141"/>
      <c r="G1796" s="468" t="s">
        <v>3096</v>
      </c>
      <c r="H1796" s="50" t="s">
        <v>2333</v>
      </c>
      <c r="I1796" s="142" t="s">
        <v>1290</v>
      </c>
      <c r="J1796" s="8">
        <f t="shared" ref="J1796:R1796" si="509">J1852+J1899+J1946+J1993+J2040+J2088+J2135+J2183+J2230+J2278+J2325+J2372+J2420+J2467+J2514+J2561+J2608+J2655+J2703+J2750+J2797+J2845+J2892+J2939+J2986+J3033+J3080+J3127+J3174+J3221+J3268+J3315+J3363+J3410+J3458+J3505+J3551+J3599+J3643+J3690+J3734+J3782+J3826+J3874+J3922+J3969+J4016+J4063+J4110+J4157+J4204+J4251+J4298+J4346+J4392+J4439+J4486+J4533+J4581+J4629+J4677+J4724+J4771+J4820+J4867+J4914+J4961+J5008+J5055+J5102</f>
        <v>58700</v>
      </c>
      <c r="K1796" s="8">
        <f t="shared" si="509"/>
        <v>700</v>
      </c>
      <c r="L1796" s="8">
        <f t="shared" si="509"/>
        <v>600</v>
      </c>
      <c r="M1796" s="8">
        <f t="shared" si="509"/>
        <v>668</v>
      </c>
      <c r="N1796" s="8">
        <f t="shared" si="509"/>
        <v>1620</v>
      </c>
      <c r="O1796" s="8">
        <f t="shared" si="509"/>
        <v>7260</v>
      </c>
      <c r="P1796" s="8">
        <f t="shared" si="509"/>
        <v>2060</v>
      </c>
      <c r="Q1796" s="8">
        <f t="shared" si="509"/>
        <v>100</v>
      </c>
      <c r="R1796" s="8">
        <f t="shared" si="509"/>
        <v>0</v>
      </c>
      <c r="S1796" s="8">
        <f t="shared" ref="S1796:AT1796" si="510">S1852+S1899+S1946+S1993+S2040+S2088+S2135+S2183+S2230+S2278+S2325+S2372+S2420+S2467+S2514+S2561+S2608+S2655+S2703+S2750+S2797+S2845+S2892+S2939+S2986+S3033+S3080+S3127+S3174+S3221+S3268+S3315+S3363+S3410+S3458+S3505+S3551+S3599+S3643+S3690+S3734+S3782+S3826+S3874+S3922+S3969+S4016+S4063+S4110+S4157+S4204+S4251+S4298+S4346+S4392+S4439+S4486+S4533+S4581+S4629+S4677+S4724+S4771+S4820+S4867+S4914+S4961+S5008+S5055+S5102</f>
        <v>5900</v>
      </c>
      <c r="T1796" s="8">
        <f t="shared" si="510"/>
        <v>12040</v>
      </c>
      <c r="U1796" s="8">
        <v>30948</v>
      </c>
      <c r="V1796" s="8">
        <v>27752</v>
      </c>
      <c r="W1796" s="8">
        <f t="shared" si="510"/>
        <v>0</v>
      </c>
      <c r="X1796" s="8">
        <f t="shared" si="510"/>
        <v>0</v>
      </c>
      <c r="Y1796" s="8">
        <f t="shared" si="510"/>
        <v>0</v>
      </c>
      <c r="Z1796" s="8">
        <f t="shared" si="510"/>
        <v>0</v>
      </c>
      <c r="AA1796" s="8">
        <f t="shared" si="510"/>
        <v>0</v>
      </c>
      <c r="AB1796" s="8">
        <f t="shared" si="510"/>
        <v>0</v>
      </c>
      <c r="AC1796" s="8">
        <f t="shared" si="510"/>
        <v>0</v>
      </c>
      <c r="AD1796" s="8">
        <f t="shared" si="510"/>
        <v>0</v>
      </c>
      <c r="AE1796" s="8">
        <f t="shared" si="510"/>
        <v>0</v>
      </c>
      <c r="AF1796" s="8">
        <f t="shared" si="510"/>
        <v>0</v>
      </c>
      <c r="AG1796" s="8">
        <f t="shared" si="510"/>
        <v>0</v>
      </c>
      <c r="AH1796" s="8">
        <v>0</v>
      </c>
      <c r="AI1796" s="8">
        <v>0</v>
      </c>
      <c r="AJ1796" s="8">
        <f t="shared" si="510"/>
        <v>6500</v>
      </c>
      <c r="AK1796" s="8">
        <f t="shared" si="510"/>
        <v>0</v>
      </c>
      <c r="AL1796" s="8">
        <f t="shared" si="510"/>
        <v>0</v>
      </c>
      <c r="AM1796" s="8">
        <f t="shared" si="510"/>
        <v>500</v>
      </c>
      <c r="AN1796" s="8">
        <f t="shared" si="510"/>
        <v>0</v>
      </c>
      <c r="AO1796" s="8">
        <f t="shared" si="510"/>
        <v>0</v>
      </c>
      <c r="AP1796" s="8">
        <f t="shared" si="510"/>
        <v>2600</v>
      </c>
      <c r="AQ1796" s="8">
        <f t="shared" si="510"/>
        <v>0</v>
      </c>
      <c r="AR1796" s="8">
        <f t="shared" si="510"/>
        <v>1200</v>
      </c>
      <c r="AS1796" s="8">
        <f t="shared" si="510"/>
        <v>0</v>
      </c>
      <c r="AT1796" s="8">
        <f t="shared" si="510"/>
        <v>1000</v>
      </c>
      <c r="AU1796" s="8">
        <v>5300</v>
      </c>
      <c r="AV1796" s="8">
        <v>1200</v>
      </c>
      <c r="AW1796" s="8">
        <f t="shared" ref="AW1796" si="511">AW1852+AW1899+AW1946+AW1993+AW2040+AW2088+AW2135+AW2183+AW2230+AW2278+AW2325+AW2372+AW2420+AW2467+AW2514+AW2561+AW2608+AW2655+AW2703+AW2750+AW2797+AW2845+AW2892+AW2939+AW2986+AW3033+AW3080+AW3127+AW3174+AW3221+AW3268+AW3315+AW3363+AW3410+AW3458+AW3505+AW3551+AW3599+AW3643+AW3690+AW3734+AW3782+AW3826+AW3874+AW3922+AW3969+AW4016+AW4063+AW4110+AW4157+AW4204+AW4251+AW4298+AW4346+AW4392+AW4439+AW4486+AW4533+AW4581+AW4629+AW4677+AW4724+AW4771+AW4820+AW4867+AW4914+AW4961+AW5008+AW5055+AW5102</f>
        <v>36248</v>
      </c>
    </row>
    <row r="1797" spans="1:49" s="144" customFormat="1">
      <c r="A1797" s="44" t="s">
        <v>797</v>
      </c>
      <c r="B1797" s="45" t="s">
        <v>1030</v>
      </c>
      <c r="C1797" s="45" t="s">
        <v>1514</v>
      </c>
      <c r="D1797" s="452" t="s">
        <v>2923</v>
      </c>
      <c r="E1797" s="140" t="s">
        <v>852</v>
      </c>
      <c r="F1797" s="141"/>
      <c r="G1797" s="468" t="s">
        <v>3096</v>
      </c>
      <c r="H1797" s="50" t="s">
        <v>2333</v>
      </c>
      <c r="I1797" s="142" t="s">
        <v>1733</v>
      </c>
      <c r="J1797" s="8">
        <f t="shared" ref="J1797:R1797" si="512">J1853+J1900+J1947+J1994+J2041+J2089+J2136+J2184+J2231+J2279+J2326+J2373+J2421+J2468+J2515+J2562+J2609+J2656+J2704+J2751+J2798+J2846+J2893+J2940+J2987+J3034+J3081+J3128+J3175+J3222+J3269+J3316+J3364+J3411+J3459+J3506+J3552+J3600+J3644+J3691+J3735+J3783+J3827+J3875+J3923+J3970+J4017+J4064+J4111+J4158+J4205+J4252+J4299+J4347+J4393+J4440+J4487+J4534+J4582+J4630+J4678+J4725+J4772+J4821+J4868+J4915+J4962+J5009+J5056+J5103</f>
        <v>11900</v>
      </c>
      <c r="K1797" s="8">
        <f t="shared" si="512"/>
        <v>0</v>
      </c>
      <c r="L1797" s="8">
        <f t="shared" si="512"/>
        <v>0</v>
      </c>
      <c r="M1797" s="8">
        <f t="shared" si="512"/>
        <v>0</v>
      </c>
      <c r="N1797" s="8">
        <f t="shared" si="512"/>
        <v>0</v>
      </c>
      <c r="O1797" s="8">
        <f t="shared" si="512"/>
        <v>0</v>
      </c>
      <c r="P1797" s="8">
        <f t="shared" si="512"/>
        <v>11900</v>
      </c>
      <c r="Q1797" s="8">
        <f t="shared" si="512"/>
        <v>0</v>
      </c>
      <c r="R1797" s="8">
        <f t="shared" si="512"/>
        <v>0</v>
      </c>
      <c r="S1797" s="8">
        <f t="shared" ref="S1797:AT1797" si="513">S1853+S1900+S1947+S1994+S2041+S2089+S2136+S2184+S2231+S2279+S2326+S2373+S2421+S2468+S2515+S2562+S2609+S2656+S2704+S2751+S2798+S2846+S2893+S2940+S2987+S3034+S3081+S3128+S3175+S3222+S3269+S3316+S3364+S3411+S3459+S3506+S3552+S3600+S3644+S3691+S3735+S3783+S3827+S3875+S3923+S3970+S4017+S4064+S4111+S4158+S4205+S4252+S4299+S4347+S4393+S4440+S4487+S4534+S4582+S4630+S4678+S4725+S4772+S4821+S4868+S4915+S4962+S5009+S5056+S5103</f>
        <v>0</v>
      </c>
      <c r="T1797" s="8">
        <f t="shared" si="513"/>
        <v>0</v>
      </c>
      <c r="U1797" s="8">
        <v>11900</v>
      </c>
      <c r="V1797" s="8">
        <v>0</v>
      </c>
      <c r="W1797" s="8">
        <f t="shared" si="513"/>
        <v>0</v>
      </c>
      <c r="X1797" s="8">
        <f t="shared" si="513"/>
        <v>0</v>
      </c>
      <c r="Y1797" s="8">
        <f t="shared" si="513"/>
        <v>0</v>
      </c>
      <c r="Z1797" s="8">
        <f t="shared" si="513"/>
        <v>0</v>
      </c>
      <c r="AA1797" s="8">
        <f t="shared" si="513"/>
        <v>0</v>
      </c>
      <c r="AB1797" s="8">
        <f t="shared" si="513"/>
        <v>0</v>
      </c>
      <c r="AC1797" s="8">
        <f t="shared" si="513"/>
        <v>0</v>
      </c>
      <c r="AD1797" s="8">
        <f t="shared" si="513"/>
        <v>0</v>
      </c>
      <c r="AE1797" s="8">
        <f t="shared" si="513"/>
        <v>0</v>
      </c>
      <c r="AF1797" s="8">
        <f t="shared" si="513"/>
        <v>0</v>
      </c>
      <c r="AG1797" s="8">
        <f t="shared" si="513"/>
        <v>0</v>
      </c>
      <c r="AH1797" s="8">
        <v>0</v>
      </c>
      <c r="AI1797" s="8">
        <v>0</v>
      </c>
      <c r="AJ1797" s="8">
        <f t="shared" si="513"/>
        <v>1300</v>
      </c>
      <c r="AK1797" s="8">
        <f t="shared" si="513"/>
        <v>0</v>
      </c>
      <c r="AL1797" s="8">
        <f t="shared" si="513"/>
        <v>0</v>
      </c>
      <c r="AM1797" s="8">
        <f t="shared" si="513"/>
        <v>0</v>
      </c>
      <c r="AN1797" s="8">
        <f t="shared" si="513"/>
        <v>0</v>
      </c>
      <c r="AO1797" s="8">
        <f t="shared" si="513"/>
        <v>0</v>
      </c>
      <c r="AP1797" s="8">
        <f t="shared" si="513"/>
        <v>1300</v>
      </c>
      <c r="AQ1797" s="8">
        <f t="shared" si="513"/>
        <v>0</v>
      </c>
      <c r="AR1797" s="8">
        <f t="shared" si="513"/>
        <v>0</v>
      </c>
      <c r="AS1797" s="8">
        <f t="shared" si="513"/>
        <v>0</v>
      </c>
      <c r="AT1797" s="8">
        <f t="shared" si="513"/>
        <v>0</v>
      </c>
      <c r="AU1797" s="8">
        <v>1300</v>
      </c>
      <c r="AV1797" s="8">
        <v>0</v>
      </c>
      <c r="AW1797" s="8">
        <f t="shared" ref="AW1797" si="514">AW1853+AW1900+AW1947+AW1994+AW2041+AW2089+AW2136+AW2184+AW2231+AW2279+AW2326+AW2373+AW2421+AW2468+AW2515+AW2562+AW2609+AW2656+AW2704+AW2751+AW2798+AW2846+AW2893+AW2940+AW2987+AW3034+AW3081+AW3128+AW3175+AW3222+AW3269+AW3316+AW3364+AW3411+AW3459+AW3506+AW3552+AW3600+AW3644+AW3691+AW3735+AW3783+AW3827+AW3875+AW3923+AW3970+AW4017+AW4064+AW4111+AW4158+AW4205+AW4252+AW4299+AW4347+AW4393+AW4440+AW4487+AW4534+AW4582+AW4630+AW4678+AW4725+AW4772+AW4821+AW4868+AW4915+AW4962+AW5009+AW5056+AW5103</f>
        <v>13200</v>
      </c>
    </row>
    <row r="1798" spans="1:49" s="144" customFormat="1">
      <c r="A1798" s="44" t="s">
        <v>797</v>
      </c>
      <c r="B1798" s="45" t="s">
        <v>1030</v>
      </c>
      <c r="C1798" s="45" t="s">
        <v>1514</v>
      </c>
      <c r="D1798" s="452" t="s">
        <v>2923</v>
      </c>
      <c r="E1798" s="140" t="s">
        <v>853</v>
      </c>
      <c r="F1798" s="141"/>
      <c r="G1798" s="468" t="s">
        <v>3096</v>
      </c>
      <c r="H1798" s="50" t="s">
        <v>2333</v>
      </c>
      <c r="I1798" s="142" t="s">
        <v>1734</v>
      </c>
      <c r="J1798" s="8">
        <f t="shared" ref="J1798:R1798" si="515">J1854+J1901+J1948+J1995+J2042+J2090+J2137+J2185+J2232+J2280+J2327+J2374+J2422+J2469+J2516+J2563+J2610+J2657+J2705+J2752+J2799+J2847+J2894+J2941+J2988+J3035+J3082+J3129+J3176+J3223+J3270+J3317+J3365+J3412+J3460+J3507+J3553+J3601+J3645+J3692+J3736+J3784+J3828+J3876+J3924+J3971+J4018+J4065+J4112+J4159+J4206+J4253+J4300+J4348+J4394+J4441+J4488+J4535+J4583+J4631+J4679+J4726+J4773+J4822+J4869+J4916+J4963+J5010+J5057+J5104</f>
        <v>800</v>
      </c>
      <c r="K1798" s="8">
        <f t="shared" si="515"/>
        <v>0</v>
      </c>
      <c r="L1798" s="8">
        <f t="shared" si="515"/>
        <v>0</v>
      </c>
      <c r="M1798" s="8">
        <f t="shared" si="515"/>
        <v>0</v>
      </c>
      <c r="N1798" s="8">
        <f t="shared" si="515"/>
        <v>0</v>
      </c>
      <c r="O1798" s="8">
        <f t="shared" si="515"/>
        <v>0</v>
      </c>
      <c r="P1798" s="8">
        <f t="shared" si="515"/>
        <v>0</v>
      </c>
      <c r="Q1798" s="8">
        <f t="shared" si="515"/>
        <v>0</v>
      </c>
      <c r="R1798" s="8">
        <f t="shared" si="515"/>
        <v>0</v>
      </c>
      <c r="S1798" s="8">
        <f t="shared" ref="S1798:AT1798" si="516">S1854+S1901+S1948+S1995+S2042+S2090+S2137+S2185+S2232+S2280+S2327+S2374+S2422+S2469+S2516+S2563+S2610+S2657+S2705+S2752+S2799+S2847+S2894+S2941+S2988+S3035+S3082+S3129+S3176+S3223+S3270+S3317+S3365+S3412+S3460+S3507+S3553+S3601+S3645+S3692+S3736+S3784+S3828+S3876+S3924+S3971+S4018+S4065+S4112+S4159+S4206+S4253+S4300+S4348+S4394+S4441+S4488+S4535+S4583+S4631+S4679+S4726+S4773+S4822+S4869+S4916+S4963+S5010+S5057+S5104</f>
        <v>0</v>
      </c>
      <c r="T1798" s="8">
        <f t="shared" si="516"/>
        <v>0</v>
      </c>
      <c r="U1798" s="8">
        <v>0</v>
      </c>
      <c r="V1798" s="8">
        <v>800</v>
      </c>
      <c r="W1798" s="8">
        <f t="shared" si="516"/>
        <v>0</v>
      </c>
      <c r="X1798" s="8">
        <f t="shared" si="516"/>
        <v>0</v>
      </c>
      <c r="Y1798" s="8">
        <f t="shared" si="516"/>
        <v>0</v>
      </c>
      <c r="Z1798" s="8">
        <f t="shared" si="516"/>
        <v>0</v>
      </c>
      <c r="AA1798" s="8">
        <f t="shared" si="516"/>
        <v>0</v>
      </c>
      <c r="AB1798" s="8">
        <f t="shared" si="516"/>
        <v>0</v>
      </c>
      <c r="AC1798" s="8">
        <f t="shared" si="516"/>
        <v>0</v>
      </c>
      <c r="AD1798" s="8">
        <f t="shared" si="516"/>
        <v>0</v>
      </c>
      <c r="AE1798" s="8">
        <f t="shared" si="516"/>
        <v>0</v>
      </c>
      <c r="AF1798" s="8">
        <f t="shared" si="516"/>
        <v>0</v>
      </c>
      <c r="AG1798" s="8">
        <f t="shared" si="516"/>
        <v>0</v>
      </c>
      <c r="AH1798" s="8">
        <v>0</v>
      </c>
      <c r="AI1798" s="8">
        <v>0</v>
      </c>
      <c r="AJ1798" s="8">
        <f t="shared" si="516"/>
        <v>0</v>
      </c>
      <c r="AK1798" s="8">
        <f t="shared" si="516"/>
        <v>0</v>
      </c>
      <c r="AL1798" s="8">
        <f t="shared" si="516"/>
        <v>0</v>
      </c>
      <c r="AM1798" s="8">
        <f t="shared" si="516"/>
        <v>0</v>
      </c>
      <c r="AN1798" s="8">
        <f t="shared" si="516"/>
        <v>0</v>
      </c>
      <c r="AO1798" s="8">
        <f t="shared" si="516"/>
        <v>0</v>
      </c>
      <c r="AP1798" s="8">
        <f t="shared" si="516"/>
        <v>0</v>
      </c>
      <c r="AQ1798" s="8">
        <f t="shared" si="516"/>
        <v>0</v>
      </c>
      <c r="AR1798" s="8">
        <f t="shared" si="516"/>
        <v>0</v>
      </c>
      <c r="AS1798" s="8">
        <f t="shared" si="516"/>
        <v>0</v>
      </c>
      <c r="AT1798" s="8">
        <f t="shared" si="516"/>
        <v>0</v>
      </c>
      <c r="AU1798" s="8">
        <v>0</v>
      </c>
      <c r="AV1798" s="8">
        <v>0</v>
      </c>
      <c r="AW1798" s="8">
        <f t="shared" ref="AW1798" si="517">AW1854+AW1901+AW1948+AW1995+AW2042+AW2090+AW2137+AW2185+AW2232+AW2280+AW2327+AW2374+AW2422+AW2469+AW2516+AW2563+AW2610+AW2657+AW2705+AW2752+AW2799+AW2847+AW2894+AW2941+AW2988+AW3035+AW3082+AW3129+AW3176+AW3223+AW3270+AW3317+AW3365+AW3412+AW3460+AW3507+AW3553+AW3601+AW3645+AW3692+AW3736+AW3784+AW3828+AW3876+AW3924+AW3971+AW4018+AW4065+AW4112+AW4159+AW4206+AW4253+AW4300+AW4348+AW4394+AW4441+AW4488+AW4535+AW4583+AW4631+AW4679+AW4726+AW4773+AW4822+AW4869+AW4916+AW4963+AW5010+AW5057+AW5104</f>
        <v>0</v>
      </c>
    </row>
    <row r="1799" spans="1:49" s="144" customFormat="1">
      <c r="A1799" s="44" t="s">
        <v>797</v>
      </c>
      <c r="B1799" s="45" t="s">
        <v>1030</v>
      </c>
      <c r="C1799" s="45" t="s">
        <v>1514</v>
      </c>
      <c r="D1799" s="452" t="s">
        <v>2923</v>
      </c>
      <c r="E1799" s="140" t="s">
        <v>854</v>
      </c>
      <c r="F1799" s="141"/>
      <c r="G1799" s="468" t="s">
        <v>3096</v>
      </c>
      <c r="H1799" s="50" t="s">
        <v>2333</v>
      </c>
      <c r="I1799" s="142" t="s">
        <v>1735</v>
      </c>
      <c r="J1799" s="8">
        <f t="shared" ref="J1799:R1799" si="518">J1855+J1902+J1949+J1996+J2043+J2091+J2138+J2186+J2233+J2281+J2328+J2375+J2423+J2470+J2517+J2564+J2611+J2658+J2706+J2753+J2800+J2848+J2895+J2942+J2989+J3036+J3083+J3130+J3177+J3224+J3271+J3318+J3366+J3413+J3461+J3508+J3554+J3602+J3646+J3693+J3737+J3785+J3829+J3877+J3925+J3972+J4019+J4066+J4113+J4160+J4207+J4254+J4301+J4349+J4395+J4442+J4489+J4536+J4584+J4632+J4680+J4727+J4774+J4823+J4870+J4917+J4964+J5011+J5058+J5105</f>
        <v>3000</v>
      </c>
      <c r="K1799" s="8">
        <f t="shared" si="518"/>
        <v>0</v>
      </c>
      <c r="L1799" s="8">
        <f t="shared" si="518"/>
        <v>0</v>
      </c>
      <c r="M1799" s="8">
        <f t="shared" si="518"/>
        <v>0</v>
      </c>
      <c r="N1799" s="8">
        <f t="shared" si="518"/>
        <v>0</v>
      </c>
      <c r="O1799" s="8">
        <f t="shared" si="518"/>
        <v>0</v>
      </c>
      <c r="P1799" s="8">
        <f t="shared" si="518"/>
        <v>0</v>
      </c>
      <c r="Q1799" s="8">
        <f t="shared" si="518"/>
        <v>100</v>
      </c>
      <c r="R1799" s="8">
        <f t="shared" si="518"/>
        <v>0</v>
      </c>
      <c r="S1799" s="8">
        <f t="shared" ref="S1799:AT1799" si="519">S1855+S1902+S1949+S1996+S2043+S2091+S2138+S2186+S2233+S2281+S2328+S2375+S2423+S2470+S2517+S2564+S2611+S2658+S2706+S2753+S2800+S2848+S2895+S2942+S2989+S3036+S3083+S3130+S3177+S3224+S3271+S3318+S3366+S3413+S3461+S3508+S3554+S3602+S3646+S3693+S3737+S3785+S3829+S3877+S3925+S3972+S4019+S4066+S4113+S4160+S4207+S4254+S4301+S4349+S4395+S4442+S4489+S4536+S4584+S4632+S4680+S4727+S4774+S4823+S4870+S4917+S4964+S5011+S5058+S5105</f>
        <v>0</v>
      </c>
      <c r="T1799" s="8">
        <f t="shared" si="519"/>
        <v>0</v>
      </c>
      <c r="U1799" s="8">
        <v>100</v>
      </c>
      <c r="V1799" s="8">
        <v>2900</v>
      </c>
      <c r="W1799" s="8">
        <f t="shared" si="519"/>
        <v>0</v>
      </c>
      <c r="X1799" s="8">
        <f t="shared" si="519"/>
        <v>0</v>
      </c>
      <c r="Y1799" s="8">
        <f t="shared" si="519"/>
        <v>0</v>
      </c>
      <c r="Z1799" s="8">
        <f t="shared" si="519"/>
        <v>0</v>
      </c>
      <c r="AA1799" s="8">
        <f t="shared" si="519"/>
        <v>0</v>
      </c>
      <c r="AB1799" s="8">
        <f t="shared" si="519"/>
        <v>0</v>
      </c>
      <c r="AC1799" s="8">
        <f t="shared" si="519"/>
        <v>0</v>
      </c>
      <c r="AD1799" s="8">
        <f t="shared" si="519"/>
        <v>0</v>
      </c>
      <c r="AE1799" s="8">
        <f t="shared" si="519"/>
        <v>0</v>
      </c>
      <c r="AF1799" s="8">
        <f t="shared" si="519"/>
        <v>0</v>
      </c>
      <c r="AG1799" s="8">
        <f t="shared" si="519"/>
        <v>0</v>
      </c>
      <c r="AH1799" s="8">
        <v>0</v>
      </c>
      <c r="AI1799" s="8">
        <v>0</v>
      </c>
      <c r="AJ1799" s="8">
        <f t="shared" si="519"/>
        <v>4000</v>
      </c>
      <c r="AK1799" s="8">
        <f t="shared" si="519"/>
        <v>0</v>
      </c>
      <c r="AL1799" s="8">
        <f t="shared" si="519"/>
        <v>0</v>
      </c>
      <c r="AM1799" s="8">
        <f t="shared" si="519"/>
        <v>0</v>
      </c>
      <c r="AN1799" s="8">
        <f t="shared" si="519"/>
        <v>0</v>
      </c>
      <c r="AO1799" s="8">
        <f t="shared" si="519"/>
        <v>0</v>
      </c>
      <c r="AP1799" s="8">
        <f t="shared" si="519"/>
        <v>0</v>
      </c>
      <c r="AQ1799" s="8">
        <f t="shared" si="519"/>
        <v>0</v>
      </c>
      <c r="AR1799" s="8">
        <f t="shared" si="519"/>
        <v>0</v>
      </c>
      <c r="AS1799" s="8">
        <f t="shared" si="519"/>
        <v>0</v>
      </c>
      <c r="AT1799" s="8">
        <f t="shared" si="519"/>
        <v>0</v>
      </c>
      <c r="AU1799" s="8">
        <v>0</v>
      </c>
      <c r="AV1799" s="8">
        <v>4000</v>
      </c>
      <c r="AW1799" s="8">
        <f t="shared" ref="AW1799" si="520">AW1855+AW1902+AW1949+AW1996+AW2043+AW2091+AW2138+AW2186+AW2233+AW2281+AW2328+AW2375+AW2423+AW2470+AW2517+AW2564+AW2611+AW2658+AW2706+AW2753+AW2800+AW2848+AW2895+AW2942+AW2989+AW3036+AW3083+AW3130+AW3177+AW3224+AW3271+AW3318+AW3366+AW3413+AW3461+AW3508+AW3554+AW3602+AW3646+AW3693+AW3737+AW3785+AW3829+AW3877+AW3925+AW3972+AW4019+AW4066+AW4113+AW4160+AW4207+AW4254+AW4301+AW4349+AW4395+AW4442+AW4489+AW4536+AW4584+AW4632+AW4680+AW4727+AW4774+AW4823+AW4870+AW4917+AW4964+AW5011+AW5058+AW5105</f>
        <v>100</v>
      </c>
    </row>
    <row r="1800" spans="1:49" s="67" customFormat="1">
      <c r="A1800" s="44" t="s">
        <v>797</v>
      </c>
      <c r="B1800" s="45" t="s">
        <v>1030</v>
      </c>
      <c r="C1800" s="45" t="s">
        <v>1514</v>
      </c>
      <c r="D1800" s="452" t="s">
        <v>2923</v>
      </c>
      <c r="E1800" s="213" t="s">
        <v>773</v>
      </c>
      <c r="F1800" s="65"/>
      <c r="G1800" s="65"/>
      <c r="H1800" s="65"/>
      <c r="I1800" s="1" t="s">
        <v>1362</v>
      </c>
      <c r="J1800" s="9">
        <f t="shared" ref="J1800:AT1800" si="521">SUM(J1801)</f>
        <v>55200</v>
      </c>
      <c r="K1800" s="9">
        <f t="shared" si="521"/>
        <v>400</v>
      </c>
      <c r="L1800" s="9">
        <f t="shared" si="521"/>
        <v>400</v>
      </c>
      <c r="M1800" s="9">
        <f t="shared" si="521"/>
        <v>796</v>
      </c>
      <c r="N1800" s="9">
        <f t="shared" si="521"/>
        <v>1717</v>
      </c>
      <c r="O1800" s="9">
        <f t="shared" si="521"/>
        <v>6880</v>
      </c>
      <c r="P1800" s="9">
        <f t="shared" si="521"/>
        <v>3667</v>
      </c>
      <c r="Q1800" s="9">
        <f t="shared" si="521"/>
        <v>137</v>
      </c>
      <c r="R1800" s="9">
        <f t="shared" si="521"/>
        <v>300</v>
      </c>
      <c r="S1800" s="9">
        <f t="shared" si="521"/>
        <v>11762</v>
      </c>
      <c r="T1800" s="9">
        <f t="shared" si="521"/>
        <v>10700</v>
      </c>
      <c r="U1800" s="9">
        <v>36759</v>
      </c>
      <c r="V1800" s="9">
        <v>18441</v>
      </c>
      <c r="W1800" s="9">
        <f t="shared" si="521"/>
        <v>0</v>
      </c>
      <c r="X1800" s="9">
        <f t="shared" si="521"/>
        <v>0</v>
      </c>
      <c r="Y1800" s="9">
        <f t="shared" si="521"/>
        <v>0</v>
      </c>
      <c r="Z1800" s="9">
        <f t="shared" si="521"/>
        <v>0</v>
      </c>
      <c r="AA1800" s="9">
        <f t="shared" si="521"/>
        <v>0</v>
      </c>
      <c r="AB1800" s="9">
        <f t="shared" si="521"/>
        <v>0</v>
      </c>
      <c r="AC1800" s="9">
        <f t="shared" si="521"/>
        <v>0</v>
      </c>
      <c r="AD1800" s="9">
        <f t="shared" si="521"/>
        <v>0</v>
      </c>
      <c r="AE1800" s="9">
        <f t="shared" si="521"/>
        <v>0</v>
      </c>
      <c r="AF1800" s="9">
        <f t="shared" si="521"/>
        <v>0</v>
      </c>
      <c r="AG1800" s="9">
        <f t="shared" si="521"/>
        <v>0</v>
      </c>
      <c r="AH1800" s="9">
        <v>0</v>
      </c>
      <c r="AI1800" s="9">
        <v>0</v>
      </c>
      <c r="AJ1800" s="9">
        <f t="shared" si="521"/>
        <v>6500</v>
      </c>
      <c r="AK1800" s="9">
        <f t="shared" si="521"/>
        <v>0</v>
      </c>
      <c r="AL1800" s="9">
        <f t="shared" si="521"/>
        <v>0</v>
      </c>
      <c r="AM1800" s="9">
        <f t="shared" si="521"/>
        <v>500</v>
      </c>
      <c r="AN1800" s="9">
        <f t="shared" si="521"/>
        <v>0</v>
      </c>
      <c r="AO1800" s="9">
        <f t="shared" si="521"/>
        <v>0</v>
      </c>
      <c r="AP1800" s="9">
        <f t="shared" si="521"/>
        <v>2800</v>
      </c>
      <c r="AQ1800" s="9">
        <f t="shared" si="521"/>
        <v>0</v>
      </c>
      <c r="AR1800" s="9">
        <f t="shared" si="521"/>
        <v>1400</v>
      </c>
      <c r="AS1800" s="9">
        <f t="shared" si="521"/>
        <v>0</v>
      </c>
      <c r="AT1800" s="9">
        <f t="shared" si="521"/>
        <v>800</v>
      </c>
      <c r="AU1800" s="9">
        <v>5500</v>
      </c>
      <c r="AV1800" s="9">
        <v>1000</v>
      </c>
      <c r="AW1800" s="9">
        <f t="shared" ref="AW1800" si="522">SUM(AW1801)</f>
        <v>42259</v>
      </c>
    </row>
    <row r="1801" spans="1:49" s="67" customFormat="1">
      <c r="A1801" s="44" t="s">
        <v>797</v>
      </c>
      <c r="B1801" s="45" t="s">
        <v>1030</v>
      </c>
      <c r="C1801" s="45" t="s">
        <v>1514</v>
      </c>
      <c r="D1801" s="452" t="s">
        <v>2923</v>
      </c>
      <c r="E1801" s="367" t="s">
        <v>785</v>
      </c>
      <c r="F1801" s="50"/>
      <c r="G1801" s="468" t="s">
        <v>3096</v>
      </c>
      <c r="H1801" s="50" t="s">
        <v>2333</v>
      </c>
      <c r="I1801" s="42" t="s">
        <v>1363</v>
      </c>
      <c r="J1801" s="8">
        <f t="shared" ref="J1801:R1801" si="523">J1857+J1904+J1951+J1998+J2045+J2093+J2140+J2188+J2235+J2283+J2330+J2377+J2425+J2472+J2519+J2566+J2613+J2660+J2708+J2755+J2802+J2850+J2897+J2944+J2991+J3038+J3085+J3132+J3179+J3226+J3273+J3320+J3368+J3415+J3463+J3510+J3556+J3604+J3648+J3695+J3739+J3787+J3831+J3879+J3927+J3974+J4021+J4068+J4115+J4162+J4209+J4256+J4303+J4351+J4397+J4444+J4491+J4538+J4586+J4634+J4682+J4729+J4776+J4825+J4872+J4919+J4966+J5013+J5060+J5107</f>
        <v>55200</v>
      </c>
      <c r="K1801" s="8">
        <f t="shared" si="523"/>
        <v>400</v>
      </c>
      <c r="L1801" s="8">
        <f t="shared" si="523"/>
        <v>400</v>
      </c>
      <c r="M1801" s="8">
        <f t="shared" si="523"/>
        <v>796</v>
      </c>
      <c r="N1801" s="8">
        <f t="shared" si="523"/>
        <v>1717</v>
      </c>
      <c r="O1801" s="8">
        <f t="shared" si="523"/>
        <v>6880</v>
      </c>
      <c r="P1801" s="8">
        <f t="shared" si="523"/>
        <v>3667</v>
      </c>
      <c r="Q1801" s="8">
        <f t="shared" si="523"/>
        <v>137</v>
      </c>
      <c r="R1801" s="8">
        <f t="shared" si="523"/>
        <v>300</v>
      </c>
      <c r="S1801" s="8">
        <f t="shared" ref="S1801:AT1801" si="524">S1857+S1904+S1951+S1998+S2045+S2093+S2140+S2188+S2235+S2283+S2330+S2377+S2425+S2472+S2519+S2566+S2613+S2660+S2708+S2755+S2802+S2850+S2897+S2944+S2991+S3038+S3085+S3132+S3179+S3226+S3273+S3320+S3368+S3415+S3463+S3510+S3556+S3604+S3648+S3695+S3739+S3787+S3831+S3879+S3927+S3974+S4021+S4068+S4115+S4162+S4209+S4256+S4303+S4351+S4397+S4444+S4491+S4538+S4586+S4634+S4682+S4729+S4776+S4825+S4872+S4919+S4966+S5013+S5060+S5107</f>
        <v>11762</v>
      </c>
      <c r="T1801" s="8">
        <f t="shared" si="524"/>
        <v>10700</v>
      </c>
      <c r="U1801" s="8">
        <v>36759</v>
      </c>
      <c r="V1801" s="8">
        <v>18441</v>
      </c>
      <c r="W1801" s="8">
        <f t="shared" si="524"/>
        <v>0</v>
      </c>
      <c r="X1801" s="8">
        <f t="shared" si="524"/>
        <v>0</v>
      </c>
      <c r="Y1801" s="8">
        <f t="shared" si="524"/>
        <v>0</v>
      </c>
      <c r="Z1801" s="8">
        <f t="shared" si="524"/>
        <v>0</v>
      </c>
      <c r="AA1801" s="8">
        <f t="shared" si="524"/>
        <v>0</v>
      </c>
      <c r="AB1801" s="8">
        <f t="shared" si="524"/>
        <v>0</v>
      </c>
      <c r="AC1801" s="8">
        <f t="shared" si="524"/>
        <v>0</v>
      </c>
      <c r="AD1801" s="8">
        <f t="shared" si="524"/>
        <v>0</v>
      </c>
      <c r="AE1801" s="8">
        <f t="shared" si="524"/>
        <v>0</v>
      </c>
      <c r="AF1801" s="8">
        <f t="shared" si="524"/>
        <v>0</v>
      </c>
      <c r="AG1801" s="8">
        <f t="shared" si="524"/>
        <v>0</v>
      </c>
      <c r="AH1801" s="8">
        <v>0</v>
      </c>
      <c r="AI1801" s="8">
        <v>0</v>
      </c>
      <c r="AJ1801" s="8">
        <f t="shared" si="524"/>
        <v>6500</v>
      </c>
      <c r="AK1801" s="8">
        <f t="shared" si="524"/>
        <v>0</v>
      </c>
      <c r="AL1801" s="8">
        <f t="shared" si="524"/>
        <v>0</v>
      </c>
      <c r="AM1801" s="8">
        <f t="shared" si="524"/>
        <v>500</v>
      </c>
      <c r="AN1801" s="8">
        <f t="shared" si="524"/>
        <v>0</v>
      </c>
      <c r="AO1801" s="8">
        <f t="shared" si="524"/>
        <v>0</v>
      </c>
      <c r="AP1801" s="8">
        <f t="shared" si="524"/>
        <v>2800</v>
      </c>
      <c r="AQ1801" s="8">
        <f t="shared" si="524"/>
        <v>0</v>
      </c>
      <c r="AR1801" s="8">
        <f t="shared" si="524"/>
        <v>1400</v>
      </c>
      <c r="AS1801" s="8">
        <f t="shared" si="524"/>
        <v>0</v>
      </c>
      <c r="AT1801" s="8">
        <f t="shared" si="524"/>
        <v>800</v>
      </c>
      <c r="AU1801" s="8">
        <v>5500</v>
      </c>
      <c r="AV1801" s="8">
        <v>1000</v>
      </c>
      <c r="AW1801" s="8">
        <f t="shared" ref="AW1801" si="525">AW1857+AW1904+AW1951+AW1998+AW2045+AW2093+AW2140+AW2188+AW2235+AW2283+AW2330+AW2377+AW2425+AW2472+AW2519+AW2566+AW2613+AW2660+AW2708+AW2755+AW2802+AW2850+AW2897+AW2944+AW2991+AW3038+AW3085+AW3132+AW3179+AW3226+AW3273+AW3320+AW3368+AW3415+AW3463+AW3510+AW3556+AW3604+AW3648+AW3695+AW3739+AW3787+AW3831+AW3879+AW3927+AW3974+AW4021+AW4068+AW4115+AW4162+AW4209+AW4256+AW4303+AW4351+AW4397+AW4444+AW4491+AW4538+AW4586+AW4634+AW4682+AW4729+AW4776+AW4825+AW4872+AW4919+AW4966+AW5013+AW5060+AW5107</f>
        <v>42259</v>
      </c>
    </row>
    <row r="1802" spans="1:49" s="67" customFormat="1">
      <c r="A1802" s="44" t="s">
        <v>797</v>
      </c>
      <c r="B1802" s="45" t="s">
        <v>1030</v>
      </c>
      <c r="C1802" s="45" t="s">
        <v>1514</v>
      </c>
      <c r="D1802" s="452" t="s">
        <v>2923</v>
      </c>
      <c r="E1802" s="213" t="s">
        <v>1364</v>
      </c>
      <c r="F1802" s="65"/>
      <c r="G1802" s="65"/>
      <c r="H1802" s="65"/>
      <c r="I1802" s="1" t="s">
        <v>2104</v>
      </c>
      <c r="J1802" s="9">
        <f t="shared" ref="J1802:AT1802" si="526">SUM(J1803:J1811)</f>
        <v>2023881</v>
      </c>
      <c r="K1802" s="9">
        <f t="shared" si="526"/>
        <v>128195</v>
      </c>
      <c r="L1802" s="9">
        <f t="shared" si="526"/>
        <v>228957</v>
      </c>
      <c r="M1802" s="9">
        <f t="shared" si="526"/>
        <v>238703</v>
      </c>
      <c r="N1802" s="9">
        <f t="shared" si="526"/>
        <v>281278</v>
      </c>
      <c r="O1802" s="9">
        <f t="shared" si="526"/>
        <v>245479</v>
      </c>
      <c r="P1802" s="9">
        <f t="shared" si="526"/>
        <v>140559</v>
      </c>
      <c r="Q1802" s="9">
        <f t="shared" si="526"/>
        <v>34389</v>
      </c>
      <c r="R1802" s="9">
        <f t="shared" si="526"/>
        <v>43467</v>
      </c>
      <c r="S1802" s="9">
        <f t="shared" si="526"/>
        <v>174797</v>
      </c>
      <c r="T1802" s="9">
        <f t="shared" si="526"/>
        <v>189095</v>
      </c>
      <c r="U1802" s="9">
        <v>1704919</v>
      </c>
      <c r="V1802" s="9">
        <v>318962</v>
      </c>
      <c r="W1802" s="9">
        <f t="shared" si="526"/>
        <v>159880</v>
      </c>
      <c r="X1802" s="9">
        <f t="shared" si="526"/>
        <v>0</v>
      </c>
      <c r="Y1802" s="9">
        <f t="shared" si="526"/>
        <v>10048</v>
      </c>
      <c r="Z1802" s="9">
        <f t="shared" si="526"/>
        <v>11160</v>
      </c>
      <c r="AA1802" s="9">
        <f t="shared" si="526"/>
        <v>10197</v>
      </c>
      <c r="AB1802" s="9">
        <f t="shared" si="526"/>
        <v>0</v>
      </c>
      <c r="AC1802" s="9">
        <f t="shared" si="526"/>
        <v>64702</v>
      </c>
      <c r="AD1802" s="9">
        <f t="shared" si="526"/>
        <v>0</v>
      </c>
      <c r="AE1802" s="9">
        <f t="shared" si="526"/>
        <v>1000</v>
      </c>
      <c r="AF1802" s="9">
        <f t="shared" si="526"/>
        <v>4776</v>
      </c>
      <c r="AG1802" s="9">
        <f t="shared" si="526"/>
        <v>11618</v>
      </c>
      <c r="AH1802" s="9">
        <v>113501</v>
      </c>
      <c r="AI1802" s="9">
        <v>46379</v>
      </c>
      <c r="AJ1802" s="9">
        <f t="shared" si="526"/>
        <v>446920</v>
      </c>
      <c r="AK1802" s="9">
        <f t="shared" si="526"/>
        <v>4852</v>
      </c>
      <c r="AL1802" s="9">
        <f t="shared" si="526"/>
        <v>38758</v>
      </c>
      <c r="AM1802" s="9">
        <f t="shared" si="526"/>
        <v>56195</v>
      </c>
      <c r="AN1802" s="9">
        <f t="shared" si="526"/>
        <v>32223</v>
      </c>
      <c r="AO1802" s="9">
        <f t="shared" si="526"/>
        <v>23792</v>
      </c>
      <c r="AP1802" s="9">
        <f t="shared" si="526"/>
        <v>83811</v>
      </c>
      <c r="AQ1802" s="9">
        <f t="shared" si="526"/>
        <v>15414</v>
      </c>
      <c r="AR1802" s="9">
        <f t="shared" si="526"/>
        <v>20585</v>
      </c>
      <c r="AS1802" s="9">
        <f t="shared" si="526"/>
        <v>42710</v>
      </c>
      <c r="AT1802" s="9">
        <f t="shared" si="526"/>
        <v>12163</v>
      </c>
      <c r="AU1802" s="9">
        <v>330503</v>
      </c>
      <c r="AV1802" s="9">
        <v>116417</v>
      </c>
      <c r="AW1802" s="9">
        <f t="shared" ref="AW1802" si="527">SUM(AW1803:AW1811)</f>
        <v>2148923</v>
      </c>
    </row>
    <row r="1803" spans="1:49" s="67" customFormat="1">
      <c r="A1803" s="44" t="s">
        <v>797</v>
      </c>
      <c r="B1803" s="45" t="s">
        <v>1030</v>
      </c>
      <c r="C1803" s="45" t="s">
        <v>1514</v>
      </c>
      <c r="D1803" s="452" t="s">
        <v>2923</v>
      </c>
      <c r="E1803" s="367" t="s">
        <v>786</v>
      </c>
      <c r="F1803" s="50"/>
      <c r="G1803" s="468" t="s">
        <v>3096</v>
      </c>
      <c r="H1803" s="50" t="s">
        <v>2333</v>
      </c>
      <c r="I1803" s="42" t="s">
        <v>1191</v>
      </c>
      <c r="J1803" s="8">
        <f t="shared" ref="J1803:R1803" si="528">J1859+J1906+J1953+J2000+J2047+J2095+J2142+J2190+J2237+J2285+J2332+J2379+J2427+J2474+J2521+J2568+J2615+J2662+J2710+J2757+J2804+J2852+J2899+J2946+J2993+J3040+J3087+J3134+J3181+J3228+J3275+J3322+J3370+J3417+J3465+J3512+J3558+J3606+J3650+J3697+J3741+J3789+J3833+J3881+J3929+J3976+J4023+J4070+J4117+J4164+J4211+J4258+J4305+J4353+J4399+J4446+J4493+J4540+J4588+J4636+J4684+J4731+J4778+J4827+J4874+J4921+J4968+J5015+J5062+J5109</f>
        <v>59648</v>
      </c>
      <c r="K1803" s="8">
        <f t="shared" si="528"/>
        <v>4800</v>
      </c>
      <c r="L1803" s="8">
        <f t="shared" si="528"/>
        <v>6290</v>
      </c>
      <c r="M1803" s="8">
        <f t="shared" si="528"/>
        <v>13050</v>
      </c>
      <c r="N1803" s="8">
        <f t="shared" si="528"/>
        <v>5800</v>
      </c>
      <c r="O1803" s="8">
        <f t="shared" si="528"/>
        <v>6902</v>
      </c>
      <c r="P1803" s="8">
        <f t="shared" si="528"/>
        <v>2258</v>
      </c>
      <c r="Q1803" s="8">
        <f t="shared" si="528"/>
        <v>2271</v>
      </c>
      <c r="R1803" s="8">
        <f t="shared" si="528"/>
        <v>0</v>
      </c>
      <c r="S1803" s="8">
        <f t="shared" ref="S1803:AT1803" si="529">S1859+S1906+S1953+S2000+S2047+S2095+S2142+S2190+S2237+S2285+S2332+S2379+S2427+S2474+S2521+S2568+S2615+S2662+S2710+S2757+S2804+S2852+S2899+S2946+S2993+S3040+S3087+S3134+S3181+S3228+S3275+S3322+S3370+S3417+S3465+S3512+S3558+S3606+S3650+S3697+S3741+S3789+S3833+S3881+S3929+S3976+S4023+S4070+S4117+S4164+S4211+S4258+S4305+S4353+S4399+S4446+S4493+S4540+S4588+S4636+S4684+S4731+S4778+S4827+S4874+S4921+S4968+S5015+S5062+S5109</f>
        <v>2669</v>
      </c>
      <c r="T1803" s="8">
        <f t="shared" si="529"/>
        <v>3718</v>
      </c>
      <c r="U1803" s="8">
        <v>47758</v>
      </c>
      <c r="V1803" s="8">
        <v>11890</v>
      </c>
      <c r="W1803" s="8">
        <f t="shared" si="529"/>
        <v>2760</v>
      </c>
      <c r="X1803" s="8">
        <f t="shared" si="529"/>
        <v>0</v>
      </c>
      <c r="Y1803" s="8">
        <f t="shared" si="529"/>
        <v>0</v>
      </c>
      <c r="Z1803" s="8">
        <f t="shared" si="529"/>
        <v>2760</v>
      </c>
      <c r="AA1803" s="8">
        <f t="shared" si="529"/>
        <v>0</v>
      </c>
      <c r="AB1803" s="8">
        <f t="shared" si="529"/>
        <v>0</v>
      </c>
      <c r="AC1803" s="8">
        <f t="shared" si="529"/>
        <v>0</v>
      </c>
      <c r="AD1803" s="8">
        <f t="shared" si="529"/>
        <v>0</v>
      </c>
      <c r="AE1803" s="8">
        <f t="shared" si="529"/>
        <v>0</v>
      </c>
      <c r="AF1803" s="8">
        <f t="shared" si="529"/>
        <v>0</v>
      </c>
      <c r="AG1803" s="8">
        <f t="shared" si="529"/>
        <v>0</v>
      </c>
      <c r="AH1803" s="8">
        <v>2760</v>
      </c>
      <c r="AI1803" s="8">
        <v>0</v>
      </c>
      <c r="AJ1803" s="8">
        <f t="shared" si="529"/>
        <v>5642</v>
      </c>
      <c r="AK1803" s="8">
        <f t="shared" si="529"/>
        <v>0</v>
      </c>
      <c r="AL1803" s="8">
        <f t="shared" si="529"/>
        <v>0</v>
      </c>
      <c r="AM1803" s="8">
        <f t="shared" si="529"/>
        <v>1000</v>
      </c>
      <c r="AN1803" s="8">
        <f t="shared" si="529"/>
        <v>0</v>
      </c>
      <c r="AO1803" s="8">
        <f t="shared" si="529"/>
        <v>0</v>
      </c>
      <c r="AP1803" s="8">
        <f t="shared" si="529"/>
        <v>500</v>
      </c>
      <c r="AQ1803" s="8">
        <f t="shared" si="529"/>
        <v>0</v>
      </c>
      <c r="AR1803" s="8">
        <f t="shared" si="529"/>
        <v>500</v>
      </c>
      <c r="AS1803" s="8">
        <f t="shared" si="529"/>
        <v>0</v>
      </c>
      <c r="AT1803" s="8">
        <f t="shared" si="529"/>
        <v>0</v>
      </c>
      <c r="AU1803" s="8">
        <v>2000</v>
      </c>
      <c r="AV1803" s="8">
        <v>3642</v>
      </c>
      <c r="AW1803" s="8">
        <f t="shared" ref="AW1803" si="530">AW1859+AW1906+AW1953+AW2000+AW2047+AW2095+AW2142+AW2190+AW2237+AW2285+AW2332+AW2379+AW2427+AW2474+AW2521+AW2568+AW2615+AW2662+AW2710+AW2757+AW2804+AW2852+AW2899+AW2946+AW2993+AW3040+AW3087+AW3134+AW3181+AW3228+AW3275+AW3322+AW3370+AW3417+AW3465+AW3512+AW3558+AW3606+AW3650+AW3697+AW3741+AW3789+AW3833+AW3881+AW3929+AW3976+AW4023+AW4070+AW4117+AW4164+AW4211+AW4258+AW4305+AW4353+AW4399+AW4446+AW4493+AW4540+AW4588+AW4636+AW4684+AW4731+AW4778+AW4827+AW4874+AW4921+AW4968+AW5015+AW5062+AW5109</f>
        <v>52518</v>
      </c>
    </row>
    <row r="1804" spans="1:49" s="67" customFormat="1">
      <c r="A1804" s="44" t="s">
        <v>797</v>
      </c>
      <c r="B1804" s="45" t="s">
        <v>1030</v>
      </c>
      <c r="C1804" s="45" t="s">
        <v>1514</v>
      </c>
      <c r="D1804" s="452" t="s">
        <v>2923</v>
      </c>
      <c r="E1804" s="367" t="s">
        <v>1528</v>
      </c>
      <c r="F1804" s="50"/>
      <c r="G1804" s="468" t="s">
        <v>3096</v>
      </c>
      <c r="H1804" s="50" t="s">
        <v>2333</v>
      </c>
      <c r="I1804" s="42" t="s">
        <v>989</v>
      </c>
      <c r="J1804" s="8">
        <f t="shared" ref="J1804:R1804" si="531">J1860+J1907+J1954+J2001+J2048+J2096+J2143+J2191+J2238+J2286+J2333+J2380+J2428+J2475+J2522+J2569+J2616+J2663+J2711+J2758+J2805+J2853+J2900+J2947+J2994+J3041+J3088+J3135+J3182+J3229+J3276+J3323+J3371+J3418+J3466+J3513+J3559+J3607+J3651+J3698+J3742+J3790+J3834+J3882+J3930+J3977+J4024+J4071+J4118+J4165+J4212+J4259+J4306+J4354+J4400+J4447+J4494+J4541+J4589+J4637+J4685+J4732+J4779+J4828+J4875+J4922+J4969+J5016+J5063+J5110</f>
        <v>41900</v>
      </c>
      <c r="K1804" s="8">
        <f t="shared" si="531"/>
        <v>1300</v>
      </c>
      <c r="L1804" s="8">
        <f t="shared" si="531"/>
        <v>2300</v>
      </c>
      <c r="M1804" s="8">
        <f t="shared" si="531"/>
        <v>5700</v>
      </c>
      <c r="N1804" s="8">
        <f t="shared" si="531"/>
        <v>7200</v>
      </c>
      <c r="O1804" s="8">
        <f t="shared" si="531"/>
        <v>0</v>
      </c>
      <c r="P1804" s="8">
        <f t="shared" si="531"/>
        <v>2000</v>
      </c>
      <c r="Q1804" s="8">
        <f t="shared" si="531"/>
        <v>0</v>
      </c>
      <c r="R1804" s="8">
        <f t="shared" si="531"/>
        <v>0</v>
      </c>
      <c r="S1804" s="8">
        <f t="shared" ref="S1804:AT1804" si="532">S1860+S1907+S1954+S2001+S2048+S2096+S2143+S2191+S2238+S2286+S2333+S2380+S2428+S2475+S2522+S2569+S2616+S2663+S2711+S2758+S2805+S2853+S2900+S2947+S2994+S3041+S3088+S3135+S3182+S3229+S3276+S3323+S3371+S3418+S3466+S3513+S3559+S3607+S3651+S3698+S3742+S3790+S3834+S3882+S3930+S3977+S4024+S4071+S4118+S4165+S4212+S4259+S4306+S4354+S4400+S4447+S4494+S4541+S4589+S4637+S4685+S4732+S4779+S4828+S4875+S4922+S4969+S5016+S5063+S5110</f>
        <v>3000</v>
      </c>
      <c r="T1804" s="8">
        <f t="shared" si="532"/>
        <v>2430</v>
      </c>
      <c r="U1804" s="8">
        <v>23930</v>
      </c>
      <c r="V1804" s="8">
        <v>17970</v>
      </c>
      <c r="W1804" s="8">
        <f t="shared" si="532"/>
        <v>0</v>
      </c>
      <c r="X1804" s="8">
        <f t="shared" si="532"/>
        <v>0</v>
      </c>
      <c r="Y1804" s="8">
        <f t="shared" si="532"/>
        <v>0</v>
      </c>
      <c r="Z1804" s="8">
        <f t="shared" si="532"/>
        <v>0</v>
      </c>
      <c r="AA1804" s="8">
        <f t="shared" si="532"/>
        <v>0</v>
      </c>
      <c r="AB1804" s="8">
        <f t="shared" si="532"/>
        <v>0</v>
      </c>
      <c r="AC1804" s="8">
        <f t="shared" si="532"/>
        <v>0</v>
      </c>
      <c r="AD1804" s="8">
        <f t="shared" si="532"/>
        <v>0</v>
      </c>
      <c r="AE1804" s="8">
        <f t="shared" si="532"/>
        <v>0</v>
      </c>
      <c r="AF1804" s="8">
        <f t="shared" si="532"/>
        <v>0</v>
      </c>
      <c r="AG1804" s="8">
        <f t="shared" si="532"/>
        <v>0</v>
      </c>
      <c r="AH1804" s="8">
        <v>0</v>
      </c>
      <c r="AI1804" s="8">
        <v>0</v>
      </c>
      <c r="AJ1804" s="8">
        <f t="shared" si="532"/>
        <v>3100</v>
      </c>
      <c r="AK1804" s="8">
        <f t="shared" si="532"/>
        <v>0</v>
      </c>
      <c r="AL1804" s="8">
        <f t="shared" si="532"/>
        <v>0</v>
      </c>
      <c r="AM1804" s="8">
        <f t="shared" si="532"/>
        <v>0</v>
      </c>
      <c r="AN1804" s="8">
        <f t="shared" si="532"/>
        <v>0</v>
      </c>
      <c r="AO1804" s="8">
        <f t="shared" si="532"/>
        <v>0</v>
      </c>
      <c r="AP1804" s="8">
        <f t="shared" si="532"/>
        <v>3100</v>
      </c>
      <c r="AQ1804" s="8">
        <f t="shared" si="532"/>
        <v>0</v>
      </c>
      <c r="AR1804" s="8">
        <f t="shared" si="532"/>
        <v>0</v>
      </c>
      <c r="AS1804" s="8">
        <f t="shared" si="532"/>
        <v>0</v>
      </c>
      <c r="AT1804" s="8">
        <f t="shared" si="532"/>
        <v>0</v>
      </c>
      <c r="AU1804" s="8">
        <v>3100</v>
      </c>
      <c r="AV1804" s="8">
        <v>0</v>
      </c>
      <c r="AW1804" s="8">
        <f t="shared" ref="AW1804" si="533">AW1860+AW1907+AW1954+AW2001+AW2048+AW2096+AW2143+AW2191+AW2238+AW2286+AW2333+AW2380+AW2428+AW2475+AW2522+AW2569+AW2616+AW2663+AW2711+AW2758+AW2805+AW2853+AW2900+AW2947+AW2994+AW3041+AW3088+AW3135+AW3182+AW3229+AW3276+AW3323+AW3371+AW3418+AW3466+AW3513+AW3559+AW3607+AW3651+AW3698+AW3742+AW3790+AW3834+AW3882+AW3930+AW3977+AW4024+AW4071+AW4118+AW4165+AW4212+AW4259+AW4306+AW4354+AW4400+AW4447+AW4494+AW4541+AW4589+AW4637+AW4685+AW4732+AW4779+AW4828+AW4875+AW4922+AW4969+AW5016+AW5063+AW5110</f>
        <v>27030</v>
      </c>
    </row>
    <row r="1805" spans="1:49" s="67" customFormat="1">
      <c r="A1805" s="44" t="s">
        <v>797</v>
      </c>
      <c r="B1805" s="45" t="s">
        <v>1030</v>
      </c>
      <c r="C1805" s="45" t="s">
        <v>1514</v>
      </c>
      <c r="D1805" s="452" t="s">
        <v>2923</v>
      </c>
      <c r="E1805" s="367" t="s">
        <v>1679</v>
      </c>
      <c r="F1805" s="50"/>
      <c r="G1805" s="468" t="s">
        <v>3096</v>
      </c>
      <c r="H1805" s="50" t="s">
        <v>2333</v>
      </c>
      <c r="I1805" s="42" t="s">
        <v>1048</v>
      </c>
      <c r="J1805" s="8">
        <f t="shared" ref="J1805:R1805" si="534">J1861+J1908+J1955+J2002+J2049+J2097+J2144+J2192+J2239+J2287+J2334+J2381+J2429+J2476+J2523+J2570+J2617+J2664+J2712+J2759+J2806+J2854+J2901+J2948+J2995+J3042+J3089+J3136+J3183+J3230+J3277+J3324+J3372+J3419+J3467+J3514+J3560+J3608+J3652+J3699+J3743+J3791+J3835+J3883+J3931+J3978+J4025+J4072+J4119+J4166+J4213+J4260+J4307+J4355+J4401+J4448+J4495+J4542+J4590+J4638+J4686+J4733+J4780+J4829+J4876+J4923+J4970+J5017+J5064+J5111</f>
        <v>14400</v>
      </c>
      <c r="K1805" s="8">
        <f t="shared" si="534"/>
        <v>840</v>
      </c>
      <c r="L1805" s="8">
        <f t="shared" si="534"/>
        <v>2200</v>
      </c>
      <c r="M1805" s="8">
        <f t="shared" si="534"/>
        <v>420</v>
      </c>
      <c r="N1805" s="8">
        <f t="shared" si="534"/>
        <v>770</v>
      </c>
      <c r="O1805" s="8">
        <f t="shared" si="534"/>
        <v>970</v>
      </c>
      <c r="P1805" s="8">
        <f t="shared" si="534"/>
        <v>1000</v>
      </c>
      <c r="Q1805" s="8">
        <f t="shared" si="534"/>
        <v>500</v>
      </c>
      <c r="R1805" s="8">
        <f t="shared" si="534"/>
        <v>162</v>
      </c>
      <c r="S1805" s="8">
        <f t="shared" ref="S1805:AT1805" si="535">S1861+S1908+S1955+S2002+S2049+S2097+S2144+S2192+S2239+S2287+S2334+S2381+S2429+S2476+S2523+S2570+S2617+S2664+S2712+S2759+S2806+S2854+S2901+S2948+S2995+S3042+S3089+S3136+S3183+S3230+S3277+S3324+S3372+S3419+S3467+S3514+S3560+S3608+S3652+S3699+S3743+S3791+S3835+S3883+S3931+S3978+S4025+S4072+S4119+S4166+S4213+S4260+S4307+S4355+S4401+S4448+S4495+S4542+S4590+S4638+S4686+S4733+S4780+S4829+S4876+S4923+S4970+S5017+S5064+S5111</f>
        <v>800</v>
      </c>
      <c r="T1805" s="8">
        <f t="shared" si="535"/>
        <v>2900</v>
      </c>
      <c r="U1805" s="8">
        <v>10562</v>
      </c>
      <c r="V1805" s="8">
        <v>3838</v>
      </c>
      <c r="W1805" s="8">
        <f t="shared" si="535"/>
        <v>0</v>
      </c>
      <c r="X1805" s="8">
        <f t="shared" si="535"/>
        <v>0</v>
      </c>
      <c r="Y1805" s="8">
        <f t="shared" si="535"/>
        <v>0</v>
      </c>
      <c r="Z1805" s="8">
        <f t="shared" si="535"/>
        <v>0</v>
      </c>
      <c r="AA1805" s="8">
        <f t="shared" si="535"/>
        <v>0</v>
      </c>
      <c r="AB1805" s="8">
        <f t="shared" si="535"/>
        <v>0</v>
      </c>
      <c r="AC1805" s="8">
        <f t="shared" si="535"/>
        <v>0</v>
      </c>
      <c r="AD1805" s="8">
        <f t="shared" si="535"/>
        <v>0</v>
      </c>
      <c r="AE1805" s="8">
        <f t="shared" si="535"/>
        <v>0</v>
      </c>
      <c r="AF1805" s="8">
        <f t="shared" si="535"/>
        <v>0</v>
      </c>
      <c r="AG1805" s="8">
        <f t="shared" si="535"/>
        <v>0</v>
      </c>
      <c r="AH1805" s="8">
        <v>0</v>
      </c>
      <c r="AI1805" s="8">
        <v>0</v>
      </c>
      <c r="AJ1805" s="8">
        <f t="shared" si="535"/>
        <v>1500</v>
      </c>
      <c r="AK1805" s="8">
        <f t="shared" si="535"/>
        <v>0</v>
      </c>
      <c r="AL1805" s="8">
        <f t="shared" si="535"/>
        <v>0</v>
      </c>
      <c r="AM1805" s="8">
        <f t="shared" si="535"/>
        <v>0</v>
      </c>
      <c r="AN1805" s="8">
        <f t="shared" si="535"/>
        <v>0</v>
      </c>
      <c r="AO1805" s="8">
        <f t="shared" si="535"/>
        <v>0</v>
      </c>
      <c r="AP1805" s="8">
        <f t="shared" si="535"/>
        <v>500</v>
      </c>
      <c r="AQ1805" s="8">
        <f t="shared" si="535"/>
        <v>0</v>
      </c>
      <c r="AR1805" s="8">
        <f t="shared" si="535"/>
        <v>500</v>
      </c>
      <c r="AS1805" s="8">
        <f t="shared" si="535"/>
        <v>0</v>
      </c>
      <c r="AT1805" s="8">
        <f t="shared" si="535"/>
        <v>500</v>
      </c>
      <c r="AU1805" s="8">
        <v>1500</v>
      </c>
      <c r="AV1805" s="8">
        <v>0</v>
      </c>
      <c r="AW1805" s="8">
        <f t="shared" ref="AW1805" si="536">AW1861+AW1908+AW1955+AW2002+AW2049+AW2097+AW2144+AW2192+AW2239+AW2287+AW2334+AW2381+AW2429+AW2476+AW2523+AW2570+AW2617+AW2664+AW2712+AW2759+AW2806+AW2854+AW2901+AW2948+AW2995+AW3042+AW3089+AW3136+AW3183+AW3230+AW3277+AW3324+AW3372+AW3419+AW3467+AW3514+AW3560+AW3608+AW3652+AW3699+AW3743+AW3791+AW3835+AW3883+AW3931+AW3978+AW4025+AW4072+AW4119+AW4166+AW4213+AW4260+AW4307+AW4355+AW4401+AW4448+AW4495+AW4542+AW4590+AW4638+AW4686+AW4733+AW4780+AW4829+AW4876+AW4923+AW4970+AW5017+AW5064+AW5111</f>
        <v>12062</v>
      </c>
    </row>
    <row r="1806" spans="1:49" s="67" customFormat="1">
      <c r="A1806" s="44" t="s">
        <v>797</v>
      </c>
      <c r="B1806" s="45" t="s">
        <v>1030</v>
      </c>
      <c r="C1806" s="45" t="s">
        <v>1514</v>
      </c>
      <c r="D1806" s="452" t="s">
        <v>2923</v>
      </c>
      <c r="E1806" s="367" t="s">
        <v>787</v>
      </c>
      <c r="F1806" s="50"/>
      <c r="G1806" s="468" t="s">
        <v>3096</v>
      </c>
      <c r="H1806" s="50" t="s">
        <v>2333</v>
      </c>
      <c r="I1806" s="42" t="s">
        <v>2078</v>
      </c>
      <c r="J1806" s="8">
        <f t="shared" ref="J1806:R1806" si="537">J1862+J1909+J1956+J2003+J2050+J2098+J2145+J2193+J2240+J2288+J2335+J2382+J2430+J2477+J2524+J2571+J2618+J2665+J2713+J2760+J2807+J2855+J2902+J2949+J2996+J3043+J3090+J3137+J3184+J3231+J3278+J3325+J3373+J3420+J3468+J3515+J3561+J3609+J3653+J3700+J3744+J3792+J3836+J3884+J3932+J3979+J4026+J4073+J4120+J4167+J4214+J4261+J4308+J4356+J4402+J4449+J4496+J4543+J4591+J4639+J4687+J4734+J4781+J4830+J4877+J4924+J4971+J5018+J5065+J5112</f>
        <v>1358994</v>
      </c>
      <c r="K1806" s="8">
        <f t="shared" si="537"/>
        <v>39810</v>
      </c>
      <c r="L1806" s="8">
        <f t="shared" si="537"/>
        <v>167257</v>
      </c>
      <c r="M1806" s="8">
        <f t="shared" si="537"/>
        <v>162698</v>
      </c>
      <c r="N1806" s="8">
        <f t="shared" si="537"/>
        <v>199623</v>
      </c>
      <c r="O1806" s="8">
        <f t="shared" si="537"/>
        <v>163459</v>
      </c>
      <c r="P1806" s="8">
        <f t="shared" si="537"/>
        <v>104406</v>
      </c>
      <c r="Q1806" s="8">
        <f t="shared" si="537"/>
        <v>18557</v>
      </c>
      <c r="R1806" s="8">
        <f t="shared" si="537"/>
        <v>27677</v>
      </c>
      <c r="S1806" s="8">
        <f t="shared" ref="S1806:AT1806" si="538">S1862+S1909+S1956+S2003+S2050+S2098+S2145+S2193+S2240+S2288+S2335+S2382+S2430+S2477+S2524+S2571+S2618+S2665+S2713+S2760+S2807+S2855+S2902+S2949+S2996+S3043+S3090+S3137+S3184+S3231+S3278+S3325+S3373+S3420+S3468+S3515+S3561+S3609+S3653+S3700+S3744+S3792+S3836+S3884+S3932+S3979+S4026+S4073+S4120+S4167+S4214+S4261+S4308+S4356+S4402+S4449+S4496+S4543+S4591+S4639+S4687+S4734+S4781+S4830+S4877+S4924+S4971+S5018+S5065+S5112</f>
        <v>121911</v>
      </c>
      <c r="T1806" s="8">
        <f t="shared" si="538"/>
        <v>161674</v>
      </c>
      <c r="U1806" s="8">
        <v>1167072</v>
      </c>
      <c r="V1806" s="8">
        <v>191922</v>
      </c>
      <c r="W1806" s="8">
        <f t="shared" si="538"/>
        <v>28359</v>
      </c>
      <c r="X1806" s="8">
        <f t="shared" si="538"/>
        <v>0</v>
      </c>
      <c r="Y1806" s="8">
        <f t="shared" si="538"/>
        <v>6600</v>
      </c>
      <c r="Z1806" s="8">
        <f t="shared" si="538"/>
        <v>3400</v>
      </c>
      <c r="AA1806" s="8">
        <f t="shared" si="538"/>
        <v>953</v>
      </c>
      <c r="AB1806" s="8">
        <f t="shared" si="538"/>
        <v>0</v>
      </c>
      <c r="AC1806" s="8">
        <f t="shared" si="538"/>
        <v>6000</v>
      </c>
      <c r="AD1806" s="8">
        <f t="shared" si="538"/>
        <v>0</v>
      </c>
      <c r="AE1806" s="8">
        <f t="shared" si="538"/>
        <v>1000</v>
      </c>
      <c r="AF1806" s="8">
        <f t="shared" si="538"/>
        <v>1300</v>
      </c>
      <c r="AG1806" s="8">
        <f t="shared" si="538"/>
        <v>4498</v>
      </c>
      <c r="AH1806" s="8">
        <v>23751</v>
      </c>
      <c r="AI1806" s="8">
        <v>4608</v>
      </c>
      <c r="AJ1806" s="8">
        <f t="shared" si="538"/>
        <v>171600</v>
      </c>
      <c r="AK1806" s="8">
        <f t="shared" si="538"/>
        <v>4852</v>
      </c>
      <c r="AL1806" s="8">
        <f t="shared" si="538"/>
        <v>4156</v>
      </c>
      <c r="AM1806" s="8">
        <f t="shared" si="538"/>
        <v>29389</v>
      </c>
      <c r="AN1806" s="8">
        <f t="shared" si="538"/>
        <v>22730</v>
      </c>
      <c r="AO1806" s="8">
        <f t="shared" si="538"/>
        <v>12566</v>
      </c>
      <c r="AP1806" s="8">
        <f t="shared" si="538"/>
        <v>21505</v>
      </c>
      <c r="AQ1806" s="8">
        <f t="shared" si="538"/>
        <v>3014</v>
      </c>
      <c r="AR1806" s="8">
        <f t="shared" si="538"/>
        <v>8498</v>
      </c>
      <c r="AS1806" s="8">
        <f t="shared" si="538"/>
        <v>3888</v>
      </c>
      <c r="AT1806" s="8">
        <f t="shared" si="538"/>
        <v>8341</v>
      </c>
      <c r="AU1806" s="8">
        <v>118939</v>
      </c>
      <c r="AV1806" s="8">
        <v>52661</v>
      </c>
      <c r="AW1806" s="8">
        <f t="shared" ref="AW1806" si="539">AW1862+AW1909+AW1956+AW2003+AW2050+AW2098+AW2145+AW2193+AW2240+AW2288+AW2335+AW2382+AW2430+AW2477+AW2524+AW2571+AW2618+AW2665+AW2713+AW2760+AW2807+AW2855+AW2902+AW2949+AW2996+AW3043+AW3090+AW3137+AW3184+AW3231+AW3278+AW3325+AW3373+AW3420+AW3468+AW3515+AW3561+AW3609+AW3653+AW3700+AW3744+AW3792+AW3836+AW3884+AW3932+AW3979+AW4026+AW4073+AW4120+AW4167+AW4214+AW4261+AW4308+AW4356+AW4402+AW4449+AW4496+AW4543+AW4591+AW4639+AW4687+AW4734+AW4781+AW4830+AW4877+AW4924+AW4971+AW5018+AW5065+AW5112</f>
        <v>1309762</v>
      </c>
    </row>
    <row r="1807" spans="1:49" s="67" customFormat="1">
      <c r="A1807" s="44" t="s">
        <v>797</v>
      </c>
      <c r="B1807" s="45" t="s">
        <v>1030</v>
      </c>
      <c r="C1807" s="45" t="s">
        <v>1514</v>
      </c>
      <c r="D1807" s="452" t="s">
        <v>2923</v>
      </c>
      <c r="E1807" s="367" t="s">
        <v>1116</v>
      </c>
      <c r="F1807" s="50"/>
      <c r="G1807" s="468" t="s">
        <v>3096</v>
      </c>
      <c r="H1807" s="50" t="s">
        <v>2333</v>
      </c>
      <c r="I1807" s="42" t="s">
        <v>1487</v>
      </c>
      <c r="J1807" s="8">
        <f t="shared" ref="J1807:R1807" si="540">J1863+J1910+J1957+J2004+J2051+J2099+J2146+J2194+J2241+J2289+J2336+J2383+J2431+J2478+J2525+J2572+J2619+J2666+J2714+J2761+J2808+J2856+J2903+J2950+J2997+J3044+J3091+J3138+J3185+J3232+J3279+J3326+J3374+J3421+J3469+J3516+J3562+J3610+J3654+J3701+J3745+J3793+J3837+J3885+J3933+J3980+J4027+J4074+J4121+J4168+J4215+J4262+J4309+J4357+J4403+J4450+J4497+J4544+J4592+J4640+J4688+J4735+J4782+J4831+J4878+J4925+J4972+J5019+J5066+J5113</f>
        <v>58108</v>
      </c>
      <c r="K1807" s="8">
        <f t="shared" si="540"/>
        <v>4705</v>
      </c>
      <c r="L1807" s="8">
        <f t="shared" si="540"/>
        <v>5900</v>
      </c>
      <c r="M1807" s="8">
        <f t="shared" si="540"/>
        <v>5790</v>
      </c>
      <c r="N1807" s="8">
        <f t="shared" si="540"/>
        <v>8972</v>
      </c>
      <c r="O1807" s="8">
        <f t="shared" si="540"/>
        <v>13733</v>
      </c>
      <c r="P1807" s="8">
        <f t="shared" si="540"/>
        <v>3300</v>
      </c>
      <c r="Q1807" s="8">
        <f t="shared" si="540"/>
        <v>1100</v>
      </c>
      <c r="R1807" s="8">
        <f t="shared" si="540"/>
        <v>1268</v>
      </c>
      <c r="S1807" s="8">
        <f t="shared" ref="S1807:AT1807" si="541">S1863+S1910+S1957+S2004+S2051+S2099+S2146+S2194+S2241+S2289+S2336+S2383+S2431+S2478+S2525+S2572+S2619+S2666+S2714+S2761+S2808+S2856+S2903+S2950+S2997+S3044+S3091+S3138+S3185+S3232+S3279+S3326+S3374+S3421+S3469+S3516+S3562+S3610+S3654+S3701+S3745+S3793+S3837+S3885+S3933+S3980+S4027+S4074+S4121+S4168+S4215+S4262+S4309+S4357+S4403+S4450+S4497+S4544+S4592+S4640+S4688+S4735+S4782+S4831+S4878+S4925+S4972+S5019+S5066+S5113</f>
        <v>2700</v>
      </c>
      <c r="T1807" s="8">
        <f t="shared" si="541"/>
        <v>2750</v>
      </c>
      <c r="U1807" s="8">
        <v>50218</v>
      </c>
      <c r="V1807" s="8">
        <v>7890</v>
      </c>
      <c r="W1807" s="8">
        <f t="shared" si="541"/>
        <v>1990</v>
      </c>
      <c r="X1807" s="8">
        <f t="shared" si="541"/>
        <v>0</v>
      </c>
      <c r="Y1807" s="8">
        <f t="shared" si="541"/>
        <v>0</v>
      </c>
      <c r="Z1807" s="8">
        <f t="shared" si="541"/>
        <v>0</v>
      </c>
      <c r="AA1807" s="8">
        <f t="shared" si="541"/>
        <v>0</v>
      </c>
      <c r="AB1807" s="8">
        <f t="shared" si="541"/>
        <v>0</v>
      </c>
      <c r="AC1807" s="8">
        <f t="shared" si="541"/>
        <v>450</v>
      </c>
      <c r="AD1807" s="8">
        <f t="shared" si="541"/>
        <v>0</v>
      </c>
      <c r="AE1807" s="8">
        <f t="shared" si="541"/>
        <v>0</v>
      </c>
      <c r="AF1807" s="8">
        <f t="shared" si="541"/>
        <v>0</v>
      </c>
      <c r="AG1807" s="8">
        <f t="shared" si="541"/>
        <v>0</v>
      </c>
      <c r="AH1807" s="8">
        <v>450</v>
      </c>
      <c r="AI1807" s="8">
        <v>1540</v>
      </c>
      <c r="AJ1807" s="8">
        <f t="shared" si="541"/>
        <v>82904</v>
      </c>
      <c r="AK1807" s="8">
        <f t="shared" si="541"/>
        <v>0</v>
      </c>
      <c r="AL1807" s="8">
        <f t="shared" si="541"/>
        <v>27619</v>
      </c>
      <c r="AM1807" s="8">
        <f t="shared" si="541"/>
        <v>1464</v>
      </c>
      <c r="AN1807" s="8">
        <f t="shared" si="541"/>
        <v>5028</v>
      </c>
      <c r="AO1807" s="8">
        <f t="shared" si="541"/>
        <v>1904</v>
      </c>
      <c r="AP1807" s="8">
        <f t="shared" si="541"/>
        <v>4036</v>
      </c>
      <c r="AQ1807" s="8">
        <f t="shared" si="541"/>
        <v>0</v>
      </c>
      <c r="AR1807" s="8">
        <f t="shared" si="541"/>
        <v>200</v>
      </c>
      <c r="AS1807" s="8">
        <f t="shared" si="541"/>
        <v>31122</v>
      </c>
      <c r="AT1807" s="8">
        <f t="shared" si="541"/>
        <v>267</v>
      </c>
      <c r="AU1807" s="8">
        <v>71640</v>
      </c>
      <c r="AV1807" s="8">
        <v>11264</v>
      </c>
      <c r="AW1807" s="8">
        <f t="shared" ref="AW1807" si="542">AW1863+AW1910+AW1957+AW2004+AW2051+AW2099+AW2146+AW2194+AW2241+AW2289+AW2336+AW2383+AW2431+AW2478+AW2525+AW2572+AW2619+AW2666+AW2714+AW2761+AW2808+AW2856+AW2903+AW2950+AW2997+AW3044+AW3091+AW3138+AW3185+AW3232+AW3279+AW3326+AW3374+AW3421+AW3469+AW3516+AW3562+AW3610+AW3654+AW3701+AW3745+AW3793+AW3837+AW3885+AW3933+AW3980+AW4027+AW4074+AW4121+AW4168+AW4215+AW4262+AW4309+AW4357+AW4403+AW4450+AW4497+AW4544+AW4592+AW4640+AW4688+AW4735+AW4782+AW4831+AW4878+AW4925+AW4972+AW5019+AW5066+AW5113</f>
        <v>122308</v>
      </c>
    </row>
    <row r="1808" spans="1:49" s="67" customFormat="1">
      <c r="A1808" s="44" t="s">
        <v>797</v>
      </c>
      <c r="B1808" s="45" t="s">
        <v>1030</v>
      </c>
      <c r="C1808" s="45" t="s">
        <v>1514</v>
      </c>
      <c r="D1808" s="452" t="s">
        <v>2923</v>
      </c>
      <c r="E1808" s="367" t="s">
        <v>1703</v>
      </c>
      <c r="F1808" s="50"/>
      <c r="G1808" s="468" t="s">
        <v>3096</v>
      </c>
      <c r="H1808" s="50" t="s">
        <v>2333</v>
      </c>
      <c r="I1808" s="42" t="s">
        <v>1047</v>
      </c>
      <c r="J1808" s="8">
        <f t="shared" ref="J1808:R1808" si="543">J1864+J1911+J1958+J2005+J2052+J2100+J2147+J2195+J2242+J2290+J2337+J2384+J2432+J2479+J2526+J2573+J2620+J2667+J2715+J2762+J2809+J2857+J2904+J2951+J2998+J3045+J3092+J3139+J3186+J3233+J3280+J3327+J3375+J3422+J3470+J3517+J3563+J3611+J3655+J3702+J3746+J3794+J3838+J3886+J3934+J3981+J4028+J4075+J4122+J4169+J4216+J4263+J4310+J4358+J4404+J4451+J4498+J4545+J4593+J4641+J4689+J4736+J4783+J4832+J4879+J4926+J4973+J5020+J5067+J5114</f>
        <v>1000</v>
      </c>
      <c r="K1808" s="8">
        <f t="shared" si="543"/>
        <v>0</v>
      </c>
      <c r="L1808" s="8">
        <f t="shared" si="543"/>
        <v>0</v>
      </c>
      <c r="M1808" s="8">
        <f t="shared" si="543"/>
        <v>0</v>
      </c>
      <c r="N1808" s="8">
        <f t="shared" si="543"/>
        <v>0</v>
      </c>
      <c r="O1808" s="8">
        <f t="shared" si="543"/>
        <v>0</v>
      </c>
      <c r="P1808" s="8">
        <f t="shared" si="543"/>
        <v>0</v>
      </c>
      <c r="Q1808" s="8">
        <f t="shared" si="543"/>
        <v>75</v>
      </c>
      <c r="R1808" s="8">
        <f t="shared" si="543"/>
        <v>0</v>
      </c>
      <c r="S1808" s="8">
        <f t="shared" ref="S1808:AT1808" si="544">S1864+S1911+S1958+S2005+S2052+S2100+S2147+S2195+S2242+S2290+S2337+S2384+S2432+S2479+S2526+S2573+S2620+S2667+S2715+S2762+S2809+S2857+S2904+S2951+S2998+S3045+S3092+S3139+S3186+S3233+S3280+S3327+S3375+S3422+S3470+S3517+S3563+S3611+S3655+S3702+S3746+S3794+S3838+S3886+S3934+S3981+S4028+S4075+S4122+S4169+S4216+S4263+S4310+S4358+S4404+S4451+S4498+S4545+S4593+S4641+S4689+S4736+S4783+S4832+S4879+S4926+S4973+S5020+S5067+S5114</f>
        <v>0</v>
      </c>
      <c r="T1808" s="8">
        <f t="shared" si="544"/>
        <v>0</v>
      </c>
      <c r="U1808" s="8">
        <v>75</v>
      </c>
      <c r="V1808" s="8">
        <v>925</v>
      </c>
      <c r="W1808" s="8">
        <f t="shared" si="544"/>
        <v>0</v>
      </c>
      <c r="X1808" s="8">
        <f t="shared" si="544"/>
        <v>0</v>
      </c>
      <c r="Y1808" s="8">
        <f t="shared" si="544"/>
        <v>0</v>
      </c>
      <c r="Z1808" s="8">
        <f t="shared" si="544"/>
        <v>0</v>
      </c>
      <c r="AA1808" s="8">
        <f t="shared" si="544"/>
        <v>0</v>
      </c>
      <c r="AB1808" s="8">
        <f t="shared" si="544"/>
        <v>0</v>
      </c>
      <c r="AC1808" s="8">
        <f t="shared" si="544"/>
        <v>0</v>
      </c>
      <c r="AD1808" s="8">
        <f t="shared" si="544"/>
        <v>0</v>
      </c>
      <c r="AE1808" s="8">
        <f t="shared" si="544"/>
        <v>0</v>
      </c>
      <c r="AF1808" s="8">
        <f t="shared" si="544"/>
        <v>0</v>
      </c>
      <c r="AG1808" s="8">
        <f t="shared" si="544"/>
        <v>0</v>
      </c>
      <c r="AH1808" s="8">
        <v>0</v>
      </c>
      <c r="AI1808" s="8">
        <v>0</v>
      </c>
      <c r="AJ1808" s="8">
        <f t="shared" si="544"/>
        <v>0</v>
      </c>
      <c r="AK1808" s="8">
        <f t="shared" si="544"/>
        <v>0</v>
      </c>
      <c r="AL1808" s="8">
        <f t="shared" si="544"/>
        <v>0</v>
      </c>
      <c r="AM1808" s="8">
        <f t="shared" si="544"/>
        <v>0</v>
      </c>
      <c r="AN1808" s="8">
        <f t="shared" si="544"/>
        <v>0</v>
      </c>
      <c r="AO1808" s="8">
        <f t="shared" si="544"/>
        <v>0</v>
      </c>
      <c r="AP1808" s="8">
        <f t="shared" si="544"/>
        <v>0</v>
      </c>
      <c r="AQ1808" s="8">
        <f t="shared" si="544"/>
        <v>0</v>
      </c>
      <c r="AR1808" s="8">
        <f t="shared" si="544"/>
        <v>0</v>
      </c>
      <c r="AS1808" s="8">
        <f t="shared" si="544"/>
        <v>0</v>
      </c>
      <c r="AT1808" s="8">
        <f t="shared" si="544"/>
        <v>0</v>
      </c>
      <c r="AU1808" s="8">
        <v>0</v>
      </c>
      <c r="AV1808" s="8">
        <v>0</v>
      </c>
      <c r="AW1808" s="8">
        <f t="shared" ref="AW1808" si="545">AW1864+AW1911+AW1958+AW2005+AW2052+AW2100+AW2147+AW2195+AW2242+AW2290+AW2337+AW2384+AW2432+AW2479+AW2526+AW2573+AW2620+AW2667+AW2715+AW2762+AW2809+AW2857+AW2904+AW2951+AW2998+AW3045+AW3092+AW3139+AW3186+AW3233+AW3280+AW3327+AW3375+AW3422+AW3470+AW3517+AW3563+AW3611+AW3655+AW3702+AW3746+AW3794+AW3838+AW3886+AW3934+AW3981+AW4028+AW4075+AW4122+AW4169+AW4216+AW4263+AW4310+AW4358+AW4404+AW4451+AW4498+AW4545+AW4593+AW4641+AW4689+AW4736+AW4783+AW4832+AW4879+AW4926+AW4973+AW5020+AW5067+AW5114</f>
        <v>75</v>
      </c>
    </row>
    <row r="1809" spans="1:49" s="67" customFormat="1">
      <c r="A1809" s="44" t="s">
        <v>797</v>
      </c>
      <c r="B1809" s="45" t="s">
        <v>1030</v>
      </c>
      <c r="C1809" s="45" t="s">
        <v>1514</v>
      </c>
      <c r="D1809" s="452" t="s">
        <v>2923</v>
      </c>
      <c r="E1809" s="367" t="s">
        <v>826</v>
      </c>
      <c r="F1809" s="50"/>
      <c r="G1809" s="468" t="s">
        <v>3096</v>
      </c>
      <c r="H1809" s="50" t="s">
        <v>2333</v>
      </c>
      <c r="I1809" s="42" t="s">
        <v>935</v>
      </c>
      <c r="J1809" s="8">
        <f t="shared" ref="J1809:R1809" si="546">J1865+J1912+J1959+J2006+J2053+J2101+J2148+J2196+J2243+J2291+J2338+J2385+J2433+J2480+J2527+J2574+J2621+J2668+J2716+J2763+J2810+J2858+J2905+J2952+J2999+J3046+J3093+J3140+J3187+J3234+J3281+J3328+J3376+J3423+J3471+J3518+J3564+J3612+J3656+J3703+J3747+J3795+J3839+J3887+J3935+J3982+J4029+J4076+J4123+J4170+J4217+J4264+J4311+J4359+J4405+J4452+J4499+J4546+J4594+J4642+J4690+J4737+J4784+J4833+J4880+J4927+J4974+J5021+J5068+J5115</f>
        <v>173176</v>
      </c>
      <c r="K1809" s="8">
        <f t="shared" si="546"/>
        <v>9850</v>
      </c>
      <c r="L1809" s="8">
        <f t="shared" si="546"/>
        <v>25010</v>
      </c>
      <c r="M1809" s="8">
        <f t="shared" si="546"/>
        <v>19265</v>
      </c>
      <c r="N1809" s="8">
        <f t="shared" si="546"/>
        <v>17450</v>
      </c>
      <c r="O1809" s="8">
        <f t="shared" si="546"/>
        <v>27035</v>
      </c>
      <c r="P1809" s="8">
        <f t="shared" si="546"/>
        <v>11345</v>
      </c>
      <c r="Q1809" s="8">
        <f t="shared" si="546"/>
        <v>8900</v>
      </c>
      <c r="R1809" s="8">
        <f t="shared" si="546"/>
        <v>5910</v>
      </c>
      <c r="S1809" s="8">
        <f t="shared" ref="S1809:AT1809" si="547">S1865+S1912+S1959+S2006+S2053+S2101+S2148+S2196+S2243+S2291+S2338+S2385+S2433+S2480+S2527+S2574+S2621+S2668+S2716+S2763+S2810+S2858+S2905+S2952+S2999+S3046+S3093+S3140+S3187+S3234+S3281+S3328+S3376+S3423+S3471+S3518+S3564+S3612+S3656+S3703+S3747+S3795+S3839+S3887+S3935+S3982+S4029+S4076+S4123+S4170+S4217+S4264+S4311+S4359+S4405+S4452+S4499+S4546+S4594+S4642+S4690+S4737+S4784+S4833+S4880+S4927+S4974+S5021+S5068+S5115</f>
        <v>17411</v>
      </c>
      <c r="T1809" s="8">
        <f t="shared" si="547"/>
        <v>5755</v>
      </c>
      <c r="U1809" s="8">
        <v>147931</v>
      </c>
      <c r="V1809" s="8">
        <v>25245</v>
      </c>
      <c r="W1809" s="8">
        <f t="shared" si="547"/>
        <v>0</v>
      </c>
      <c r="X1809" s="8">
        <f t="shared" si="547"/>
        <v>0</v>
      </c>
      <c r="Y1809" s="8">
        <f t="shared" si="547"/>
        <v>0</v>
      </c>
      <c r="Z1809" s="8">
        <f t="shared" si="547"/>
        <v>0</v>
      </c>
      <c r="AA1809" s="8">
        <f t="shared" si="547"/>
        <v>0</v>
      </c>
      <c r="AB1809" s="8">
        <f t="shared" si="547"/>
        <v>0</v>
      </c>
      <c r="AC1809" s="8">
        <f t="shared" si="547"/>
        <v>0</v>
      </c>
      <c r="AD1809" s="8">
        <f t="shared" si="547"/>
        <v>0</v>
      </c>
      <c r="AE1809" s="8">
        <f t="shared" si="547"/>
        <v>0</v>
      </c>
      <c r="AF1809" s="8">
        <f t="shared" si="547"/>
        <v>0</v>
      </c>
      <c r="AG1809" s="8">
        <f t="shared" si="547"/>
        <v>0</v>
      </c>
      <c r="AH1809" s="8">
        <v>0</v>
      </c>
      <c r="AI1809" s="8">
        <v>0</v>
      </c>
      <c r="AJ1809" s="8">
        <f t="shared" si="547"/>
        <v>62022</v>
      </c>
      <c r="AK1809" s="8">
        <f t="shared" si="547"/>
        <v>0</v>
      </c>
      <c r="AL1809" s="8">
        <f t="shared" si="547"/>
        <v>1500</v>
      </c>
      <c r="AM1809" s="8">
        <f t="shared" si="547"/>
        <v>0</v>
      </c>
      <c r="AN1809" s="8">
        <f t="shared" si="547"/>
        <v>0</v>
      </c>
      <c r="AO1809" s="8">
        <f t="shared" si="547"/>
        <v>0</v>
      </c>
      <c r="AP1809" s="8">
        <f t="shared" si="547"/>
        <v>11822</v>
      </c>
      <c r="AQ1809" s="8">
        <f t="shared" si="547"/>
        <v>11000</v>
      </c>
      <c r="AR1809" s="8">
        <f t="shared" si="547"/>
        <v>1500</v>
      </c>
      <c r="AS1809" s="8">
        <f t="shared" si="547"/>
        <v>7700</v>
      </c>
      <c r="AT1809" s="8">
        <f t="shared" si="547"/>
        <v>500</v>
      </c>
      <c r="AU1809" s="8">
        <v>34022</v>
      </c>
      <c r="AV1809" s="8">
        <v>28000</v>
      </c>
      <c r="AW1809" s="8">
        <f t="shared" ref="AW1809" si="548">AW1865+AW1912+AW1959+AW2006+AW2053+AW2101+AW2148+AW2196+AW2243+AW2291+AW2338+AW2385+AW2433+AW2480+AW2527+AW2574+AW2621+AW2668+AW2716+AW2763+AW2810+AW2858+AW2905+AW2952+AW2999+AW3046+AW3093+AW3140+AW3187+AW3234+AW3281+AW3328+AW3376+AW3423+AW3471+AW3518+AW3564+AW3612+AW3656+AW3703+AW3747+AW3795+AW3839+AW3887+AW3935+AW3982+AW4029+AW4076+AW4123+AW4170+AW4217+AW4264+AW4311+AW4359+AW4405+AW4452+AW4499+AW4546+AW4594+AW4642+AW4690+AW4737+AW4784+AW4833+AW4880+AW4927+AW4974+AW5021+AW5068+AW5115</f>
        <v>181953</v>
      </c>
    </row>
    <row r="1810" spans="1:49" s="67" customFormat="1">
      <c r="A1810" s="44" t="s">
        <v>797</v>
      </c>
      <c r="B1810" s="45" t="s">
        <v>1030</v>
      </c>
      <c r="C1810" s="45" t="s">
        <v>1514</v>
      </c>
      <c r="D1810" s="452" t="s">
        <v>2923</v>
      </c>
      <c r="E1810" s="367" t="s">
        <v>1115</v>
      </c>
      <c r="F1810" s="50"/>
      <c r="G1810" s="468" t="s">
        <v>3096</v>
      </c>
      <c r="H1810" s="50" t="s">
        <v>2333</v>
      </c>
      <c r="I1810" s="42" t="s">
        <v>990</v>
      </c>
      <c r="J1810" s="8">
        <f t="shared" ref="J1810:R1810" si="549">J1866+J1913+J1960+J2007+J2054+J2102+J2149+J2197+J2244+J2292+J2339+J2386+J2434+J2481+J2528+J2575+J2622+J2669+J2717+J2764+J2811+J2859+J2906+J2953+J3000+J3047+J3094+J3141+J3188+J3235+J3282+J3329+J3377+J3424+J3472+J3519+J3565+J3613+J3657+J3704+J3748+J3796+J3840+J3888+J3936+J3983+J4030+J4077+J4124+J4171+J4218+J4265+J4312+J4360+J4406+J4453+J4500+J4547+J4595+J4643+J4691+J4738+J4785+J4834+J4881+J4928+J4975+J5022+J5069+J5116</f>
        <v>6900</v>
      </c>
      <c r="K1810" s="8">
        <f t="shared" si="549"/>
        <v>0</v>
      </c>
      <c r="L1810" s="8">
        <f t="shared" si="549"/>
        <v>2000</v>
      </c>
      <c r="M1810" s="8">
        <f t="shared" si="549"/>
        <v>0</v>
      </c>
      <c r="N1810" s="8">
        <f t="shared" si="549"/>
        <v>1000</v>
      </c>
      <c r="O1810" s="8">
        <f t="shared" si="549"/>
        <v>0</v>
      </c>
      <c r="P1810" s="8">
        <f t="shared" si="549"/>
        <v>2000</v>
      </c>
      <c r="Q1810" s="8">
        <f t="shared" si="549"/>
        <v>0</v>
      </c>
      <c r="R1810" s="8">
        <f t="shared" si="549"/>
        <v>1550</v>
      </c>
      <c r="S1810" s="8">
        <f t="shared" ref="S1810:AT1810" si="550">S1866+S1913+S1960+S2007+S2054+S2102+S2149+S2197+S2244+S2292+S2339+S2386+S2434+S2481+S2528+S2575+S2622+S2669+S2717+S2764+S2811+S2859+S2906+S2953+S3000+S3047+S3094+S3141+S3188+S3235+S3282+S3329+S3377+S3424+S3472+S3519+S3565+S3613+S3657+S3704+S3748+S3796+S3840+S3888+S3936+S3983+S4030+S4077+S4124+S4171+S4218+S4265+S4312+S4360+S4406+S4453+S4500+S4547+S4595+S4643+S4691+S4738+S4785+S4834+S4881+S4928+S4975+S5022+S5069+S5116</f>
        <v>100</v>
      </c>
      <c r="T1810" s="8">
        <f t="shared" si="550"/>
        <v>0</v>
      </c>
      <c r="U1810" s="8">
        <v>6650</v>
      </c>
      <c r="V1810" s="8">
        <v>250</v>
      </c>
      <c r="W1810" s="8">
        <f t="shared" si="550"/>
        <v>0</v>
      </c>
      <c r="X1810" s="8">
        <f t="shared" si="550"/>
        <v>0</v>
      </c>
      <c r="Y1810" s="8">
        <f t="shared" si="550"/>
        <v>0</v>
      </c>
      <c r="Z1810" s="8">
        <f t="shared" si="550"/>
        <v>0</v>
      </c>
      <c r="AA1810" s="8">
        <f t="shared" si="550"/>
        <v>0</v>
      </c>
      <c r="AB1810" s="8">
        <f t="shared" si="550"/>
        <v>0</v>
      </c>
      <c r="AC1810" s="8">
        <f t="shared" si="550"/>
        <v>0</v>
      </c>
      <c r="AD1810" s="8">
        <f t="shared" si="550"/>
        <v>0</v>
      </c>
      <c r="AE1810" s="8">
        <f t="shared" si="550"/>
        <v>0</v>
      </c>
      <c r="AF1810" s="8">
        <f t="shared" si="550"/>
        <v>0</v>
      </c>
      <c r="AG1810" s="8">
        <f t="shared" si="550"/>
        <v>0</v>
      </c>
      <c r="AH1810" s="8">
        <v>0</v>
      </c>
      <c r="AI1810" s="8">
        <v>0</v>
      </c>
      <c r="AJ1810" s="8">
        <f t="shared" si="550"/>
        <v>1500</v>
      </c>
      <c r="AK1810" s="8">
        <f t="shared" si="550"/>
        <v>0</v>
      </c>
      <c r="AL1810" s="8">
        <f t="shared" si="550"/>
        <v>0</v>
      </c>
      <c r="AM1810" s="8">
        <f t="shared" si="550"/>
        <v>0</v>
      </c>
      <c r="AN1810" s="8">
        <f t="shared" si="550"/>
        <v>0</v>
      </c>
      <c r="AO1810" s="8">
        <f t="shared" si="550"/>
        <v>0</v>
      </c>
      <c r="AP1810" s="8">
        <f t="shared" si="550"/>
        <v>1500</v>
      </c>
      <c r="AQ1810" s="8">
        <f t="shared" si="550"/>
        <v>0</v>
      </c>
      <c r="AR1810" s="8">
        <f t="shared" si="550"/>
        <v>0</v>
      </c>
      <c r="AS1810" s="8">
        <f t="shared" si="550"/>
        <v>0</v>
      </c>
      <c r="AT1810" s="8">
        <f t="shared" si="550"/>
        <v>0</v>
      </c>
      <c r="AU1810" s="8">
        <v>1500</v>
      </c>
      <c r="AV1810" s="8">
        <v>0</v>
      </c>
      <c r="AW1810" s="8">
        <f t="shared" ref="AW1810" si="551">AW1866+AW1913+AW1960+AW2007+AW2054+AW2102+AW2149+AW2197+AW2244+AW2292+AW2339+AW2386+AW2434+AW2481+AW2528+AW2575+AW2622+AW2669+AW2717+AW2764+AW2811+AW2859+AW2906+AW2953+AW3000+AW3047+AW3094+AW3141+AW3188+AW3235+AW3282+AW3329+AW3377+AW3424+AW3472+AW3519+AW3565+AW3613+AW3657+AW3704+AW3748+AW3796+AW3840+AW3888+AW3936+AW3983+AW4030+AW4077+AW4124+AW4171+AW4218+AW4265+AW4312+AW4360+AW4406+AW4453+AW4500+AW4547+AW4595+AW4643+AW4691+AW4738+AW4785+AW4834+AW4881+AW4928+AW4975+AW5022+AW5069+AW5116</f>
        <v>8150</v>
      </c>
    </row>
    <row r="1811" spans="1:49" s="67" customFormat="1">
      <c r="A1811" s="44" t="s">
        <v>797</v>
      </c>
      <c r="B1811" s="45" t="s">
        <v>1030</v>
      </c>
      <c r="C1811" s="45" t="s">
        <v>1514</v>
      </c>
      <c r="D1811" s="452" t="s">
        <v>2923</v>
      </c>
      <c r="E1811" s="367" t="s">
        <v>1677</v>
      </c>
      <c r="F1811" s="50"/>
      <c r="G1811" s="468" t="s">
        <v>3096</v>
      </c>
      <c r="H1811" s="50" t="s">
        <v>2333</v>
      </c>
      <c r="I1811" s="42" t="s">
        <v>1688</v>
      </c>
      <c r="J1811" s="8">
        <f t="shared" ref="J1811:R1811" si="552">J1867+J1914+J1961+J2008+J2055+J2103+J2150+J2198+J2245+J2293+J2340+J2387+J2435+J2482+J2529+J2576+J2623+J2670+J2718+J2765+J2812+J2860+J2907+J2954+J3001+J3048+J3095+J3142+J3189+J3236+J3283+J3330+J3378+J3425+J3473+J3520+J3566+J3614+J3658+J3705+J3749+J3797+J3841+J3889+J3937+J3984+J4031+J4078+J4125+J4172+J4219+J4266+J4313+J4361+J4407+J4454+J4501+J4548+J4596+J4644+J4692+J4739+J4786+J4835+J4882+J4929+J4976+J5023+J1868+J1915+J1962+J2009+J2056+J2104+J2151+J2199+J2246+J2294+J2341+J2388+J2436+J2483+J2530+J2577+J2624+J2671+J2719+J2766+J2813+J2861+J2908+J2955+J3002+J3049+J3096+J3143+J3190+J3237+J3284+J3331+J3379+J3426+J3474+J3521+J3567+J3615+J3659+J3706+J3750+J3798+J3842+J3890+J3938+J3985+J4032+J4079+J4126+J4173+J4220+J4267+J4314+J4362+J4408+J4455+J4502+J4549+J4597+J4645+J4693+J4740+J4787+J4836+J4883+J4930+J4977+J5024+J5070+J5071+J5117+J5118</f>
        <v>309755</v>
      </c>
      <c r="K1811" s="8">
        <f t="shared" si="552"/>
        <v>66890</v>
      </c>
      <c r="L1811" s="8">
        <f t="shared" si="552"/>
        <v>18000</v>
      </c>
      <c r="M1811" s="8">
        <f t="shared" si="552"/>
        <v>31780</v>
      </c>
      <c r="N1811" s="8">
        <f t="shared" si="552"/>
        <v>40463</v>
      </c>
      <c r="O1811" s="8">
        <f t="shared" si="552"/>
        <v>33380</v>
      </c>
      <c r="P1811" s="8">
        <f t="shared" si="552"/>
        <v>14250</v>
      </c>
      <c r="Q1811" s="8">
        <f t="shared" si="552"/>
        <v>2986</v>
      </c>
      <c r="R1811" s="8">
        <f t="shared" si="552"/>
        <v>6900</v>
      </c>
      <c r="S1811" s="8">
        <f t="shared" ref="S1811:AT1811" si="553">S1867+S1914+S1961+S2008+S2055+S2103+S2150+S2198+S2245+S2293+S2340+S2387+S2435+S2482+S2529+S2576+S2623+S2670+S2718+S2765+S2812+S2860+S2907+S2954+S3001+S3048+S3095+S3142+S3189+S3236+S3283+S3330+S3378+S3425+S3473+S3520+S3566+S3614+S3658+S3705+S3749+S3797+S3841+S3889+S3937+S3984+S4031+S4078+S4125+S4172+S4219+S4266+S4313+S4361+S4407+S4454+S4501+S4548+S4596+S4644+S4692+S4739+S4786+S4835+S4882+S4929+S4976+S5023+S1868+S1915+S1962+S2009+S2056+S2104+S2151+S2199+S2246+S2294+S2341+S2388+S2436+S2483+S2530+S2577+S2624+S2671+S2719+S2766+S2813+S2861+S2908+S2955+S3002+S3049+S3096+S3143+S3190+S3237+S3284+S3331+S3379+S3426+S3474+S3521+S3567+S3615+S3659+S3706+S3750+S3798+S3842+S3890+S3938+S3985+S4032+S4079+S4126+S4173+S4220+S4267+S4314+S4362+S4408+S4455+S4502+S4549+S4597+S4645+S4693+S4740+S4787+S4836+S4883+S4930+S4977+S5024+S5070+S5071+S5117+S5118</f>
        <v>26206</v>
      </c>
      <c r="T1811" s="8">
        <f t="shared" si="553"/>
        <v>9868</v>
      </c>
      <c r="U1811" s="8">
        <v>250723</v>
      </c>
      <c r="V1811" s="8">
        <v>59032</v>
      </c>
      <c r="W1811" s="8">
        <f t="shared" si="553"/>
        <v>126771</v>
      </c>
      <c r="X1811" s="8">
        <f t="shared" si="553"/>
        <v>0</v>
      </c>
      <c r="Y1811" s="8">
        <f t="shared" si="553"/>
        <v>3448</v>
      </c>
      <c r="Z1811" s="8">
        <f t="shared" si="553"/>
        <v>5000</v>
      </c>
      <c r="AA1811" s="8">
        <f t="shared" si="553"/>
        <v>9244</v>
      </c>
      <c r="AB1811" s="8">
        <f t="shared" si="553"/>
        <v>0</v>
      </c>
      <c r="AC1811" s="8">
        <f t="shared" si="553"/>
        <v>58252</v>
      </c>
      <c r="AD1811" s="8">
        <f t="shared" si="553"/>
        <v>0</v>
      </c>
      <c r="AE1811" s="8">
        <f t="shared" si="553"/>
        <v>0</v>
      </c>
      <c r="AF1811" s="8">
        <f t="shared" si="553"/>
        <v>3476</v>
      </c>
      <c r="AG1811" s="8">
        <f t="shared" si="553"/>
        <v>7120</v>
      </c>
      <c r="AH1811" s="8">
        <v>86540</v>
      </c>
      <c r="AI1811" s="8">
        <v>40231</v>
      </c>
      <c r="AJ1811" s="8">
        <f t="shared" si="553"/>
        <v>118652</v>
      </c>
      <c r="AK1811" s="8">
        <f t="shared" si="553"/>
        <v>0</v>
      </c>
      <c r="AL1811" s="8">
        <f t="shared" si="553"/>
        <v>5483</v>
      </c>
      <c r="AM1811" s="8">
        <f t="shared" si="553"/>
        <v>24342</v>
      </c>
      <c r="AN1811" s="8">
        <f t="shared" si="553"/>
        <v>4465</v>
      </c>
      <c r="AO1811" s="8">
        <f t="shared" si="553"/>
        <v>9322</v>
      </c>
      <c r="AP1811" s="8">
        <f t="shared" si="553"/>
        <v>40848</v>
      </c>
      <c r="AQ1811" s="8">
        <f t="shared" si="553"/>
        <v>1400</v>
      </c>
      <c r="AR1811" s="8">
        <f t="shared" si="553"/>
        <v>9387</v>
      </c>
      <c r="AS1811" s="8">
        <f t="shared" si="553"/>
        <v>0</v>
      </c>
      <c r="AT1811" s="8">
        <f t="shared" si="553"/>
        <v>2555</v>
      </c>
      <c r="AU1811" s="8">
        <v>97802</v>
      </c>
      <c r="AV1811" s="8">
        <v>20850</v>
      </c>
      <c r="AW1811" s="8">
        <f t="shared" ref="AW1811" si="554">AW1867+AW1914+AW1961+AW2008+AW2055+AW2103+AW2150+AW2198+AW2245+AW2293+AW2340+AW2387+AW2435+AW2482+AW2529+AW2576+AW2623+AW2670+AW2718+AW2765+AW2812+AW2860+AW2907+AW2954+AW3001+AW3048+AW3095+AW3142+AW3189+AW3236+AW3283+AW3330+AW3378+AW3425+AW3473+AW3520+AW3566+AW3614+AW3658+AW3705+AW3749+AW3797+AW3841+AW3889+AW3937+AW3984+AW4031+AW4078+AW4125+AW4172+AW4219+AW4266+AW4313+AW4361+AW4407+AW4454+AW4501+AW4548+AW4596+AW4644+AW4692+AW4739+AW4786+AW4835+AW4882+AW4929+AW4976+AW5023+AW1868+AW1915+AW1962+AW2009+AW2056+AW2104+AW2151+AW2199+AW2246+AW2294+AW2341+AW2388+AW2436+AW2483+AW2530+AW2577+AW2624+AW2671+AW2719+AW2766+AW2813+AW2861+AW2908+AW2955+AW3002+AW3049+AW3096+AW3143+AW3190+AW3237+AW3284+AW3331+AW3379+AW3426+AW3474+AW3521+AW3567+AW3615+AW3659+AW3706+AW3750+AW3798+AW3842+AW3890+AW3938+AW3985+AW4032+AW4079+AW4126+AW4173+AW4220+AW4267+AW4314+AW4362+AW4408+AW4455+AW4502+AW4549+AW4597+AW4645+AW4693+AW4740+AW4787+AW4836+AW4883+AW4930+AW4977+AW5024+AW5070+AW5071+AW5117+AW5118</f>
        <v>435065</v>
      </c>
    </row>
    <row r="1812" spans="1:49" s="67" customFormat="1">
      <c r="A1812" s="44"/>
      <c r="B1812" s="44"/>
      <c r="C1812" s="44"/>
      <c r="D1812" s="44"/>
      <c r="E1812" s="531"/>
      <c r="F1812" s="50"/>
      <c r="G1812" s="50"/>
      <c r="H1812" s="50"/>
      <c r="I1812" s="49" t="s">
        <v>3</v>
      </c>
      <c r="J1812" s="12">
        <f t="shared" ref="J1812:AT1812" si="555">SUM(J1813)</f>
        <v>0</v>
      </c>
      <c r="K1812" s="12">
        <f t="shared" si="555"/>
        <v>0</v>
      </c>
      <c r="L1812" s="12">
        <f t="shared" si="555"/>
        <v>0</v>
      </c>
      <c r="M1812" s="12">
        <f t="shared" si="555"/>
        <v>0</v>
      </c>
      <c r="N1812" s="12">
        <f t="shared" si="555"/>
        <v>0</v>
      </c>
      <c r="O1812" s="12">
        <f t="shared" si="555"/>
        <v>0</v>
      </c>
      <c r="P1812" s="12">
        <f t="shared" si="555"/>
        <v>0</v>
      </c>
      <c r="Q1812" s="12">
        <f t="shared" si="555"/>
        <v>0</v>
      </c>
      <c r="R1812" s="12">
        <f t="shared" si="555"/>
        <v>0</v>
      </c>
      <c r="S1812" s="12">
        <f t="shared" si="555"/>
        <v>0</v>
      </c>
      <c r="T1812" s="12">
        <f t="shared" si="555"/>
        <v>0</v>
      </c>
      <c r="U1812" s="12">
        <v>0</v>
      </c>
      <c r="V1812" s="12">
        <v>0</v>
      </c>
      <c r="W1812" s="12">
        <f t="shared" si="555"/>
        <v>0</v>
      </c>
      <c r="X1812" s="12">
        <f t="shared" si="555"/>
        <v>0</v>
      </c>
      <c r="Y1812" s="12">
        <f t="shared" si="555"/>
        <v>0</v>
      </c>
      <c r="Z1812" s="12">
        <f t="shared" si="555"/>
        <v>0</v>
      </c>
      <c r="AA1812" s="12">
        <f t="shared" si="555"/>
        <v>0</v>
      </c>
      <c r="AB1812" s="12">
        <f t="shared" si="555"/>
        <v>0</v>
      </c>
      <c r="AC1812" s="12">
        <f t="shared" si="555"/>
        <v>0</v>
      </c>
      <c r="AD1812" s="12">
        <f t="shared" si="555"/>
        <v>0</v>
      </c>
      <c r="AE1812" s="12">
        <f t="shared" si="555"/>
        <v>0</v>
      </c>
      <c r="AF1812" s="12">
        <f t="shared" si="555"/>
        <v>0</v>
      </c>
      <c r="AG1812" s="12">
        <f t="shared" si="555"/>
        <v>0</v>
      </c>
      <c r="AH1812" s="12">
        <v>0</v>
      </c>
      <c r="AI1812" s="12">
        <v>0</v>
      </c>
      <c r="AJ1812" s="12">
        <f t="shared" si="555"/>
        <v>75000</v>
      </c>
      <c r="AK1812" s="12">
        <f t="shared" si="555"/>
        <v>2450</v>
      </c>
      <c r="AL1812" s="12">
        <f t="shared" si="555"/>
        <v>4025</v>
      </c>
      <c r="AM1812" s="12">
        <f t="shared" si="555"/>
        <v>1750</v>
      </c>
      <c r="AN1812" s="12">
        <f t="shared" si="555"/>
        <v>3500</v>
      </c>
      <c r="AO1812" s="12">
        <f t="shared" si="555"/>
        <v>525</v>
      </c>
      <c r="AP1812" s="12">
        <f t="shared" si="555"/>
        <v>5198</v>
      </c>
      <c r="AQ1812" s="12">
        <f t="shared" si="555"/>
        <v>0</v>
      </c>
      <c r="AR1812" s="12">
        <f t="shared" si="555"/>
        <v>6650</v>
      </c>
      <c r="AS1812" s="12">
        <f t="shared" si="555"/>
        <v>2100</v>
      </c>
      <c r="AT1812" s="12">
        <f t="shared" si="555"/>
        <v>2975</v>
      </c>
      <c r="AU1812" s="12">
        <v>29173</v>
      </c>
      <c r="AV1812" s="12">
        <v>45827</v>
      </c>
      <c r="AW1812" s="12">
        <f t="shared" ref="AW1812" si="556">SUM(AW1813)</f>
        <v>29173</v>
      </c>
    </row>
    <row r="1813" spans="1:49" s="67" customFormat="1">
      <c r="A1813" s="44" t="s">
        <v>797</v>
      </c>
      <c r="B1813" s="45" t="s">
        <v>1030</v>
      </c>
      <c r="C1813" s="45" t="s">
        <v>1514</v>
      </c>
      <c r="D1813" s="452" t="s">
        <v>2923</v>
      </c>
      <c r="E1813" s="213" t="s">
        <v>833</v>
      </c>
      <c r="F1813" s="65"/>
      <c r="G1813" s="65"/>
      <c r="H1813" s="65"/>
      <c r="I1813" s="53" t="s">
        <v>1</v>
      </c>
      <c r="J1813" s="9">
        <f t="shared" ref="J1813:AT1813" si="557">SUM(J1814:J1815)</f>
        <v>0</v>
      </c>
      <c r="K1813" s="9">
        <f t="shared" si="557"/>
        <v>0</v>
      </c>
      <c r="L1813" s="9">
        <f t="shared" si="557"/>
        <v>0</v>
      </c>
      <c r="M1813" s="9">
        <f t="shared" si="557"/>
        <v>0</v>
      </c>
      <c r="N1813" s="9">
        <f t="shared" si="557"/>
        <v>0</v>
      </c>
      <c r="O1813" s="9">
        <f t="shared" si="557"/>
        <v>0</v>
      </c>
      <c r="P1813" s="9">
        <f t="shared" si="557"/>
        <v>0</v>
      </c>
      <c r="Q1813" s="9">
        <f t="shared" si="557"/>
        <v>0</v>
      </c>
      <c r="R1813" s="9">
        <f t="shared" si="557"/>
        <v>0</v>
      </c>
      <c r="S1813" s="9">
        <f t="shared" si="557"/>
        <v>0</v>
      </c>
      <c r="T1813" s="9">
        <f t="shared" si="557"/>
        <v>0</v>
      </c>
      <c r="U1813" s="9">
        <v>0</v>
      </c>
      <c r="V1813" s="9">
        <v>0</v>
      </c>
      <c r="W1813" s="9">
        <f t="shared" si="557"/>
        <v>0</v>
      </c>
      <c r="X1813" s="9">
        <f t="shared" si="557"/>
        <v>0</v>
      </c>
      <c r="Y1813" s="9">
        <f t="shared" si="557"/>
        <v>0</v>
      </c>
      <c r="Z1813" s="9">
        <f t="shared" si="557"/>
        <v>0</v>
      </c>
      <c r="AA1813" s="9">
        <f t="shared" si="557"/>
        <v>0</v>
      </c>
      <c r="AB1813" s="9">
        <f t="shared" si="557"/>
        <v>0</v>
      </c>
      <c r="AC1813" s="9">
        <f t="shared" si="557"/>
        <v>0</v>
      </c>
      <c r="AD1813" s="9">
        <f t="shared" si="557"/>
        <v>0</v>
      </c>
      <c r="AE1813" s="9">
        <f t="shared" si="557"/>
        <v>0</v>
      </c>
      <c r="AF1813" s="9">
        <f t="shared" si="557"/>
        <v>0</v>
      </c>
      <c r="AG1813" s="9">
        <f t="shared" si="557"/>
        <v>0</v>
      </c>
      <c r="AH1813" s="9">
        <v>0</v>
      </c>
      <c r="AI1813" s="9">
        <v>0</v>
      </c>
      <c r="AJ1813" s="9">
        <f t="shared" si="557"/>
        <v>75000</v>
      </c>
      <c r="AK1813" s="9">
        <f t="shared" si="557"/>
        <v>2450</v>
      </c>
      <c r="AL1813" s="9">
        <f t="shared" si="557"/>
        <v>4025</v>
      </c>
      <c r="AM1813" s="9">
        <f t="shared" si="557"/>
        <v>1750</v>
      </c>
      <c r="AN1813" s="9">
        <f t="shared" si="557"/>
        <v>3500</v>
      </c>
      <c r="AO1813" s="9">
        <f t="shared" si="557"/>
        <v>525</v>
      </c>
      <c r="AP1813" s="9">
        <f t="shared" si="557"/>
        <v>5198</v>
      </c>
      <c r="AQ1813" s="9">
        <f t="shared" si="557"/>
        <v>0</v>
      </c>
      <c r="AR1813" s="9">
        <f t="shared" si="557"/>
        <v>6650</v>
      </c>
      <c r="AS1813" s="9">
        <f t="shared" si="557"/>
        <v>2100</v>
      </c>
      <c r="AT1813" s="9">
        <f t="shared" si="557"/>
        <v>2975</v>
      </c>
      <c r="AU1813" s="9">
        <v>29173</v>
      </c>
      <c r="AV1813" s="9">
        <v>45827</v>
      </c>
      <c r="AW1813" s="9">
        <f t="shared" ref="AW1813" si="558">SUM(AW1814:AW1815)</f>
        <v>29173</v>
      </c>
    </row>
    <row r="1814" spans="1:49" s="67" customFormat="1">
      <c r="A1814" s="44" t="s">
        <v>797</v>
      </c>
      <c r="B1814" s="45" t="s">
        <v>1030</v>
      </c>
      <c r="C1814" s="45" t="s">
        <v>1514</v>
      </c>
      <c r="D1814" s="452" t="s">
        <v>2923</v>
      </c>
      <c r="E1814" s="367" t="s">
        <v>1715</v>
      </c>
      <c r="F1814" s="50"/>
      <c r="G1814" s="468" t="s">
        <v>3096</v>
      </c>
      <c r="H1814" s="50" t="s">
        <v>2333</v>
      </c>
      <c r="I1814" s="42" t="s">
        <v>5</v>
      </c>
      <c r="J1814" s="8">
        <f t="shared" ref="J1814:AT1814" si="559">SUM(J2674)</f>
        <v>0</v>
      </c>
      <c r="K1814" s="8">
        <f t="shared" si="559"/>
        <v>0</v>
      </c>
      <c r="L1814" s="8">
        <f t="shared" si="559"/>
        <v>0</v>
      </c>
      <c r="M1814" s="8">
        <f t="shared" si="559"/>
        <v>0</v>
      </c>
      <c r="N1814" s="8">
        <f t="shared" si="559"/>
        <v>0</v>
      </c>
      <c r="O1814" s="8">
        <f t="shared" si="559"/>
        <v>0</v>
      </c>
      <c r="P1814" s="8">
        <f t="shared" si="559"/>
        <v>0</v>
      </c>
      <c r="Q1814" s="8">
        <f t="shared" si="559"/>
        <v>0</v>
      </c>
      <c r="R1814" s="8">
        <f t="shared" si="559"/>
        <v>0</v>
      </c>
      <c r="S1814" s="8">
        <f t="shared" si="559"/>
        <v>0</v>
      </c>
      <c r="T1814" s="8">
        <f t="shared" si="559"/>
        <v>0</v>
      </c>
      <c r="U1814" s="8">
        <v>0</v>
      </c>
      <c r="V1814" s="8">
        <v>0</v>
      </c>
      <c r="W1814" s="8">
        <f t="shared" si="559"/>
        <v>0</v>
      </c>
      <c r="X1814" s="8">
        <f t="shared" si="559"/>
        <v>0</v>
      </c>
      <c r="Y1814" s="8">
        <f t="shared" si="559"/>
        <v>0</v>
      </c>
      <c r="Z1814" s="8">
        <f t="shared" si="559"/>
        <v>0</v>
      </c>
      <c r="AA1814" s="8">
        <f t="shared" si="559"/>
        <v>0</v>
      </c>
      <c r="AB1814" s="8">
        <f t="shared" si="559"/>
        <v>0</v>
      </c>
      <c r="AC1814" s="8">
        <f t="shared" si="559"/>
        <v>0</v>
      </c>
      <c r="AD1814" s="8">
        <f t="shared" si="559"/>
        <v>0</v>
      </c>
      <c r="AE1814" s="8">
        <f t="shared" si="559"/>
        <v>0</v>
      </c>
      <c r="AF1814" s="8">
        <f t="shared" si="559"/>
        <v>0</v>
      </c>
      <c r="AG1814" s="8">
        <f t="shared" si="559"/>
        <v>0</v>
      </c>
      <c r="AH1814" s="8">
        <v>0</v>
      </c>
      <c r="AI1814" s="8">
        <v>0</v>
      </c>
      <c r="AJ1814" s="8">
        <f t="shared" si="559"/>
        <v>75000</v>
      </c>
      <c r="AK1814" s="8">
        <f t="shared" si="559"/>
        <v>2450</v>
      </c>
      <c r="AL1814" s="8">
        <f t="shared" si="559"/>
        <v>4025</v>
      </c>
      <c r="AM1814" s="8">
        <f t="shared" si="559"/>
        <v>1750</v>
      </c>
      <c r="AN1814" s="8">
        <f t="shared" si="559"/>
        <v>3500</v>
      </c>
      <c r="AO1814" s="8">
        <f t="shared" si="559"/>
        <v>525</v>
      </c>
      <c r="AP1814" s="8">
        <f t="shared" si="559"/>
        <v>5198</v>
      </c>
      <c r="AQ1814" s="8">
        <f t="shared" si="559"/>
        <v>0</v>
      </c>
      <c r="AR1814" s="8">
        <f t="shared" si="559"/>
        <v>6650</v>
      </c>
      <c r="AS1814" s="8">
        <f t="shared" si="559"/>
        <v>2100</v>
      </c>
      <c r="AT1814" s="8">
        <f t="shared" si="559"/>
        <v>2975</v>
      </c>
      <c r="AU1814" s="8">
        <v>29173</v>
      </c>
      <c r="AV1814" s="8">
        <v>45827</v>
      </c>
      <c r="AW1814" s="8">
        <f t="shared" ref="AW1814" si="560">SUM(AW2674)</f>
        <v>29173</v>
      </c>
    </row>
    <row r="1815" spans="1:49" s="67" customFormat="1">
      <c r="A1815" s="44" t="s">
        <v>797</v>
      </c>
      <c r="B1815" s="45" t="s">
        <v>1030</v>
      </c>
      <c r="C1815" s="45" t="s">
        <v>1514</v>
      </c>
      <c r="D1815" s="452" t="s">
        <v>2923</v>
      </c>
      <c r="E1815" s="367" t="s">
        <v>1517</v>
      </c>
      <c r="F1815" s="50"/>
      <c r="G1815" s="468" t="s">
        <v>3096</v>
      </c>
      <c r="H1815" s="50" t="s">
        <v>2333</v>
      </c>
      <c r="I1815" s="188" t="s">
        <v>2584</v>
      </c>
      <c r="J1815" s="8">
        <f t="shared" ref="J1815:R1815" si="561">J1871+J1918+J1965+J2012+J2059+J2107+J2154+J2202+J2249+J2297+J2344+J2391+J2439+J2486+J2533+J2580+J2627+J2675+J2722+J2769+J2816+J2864+J2911+J2958+J3005+J3052+J3099+J3146+J3193+J3240+J3287+J3334+J3382+J3429+J3477+J3524+J3570+J3618+J3662+J3709+J3753+J3801+J3845+J3893+J3941+J3988+J4035+J4082+J4129+J4176+J4223+J4270+J4317+J4365+J4411+J4458+J4505+J4552+J4600+J4648+J4696+J4743+J4790+J4839+J4886+J4933+J4980+J5027+J5074+J5121</f>
        <v>0</v>
      </c>
      <c r="K1815" s="8">
        <f t="shared" si="561"/>
        <v>0</v>
      </c>
      <c r="L1815" s="8">
        <f t="shared" si="561"/>
        <v>0</v>
      </c>
      <c r="M1815" s="8">
        <f t="shared" si="561"/>
        <v>0</v>
      </c>
      <c r="N1815" s="8">
        <f t="shared" si="561"/>
        <v>0</v>
      </c>
      <c r="O1815" s="8">
        <f t="shared" si="561"/>
        <v>0</v>
      </c>
      <c r="P1815" s="8">
        <f t="shared" si="561"/>
        <v>0</v>
      </c>
      <c r="Q1815" s="8">
        <f t="shared" si="561"/>
        <v>0</v>
      </c>
      <c r="R1815" s="8">
        <f t="shared" si="561"/>
        <v>0</v>
      </c>
      <c r="S1815" s="8">
        <f t="shared" ref="S1815:AT1815" si="562">S1871+S1918+S1965+S2012+S2059+S2107+S2154+S2202+S2249+S2297+S2344+S2391+S2439+S2486+S2533+S2580+S2627+S2675+S2722+S2769+S2816+S2864+S2911+S2958+S3005+S3052+S3099+S3146+S3193+S3240+S3287+S3334+S3382+S3429+S3477+S3524+S3570+S3618+S3662+S3709+S3753+S3801+S3845+S3893+S3941+S3988+S4035+S4082+S4129+S4176+S4223+S4270+S4317+S4365+S4411+S4458+S4505+S4552+S4600+S4648+S4696+S4743+S4790+S4839+S4886+S4933+S4980+S5027+S5074+S5121</f>
        <v>0</v>
      </c>
      <c r="T1815" s="8">
        <f t="shared" si="562"/>
        <v>0</v>
      </c>
      <c r="U1815" s="8">
        <v>0</v>
      </c>
      <c r="V1815" s="8">
        <v>0</v>
      </c>
      <c r="W1815" s="8">
        <f t="shared" si="562"/>
        <v>0</v>
      </c>
      <c r="X1815" s="8">
        <f t="shared" si="562"/>
        <v>0</v>
      </c>
      <c r="Y1815" s="8">
        <f t="shared" si="562"/>
        <v>0</v>
      </c>
      <c r="Z1815" s="8">
        <f t="shared" si="562"/>
        <v>0</v>
      </c>
      <c r="AA1815" s="8">
        <f t="shared" si="562"/>
        <v>0</v>
      </c>
      <c r="AB1815" s="8">
        <f t="shared" si="562"/>
        <v>0</v>
      </c>
      <c r="AC1815" s="8">
        <f t="shared" si="562"/>
        <v>0</v>
      </c>
      <c r="AD1815" s="8">
        <f t="shared" si="562"/>
        <v>0</v>
      </c>
      <c r="AE1815" s="8">
        <f t="shared" si="562"/>
        <v>0</v>
      </c>
      <c r="AF1815" s="8">
        <f t="shared" si="562"/>
        <v>0</v>
      </c>
      <c r="AG1815" s="8">
        <f t="shared" si="562"/>
        <v>0</v>
      </c>
      <c r="AH1815" s="8">
        <v>0</v>
      </c>
      <c r="AI1815" s="8">
        <v>0</v>
      </c>
      <c r="AJ1815" s="8">
        <f t="shared" si="562"/>
        <v>0</v>
      </c>
      <c r="AK1815" s="8">
        <f t="shared" si="562"/>
        <v>0</v>
      </c>
      <c r="AL1815" s="8">
        <f t="shared" si="562"/>
        <v>0</v>
      </c>
      <c r="AM1815" s="8">
        <f t="shared" si="562"/>
        <v>0</v>
      </c>
      <c r="AN1815" s="8">
        <f t="shared" si="562"/>
        <v>0</v>
      </c>
      <c r="AO1815" s="8">
        <f t="shared" si="562"/>
        <v>0</v>
      </c>
      <c r="AP1815" s="8">
        <f t="shared" si="562"/>
        <v>0</v>
      </c>
      <c r="AQ1815" s="8">
        <f t="shared" si="562"/>
        <v>0</v>
      </c>
      <c r="AR1815" s="8">
        <f t="shared" si="562"/>
        <v>0</v>
      </c>
      <c r="AS1815" s="8">
        <f t="shared" si="562"/>
        <v>0</v>
      </c>
      <c r="AT1815" s="8">
        <f t="shared" si="562"/>
        <v>0</v>
      </c>
      <c r="AU1815" s="8">
        <v>0</v>
      </c>
      <c r="AV1815" s="8">
        <v>0</v>
      </c>
      <c r="AW1815" s="8">
        <f t="shared" ref="AW1815" si="563">AW1871+AW1918+AW1965+AW2012+AW2059+AW2107+AW2154+AW2202+AW2249+AW2297+AW2344+AW2391+AW2439+AW2486+AW2533+AW2580+AW2627+AW2675+AW2722+AW2769+AW2816+AW2864+AW2911+AW2958+AW3005+AW3052+AW3099+AW3146+AW3193+AW3240+AW3287+AW3334+AW3382+AW3429+AW3477+AW3524+AW3570+AW3618+AW3662+AW3709+AW3753+AW3801+AW3845+AW3893+AW3941+AW3988+AW4035+AW4082+AW4129+AW4176+AW4223+AW4270+AW4317+AW4365+AW4411+AW4458+AW4505+AW4552+AW4600+AW4648+AW4696+AW4743+AW4790+AW4839+AW4886+AW4933+AW4980+AW5027+AW5074+AW5121</f>
        <v>0</v>
      </c>
    </row>
    <row r="1816" spans="1:49" s="67" customFormat="1">
      <c r="A1816" s="44"/>
      <c r="B1816" s="44"/>
      <c r="C1816" s="44"/>
      <c r="D1816" s="44"/>
      <c r="E1816" s="531"/>
      <c r="F1816" s="50"/>
      <c r="G1816" s="50"/>
      <c r="H1816" s="50"/>
      <c r="I1816" s="49" t="s">
        <v>1157</v>
      </c>
      <c r="J1816" s="12">
        <f t="shared" ref="J1816:AT1816" si="564">SUM(J1817)</f>
        <v>525333</v>
      </c>
      <c r="K1816" s="12">
        <f t="shared" si="564"/>
        <v>57171</v>
      </c>
      <c r="L1816" s="12">
        <f t="shared" si="564"/>
        <v>48515</v>
      </c>
      <c r="M1816" s="12">
        <f t="shared" si="564"/>
        <v>46989</v>
      </c>
      <c r="N1816" s="12">
        <f t="shared" si="564"/>
        <v>55915</v>
      </c>
      <c r="O1816" s="12">
        <f t="shared" si="564"/>
        <v>61417</v>
      </c>
      <c r="P1816" s="12">
        <f t="shared" si="564"/>
        <v>44822</v>
      </c>
      <c r="Q1816" s="12">
        <f t="shared" si="564"/>
        <v>21242</v>
      </c>
      <c r="R1816" s="12">
        <f t="shared" si="564"/>
        <v>12406</v>
      </c>
      <c r="S1816" s="12">
        <f t="shared" si="564"/>
        <v>48867</v>
      </c>
      <c r="T1816" s="12">
        <f t="shared" si="564"/>
        <v>42080</v>
      </c>
      <c r="U1816" s="12">
        <v>439424</v>
      </c>
      <c r="V1816" s="12">
        <v>85909</v>
      </c>
      <c r="W1816" s="12">
        <f t="shared" si="564"/>
        <v>26098</v>
      </c>
      <c r="X1816" s="12">
        <f t="shared" si="564"/>
        <v>0</v>
      </c>
      <c r="Y1816" s="12">
        <f t="shared" si="564"/>
        <v>905</v>
      </c>
      <c r="Z1816" s="12">
        <f t="shared" si="564"/>
        <v>5210</v>
      </c>
      <c r="AA1816" s="12">
        <f t="shared" si="564"/>
        <v>1287</v>
      </c>
      <c r="AB1816" s="12">
        <f t="shared" si="564"/>
        <v>2500</v>
      </c>
      <c r="AC1816" s="12">
        <f t="shared" si="564"/>
        <v>6223</v>
      </c>
      <c r="AD1816" s="12">
        <f t="shared" si="564"/>
        <v>0</v>
      </c>
      <c r="AE1816" s="12">
        <f t="shared" si="564"/>
        <v>0</v>
      </c>
      <c r="AF1816" s="12">
        <f t="shared" si="564"/>
        <v>3000</v>
      </c>
      <c r="AG1816" s="12">
        <f t="shared" si="564"/>
        <v>0</v>
      </c>
      <c r="AH1816" s="12">
        <v>19125</v>
      </c>
      <c r="AI1816" s="12">
        <v>6973</v>
      </c>
      <c r="AJ1816" s="12">
        <f t="shared" si="564"/>
        <v>519535</v>
      </c>
      <c r="AK1816" s="12">
        <f t="shared" si="564"/>
        <v>0</v>
      </c>
      <c r="AL1816" s="12">
        <f t="shared" si="564"/>
        <v>7639</v>
      </c>
      <c r="AM1816" s="12">
        <f t="shared" si="564"/>
        <v>37778</v>
      </c>
      <c r="AN1816" s="12">
        <f t="shared" si="564"/>
        <v>3830</v>
      </c>
      <c r="AO1816" s="12">
        <f t="shared" si="564"/>
        <v>6900</v>
      </c>
      <c r="AP1816" s="12">
        <f t="shared" si="564"/>
        <v>53600</v>
      </c>
      <c r="AQ1816" s="12">
        <f t="shared" si="564"/>
        <v>3300</v>
      </c>
      <c r="AR1816" s="12">
        <f t="shared" si="564"/>
        <v>28150</v>
      </c>
      <c r="AS1816" s="12">
        <f t="shared" si="564"/>
        <v>20400</v>
      </c>
      <c r="AT1816" s="12">
        <f t="shared" si="564"/>
        <v>55600</v>
      </c>
      <c r="AU1816" s="12">
        <v>217197</v>
      </c>
      <c r="AV1816" s="12">
        <v>302338</v>
      </c>
      <c r="AW1816" s="12">
        <f t="shared" ref="AW1816" si="565">SUM(AW1817)</f>
        <v>675746</v>
      </c>
    </row>
    <row r="1817" spans="1:49" s="67" customFormat="1">
      <c r="A1817" s="44" t="s">
        <v>797</v>
      </c>
      <c r="B1817" s="45" t="s">
        <v>1030</v>
      </c>
      <c r="C1817" s="45" t="s">
        <v>1514</v>
      </c>
      <c r="D1817" s="452" t="s">
        <v>2923</v>
      </c>
      <c r="E1817" s="213" t="s">
        <v>1402</v>
      </c>
      <c r="F1817" s="65"/>
      <c r="G1817" s="65"/>
      <c r="H1817" s="65"/>
      <c r="I1817" s="1" t="s">
        <v>1158</v>
      </c>
      <c r="J1817" s="9">
        <f t="shared" ref="J1817:AT1817" si="566">SUM(J1818:J1821)</f>
        <v>525333</v>
      </c>
      <c r="K1817" s="9">
        <f t="shared" si="566"/>
        <v>57171</v>
      </c>
      <c r="L1817" s="9">
        <f t="shared" si="566"/>
        <v>48515</v>
      </c>
      <c r="M1817" s="9">
        <f t="shared" si="566"/>
        <v>46989</v>
      </c>
      <c r="N1817" s="9">
        <f t="shared" si="566"/>
        <v>55915</v>
      </c>
      <c r="O1817" s="9">
        <f t="shared" si="566"/>
        <v>61417</v>
      </c>
      <c r="P1817" s="9">
        <f t="shared" si="566"/>
        <v>44822</v>
      </c>
      <c r="Q1817" s="9">
        <f t="shared" si="566"/>
        <v>21242</v>
      </c>
      <c r="R1817" s="9">
        <f t="shared" si="566"/>
        <v>12406</v>
      </c>
      <c r="S1817" s="9">
        <f t="shared" si="566"/>
        <v>48867</v>
      </c>
      <c r="T1817" s="9">
        <f t="shared" si="566"/>
        <v>42080</v>
      </c>
      <c r="U1817" s="9">
        <v>439424</v>
      </c>
      <c r="V1817" s="9">
        <v>85909</v>
      </c>
      <c r="W1817" s="9">
        <f t="shared" si="566"/>
        <v>26098</v>
      </c>
      <c r="X1817" s="9">
        <f t="shared" si="566"/>
        <v>0</v>
      </c>
      <c r="Y1817" s="9">
        <f t="shared" si="566"/>
        <v>905</v>
      </c>
      <c r="Z1817" s="9">
        <f t="shared" si="566"/>
        <v>5210</v>
      </c>
      <c r="AA1817" s="9">
        <f t="shared" si="566"/>
        <v>1287</v>
      </c>
      <c r="AB1817" s="9">
        <f t="shared" si="566"/>
        <v>2500</v>
      </c>
      <c r="AC1817" s="9">
        <f t="shared" si="566"/>
        <v>6223</v>
      </c>
      <c r="AD1817" s="9">
        <f t="shared" si="566"/>
        <v>0</v>
      </c>
      <c r="AE1817" s="9">
        <f t="shared" si="566"/>
        <v>0</v>
      </c>
      <c r="AF1817" s="9">
        <f t="shared" si="566"/>
        <v>3000</v>
      </c>
      <c r="AG1817" s="9">
        <f t="shared" si="566"/>
        <v>0</v>
      </c>
      <c r="AH1817" s="9">
        <v>19125</v>
      </c>
      <c r="AI1817" s="9">
        <v>6973</v>
      </c>
      <c r="AJ1817" s="9">
        <f t="shared" si="566"/>
        <v>519535</v>
      </c>
      <c r="AK1817" s="9">
        <f t="shared" si="566"/>
        <v>0</v>
      </c>
      <c r="AL1817" s="9">
        <f t="shared" si="566"/>
        <v>7639</v>
      </c>
      <c r="AM1817" s="9">
        <f t="shared" si="566"/>
        <v>37778</v>
      </c>
      <c r="AN1817" s="9">
        <f t="shared" si="566"/>
        <v>3830</v>
      </c>
      <c r="AO1817" s="9">
        <f t="shared" si="566"/>
        <v>6900</v>
      </c>
      <c r="AP1817" s="9">
        <f t="shared" si="566"/>
        <v>53600</v>
      </c>
      <c r="AQ1817" s="9">
        <f t="shared" si="566"/>
        <v>3300</v>
      </c>
      <c r="AR1817" s="9">
        <f t="shared" si="566"/>
        <v>28150</v>
      </c>
      <c r="AS1817" s="9">
        <f t="shared" si="566"/>
        <v>20400</v>
      </c>
      <c r="AT1817" s="9">
        <f t="shared" si="566"/>
        <v>55600</v>
      </c>
      <c r="AU1817" s="9">
        <v>217197</v>
      </c>
      <c r="AV1817" s="9">
        <v>302338</v>
      </c>
      <c r="AW1817" s="9">
        <f t="shared" ref="AW1817" si="567">SUM(AW1818:AW1821)</f>
        <v>675746</v>
      </c>
    </row>
    <row r="1818" spans="1:49" s="524" customFormat="1">
      <c r="A1818" s="478" t="s">
        <v>797</v>
      </c>
      <c r="B1818" s="479" t="s">
        <v>1030</v>
      </c>
      <c r="C1818" s="479" t="s">
        <v>1514</v>
      </c>
      <c r="D1818" s="480" t="s">
        <v>2923</v>
      </c>
      <c r="E1818" s="481" t="s">
        <v>1117</v>
      </c>
      <c r="F1818" s="482"/>
      <c r="G1818" s="483" t="s">
        <v>3096</v>
      </c>
      <c r="H1818" s="482"/>
      <c r="I1818" s="504" t="s">
        <v>1125</v>
      </c>
      <c r="J1818" s="523">
        <f t="shared" ref="J1818:AT1818" si="568">J2157+J2110</f>
        <v>0</v>
      </c>
      <c r="K1818" s="523">
        <f t="shared" si="568"/>
        <v>0</v>
      </c>
      <c r="L1818" s="523">
        <f t="shared" si="568"/>
        <v>0</v>
      </c>
      <c r="M1818" s="523">
        <f t="shared" si="568"/>
        <v>0</v>
      </c>
      <c r="N1818" s="523">
        <f t="shared" si="568"/>
        <v>0</v>
      </c>
      <c r="O1818" s="523">
        <f t="shared" si="568"/>
        <v>0</v>
      </c>
      <c r="P1818" s="523">
        <f t="shared" si="568"/>
        <v>0</v>
      </c>
      <c r="Q1818" s="523">
        <f t="shared" si="568"/>
        <v>0</v>
      </c>
      <c r="R1818" s="523">
        <f t="shared" si="568"/>
        <v>0</v>
      </c>
      <c r="S1818" s="523">
        <f t="shared" si="568"/>
        <v>0</v>
      </c>
      <c r="T1818" s="523">
        <f t="shared" si="568"/>
        <v>0</v>
      </c>
      <c r="U1818" s="523">
        <v>0</v>
      </c>
      <c r="V1818" s="523">
        <v>0</v>
      </c>
      <c r="W1818" s="523">
        <f t="shared" si="568"/>
        <v>0</v>
      </c>
      <c r="X1818" s="523">
        <f t="shared" si="568"/>
        <v>0</v>
      </c>
      <c r="Y1818" s="523">
        <f t="shared" si="568"/>
        <v>0</v>
      </c>
      <c r="Z1818" s="523">
        <f t="shared" si="568"/>
        <v>0</v>
      </c>
      <c r="AA1818" s="523">
        <f t="shared" si="568"/>
        <v>0</v>
      </c>
      <c r="AB1818" s="523">
        <f t="shared" si="568"/>
        <v>0</v>
      </c>
      <c r="AC1818" s="523">
        <f t="shared" si="568"/>
        <v>0</v>
      </c>
      <c r="AD1818" s="523">
        <f t="shared" si="568"/>
        <v>0</v>
      </c>
      <c r="AE1818" s="523">
        <f t="shared" si="568"/>
        <v>0</v>
      </c>
      <c r="AF1818" s="523">
        <f t="shared" si="568"/>
        <v>0</v>
      </c>
      <c r="AG1818" s="523">
        <f t="shared" si="568"/>
        <v>0</v>
      </c>
      <c r="AH1818" s="523">
        <v>0</v>
      </c>
      <c r="AI1818" s="523">
        <v>0</v>
      </c>
      <c r="AJ1818" s="523">
        <f t="shared" si="568"/>
        <v>24500</v>
      </c>
      <c r="AK1818" s="523">
        <f t="shared" si="568"/>
        <v>0</v>
      </c>
      <c r="AL1818" s="523">
        <f t="shared" si="568"/>
        <v>0</v>
      </c>
      <c r="AM1818" s="523">
        <f t="shared" si="568"/>
        <v>0</v>
      </c>
      <c r="AN1818" s="523">
        <f t="shared" si="568"/>
        <v>0</v>
      </c>
      <c r="AO1818" s="523">
        <f t="shared" si="568"/>
        <v>0</v>
      </c>
      <c r="AP1818" s="523">
        <f t="shared" si="568"/>
        <v>0</v>
      </c>
      <c r="AQ1818" s="523">
        <f t="shared" si="568"/>
        <v>0</v>
      </c>
      <c r="AR1818" s="523">
        <f t="shared" si="568"/>
        <v>6500</v>
      </c>
      <c r="AS1818" s="523">
        <f t="shared" si="568"/>
        <v>18000</v>
      </c>
      <c r="AT1818" s="523">
        <f t="shared" si="568"/>
        <v>0</v>
      </c>
      <c r="AU1818" s="523">
        <v>24500</v>
      </c>
      <c r="AV1818" s="523">
        <v>0</v>
      </c>
      <c r="AW1818" s="523">
        <f t="shared" ref="AW1818" si="569">AW2157+AW2110</f>
        <v>24500</v>
      </c>
    </row>
    <row r="1819" spans="1:49" s="67" customFormat="1">
      <c r="A1819" s="44" t="s">
        <v>797</v>
      </c>
      <c r="B1819" s="45" t="s">
        <v>1030</v>
      </c>
      <c r="C1819" s="45" t="s">
        <v>1514</v>
      </c>
      <c r="D1819" s="452" t="s">
        <v>2923</v>
      </c>
      <c r="E1819" s="367" t="s">
        <v>1409</v>
      </c>
      <c r="F1819" s="50"/>
      <c r="G1819" s="468" t="s">
        <v>3096</v>
      </c>
      <c r="H1819" s="50" t="s">
        <v>2333</v>
      </c>
      <c r="I1819" s="42" t="s">
        <v>1518</v>
      </c>
      <c r="J1819" s="8">
        <f t="shared" ref="J1819:R1819" si="570">J1921+J2015+J2158+J2205+J2252+J2300+J2347+J2394+J2442+J2489+J2536+J2583+J2678+J2725+J2772+J2819+J2914+J2961+J3008+J3055+J3149+J3196+J3243+J3290+J3337+J3385+J3432+J3527+J3573+J3665+J3896+J3944+J3991+J4038+J4085+J4132+J4179+J4226+J4273+J4320+J4368+J4414+J4461+J4508+J4555+J4651+J4842+J4889+J4936+J4983+J4699+J5030+J3480+J1874+J4603+J5077+J3102+J4746+J1968+J3848+J2867+J4793+J2062+J2630+J3756+J5124</f>
        <v>426333</v>
      </c>
      <c r="K1819" s="8">
        <f t="shared" si="570"/>
        <v>17171</v>
      </c>
      <c r="L1819" s="8">
        <f t="shared" si="570"/>
        <v>47515</v>
      </c>
      <c r="M1819" s="8">
        <f t="shared" si="570"/>
        <v>44989</v>
      </c>
      <c r="N1819" s="8">
        <f t="shared" si="570"/>
        <v>51415</v>
      </c>
      <c r="O1819" s="8">
        <f t="shared" si="570"/>
        <v>34927</v>
      </c>
      <c r="P1819" s="8">
        <f t="shared" si="570"/>
        <v>37992</v>
      </c>
      <c r="Q1819" s="8">
        <f t="shared" si="570"/>
        <v>21142</v>
      </c>
      <c r="R1819" s="8">
        <f t="shared" si="570"/>
        <v>10406</v>
      </c>
      <c r="S1819" s="8">
        <f t="shared" ref="S1819:AT1819" si="571">S1921+S2015+S2158+S2205+S2252+S2300+S2347+S2394+S2442+S2489+S2536+S2583+S2678+S2725+S2772+S2819+S2914+S2961+S3008+S3055+S3149+S3196+S3243+S3290+S3337+S3385+S3432+S3527+S3573+S3665+S3896+S3944+S3991+S4038+S4085+S4132+S4179+S4226+S4273+S4320+S4368+S4414+S4461+S4508+S4555+S4651+S4842+S4889+S4936+S4983+S4699+S5030+S3480+S1874+S4603+S5077+S3102+S4746+S1968+S3848+S2867+S4793+S2062+S2630+S3756+S5124</f>
        <v>46867</v>
      </c>
      <c r="T1819" s="8">
        <f t="shared" si="571"/>
        <v>42080</v>
      </c>
      <c r="U1819" s="8">
        <v>354504</v>
      </c>
      <c r="V1819" s="8">
        <v>71829</v>
      </c>
      <c r="W1819" s="8">
        <f t="shared" si="571"/>
        <v>20275</v>
      </c>
      <c r="X1819" s="8">
        <f t="shared" si="571"/>
        <v>0</v>
      </c>
      <c r="Y1819" s="8">
        <f t="shared" si="571"/>
        <v>905</v>
      </c>
      <c r="Z1819" s="8">
        <f t="shared" si="571"/>
        <v>5210</v>
      </c>
      <c r="AA1819" s="8">
        <f t="shared" si="571"/>
        <v>1287</v>
      </c>
      <c r="AB1819" s="8">
        <f t="shared" si="571"/>
        <v>2500</v>
      </c>
      <c r="AC1819" s="8">
        <f t="shared" si="571"/>
        <v>400</v>
      </c>
      <c r="AD1819" s="8">
        <f t="shared" si="571"/>
        <v>0</v>
      </c>
      <c r="AE1819" s="8">
        <f t="shared" si="571"/>
        <v>0</v>
      </c>
      <c r="AF1819" s="8">
        <f t="shared" si="571"/>
        <v>3000</v>
      </c>
      <c r="AG1819" s="8">
        <f t="shared" si="571"/>
        <v>0</v>
      </c>
      <c r="AH1819" s="8">
        <v>13302</v>
      </c>
      <c r="AI1819" s="8">
        <v>6973</v>
      </c>
      <c r="AJ1819" s="8">
        <f t="shared" si="571"/>
        <v>265707</v>
      </c>
      <c r="AK1819" s="8">
        <f t="shared" si="571"/>
        <v>0</v>
      </c>
      <c r="AL1819" s="8">
        <f t="shared" si="571"/>
        <v>2799</v>
      </c>
      <c r="AM1819" s="8">
        <f t="shared" si="571"/>
        <v>16398</v>
      </c>
      <c r="AN1819" s="8">
        <f t="shared" si="571"/>
        <v>3830</v>
      </c>
      <c r="AO1819" s="8">
        <f t="shared" si="571"/>
        <v>5900</v>
      </c>
      <c r="AP1819" s="8">
        <f t="shared" si="571"/>
        <v>43600</v>
      </c>
      <c r="AQ1819" s="8">
        <f t="shared" si="571"/>
        <v>2300</v>
      </c>
      <c r="AR1819" s="8">
        <f t="shared" si="571"/>
        <v>16650</v>
      </c>
      <c r="AS1819" s="8">
        <f t="shared" si="571"/>
        <v>2400</v>
      </c>
      <c r="AT1819" s="8">
        <f t="shared" si="571"/>
        <v>55600</v>
      </c>
      <c r="AU1819" s="8">
        <v>149477</v>
      </c>
      <c r="AV1819" s="8">
        <v>116230</v>
      </c>
      <c r="AW1819" s="8">
        <f t="shared" ref="AW1819" si="572">AW1921+AW2015+AW2158+AW2205+AW2252+AW2300+AW2347+AW2394+AW2442+AW2489+AW2536+AW2583+AW2678+AW2725+AW2772+AW2819+AW2914+AW2961+AW3008+AW3055+AW3149+AW3196+AW3243+AW3290+AW3337+AW3385+AW3432+AW3527+AW3573+AW3665+AW3896+AW3944+AW3991+AW4038+AW4085+AW4132+AW4179+AW4226+AW4273+AW4320+AW4368+AW4414+AW4461+AW4508+AW4555+AW4651+AW4842+AW4889+AW4936+AW4983+AW4699+AW5030+AW3480+AW1874+AW4603+AW5077+AW3102+AW4746+AW1968+AW3848+AW2867+AW4793+AW2062+AW2630+AW3756+AW5124</f>
        <v>517283</v>
      </c>
    </row>
    <row r="1820" spans="1:49" s="67" customFormat="1">
      <c r="A1820" s="44" t="s">
        <v>797</v>
      </c>
      <c r="B1820" s="45" t="s">
        <v>1030</v>
      </c>
      <c r="C1820" s="45" t="s">
        <v>1514</v>
      </c>
      <c r="D1820" s="452" t="s">
        <v>2923</v>
      </c>
      <c r="E1820" s="367" t="s">
        <v>784</v>
      </c>
      <c r="F1820" s="50"/>
      <c r="G1820" s="468" t="s">
        <v>3096</v>
      </c>
      <c r="H1820" s="50" t="s">
        <v>2333</v>
      </c>
      <c r="I1820" s="42" t="s">
        <v>1247</v>
      </c>
      <c r="J1820" s="8">
        <f t="shared" ref="J1820:AT1820" si="573">J3849</f>
        <v>0</v>
      </c>
      <c r="K1820" s="8">
        <f t="shared" si="573"/>
        <v>0</v>
      </c>
      <c r="L1820" s="8">
        <f t="shared" si="573"/>
        <v>0</v>
      </c>
      <c r="M1820" s="8">
        <f t="shared" si="573"/>
        <v>0</v>
      </c>
      <c r="N1820" s="8">
        <f t="shared" si="573"/>
        <v>0</v>
      </c>
      <c r="O1820" s="8">
        <f t="shared" si="573"/>
        <v>0</v>
      </c>
      <c r="P1820" s="8">
        <f t="shared" si="573"/>
        <v>0</v>
      </c>
      <c r="Q1820" s="8">
        <f t="shared" si="573"/>
        <v>0</v>
      </c>
      <c r="R1820" s="8">
        <f t="shared" si="573"/>
        <v>0</v>
      </c>
      <c r="S1820" s="8">
        <f t="shared" si="573"/>
        <v>0</v>
      </c>
      <c r="T1820" s="8">
        <f t="shared" si="573"/>
        <v>0</v>
      </c>
      <c r="U1820" s="8">
        <v>0</v>
      </c>
      <c r="V1820" s="8">
        <v>0</v>
      </c>
      <c r="W1820" s="8">
        <f t="shared" si="573"/>
        <v>0</v>
      </c>
      <c r="X1820" s="8">
        <f t="shared" si="573"/>
        <v>0</v>
      </c>
      <c r="Y1820" s="8">
        <f t="shared" si="573"/>
        <v>0</v>
      </c>
      <c r="Z1820" s="8">
        <f t="shared" si="573"/>
        <v>0</v>
      </c>
      <c r="AA1820" s="8">
        <f t="shared" si="573"/>
        <v>0</v>
      </c>
      <c r="AB1820" s="8">
        <f t="shared" si="573"/>
        <v>0</v>
      </c>
      <c r="AC1820" s="8">
        <f t="shared" si="573"/>
        <v>0</v>
      </c>
      <c r="AD1820" s="8">
        <f t="shared" si="573"/>
        <v>0</v>
      </c>
      <c r="AE1820" s="8">
        <f t="shared" si="573"/>
        <v>0</v>
      </c>
      <c r="AF1820" s="8">
        <f t="shared" si="573"/>
        <v>0</v>
      </c>
      <c r="AG1820" s="8">
        <f t="shared" si="573"/>
        <v>0</v>
      </c>
      <c r="AH1820" s="8">
        <v>0</v>
      </c>
      <c r="AI1820" s="8">
        <v>0</v>
      </c>
      <c r="AJ1820" s="8">
        <f t="shared" si="573"/>
        <v>18380</v>
      </c>
      <c r="AK1820" s="8">
        <f t="shared" si="573"/>
        <v>0</v>
      </c>
      <c r="AL1820" s="8">
        <f t="shared" si="573"/>
        <v>0</v>
      </c>
      <c r="AM1820" s="8">
        <f t="shared" si="573"/>
        <v>18380</v>
      </c>
      <c r="AN1820" s="8">
        <f t="shared" si="573"/>
        <v>0</v>
      </c>
      <c r="AO1820" s="8">
        <f t="shared" si="573"/>
        <v>0</v>
      </c>
      <c r="AP1820" s="8">
        <f t="shared" si="573"/>
        <v>0</v>
      </c>
      <c r="AQ1820" s="8">
        <f t="shared" si="573"/>
        <v>0</v>
      </c>
      <c r="AR1820" s="8">
        <f t="shared" si="573"/>
        <v>0</v>
      </c>
      <c r="AS1820" s="8">
        <f t="shared" si="573"/>
        <v>0</v>
      </c>
      <c r="AT1820" s="8">
        <f t="shared" si="573"/>
        <v>0</v>
      </c>
      <c r="AU1820" s="8">
        <v>18380</v>
      </c>
      <c r="AV1820" s="8">
        <v>0</v>
      </c>
      <c r="AW1820" s="8">
        <f t="shared" ref="AW1820" si="574">AW3849</f>
        <v>18380</v>
      </c>
    </row>
    <row r="1821" spans="1:49" s="67" customFormat="1">
      <c r="A1821" s="44" t="s">
        <v>797</v>
      </c>
      <c r="B1821" s="45" t="s">
        <v>1030</v>
      </c>
      <c r="C1821" s="45" t="s">
        <v>1514</v>
      </c>
      <c r="D1821" s="452" t="s">
        <v>2923</v>
      </c>
      <c r="E1821" s="367" t="s">
        <v>1367</v>
      </c>
      <c r="F1821" s="50"/>
      <c r="G1821" s="468" t="s">
        <v>3096</v>
      </c>
      <c r="H1821" s="50" t="s">
        <v>2333</v>
      </c>
      <c r="I1821" s="42" t="s">
        <v>1400</v>
      </c>
      <c r="J1821" s="8">
        <f t="shared" ref="J1821:AG1821" si="575">J2253+J2395+J3338+J3897+J4556+J4652+J3433+J4321+J4604+J3757+J3574+J1969+J2820+J2631+J2915+J4747</f>
        <v>99000</v>
      </c>
      <c r="K1821" s="8">
        <f t="shared" si="575"/>
        <v>40000</v>
      </c>
      <c r="L1821" s="8">
        <f t="shared" si="575"/>
        <v>1000</v>
      </c>
      <c r="M1821" s="8">
        <f t="shared" si="575"/>
        <v>2000</v>
      </c>
      <c r="N1821" s="8">
        <f t="shared" si="575"/>
        <v>4500</v>
      </c>
      <c r="O1821" s="8">
        <f t="shared" si="575"/>
        <v>26490</v>
      </c>
      <c r="P1821" s="8">
        <f t="shared" si="575"/>
        <v>6830</v>
      </c>
      <c r="Q1821" s="8">
        <f t="shared" si="575"/>
        <v>100</v>
      </c>
      <c r="R1821" s="8">
        <f t="shared" si="575"/>
        <v>2000</v>
      </c>
      <c r="S1821" s="8">
        <f t="shared" si="575"/>
        <v>2000</v>
      </c>
      <c r="T1821" s="8">
        <f t="shared" si="575"/>
        <v>0</v>
      </c>
      <c r="U1821" s="8">
        <v>84920</v>
      </c>
      <c r="V1821" s="8">
        <v>14080</v>
      </c>
      <c r="W1821" s="8">
        <f t="shared" si="575"/>
        <v>5823</v>
      </c>
      <c r="X1821" s="8">
        <f t="shared" si="575"/>
        <v>0</v>
      </c>
      <c r="Y1821" s="8">
        <f t="shared" si="575"/>
        <v>0</v>
      </c>
      <c r="Z1821" s="8">
        <f t="shared" si="575"/>
        <v>0</v>
      </c>
      <c r="AA1821" s="8">
        <f t="shared" si="575"/>
        <v>0</v>
      </c>
      <c r="AB1821" s="8">
        <f t="shared" si="575"/>
        <v>0</v>
      </c>
      <c r="AC1821" s="8">
        <f t="shared" si="575"/>
        <v>5823</v>
      </c>
      <c r="AD1821" s="8">
        <f t="shared" si="575"/>
        <v>0</v>
      </c>
      <c r="AE1821" s="8">
        <f t="shared" si="575"/>
        <v>0</v>
      </c>
      <c r="AF1821" s="8">
        <f t="shared" si="575"/>
        <v>0</v>
      </c>
      <c r="AG1821" s="8">
        <f t="shared" si="575"/>
        <v>0</v>
      </c>
      <c r="AH1821" s="8">
        <v>5823</v>
      </c>
      <c r="AI1821" s="8">
        <v>0</v>
      </c>
      <c r="AJ1821" s="8">
        <f>AJ2253+AJ2395+AJ3338+AJ3897+AJ4556+AJ4652+AJ3433+AJ4321+AJ4604+AJ3757+AJ3574+AJ1969+AJ2820+AJ2631+AJ2915+AJ4747</f>
        <v>210948</v>
      </c>
      <c r="AK1821" s="8">
        <f t="shared" ref="AK1821:AW1821" si="576">AK2253+AK2395+AK3338+AK3897+AK4556+AK4652+AK3433+AK4321+AK4604+AK3757+AK3574+AK1969+AK2820+AK2631+AK2915+AK4747</f>
        <v>0</v>
      </c>
      <c r="AL1821" s="8">
        <f t="shared" si="576"/>
        <v>4840</v>
      </c>
      <c r="AM1821" s="8">
        <f t="shared" si="576"/>
        <v>3000</v>
      </c>
      <c r="AN1821" s="8">
        <f t="shared" si="576"/>
        <v>0</v>
      </c>
      <c r="AO1821" s="8">
        <f t="shared" si="576"/>
        <v>1000</v>
      </c>
      <c r="AP1821" s="8">
        <f t="shared" si="576"/>
        <v>10000</v>
      </c>
      <c r="AQ1821" s="8">
        <f t="shared" si="576"/>
        <v>1000</v>
      </c>
      <c r="AR1821" s="8">
        <f t="shared" si="576"/>
        <v>5000</v>
      </c>
      <c r="AS1821" s="8">
        <f t="shared" si="576"/>
        <v>0</v>
      </c>
      <c r="AT1821" s="8">
        <f t="shared" si="576"/>
        <v>0</v>
      </c>
      <c r="AU1821" s="8">
        <v>24840</v>
      </c>
      <c r="AV1821" s="8">
        <v>186108</v>
      </c>
      <c r="AW1821" s="8">
        <f t="shared" si="576"/>
        <v>115583</v>
      </c>
    </row>
    <row r="1822" spans="1:49">
      <c r="A1822" s="48"/>
      <c r="B1822" s="42"/>
      <c r="C1822" s="42"/>
      <c r="D1822" s="42"/>
      <c r="E1822" s="531"/>
      <c r="F1822" s="50"/>
      <c r="G1822" s="50"/>
      <c r="H1822" s="50"/>
      <c r="I1822" s="42"/>
      <c r="U1822" s="15">
        <v>0</v>
      </c>
      <c r="V1822" s="15">
        <v>0</v>
      </c>
      <c r="AH1822" s="15">
        <v>0</v>
      </c>
      <c r="AI1822" s="15">
        <v>0</v>
      </c>
      <c r="AU1822" s="15">
        <v>0</v>
      </c>
      <c r="AV1822" s="15">
        <v>0</v>
      </c>
      <c r="AW1822" s="15">
        <f>U1822+AH1822+AU1822</f>
        <v>0</v>
      </c>
    </row>
    <row r="1823" spans="1:49">
      <c r="A1823" s="48"/>
      <c r="B1823" s="42"/>
      <c r="C1823" s="42"/>
      <c r="D1823" s="42"/>
      <c r="E1823" s="531"/>
      <c r="F1823" s="50"/>
      <c r="G1823" s="50"/>
      <c r="H1823" s="50"/>
      <c r="I1823" s="49" t="s">
        <v>1530</v>
      </c>
      <c r="J1823" s="12">
        <f>SUM(J1791,J1812,J1816)</f>
        <v>3366614</v>
      </c>
      <c r="K1823" s="12">
        <f t="shared" ref="K1823:AT1823" si="577">SUM(K1791,K1812,K1816)</f>
        <v>191326</v>
      </c>
      <c r="L1823" s="12">
        <f t="shared" si="577"/>
        <v>289975</v>
      </c>
      <c r="M1823" s="12">
        <f t="shared" si="577"/>
        <v>303157</v>
      </c>
      <c r="N1823" s="12">
        <f t="shared" si="577"/>
        <v>361788</v>
      </c>
      <c r="O1823" s="12">
        <f t="shared" si="577"/>
        <v>363925</v>
      </c>
      <c r="P1823" s="12">
        <f t="shared" si="577"/>
        <v>224547</v>
      </c>
      <c r="Q1823" s="12">
        <f t="shared" si="577"/>
        <v>61623</v>
      </c>
      <c r="R1823" s="12">
        <f t="shared" si="577"/>
        <v>56173</v>
      </c>
      <c r="S1823" s="12">
        <f t="shared" si="577"/>
        <v>298731</v>
      </c>
      <c r="T1823" s="12">
        <f t="shared" si="577"/>
        <v>359751</v>
      </c>
      <c r="U1823" s="12">
        <v>2510996</v>
      </c>
      <c r="V1823" s="12">
        <v>855618</v>
      </c>
      <c r="W1823" s="12">
        <f>SUM(W1791,W1812,W1816)</f>
        <v>194548</v>
      </c>
      <c r="X1823" s="12">
        <f t="shared" si="577"/>
        <v>0</v>
      </c>
      <c r="Y1823" s="12">
        <f t="shared" si="577"/>
        <v>10953</v>
      </c>
      <c r="Z1823" s="12">
        <f t="shared" si="577"/>
        <v>22970</v>
      </c>
      <c r="AA1823" s="12">
        <f t="shared" si="577"/>
        <v>11484</v>
      </c>
      <c r="AB1823" s="12">
        <f t="shared" si="577"/>
        <v>2997</v>
      </c>
      <c r="AC1823" s="12">
        <f t="shared" si="577"/>
        <v>71424</v>
      </c>
      <c r="AD1823" s="12">
        <f t="shared" si="577"/>
        <v>0</v>
      </c>
      <c r="AE1823" s="12">
        <f t="shared" si="577"/>
        <v>1000</v>
      </c>
      <c r="AF1823" s="12">
        <f t="shared" si="577"/>
        <v>7776</v>
      </c>
      <c r="AG1823" s="12">
        <f t="shared" si="577"/>
        <v>11618</v>
      </c>
      <c r="AH1823" s="12">
        <v>140222</v>
      </c>
      <c r="AI1823" s="12">
        <v>54326</v>
      </c>
      <c r="AJ1823" s="12">
        <f>SUM(AJ1791,AJ1812,AJ1816)</f>
        <v>1139638</v>
      </c>
      <c r="AK1823" s="12">
        <f t="shared" si="577"/>
        <v>7302</v>
      </c>
      <c r="AL1823" s="12">
        <f t="shared" si="577"/>
        <v>51482</v>
      </c>
      <c r="AM1823" s="12">
        <f t="shared" si="577"/>
        <v>112655</v>
      </c>
      <c r="AN1823" s="12">
        <f t="shared" si="577"/>
        <v>41464</v>
      </c>
      <c r="AO1823" s="12">
        <f t="shared" si="577"/>
        <v>31429</v>
      </c>
      <c r="AP1823" s="12">
        <f t="shared" si="577"/>
        <v>177009</v>
      </c>
      <c r="AQ1823" s="12">
        <f t="shared" si="577"/>
        <v>18714</v>
      </c>
      <c r="AR1823" s="12">
        <f t="shared" si="577"/>
        <v>67403</v>
      </c>
      <c r="AS1823" s="12">
        <f t="shared" si="577"/>
        <v>65846</v>
      </c>
      <c r="AT1823" s="12">
        <f t="shared" si="577"/>
        <v>82038</v>
      </c>
      <c r="AU1823" s="12">
        <v>655342</v>
      </c>
      <c r="AV1823" s="12">
        <v>484296</v>
      </c>
      <c r="AW1823" s="12">
        <f>U1823+AH1823+AU1823</f>
        <v>3306560</v>
      </c>
    </row>
    <row r="1824" spans="1:49">
      <c r="A1824" s="48"/>
      <c r="B1824" s="42"/>
      <c r="C1824" s="42"/>
      <c r="D1824" s="42"/>
      <c r="E1824" s="531"/>
      <c r="F1824" s="50"/>
      <c r="G1824" s="50"/>
      <c r="H1824" s="50"/>
      <c r="I1824" s="107"/>
    </row>
    <row r="1825" spans="1:49">
      <c r="A1825" s="48"/>
      <c r="B1825" s="42"/>
      <c r="C1825" s="42"/>
      <c r="D1825" s="42"/>
      <c r="E1825" s="531"/>
      <c r="F1825" s="50"/>
      <c r="G1825" s="50"/>
      <c r="H1825" s="50"/>
      <c r="I1825" s="146" t="s">
        <v>970</v>
      </c>
      <c r="J1825" s="9"/>
      <c r="K1825" s="9"/>
      <c r="L1825" s="9"/>
      <c r="M1825" s="9"/>
      <c r="N1825" s="9"/>
      <c r="O1825" s="9"/>
      <c r="P1825" s="9"/>
      <c r="Q1825" s="9"/>
      <c r="R1825" s="9"/>
      <c r="S1825" s="9"/>
      <c r="T1825" s="9"/>
      <c r="U1825" s="9"/>
      <c r="V1825" s="9"/>
      <c r="W1825" s="9"/>
      <c r="X1825" s="9"/>
      <c r="Y1825" s="9"/>
      <c r="Z1825" s="9"/>
      <c r="AA1825" s="9"/>
      <c r="AB1825" s="9"/>
      <c r="AC1825" s="9"/>
      <c r="AD1825" s="9"/>
      <c r="AE1825" s="9"/>
      <c r="AF1825" s="9"/>
      <c r="AG1825" s="9"/>
      <c r="AH1825" s="9"/>
      <c r="AI1825" s="9"/>
      <c r="AJ1825" s="9"/>
      <c r="AK1825" s="9"/>
      <c r="AL1825" s="9"/>
      <c r="AM1825" s="9"/>
      <c r="AN1825" s="9"/>
      <c r="AO1825" s="9"/>
      <c r="AP1825" s="9"/>
      <c r="AQ1825" s="9"/>
      <c r="AR1825" s="9"/>
      <c r="AS1825" s="9"/>
      <c r="AT1825" s="9"/>
      <c r="AU1825" s="9"/>
      <c r="AV1825" s="9"/>
      <c r="AW1825" s="9"/>
    </row>
    <row r="1826" spans="1:49" ht="13.5" thickBot="1">
      <c r="A1826" s="48"/>
      <c r="B1826" s="42"/>
      <c r="C1826" s="42"/>
      <c r="D1826" s="42"/>
      <c r="E1826" s="531"/>
      <c r="F1826" s="50"/>
      <c r="G1826" s="50"/>
      <c r="H1826" s="50"/>
      <c r="I1826" s="146"/>
      <c r="J1826" s="29"/>
      <c r="K1826" s="29"/>
      <c r="L1826" s="29"/>
      <c r="M1826" s="29"/>
      <c r="N1826" s="29"/>
      <c r="O1826" s="29"/>
      <c r="P1826" s="29"/>
      <c r="Q1826" s="29"/>
      <c r="R1826" s="29"/>
      <c r="S1826" s="29"/>
      <c r="T1826" s="29"/>
      <c r="U1826" s="29"/>
      <c r="V1826" s="29"/>
      <c r="W1826" s="29"/>
      <c r="X1826" s="29"/>
      <c r="Y1826" s="29"/>
      <c r="Z1826" s="29"/>
      <c r="AA1826" s="29"/>
      <c r="AB1826" s="29"/>
      <c r="AC1826" s="29"/>
      <c r="AD1826" s="29"/>
      <c r="AE1826" s="29"/>
      <c r="AF1826" s="29"/>
      <c r="AG1826" s="29"/>
      <c r="AH1826" s="29"/>
      <c r="AI1826" s="29"/>
      <c r="AJ1826" s="29"/>
      <c r="AK1826" s="29"/>
      <c r="AL1826" s="29"/>
      <c r="AM1826" s="29"/>
      <c r="AN1826" s="29"/>
      <c r="AO1826" s="29"/>
      <c r="AP1826" s="29"/>
      <c r="AQ1826" s="29"/>
      <c r="AR1826" s="29"/>
      <c r="AS1826" s="29"/>
      <c r="AT1826" s="29"/>
      <c r="AU1826" s="29"/>
      <c r="AV1826" s="29"/>
      <c r="AW1826" s="29"/>
    </row>
    <row r="1827" spans="1:49" ht="35.25" customHeight="1" thickTop="1" thickBot="1">
      <c r="A1827" s="48"/>
      <c r="B1827" s="42"/>
      <c r="C1827" s="42"/>
      <c r="D1827" s="42"/>
      <c r="E1827" s="531"/>
      <c r="F1827" s="50"/>
      <c r="G1827" s="50"/>
      <c r="H1827" s="50"/>
      <c r="I1827" s="5" t="s">
        <v>2331</v>
      </c>
      <c r="J1827" s="364" t="s">
        <v>2891</v>
      </c>
      <c r="K1827" s="364" t="s">
        <v>2879</v>
      </c>
      <c r="L1827" s="364" t="s">
        <v>2880</v>
      </c>
      <c r="M1827" s="364" t="s">
        <v>2881</v>
      </c>
      <c r="N1827" s="364" t="s">
        <v>2882</v>
      </c>
      <c r="O1827" s="364" t="s">
        <v>2883</v>
      </c>
      <c r="P1827" s="364" t="s">
        <v>2884</v>
      </c>
      <c r="Q1827" s="364" t="s">
        <v>2885</v>
      </c>
      <c r="R1827" s="364" t="s">
        <v>2886</v>
      </c>
      <c r="S1827" s="364" t="s">
        <v>2887</v>
      </c>
      <c r="T1827" s="364" t="s">
        <v>2888</v>
      </c>
      <c r="U1827" s="364" t="s">
        <v>2889</v>
      </c>
      <c r="V1827" s="364" t="s">
        <v>2890</v>
      </c>
      <c r="W1827" s="365" t="s">
        <v>2893</v>
      </c>
      <c r="X1827" s="365" t="s">
        <v>2879</v>
      </c>
      <c r="Y1827" s="365" t="s">
        <v>2880</v>
      </c>
      <c r="Z1827" s="365" t="s">
        <v>2881</v>
      </c>
      <c r="AA1827" s="365" t="s">
        <v>2882</v>
      </c>
      <c r="AB1827" s="365" t="s">
        <v>2883</v>
      </c>
      <c r="AC1827" s="365" t="s">
        <v>2884</v>
      </c>
      <c r="AD1827" s="365" t="s">
        <v>2885</v>
      </c>
      <c r="AE1827" s="365" t="s">
        <v>2886</v>
      </c>
      <c r="AF1827" s="365" t="s">
        <v>2887</v>
      </c>
      <c r="AG1827" s="365" t="s">
        <v>2888</v>
      </c>
      <c r="AH1827" s="365" t="s">
        <v>2889</v>
      </c>
      <c r="AI1827" s="365" t="s">
        <v>2890</v>
      </c>
      <c r="AJ1827" s="366" t="s">
        <v>2892</v>
      </c>
      <c r="AK1827" s="366" t="s">
        <v>2879</v>
      </c>
      <c r="AL1827" s="366" t="s">
        <v>2880</v>
      </c>
      <c r="AM1827" s="366" t="s">
        <v>2881</v>
      </c>
      <c r="AN1827" s="366" t="s">
        <v>2882</v>
      </c>
      <c r="AO1827" s="366" t="s">
        <v>2883</v>
      </c>
      <c r="AP1827" s="366" t="s">
        <v>2884</v>
      </c>
      <c r="AQ1827" s="366" t="s">
        <v>2885</v>
      </c>
      <c r="AR1827" s="366" t="s">
        <v>2886</v>
      </c>
      <c r="AS1827" s="366" t="s">
        <v>2887</v>
      </c>
      <c r="AT1827" s="366" t="s">
        <v>2888</v>
      </c>
      <c r="AU1827" s="366" t="s">
        <v>2889</v>
      </c>
      <c r="AV1827" s="366" t="s">
        <v>2890</v>
      </c>
      <c r="AW1827" s="368" t="s">
        <v>2895</v>
      </c>
    </row>
    <row r="1828" spans="1:49">
      <c r="A1828" s="48"/>
      <c r="B1828" s="42"/>
      <c r="C1828" s="42"/>
      <c r="D1828" s="42"/>
      <c r="E1828" s="531"/>
      <c r="F1828" s="50"/>
      <c r="G1828" s="50"/>
      <c r="H1828" s="50"/>
      <c r="I1828" s="34"/>
      <c r="J1828" s="202" t="s">
        <v>1224</v>
      </c>
      <c r="K1828" s="202">
        <v>1</v>
      </c>
      <c r="L1828" s="202">
        <v>2</v>
      </c>
      <c r="M1828" s="202">
        <v>3</v>
      </c>
      <c r="N1828" s="202">
        <v>4</v>
      </c>
      <c r="O1828" s="202">
        <v>5</v>
      </c>
      <c r="P1828" s="202">
        <v>6</v>
      </c>
      <c r="Q1828" s="202">
        <v>7</v>
      </c>
      <c r="R1828" s="202">
        <v>8</v>
      </c>
      <c r="S1828" s="202">
        <v>9</v>
      </c>
      <c r="T1828" s="202">
        <v>10</v>
      </c>
      <c r="U1828" s="202">
        <v>13</v>
      </c>
      <c r="V1828" s="202">
        <v>14</v>
      </c>
      <c r="W1828" s="202" t="s">
        <v>1224</v>
      </c>
      <c r="X1828" s="202">
        <v>1</v>
      </c>
      <c r="Y1828" s="202">
        <v>2</v>
      </c>
      <c r="Z1828" s="202">
        <v>3</v>
      </c>
      <c r="AA1828" s="202">
        <v>4</v>
      </c>
      <c r="AB1828" s="202">
        <v>5</v>
      </c>
      <c r="AC1828" s="202">
        <v>6</v>
      </c>
      <c r="AD1828" s="202">
        <v>7</v>
      </c>
      <c r="AE1828" s="202">
        <v>8</v>
      </c>
      <c r="AF1828" s="202">
        <v>9</v>
      </c>
      <c r="AG1828" s="202">
        <v>10</v>
      </c>
      <c r="AH1828" s="202">
        <v>13</v>
      </c>
      <c r="AI1828" s="202">
        <v>14</v>
      </c>
      <c r="AJ1828" s="202" t="s">
        <v>1224</v>
      </c>
      <c r="AK1828" s="202">
        <v>1</v>
      </c>
      <c r="AL1828" s="202">
        <v>2</v>
      </c>
      <c r="AM1828" s="202">
        <v>3</v>
      </c>
      <c r="AN1828" s="202">
        <v>4</v>
      </c>
      <c r="AO1828" s="202">
        <v>5</v>
      </c>
      <c r="AP1828" s="202">
        <v>6</v>
      </c>
      <c r="AQ1828" s="202">
        <v>7</v>
      </c>
      <c r="AR1828" s="202">
        <v>8</v>
      </c>
      <c r="AS1828" s="202">
        <v>9</v>
      </c>
      <c r="AT1828" s="202">
        <v>10</v>
      </c>
      <c r="AU1828" s="202">
        <v>13</v>
      </c>
      <c r="AV1828" s="202">
        <v>14</v>
      </c>
      <c r="AW1828" s="202">
        <v>15</v>
      </c>
    </row>
    <row r="1829" spans="1:49">
      <c r="A1829" s="48"/>
      <c r="B1829" s="42"/>
      <c r="C1829" s="42"/>
      <c r="D1829" s="42"/>
      <c r="E1829" s="531"/>
      <c r="F1829" s="50"/>
      <c r="G1829" s="50"/>
      <c r="H1829" s="50"/>
      <c r="I1829" s="276" t="s">
        <v>2429</v>
      </c>
      <c r="J1829" s="277">
        <f>SUM(J1823)</f>
        <v>3366614</v>
      </c>
      <c r="K1829" s="277">
        <f t="shared" ref="K1829:AT1829" si="578">SUM(K1823)</f>
        <v>191326</v>
      </c>
      <c r="L1829" s="277">
        <f t="shared" si="578"/>
        <v>289975</v>
      </c>
      <c r="M1829" s="277">
        <f t="shared" si="578"/>
        <v>303157</v>
      </c>
      <c r="N1829" s="277">
        <f t="shared" si="578"/>
        <v>361788</v>
      </c>
      <c r="O1829" s="277">
        <f t="shared" si="578"/>
        <v>363925</v>
      </c>
      <c r="P1829" s="277">
        <f t="shared" si="578"/>
        <v>224547</v>
      </c>
      <c r="Q1829" s="277">
        <f t="shared" si="578"/>
        <v>61623</v>
      </c>
      <c r="R1829" s="277">
        <f t="shared" si="578"/>
        <v>56173</v>
      </c>
      <c r="S1829" s="277">
        <f t="shared" si="578"/>
        <v>298731</v>
      </c>
      <c r="T1829" s="277">
        <f t="shared" si="578"/>
        <v>359751</v>
      </c>
      <c r="U1829" s="277">
        <v>2510996</v>
      </c>
      <c r="V1829" s="277">
        <v>855618</v>
      </c>
      <c r="W1829" s="277">
        <f>SUM(W1823)</f>
        <v>194548</v>
      </c>
      <c r="X1829" s="277">
        <f t="shared" si="578"/>
        <v>0</v>
      </c>
      <c r="Y1829" s="277">
        <f t="shared" si="578"/>
        <v>10953</v>
      </c>
      <c r="Z1829" s="277">
        <f t="shared" si="578"/>
        <v>22970</v>
      </c>
      <c r="AA1829" s="277">
        <f t="shared" si="578"/>
        <v>11484</v>
      </c>
      <c r="AB1829" s="277">
        <f t="shared" si="578"/>
        <v>2997</v>
      </c>
      <c r="AC1829" s="277">
        <f t="shared" si="578"/>
        <v>71424</v>
      </c>
      <c r="AD1829" s="277">
        <f t="shared" si="578"/>
        <v>0</v>
      </c>
      <c r="AE1829" s="277">
        <f t="shared" si="578"/>
        <v>1000</v>
      </c>
      <c r="AF1829" s="277">
        <f t="shared" si="578"/>
        <v>7776</v>
      </c>
      <c r="AG1829" s="277">
        <f t="shared" si="578"/>
        <v>11618</v>
      </c>
      <c r="AH1829" s="277">
        <v>140222</v>
      </c>
      <c r="AI1829" s="277">
        <v>54326</v>
      </c>
      <c r="AJ1829" s="277">
        <f>SUM(AJ1823)</f>
        <v>1139638</v>
      </c>
      <c r="AK1829" s="277">
        <f t="shared" si="578"/>
        <v>7302</v>
      </c>
      <c r="AL1829" s="277">
        <f t="shared" si="578"/>
        <v>51482</v>
      </c>
      <c r="AM1829" s="277">
        <f t="shared" si="578"/>
        <v>112655</v>
      </c>
      <c r="AN1829" s="277">
        <f t="shared" si="578"/>
        <v>41464</v>
      </c>
      <c r="AO1829" s="277">
        <f t="shared" si="578"/>
        <v>31429</v>
      </c>
      <c r="AP1829" s="277">
        <f t="shared" si="578"/>
        <v>177009</v>
      </c>
      <c r="AQ1829" s="277">
        <f t="shared" si="578"/>
        <v>18714</v>
      </c>
      <c r="AR1829" s="277">
        <f t="shared" si="578"/>
        <v>67403</v>
      </c>
      <c r="AS1829" s="277">
        <f t="shared" si="578"/>
        <v>65846</v>
      </c>
      <c r="AT1829" s="277">
        <f t="shared" si="578"/>
        <v>82038</v>
      </c>
      <c r="AU1829" s="277">
        <v>655342</v>
      </c>
      <c r="AV1829" s="277">
        <v>484296</v>
      </c>
      <c r="AW1829" s="277">
        <f>U1829+AH1829+AU1829</f>
        <v>3306560</v>
      </c>
    </row>
    <row r="1830" spans="1:49">
      <c r="A1830" s="48"/>
      <c r="B1830" s="42"/>
      <c r="C1830" s="42"/>
      <c r="D1830" s="42"/>
      <c r="E1830" s="531"/>
      <c r="F1830" s="50"/>
      <c r="G1830" s="50"/>
      <c r="H1830" s="50"/>
      <c r="I1830" s="276"/>
      <c r="J1830" s="277"/>
      <c r="K1830" s="277"/>
      <c r="L1830" s="277"/>
      <c r="M1830" s="277"/>
      <c r="N1830" s="277"/>
      <c r="O1830" s="277"/>
      <c r="P1830" s="277"/>
      <c r="Q1830" s="277"/>
      <c r="R1830" s="277"/>
      <c r="S1830" s="277"/>
      <c r="T1830" s="277"/>
      <c r="U1830" s="277">
        <v>0</v>
      </c>
      <c r="V1830" s="277">
        <v>0</v>
      </c>
      <c r="W1830" s="277"/>
      <c r="X1830" s="277"/>
      <c r="Y1830" s="277"/>
      <c r="Z1830" s="277"/>
      <c r="AA1830" s="277"/>
      <c r="AB1830" s="277"/>
      <c r="AC1830" s="277"/>
      <c r="AD1830" s="277"/>
      <c r="AE1830" s="277"/>
      <c r="AF1830" s="277"/>
      <c r="AG1830" s="277"/>
      <c r="AH1830" s="277">
        <v>0</v>
      </c>
      <c r="AI1830" s="277">
        <v>0</v>
      </c>
      <c r="AJ1830" s="277"/>
      <c r="AK1830" s="277"/>
      <c r="AL1830" s="277"/>
      <c r="AM1830" s="277"/>
      <c r="AN1830" s="277"/>
      <c r="AO1830" s="277"/>
      <c r="AP1830" s="277"/>
      <c r="AQ1830" s="277"/>
      <c r="AR1830" s="277"/>
      <c r="AS1830" s="277"/>
      <c r="AT1830" s="277"/>
      <c r="AU1830" s="277">
        <v>0</v>
      </c>
      <c r="AV1830" s="277">
        <v>0</v>
      </c>
      <c r="AW1830" s="277">
        <f>U1830+AH1830+AU1830</f>
        <v>0</v>
      </c>
    </row>
    <row r="1831" spans="1:49">
      <c r="A1831" s="48"/>
      <c r="B1831" s="42"/>
      <c r="C1831" s="42"/>
      <c r="D1831" s="42"/>
      <c r="E1831" s="531"/>
      <c r="F1831" s="50"/>
      <c r="G1831" s="50"/>
      <c r="H1831" s="50"/>
      <c r="I1831" s="276"/>
      <c r="J1831" s="277"/>
      <c r="K1831" s="277"/>
      <c r="L1831" s="277"/>
      <c r="M1831" s="277"/>
      <c r="N1831" s="277"/>
      <c r="O1831" s="277"/>
      <c r="P1831" s="277"/>
      <c r="Q1831" s="277"/>
      <c r="R1831" s="277"/>
      <c r="S1831" s="277"/>
      <c r="T1831" s="277"/>
      <c r="U1831" s="277">
        <v>0</v>
      </c>
      <c r="V1831" s="277">
        <v>0</v>
      </c>
      <c r="W1831" s="277"/>
      <c r="X1831" s="277"/>
      <c r="Y1831" s="277"/>
      <c r="Z1831" s="277"/>
      <c r="AA1831" s="277"/>
      <c r="AB1831" s="277"/>
      <c r="AC1831" s="277"/>
      <c r="AD1831" s="277"/>
      <c r="AE1831" s="277"/>
      <c r="AF1831" s="277"/>
      <c r="AG1831" s="277"/>
      <c r="AH1831" s="277">
        <v>0</v>
      </c>
      <c r="AI1831" s="277">
        <v>0</v>
      </c>
      <c r="AJ1831" s="277"/>
      <c r="AK1831" s="277"/>
      <c r="AL1831" s="277"/>
      <c r="AM1831" s="277"/>
      <c r="AN1831" s="277"/>
      <c r="AO1831" s="277"/>
      <c r="AP1831" s="277"/>
      <c r="AQ1831" s="277"/>
      <c r="AR1831" s="277"/>
      <c r="AS1831" s="277"/>
      <c r="AT1831" s="277"/>
      <c r="AU1831" s="277">
        <v>0</v>
      </c>
      <c r="AV1831" s="277">
        <v>0</v>
      </c>
      <c r="AW1831" s="277">
        <f>U1831+AH1831+AU1831</f>
        <v>0</v>
      </c>
    </row>
    <row r="1832" spans="1:49">
      <c r="A1832" s="48"/>
      <c r="B1832" s="42"/>
      <c r="C1832" s="42"/>
      <c r="D1832" s="42"/>
      <c r="E1832" s="531"/>
      <c r="F1832" s="50"/>
      <c r="G1832" s="50"/>
      <c r="H1832" s="50"/>
      <c r="I1832" s="276"/>
      <c r="J1832" s="277"/>
      <c r="K1832" s="277"/>
      <c r="L1832" s="277"/>
      <c r="M1832" s="277"/>
      <c r="N1832" s="277"/>
      <c r="O1832" s="277"/>
      <c r="P1832" s="277"/>
      <c r="Q1832" s="277"/>
      <c r="R1832" s="277"/>
      <c r="S1832" s="277"/>
      <c r="T1832" s="277"/>
      <c r="U1832" s="277">
        <v>0</v>
      </c>
      <c r="V1832" s="277">
        <v>0</v>
      </c>
      <c r="W1832" s="277"/>
      <c r="X1832" s="277"/>
      <c r="Y1832" s="277"/>
      <c r="Z1832" s="277"/>
      <c r="AA1832" s="277"/>
      <c r="AB1832" s="277"/>
      <c r="AC1832" s="277"/>
      <c r="AD1832" s="277"/>
      <c r="AE1832" s="277"/>
      <c r="AF1832" s="277"/>
      <c r="AG1832" s="277"/>
      <c r="AH1832" s="277">
        <v>0</v>
      </c>
      <c r="AI1832" s="277">
        <v>0</v>
      </c>
      <c r="AJ1832" s="277"/>
      <c r="AK1832" s="277"/>
      <c r="AL1832" s="277"/>
      <c r="AM1832" s="277"/>
      <c r="AN1832" s="277"/>
      <c r="AO1832" s="277"/>
      <c r="AP1832" s="277"/>
      <c r="AQ1832" s="277"/>
      <c r="AR1832" s="277"/>
      <c r="AS1832" s="277"/>
      <c r="AT1832" s="277"/>
      <c r="AU1832" s="277">
        <v>0</v>
      </c>
      <c r="AV1832" s="277">
        <v>0</v>
      </c>
      <c r="AW1832" s="277">
        <f>U1832+AH1832+AU1832</f>
        <v>0</v>
      </c>
    </row>
    <row r="1833" spans="1:49">
      <c r="A1833" s="48"/>
      <c r="B1833" s="42"/>
      <c r="C1833" s="42"/>
      <c r="D1833" s="42"/>
      <c r="E1833" s="531"/>
      <c r="F1833" s="50"/>
      <c r="G1833" s="50"/>
      <c r="H1833" s="50"/>
      <c r="I1833" s="276" t="s">
        <v>1631</v>
      </c>
      <c r="J1833" s="277">
        <f>SUM(J1829:J1832)</f>
        <v>3366614</v>
      </c>
      <c r="K1833" s="277">
        <f t="shared" ref="K1833:AT1833" si="579">SUM(K1829:K1832)</f>
        <v>191326</v>
      </c>
      <c r="L1833" s="277">
        <f t="shared" si="579"/>
        <v>289975</v>
      </c>
      <c r="M1833" s="277">
        <f t="shared" si="579"/>
        <v>303157</v>
      </c>
      <c r="N1833" s="277">
        <f t="shared" si="579"/>
        <v>361788</v>
      </c>
      <c r="O1833" s="277">
        <f t="shared" si="579"/>
        <v>363925</v>
      </c>
      <c r="P1833" s="277">
        <f t="shared" si="579"/>
        <v>224547</v>
      </c>
      <c r="Q1833" s="277">
        <f t="shared" si="579"/>
        <v>61623</v>
      </c>
      <c r="R1833" s="277">
        <f t="shared" si="579"/>
        <v>56173</v>
      </c>
      <c r="S1833" s="277">
        <f t="shared" si="579"/>
        <v>298731</v>
      </c>
      <c r="T1833" s="277">
        <f t="shared" si="579"/>
        <v>359751</v>
      </c>
      <c r="U1833" s="277">
        <v>2510996</v>
      </c>
      <c r="V1833" s="277">
        <v>855618</v>
      </c>
      <c r="W1833" s="277">
        <f>SUM(W1829:W1832)</f>
        <v>194548</v>
      </c>
      <c r="X1833" s="277">
        <f t="shared" si="579"/>
        <v>0</v>
      </c>
      <c r="Y1833" s="277">
        <f t="shared" si="579"/>
        <v>10953</v>
      </c>
      <c r="Z1833" s="277">
        <f t="shared" si="579"/>
        <v>22970</v>
      </c>
      <c r="AA1833" s="277">
        <f t="shared" si="579"/>
        <v>11484</v>
      </c>
      <c r="AB1833" s="277">
        <f t="shared" si="579"/>
        <v>2997</v>
      </c>
      <c r="AC1833" s="277">
        <f t="shared" si="579"/>
        <v>71424</v>
      </c>
      <c r="AD1833" s="277">
        <f t="shared" si="579"/>
        <v>0</v>
      </c>
      <c r="AE1833" s="277">
        <f t="shared" si="579"/>
        <v>1000</v>
      </c>
      <c r="AF1833" s="277">
        <f t="shared" si="579"/>
        <v>7776</v>
      </c>
      <c r="AG1833" s="277">
        <f t="shared" si="579"/>
        <v>11618</v>
      </c>
      <c r="AH1833" s="277">
        <v>140222</v>
      </c>
      <c r="AI1833" s="277">
        <v>54326</v>
      </c>
      <c r="AJ1833" s="277">
        <f>SUM(AJ1829:AJ1832)</f>
        <v>1139638</v>
      </c>
      <c r="AK1833" s="277">
        <f t="shared" si="579"/>
        <v>7302</v>
      </c>
      <c r="AL1833" s="277">
        <f t="shared" si="579"/>
        <v>51482</v>
      </c>
      <c r="AM1833" s="277">
        <f t="shared" si="579"/>
        <v>112655</v>
      </c>
      <c r="AN1833" s="277">
        <f t="shared" si="579"/>
        <v>41464</v>
      </c>
      <c r="AO1833" s="277">
        <f t="shared" si="579"/>
        <v>31429</v>
      </c>
      <c r="AP1833" s="277">
        <f t="shared" si="579"/>
        <v>177009</v>
      </c>
      <c r="AQ1833" s="277">
        <f t="shared" si="579"/>
        <v>18714</v>
      </c>
      <c r="AR1833" s="277">
        <f t="shared" si="579"/>
        <v>67403</v>
      </c>
      <c r="AS1833" s="277">
        <f t="shared" si="579"/>
        <v>65846</v>
      </c>
      <c r="AT1833" s="277">
        <f t="shared" si="579"/>
        <v>82038</v>
      </c>
      <c r="AU1833" s="277">
        <v>655342</v>
      </c>
      <c r="AV1833" s="277">
        <v>484296</v>
      </c>
      <c r="AW1833" s="277">
        <f>U1833+AH1833+AU1833</f>
        <v>3306560</v>
      </c>
    </row>
    <row r="1834" spans="1:49">
      <c r="A1834" s="48"/>
      <c r="B1834" s="42"/>
      <c r="C1834" s="42"/>
      <c r="D1834" s="42"/>
      <c r="E1834" s="531"/>
      <c r="F1834" s="50"/>
      <c r="G1834" s="50"/>
      <c r="H1834" s="50"/>
      <c r="I1834" s="146"/>
      <c r="J1834" s="29"/>
      <c r="K1834" s="29"/>
      <c r="L1834" s="29"/>
      <c r="M1834" s="29"/>
      <c r="N1834" s="29"/>
      <c r="O1834" s="29"/>
      <c r="P1834" s="29"/>
      <c r="Q1834" s="29"/>
      <c r="R1834" s="29"/>
      <c r="S1834" s="29"/>
      <c r="T1834" s="29"/>
      <c r="U1834" s="29"/>
      <c r="V1834" s="29"/>
      <c r="W1834" s="29"/>
      <c r="X1834" s="29"/>
      <c r="Y1834" s="29"/>
      <c r="Z1834" s="29"/>
      <c r="AA1834" s="29"/>
      <c r="AB1834" s="29"/>
      <c r="AC1834" s="29"/>
      <c r="AD1834" s="29"/>
      <c r="AE1834" s="29"/>
      <c r="AF1834" s="29"/>
      <c r="AG1834" s="29"/>
      <c r="AH1834" s="29"/>
      <c r="AI1834" s="29"/>
      <c r="AJ1834" s="29"/>
      <c r="AK1834" s="29"/>
      <c r="AL1834" s="29"/>
      <c r="AM1834" s="29"/>
      <c r="AN1834" s="29"/>
      <c r="AO1834" s="29"/>
      <c r="AP1834" s="29"/>
      <c r="AQ1834" s="29"/>
      <c r="AR1834" s="29"/>
      <c r="AS1834" s="29"/>
      <c r="AT1834" s="29"/>
      <c r="AU1834" s="29"/>
      <c r="AV1834" s="29"/>
      <c r="AW1834" s="29"/>
    </row>
    <row r="1835" spans="1:49">
      <c r="A1835" s="48"/>
      <c r="B1835" s="42"/>
      <c r="C1835" s="42"/>
      <c r="D1835" s="42"/>
      <c r="E1835" s="531"/>
      <c r="F1835" s="50"/>
      <c r="G1835" s="50"/>
      <c r="H1835" s="50"/>
      <c r="I1835" s="53"/>
      <c r="J1835" s="9"/>
      <c r="K1835" s="9"/>
      <c r="L1835" s="9"/>
      <c r="M1835" s="9"/>
      <c r="N1835" s="9"/>
      <c r="O1835" s="9"/>
      <c r="P1835" s="9"/>
      <c r="Q1835" s="9"/>
      <c r="R1835" s="9"/>
      <c r="S1835" s="9"/>
      <c r="T1835" s="9"/>
      <c r="U1835" s="9"/>
      <c r="V1835" s="9"/>
      <c r="W1835" s="9"/>
      <c r="X1835" s="9"/>
      <c r="Y1835" s="9"/>
      <c r="Z1835" s="9"/>
      <c r="AA1835" s="9"/>
      <c r="AB1835" s="9"/>
      <c r="AC1835" s="9"/>
      <c r="AD1835" s="9"/>
      <c r="AE1835" s="9"/>
      <c r="AF1835" s="9"/>
      <c r="AG1835" s="9"/>
      <c r="AH1835" s="9"/>
      <c r="AI1835" s="9"/>
      <c r="AJ1835" s="9"/>
      <c r="AK1835" s="9"/>
      <c r="AL1835" s="9"/>
      <c r="AM1835" s="9"/>
      <c r="AN1835" s="9"/>
      <c r="AO1835" s="9"/>
      <c r="AP1835" s="9"/>
      <c r="AQ1835" s="9"/>
      <c r="AR1835" s="9"/>
      <c r="AS1835" s="9"/>
      <c r="AT1835" s="9"/>
      <c r="AU1835" s="9"/>
      <c r="AV1835" s="9"/>
      <c r="AW1835" s="9"/>
    </row>
    <row r="1836" spans="1:49">
      <c r="A1836" s="48"/>
      <c r="B1836" s="42"/>
      <c r="C1836" s="42"/>
      <c r="D1836" s="42"/>
      <c r="E1836" s="531"/>
      <c r="F1836" s="50"/>
      <c r="G1836" s="50"/>
      <c r="H1836" s="50"/>
      <c r="I1836" s="53"/>
      <c r="J1836" s="9"/>
      <c r="K1836" s="9"/>
      <c r="L1836" s="9"/>
      <c r="M1836" s="9"/>
      <c r="N1836" s="9"/>
      <c r="O1836" s="9"/>
      <c r="P1836" s="9"/>
      <c r="Q1836" s="9"/>
      <c r="R1836" s="9"/>
      <c r="S1836" s="9"/>
      <c r="T1836" s="9"/>
      <c r="U1836" s="9"/>
      <c r="V1836" s="9"/>
      <c r="W1836" s="9"/>
      <c r="X1836" s="9"/>
      <c r="Y1836" s="9"/>
      <c r="Z1836" s="9"/>
      <c r="AA1836" s="9"/>
      <c r="AB1836" s="9"/>
      <c r="AC1836" s="9"/>
      <c r="AD1836" s="9"/>
      <c r="AE1836" s="9"/>
      <c r="AF1836" s="9"/>
      <c r="AG1836" s="9"/>
      <c r="AH1836" s="9"/>
      <c r="AI1836" s="9"/>
      <c r="AJ1836" s="9"/>
      <c r="AK1836" s="9"/>
      <c r="AL1836" s="9"/>
      <c r="AM1836" s="9"/>
      <c r="AN1836" s="9"/>
      <c r="AO1836" s="9"/>
      <c r="AP1836" s="9"/>
      <c r="AQ1836" s="9"/>
      <c r="AR1836" s="9"/>
      <c r="AS1836" s="9"/>
      <c r="AT1836" s="9"/>
      <c r="AU1836" s="9"/>
      <c r="AV1836" s="9"/>
      <c r="AW1836" s="9"/>
    </row>
    <row r="1837" spans="1:49">
      <c r="A1837" s="48"/>
      <c r="B1837" s="42"/>
      <c r="C1837" s="42"/>
      <c r="D1837" s="42"/>
      <c r="E1837" s="531"/>
      <c r="F1837" s="50"/>
      <c r="G1837" s="50"/>
      <c r="H1837" s="50"/>
      <c r="I1837" s="145" t="s">
        <v>1009</v>
      </c>
      <c r="J1837" s="156"/>
      <c r="K1837" s="156"/>
      <c r="L1837" s="156"/>
      <c r="M1837" s="156"/>
      <c r="N1837" s="156"/>
      <c r="O1837" s="156"/>
      <c r="P1837" s="156"/>
      <c r="Q1837" s="156"/>
      <c r="R1837" s="156"/>
      <c r="S1837" s="156"/>
      <c r="T1837" s="156"/>
      <c r="U1837" s="156"/>
      <c r="V1837" s="156"/>
      <c r="W1837" s="156"/>
      <c r="X1837" s="156"/>
      <c r="Y1837" s="156"/>
      <c r="Z1837" s="156"/>
      <c r="AA1837" s="156"/>
      <c r="AB1837" s="156"/>
      <c r="AC1837" s="156"/>
      <c r="AD1837" s="156"/>
      <c r="AE1837" s="156"/>
      <c r="AF1837" s="156"/>
      <c r="AG1837" s="156"/>
      <c r="AH1837" s="156"/>
      <c r="AI1837" s="156"/>
      <c r="AJ1837" s="156"/>
      <c r="AK1837" s="156"/>
      <c r="AL1837" s="156"/>
      <c r="AM1837" s="156"/>
      <c r="AN1837" s="156"/>
      <c r="AO1837" s="156"/>
      <c r="AP1837" s="156"/>
      <c r="AQ1837" s="156"/>
      <c r="AR1837" s="156"/>
      <c r="AS1837" s="156"/>
      <c r="AT1837" s="156"/>
      <c r="AU1837" s="156"/>
      <c r="AV1837" s="156"/>
      <c r="AW1837" s="156"/>
    </row>
    <row r="1838" spans="1:49">
      <c r="A1838" s="48"/>
      <c r="B1838" s="42"/>
      <c r="C1838" s="42"/>
      <c r="D1838" s="42"/>
      <c r="E1838" s="531"/>
      <c r="F1838" s="50"/>
      <c r="G1838" s="50"/>
      <c r="H1838" s="50"/>
      <c r="I1838" s="53"/>
      <c r="J1838" s="157"/>
      <c r="K1838" s="157"/>
      <c r="L1838" s="157"/>
      <c r="M1838" s="157"/>
      <c r="N1838" s="157"/>
      <c r="O1838" s="157"/>
      <c r="P1838" s="157"/>
      <c r="Q1838" s="157"/>
      <c r="R1838" s="157"/>
      <c r="S1838" s="157"/>
      <c r="T1838" s="157"/>
      <c r="U1838" s="157"/>
      <c r="V1838" s="157"/>
      <c r="W1838" s="157"/>
      <c r="X1838" s="157"/>
      <c r="Y1838" s="157"/>
      <c r="Z1838" s="157"/>
      <c r="AA1838" s="157"/>
      <c r="AB1838" s="157"/>
      <c r="AC1838" s="157"/>
      <c r="AD1838" s="157"/>
      <c r="AE1838" s="157"/>
      <c r="AF1838" s="157"/>
      <c r="AG1838" s="157"/>
      <c r="AH1838" s="157"/>
      <c r="AI1838" s="157"/>
      <c r="AJ1838" s="157"/>
      <c r="AK1838" s="157"/>
      <c r="AL1838" s="157"/>
      <c r="AM1838" s="157"/>
      <c r="AN1838" s="157"/>
      <c r="AO1838" s="157"/>
      <c r="AP1838" s="157"/>
      <c r="AQ1838" s="157"/>
      <c r="AR1838" s="157"/>
      <c r="AS1838" s="157"/>
      <c r="AT1838" s="157"/>
      <c r="AU1838" s="157"/>
      <c r="AV1838" s="157"/>
      <c r="AW1838" s="157"/>
    </row>
    <row r="1839" spans="1:49">
      <c r="A1839" s="48"/>
      <c r="B1839" s="42"/>
      <c r="C1839" s="42"/>
      <c r="D1839" s="42"/>
      <c r="E1839" s="531"/>
      <c r="F1839" s="50"/>
      <c r="G1839" s="50"/>
      <c r="H1839" s="50"/>
      <c r="I1839" s="53"/>
      <c r="J1839" s="9"/>
      <c r="K1839" s="9"/>
      <c r="L1839" s="9"/>
      <c r="M1839" s="9"/>
      <c r="N1839" s="9"/>
      <c r="O1839" s="9"/>
      <c r="P1839" s="9"/>
      <c r="Q1839" s="9"/>
      <c r="R1839" s="9"/>
      <c r="S1839" s="9"/>
      <c r="T1839" s="9"/>
      <c r="U1839" s="9"/>
      <c r="V1839" s="9"/>
      <c r="W1839" s="9"/>
      <c r="X1839" s="9"/>
      <c r="Y1839" s="9"/>
      <c r="Z1839" s="9"/>
      <c r="AA1839" s="9"/>
      <c r="AB1839" s="9"/>
      <c r="AC1839" s="9"/>
      <c r="AD1839" s="9"/>
      <c r="AE1839" s="9"/>
      <c r="AF1839" s="9"/>
      <c r="AG1839" s="9"/>
      <c r="AH1839" s="9"/>
      <c r="AI1839" s="9"/>
      <c r="AJ1839" s="9"/>
      <c r="AK1839" s="9"/>
      <c r="AL1839" s="9"/>
      <c r="AM1839" s="9"/>
      <c r="AN1839" s="9"/>
      <c r="AO1839" s="9"/>
      <c r="AP1839" s="9"/>
      <c r="AQ1839" s="9"/>
      <c r="AR1839" s="9"/>
      <c r="AS1839" s="9"/>
      <c r="AT1839" s="9"/>
      <c r="AU1839" s="9"/>
      <c r="AV1839" s="9"/>
      <c r="AW1839" s="9"/>
    </row>
    <row r="1840" spans="1:49">
      <c r="A1840" s="48"/>
      <c r="B1840" s="42"/>
      <c r="C1840" s="42"/>
      <c r="D1840" s="42"/>
      <c r="E1840" s="531"/>
      <c r="F1840" s="50"/>
      <c r="G1840" s="50"/>
      <c r="H1840" s="50"/>
      <c r="I1840" s="75"/>
    </row>
    <row r="1841" spans="1:49" ht="16.5" thickBot="1">
      <c r="A1841" s="78" t="s">
        <v>2146</v>
      </c>
      <c r="B1841" s="78"/>
      <c r="C1841" s="78"/>
      <c r="D1841" s="463"/>
      <c r="E1841" s="539"/>
      <c r="F1841" s="129"/>
      <c r="G1841" s="129"/>
      <c r="H1841" s="129"/>
      <c r="I1841" s="103"/>
    </row>
    <row r="1842" spans="1:49" s="151" customFormat="1" ht="36" customHeight="1" thickTop="1" thickBot="1">
      <c r="A1842" s="147" t="s">
        <v>2079</v>
      </c>
      <c r="B1842" s="5" t="s">
        <v>2080</v>
      </c>
      <c r="C1842" s="5" t="s">
        <v>1335</v>
      </c>
      <c r="D1842" s="450"/>
      <c r="E1842" s="148" t="s">
        <v>1570</v>
      </c>
      <c r="F1842" s="149" t="s">
        <v>1438</v>
      </c>
      <c r="G1842" s="149"/>
      <c r="H1842" s="149" t="s">
        <v>2332</v>
      </c>
      <c r="I1842" s="5" t="s">
        <v>856</v>
      </c>
      <c r="J1842" s="364" t="s">
        <v>2891</v>
      </c>
      <c r="K1842" s="364" t="s">
        <v>2879</v>
      </c>
      <c r="L1842" s="364" t="s">
        <v>2880</v>
      </c>
      <c r="M1842" s="364" t="s">
        <v>2881</v>
      </c>
      <c r="N1842" s="364" t="s">
        <v>2882</v>
      </c>
      <c r="O1842" s="364" t="s">
        <v>2883</v>
      </c>
      <c r="P1842" s="364" t="s">
        <v>2884</v>
      </c>
      <c r="Q1842" s="364" t="s">
        <v>2885</v>
      </c>
      <c r="R1842" s="364" t="s">
        <v>2886</v>
      </c>
      <c r="S1842" s="364" t="s">
        <v>2887</v>
      </c>
      <c r="T1842" s="364" t="s">
        <v>2888</v>
      </c>
      <c r="U1842" s="364" t="s">
        <v>2889</v>
      </c>
      <c r="V1842" s="364" t="s">
        <v>2890</v>
      </c>
      <c r="W1842" s="365" t="s">
        <v>2893</v>
      </c>
      <c r="X1842" s="365" t="s">
        <v>2879</v>
      </c>
      <c r="Y1842" s="365" t="s">
        <v>2880</v>
      </c>
      <c r="Z1842" s="365" t="s">
        <v>2881</v>
      </c>
      <c r="AA1842" s="365" t="s">
        <v>2882</v>
      </c>
      <c r="AB1842" s="365" t="s">
        <v>2883</v>
      </c>
      <c r="AC1842" s="365" t="s">
        <v>2884</v>
      </c>
      <c r="AD1842" s="365" t="s">
        <v>2885</v>
      </c>
      <c r="AE1842" s="365" t="s">
        <v>2886</v>
      </c>
      <c r="AF1842" s="365" t="s">
        <v>2887</v>
      </c>
      <c r="AG1842" s="365" t="s">
        <v>2888</v>
      </c>
      <c r="AH1842" s="365" t="s">
        <v>2889</v>
      </c>
      <c r="AI1842" s="365" t="s">
        <v>2890</v>
      </c>
      <c r="AJ1842" s="366" t="s">
        <v>2892</v>
      </c>
      <c r="AK1842" s="366" t="s">
        <v>2879</v>
      </c>
      <c r="AL1842" s="366" t="s">
        <v>2880</v>
      </c>
      <c r="AM1842" s="366" t="s">
        <v>2881</v>
      </c>
      <c r="AN1842" s="366" t="s">
        <v>2882</v>
      </c>
      <c r="AO1842" s="366" t="s">
        <v>2883</v>
      </c>
      <c r="AP1842" s="366" t="s">
        <v>2884</v>
      </c>
      <c r="AQ1842" s="366" t="s">
        <v>2885</v>
      </c>
      <c r="AR1842" s="366" t="s">
        <v>2886</v>
      </c>
      <c r="AS1842" s="366" t="s">
        <v>2887</v>
      </c>
      <c r="AT1842" s="366" t="s">
        <v>2888</v>
      </c>
      <c r="AU1842" s="366" t="s">
        <v>2889</v>
      </c>
      <c r="AV1842" s="366" t="s">
        <v>2890</v>
      </c>
      <c r="AW1842" s="368" t="s">
        <v>2895</v>
      </c>
    </row>
    <row r="1843" spans="1:49">
      <c r="A1843" s="33"/>
      <c r="B1843" s="34"/>
      <c r="C1843" s="34"/>
      <c r="D1843" s="34"/>
      <c r="E1843" s="35"/>
      <c r="F1843" s="36"/>
      <c r="G1843" s="36"/>
      <c r="H1843" s="36"/>
      <c r="I1843" s="34"/>
      <c r="J1843" s="202" t="s">
        <v>1224</v>
      </c>
      <c r="K1843" s="202">
        <v>1</v>
      </c>
      <c r="L1843" s="202">
        <v>2</v>
      </c>
      <c r="M1843" s="202">
        <v>3</v>
      </c>
      <c r="N1843" s="202">
        <v>4</v>
      </c>
      <c r="O1843" s="202">
        <v>5</v>
      </c>
      <c r="P1843" s="202">
        <v>6</v>
      </c>
      <c r="Q1843" s="202">
        <v>7</v>
      </c>
      <c r="R1843" s="202">
        <v>8</v>
      </c>
      <c r="S1843" s="202">
        <v>9</v>
      </c>
      <c r="T1843" s="202">
        <v>10</v>
      </c>
      <c r="U1843" s="202">
        <v>13</v>
      </c>
      <c r="V1843" s="202">
        <v>14</v>
      </c>
      <c r="W1843" s="202" t="s">
        <v>1224</v>
      </c>
      <c r="X1843" s="202">
        <v>1</v>
      </c>
      <c r="Y1843" s="202">
        <v>2</v>
      </c>
      <c r="Z1843" s="202">
        <v>3</v>
      </c>
      <c r="AA1843" s="202">
        <v>4</v>
      </c>
      <c r="AB1843" s="202">
        <v>5</v>
      </c>
      <c r="AC1843" s="202">
        <v>6</v>
      </c>
      <c r="AD1843" s="202">
        <v>7</v>
      </c>
      <c r="AE1843" s="202">
        <v>8</v>
      </c>
      <c r="AF1843" s="202">
        <v>9</v>
      </c>
      <c r="AG1843" s="202">
        <v>10</v>
      </c>
      <c r="AH1843" s="202">
        <v>13</v>
      </c>
      <c r="AI1843" s="202">
        <v>14</v>
      </c>
      <c r="AJ1843" s="202" t="s">
        <v>1224</v>
      </c>
      <c r="AK1843" s="202">
        <v>1</v>
      </c>
      <c r="AL1843" s="202">
        <v>2</v>
      </c>
      <c r="AM1843" s="202">
        <v>3</v>
      </c>
      <c r="AN1843" s="202">
        <v>4</v>
      </c>
      <c r="AO1843" s="202">
        <v>5</v>
      </c>
      <c r="AP1843" s="202">
        <v>6</v>
      </c>
      <c r="AQ1843" s="202">
        <v>7</v>
      </c>
      <c r="AR1843" s="202">
        <v>8</v>
      </c>
      <c r="AS1843" s="202">
        <v>9</v>
      </c>
      <c r="AT1843" s="202">
        <v>10</v>
      </c>
      <c r="AU1843" s="202">
        <v>13</v>
      </c>
      <c r="AV1843" s="202">
        <v>14</v>
      </c>
      <c r="AW1843" s="202">
        <v>15</v>
      </c>
    </row>
    <row r="1844" spans="1:49">
      <c r="A1844" s="37"/>
      <c r="B1844" s="38"/>
      <c r="C1844" s="38"/>
      <c r="D1844" s="38"/>
      <c r="E1844" s="60"/>
      <c r="F1844" s="61"/>
      <c r="G1844" s="61"/>
      <c r="H1844" s="61"/>
      <c r="I1844" s="38"/>
      <c r="J1844" s="62"/>
      <c r="K1844" s="62"/>
      <c r="L1844" s="62"/>
      <c r="M1844" s="62"/>
      <c r="N1844" s="62"/>
      <c r="O1844" s="62"/>
      <c r="P1844" s="62"/>
      <c r="Q1844" s="62"/>
      <c r="R1844" s="62"/>
      <c r="S1844" s="62"/>
      <c r="T1844" s="62"/>
      <c r="U1844" s="62"/>
      <c r="V1844" s="62"/>
      <c r="W1844" s="62"/>
      <c r="X1844" s="62"/>
      <c r="Y1844" s="62"/>
      <c r="Z1844" s="62"/>
      <c r="AA1844" s="62"/>
      <c r="AB1844" s="62"/>
      <c r="AC1844" s="62"/>
      <c r="AD1844" s="62"/>
      <c r="AE1844" s="62"/>
      <c r="AF1844" s="62"/>
      <c r="AG1844" s="62"/>
      <c r="AH1844" s="62"/>
      <c r="AI1844" s="62"/>
      <c r="AJ1844" s="62"/>
      <c r="AK1844" s="62"/>
      <c r="AL1844" s="62"/>
      <c r="AM1844" s="62"/>
      <c r="AN1844" s="62"/>
      <c r="AO1844" s="62"/>
      <c r="AP1844" s="62"/>
      <c r="AQ1844" s="62"/>
      <c r="AR1844" s="62"/>
      <c r="AS1844" s="62"/>
      <c r="AT1844" s="62"/>
      <c r="AU1844" s="62"/>
      <c r="AV1844" s="62"/>
      <c r="AW1844" s="62"/>
    </row>
    <row r="1845" spans="1:49">
      <c r="A1845" s="92" t="s">
        <v>797</v>
      </c>
      <c r="B1845" s="93" t="s">
        <v>1030</v>
      </c>
      <c r="C1845" s="93" t="s">
        <v>1549</v>
      </c>
      <c r="D1845" s="460"/>
      <c r="E1845" s="531"/>
      <c r="F1845" s="50"/>
      <c r="G1845" s="50"/>
      <c r="H1845" s="50"/>
      <c r="I1845" s="108" t="s">
        <v>1704</v>
      </c>
    </row>
    <row r="1846" spans="1:49">
      <c r="A1846" s="48"/>
      <c r="B1846" s="1"/>
      <c r="C1846" s="1"/>
      <c r="D1846" s="369"/>
      <c r="E1846" s="531"/>
      <c r="F1846" s="50"/>
      <c r="G1846" s="50"/>
      <c r="H1846" s="50"/>
      <c r="I1846" s="108"/>
    </row>
    <row r="1847" spans="1:49">
      <c r="A1847" s="48"/>
      <c r="B1847" s="42"/>
      <c r="C1847" s="42"/>
      <c r="D1847" s="42"/>
      <c r="E1847" s="531"/>
      <c r="F1847" s="50"/>
      <c r="G1847" s="50"/>
      <c r="H1847" s="50"/>
      <c r="I1847" s="49" t="s">
        <v>1559</v>
      </c>
      <c r="J1847" s="12">
        <f>SUM(J1848,J1856,J1858)</f>
        <v>0</v>
      </c>
      <c r="K1847" s="12">
        <f t="shared" ref="K1847:AT1847" si="580">SUM(K1848,K1856,K1858)</f>
        <v>0</v>
      </c>
      <c r="L1847" s="12">
        <f t="shared" si="580"/>
        <v>0</v>
      </c>
      <c r="M1847" s="12">
        <f t="shared" si="580"/>
        <v>0</v>
      </c>
      <c r="N1847" s="12">
        <f t="shared" si="580"/>
        <v>0</v>
      </c>
      <c r="O1847" s="12">
        <f t="shared" si="580"/>
        <v>0</v>
      </c>
      <c r="P1847" s="12">
        <f t="shared" si="580"/>
        <v>0</v>
      </c>
      <c r="Q1847" s="12">
        <f t="shared" si="580"/>
        <v>0</v>
      </c>
      <c r="R1847" s="12">
        <f t="shared" si="580"/>
        <v>0</v>
      </c>
      <c r="S1847" s="12">
        <f t="shared" si="580"/>
        <v>0</v>
      </c>
      <c r="T1847" s="12">
        <f t="shared" si="580"/>
        <v>0</v>
      </c>
      <c r="U1847" s="12">
        <v>0</v>
      </c>
      <c r="V1847" s="12">
        <v>0</v>
      </c>
      <c r="W1847" s="12">
        <f>SUM(W1848,W1856,W1858)</f>
        <v>0</v>
      </c>
      <c r="X1847" s="12">
        <f t="shared" si="580"/>
        <v>0</v>
      </c>
      <c r="Y1847" s="12">
        <f t="shared" si="580"/>
        <v>0</v>
      </c>
      <c r="Z1847" s="12">
        <f t="shared" si="580"/>
        <v>0</v>
      </c>
      <c r="AA1847" s="12">
        <f t="shared" si="580"/>
        <v>0</v>
      </c>
      <c r="AB1847" s="12">
        <f t="shared" si="580"/>
        <v>0</v>
      </c>
      <c r="AC1847" s="12">
        <f t="shared" si="580"/>
        <v>0</v>
      </c>
      <c r="AD1847" s="12">
        <f t="shared" si="580"/>
        <v>0</v>
      </c>
      <c r="AE1847" s="12">
        <f t="shared" si="580"/>
        <v>0</v>
      </c>
      <c r="AF1847" s="12">
        <f t="shared" si="580"/>
        <v>0</v>
      </c>
      <c r="AG1847" s="12">
        <f t="shared" si="580"/>
        <v>0</v>
      </c>
      <c r="AH1847" s="12">
        <v>0</v>
      </c>
      <c r="AI1847" s="12">
        <v>0</v>
      </c>
      <c r="AJ1847" s="12">
        <f>SUM(AJ1848,AJ1856,AJ1858)</f>
        <v>0</v>
      </c>
      <c r="AK1847" s="12">
        <f t="shared" si="580"/>
        <v>0</v>
      </c>
      <c r="AL1847" s="12">
        <f t="shared" si="580"/>
        <v>0</v>
      </c>
      <c r="AM1847" s="12">
        <f t="shared" si="580"/>
        <v>0</v>
      </c>
      <c r="AN1847" s="12">
        <f t="shared" si="580"/>
        <v>0</v>
      </c>
      <c r="AO1847" s="12">
        <f t="shared" si="580"/>
        <v>0</v>
      </c>
      <c r="AP1847" s="12">
        <f t="shared" si="580"/>
        <v>0</v>
      </c>
      <c r="AQ1847" s="12">
        <f t="shared" si="580"/>
        <v>0</v>
      </c>
      <c r="AR1847" s="12">
        <f t="shared" si="580"/>
        <v>0</v>
      </c>
      <c r="AS1847" s="12">
        <f t="shared" si="580"/>
        <v>0</v>
      </c>
      <c r="AT1847" s="12">
        <f t="shared" si="580"/>
        <v>0</v>
      </c>
      <c r="AU1847" s="12">
        <v>0</v>
      </c>
      <c r="AV1847" s="12">
        <v>0</v>
      </c>
      <c r="AW1847" s="12">
        <f t="shared" ref="AW1847:AW1876" si="581">U1847+AH1847+AU1847</f>
        <v>0</v>
      </c>
    </row>
    <row r="1848" spans="1:49">
      <c r="A1848" s="44" t="s">
        <v>797</v>
      </c>
      <c r="B1848" s="45" t="s">
        <v>1030</v>
      </c>
      <c r="C1848" s="45" t="s">
        <v>1549</v>
      </c>
      <c r="D1848" s="452" t="s">
        <v>2924</v>
      </c>
      <c r="E1848" s="213" t="s">
        <v>771</v>
      </c>
      <c r="F1848" s="65"/>
      <c r="G1848" s="65"/>
      <c r="H1848" s="65"/>
      <c r="I1848" s="1" t="s">
        <v>1500</v>
      </c>
      <c r="J1848" s="9">
        <f>SUM(J1849:J1850)</f>
        <v>0</v>
      </c>
      <c r="K1848" s="9">
        <f t="shared" ref="K1848:AT1848" si="582">SUM(K1849:K1850)</f>
        <v>0</v>
      </c>
      <c r="L1848" s="9">
        <f t="shared" si="582"/>
        <v>0</v>
      </c>
      <c r="M1848" s="9">
        <f t="shared" si="582"/>
        <v>0</v>
      </c>
      <c r="N1848" s="9">
        <f t="shared" si="582"/>
        <v>0</v>
      </c>
      <c r="O1848" s="9">
        <f t="shared" si="582"/>
        <v>0</v>
      </c>
      <c r="P1848" s="9">
        <f t="shared" si="582"/>
        <v>0</v>
      </c>
      <c r="Q1848" s="9">
        <f t="shared" si="582"/>
        <v>0</v>
      </c>
      <c r="R1848" s="9">
        <f t="shared" si="582"/>
        <v>0</v>
      </c>
      <c r="S1848" s="9">
        <f t="shared" si="582"/>
        <v>0</v>
      </c>
      <c r="T1848" s="9">
        <f t="shared" si="582"/>
        <v>0</v>
      </c>
      <c r="U1848" s="9">
        <v>0</v>
      </c>
      <c r="V1848" s="9">
        <v>0</v>
      </c>
      <c r="W1848" s="9">
        <f>SUM(W1849:W1850)</f>
        <v>0</v>
      </c>
      <c r="X1848" s="9">
        <f t="shared" si="582"/>
        <v>0</v>
      </c>
      <c r="Y1848" s="9">
        <f t="shared" si="582"/>
        <v>0</v>
      </c>
      <c r="Z1848" s="9">
        <f t="shared" si="582"/>
        <v>0</v>
      </c>
      <c r="AA1848" s="9">
        <f t="shared" si="582"/>
        <v>0</v>
      </c>
      <c r="AB1848" s="9">
        <f t="shared" si="582"/>
        <v>0</v>
      </c>
      <c r="AC1848" s="9">
        <f t="shared" si="582"/>
        <v>0</v>
      </c>
      <c r="AD1848" s="9">
        <f t="shared" si="582"/>
        <v>0</v>
      </c>
      <c r="AE1848" s="9">
        <f t="shared" si="582"/>
        <v>0</v>
      </c>
      <c r="AF1848" s="9">
        <f t="shared" si="582"/>
        <v>0</v>
      </c>
      <c r="AG1848" s="9">
        <f t="shared" si="582"/>
        <v>0</v>
      </c>
      <c r="AH1848" s="9">
        <v>0</v>
      </c>
      <c r="AI1848" s="9">
        <v>0</v>
      </c>
      <c r="AJ1848" s="9">
        <f>SUM(AJ1849:AJ1850)</f>
        <v>0</v>
      </c>
      <c r="AK1848" s="9">
        <f t="shared" si="582"/>
        <v>0</v>
      </c>
      <c r="AL1848" s="9">
        <f t="shared" si="582"/>
        <v>0</v>
      </c>
      <c r="AM1848" s="9">
        <f t="shared" si="582"/>
        <v>0</v>
      </c>
      <c r="AN1848" s="9">
        <f t="shared" si="582"/>
        <v>0</v>
      </c>
      <c r="AO1848" s="9">
        <f t="shared" si="582"/>
        <v>0</v>
      </c>
      <c r="AP1848" s="9">
        <f t="shared" si="582"/>
        <v>0</v>
      </c>
      <c r="AQ1848" s="9">
        <f t="shared" si="582"/>
        <v>0</v>
      </c>
      <c r="AR1848" s="9">
        <f t="shared" si="582"/>
        <v>0</v>
      </c>
      <c r="AS1848" s="9">
        <f t="shared" si="582"/>
        <v>0</v>
      </c>
      <c r="AT1848" s="9">
        <f t="shared" si="582"/>
        <v>0</v>
      </c>
      <c r="AU1848" s="9">
        <v>0</v>
      </c>
      <c r="AV1848" s="9">
        <v>0</v>
      </c>
      <c r="AW1848" s="9">
        <f t="shared" si="581"/>
        <v>0</v>
      </c>
    </row>
    <row r="1849" spans="1:49">
      <c r="A1849" s="44" t="s">
        <v>797</v>
      </c>
      <c r="B1849" s="45" t="s">
        <v>1030</v>
      </c>
      <c r="C1849" s="45" t="s">
        <v>1549</v>
      </c>
      <c r="D1849" s="452" t="s">
        <v>2924</v>
      </c>
      <c r="E1849" s="367" t="s">
        <v>834</v>
      </c>
      <c r="F1849" s="50"/>
      <c r="G1849" s="468" t="s">
        <v>3096</v>
      </c>
      <c r="H1849" s="50" t="s">
        <v>2333</v>
      </c>
      <c r="I1849" s="42" t="s">
        <v>1165</v>
      </c>
      <c r="U1849" s="15">
        <v>0</v>
      </c>
      <c r="V1849" s="15">
        <v>0</v>
      </c>
      <c r="AH1849" s="15">
        <v>0</v>
      </c>
      <c r="AI1849" s="15">
        <v>0</v>
      </c>
      <c r="AU1849" s="15">
        <v>0</v>
      </c>
      <c r="AV1849" s="15">
        <v>0</v>
      </c>
      <c r="AW1849" s="15">
        <f t="shared" si="581"/>
        <v>0</v>
      </c>
    </row>
    <row r="1850" spans="1:49">
      <c r="A1850" s="44" t="s">
        <v>797</v>
      </c>
      <c r="B1850" s="45" t="s">
        <v>1030</v>
      </c>
      <c r="C1850" s="45" t="s">
        <v>1549</v>
      </c>
      <c r="D1850" s="452" t="s">
        <v>2924</v>
      </c>
      <c r="E1850" s="367" t="s">
        <v>772</v>
      </c>
      <c r="F1850" s="50"/>
      <c r="G1850" s="468" t="s">
        <v>3096</v>
      </c>
      <c r="H1850" s="50" t="s">
        <v>2333</v>
      </c>
      <c r="I1850" s="42" t="s">
        <v>1227</v>
      </c>
      <c r="J1850" s="15">
        <f>SUM(J1851:J1855)</f>
        <v>0</v>
      </c>
      <c r="K1850" s="15">
        <f t="shared" ref="K1850:AT1850" si="583">SUM(K1851:K1855)</f>
        <v>0</v>
      </c>
      <c r="L1850" s="15">
        <f t="shared" si="583"/>
        <v>0</v>
      </c>
      <c r="M1850" s="15">
        <f t="shared" si="583"/>
        <v>0</v>
      </c>
      <c r="N1850" s="15">
        <f t="shared" si="583"/>
        <v>0</v>
      </c>
      <c r="O1850" s="15">
        <f t="shared" si="583"/>
        <v>0</v>
      </c>
      <c r="P1850" s="15">
        <f t="shared" si="583"/>
        <v>0</v>
      </c>
      <c r="Q1850" s="15">
        <f t="shared" si="583"/>
        <v>0</v>
      </c>
      <c r="R1850" s="15">
        <f t="shared" si="583"/>
        <v>0</v>
      </c>
      <c r="S1850" s="15">
        <f t="shared" si="583"/>
        <v>0</v>
      </c>
      <c r="T1850" s="15">
        <f t="shared" si="583"/>
        <v>0</v>
      </c>
      <c r="U1850" s="15">
        <v>0</v>
      </c>
      <c r="V1850" s="15">
        <v>0</v>
      </c>
      <c r="W1850" s="15">
        <f>SUM(W1851:W1855)</f>
        <v>0</v>
      </c>
      <c r="X1850" s="15">
        <f t="shared" si="583"/>
        <v>0</v>
      </c>
      <c r="Y1850" s="15">
        <f t="shared" si="583"/>
        <v>0</v>
      </c>
      <c r="Z1850" s="15">
        <f t="shared" si="583"/>
        <v>0</v>
      </c>
      <c r="AA1850" s="15">
        <f t="shared" si="583"/>
        <v>0</v>
      </c>
      <c r="AB1850" s="15">
        <f t="shared" si="583"/>
        <v>0</v>
      </c>
      <c r="AC1850" s="15">
        <f t="shared" si="583"/>
        <v>0</v>
      </c>
      <c r="AD1850" s="15">
        <f t="shared" si="583"/>
        <v>0</v>
      </c>
      <c r="AE1850" s="15">
        <f t="shared" si="583"/>
        <v>0</v>
      </c>
      <c r="AF1850" s="15">
        <f t="shared" si="583"/>
        <v>0</v>
      </c>
      <c r="AG1850" s="15">
        <f t="shared" si="583"/>
        <v>0</v>
      </c>
      <c r="AH1850" s="15">
        <v>0</v>
      </c>
      <c r="AI1850" s="15">
        <v>0</v>
      </c>
      <c r="AJ1850" s="15">
        <f>SUM(AJ1851:AJ1855)</f>
        <v>0</v>
      </c>
      <c r="AK1850" s="15">
        <f t="shared" si="583"/>
        <v>0</v>
      </c>
      <c r="AL1850" s="15">
        <f t="shared" si="583"/>
        <v>0</v>
      </c>
      <c r="AM1850" s="15">
        <f t="shared" si="583"/>
        <v>0</v>
      </c>
      <c r="AN1850" s="15">
        <f t="shared" si="583"/>
        <v>0</v>
      </c>
      <c r="AO1850" s="15">
        <f t="shared" si="583"/>
        <v>0</v>
      </c>
      <c r="AP1850" s="15">
        <f t="shared" si="583"/>
        <v>0</v>
      </c>
      <c r="AQ1850" s="15">
        <f t="shared" si="583"/>
        <v>0</v>
      </c>
      <c r="AR1850" s="15">
        <f t="shared" si="583"/>
        <v>0</v>
      </c>
      <c r="AS1850" s="15">
        <f t="shared" si="583"/>
        <v>0</v>
      </c>
      <c r="AT1850" s="15">
        <f t="shared" si="583"/>
        <v>0</v>
      </c>
      <c r="AU1850" s="15">
        <v>0</v>
      </c>
      <c r="AV1850" s="15">
        <v>0</v>
      </c>
      <c r="AW1850" s="15">
        <f t="shared" si="581"/>
        <v>0</v>
      </c>
    </row>
    <row r="1851" spans="1:49" s="144" customFormat="1">
      <c r="A1851" s="44" t="s">
        <v>797</v>
      </c>
      <c r="B1851" s="45" t="s">
        <v>1030</v>
      </c>
      <c r="C1851" s="45" t="s">
        <v>1549</v>
      </c>
      <c r="D1851" s="452" t="s">
        <v>2924</v>
      </c>
      <c r="E1851" s="140" t="s">
        <v>850</v>
      </c>
      <c r="F1851" s="141" t="s">
        <v>173</v>
      </c>
      <c r="G1851" s="468" t="s">
        <v>3096</v>
      </c>
      <c r="H1851" s="50" t="s">
        <v>2333</v>
      </c>
      <c r="I1851" s="142" t="s">
        <v>1119</v>
      </c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>
        <v>0</v>
      </c>
      <c r="V1851" s="15">
        <v>0</v>
      </c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>
        <v>0</v>
      </c>
      <c r="AI1851" s="15">
        <v>0</v>
      </c>
      <c r="AJ1851" s="15"/>
      <c r="AK1851" s="15"/>
      <c r="AL1851" s="15"/>
      <c r="AM1851" s="15"/>
      <c r="AN1851" s="15"/>
      <c r="AO1851" s="15"/>
      <c r="AP1851" s="15"/>
      <c r="AQ1851" s="15"/>
      <c r="AR1851" s="15"/>
      <c r="AS1851" s="15"/>
      <c r="AT1851" s="15"/>
      <c r="AU1851" s="15">
        <v>0</v>
      </c>
      <c r="AV1851" s="15">
        <v>0</v>
      </c>
      <c r="AW1851" s="15">
        <f t="shared" si="581"/>
        <v>0</v>
      </c>
    </row>
    <row r="1852" spans="1:49" s="144" customFormat="1">
      <c r="A1852" s="44" t="s">
        <v>797</v>
      </c>
      <c r="B1852" s="45" t="s">
        <v>1030</v>
      </c>
      <c r="C1852" s="45" t="s">
        <v>1549</v>
      </c>
      <c r="D1852" s="452" t="s">
        <v>2924</v>
      </c>
      <c r="E1852" s="140" t="s">
        <v>851</v>
      </c>
      <c r="F1852" s="141" t="s">
        <v>174</v>
      </c>
      <c r="G1852" s="468" t="s">
        <v>3096</v>
      </c>
      <c r="H1852" s="50" t="s">
        <v>2333</v>
      </c>
      <c r="I1852" s="142" t="s">
        <v>1290</v>
      </c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>
        <v>0</v>
      </c>
      <c r="V1852" s="15">
        <v>0</v>
      </c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>
        <v>0</v>
      </c>
      <c r="AI1852" s="15">
        <v>0</v>
      </c>
      <c r="AJ1852" s="15"/>
      <c r="AK1852" s="15"/>
      <c r="AL1852" s="15"/>
      <c r="AM1852" s="15"/>
      <c r="AN1852" s="15"/>
      <c r="AO1852" s="15"/>
      <c r="AP1852" s="15"/>
      <c r="AQ1852" s="15"/>
      <c r="AR1852" s="15"/>
      <c r="AS1852" s="15"/>
      <c r="AT1852" s="15"/>
      <c r="AU1852" s="15">
        <v>0</v>
      </c>
      <c r="AV1852" s="15">
        <v>0</v>
      </c>
      <c r="AW1852" s="15">
        <f t="shared" si="581"/>
        <v>0</v>
      </c>
    </row>
    <row r="1853" spans="1:49" s="144" customFormat="1">
      <c r="A1853" s="44" t="s">
        <v>797</v>
      </c>
      <c r="B1853" s="45" t="s">
        <v>1030</v>
      </c>
      <c r="C1853" s="45" t="s">
        <v>1549</v>
      </c>
      <c r="D1853" s="452" t="s">
        <v>2924</v>
      </c>
      <c r="E1853" s="140" t="s">
        <v>852</v>
      </c>
      <c r="F1853" s="141" t="s">
        <v>175</v>
      </c>
      <c r="G1853" s="468" t="s">
        <v>3096</v>
      </c>
      <c r="H1853" s="50" t="s">
        <v>2333</v>
      </c>
      <c r="I1853" s="142" t="s">
        <v>1733</v>
      </c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>
        <v>0</v>
      </c>
      <c r="V1853" s="15">
        <v>0</v>
      </c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>
        <v>0</v>
      </c>
      <c r="AI1853" s="15">
        <v>0</v>
      </c>
      <c r="AJ1853" s="15"/>
      <c r="AK1853" s="15"/>
      <c r="AL1853" s="15"/>
      <c r="AM1853" s="15"/>
      <c r="AN1853" s="15"/>
      <c r="AO1853" s="15"/>
      <c r="AP1853" s="15"/>
      <c r="AQ1853" s="15"/>
      <c r="AR1853" s="15"/>
      <c r="AS1853" s="15"/>
      <c r="AT1853" s="15"/>
      <c r="AU1853" s="15">
        <v>0</v>
      </c>
      <c r="AV1853" s="15">
        <v>0</v>
      </c>
      <c r="AW1853" s="15">
        <f t="shared" si="581"/>
        <v>0</v>
      </c>
    </row>
    <row r="1854" spans="1:49" s="144" customFormat="1">
      <c r="A1854" s="44" t="s">
        <v>797</v>
      </c>
      <c r="B1854" s="45" t="s">
        <v>1030</v>
      </c>
      <c r="C1854" s="45" t="s">
        <v>1549</v>
      </c>
      <c r="D1854" s="452" t="s">
        <v>2924</v>
      </c>
      <c r="E1854" s="140" t="s">
        <v>853</v>
      </c>
      <c r="F1854" s="141" t="s">
        <v>176</v>
      </c>
      <c r="G1854" s="468" t="s">
        <v>3096</v>
      </c>
      <c r="H1854" s="50" t="s">
        <v>2333</v>
      </c>
      <c r="I1854" s="142" t="s">
        <v>1734</v>
      </c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>
        <v>0</v>
      </c>
      <c r="V1854" s="15">
        <v>0</v>
      </c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>
        <v>0</v>
      </c>
      <c r="AI1854" s="15">
        <v>0</v>
      </c>
      <c r="AJ1854" s="15"/>
      <c r="AK1854" s="15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>
        <v>0</v>
      </c>
      <c r="AV1854" s="15">
        <v>0</v>
      </c>
      <c r="AW1854" s="15">
        <f t="shared" si="581"/>
        <v>0</v>
      </c>
    </row>
    <row r="1855" spans="1:49" s="144" customFormat="1">
      <c r="A1855" s="44" t="s">
        <v>797</v>
      </c>
      <c r="B1855" s="45" t="s">
        <v>1030</v>
      </c>
      <c r="C1855" s="45" t="s">
        <v>1549</v>
      </c>
      <c r="D1855" s="452" t="s">
        <v>2924</v>
      </c>
      <c r="E1855" s="140" t="s">
        <v>854</v>
      </c>
      <c r="F1855" s="141" t="s">
        <v>177</v>
      </c>
      <c r="G1855" s="468" t="s">
        <v>3096</v>
      </c>
      <c r="H1855" s="50" t="s">
        <v>2333</v>
      </c>
      <c r="I1855" s="142" t="s">
        <v>1735</v>
      </c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>
        <v>0</v>
      </c>
      <c r="V1855" s="15">
        <v>0</v>
      </c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>
        <v>0</v>
      </c>
      <c r="AI1855" s="15">
        <v>0</v>
      </c>
      <c r="AJ1855" s="15"/>
      <c r="AK1855" s="15"/>
      <c r="AL1855" s="15"/>
      <c r="AM1855" s="15"/>
      <c r="AN1855" s="15"/>
      <c r="AO1855" s="15"/>
      <c r="AP1855" s="15"/>
      <c r="AQ1855" s="15"/>
      <c r="AR1855" s="15"/>
      <c r="AS1855" s="15"/>
      <c r="AT1855" s="15"/>
      <c r="AU1855" s="15">
        <v>0</v>
      </c>
      <c r="AV1855" s="15">
        <v>0</v>
      </c>
      <c r="AW1855" s="15">
        <f t="shared" si="581"/>
        <v>0</v>
      </c>
    </row>
    <row r="1856" spans="1:49">
      <c r="A1856" s="44" t="s">
        <v>797</v>
      </c>
      <c r="B1856" s="45" t="s">
        <v>1030</v>
      </c>
      <c r="C1856" s="45" t="s">
        <v>1549</v>
      </c>
      <c r="D1856" s="452" t="s">
        <v>2924</v>
      </c>
      <c r="E1856" s="213" t="s">
        <v>773</v>
      </c>
      <c r="F1856" s="65"/>
      <c r="G1856" s="65"/>
      <c r="H1856" s="65"/>
      <c r="I1856" s="1" t="s">
        <v>1362</v>
      </c>
      <c r="J1856" s="9">
        <f>SUM(J1857)</f>
        <v>0</v>
      </c>
      <c r="K1856" s="9">
        <f t="shared" ref="K1856:AT1856" si="584">SUM(K1857)</f>
        <v>0</v>
      </c>
      <c r="L1856" s="9">
        <f t="shared" si="584"/>
        <v>0</v>
      </c>
      <c r="M1856" s="9">
        <f t="shared" si="584"/>
        <v>0</v>
      </c>
      <c r="N1856" s="9">
        <f t="shared" si="584"/>
        <v>0</v>
      </c>
      <c r="O1856" s="9">
        <f t="shared" si="584"/>
        <v>0</v>
      </c>
      <c r="P1856" s="9">
        <f t="shared" si="584"/>
        <v>0</v>
      </c>
      <c r="Q1856" s="9">
        <f t="shared" si="584"/>
        <v>0</v>
      </c>
      <c r="R1856" s="9">
        <f t="shared" si="584"/>
        <v>0</v>
      </c>
      <c r="S1856" s="9">
        <f t="shared" si="584"/>
        <v>0</v>
      </c>
      <c r="T1856" s="9">
        <f t="shared" si="584"/>
        <v>0</v>
      </c>
      <c r="U1856" s="9">
        <v>0</v>
      </c>
      <c r="V1856" s="9">
        <v>0</v>
      </c>
      <c r="W1856" s="9">
        <f>SUM(W1857)</f>
        <v>0</v>
      </c>
      <c r="X1856" s="9">
        <f t="shared" si="584"/>
        <v>0</v>
      </c>
      <c r="Y1856" s="9">
        <f t="shared" si="584"/>
        <v>0</v>
      </c>
      <c r="Z1856" s="9">
        <f t="shared" si="584"/>
        <v>0</v>
      </c>
      <c r="AA1856" s="9">
        <f t="shared" si="584"/>
        <v>0</v>
      </c>
      <c r="AB1856" s="9">
        <f t="shared" si="584"/>
        <v>0</v>
      </c>
      <c r="AC1856" s="9">
        <f t="shared" si="584"/>
        <v>0</v>
      </c>
      <c r="AD1856" s="9">
        <f t="shared" si="584"/>
        <v>0</v>
      </c>
      <c r="AE1856" s="9">
        <f t="shared" si="584"/>
        <v>0</v>
      </c>
      <c r="AF1856" s="9">
        <f t="shared" si="584"/>
        <v>0</v>
      </c>
      <c r="AG1856" s="9">
        <f t="shared" si="584"/>
        <v>0</v>
      </c>
      <c r="AH1856" s="9">
        <v>0</v>
      </c>
      <c r="AI1856" s="9">
        <v>0</v>
      </c>
      <c r="AJ1856" s="9">
        <f>SUM(AJ1857)</f>
        <v>0</v>
      </c>
      <c r="AK1856" s="9">
        <f t="shared" si="584"/>
        <v>0</v>
      </c>
      <c r="AL1856" s="9">
        <f t="shared" si="584"/>
        <v>0</v>
      </c>
      <c r="AM1856" s="9">
        <f t="shared" si="584"/>
        <v>0</v>
      </c>
      <c r="AN1856" s="9">
        <f t="shared" si="584"/>
        <v>0</v>
      </c>
      <c r="AO1856" s="9">
        <f t="shared" si="584"/>
        <v>0</v>
      </c>
      <c r="AP1856" s="9">
        <f t="shared" si="584"/>
        <v>0</v>
      </c>
      <c r="AQ1856" s="9">
        <f t="shared" si="584"/>
        <v>0</v>
      </c>
      <c r="AR1856" s="9">
        <f t="shared" si="584"/>
        <v>0</v>
      </c>
      <c r="AS1856" s="9">
        <f t="shared" si="584"/>
        <v>0</v>
      </c>
      <c r="AT1856" s="9">
        <f t="shared" si="584"/>
        <v>0</v>
      </c>
      <c r="AU1856" s="9">
        <v>0</v>
      </c>
      <c r="AV1856" s="9">
        <v>0</v>
      </c>
      <c r="AW1856" s="9">
        <f t="shared" si="581"/>
        <v>0</v>
      </c>
    </row>
    <row r="1857" spans="1:49">
      <c r="A1857" s="44" t="s">
        <v>797</v>
      </c>
      <c r="B1857" s="45" t="s">
        <v>1030</v>
      </c>
      <c r="C1857" s="45" t="s">
        <v>1549</v>
      </c>
      <c r="D1857" s="452" t="s">
        <v>2924</v>
      </c>
      <c r="E1857" s="367" t="s">
        <v>785</v>
      </c>
      <c r="F1857" s="50"/>
      <c r="G1857" s="468" t="s">
        <v>3096</v>
      </c>
      <c r="H1857" s="50" t="s">
        <v>2333</v>
      </c>
      <c r="I1857" s="42" t="s">
        <v>1363</v>
      </c>
      <c r="U1857" s="15">
        <v>0</v>
      </c>
      <c r="V1857" s="15">
        <v>0</v>
      </c>
      <c r="AH1857" s="15">
        <v>0</v>
      </c>
      <c r="AI1857" s="15">
        <v>0</v>
      </c>
      <c r="AU1857" s="15">
        <v>0</v>
      </c>
      <c r="AV1857" s="15">
        <v>0</v>
      </c>
      <c r="AW1857" s="15">
        <f t="shared" si="581"/>
        <v>0</v>
      </c>
    </row>
    <row r="1858" spans="1:49">
      <c r="A1858" s="44" t="s">
        <v>797</v>
      </c>
      <c r="B1858" s="45" t="s">
        <v>1030</v>
      </c>
      <c r="C1858" s="45" t="s">
        <v>1549</v>
      </c>
      <c r="D1858" s="452" t="s">
        <v>2924</v>
      </c>
      <c r="E1858" s="213" t="s">
        <v>1364</v>
      </c>
      <c r="F1858" s="65"/>
      <c r="G1858" s="65"/>
      <c r="H1858" s="65"/>
      <c r="I1858" s="1" t="s">
        <v>2104</v>
      </c>
      <c r="J1858" s="9">
        <f>SUM(J1859:J1868)</f>
        <v>0</v>
      </c>
      <c r="K1858" s="9">
        <f t="shared" ref="K1858:AT1858" si="585">SUM(K1859:K1868)</f>
        <v>0</v>
      </c>
      <c r="L1858" s="9">
        <f t="shared" si="585"/>
        <v>0</v>
      </c>
      <c r="M1858" s="9">
        <f t="shared" si="585"/>
        <v>0</v>
      </c>
      <c r="N1858" s="9">
        <f t="shared" si="585"/>
        <v>0</v>
      </c>
      <c r="O1858" s="9">
        <f t="shared" si="585"/>
        <v>0</v>
      </c>
      <c r="P1858" s="9">
        <f t="shared" si="585"/>
        <v>0</v>
      </c>
      <c r="Q1858" s="9">
        <f t="shared" si="585"/>
        <v>0</v>
      </c>
      <c r="R1858" s="9">
        <f t="shared" si="585"/>
        <v>0</v>
      </c>
      <c r="S1858" s="9">
        <f t="shared" si="585"/>
        <v>0</v>
      </c>
      <c r="T1858" s="9">
        <f t="shared" si="585"/>
        <v>0</v>
      </c>
      <c r="U1858" s="9">
        <v>0</v>
      </c>
      <c r="V1858" s="9">
        <v>0</v>
      </c>
      <c r="W1858" s="9">
        <f>SUM(W1859:W1868)</f>
        <v>0</v>
      </c>
      <c r="X1858" s="9">
        <f t="shared" si="585"/>
        <v>0</v>
      </c>
      <c r="Y1858" s="9">
        <f t="shared" si="585"/>
        <v>0</v>
      </c>
      <c r="Z1858" s="9">
        <f t="shared" si="585"/>
        <v>0</v>
      </c>
      <c r="AA1858" s="9">
        <f t="shared" si="585"/>
        <v>0</v>
      </c>
      <c r="AB1858" s="9">
        <f t="shared" si="585"/>
        <v>0</v>
      </c>
      <c r="AC1858" s="9">
        <f t="shared" si="585"/>
        <v>0</v>
      </c>
      <c r="AD1858" s="9">
        <f t="shared" si="585"/>
        <v>0</v>
      </c>
      <c r="AE1858" s="9">
        <f t="shared" si="585"/>
        <v>0</v>
      </c>
      <c r="AF1858" s="9">
        <f t="shared" si="585"/>
        <v>0</v>
      </c>
      <c r="AG1858" s="9">
        <f t="shared" si="585"/>
        <v>0</v>
      </c>
      <c r="AH1858" s="9">
        <v>0</v>
      </c>
      <c r="AI1858" s="9">
        <v>0</v>
      </c>
      <c r="AJ1858" s="9">
        <f>SUM(AJ1859:AJ1868)</f>
        <v>0</v>
      </c>
      <c r="AK1858" s="9">
        <f t="shared" si="585"/>
        <v>0</v>
      </c>
      <c r="AL1858" s="9">
        <f t="shared" si="585"/>
        <v>0</v>
      </c>
      <c r="AM1858" s="9">
        <f t="shared" si="585"/>
        <v>0</v>
      </c>
      <c r="AN1858" s="9">
        <f t="shared" si="585"/>
        <v>0</v>
      </c>
      <c r="AO1858" s="9">
        <f t="shared" si="585"/>
        <v>0</v>
      </c>
      <c r="AP1858" s="9">
        <f t="shared" si="585"/>
        <v>0</v>
      </c>
      <c r="AQ1858" s="9">
        <f t="shared" si="585"/>
        <v>0</v>
      </c>
      <c r="AR1858" s="9">
        <f t="shared" si="585"/>
        <v>0</v>
      </c>
      <c r="AS1858" s="9">
        <f t="shared" si="585"/>
        <v>0</v>
      </c>
      <c r="AT1858" s="9">
        <f t="shared" si="585"/>
        <v>0</v>
      </c>
      <c r="AU1858" s="9">
        <v>0</v>
      </c>
      <c r="AV1858" s="9">
        <v>0</v>
      </c>
      <c r="AW1858" s="9">
        <f t="shared" si="581"/>
        <v>0</v>
      </c>
    </row>
    <row r="1859" spans="1:49">
      <c r="A1859" s="44" t="s">
        <v>797</v>
      </c>
      <c r="B1859" s="45" t="s">
        <v>1030</v>
      </c>
      <c r="C1859" s="45" t="s">
        <v>1549</v>
      </c>
      <c r="D1859" s="452" t="s">
        <v>2924</v>
      </c>
      <c r="E1859" s="367" t="s">
        <v>786</v>
      </c>
      <c r="F1859" s="50"/>
      <c r="G1859" s="468" t="s">
        <v>3096</v>
      </c>
      <c r="H1859" s="50" t="s">
        <v>2333</v>
      </c>
      <c r="I1859" s="42" t="s">
        <v>1191</v>
      </c>
      <c r="U1859" s="15">
        <v>0</v>
      </c>
      <c r="V1859" s="15">
        <v>0</v>
      </c>
      <c r="AH1859" s="15">
        <v>0</v>
      </c>
      <c r="AI1859" s="15">
        <v>0</v>
      </c>
      <c r="AU1859" s="15">
        <v>0</v>
      </c>
      <c r="AV1859" s="15">
        <v>0</v>
      </c>
      <c r="AW1859" s="15">
        <f t="shared" si="581"/>
        <v>0</v>
      </c>
    </row>
    <row r="1860" spans="1:49">
      <c r="A1860" s="44" t="s">
        <v>797</v>
      </c>
      <c r="B1860" s="45" t="s">
        <v>1030</v>
      </c>
      <c r="C1860" s="45" t="s">
        <v>1549</v>
      </c>
      <c r="D1860" s="452" t="s">
        <v>2924</v>
      </c>
      <c r="E1860" s="367" t="s">
        <v>1528</v>
      </c>
      <c r="F1860" s="50"/>
      <c r="G1860" s="468" t="s">
        <v>3096</v>
      </c>
      <c r="H1860" s="50" t="s">
        <v>2333</v>
      </c>
      <c r="I1860" s="42" t="s">
        <v>989</v>
      </c>
      <c r="U1860" s="15">
        <v>0</v>
      </c>
      <c r="V1860" s="15">
        <v>0</v>
      </c>
      <c r="AH1860" s="15">
        <v>0</v>
      </c>
      <c r="AI1860" s="15">
        <v>0</v>
      </c>
      <c r="AU1860" s="15">
        <v>0</v>
      </c>
      <c r="AV1860" s="15">
        <v>0</v>
      </c>
      <c r="AW1860" s="15">
        <f t="shared" si="581"/>
        <v>0</v>
      </c>
    </row>
    <row r="1861" spans="1:49">
      <c r="A1861" s="44" t="s">
        <v>797</v>
      </c>
      <c r="B1861" s="45" t="s">
        <v>1030</v>
      </c>
      <c r="C1861" s="45" t="s">
        <v>1549</v>
      </c>
      <c r="D1861" s="452" t="s">
        <v>2924</v>
      </c>
      <c r="E1861" s="367" t="s">
        <v>1679</v>
      </c>
      <c r="F1861" s="50"/>
      <c r="G1861" s="468" t="s">
        <v>3096</v>
      </c>
      <c r="H1861" s="50" t="s">
        <v>2333</v>
      </c>
      <c r="I1861" s="42" t="s">
        <v>1048</v>
      </c>
      <c r="U1861" s="15">
        <v>0</v>
      </c>
      <c r="V1861" s="15">
        <v>0</v>
      </c>
      <c r="AH1861" s="15">
        <v>0</v>
      </c>
      <c r="AI1861" s="15">
        <v>0</v>
      </c>
      <c r="AU1861" s="15">
        <v>0</v>
      </c>
      <c r="AV1861" s="15">
        <v>0</v>
      </c>
      <c r="AW1861" s="15">
        <f t="shared" si="581"/>
        <v>0</v>
      </c>
    </row>
    <row r="1862" spans="1:49">
      <c r="A1862" s="44" t="s">
        <v>797</v>
      </c>
      <c r="B1862" s="45" t="s">
        <v>1030</v>
      </c>
      <c r="C1862" s="45" t="s">
        <v>1549</v>
      </c>
      <c r="D1862" s="452" t="s">
        <v>2924</v>
      </c>
      <c r="E1862" s="367" t="s">
        <v>787</v>
      </c>
      <c r="F1862" s="50"/>
      <c r="G1862" s="468" t="s">
        <v>3096</v>
      </c>
      <c r="H1862" s="50" t="s">
        <v>2333</v>
      </c>
      <c r="I1862" s="42" t="s">
        <v>2078</v>
      </c>
      <c r="U1862" s="15">
        <v>0</v>
      </c>
      <c r="V1862" s="15">
        <v>0</v>
      </c>
      <c r="AH1862" s="15">
        <v>0</v>
      </c>
      <c r="AI1862" s="15">
        <v>0</v>
      </c>
      <c r="AU1862" s="15">
        <v>0</v>
      </c>
      <c r="AV1862" s="15">
        <v>0</v>
      </c>
      <c r="AW1862" s="15">
        <f t="shared" si="581"/>
        <v>0</v>
      </c>
    </row>
    <row r="1863" spans="1:49">
      <c r="A1863" s="44" t="s">
        <v>797</v>
      </c>
      <c r="B1863" s="45" t="s">
        <v>1030</v>
      </c>
      <c r="C1863" s="45" t="s">
        <v>1549</v>
      </c>
      <c r="D1863" s="452" t="s">
        <v>2924</v>
      </c>
      <c r="E1863" s="367" t="s">
        <v>1116</v>
      </c>
      <c r="F1863" s="50"/>
      <c r="G1863" s="468" t="s">
        <v>3096</v>
      </c>
      <c r="H1863" s="50" t="s">
        <v>2333</v>
      </c>
      <c r="I1863" s="42" t="s">
        <v>1487</v>
      </c>
      <c r="U1863" s="15">
        <v>0</v>
      </c>
      <c r="V1863" s="15">
        <v>0</v>
      </c>
      <c r="AH1863" s="15">
        <v>0</v>
      </c>
      <c r="AI1863" s="15">
        <v>0</v>
      </c>
      <c r="AU1863" s="15">
        <v>0</v>
      </c>
      <c r="AV1863" s="15">
        <v>0</v>
      </c>
      <c r="AW1863" s="15">
        <f t="shared" si="581"/>
        <v>0</v>
      </c>
    </row>
    <row r="1864" spans="1:49">
      <c r="A1864" s="44" t="s">
        <v>797</v>
      </c>
      <c r="B1864" s="45" t="s">
        <v>1030</v>
      </c>
      <c r="C1864" s="45" t="s">
        <v>1549</v>
      </c>
      <c r="D1864" s="452" t="s">
        <v>2924</v>
      </c>
      <c r="E1864" s="367" t="s">
        <v>1703</v>
      </c>
      <c r="F1864" s="50"/>
      <c r="G1864" s="468" t="s">
        <v>3096</v>
      </c>
      <c r="H1864" s="50" t="s">
        <v>2333</v>
      </c>
      <c r="I1864" s="42" t="s">
        <v>1047</v>
      </c>
      <c r="U1864" s="15">
        <v>0</v>
      </c>
      <c r="V1864" s="15">
        <v>0</v>
      </c>
      <c r="AH1864" s="15">
        <v>0</v>
      </c>
      <c r="AI1864" s="15">
        <v>0</v>
      </c>
      <c r="AU1864" s="15">
        <v>0</v>
      </c>
      <c r="AV1864" s="15">
        <v>0</v>
      </c>
      <c r="AW1864" s="15">
        <f t="shared" si="581"/>
        <v>0</v>
      </c>
    </row>
    <row r="1865" spans="1:49">
      <c r="A1865" s="44" t="s">
        <v>797</v>
      </c>
      <c r="B1865" s="45" t="s">
        <v>1030</v>
      </c>
      <c r="C1865" s="45" t="s">
        <v>1549</v>
      </c>
      <c r="D1865" s="452" t="s">
        <v>2924</v>
      </c>
      <c r="E1865" s="367" t="s">
        <v>826</v>
      </c>
      <c r="F1865" s="50"/>
      <c r="G1865" s="468" t="s">
        <v>3096</v>
      </c>
      <c r="H1865" s="50" t="s">
        <v>2333</v>
      </c>
      <c r="I1865" s="42" t="s">
        <v>935</v>
      </c>
      <c r="U1865" s="15">
        <v>0</v>
      </c>
      <c r="V1865" s="15">
        <v>0</v>
      </c>
      <c r="AH1865" s="15">
        <v>0</v>
      </c>
      <c r="AI1865" s="15">
        <v>0</v>
      </c>
      <c r="AU1865" s="15">
        <v>0</v>
      </c>
      <c r="AV1865" s="15">
        <v>0</v>
      </c>
      <c r="AW1865" s="15">
        <f t="shared" si="581"/>
        <v>0</v>
      </c>
    </row>
    <row r="1866" spans="1:49">
      <c r="A1866" s="44" t="s">
        <v>797</v>
      </c>
      <c r="B1866" s="45" t="s">
        <v>1030</v>
      </c>
      <c r="C1866" s="45" t="s">
        <v>1549</v>
      </c>
      <c r="D1866" s="452" t="s">
        <v>2924</v>
      </c>
      <c r="E1866" s="367" t="s">
        <v>1115</v>
      </c>
      <c r="F1866" s="50"/>
      <c r="G1866" s="468" t="s">
        <v>3096</v>
      </c>
      <c r="H1866" s="50" t="s">
        <v>2333</v>
      </c>
      <c r="I1866" s="42" t="s">
        <v>990</v>
      </c>
      <c r="U1866" s="15">
        <v>0</v>
      </c>
      <c r="V1866" s="15">
        <v>0</v>
      </c>
      <c r="AH1866" s="15">
        <v>0</v>
      </c>
      <c r="AI1866" s="15">
        <v>0</v>
      </c>
      <c r="AU1866" s="15">
        <v>0</v>
      </c>
      <c r="AV1866" s="15">
        <v>0</v>
      </c>
      <c r="AW1866" s="15">
        <f t="shared" si="581"/>
        <v>0</v>
      </c>
    </row>
    <row r="1867" spans="1:49">
      <c r="A1867" s="44" t="s">
        <v>797</v>
      </c>
      <c r="B1867" s="45" t="s">
        <v>1030</v>
      </c>
      <c r="C1867" s="45" t="s">
        <v>1549</v>
      </c>
      <c r="D1867" s="452" t="s">
        <v>2924</v>
      </c>
      <c r="E1867" s="367" t="s">
        <v>1677</v>
      </c>
      <c r="F1867" s="50"/>
      <c r="G1867" s="468" t="s">
        <v>3096</v>
      </c>
      <c r="H1867" s="50" t="s">
        <v>2333</v>
      </c>
      <c r="I1867" s="42" t="s">
        <v>1688</v>
      </c>
      <c r="U1867" s="15">
        <v>0</v>
      </c>
      <c r="V1867" s="15">
        <v>0</v>
      </c>
      <c r="AH1867" s="15">
        <v>0</v>
      </c>
      <c r="AI1867" s="15">
        <v>0</v>
      </c>
      <c r="AU1867" s="15">
        <v>0</v>
      </c>
      <c r="AV1867" s="15">
        <v>0</v>
      </c>
      <c r="AW1867" s="15">
        <f t="shared" si="581"/>
        <v>0</v>
      </c>
    </row>
    <row r="1868" spans="1:49">
      <c r="A1868" s="44" t="s">
        <v>797</v>
      </c>
      <c r="B1868" s="45" t="s">
        <v>1030</v>
      </c>
      <c r="C1868" s="45" t="s">
        <v>1549</v>
      </c>
      <c r="D1868" s="452" t="s">
        <v>2924</v>
      </c>
      <c r="E1868" s="367" t="s">
        <v>1677</v>
      </c>
      <c r="F1868" s="50" t="s">
        <v>178</v>
      </c>
      <c r="G1868" s="468" t="s">
        <v>3096</v>
      </c>
      <c r="H1868" s="50" t="s">
        <v>2333</v>
      </c>
      <c r="I1868" s="42" t="s">
        <v>25</v>
      </c>
      <c r="U1868" s="15">
        <v>0</v>
      </c>
      <c r="V1868" s="15">
        <v>0</v>
      </c>
      <c r="AH1868" s="15">
        <v>0</v>
      </c>
      <c r="AI1868" s="15">
        <v>0</v>
      </c>
      <c r="AU1868" s="15">
        <v>0</v>
      </c>
      <c r="AV1868" s="15">
        <v>0</v>
      </c>
      <c r="AW1868" s="15">
        <f t="shared" si="581"/>
        <v>0</v>
      </c>
    </row>
    <row r="1869" spans="1:49" s="52" customFormat="1">
      <c r="A1869" s="41"/>
      <c r="B1869" s="345"/>
      <c r="C1869" s="345"/>
      <c r="D1869" s="369"/>
      <c r="E1869" s="213"/>
      <c r="F1869" s="65"/>
      <c r="G1869" s="65"/>
      <c r="H1869" s="65"/>
      <c r="I1869" s="49" t="s">
        <v>3</v>
      </c>
      <c r="J1869" s="6">
        <f>SUM(J1870)</f>
        <v>0</v>
      </c>
      <c r="K1869" s="6">
        <f t="shared" ref="K1869:AT1870" si="586">SUM(K1870)</f>
        <v>0</v>
      </c>
      <c r="L1869" s="6">
        <f t="shared" si="586"/>
        <v>0</v>
      </c>
      <c r="M1869" s="6">
        <f t="shared" si="586"/>
        <v>0</v>
      </c>
      <c r="N1869" s="6">
        <f t="shared" si="586"/>
        <v>0</v>
      </c>
      <c r="O1869" s="6">
        <f t="shared" si="586"/>
        <v>0</v>
      </c>
      <c r="P1869" s="6">
        <f t="shared" si="586"/>
        <v>0</v>
      </c>
      <c r="Q1869" s="6">
        <f t="shared" si="586"/>
        <v>0</v>
      </c>
      <c r="R1869" s="6">
        <f t="shared" si="586"/>
        <v>0</v>
      </c>
      <c r="S1869" s="6">
        <f t="shared" si="586"/>
        <v>0</v>
      </c>
      <c r="T1869" s="6">
        <f t="shared" si="586"/>
        <v>0</v>
      </c>
      <c r="U1869" s="6">
        <v>0</v>
      </c>
      <c r="V1869" s="6">
        <v>0</v>
      </c>
      <c r="W1869" s="6">
        <f>SUM(W1870)</f>
        <v>0</v>
      </c>
      <c r="X1869" s="6">
        <f t="shared" si="586"/>
        <v>0</v>
      </c>
      <c r="Y1869" s="6">
        <f t="shared" si="586"/>
        <v>0</v>
      </c>
      <c r="Z1869" s="6">
        <f t="shared" si="586"/>
        <v>0</v>
      </c>
      <c r="AA1869" s="6">
        <f t="shared" si="586"/>
        <v>0</v>
      </c>
      <c r="AB1869" s="6">
        <f t="shared" si="586"/>
        <v>0</v>
      </c>
      <c r="AC1869" s="6">
        <f t="shared" si="586"/>
        <v>0</v>
      </c>
      <c r="AD1869" s="6">
        <f t="shared" si="586"/>
        <v>0</v>
      </c>
      <c r="AE1869" s="6">
        <f t="shared" si="586"/>
        <v>0</v>
      </c>
      <c r="AF1869" s="6">
        <f t="shared" si="586"/>
        <v>0</v>
      </c>
      <c r="AG1869" s="6">
        <f t="shared" si="586"/>
        <v>0</v>
      </c>
      <c r="AH1869" s="6">
        <v>0</v>
      </c>
      <c r="AI1869" s="6">
        <v>0</v>
      </c>
      <c r="AJ1869" s="6">
        <f>SUM(AJ1870)</f>
        <v>0</v>
      </c>
      <c r="AK1869" s="6">
        <f t="shared" si="586"/>
        <v>0</v>
      </c>
      <c r="AL1869" s="6">
        <f t="shared" si="586"/>
        <v>0</v>
      </c>
      <c r="AM1869" s="6">
        <f t="shared" si="586"/>
        <v>0</v>
      </c>
      <c r="AN1869" s="6">
        <f t="shared" si="586"/>
        <v>0</v>
      </c>
      <c r="AO1869" s="6">
        <f t="shared" si="586"/>
        <v>0</v>
      </c>
      <c r="AP1869" s="6">
        <f t="shared" si="586"/>
        <v>0</v>
      </c>
      <c r="AQ1869" s="6">
        <f t="shared" si="586"/>
        <v>0</v>
      </c>
      <c r="AR1869" s="6">
        <f t="shared" si="586"/>
        <v>0</v>
      </c>
      <c r="AS1869" s="6">
        <f t="shared" si="586"/>
        <v>0</v>
      </c>
      <c r="AT1869" s="6">
        <f t="shared" si="586"/>
        <v>0</v>
      </c>
      <c r="AU1869" s="6">
        <v>0</v>
      </c>
      <c r="AV1869" s="6">
        <v>0</v>
      </c>
      <c r="AW1869" s="6">
        <f t="shared" si="581"/>
        <v>0</v>
      </c>
    </row>
    <row r="1870" spans="1:49" s="52" customFormat="1">
      <c r="A1870" s="44" t="s">
        <v>797</v>
      </c>
      <c r="B1870" s="45" t="s">
        <v>1030</v>
      </c>
      <c r="C1870" s="45" t="s">
        <v>1549</v>
      </c>
      <c r="D1870" s="452" t="s">
        <v>2924</v>
      </c>
      <c r="E1870" s="213" t="s">
        <v>833</v>
      </c>
      <c r="F1870" s="65"/>
      <c r="G1870" s="65"/>
      <c r="H1870" s="65"/>
      <c r="I1870" s="53" t="s">
        <v>1</v>
      </c>
      <c r="J1870" s="200">
        <f>SUM(J1871)</f>
        <v>0</v>
      </c>
      <c r="K1870" s="200">
        <f t="shared" si="586"/>
        <v>0</v>
      </c>
      <c r="L1870" s="200">
        <f t="shared" si="586"/>
        <v>0</v>
      </c>
      <c r="M1870" s="200">
        <f t="shared" si="586"/>
        <v>0</v>
      </c>
      <c r="N1870" s="200">
        <f t="shared" si="586"/>
        <v>0</v>
      </c>
      <c r="O1870" s="200">
        <f t="shared" si="586"/>
        <v>0</v>
      </c>
      <c r="P1870" s="200">
        <f t="shared" si="586"/>
        <v>0</v>
      </c>
      <c r="Q1870" s="200">
        <f t="shared" si="586"/>
        <v>0</v>
      </c>
      <c r="R1870" s="200">
        <f t="shared" si="586"/>
        <v>0</v>
      </c>
      <c r="S1870" s="200">
        <f t="shared" si="586"/>
        <v>0</v>
      </c>
      <c r="T1870" s="200">
        <f t="shared" si="586"/>
        <v>0</v>
      </c>
      <c r="U1870" s="200">
        <v>0</v>
      </c>
      <c r="V1870" s="200">
        <v>0</v>
      </c>
      <c r="W1870" s="200">
        <f>SUM(W1871)</f>
        <v>0</v>
      </c>
      <c r="X1870" s="200">
        <f t="shared" si="586"/>
        <v>0</v>
      </c>
      <c r="Y1870" s="200">
        <f t="shared" si="586"/>
        <v>0</v>
      </c>
      <c r="Z1870" s="200">
        <f t="shared" si="586"/>
        <v>0</v>
      </c>
      <c r="AA1870" s="200">
        <f t="shared" si="586"/>
        <v>0</v>
      </c>
      <c r="AB1870" s="200">
        <f t="shared" si="586"/>
        <v>0</v>
      </c>
      <c r="AC1870" s="200">
        <f t="shared" si="586"/>
        <v>0</v>
      </c>
      <c r="AD1870" s="200">
        <f t="shared" si="586"/>
        <v>0</v>
      </c>
      <c r="AE1870" s="200">
        <f t="shared" si="586"/>
        <v>0</v>
      </c>
      <c r="AF1870" s="200">
        <f t="shared" si="586"/>
        <v>0</v>
      </c>
      <c r="AG1870" s="200">
        <f t="shared" si="586"/>
        <v>0</v>
      </c>
      <c r="AH1870" s="200">
        <v>0</v>
      </c>
      <c r="AI1870" s="200">
        <v>0</v>
      </c>
      <c r="AJ1870" s="200">
        <f>SUM(AJ1871)</f>
        <v>0</v>
      </c>
      <c r="AK1870" s="200">
        <f t="shared" si="586"/>
        <v>0</v>
      </c>
      <c r="AL1870" s="200">
        <f t="shared" si="586"/>
        <v>0</v>
      </c>
      <c r="AM1870" s="200">
        <f t="shared" si="586"/>
        <v>0</v>
      </c>
      <c r="AN1870" s="200">
        <f t="shared" si="586"/>
        <v>0</v>
      </c>
      <c r="AO1870" s="200">
        <f t="shared" si="586"/>
        <v>0</v>
      </c>
      <c r="AP1870" s="200">
        <f t="shared" si="586"/>
        <v>0</v>
      </c>
      <c r="AQ1870" s="200">
        <f t="shared" si="586"/>
        <v>0</v>
      </c>
      <c r="AR1870" s="200">
        <f t="shared" si="586"/>
        <v>0</v>
      </c>
      <c r="AS1870" s="200">
        <f t="shared" si="586"/>
        <v>0</v>
      </c>
      <c r="AT1870" s="200">
        <f t="shared" si="586"/>
        <v>0</v>
      </c>
      <c r="AU1870" s="200">
        <v>0</v>
      </c>
      <c r="AV1870" s="200">
        <v>0</v>
      </c>
      <c r="AW1870" s="200">
        <f t="shared" si="581"/>
        <v>0</v>
      </c>
    </row>
    <row r="1871" spans="1:49" s="59" customFormat="1">
      <c r="A1871" s="44" t="s">
        <v>797</v>
      </c>
      <c r="B1871" s="45" t="s">
        <v>1030</v>
      </c>
      <c r="C1871" s="45" t="s">
        <v>1549</v>
      </c>
      <c r="D1871" s="452" t="s">
        <v>2924</v>
      </c>
      <c r="E1871" s="57" t="s">
        <v>1517</v>
      </c>
      <c r="F1871" s="58"/>
      <c r="G1871" s="468" t="s">
        <v>3096</v>
      </c>
      <c r="H1871" s="50" t="s">
        <v>2333</v>
      </c>
      <c r="I1871" s="188" t="s">
        <v>2584</v>
      </c>
      <c r="J1871" s="13"/>
      <c r="K1871" s="13"/>
      <c r="L1871" s="13"/>
      <c r="M1871" s="13"/>
      <c r="N1871" s="13"/>
      <c r="O1871" s="13"/>
      <c r="P1871" s="13"/>
      <c r="Q1871" s="13"/>
      <c r="R1871" s="13"/>
      <c r="S1871" s="13"/>
      <c r="T1871" s="13"/>
      <c r="U1871" s="13">
        <v>0</v>
      </c>
      <c r="V1871" s="13">
        <v>0</v>
      </c>
      <c r="W1871" s="13"/>
      <c r="X1871" s="13"/>
      <c r="Y1871" s="13"/>
      <c r="Z1871" s="13"/>
      <c r="AA1871" s="13"/>
      <c r="AB1871" s="13"/>
      <c r="AC1871" s="13"/>
      <c r="AD1871" s="13"/>
      <c r="AE1871" s="13"/>
      <c r="AF1871" s="13"/>
      <c r="AG1871" s="13"/>
      <c r="AH1871" s="13">
        <v>0</v>
      </c>
      <c r="AI1871" s="13">
        <v>0</v>
      </c>
      <c r="AJ1871" s="13"/>
      <c r="AK1871" s="13"/>
      <c r="AL1871" s="13"/>
      <c r="AM1871" s="13"/>
      <c r="AN1871" s="13"/>
      <c r="AO1871" s="13"/>
      <c r="AP1871" s="13"/>
      <c r="AQ1871" s="13"/>
      <c r="AR1871" s="13"/>
      <c r="AS1871" s="13"/>
      <c r="AT1871" s="13"/>
      <c r="AU1871" s="13">
        <v>0</v>
      </c>
      <c r="AV1871" s="13">
        <v>0</v>
      </c>
      <c r="AW1871" s="13">
        <f t="shared" si="581"/>
        <v>0</v>
      </c>
    </row>
    <row r="1872" spans="1:49">
      <c r="A1872" s="312"/>
      <c r="B1872" s="313"/>
      <c r="C1872" s="313"/>
      <c r="D1872" s="313"/>
      <c r="E1872" s="314"/>
      <c r="F1872" s="310"/>
      <c r="G1872" s="310"/>
      <c r="H1872" s="310"/>
      <c r="I1872" s="311" t="s">
        <v>1157</v>
      </c>
      <c r="J1872" s="192">
        <f>SUM(J1873)</f>
        <v>3000</v>
      </c>
      <c r="K1872" s="192">
        <f t="shared" ref="K1872:AT1873" si="587">SUM(K1873)</f>
        <v>0</v>
      </c>
      <c r="L1872" s="192">
        <f t="shared" si="587"/>
        <v>0</v>
      </c>
      <c r="M1872" s="192">
        <f t="shared" si="587"/>
        <v>0</v>
      </c>
      <c r="N1872" s="192">
        <f t="shared" si="587"/>
        <v>485</v>
      </c>
      <c r="O1872" s="192">
        <f t="shared" si="587"/>
        <v>500</v>
      </c>
      <c r="P1872" s="192">
        <f t="shared" si="587"/>
        <v>0</v>
      </c>
      <c r="Q1872" s="192">
        <f t="shared" si="587"/>
        <v>0</v>
      </c>
      <c r="R1872" s="192">
        <f t="shared" si="587"/>
        <v>0</v>
      </c>
      <c r="S1872" s="192">
        <f t="shared" si="587"/>
        <v>835</v>
      </c>
      <c r="T1872" s="192">
        <f t="shared" si="587"/>
        <v>0</v>
      </c>
      <c r="U1872" s="192">
        <v>1820</v>
      </c>
      <c r="V1872" s="192">
        <v>1180</v>
      </c>
      <c r="W1872" s="192">
        <f>SUM(W1873)</f>
        <v>0</v>
      </c>
      <c r="X1872" s="192">
        <f t="shared" si="587"/>
        <v>0</v>
      </c>
      <c r="Y1872" s="192">
        <f t="shared" si="587"/>
        <v>0</v>
      </c>
      <c r="Z1872" s="192">
        <f t="shared" si="587"/>
        <v>0</v>
      </c>
      <c r="AA1872" s="192">
        <f t="shared" si="587"/>
        <v>0</v>
      </c>
      <c r="AB1872" s="192">
        <f t="shared" si="587"/>
        <v>0</v>
      </c>
      <c r="AC1872" s="192">
        <f t="shared" si="587"/>
        <v>0</v>
      </c>
      <c r="AD1872" s="192">
        <f t="shared" si="587"/>
        <v>0</v>
      </c>
      <c r="AE1872" s="192">
        <f t="shared" si="587"/>
        <v>0</v>
      </c>
      <c r="AF1872" s="192">
        <f t="shared" si="587"/>
        <v>0</v>
      </c>
      <c r="AG1872" s="192">
        <f t="shared" si="587"/>
        <v>0</v>
      </c>
      <c r="AH1872" s="192">
        <v>0</v>
      </c>
      <c r="AI1872" s="192">
        <v>0</v>
      </c>
      <c r="AJ1872" s="192">
        <f>SUM(AJ1873)</f>
        <v>600</v>
      </c>
      <c r="AK1872" s="192">
        <f t="shared" si="587"/>
        <v>0</v>
      </c>
      <c r="AL1872" s="192">
        <f t="shared" si="587"/>
        <v>0</v>
      </c>
      <c r="AM1872" s="192">
        <f t="shared" si="587"/>
        <v>600</v>
      </c>
      <c r="AN1872" s="192">
        <f t="shared" si="587"/>
        <v>0</v>
      </c>
      <c r="AO1872" s="192">
        <f t="shared" si="587"/>
        <v>0</v>
      </c>
      <c r="AP1872" s="192">
        <f t="shared" si="587"/>
        <v>0</v>
      </c>
      <c r="AQ1872" s="192">
        <f t="shared" si="587"/>
        <v>0</v>
      </c>
      <c r="AR1872" s="192">
        <f t="shared" si="587"/>
        <v>0</v>
      </c>
      <c r="AS1872" s="192">
        <f t="shared" si="587"/>
        <v>0</v>
      </c>
      <c r="AT1872" s="192">
        <f t="shared" si="587"/>
        <v>0</v>
      </c>
      <c r="AU1872" s="192">
        <v>600</v>
      </c>
      <c r="AV1872" s="192">
        <v>0</v>
      </c>
      <c r="AW1872" s="192">
        <f t="shared" si="581"/>
        <v>2420</v>
      </c>
    </row>
    <row r="1873" spans="1:49">
      <c r="A1873" s="312" t="s">
        <v>797</v>
      </c>
      <c r="B1873" s="313" t="s">
        <v>1030</v>
      </c>
      <c r="C1873" s="45" t="s">
        <v>1549</v>
      </c>
      <c r="D1873" s="452" t="s">
        <v>2924</v>
      </c>
      <c r="E1873" s="540" t="s">
        <v>1402</v>
      </c>
      <c r="F1873" s="310"/>
      <c r="G1873" s="310"/>
      <c r="H1873" s="310"/>
      <c r="I1873" s="308" t="s">
        <v>1158</v>
      </c>
      <c r="J1873" s="19">
        <f>SUM(J1874)</f>
        <v>3000</v>
      </c>
      <c r="K1873" s="19">
        <f t="shared" si="587"/>
        <v>0</v>
      </c>
      <c r="L1873" s="19">
        <f t="shared" si="587"/>
        <v>0</v>
      </c>
      <c r="M1873" s="19">
        <f t="shared" si="587"/>
        <v>0</v>
      </c>
      <c r="N1873" s="19">
        <f t="shared" si="587"/>
        <v>485</v>
      </c>
      <c r="O1873" s="19">
        <f t="shared" si="587"/>
        <v>500</v>
      </c>
      <c r="P1873" s="19">
        <f t="shared" si="587"/>
        <v>0</v>
      </c>
      <c r="Q1873" s="19">
        <f t="shared" si="587"/>
        <v>0</v>
      </c>
      <c r="R1873" s="19">
        <f t="shared" si="587"/>
        <v>0</v>
      </c>
      <c r="S1873" s="19">
        <f t="shared" si="587"/>
        <v>835</v>
      </c>
      <c r="T1873" s="19">
        <f t="shared" si="587"/>
        <v>0</v>
      </c>
      <c r="U1873" s="19">
        <v>1820</v>
      </c>
      <c r="V1873" s="19">
        <v>1180</v>
      </c>
      <c r="W1873" s="19">
        <f>SUM(W1874)</f>
        <v>0</v>
      </c>
      <c r="X1873" s="19">
        <f t="shared" si="587"/>
        <v>0</v>
      </c>
      <c r="Y1873" s="19">
        <f t="shared" si="587"/>
        <v>0</v>
      </c>
      <c r="Z1873" s="19">
        <f t="shared" si="587"/>
        <v>0</v>
      </c>
      <c r="AA1873" s="19">
        <f t="shared" si="587"/>
        <v>0</v>
      </c>
      <c r="AB1873" s="19">
        <f t="shared" si="587"/>
        <v>0</v>
      </c>
      <c r="AC1873" s="19">
        <f t="shared" si="587"/>
        <v>0</v>
      </c>
      <c r="AD1873" s="19">
        <f t="shared" si="587"/>
        <v>0</v>
      </c>
      <c r="AE1873" s="19">
        <f t="shared" si="587"/>
        <v>0</v>
      </c>
      <c r="AF1873" s="19">
        <f t="shared" si="587"/>
        <v>0</v>
      </c>
      <c r="AG1873" s="19">
        <f t="shared" si="587"/>
        <v>0</v>
      </c>
      <c r="AH1873" s="19">
        <v>0</v>
      </c>
      <c r="AI1873" s="19">
        <v>0</v>
      </c>
      <c r="AJ1873" s="19">
        <f>SUM(AJ1874)</f>
        <v>600</v>
      </c>
      <c r="AK1873" s="19">
        <f t="shared" si="587"/>
        <v>0</v>
      </c>
      <c r="AL1873" s="19">
        <f t="shared" si="587"/>
        <v>0</v>
      </c>
      <c r="AM1873" s="19">
        <f t="shared" si="587"/>
        <v>600</v>
      </c>
      <c r="AN1873" s="19">
        <f t="shared" si="587"/>
        <v>0</v>
      </c>
      <c r="AO1873" s="19">
        <f t="shared" si="587"/>
        <v>0</v>
      </c>
      <c r="AP1873" s="19">
        <f t="shared" si="587"/>
        <v>0</v>
      </c>
      <c r="AQ1873" s="19">
        <f t="shared" si="587"/>
        <v>0</v>
      </c>
      <c r="AR1873" s="19">
        <f t="shared" si="587"/>
        <v>0</v>
      </c>
      <c r="AS1873" s="19">
        <f t="shared" si="587"/>
        <v>0</v>
      </c>
      <c r="AT1873" s="19">
        <f t="shared" si="587"/>
        <v>0</v>
      </c>
      <c r="AU1873" s="19">
        <v>600</v>
      </c>
      <c r="AV1873" s="19">
        <v>0</v>
      </c>
      <c r="AW1873" s="19">
        <f t="shared" si="581"/>
        <v>2420</v>
      </c>
    </row>
    <row r="1874" spans="1:49">
      <c r="A1874" s="312" t="s">
        <v>797</v>
      </c>
      <c r="B1874" s="313" t="s">
        <v>1030</v>
      </c>
      <c r="C1874" s="45" t="s">
        <v>1549</v>
      </c>
      <c r="D1874" s="452" t="s">
        <v>2924</v>
      </c>
      <c r="E1874" s="314" t="s">
        <v>1409</v>
      </c>
      <c r="F1874" s="310"/>
      <c r="G1874" s="468" t="s">
        <v>3096</v>
      </c>
      <c r="H1874" s="310" t="s">
        <v>2333</v>
      </c>
      <c r="I1874" s="309" t="s">
        <v>1518</v>
      </c>
      <c r="J1874" s="270">
        <v>3000</v>
      </c>
      <c r="K1874" s="270"/>
      <c r="L1874" s="270"/>
      <c r="M1874" s="270"/>
      <c r="N1874" s="270">
        <v>485</v>
      </c>
      <c r="O1874" s="270">
        <v>500</v>
      </c>
      <c r="P1874" s="270"/>
      <c r="Q1874" s="270"/>
      <c r="R1874" s="270"/>
      <c r="S1874" s="270">
        <v>835</v>
      </c>
      <c r="T1874" s="270"/>
      <c r="U1874" s="270">
        <v>1820</v>
      </c>
      <c r="V1874" s="270">
        <v>1180</v>
      </c>
      <c r="W1874" s="270"/>
      <c r="X1874" s="270"/>
      <c r="Y1874" s="270"/>
      <c r="Z1874" s="270"/>
      <c r="AA1874" s="270"/>
      <c r="AB1874" s="270"/>
      <c r="AC1874" s="270"/>
      <c r="AD1874" s="270"/>
      <c r="AE1874" s="270"/>
      <c r="AF1874" s="270"/>
      <c r="AG1874" s="270"/>
      <c r="AH1874" s="270">
        <v>0</v>
      </c>
      <c r="AI1874" s="270">
        <v>0</v>
      </c>
      <c r="AJ1874" s="270">
        <v>600</v>
      </c>
      <c r="AK1874" s="270"/>
      <c r="AL1874" s="270"/>
      <c r="AM1874" s="270">
        <v>600</v>
      </c>
      <c r="AN1874" s="270"/>
      <c r="AO1874" s="270"/>
      <c r="AP1874" s="270"/>
      <c r="AQ1874" s="270"/>
      <c r="AR1874" s="270"/>
      <c r="AS1874" s="270"/>
      <c r="AT1874" s="270"/>
      <c r="AU1874" s="270">
        <v>600</v>
      </c>
      <c r="AV1874" s="270">
        <v>0</v>
      </c>
      <c r="AW1874" s="270">
        <f t="shared" si="581"/>
        <v>2420</v>
      </c>
    </row>
    <row r="1875" spans="1:49">
      <c r="A1875" s="44"/>
      <c r="B1875" s="45"/>
      <c r="C1875" s="45"/>
      <c r="D1875" s="45"/>
      <c r="E1875" s="367"/>
      <c r="F1875" s="50"/>
      <c r="G1875" s="50"/>
      <c r="H1875" s="50"/>
      <c r="I1875" s="42"/>
      <c r="U1875" s="15">
        <v>0</v>
      </c>
      <c r="V1875" s="15">
        <v>0</v>
      </c>
      <c r="AH1875" s="15">
        <v>0</v>
      </c>
      <c r="AI1875" s="15">
        <v>0</v>
      </c>
      <c r="AU1875" s="15">
        <v>0</v>
      </c>
      <c r="AV1875" s="15">
        <v>0</v>
      </c>
      <c r="AW1875" s="15">
        <f t="shared" si="581"/>
        <v>0</v>
      </c>
    </row>
    <row r="1876" spans="1:49">
      <c r="A1876" s="44"/>
      <c r="B1876" s="45"/>
      <c r="C1876" s="45"/>
      <c r="D1876" s="45"/>
      <c r="E1876" s="531"/>
      <c r="F1876" s="50"/>
      <c r="G1876" s="50"/>
      <c r="H1876" s="50"/>
      <c r="I1876" s="49" t="s">
        <v>1504</v>
      </c>
      <c r="J1876" s="12">
        <f>SUM(J1847,J1872,J1869)</f>
        <v>3000</v>
      </c>
      <c r="K1876" s="12">
        <f t="shared" ref="K1876:AT1876" si="588">SUM(K1847,K1872,K1869)</f>
        <v>0</v>
      </c>
      <c r="L1876" s="12">
        <f t="shared" si="588"/>
        <v>0</v>
      </c>
      <c r="M1876" s="12">
        <f t="shared" si="588"/>
        <v>0</v>
      </c>
      <c r="N1876" s="12">
        <f t="shared" si="588"/>
        <v>485</v>
      </c>
      <c r="O1876" s="12">
        <f t="shared" si="588"/>
        <v>500</v>
      </c>
      <c r="P1876" s="12">
        <f t="shared" si="588"/>
        <v>0</v>
      </c>
      <c r="Q1876" s="12">
        <f t="shared" si="588"/>
        <v>0</v>
      </c>
      <c r="R1876" s="12">
        <f t="shared" si="588"/>
        <v>0</v>
      </c>
      <c r="S1876" s="12">
        <f t="shared" si="588"/>
        <v>835</v>
      </c>
      <c r="T1876" s="12">
        <f t="shared" si="588"/>
        <v>0</v>
      </c>
      <c r="U1876" s="12">
        <v>1820</v>
      </c>
      <c r="V1876" s="12">
        <v>1180</v>
      </c>
      <c r="W1876" s="12">
        <f>SUM(W1847,W1872,W1869)</f>
        <v>0</v>
      </c>
      <c r="X1876" s="12">
        <f t="shared" si="588"/>
        <v>0</v>
      </c>
      <c r="Y1876" s="12">
        <f t="shared" si="588"/>
        <v>0</v>
      </c>
      <c r="Z1876" s="12">
        <f t="shared" si="588"/>
        <v>0</v>
      </c>
      <c r="AA1876" s="12">
        <f t="shared" si="588"/>
        <v>0</v>
      </c>
      <c r="AB1876" s="12">
        <f t="shared" si="588"/>
        <v>0</v>
      </c>
      <c r="AC1876" s="12">
        <f t="shared" si="588"/>
        <v>0</v>
      </c>
      <c r="AD1876" s="12">
        <f t="shared" si="588"/>
        <v>0</v>
      </c>
      <c r="AE1876" s="12">
        <f t="shared" si="588"/>
        <v>0</v>
      </c>
      <c r="AF1876" s="12">
        <f t="shared" si="588"/>
        <v>0</v>
      </c>
      <c r="AG1876" s="12">
        <f t="shared" si="588"/>
        <v>0</v>
      </c>
      <c r="AH1876" s="12">
        <v>0</v>
      </c>
      <c r="AI1876" s="12">
        <v>0</v>
      </c>
      <c r="AJ1876" s="12">
        <f>SUM(AJ1847,AJ1872,AJ1869)</f>
        <v>600</v>
      </c>
      <c r="AK1876" s="12">
        <f t="shared" si="588"/>
        <v>0</v>
      </c>
      <c r="AL1876" s="12">
        <f t="shared" si="588"/>
        <v>0</v>
      </c>
      <c r="AM1876" s="12">
        <f t="shared" si="588"/>
        <v>600</v>
      </c>
      <c r="AN1876" s="12">
        <f t="shared" si="588"/>
        <v>0</v>
      </c>
      <c r="AO1876" s="12">
        <f t="shared" si="588"/>
        <v>0</v>
      </c>
      <c r="AP1876" s="12">
        <f t="shared" si="588"/>
        <v>0</v>
      </c>
      <c r="AQ1876" s="12">
        <f t="shared" si="588"/>
        <v>0</v>
      </c>
      <c r="AR1876" s="12">
        <f t="shared" si="588"/>
        <v>0</v>
      </c>
      <c r="AS1876" s="12">
        <f t="shared" si="588"/>
        <v>0</v>
      </c>
      <c r="AT1876" s="12">
        <f t="shared" si="588"/>
        <v>0</v>
      </c>
      <c r="AU1876" s="12">
        <v>600</v>
      </c>
      <c r="AV1876" s="12">
        <v>0</v>
      </c>
      <c r="AW1876" s="12">
        <f t="shared" si="581"/>
        <v>2420</v>
      </c>
    </row>
    <row r="1877" spans="1:49">
      <c r="A1877" s="44"/>
      <c r="B1877" s="45"/>
      <c r="C1877" s="45"/>
      <c r="D1877" s="45"/>
      <c r="E1877" s="531"/>
      <c r="F1877" s="50"/>
      <c r="G1877" s="50"/>
      <c r="H1877" s="50"/>
      <c r="I1877" s="146" t="s">
        <v>970</v>
      </c>
      <c r="J1877" s="267"/>
      <c r="K1877" s="267"/>
      <c r="L1877" s="267"/>
      <c r="M1877" s="267"/>
      <c r="N1877" s="267"/>
      <c r="O1877" s="267"/>
      <c r="P1877" s="267"/>
      <c r="Q1877" s="267"/>
      <c r="R1877" s="267"/>
      <c r="S1877" s="267"/>
      <c r="T1877" s="267"/>
      <c r="U1877" s="267"/>
      <c r="V1877" s="267"/>
      <c r="W1877" s="267"/>
      <c r="X1877" s="267"/>
      <c r="Y1877" s="267"/>
      <c r="Z1877" s="267"/>
      <c r="AA1877" s="267"/>
      <c r="AB1877" s="267"/>
      <c r="AC1877" s="267"/>
      <c r="AD1877" s="267"/>
      <c r="AE1877" s="267"/>
      <c r="AF1877" s="267"/>
      <c r="AG1877" s="267"/>
      <c r="AH1877" s="267"/>
      <c r="AI1877" s="267"/>
      <c r="AJ1877" s="267"/>
      <c r="AK1877" s="267"/>
      <c r="AL1877" s="267"/>
      <c r="AM1877" s="267"/>
      <c r="AN1877" s="267"/>
      <c r="AO1877" s="267"/>
      <c r="AP1877" s="267"/>
      <c r="AQ1877" s="267"/>
      <c r="AR1877" s="267"/>
      <c r="AS1877" s="267"/>
      <c r="AT1877" s="267"/>
      <c r="AU1877" s="267"/>
      <c r="AV1877" s="267"/>
      <c r="AW1877" s="267"/>
    </row>
    <row r="1878" spans="1:49" ht="13.5" thickBot="1">
      <c r="A1878" s="48"/>
      <c r="B1878" s="42"/>
      <c r="C1878" s="42"/>
      <c r="D1878" s="42"/>
      <c r="E1878" s="531"/>
      <c r="F1878" s="50"/>
      <c r="G1878" s="50"/>
      <c r="H1878" s="50"/>
      <c r="I1878" s="146"/>
      <c r="J1878" s="29"/>
      <c r="K1878" s="29"/>
      <c r="L1878" s="29"/>
      <c r="M1878" s="29"/>
      <c r="N1878" s="29"/>
      <c r="O1878" s="29"/>
      <c r="P1878" s="29"/>
      <c r="Q1878" s="29"/>
      <c r="R1878" s="29"/>
      <c r="S1878" s="29"/>
      <c r="T1878" s="29"/>
      <c r="U1878" s="29"/>
      <c r="V1878" s="29"/>
      <c r="W1878" s="29"/>
      <c r="X1878" s="29"/>
      <c r="Y1878" s="29"/>
      <c r="Z1878" s="29"/>
      <c r="AA1878" s="29"/>
      <c r="AB1878" s="29"/>
      <c r="AC1878" s="29"/>
      <c r="AD1878" s="29"/>
      <c r="AE1878" s="29"/>
      <c r="AF1878" s="29"/>
      <c r="AG1878" s="29"/>
      <c r="AH1878" s="29"/>
      <c r="AI1878" s="29"/>
      <c r="AJ1878" s="29"/>
      <c r="AK1878" s="29"/>
      <c r="AL1878" s="29"/>
      <c r="AM1878" s="29"/>
      <c r="AN1878" s="29"/>
      <c r="AO1878" s="29"/>
      <c r="AP1878" s="29"/>
      <c r="AQ1878" s="29"/>
      <c r="AR1878" s="29"/>
      <c r="AS1878" s="29"/>
      <c r="AT1878" s="29"/>
      <c r="AU1878" s="29"/>
      <c r="AV1878" s="29"/>
      <c r="AW1878" s="29"/>
    </row>
    <row r="1879" spans="1:49" ht="35.25" customHeight="1" thickTop="1" thickBot="1">
      <c r="A1879" s="48"/>
      <c r="B1879" s="42"/>
      <c r="C1879" s="42"/>
      <c r="D1879" s="42"/>
      <c r="E1879" s="531"/>
      <c r="F1879" s="50"/>
      <c r="G1879" s="50"/>
      <c r="H1879" s="50"/>
      <c r="I1879" s="5" t="s">
        <v>2331</v>
      </c>
      <c r="J1879" s="364" t="s">
        <v>2891</v>
      </c>
      <c r="K1879" s="364" t="s">
        <v>2879</v>
      </c>
      <c r="L1879" s="364" t="s">
        <v>2880</v>
      </c>
      <c r="M1879" s="364" t="s">
        <v>2881</v>
      </c>
      <c r="N1879" s="364" t="s">
        <v>2882</v>
      </c>
      <c r="O1879" s="364" t="s">
        <v>2883</v>
      </c>
      <c r="P1879" s="364" t="s">
        <v>2884</v>
      </c>
      <c r="Q1879" s="364" t="s">
        <v>2885</v>
      </c>
      <c r="R1879" s="364" t="s">
        <v>2886</v>
      </c>
      <c r="S1879" s="364" t="s">
        <v>2887</v>
      </c>
      <c r="T1879" s="364" t="s">
        <v>2888</v>
      </c>
      <c r="U1879" s="364" t="s">
        <v>2889</v>
      </c>
      <c r="V1879" s="364" t="s">
        <v>2890</v>
      </c>
      <c r="W1879" s="365" t="s">
        <v>2893</v>
      </c>
      <c r="X1879" s="365" t="s">
        <v>2879</v>
      </c>
      <c r="Y1879" s="365" t="s">
        <v>2880</v>
      </c>
      <c r="Z1879" s="365" t="s">
        <v>2881</v>
      </c>
      <c r="AA1879" s="365" t="s">
        <v>2882</v>
      </c>
      <c r="AB1879" s="365" t="s">
        <v>2883</v>
      </c>
      <c r="AC1879" s="365" t="s">
        <v>2884</v>
      </c>
      <c r="AD1879" s="365" t="s">
        <v>2885</v>
      </c>
      <c r="AE1879" s="365" t="s">
        <v>2886</v>
      </c>
      <c r="AF1879" s="365" t="s">
        <v>2887</v>
      </c>
      <c r="AG1879" s="365" t="s">
        <v>2888</v>
      </c>
      <c r="AH1879" s="365" t="s">
        <v>2889</v>
      </c>
      <c r="AI1879" s="365" t="s">
        <v>2890</v>
      </c>
      <c r="AJ1879" s="366" t="s">
        <v>2892</v>
      </c>
      <c r="AK1879" s="366" t="s">
        <v>2879</v>
      </c>
      <c r="AL1879" s="366" t="s">
        <v>2880</v>
      </c>
      <c r="AM1879" s="366" t="s">
        <v>2881</v>
      </c>
      <c r="AN1879" s="366" t="s">
        <v>2882</v>
      </c>
      <c r="AO1879" s="366" t="s">
        <v>2883</v>
      </c>
      <c r="AP1879" s="366" t="s">
        <v>2884</v>
      </c>
      <c r="AQ1879" s="366" t="s">
        <v>2885</v>
      </c>
      <c r="AR1879" s="366" t="s">
        <v>2886</v>
      </c>
      <c r="AS1879" s="366" t="s">
        <v>2887</v>
      </c>
      <c r="AT1879" s="366" t="s">
        <v>2888</v>
      </c>
      <c r="AU1879" s="366" t="s">
        <v>2889</v>
      </c>
      <c r="AV1879" s="366" t="s">
        <v>2890</v>
      </c>
      <c r="AW1879" s="368" t="s">
        <v>2895</v>
      </c>
    </row>
    <row r="1880" spans="1:49">
      <c r="A1880" s="48"/>
      <c r="B1880" s="42"/>
      <c r="C1880" s="42"/>
      <c r="D1880" s="42"/>
      <c r="E1880" s="531"/>
      <c r="F1880" s="50"/>
      <c r="G1880" s="50"/>
      <c r="H1880" s="50"/>
      <c r="I1880" s="34"/>
      <c r="J1880" s="202" t="s">
        <v>1224</v>
      </c>
      <c r="K1880" s="202">
        <v>1</v>
      </c>
      <c r="L1880" s="202">
        <v>2</v>
      </c>
      <c r="M1880" s="202">
        <v>3</v>
      </c>
      <c r="N1880" s="202">
        <v>4</v>
      </c>
      <c r="O1880" s="202">
        <v>5</v>
      </c>
      <c r="P1880" s="202">
        <v>6</v>
      </c>
      <c r="Q1880" s="202">
        <v>7</v>
      </c>
      <c r="R1880" s="202">
        <v>8</v>
      </c>
      <c r="S1880" s="202">
        <v>9</v>
      </c>
      <c r="T1880" s="202">
        <v>10</v>
      </c>
      <c r="U1880" s="202">
        <v>13</v>
      </c>
      <c r="V1880" s="202">
        <v>14</v>
      </c>
      <c r="W1880" s="202" t="s">
        <v>1224</v>
      </c>
      <c r="X1880" s="202">
        <v>1</v>
      </c>
      <c r="Y1880" s="202">
        <v>2</v>
      </c>
      <c r="Z1880" s="202">
        <v>3</v>
      </c>
      <c r="AA1880" s="202">
        <v>4</v>
      </c>
      <c r="AB1880" s="202">
        <v>5</v>
      </c>
      <c r="AC1880" s="202">
        <v>6</v>
      </c>
      <c r="AD1880" s="202">
        <v>7</v>
      </c>
      <c r="AE1880" s="202">
        <v>8</v>
      </c>
      <c r="AF1880" s="202">
        <v>9</v>
      </c>
      <c r="AG1880" s="202">
        <v>10</v>
      </c>
      <c r="AH1880" s="202">
        <v>13</v>
      </c>
      <c r="AI1880" s="202">
        <v>14</v>
      </c>
      <c r="AJ1880" s="202" t="s">
        <v>1224</v>
      </c>
      <c r="AK1880" s="202">
        <v>1</v>
      </c>
      <c r="AL1880" s="202">
        <v>2</v>
      </c>
      <c r="AM1880" s="202">
        <v>3</v>
      </c>
      <c r="AN1880" s="202">
        <v>4</v>
      </c>
      <c r="AO1880" s="202">
        <v>5</v>
      </c>
      <c r="AP1880" s="202">
        <v>6</v>
      </c>
      <c r="AQ1880" s="202">
        <v>7</v>
      </c>
      <c r="AR1880" s="202">
        <v>8</v>
      </c>
      <c r="AS1880" s="202">
        <v>9</v>
      </c>
      <c r="AT1880" s="202">
        <v>10</v>
      </c>
      <c r="AU1880" s="202">
        <v>13</v>
      </c>
      <c r="AV1880" s="202">
        <v>14</v>
      </c>
      <c r="AW1880" s="202">
        <v>15</v>
      </c>
    </row>
    <row r="1881" spans="1:49">
      <c r="A1881" s="48"/>
      <c r="B1881" s="42"/>
      <c r="C1881" s="42"/>
      <c r="D1881" s="42"/>
      <c r="E1881" s="531"/>
      <c r="F1881" s="50"/>
      <c r="G1881" s="50"/>
      <c r="H1881" s="50"/>
      <c r="I1881" s="276" t="s">
        <v>2429</v>
      </c>
      <c r="J1881" s="277">
        <f>SUM(J1876)</f>
        <v>3000</v>
      </c>
      <c r="K1881" s="277">
        <f t="shared" ref="K1881:AT1881" si="589">SUM(K1876)</f>
        <v>0</v>
      </c>
      <c r="L1881" s="277">
        <f t="shared" si="589"/>
        <v>0</v>
      </c>
      <c r="M1881" s="277">
        <f t="shared" si="589"/>
        <v>0</v>
      </c>
      <c r="N1881" s="277">
        <f t="shared" si="589"/>
        <v>485</v>
      </c>
      <c r="O1881" s="277">
        <f t="shared" si="589"/>
        <v>500</v>
      </c>
      <c r="P1881" s="277">
        <f t="shared" si="589"/>
        <v>0</v>
      </c>
      <c r="Q1881" s="277">
        <f t="shared" si="589"/>
        <v>0</v>
      </c>
      <c r="R1881" s="277">
        <f t="shared" si="589"/>
        <v>0</v>
      </c>
      <c r="S1881" s="277">
        <f t="shared" si="589"/>
        <v>835</v>
      </c>
      <c r="T1881" s="277">
        <f t="shared" si="589"/>
        <v>0</v>
      </c>
      <c r="U1881" s="277">
        <v>1820</v>
      </c>
      <c r="V1881" s="277">
        <v>1180</v>
      </c>
      <c r="W1881" s="277">
        <f>SUM(W1876)</f>
        <v>0</v>
      </c>
      <c r="X1881" s="277">
        <f t="shared" si="589"/>
        <v>0</v>
      </c>
      <c r="Y1881" s="277">
        <f t="shared" si="589"/>
        <v>0</v>
      </c>
      <c r="Z1881" s="277">
        <f t="shared" si="589"/>
        <v>0</v>
      </c>
      <c r="AA1881" s="277">
        <f t="shared" si="589"/>
        <v>0</v>
      </c>
      <c r="AB1881" s="277">
        <f t="shared" si="589"/>
        <v>0</v>
      </c>
      <c r="AC1881" s="277">
        <f t="shared" si="589"/>
        <v>0</v>
      </c>
      <c r="AD1881" s="277">
        <f t="shared" si="589"/>
        <v>0</v>
      </c>
      <c r="AE1881" s="277">
        <f t="shared" si="589"/>
        <v>0</v>
      </c>
      <c r="AF1881" s="277">
        <f t="shared" si="589"/>
        <v>0</v>
      </c>
      <c r="AG1881" s="277">
        <f t="shared" si="589"/>
        <v>0</v>
      </c>
      <c r="AH1881" s="277">
        <v>0</v>
      </c>
      <c r="AI1881" s="277">
        <v>0</v>
      </c>
      <c r="AJ1881" s="277">
        <f>SUM(AJ1876)</f>
        <v>600</v>
      </c>
      <c r="AK1881" s="277">
        <f t="shared" si="589"/>
        <v>0</v>
      </c>
      <c r="AL1881" s="277">
        <f t="shared" si="589"/>
        <v>0</v>
      </c>
      <c r="AM1881" s="277">
        <f t="shared" si="589"/>
        <v>600</v>
      </c>
      <c r="AN1881" s="277">
        <f t="shared" si="589"/>
        <v>0</v>
      </c>
      <c r="AO1881" s="277">
        <f t="shared" si="589"/>
        <v>0</v>
      </c>
      <c r="AP1881" s="277">
        <f t="shared" si="589"/>
        <v>0</v>
      </c>
      <c r="AQ1881" s="277">
        <f t="shared" si="589"/>
        <v>0</v>
      </c>
      <c r="AR1881" s="277">
        <f t="shared" si="589"/>
        <v>0</v>
      </c>
      <c r="AS1881" s="277">
        <f t="shared" si="589"/>
        <v>0</v>
      </c>
      <c r="AT1881" s="277">
        <f t="shared" si="589"/>
        <v>0</v>
      </c>
      <c r="AU1881" s="277">
        <v>600</v>
      </c>
      <c r="AV1881" s="277">
        <v>0</v>
      </c>
      <c r="AW1881" s="277">
        <f>U1881+AH1881+AU1881</f>
        <v>2420</v>
      </c>
    </row>
    <row r="1882" spans="1:49">
      <c r="A1882" s="48"/>
      <c r="B1882" s="42"/>
      <c r="C1882" s="42"/>
      <c r="D1882" s="42"/>
      <c r="E1882" s="531"/>
      <c r="F1882" s="50"/>
      <c r="G1882" s="50"/>
      <c r="H1882" s="50"/>
      <c r="I1882" s="276"/>
      <c r="J1882" s="277"/>
      <c r="K1882" s="277"/>
      <c r="L1882" s="277"/>
      <c r="M1882" s="277"/>
      <c r="N1882" s="277"/>
      <c r="O1882" s="277"/>
      <c r="P1882" s="277"/>
      <c r="Q1882" s="277"/>
      <c r="R1882" s="277"/>
      <c r="S1882" s="277"/>
      <c r="T1882" s="277"/>
      <c r="U1882" s="277">
        <v>0</v>
      </c>
      <c r="V1882" s="277">
        <v>0</v>
      </c>
      <c r="W1882" s="277"/>
      <c r="X1882" s="277"/>
      <c r="Y1882" s="277"/>
      <c r="Z1882" s="277"/>
      <c r="AA1882" s="277"/>
      <c r="AB1882" s="277"/>
      <c r="AC1882" s="277"/>
      <c r="AD1882" s="277"/>
      <c r="AE1882" s="277"/>
      <c r="AF1882" s="277"/>
      <c r="AG1882" s="277"/>
      <c r="AH1882" s="277">
        <v>0</v>
      </c>
      <c r="AI1882" s="277">
        <v>0</v>
      </c>
      <c r="AJ1882" s="277"/>
      <c r="AK1882" s="277"/>
      <c r="AL1882" s="277"/>
      <c r="AM1882" s="277"/>
      <c r="AN1882" s="277"/>
      <c r="AO1882" s="277"/>
      <c r="AP1882" s="277"/>
      <c r="AQ1882" s="277"/>
      <c r="AR1882" s="277"/>
      <c r="AS1882" s="277"/>
      <c r="AT1882" s="277"/>
      <c r="AU1882" s="277">
        <v>0</v>
      </c>
      <c r="AV1882" s="277">
        <v>0</v>
      </c>
      <c r="AW1882" s="277">
        <f>U1882+AH1882+AU1882</f>
        <v>0</v>
      </c>
    </row>
    <row r="1883" spans="1:49">
      <c r="A1883" s="48"/>
      <c r="B1883" s="42"/>
      <c r="C1883" s="42"/>
      <c r="D1883" s="42"/>
      <c r="E1883" s="531"/>
      <c r="F1883" s="50"/>
      <c r="G1883" s="50"/>
      <c r="H1883" s="50"/>
      <c r="I1883" s="276"/>
      <c r="J1883" s="277"/>
      <c r="K1883" s="277"/>
      <c r="L1883" s="277"/>
      <c r="M1883" s="277"/>
      <c r="N1883" s="277"/>
      <c r="O1883" s="277"/>
      <c r="P1883" s="277"/>
      <c r="Q1883" s="277"/>
      <c r="R1883" s="277"/>
      <c r="S1883" s="277"/>
      <c r="T1883" s="277"/>
      <c r="U1883" s="277">
        <v>0</v>
      </c>
      <c r="V1883" s="277">
        <v>0</v>
      </c>
      <c r="W1883" s="277"/>
      <c r="X1883" s="277"/>
      <c r="Y1883" s="277"/>
      <c r="Z1883" s="277"/>
      <c r="AA1883" s="277"/>
      <c r="AB1883" s="277"/>
      <c r="AC1883" s="277"/>
      <c r="AD1883" s="277"/>
      <c r="AE1883" s="277"/>
      <c r="AF1883" s="277"/>
      <c r="AG1883" s="277"/>
      <c r="AH1883" s="277">
        <v>0</v>
      </c>
      <c r="AI1883" s="277">
        <v>0</v>
      </c>
      <c r="AJ1883" s="277"/>
      <c r="AK1883" s="277"/>
      <c r="AL1883" s="277"/>
      <c r="AM1883" s="277"/>
      <c r="AN1883" s="277"/>
      <c r="AO1883" s="277"/>
      <c r="AP1883" s="277"/>
      <c r="AQ1883" s="277"/>
      <c r="AR1883" s="277"/>
      <c r="AS1883" s="277"/>
      <c r="AT1883" s="277"/>
      <c r="AU1883" s="277">
        <v>0</v>
      </c>
      <c r="AV1883" s="277">
        <v>0</v>
      </c>
      <c r="AW1883" s="277">
        <f>U1883+AH1883+AU1883</f>
        <v>0</v>
      </c>
    </row>
    <row r="1884" spans="1:49">
      <c r="A1884" s="48"/>
      <c r="B1884" s="42"/>
      <c r="C1884" s="42"/>
      <c r="D1884" s="42"/>
      <c r="E1884" s="531"/>
      <c r="F1884" s="50"/>
      <c r="G1884" s="50"/>
      <c r="H1884" s="50"/>
      <c r="I1884" s="276"/>
      <c r="J1884" s="277"/>
      <c r="K1884" s="277"/>
      <c r="L1884" s="277"/>
      <c r="M1884" s="277"/>
      <c r="N1884" s="277"/>
      <c r="O1884" s="277"/>
      <c r="P1884" s="277"/>
      <c r="Q1884" s="277"/>
      <c r="R1884" s="277"/>
      <c r="S1884" s="277"/>
      <c r="T1884" s="277"/>
      <c r="U1884" s="277">
        <v>0</v>
      </c>
      <c r="V1884" s="277">
        <v>0</v>
      </c>
      <c r="W1884" s="277"/>
      <c r="X1884" s="277"/>
      <c r="Y1884" s="277"/>
      <c r="Z1884" s="277"/>
      <c r="AA1884" s="277"/>
      <c r="AB1884" s="277"/>
      <c r="AC1884" s="277"/>
      <c r="AD1884" s="277"/>
      <c r="AE1884" s="277"/>
      <c r="AF1884" s="277"/>
      <c r="AG1884" s="277"/>
      <c r="AH1884" s="277">
        <v>0</v>
      </c>
      <c r="AI1884" s="277">
        <v>0</v>
      </c>
      <c r="AJ1884" s="277"/>
      <c r="AK1884" s="277"/>
      <c r="AL1884" s="277"/>
      <c r="AM1884" s="277"/>
      <c r="AN1884" s="277"/>
      <c r="AO1884" s="277"/>
      <c r="AP1884" s="277"/>
      <c r="AQ1884" s="277"/>
      <c r="AR1884" s="277"/>
      <c r="AS1884" s="277"/>
      <c r="AT1884" s="277"/>
      <c r="AU1884" s="277">
        <v>0</v>
      </c>
      <c r="AV1884" s="277">
        <v>0</v>
      </c>
      <c r="AW1884" s="277">
        <f>U1884+AH1884+AU1884</f>
        <v>0</v>
      </c>
    </row>
    <row r="1885" spans="1:49">
      <c r="A1885" s="48"/>
      <c r="B1885" s="42"/>
      <c r="C1885" s="42"/>
      <c r="D1885" s="42"/>
      <c r="E1885" s="531"/>
      <c r="F1885" s="50"/>
      <c r="G1885" s="50"/>
      <c r="H1885" s="50"/>
      <c r="I1885" s="276" t="s">
        <v>1631</v>
      </c>
      <c r="J1885" s="277">
        <f>SUM(J1881:J1884)</f>
        <v>3000</v>
      </c>
      <c r="K1885" s="277">
        <f t="shared" ref="K1885:AT1885" si="590">SUM(K1881:K1884)</f>
        <v>0</v>
      </c>
      <c r="L1885" s="277">
        <f t="shared" si="590"/>
        <v>0</v>
      </c>
      <c r="M1885" s="277">
        <f t="shared" si="590"/>
        <v>0</v>
      </c>
      <c r="N1885" s="277">
        <f t="shared" si="590"/>
        <v>485</v>
      </c>
      <c r="O1885" s="277">
        <f t="shared" si="590"/>
        <v>500</v>
      </c>
      <c r="P1885" s="277">
        <f t="shared" si="590"/>
        <v>0</v>
      </c>
      <c r="Q1885" s="277">
        <f t="shared" si="590"/>
        <v>0</v>
      </c>
      <c r="R1885" s="277">
        <f t="shared" si="590"/>
        <v>0</v>
      </c>
      <c r="S1885" s="277">
        <f t="shared" si="590"/>
        <v>835</v>
      </c>
      <c r="T1885" s="277">
        <f t="shared" si="590"/>
        <v>0</v>
      </c>
      <c r="U1885" s="277">
        <v>1820</v>
      </c>
      <c r="V1885" s="277">
        <v>1180</v>
      </c>
      <c r="W1885" s="277">
        <f>SUM(W1881:W1884)</f>
        <v>0</v>
      </c>
      <c r="X1885" s="277">
        <f t="shared" si="590"/>
        <v>0</v>
      </c>
      <c r="Y1885" s="277">
        <f t="shared" si="590"/>
        <v>0</v>
      </c>
      <c r="Z1885" s="277">
        <f t="shared" si="590"/>
        <v>0</v>
      </c>
      <c r="AA1885" s="277">
        <f t="shared" si="590"/>
        <v>0</v>
      </c>
      <c r="AB1885" s="277">
        <f t="shared" si="590"/>
        <v>0</v>
      </c>
      <c r="AC1885" s="277">
        <f t="shared" si="590"/>
        <v>0</v>
      </c>
      <c r="AD1885" s="277">
        <f t="shared" si="590"/>
        <v>0</v>
      </c>
      <c r="AE1885" s="277">
        <f t="shared" si="590"/>
        <v>0</v>
      </c>
      <c r="AF1885" s="277">
        <f t="shared" si="590"/>
        <v>0</v>
      </c>
      <c r="AG1885" s="277">
        <f t="shared" si="590"/>
        <v>0</v>
      </c>
      <c r="AH1885" s="277">
        <v>0</v>
      </c>
      <c r="AI1885" s="277">
        <v>0</v>
      </c>
      <c r="AJ1885" s="277">
        <f>SUM(AJ1881:AJ1884)</f>
        <v>600</v>
      </c>
      <c r="AK1885" s="277">
        <f t="shared" si="590"/>
        <v>0</v>
      </c>
      <c r="AL1885" s="277">
        <f t="shared" si="590"/>
        <v>0</v>
      </c>
      <c r="AM1885" s="277">
        <f t="shared" si="590"/>
        <v>600</v>
      </c>
      <c r="AN1885" s="277">
        <f t="shared" si="590"/>
        <v>0</v>
      </c>
      <c r="AO1885" s="277">
        <f t="shared" si="590"/>
        <v>0</v>
      </c>
      <c r="AP1885" s="277">
        <f t="shared" si="590"/>
        <v>0</v>
      </c>
      <c r="AQ1885" s="277">
        <f t="shared" si="590"/>
        <v>0</v>
      </c>
      <c r="AR1885" s="277">
        <f t="shared" si="590"/>
        <v>0</v>
      </c>
      <c r="AS1885" s="277">
        <f t="shared" si="590"/>
        <v>0</v>
      </c>
      <c r="AT1885" s="277">
        <f t="shared" si="590"/>
        <v>0</v>
      </c>
      <c r="AU1885" s="277">
        <v>600</v>
      </c>
      <c r="AV1885" s="277">
        <v>0</v>
      </c>
      <c r="AW1885" s="277">
        <f>U1885+AH1885+AU1885</f>
        <v>2420</v>
      </c>
    </row>
    <row r="1886" spans="1:49">
      <c r="A1886" s="48"/>
      <c r="B1886" s="42"/>
      <c r="C1886" s="42"/>
      <c r="D1886" s="42"/>
      <c r="E1886" s="531"/>
      <c r="F1886" s="50"/>
      <c r="G1886" s="50"/>
      <c r="H1886" s="50"/>
      <c r="I1886" s="146"/>
      <c r="J1886" s="29"/>
      <c r="K1886" s="29"/>
      <c r="L1886" s="29"/>
      <c r="M1886" s="29"/>
      <c r="N1886" s="29"/>
      <c r="O1886" s="29"/>
      <c r="P1886" s="29"/>
      <c r="Q1886" s="29"/>
      <c r="R1886" s="29"/>
      <c r="S1886" s="29"/>
      <c r="T1886" s="29"/>
      <c r="U1886" s="29"/>
      <c r="V1886" s="29"/>
      <c r="W1886" s="29"/>
      <c r="X1886" s="29"/>
      <c r="Y1886" s="29"/>
      <c r="Z1886" s="29"/>
      <c r="AA1886" s="29"/>
      <c r="AB1886" s="29"/>
      <c r="AC1886" s="29"/>
      <c r="AD1886" s="29"/>
      <c r="AE1886" s="29"/>
      <c r="AF1886" s="29"/>
      <c r="AG1886" s="29"/>
      <c r="AH1886" s="29"/>
      <c r="AI1886" s="29"/>
      <c r="AJ1886" s="29"/>
      <c r="AK1886" s="29"/>
      <c r="AL1886" s="29"/>
      <c r="AM1886" s="29"/>
      <c r="AN1886" s="29"/>
      <c r="AO1886" s="29"/>
      <c r="AP1886" s="29"/>
      <c r="AQ1886" s="29"/>
      <c r="AR1886" s="29"/>
      <c r="AS1886" s="29"/>
      <c r="AT1886" s="29"/>
      <c r="AU1886" s="29"/>
      <c r="AV1886" s="29"/>
      <c r="AW1886" s="29"/>
    </row>
    <row r="1887" spans="1:49" s="30" customFormat="1">
      <c r="A1887" s="37"/>
      <c r="B1887" s="39"/>
      <c r="C1887" s="39"/>
      <c r="D1887" s="39"/>
      <c r="E1887" s="38"/>
      <c r="F1887" s="60"/>
      <c r="G1887" s="60"/>
      <c r="H1887" s="60"/>
      <c r="I1887" s="53"/>
      <c r="J1887" s="29"/>
      <c r="K1887" s="29"/>
      <c r="L1887" s="29"/>
      <c r="M1887" s="29"/>
      <c r="N1887" s="29"/>
      <c r="O1887" s="29"/>
      <c r="P1887" s="29"/>
      <c r="Q1887" s="29"/>
      <c r="R1887" s="29"/>
      <c r="S1887" s="29"/>
      <c r="T1887" s="29"/>
      <c r="U1887" s="29"/>
      <c r="V1887" s="29"/>
      <c r="W1887" s="29"/>
      <c r="X1887" s="29"/>
      <c r="Y1887" s="29"/>
      <c r="Z1887" s="29"/>
      <c r="AA1887" s="29"/>
      <c r="AB1887" s="29"/>
      <c r="AC1887" s="29"/>
      <c r="AD1887" s="29"/>
      <c r="AE1887" s="29"/>
      <c r="AF1887" s="29"/>
      <c r="AG1887" s="29"/>
      <c r="AH1887" s="29"/>
      <c r="AI1887" s="29"/>
      <c r="AJ1887" s="29"/>
      <c r="AK1887" s="29"/>
      <c r="AL1887" s="29"/>
      <c r="AM1887" s="29"/>
      <c r="AN1887" s="29"/>
      <c r="AO1887" s="29"/>
      <c r="AP1887" s="29"/>
      <c r="AQ1887" s="29"/>
      <c r="AR1887" s="29"/>
      <c r="AS1887" s="29"/>
      <c r="AT1887" s="29"/>
      <c r="AU1887" s="29"/>
      <c r="AV1887" s="29"/>
      <c r="AW1887" s="29"/>
    </row>
    <row r="1888" spans="1:49" s="30" customFormat="1" ht="16.5" thickBot="1">
      <c r="A1888" s="78" t="s">
        <v>2146</v>
      </c>
      <c r="B1888" s="78"/>
      <c r="C1888" s="78"/>
      <c r="D1888" s="463"/>
      <c r="E1888" s="539"/>
      <c r="F1888" s="129"/>
      <c r="G1888" s="129"/>
      <c r="H1888" s="129"/>
      <c r="I1888" s="103"/>
      <c r="J1888" s="15"/>
      <c r="K1888" s="15"/>
      <c r="L1888" s="15"/>
      <c r="M1888" s="15"/>
      <c r="N1888" s="15"/>
      <c r="O1888" s="15"/>
      <c r="P1888" s="15"/>
      <c r="Q1888" s="15"/>
      <c r="R1888" s="15"/>
      <c r="S1888" s="15"/>
      <c r="T1888" s="15"/>
      <c r="U1888" s="15"/>
      <c r="V1888" s="15"/>
      <c r="W1888" s="15"/>
      <c r="X1888" s="15"/>
      <c r="Y1888" s="15"/>
      <c r="Z1888" s="15"/>
      <c r="AA1888" s="15"/>
      <c r="AB1888" s="15"/>
      <c r="AC1888" s="15"/>
      <c r="AD1888" s="15"/>
      <c r="AE1888" s="15"/>
      <c r="AF1888" s="15"/>
      <c r="AG1888" s="15"/>
      <c r="AH1888" s="15"/>
      <c r="AI1888" s="15"/>
      <c r="AJ1888" s="15"/>
      <c r="AK1888" s="15"/>
      <c r="AL1888" s="15"/>
      <c r="AM1888" s="15"/>
      <c r="AN1888" s="15"/>
      <c r="AO1888" s="15"/>
      <c r="AP1888" s="15"/>
      <c r="AQ1888" s="15"/>
      <c r="AR1888" s="15"/>
      <c r="AS1888" s="15"/>
      <c r="AT1888" s="15"/>
      <c r="AU1888" s="15"/>
      <c r="AV1888" s="15"/>
      <c r="AW1888" s="15"/>
    </row>
    <row r="1889" spans="1:49" s="152" customFormat="1" ht="36" customHeight="1" thickTop="1" thickBot="1">
      <c r="A1889" s="147" t="s">
        <v>2079</v>
      </c>
      <c r="B1889" s="5" t="s">
        <v>2080</v>
      </c>
      <c r="C1889" s="5" t="s">
        <v>1335</v>
      </c>
      <c r="D1889" s="450"/>
      <c r="E1889" s="148" t="s">
        <v>1570</v>
      </c>
      <c r="F1889" s="149" t="s">
        <v>1438</v>
      </c>
      <c r="G1889" s="149"/>
      <c r="H1889" s="149" t="s">
        <v>2332</v>
      </c>
      <c r="I1889" s="5" t="s">
        <v>856</v>
      </c>
      <c r="J1889" s="364" t="s">
        <v>2891</v>
      </c>
      <c r="K1889" s="364" t="s">
        <v>2879</v>
      </c>
      <c r="L1889" s="364" t="s">
        <v>2880</v>
      </c>
      <c r="M1889" s="364" t="s">
        <v>2881</v>
      </c>
      <c r="N1889" s="364" t="s">
        <v>2882</v>
      </c>
      <c r="O1889" s="364" t="s">
        <v>2883</v>
      </c>
      <c r="P1889" s="364" t="s">
        <v>2884</v>
      </c>
      <c r="Q1889" s="364" t="s">
        <v>2885</v>
      </c>
      <c r="R1889" s="364" t="s">
        <v>2886</v>
      </c>
      <c r="S1889" s="364" t="s">
        <v>2887</v>
      </c>
      <c r="T1889" s="364" t="s">
        <v>2888</v>
      </c>
      <c r="U1889" s="364" t="s">
        <v>2889</v>
      </c>
      <c r="V1889" s="364" t="s">
        <v>2890</v>
      </c>
      <c r="W1889" s="365" t="s">
        <v>2893</v>
      </c>
      <c r="X1889" s="365" t="s">
        <v>2879</v>
      </c>
      <c r="Y1889" s="365" t="s">
        <v>2880</v>
      </c>
      <c r="Z1889" s="365" t="s">
        <v>2881</v>
      </c>
      <c r="AA1889" s="365" t="s">
        <v>2882</v>
      </c>
      <c r="AB1889" s="365" t="s">
        <v>2883</v>
      </c>
      <c r="AC1889" s="365" t="s">
        <v>2884</v>
      </c>
      <c r="AD1889" s="365" t="s">
        <v>2885</v>
      </c>
      <c r="AE1889" s="365" t="s">
        <v>2886</v>
      </c>
      <c r="AF1889" s="365" t="s">
        <v>2887</v>
      </c>
      <c r="AG1889" s="365" t="s">
        <v>2888</v>
      </c>
      <c r="AH1889" s="365" t="s">
        <v>2889</v>
      </c>
      <c r="AI1889" s="365" t="s">
        <v>2890</v>
      </c>
      <c r="AJ1889" s="366" t="s">
        <v>2892</v>
      </c>
      <c r="AK1889" s="366" t="s">
        <v>2879</v>
      </c>
      <c r="AL1889" s="366" t="s">
        <v>2880</v>
      </c>
      <c r="AM1889" s="366" t="s">
        <v>2881</v>
      </c>
      <c r="AN1889" s="366" t="s">
        <v>2882</v>
      </c>
      <c r="AO1889" s="366" t="s">
        <v>2883</v>
      </c>
      <c r="AP1889" s="366" t="s">
        <v>2884</v>
      </c>
      <c r="AQ1889" s="366" t="s">
        <v>2885</v>
      </c>
      <c r="AR1889" s="366" t="s">
        <v>2886</v>
      </c>
      <c r="AS1889" s="366" t="s">
        <v>2887</v>
      </c>
      <c r="AT1889" s="366" t="s">
        <v>2888</v>
      </c>
      <c r="AU1889" s="366" t="s">
        <v>2889</v>
      </c>
      <c r="AV1889" s="366" t="s">
        <v>2890</v>
      </c>
      <c r="AW1889" s="368" t="s">
        <v>2895</v>
      </c>
    </row>
    <row r="1890" spans="1:49" s="30" customFormat="1">
      <c r="A1890" s="33"/>
      <c r="B1890" s="34"/>
      <c r="C1890" s="34"/>
      <c r="D1890" s="34"/>
      <c r="E1890" s="35"/>
      <c r="F1890" s="36"/>
      <c r="G1890" s="36"/>
      <c r="H1890" s="36"/>
      <c r="I1890" s="34"/>
      <c r="J1890" s="202" t="s">
        <v>1224</v>
      </c>
      <c r="K1890" s="202">
        <v>1</v>
      </c>
      <c r="L1890" s="202">
        <v>2</v>
      </c>
      <c r="M1890" s="202">
        <v>3</v>
      </c>
      <c r="N1890" s="202">
        <v>4</v>
      </c>
      <c r="O1890" s="202">
        <v>5</v>
      </c>
      <c r="P1890" s="202">
        <v>6</v>
      </c>
      <c r="Q1890" s="202">
        <v>7</v>
      </c>
      <c r="R1890" s="202">
        <v>8</v>
      </c>
      <c r="S1890" s="202">
        <v>9</v>
      </c>
      <c r="T1890" s="202">
        <v>10</v>
      </c>
      <c r="U1890" s="202">
        <v>13</v>
      </c>
      <c r="V1890" s="202">
        <v>14</v>
      </c>
      <c r="W1890" s="202" t="s">
        <v>1224</v>
      </c>
      <c r="X1890" s="202">
        <v>1</v>
      </c>
      <c r="Y1890" s="202">
        <v>2</v>
      </c>
      <c r="Z1890" s="202">
        <v>3</v>
      </c>
      <c r="AA1890" s="202">
        <v>4</v>
      </c>
      <c r="AB1890" s="202">
        <v>5</v>
      </c>
      <c r="AC1890" s="202">
        <v>6</v>
      </c>
      <c r="AD1890" s="202">
        <v>7</v>
      </c>
      <c r="AE1890" s="202">
        <v>8</v>
      </c>
      <c r="AF1890" s="202">
        <v>9</v>
      </c>
      <c r="AG1890" s="202">
        <v>10</v>
      </c>
      <c r="AH1890" s="202">
        <v>13</v>
      </c>
      <c r="AI1890" s="202">
        <v>14</v>
      </c>
      <c r="AJ1890" s="202" t="s">
        <v>1224</v>
      </c>
      <c r="AK1890" s="202">
        <v>1</v>
      </c>
      <c r="AL1890" s="202">
        <v>2</v>
      </c>
      <c r="AM1890" s="202">
        <v>3</v>
      </c>
      <c r="AN1890" s="202">
        <v>4</v>
      </c>
      <c r="AO1890" s="202">
        <v>5</v>
      </c>
      <c r="AP1890" s="202">
        <v>6</v>
      </c>
      <c r="AQ1890" s="202">
        <v>7</v>
      </c>
      <c r="AR1890" s="202">
        <v>8</v>
      </c>
      <c r="AS1890" s="202">
        <v>9</v>
      </c>
      <c r="AT1890" s="202">
        <v>10</v>
      </c>
      <c r="AU1890" s="202">
        <v>13</v>
      </c>
      <c r="AV1890" s="202">
        <v>14</v>
      </c>
      <c r="AW1890" s="202">
        <v>15</v>
      </c>
    </row>
    <row r="1891" spans="1:49" s="30" customFormat="1">
      <c r="A1891" s="37"/>
      <c r="B1891" s="39"/>
      <c r="C1891" s="39"/>
      <c r="D1891" s="39"/>
      <c r="E1891" s="38"/>
      <c r="F1891" s="60"/>
      <c r="G1891" s="60"/>
      <c r="H1891" s="60"/>
      <c r="I1891" s="39"/>
      <c r="J1891" s="28"/>
      <c r="K1891" s="28"/>
      <c r="L1891" s="28"/>
      <c r="M1891" s="28"/>
      <c r="N1891" s="28"/>
      <c r="O1891" s="28"/>
      <c r="P1891" s="28"/>
      <c r="Q1891" s="28"/>
      <c r="R1891" s="28"/>
      <c r="S1891" s="28"/>
      <c r="T1891" s="28"/>
      <c r="U1891" s="28"/>
      <c r="V1891" s="28"/>
      <c r="W1891" s="28"/>
      <c r="X1891" s="28"/>
      <c r="Y1891" s="28"/>
      <c r="Z1891" s="28"/>
      <c r="AA1891" s="28"/>
      <c r="AB1891" s="28"/>
      <c r="AC1891" s="28"/>
      <c r="AD1891" s="28"/>
      <c r="AE1891" s="28"/>
      <c r="AF1891" s="28"/>
      <c r="AG1891" s="28"/>
      <c r="AH1891" s="28"/>
      <c r="AI1891" s="28"/>
      <c r="AJ1891" s="28"/>
      <c r="AK1891" s="28"/>
      <c r="AL1891" s="28"/>
      <c r="AM1891" s="28"/>
      <c r="AN1891" s="28"/>
      <c r="AO1891" s="28"/>
      <c r="AP1891" s="28"/>
      <c r="AQ1891" s="28"/>
      <c r="AR1891" s="28"/>
      <c r="AS1891" s="28"/>
      <c r="AT1891" s="28"/>
      <c r="AU1891" s="28"/>
      <c r="AV1891" s="28"/>
      <c r="AW1891" s="28"/>
    </row>
    <row r="1892" spans="1:49">
      <c r="A1892" s="92" t="s">
        <v>797</v>
      </c>
      <c r="B1892" s="93" t="s">
        <v>1030</v>
      </c>
      <c r="C1892" s="93" t="s">
        <v>1550</v>
      </c>
      <c r="D1892" s="460"/>
      <c r="E1892" s="531"/>
      <c r="F1892" s="50"/>
      <c r="G1892" s="50"/>
      <c r="H1892" s="50"/>
      <c r="I1892" s="108" t="s">
        <v>1002</v>
      </c>
    </row>
    <row r="1893" spans="1:49">
      <c r="A1893" s="48"/>
      <c r="B1893" s="1"/>
      <c r="C1893" s="1"/>
      <c r="D1893" s="369"/>
      <c r="E1893" s="531"/>
      <c r="F1893" s="50"/>
      <c r="G1893" s="50"/>
      <c r="H1893" s="50"/>
      <c r="I1893" s="108"/>
    </row>
    <row r="1894" spans="1:49">
      <c r="A1894" s="48"/>
      <c r="B1894" s="42"/>
      <c r="C1894" s="42"/>
      <c r="D1894" s="42"/>
      <c r="E1894" s="531"/>
      <c r="F1894" s="50"/>
      <c r="G1894" s="50"/>
      <c r="H1894" s="50"/>
      <c r="I1894" s="49" t="s">
        <v>1559</v>
      </c>
      <c r="J1894" s="12">
        <f>SUM(J1895,J1903,J1905)</f>
        <v>200</v>
      </c>
      <c r="K1894" s="12">
        <f t="shared" ref="K1894:AT1894" si="591">SUM(K1895,K1903,K1905)</f>
        <v>0</v>
      </c>
      <c r="L1894" s="12">
        <f t="shared" si="591"/>
        <v>0</v>
      </c>
      <c r="M1894" s="12">
        <f t="shared" si="591"/>
        <v>0</v>
      </c>
      <c r="N1894" s="12">
        <f t="shared" si="591"/>
        <v>0</v>
      </c>
      <c r="O1894" s="12">
        <f t="shared" si="591"/>
        <v>0</v>
      </c>
      <c r="P1894" s="12">
        <f t="shared" si="591"/>
        <v>0</v>
      </c>
      <c r="Q1894" s="12">
        <f t="shared" si="591"/>
        <v>0</v>
      </c>
      <c r="R1894" s="12">
        <f t="shared" si="591"/>
        <v>180</v>
      </c>
      <c r="S1894" s="12">
        <f t="shared" si="591"/>
        <v>0</v>
      </c>
      <c r="T1894" s="12">
        <f t="shared" si="591"/>
        <v>0</v>
      </c>
      <c r="U1894" s="12">
        <v>180</v>
      </c>
      <c r="V1894" s="12">
        <v>20</v>
      </c>
      <c r="W1894" s="12">
        <f>SUM(W1895,W1903,W1905)</f>
        <v>1000</v>
      </c>
      <c r="X1894" s="12">
        <f t="shared" si="591"/>
        <v>0</v>
      </c>
      <c r="Y1894" s="12">
        <f t="shared" si="591"/>
        <v>0</v>
      </c>
      <c r="Z1894" s="12">
        <f t="shared" si="591"/>
        <v>0</v>
      </c>
      <c r="AA1894" s="12">
        <f t="shared" si="591"/>
        <v>0</v>
      </c>
      <c r="AB1894" s="12">
        <f t="shared" si="591"/>
        <v>0</v>
      </c>
      <c r="AC1894" s="12">
        <f t="shared" si="591"/>
        <v>0</v>
      </c>
      <c r="AD1894" s="12">
        <f t="shared" si="591"/>
        <v>0</v>
      </c>
      <c r="AE1894" s="12">
        <f t="shared" si="591"/>
        <v>0</v>
      </c>
      <c r="AF1894" s="12">
        <f t="shared" si="591"/>
        <v>0</v>
      </c>
      <c r="AG1894" s="12">
        <f t="shared" si="591"/>
        <v>0</v>
      </c>
      <c r="AH1894" s="12">
        <v>0</v>
      </c>
      <c r="AI1894" s="12">
        <v>1000</v>
      </c>
      <c r="AJ1894" s="12">
        <f>SUM(AJ1895,AJ1903,AJ1905)</f>
        <v>8720</v>
      </c>
      <c r="AK1894" s="12">
        <f t="shared" si="591"/>
        <v>0</v>
      </c>
      <c r="AL1894" s="12">
        <f t="shared" si="591"/>
        <v>0</v>
      </c>
      <c r="AM1894" s="12">
        <f t="shared" si="591"/>
        <v>0</v>
      </c>
      <c r="AN1894" s="12">
        <f t="shared" si="591"/>
        <v>5820</v>
      </c>
      <c r="AO1894" s="12">
        <f t="shared" si="591"/>
        <v>2900</v>
      </c>
      <c r="AP1894" s="12">
        <f t="shared" si="591"/>
        <v>0</v>
      </c>
      <c r="AQ1894" s="12">
        <f t="shared" si="591"/>
        <v>0</v>
      </c>
      <c r="AR1894" s="12">
        <f t="shared" si="591"/>
        <v>0</v>
      </c>
      <c r="AS1894" s="12">
        <f t="shared" si="591"/>
        <v>0</v>
      </c>
      <c r="AT1894" s="12">
        <f t="shared" si="591"/>
        <v>0</v>
      </c>
      <c r="AU1894" s="12">
        <v>8720</v>
      </c>
      <c r="AV1894" s="12">
        <v>0</v>
      </c>
      <c r="AW1894" s="12">
        <f t="shared" ref="AW1894:AW1923" si="592">U1894+AH1894+AU1894</f>
        <v>8900</v>
      </c>
    </row>
    <row r="1895" spans="1:49">
      <c r="A1895" s="44" t="s">
        <v>797</v>
      </c>
      <c r="B1895" s="517" t="s">
        <v>3186</v>
      </c>
      <c r="C1895" s="45" t="s">
        <v>1550</v>
      </c>
      <c r="D1895" s="452" t="s">
        <v>2925</v>
      </c>
      <c r="E1895" s="213" t="s">
        <v>771</v>
      </c>
      <c r="F1895" s="65"/>
      <c r="G1895" s="65"/>
      <c r="H1895" s="65"/>
      <c r="I1895" s="1" t="s">
        <v>1500</v>
      </c>
      <c r="J1895" s="9">
        <f>SUM(J1896:J1897)</f>
        <v>0</v>
      </c>
      <c r="K1895" s="9">
        <f t="shared" ref="K1895:AT1895" si="593">SUM(K1896:K1897)</f>
        <v>0</v>
      </c>
      <c r="L1895" s="9">
        <f t="shared" si="593"/>
        <v>0</v>
      </c>
      <c r="M1895" s="9">
        <f t="shared" si="593"/>
        <v>0</v>
      </c>
      <c r="N1895" s="9">
        <f t="shared" si="593"/>
        <v>0</v>
      </c>
      <c r="O1895" s="9">
        <f t="shared" si="593"/>
        <v>0</v>
      </c>
      <c r="P1895" s="9">
        <f t="shared" si="593"/>
        <v>0</v>
      </c>
      <c r="Q1895" s="9">
        <f t="shared" si="593"/>
        <v>0</v>
      </c>
      <c r="R1895" s="9">
        <f t="shared" si="593"/>
        <v>0</v>
      </c>
      <c r="S1895" s="9">
        <f t="shared" si="593"/>
        <v>0</v>
      </c>
      <c r="T1895" s="9">
        <f t="shared" si="593"/>
        <v>0</v>
      </c>
      <c r="U1895" s="9">
        <v>0</v>
      </c>
      <c r="V1895" s="9">
        <v>0</v>
      </c>
      <c r="W1895" s="9">
        <f>SUM(W1896:W1897)</f>
        <v>0</v>
      </c>
      <c r="X1895" s="9">
        <f t="shared" si="593"/>
        <v>0</v>
      </c>
      <c r="Y1895" s="9">
        <f t="shared" si="593"/>
        <v>0</v>
      </c>
      <c r="Z1895" s="9">
        <f t="shared" si="593"/>
        <v>0</v>
      </c>
      <c r="AA1895" s="9">
        <f t="shared" si="593"/>
        <v>0</v>
      </c>
      <c r="AB1895" s="9">
        <f t="shared" si="593"/>
        <v>0</v>
      </c>
      <c r="AC1895" s="9">
        <f t="shared" si="593"/>
        <v>0</v>
      </c>
      <c r="AD1895" s="9">
        <f t="shared" si="593"/>
        <v>0</v>
      </c>
      <c r="AE1895" s="9">
        <f t="shared" si="593"/>
        <v>0</v>
      </c>
      <c r="AF1895" s="9">
        <f t="shared" si="593"/>
        <v>0</v>
      </c>
      <c r="AG1895" s="9">
        <f t="shared" si="593"/>
        <v>0</v>
      </c>
      <c r="AH1895" s="9">
        <v>0</v>
      </c>
      <c r="AI1895" s="9">
        <v>0</v>
      </c>
      <c r="AJ1895" s="9">
        <f>SUM(AJ1896:AJ1897)</f>
        <v>0</v>
      </c>
      <c r="AK1895" s="9">
        <f t="shared" si="593"/>
        <v>0</v>
      </c>
      <c r="AL1895" s="9">
        <f t="shared" si="593"/>
        <v>0</v>
      </c>
      <c r="AM1895" s="9">
        <f t="shared" si="593"/>
        <v>0</v>
      </c>
      <c r="AN1895" s="9">
        <f t="shared" si="593"/>
        <v>0</v>
      </c>
      <c r="AO1895" s="9">
        <f t="shared" si="593"/>
        <v>0</v>
      </c>
      <c r="AP1895" s="9">
        <f t="shared" si="593"/>
        <v>0</v>
      </c>
      <c r="AQ1895" s="9">
        <f t="shared" si="593"/>
        <v>0</v>
      </c>
      <c r="AR1895" s="9">
        <f t="shared" si="593"/>
        <v>0</v>
      </c>
      <c r="AS1895" s="9">
        <f t="shared" si="593"/>
        <v>0</v>
      </c>
      <c r="AT1895" s="9">
        <f t="shared" si="593"/>
        <v>0</v>
      </c>
      <c r="AU1895" s="9">
        <v>0</v>
      </c>
      <c r="AV1895" s="9">
        <v>0</v>
      </c>
      <c r="AW1895" s="9">
        <f t="shared" si="592"/>
        <v>0</v>
      </c>
    </row>
    <row r="1896" spans="1:49">
      <c r="A1896" s="44" t="s">
        <v>797</v>
      </c>
      <c r="B1896" s="45" t="s">
        <v>1030</v>
      </c>
      <c r="C1896" s="45" t="s">
        <v>1550</v>
      </c>
      <c r="D1896" s="452" t="s">
        <v>2925</v>
      </c>
      <c r="E1896" s="367" t="s">
        <v>834</v>
      </c>
      <c r="F1896" s="50"/>
      <c r="G1896" s="468" t="s">
        <v>3096</v>
      </c>
      <c r="H1896" s="50" t="s">
        <v>2333</v>
      </c>
      <c r="I1896" s="42" t="s">
        <v>1165</v>
      </c>
      <c r="U1896" s="15">
        <v>0</v>
      </c>
      <c r="V1896" s="15">
        <v>0</v>
      </c>
      <c r="AH1896" s="15">
        <v>0</v>
      </c>
      <c r="AI1896" s="15">
        <v>0</v>
      </c>
      <c r="AU1896" s="15">
        <v>0</v>
      </c>
      <c r="AV1896" s="15">
        <v>0</v>
      </c>
      <c r="AW1896" s="15">
        <f t="shared" si="592"/>
        <v>0</v>
      </c>
    </row>
    <row r="1897" spans="1:49">
      <c r="A1897" s="44" t="s">
        <v>797</v>
      </c>
      <c r="B1897" s="45" t="s">
        <v>1030</v>
      </c>
      <c r="C1897" s="45" t="s">
        <v>1550</v>
      </c>
      <c r="D1897" s="452" t="s">
        <v>2925</v>
      </c>
      <c r="E1897" s="367" t="s">
        <v>772</v>
      </c>
      <c r="F1897" s="50"/>
      <c r="G1897" s="468" t="s">
        <v>3096</v>
      </c>
      <c r="H1897" s="50" t="s">
        <v>2333</v>
      </c>
      <c r="I1897" s="42" t="s">
        <v>1227</v>
      </c>
      <c r="J1897" s="15">
        <f>SUM(J1898:J1902)</f>
        <v>0</v>
      </c>
      <c r="K1897" s="15">
        <f t="shared" ref="K1897:AT1897" si="594">SUM(K1898:K1902)</f>
        <v>0</v>
      </c>
      <c r="L1897" s="15">
        <f t="shared" si="594"/>
        <v>0</v>
      </c>
      <c r="M1897" s="15">
        <f t="shared" si="594"/>
        <v>0</v>
      </c>
      <c r="N1897" s="15">
        <f t="shared" si="594"/>
        <v>0</v>
      </c>
      <c r="O1897" s="15">
        <f t="shared" si="594"/>
        <v>0</v>
      </c>
      <c r="P1897" s="15">
        <f t="shared" si="594"/>
        <v>0</v>
      </c>
      <c r="Q1897" s="15">
        <f t="shared" si="594"/>
        <v>0</v>
      </c>
      <c r="R1897" s="15">
        <f t="shared" si="594"/>
        <v>0</v>
      </c>
      <c r="S1897" s="15">
        <f t="shared" si="594"/>
        <v>0</v>
      </c>
      <c r="T1897" s="15">
        <f t="shared" si="594"/>
        <v>0</v>
      </c>
      <c r="U1897" s="15">
        <v>0</v>
      </c>
      <c r="V1897" s="15">
        <v>0</v>
      </c>
      <c r="W1897" s="15">
        <f>SUM(W1898:W1902)</f>
        <v>0</v>
      </c>
      <c r="X1897" s="15">
        <f t="shared" si="594"/>
        <v>0</v>
      </c>
      <c r="Y1897" s="15">
        <f t="shared" si="594"/>
        <v>0</v>
      </c>
      <c r="Z1897" s="15">
        <f t="shared" si="594"/>
        <v>0</v>
      </c>
      <c r="AA1897" s="15">
        <f t="shared" si="594"/>
        <v>0</v>
      </c>
      <c r="AB1897" s="15">
        <f t="shared" si="594"/>
        <v>0</v>
      </c>
      <c r="AC1897" s="15">
        <f t="shared" si="594"/>
        <v>0</v>
      </c>
      <c r="AD1897" s="15">
        <f t="shared" si="594"/>
        <v>0</v>
      </c>
      <c r="AE1897" s="15">
        <f t="shared" si="594"/>
        <v>0</v>
      </c>
      <c r="AF1897" s="15">
        <f t="shared" si="594"/>
        <v>0</v>
      </c>
      <c r="AG1897" s="15">
        <f t="shared" si="594"/>
        <v>0</v>
      </c>
      <c r="AH1897" s="15">
        <v>0</v>
      </c>
      <c r="AI1897" s="15">
        <v>0</v>
      </c>
      <c r="AJ1897" s="15">
        <f>SUM(AJ1898:AJ1902)</f>
        <v>0</v>
      </c>
      <c r="AK1897" s="15">
        <f t="shared" si="594"/>
        <v>0</v>
      </c>
      <c r="AL1897" s="15">
        <f t="shared" si="594"/>
        <v>0</v>
      </c>
      <c r="AM1897" s="15">
        <f t="shared" si="594"/>
        <v>0</v>
      </c>
      <c r="AN1897" s="15">
        <f t="shared" si="594"/>
        <v>0</v>
      </c>
      <c r="AO1897" s="15">
        <f t="shared" si="594"/>
        <v>0</v>
      </c>
      <c r="AP1897" s="15">
        <f t="shared" si="594"/>
        <v>0</v>
      </c>
      <c r="AQ1897" s="15">
        <f t="shared" si="594"/>
        <v>0</v>
      </c>
      <c r="AR1897" s="15">
        <f t="shared" si="594"/>
        <v>0</v>
      </c>
      <c r="AS1897" s="15">
        <f t="shared" si="594"/>
        <v>0</v>
      </c>
      <c r="AT1897" s="15">
        <f t="shared" si="594"/>
        <v>0</v>
      </c>
      <c r="AU1897" s="15">
        <v>0</v>
      </c>
      <c r="AV1897" s="15">
        <v>0</v>
      </c>
      <c r="AW1897" s="15">
        <f t="shared" si="592"/>
        <v>0</v>
      </c>
    </row>
    <row r="1898" spans="1:49" s="144" customFormat="1">
      <c r="A1898" s="44" t="s">
        <v>797</v>
      </c>
      <c r="B1898" s="45" t="s">
        <v>1030</v>
      </c>
      <c r="C1898" s="45" t="s">
        <v>1550</v>
      </c>
      <c r="D1898" s="452" t="s">
        <v>2925</v>
      </c>
      <c r="E1898" s="140" t="s">
        <v>850</v>
      </c>
      <c r="F1898" s="141" t="s">
        <v>179</v>
      </c>
      <c r="G1898" s="468" t="s">
        <v>3096</v>
      </c>
      <c r="H1898" s="50" t="s">
        <v>2333</v>
      </c>
      <c r="I1898" s="142" t="s">
        <v>1119</v>
      </c>
      <c r="J1898" s="15"/>
      <c r="K1898" s="15"/>
      <c r="L1898" s="15"/>
      <c r="M1898" s="15"/>
      <c r="N1898" s="15"/>
      <c r="O1898" s="15"/>
      <c r="P1898" s="15"/>
      <c r="Q1898" s="15"/>
      <c r="R1898" s="15"/>
      <c r="S1898" s="15"/>
      <c r="T1898" s="15"/>
      <c r="U1898" s="15">
        <v>0</v>
      </c>
      <c r="V1898" s="15">
        <v>0</v>
      </c>
      <c r="W1898" s="15"/>
      <c r="X1898" s="15"/>
      <c r="Y1898" s="15"/>
      <c r="Z1898" s="15"/>
      <c r="AA1898" s="15"/>
      <c r="AB1898" s="15"/>
      <c r="AC1898" s="15"/>
      <c r="AD1898" s="15"/>
      <c r="AE1898" s="15"/>
      <c r="AF1898" s="15"/>
      <c r="AG1898" s="15"/>
      <c r="AH1898" s="15">
        <v>0</v>
      </c>
      <c r="AI1898" s="15">
        <v>0</v>
      </c>
      <c r="AJ1898" s="15"/>
      <c r="AK1898" s="15"/>
      <c r="AL1898" s="15"/>
      <c r="AM1898" s="15"/>
      <c r="AN1898" s="15"/>
      <c r="AO1898" s="15"/>
      <c r="AP1898" s="15"/>
      <c r="AQ1898" s="15"/>
      <c r="AR1898" s="15"/>
      <c r="AS1898" s="15"/>
      <c r="AT1898" s="15"/>
      <c r="AU1898" s="15">
        <v>0</v>
      </c>
      <c r="AV1898" s="15">
        <v>0</v>
      </c>
      <c r="AW1898" s="15">
        <f t="shared" si="592"/>
        <v>0</v>
      </c>
    </row>
    <row r="1899" spans="1:49" s="144" customFormat="1">
      <c r="A1899" s="44" t="s">
        <v>797</v>
      </c>
      <c r="B1899" s="45" t="s">
        <v>1030</v>
      </c>
      <c r="C1899" s="45" t="s">
        <v>1550</v>
      </c>
      <c r="D1899" s="452" t="s">
        <v>2925</v>
      </c>
      <c r="E1899" s="140" t="s">
        <v>851</v>
      </c>
      <c r="F1899" s="141" t="s">
        <v>180</v>
      </c>
      <c r="G1899" s="468" t="s">
        <v>3096</v>
      </c>
      <c r="H1899" s="50" t="s">
        <v>2333</v>
      </c>
      <c r="I1899" s="142" t="s">
        <v>1290</v>
      </c>
      <c r="J1899" s="15"/>
      <c r="K1899" s="15"/>
      <c r="L1899" s="15"/>
      <c r="M1899" s="15"/>
      <c r="N1899" s="15"/>
      <c r="O1899" s="15"/>
      <c r="P1899" s="15"/>
      <c r="Q1899" s="15"/>
      <c r="R1899" s="15"/>
      <c r="S1899" s="15"/>
      <c r="T1899" s="15"/>
      <c r="U1899" s="15">
        <v>0</v>
      </c>
      <c r="V1899" s="15">
        <v>0</v>
      </c>
      <c r="W1899" s="15"/>
      <c r="X1899" s="15"/>
      <c r="Y1899" s="15"/>
      <c r="Z1899" s="15"/>
      <c r="AA1899" s="15"/>
      <c r="AB1899" s="15"/>
      <c r="AC1899" s="15"/>
      <c r="AD1899" s="15"/>
      <c r="AE1899" s="15"/>
      <c r="AF1899" s="15"/>
      <c r="AG1899" s="15"/>
      <c r="AH1899" s="15">
        <v>0</v>
      </c>
      <c r="AI1899" s="15">
        <v>0</v>
      </c>
      <c r="AJ1899" s="15"/>
      <c r="AK1899" s="15"/>
      <c r="AL1899" s="15"/>
      <c r="AM1899" s="15"/>
      <c r="AN1899" s="15"/>
      <c r="AO1899" s="15"/>
      <c r="AP1899" s="15"/>
      <c r="AQ1899" s="15"/>
      <c r="AR1899" s="15"/>
      <c r="AS1899" s="15"/>
      <c r="AT1899" s="15"/>
      <c r="AU1899" s="15">
        <v>0</v>
      </c>
      <c r="AV1899" s="15">
        <v>0</v>
      </c>
      <c r="AW1899" s="15">
        <f t="shared" si="592"/>
        <v>0</v>
      </c>
    </row>
    <row r="1900" spans="1:49" s="144" customFormat="1">
      <c r="A1900" s="44" t="s">
        <v>797</v>
      </c>
      <c r="B1900" s="45" t="s">
        <v>1030</v>
      </c>
      <c r="C1900" s="45" t="s">
        <v>1550</v>
      </c>
      <c r="D1900" s="452" t="s">
        <v>2925</v>
      </c>
      <c r="E1900" s="140" t="s">
        <v>852</v>
      </c>
      <c r="F1900" s="141" t="s">
        <v>181</v>
      </c>
      <c r="G1900" s="468" t="s">
        <v>3096</v>
      </c>
      <c r="H1900" s="50" t="s">
        <v>2333</v>
      </c>
      <c r="I1900" s="142" t="s">
        <v>1733</v>
      </c>
      <c r="J1900" s="15"/>
      <c r="K1900" s="15"/>
      <c r="L1900" s="15"/>
      <c r="M1900" s="15"/>
      <c r="N1900" s="15"/>
      <c r="O1900" s="15"/>
      <c r="P1900" s="15"/>
      <c r="Q1900" s="15"/>
      <c r="R1900" s="15"/>
      <c r="S1900" s="15"/>
      <c r="T1900" s="15"/>
      <c r="U1900" s="15">
        <v>0</v>
      </c>
      <c r="V1900" s="15">
        <v>0</v>
      </c>
      <c r="W1900" s="15"/>
      <c r="X1900" s="15"/>
      <c r="Y1900" s="15"/>
      <c r="Z1900" s="15"/>
      <c r="AA1900" s="15"/>
      <c r="AB1900" s="15"/>
      <c r="AC1900" s="15"/>
      <c r="AD1900" s="15"/>
      <c r="AE1900" s="15"/>
      <c r="AF1900" s="15"/>
      <c r="AG1900" s="15"/>
      <c r="AH1900" s="15">
        <v>0</v>
      </c>
      <c r="AI1900" s="15">
        <v>0</v>
      </c>
      <c r="AJ1900" s="15"/>
      <c r="AK1900" s="15"/>
      <c r="AL1900" s="15"/>
      <c r="AM1900" s="15"/>
      <c r="AN1900" s="15"/>
      <c r="AO1900" s="15"/>
      <c r="AP1900" s="15"/>
      <c r="AQ1900" s="15"/>
      <c r="AR1900" s="15"/>
      <c r="AS1900" s="15"/>
      <c r="AT1900" s="15"/>
      <c r="AU1900" s="15">
        <v>0</v>
      </c>
      <c r="AV1900" s="15">
        <v>0</v>
      </c>
      <c r="AW1900" s="15">
        <f t="shared" si="592"/>
        <v>0</v>
      </c>
    </row>
    <row r="1901" spans="1:49" s="144" customFormat="1">
      <c r="A1901" s="44" t="s">
        <v>797</v>
      </c>
      <c r="B1901" s="45" t="s">
        <v>1030</v>
      </c>
      <c r="C1901" s="45" t="s">
        <v>1550</v>
      </c>
      <c r="D1901" s="452" t="s">
        <v>2925</v>
      </c>
      <c r="E1901" s="140" t="s">
        <v>853</v>
      </c>
      <c r="F1901" s="141" t="s">
        <v>182</v>
      </c>
      <c r="G1901" s="468" t="s">
        <v>3096</v>
      </c>
      <c r="H1901" s="50" t="s">
        <v>2333</v>
      </c>
      <c r="I1901" s="142" t="s">
        <v>1734</v>
      </c>
      <c r="J1901" s="15"/>
      <c r="K1901" s="15"/>
      <c r="L1901" s="15"/>
      <c r="M1901" s="15"/>
      <c r="N1901" s="15"/>
      <c r="O1901" s="15"/>
      <c r="P1901" s="15"/>
      <c r="Q1901" s="15"/>
      <c r="R1901" s="15"/>
      <c r="S1901" s="15"/>
      <c r="T1901" s="15"/>
      <c r="U1901" s="15">
        <v>0</v>
      </c>
      <c r="V1901" s="15">
        <v>0</v>
      </c>
      <c r="W1901" s="15"/>
      <c r="X1901" s="15"/>
      <c r="Y1901" s="15"/>
      <c r="Z1901" s="15"/>
      <c r="AA1901" s="15"/>
      <c r="AB1901" s="15"/>
      <c r="AC1901" s="15"/>
      <c r="AD1901" s="15"/>
      <c r="AE1901" s="15"/>
      <c r="AF1901" s="15"/>
      <c r="AG1901" s="15"/>
      <c r="AH1901" s="15">
        <v>0</v>
      </c>
      <c r="AI1901" s="15">
        <v>0</v>
      </c>
      <c r="AJ1901" s="15"/>
      <c r="AK1901" s="15"/>
      <c r="AL1901" s="15"/>
      <c r="AM1901" s="15"/>
      <c r="AN1901" s="15"/>
      <c r="AO1901" s="15"/>
      <c r="AP1901" s="15"/>
      <c r="AQ1901" s="15"/>
      <c r="AR1901" s="15"/>
      <c r="AS1901" s="15"/>
      <c r="AT1901" s="15"/>
      <c r="AU1901" s="15">
        <v>0</v>
      </c>
      <c r="AV1901" s="15">
        <v>0</v>
      </c>
      <c r="AW1901" s="15">
        <f t="shared" si="592"/>
        <v>0</v>
      </c>
    </row>
    <row r="1902" spans="1:49" s="144" customFormat="1">
      <c r="A1902" s="44" t="s">
        <v>797</v>
      </c>
      <c r="B1902" s="45" t="s">
        <v>1030</v>
      </c>
      <c r="C1902" s="45" t="s">
        <v>1550</v>
      </c>
      <c r="D1902" s="452" t="s">
        <v>2925</v>
      </c>
      <c r="E1902" s="140" t="s">
        <v>854</v>
      </c>
      <c r="F1902" s="141" t="s">
        <v>183</v>
      </c>
      <c r="G1902" s="468" t="s">
        <v>3096</v>
      </c>
      <c r="H1902" s="50" t="s">
        <v>2333</v>
      </c>
      <c r="I1902" s="142" t="s">
        <v>1735</v>
      </c>
      <c r="J1902" s="15"/>
      <c r="K1902" s="15"/>
      <c r="L1902" s="15"/>
      <c r="M1902" s="15"/>
      <c r="N1902" s="15"/>
      <c r="O1902" s="15"/>
      <c r="P1902" s="15"/>
      <c r="Q1902" s="15"/>
      <c r="R1902" s="15"/>
      <c r="S1902" s="15"/>
      <c r="T1902" s="15"/>
      <c r="U1902" s="15">
        <v>0</v>
      </c>
      <c r="V1902" s="15">
        <v>0</v>
      </c>
      <c r="W1902" s="15"/>
      <c r="X1902" s="15"/>
      <c r="Y1902" s="15"/>
      <c r="Z1902" s="15"/>
      <c r="AA1902" s="15"/>
      <c r="AB1902" s="15"/>
      <c r="AC1902" s="15"/>
      <c r="AD1902" s="15"/>
      <c r="AE1902" s="15"/>
      <c r="AF1902" s="15"/>
      <c r="AG1902" s="15"/>
      <c r="AH1902" s="15">
        <v>0</v>
      </c>
      <c r="AI1902" s="15">
        <v>0</v>
      </c>
      <c r="AJ1902" s="15"/>
      <c r="AK1902" s="15"/>
      <c r="AL1902" s="15"/>
      <c r="AM1902" s="15"/>
      <c r="AN1902" s="15"/>
      <c r="AO1902" s="15"/>
      <c r="AP1902" s="15"/>
      <c r="AQ1902" s="15"/>
      <c r="AR1902" s="15"/>
      <c r="AS1902" s="15"/>
      <c r="AT1902" s="15"/>
      <c r="AU1902" s="15">
        <v>0</v>
      </c>
      <c r="AV1902" s="15">
        <v>0</v>
      </c>
      <c r="AW1902" s="15">
        <f t="shared" si="592"/>
        <v>0</v>
      </c>
    </row>
    <row r="1903" spans="1:49">
      <c r="A1903" s="44" t="s">
        <v>797</v>
      </c>
      <c r="B1903" s="45" t="s">
        <v>1030</v>
      </c>
      <c r="C1903" s="45" t="s">
        <v>1550</v>
      </c>
      <c r="D1903" s="452" t="s">
        <v>2925</v>
      </c>
      <c r="E1903" s="213" t="s">
        <v>773</v>
      </c>
      <c r="F1903" s="65"/>
      <c r="G1903" s="65"/>
      <c r="H1903" s="65"/>
      <c r="I1903" s="1" t="s">
        <v>1362</v>
      </c>
      <c r="J1903" s="9">
        <f>SUM(J1904)</f>
        <v>0</v>
      </c>
      <c r="K1903" s="9">
        <f t="shared" ref="K1903:AT1903" si="595">SUM(K1904)</f>
        <v>0</v>
      </c>
      <c r="L1903" s="9">
        <f t="shared" si="595"/>
        <v>0</v>
      </c>
      <c r="M1903" s="9">
        <f t="shared" si="595"/>
        <v>0</v>
      </c>
      <c r="N1903" s="9">
        <f t="shared" si="595"/>
        <v>0</v>
      </c>
      <c r="O1903" s="9">
        <f t="shared" si="595"/>
        <v>0</v>
      </c>
      <c r="P1903" s="9">
        <f t="shared" si="595"/>
        <v>0</v>
      </c>
      <c r="Q1903" s="9">
        <f t="shared" si="595"/>
        <v>0</v>
      </c>
      <c r="R1903" s="9">
        <f t="shared" si="595"/>
        <v>0</v>
      </c>
      <c r="S1903" s="9">
        <f t="shared" si="595"/>
        <v>0</v>
      </c>
      <c r="T1903" s="9">
        <f t="shared" si="595"/>
        <v>0</v>
      </c>
      <c r="U1903" s="9">
        <v>0</v>
      </c>
      <c r="V1903" s="9">
        <v>0</v>
      </c>
      <c r="W1903" s="9">
        <f>SUM(W1904)</f>
        <v>0</v>
      </c>
      <c r="X1903" s="9">
        <f t="shared" si="595"/>
        <v>0</v>
      </c>
      <c r="Y1903" s="9">
        <f t="shared" si="595"/>
        <v>0</v>
      </c>
      <c r="Z1903" s="9">
        <f t="shared" si="595"/>
        <v>0</v>
      </c>
      <c r="AA1903" s="9">
        <f t="shared" si="595"/>
        <v>0</v>
      </c>
      <c r="AB1903" s="9">
        <f t="shared" si="595"/>
        <v>0</v>
      </c>
      <c r="AC1903" s="9">
        <f t="shared" si="595"/>
        <v>0</v>
      </c>
      <c r="AD1903" s="9">
        <f t="shared" si="595"/>
        <v>0</v>
      </c>
      <c r="AE1903" s="9">
        <f t="shared" si="595"/>
        <v>0</v>
      </c>
      <c r="AF1903" s="9">
        <f t="shared" si="595"/>
        <v>0</v>
      </c>
      <c r="AG1903" s="9">
        <f t="shared" si="595"/>
        <v>0</v>
      </c>
      <c r="AH1903" s="9">
        <v>0</v>
      </c>
      <c r="AI1903" s="9">
        <v>0</v>
      </c>
      <c r="AJ1903" s="9">
        <f>SUM(AJ1904)</f>
        <v>0</v>
      </c>
      <c r="AK1903" s="9">
        <f t="shared" si="595"/>
        <v>0</v>
      </c>
      <c r="AL1903" s="9">
        <f t="shared" si="595"/>
        <v>0</v>
      </c>
      <c r="AM1903" s="9">
        <f t="shared" si="595"/>
        <v>0</v>
      </c>
      <c r="AN1903" s="9">
        <f t="shared" si="595"/>
        <v>0</v>
      </c>
      <c r="AO1903" s="9">
        <f t="shared" si="595"/>
        <v>0</v>
      </c>
      <c r="AP1903" s="9">
        <f t="shared" si="595"/>
        <v>0</v>
      </c>
      <c r="AQ1903" s="9">
        <f t="shared" si="595"/>
        <v>0</v>
      </c>
      <c r="AR1903" s="9">
        <f t="shared" si="595"/>
        <v>0</v>
      </c>
      <c r="AS1903" s="9">
        <f t="shared" si="595"/>
        <v>0</v>
      </c>
      <c r="AT1903" s="9">
        <f t="shared" si="595"/>
        <v>0</v>
      </c>
      <c r="AU1903" s="9">
        <v>0</v>
      </c>
      <c r="AV1903" s="9">
        <v>0</v>
      </c>
      <c r="AW1903" s="9">
        <f t="shared" si="592"/>
        <v>0</v>
      </c>
    </row>
    <row r="1904" spans="1:49">
      <c r="A1904" s="44" t="s">
        <v>797</v>
      </c>
      <c r="B1904" s="45" t="s">
        <v>1030</v>
      </c>
      <c r="C1904" s="45" t="s">
        <v>1550</v>
      </c>
      <c r="D1904" s="452" t="s">
        <v>2925</v>
      </c>
      <c r="E1904" s="367" t="s">
        <v>785</v>
      </c>
      <c r="F1904" s="50"/>
      <c r="G1904" s="468" t="s">
        <v>3096</v>
      </c>
      <c r="H1904" s="50" t="s">
        <v>2333</v>
      </c>
      <c r="I1904" s="42" t="s">
        <v>1363</v>
      </c>
      <c r="U1904" s="15">
        <v>0</v>
      </c>
      <c r="V1904" s="15">
        <v>0</v>
      </c>
      <c r="AH1904" s="15">
        <v>0</v>
      </c>
      <c r="AI1904" s="15">
        <v>0</v>
      </c>
      <c r="AU1904" s="15">
        <v>0</v>
      </c>
      <c r="AV1904" s="15">
        <v>0</v>
      </c>
      <c r="AW1904" s="15">
        <f t="shared" si="592"/>
        <v>0</v>
      </c>
    </row>
    <row r="1905" spans="1:49">
      <c r="A1905" s="44" t="s">
        <v>797</v>
      </c>
      <c r="B1905" s="45" t="s">
        <v>1030</v>
      </c>
      <c r="C1905" s="45" t="s">
        <v>1550</v>
      </c>
      <c r="D1905" s="452" t="s">
        <v>2925</v>
      </c>
      <c r="E1905" s="213" t="s">
        <v>1364</v>
      </c>
      <c r="F1905" s="65"/>
      <c r="G1905" s="65"/>
      <c r="H1905" s="65"/>
      <c r="I1905" s="1" t="s">
        <v>2104</v>
      </c>
      <c r="J1905" s="9">
        <f>SUM(J1906:J1915)</f>
        <v>200</v>
      </c>
      <c r="K1905" s="9">
        <f t="shared" ref="K1905:AT1905" si="596">SUM(K1906:K1915)</f>
        <v>0</v>
      </c>
      <c r="L1905" s="9">
        <f t="shared" si="596"/>
        <v>0</v>
      </c>
      <c r="M1905" s="9">
        <f t="shared" si="596"/>
        <v>0</v>
      </c>
      <c r="N1905" s="9">
        <f t="shared" si="596"/>
        <v>0</v>
      </c>
      <c r="O1905" s="9">
        <f t="shared" si="596"/>
        <v>0</v>
      </c>
      <c r="P1905" s="9">
        <f t="shared" si="596"/>
        <v>0</v>
      </c>
      <c r="Q1905" s="9">
        <f t="shared" si="596"/>
        <v>0</v>
      </c>
      <c r="R1905" s="9">
        <f t="shared" si="596"/>
        <v>180</v>
      </c>
      <c r="S1905" s="9">
        <f t="shared" si="596"/>
        <v>0</v>
      </c>
      <c r="T1905" s="9">
        <f t="shared" si="596"/>
        <v>0</v>
      </c>
      <c r="U1905" s="9">
        <v>180</v>
      </c>
      <c r="V1905" s="9">
        <v>20</v>
      </c>
      <c r="W1905" s="9">
        <f>SUM(W1906:W1915)</f>
        <v>1000</v>
      </c>
      <c r="X1905" s="9">
        <f t="shared" si="596"/>
        <v>0</v>
      </c>
      <c r="Y1905" s="9">
        <f t="shared" si="596"/>
        <v>0</v>
      </c>
      <c r="Z1905" s="9">
        <f t="shared" si="596"/>
        <v>0</v>
      </c>
      <c r="AA1905" s="9">
        <f t="shared" si="596"/>
        <v>0</v>
      </c>
      <c r="AB1905" s="9">
        <f t="shared" si="596"/>
        <v>0</v>
      </c>
      <c r="AC1905" s="9">
        <f t="shared" si="596"/>
        <v>0</v>
      </c>
      <c r="AD1905" s="9">
        <f t="shared" si="596"/>
        <v>0</v>
      </c>
      <c r="AE1905" s="9">
        <f t="shared" si="596"/>
        <v>0</v>
      </c>
      <c r="AF1905" s="9">
        <f t="shared" si="596"/>
        <v>0</v>
      </c>
      <c r="AG1905" s="9">
        <f t="shared" si="596"/>
        <v>0</v>
      </c>
      <c r="AH1905" s="9">
        <v>0</v>
      </c>
      <c r="AI1905" s="9">
        <v>1000</v>
      </c>
      <c r="AJ1905" s="9">
        <f>SUM(AJ1906:AJ1915)</f>
        <v>8720</v>
      </c>
      <c r="AK1905" s="9">
        <f t="shared" si="596"/>
        <v>0</v>
      </c>
      <c r="AL1905" s="9">
        <f t="shared" si="596"/>
        <v>0</v>
      </c>
      <c r="AM1905" s="9">
        <f t="shared" si="596"/>
        <v>0</v>
      </c>
      <c r="AN1905" s="9">
        <f t="shared" si="596"/>
        <v>5820</v>
      </c>
      <c r="AO1905" s="9">
        <f t="shared" si="596"/>
        <v>2900</v>
      </c>
      <c r="AP1905" s="9">
        <f t="shared" si="596"/>
        <v>0</v>
      </c>
      <c r="AQ1905" s="9">
        <f t="shared" si="596"/>
        <v>0</v>
      </c>
      <c r="AR1905" s="9">
        <f t="shared" si="596"/>
        <v>0</v>
      </c>
      <c r="AS1905" s="9">
        <f t="shared" si="596"/>
        <v>0</v>
      </c>
      <c r="AT1905" s="9">
        <f t="shared" si="596"/>
        <v>0</v>
      </c>
      <c r="AU1905" s="9">
        <v>8720</v>
      </c>
      <c r="AV1905" s="9">
        <v>0</v>
      </c>
      <c r="AW1905" s="9">
        <f t="shared" si="592"/>
        <v>8900</v>
      </c>
    </row>
    <row r="1906" spans="1:49">
      <c r="A1906" s="44" t="s">
        <v>797</v>
      </c>
      <c r="B1906" s="45" t="s">
        <v>1030</v>
      </c>
      <c r="C1906" s="45" t="s">
        <v>1550</v>
      </c>
      <c r="D1906" s="452" t="s">
        <v>2925</v>
      </c>
      <c r="E1906" s="367" t="s">
        <v>786</v>
      </c>
      <c r="F1906" s="50"/>
      <c r="G1906" s="468" t="s">
        <v>3096</v>
      </c>
      <c r="H1906" s="50" t="s">
        <v>2333</v>
      </c>
      <c r="I1906" s="42" t="s">
        <v>1191</v>
      </c>
      <c r="U1906" s="15">
        <v>0</v>
      </c>
      <c r="V1906" s="15">
        <v>0</v>
      </c>
      <c r="AH1906" s="15">
        <v>0</v>
      </c>
      <c r="AI1906" s="15">
        <v>0</v>
      </c>
      <c r="AU1906" s="15">
        <v>0</v>
      </c>
      <c r="AV1906" s="15">
        <v>0</v>
      </c>
      <c r="AW1906" s="15">
        <f t="shared" si="592"/>
        <v>0</v>
      </c>
    </row>
    <row r="1907" spans="1:49">
      <c r="A1907" s="44" t="s">
        <v>797</v>
      </c>
      <c r="B1907" s="45" t="s">
        <v>1030</v>
      </c>
      <c r="C1907" s="45" t="s">
        <v>1550</v>
      </c>
      <c r="D1907" s="452" t="s">
        <v>2925</v>
      </c>
      <c r="E1907" s="367" t="s">
        <v>1528</v>
      </c>
      <c r="F1907" s="50"/>
      <c r="G1907" s="468" t="s">
        <v>3096</v>
      </c>
      <c r="H1907" s="50" t="s">
        <v>2333</v>
      </c>
      <c r="I1907" s="42" t="s">
        <v>989</v>
      </c>
      <c r="U1907" s="15">
        <v>0</v>
      </c>
      <c r="V1907" s="15">
        <v>0</v>
      </c>
      <c r="AH1907" s="15">
        <v>0</v>
      </c>
      <c r="AI1907" s="15">
        <v>0</v>
      </c>
      <c r="AU1907" s="15">
        <v>0</v>
      </c>
      <c r="AV1907" s="15">
        <v>0</v>
      </c>
      <c r="AW1907" s="15">
        <f t="shared" si="592"/>
        <v>0</v>
      </c>
    </row>
    <row r="1908" spans="1:49">
      <c r="A1908" s="44" t="s">
        <v>797</v>
      </c>
      <c r="B1908" s="45" t="s">
        <v>1030</v>
      </c>
      <c r="C1908" s="45" t="s">
        <v>1550</v>
      </c>
      <c r="D1908" s="452" t="s">
        <v>2925</v>
      </c>
      <c r="E1908" s="367" t="s">
        <v>1679</v>
      </c>
      <c r="F1908" s="50"/>
      <c r="G1908" s="468" t="s">
        <v>3096</v>
      </c>
      <c r="H1908" s="50" t="s">
        <v>2333</v>
      </c>
      <c r="I1908" s="42" t="s">
        <v>1048</v>
      </c>
      <c r="U1908" s="15">
        <v>0</v>
      </c>
      <c r="V1908" s="15">
        <v>0</v>
      </c>
      <c r="AH1908" s="15">
        <v>0</v>
      </c>
      <c r="AI1908" s="15">
        <v>0</v>
      </c>
      <c r="AU1908" s="15">
        <v>0</v>
      </c>
      <c r="AV1908" s="15">
        <v>0</v>
      </c>
      <c r="AW1908" s="15">
        <f t="shared" si="592"/>
        <v>0</v>
      </c>
    </row>
    <row r="1909" spans="1:49" s="72" customFormat="1">
      <c r="A1909" s="44" t="s">
        <v>797</v>
      </c>
      <c r="B1909" s="45" t="s">
        <v>1030</v>
      </c>
      <c r="C1909" s="45" t="s">
        <v>1550</v>
      </c>
      <c r="D1909" s="452" t="s">
        <v>2925</v>
      </c>
      <c r="E1909" s="367" t="s">
        <v>787</v>
      </c>
      <c r="F1909" s="50"/>
      <c r="G1909" s="468" t="s">
        <v>3096</v>
      </c>
      <c r="H1909" s="50" t="s">
        <v>2333</v>
      </c>
      <c r="I1909" s="42" t="s">
        <v>2319</v>
      </c>
      <c r="J1909" s="15">
        <v>200</v>
      </c>
      <c r="K1909" s="15"/>
      <c r="L1909" s="15"/>
      <c r="M1909" s="15"/>
      <c r="N1909" s="15"/>
      <c r="O1909" s="15"/>
      <c r="P1909" s="15"/>
      <c r="Q1909" s="15"/>
      <c r="R1909" s="15">
        <v>180</v>
      </c>
      <c r="S1909" s="15"/>
      <c r="T1909" s="15"/>
      <c r="U1909" s="15">
        <v>180</v>
      </c>
      <c r="V1909" s="15">
        <v>20</v>
      </c>
      <c r="W1909" s="15"/>
      <c r="X1909" s="15"/>
      <c r="Y1909" s="15"/>
      <c r="Z1909" s="15"/>
      <c r="AA1909" s="15"/>
      <c r="AB1909" s="15"/>
      <c r="AC1909" s="15"/>
      <c r="AD1909" s="15"/>
      <c r="AE1909" s="15"/>
      <c r="AF1909" s="15"/>
      <c r="AG1909" s="15"/>
      <c r="AH1909" s="15">
        <v>0</v>
      </c>
      <c r="AI1909" s="15">
        <v>0</v>
      </c>
      <c r="AJ1909" s="15">
        <v>4418</v>
      </c>
      <c r="AK1909" s="15"/>
      <c r="AL1909" s="15"/>
      <c r="AM1909" s="15"/>
      <c r="AN1909" s="15">
        <v>2668</v>
      </c>
      <c r="AO1909" s="15">
        <v>1750</v>
      </c>
      <c r="AP1909" s="15"/>
      <c r="AQ1909" s="15"/>
      <c r="AR1909" s="15"/>
      <c r="AS1909" s="15"/>
      <c r="AT1909" s="15"/>
      <c r="AU1909" s="15">
        <v>4418</v>
      </c>
      <c r="AV1909" s="15">
        <v>0</v>
      </c>
      <c r="AW1909" s="15">
        <f t="shared" si="592"/>
        <v>4598</v>
      </c>
    </row>
    <row r="1910" spans="1:49">
      <c r="A1910" s="44" t="s">
        <v>797</v>
      </c>
      <c r="B1910" s="45" t="s">
        <v>1030</v>
      </c>
      <c r="C1910" s="45" t="s">
        <v>1550</v>
      </c>
      <c r="D1910" s="452" t="s">
        <v>2925</v>
      </c>
      <c r="E1910" s="367" t="s">
        <v>1116</v>
      </c>
      <c r="F1910" s="50"/>
      <c r="G1910" s="468" t="s">
        <v>3096</v>
      </c>
      <c r="H1910" s="50" t="s">
        <v>2333</v>
      </c>
      <c r="I1910" s="42" t="s">
        <v>1487</v>
      </c>
      <c r="J1910" s="15">
        <v>0</v>
      </c>
      <c r="U1910" s="15">
        <v>0</v>
      </c>
      <c r="V1910" s="15">
        <v>0</v>
      </c>
      <c r="W1910" s="15">
        <v>500</v>
      </c>
      <c r="AH1910" s="15">
        <v>0</v>
      </c>
      <c r="AI1910" s="15">
        <v>500</v>
      </c>
      <c r="AJ1910" s="15">
        <v>2132</v>
      </c>
      <c r="AN1910" s="15">
        <v>2132</v>
      </c>
      <c r="AU1910" s="15">
        <v>2132</v>
      </c>
      <c r="AV1910" s="15">
        <v>0</v>
      </c>
      <c r="AW1910" s="15">
        <f t="shared" si="592"/>
        <v>2132</v>
      </c>
    </row>
    <row r="1911" spans="1:49">
      <c r="A1911" s="44" t="s">
        <v>797</v>
      </c>
      <c r="B1911" s="45" t="s">
        <v>1030</v>
      </c>
      <c r="C1911" s="45" t="s">
        <v>1550</v>
      </c>
      <c r="D1911" s="452" t="s">
        <v>2925</v>
      </c>
      <c r="E1911" s="367" t="s">
        <v>1703</v>
      </c>
      <c r="F1911" s="50"/>
      <c r="G1911" s="468" t="s">
        <v>3096</v>
      </c>
      <c r="H1911" s="50" t="s">
        <v>2333</v>
      </c>
      <c r="I1911" s="42" t="s">
        <v>1047</v>
      </c>
      <c r="U1911" s="15">
        <v>0</v>
      </c>
      <c r="V1911" s="15">
        <v>0</v>
      </c>
      <c r="AH1911" s="15">
        <v>0</v>
      </c>
      <c r="AI1911" s="15">
        <v>0</v>
      </c>
      <c r="AU1911" s="15">
        <v>0</v>
      </c>
      <c r="AV1911" s="15">
        <v>0</v>
      </c>
      <c r="AW1911" s="15">
        <f t="shared" si="592"/>
        <v>0</v>
      </c>
    </row>
    <row r="1912" spans="1:49">
      <c r="A1912" s="44" t="s">
        <v>797</v>
      </c>
      <c r="B1912" s="45" t="s">
        <v>1030</v>
      </c>
      <c r="C1912" s="45" t="s">
        <v>1550</v>
      </c>
      <c r="D1912" s="452" t="s">
        <v>2925</v>
      </c>
      <c r="E1912" s="367" t="s">
        <v>826</v>
      </c>
      <c r="F1912" s="50"/>
      <c r="G1912" s="468" t="s">
        <v>3096</v>
      </c>
      <c r="H1912" s="50" t="s">
        <v>2333</v>
      </c>
      <c r="I1912" s="42" t="s">
        <v>935</v>
      </c>
      <c r="U1912" s="15">
        <v>0</v>
      </c>
      <c r="V1912" s="15">
        <v>0</v>
      </c>
      <c r="AH1912" s="15">
        <v>0</v>
      </c>
      <c r="AI1912" s="15">
        <v>0</v>
      </c>
      <c r="AU1912" s="15">
        <v>0</v>
      </c>
      <c r="AV1912" s="15">
        <v>0</v>
      </c>
      <c r="AW1912" s="15">
        <f t="shared" si="592"/>
        <v>0</v>
      </c>
    </row>
    <row r="1913" spans="1:49">
      <c r="A1913" s="44" t="s">
        <v>797</v>
      </c>
      <c r="B1913" s="45" t="s">
        <v>1030</v>
      </c>
      <c r="C1913" s="45" t="s">
        <v>1550</v>
      </c>
      <c r="D1913" s="452" t="s">
        <v>2925</v>
      </c>
      <c r="E1913" s="367" t="s">
        <v>1115</v>
      </c>
      <c r="F1913" s="50"/>
      <c r="G1913" s="468" t="s">
        <v>3096</v>
      </c>
      <c r="H1913" s="50" t="s">
        <v>2333</v>
      </c>
      <c r="I1913" s="42" t="s">
        <v>990</v>
      </c>
      <c r="U1913" s="15">
        <v>0</v>
      </c>
      <c r="V1913" s="15">
        <v>0</v>
      </c>
      <c r="AH1913" s="15">
        <v>0</v>
      </c>
      <c r="AI1913" s="15">
        <v>0</v>
      </c>
      <c r="AU1913" s="15">
        <v>0</v>
      </c>
      <c r="AV1913" s="15">
        <v>0</v>
      </c>
      <c r="AW1913" s="15">
        <f t="shared" si="592"/>
        <v>0</v>
      </c>
    </row>
    <row r="1914" spans="1:49">
      <c r="A1914" s="44" t="s">
        <v>797</v>
      </c>
      <c r="B1914" s="45" t="s">
        <v>1030</v>
      </c>
      <c r="C1914" s="45" t="s">
        <v>1550</v>
      </c>
      <c r="D1914" s="452" t="s">
        <v>2925</v>
      </c>
      <c r="E1914" s="367" t="s">
        <v>1677</v>
      </c>
      <c r="F1914" s="50"/>
      <c r="G1914" s="468" t="s">
        <v>3096</v>
      </c>
      <c r="H1914" s="50" t="s">
        <v>2333</v>
      </c>
      <c r="I1914" s="42" t="s">
        <v>1198</v>
      </c>
      <c r="J1914" s="15">
        <v>0</v>
      </c>
      <c r="U1914" s="15">
        <v>0</v>
      </c>
      <c r="V1914" s="15">
        <v>0</v>
      </c>
      <c r="W1914" s="15">
        <v>500</v>
      </c>
      <c r="AH1914" s="15">
        <v>0</v>
      </c>
      <c r="AI1914" s="15">
        <v>500</v>
      </c>
      <c r="AJ1914" s="15">
        <v>2170</v>
      </c>
      <c r="AN1914" s="15">
        <v>1020</v>
      </c>
      <c r="AO1914" s="15">
        <v>1150</v>
      </c>
      <c r="AU1914" s="15">
        <v>2170</v>
      </c>
      <c r="AV1914" s="15">
        <v>0</v>
      </c>
      <c r="AW1914" s="15">
        <f t="shared" si="592"/>
        <v>2170</v>
      </c>
    </row>
    <row r="1915" spans="1:49">
      <c r="A1915" s="44" t="s">
        <v>797</v>
      </c>
      <c r="B1915" s="45" t="s">
        <v>1030</v>
      </c>
      <c r="C1915" s="45" t="s">
        <v>1550</v>
      </c>
      <c r="D1915" s="452" t="s">
        <v>2925</v>
      </c>
      <c r="E1915" s="367" t="s">
        <v>1677</v>
      </c>
      <c r="F1915" s="50" t="s">
        <v>184</v>
      </c>
      <c r="G1915" s="468" t="s">
        <v>3096</v>
      </c>
      <c r="H1915" s="50" t="s">
        <v>2333</v>
      </c>
      <c r="I1915" s="42" t="s">
        <v>25</v>
      </c>
      <c r="U1915" s="15">
        <v>0</v>
      </c>
      <c r="V1915" s="15">
        <v>0</v>
      </c>
      <c r="AH1915" s="15">
        <v>0</v>
      </c>
      <c r="AI1915" s="15">
        <v>0</v>
      </c>
      <c r="AU1915" s="15">
        <v>0</v>
      </c>
      <c r="AV1915" s="15">
        <v>0</v>
      </c>
      <c r="AW1915" s="15">
        <f t="shared" si="592"/>
        <v>0</v>
      </c>
    </row>
    <row r="1916" spans="1:49" s="52" customFormat="1">
      <c r="A1916" s="41"/>
      <c r="B1916" s="345"/>
      <c r="C1916" s="345"/>
      <c r="D1916" s="369"/>
      <c r="E1916" s="213"/>
      <c r="F1916" s="65"/>
      <c r="G1916" s="65"/>
      <c r="H1916" s="65"/>
      <c r="I1916" s="49" t="s">
        <v>3</v>
      </c>
      <c r="J1916" s="6">
        <f>SUM(J1917)</f>
        <v>0</v>
      </c>
      <c r="K1916" s="6">
        <f t="shared" ref="K1916:AT1917" si="597">SUM(K1917)</f>
        <v>0</v>
      </c>
      <c r="L1916" s="6">
        <f t="shared" si="597"/>
        <v>0</v>
      </c>
      <c r="M1916" s="6">
        <f t="shared" si="597"/>
        <v>0</v>
      </c>
      <c r="N1916" s="6">
        <f t="shared" si="597"/>
        <v>0</v>
      </c>
      <c r="O1916" s="6">
        <f t="shared" si="597"/>
        <v>0</v>
      </c>
      <c r="P1916" s="6">
        <f t="shared" si="597"/>
        <v>0</v>
      </c>
      <c r="Q1916" s="6">
        <f t="shared" si="597"/>
        <v>0</v>
      </c>
      <c r="R1916" s="6">
        <f t="shared" si="597"/>
        <v>0</v>
      </c>
      <c r="S1916" s="6">
        <f t="shared" si="597"/>
        <v>0</v>
      </c>
      <c r="T1916" s="6">
        <f t="shared" si="597"/>
        <v>0</v>
      </c>
      <c r="U1916" s="6">
        <v>0</v>
      </c>
      <c r="V1916" s="6">
        <v>0</v>
      </c>
      <c r="W1916" s="6">
        <f>SUM(W1917)</f>
        <v>0</v>
      </c>
      <c r="X1916" s="6">
        <f t="shared" si="597"/>
        <v>0</v>
      </c>
      <c r="Y1916" s="6">
        <f t="shared" si="597"/>
        <v>0</v>
      </c>
      <c r="Z1916" s="6">
        <f t="shared" si="597"/>
        <v>0</v>
      </c>
      <c r="AA1916" s="6">
        <f t="shared" si="597"/>
        <v>0</v>
      </c>
      <c r="AB1916" s="6">
        <f t="shared" si="597"/>
        <v>0</v>
      </c>
      <c r="AC1916" s="6">
        <f t="shared" si="597"/>
        <v>0</v>
      </c>
      <c r="AD1916" s="6">
        <f t="shared" si="597"/>
        <v>0</v>
      </c>
      <c r="AE1916" s="6">
        <f t="shared" si="597"/>
        <v>0</v>
      </c>
      <c r="AF1916" s="6">
        <f t="shared" si="597"/>
        <v>0</v>
      </c>
      <c r="AG1916" s="6">
        <f t="shared" si="597"/>
        <v>0</v>
      </c>
      <c r="AH1916" s="6">
        <v>0</v>
      </c>
      <c r="AI1916" s="6">
        <v>0</v>
      </c>
      <c r="AJ1916" s="6">
        <f>SUM(AJ1917)</f>
        <v>0</v>
      </c>
      <c r="AK1916" s="6">
        <f t="shared" si="597"/>
        <v>0</v>
      </c>
      <c r="AL1916" s="6">
        <f t="shared" si="597"/>
        <v>0</v>
      </c>
      <c r="AM1916" s="6">
        <f t="shared" si="597"/>
        <v>0</v>
      </c>
      <c r="AN1916" s="6">
        <f t="shared" si="597"/>
        <v>0</v>
      </c>
      <c r="AO1916" s="6">
        <f t="shared" si="597"/>
        <v>0</v>
      </c>
      <c r="AP1916" s="6">
        <f t="shared" si="597"/>
        <v>0</v>
      </c>
      <c r="AQ1916" s="6">
        <f t="shared" si="597"/>
        <v>0</v>
      </c>
      <c r="AR1916" s="6">
        <f t="shared" si="597"/>
        <v>0</v>
      </c>
      <c r="AS1916" s="6">
        <f t="shared" si="597"/>
        <v>0</v>
      </c>
      <c r="AT1916" s="6">
        <f t="shared" si="597"/>
        <v>0</v>
      </c>
      <c r="AU1916" s="6">
        <v>0</v>
      </c>
      <c r="AV1916" s="6">
        <v>0</v>
      </c>
      <c r="AW1916" s="6">
        <f t="shared" si="592"/>
        <v>0</v>
      </c>
    </row>
    <row r="1917" spans="1:49" s="52" customFormat="1">
      <c r="A1917" s="44" t="s">
        <v>797</v>
      </c>
      <c r="B1917" s="45" t="s">
        <v>1030</v>
      </c>
      <c r="C1917" s="45" t="s">
        <v>1550</v>
      </c>
      <c r="D1917" s="452" t="s">
        <v>2925</v>
      </c>
      <c r="E1917" s="213" t="s">
        <v>833</v>
      </c>
      <c r="F1917" s="65"/>
      <c r="G1917" s="65"/>
      <c r="H1917" s="65"/>
      <c r="I1917" s="53" t="s">
        <v>1</v>
      </c>
      <c r="J1917" s="200">
        <f>SUM(J1918)</f>
        <v>0</v>
      </c>
      <c r="K1917" s="200">
        <f t="shared" si="597"/>
        <v>0</v>
      </c>
      <c r="L1917" s="200">
        <f t="shared" si="597"/>
        <v>0</v>
      </c>
      <c r="M1917" s="200">
        <f t="shared" si="597"/>
        <v>0</v>
      </c>
      <c r="N1917" s="200">
        <f t="shared" si="597"/>
        <v>0</v>
      </c>
      <c r="O1917" s="200">
        <f t="shared" si="597"/>
        <v>0</v>
      </c>
      <c r="P1917" s="200">
        <f t="shared" si="597"/>
        <v>0</v>
      </c>
      <c r="Q1917" s="200">
        <f t="shared" si="597"/>
        <v>0</v>
      </c>
      <c r="R1917" s="200">
        <f t="shared" si="597"/>
        <v>0</v>
      </c>
      <c r="S1917" s="200">
        <f t="shared" si="597"/>
        <v>0</v>
      </c>
      <c r="T1917" s="200">
        <f t="shared" si="597"/>
        <v>0</v>
      </c>
      <c r="U1917" s="200">
        <v>0</v>
      </c>
      <c r="V1917" s="200">
        <v>0</v>
      </c>
      <c r="W1917" s="200">
        <f>SUM(W1918)</f>
        <v>0</v>
      </c>
      <c r="X1917" s="200">
        <f t="shared" si="597"/>
        <v>0</v>
      </c>
      <c r="Y1917" s="200">
        <f t="shared" si="597"/>
        <v>0</v>
      </c>
      <c r="Z1917" s="200">
        <f t="shared" si="597"/>
        <v>0</v>
      </c>
      <c r="AA1917" s="200">
        <f t="shared" si="597"/>
        <v>0</v>
      </c>
      <c r="AB1917" s="200">
        <f t="shared" si="597"/>
        <v>0</v>
      </c>
      <c r="AC1917" s="200">
        <f t="shared" si="597"/>
        <v>0</v>
      </c>
      <c r="AD1917" s="200">
        <f t="shared" si="597"/>
        <v>0</v>
      </c>
      <c r="AE1917" s="200">
        <f t="shared" si="597"/>
        <v>0</v>
      </c>
      <c r="AF1917" s="200">
        <f t="shared" si="597"/>
        <v>0</v>
      </c>
      <c r="AG1917" s="200">
        <f t="shared" si="597"/>
        <v>0</v>
      </c>
      <c r="AH1917" s="200">
        <v>0</v>
      </c>
      <c r="AI1917" s="200">
        <v>0</v>
      </c>
      <c r="AJ1917" s="200">
        <f>SUM(AJ1918)</f>
        <v>0</v>
      </c>
      <c r="AK1917" s="200">
        <f t="shared" si="597"/>
        <v>0</v>
      </c>
      <c r="AL1917" s="200">
        <f t="shared" si="597"/>
        <v>0</v>
      </c>
      <c r="AM1917" s="200">
        <f t="shared" si="597"/>
        <v>0</v>
      </c>
      <c r="AN1917" s="200">
        <f t="shared" si="597"/>
        <v>0</v>
      </c>
      <c r="AO1917" s="200">
        <f t="shared" si="597"/>
        <v>0</v>
      </c>
      <c r="AP1917" s="200">
        <f t="shared" si="597"/>
        <v>0</v>
      </c>
      <c r="AQ1917" s="200">
        <f t="shared" si="597"/>
        <v>0</v>
      </c>
      <c r="AR1917" s="200">
        <f t="shared" si="597"/>
        <v>0</v>
      </c>
      <c r="AS1917" s="200">
        <f t="shared" si="597"/>
        <v>0</v>
      </c>
      <c r="AT1917" s="200">
        <f t="shared" si="597"/>
        <v>0</v>
      </c>
      <c r="AU1917" s="200">
        <v>0</v>
      </c>
      <c r="AV1917" s="200">
        <v>0</v>
      </c>
      <c r="AW1917" s="200">
        <f t="shared" si="592"/>
        <v>0</v>
      </c>
    </row>
    <row r="1918" spans="1:49" s="59" customFormat="1">
      <c r="A1918" s="44" t="s">
        <v>797</v>
      </c>
      <c r="B1918" s="45" t="s">
        <v>1030</v>
      </c>
      <c r="C1918" s="45" t="s">
        <v>1550</v>
      </c>
      <c r="D1918" s="452" t="s">
        <v>2925</v>
      </c>
      <c r="E1918" s="57" t="s">
        <v>1517</v>
      </c>
      <c r="F1918" s="58"/>
      <c r="G1918" s="468" t="s">
        <v>3096</v>
      </c>
      <c r="H1918" s="50" t="s">
        <v>2333</v>
      </c>
      <c r="I1918" s="188" t="s">
        <v>2584</v>
      </c>
      <c r="J1918" s="13"/>
      <c r="K1918" s="13"/>
      <c r="L1918" s="13"/>
      <c r="M1918" s="13"/>
      <c r="N1918" s="13"/>
      <c r="O1918" s="13"/>
      <c r="P1918" s="13"/>
      <c r="Q1918" s="13"/>
      <c r="R1918" s="13"/>
      <c r="S1918" s="13"/>
      <c r="T1918" s="13"/>
      <c r="U1918" s="13">
        <v>0</v>
      </c>
      <c r="V1918" s="13">
        <v>0</v>
      </c>
      <c r="W1918" s="13"/>
      <c r="X1918" s="13"/>
      <c r="Y1918" s="13"/>
      <c r="Z1918" s="13"/>
      <c r="AA1918" s="13"/>
      <c r="AB1918" s="13"/>
      <c r="AC1918" s="13"/>
      <c r="AD1918" s="13"/>
      <c r="AE1918" s="13"/>
      <c r="AF1918" s="13"/>
      <c r="AG1918" s="13"/>
      <c r="AH1918" s="13">
        <v>0</v>
      </c>
      <c r="AI1918" s="13">
        <v>0</v>
      </c>
      <c r="AJ1918" s="13"/>
      <c r="AK1918" s="13"/>
      <c r="AL1918" s="13"/>
      <c r="AM1918" s="13"/>
      <c r="AN1918" s="13"/>
      <c r="AO1918" s="13"/>
      <c r="AP1918" s="13"/>
      <c r="AQ1918" s="13"/>
      <c r="AR1918" s="13"/>
      <c r="AS1918" s="13"/>
      <c r="AT1918" s="13"/>
      <c r="AU1918" s="13">
        <v>0</v>
      </c>
      <c r="AV1918" s="13">
        <v>0</v>
      </c>
      <c r="AW1918" s="13">
        <f t="shared" si="592"/>
        <v>0</v>
      </c>
    </row>
    <row r="1919" spans="1:49">
      <c r="A1919" s="44"/>
      <c r="B1919" s="45"/>
      <c r="C1919" s="45"/>
      <c r="D1919" s="45"/>
      <c r="E1919" s="367"/>
      <c r="F1919" s="50"/>
      <c r="G1919" s="50"/>
      <c r="H1919" s="50"/>
      <c r="I1919" s="49" t="s">
        <v>1157</v>
      </c>
      <c r="J1919" s="6">
        <f>SUM(J1920)</f>
        <v>280</v>
      </c>
      <c r="K1919" s="6">
        <f t="shared" ref="K1919:AT1919" si="598">SUM(K1920)</f>
        <v>0</v>
      </c>
      <c r="L1919" s="6">
        <f t="shared" si="598"/>
        <v>0</v>
      </c>
      <c r="M1919" s="6">
        <f t="shared" si="598"/>
        <v>0</v>
      </c>
      <c r="N1919" s="6">
        <f t="shared" si="598"/>
        <v>0</v>
      </c>
      <c r="O1919" s="6">
        <f t="shared" si="598"/>
        <v>0</v>
      </c>
      <c r="P1919" s="6">
        <f t="shared" si="598"/>
        <v>0</v>
      </c>
      <c r="Q1919" s="6">
        <f t="shared" si="598"/>
        <v>0</v>
      </c>
      <c r="R1919" s="6">
        <f t="shared" si="598"/>
        <v>280</v>
      </c>
      <c r="S1919" s="6">
        <f t="shared" si="598"/>
        <v>0</v>
      </c>
      <c r="T1919" s="6">
        <f t="shared" si="598"/>
        <v>0</v>
      </c>
      <c r="U1919" s="6">
        <v>280</v>
      </c>
      <c r="V1919" s="6">
        <v>0</v>
      </c>
      <c r="W1919" s="6">
        <f>SUM(W1920)</f>
        <v>2000</v>
      </c>
      <c r="X1919" s="6">
        <f t="shared" si="598"/>
        <v>0</v>
      </c>
      <c r="Y1919" s="6">
        <f t="shared" si="598"/>
        <v>0</v>
      </c>
      <c r="Z1919" s="6">
        <f t="shared" si="598"/>
        <v>0</v>
      </c>
      <c r="AA1919" s="6">
        <f t="shared" si="598"/>
        <v>0</v>
      </c>
      <c r="AB1919" s="6">
        <f t="shared" si="598"/>
        <v>0</v>
      </c>
      <c r="AC1919" s="6">
        <f t="shared" si="598"/>
        <v>0</v>
      </c>
      <c r="AD1919" s="6">
        <f t="shared" si="598"/>
        <v>0</v>
      </c>
      <c r="AE1919" s="6">
        <f t="shared" si="598"/>
        <v>0</v>
      </c>
      <c r="AF1919" s="6">
        <f t="shared" si="598"/>
        <v>0</v>
      </c>
      <c r="AG1919" s="6">
        <f t="shared" si="598"/>
        <v>0</v>
      </c>
      <c r="AH1919" s="6">
        <v>0</v>
      </c>
      <c r="AI1919" s="6">
        <v>2000</v>
      </c>
      <c r="AJ1919" s="6">
        <f>SUM(AJ1920)</f>
        <v>3100</v>
      </c>
      <c r="AK1919" s="6">
        <f t="shared" si="598"/>
        <v>0</v>
      </c>
      <c r="AL1919" s="6">
        <f t="shared" si="598"/>
        <v>0</v>
      </c>
      <c r="AM1919" s="6">
        <f t="shared" si="598"/>
        <v>0</v>
      </c>
      <c r="AN1919" s="6">
        <f t="shared" si="598"/>
        <v>1200</v>
      </c>
      <c r="AO1919" s="6">
        <f t="shared" si="598"/>
        <v>1900</v>
      </c>
      <c r="AP1919" s="6">
        <f t="shared" si="598"/>
        <v>0</v>
      </c>
      <c r="AQ1919" s="6">
        <f t="shared" si="598"/>
        <v>0</v>
      </c>
      <c r="AR1919" s="6">
        <f t="shared" si="598"/>
        <v>0</v>
      </c>
      <c r="AS1919" s="6">
        <f t="shared" si="598"/>
        <v>0</v>
      </c>
      <c r="AT1919" s="6">
        <f t="shared" si="598"/>
        <v>0</v>
      </c>
      <c r="AU1919" s="6">
        <v>3100</v>
      </c>
      <c r="AV1919" s="6">
        <v>0</v>
      </c>
      <c r="AW1919" s="6">
        <f t="shared" si="592"/>
        <v>3380</v>
      </c>
    </row>
    <row r="1920" spans="1:49">
      <c r="A1920" s="44" t="s">
        <v>797</v>
      </c>
      <c r="B1920" s="45" t="s">
        <v>1030</v>
      </c>
      <c r="C1920" s="45" t="s">
        <v>1550</v>
      </c>
      <c r="D1920" s="452" t="s">
        <v>2925</v>
      </c>
      <c r="E1920" s="213" t="s">
        <v>1402</v>
      </c>
      <c r="F1920" s="50"/>
      <c r="G1920" s="50"/>
      <c r="H1920" s="50"/>
      <c r="I1920" s="1" t="s">
        <v>1158</v>
      </c>
      <c r="J1920" s="11">
        <f>SUM(J1921:J1921)</f>
        <v>280</v>
      </c>
      <c r="K1920" s="11">
        <f t="shared" ref="K1920:AT1920" si="599">SUM(K1921:K1921)</f>
        <v>0</v>
      </c>
      <c r="L1920" s="11">
        <f t="shared" si="599"/>
        <v>0</v>
      </c>
      <c r="M1920" s="11">
        <f t="shared" si="599"/>
        <v>0</v>
      </c>
      <c r="N1920" s="11">
        <f t="shared" si="599"/>
        <v>0</v>
      </c>
      <c r="O1920" s="11">
        <f t="shared" si="599"/>
        <v>0</v>
      </c>
      <c r="P1920" s="11">
        <f t="shared" si="599"/>
        <v>0</v>
      </c>
      <c r="Q1920" s="11">
        <f t="shared" si="599"/>
        <v>0</v>
      </c>
      <c r="R1920" s="11">
        <f t="shared" si="599"/>
        <v>280</v>
      </c>
      <c r="S1920" s="11">
        <f t="shared" si="599"/>
        <v>0</v>
      </c>
      <c r="T1920" s="11">
        <f t="shared" si="599"/>
        <v>0</v>
      </c>
      <c r="U1920" s="11">
        <v>280</v>
      </c>
      <c r="V1920" s="11">
        <v>0</v>
      </c>
      <c r="W1920" s="11">
        <f>SUM(W1921:W1921)</f>
        <v>2000</v>
      </c>
      <c r="X1920" s="11">
        <f t="shared" si="599"/>
        <v>0</v>
      </c>
      <c r="Y1920" s="11">
        <f t="shared" si="599"/>
        <v>0</v>
      </c>
      <c r="Z1920" s="11">
        <f t="shared" si="599"/>
        <v>0</v>
      </c>
      <c r="AA1920" s="11">
        <f t="shared" si="599"/>
        <v>0</v>
      </c>
      <c r="AB1920" s="11">
        <f t="shared" si="599"/>
        <v>0</v>
      </c>
      <c r="AC1920" s="11">
        <f t="shared" si="599"/>
        <v>0</v>
      </c>
      <c r="AD1920" s="11">
        <f t="shared" si="599"/>
        <v>0</v>
      </c>
      <c r="AE1920" s="11">
        <f t="shared" si="599"/>
        <v>0</v>
      </c>
      <c r="AF1920" s="11">
        <f t="shared" si="599"/>
        <v>0</v>
      </c>
      <c r="AG1920" s="11">
        <f t="shared" si="599"/>
        <v>0</v>
      </c>
      <c r="AH1920" s="11">
        <v>0</v>
      </c>
      <c r="AI1920" s="11">
        <v>2000</v>
      </c>
      <c r="AJ1920" s="11">
        <f>SUM(AJ1921:AJ1921)</f>
        <v>3100</v>
      </c>
      <c r="AK1920" s="11">
        <f t="shared" si="599"/>
        <v>0</v>
      </c>
      <c r="AL1920" s="11">
        <f t="shared" si="599"/>
        <v>0</v>
      </c>
      <c r="AM1920" s="11">
        <f t="shared" si="599"/>
        <v>0</v>
      </c>
      <c r="AN1920" s="11">
        <f t="shared" si="599"/>
        <v>1200</v>
      </c>
      <c r="AO1920" s="11">
        <f t="shared" si="599"/>
        <v>1900</v>
      </c>
      <c r="AP1920" s="11">
        <f t="shared" si="599"/>
        <v>0</v>
      </c>
      <c r="AQ1920" s="11">
        <f t="shared" si="599"/>
        <v>0</v>
      </c>
      <c r="AR1920" s="11">
        <f t="shared" si="599"/>
        <v>0</v>
      </c>
      <c r="AS1920" s="11">
        <f t="shared" si="599"/>
        <v>0</v>
      </c>
      <c r="AT1920" s="11">
        <f t="shared" si="599"/>
        <v>0</v>
      </c>
      <c r="AU1920" s="11">
        <v>3100</v>
      </c>
      <c r="AV1920" s="11">
        <v>0</v>
      </c>
      <c r="AW1920" s="11">
        <f t="shared" si="592"/>
        <v>3380</v>
      </c>
    </row>
    <row r="1921" spans="1:49">
      <c r="A1921" s="44" t="s">
        <v>797</v>
      </c>
      <c r="B1921" s="45" t="s">
        <v>1030</v>
      </c>
      <c r="C1921" s="45" t="s">
        <v>1550</v>
      </c>
      <c r="D1921" s="452" t="s">
        <v>2925</v>
      </c>
      <c r="E1921" s="367" t="s">
        <v>1409</v>
      </c>
      <c r="F1921" s="50"/>
      <c r="G1921" s="468" t="s">
        <v>3096</v>
      </c>
      <c r="H1921" s="50" t="s">
        <v>2333</v>
      </c>
      <c r="I1921" s="42" t="s">
        <v>1518</v>
      </c>
      <c r="J1921" s="15">
        <v>280</v>
      </c>
      <c r="R1921" s="15">
        <v>280</v>
      </c>
      <c r="U1921" s="15">
        <v>280</v>
      </c>
      <c r="V1921" s="15">
        <v>0</v>
      </c>
      <c r="W1921" s="15">
        <v>2000</v>
      </c>
      <c r="AH1921" s="15">
        <v>0</v>
      </c>
      <c r="AI1921" s="15">
        <v>2000</v>
      </c>
      <c r="AJ1921" s="15">
        <v>3100</v>
      </c>
      <c r="AN1921" s="15">
        <v>1200</v>
      </c>
      <c r="AO1921" s="15">
        <v>1900</v>
      </c>
      <c r="AU1921" s="15">
        <v>3100</v>
      </c>
      <c r="AV1921" s="15">
        <v>0</v>
      </c>
      <c r="AW1921" s="15">
        <f t="shared" si="592"/>
        <v>3380</v>
      </c>
    </row>
    <row r="1922" spans="1:49">
      <c r="A1922" s="44"/>
      <c r="B1922" s="45"/>
      <c r="C1922" s="45"/>
      <c r="D1922" s="45"/>
      <c r="E1922" s="367"/>
      <c r="F1922" s="50"/>
      <c r="G1922" s="50"/>
      <c r="H1922" s="50"/>
      <c r="I1922" s="42"/>
      <c r="U1922" s="15">
        <v>0</v>
      </c>
      <c r="V1922" s="15">
        <v>0</v>
      </c>
      <c r="AH1922" s="15">
        <v>0</v>
      </c>
      <c r="AI1922" s="15">
        <v>0</v>
      </c>
      <c r="AU1922" s="15">
        <v>0</v>
      </c>
      <c r="AV1922" s="15">
        <v>0</v>
      </c>
      <c r="AW1922" s="15">
        <f t="shared" si="592"/>
        <v>0</v>
      </c>
    </row>
    <row r="1923" spans="1:49">
      <c r="A1923" s="48"/>
      <c r="B1923" s="42"/>
      <c r="C1923" s="42"/>
      <c r="D1923" s="42"/>
      <c r="E1923" s="531"/>
      <c r="F1923" s="50"/>
      <c r="G1923" s="50"/>
      <c r="H1923" s="50"/>
      <c r="I1923" s="49" t="s">
        <v>1631</v>
      </c>
      <c r="J1923" s="12">
        <f>SUM(J1894,J1919,J1916)</f>
        <v>480</v>
      </c>
      <c r="K1923" s="12">
        <f t="shared" ref="K1923:AT1923" si="600">SUM(K1894,K1919,K1916)</f>
        <v>0</v>
      </c>
      <c r="L1923" s="12">
        <f t="shared" si="600"/>
        <v>0</v>
      </c>
      <c r="M1923" s="12">
        <f t="shared" si="600"/>
        <v>0</v>
      </c>
      <c r="N1923" s="12">
        <f t="shared" si="600"/>
        <v>0</v>
      </c>
      <c r="O1923" s="12">
        <f t="shared" si="600"/>
        <v>0</v>
      </c>
      <c r="P1923" s="12">
        <f t="shared" si="600"/>
        <v>0</v>
      </c>
      <c r="Q1923" s="12">
        <f t="shared" si="600"/>
        <v>0</v>
      </c>
      <c r="R1923" s="12">
        <f t="shared" si="600"/>
        <v>460</v>
      </c>
      <c r="S1923" s="12">
        <f t="shared" si="600"/>
        <v>0</v>
      </c>
      <c r="T1923" s="12">
        <f t="shared" si="600"/>
        <v>0</v>
      </c>
      <c r="U1923" s="12">
        <v>460</v>
      </c>
      <c r="V1923" s="12">
        <v>20</v>
      </c>
      <c r="W1923" s="12">
        <f>SUM(W1894,W1919,W1916)</f>
        <v>3000</v>
      </c>
      <c r="X1923" s="12">
        <f t="shared" si="600"/>
        <v>0</v>
      </c>
      <c r="Y1923" s="12">
        <f t="shared" si="600"/>
        <v>0</v>
      </c>
      <c r="Z1923" s="12">
        <f t="shared" si="600"/>
        <v>0</v>
      </c>
      <c r="AA1923" s="12">
        <f t="shared" si="600"/>
        <v>0</v>
      </c>
      <c r="AB1923" s="12">
        <f t="shared" si="600"/>
        <v>0</v>
      </c>
      <c r="AC1923" s="12">
        <f t="shared" si="600"/>
        <v>0</v>
      </c>
      <c r="AD1923" s="12">
        <f t="shared" si="600"/>
        <v>0</v>
      </c>
      <c r="AE1923" s="12">
        <f t="shared" si="600"/>
        <v>0</v>
      </c>
      <c r="AF1923" s="12">
        <f t="shared" si="600"/>
        <v>0</v>
      </c>
      <c r="AG1923" s="12">
        <f t="shared" si="600"/>
        <v>0</v>
      </c>
      <c r="AH1923" s="12">
        <v>0</v>
      </c>
      <c r="AI1923" s="12">
        <v>3000</v>
      </c>
      <c r="AJ1923" s="12">
        <f>SUM(AJ1894,AJ1919,AJ1916)</f>
        <v>11820</v>
      </c>
      <c r="AK1923" s="12">
        <f t="shared" si="600"/>
        <v>0</v>
      </c>
      <c r="AL1923" s="12">
        <f t="shared" si="600"/>
        <v>0</v>
      </c>
      <c r="AM1923" s="12">
        <f t="shared" si="600"/>
        <v>0</v>
      </c>
      <c r="AN1923" s="12">
        <f t="shared" si="600"/>
        <v>7020</v>
      </c>
      <c r="AO1923" s="12">
        <f t="shared" si="600"/>
        <v>4800</v>
      </c>
      <c r="AP1923" s="12">
        <f t="shared" si="600"/>
        <v>0</v>
      </c>
      <c r="AQ1923" s="12">
        <f t="shared" si="600"/>
        <v>0</v>
      </c>
      <c r="AR1923" s="12">
        <f t="shared" si="600"/>
        <v>0</v>
      </c>
      <c r="AS1923" s="12">
        <f t="shared" si="600"/>
        <v>0</v>
      </c>
      <c r="AT1923" s="12">
        <f t="shared" si="600"/>
        <v>0</v>
      </c>
      <c r="AU1923" s="12">
        <v>11820</v>
      </c>
      <c r="AV1923" s="12">
        <v>0</v>
      </c>
      <c r="AW1923" s="12">
        <f t="shared" si="592"/>
        <v>12280</v>
      </c>
    </row>
    <row r="1924" spans="1:49">
      <c r="A1924" s="48"/>
      <c r="B1924" s="42"/>
      <c r="C1924" s="42"/>
      <c r="D1924" s="42"/>
      <c r="E1924" s="531"/>
      <c r="F1924" s="50"/>
      <c r="G1924" s="50"/>
      <c r="H1924" s="50"/>
      <c r="I1924" s="146" t="s">
        <v>970</v>
      </c>
      <c r="J1924" s="267"/>
      <c r="K1924" s="267"/>
      <c r="L1924" s="267"/>
      <c r="M1924" s="267"/>
      <c r="N1924" s="267"/>
      <c r="O1924" s="267"/>
      <c r="P1924" s="267"/>
      <c r="Q1924" s="267"/>
      <c r="R1924" s="267"/>
      <c r="S1924" s="267"/>
      <c r="T1924" s="267"/>
      <c r="U1924" s="267"/>
      <c r="V1924" s="267"/>
      <c r="W1924" s="267"/>
      <c r="X1924" s="267"/>
      <c r="Y1924" s="267"/>
      <c r="Z1924" s="267"/>
      <c r="AA1924" s="267"/>
      <c r="AB1924" s="267"/>
      <c r="AC1924" s="267"/>
      <c r="AD1924" s="267"/>
      <c r="AE1924" s="267"/>
      <c r="AF1924" s="267"/>
      <c r="AG1924" s="267"/>
      <c r="AH1924" s="267"/>
      <c r="AI1924" s="267"/>
      <c r="AJ1924" s="267"/>
      <c r="AK1924" s="267"/>
      <c r="AL1924" s="267"/>
      <c r="AM1924" s="267"/>
      <c r="AN1924" s="267"/>
      <c r="AO1924" s="267"/>
      <c r="AP1924" s="267"/>
      <c r="AQ1924" s="267"/>
      <c r="AR1924" s="267"/>
      <c r="AS1924" s="267"/>
      <c r="AT1924" s="267"/>
      <c r="AU1924" s="267"/>
      <c r="AV1924" s="267"/>
      <c r="AW1924" s="267"/>
    </row>
    <row r="1925" spans="1:49" ht="13.5" thickBot="1">
      <c r="A1925" s="48"/>
      <c r="B1925" s="42"/>
      <c r="C1925" s="42"/>
      <c r="D1925" s="42"/>
      <c r="E1925" s="531"/>
      <c r="F1925" s="50"/>
      <c r="G1925" s="50"/>
      <c r="H1925" s="50"/>
      <c r="I1925" s="146"/>
      <c r="J1925" s="29"/>
      <c r="K1925" s="29"/>
      <c r="L1925" s="29"/>
      <c r="M1925" s="29"/>
      <c r="N1925" s="29"/>
      <c r="O1925" s="29"/>
      <c r="P1925" s="29"/>
      <c r="Q1925" s="29"/>
      <c r="R1925" s="29"/>
      <c r="S1925" s="29"/>
      <c r="T1925" s="29"/>
      <c r="U1925" s="29"/>
      <c r="V1925" s="29"/>
      <c r="W1925" s="29"/>
      <c r="X1925" s="29"/>
      <c r="Y1925" s="29"/>
      <c r="Z1925" s="29"/>
      <c r="AA1925" s="29"/>
      <c r="AB1925" s="29"/>
      <c r="AC1925" s="29"/>
      <c r="AD1925" s="29"/>
      <c r="AE1925" s="29"/>
      <c r="AF1925" s="29"/>
      <c r="AG1925" s="29"/>
      <c r="AH1925" s="29"/>
      <c r="AI1925" s="29"/>
      <c r="AJ1925" s="29"/>
      <c r="AK1925" s="29"/>
      <c r="AL1925" s="29"/>
      <c r="AM1925" s="29"/>
      <c r="AN1925" s="29"/>
      <c r="AO1925" s="29"/>
      <c r="AP1925" s="29"/>
      <c r="AQ1925" s="29"/>
      <c r="AR1925" s="29"/>
      <c r="AS1925" s="29"/>
      <c r="AT1925" s="29"/>
      <c r="AU1925" s="29"/>
      <c r="AV1925" s="29"/>
      <c r="AW1925" s="29"/>
    </row>
    <row r="1926" spans="1:49" ht="35.25" customHeight="1" thickTop="1" thickBot="1">
      <c r="A1926" s="48"/>
      <c r="B1926" s="42"/>
      <c r="C1926" s="42"/>
      <c r="D1926" s="42"/>
      <c r="E1926" s="531"/>
      <c r="F1926" s="50"/>
      <c r="G1926" s="50"/>
      <c r="H1926" s="50"/>
      <c r="I1926" s="5" t="s">
        <v>2331</v>
      </c>
      <c r="J1926" s="364" t="s">
        <v>2891</v>
      </c>
      <c r="K1926" s="364" t="s">
        <v>2879</v>
      </c>
      <c r="L1926" s="364" t="s">
        <v>2880</v>
      </c>
      <c r="M1926" s="364" t="s">
        <v>2881</v>
      </c>
      <c r="N1926" s="364" t="s">
        <v>2882</v>
      </c>
      <c r="O1926" s="364" t="s">
        <v>2883</v>
      </c>
      <c r="P1926" s="364" t="s">
        <v>2884</v>
      </c>
      <c r="Q1926" s="364" t="s">
        <v>2885</v>
      </c>
      <c r="R1926" s="364" t="s">
        <v>2886</v>
      </c>
      <c r="S1926" s="364" t="s">
        <v>2887</v>
      </c>
      <c r="T1926" s="364" t="s">
        <v>2888</v>
      </c>
      <c r="U1926" s="364" t="s">
        <v>2889</v>
      </c>
      <c r="V1926" s="364" t="s">
        <v>2890</v>
      </c>
      <c r="W1926" s="365" t="s">
        <v>2893</v>
      </c>
      <c r="X1926" s="365" t="s">
        <v>2879</v>
      </c>
      <c r="Y1926" s="365" t="s">
        <v>2880</v>
      </c>
      <c r="Z1926" s="365" t="s">
        <v>2881</v>
      </c>
      <c r="AA1926" s="365" t="s">
        <v>2882</v>
      </c>
      <c r="AB1926" s="365" t="s">
        <v>2883</v>
      </c>
      <c r="AC1926" s="365" t="s">
        <v>2884</v>
      </c>
      <c r="AD1926" s="365" t="s">
        <v>2885</v>
      </c>
      <c r="AE1926" s="365" t="s">
        <v>2886</v>
      </c>
      <c r="AF1926" s="365" t="s">
        <v>2887</v>
      </c>
      <c r="AG1926" s="365" t="s">
        <v>2888</v>
      </c>
      <c r="AH1926" s="365" t="s">
        <v>2889</v>
      </c>
      <c r="AI1926" s="365" t="s">
        <v>2890</v>
      </c>
      <c r="AJ1926" s="366" t="s">
        <v>2892</v>
      </c>
      <c r="AK1926" s="366" t="s">
        <v>2879</v>
      </c>
      <c r="AL1926" s="366" t="s">
        <v>2880</v>
      </c>
      <c r="AM1926" s="366" t="s">
        <v>2881</v>
      </c>
      <c r="AN1926" s="366" t="s">
        <v>2882</v>
      </c>
      <c r="AO1926" s="366" t="s">
        <v>2883</v>
      </c>
      <c r="AP1926" s="366" t="s">
        <v>2884</v>
      </c>
      <c r="AQ1926" s="366" t="s">
        <v>2885</v>
      </c>
      <c r="AR1926" s="366" t="s">
        <v>2886</v>
      </c>
      <c r="AS1926" s="366" t="s">
        <v>2887</v>
      </c>
      <c r="AT1926" s="366" t="s">
        <v>2888</v>
      </c>
      <c r="AU1926" s="366" t="s">
        <v>2889</v>
      </c>
      <c r="AV1926" s="366" t="s">
        <v>2890</v>
      </c>
      <c r="AW1926" s="368" t="s">
        <v>2895</v>
      </c>
    </row>
    <row r="1927" spans="1:49">
      <c r="A1927" s="48"/>
      <c r="B1927" s="42"/>
      <c r="C1927" s="42"/>
      <c r="D1927" s="42"/>
      <c r="E1927" s="531"/>
      <c r="F1927" s="50"/>
      <c r="G1927" s="50"/>
      <c r="H1927" s="50"/>
      <c r="I1927" s="34"/>
      <c r="J1927" s="202" t="s">
        <v>1224</v>
      </c>
      <c r="K1927" s="202">
        <v>1</v>
      </c>
      <c r="L1927" s="202">
        <v>2</v>
      </c>
      <c r="M1927" s="202">
        <v>3</v>
      </c>
      <c r="N1927" s="202">
        <v>4</v>
      </c>
      <c r="O1927" s="202">
        <v>5</v>
      </c>
      <c r="P1927" s="202">
        <v>6</v>
      </c>
      <c r="Q1927" s="202">
        <v>7</v>
      </c>
      <c r="R1927" s="202">
        <v>8</v>
      </c>
      <c r="S1927" s="202">
        <v>9</v>
      </c>
      <c r="T1927" s="202">
        <v>10</v>
      </c>
      <c r="U1927" s="202">
        <v>13</v>
      </c>
      <c r="V1927" s="202">
        <v>14</v>
      </c>
      <c r="W1927" s="202" t="s">
        <v>1224</v>
      </c>
      <c r="X1927" s="202">
        <v>1</v>
      </c>
      <c r="Y1927" s="202">
        <v>2</v>
      </c>
      <c r="Z1927" s="202">
        <v>3</v>
      </c>
      <c r="AA1927" s="202">
        <v>4</v>
      </c>
      <c r="AB1927" s="202">
        <v>5</v>
      </c>
      <c r="AC1927" s="202">
        <v>6</v>
      </c>
      <c r="AD1927" s="202">
        <v>7</v>
      </c>
      <c r="AE1927" s="202">
        <v>8</v>
      </c>
      <c r="AF1927" s="202">
        <v>9</v>
      </c>
      <c r="AG1927" s="202">
        <v>10</v>
      </c>
      <c r="AH1927" s="202">
        <v>13</v>
      </c>
      <c r="AI1927" s="202">
        <v>14</v>
      </c>
      <c r="AJ1927" s="202" t="s">
        <v>1224</v>
      </c>
      <c r="AK1927" s="202">
        <v>1</v>
      </c>
      <c r="AL1927" s="202">
        <v>2</v>
      </c>
      <c r="AM1927" s="202">
        <v>3</v>
      </c>
      <c r="AN1927" s="202">
        <v>4</v>
      </c>
      <c r="AO1927" s="202">
        <v>5</v>
      </c>
      <c r="AP1927" s="202">
        <v>6</v>
      </c>
      <c r="AQ1927" s="202">
        <v>7</v>
      </c>
      <c r="AR1927" s="202">
        <v>8</v>
      </c>
      <c r="AS1927" s="202">
        <v>9</v>
      </c>
      <c r="AT1927" s="202">
        <v>10</v>
      </c>
      <c r="AU1927" s="202">
        <v>13</v>
      </c>
      <c r="AV1927" s="202">
        <v>14</v>
      </c>
      <c r="AW1927" s="202">
        <v>15</v>
      </c>
    </row>
    <row r="1928" spans="1:49">
      <c r="A1928" s="48"/>
      <c r="B1928" s="42"/>
      <c r="C1928" s="42"/>
      <c r="D1928" s="42"/>
      <c r="E1928" s="531"/>
      <c r="F1928" s="50"/>
      <c r="G1928" s="50"/>
      <c r="H1928" s="50"/>
      <c r="I1928" s="276" t="s">
        <v>2429</v>
      </c>
      <c r="J1928" s="277">
        <f>SUM(J1923)</f>
        <v>480</v>
      </c>
      <c r="K1928" s="277">
        <f t="shared" ref="K1928:AT1928" si="601">SUM(K1923)</f>
        <v>0</v>
      </c>
      <c r="L1928" s="277">
        <f t="shared" si="601"/>
        <v>0</v>
      </c>
      <c r="M1928" s="277">
        <f t="shared" si="601"/>
        <v>0</v>
      </c>
      <c r="N1928" s="277">
        <f t="shared" si="601"/>
        <v>0</v>
      </c>
      <c r="O1928" s="277">
        <f t="shared" si="601"/>
        <v>0</v>
      </c>
      <c r="P1928" s="277">
        <f t="shared" si="601"/>
        <v>0</v>
      </c>
      <c r="Q1928" s="277">
        <f t="shared" si="601"/>
        <v>0</v>
      </c>
      <c r="R1928" s="277">
        <f t="shared" si="601"/>
        <v>460</v>
      </c>
      <c r="S1928" s="277">
        <f t="shared" si="601"/>
        <v>0</v>
      </c>
      <c r="T1928" s="277">
        <f t="shared" si="601"/>
        <v>0</v>
      </c>
      <c r="U1928" s="277">
        <v>460</v>
      </c>
      <c r="V1928" s="277">
        <v>20</v>
      </c>
      <c r="W1928" s="277">
        <f>SUM(W1923)</f>
        <v>3000</v>
      </c>
      <c r="X1928" s="277">
        <f t="shared" si="601"/>
        <v>0</v>
      </c>
      <c r="Y1928" s="277">
        <f t="shared" si="601"/>
        <v>0</v>
      </c>
      <c r="Z1928" s="277">
        <f t="shared" si="601"/>
        <v>0</v>
      </c>
      <c r="AA1928" s="277">
        <f t="shared" si="601"/>
        <v>0</v>
      </c>
      <c r="AB1928" s="277">
        <f t="shared" si="601"/>
        <v>0</v>
      </c>
      <c r="AC1928" s="277">
        <f t="shared" si="601"/>
        <v>0</v>
      </c>
      <c r="AD1928" s="277">
        <f t="shared" si="601"/>
        <v>0</v>
      </c>
      <c r="AE1928" s="277">
        <f t="shared" si="601"/>
        <v>0</v>
      </c>
      <c r="AF1928" s="277">
        <f t="shared" si="601"/>
        <v>0</v>
      </c>
      <c r="AG1928" s="277">
        <f t="shared" si="601"/>
        <v>0</v>
      </c>
      <c r="AH1928" s="277">
        <v>0</v>
      </c>
      <c r="AI1928" s="277">
        <v>3000</v>
      </c>
      <c r="AJ1928" s="277">
        <f>SUM(AJ1923)</f>
        <v>11820</v>
      </c>
      <c r="AK1928" s="277">
        <f t="shared" si="601"/>
        <v>0</v>
      </c>
      <c r="AL1928" s="277">
        <f t="shared" si="601"/>
        <v>0</v>
      </c>
      <c r="AM1928" s="277">
        <f t="shared" si="601"/>
        <v>0</v>
      </c>
      <c r="AN1928" s="277">
        <f t="shared" si="601"/>
        <v>7020</v>
      </c>
      <c r="AO1928" s="277">
        <f t="shared" si="601"/>
        <v>4800</v>
      </c>
      <c r="AP1928" s="277">
        <f t="shared" si="601"/>
        <v>0</v>
      </c>
      <c r="AQ1928" s="277">
        <f t="shared" si="601"/>
        <v>0</v>
      </c>
      <c r="AR1928" s="277">
        <f t="shared" si="601"/>
        <v>0</v>
      </c>
      <c r="AS1928" s="277">
        <f t="shared" si="601"/>
        <v>0</v>
      </c>
      <c r="AT1928" s="277">
        <f t="shared" si="601"/>
        <v>0</v>
      </c>
      <c r="AU1928" s="277">
        <v>11820</v>
      </c>
      <c r="AV1928" s="277">
        <v>0</v>
      </c>
      <c r="AW1928" s="277">
        <f>U1928+AH1928+AU1928</f>
        <v>12280</v>
      </c>
    </row>
    <row r="1929" spans="1:49">
      <c r="A1929" s="48"/>
      <c r="B1929" s="42"/>
      <c r="C1929" s="42"/>
      <c r="D1929" s="42"/>
      <c r="E1929" s="531"/>
      <c r="F1929" s="50"/>
      <c r="G1929" s="50"/>
      <c r="H1929" s="50"/>
      <c r="I1929" s="276"/>
      <c r="J1929" s="277"/>
      <c r="K1929" s="277"/>
      <c r="L1929" s="277"/>
      <c r="M1929" s="277"/>
      <c r="N1929" s="277"/>
      <c r="O1929" s="277"/>
      <c r="P1929" s="277"/>
      <c r="Q1929" s="277"/>
      <c r="R1929" s="277"/>
      <c r="S1929" s="277"/>
      <c r="T1929" s="277"/>
      <c r="U1929" s="277">
        <v>0</v>
      </c>
      <c r="V1929" s="277">
        <v>0</v>
      </c>
      <c r="W1929" s="277"/>
      <c r="X1929" s="277"/>
      <c r="Y1929" s="277"/>
      <c r="Z1929" s="277"/>
      <c r="AA1929" s="277"/>
      <c r="AB1929" s="277"/>
      <c r="AC1929" s="277"/>
      <c r="AD1929" s="277"/>
      <c r="AE1929" s="277"/>
      <c r="AF1929" s="277"/>
      <c r="AG1929" s="277"/>
      <c r="AH1929" s="277">
        <v>0</v>
      </c>
      <c r="AI1929" s="277">
        <v>0</v>
      </c>
      <c r="AJ1929" s="277"/>
      <c r="AK1929" s="277"/>
      <c r="AL1929" s="277"/>
      <c r="AM1929" s="277"/>
      <c r="AN1929" s="277"/>
      <c r="AO1929" s="277"/>
      <c r="AP1929" s="277"/>
      <c r="AQ1929" s="277"/>
      <c r="AR1929" s="277"/>
      <c r="AS1929" s="277"/>
      <c r="AT1929" s="277"/>
      <c r="AU1929" s="277">
        <v>0</v>
      </c>
      <c r="AV1929" s="277">
        <v>0</v>
      </c>
      <c r="AW1929" s="277">
        <f>U1929+AH1929+AU1929</f>
        <v>0</v>
      </c>
    </row>
    <row r="1930" spans="1:49">
      <c r="A1930" s="48"/>
      <c r="B1930" s="42"/>
      <c r="C1930" s="42"/>
      <c r="D1930" s="42"/>
      <c r="E1930" s="531"/>
      <c r="F1930" s="50"/>
      <c r="G1930" s="50"/>
      <c r="H1930" s="50"/>
      <c r="I1930" s="276"/>
      <c r="J1930" s="277"/>
      <c r="K1930" s="277"/>
      <c r="L1930" s="277"/>
      <c r="M1930" s="277"/>
      <c r="N1930" s="277"/>
      <c r="O1930" s="277"/>
      <c r="P1930" s="277"/>
      <c r="Q1930" s="277"/>
      <c r="R1930" s="277"/>
      <c r="S1930" s="277"/>
      <c r="T1930" s="277"/>
      <c r="U1930" s="277">
        <v>0</v>
      </c>
      <c r="V1930" s="277">
        <v>0</v>
      </c>
      <c r="W1930" s="277"/>
      <c r="X1930" s="277"/>
      <c r="Y1930" s="277"/>
      <c r="Z1930" s="277"/>
      <c r="AA1930" s="277"/>
      <c r="AB1930" s="277"/>
      <c r="AC1930" s="277"/>
      <c r="AD1930" s="277"/>
      <c r="AE1930" s="277"/>
      <c r="AF1930" s="277"/>
      <c r="AG1930" s="277"/>
      <c r="AH1930" s="277">
        <v>0</v>
      </c>
      <c r="AI1930" s="277">
        <v>0</v>
      </c>
      <c r="AJ1930" s="277"/>
      <c r="AK1930" s="277"/>
      <c r="AL1930" s="277"/>
      <c r="AM1930" s="277"/>
      <c r="AN1930" s="277"/>
      <c r="AO1930" s="277"/>
      <c r="AP1930" s="277"/>
      <c r="AQ1930" s="277"/>
      <c r="AR1930" s="277"/>
      <c r="AS1930" s="277"/>
      <c r="AT1930" s="277"/>
      <c r="AU1930" s="277">
        <v>0</v>
      </c>
      <c r="AV1930" s="277">
        <v>0</v>
      </c>
      <c r="AW1930" s="277">
        <f>U1930+AH1930+AU1930</f>
        <v>0</v>
      </c>
    </row>
    <row r="1931" spans="1:49">
      <c r="A1931" s="48"/>
      <c r="B1931" s="42"/>
      <c r="C1931" s="42"/>
      <c r="D1931" s="42"/>
      <c r="E1931" s="531"/>
      <c r="F1931" s="50"/>
      <c r="G1931" s="50"/>
      <c r="H1931" s="50"/>
      <c r="I1931" s="276"/>
      <c r="J1931" s="277"/>
      <c r="K1931" s="277"/>
      <c r="L1931" s="277"/>
      <c r="M1931" s="277"/>
      <c r="N1931" s="277"/>
      <c r="O1931" s="277"/>
      <c r="P1931" s="277"/>
      <c r="Q1931" s="277"/>
      <c r="R1931" s="277"/>
      <c r="S1931" s="277"/>
      <c r="T1931" s="277"/>
      <c r="U1931" s="277">
        <v>0</v>
      </c>
      <c r="V1931" s="277">
        <v>0</v>
      </c>
      <c r="W1931" s="277"/>
      <c r="X1931" s="277"/>
      <c r="Y1931" s="277"/>
      <c r="Z1931" s="277"/>
      <c r="AA1931" s="277"/>
      <c r="AB1931" s="277"/>
      <c r="AC1931" s="277"/>
      <c r="AD1931" s="277"/>
      <c r="AE1931" s="277"/>
      <c r="AF1931" s="277"/>
      <c r="AG1931" s="277"/>
      <c r="AH1931" s="277">
        <v>0</v>
      </c>
      <c r="AI1931" s="277">
        <v>0</v>
      </c>
      <c r="AJ1931" s="277"/>
      <c r="AK1931" s="277"/>
      <c r="AL1931" s="277"/>
      <c r="AM1931" s="277"/>
      <c r="AN1931" s="277"/>
      <c r="AO1931" s="277"/>
      <c r="AP1931" s="277"/>
      <c r="AQ1931" s="277"/>
      <c r="AR1931" s="277"/>
      <c r="AS1931" s="277"/>
      <c r="AT1931" s="277"/>
      <c r="AU1931" s="277">
        <v>0</v>
      </c>
      <c r="AV1931" s="277">
        <v>0</v>
      </c>
      <c r="AW1931" s="277">
        <f>U1931+AH1931+AU1931</f>
        <v>0</v>
      </c>
    </row>
    <row r="1932" spans="1:49">
      <c r="A1932" s="48"/>
      <c r="B1932" s="42"/>
      <c r="C1932" s="42"/>
      <c r="D1932" s="42"/>
      <c r="E1932" s="531"/>
      <c r="F1932" s="50"/>
      <c r="G1932" s="50"/>
      <c r="H1932" s="50"/>
      <c r="I1932" s="276" t="s">
        <v>1631</v>
      </c>
      <c r="J1932" s="277">
        <f>SUM(J1928:J1931)</f>
        <v>480</v>
      </c>
      <c r="K1932" s="277">
        <f t="shared" ref="K1932:AT1932" si="602">SUM(K1928:K1931)</f>
        <v>0</v>
      </c>
      <c r="L1932" s="277">
        <f t="shared" si="602"/>
        <v>0</v>
      </c>
      <c r="M1932" s="277">
        <f t="shared" si="602"/>
        <v>0</v>
      </c>
      <c r="N1932" s="277">
        <f t="shared" si="602"/>
        <v>0</v>
      </c>
      <c r="O1932" s="277">
        <f t="shared" si="602"/>
        <v>0</v>
      </c>
      <c r="P1932" s="277">
        <f t="shared" si="602"/>
        <v>0</v>
      </c>
      <c r="Q1932" s="277">
        <f t="shared" si="602"/>
        <v>0</v>
      </c>
      <c r="R1932" s="277">
        <f t="shared" si="602"/>
        <v>460</v>
      </c>
      <c r="S1932" s="277">
        <f t="shared" si="602"/>
        <v>0</v>
      </c>
      <c r="T1932" s="277">
        <f t="shared" si="602"/>
        <v>0</v>
      </c>
      <c r="U1932" s="277">
        <v>460</v>
      </c>
      <c r="V1932" s="277">
        <v>20</v>
      </c>
      <c r="W1932" s="277">
        <f>SUM(W1928:W1931)</f>
        <v>3000</v>
      </c>
      <c r="X1932" s="277">
        <f t="shared" si="602"/>
        <v>0</v>
      </c>
      <c r="Y1932" s="277">
        <f t="shared" si="602"/>
        <v>0</v>
      </c>
      <c r="Z1932" s="277">
        <f t="shared" si="602"/>
        <v>0</v>
      </c>
      <c r="AA1932" s="277">
        <f t="shared" si="602"/>
        <v>0</v>
      </c>
      <c r="AB1932" s="277">
        <f t="shared" si="602"/>
        <v>0</v>
      </c>
      <c r="AC1932" s="277">
        <f t="shared" si="602"/>
        <v>0</v>
      </c>
      <c r="AD1932" s="277">
        <f t="shared" si="602"/>
        <v>0</v>
      </c>
      <c r="AE1932" s="277">
        <f t="shared" si="602"/>
        <v>0</v>
      </c>
      <c r="AF1932" s="277">
        <f t="shared" si="602"/>
        <v>0</v>
      </c>
      <c r="AG1932" s="277">
        <f t="shared" si="602"/>
        <v>0</v>
      </c>
      <c r="AH1932" s="277">
        <v>0</v>
      </c>
      <c r="AI1932" s="277">
        <v>3000</v>
      </c>
      <c r="AJ1932" s="277">
        <f>SUM(AJ1928:AJ1931)</f>
        <v>11820</v>
      </c>
      <c r="AK1932" s="277">
        <f t="shared" si="602"/>
        <v>0</v>
      </c>
      <c r="AL1932" s="277">
        <f t="shared" si="602"/>
        <v>0</v>
      </c>
      <c r="AM1932" s="277">
        <f t="shared" si="602"/>
        <v>0</v>
      </c>
      <c r="AN1932" s="277">
        <f t="shared" si="602"/>
        <v>7020</v>
      </c>
      <c r="AO1932" s="277">
        <f t="shared" si="602"/>
        <v>4800</v>
      </c>
      <c r="AP1932" s="277">
        <f t="shared" si="602"/>
        <v>0</v>
      </c>
      <c r="AQ1932" s="277">
        <f t="shared" si="602"/>
        <v>0</v>
      </c>
      <c r="AR1932" s="277">
        <f t="shared" si="602"/>
        <v>0</v>
      </c>
      <c r="AS1932" s="277">
        <f t="shared" si="602"/>
        <v>0</v>
      </c>
      <c r="AT1932" s="277">
        <f t="shared" si="602"/>
        <v>0</v>
      </c>
      <c r="AU1932" s="277">
        <v>11820</v>
      </c>
      <c r="AV1932" s="277">
        <v>0</v>
      </c>
      <c r="AW1932" s="277">
        <f>U1932+AH1932+AU1932</f>
        <v>12280</v>
      </c>
    </row>
    <row r="1933" spans="1:49">
      <c r="A1933" s="48"/>
      <c r="B1933" s="42"/>
      <c r="C1933" s="42"/>
      <c r="D1933" s="42"/>
      <c r="E1933" s="531"/>
      <c r="F1933" s="50"/>
      <c r="G1933" s="50"/>
      <c r="H1933" s="50"/>
      <c r="I1933" s="146"/>
      <c r="J1933" s="29"/>
      <c r="K1933" s="29"/>
      <c r="L1933" s="29"/>
      <c r="M1933" s="29"/>
      <c r="N1933" s="29"/>
      <c r="O1933" s="29"/>
      <c r="P1933" s="29"/>
      <c r="Q1933" s="29"/>
      <c r="R1933" s="29"/>
      <c r="S1933" s="29"/>
      <c r="T1933" s="29"/>
      <c r="U1933" s="29"/>
      <c r="V1933" s="29"/>
      <c r="W1933" s="29"/>
      <c r="X1933" s="29"/>
      <c r="Y1933" s="29"/>
      <c r="Z1933" s="29"/>
      <c r="AA1933" s="29"/>
      <c r="AB1933" s="29"/>
      <c r="AC1933" s="29"/>
      <c r="AD1933" s="29"/>
      <c r="AE1933" s="29"/>
      <c r="AF1933" s="29"/>
      <c r="AG1933" s="29"/>
      <c r="AH1933" s="29"/>
      <c r="AI1933" s="29"/>
      <c r="AJ1933" s="29"/>
      <c r="AK1933" s="29"/>
      <c r="AL1933" s="29"/>
      <c r="AM1933" s="29"/>
      <c r="AN1933" s="29"/>
      <c r="AO1933" s="29"/>
      <c r="AP1933" s="29"/>
      <c r="AQ1933" s="29"/>
      <c r="AR1933" s="29"/>
      <c r="AS1933" s="29"/>
      <c r="AT1933" s="29"/>
      <c r="AU1933" s="29"/>
      <c r="AV1933" s="29"/>
      <c r="AW1933" s="29"/>
    </row>
    <row r="1934" spans="1:49">
      <c r="A1934" s="48"/>
      <c r="B1934" s="42"/>
      <c r="C1934" s="42"/>
      <c r="D1934" s="42"/>
      <c r="E1934" s="531"/>
      <c r="F1934" s="50"/>
      <c r="G1934" s="50"/>
      <c r="H1934" s="50"/>
      <c r="I1934" s="53"/>
      <c r="J1934" s="29"/>
      <c r="K1934" s="29"/>
      <c r="L1934" s="29"/>
      <c r="M1934" s="29"/>
      <c r="N1934" s="29"/>
      <c r="O1934" s="29"/>
      <c r="P1934" s="29"/>
      <c r="Q1934" s="29"/>
      <c r="R1934" s="29"/>
      <c r="S1934" s="29"/>
      <c r="T1934" s="29"/>
      <c r="U1934" s="29"/>
      <c r="V1934" s="29"/>
      <c r="W1934" s="29"/>
      <c r="X1934" s="29"/>
      <c r="Y1934" s="29"/>
      <c r="Z1934" s="29"/>
      <c r="AA1934" s="29"/>
      <c r="AB1934" s="29"/>
      <c r="AC1934" s="29"/>
      <c r="AD1934" s="29"/>
      <c r="AE1934" s="29"/>
      <c r="AF1934" s="29"/>
      <c r="AG1934" s="29"/>
      <c r="AH1934" s="29"/>
      <c r="AI1934" s="29"/>
      <c r="AJ1934" s="29"/>
      <c r="AK1934" s="29"/>
      <c r="AL1934" s="29"/>
      <c r="AM1934" s="29"/>
      <c r="AN1934" s="29"/>
      <c r="AO1934" s="29"/>
      <c r="AP1934" s="29"/>
      <c r="AQ1934" s="29"/>
      <c r="AR1934" s="29"/>
      <c r="AS1934" s="29"/>
      <c r="AT1934" s="29"/>
      <c r="AU1934" s="29"/>
      <c r="AV1934" s="29"/>
      <c r="AW1934" s="29"/>
    </row>
    <row r="1935" spans="1:49" ht="16.5" thickBot="1">
      <c r="A1935" s="78" t="s">
        <v>2146</v>
      </c>
      <c r="B1935" s="78"/>
      <c r="C1935" s="78"/>
      <c r="D1935" s="463"/>
      <c r="E1935" s="539"/>
      <c r="F1935" s="129"/>
      <c r="G1935" s="129"/>
      <c r="H1935" s="129"/>
      <c r="I1935" s="103"/>
    </row>
    <row r="1936" spans="1:49" s="151" customFormat="1" ht="36" customHeight="1" thickTop="1" thickBot="1">
      <c r="A1936" s="147" t="s">
        <v>2079</v>
      </c>
      <c r="B1936" s="5" t="s">
        <v>2080</v>
      </c>
      <c r="C1936" s="5" t="s">
        <v>1335</v>
      </c>
      <c r="D1936" s="450"/>
      <c r="E1936" s="148" t="s">
        <v>1570</v>
      </c>
      <c r="F1936" s="149" t="s">
        <v>1438</v>
      </c>
      <c r="G1936" s="149"/>
      <c r="H1936" s="149" t="s">
        <v>2332</v>
      </c>
      <c r="I1936" s="5" t="s">
        <v>856</v>
      </c>
      <c r="J1936" s="364" t="s">
        <v>2891</v>
      </c>
      <c r="K1936" s="364" t="s">
        <v>2879</v>
      </c>
      <c r="L1936" s="364" t="s">
        <v>2880</v>
      </c>
      <c r="M1936" s="364" t="s">
        <v>2881</v>
      </c>
      <c r="N1936" s="364" t="s">
        <v>2882</v>
      </c>
      <c r="O1936" s="364" t="s">
        <v>2883</v>
      </c>
      <c r="P1936" s="364" t="s">
        <v>2884</v>
      </c>
      <c r="Q1936" s="364" t="s">
        <v>2885</v>
      </c>
      <c r="R1936" s="364" t="s">
        <v>2886</v>
      </c>
      <c r="S1936" s="364" t="s">
        <v>2887</v>
      </c>
      <c r="T1936" s="364" t="s">
        <v>2888</v>
      </c>
      <c r="U1936" s="364" t="s">
        <v>2889</v>
      </c>
      <c r="V1936" s="364" t="s">
        <v>2890</v>
      </c>
      <c r="W1936" s="365" t="s">
        <v>2893</v>
      </c>
      <c r="X1936" s="365" t="s">
        <v>2879</v>
      </c>
      <c r="Y1936" s="365" t="s">
        <v>2880</v>
      </c>
      <c r="Z1936" s="365" t="s">
        <v>2881</v>
      </c>
      <c r="AA1936" s="365" t="s">
        <v>2882</v>
      </c>
      <c r="AB1936" s="365" t="s">
        <v>2883</v>
      </c>
      <c r="AC1936" s="365" t="s">
        <v>2884</v>
      </c>
      <c r="AD1936" s="365" t="s">
        <v>2885</v>
      </c>
      <c r="AE1936" s="365" t="s">
        <v>2886</v>
      </c>
      <c r="AF1936" s="365" t="s">
        <v>2887</v>
      </c>
      <c r="AG1936" s="365" t="s">
        <v>2888</v>
      </c>
      <c r="AH1936" s="365" t="s">
        <v>2889</v>
      </c>
      <c r="AI1936" s="365" t="s">
        <v>2890</v>
      </c>
      <c r="AJ1936" s="366" t="s">
        <v>2892</v>
      </c>
      <c r="AK1936" s="366" t="s">
        <v>2879</v>
      </c>
      <c r="AL1936" s="366" t="s">
        <v>2880</v>
      </c>
      <c r="AM1936" s="366" t="s">
        <v>2881</v>
      </c>
      <c r="AN1936" s="366" t="s">
        <v>2882</v>
      </c>
      <c r="AO1936" s="366" t="s">
        <v>2883</v>
      </c>
      <c r="AP1936" s="366" t="s">
        <v>2884</v>
      </c>
      <c r="AQ1936" s="366" t="s">
        <v>2885</v>
      </c>
      <c r="AR1936" s="366" t="s">
        <v>2886</v>
      </c>
      <c r="AS1936" s="366" t="s">
        <v>2887</v>
      </c>
      <c r="AT1936" s="366" t="s">
        <v>2888</v>
      </c>
      <c r="AU1936" s="366" t="s">
        <v>2889</v>
      </c>
      <c r="AV1936" s="366" t="s">
        <v>2890</v>
      </c>
      <c r="AW1936" s="368" t="s">
        <v>2895</v>
      </c>
    </row>
    <row r="1937" spans="1:49">
      <c r="A1937" s="33"/>
      <c r="B1937" s="34"/>
      <c r="C1937" s="34"/>
      <c r="D1937" s="34"/>
      <c r="E1937" s="35"/>
      <c r="F1937" s="36"/>
      <c r="G1937" s="36"/>
      <c r="H1937" s="36"/>
      <c r="I1937" s="34"/>
      <c r="J1937" s="202" t="s">
        <v>1224</v>
      </c>
      <c r="K1937" s="202">
        <v>1</v>
      </c>
      <c r="L1937" s="202">
        <v>2</v>
      </c>
      <c r="M1937" s="202">
        <v>3</v>
      </c>
      <c r="N1937" s="202">
        <v>4</v>
      </c>
      <c r="O1937" s="202">
        <v>5</v>
      </c>
      <c r="P1937" s="202">
        <v>6</v>
      </c>
      <c r="Q1937" s="202">
        <v>7</v>
      </c>
      <c r="R1937" s="202">
        <v>8</v>
      </c>
      <c r="S1937" s="202">
        <v>9</v>
      </c>
      <c r="T1937" s="202">
        <v>10</v>
      </c>
      <c r="U1937" s="202">
        <v>13</v>
      </c>
      <c r="V1937" s="202">
        <v>14</v>
      </c>
      <c r="W1937" s="202" t="s">
        <v>1224</v>
      </c>
      <c r="X1937" s="202">
        <v>1</v>
      </c>
      <c r="Y1937" s="202">
        <v>2</v>
      </c>
      <c r="Z1937" s="202">
        <v>3</v>
      </c>
      <c r="AA1937" s="202">
        <v>4</v>
      </c>
      <c r="AB1937" s="202">
        <v>5</v>
      </c>
      <c r="AC1937" s="202">
        <v>6</v>
      </c>
      <c r="AD1937" s="202">
        <v>7</v>
      </c>
      <c r="AE1937" s="202">
        <v>8</v>
      </c>
      <c r="AF1937" s="202">
        <v>9</v>
      </c>
      <c r="AG1937" s="202">
        <v>10</v>
      </c>
      <c r="AH1937" s="202">
        <v>13</v>
      </c>
      <c r="AI1937" s="202">
        <v>14</v>
      </c>
      <c r="AJ1937" s="202" t="s">
        <v>1224</v>
      </c>
      <c r="AK1937" s="202">
        <v>1</v>
      </c>
      <c r="AL1937" s="202">
        <v>2</v>
      </c>
      <c r="AM1937" s="202">
        <v>3</v>
      </c>
      <c r="AN1937" s="202">
        <v>4</v>
      </c>
      <c r="AO1937" s="202">
        <v>5</v>
      </c>
      <c r="AP1937" s="202">
        <v>6</v>
      </c>
      <c r="AQ1937" s="202">
        <v>7</v>
      </c>
      <c r="AR1937" s="202">
        <v>8</v>
      </c>
      <c r="AS1937" s="202">
        <v>9</v>
      </c>
      <c r="AT1937" s="202">
        <v>10</v>
      </c>
      <c r="AU1937" s="202">
        <v>13</v>
      </c>
      <c r="AV1937" s="202">
        <v>14</v>
      </c>
      <c r="AW1937" s="202">
        <v>15</v>
      </c>
    </row>
    <row r="1938" spans="1:49">
      <c r="A1938" s="37"/>
      <c r="B1938" s="38"/>
      <c r="C1938" s="38"/>
      <c r="D1938" s="38"/>
      <c r="E1938" s="60"/>
      <c r="F1938" s="61"/>
      <c r="G1938" s="61"/>
      <c r="H1938" s="61"/>
      <c r="I1938" s="38"/>
      <c r="J1938" s="62"/>
      <c r="K1938" s="62"/>
      <c r="L1938" s="62"/>
      <c r="M1938" s="62"/>
      <c r="N1938" s="62"/>
      <c r="O1938" s="62"/>
      <c r="P1938" s="62"/>
      <c r="Q1938" s="62"/>
      <c r="R1938" s="62"/>
      <c r="S1938" s="62"/>
      <c r="T1938" s="62"/>
      <c r="U1938" s="62"/>
      <c r="V1938" s="62"/>
      <c r="W1938" s="62"/>
      <c r="X1938" s="62"/>
      <c r="Y1938" s="62"/>
      <c r="Z1938" s="62"/>
      <c r="AA1938" s="62"/>
      <c r="AB1938" s="62"/>
      <c r="AC1938" s="62"/>
      <c r="AD1938" s="62"/>
      <c r="AE1938" s="62"/>
      <c r="AF1938" s="62"/>
      <c r="AG1938" s="62"/>
      <c r="AH1938" s="62"/>
      <c r="AI1938" s="62"/>
      <c r="AJ1938" s="62"/>
      <c r="AK1938" s="62"/>
      <c r="AL1938" s="62"/>
      <c r="AM1938" s="62"/>
      <c r="AN1938" s="62"/>
      <c r="AO1938" s="62"/>
      <c r="AP1938" s="62"/>
      <c r="AQ1938" s="62"/>
      <c r="AR1938" s="62"/>
      <c r="AS1938" s="62"/>
      <c r="AT1938" s="62"/>
      <c r="AU1938" s="62"/>
      <c r="AV1938" s="62"/>
      <c r="AW1938" s="62"/>
    </row>
    <row r="1939" spans="1:49">
      <c r="A1939" s="92" t="s">
        <v>797</v>
      </c>
      <c r="B1939" s="93" t="s">
        <v>1030</v>
      </c>
      <c r="C1939" s="93" t="s">
        <v>1372</v>
      </c>
      <c r="D1939" s="460"/>
      <c r="E1939" s="531"/>
      <c r="F1939" s="50"/>
      <c r="G1939" s="50"/>
      <c r="H1939" s="50"/>
      <c r="I1939" s="108" t="s">
        <v>2100</v>
      </c>
    </row>
    <row r="1940" spans="1:49">
      <c r="A1940" s="48"/>
      <c r="B1940" s="1"/>
      <c r="C1940" s="1"/>
      <c r="D1940" s="369"/>
      <c r="E1940" s="531"/>
      <c r="F1940" s="50"/>
      <c r="G1940" s="50"/>
      <c r="H1940" s="50"/>
      <c r="I1940" s="108"/>
    </row>
    <row r="1941" spans="1:49">
      <c r="A1941" s="48"/>
      <c r="B1941" s="42"/>
      <c r="C1941" s="42"/>
      <c r="D1941" s="42"/>
      <c r="E1941" s="531"/>
      <c r="F1941" s="50"/>
      <c r="G1941" s="50"/>
      <c r="H1941" s="50"/>
      <c r="I1941" s="49" t="s">
        <v>1559</v>
      </c>
      <c r="J1941" s="12">
        <f>SUM(J1942,J1950,J1952)</f>
        <v>0</v>
      </c>
      <c r="K1941" s="12">
        <f t="shared" ref="K1941:AT1941" si="603">SUM(K1942,K1950,K1952)</f>
        <v>0</v>
      </c>
      <c r="L1941" s="12">
        <f t="shared" si="603"/>
        <v>0</v>
      </c>
      <c r="M1941" s="12">
        <f t="shared" si="603"/>
        <v>0</v>
      </c>
      <c r="N1941" s="12">
        <f t="shared" si="603"/>
        <v>0</v>
      </c>
      <c r="O1941" s="12">
        <f t="shared" si="603"/>
        <v>0</v>
      </c>
      <c r="P1941" s="12">
        <f t="shared" si="603"/>
        <v>0</v>
      </c>
      <c r="Q1941" s="12">
        <f t="shared" si="603"/>
        <v>0</v>
      </c>
      <c r="R1941" s="12">
        <f t="shared" si="603"/>
        <v>0</v>
      </c>
      <c r="S1941" s="12">
        <f t="shared" si="603"/>
        <v>0</v>
      </c>
      <c r="T1941" s="12">
        <f t="shared" si="603"/>
        <v>0</v>
      </c>
      <c r="U1941" s="12">
        <v>0</v>
      </c>
      <c r="V1941" s="12">
        <v>0</v>
      </c>
      <c r="W1941" s="12">
        <f>SUM(W1942,W1950,W1952)</f>
        <v>0</v>
      </c>
      <c r="X1941" s="12">
        <f t="shared" si="603"/>
        <v>0</v>
      </c>
      <c r="Y1941" s="12">
        <f t="shared" si="603"/>
        <v>0</v>
      </c>
      <c r="Z1941" s="12">
        <f t="shared" si="603"/>
        <v>0</v>
      </c>
      <c r="AA1941" s="12">
        <f t="shared" si="603"/>
        <v>0</v>
      </c>
      <c r="AB1941" s="12">
        <f t="shared" si="603"/>
        <v>0</v>
      </c>
      <c r="AC1941" s="12">
        <f t="shared" si="603"/>
        <v>0</v>
      </c>
      <c r="AD1941" s="12">
        <f t="shared" si="603"/>
        <v>0</v>
      </c>
      <c r="AE1941" s="12">
        <f t="shared" si="603"/>
        <v>0</v>
      </c>
      <c r="AF1941" s="12">
        <f t="shared" si="603"/>
        <v>0</v>
      </c>
      <c r="AG1941" s="12">
        <f t="shared" si="603"/>
        <v>0</v>
      </c>
      <c r="AH1941" s="12">
        <v>0</v>
      </c>
      <c r="AI1941" s="12">
        <v>0</v>
      </c>
      <c r="AJ1941" s="12">
        <f>SUM(AJ1942,AJ1950,AJ1952)</f>
        <v>0</v>
      </c>
      <c r="AK1941" s="12">
        <f t="shared" si="603"/>
        <v>0</v>
      </c>
      <c r="AL1941" s="12">
        <f t="shared" si="603"/>
        <v>0</v>
      </c>
      <c r="AM1941" s="12">
        <f t="shared" si="603"/>
        <v>0</v>
      </c>
      <c r="AN1941" s="12">
        <f t="shared" si="603"/>
        <v>0</v>
      </c>
      <c r="AO1941" s="12">
        <f t="shared" si="603"/>
        <v>0</v>
      </c>
      <c r="AP1941" s="12">
        <f t="shared" si="603"/>
        <v>0</v>
      </c>
      <c r="AQ1941" s="12">
        <f t="shared" si="603"/>
        <v>0</v>
      </c>
      <c r="AR1941" s="12">
        <f t="shared" si="603"/>
        <v>0</v>
      </c>
      <c r="AS1941" s="12">
        <f t="shared" si="603"/>
        <v>0</v>
      </c>
      <c r="AT1941" s="12">
        <f t="shared" si="603"/>
        <v>0</v>
      </c>
      <c r="AU1941" s="12">
        <v>0</v>
      </c>
      <c r="AV1941" s="12">
        <v>0</v>
      </c>
      <c r="AW1941" s="12">
        <f t="shared" ref="AW1941:AW1965" si="604">U1941+AH1941+AU1941</f>
        <v>0</v>
      </c>
    </row>
    <row r="1942" spans="1:49">
      <c r="A1942" s="44" t="s">
        <v>797</v>
      </c>
      <c r="B1942" s="45" t="s">
        <v>1030</v>
      </c>
      <c r="C1942" s="45" t="s">
        <v>1372</v>
      </c>
      <c r="D1942" s="452" t="s">
        <v>2926</v>
      </c>
      <c r="E1942" s="213" t="s">
        <v>771</v>
      </c>
      <c r="F1942" s="65"/>
      <c r="G1942" s="65"/>
      <c r="H1942" s="65"/>
      <c r="I1942" s="1" t="s">
        <v>1500</v>
      </c>
      <c r="J1942" s="9">
        <f>SUM(J1943:J1944)</f>
        <v>0</v>
      </c>
      <c r="K1942" s="9">
        <f t="shared" ref="K1942:AT1942" si="605">SUM(K1943:K1944)</f>
        <v>0</v>
      </c>
      <c r="L1942" s="9">
        <f t="shared" si="605"/>
        <v>0</v>
      </c>
      <c r="M1942" s="9">
        <f t="shared" si="605"/>
        <v>0</v>
      </c>
      <c r="N1942" s="9">
        <f t="shared" si="605"/>
        <v>0</v>
      </c>
      <c r="O1942" s="9">
        <f t="shared" si="605"/>
        <v>0</v>
      </c>
      <c r="P1942" s="9">
        <f t="shared" si="605"/>
        <v>0</v>
      </c>
      <c r="Q1942" s="9">
        <f t="shared" si="605"/>
        <v>0</v>
      </c>
      <c r="R1942" s="9">
        <f t="shared" si="605"/>
        <v>0</v>
      </c>
      <c r="S1942" s="9">
        <f t="shared" si="605"/>
        <v>0</v>
      </c>
      <c r="T1942" s="9">
        <f t="shared" si="605"/>
        <v>0</v>
      </c>
      <c r="U1942" s="9">
        <v>0</v>
      </c>
      <c r="V1942" s="9">
        <v>0</v>
      </c>
      <c r="W1942" s="9">
        <f>SUM(W1943:W1944)</f>
        <v>0</v>
      </c>
      <c r="X1942" s="9">
        <f t="shared" si="605"/>
        <v>0</v>
      </c>
      <c r="Y1942" s="9">
        <f t="shared" si="605"/>
        <v>0</v>
      </c>
      <c r="Z1942" s="9">
        <f t="shared" si="605"/>
        <v>0</v>
      </c>
      <c r="AA1942" s="9">
        <f t="shared" si="605"/>
        <v>0</v>
      </c>
      <c r="AB1942" s="9">
        <f t="shared" si="605"/>
        <v>0</v>
      </c>
      <c r="AC1942" s="9">
        <f t="shared" si="605"/>
        <v>0</v>
      </c>
      <c r="AD1942" s="9">
        <f t="shared" si="605"/>
        <v>0</v>
      </c>
      <c r="AE1942" s="9">
        <f t="shared" si="605"/>
        <v>0</v>
      </c>
      <c r="AF1942" s="9">
        <f t="shared" si="605"/>
        <v>0</v>
      </c>
      <c r="AG1942" s="9">
        <f t="shared" si="605"/>
        <v>0</v>
      </c>
      <c r="AH1942" s="9">
        <v>0</v>
      </c>
      <c r="AI1942" s="9">
        <v>0</v>
      </c>
      <c r="AJ1942" s="9">
        <f>SUM(AJ1943:AJ1944)</f>
        <v>0</v>
      </c>
      <c r="AK1942" s="9">
        <f t="shared" si="605"/>
        <v>0</v>
      </c>
      <c r="AL1942" s="9">
        <f t="shared" si="605"/>
        <v>0</v>
      </c>
      <c r="AM1942" s="9">
        <f t="shared" si="605"/>
        <v>0</v>
      </c>
      <c r="AN1942" s="9">
        <f t="shared" si="605"/>
        <v>0</v>
      </c>
      <c r="AO1942" s="9">
        <f t="shared" si="605"/>
        <v>0</v>
      </c>
      <c r="AP1942" s="9">
        <f t="shared" si="605"/>
        <v>0</v>
      </c>
      <c r="AQ1942" s="9">
        <f t="shared" si="605"/>
        <v>0</v>
      </c>
      <c r="AR1942" s="9">
        <f t="shared" si="605"/>
        <v>0</v>
      </c>
      <c r="AS1942" s="9">
        <f t="shared" si="605"/>
        <v>0</v>
      </c>
      <c r="AT1942" s="9">
        <f t="shared" si="605"/>
        <v>0</v>
      </c>
      <c r="AU1942" s="9">
        <v>0</v>
      </c>
      <c r="AV1942" s="9">
        <v>0</v>
      </c>
      <c r="AW1942" s="9">
        <f t="shared" si="604"/>
        <v>0</v>
      </c>
    </row>
    <row r="1943" spans="1:49">
      <c r="A1943" s="44" t="s">
        <v>797</v>
      </c>
      <c r="B1943" s="45" t="s">
        <v>1030</v>
      </c>
      <c r="C1943" s="45" t="s">
        <v>1372</v>
      </c>
      <c r="D1943" s="452" t="s">
        <v>2926</v>
      </c>
      <c r="E1943" s="367" t="s">
        <v>834</v>
      </c>
      <c r="F1943" s="50"/>
      <c r="G1943" s="468" t="s">
        <v>3096</v>
      </c>
      <c r="H1943" s="50" t="s">
        <v>2333</v>
      </c>
      <c r="I1943" s="42" t="s">
        <v>1165</v>
      </c>
      <c r="U1943" s="15">
        <v>0</v>
      </c>
      <c r="V1943" s="15">
        <v>0</v>
      </c>
      <c r="AH1943" s="15">
        <v>0</v>
      </c>
      <c r="AI1943" s="15">
        <v>0</v>
      </c>
      <c r="AU1943" s="15">
        <v>0</v>
      </c>
      <c r="AV1943" s="15">
        <v>0</v>
      </c>
      <c r="AW1943" s="15">
        <f t="shared" si="604"/>
        <v>0</v>
      </c>
    </row>
    <row r="1944" spans="1:49">
      <c r="A1944" s="44" t="s">
        <v>797</v>
      </c>
      <c r="B1944" s="45" t="s">
        <v>1030</v>
      </c>
      <c r="C1944" s="45" t="s">
        <v>1372</v>
      </c>
      <c r="D1944" s="452" t="s">
        <v>2926</v>
      </c>
      <c r="E1944" s="367" t="s">
        <v>772</v>
      </c>
      <c r="F1944" s="50"/>
      <c r="G1944" s="468" t="s">
        <v>3096</v>
      </c>
      <c r="H1944" s="50" t="s">
        <v>2333</v>
      </c>
      <c r="I1944" s="42" t="s">
        <v>1227</v>
      </c>
      <c r="J1944" s="15">
        <f>SUM(J1945:J1949)</f>
        <v>0</v>
      </c>
      <c r="K1944" s="15">
        <f t="shared" ref="K1944:AT1944" si="606">SUM(K1945:K1949)</f>
        <v>0</v>
      </c>
      <c r="L1944" s="15">
        <f t="shared" si="606"/>
        <v>0</v>
      </c>
      <c r="M1944" s="15">
        <f t="shared" si="606"/>
        <v>0</v>
      </c>
      <c r="N1944" s="15">
        <f t="shared" si="606"/>
        <v>0</v>
      </c>
      <c r="O1944" s="15">
        <f t="shared" si="606"/>
        <v>0</v>
      </c>
      <c r="P1944" s="15">
        <f t="shared" si="606"/>
        <v>0</v>
      </c>
      <c r="Q1944" s="15">
        <f t="shared" si="606"/>
        <v>0</v>
      </c>
      <c r="R1944" s="15">
        <f t="shared" si="606"/>
        <v>0</v>
      </c>
      <c r="S1944" s="15">
        <f t="shared" si="606"/>
        <v>0</v>
      </c>
      <c r="T1944" s="15">
        <f t="shared" si="606"/>
        <v>0</v>
      </c>
      <c r="U1944" s="15">
        <v>0</v>
      </c>
      <c r="V1944" s="15">
        <v>0</v>
      </c>
      <c r="W1944" s="15">
        <f>SUM(W1945:W1949)</f>
        <v>0</v>
      </c>
      <c r="X1944" s="15">
        <f t="shared" si="606"/>
        <v>0</v>
      </c>
      <c r="Y1944" s="15">
        <f t="shared" si="606"/>
        <v>0</v>
      </c>
      <c r="Z1944" s="15">
        <f t="shared" si="606"/>
        <v>0</v>
      </c>
      <c r="AA1944" s="15">
        <f t="shared" si="606"/>
        <v>0</v>
      </c>
      <c r="AB1944" s="15">
        <f t="shared" si="606"/>
        <v>0</v>
      </c>
      <c r="AC1944" s="15">
        <f t="shared" si="606"/>
        <v>0</v>
      </c>
      <c r="AD1944" s="15">
        <f t="shared" si="606"/>
        <v>0</v>
      </c>
      <c r="AE1944" s="15">
        <f t="shared" si="606"/>
        <v>0</v>
      </c>
      <c r="AF1944" s="15">
        <f t="shared" si="606"/>
        <v>0</v>
      </c>
      <c r="AG1944" s="15">
        <f t="shared" si="606"/>
        <v>0</v>
      </c>
      <c r="AH1944" s="15">
        <v>0</v>
      </c>
      <c r="AI1944" s="15">
        <v>0</v>
      </c>
      <c r="AJ1944" s="15">
        <f>SUM(AJ1945:AJ1949)</f>
        <v>0</v>
      </c>
      <c r="AK1944" s="15">
        <f t="shared" si="606"/>
        <v>0</v>
      </c>
      <c r="AL1944" s="15">
        <f t="shared" si="606"/>
        <v>0</v>
      </c>
      <c r="AM1944" s="15">
        <f t="shared" si="606"/>
        <v>0</v>
      </c>
      <c r="AN1944" s="15">
        <f t="shared" si="606"/>
        <v>0</v>
      </c>
      <c r="AO1944" s="15">
        <f t="shared" si="606"/>
        <v>0</v>
      </c>
      <c r="AP1944" s="15">
        <f t="shared" si="606"/>
        <v>0</v>
      </c>
      <c r="AQ1944" s="15">
        <f t="shared" si="606"/>
        <v>0</v>
      </c>
      <c r="AR1944" s="15">
        <f t="shared" si="606"/>
        <v>0</v>
      </c>
      <c r="AS1944" s="15">
        <f t="shared" si="606"/>
        <v>0</v>
      </c>
      <c r="AT1944" s="15">
        <f t="shared" si="606"/>
        <v>0</v>
      </c>
      <c r="AU1944" s="15">
        <v>0</v>
      </c>
      <c r="AV1944" s="15">
        <v>0</v>
      </c>
      <c r="AW1944" s="15">
        <f t="shared" si="604"/>
        <v>0</v>
      </c>
    </row>
    <row r="1945" spans="1:49" s="144" customFormat="1">
      <c r="A1945" s="44" t="s">
        <v>797</v>
      </c>
      <c r="B1945" s="45" t="s">
        <v>1030</v>
      </c>
      <c r="C1945" s="45" t="s">
        <v>1372</v>
      </c>
      <c r="D1945" s="452" t="s">
        <v>2926</v>
      </c>
      <c r="E1945" s="140" t="s">
        <v>850</v>
      </c>
      <c r="F1945" s="141" t="s">
        <v>185</v>
      </c>
      <c r="G1945" s="468" t="s">
        <v>3096</v>
      </c>
      <c r="H1945" s="50" t="s">
        <v>2333</v>
      </c>
      <c r="I1945" s="142" t="s">
        <v>1119</v>
      </c>
      <c r="J1945" s="15"/>
      <c r="K1945" s="15"/>
      <c r="L1945" s="15"/>
      <c r="M1945" s="15"/>
      <c r="N1945" s="15"/>
      <c r="O1945" s="15"/>
      <c r="P1945" s="15"/>
      <c r="Q1945" s="15"/>
      <c r="R1945" s="15"/>
      <c r="S1945" s="15"/>
      <c r="T1945" s="15"/>
      <c r="U1945" s="15">
        <v>0</v>
      </c>
      <c r="V1945" s="15">
        <v>0</v>
      </c>
      <c r="W1945" s="15"/>
      <c r="X1945" s="15"/>
      <c r="Y1945" s="15"/>
      <c r="Z1945" s="15"/>
      <c r="AA1945" s="15"/>
      <c r="AB1945" s="15"/>
      <c r="AC1945" s="15"/>
      <c r="AD1945" s="15"/>
      <c r="AE1945" s="15"/>
      <c r="AF1945" s="15"/>
      <c r="AG1945" s="15"/>
      <c r="AH1945" s="15">
        <v>0</v>
      </c>
      <c r="AI1945" s="15">
        <v>0</v>
      </c>
      <c r="AJ1945" s="15"/>
      <c r="AK1945" s="15"/>
      <c r="AL1945" s="15"/>
      <c r="AM1945" s="15"/>
      <c r="AN1945" s="15"/>
      <c r="AO1945" s="15"/>
      <c r="AP1945" s="15"/>
      <c r="AQ1945" s="15"/>
      <c r="AR1945" s="15"/>
      <c r="AS1945" s="15"/>
      <c r="AT1945" s="15"/>
      <c r="AU1945" s="15">
        <v>0</v>
      </c>
      <c r="AV1945" s="15">
        <v>0</v>
      </c>
      <c r="AW1945" s="15">
        <f t="shared" si="604"/>
        <v>0</v>
      </c>
    </row>
    <row r="1946" spans="1:49" s="144" customFormat="1">
      <c r="A1946" s="44" t="s">
        <v>797</v>
      </c>
      <c r="B1946" s="45" t="s">
        <v>1030</v>
      </c>
      <c r="C1946" s="45" t="s">
        <v>1372</v>
      </c>
      <c r="D1946" s="452" t="s">
        <v>2926</v>
      </c>
      <c r="E1946" s="140" t="s">
        <v>851</v>
      </c>
      <c r="F1946" s="141" t="s">
        <v>186</v>
      </c>
      <c r="G1946" s="468" t="s">
        <v>3096</v>
      </c>
      <c r="H1946" s="50" t="s">
        <v>2333</v>
      </c>
      <c r="I1946" s="142" t="s">
        <v>1290</v>
      </c>
      <c r="J1946" s="15"/>
      <c r="K1946" s="15"/>
      <c r="L1946" s="15"/>
      <c r="M1946" s="15"/>
      <c r="N1946" s="15"/>
      <c r="O1946" s="15"/>
      <c r="P1946" s="15"/>
      <c r="Q1946" s="15"/>
      <c r="R1946" s="15"/>
      <c r="S1946" s="15"/>
      <c r="T1946" s="15"/>
      <c r="U1946" s="15">
        <v>0</v>
      </c>
      <c r="V1946" s="15">
        <v>0</v>
      </c>
      <c r="W1946" s="15"/>
      <c r="X1946" s="15"/>
      <c r="Y1946" s="15"/>
      <c r="Z1946" s="15"/>
      <c r="AA1946" s="15"/>
      <c r="AB1946" s="15"/>
      <c r="AC1946" s="15"/>
      <c r="AD1946" s="15"/>
      <c r="AE1946" s="15"/>
      <c r="AF1946" s="15"/>
      <c r="AG1946" s="15"/>
      <c r="AH1946" s="15">
        <v>0</v>
      </c>
      <c r="AI1946" s="15">
        <v>0</v>
      </c>
      <c r="AJ1946" s="15"/>
      <c r="AK1946" s="15"/>
      <c r="AL1946" s="15"/>
      <c r="AM1946" s="15"/>
      <c r="AN1946" s="15"/>
      <c r="AO1946" s="15"/>
      <c r="AP1946" s="15"/>
      <c r="AQ1946" s="15"/>
      <c r="AR1946" s="15"/>
      <c r="AS1946" s="15"/>
      <c r="AT1946" s="15"/>
      <c r="AU1946" s="15">
        <v>0</v>
      </c>
      <c r="AV1946" s="15">
        <v>0</v>
      </c>
      <c r="AW1946" s="15">
        <f t="shared" si="604"/>
        <v>0</v>
      </c>
    </row>
    <row r="1947" spans="1:49" s="144" customFormat="1">
      <c r="A1947" s="44" t="s">
        <v>797</v>
      </c>
      <c r="B1947" s="45" t="s">
        <v>1030</v>
      </c>
      <c r="C1947" s="45" t="s">
        <v>1372</v>
      </c>
      <c r="D1947" s="452" t="s">
        <v>2926</v>
      </c>
      <c r="E1947" s="140" t="s">
        <v>852</v>
      </c>
      <c r="F1947" s="141" t="s">
        <v>187</v>
      </c>
      <c r="G1947" s="468" t="s">
        <v>3096</v>
      </c>
      <c r="H1947" s="50" t="s">
        <v>2333</v>
      </c>
      <c r="I1947" s="142" t="s">
        <v>1733</v>
      </c>
      <c r="J1947" s="15"/>
      <c r="K1947" s="15"/>
      <c r="L1947" s="15"/>
      <c r="M1947" s="15"/>
      <c r="N1947" s="15"/>
      <c r="O1947" s="15"/>
      <c r="P1947" s="15"/>
      <c r="Q1947" s="15"/>
      <c r="R1947" s="15"/>
      <c r="S1947" s="15"/>
      <c r="T1947" s="15"/>
      <c r="U1947" s="15">
        <v>0</v>
      </c>
      <c r="V1947" s="15">
        <v>0</v>
      </c>
      <c r="W1947" s="15"/>
      <c r="X1947" s="15"/>
      <c r="Y1947" s="15"/>
      <c r="Z1947" s="15"/>
      <c r="AA1947" s="15"/>
      <c r="AB1947" s="15"/>
      <c r="AC1947" s="15"/>
      <c r="AD1947" s="15"/>
      <c r="AE1947" s="15"/>
      <c r="AF1947" s="15"/>
      <c r="AG1947" s="15"/>
      <c r="AH1947" s="15">
        <v>0</v>
      </c>
      <c r="AI1947" s="15">
        <v>0</v>
      </c>
      <c r="AJ1947" s="15"/>
      <c r="AK1947" s="15"/>
      <c r="AL1947" s="15"/>
      <c r="AM1947" s="15"/>
      <c r="AN1947" s="15"/>
      <c r="AO1947" s="15"/>
      <c r="AP1947" s="15"/>
      <c r="AQ1947" s="15"/>
      <c r="AR1947" s="15"/>
      <c r="AS1947" s="15"/>
      <c r="AT1947" s="15"/>
      <c r="AU1947" s="15">
        <v>0</v>
      </c>
      <c r="AV1947" s="15">
        <v>0</v>
      </c>
      <c r="AW1947" s="15">
        <f t="shared" si="604"/>
        <v>0</v>
      </c>
    </row>
    <row r="1948" spans="1:49" s="144" customFormat="1">
      <c r="A1948" s="44" t="s">
        <v>797</v>
      </c>
      <c r="B1948" s="45" t="s">
        <v>1030</v>
      </c>
      <c r="C1948" s="45" t="s">
        <v>1372</v>
      </c>
      <c r="D1948" s="452" t="s">
        <v>2926</v>
      </c>
      <c r="E1948" s="140" t="s">
        <v>853</v>
      </c>
      <c r="F1948" s="141" t="s">
        <v>188</v>
      </c>
      <c r="G1948" s="468" t="s">
        <v>3096</v>
      </c>
      <c r="H1948" s="50" t="s">
        <v>2333</v>
      </c>
      <c r="I1948" s="142" t="s">
        <v>1734</v>
      </c>
      <c r="J1948" s="15"/>
      <c r="K1948" s="15"/>
      <c r="L1948" s="15"/>
      <c r="M1948" s="15"/>
      <c r="N1948" s="15"/>
      <c r="O1948" s="15"/>
      <c r="P1948" s="15"/>
      <c r="Q1948" s="15"/>
      <c r="R1948" s="15"/>
      <c r="S1948" s="15"/>
      <c r="T1948" s="15"/>
      <c r="U1948" s="15">
        <v>0</v>
      </c>
      <c r="V1948" s="15">
        <v>0</v>
      </c>
      <c r="W1948" s="15"/>
      <c r="X1948" s="15"/>
      <c r="Y1948" s="15"/>
      <c r="Z1948" s="15"/>
      <c r="AA1948" s="15"/>
      <c r="AB1948" s="15"/>
      <c r="AC1948" s="15"/>
      <c r="AD1948" s="15"/>
      <c r="AE1948" s="15"/>
      <c r="AF1948" s="15"/>
      <c r="AG1948" s="15"/>
      <c r="AH1948" s="15">
        <v>0</v>
      </c>
      <c r="AI1948" s="15">
        <v>0</v>
      </c>
      <c r="AJ1948" s="15"/>
      <c r="AK1948" s="15"/>
      <c r="AL1948" s="15"/>
      <c r="AM1948" s="15"/>
      <c r="AN1948" s="15"/>
      <c r="AO1948" s="15"/>
      <c r="AP1948" s="15"/>
      <c r="AQ1948" s="15"/>
      <c r="AR1948" s="15"/>
      <c r="AS1948" s="15"/>
      <c r="AT1948" s="15"/>
      <c r="AU1948" s="15">
        <v>0</v>
      </c>
      <c r="AV1948" s="15">
        <v>0</v>
      </c>
      <c r="AW1948" s="15">
        <f t="shared" si="604"/>
        <v>0</v>
      </c>
    </row>
    <row r="1949" spans="1:49" s="144" customFormat="1">
      <c r="A1949" s="44" t="s">
        <v>797</v>
      </c>
      <c r="B1949" s="45" t="s">
        <v>1030</v>
      </c>
      <c r="C1949" s="45" t="s">
        <v>1372</v>
      </c>
      <c r="D1949" s="452" t="s">
        <v>2926</v>
      </c>
      <c r="E1949" s="140" t="s">
        <v>854</v>
      </c>
      <c r="F1949" s="141" t="s">
        <v>189</v>
      </c>
      <c r="G1949" s="468" t="s">
        <v>3096</v>
      </c>
      <c r="H1949" s="50" t="s">
        <v>2333</v>
      </c>
      <c r="I1949" s="142" t="s">
        <v>1735</v>
      </c>
      <c r="J1949" s="15"/>
      <c r="K1949" s="15"/>
      <c r="L1949" s="15"/>
      <c r="M1949" s="15"/>
      <c r="N1949" s="15"/>
      <c r="O1949" s="15"/>
      <c r="P1949" s="15"/>
      <c r="Q1949" s="15"/>
      <c r="R1949" s="15"/>
      <c r="S1949" s="15"/>
      <c r="T1949" s="15"/>
      <c r="U1949" s="15">
        <v>0</v>
      </c>
      <c r="V1949" s="15">
        <v>0</v>
      </c>
      <c r="W1949" s="15"/>
      <c r="X1949" s="15"/>
      <c r="Y1949" s="15"/>
      <c r="Z1949" s="15"/>
      <c r="AA1949" s="15"/>
      <c r="AB1949" s="15"/>
      <c r="AC1949" s="15"/>
      <c r="AD1949" s="15"/>
      <c r="AE1949" s="15"/>
      <c r="AF1949" s="15"/>
      <c r="AG1949" s="15"/>
      <c r="AH1949" s="15">
        <v>0</v>
      </c>
      <c r="AI1949" s="15">
        <v>0</v>
      </c>
      <c r="AJ1949" s="15"/>
      <c r="AK1949" s="15"/>
      <c r="AL1949" s="15"/>
      <c r="AM1949" s="15"/>
      <c r="AN1949" s="15"/>
      <c r="AO1949" s="15"/>
      <c r="AP1949" s="15"/>
      <c r="AQ1949" s="15"/>
      <c r="AR1949" s="15"/>
      <c r="AS1949" s="15"/>
      <c r="AT1949" s="15"/>
      <c r="AU1949" s="15">
        <v>0</v>
      </c>
      <c r="AV1949" s="15">
        <v>0</v>
      </c>
      <c r="AW1949" s="15">
        <f t="shared" si="604"/>
        <v>0</v>
      </c>
    </row>
    <row r="1950" spans="1:49">
      <c r="A1950" s="44" t="s">
        <v>797</v>
      </c>
      <c r="B1950" s="45" t="s">
        <v>1030</v>
      </c>
      <c r="C1950" s="45" t="s">
        <v>1372</v>
      </c>
      <c r="D1950" s="452" t="s">
        <v>2926</v>
      </c>
      <c r="E1950" s="213" t="s">
        <v>773</v>
      </c>
      <c r="F1950" s="65"/>
      <c r="G1950" s="65"/>
      <c r="H1950" s="65"/>
      <c r="I1950" s="1" t="s">
        <v>1362</v>
      </c>
      <c r="J1950" s="9">
        <f>SUM(J1951)</f>
        <v>0</v>
      </c>
      <c r="K1950" s="9">
        <f t="shared" ref="K1950:AT1950" si="607">SUM(K1951)</f>
        <v>0</v>
      </c>
      <c r="L1950" s="9">
        <f t="shared" si="607"/>
        <v>0</v>
      </c>
      <c r="M1950" s="9">
        <f t="shared" si="607"/>
        <v>0</v>
      </c>
      <c r="N1950" s="9">
        <f t="shared" si="607"/>
        <v>0</v>
      </c>
      <c r="O1950" s="9">
        <f t="shared" si="607"/>
        <v>0</v>
      </c>
      <c r="P1950" s="9">
        <f t="shared" si="607"/>
        <v>0</v>
      </c>
      <c r="Q1950" s="9">
        <f t="shared" si="607"/>
        <v>0</v>
      </c>
      <c r="R1950" s="9">
        <f t="shared" si="607"/>
        <v>0</v>
      </c>
      <c r="S1950" s="9">
        <f t="shared" si="607"/>
        <v>0</v>
      </c>
      <c r="T1950" s="9">
        <f t="shared" si="607"/>
        <v>0</v>
      </c>
      <c r="U1950" s="9">
        <v>0</v>
      </c>
      <c r="V1950" s="9">
        <v>0</v>
      </c>
      <c r="W1950" s="9">
        <f>SUM(W1951)</f>
        <v>0</v>
      </c>
      <c r="X1950" s="9">
        <f t="shared" si="607"/>
        <v>0</v>
      </c>
      <c r="Y1950" s="9">
        <f t="shared" si="607"/>
        <v>0</v>
      </c>
      <c r="Z1950" s="9">
        <f t="shared" si="607"/>
        <v>0</v>
      </c>
      <c r="AA1950" s="9">
        <f t="shared" si="607"/>
        <v>0</v>
      </c>
      <c r="AB1950" s="9">
        <f t="shared" si="607"/>
        <v>0</v>
      </c>
      <c r="AC1950" s="9">
        <f t="shared" si="607"/>
        <v>0</v>
      </c>
      <c r="AD1950" s="9">
        <f t="shared" si="607"/>
        <v>0</v>
      </c>
      <c r="AE1950" s="9">
        <f t="shared" si="607"/>
        <v>0</v>
      </c>
      <c r="AF1950" s="9">
        <f t="shared" si="607"/>
        <v>0</v>
      </c>
      <c r="AG1950" s="9">
        <f t="shared" si="607"/>
        <v>0</v>
      </c>
      <c r="AH1950" s="9">
        <v>0</v>
      </c>
      <c r="AI1950" s="9">
        <v>0</v>
      </c>
      <c r="AJ1950" s="9">
        <f>SUM(AJ1951)</f>
        <v>0</v>
      </c>
      <c r="AK1950" s="9">
        <f t="shared" si="607"/>
        <v>0</v>
      </c>
      <c r="AL1950" s="9">
        <f t="shared" si="607"/>
        <v>0</v>
      </c>
      <c r="AM1950" s="9">
        <f t="shared" si="607"/>
        <v>0</v>
      </c>
      <c r="AN1950" s="9">
        <f t="shared" si="607"/>
        <v>0</v>
      </c>
      <c r="AO1950" s="9">
        <f t="shared" si="607"/>
        <v>0</v>
      </c>
      <c r="AP1950" s="9">
        <f t="shared" si="607"/>
        <v>0</v>
      </c>
      <c r="AQ1950" s="9">
        <f t="shared" si="607"/>
        <v>0</v>
      </c>
      <c r="AR1950" s="9">
        <f t="shared" si="607"/>
        <v>0</v>
      </c>
      <c r="AS1950" s="9">
        <f t="shared" si="607"/>
        <v>0</v>
      </c>
      <c r="AT1950" s="9">
        <f t="shared" si="607"/>
        <v>0</v>
      </c>
      <c r="AU1950" s="9">
        <v>0</v>
      </c>
      <c r="AV1950" s="9">
        <v>0</v>
      </c>
      <c r="AW1950" s="9">
        <f t="shared" si="604"/>
        <v>0</v>
      </c>
    </row>
    <row r="1951" spans="1:49">
      <c r="A1951" s="44" t="s">
        <v>797</v>
      </c>
      <c r="B1951" s="45" t="s">
        <v>1030</v>
      </c>
      <c r="C1951" s="45" t="s">
        <v>1372</v>
      </c>
      <c r="D1951" s="452" t="s">
        <v>2926</v>
      </c>
      <c r="E1951" s="367" t="s">
        <v>785</v>
      </c>
      <c r="F1951" s="50"/>
      <c r="G1951" s="468" t="s">
        <v>3096</v>
      </c>
      <c r="H1951" s="50" t="s">
        <v>2333</v>
      </c>
      <c r="I1951" s="42" t="s">
        <v>1363</v>
      </c>
      <c r="U1951" s="15">
        <v>0</v>
      </c>
      <c r="V1951" s="15">
        <v>0</v>
      </c>
      <c r="AH1951" s="15">
        <v>0</v>
      </c>
      <c r="AI1951" s="15">
        <v>0</v>
      </c>
      <c r="AU1951" s="15">
        <v>0</v>
      </c>
      <c r="AV1951" s="15">
        <v>0</v>
      </c>
      <c r="AW1951" s="15">
        <f t="shared" si="604"/>
        <v>0</v>
      </c>
    </row>
    <row r="1952" spans="1:49">
      <c r="A1952" s="44" t="s">
        <v>797</v>
      </c>
      <c r="B1952" s="45" t="s">
        <v>1030</v>
      </c>
      <c r="C1952" s="45" t="s">
        <v>1372</v>
      </c>
      <c r="D1952" s="452" t="s">
        <v>2926</v>
      </c>
      <c r="E1952" s="213" t="s">
        <v>1364</v>
      </c>
      <c r="F1952" s="65"/>
      <c r="G1952" s="65"/>
      <c r="H1952" s="65"/>
      <c r="I1952" s="1" t="s">
        <v>2104</v>
      </c>
      <c r="J1952" s="9">
        <f>SUM(J1953:J1962)</f>
        <v>0</v>
      </c>
      <c r="K1952" s="9">
        <f t="shared" ref="K1952:AT1952" si="608">SUM(K1953:K1962)</f>
        <v>0</v>
      </c>
      <c r="L1952" s="9">
        <f t="shared" si="608"/>
        <v>0</v>
      </c>
      <c r="M1952" s="9">
        <f t="shared" si="608"/>
        <v>0</v>
      </c>
      <c r="N1952" s="9">
        <f t="shared" si="608"/>
        <v>0</v>
      </c>
      <c r="O1952" s="9">
        <f t="shared" si="608"/>
        <v>0</v>
      </c>
      <c r="P1952" s="9">
        <f t="shared" si="608"/>
        <v>0</v>
      </c>
      <c r="Q1952" s="9">
        <f t="shared" si="608"/>
        <v>0</v>
      </c>
      <c r="R1952" s="9">
        <f t="shared" si="608"/>
        <v>0</v>
      </c>
      <c r="S1952" s="9">
        <f t="shared" si="608"/>
        <v>0</v>
      </c>
      <c r="T1952" s="9">
        <f t="shared" si="608"/>
        <v>0</v>
      </c>
      <c r="U1952" s="9">
        <v>0</v>
      </c>
      <c r="V1952" s="9">
        <v>0</v>
      </c>
      <c r="W1952" s="9">
        <f>SUM(W1953:W1962)</f>
        <v>0</v>
      </c>
      <c r="X1952" s="9">
        <f t="shared" si="608"/>
        <v>0</v>
      </c>
      <c r="Y1952" s="9">
        <f t="shared" si="608"/>
        <v>0</v>
      </c>
      <c r="Z1952" s="9">
        <f t="shared" si="608"/>
        <v>0</v>
      </c>
      <c r="AA1952" s="9">
        <f t="shared" si="608"/>
        <v>0</v>
      </c>
      <c r="AB1952" s="9">
        <f t="shared" si="608"/>
        <v>0</v>
      </c>
      <c r="AC1952" s="9">
        <f t="shared" si="608"/>
        <v>0</v>
      </c>
      <c r="AD1952" s="9">
        <f t="shared" si="608"/>
        <v>0</v>
      </c>
      <c r="AE1952" s="9">
        <f t="shared" si="608"/>
        <v>0</v>
      </c>
      <c r="AF1952" s="9">
        <f t="shared" si="608"/>
        <v>0</v>
      </c>
      <c r="AG1952" s="9">
        <f t="shared" si="608"/>
        <v>0</v>
      </c>
      <c r="AH1952" s="9">
        <v>0</v>
      </c>
      <c r="AI1952" s="9">
        <v>0</v>
      </c>
      <c r="AJ1952" s="9">
        <f>SUM(AJ1953:AJ1962)</f>
        <v>0</v>
      </c>
      <c r="AK1952" s="9">
        <f t="shared" si="608"/>
        <v>0</v>
      </c>
      <c r="AL1952" s="9">
        <f t="shared" si="608"/>
        <v>0</v>
      </c>
      <c r="AM1952" s="9">
        <f t="shared" si="608"/>
        <v>0</v>
      </c>
      <c r="AN1952" s="9">
        <f t="shared" si="608"/>
        <v>0</v>
      </c>
      <c r="AO1952" s="9">
        <f t="shared" si="608"/>
        <v>0</v>
      </c>
      <c r="AP1952" s="9">
        <f t="shared" si="608"/>
        <v>0</v>
      </c>
      <c r="AQ1952" s="9">
        <f t="shared" si="608"/>
        <v>0</v>
      </c>
      <c r="AR1952" s="9">
        <f t="shared" si="608"/>
        <v>0</v>
      </c>
      <c r="AS1952" s="9">
        <f t="shared" si="608"/>
        <v>0</v>
      </c>
      <c r="AT1952" s="9">
        <f t="shared" si="608"/>
        <v>0</v>
      </c>
      <c r="AU1952" s="9">
        <v>0</v>
      </c>
      <c r="AV1952" s="9">
        <v>0</v>
      </c>
      <c r="AW1952" s="9">
        <f t="shared" si="604"/>
        <v>0</v>
      </c>
    </row>
    <row r="1953" spans="1:49">
      <c r="A1953" s="44" t="s">
        <v>797</v>
      </c>
      <c r="B1953" s="45" t="s">
        <v>1030</v>
      </c>
      <c r="C1953" s="45" t="s">
        <v>1372</v>
      </c>
      <c r="D1953" s="452" t="s">
        <v>2926</v>
      </c>
      <c r="E1953" s="367" t="s">
        <v>786</v>
      </c>
      <c r="F1953" s="50"/>
      <c r="G1953" s="468" t="s">
        <v>3096</v>
      </c>
      <c r="H1953" s="50" t="s">
        <v>2333</v>
      </c>
      <c r="I1953" s="42" t="s">
        <v>1191</v>
      </c>
      <c r="U1953" s="15">
        <v>0</v>
      </c>
      <c r="V1953" s="15">
        <v>0</v>
      </c>
      <c r="AH1953" s="15">
        <v>0</v>
      </c>
      <c r="AI1953" s="15">
        <v>0</v>
      </c>
      <c r="AU1953" s="15">
        <v>0</v>
      </c>
      <c r="AV1953" s="15">
        <v>0</v>
      </c>
      <c r="AW1953" s="15">
        <f t="shared" si="604"/>
        <v>0</v>
      </c>
    </row>
    <row r="1954" spans="1:49">
      <c r="A1954" s="44" t="s">
        <v>797</v>
      </c>
      <c r="B1954" s="45" t="s">
        <v>1030</v>
      </c>
      <c r="C1954" s="45" t="s">
        <v>1372</v>
      </c>
      <c r="D1954" s="452" t="s">
        <v>2926</v>
      </c>
      <c r="E1954" s="367" t="s">
        <v>1528</v>
      </c>
      <c r="F1954" s="50"/>
      <c r="G1954" s="468" t="s">
        <v>3096</v>
      </c>
      <c r="H1954" s="50" t="s">
        <v>2333</v>
      </c>
      <c r="I1954" s="42" t="s">
        <v>989</v>
      </c>
      <c r="U1954" s="15">
        <v>0</v>
      </c>
      <c r="V1954" s="15">
        <v>0</v>
      </c>
      <c r="AH1954" s="15">
        <v>0</v>
      </c>
      <c r="AI1954" s="15">
        <v>0</v>
      </c>
      <c r="AU1954" s="15">
        <v>0</v>
      </c>
      <c r="AV1954" s="15">
        <v>0</v>
      </c>
      <c r="AW1954" s="15">
        <f t="shared" si="604"/>
        <v>0</v>
      </c>
    </row>
    <row r="1955" spans="1:49">
      <c r="A1955" s="44" t="s">
        <v>797</v>
      </c>
      <c r="B1955" s="45" t="s">
        <v>1030</v>
      </c>
      <c r="C1955" s="45" t="s">
        <v>1372</v>
      </c>
      <c r="D1955" s="452" t="s">
        <v>2926</v>
      </c>
      <c r="E1955" s="367" t="s">
        <v>1679</v>
      </c>
      <c r="F1955" s="50"/>
      <c r="G1955" s="468" t="s">
        <v>3096</v>
      </c>
      <c r="H1955" s="50" t="s">
        <v>2333</v>
      </c>
      <c r="I1955" s="42" t="s">
        <v>1048</v>
      </c>
      <c r="U1955" s="15">
        <v>0</v>
      </c>
      <c r="V1955" s="15">
        <v>0</v>
      </c>
      <c r="AH1955" s="15">
        <v>0</v>
      </c>
      <c r="AI1955" s="15">
        <v>0</v>
      </c>
      <c r="AU1955" s="15">
        <v>0</v>
      </c>
      <c r="AV1955" s="15">
        <v>0</v>
      </c>
      <c r="AW1955" s="15">
        <f t="shared" si="604"/>
        <v>0</v>
      </c>
    </row>
    <row r="1956" spans="1:49">
      <c r="A1956" s="44" t="s">
        <v>797</v>
      </c>
      <c r="B1956" s="45" t="s">
        <v>1030</v>
      </c>
      <c r="C1956" s="45" t="s">
        <v>1372</v>
      </c>
      <c r="D1956" s="452" t="s">
        <v>2926</v>
      </c>
      <c r="E1956" s="367" t="s">
        <v>787</v>
      </c>
      <c r="F1956" s="50"/>
      <c r="G1956" s="468" t="s">
        <v>3096</v>
      </c>
      <c r="H1956" s="50" t="s">
        <v>2333</v>
      </c>
      <c r="I1956" s="42" t="s">
        <v>2078</v>
      </c>
      <c r="U1956" s="15">
        <v>0</v>
      </c>
      <c r="V1956" s="15">
        <v>0</v>
      </c>
      <c r="AH1956" s="15">
        <v>0</v>
      </c>
      <c r="AI1956" s="15">
        <v>0</v>
      </c>
      <c r="AU1956" s="15">
        <v>0</v>
      </c>
      <c r="AV1956" s="15">
        <v>0</v>
      </c>
      <c r="AW1956" s="15">
        <f t="shared" si="604"/>
        <v>0</v>
      </c>
    </row>
    <row r="1957" spans="1:49">
      <c r="A1957" s="44" t="s">
        <v>797</v>
      </c>
      <c r="B1957" s="45" t="s">
        <v>1030</v>
      </c>
      <c r="C1957" s="45" t="s">
        <v>1372</v>
      </c>
      <c r="D1957" s="452" t="s">
        <v>2926</v>
      </c>
      <c r="E1957" s="367" t="s">
        <v>1116</v>
      </c>
      <c r="F1957" s="50"/>
      <c r="G1957" s="468" t="s">
        <v>3096</v>
      </c>
      <c r="H1957" s="50" t="s">
        <v>2333</v>
      </c>
      <c r="I1957" s="42" t="s">
        <v>1487</v>
      </c>
      <c r="U1957" s="15">
        <v>0</v>
      </c>
      <c r="V1957" s="15">
        <v>0</v>
      </c>
      <c r="AH1957" s="15">
        <v>0</v>
      </c>
      <c r="AI1957" s="15">
        <v>0</v>
      </c>
      <c r="AU1957" s="15">
        <v>0</v>
      </c>
      <c r="AV1957" s="15">
        <v>0</v>
      </c>
      <c r="AW1957" s="15">
        <f t="shared" si="604"/>
        <v>0</v>
      </c>
    </row>
    <row r="1958" spans="1:49">
      <c r="A1958" s="44" t="s">
        <v>797</v>
      </c>
      <c r="B1958" s="45" t="s">
        <v>1030</v>
      </c>
      <c r="C1958" s="45" t="s">
        <v>1372</v>
      </c>
      <c r="D1958" s="452" t="s">
        <v>2926</v>
      </c>
      <c r="E1958" s="367" t="s">
        <v>1703</v>
      </c>
      <c r="F1958" s="50"/>
      <c r="G1958" s="468" t="s">
        <v>3096</v>
      </c>
      <c r="H1958" s="50" t="s">
        <v>2333</v>
      </c>
      <c r="I1958" s="42" t="s">
        <v>1047</v>
      </c>
      <c r="U1958" s="15">
        <v>0</v>
      </c>
      <c r="V1958" s="15">
        <v>0</v>
      </c>
      <c r="AH1958" s="15">
        <v>0</v>
      </c>
      <c r="AI1958" s="15">
        <v>0</v>
      </c>
      <c r="AU1958" s="15">
        <v>0</v>
      </c>
      <c r="AV1958" s="15">
        <v>0</v>
      </c>
      <c r="AW1958" s="15">
        <f t="shared" si="604"/>
        <v>0</v>
      </c>
    </row>
    <row r="1959" spans="1:49">
      <c r="A1959" s="44" t="s">
        <v>797</v>
      </c>
      <c r="B1959" s="45" t="s">
        <v>1030</v>
      </c>
      <c r="C1959" s="45" t="s">
        <v>1372</v>
      </c>
      <c r="D1959" s="452" t="s">
        <v>2926</v>
      </c>
      <c r="E1959" s="367" t="s">
        <v>826</v>
      </c>
      <c r="F1959" s="50"/>
      <c r="G1959" s="468" t="s">
        <v>3096</v>
      </c>
      <c r="H1959" s="50" t="s">
        <v>2333</v>
      </c>
      <c r="I1959" s="42" t="s">
        <v>935</v>
      </c>
      <c r="U1959" s="15">
        <v>0</v>
      </c>
      <c r="V1959" s="15">
        <v>0</v>
      </c>
      <c r="AH1959" s="15">
        <v>0</v>
      </c>
      <c r="AI1959" s="15">
        <v>0</v>
      </c>
      <c r="AU1959" s="15">
        <v>0</v>
      </c>
      <c r="AV1959" s="15">
        <v>0</v>
      </c>
      <c r="AW1959" s="15">
        <f t="shared" si="604"/>
        <v>0</v>
      </c>
    </row>
    <row r="1960" spans="1:49">
      <c r="A1960" s="44" t="s">
        <v>797</v>
      </c>
      <c r="B1960" s="517" t="s">
        <v>3186</v>
      </c>
      <c r="C1960" s="45" t="s">
        <v>1372</v>
      </c>
      <c r="D1960" s="452" t="s">
        <v>2926</v>
      </c>
      <c r="E1960" s="367" t="s">
        <v>1115</v>
      </c>
      <c r="F1960" s="50"/>
      <c r="G1960" s="468" t="s">
        <v>3096</v>
      </c>
      <c r="H1960" s="50" t="s">
        <v>2333</v>
      </c>
      <c r="I1960" s="42" t="s">
        <v>990</v>
      </c>
      <c r="U1960" s="15">
        <v>0</v>
      </c>
      <c r="V1960" s="15">
        <v>0</v>
      </c>
      <c r="AH1960" s="15">
        <v>0</v>
      </c>
      <c r="AI1960" s="15">
        <v>0</v>
      </c>
      <c r="AU1960" s="15">
        <v>0</v>
      </c>
      <c r="AV1960" s="15">
        <v>0</v>
      </c>
      <c r="AW1960" s="15">
        <f t="shared" si="604"/>
        <v>0</v>
      </c>
    </row>
    <row r="1961" spans="1:49">
      <c r="A1961" s="44" t="s">
        <v>797</v>
      </c>
      <c r="B1961" s="45" t="s">
        <v>1030</v>
      </c>
      <c r="C1961" s="45" t="s">
        <v>1372</v>
      </c>
      <c r="D1961" s="452" t="s">
        <v>2926</v>
      </c>
      <c r="E1961" s="367" t="s">
        <v>1677</v>
      </c>
      <c r="F1961" s="50"/>
      <c r="G1961" s="468" t="s">
        <v>3096</v>
      </c>
      <c r="H1961" s="50" t="s">
        <v>2333</v>
      </c>
      <c r="I1961" s="42" t="s">
        <v>1688</v>
      </c>
      <c r="U1961" s="15">
        <v>0</v>
      </c>
      <c r="V1961" s="15">
        <v>0</v>
      </c>
      <c r="AH1961" s="15">
        <v>0</v>
      </c>
      <c r="AI1961" s="15">
        <v>0</v>
      </c>
      <c r="AU1961" s="15">
        <v>0</v>
      </c>
      <c r="AV1961" s="15">
        <v>0</v>
      </c>
      <c r="AW1961" s="15">
        <f t="shared" si="604"/>
        <v>0</v>
      </c>
    </row>
    <row r="1962" spans="1:49">
      <c r="A1962" s="44" t="s">
        <v>797</v>
      </c>
      <c r="B1962" s="45" t="s">
        <v>1030</v>
      </c>
      <c r="C1962" s="45" t="s">
        <v>1372</v>
      </c>
      <c r="D1962" s="452" t="s">
        <v>2926</v>
      </c>
      <c r="E1962" s="367" t="s">
        <v>1677</v>
      </c>
      <c r="F1962" s="50" t="s">
        <v>190</v>
      </c>
      <c r="G1962" s="468" t="s">
        <v>3096</v>
      </c>
      <c r="H1962" s="50" t="s">
        <v>2333</v>
      </c>
      <c r="I1962" s="42" t="s">
        <v>25</v>
      </c>
      <c r="U1962" s="15">
        <v>0</v>
      </c>
      <c r="V1962" s="15">
        <v>0</v>
      </c>
      <c r="AH1962" s="15">
        <v>0</v>
      </c>
      <c r="AI1962" s="15">
        <v>0</v>
      </c>
      <c r="AU1962" s="15">
        <v>0</v>
      </c>
      <c r="AV1962" s="15">
        <v>0</v>
      </c>
      <c r="AW1962" s="15">
        <f t="shared" si="604"/>
        <v>0</v>
      </c>
    </row>
    <row r="1963" spans="1:49" s="52" customFormat="1">
      <c r="A1963" s="41"/>
      <c r="B1963" s="345"/>
      <c r="C1963" s="345"/>
      <c r="D1963" s="369"/>
      <c r="E1963" s="213"/>
      <c r="F1963" s="65"/>
      <c r="G1963" s="65"/>
      <c r="H1963" s="65"/>
      <c r="I1963" s="49" t="s">
        <v>3</v>
      </c>
      <c r="J1963" s="6">
        <f>SUM(J1964)</f>
        <v>0</v>
      </c>
      <c r="K1963" s="6">
        <f t="shared" ref="K1963:AT1964" si="609">SUM(K1964)</f>
        <v>0</v>
      </c>
      <c r="L1963" s="6">
        <f t="shared" si="609"/>
        <v>0</v>
      </c>
      <c r="M1963" s="6">
        <f t="shared" si="609"/>
        <v>0</v>
      </c>
      <c r="N1963" s="6">
        <f t="shared" si="609"/>
        <v>0</v>
      </c>
      <c r="O1963" s="6">
        <f t="shared" si="609"/>
        <v>0</v>
      </c>
      <c r="P1963" s="6">
        <f t="shared" si="609"/>
        <v>0</v>
      </c>
      <c r="Q1963" s="6">
        <f t="shared" si="609"/>
        <v>0</v>
      </c>
      <c r="R1963" s="6">
        <f t="shared" si="609"/>
        <v>0</v>
      </c>
      <c r="S1963" s="6">
        <f t="shared" si="609"/>
        <v>0</v>
      </c>
      <c r="T1963" s="6">
        <f t="shared" si="609"/>
        <v>0</v>
      </c>
      <c r="U1963" s="6">
        <v>0</v>
      </c>
      <c r="V1963" s="6">
        <v>0</v>
      </c>
      <c r="W1963" s="6">
        <f>SUM(W1964)</f>
        <v>0</v>
      </c>
      <c r="X1963" s="6">
        <f t="shared" si="609"/>
        <v>0</v>
      </c>
      <c r="Y1963" s="6">
        <f t="shared" si="609"/>
        <v>0</v>
      </c>
      <c r="Z1963" s="6">
        <f t="shared" si="609"/>
        <v>0</v>
      </c>
      <c r="AA1963" s="6">
        <f t="shared" si="609"/>
        <v>0</v>
      </c>
      <c r="AB1963" s="6">
        <f t="shared" si="609"/>
        <v>0</v>
      </c>
      <c r="AC1963" s="6">
        <f t="shared" si="609"/>
        <v>0</v>
      </c>
      <c r="AD1963" s="6">
        <f t="shared" si="609"/>
        <v>0</v>
      </c>
      <c r="AE1963" s="6">
        <f t="shared" si="609"/>
        <v>0</v>
      </c>
      <c r="AF1963" s="6">
        <f t="shared" si="609"/>
        <v>0</v>
      </c>
      <c r="AG1963" s="6">
        <f t="shared" si="609"/>
        <v>0</v>
      </c>
      <c r="AH1963" s="6">
        <v>0</v>
      </c>
      <c r="AI1963" s="6">
        <v>0</v>
      </c>
      <c r="AJ1963" s="6">
        <f>SUM(AJ1964)</f>
        <v>0</v>
      </c>
      <c r="AK1963" s="6">
        <f t="shared" si="609"/>
        <v>0</v>
      </c>
      <c r="AL1963" s="6">
        <f t="shared" si="609"/>
        <v>0</v>
      </c>
      <c r="AM1963" s="6">
        <f t="shared" si="609"/>
        <v>0</v>
      </c>
      <c r="AN1963" s="6">
        <f t="shared" si="609"/>
        <v>0</v>
      </c>
      <c r="AO1963" s="6">
        <f t="shared" si="609"/>
        <v>0</v>
      </c>
      <c r="AP1963" s="6">
        <f t="shared" si="609"/>
        <v>0</v>
      </c>
      <c r="AQ1963" s="6">
        <f t="shared" si="609"/>
        <v>0</v>
      </c>
      <c r="AR1963" s="6">
        <f t="shared" si="609"/>
        <v>0</v>
      </c>
      <c r="AS1963" s="6">
        <f t="shared" si="609"/>
        <v>0</v>
      </c>
      <c r="AT1963" s="6">
        <f t="shared" si="609"/>
        <v>0</v>
      </c>
      <c r="AU1963" s="6">
        <v>0</v>
      </c>
      <c r="AV1963" s="6">
        <v>0</v>
      </c>
      <c r="AW1963" s="6">
        <f t="shared" si="604"/>
        <v>0</v>
      </c>
    </row>
    <row r="1964" spans="1:49" s="52" customFormat="1">
      <c r="A1964" s="44" t="s">
        <v>797</v>
      </c>
      <c r="B1964" s="45" t="s">
        <v>1030</v>
      </c>
      <c r="C1964" s="45" t="s">
        <v>1372</v>
      </c>
      <c r="D1964" s="452" t="s">
        <v>2926</v>
      </c>
      <c r="E1964" s="213" t="s">
        <v>833</v>
      </c>
      <c r="F1964" s="65"/>
      <c r="G1964" s="65"/>
      <c r="H1964" s="65"/>
      <c r="I1964" s="53" t="s">
        <v>1</v>
      </c>
      <c r="J1964" s="200">
        <f>SUM(J1965)</f>
        <v>0</v>
      </c>
      <c r="K1964" s="200">
        <f t="shared" si="609"/>
        <v>0</v>
      </c>
      <c r="L1964" s="200">
        <f t="shared" si="609"/>
        <v>0</v>
      </c>
      <c r="M1964" s="200">
        <f t="shared" si="609"/>
        <v>0</v>
      </c>
      <c r="N1964" s="200">
        <f t="shared" si="609"/>
        <v>0</v>
      </c>
      <c r="O1964" s="200">
        <f t="shared" si="609"/>
        <v>0</v>
      </c>
      <c r="P1964" s="200">
        <f t="shared" si="609"/>
        <v>0</v>
      </c>
      <c r="Q1964" s="200">
        <f t="shared" si="609"/>
        <v>0</v>
      </c>
      <c r="R1964" s="200">
        <f t="shared" si="609"/>
        <v>0</v>
      </c>
      <c r="S1964" s="200">
        <f t="shared" si="609"/>
        <v>0</v>
      </c>
      <c r="T1964" s="200">
        <f t="shared" si="609"/>
        <v>0</v>
      </c>
      <c r="U1964" s="200">
        <v>0</v>
      </c>
      <c r="V1964" s="200">
        <v>0</v>
      </c>
      <c r="W1964" s="200">
        <f>SUM(W1965)</f>
        <v>0</v>
      </c>
      <c r="X1964" s="200">
        <f t="shared" si="609"/>
        <v>0</v>
      </c>
      <c r="Y1964" s="200">
        <f t="shared" si="609"/>
        <v>0</v>
      </c>
      <c r="Z1964" s="200">
        <f t="shared" si="609"/>
        <v>0</v>
      </c>
      <c r="AA1964" s="200">
        <f t="shared" si="609"/>
        <v>0</v>
      </c>
      <c r="AB1964" s="200">
        <f t="shared" si="609"/>
        <v>0</v>
      </c>
      <c r="AC1964" s="200">
        <f t="shared" si="609"/>
        <v>0</v>
      </c>
      <c r="AD1964" s="200">
        <f t="shared" si="609"/>
        <v>0</v>
      </c>
      <c r="AE1964" s="200">
        <f t="shared" si="609"/>
        <v>0</v>
      </c>
      <c r="AF1964" s="200">
        <f t="shared" si="609"/>
        <v>0</v>
      </c>
      <c r="AG1964" s="200">
        <f t="shared" si="609"/>
        <v>0</v>
      </c>
      <c r="AH1964" s="200">
        <v>0</v>
      </c>
      <c r="AI1964" s="200">
        <v>0</v>
      </c>
      <c r="AJ1964" s="200">
        <f>SUM(AJ1965)</f>
        <v>0</v>
      </c>
      <c r="AK1964" s="200">
        <f t="shared" si="609"/>
        <v>0</v>
      </c>
      <c r="AL1964" s="200">
        <f t="shared" si="609"/>
        <v>0</v>
      </c>
      <c r="AM1964" s="200">
        <f t="shared" si="609"/>
        <v>0</v>
      </c>
      <c r="AN1964" s="200">
        <f t="shared" si="609"/>
        <v>0</v>
      </c>
      <c r="AO1964" s="200">
        <f t="shared" si="609"/>
        <v>0</v>
      </c>
      <c r="AP1964" s="200">
        <f t="shared" si="609"/>
        <v>0</v>
      </c>
      <c r="AQ1964" s="200">
        <f t="shared" si="609"/>
        <v>0</v>
      </c>
      <c r="AR1964" s="200">
        <f t="shared" si="609"/>
        <v>0</v>
      </c>
      <c r="AS1964" s="200">
        <f t="shared" si="609"/>
        <v>0</v>
      </c>
      <c r="AT1964" s="200">
        <f t="shared" si="609"/>
        <v>0</v>
      </c>
      <c r="AU1964" s="200">
        <v>0</v>
      </c>
      <c r="AV1964" s="200">
        <v>0</v>
      </c>
      <c r="AW1964" s="200">
        <f t="shared" si="604"/>
        <v>0</v>
      </c>
    </row>
    <row r="1965" spans="1:49" s="59" customFormat="1">
      <c r="A1965" s="44" t="s">
        <v>797</v>
      </c>
      <c r="B1965" s="45" t="s">
        <v>1030</v>
      </c>
      <c r="C1965" s="45" t="s">
        <v>1372</v>
      </c>
      <c r="D1965" s="452" t="s">
        <v>2926</v>
      </c>
      <c r="E1965" s="57" t="s">
        <v>1517</v>
      </c>
      <c r="F1965" s="58"/>
      <c r="G1965" s="468" t="s">
        <v>3096</v>
      </c>
      <c r="H1965" s="50" t="s">
        <v>2333</v>
      </c>
      <c r="I1965" s="188" t="s">
        <v>2584</v>
      </c>
      <c r="J1965" s="13"/>
      <c r="K1965" s="13"/>
      <c r="L1965" s="13"/>
      <c r="M1965" s="13"/>
      <c r="N1965" s="13"/>
      <c r="O1965" s="13"/>
      <c r="P1965" s="13"/>
      <c r="Q1965" s="13"/>
      <c r="R1965" s="13"/>
      <c r="S1965" s="13"/>
      <c r="T1965" s="13"/>
      <c r="U1965" s="13">
        <v>0</v>
      </c>
      <c r="V1965" s="13">
        <v>0</v>
      </c>
      <c r="W1965" s="13"/>
      <c r="X1965" s="13"/>
      <c r="Y1965" s="13"/>
      <c r="Z1965" s="13"/>
      <c r="AA1965" s="13"/>
      <c r="AB1965" s="13"/>
      <c r="AC1965" s="13"/>
      <c r="AD1965" s="13"/>
      <c r="AE1965" s="13"/>
      <c r="AF1965" s="13"/>
      <c r="AG1965" s="13"/>
      <c r="AH1965" s="13">
        <v>0</v>
      </c>
      <c r="AI1965" s="13">
        <v>0</v>
      </c>
      <c r="AJ1965" s="13"/>
      <c r="AK1965" s="13"/>
      <c r="AL1965" s="13"/>
      <c r="AM1965" s="13"/>
      <c r="AN1965" s="13"/>
      <c r="AO1965" s="13"/>
      <c r="AP1965" s="13"/>
      <c r="AQ1965" s="13"/>
      <c r="AR1965" s="13"/>
      <c r="AS1965" s="13"/>
      <c r="AT1965" s="13"/>
      <c r="AU1965" s="13">
        <v>0</v>
      </c>
      <c r="AV1965" s="13">
        <v>0</v>
      </c>
      <c r="AW1965" s="13">
        <f t="shared" si="604"/>
        <v>0</v>
      </c>
    </row>
    <row r="1966" spans="1:49">
      <c r="A1966" s="44"/>
      <c r="B1966" s="45"/>
      <c r="C1966" s="45"/>
      <c r="D1966" s="452"/>
      <c r="E1966" s="531"/>
      <c r="F1966" s="50"/>
      <c r="G1966" s="50"/>
      <c r="H1966" s="50"/>
      <c r="I1966" s="49" t="s">
        <v>1157</v>
      </c>
      <c r="J1966" s="12">
        <f>SUM(J1967)</f>
        <v>0</v>
      </c>
      <c r="K1966" s="12">
        <f t="shared" ref="K1966:AW1966" si="610">SUM(K1967)</f>
        <v>0</v>
      </c>
      <c r="L1966" s="12">
        <f t="shared" si="610"/>
        <v>0</v>
      </c>
      <c r="M1966" s="12">
        <f t="shared" si="610"/>
        <v>0</v>
      </c>
      <c r="N1966" s="12">
        <f t="shared" si="610"/>
        <v>0</v>
      </c>
      <c r="O1966" s="12">
        <f t="shared" si="610"/>
        <v>0</v>
      </c>
      <c r="P1966" s="12">
        <f t="shared" si="610"/>
        <v>0</v>
      </c>
      <c r="Q1966" s="12">
        <f t="shared" si="610"/>
        <v>0</v>
      </c>
      <c r="R1966" s="12">
        <f t="shared" si="610"/>
        <v>0</v>
      </c>
      <c r="S1966" s="12">
        <f t="shared" si="610"/>
        <v>0</v>
      </c>
      <c r="T1966" s="12">
        <f t="shared" si="610"/>
        <v>0</v>
      </c>
      <c r="U1966" s="12">
        <v>0</v>
      </c>
      <c r="V1966" s="12">
        <v>0</v>
      </c>
      <c r="W1966" s="12">
        <f>SUM(W1967)</f>
        <v>0</v>
      </c>
      <c r="X1966" s="12">
        <f t="shared" si="610"/>
        <v>0</v>
      </c>
      <c r="Y1966" s="12">
        <f t="shared" si="610"/>
        <v>0</v>
      </c>
      <c r="Z1966" s="12">
        <f t="shared" si="610"/>
        <v>0</v>
      </c>
      <c r="AA1966" s="12">
        <f t="shared" si="610"/>
        <v>0</v>
      </c>
      <c r="AB1966" s="12">
        <f t="shared" si="610"/>
        <v>0</v>
      </c>
      <c r="AC1966" s="12">
        <f t="shared" si="610"/>
        <v>0</v>
      </c>
      <c r="AD1966" s="12">
        <f t="shared" si="610"/>
        <v>0</v>
      </c>
      <c r="AE1966" s="12">
        <f t="shared" si="610"/>
        <v>0</v>
      </c>
      <c r="AF1966" s="12">
        <f t="shared" si="610"/>
        <v>0</v>
      </c>
      <c r="AG1966" s="12">
        <f t="shared" si="610"/>
        <v>0</v>
      </c>
      <c r="AH1966" s="12">
        <v>0</v>
      </c>
      <c r="AI1966" s="12">
        <v>0</v>
      </c>
      <c r="AJ1966" s="12">
        <f>SUM(AJ1967)</f>
        <v>5839</v>
      </c>
      <c r="AK1966" s="12">
        <f t="shared" si="610"/>
        <v>0</v>
      </c>
      <c r="AL1966" s="12">
        <f t="shared" si="610"/>
        <v>5839</v>
      </c>
      <c r="AM1966" s="12">
        <f t="shared" si="610"/>
        <v>0</v>
      </c>
      <c r="AN1966" s="12">
        <f t="shared" si="610"/>
        <v>0</v>
      </c>
      <c r="AO1966" s="12">
        <f t="shared" si="610"/>
        <v>0</v>
      </c>
      <c r="AP1966" s="12">
        <f t="shared" si="610"/>
        <v>0</v>
      </c>
      <c r="AQ1966" s="12">
        <f t="shared" si="610"/>
        <v>0</v>
      </c>
      <c r="AR1966" s="12">
        <f t="shared" si="610"/>
        <v>0</v>
      </c>
      <c r="AS1966" s="12">
        <f t="shared" si="610"/>
        <v>0</v>
      </c>
      <c r="AT1966" s="12">
        <f t="shared" si="610"/>
        <v>0</v>
      </c>
      <c r="AU1966" s="12">
        <v>5839</v>
      </c>
      <c r="AV1966" s="12">
        <v>0</v>
      </c>
      <c r="AW1966" s="12">
        <f t="shared" si="610"/>
        <v>5839</v>
      </c>
    </row>
    <row r="1967" spans="1:49">
      <c r="A1967" s="44" t="s">
        <v>797</v>
      </c>
      <c r="B1967" s="45" t="s">
        <v>1030</v>
      </c>
      <c r="C1967" s="45" t="s">
        <v>1372</v>
      </c>
      <c r="D1967" s="452" t="s">
        <v>2926</v>
      </c>
      <c r="E1967" s="213" t="s">
        <v>1402</v>
      </c>
      <c r="F1967" s="65"/>
      <c r="G1967" s="65"/>
      <c r="H1967" s="65"/>
      <c r="I1967" s="476" t="s">
        <v>1158</v>
      </c>
      <c r="J1967" s="9">
        <f>SUM(J1968:J1969)</f>
        <v>0</v>
      </c>
      <c r="K1967" s="9">
        <f t="shared" ref="K1967:T1967" si="611">SUM(K1968:K1969)</f>
        <v>0</v>
      </c>
      <c r="L1967" s="9">
        <f t="shared" si="611"/>
        <v>0</v>
      </c>
      <c r="M1967" s="9">
        <f t="shared" si="611"/>
        <v>0</v>
      </c>
      <c r="N1967" s="9">
        <f t="shared" si="611"/>
        <v>0</v>
      </c>
      <c r="O1967" s="9">
        <f t="shared" si="611"/>
        <v>0</v>
      </c>
      <c r="P1967" s="9">
        <f t="shared" si="611"/>
        <v>0</v>
      </c>
      <c r="Q1967" s="9">
        <f t="shared" si="611"/>
        <v>0</v>
      </c>
      <c r="R1967" s="9">
        <f t="shared" si="611"/>
        <v>0</v>
      </c>
      <c r="S1967" s="9">
        <f t="shared" si="611"/>
        <v>0</v>
      </c>
      <c r="T1967" s="9">
        <f t="shared" si="611"/>
        <v>0</v>
      </c>
      <c r="U1967" s="9">
        <v>0</v>
      </c>
      <c r="V1967" s="9">
        <v>0</v>
      </c>
      <c r="W1967" s="9">
        <f>SUM(W1968:W1969)</f>
        <v>0</v>
      </c>
      <c r="X1967" s="9">
        <f t="shared" ref="X1967:AG1967" si="612">SUM(X1968:X1969)</f>
        <v>0</v>
      </c>
      <c r="Y1967" s="9">
        <f t="shared" si="612"/>
        <v>0</v>
      </c>
      <c r="Z1967" s="9">
        <f t="shared" si="612"/>
        <v>0</v>
      </c>
      <c r="AA1967" s="9">
        <f t="shared" si="612"/>
        <v>0</v>
      </c>
      <c r="AB1967" s="9">
        <f t="shared" si="612"/>
        <v>0</v>
      </c>
      <c r="AC1967" s="9">
        <f t="shared" si="612"/>
        <v>0</v>
      </c>
      <c r="AD1967" s="9">
        <f t="shared" si="612"/>
        <v>0</v>
      </c>
      <c r="AE1967" s="9">
        <f t="shared" si="612"/>
        <v>0</v>
      </c>
      <c r="AF1967" s="9">
        <f t="shared" si="612"/>
        <v>0</v>
      </c>
      <c r="AG1967" s="9">
        <f t="shared" si="612"/>
        <v>0</v>
      </c>
      <c r="AH1967" s="9">
        <v>0</v>
      </c>
      <c r="AI1967" s="9">
        <v>0</v>
      </c>
      <c r="AJ1967" s="9">
        <f>SUM(AJ1968:AJ1969)</f>
        <v>5839</v>
      </c>
      <c r="AK1967" s="9">
        <f t="shared" ref="AK1967:AT1967" si="613">SUM(AK1968:AK1969)</f>
        <v>0</v>
      </c>
      <c r="AL1967" s="9">
        <f t="shared" si="613"/>
        <v>5839</v>
      </c>
      <c r="AM1967" s="9">
        <f t="shared" si="613"/>
        <v>0</v>
      </c>
      <c r="AN1967" s="9">
        <f t="shared" si="613"/>
        <v>0</v>
      </c>
      <c r="AO1967" s="9">
        <f t="shared" si="613"/>
        <v>0</v>
      </c>
      <c r="AP1967" s="9">
        <f t="shared" si="613"/>
        <v>0</v>
      </c>
      <c r="AQ1967" s="9">
        <f t="shared" si="613"/>
        <v>0</v>
      </c>
      <c r="AR1967" s="9">
        <f t="shared" si="613"/>
        <v>0</v>
      </c>
      <c r="AS1967" s="9">
        <f t="shared" si="613"/>
        <v>0</v>
      </c>
      <c r="AT1967" s="9">
        <f t="shared" si="613"/>
        <v>0</v>
      </c>
      <c r="AU1967" s="9">
        <v>5839</v>
      </c>
      <c r="AV1967" s="9">
        <v>0</v>
      </c>
      <c r="AW1967" s="9">
        <f>U1967+AH1967+AU1967</f>
        <v>5839</v>
      </c>
    </row>
    <row r="1968" spans="1:49" s="505" customFormat="1">
      <c r="A1968" s="478" t="s">
        <v>797</v>
      </c>
      <c r="B1968" s="479" t="s">
        <v>1030</v>
      </c>
      <c r="C1968" s="479" t="s">
        <v>1372</v>
      </c>
      <c r="D1968" s="480" t="s">
        <v>2926</v>
      </c>
      <c r="E1968" s="481" t="s">
        <v>1409</v>
      </c>
      <c r="F1968" s="482"/>
      <c r="G1968" s="483" t="s">
        <v>3096</v>
      </c>
      <c r="H1968" s="50" t="s">
        <v>2333</v>
      </c>
      <c r="I1968" s="504" t="s">
        <v>1518</v>
      </c>
      <c r="J1968" s="496"/>
      <c r="K1968" s="496"/>
      <c r="L1968" s="496"/>
      <c r="M1968" s="496"/>
      <c r="N1968" s="496"/>
      <c r="O1968" s="496"/>
      <c r="P1968" s="496"/>
      <c r="Q1968" s="496"/>
      <c r="R1968" s="496"/>
      <c r="S1968" s="496"/>
      <c r="T1968" s="496"/>
      <c r="U1968" s="496">
        <v>0</v>
      </c>
      <c r="V1968" s="496">
        <v>0</v>
      </c>
      <c r="W1968" s="496"/>
      <c r="X1968" s="496"/>
      <c r="Y1968" s="496"/>
      <c r="Z1968" s="496"/>
      <c r="AA1968" s="496"/>
      <c r="AB1968" s="496"/>
      <c r="AC1968" s="496"/>
      <c r="AD1968" s="496"/>
      <c r="AE1968" s="496"/>
      <c r="AF1968" s="496"/>
      <c r="AG1968" s="496"/>
      <c r="AH1968" s="496">
        <v>0</v>
      </c>
      <c r="AI1968" s="496">
        <v>0</v>
      </c>
      <c r="AJ1968" s="496">
        <v>999</v>
      </c>
      <c r="AK1968" s="496"/>
      <c r="AL1968" s="496">
        <v>999</v>
      </c>
      <c r="AM1968" s="496"/>
      <c r="AN1968" s="496"/>
      <c r="AO1968" s="496"/>
      <c r="AP1968" s="496"/>
      <c r="AQ1968" s="496"/>
      <c r="AR1968" s="496"/>
      <c r="AS1968" s="496"/>
      <c r="AT1968" s="496"/>
      <c r="AU1968" s="496">
        <v>999</v>
      </c>
      <c r="AV1968" s="496">
        <v>0</v>
      </c>
      <c r="AW1968" s="496">
        <f>U1968+AH1968+AU1968</f>
        <v>999</v>
      </c>
    </row>
    <row r="1969" spans="1:49" s="505" customFormat="1">
      <c r="A1969" s="478" t="s">
        <v>797</v>
      </c>
      <c r="B1969" s="479" t="s">
        <v>1030</v>
      </c>
      <c r="C1969" s="479" t="s">
        <v>1372</v>
      </c>
      <c r="D1969" s="480" t="s">
        <v>2926</v>
      </c>
      <c r="E1969" s="481" t="s">
        <v>1367</v>
      </c>
      <c r="F1969" s="482"/>
      <c r="G1969" s="483" t="s">
        <v>3096</v>
      </c>
      <c r="H1969" s="50" t="s">
        <v>2333</v>
      </c>
      <c r="I1969" s="504" t="s">
        <v>1400</v>
      </c>
      <c r="J1969" s="496"/>
      <c r="K1969" s="496"/>
      <c r="L1969" s="496"/>
      <c r="M1969" s="496"/>
      <c r="N1969" s="496"/>
      <c r="O1969" s="496"/>
      <c r="P1969" s="496"/>
      <c r="Q1969" s="496"/>
      <c r="R1969" s="496"/>
      <c r="S1969" s="496"/>
      <c r="T1969" s="496"/>
      <c r="U1969" s="496">
        <v>0</v>
      </c>
      <c r="V1969" s="496">
        <v>0</v>
      </c>
      <c r="W1969" s="496"/>
      <c r="X1969" s="496"/>
      <c r="Y1969" s="496"/>
      <c r="Z1969" s="496"/>
      <c r="AA1969" s="496"/>
      <c r="AB1969" s="496"/>
      <c r="AC1969" s="496"/>
      <c r="AD1969" s="496"/>
      <c r="AE1969" s="496"/>
      <c r="AF1969" s="496"/>
      <c r="AG1969" s="496"/>
      <c r="AH1969" s="496">
        <v>0</v>
      </c>
      <c r="AI1969" s="496">
        <v>0</v>
      </c>
      <c r="AJ1969" s="496">
        <v>4840</v>
      </c>
      <c r="AK1969" s="496"/>
      <c r="AL1969" s="496">
        <v>4840</v>
      </c>
      <c r="AM1969" s="496"/>
      <c r="AN1969" s="496"/>
      <c r="AO1969" s="496"/>
      <c r="AP1969" s="496"/>
      <c r="AQ1969" s="496"/>
      <c r="AR1969" s="496"/>
      <c r="AS1969" s="496"/>
      <c r="AT1969" s="496"/>
      <c r="AU1969" s="496">
        <v>4840</v>
      </c>
      <c r="AV1969" s="496">
        <v>0</v>
      </c>
      <c r="AW1969" s="496">
        <f>U1969+AH1969+AU1969</f>
        <v>4840</v>
      </c>
    </row>
    <row r="1970" spans="1:49">
      <c r="A1970" s="44"/>
      <c r="B1970" s="45"/>
      <c r="C1970" s="45"/>
      <c r="D1970" s="45"/>
      <c r="E1970" s="531"/>
      <c r="F1970" s="50"/>
      <c r="G1970" s="50"/>
      <c r="H1970" s="50"/>
      <c r="I1970" s="49" t="s">
        <v>1631</v>
      </c>
      <c r="J1970" s="12">
        <f>SUM(J1941,J1963,J1966)</f>
        <v>0</v>
      </c>
      <c r="K1970" s="12">
        <f t="shared" ref="K1970:AT1970" si="614">SUM(K1941,K1963,K1966)</f>
        <v>0</v>
      </c>
      <c r="L1970" s="12">
        <f t="shared" si="614"/>
        <v>0</v>
      </c>
      <c r="M1970" s="12">
        <f t="shared" si="614"/>
        <v>0</v>
      </c>
      <c r="N1970" s="12">
        <f t="shared" si="614"/>
        <v>0</v>
      </c>
      <c r="O1970" s="12">
        <f t="shared" si="614"/>
        <v>0</v>
      </c>
      <c r="P1970" s="12">
        <f t="shared" si="614"/>
        <v>0</v>
      </c>
      <c r="Q1970" s="12">
        <f t="shared" si="614"/>
        <v>0</v>
      </c>
      <c r="R1970" s="12">
        <f t="shared" si="614"/>
        <v>0</v>
      </c>
      <c r="S1970" s="12">
        <f t="shared" si="614"/>
        <v>0</v>
      </c>
      <c r="T1970" s="12">
        <f t="shared" si="614"/>
        <v>0</v>
      </c>
      <c r="U1970" s="12">
        <v>0</v>
      </c>
      <c r="V1970" s="12">
        <v>0</v>
      </c>
      <c r="W1970" s="12">
        <f>SUM(W1941,W1963,W1966)</f>
        <v>0</v>
      </c>
      <c r="X1970" s="12">
        <f t="shared" si="614"/>
        <v>0</v>
      </c>
      <c r="Y1970" s="12">
        <f t="shared" si="614"/>
        <v>0</v>
      </c>
      <c r="Z1970" s="12">
        <f t="shared" si="614"/>
        <v>0</v>
      </c>
      <c r="AA1970" s="12">
        <f t="shared" si="614"/>
        <v>0</v>
      </c>
      <c r="AB1970" s="12">
        <f t="shared" si="614"/>
        <v>0</v>
      </c>
      <c r="AC1970" s="12">
        <f t="shared" si="614"/>
        <v>0</v>
      </c>
      <c r="AD1970" s="12">
        <f t="shared" si="614"/>
        <v>0</v>
      </c>
      <c r="AE1970" s="12">
        <f t="shared" si="614"/>
        <v>0</v>
      </c>
      <c r="AF1970" s="12">
        <f t="shared" si="614"/>
        <v>0</v>
      </c>
      <c r="AG1970" s="12">
        <f t="shared" si="614"/>
        <v>0</v>
      </c>
      <c r="AH1970" s="12">
        <v>0</v>
      </c>
      <c r="AI1970" s="12">
        <v>0</v>
      </c>
      <c r="AJ1970" s="12">
        <f>SUM(AJ1941,AJ1963,AJ1966)</f>
        <v>5839</v>
      </c>
      <c r="AK1970" s="12">
        <f t="shared" si="614"/>
        <v>0</v>
      </c>
      <c r="AL1970" s="12">
        <f t="shared" si="614"/>
        <v>5839</v>
      </c>
      <c r="AM1970" s="12">
        <f t="shared" si="614"/>
        <v>0</v>
      </c>
      <c r="AN1970" s="12">
        <f t="shared" si="614"/>
        <v>0</v>
      </c>
      <c r="AO1970" s="12">
        <f t="shared" si="614"/>
        <v>0</v>
      </c>
      <c r="AP1970" s="12">
        <f t="shared" si="614"/>
        <v>0</v>
      </c>
      <c r="AQ1970" s="12">
        <f t="shared" si="614"/>
        <v>0</v>
      </c>
      <c r="AR1970" s="12">
        <f t="shared" si="614"/>
        <v>0</v>
      </c>
      <c r="AS1970" s="12">
        <f t="shared" si="614"/>
        <v>0</v>
      </c>
      <c r="AT1970" s="12">
        <f t="shared" si="614"/>
        <v>0</v>
      </c>
      <c r="AU1970" s="12">
        <v>5839</v>
      </c>
      <c r="AV1970" s="12">
        <v>0</v>
      </c>
      <c r="AW1970" s="12">
        <f t="shared" ref="AW1970" si="615">SUM(AW1941,AW1963,AW1966)</f>
        <v>5839</v>
      </c>
    </row>
    <row r="1971" spans="1:49">
      <c r="A1971" s="44"/>
      <c r="B1971" s="517"/>
      <c r="C1971" s="45"/>
      <c r="D1971" s="45"/>
      <c r="E1971" s="531"/>
      <c r="F1971" s="50"/>
      <c r="G1971" s="50"/>
      <c r="H1971" s="50"/>
      <c r="I1971" s="146" t="s">
        <v>970</v>
      </c>
      <c r="J1971" s="267"/>
      <c r="K1971" s="267"/>
      <c r="L1971" s="267"/>
      <c r="M1971" s="267"/>
      <c r="N1971" s="267"/>
      <c r="O1971" s="267"/>
      <c r="P1971" s="267"/>
      <c r="Q1971" s="267"/>
      <c r="R1971" s="267"/>
      <c r="S1971" s="267"/>
      <c r="T1971" s="267"/>
      <c r="U1971" s="267"/>
      <c r="V1971" s="267"/>
      <c r="W1971" s="267"/>
      <c r="X1971" s="267"/>
      <c r="Y1971" s="267"/>
      <c r="Z1971" s="267"/>
      <c r="AA1971" s="267"/>
      <c r="AB1971" s="267"/>
      <c r="AC1971" s="267"/>
      <c r="AD1971" s="267"/>
      <c r="AE1971" s="267"/>
      <c r="AF1971" s="267"/>
      <c r="AG1971" s="267"/>
      <c r="AH1971" s="267"/>
      <c r="AI1971" s="267"/>
      <c r="AJ1971" s="267"/>
      <c r="AK1971" s="267"/>
      <c r="AL1971" s="267"/>
      <c r="AM1971" s="267"/>
      <c r="AN1971" s="267"/>
      <c r="AO1971" s="267"/>
      <c r="AP1971" s="267"/>
      <c r="AQ1971" s="267"/>
      <c r="AR1971" s="267"/>
      <c r="AS1971" s="267"/>
      <c r="AT1971" s="267"/>
      <c r="AU1971" s="267"/>
      <c r="AV1971" s="267"/>
      <c r="AW1971" s="267"/>
    </row>
    <row r="1972" spans="1:49" ht="13.5" thickBot="1">
      <c r="A1972" s="48"/>
      <c r="B1972" s="42"/>
      <c r="C1972" s="42"/>
      <c r="D1972" s="42"/>
      <c r="E1972" s="531"/>
      <c r="F1972" s="50"/>
      <c r="G1972" s="50"/>
      <c r="H1972" s="50"/>
      <c r="I1972" s="146"/>
      <c r="J1972" s="29"/>
      <c r="K1972" s="29"/>
      <c r="L1972" s="29"/>
      <c r="M1972" s="29"/>
      <c r="N1972" s="29"/>
      <c r="O1972" s="29"/>
      <c r="P1972" s="29"/>
      <c r="Q1972" s="29"/>
      <c r="R1972" s="29"/>
      <c r="S1972" s="29"/>
      <c r="T1972" s="29"/>
      <c r="U1972" s="29"/>
      <c r="V1972" s="29"/>
      <c r="W1972" s="29"/>
      <c r="X1972" s="29"/>
      <c r="Y1972" s="29"/>
      <c r="Z1972" s="29"/>
      <c r="AA1972" s="29"/>
      <c r="AB1972" s="29"/>
      <c r="AC1972" s="29"/>
      <c r="AD1972" s="29"/>
      <c r="AE1972" s="29"/>
      <c r="AF1972" s="29"/>
      <c r="AG1972" s="29"/>
      <c r="AH1972" s="29"/>
      <c r="AI1972" s="29"/>
      <c r="AJ1972" s="29"/>
      <c r="AK1972" s="29"/>
      <c r="AL1972" s="29"/>
      <c r="AM1972" s="29"/>
      <c r="AN1972" s="29"/>
      <c r="AO1972" s="29"/>
      <c r="AP1972" s="29"/>
      <c r="AQ1972" s="29"/>
      <c r="AR1972" s="29"/>
      <c r="AS1972" s="29"/>
      <c r="AT1972" s="29"/>
      <c r="AU1972" s="29"/>
      <c r="AV1972" s="29"/>
      <c r="AW1972" s="29"/>
    </row>
    <row r="1973" spans="1:49" ht="35.25" customHeight="1" thickTop="1" thickBot="1">
      <c r="A1973" s="48"/>
      <c r="B1973" s="42"/>
      <c r="C1973" s="42"/>
      <c r="D1973" s="42"/>
      <c r="E1973" s="531"/>
      <c r="F1973" s="50"/>
      <c r="G1973" s="50"/>
      <c r="H1973" s="50"/>
      <c r="I1973" s="5" t="s">
        <v>2331</v>
      </c>
      <c r="J1973" s="364" t="s">
        <v>2891</v>
      </c>
      <c r="K1973" s="364" t="s">
        <v>2879</v>
      </c>
      <c r="L1973" s="364" t="s">
        <v>2880</v>
      </c>
      <c r="M1973" s="364" t="s">
        <v>2881</v>
      </c>
      <c r="N1973" s="364" t="s">
        <v>2882</v>
      </c>
      <c r="O1973" s="364" t="s">
        <v>2883</v>
      </c>
      <c r="P1973" s="364" t="s">
        <v>2884</v>
      </c>
      <c r="Q1973" s="364" t="s">
        <v>2885</v>
      </c>
      <c r="R1973" s="364" t="s">
        <v>2886</v>
      </c>
      <c r="S1973" s="364" t="s">
        <v>2887</v>
      </c>
      <c r="T1973" s="364" t="s">
        <v>2888</v>
      </c>
      <c r="U1973" s="364" t="s">
        <v>2889</v>
      </c>
      <c r="V1973" s="364" t="s">
        <v>2890</v>
      </c>
      <c r="W1973" s="365" t="s">
        <v>2893</v>
      </c>
      <c r="X1973" s="365" t="s">
        <v>2879</v>
      </c>
      <c r="Y1973" s="365" t="s">
        <v>2880</v>
      </c>
      <c r="Z1973" s="365" t="s">
        <v>2881</v>
      </c>
      <c r="AA1973" s="365" t="s">
        <v>2882</v>
      </c>
      <c r="AB1973" s="365" t="s">
        <v>2883</v>
      </c>
      <c r="AC1973" s="365" t="s">
        <v>2884</v>
      </c>
      <c r="AD1973" s="365" t="s">
        <v>2885</v>
      </c>
      <c r="AE1973" s="365" t="s">
        <v>2886</v>
      </c>
      <c r="AF1973" s="365" t="s">
        <v>2887</v>
      </c>
      <c r="AG1973" s="365" t="s">
        <v>2888</v>
      </c>
      <c r="AH1973" s="365" t="s">
        <v>2889</v>
      </c>
      <c r="AI1973" s="365" t="s">
        <v>2890</v>
      </c>
      <c r="AJ1973" s="366" t="s">
        <v>2892</v>
      </c>
      <c r="AK1973" s="366" t="s">
        <v>2879</v>
      </c>
      <c r="AL1973" s="366" t="s">
        <v>2880</v>
      </c>
      <c r="AM1973" s="366" t="s">
        <v>2881</v>
      </c>
      <c r="AN1973" s="366" t="s">
        <v>2882</v>
      </c>
      <c r="AO1973" s="366" t="s">
        <v>2883</v>
      </c>
      <c r="AP1973" s="366" t="s">
        <v>2884</v>
      </c>
      <c r="AQ1973" s="366" t="s">
        <v>2885</v>
      </c>
      <c r="AR1973" s="366" t="s">
        <v>2886</v>
      </c>
      <c r="AS1973" s="366" t="s">
        <v>2887</v>
      </c>
      <c r="AT1973" s="366" t="s">
        <v>2888</v>
      </c>
      <c r="AU1973" s="366" t="s">
        <v>2889</v>
      </c>
      <c r="AV1973" s="366" t="s">
        <v>2890</v>
      </c>
      <c r="AW1973" s="368" t="s">
        <v>2895</v>
      </c>
    </row>
    <row r="1974" spans="1:49">
      <c r="A1974" s="48"/>
      <c r="B1974" s="42"/>
      <c r="C1974" s="42"/>
      <c r="D1974" s="42"/>
      <c r="E1974" s="531"/>
      <c r="F1974" s="50"/>
      <c r="G1974" s="50"/>
      <c r="H1974" s="50"/>
      <c r="I1974" s="34"/>
      <c r="J1974" s="202" t="s">
        <v>1224</v>
      </c>
      <c r="K1974" s="202">
        <v>1</v>
      </c>
      <c r="L1974" s="202">
        <v>2</v>
      </c>
      <c r="M1974" s="202">
        <v>3</v>
      </c>
      <c r="N1974" s="202">
        <v>4</v>
      </c>
      <c r="O1974" s="202">
        <v>5</v>
      </c>
      <c r="P1974" s="202">
        <v>6</v>
      </c>
      <c r="Q1974" s="202">
        <v>7</v>
      </c>
      <c r="R1974" s="202">
        <v>8</v>
      </c>
      <c r="S1974" s="202">
        <v>9</v>
      </c>
      <c r="T1974" s="202">
        <v>10</v>
      </c>
      <c r="U1974" s="202">
        <v>13</v>
      </c>
      <c r="V1974" s="202">
        <v>14</v>
      </c>
      <c r="W1974" s="202" t="s">
        <v>1224</v>
      </c>
      <c r="X1974" s="202">
        <v>1</v>
      </c>
      <c r="Y1974" s="202">
        <v>2</v>
      </c>
      <c r="Z1974" s="202">
        <v>3</v>
      </c>
      <c r="AA1974" s="202">
        <v>4</v>
      </c>
      <c r="AB1974" s="202">
        <v>5</v>
      </c>
      <c r="AC1974" s="202">
        <v>6</v>
      </c>
      <c r="AD1974" s="202">
        <v>7</v>
      </c>
      <c r="AE1974" s="202">
        <v>8</v>
      </c>
      <c r="AF1974" s="202">
        <v>9</v>
      </c>
      <c r="AG1974" s="202">
        <v>10</v>
      </c>
      <c r="AH1974" s="202">
        <v>13</v>
      </c>
      <c r="AI1974" s="202">
        <v>14</v>
      </c>
      <c r="AJ1974" s="202" t="s">
        <v>1224</v>
      </c>
      <c r="AK1974" s="202">
        <v>1</v>
      </c>
      <c r="AL1974" s="202">
        <v>2</v>
      </c>
      <c r="AM1974" s="202">
        <v>3</v>
      </c>
      <c r="AN1974" s="202">
        <v>4</v>
      </c>
      <c r="AO1974" s="202">
        <v>5</v>
      </c>
      <c r="AP1974" s="202">
        <v>6</v>
      </c>
      <c r="AQ1974" s="202">
        <v>7</v>
      </c>
      <c r="AR1974" s="202">
        <v>8</v>
      </c>
      <c r="AS1974" s="202">
        <v>9</v>
      </c>
      <c r="AT1974" s="202">
        <v>10</v>
      </c>
      <c r="AU1974" s="202">
        <v>13</v>
      </c>
      <c r="AV1974" s="202">
        <v>14</v>
      </c>
      <c r="AW1974" s="202">
        <v>15</v>
      </c>
    </row>
    <row r="1975" spans="1:49">
      <c r="A1975" s="48"/>
      <c r="B1975" s="42"/>
      <c r="C1975" s="42"/>
      <c r="D1975" s="42"/>
      <c r="E1975" s="531"/>
      <c r="F1975" s="50"/>
      <c r="G1975" s="50"/>
      <c r="H1975" s="50"/>
      <c r="I1975" s="276" t="s">
        <v>2429</v>
      </c>
      <c r="J1975" s="277">
        <f>SUM(J1970)</f>
        <v>0</v>
      </c>
      <c r="K1975" s="277">
        <f t="shared" ref="K1975:AT1975" si="616">SUM(K1970)</f>
        <v>0</v>
      </c>
      <c r="L1975" s="277">
        <f t="shared" si="616"/>
        <v>0</v>
      </c>
      <c r="M1975" s="277">
        <f t="shared" si="616"/>
        <v>0</v>
      </c>
      <c r="N1975" s="277">
        <f t="shared" si="616"/>
        <v>0</v>
      </c>
      <c r="O1975" s="277">
        <f t="shared" si="616"/>
        <v>0</v>
      </c>
      <c r="P1975" s="277">
        <f t="shared" si="616"/>
        <v>0</v>
      </c>
      <c r="Q1975" s="277">
        <f t="shared" si="616"/>
        <v>0</v>
      </c>
      <c r="R1975" s="277">
        <f t="shared" si="616"/>
        <v>0</v>
      </c>
      <c r="S1975" s="277">
        <f t="shared" si="616"/>
        <v>0</v>
      </c>
      <c r="T1975" s="277">
        <f t="shared" si="616"/>
        <v>0</v>
      </c>
      <c r="U1975" s="277">
        <v>0</v>
      </c>
      <c r="V1975" s="277">
        <v>0</v>
      </c>
      <c r="W1975" s="277">
        <f>SUM(W1970)</f>
        <v>0</v>
      </c>
      <c r="X1975" s="277">
        <f t="shared" si="616"/>
        <v>0</v>
      </c>
      <c r="Y1975" s="277">
        <f t="shared" si="616"/>
        <v>0</v>
      </c>
      <c r="Z1975" s="277">
        <f t="shared" si="616"/>
        <v>0</v>
      </c>
      <c r="AA1975" s="277">
        <f t="shared" si="616"/>
        <v>0</v>
      </c>
      <c r="AB1975" s="277">
        <f t="shared" si="616"/>
        <v>0</v>
      </c>
      <c r="AC1975" s="277">
        <f t="shared" si="616"/>
        <v>0</v>
      </c>
      <c r="AD1975" s="277">
        <f t="shared" si="616"/>
        <v>0</v>
      </c>
      <c r="AE1975" s="277">
        <f t="shared" si="616"/>
        <v>0</v>
      </c>
      <c r="AF1975" s="277">
        <f t="shared" si="616"/>
        <v>0</v>
      </c>
      <c r="AG1975" s="277">
        <f t="shared" si="616"/>
        <v>0</v>
      </c>
      <c r="AH1975" s="277">
        <v>0</v>
      </c>
      <c r="AI1975" s="277">
        <v>0</v>
      </c>
      <c r="AJ1975" s="277">
        <f>SUM(AJ1970)</f>
        <v>5839</v>
      </c>
      <c r="AK1975" s="277">
        <f t="shared" si="616"/>
        <v>0</v>
      </c>
      <c r="AL1975" s="277">
        <f t="shared" si="616"/>
        <v>5839</v>
      </c>
      <c r="AM1975" s="277">
        <f t="shared" si="616"/>
        <v>0</v>
      </c>
      <c r="AN1975" s="277">
        <f t="shared" si="616"/>
        <v>0</v>
      </c>
      <c r="AO1975" s="277">
        <f t="shared" si="616"/>
        <v>0</v>
      </c>
      <c r="AP1975" s="277">
        <f t="shared" si="616"/>
        <v>0</v>
      </c>
      <c r="AQ1975" s="277">
        <f t="shared" si="616"/>
        <v>0</v>
      </c>
      <c r="AR1975" s="277">
        <f t="shared" si="616"/>
        <v>0</v>
      </c>
      <c r="AS1975" s="277">
        <f t="shared" si="616"/>
        <v>0</v>
      </c>
      <c r="AT1975" s="277">
        <f t="shared" si="616"/>
        <v>0</v>
      </c>
      <c r="AU1975" s="277">
        <v>5839</v>
      </c>
      <c r="AV1975" s="277">
        <v>0</v>
      </c>
      <c r="AW1975" s="277">
        <f>U1975+AH1975+AU1975</f>
        <v>5839</v>
      </c>
    </row>
    <row r="1976" spans="1:49">
      <c r="A1976" s="48"/>
      <c r="B1976" s="42"/>
      <c r="C1976" s="42"/>
      <c r="D1976" s="42"/>
      <c r="E1976" s="531"/>
      <c r="F1976" s="50"/>
      <c r="G1976" s="50"/>
      <c r="H1976" s="50"/>
      <c r="I1976" s="276"/>
      <c r="J1976" s="277"/>
      <c r="K1976" s="277"/>
      <c r="L1976" s="277"/>
      <c r="M1976" s="277"/>
      <c r="N1976" s="277"/>
      <c r="O1976" s="277"/>
      <c r="P1976" s="277"/>
      <c r="Q1976" s="277"/>
      <c r="R1976" s="277"/>
      <c r="S1976" s="277"/>
      <c r="T1976" s="277"/>
      <c r="U1976" s="277">
        <v>0</v>
      </c>
      <c r="V1976" s="277">
        <v>0</v>
      </c>
      <c r="W1976" s="277"/>
      <c r="X1976" s="277"/>
      <c r="Y1976" s="277"/>
      <c r="Z1976" s="277"/>
      <c r="AA1976" s="277"/>
      <c r="AB1976" s="277"/>
      <c r="AC1976" s="277"/>
      <c r="AD1976" s="277"/>
      <c r="AE1976" s="277"/>
      <c r="AF1976" s="277"/>
      <c r="AG1976" s="277"/>
      <c r="AH1976" s="277">
        <v>0</v>
      </c>
      <c r="AI1976" s="277">
        <v>0</v>
      </c>
      <c r="AJ1976" s="277"/>
      <c r="AK1976" s="277"/>
      <c r="AL1976" s="277"/>
      <c r="AM1976" s="277"/>
      <c r="AN1976" s="277"/>
      <c r="AO1976" s="277"/>
      <c r="AP1976" s="277"/>
      <c r="AQ1976" s="277"/>
      <c r="AR1976" s="277"/>
      <c r="AS1976" s="277"/>
      <c r="AT1976" s="277"/>
      <c r="AU1976" s="277">
        <v>0</v>
      </c>
      <c r="AV1976" s="277">
        <v>0</v>
      </c>
      <c r="AW1976" s="277">
        <f>U1976+AH1976+AU1976</f>
        <v>0</v>
      </c>
    </row>
    <row r="1977" spans="1:49">
      <c r="A1977" s="48"/>
      <c r="B1977" s="42"/>
      <c r="C1977" s="42"/>
      <c r="D1977" s="42"/>
      <c r="E1977" s="531"/>
      <c r="F1977" s="50"/>
      <c r="G1977" s="50"/>
      <c r="H1977" s="50"/>
      <c r="I1977" s="276"/>
      <c r="J1977" s="277"/>
      <c r="K1977" s="277"/>
      <c r="L1977" s="277"/>
      <c r="M1977" s="277"/>
      <c r="N1977" s="277"/>
      <c r="O1977" s="277"/>
      <c r="P1977" s="277"/>
      <c r="Q1977" s="277"/>
      <c r="R1977" s="277"/>
      <c r="S1977" s="277"/>
      <c r="T1977" s="277"/>
      <c r="U1977" s="277">
        <v>0</v>
      </c>
      <c r="V1977" s="277">
        <v>0</v>
      </c>
      <c r="W1977" s="277"/>
      <c r="X1977" s="277"/>
      <c r="Y1977" s="277"/>
      <c r="Z1977" s="277"/>
      <c r="AA1977" s="277"/>
      <c r="AB1977" s="277"/>
      <c r="AC1977" s="277"/>
      <c r="AD1977" s="277"/>
      <c r="AE1977" s="277"/>
      <c r="AF1977" s="277"/>
      <c r="AG1977" s="277"/>
      <c r="AH1977" s="277">
        <v>0</v>
      </c>
      <c r="AI1977" s="277">
        <v>0</v>
      </c>
      <c r="AJ1977" s="277"/>
      <c r="AK1977" s="277"/>
      <c r="AL1977" s="277"/>
      <c r="AM1977" s="277"/>
      <c r="AN1977" s="277"/>
      <c r="AO1977" s="277"/>
      <c r="AP1977" s="277"/>
      <c r="AQ1977" s="277"/>
      <c r="AR1977" s="277"/>
      <c r="AS1977" s="277"/>
      <c r="AT1977" s="277"/>
      <c r="AU1977" s="277">
        <v>0</v>
      </c>
      <c r="AV1977" s="277">
        <v>0</v>
      </c>
      <c r="AW1977" s="277">
        <f>U1977+AH1977+AU1977</f>
        <v>0</v>
      </c>
    </row>
    <row r="1978" spans="1:49">
      <c r="A1978" s="48"/>
      <c r="B1978" s="42"/>
      <c r="C1978" s="42"/>
      <c r="D1978" s="42"/>
      <c r="E1978" s="531"/>
      <c r="F1978" s="50"/>
      <c r="G1978" s="50"/>
      <c r="H1978" s="50"/>
      <c r="I1978" s="276"/>
      <c r="J1978" s="277"/>
      <c r="K1978" s="277"/>
      <c r="L1978" s="277"/>
      <c r="M1978" s="277"/>
      <c r="N1978" s="277"/>
      <c r="O1978" s="277"/>
      <c r="P1978" s="277"/>
      <c r="Q1978" s="277"/>
      <c r="R1978" s="277"/>
      <c r="S1978" s="277"/>
      <c r="T1978" s="277"/>
      <c r="U1978" s="277">
        <v>0</v>
      </c>
      <c r="V1978" s="277">
        <v>0</v>
      </c>
      <c r="W1978" s="277"/>
      <c r="X1978" s="277"/>
      <c r="Y1978" s="277"/>
      <c r="Z1978" s="277"/>
      <c r="AA1978" s="277"/>
      <c r="AB1978" s="277"/>
      <c r="AC1978" s="277"/>
      <c r="AD1978" s="277"/>
      <c r="AE1978" s="277"/>
      <c r="AF1978" s="277"/>
      <c r="AG1978" s="277"/>
      <c r="AH1978" s="277">
        <v>0</v>
      </c>
      <c r="AI1978" s="277">
        <v>0</v>
      </c>
      <c r="AJ1978" s="277"/>
      <c r="AK1978" s="277"/>
      <c r="AL1978" s="277"/>
      <c r="AM1978" s="277"/>
      <c r="AN1978" s="277"/>
      <c r="AO1978" s="277"/>
      <c r="AP1978" s="277"/>
      <c r="AQ1978" s="277"/>
      <c r="AR1978" s="277"/>
      <c r="AS1978" s="277"/>
      <c r="AT1978" s="277"/>
      <c r="AU1978" s="277">
        <v>0</v>
      </c>
      <c r="AV1978" s="277">
        <v>0</v>
      </c>
      <c r="AW1978" s="277">
        <f>U1978+AH1978+AU1978</f>
        <v>0</v>
      </c>
    </row>
    <row r="1979" spans="1:49">
      <c r="A1979" s="48"/>
      <c r="B1979" s="42"/>
      <c r="C1979" s="42"/>
      <c r="D1979" s="42"/>
      <c r="E1979" s="531"/>
      <c r="F1979" s="50"/>
      <c r="G1979" s="50"/>
      <c r="H1979" s="50"/>
      <c r="I1979" s="276" t="s">
        <v>1631</v>
      </c>
      <c r="J1979" s="277">
        <f>SUM(J1975:J1978)</f>
        <v>0</v>
      </c>
      <c r="K1979" s="277">
        <f t="shared" ref="K1979:AT1979" si="617">SUM(K1975:K1978)</f>
        <v>0</v>
      </c>
      <c r="L1979" s="277">
        <f t="shared" si="617"/>
        <v>0</v>
      </c>
      <c r="M1979" s="277">
        <f t="shared" si="617"/>
        <v>0</v>
      </c>
      <c r="N1979" s="277">
        <f t="shared" si="617"/>
        <v>0</v>
      </c>
      <c r="O1979" s="277">
        <f t="shared" si="617"/>
        <v>0</v>
      </c>
      <c r="P1979" s="277">
        <f t="shared" si="617"/>
        <v>0</v>
      </c>
      <c r="Q1979" s="277">
        <f t="shared" si="617"/>
        <v>0</v>
      </c>
      <c r="R1979" s="277">
        <f t="shared" si="617"/>
        <v>0</v>
      </c>
      <c r="S1979" s="277">
        <f t="shared" si="617"/>
        <v>0</v>
      </c>
      <c r="T1979" s="277">
        <f t="shared" si="617"/>
        <v>0</v>
      </c>
      <c r="U1979" s="277">
        <v>0</v>
      </c>
      <c r="V1979" s="277">
        <v>0</v>
      </c>
      <c r="W1979" s="277">
        <f>SUM(W1975:W1978)</f>
        <v>0</v>
      </c>
      <c r="X1979" s="277">
        <f t="shared" si="617"/>
        <v>0</v>
      </c>
      <c r="Y1979" s="277">
        <f t="shared" si="617"/>
        <v>0</v>
      </c>
      <c r="Z1979" s="277">
        <f t="shared" si="617"/>
        <v>0</v>
      </c>
      <c r="AA1979" s="277">
        <f t="shared" si="617"/>
        <v>0</v>
      </c>
      <c r="AB1979" s="277">
        <f t="shared" si="617"/>
        <v>0</v>
      </c>
      <c r="AC1979" s="277">
        <f t="shared" si="617"/>
        <v>0</v>
      </c>
      <c r="AD1979" s="277">
        <f t="shared" si="617"/>
        <v>0</v>
      </c>
      <c r="AE1979" s="277">
        <f t="shared" si="617"/>
        <v>0</v>
      </c>
      <c r="AF1979" s="277">
        <f t="shared" si="617"/>
        <v>0</v>
      </c>
      <c r="AG1979" s="277">
        <f t="shared" si="617"/>
        <v>0</v>
      </c>
      <c r="AH1979" s="277">
        <v>0</v>
      </c>
      <c r="AI1979" s="277">
        <v>0</v>
      </c>
      <c r="AJ1979" s="277">
        <f>SUM(AJ1975:AJ1978)</f>
        <v>5839</v>
      </c>
      <c r="AK1979" s="277">
        <f t="shared" si="617"/>
        <v>0</v>
      </c>
      <c r="AL1979" s="277">
        <f t="shared" si="617"/>
        <v>5839</v>
      </c>
      <c r="AM1979" s="277">
        <f t="shared" si="617"/>
        <v>0</v>
      </c>
      <c r="AN1979" s="277">
        <f t="shared" si="617"/>
        <v>0</v>
      </c>
      <c r="AO1979" s="277">
        <f t="shared" si="617"/>
        <v>0</v>
      </c>
      <c r="AP1979" s="277">
        <f t="shared" si="617"/>
        <v>0</v>
      </c>
      <c r="AQ1979" s="277">
        <f t="shared" si="617"/>
        <v>0</v>
      </c>
      <c r="AR1979" s="277">
        <f t="shared" si="617"/>
        <v>0</v>
      </c>
      <c r="AS1979" s="277">
        <f t="shared" si="617"/>
        <v>0</v>
      </c>
      <c r="AT1979" s="277">
        <f t="shared" si="617"/>
        <v>0</v>
      </c>
      <c r="AU1979" s="277">
        <v>5839</v>
      </c>
      <c r="AV1979" s="277">
        <v>0</v>
      </c>
      <c r="AW1979" s="277">
        <f>U1979+AH1979+AU1979</f>
        <v>5839</v>
      </c>
    </row>
    <row r="1980" spans="1:49">
      <c r="A1980" s="48"/>
      <c r="B1980" s="42"/>
      <c r="C1980" s="42"/>
      <c r="D1980" s="42"/>
      <c r="E1980" s="531"/>
      <c r="F1980" s="50"/>
      <c r="G1980" s="50"/>
      <c r="H1980" s="50"/>
      <c r="I1980" s="146"/>
      <c r="J1980" s="29"/>
      <c r="K1980" s="29"/>
      <c r="L1980" s="29"/>
      <c r="M1980" s="29"/>
      <c r="N1980" s="29"/>
      <c r="O1980" s="29"/>
      <c r="P1980" s="29"/>
      <c r="Q1980" s="29"/>
      <c r="R1980" s="29"/>
      <c r="S1980" s="29"/>
      <c r="T1980" s="29"/>
      <c r="U1980" s="29"/>
      <c r="V1980" s="29"/>
      <c r="W1980" s="29"/>
      <c r="X1980" s="29"/>
      <c r="Y1980" s="29"/>
      <c r="Z1980" s="29"/>
      <c r="AA1980" s="29"/>
      <c r="AB1980" s="29"/>
      <c r="AC1980" s="29"/>
      <c r="AD1980" s="29"/>
      <c r="AE1980" s="29"/>
      <c r="AF1980" s="29"/>
      <c r="AG1980" s="29"/>
      <c r="AH1980" s="29"/>
      <c r="AI1980" s="29"/>
      <c r="AJ1980" s="29"/>
      <c r="AK1980" s="29"/>
      <c r="AL1980" s="29"/>
      <c r="AM1980" s="29"/>
      <c r="AN1980" s="29"/>
      <c r="AO1980" s="29"/>
      <c r="AP1980" s="29"/>
      <c r="AQ1980" s="29"/>
      <c r="AR1980" s="29"/>
      <c r="AS1980" s="29"/>
      <c r="AT1980" s="29"/>
      <c r="AU1980" s="29"/>
      <c r="AV1980" s="29"/>
      <c r="AW1980" s="29"/>
    </row>
    <row r="1981" spans="1:49">
      <c r="A1981" s="44"/>
      <c r="B1981" s="45"/>
      <c r="C1981" s="45"/>
      <c r="D1981" s="45"/>
      <c r="E1981" s="531"/>
      <c r="F1981" s="50"/>
      <c r="G1981" s="50"/>
      <c r="H1981" s="50"/>
      <c r="I1981" s="53"/>
      <c r="J1981" s="29"/>
      <c r="K1981" s="29"/>
      <c r="L1981" s="29"/>
      <c r="M1981" s="29"/>
      <c r="N1981" s="29"/>
      <c r="O1981" s="29"/>
      <c r="P1981" s="29"/>
      <c r="Q1981" s="29"/>
      <c r="R1981" s="29"/>
      <c r="S1981" s="29"/>
      <c r="T1981" s="29"/>
      <c r="U1981" s="29"/>
      <c r="V1981" s="29"/>
      <c r="W1981" s="29"/>
      <c r="X1981" s="29"/>
      <c r="Y1981" s="29"/>
      <c r="Z1981" s="29"/>
      <c r="AA1981" s="29"/>
      <c r="AB1981" s="29"/>
      <c r="AC1981" s="29"/>
      <c r="AD1981" s="29"/>
      <c r="AE1981" s="29"/>
      <c r="AF1981" s="29"/>
      <c r="AG1981" s="29"/>
      <c r="AH1981" s="29"/>
      <c r="AI1981" s="29"/>
      <c r="AJ1981" s="29"/>
      <c r="AK1981" s="29"/>
      <c r="AL1981" s="29"/>
      <c r="AM1981" s="29"/>
      <c r="AN1981" s="29"/>
      <c r="AO1981" s="29"/>
      <c r="AP1981" s="29"/>
      <c r="AQ1981" s="29"/>
      <c r="AR1981" s="29"/>
      <c r="AS1981" s="29"/>
      <c r="AT1981" s="29"/>
      <c r="AU1981" s="29"/>
      <c r="AV1981" s="29"/>
      <c r="AW1981" s="29"/>
    </row>
    <row r="1982" spans="1:49" ht="16.5" thickBot="1">
      <c r="A1982" s="78" t="s">
        <v>2146</v>
      </c>
      <c r="B1982" s="78"/>
      <c r="C1982" s="78"/>
      <c r="D1982" s="463"/>
      <c r="E1982" s="539"/>
      <c r="F1982" s="129"/>
      <c r="G1982" s="129"/>
      <c r="H1982" s="129"/>
      <c r="I1982" s="103"/>
    </row>
    <row r="1983" spans="1:49" s="151" customFormat="1" ht="36" customHeight="1" thickTop="1" thickBot="1">
      <c r="A1983" s="147" t="s">
        <v>2079</v>
      </c>
      <c r="B1983" s="5" t="s">
        <v>2080</v>
      </c>
      <c r="C1983" s="5" t="s">
        <v>1335</v>
      </c>
      <c r="D1983" s="450"/>
      <c r="E1983" s="148" t="s">
        <v>1570</v>
      </c>
      <c r="F1983" s="149" t="s">
        <v>1438</v>
      </c>
      <c r="G1983" s="149"/>
      <c r="H1983" s="149" t="s">
        <v>2332</v>
      </c>
      <c r="I1983" s="5" t="s">
        <v>856</v>
      </c>
      <c r="J1983" s="364" t="s">
        <v>2891</v>
      </c>
      <c r="K1983" s="364" t="s">
        <v>2879</v>
      </c>
      <c r="L1983" s="364" t="s">
        <v>2880</v>
      </c>
      <c r="M1983" s="364" t="s">
        <v>2881</v>
      </c>
      <c r="N1983" s="364" t="s">
        <v>2882</v>
      </c>
      <c r="O1983" s="364" t="s">
        <v>2883</v>
      </c>
      <c r="P1983" s="364" t="s">
        <v>2884</v>
      </c>
      <c r="Q1983" s="364" t="s">
        <v>2885</v>
      </c>
      <c r="R1983" s="364" t="s">
        <v>2886</v>
      </c>
      <c r="S1983" s="364" t="s">
        <v>2887</v>
      </c>
      <c r="T1983" s="364" t="s">
        <v>2888</v>
      </c>
      <c r="U1983" s="364" t="s">
        <v>2889</v>
      </c>
      <c r="V1983" s="364" t="s">
        <v>2890</v>
      </c>
      <c r="W1983" s="365" t="s">
        <v>2893</v>
      </c>
      <c r="X1983" s="365" t="s">
        <v>2879</v>
      </c>
      <c r="Y1983" s="365" t="s">
        <v>2880</v>
      </c>
      <c r="Z1983" s="365" t="s">
        <v>2881</v>
      </c>
      <c r="AA1983" s="365" t="s">
        <v>2882</v>
      </c>
      <c r="AB1983" s="365" t="s">
        <v>2883</v>
      </c>
      <c r="AC1983" s="365" t="s">
        <v>2884</v>
      </c>
      <c r="AD1983" s="365" t="s">
        <v>2885</v>
      </c>
      <c r="AE1983" s="365" t="s">
        <v>2886</v>
      </c>
      <c r="AF1983" s="365" t="s">
        <v>2887</v>
      </c>
      <c r="AG1983" s="365" t="s">
        <v>2888</v>
      </c>
      <c r="AH1983" s="365" t="s">
        <v>2889</v>
      </c>
      <c r="AI1983" s="365" t="s">
        <v>2890</v>
      </c>
      <c r="AJ1983" s="366" t="s">
        <v>2892</v>
      </c>
      <c r="AK1983" s="366" t="s">
        <v>2879</v>
      </c>
      <c r="AL1983" s="366" t="s">
        <v>2880</v>
      </c>
      <c r="AM1983" s="366" t="s">
        <v>2881</v>
      </c>
      <c r="AN1983" s="366" t="s">
        <v>2882</v>
      </c>
      <c r="AO1983" s="366" t="s">
        <v>2883</v>
      </c>
      <c r="AP1983" s="366" t="s">
        <v>2884</v>
      </c>
      <c r="AQ1983" s="366" t="s">
        <v>2885</v>
      </c>
      <c r="AR1983" s="366" t="s">
        <v>2886</v>
      </c>
      <c r="AS1983" s="366" t="s">
        <v>2887</v>
      </c>
      <c r="AT1983" s="366" t="s">
        <v>2888</v>
      </c>
      <c r="AU1983" s="366" t="s">
        <v>2889</v>
      </c>
      <c r="AV1983" s="366" t="s">
        <v>2890</v>
      </c>
      <c r="AW1983" s="368" t="s">
        <v>2895</v>
      </c>
    </row>
    <row r="1984" spans="1:49">
      <c r="A1984" s="33"/>
      <c r="B1984" s="34"/>
      <c r="C1984" s="34"/>
      <c r="D1984" s="34"/>
      <c r="E1984" s="35"/>
      <c r="F1984" s="36"/>
      <c r="G1984" s="36"/>
      <c r="H1984" s="36"/>
      <c r="I1984" s="34"/>
      <c r="J1984" s="202" t="s">
        <v>1224</v>
      </c>
      <c r="K1984" s="202">
        <v>1</v>
      </c>
      <c r="L1984" s="202">
        <v>2</v>
      </c>
      <c r="M1984" s="202">
        <v>3</v>
      </c>
      <c r="N1984" s="202">
        <v>4</v>
      </c>
      <c r="O1984" s="202">
        <v>5</v>
      </c>
      <c r="P1984" s="202">
        <v>6</v>
      </c>
      <c r="Q1984" s="202">
        <v>7</v>
      </c>
      <c r="R1984" s="202">
        <v>8</v>
      </c>
      <c r="S1984" s="202">
        <v>9</v>
      </c>
      <c r="T1984" s="202">
        <v>10</v>
      </c>
      <c r="U1984" s="202">
        <v>13</v>
      </c>
      <c r="V1984" s="202">
        <v>14</v>
      </c>
      <c r="W1984" s="202" t="s">
        <v>1224</v>
      </c>
      <c r="X1984" s="202">
        <v>1</v>
      </c>
      <c r="Y1984" s="202">
        <v>2</v>
      </c>
      <c r="Z1984" s="202">
        <v>3</v>
      </c>
      <c r="AA1984" s="202">
        <v>4</v>
      </c>
      <c r="AB1984" s="202">
        <v>5</v>
      </c>
      <c r="AC1984" s="202">
        <v>6</v>
      </c>
      <c r="AD1984" s="202">
        <v>7</v>
      </c>
      <c r="AE1984" s="202">
        <v>8</v>
      </c>
      <c r="AF1984" s="202">
        <v>9</v>
      </c>
      <c r="AG1984" s="202">
        <v>10</v>
      </c>
      <c r="AH1984" s="202">
        <v>13</v>
      </c>
      <c r="AI1984" s="202">
        <v>14</v>
      </c>
      <c r="AJ1984" s="202" t="s">
        <v>1224</v>
      </c>
      <c r="AK1984" s="202">
        <v>1</v>
      </c>
      <c r="AL1984" s="202">
        <v>2</v>
      </c>
      <c r="AM1984" s="202">
        <v>3</v>
      </c>
      <c r="AN1984" s="202">
        <v>4</v>
      </c>
      <c r="AO1984" s="202">
        <v>5</v>
      </c>
      <c r="AP1984" s="202">
        <v>6</v>
      </c>
      <c r="AQ1984" s="202">
        <v>7</v>
      </c>
      <c r="AR1984" s="202">
        <v>8</v>
      </c>
      <c r="AS1984" s="202">
        <v>9</v>
      </c>
      <c r="AT1984" s="202">
        <v>10</v>
      </c>
      <c r="AU1984" s="202">
        <v>13</v>
      </c>
      <c r="AV1984" s="202">
        <v>14</v>
      </c>
      <c r="AW1984" s="202">
        <v>15</v>
      </c>
    </row>
    <row r="1985" spans="1:49">
      <c r="A1985" s="37"/>
      <c r="B1985" s="38"/>
      <c r="C1985" s="38"/>
      <c r="D1985" s="38"/>
      <c r="E1985" s="60"/>
      <c r="F1985" s="61"/>
      <c r="G1985" s="61"/>
      <c r="H1985" s="61"/>
      <c r="I1985" s="38"/>
      <c r="J1985" s="62"/>
      <c r="K1985" s="62"/>
      <c r="L1985" s="62"/>
      <c r="M1985" s="62"/>
      <c r="N1985" s="62"/>
      <c r="O1985" s="62"/>
      <c r="P1985" s="62"/>
      <c r="Q1985" s="62"/>
      <c r="R1985" s="62"/>
      <c r="S1985" s="62"/>
      <c r="T1985" s="62"/>
      <c r="U1985" s="62">
        <v>0</v>
      </c>
      <c r="V1985" s="62">
        <v>0</v>
      </c>
      <c r="W1985" s="62"/>
      <c r="X1985" s="62"/>
      <c r="Y1985" s="62"/>
      <c r="Z1985" s="62"/>
      <c r="AA1985" s="62"/>
      <c r="AB1985" s="62"/>
      <c r="AC1985" s="62"/>
      <c r="AD1985" s="62"/>
      <c r="AE1985" s="62"/>
      <c r="AF1985" s="62"/>
      <c r="AG1985" s="62"/>
      <c r="AH1985" s="62">
        <v>0</v>
      </c>
      <c r="AI1985" s="62">
        <v>0</v>
      </c>
      <c r="AJ1985" s="62"/>
      <c r="AK1985" s="62"/>
      <c r="AL1985" s="62"/>
      <c r="AM1985" s="62"/>
      <c r="AN1985" s="62"/>
      <c r="AO1985" s="62"/>
      <c r="AP1985" s="62"/>
      <c r="AQ1985" s="62"/>
      <c r="AR1985" s="62"/>
      <c r="AS1985" s="62"/>
      <c r="AT1985" s="62"/>
      <c r="AU1985" s="62">
        <v>0</v>
      </c>
      <c r="AV1985" s="62">
        <v>0</v>
      </c>
      <c r="AW1985" s="62">
        <f t="shared" ref="AW1985:AW2017" si="618">U1985+AH1985+AU1985</f>
        <v>0</v>
      </c>
    </row>
    <row r="1986" spans="1:49">
      <c r="A1986" s="92" t="s">
        <v>797</v>
      </c>
      <c r="B1986" s="93" t="s">
        <v>1030</v>
      </c>
      <c r="C1986" s="93" t="s">
        <v>1373</v>
      </c>
      <c r="D1986" s="460"/>
      <c r="E1986" s="531"/>
      <c r="F1986" s="50"/>
      <c r="G1986" s="50"/>
      <c r="H1986" s="50"/>
      <c r="I1986" s="108" t="s">
        <v>2101</v>
      </c>
      <c r="U1986" s="15">
        <v>0</v>
      </c>
      <c r="V1986" s="15">
        <v>0</v>
      </c>
      <c r="AH1986" s="15">
        <v>0</v>
      </c>
      <c r="AI1986" s="15">
        <v>0</v>
      </c>
      <c r="AU1986" s="15">
        <v>0</v>
      </c>
      <c r="AV1986" s="15">
        <v>0</v>
      </c>
      <c r="AW1986" s="15">
        <f t="shared" si="618"/>
        <v>0</v>
      </c>
    </row>
    <row r="1987" spans="1:49">
      <c r="A1987" s="48"/>
      <c r="B1987" s="1"/>
      <c r="C1987" s="1"/>
      <c r="D1987" s="369"/>
      <c r="E1987" s="531"/>
      <c r="F1987" s="50"/>
      <c r="G1987" s="50"/>
      <c r="H1987" s="50"/>
      <c r="I1987" s="108"/>
      <c r="U1987" s="15">
        <v>0</v>
      </c>
      <c r="V1987" s="15">
        <v>0</v>
      </c>
      <c r="AH1987" s="15">
        <v>0</v>
      </c>
      <c r="AI1987" s="15">
        <v>0</v>
      </c>
      <c r="AU1987" s="15">
        <v>0</v>
      </c>
      <c r="AV1987" s="15">
        <v>0</v>
      </c>
      <c r="AW1987" s="15">
        <f t="shared" si="618"/>
        <v>0</v>
      </c>
    </row>
    <row r="1988" spans="1:49">
      <c r="A1988" s="48"/>
      <c r="B1988" s="42"/>
      <c r="C1988" s="42"/>
      <c r="D1988" s="42"/>
      <c r="E1988" s="531"/>
      <c r="F1988" s="50"/>
      <c r="G1988" s="50"/>
      <c r="H1988" s="50"/>
      <c r="I1988" s="49" t="s">
        <v>1559</v>
      </c>
      <c r="J1988" s="12">
        <f>SUM(J1989,J1997,J1999)</f>
        <v>0</v>
      </c>
      <c r="K1988" s="12">
        <f t="shared" ref="K1988:AT1988" si="619">SUM(K1989,K1997,K1999)</f>
        <v>0</v>
      </c>
      <c r="L1988" s="12">
        <f t="shared" si="619"/>
        <v>0</v>
      </c>
      <c r="M1988" s="12">
        <f t="shared" si="619"/>
        <v>0</v>
      </c>
      <c r="N1988" s="12">
        <f t="shared" si="619"/>
        <v>0</v>
      </c>
      <c r="O1988" s="12">
        <f t="shared" si="619"/>
        <v>0</v>
      </c>
      <c r="P1988" s="12">
        <f t="shared" si="619"/>
        <v>0</v>
      </c>
      <c r="Q1988" s="12">
        <f t="shared" si="619"/>
        <v>0</v>
      </c>
      <c r="R1988" s="12">
        <f t="shared" si="619"/>
        <v>0</v>
      </c>
      <c r="S1988" s="12">
        <f t="shared" si="619"/>
        <v>0</v>
      </c>
      <c r="T1988" s="12">
        <f t="shared" si="619"/>
        <v>0</v>
      </c>
      <c r="U1988" s="12">
        <v>0</v>
      </c>
      <c r="V1988" s="12">
        <v>0</v>
      </c>
      <c r="W1988" s="12">
        <f>SUM(W1989,W1997,W1999)</f>
        <v>0</v>
      </c>
      <c r="X1988" s="12">
        <f t="shared" si="619"/>
        <v>0</v>
      </c>
      <c r="Y1988" s="12">
        <f t="shared" si="619"/>
        <v>0</v>
      </c>
      <c r="Z1988" s="12">
        <f t="shared" si="619"/>
        <v>0</v>
      </c>
      <c r="AA1988" s="12">
        <f t="shared" si="619"/>
        <v>0</v>
      </c>
      <c r="AB1988" s="12">
        <f t="shared" si="619"/>
        <v>0</v>
      </c>
      <c r="AC1988" s="12">
        <f t="shared" si="619"/>
        <v>0</v>
      </c>
      <c r="AD1988" s="12">
        <f t="shared" si="619"/>
        <v>0</v>
      </c>
      <c r="AE1988" s="12">
        <f t="shared" si="619"/>
        <v>0</v>
      </c>
      <c r="AF1988" s="12">
        <f t="shared" si="619"/>
        <v>0</v>
      </c>
      <c r="AG1988" s="12">
        <f t="shared" si="619"/>
        <v>0</v>
      </c>
      <c r="AH1988" s="12">
        <v>0</v>
      </c>
      <c r="AI1988" s="12">
        <v>0</v>
      </c>
      <c r="AJ1988" s="12">
        <f>SUM(AJ1989,AJ1997,AJ1999)</f>
        <v>971</v>
      </c>
      <c r="AK1988" s="12">
        <f t="shared" si="619"/>
        <v>0</v>
      </c>
      <c r="AL1988" s="12">
        <f t="shared" si="619"/>
        <v>0</v>
      </c>
      <c r="AM1988" s="12">
        <f t="shared" si="619"/>
        <v>0</v>
      </c>
      <c r="AN1988" s="12">
        <f t="shared" si="619"/>
        <v>0</v>
      </c>
      <c r="AO1988" s="12">
        <f t="shared" si="619"/>
        <v>0</v>
      </c>
      <c r="AP1988" s="12">
        <f t="shared" si="619"/>
        <v>0</v>
      </c>
      <c r="AQ1988" s="12">
        <f t="shared" si="619"/>
        <v>0</v>
      </c>
      <c r="AR1988" s="12">
        <f t="shared" si="619"/>
        <v>0</v>
      </c>
      <c r="AS1988" s="12">
        <f t="shared" si="619"/>
        <v>0</v>
      </c>
      <c r="AT1988" s="12">
        <f t="shared" si="619"/>
        <v>0</v>
      </c>
      <c r="AU1988" s="12">
        <v>0</v>
      </c>
      <c r="AV1988" s="12">
        <v>971</v>
      </c>
      <c r="AW1988" s="12">
        <f t="shared" si="618"/>
        <v>0</v>
      </c>
    </row>
    <row r="1989" spans="1:49">
      <c r="A1989" s="44" t="s">
        <v>797</v>
      </c>
      <c r="B1989" s="45" t="s">
        <v>1030</v>
      </c>
      <c r="C1989" s="45" t="s">
        <v>1373</v>
      </c>
      <c r="D1989" s="452" t="s">
        <v>2927</v>
      </c>
      <c r="E1989" s="213" t="s">
        <v>771</v>
      </c>
      <c r="F1989" s="65"/>
      <c r="G1989" s="65"/>
      <c r="H1989" s="65"/>
      <c r="I1989" s="1" t="s">
        <v>1500</v>
      </c>
      <c r="J1989" s="9">
        <f>SUM(J1990:J1991)</f>
        <v>0</v>
      </c>
      <c r="K1989" s="9">
        <f t="shared" ref="K1989:AT1989" si="620">SUM(K1990:K1991)</f>
        <v>0</v>
      </c>
      <c r="L1989" s="9">
        <f t="shared" si="620"/>
        <v>0</v>
      </c>
      <c r="M1989" s="9">
        <f t="shared" si="620"/>
        <v>0</v>
      </c>
      <c r="N1989" s="9">
        <f t="shared" si="620"/>
        <v>0</v>
      </c>
      <c r="O1989" s="9">
        <f t="shared" si="620"/>
        <v>0</v>
      </c>
      <c r="P1989" s="9">
        <f t="shared" si="620"/>
        <v>0</v>
      </c>
      <c r="Q1989" s="9">
        <f t="shared" si="620"/>
        <v>0</v>
      </c>
      <c r="R1989" s="9">
        <f t="shared" si="620"/>
        <v>0</v>
      </c>
      <c r="S1989" s="9">
        <f t="shared" si="620"/>
        <v>0</v>
      </c>
      <c r="T1989" s="9">
        <f t="shared" si="620"/>
        <v>0</v>
      </c>
      <c r="U1989" s="9">
        <v>0</v>
      </c>
      <c r="V1989" s="9">
        <v>0</v>
      </c>
      <c r="W1989" s="9">
        <f>SUM(W1990:W1991)</f>
        <v>0</v>
      </c>
      <c r="X1989" s="9">
        <f t="shared" si="620"/>
        <v>0</v>
      </c>
      <c r="Y1989" s="9">
        <f t="shared" si="620"/>
        <v>0</v>
      </c>
      <c r="Z1989" s="9">
        <f t="shared" si="620"/>
        <v>0</v>
      </c>
      <c r="AA1989" s="9">
        <f t="shared" si="620"/>
        <v>0</v>
      </c>
      <c r="AB1989" s="9">
        <f t="shared" si="620"/>
        <v>0</v>
      </c>
      <c r="AC1989" s="9">
        <f t="shared" si="620"/>
        <v>0</v>
      </c>
      <c r="AD1989" s="9">
        <f t="shared" si="620"/>
        <v>0</v>
      </c>
      <c r="AE1989" s="9">
        <f t="shared" si="620"/>
        <v>0</v>
      </c>
      <c r="AF1989" s="9">
        <f t="shared" si="620"/>
        <v>0</v>
      </c>
      <c r="AG1989" s="9">
        <f t="shared" si="620"/>
        <v>0</v>
      </c>
      <c r="AH1989" s="9">
        <v>0</v>
      </c>
      <c r="AI1989" s="9">
        <v>0</v>
      </c>
      <c r="AJ1989" s="9">
        <f>SUM(AJ1990:AJ1991)</f>
        <v>0</v>
      </c>
      <c r="AK1989" s="9">
        <f t="shared" si="620"/>
        <v>0</v>
      </c>
      <c r="AL1989" s="9">
        <f t="shared" si="620"/>
        <v>0</v>
      </c>
      <c r="AM1989" s="9">
        <f t="shared" si="620"/>
        <v>0</v>
      </c>
      <c r="AN1989" s="9">
        <f t="shared" si="620"/>
        <v>0</v>
      </c>
      <c r="AO1989" s="9">
        <f t="shared" si="620"/>
        <v>0</v>
      </c>
      <c r="AP1989" s="9">
        <f t="shared" si="620"/>
        <v>0</v>
      </c>
      <c r="AQ1989" s="9">
        <f t="shared" si="620"/>
        <v>0</v>
      </c>
      <c r="AR1989" s="9">
        <f t="shared" si="620"/>
        <v>0</v>
      </c>
      <c r="AS1989" s="9">
        <f t="shared" si="620"/>
        <v>0</v>
      </c>
      <c r="AT1989" s="9">
        <f t="shared" si="620"/>
        <v>0</v>
      </c>
      <c r="AU1989" s="9">
        <v>0</v>
      </c>
      <c r="AV1989" s="9">
        <v>0</v>
      </c>
      <c r="AW1989" s="9">
        <f t="shared" si="618"/>
        <v>0</v>
      </c>
    </row>
    <row r="1990" spans="1:49">
      <c r="A1990" s="44" t="s">
        <v>797</v>
      </c>
      <c r="B1990" s="45" t="s">
        <v>1030</v>
      </c>
      <c r="C1990" s="45" t="s">
        <v>1373</v>
      </c>
      <c r="D1990" s="452" t="s">
        <v>2927</v>
      </c>
      <c r="E1990" s="367" t="s">
        <v>834</v>
      </c>
      <c r="F1990" s="50"/>
      <c r="G1990" s="468" t="s">
        <v>3096</v>
      </c>
      <c r="H1990" s="50" t="s">
        <v>2333</v>
      </c>
      <c r="I1990" s="42" t="s">
        <v>1165</v>
      </c>
      <c r="U1990" s="15">
        <v>0</v>
      </c>
      <c r="V1990" s="15">
        <v>0</v>
      </c>
      <c r="AH1990" s="15">
        <v>0</v>
      </c>
      <c r="AI1990" s="15">
        <v>0</v>
      </c>
      <c r="AU1990" s="15">
        <v>0</v>
      </c>
      <c r="AV1990" s="15">
        <v>0</v>
      </c>
      <c r="AW1990" s="15">
        <f t="shared" si="618"/>
        <v>0</v>
      </c>
    </row>
    <row r="1991" spans="1:49">
      <c r="A1991" s="44" t="s">
        <v>797</v>
      </c>
      <c r="B1991" s="45" t="s">
        <v>1030</v>
      </c>
      <c r="C1991" s="45" t="s">
        <v>1373</v>
      </c>
      <c r="D1991" s="452" t="s">
        <v>2927</v>
      </c>
      <c r="E1991" s="367" t="s">
        <v>772</v>
      </c>
      <c r="F1991" s="50"/>
      <c r="G1991" s="468" t="s">
        <v>3096</v>
      </c>
      <c r="H1991" s="50" t="s">
        <v>2333</v>
      </c>
      <c r="I1991" s="42" t="s">
        <v>1227</v>
      </c>
      <c r="J1991" s="15">
        <f>SUM(J1992:J1996)</f>
        <v>0</v>
      </c>
      <c r="K1991" s="15">
        <f t="shared" ref="K1991:AT1991" si="621">SUM(K1992:K1996)</f>
        <v>0</v>
      </c>
      <c r="L1991" s="15">
        <f t="shared" si="621"/>
        <v>0</v>
      </c>
      <c r="M1991" s="15">
        <f t="shared" si="621"/>
        <v>0</v>
      </c>
      <c r="N1991" s="15">
        <f t="shared" si="621"/>
        <v>0</v>
      </c>
      <c r="O1991" s="15">
        <f t="shared" si="621"/>
        <v>0</v>
      </c>
      <c r="P1991" s="15">
        <f t="shared" si="621"/>
        <v>0</v>
      </c>
      <c r="Q1991" s="15">
        <f t="shared" si="621"/>
        <v>0</v>
      </c>
      <c r="R1991" s="15">
        <f t="shared" si="621"/>
        <v>0</v>
      </c>
      <c r="S1991" s="15">
        <f t="shared" si="621"/>
        <v>0</v>
      </c>
      <c r="T1991" s="15">
        <f t="shared" si="621"/>
        <v>0</v>
      </c>
      <c r="U1991" s="15">
        <v>0</v>
      </c>
      <c r="V1991" s="15">
        <v>0</v>
      </c>
      <c r="W1991" s="15">
        <f>SUM(W1992:W1996)</f>
        <v>0</v>
      </c>
      <c r="X1991" s="15">
        <f t="shared" si="621"/>
        <v>0</v>
      </c>
      <c r="Y1991" s="15">
        <f t="shared" si="621"/>
        <v>0</v>
      </c>
      <c r="Z1991" s="15">
        <f t="shared" si="621"/>
        <v>0</v>
      </c>
      <c r="AA1991" s="15">
        <f t="shared" si="621"/>
        <v>0</v>
      </c>
      <c r="AB1991" s="15">
        <f t="shared" si="621"/>
        <v>0</v>
      </c>
      <c r="AC1991" s="15">
        <f t="shared" si="621"/>
        <v>0</v>
      </c>
      <c r="AD1991" s="15">
        <f t="shared" si="621"/>
        <v>0</v>
      </c>
      <c r="AE1991" s="15">
        <f t="shared" si="621"/>
        <v>0</v>
      </c>
      <c r="AF1991" s="15">
        <f t="shared" si="621"/>
        <v>0</v>
      </c>
      <c r="AG1991" s="15">
        <f t="shared" si="621"/>
        <v>0</v>
      </c>
      <c r="AH1991" s="15">
        <v>0</v>
      </c>
      <c r="AI1991" s="15">
        <v>0</v>
      </c>
      <c r="AJ1991" s="15">
        <f>SUM(AJ1992:AJ1996)</f>
        <v>0</v>
      </c>
      <c r="AK1991" s="15">
        <f t="shared" si="621"/>
        <v>0</v>
      </c>
      <c r="AL1991" s="15">
        <f t="shared" si="621"/>
        <v>0</v>
      </c>
      <c r="AM1991" s="15">
        <f t="shared" si="621"/>
        <v>0</v>
      </c>
      <c r="AN1991" s="15">
        <f t="shared" si="621"/>
        <v>0</v>
      </c>
      <c r="AO1991" s="15">
        <f t="shared" si="621"/>
        <v>0</v>
      </c>
      <c r="AP1991" s="15">
        <f t="shared" si="621"/>
        <v>0</v>
      </c>
      <c r="AQ1991" s="15">
        <f t="shared" si="621"/>
        <v>0</v>
      </c>
      <c r="AR1991" s="15">
        <f t="shared" si="621"/>
        <v>0</v>
      </c>
      <c r="AS1991" s="15">
        <f t="shared" si="621"/>
        <v>0</v>
      </c>
      <c r="AT1991" s="15">
        <f t="shared" si="621"/>
        <v>0</v>
      </c>
      <c r="AU1991" s="15">
        <v>0</v>
      </c>
      <c r="AV1991" s="15">
        <v>0</v>
      </c>
      <c r="AW1991" s="15">
        <f t="shared" si="618"/>
        <v>0</v>
      </c>
    </row>
    <row r="1992" spans="1:49" s="144" customFormat="1">
      <c r="A1992" s="44" t="s">
        <v>797</v>
      </c>
      <c r="B1992" s="45" t="s">
        <v>1030</v>
      </c>
      <c r="C1992" s="45" t="s">
        <v>1373</v>
      </c>
      <c r="D1992" s="452" t="s">
        <v>2927</v>
      </c>
      <c r="E1992" s="140" t="s">
        <v>850</v>
      </c>
      <c r="F1992" s="141" t="s">
        <v>191</v>
      </c>
      <c r="G1992" s="468" t="s">
        <v>3096</v>
      </c>
      <c r="H1992" s="50" t="s">
        <v>2333</v>
      </c>
      <c r="I1992" s="142" t="s">
        <v>1119</v>
      </c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>
        <v>0</v>
      </c>
      <c r="V1992" s="15">
        <v>0</v>
      </c>
      <c r="W1992" s="15"/>
      <c r="X1992" s="15"/>
      <c r="Y1992" s="15"/>
      <c r="Z1992" s="15"/>
      <c r="AA1992" s="15"/>
      <c r="AB1992" s="15"/>
      <c r="AC1992" s="15"/>
      <c r="AD1992" s="15"/>
      <c r="AE1992" s="15"/>
      <c r="AF1992" s="15"/>
      <c r="AG1992" s="15"/>
      <c r="AH1992" s="15">
        <v>0</v>
      </c>
      <c r="AI1992" s="15">
        <v>0</v>
      </c>
      <c r="AJ1992" s="15"/>
      <c r="AK1992" s="15"/>
      <c r="AL1992" s="15"/>
      <c r="AM1992" s="15"/>
      <c r="AN1992" s="15"/>
      <c r="AO1992" s="15"/>
      <c r="AP1992" s="15"/>
      <c r="AQ1992" s="15"/>
      <c r="AR1992" s="15"/>
      <c r="AS1992" s="15"/>
      <c r="AT1992" s="15"/>
      <c r="AU1992" s="15">
        <v>0</v>
      </c>
      <c r="AV1992" s="15">
        <v>0</v>
      </c>
      <c r="AW1992" s="15">
        <f t="shared" si="618"/>
        <v>0</v>
      </c>
    </row>
    <row r="1993" spans="1:49" s="144" customFormat="1">
      <c r="A1993" s="44" t="s">
        <v>797</v>
      </c>
      <c r="B1993" s="45" t="s">
        <v>1030</v>
      </c>
      <c r="C1993" s="45" t="s">
        <v>1373</v>
      </c>
      <c r="D1993" s="452" t="s">
        <v>2927</v>
      </c>
      <c r="E1993" s="140" t="s">
        <v>851</v>
      </c>
      <c r="F1993" s="141" t="s">
        <v>192</v>
      </c>
      <c r="G1993" s="468" t="s">
        <v>3096</v>
      </c>
      <c r="H1993" s="50" t="s">
        <v>2333</v>
      </c>
      <c r="I1993" s="142" t="s">
        <v>1290</v>
      </c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15">
        <v>0</v>
      </c>
      <c r="V1993" s="15">
        <v>0</v>
      </c>
      <c r="W1993" s="15"/>
      <c r="X1993" s="15"/>
      <c r="Y1993" s="15"/>
      <c r="Z1993" s="15"/>
      <c r="AA1993" s="15"/>
      <c r="AB1993" s="15"/>
      <c r="AC1993" s="15"/>
      <c r="AD1993" s="15"/>
      <c r="AE1993" s="15"/>
      <c r="AF1993" s="15"/>
      <c r="AG1993" s="15"/>
      <c r="AH1993" s="15">
        <v>0</v>
      </c>
      <c r="AI1993" s="15">
        <v>0</v>
      </c>
      <c r="AJ1993" s="15"/>
      <c r="AK1993" s="15"/>
      <c r="AL1993" s="15"/>
      <c r="AM1993" s="15"/>
      <c r="AN1993" s="15"/>
      <c r="AO1993" s="15"/>
      <c r="AP1993" s="15"/>
      <c r="AQ1993" s="15"/>
      <c r="AR1993" s="15"/>
      <c r="AS1993" s="15"/>
      <c r="AT1993" s="15"/>
      <c r="AU1993" s="15">
        <v>0</v>
      </c>
      <c r="AV1993" s="15">
        <v>0</v>
      </c>
      <c r="AW1993" s="15">
        <f t="shared" si="618"/>
        <v>0</v>
      </c>
    </row>
    <row r="1994" spans="1:49" s="144" customFormat="1">
      <c r="A1994" s="44" t="s">
        <v>797</v>
      </c>
      <c r="B1994" s="45" t="s">
        <v>1030</v>
      </c>
      <c r="C1994" s="45" t="s">
        <v>1373</v>
      </c>
      <c r="D1994" s="452" t="s">
        <v>2927</v>
      </c>
      <c r="E1994" s="140" t="s">
        <v>852</v>
      </c>
      <c r="F1994" s="141" t="s">
        <v>193</v>
      </c>
      <c r="G1994" s="468" t="s">
        <v>3096</v>
      </c>
      <c r="H1994" s="50" t="s">
        <v>2333</v>
      </c>
      <c r="I1994" s="142" t="s">
        <v>1733</v>
      </c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>
        <v>0</v>
      </c>
      <c r="V1994" s="15">
        <v>0</v>
      </c>
      <c r="W1994" s="15"/>
      <c r="X1994" s="15"/>
      <c r="Y1994" s="15"/>
      <c r="Z1994" s="15"/>
      <c r="AA1994" s="15"/>
      <c r="AB1994" s="15"/>
      <c r="AC1994" s="15"/>
      <c r="AD1994" s="15"/>
      <c r="AE1994" s="15"/>
      <c r="AF1994" s="15"/>
      <c r="AG1994" s="15"/>
      <c r="AH1994" s="15">
        <v>0</v>
      </c>
      <c r="AI1994" s="15">
        <v>0</v>
      </c>
      <c r="AJ1994" s="15"/>
      <c r="AK1994" s="15"/>
      <c r="AL1994" s="15"/>
      <c r="AM1994" s="15"/>
      <c r="AN1994" s="15"/>
      <c r="AO1994" s="15"/>
      <c r="AP1994" s="15"/>
      <c r="AQ1994" s="15"/>
      <c r="AR1994" s="15"/>
      <c r="AS1994" s="15"/>
      <c r="AT1994" s="15"/>
      <c r="AU1994" s="15">
        <v>0</v>
      </c>
      <c r="AV1994" s="15">
        <v>0</v>
      </c>
      <c r="AW1994" s="15">
        <f t="shared" si="618"/>
        <v>0</v>
      </c>
    </row>
    <row r="1995" spans="1:49" s="144" customFormat="1">
      <c r="A1995" s="44" t="s">
        <v>797</v>
      </c>
      <c r="B1995" s="45" t="s">
        <v>1030</v>
      </c>
      <c r="C1995" s="45" t="s">
        <v>1373</v>
      </c>
      <c r="D1995" s="452" t="s">
        <v>2927</v>
      </c>
      <c r="E1995" s="140" t="s">
        <v>853</v>
      </c>
      <c r="F1995" s="141" t="s">
        <v>194</v>
      </c>
      <c r="G1995" s="468" t="s">
        <v>3096</v>
      </c>
      <c r="H1995" s="50" t="s">
        <v>2333</v>
      </c>
      <c r="I1995" s="142" t="s">
        <v>1734</v>
      </c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15">
        <v>0</v>
      </c>
      <c r="V1995" s="15">
        <v>0</v>
      </c>
      <c r="W1995" s="15"/>
      <c r="X1995" s="15"/>
      <c r="Y1995" s="15"/>
      <c r="Z1995" s="15"/>
      <c r="AA1995" s="15"/>
      <c r="AB1995" s="15"/>
      <c r="AC1995" s="15"/>
      <c r="AD1995" s="15"/>
      <c r="AE1995" s="15"/>
      <c r="AF1995" s="15"/>
      <c r="AG1995" s="15"/>
      <c r="AH1995" s="15">
        <v>0</v>
      </c>
      <c r="AI1995" s="15">
        <v>0</v>
      </c>
      <c r="AJ1995" s="15"/>
      <c r="AK1995" s="15"/>
      <c r="AL1995" s="15"/>
      <c r="AM1995" s="15"/>
      <c r="AN1995" s="15"/>
      <c r="AO1995" s="15"/>
      <c r="AP1995" s="15"/>
      <c r="AQ1995" s="15"/>
      <c r="AR1995" s="15"/>
      <c r="AS1995" s="15"/>
      <c r="AT1995" s="15"/>
      <c r="AU1995" s="15">
        <v>0</v>
      </c>
      <c r="AV1995" s="15">
        <v>0</v>
      </c>
      <c r="AW1995" s="15">
        <f t="shared" si="618"/>
        <v>0</v>
      </c>
    </row>
    <row r="1996" spans="1:49" s="144" customFormat="1">
      <c r="A1996" s="44" t="s">
        <v>797</v>
      </c>
      <c r="B1996" s="45" t="s">
        <v>1030</v>
      </c>
      <c r="C1996" s="45" t="s">
        <v>1373</v>
      </c>
      <c r="D1996" s="452" t="s">
        <v>2927</v>
      </c>
      <c r="E1996" s="140" t="s">
        <v>854</v>
      </c>
      <c r="F1996" s="141" t="s">
        <v>195</v>
      </c>
      <c r="G1996" s="468" t="s">
        <v>3096</v>
      </c>
      <c r="H1996" s="50" t="s">
        <v>2333</v>
      </c>
      <c r="I1996" s="142" t="s">
        <v>1735</v>
      </c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>
        <v>0</v>
      </c>
      <c r="V1996" s="15">
        <v>0</v>
      </c>
      <c r="W1996" s="15"/>
      <c r="X1996" s="15"/>
      <c r="Y1996" s="15"/>
      <c r="Z1996" s="15"/>
      <c r="AA1996" s="15"/>
      <c r="AB1996" s="15"/>
      <c r="AC1996" s="15"/>
      <c r="AD1996" s="15"/>
      <c r="AE1996" s="15"/>
      <c r="AF1996" s="15"/>
      <c r="AG1996" s="15"/>
      <c r="AH1996" s="15">
        <v>0</v>
      </c>
      <c r="AI1996" s="15">
        <v>0</v>
      </c>
      <c r="AJ1996" s="15"/>
      <c r="AK1996" s="15"/>
      <c r="AL1996" s="15"/>
      <c r="AM1996" s="15"/>
      <c r="AN1996" s="15"/>
      <c r="AO1996" s="15"/>
      <c r="AP1996" s="15"/>
      <c r="AQ1996" s="15"/>
      <c r="AR1996" s="15"/>
      <c r="AS1996" s="15"/>
      <c r="AT1996" s="15"/>
      <c r="AU1996" s="15">
        <v>0</v>
      </c>
      <c r="AV1996" s="15">
        <v>0</v>
      </c>
      <c r="AW1996" s="15">
        <f t="shared" si="618"/>
        <v>0</v>
      </c>
    </row>
    <row r="1997" spans="1:49">
      <c r="A1997" s="44" t="s">
        <v>797</v>
      </c>
      <c r="B1997" s="45" t="s">
        <v>1030</v>
      </c>
      <c r="C1997" s="45" t="s">
        <v>1373</v>
      </c>
      <c r="D1997" s="452" t="s">
        <v>2927</v>
      </c>
      <c r="E1997" s="213" t="s">
        <v>773</v>
      </c>
      <c r="F1997" s="65"/>
      <c r="G1997" s="65"/>
      <c r="H1997" s="65"/>
      <c r="I1997" s="1" t="s">
        <v>1362</v>
      </c>
      <c r="J1997" s="9">
        <f>SUM(J1998)</f>
        <v>0</v>
      </c>
      <c r="K1997" s="9">
        <f t="shared" ref="K1997:AT1997" si="622">SUM(K1998)</f>
        <v>0</v>
      </c>
      <c r="L1997" s="9">
        <f t="shared" si="622"/>
        <v>0</v>
      </c>
      <c r="M1997" s="9">
        <f t="shared" si="622"/>
        <v>0</v>
      </c>
      <c r="N1997" s="9">
        <f t="shared" si="622"/>
        <v>0</v>
      </c>
      <c r="O1997" s="9">
        <f t="shared" si="622"/>
        <v>0</v>
      </c>
      <c r="P1997" s="9">
        <f t="shared" si="622"/>
        <v>0</v>
      </c>
      <c r="Q1997" s="9">
        <f t="shared" si="622"/>
        <v>0</v>
      </c>
      <c r="R1997" s="9">
        <f t="shared" si="622"/>
        <v>0</v>
      </c>
      <c r="S1997" s="9">
        <f t="shared" si="622"/>
        <v>0</v>
      </c>
      <c r="T1997" s="9">
        <f t="shared" si="622"/>
        <v>0</v>
      </c>
      <c r="U1997" s="9">
        <v>0</v>
      </c>
      <c r="V1997" s="9">
        <v>0</v>
      </c>
      <c r="W1997" s="9">
        <f>SUM(W1998)</f>
        <v>0</v>
      </c>
      <c r="X1997" s="9">
        <f t="shared" si="622"/>
        <v>0</v>
      </c>
      <c r="Y1997" s="9">
        <f t="shared" si="622"/>
        <v>0</v>
      </c>
      <c r="Z1997" s="9">
        <f t="shared" si="622"/>
        <v>0</v>
      </c>
      <c r="AA1997" s="9">
        <f t="shared" si="622"/>
        <v>0</v>
      </c>
      <c r="AB1997" s="9">
        <f t="shared" si="622"/>
        <v>0</v>
      </c>
      <c r="AC1997" s="9">
        <f t="shared" si="622"/>
        <v>0</v>
      </c>
      <c r="AD1997" s="9">
        <f t="shared" si="622"/>
        <v>0</v>
      </c>
      <c r="AE1997" s="9">
        <f t="shared" si="622"/>
        <v>0</v>
      </c>
      <c r="AF1997" s="9">
        <f t="shared" si="622"/>
        <v>0</v>
      </c>
      <c r="AG1997" s="9">
        <f t="shared" si="622"/>
        <v>0</v>
      </c>
      <c r="AH1997" s="9">
        <v>0</v>
      </c>
      <c r="AI1997" s="9">
        <v>0</v>
      </c>
      <c r="AJ1997" s="9">
        <f>SUM(AJ1998)</f>
        <v>0</v>
      </c>
      <c r="AK1997" s="9">
        <f t="shared" si="622"/>
        <v>0</v>
      </c>
      <c r="AL1997" s="9">
        <f t="shared" si="622"/>
        <v>0</v>
      </c>
      <c r="AM1997" s="9">
        <f t="shared" si="622"/>
        <v>0</v>
      </c>
      <c r="AN1997" s="9">
        <f t="shared" si="622"/>
        <v>0</v>
      </c>
      <c r="AO1997" s="9">
        <f t="shared" si="622"/>
        <v>0</v>
      </c>
      <c r="AP1997" s="9">
        <f t="shared" si="622"/>
        <v>0</v>
      </c>
      <c r="AQ1997" s="9">
        <f t="shared" si="622"/>
        <v>0</v>
      </c>
      <c r="AR1997" s="9">
        <f t="shared" si="622"/>
        <v>0</v>
      </c>
      <c r="AS1997" s="9">
        <f t="shared" si="622"/>
        <v>0</v>
      </c>
      <c r="AT1997" s="9">
        <f t="shared" si="622"/>
        <v>0</v>
      </c>
      <c r="AU1997" s="9">
        <v>0</v>
      </c>
      <c r="AV1997" s="9">
        <v>0</v>
      </c>
      <c r="AW1997" s="9">
        <f t="shared" si="618"/>
        <v>0</v>
      </c>
    </row>
    <row r="1998" spans="1:49">
      <c r="A1998" s="44" t="s">
        <v>797</v>
      </c>
      <c r="B1998" s="45" t="s">
        <v>1030</v>
      </c>
      <c r="C1998" s="45" t="s">
        <v>1373</v>
      </c>
      <c r="D1998" s="452" t="s">
        <v>2927</v>
      </c>
      <c r="E1998" s="367" t="s">
        <v>785</v>
      </c>
      <c r="F1998" s="50"/>
      <c r="G1998" s="468" t="s">
        <v>3096</v>
      </c>
      <c r="H1998" s="50" t="s">
        <v>2333</v>
      </c>
      <c r="I1998" s="42" t="s">
        <v>1363</v>
      </c>
      <c r="U1998" s="15">
        <v>0</v>
      </c>
      <c r="V1998" s="15">
        <v>0</v>
      </c>
      <c r="AH1998" s="15">
        <v>0</v>
      </c>
      <c r="AI1998" s="15">
        <v>0</v>
      </c>
      <c r="AU1998" s="15">
        <v>0</v>
      </c>
      <c r="AV1998" s="15">
        <v>0</v>
      </c>
      <c r="AW1998" s="15">
        <f t="shared" si="618"/>
        <v>0</v>
      </c>
    </row>
    <row r="1999" spans="1:49">
      <c r="A1999" s="44" t="s">
        <v>797</v>
      </c>
      <c r="B1999" s="45" t="s">
        <v>1030</v>
      </c>
      <c r="C1999" s="45" t="s">
        <v>1373</v>
      </c>
      <c r="D1999" s="452" t="s">
        <v>2927</v>
      </c>
      <c r="E1999" s="213" t="s">
        <v>1364</v>
      </c>
      <c r="F1999" s="65"/>
      <c r="G1999" s="65"/>
      <c r="H1999" s="65"/>
      <c r="I1999" s="1" t="s">
        <v>2104</v>
      </c>
      <c r="J1999" s="9">
        <f>SUM(J2000:J2009)</f>
        <v>0</v>
      </c>
      <c r="K1999" s="9">
        <f t="shared" ref="K1999:AT1999" si="623">SUM(K2000:K2009)</f>
        <v>0</v>
      </c>
      <c r="L1999" s="9">
        <f t="shared" si="623"/>
        <v>0</v>
      </c>
      <c r="M1999" s="9">
        <f t="shared" si="623"/>
        <v>0</v>
      </c>
      <c r="N1999" s="9">
        <f t="shared" si="623"/>
        <v>0</v>
      </c>
      <c r="O1999" s="9">
        <f t="shared" si="623"/>
        <v>0</v>
      </c>
      <c r="P1999" s="9">
        <f t="shared" si="623"/>
        <v>0</v>
      </c>
      <c r="Q1999" s="9">
        <f t="shared" si="623"/>
        <v>0</v>
      </c>
      <c r="R1999" s="9">
        <f t="shared" si="623"/>
        <v>0</v>
      </c>
      <c r="S1999" s="9">
        <f t="shared" si="623"/>
        <v>0</v>
      </c>
      <c r="T1999" s="9">
        <f t="shared" si="623"/>
        <v>0</v>
      </c>
      <c r="U1999" s="9">
        <v>0</v>
      </c>
      <c r="V1999" s="9">
        <v>0</v>
      </c>
      <c r="W1999" s="9">
        <f>SUM(W2000:W2009)</f>
        <v>0</v>
      </c>
      <c r="X1999" s="9">
        <f t="shared" si="623"/>
        <v>0</v>
      </c>
      <c r="Y1999" s="9">
        <f t="shared" si="623"/>
        <v>0</v>
      </c>
      <c r="Z1999" s="9">
        <f t="shared" si="623"/>
        <v>0</v>
      </c>
      <c r="AA1999" s="9">
        <f t="shared" si="623"/>
        <v>0</v>
      </c>
      <c r="AB1999" s="9">
        <f t="shared" si="623"/>
        <v>0</v>
      </c>
      <c r="AC1999" s="9">
        <f t="shared" si="623"/>
        <v>0</v>
      </c>
      <c r="AD1999" s="9">
        <f t="shared" si="623"/>
        <v>0</v>
      </c>
      <c r="AE1999" s="9">
        <f t="shared" si="623"/>
        <v>0</v>
      </c>
      <c r="AF1999" s="9">
        <f t="shared" si="623"/>
        <v>0</v>
      </c>
      <c r="AG1999" s="9">
        <f t="shared" si="623"/>
        <v>0</v>
      </c>
      <c r="AH1999" s="9">
        <v>0</v>
      </c>
      <c r="AI1999" s="9">
        <v>0</v>
      </c>
      <c r="AJ1999" s="9">
        <f>SUM(AJ2000:AJ2009)</f>
        <v>971</v>
      </c>
      <c r="AK1999" s="9">
        <f t="shared" si="623"/>
        <v>0</v>
      </c>
      <c r="AL1999" s="9">
        <f t="shared" si="623"/>
        <v>0</v>
      </c>
      <c r="AM1999" s="9">
        <f t="shared" si="623"/>
        <v>0</v>
      </c>
      <c r="AN1999" s="9">
        <f t="shared" si="623"/>
        <v>0</v>
      </c>
      <c r="AO1999" s="9">
        <f t="shared" si="623"/>
        <v>0</v>
      </c>
      <c r="AP1999" s="9">
        <f t="shared" si="623"/>
        <v>0</v>
      </c>
      <c r="AQ1999" s="9">
        <f t="shared" si="623"/>
        <v>0</v>
      </c>
      <c r="AR1999" s="9">
        <f t="shared" si="623"/>
        <v>0</v>
      </c>
      <c r="AS1999" s="9">
        <f t="shared" si="623"/>
        <v>0</v>
      </c>
      <c r="AT1999" s="9">
        <f t="shared" si="623"/>
        <v>0</v>
      </c>
      <c r="AU1999" s="9">
        <v>0</v>
      </c>
      <c r="AV1999" s="9">
        <v>971</v>
      </c>
      <c r="AW1999" s="9">
        <f t="shared" si="618"/>
        <v>0</v>
      </c>
    </row>
    <row r="2000" spans="1:49">
      <c r="A2000" s="44" t="s">
        <v>797</v>
      </c>
      <c r="B2000" s="45" t="s">
        <v>1030</v>
      </c>
      <c r="C2000" s="45" t="s">
        <v>1373</v>
      </c>
      <c r="D2000" s="452" t="s">
        <v>2927</v>
      </c>
      <c r="E2000" s="367" t="s">
        <v>786</v>
      </c>
      <c r="F2000" s="50"/>
      <c r="G2000" s="468" t="s">
        <v>3096</v>
      </c>
      <c r="H2000" s="50" t="s">
        <v>2333</v>
      </c>
      <c r="I2000" s="42" t="s">
        <v>1191</v>
      </c>
      <c r="U2000" s="15">
        <v>0</v>
      </c>
      <c r="V2000" s="15">
        <v>0</v>
      </c>
      <c r="AH2000" s="15">
        <v>0</v>
      </c>
      <c r="AI2000" s="15">
        <v>0</v>
      </c>
      <c r="AU2000" s="15">
        <v>0</v>
      </c>
      <c r="AV2000" s="15">
        <v>0</v>
      </c>
      <c r="AW2000" s="15">
        <f t="shared" si="618"/>
        <v>0</v>
      </c>
    </row>
    <row r="2001" spans="1:49">
      <c r="A2001" s="44" t="s">
        <v>797</v>
      </c>
      <c r="B2001" s="45" t="s">
        <v>1030</v>
      </c>
      <c r="C2001" s="45" t="s">
        <v>1373</v>
      </c>
      <c r="D2001" s="452" t="s">
        <v>2927</v>
      </c>
      <c r="E2001" s="367" t="s">
        <v>1528</v>
      </c>
      <c r="F2001" s="50"/>
      <c r="G2001" s="468" t="s">
        <v>3096</v>
      </c>
      <c r="H2001" s="50" t="s">
        <v>2333</v>
      </c>
      <c r="I2001" s="42" t="s">
        <v>989</v>
      </c>
      <c r="U2001" s="15">
        <v>0</v>
      </c>
      <c r="V2001" s="15">
        <v>0</v>
      </c>
      <c r="AH2001" s="15">
        <v>0</v>
      </c>
      <c r="AI2001" s="15">
        <v>0</v>
      </c>
      <c r="AU2001" s="15">
        <v>0</v>
      </c>
      <c r="AV2001" s="15">
        <v>0</v>
      </c>
      <c r="AW2001" s="15">
        <f t="shared" si="618"/>
        <v>0</v>
      </c>
    </row>
    <row r="2002" spans="1:49">
      <c r="A2002" s="44" t="s">
        <v>797</v>
      </c>
      <c r="B2002" s="45" t="s">
        <v>1030</v>
      </c>
      <c r="C2002" s="45" t="s">
        <v>1373</v>
      </c>
      <c r="D2002" s="452" t="s">
        <v>2927</v>
      </c>
      <c r="E2002" s="367" t="s">
        <v>1679</v>
      </c>
      <c r="F2002" s="50"/>
      <c r="G2002" s="468" t="s">
        <v>3096</v>
      </c>
      <c r="H2002" s="50" t="s">
        <v>2333</v>
      </c>
      <c r="I2002" s="42" t="s">
        <v>1048</v>
      </c>
      <c r="U2002" s="15">
        <v>0</v>
      </c>
      <c r="V2002" s="15">
        <v>0</v>
      </c>
      <c r="AH2002" s="15">
        <v>0</v>
      </c>
      <c r="AI2002" s="15">
        <v>0</v>
      </c>
      <c r="AU2002" s="15">
        <v>0</v>
      </c>
      <c r="AV2002" s="15">
        <v>0</v>
      </c>
      <c r="AW2002" s="15">
        <f t="shared" si="618"/>
        <v>0</v>
      </c>
    </row>
    <row r="2003" spans="1:49">
      <c r="A2003" s="44" t="s">
        <v>797</v>
      </c>
      <c r="B2003" s="45" t="s">
        <v>1030</v>
      </c>
      <c r="C2003" s="45" t="s">
        <v>1373</v>
      </c>
      <c r="D2003" s="452" t="s">
        <v>2927</v>
      </c>
      <c r="E2003" s="367" t="s">
        <v>787</v>
      </c>
      <c r="F2003" s="50"/>
      <c r="G2003" s="468" t="s">
        <v>3096</v>
      </c>
      <c r="H2003" s="50" t="s">
        <v>2333</v>
      </c>
      <c r="I2003" s="42" t="s">
        <v>2078</v>
      </c>
      <c r="U2003" s="15">
        <v>0</v>
      </c>
      <c r="V2003" s="15">
        <v>0</v>
      </c>
      <c r="AH2003" s="15">
        <v>0</v>
      </c>
      <c r="AI2003" s="15">
        <v>0</v>
      </c>
      <c r="AJ2003" s="15">
        <v>971</v>
      </c>
      <c r="AU2003" s="15">
        <v>0</v>
      </c>
      <c r="AV2003" s="15">
        <v>971</v>
      </c>
      <c r="AW2003" s="15">
        <f t="shared" si="618"/>
        <v>0</v>
      </c>
    </row>
    <row r="2004" spans="1:49">
      <c r="A2004" s="44" t="s">
        <v>797</v>
      </c>
      <c r="B2004" s="45" t="s">
        <v>1030</v>
      </c>
      <c r="C2004" s="45" t="s">
        <v>1373</v>
      </c>
      <c r="D2004" s="452" t="s">
        <v>2927</v>
      </c>
      <c r="E2004" s="367" t="s">
        <v>1116</v>
      </c>
      <c r="F2004" s="50"/>
      <c r="G2004" s="468" t="s">
        <v>3096</v>
      </c>
      <c r="H2004" s="50" t="s">
        <v>2333</v>
      </c>
      <c r="I2004" s="42" t="s">
        <v>1487</v>
      </c>
      <c r="U2004" s="15">
        <v>0</v>
      </c>
      <c r="V2004" s="15">
        <v>0</v>
      </c>
      <c r="AH2004" s="15">
        <v>0</v>
      </c>
      <c r="AI2004" s="15">
        <v>0</v>
      </c>
      <c r="AU2004" s="15">
        <v>0</v>
      </c>
      <c r="AV2004" s="15">
        <v>0</v>
      </c>
      <c r="AW2004" s="15">
        <f t="shared" si="618"/>
        <v>0</v>
      </c>
    </row>
    <row r="2005" spans="1:49">
      <c r="A2005" s="44" t="s">
        <v>797</v>
      </c>
      <c r="B2005" s="45" t="s">
        <v>1030</v>
      </c>
      <c r="C2005" s="45" t="s">
        <v>1373</v>
      </c>
      <c r="D2005" s="452" t="s">
        <v>2927</v>
      </c>
      <c r="E2005" s="367" t="s">
        <v>1703</v>
      </c>
      <c r="F2005" s="50"/>
      <c r="G2005" s="468" t="s">
        <v>3096</v>
      </c>
      <c r="H2005" s="50" t="s">
        <v>2333</v>
      </c>
      <c r="I2005" s="42" t="s">
        <v>1047</v>
      </c>
      <c r="U2005" s="15">
        <v>0</v>
      </c>
      <c r="V2005" s="15">
        <v>0</v>
      </c>
      <c r="AH2005" s="15">
        <v>0</v>
      </c>
      <c r="AI2005" s="15">
        <v>0</v>
      </c>
      <c r="AU2005" s="15">
        <v>0</v>
      </c>
      <c r="AV2005" s="15">
        <v>0</v>
      </c>
      <c r="AW2005" s="15">
        <f t="shared" si="618"/>
        <v>0</v>
      </c>
    </row>
    <row r="2006" spans="1:49">
      <c r="A2006" s="44" t="s">
        <v>797</v>
      </c>
      <c r="B2006" s="45" t="s">
        <v>1030</v>
      </c>
      <c r="C2006" s="45" t="s">
        <v>1373</v>
      </c>
      <c r="D2006" s="452" t="s">
        <v>2927</v>
      </c>
      <c r="E2006" s="367" t="s">
        <v>826</v>
      </c>
      <c r="F2006" s="50"/>
      <c r="G2006" s="468" t="s">
        <v>3096</v>
      </c>
      <c r="H2006" s="50" t="s">
        <v>2333</v>
      </c>
      <c r="I2006" s="42" t="s">
        <v>935</v>
      </c>
      <c r="U2006" s="15">
        <v>0</v>
      </c>
      <c r="V2006" s="15">
        <v>0</v>
      </c>
      <c r="AH2006" s="15">
        <v>0</v>
      </c>
      <c r="AI2006" s="15">
        <v>0</v>
      </c>
      <c r="AU2006" s="15">
        <v>0</v>
      </c>
      <c r="AV2006" s="15">
        <v>0</v>
      </c>
      <c r="AW2006" s="15">
        <f t="shared" si="618"/>
        <v>0</v>
      </c>
    </row>
    <row r="2007" spans="1:49">
      <c r="A2007" s="44" t="s">
        <v>797</v>
      </c>
      <c r="B2007" s="45" t="s">
        <v>1030</v>
      </c>
      <c r="C2007" s="45" t="s">
        <v>1373</v>
      </c>
      <c r="D2007" s="452" t="s">
        <v>2927</v>
      </c>
      <c r="E2007" s="367" t="s">
        <v>1115</v>
      </c>
      <c r="F2007" s="50"/>
      <c r="G2007" s="468" t="s">
        <v>3096</v>
      </c>
      <c r="H2007" s="50" t="s">
        <v>2333</v>
      </c>
      <c r="I2007" s="42" t="s">
        <v>990</v>
      </c>
      <c r="U2007" s="15">
        <v>0</v>
      </c>
      <c r="V2007" s="15">
        <v>0</v>
      </c>
      <c r="AH2007" s="15">
        <v>0</v>
      </c>
      <c r="AI2007" s="15">
        <v>0</v>
      </c>
      <c r="AU2007" s="15">
        <v>0</v>
      </c>
      <c r="AV2007" s="15">
        <v>0</v>
      </c>
      <c r="AW2007" s="15">
        <f t="shared" si="618"/>
        <v>0</v>
      </c>
    </row>
    <row r="2008" spans="1:49">
      <c r="A2008" s="44" t="s">
        <v>797</v>
      </c>
      <c r="B2008" s="45" t="s">
        <v>1030</v>
      </c>
      <c r="C2008" s="45" t="s">
        <v>1373</v>
      </c>
      <c r="D2008" s="452" t="s">
        <v>2927</v>
      </c>
      <c r="E2008" s="367" t="s">
        <v>1677</v>
      </c>
      <c r="F2008" s="50"/>
      <c r="G2008" s="468" t="s">
        <v>3096</v>
      </c>
      <c r="H2008" s="50" t="s">
        <v>2333</v>
      </c>
      <c r="I2008" s="42" t="s">
        <v>1688</v>
      </c>
      <c r="U2008" s="15">
        <v>0</v>
      </c>
      <c r="V2008" s="15">
        <v>0</v>
      </c>
      <c r="AH2008" s="15">
        <v>0</v>
      </c>
      <c r="AI2008" s="15">
        <v>0</v>
      </c>
      <c r="AU2008" s="15">
        <v>0</v>
      </c>
      <c r="AV2008" s="15">
        <v>0</v>
      </c>
      <c r="AW2008" s="15">
        <f t="shared" si="618"/>
        <v>0</v>
      </c>
    </row>
    <row r="2009" spans="1:49">
      <c r="A2009" s="44" t="s">
        <v>797</v>
      </c>
      <c r="B2009" s="45" t="s">
        <v>1030</v>
      </c>
      <c r="C2009" s="45" t="s">
        <v>1373</v>
      </c>
      <c r="D2009" s="452" t="s">
        <v>2927</v>
      </c>
      <c r="E2009" s="367" t="s">
        <v>1677</v>
      </c>
      <c r="F2009" s="50" t="s">
        <v>196</v>
      </c>
      <c r="G2009" s="468" t="s">
        <v>3096</v>
      </c>
      <c r="H2009" s="50" t="s">
        <v>2333</v>
      </c>
      <c r="I2009" s="42" t="s">
        <v>25</v>
      </c>
      <c r="U2009" s="15">
        <v>0</v>
      </c>
      <c r="V2009" s="15">
        <v>0</v>
      </c>
      <c r="AH2009" s="15">
        <v>0</v>
      </c>
      <c r="AI2009" s="15">
        <v>0</v>
      </c>
      <c r="AU2009" s="15">
        <v>0</v>
      </c>
      <c r="AV2009" s="15">
        <v>0</v>
      </c>
      <c r="AW2009" s="15">
        <f t="shared" si="618"/>
        <v>0</v>
      </c>
    </row>
    <row r="2010" spans="1:49" s="52" customFormat="1">
      <c r="A2010" s="41"/>
      <c r="B2010" s="345"/>
      <c r="C2010" s="345"/>
      <c r="D2010" s="369"/>
      <c r="E2010" s="213"/>
      <c r="F2010" s="65"/>
      <c r="G2010" s="65"/>
      <c r="H2010" s="65"/>
      <c r="I2010" s="49" t="s">
        <v>3</v>
      </c>
      <c r="J2010" s="6">
        <f>SUM(J2011)</f>
        <v>0</v>
      </c>
      <c r="K2010" s="6">
        <f t="shared" ref="K2010:AT2011" si="624">SUM(K2011)</f>
        <v>0</v>
      </c>
      <c r="L2010" s="6">
        <f t="shared" si="624"/>
        <v>0</v>
      </c>
      <c r="M2010" s="6">
        <f t="shared" si="624"/>
        <v>0</v>
      </c>
      <c r="N2010" s="6">
        <f t="shared" si="624"/>
        <v>0</v>
      </c>
      <c r="O2010" s="6">
        <f t="shared" si="624"/>
        <v>0</v>
      </c>
      <c r="P2010" s="6">
        <f t="shared" si="624"/>
        <v>0</v>
      </c>
      <c r="Q2010" s="6">
        <f t="shared" si="624"/>
        <v>0</v>
      </c>
      <c r="R2010" s="6">
        <f t="shared" si="624"/>
        <v>0</v>
      </c>
      <c r="S2010" s="6">
        <f t="shared" si="624"/>
        <v>0</v>
      </c>
      <c r="T2010" s="6">
        <f t="shared" si="624"/>
        <v>0</v>
      </c>
      <c r="U2010" s="6">
        <v>0</v>
      </c>
      <c r="V2010" s="6">
        <v>0</v>
      </c>
      <c r="W2010" s="6">
        <f>SUM(W2011)</f>
        <v>0</v>
      </c>
      <c r="X2010" s="6">
        <f t="shared" si="624"/>
        <v>0</v>
      </c>
      <c r="Y2010" s="6">
        <f t="shared" si="624"/>
        <v>0</v>
      </c>
      <c r="Z2010" s="6">
        <f t="shared" si="624"/>
        <v>0</v>
      </c>
      <c r="AA2010" s="6">
        <f t="shared" si="624"/>
        <v>0</v>
      </c>
      <c r="AB2010" s="6">
        <f t="shared" si="624"/>
        <v>0</v>
      </c>
      <c r="AC2010" s="6">
        <f t="shared" si="624"/>
        <v>0</v>
      </c>
      <c r="AD2010" s="6">
        <f t="shared" si="624"/>
        <v>0</v>
      </c>
      <c r="AE2010" s="6">
        <f t="shared" si="624"/>
        <v>0</v>
      </c>
      <c r="AF2010" s="6">
        <f t="shared" si="624"/>
        <v>0</v>
      </c>
      <c r="AG2010" s="6">
        <f t="shared" si="624"/>
        <v>0</v>
      </c>
      <c r="AH2010" s="6">
        <v>0</v>
      </c>
      <c r="AI2010" s="6">
        <v>0</v>
      </c>
      <c r="AJ2010" s="6">
        <f>SUM(AJ2011)</f>
        <v>0</v>
      </c>
      <c r="AK2010" s="6">
        <f t="shared" si="624"/>
        <v>0</v>
      </c>
      <c r="AL2010" s="6">
        <f t="shared" si="624"/>
        <v>0</v>
      </c>
      <c r="AM2010" s="6">
        <f t="shared" si="624"/>
        <v>0</v>
      </c>
      <c r="AN2010" s="6">
        <f t="shared" si="624"/>
        <v>0</v>
      </c>
      <c r="AO2010" s="6">
        <f t="shared" si="624"/>
        <v>0</v>
      </c>
      <c r="AP2010" s="6">
        <f t="shared" si="624"/>
        <v>0</v>
      </c>
      <c r="AQ2010" s="6">
        <f t="shared" si="624"/>
        <v>0</v>
      </c>
      <c r="AR2010" s="6">
        <f t="shared" si="624"/>
        <v>0</v>
      </c>
      <c r="AS2010" s="6">
        <f t="shared" si="624"/>
        <v>0</v>
      </c>
      <c r="AT2010" s="6">
        <f t="shared" si="624"/>
        <v>0</v>
      </c>
      <c r="AU2010" s="6">
        <v>0</v>
      </c>
      <c r="AV2010" s="6">
        <v>0</v>
      </c>
      <c r="AW2010" s="6">
        <f t="shared" si="618"/>
        <v>0</v>
      </c>
    </row>
    <row r="2011" spans="1:49" s="52" customFormat="1">
      <c r="A2011" s="44" t="s">
        <v>797</v>
      </c>
      <c r="B2011" s="45" t="s">
        <v>1030</v>
      </c>
      <c r="C2011" s="45" t="s">
        <v>1373</v>
      </c>
      <c r="D2011" s="452" t="s">
        <v>2927</v>
      </c>
      <c r="E2011" s="213" t="s">
        <v>833</v>
      </c>
      <c r="F2011" s="65"/>
      <c r="G2011" s="65"/>
      <c r="H2011" s="65"/>
      <c r="I2011" s="53" t="s">
        <v>1</v>
      </c>
      <c r="J2011" s="200">
        <f>SUM(J2012)</f>
        <v>0</v>
      </c>
      <c r="K2011" s="200">
        <f t="shared" si="624"/>
        <v>0</v>
      </c>
      <c r="L2011" s="200">
        <f t="shared" si="624"/>
        <v>0</v>
      </c>
      <c r="M2011" s="200">
        <f t="shared" si="624"/>
        <v>0</v>
      </c>
      <c r="N2011" s="200">
        <f t="shared" si="624"/>
        <v>0</v>
      </c>
      <c r="O2011" s="200">
        <f t="shared" si="624"/>
        <v>0</v>
      </c>
      <c r="P2011" s="200">
        <f t="shared" si="624"/>
        <v>0</v>
      </c>
      <c r="Q2011" s="200">
        <f t="shared" si="624"/>
        <v>0</v>
      </c>
      <c r="R2011" s="200">
        <f t="shared" si="624"/>
        <v>0</v>
      </c>
      <c r="S2011" s="200">
        <f t="shared" si="624"/>
        <v>0</v>
      </c>
      <c r="T2011" s="200">
        <f t="shared" si="624"/>
        <v>0</v>
      </c>
      <c r="U2011" s="200">
        <v>0</v>
      </c>
      <c r="V2011" s="200">
        <v>0</v>
      </c>
      <c r="W2011" s="200">
        <f>SUM(W2012)</f>
        <v>0</v>
      </c>
      <c r="X2011" s="200">
        <f t="shared" si="624"/>
        <v>0</v>
      </c>
      <c r="Y2011" s="200">
        <f t="shared" si="624"/>
        <v>0</v>
      </c>
      <c r="Z2011" s="200">
        <f t="shared" si="624"/>
        <v>0</v>
      </c>
      <c r="AA2011" s="200">
        <f t="shared" si="624"/>
        <v>0</v>
      </c>
      <c r="AB2011" s="200">
        <f t="shared" si="624"/>
        <v>0</v>
      </c>
      <c r="AC2011" s="200">
        <f t="shared" si="624"/>
        <v>0</v>
      </c>
      <c r="AD2011" s="200">
        <f t="shared" si="624"/>
        <v>0</v>
      </c>
      <c r="AE2011" s="200">
        <f t="shared" si="624"/>
        <v>0</v>
      </c>
      <c r="AF2011" s="200">
        <f t="shared" si="624"/>
        <v>0</v>
      </c>
      <c r="AG2011" s="200">
        <f t="shared" si="624"/>
        <v>0</v>
      </c>
      <c r="AH2011" s="200">
        <v>0</v>
      </c>
      <c r="AI2011" s="200">
        <v>0</v>
      </c>
      <c r="AJ2011" s="200">
        <f>SUM(AJ2012)</f>
        <v>0</v>
      </c>
      <c r="AK2011" s="200">
        <f t="shared" si="624"/>
        <v>0</v>
      </c>
      <c r="AL2011" s="200">
        <f t="shared" si="624"/>
        <v>0</v>
      </c>
      <c r="AM2011" s="200">
        <f t="shared" si="624"/>
        <v>0</v>
      </c>
      <c r="AN2011" s="200">
        <f t="shared" si="624"/>
        <v>0</v>
      </c>
      <c r="AO2011" s="200">
        <f t="shared" si="624"/>
        <v>0</v>
      </c>
      <c r="AP2011" s="200">
        <f t="shared" si="624"/>
        <v>0</v>
      </c>
      <c r="AQ2011" s="200">
        <f t="shared" si="624"/>
        <v>0</v>
      </c>
      <c r="AR2011" s="200">
        <f t="shared" si="624"/>
        <v>0</v>
      </c>
      <c r="AS2011" s="200">
        <f t="shared" si="624"/>
        <v>0</v>
      </c>
      <c r="AT2011" s="200">
        <f t="shared" si="624"/>
        <v>0</v>
      </c>
      <c r="AU2011" s="200">
        <v>0</v>
      </c>
      <c r="AV2011" s="200">
        <v>0</v>
      </c>
      <c r="AW2011" s="200">
        <f t="shared" si="618"/>
        <v>0</v>
      </c>
    </row>
    <row r="2012" spans="1:49" s="59" customFormat="1">
      <c r="A2012" s="44" t="s">
        <v>797</v>
      </c>
      <c r="B2012" s="45" t="s">
        <v>1030</v>
      </c>
      <c r="C2012" s="45" t="s">
        <v>1373</v>
      </c>
      <c r="D2012" s="452" t="s">
        <v>2927</v>
      </c>
      <c r="E2012" s="57" t="s">
        <v>1517</v>
      </c>
      <c r="F2012" s="58"/>
      <c r="G2012" s="468" t="s">
        <v>3096</v>
      </c>
      <c r="H2012" s="50" t="s">
        <v>2333</v>
      </c>
      <c r="I2012" s="188" t="s">
        <v>2584</v>
      </c>
      <c r="J2012" s="13"/>
      <c r="K2012" s="13"/>
      <c r="L2012" s="13"/>
      <c r="M2012" s="13"/>
      <c r="N2012" s="13"/>
      <c r="O2012" s="13"/>
      <c r="P2012" s="13"/>
      <c r="Q2012" s="13"/>
      <c r="R2012" s="13"/>
      <c r="S2012" s="13"/>
      <c r="T2012" s="13"/>
      <c r="U2012" s="13">
        <v>0</v>
      </c>
      <c r="V2012" s="13">
        <v>0</v>
      </c>
      <c r="W2012" s="13"/>
      <c r="X2012" s="13"/>
      <c r="Y2012" s="13"/>
      <c r="Z2012" s="13"/>
      <c r="AA2012" s="13"/>
      <c r="AB2012" s="13"/>
      <c r="AC2012" s="13"/>
      <c r="AD2012" s="13"/>
      <c r="AE2012" s="13"/>
      <c r="AF2012" s="13"/>
      <c r="AG2012" s="13"/>
      <c r="AH2012" s="13">
        <v>0</v>
      </c>
      <c r="AI2012" s="13">
        <v>0</v>
      </c>
      <c r="AJ2012" s="13"/>
      <c r="AK2012" s="13"/>
      <c r="AL2012" s="13"/>
      <c r="AM2012" s="13"/>
      <c r="AN2012" s="13"/>
      <c r="AO2012" s="13"/>
      <c r="AP2012" s="13"/>
      <c r="AQ2012" s="13"/>
      <c r="AR2012" s="13"/>
      <c r="AS2012" s="13"/>
      <c r="AT2012" s="13"/>
      <c r="AU2012" s="13">
        <v>0</v>
      </c>
      <c r="AV2012" s="13">
        <v>0</v>
      </c>
      <c r="AW2012" s="13">
        <f t="shared" si="618"/>
        <v>0</v>
      </c>
    </row>
    <row r="2013" spans="1:49">
      <c r="A2013" s="44"/>
      <c r="B2013" s="45"/>
      <c r="C2013" s="45"/>
      <c r="D2013" s="45"/>
      <c r="E2013" s="531"/>
      <c r="F2013" s="50"/>
      <c r="G2013" s="50"/>
      <c r="H2013" s="50"/>
      <c r="I2013" s="49" t="s">
        <v>1157</v>
      </c>
      <c r="J2013" s="6">
        <f>SUM(J2014)</f>
        <v>8000</v>
      </c>
      <c r="K2013" s="6">
        <f t="shared" ref="K2013:AT2014" si="625">SUM(K2014)</f>
        <v>0</v>
      </c>
      <c r="L2013" s="6">
        <f t="shared" si="625"/>
        <v>492</v>
      </c>
      <c r="M2013" s="6">
        <f t="shared" si="625"/>
        <v>0</v>
      </c>
      <c r="N2013" s="6">
        <f t="shared" si="625"/>
        <v>1234</v>
      </c>
      <c r="O2013" s="6">
        <f t="shared" si="625"/>
        <v>534</v>
      </c>
      <c r="P2013" s="6">
        <f t="shared" si="625"/>
        <v>764</v>
      </c>
      <c r="Q2013" s="6">
        <f t="shared" si="625"/>
        <v>0</v>
      </c>
      <c r="R2013" s="6">
        <f t="shared" si="625"/>
        <v>0</v>
      </c>
      <c r="S2013" s="6">
        <f t="shared" si="625"/>
        <v>0</v>
      </c>
      <c r="T2013" s="6">
        <f t="shared" si="625"/>
        <v>386</v>
      </c>
      <c r="U2013" s="6">
        <v>3410</v>
      </c>
      <c r="V2013" s="6">
        <v>4590</v>
      </c>
      <c r="W2013" s="6">
        <f>SUM(W2014)</f>
        <v>0</v>
      </c>
      <c r="X2013" s="6">
        <f t="shared" si="625"/>
        <v>0</v>
      </c>
      <c r="Y2013" s="6">
        <f t="shared" si="625"/>
        <v>0</v>
      </c>
      <c r="Z2013" s="6">
        <f t="shared" si="625"/>
        <v>0</v>
      </c>
      <c r="AA2013" s="6">
        <f t="shared" si="625"/>
        <v>0</v>
      </c>
      <c r="AB2013" s="6">
        <f t="shared" si="625"/>
        <v>0</v>
      </c>
      <c r="AC2013" s="6">
        <f t="shared" si="625"/>
        <v>0</v>
      </c>
      <c r="AD2013" s="6">
        <f t="shared" si="625"/>
        <v>0</v>
      </c>
      <c r="AE2013" s="6">
        <f t="shared" si="625"/>
        <v>0</v>
      </c>
      <c r="AF2013" s="6">
        <f t="shared" si="625"/>
        <v>0</v>
      </c>
      <c r="AG2013" s="6">
        <f t="shared" si="625"/>
        <v>0</v>
      </c>
      <c r="AH2013" s="6">
        <v>0</v>
      </c>
      <c r="AI2013" s="6">
        <v>0</v>
      </c>
      <c r="AJ2013" s="6">
        <f>SUM(AJ2014)</f>
        <v>0</v>
      </c>
      <c r="AK2013" s="6">
        <f t="shared" si="625"/>
        <v>0</v>
      </c>
      <c r="AL2013" s="6">
        <f t="shared" si="625"/>
        <v>0</v>
      </c>
      <c r="AM2013" s="6">
        <f t="shared" si="625"/>
        <v>0</v>
      </c>
      <c r="AN2013" s="6">
        <f t="shared" si="625"/>
        <v>0</v>
      </c>
      <c r="AO2013" s="6">
        <f t="shared" si="625"/>
        <v>0</v>
      </c>
      <c r="AP2013" s="6">
        <f t="shared" si="625"/>
        <v>0</v>
      </c>
      <c r="AQ2013" s="6">
        <f t="shared" si="625"/>
        <v>0</v>
      </c>
      <c r="AR2013" s="6">
        <f t="shared" si="625"/>
        <v>0</v>
      </c>
      <c r="AS2013" s="6">
        <f t="shared" si="625"/>
        <v>0</v>
      </c>
      <c r="AT2013" s="6">
        <f t="shared" si="625"/>
        <v>0</v>
      </c>
      <c r="AU2013" s="6">
        <v>0</v>
      </c>
      <c r="AV2013" s="6">
        <v>0</v>
      </c>
      <c r="AW2013" s="6">
        <f t="shared" si="618"/>
        <v>3410</v>
      </c>
    </row>
    <row r="2014" spans="1:49">
      <c r="A2014" s="44" t="s">
        <v>797</v>
      </c>
      <c r="B2014" s="45" t="s">
        <v>1030</v>
      </c>
      <c r="C2014" s="45" t="s">
        <v>1373</v>
      </c>
      <c r="D2014" s="452" t="s">
        <v>2927</v>
      </c>
      <c r="E2014" s="54" t="s">
        <v>1402</v>
      </c>
      <c r="F2014" s="50"/>
      <c r="G2014" s="50"/>
      <c r="H2014" s="50"/>
      <c r="I2014" s="1" t="s">
        <v>1158</v>
      </c>
      <c r="J2014" s="9">
        <f>SUM(J2015)</f>
        <v>8000</v>
      </c>
      <c r="K2014" s="9">
        <f t="shared" si="625"/>
        <v>0</v>
      </c>
      <c r="L2014" s="9">
        <f t="shared" si="625"/>
        <v>492</v>
      </c>
      <c r="M2014" s="9">
        <f t="shared" si="625"/>
        <v>0</v>
      </c>
      <c r="N2014" s="9">
        <f t="shared" si="625"/>
        <v>1234</v>
      </c>
      <c r="O2014" s="9">
        <f t="shared" si="625"/>
        <v>534</v>
      </c>
      <c r="P2014" s="9">
        <f t="shared" si="625"/>
        <v>764</v>
      </c>
      <c r="Q2014" s="9">
        <f t="shared" si="625"/>
        <v>0</v>
      </c>
      <c r="R2014" s="9">
        <f t="shared" si="625"/>
        <v>0</v>
      </c>
      <c r="S2014" s="9">
        <f t="shared" si="625"/>
        <v>0</v>
      </c>
      <c r="T2014" s="9">
        <f t="shared" si="625"/>
        <v>386</v>
      </c>
      <c r="U2014" s="9">
        <v>3410</v>
      </c>
      <c r="V2014" s="9">
        <v>4590</v>
      </c>
      <c r="W2014" s="9">
        <f>SUM(W2015)</f>
        <v>0</v>
      </c>
      <c r="X2014" s="9">
        <f t="shared" si="625"/>
        <v>0</v>
      </c>
      <c r="Y2014" s="9">
        <f t="shared" si="625"/>
        <v>0</v>
      </c>
      <c r="Z2014" s="9">
        <f t="shared" si="625"/>
        <v>0</v>
      </c>
      <c r="AA2014" s="9">
        <f t="shared" si="625"/>
        <v>0</v>
      </c>
      <c r="AB2014" s="9">
        <f t="shared" si="625"/>
        <v>0</v>
      </c>
      <c r="AC2014" s="9">
        <f t="shared" si="625"/>
        <v>0</v>
      </c>
      <c r="AD2014" s="9">
        <f t="shared" si="625"/>
        <v>0</v>
      </c>
      <c r="AE2014" s="9">
        <f t="shared" si="625"/>
        <v>0</v>
      </c>
      <c r="AF2014" s="9">
        <f t="shared" si="625"/>
        <v>0</v>
      </c>
      <c r="AG2014" s="9">
        <f t="shared" si="625"/>
        <v>0</v>
      </c>
      <c r="AH2014" s="9">
        <v>0</v>
      </c>
      <c r="AI2014" s="9">
        <v>0</v>
      </c>
      <c r="AJ2014" s="9">
        <f>SUM(AJ2015)</f>
        <v>0</v>
      </c>
      <c r="AK2014" s="9">
        <f t="shared" si="625"/>
        <v>0</v>
      </c>
      <c r="AL2014" s="9">
        <f t="shared" si="625"/>
        <v>0</v>
      </c>
      <c r="AM2014" s="9">
        <f t="shared" si="625"/>
        <v>0</v>
      </c>
      <c r="AN2014" s="9">
        <f t="shared" si="625"/>
        <v>0</v>
      </c>
      <c r="AO2014" s="9">
        <f t="shared" si="625"/>
        <v>0</v>
      </c>
      <c r="AP2014" s="9">
        <f t="shared" si="625"/>
        <v>0</v>
      </c>
      <c r="AQ2014" s="9">
        <f t="shared" si="625"/>
        <v>0</v>
      </c>
      <c r="AR2014" s="9">
        <f t="shared" si="625"/>
        <v>0</v>
      </c>
      <c r="AS2014" s="9">
        <f t="shared" si="625"/>
        <v>0</v>
      </c>
      <c r="AT2014" s="9">
        <f t="shared" si="625"/>
        <v>0</v>
      </c>
      <c r="AU2014" s="9">
        <v>0</v>
      </c>
      <c r="AV2014" s="9">
        <v>0</v>
      </c>
      <c r="AW2014" s="9">
        <f t="shared" si="618"/>
        <v>3410</v>
      </c>
    </row>
    <row r="2015" spans="1:49">
      <c r="A2015" s="44" t="s">
        <v>797</v>
      </c>
      <c r="B2015" s="45" t="s">
        <v>1030</v>
      </c>
      <c r="C2015" s="45" t="s">
        <v>1373</v>
      </c>
      <c r="D2015" s="452" t="s">
        <v>2927</v>
      </c>
      <c r="E2015" s="367" t="s">
        <v>1409</v>
      </c>
      <c r="F2015" s="50"/>
      <c r="G2015" s="468" t="s">
        <v>3096</v>
      </c>
      <c r="H2015" s="50" t="s">
        <v>2333</v>
      </c>
      <c r="I2015" s="42" t="s">
        <v>1518</v>
      </c>
      <c r="J2015" s="15">
        <v>8000</v>
      </c>
      <c r="L2015" s="15">
        <v>492</v>
      </c>
      <c r="N2015" s="15">
        <v>1234</v>
      </c>
      <c r="O2015" s="15">
        <v>534</v>
      </c>
      <c r="P2015" s="15">
        <v>764</v>
      </c>
      <c r="T2015" s="15">
        <v>386</v>
      </c>
      <c r="U2015" s="15">
        <v>3410</v>
      </c>
      <c r="V2015" s="15">
        <v>4590</v>
      </c>
      <c r="AH2015" s="15">
        <v>0</v>
      </c>
      <c r="AI2015" s="15">
        <v>0</v>
      </c>
      <c r="AU2015" s="15">
        <v>0</v>
      </c>
      <c r="AV2015" s="15">
        <v>0</v>
      </c>
      <c r="AW2015" s="15">
        <f t="shared" si="618"/>
        <v>3410</v>
      </c>
    </row>
    <row r="2016" spans="1:49">
      <c r="A2016" s="44"/>
      <c r="B2016" s="45"/>
      <c r="C2016" s="45"/>
      <c r="D2016" s="45"/>
      <c r="E2016" s="531"/>
      <c r="F2016" s="50"/>
      <c r="G2016" s="50"/>
      <c r="H2016" s="50"/>
      <c r="I2016" s="42"/>
      <c r="U2016" s="15">
        <v>0</v>
      </c>
      <c r="V2016" s="15">
        <v>0</v>
      </c>
      <c r="AH2016" s="15">
        <v>0</v>
      </c>
      <c r="AI2016" s="15">
        <v>0</v>
      </c>
      <c r="AU2016" s="15">
        <v>0</v>
      </c>
      <c r="AV2016" s="15">
        <v>0</v>
      </c>
      <c r="AW2016" s="15">
        <f t="shared" si="618"/>
        <v>0</v>
      </c>
    </row>
    <row r="2017" spans="1:49">
      <c r="A2017" s="48"/>
      <c r="B2017" s="42"/>
      <c r="C2017" s="42"/>
      <c r="D2017" s="42"/>
      <c r="E2017" s="531"/>
      <c r="F2017" s="50"/>
      <c r="G2017" s="50"/>
      <c r="H2017" s="50"/>
      <c r="I2017" s="49" t="s">
        <v>1631</v>
      </c>
      <c r="J2017" s="12">
        <f>SUM(J1988,J2013,J2010)</f>
        <v>8000</v>
      </c>
      <c r="K2017" s="12">
        <f t="shared" ref="K2017:AT2017" si="626">SUM(K1988,K2013,K2010)</f>
        <v>0</v>
      </c>
      <c r="L2017" s="12">
        <f t="shared" si="626"/>
        <v>492</v>
      </c>
      <c r="M2017" s="12">
        <f t="shared" si="626"/>
        <v>0</v>
      </c>
      <c r="N2017" s="12">
        <f t="shared" si="626"/>
        <v>1234</v>
      </c>
      <c r="O2017" s="12">
        <f t="shared" si="626"/>
        <v>534</v>
      </c>
      <c r="P2017" s="12">
        <f t="shared" si="626"/>
        <v>764</v>
      </c>
      <c r="Q2017" s="12">
        <f t="shared" si="626"/>
        <v>0</v>
      </c>
      <c r="R2017" s="12">
        <f t="shared" si="626"/>
        <v>0</v>
      </c>
      <c r="S2017" s="12">
        <f t="shared" si="626"/>
        <v>0</v>
      </c>
      <c r="T2017" s="12">
        <f t="shared" si="626"/>
        <v>386</v>
      </c>
      <c r="U2017" s="12">
        <v>3410</v>
      </c>
      <c r="V2017" s="12">
        <v>4590</v>
      </c>
      <c r="W2017" s="12">
        <f>SUM(W1988,W2013,W2010)</f>
        <v>0</v>
      </c>
      <c r="X2017" s="12">
        <f t="shared" si="626"/>
        <v>0</v>
      </c>
      <c r="Y2017" s="12">
        <f t="shared" si="626"/>
        <v>0</v>
      </c>
      <c r="Z2017" s="12">
        <f t="shared" si="626"/>
        <v>0</v>
      </c>
      <c r="AA2017" s="12">
        <f t="shared" si="626"/>
        <v>0</v>
      </c>
      <c r="AB2017" s="12">
        <f t="shared" si="626"/>
        <v>0</v>
      </c>
      <c r="AC2017" s="12">
        <f t="shared" si="626"/>
        <v>0</v>
      </c>
      <c r="AD2017" s="12">
        <f t="shared" si="626"/>
        <v>0</v>
      </c>
      <c r="AE2017" s="12">
        <f t="shared" si="626"/>
        <v>0</v>
      </c>
      <c r="AF2017" s="12">
        <f t="shared" si="626"/>
        <v>0</v>
      </c>
      <c r="AG2017" s="12">
        <f t="shared" si="626"/>
        <v>0</v>
      </c>
      <c r="AH2017" s="12">
        <v>0</v>
      </c>
      <c r="AI2017" s="12">
        <v>0</v>
      </c>
      <c r="AJ2017" s="12">
        <f>SUM(AJ1988,AJ2013,AJ2010)</f>
        <v>971</v>
      </c>
      <c r="AK2017" s="12">
        <f t="shared" si="626"/>
        <v>0</v>
      </c>
      <c r="AL2017" s="12">
        <f t="shared" si="626"/>
        <v>0</v>
      </c>
      <c r="AM2017" s="12">
        <f t="shared" si="626"/>
        <v>0</v>
      </c>
      <c r="AN2017" s="12">
        <f t="shared" si="626"/>
        <v>0</v>
      </c>
      <c r="AO2017" s="12">
        <f t="shared" si="626"/>
        <v>0</v>
      </c>
      <c r="AP2017" s="12">
        <f t="shared" si="626"/>
        <v>0</v>
      </c>
      <c r="AQ2017" s="12">
        <f t="shared" si="626"/>
        <v>0</v>
      </c>
      <c r="AR2017" s="12">
        <f t="shared" si="626"/>
        <v>0</v>
      </c>
      <c r="AS2017" s="12">
        <f t="shared" si="626"/>
        <v>0</v>
      </c>
      <c r="AT2017" s="12">
        <f t="shared" si="626"/>
        <v>0</v>
      </c>
      <c r="AU2017" s="12">
        <v>0</v>
      </c>
      <c r="AV2017" s="12">
        <v>971</v>
      </c>
      <c r="AW2017" s="12">
        <f t="shared" si="618"/>
        <v>3410</v>
      </c>
    </row>
    <row r="2018" spans="1:49">
      <c r="A2018" s="48"/>
      <c r="B2018" s="42"/>
      <c r="C2018" s="42"/>
      <c r="D2018" s="42"/>
      <c r="E2018" s="531"/>
      <c r="F2018" s="50"/>
      <c r="G2018" s="50"/>
      <c r="H2018" s="50"/>
      <c r="I2018" s="146" t="s">
        <v>970</v>
      </c>
      <c r="J2018" s="267"/>
      <c r="K2018" s="267"/>
      <c r="L2018" s="267"/>
      <c r="M2018" s="267"/>
      <c r="N2018" s="267"/>
      <c r="O2018" s="267"/>
      <c r="P2018" s="267"/>
      <c r="Q2018" s="267"/>
      <c r="R2018" s="267"/>
      <c r="S2018" s="267"/>
      <c r="T2018" s="267"/>
      <c r="U2018" s="267"/>
      <c r="V2018" s="267"/>
      <c r="W2018" s="267"/>
      <c r="X2018" s="267"/>
      <c r="Y2018" s="267"/>
      <c r="Z2018" s="267"/>
      <c r="AA2018" s="267"/>
      <c r="AB2018" s="267"/>
      <c r="AC2018" s="267"/>
      <c r="AD2018" s="267"/>
      <c r="AE2018" s="267"/>
      <c r="AF2018" s="267"/>
      <c r="AG2018" s="267"/>
      <c r="AH2018" s="267"/>
      <c r="AI2018" s="267"/>
      <c r="AJ2018" s="267"/>
      <c r="AK2018" s="267"/>
      <c r="AL2018" s="267"/>
      <c r="AM2018" s="267"/>
      <c r="AN2018" s="267"/>
      <c r="AO2018" s="267"/>
      <c r="AP2018" s="267"/>
      <c r="AQ2018" s="267"/>
      <c r="AR2018" s="267"/>
      <c r="AS2018" s="267"/>
      <c r="AT2018" s="267"/>
      <c r="AU2018" s="267"/>
      <c r="AV2018" s="267"/>
      <c r="AW2018" s="267"/>
    </row>
    <row r="2019" spans="1:49" ht="13.5" thickBot="1">
      <c r="A2019" s="48"/>
      <c r="B2019" s="42"/>
      <c r="C2019" s="42"/>
      <c r="D2019" s="42"/>
      <c r="E2019" s="531"/>
      <c r="F2019" s="50"/>
      <c r="G2019" s="50"/>
      <c r="H2019" s="50"/>
      <c r="I2019" s="146"/>
      <c r="J2019" s="29"/>
      <c r="K2019" s="29"/>
      <c r="L2019" s="29"/>
      <c r="M2019" s="29"/>
      <c r="N2019" s="29"/>
      <c r="O2019" s="29"/>
      <c r="P2019" s="29"/>
      <c r="Q2019" s="29"/>
      <c r="R2019" s="29"/>
      <c r="S2019" s="29"/>
      <c r="T2019" s="29"/>
      <c r="U2019" s="29"/>
      <c r="V2019" s="29"/>
      <c r="W2019" s="29"/>
      <c r="X2019" s="29"/>
      <c r="Y2019" s="29"/>
      <c r="Z2019" s="29"/>
      <c r="AA2019" s="29"/>
      <c r="AB2019" s="29"/>
      <c r="AC2019" s="29"/>
      <c r="AD2019" s="29"/>
      <c r="AE2019" s="29"/>
      <c r="AF2019" s="29"/>
      <c r="AG2019" s="29"/>
      <c r="AH2019" s="29"/>
      <c r="AI2019" s="29"/>
      <c r="AJ2019" s="29"/>
      <c r="AK2019" s="29"/>
      <c r="AL2019" s="29"/>
      <c r="AM2019" s="29"/>
      <c r="AN2019" s="29"/>
      <c r="AO2019" s="29"/>
      <c r="AP2019" s="29"/>
      <c r="AQ2019" s="29"/>
      <c r="AR2019" s="29"/>
      <c r="AS2019" s="29"/>
      <c r="AT2019" s="29"/>
      <c r="AU2019" s="29"/>
      <c r="AV2019" s="29"/>
      <c r="AW2019" s="29"/>
    </row>
    <row r="2020" spans="1:49" ht="35.25" customHeight="1" thickTop="1" thickBot="1">
      <c r="A2020" s="48"/>
      <c r="B2020" s="42"/>
      <c r="C2020" s="42"/>
      <c r="D2020" s="42"/>
      <c r="E2020" s="531"/>
      <c r="F2020" s="50"/>
      <c r="G2020" s="50"/>
      <c r="H2020" s="50"/>
      <c r="I2020" s="5" t="s">
        <v>2331</v>
      </c>
      <c r="J2020" s="364" t="s">
        <v>2891</v>
      </c>
      <c r="K2020" s="364" t="s">
        <v>2879</v>
      </c>
      <c r="L2020" s="364" t="s">
        <v>2880</v>
      </c>
      <c r="M2020" s="364" t="s">
        <v>2881</v>
      </c>
      <c r="N2020" s="364" t="s">
        <v>2882</v>
      </c>
      <c r="O2020" s="364" t="s">
        <v>2883</v>
      </c>
      <c r="P2020" s="364" t="s">
        <v>2884</v>
      </c>
      <c r="Q2020" s="364" t="s">
        <v>2885</v>
      </c>
      <c r="R2020" s="364" t="s">
        <v>2886</v>
      </c>
      <c r="S2020" s="364" t="s">
        <v>2887</v>
      </c>
      <c r="T2020" s="364" t="s">
        <v>2888</v>
      </c>
      <c r="U2020" s="364" t="s">
        <v>2889</v>
      </c>
      <c r="V2020" s="364" t="s">
        <v>2890</v>
      </c>
      <c r="W2020" s="365" t="s">
        <v>2893</v>
      </c>
      <c r="X2020" s="365" t="s">
        <v>2879</v>
      </c>
      <c r="Y2020" s="365" t="s">
        <v>2880</v>
      </c>
      <c r="Z2020" s="365" t="s">
        <v>2881</v>
      </c>
      <c r="AA2020" s="365" t="s">
        <v>2882</v>
      </c>
      <c r="AB2020" s="365" t="s">
        <v>2883</v>
      </c>
      <c r="AC2020" s="365" t="s">
        <v>2884</v>
      </c>
      <c r="AD2020" s="365" t="s">
        <v>2885</v>
      </c>
      <c r="AE2020" s="365" t="s">
        <v>2886</v>
      </c>
      <c r="AF2020" s="365" t="s">
        <v>2887</v>
      </c>
      <c r="AG2020" s="365" t="s">
        <v>2888</v>
      </c>
      <c r="AH2020" s="365" t="s">
        <v>2889</v>
      </c>
      <c r="AI2020" s="365" t="s">
        <v>2890</v>
      </c>
      <c r="AJ2020" s="366" t="s">
        <v>2892</v>
      </c>
      <c r="AK2020" s="366" t="s">
        <v>2879</v>
      </c>
      <c r="AL2020" s="366" t="s">
        <v>2880</v>
      </c>
      <c r="AM2020" s="366" t="s">
        <v>2881</v>
      </c>
      <c r="AN2020" s="366" t="s">
        <v>2882</v>
      </c>
      <c r="AO2020" s="366" t="s">
        <v>2883</v>
      </c>
      <c r="AP2020" s="366" t="s">
        <v>2884</v>
      </c>
      <c r="AQ2020" s="366" t="s">
        <v>2885</v>
      </c>
      <c r="AR2020" s="366" t="s">
        <v>2886</v>
      </c>
      <c r="AS2020" s="366" t="s">
        <v>2887</v>
      </c>
      <c r="AT2020" s="366" t="s">
        <v>2888</v>
      </c>
      <c r="AU2020" s="366" t="s">
        <v>2889</v>
      </c>
      <c r="AV2020" s="366" t="s">
        <v>2890</v>
      </c>
      <c r="AW2020" s="368" t="s">
        <v>2895</v>
      </c>
    </row>
    <row r="2021" spans="1:49">
      <c r="A2021" s="48"/>
      <c r="B2021" s="42"/>
      <c r="C2021" s="42"/>
      <c r="D2021" s="42"/>
      <c r="E2021" s="531"/>
      <c r="F2021" s="50"/>
      <c r="G2021" s="50"/>
      <c r="H2021" s="50"/>
      <c r="I2021" s="34"/>
      <c r="J2021" s="202" t="s">
        <v>1224</v>
      </c>
      <c r="K2021" s="202">
        <v>1</v>
      </c>
      <c r="L2021" s="202">
        <v>2</v>
      </c>
      <c r="M2021" s="202">
        <v>3</v>
      </c>
      <c r="N2021" s="202">
        <v>4</v>
      </c>
      <c r="O2021" s="202">
        <v>5</v>
      </c>
      <c r="P2021" s="202">
        <v>6</v>
      </c>
      <c r="Q2021" s="202">
        <v>7</v>
      </c>
      <c r="R2021" s="202">
        <v>8</v>
      </c>
      <c r="S2021" s="202">
        <v>9</v>
      </c>
      <c r="T2021" s="202">
        <v>10</v>
      </c>
      <c r="U2021" s="202">
        <v>13</v>
      </c>
      <c r="V2021" s="202">
        <v>14</v>
      </c>
      <c r="W2021" s="202" t="s">
        <v>1224</v>
      </c>
      <c r="X2021" s="202">
        <v>1</v>
      </c>
      <c r="Y2021" s="202">
        <v>2</v>
      </c>
      <c r="Z2021" s="202">
        <v>3</v>
      </c>
      <c r="AA2021" s="202">
        <v>4</v>
      </c>
      <c r="AB2021" s="202">
        <v>5</v>
      </c>
      <c r="AC2021" s="202">
        <v>6</v>
      </c>
      <c r="AD2021" s="202">
        <v>7</v>
      </c>
      <c r="AE2021" s="202">
        <v>8</v>
      </c>
      <c r="AF2021" s="202">
        <v>9</v>
      </c>
      <c r="AG2021" s="202">
        <v>10</v>
      </c>
      <c r="AH2021" s="202">
        <v>13</v>
      </c>
      <c r="AI2021" s="202">
        <v>14</v>
      </c>
      <c r="AJ2021" s="202" t="s">
        <v>1224</v>
      </c>
      <c r="AK2021" s="202">
        <v>1</v>
      </c>
      <c r="AL2021" s="202">
        <v>2</v>
      </c>
      <c r="AM2021" s="202">
        <v>3</v>
      </c>
      <c r="AN2021" s="202">
        <v>4</v>
      </c>
      <c r="AO2021" s="202">
        <v>5</v>
      </c>
      <c r="AP2021" s="202">
        <v>6</v>
      </c>
      <c r="AQ2021" s="202">
        <v>7</v>
      </c>
      <c r="AR2021" s="202">
        <v>8</v>
      </c>
      <c r="AS2021" s="202">
        <v>9</v>
      </c>
      <c r="AT2021" s="202">
        <v>10</v>
      </c>
      <c r="AU2021" s="202">
        <v>13</v>
      </c>
      <c r="AV2021" s="202">
        <v>14</v>
      </c>
      <c r="AW2021" s="202">
        <v>15</v>
      </c>
    </row>
    <row r="2022" spans="1:49">
      <c r="A2022" s="48"/>
      <c r="B2022" s="42"/>
      <c r="C2022" s="42"/>
      <c r="D2022" s="42"/>
      <c r="E2022" s="531"/>
      <c r="F2022" s="50"/>
      <c r="G2022" s="50"/>
      <c r="H2022" s="50"/>
      <c r="I2022" s="276" t="s">
        <v>2429</v>
      </c>
      <c r="J2022" s="277">
        <f>SUM(J2017)</f>
        <v>8000</v>
      </c>
      <c r="K2022" s="277">
        <f t="shared" ref="K2022:AT2022" si="627">SUM(K2017)</f>
        <v>0</v>
      </c>
      <c r="L2022" s="277">
        <f t="shared" si="627"/>
        <v>492</v>
      </c>
      <c r="M2022" s="277">
        <f t="shared" si="627"/>
        <v>0</v>
      </c>
      <c r="N2022" s="277">
        <f t="shared" si="627"/>
        <v>1234</v>
      </c>
      <c r="O2022" s="277">
        <f t="shared" si="627"/>
        <v>534</v>
      </c>
      <c r="P2022" s="277">
        <f t="shared" si="627"/>
        <v>764</v>
      </c>
      <c r="Q2022" s="277">
        <f t="shared" si="627"/>
        <v>0</v>
      </c>
      <c r="R2022" s="277">
        <f t="shared" si="627"/>
        <v>0</v>
      </c>
      <c r="S2022" s="277">
        <f t="shared" si="627"/>
        <v>0</v>
      </c>
      <c r="T2022" s="277">
        <f t="shared" si="627"/>
        <v>386</v>
      </c>
      <c r="U2022" s="277">
        <v>3410</v>
      </c>
      <c r="V2022" s="277">
        <v>4590</v>
      </c>
      <c r="W2022" s="277">
        <f>SUM(W2017)</f>
        <v>0</v>
      </c>
      <c r="X2022" s="277">
        <f t="shared" si="627"/>
        <v>0</v>
      </c>
      <c r="Y2022" s="277">
        <f t="shared" si="627"/>
        <v>0</v>
      </c>
      <c r="Z2022" s="277">
        <f t="shared" si="627"/>
        <v>0</v>
      </c>
      <c r="AA2022" s="277">
        <f t="shared" si="627"/>
        <v>0</v>
      </c>
      <c r="AB2022" s="277">
        <f t="shared" si="627"/>
        <v>0</v>
      </c>
      <c r="AC2022" s="277">
        <f t="shared" si="627"/>
        <v>0</v>
      </c>
      <c r="AD2022" s="277">
        <f t="shared" si="627"/>
        <v>0</v>
      </c>
      <c r="AE2022" s="277">
        <f t="shared" si="627"/>
        <v>0</v>
      </c>
      <c r="AF2022" s="277">
        <f t="shared" si="627"/>
        <v>0</v>
      </c>
      <c r="AG2022" s="277">
        <f t="shared" si="627"/>
        <v>0</v>
      </c>
      <c r="AH2022" s="277">
        <v>0</v>
      </c>
      <c r="AI2022" s="277">
        <v>0</v>
      </c>
      <c r="AJ2022" s="277">
        <f>SUM(AJ2017)</f>
        <v>971</v>
      </c>
      <c r="AK2022" s="277">
        <f t="shared" si="627"/>
        <v>0</v>
      </c>
      <c r="AL2022" s="277">
        <f t="shared" si="627"/>
        <v>0</v>
      </c>
      <c r="AM2022" s="277">
        <f t="shared" si="627"/>
        <v>0</v>
      </c>
      <c r="AN2022" s="277">
        <f t="shared" si="627"/>
        <v>0</v>
      </c>
      <c r="AO2022" s="277">
        <f t="shared" si="627"/>
        <v>0</v>
      </c>
      <c r="AP2022" s="277">
        <f t="shared" si="627"/>
        <v>0</v>
      </c>
      <c r="AQ2022" s="277">
        <f t="shared" si="627"/>
        <v>0</v>
      </c>
      <c r="AR2022" s="277">
        <f t="shared" si="627"/>
        <v>0</v>
      </c>
      <c r="AS2022" s="277">
        <f t="shared" si="627"/>
        <v>0</v>
      </c>
      <c r="AT2022" s="277">
        <f t="shared" si="627"/>
        <v>0</v>
      </c>
      <c r="AU2022" s="277">
        <v>0</v>
      </c>
      <c r="AV2022" s="277">
        <v>971</v>
      </c>
      <c r="AW2022" s="277">
        <f>U2022+AH2022+AU2022</f>
        <v>3410</v>
      </c>
    </row>
    <row r="2023" spans="1:49">
      <c r="A2023" s="48"/>
      <c r="B2023" s="42"/>
      <c r="C2023" s="42"/>
      <c r="D2023" s="42"/>
      <c r="E2023" s="531"/>
      <c r="F2023" s="50"/>
      <c r="G2023" s="50"/>
      <c r="H2023" s="50"/>
      <c r="I2023" s="276"/>
      <c r="J2023" s="277"/>
      <c r="K2023" s="277"/>
      <c r="L2023" s="277"/>
      <c r="M2023" s="277"/>
      <c r="N2023" s="277"/>
      <c r="O2023" s="277"/>
      <c r="P2023" s="277"/>
      <c r="Q2023" s="277"/>
      <c r="R2023" s="277"/>
      <c r="S2023" s="277"/>
      <c r="T2023" s="277"/>
      <c r="U2023" s="277">
        <v>0</v>
      </c>
      <c r="V2023" s="277">
        <v>0</v>
      </c>
      <c r="W2023" s="277"/>
      <c r="X2023" s="277"/>
      <c r="Y2023" s="277"/>
      <c r="Z2023" s="277"/>
      <c r="AA2023" s="277"/>
      <c r="AB2023" s="277"/>
      <c r="AC2023" s="277"/>
      <c r="AD2023" s="277"/>
      <c r="AE2023" s="277"/>
      <c r="AF2023" s="277"/>
      <c r="AG2023" s="277"/>
      <c r="AH2023" s="277">
        <v>0</v>
      </c>
      <c r="AI2023" s="277">
        <v>0</v>
      </c>
      <c r="AJ2023" s="277"/>
      <c r="AK2023" s="277"/>
      <c r="AL2023" s="277"/>
      <c r="AM2023" s="277"/>
      <c r="AN2023" s="277"/>
      <c r="AO2023" s="277"/>
      <c r="AP2023" s="277"/>
      <c r="AQ2023" s="277"/>
      <c r="AR2023" s="277"/>
      <c r="AS2023" s="277"/>
      <c r="AT2023" s="277"/>
      <c r="AU2023" s="277">
        <v>0</v>
      </c>
      <c r="AV2023" s="277">
        <v>0</v>
      </c>
      <c r="AW2023" s="277">
        <f>U2023+AH2023+AU2023</f>
        <v>0</v>
      </c>
    </row>
    <row r="2024" spans="1:49">
      <c r="A2024" s="48"/>
      <c r="B2024" s="42"/>
      <c r="C2024" s="42"/>
      <c r="D2024" s="42"/>
      <c r="E2024" s="531"/>
      <c r="F2024" s="50"/>
      <c r="G2024" s="50"/>
      <c r="H2024" s="50"/>
      <c r="I2024" s="276"/>
      <c r="J2024" s="277"/>
      <c r="K2024" s="277"/>
      <c r="L2024" s="277"/>
      <c r="M2024" s="277"/>
      <c r="N2024" s="277"/>
      <c r="O2024" s="277"/>
      <c r="P2024" s="277"/>
      <c r="Q2024" s="277"/>
      <c r="R2024" s="277"/>
      <c r="S2024" s="277"/>
      <c r="T2024" s="277"/>
      <c r="U2024" s="277">
        <v>0</v>
      </c>
      <c r="V2024" s="277">
        <v>0</v>
      </c>
      <c r="W2024" s="277"/>
      <c r="X2024" s="277"/>
      <c r="Y2024" s="277"/>
      <c r="Z2024" s="277"/>
      <c r="AA2024" s="277"/>
      <c r="AB2024" s="277"/>
      <c r="AC2024" s="277"/>
      <c r="AD2024" s="277"/>
      <c r="AE2024" s="277"/>
      <c r="AF2024" s="277"/>
      <c r="AG2024" s="277"/>
      <c r="AH2024" s="277">
        <v>0</v>
      </c>
      <c r="AI2024" s="277">
        <v>0</v>
      </c>
      <c r="AJ2024" s="277"/>
      <c r="AK2024" s="277"/>
      <c r="AL2024" s="277"/>
      <c r="AM2024" s="277"/>
      <c r="AN2024" s="277"/>
      <c r="AO2024" s="277"/>
      <c r="AP2024" s="277"/>
      <c r="AQ2024" s="277"/>
      <c r="AR2024" s="277"/>
      <c r="AS2024" s="277"/>
      <c r="AT2024" s="277"/>
      <c r="AU2024" s="277">
        <v>0</v>
      </c>
      <c r="AV2024" s="277">
        <v>0</v>
      </c>
      <c r="AW2024" s="277">
        <f>U2024+AH2024+AU2024</f>
        <v>0</v>
      </c>
    </row>
    <row r="2025" spans="1:49">
      <c r="A2025" s="48"/>
      <c r="B2025" s="42"/>
      <c r="C2025" s="42"/>
      <c r="D2025" s="42"/>
      <c r="E2025" s="531"/>
      <c r="F2025" s="50"/>
      <c r="G2025" s="50"/>
      <c r="H2025" s="50"/>
      <c r="I2025" s="276"/>
      <c r="J2025" s="277"/>
      <c r="K2025" s="277"/>
      <c r="L2025" s="277"/>
      <c r="M2025" s="277"/>
      <c r="N2025" s="277"/>
      <c r="O2025" s="277"/>
      <c r="P2025" s="277"/>
      <c r="Q2025" s="277"/>
      <c r="R2025" s="277"/>
      <c r="S2025" s="277"/>
      <c r="T2025" s="277"/>
      <c r="U2025" s="277">
        <v>0</v>
      </c>
      <c r="V2025" s="277">
        <v>0</v>
      </c>
      <c r="W2025" s="277"/>
      <c r="X2025" s="277"/>
      <c r="Y2025" s="277"/>
      <c r="Z2025" s="277"/>
      <c r="AA2025" s="277"/>
      <c r="AB2025" s="277"/>
      <c r="AC2025" s="277"/>
      <c r="AD2025" s="277"/>
      <c r="AE2025" s="277"/>
      <c r="AF2025" s="277"/>
      <c r="AG2025" s="277"/>
      <c r="AH2025" s="277">
        <v>0</v>
      </c>
      <c r="AI2025" s="277">
        <v>0</v>
      </c>
      <c r="AJ2025" s="277"/>
      <c r="AK2025" s="277"/>
      <c r="AL2025" s="277"/>
      <c r="AM2025" s="277"/>
      <c r="AN2025" s="277"/>
      <c r="AO2025" s="277"/>
      <c r="AP2025" s="277"/>
      <c r="AQ2025" s="277"/>
      <c r="AR2025" s="277"/>
      <c r="AS2025" s="277"/>
      <c r="AT2025" s="277"/>
      <c r="AU2025" s="277">
        <v>0</v>
      </c>
      <c r="AV2025" s="277">
        <v>0</v>
      </c>
      <c r="AW2025" s="277">
        <f>U2025+AH2025+AU2025</f>
        <v>0</v>
      </c>
    </row>
    <row r="2026" spans="1:49">
      <c r="A2026" s="48"/>
      <c r="B2026" s="42"/>
      <c r="C2026" s="42"/>
      <c r="D2026" s="42"/>
      <c r="E2026" s="531"/>
      <c r="F2026" s="50"/>
      <c r="G2026" s="50"/>
      <c r="H2026" s="50"/>
      <c r="I2026" s="276" t="s">
        <v>1631</v>
      </c>
      <c r="J2026" s="277">
        <f>SUM(J2022:J2025)</f>
        <v>8000</v>
      </c>
      <c r="K2026" s="277">
        <f t="shared" ref="K2026:AT2026" si="628">SUM(K2022:K2025)</f>
        <v>0</v>
      </c>
      <c r="L2026" s="277">
        <f t="shared" si="628"/>
        <v>492</v>
      </c>
      <c r="M2026" s="277">
        <f t="shared" si="628"/>
        <v>0</v>
      </c>
      <c r="N2026" s="277">
        <f t="shared" si="628"/>
        <v>1234</v>
      </c>
      <c r="O2026" s="277">
        <f t="shared" si="628"/>
        <v>534</v>
      </c>
      <c r="P2026" s="277">
        <f t="shared" si="628"/>
        <v>764</v>
      </c>
      <c r="Q2026" s="277">
        <f t="shared" si="628"/>
        <v>0</v>
      </c>
      <c r="R2026" s="277">
        <f t="shared" si="628"/>
        <v>0</v>
      </c>
      <c r="S2026" s="277">
        <f t="shared" si="628"/>
        <v>0</v>
      </c>
      <c r="T2026" s="277">
        <f t="shared" si="628"/>
        <v>386</v>
      </c>
      <c r="U2026" s="277">
        <v>3410</v>
      </c>
      <c r="V2026" s="277">
        <v>4590</v>
      </c>
      <c r="W2026" s="277">
        <f>SUM(W2022:W2025)</f>
        <v>0</v>
      </c>
      <c r="X2026" s="277">
        <f t="shared" si="628"/>
        <v>0</v>
      </c>
      <c r="Y2026" s="277">
        <f t="shared" si="628"/>
        <v>0</v>
      </c>
      <c r="Z2026" s="277">
        <f t="shared" si="628"/>
        <v>0</v>
      </c>
      <c r="AA2026" s="277">
        <f t="shared" si="628"/>
        <v>0</v>
      </c>
      <c r="AB2026" s="277">
        <f t="shared" si="628"/>
        <v>0</v>
      </c>
      <c r="AC2026" s="277">
        <f t="shared" si="628"/>
        <v>0</v>
      </c>
      <c r="AD2026" s="277">
        <f t="shared" si="628"/>
        <v>0</v>
      </c>
      <c r="AE2026" s="277">
        <f t="shared" si="628"/>
        <v>0</v>
      </c>
      <c r="AF2026" s="277">
        <f t="shared" si="628"/>
        <v>0</v>
      </c>
      <c r="AG2026" s="277">
        <f t="shared" si="628"/>
        <v>0</v>
      </c>
      <c r="AH2026" s="277">
        <v>0</v>
      </c>
      <c r="AI2026" s="277">
        <v>0</v>
      </c>
      <c r="AJ2026" s="277">
        <f>SUM(AJ2022:AJ2025)</f>
        <v>971</v>
      </c>
      <c r="AK2026" s="277">
        <f t="shared" si="628"/>
        <v>0</v>
      </c>
      <c r="AL2026" s="277">
        <f t="shared" si="628"/>
        <v>0</v>
      </c>
      <c r="AM2026" s="277">
        <f t="shared" si="628"/>
        <v>0</v>
      </c>
      <c r="AN2026" s="277">
        <f t="shared" si="628"/>
        <v>0</v>
      </c>
      <c r="AO2026" s="277">
        <f t="shared" si="628"/>
        <v>0</v>
      </c>
      <c r="AP2026" s="277">
        <f t="shared" si="628"/>
        <v>0</v>
      </c>
      <c r="AQ2026" s="277">
        <f t="shared" si="628"/>
        <v>0</v>
      </c>
      <c r="AR2026" s="277">
        <f t="shared" si="628"/>
        <v>0</v>
      </c>
      <c r="AS2026" s="277">
        <f t="shared" si="628"/>
        <v>0</v>
      </c>
      <c r="AT2026" s="277">
        <f t="shared" si="628"/>
        <v>0</v>
      </c>
      <c r="AU2026" s="277">
        <v>0</v>
      </c>
      <c r="AV2026" s="277">
        <v>971</v>
      </c>
      <c r="AW2026" s="277">
        <f>U2026+AH2026+AU2026</f>
        <v>3410</v>
      </c>
    </row>
    <row r="2027" spans="1:49">
      <c r="A2027" s="48"/>
      <c r="B2027" s="42"/>
      <c r="C2027" s="42"/>
      <c r="D2027" s="42"/>
      <c r="E2027" s="531"/>
      <c r="F2027" s="50"/>
      <c r="G2027" s="50"/>
      <c r="H2027" s="50"/>
      <c r="I2027" s="146"/>
      <c r="J2027" s="29"/>
      <c r="K2027" s="29"/>
      <c r="L2027" s="29"/>
      <c r="M2027" s="29"/>
      <c r="N2027" s="29"/>
      <c r="O2027" s="29"/>
      <c r="P2027" s="29"/>
      <c r="Q2027" s="29"/>
      <c r="R2027" s="29"/>
      <c r="S2027" s="29"/>
      <c r="T2027" s="29"/>
      <c r="U2027" s="29"/>
      <c r="V2027" s="29"/>
      <c r="W2027" s="29"/>
      <c r="X2027" s="29"/>
      <c r="Y2027" s="29"/>
      <c r="Z2027" s="29"/>
      <c r="AA2027" s="29"/>
      <c r="AB2027" s="29"/>
      <c r="AC2027" s="29"/>
      <c r="AD2027" s="29"/>
      <c r="AE2027" s="29"/>
      <c r="AF2027" s="29"/>
      <c r="AG2027" s="29"/>
      <c r="AH2027" s="29"/>
      <c r="AI2027" s="29"/>
      <c r="AJ2027" s="29"/>
      <c r="AK2027" s="29"/>
      <c r="AL2027" s="29"/>
      <c r="AM2027" s="29"/>
      <c r="AN2027" s="29"/>
      <c r="AO2027" s="29"/>
      <c r="AP2027" s="29"/>
      <c r="AQ2027" s="29"/>
      <c r="AR2027" s="29"/>
      <c r="AS2027" s="29"/>
      <c r="AT2027" s="29"/>
      <c r="AU2027" s="29"/>
      <c r="AV2027" s="29"/>
      <c r="AW2027" s="29"/>
    </row>
    <row r="2028" spans="1:49">
      <c r="A2028" s="48"/>
      <c r="B2028" s="42"/>
      <c r="C2028" s="42"/>
      <c r="D2028" s="42"/>
      <c r="E2028" s="531"/>
      <c r="F2028" s="50"/>
      <c r="G2028" s="50"/>
      <c r="H2028" s="50"/>
      <c r="I2028" s="53"/>
      <c r="J2028" s="29"/>
      <c r="K2028" s="29"/>
      <c r="L2028" s="29"/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W2028" s="29"/>
      <c r="X2028" s="29"/>
      <c r="Y2028" s="29"/>
      <c r="Z2028" s="29"/>
      <c r="AA2028" s="29"/>
      <c r="AB2028" s="29"/>
      <c r="AC2028" s="29"/>
      <c r="AD2028" s="29"/>
      <c r="AE2028" s="29"/>
      <c r="AF2028" s="29"/>
      <c r="AG2028" s="29"/>
      <c r="AH2028" s="29"/>
      <c r="AI2028" s="29"/>
      <c r="AJ2028" s="29"/>
      <c r="AK2028" s="29"/>
      <c r="AL2028" s="29"/>
      <c r="AM2028" s="29"/>
      <c r="AN2028" s="29"/>
      <c r="AO2028" s="29"/>
      <c r="AP2028" s="29"/>
      <c r="AQ2028" s="29"/>
      <c r="AR2028" s="29"/>
      <c r="AS2028" s="29"/>
      <c r="AT2028" s="29"/>
      <c r="AU2028" s="29"/>
      <c r="AV2028" s="29"/>
      <c r="AW2028" s="29"/>
    </row>
    <row r="2029" spans="1:49" ht="16.5" thickBot="1">
      <c r="A2029" s="78" t="s">
        <v>2146</v>
      </c>
      <c r="B2029" s="78"/>
      <c r="C2029" s="78"/>
      <c r="D2029" s="463"/>
      <c r="E2029" s="539"/>
      <c r="F2029" s="129"/>
      <c r="G2029" s="129"/>
      <c r="H2029" s="129"/>
      <c r="I2029" s="103"/>
    </row>
    <row r="2030" spans="1:49" s="151" customFormat="1" ht="36" customHeight="1" thickTop="1" thickBot="1">
      <c r="A2030" s="147" t="s">
        <v>2079</v>
      </c>
      <c r="B2030" s="5" t="s">
        <v>2080</v>
      </c>
      <c r="C2030" s="5" t="s">
        <v>1335</v>
      </c>
      <c r="D2030" s="450"/>
      <c r="E2030" s="148" t="s">
        <v>1570</v>
      </c>
      <c r="F2030" s="149" t="s">
        <v>1438</v>
      </c>
      <c r="G2030" s="149"/>
      <c r="H2030" s="149" t="s">
        <v>2332</v>
      </c>
      <c r="I2030" s="5" t="s">
        <v>856</v>
      </c>
      <c r="J2030" s="364" t="s">
        <v>2891</v>
      </c>
      <c r="K2030" s="364" t="s">
        <v>2879</v>
      </c>
      <c r="L2030" s="364" t="s">
        <v>2880</v>
      </c>
      <c r="M2030" s="364" t="s">
        <v>2881</v>
      </c>
      <c r="N2030" s="364" t="s">
        <v>2882</v>
      </c>
      <c r="O2030" s="364" t="s">
        <v>2883</v>
      </c>
      <c r="P2030" s="364" t="s">
        <v>2884</v>
      </c>
      <c r="Q2030" s="364" t="s">
        <v>2885</v>
      </c>
      <c r="R2030" s="364" t="s">
        <v>2886</v>
      </c>
      <c r="S2030" s="364" t="s">
        <v>2887</v>
      </c>
      <c r="T2030" s="364" t="s">
        <v>2888</v>
      </c>
      <c r="U2030" s="364" t="s">
        <v>2889</v>
      </c>
      <c r="V2030" s="364" t="s">
        <v>2890</v>
      </c>
      <c r="W2030" s="365" t="s">
        <v>2893</v>
      </c>
      <c r="X2030" s="365" t="s">
        <v>2879</v>
      </c>
      <c r="Y2030" s="365" t="s">
        <v>2880</v>
      </c>
      <c r="Z2030" s="365" t="s">
        <v>2881</v>
      </c>
      <c r="AA2030" s="365" t="s">
        <v>2882</v>
      </c>
      <c r="AB2030" s="365" t="s">
        <v>2883</v>
      </c>
      <c r="AC2030" s="365" t="s">
        <v>2884</v>
      </c>
      <c r="AD2030" s="365" t="s">
        <v>2885</v>
      </c>
      <c r="AE2030" s="365" t="s">
        <v>2886</v>
      </c>
      <c r="AF2030" s="365" t="s">
        <v>2887</v>
      </c>
      <c r="AG2030" s="365" t="s">
        <v>2888</v>
      </c>
      <c r="AH2030" s="365" t="s">
        <v>2889</v>
      </c>
      <c r="AI2030" s="365" t="s">
        <v>2890</v>
      </c>
      <c r="AJ2030" s="366" t="s">
        <v>2892</v>
      </c>
      <c r="AK2030" s="366" t="s">
        <v>2879</v>
      </c>
      <c r="AL2030" s="366" t="s">
        <v>2880</v>
      </c>
      <c r="AM2030" s="366" t="s">
        <v>2881</v>
      </c>
      <c r="AN2030" s="366" t="s">
        <v>2882</v>
      </c>
      <c r="AO2030" s="366" t="s">
        <v>2883</v>
      </c>
      <c r="AP2030" s="366" t="s">
        <v>2884</v>
      </c>
      <c r="AQ2030" s="366" t="s">
        <v>2885</v>
      </c>
      <c r="AR2030" s="366" t="s">
        <v>2886</v>
      </c>
      <c r="AS2030" s="366" t="s">
        <v>2887</v>
      </c>
      <c r="AT2030" s="366" t="s">
        <v>2888</v>
      </c>
      <c r="AU2030" s="366" t="s">
        <v>2889</v>
      </c>
      <c r="AV2030" s="366" t="s">
        <v>2890</v>
      </c>
      <c r="AW2030" s="368" t="s">
        <v>2895</v>
      </c>
    </row>
    <row r="2031" spans="1:49">
      <c r="A2031" s="33"/>
      <c r="B2031" s="34"/>
      <c r="C2031" s="34"/>
      <c r="D2031" s="34"/>
      <c r="E2031" s="35"/>
      <c r="F2031" s="36"/>
      <c r="G2031" s="36"/>
      <c r="H2031" s="36"/>
      <c r="I2031" s="34"/>
      <c r="J2031" s="202" t="s">
        <v>1224</v>
      </c>
      <c r="K2031" s="202">
        <v>1</v>
      </c>
      <c r="L2031" s="202">
        <v>2</v>
      </c>
      <c r="M2031" s="202">
        <v>3</v>
      </c>
      <c r="N2031" s="202">
        <v>4</v>
      </c>
      <c r="O2031" s="202">
        <v>5</v>
      </c>
      <c r="P2031" s="202">
        <v>6</v>
      </c>
      <c r="Q2031" s="202">
        <v>7</v>
      </c>
      <c r="R2031" s="202">
        <v>8</v>
      </c>
      <c r="S2031" s="202">
        <v>9</v>
      </c>
      <c r="T2031" s="202">
        <v>10</v>
      </c>
      <c r="U2031" s="202">
        <v>13</v>
      </c>
      <c r="V2031" s="202">
        <v>14</v>
      </c>
      <c r="W2031" s="202" t="s">
        <v>1224</v>
      </c>
      <c r="X2031" s="202">
        <v>1</v>
      </c>
      <c r="Y2031" s="202">
        <v>2</v>
      </c>
      <c r="Z2031" s="202">
        <v>3</v>
      </c>
      <c r="AA2031" s="202">
        <v>4</v>
      </c>
      <c r="AB2031" s="202">
        <v>5</v>
      </c>
      <c r="AC2031" s="202">
        <v>6</v>
      </c>
      <c r="AD2031" s="202">
        <v>7</v>
      </c>
      <c r="AE2031" s="202">
        <v>8</v>
      </c>
      <c r="AF2031" s="202">
        <v>9</v>
      </c>
      <c r="AG2031" s="202">
        <v>10</v>
      </c>
      <c r="AH2031" s="202">
        <v>13</v>
      </c>
      <c r="AI2031" s="202">
        <v>14</v>
      </c>
      <c r="AJ2031" s="202" t="s">
        <v>1224</v>
      </c>
      <c r="AK2031" s="202">
        <v>1</v>
      </c>
      <c r="AL2031" s="202">
        <v>2</v>
      </c>
      <c r="AM2031" s="202">
        <v>3</v>
      </c>
      <c r="AN2031" s="202">
        <v>4</v>
      </c>
      <c r="AO2031" s="202">
        <v>5</v>
      </c>
      <c r="AP2031" s="202">
        <v>6</v>
      </c>
      <c r="AQ2031" s="202">
        <v>7</v>
      </c>
      <c r="AR2031" s="202">
        <v>8</v>
      </c>
      <c r="AS2031" s="202">
        <v>9</v>
      </c>
      <c r="AT2031" s="202">
        <v>10</v>
      </c>
      <c r="AU2031" s="202">
        <v>13</v>
      </c>
      <c r="AV2031" s="202">
        <v>14</v>
      </c>
      <c r="AW2031" s="202">
        <v>15</v>
      </c>
    </row>
    <row r="2032" spans="1:49">
      <c r="A2032" s="37"/>
      <c r="B2032" s="38"/>
      <c r="C2032" s="38"/>
      <c r="D2032" s="38"/>
      <c r="E2032" s="60"/>
      <c r="F2032" s="61"/>
      <c r="G2032" s="61"/>
      <c r="H2032" s="61"/>
      <c r="I2032" s="38"/>
      <c r="J2032" s="62"/>
      <c r="K2032" s="62"/>
      <c r="L2032" s="62"/>
      <c r="M2032" s="62"/>
      <c r="N2032" s="62"/>
      <c r="O2032" s="62"/>
      <c r="P2032" s="62"/>
      <c r="Q2032" s="62"/>
      <c r="R2032" s="62"/>
      <c r="S2032" s="62"/>
      <c r="T2032" s="62"/>
      <c r="U2032" s="62"/>
      <c r="V2032" s="62"/>
      <c r="W2032" s="62"/>
      <c r="X2032" s="62"/>
      <c r="Y2032" s="62"/>
      <c r="Z2032" s="62"/>
      <c r="AA2032" s="62"/>
      <c r="AB2032" s="62"/>
      <c r="AC2032" s="62"/>
      <c r="AD2032" s="62"/>
      <c r="AE2032" s="62"/>
      <c r="AF2032" s="62"/>
      <c r="AG2032" s="62"/>
      <c r="AH2032" s="62"/>
      <c r="AI2032" s="62"/>
      <c r="AJ2032" s="62"/>
      <c r="AK2032" s="62"/>
      <c r="AL2032" s="62"/>
      <c r="AM2032" s="62"/>
      <c r="AN2032" s="62"/>
      <c r="AO2032" s="62"/>
      <c r="AP2032" s="62"/>
      <c r="AQ2032" s="62"/>
      <c r="AR2032" s="62"/>
      <c r="AS2032" s="62"/>
      <c r="AT2032" s="62"/>
      <c r="AU2032" s="62"/>
      <c r="AV2032" s="62"/>
      <c r="AW2032" s="62"/>
    </row>
    <row r="2033" spans="1:49">
      <c r="A2033" s="92" t="s">
        <v>797</v>
      </c>
      <c r="B2033" s="93" t="s">
        <v>1030</v>
      </c>
      <c r="C2033" s="93" t="s">
        <v>1374</v>
      </c>
      <c r="D2033" s="460"/>
      <c r="E2033" s="531"/>
      <c r="F2033" s="50"/>
      <c r="G2033" s="50"/>
      <c r="H2033" s="50"/>
      <c r="I2033" s="108" t="s">
        <v>1623</v>
      </c>
    </row>
    <row r="2034" spans="1:49">
      <c r="A2034" s="48"/>
      <c r="B2034" s="1"/>
      <c r="C2034" s="1"/>
      <c r="D2034" s="369"/>
      <c r="E2034" s="531"/>
      <c r="F2034" s="50"/>
      <c r="G2034" s="50"/>
      <c r="H2034" s="50"/>
      <c r="I2034" s="108"/>
    </row>
    <row r="2035" spans="1:49">
      <c r="A2035" s="48"/>
      <c r="B2035" s="42"/>
      <c r="C2035" s="42"/>
      <c r="D2035" s="42"/>
      <c r="E2035" s="531"/>
      <c r="F2035" s="50"/>
      <c r="G2035" s="50"/>
      <c r="H2035" s="50"/>
      <c r="I2035" s="49" t="s">
        <v>1559</v>
      </c>
      <c r="J2035" s="12">
        <f>SUM(J2036,J2044,J2046)</f>
        <v>320</v>
      </c>
      <c r="K2035" s="12">
        <f t="shared" ref="K2035:AT2035" si="629">SUM(K2036,K2044,K2046)</f>
        <v>0</v>
      </c>
      <c r="L2035" s="12">
        <f t="shared" si="629"/>
        <v>0</v>
      </c>
      <c r="M2035" s="12">
        <f t="shared" si="629"/>
        <v>0</v>
      </c>
      <c r="N2035" s="12">
        <f t="shared" si="629"/>
        <v>0</v>
      </c>
      <c r="O2035" s="12">
        <f t="shared" si="629"/>
        <v>0</v>
      </c>
      <c r="P2035" s="12">
        <f t="shared" si="629"/>
        <v>0</v>
      </c>
      <c r="Q2035" s="12">
        <f t="shared" si="629"/>
        <v>0</v>
      </c>
      <c r="R2035" s="12">
        <f t="shared" si="629"/>
        <v>320</v>
      </c>
      <c r="S2035" s="12">
        <f t="shared" si="629"/>
        <v>0</v>
      </c>
      <c r="T2035" s="12">
        <f t="shared" si="629"/>
        <v>0</v>
      </c>
      <c r="U2035" s="12">
        <v>320</v>
      </c>
      <c r="V2035" s="12">
        <v>0</v>
      </c>
      <c r="W2035" s="12">
        <f>SUM(W2036,W2044,W2046)</f>
        <v>0</v>
      </c>
      <c r="X2035" s="12">
        <f t="shared" si="629"/>
        <v>0</v>
      </c>
      <c r="Y2035" s="12">
        <f t="shared" si="629"/>
        <v>0</v>
      </c>
      <c r="Z2035" s="12">
        <f t="shared" si="629"/>
        <v>0</v>
      </c>
      <c r="AA2035" s="12">
        <f t="shared" si="629"/>
        <v>0</v>
      </c>
      <c r="AB2035" s="12">
        <f t="shared" si="629"/>
        <v>0</v>
      </c>
      <c r="AC2035" s="12">
        <f t="shared" si="629"/>
        <v>0</v>
      </c>
      <c r="AD2035" s="12">
        <f t="shared" si="629"/>
        <v>0</v>
      </c>
      <c r="AE2035" s="12">
        <f t="shared" si="629"/>
        <v>0</v>
      </c>
      <c r="AF2035" s="12">
        <f t="shared" si="629"/>
        <v>0</v>
      </c>
      <c r="AG2035" s="12">
        <f t="shared" si="629"/>
        <v>0</v>
      </c>
      <c r="AH2035" s="12">
        <v>0</v>
      </c>
      <c r="AI2035" s="12">
        <v>0</v>
      </c>
      <c r="AJ2035" s="12">
        <f>SUM(AJ2036,AJ2044,AJ2046)</f>
        <v>0</v>
      </c>
      <c r="AK2035" s="12">
        <f t="shared" si="629"/>
        <v>0</v>
      </c>
      <c r="AL2035" s="12">
        <f t="shared" si="629"/>
        <v>0</v>
      </c>
      <c r="AM2035" s="12">
        <f t="shared" si="629"/>
        <v>0</v>
      </c>
      <c r="AN2035" s="12">
        <f t="shared" si="629"/>
        <v>0</v>
      </c>
      <c r="AO2035" s="12">
        <f t="shared" si="629"/>
        <v>0</v>
      </c>
      <c r="AP2035" s="12">
        <f t="shared" si="629"/>
        <v>0</v>
      </c>
      <c r="AQ2035" s="12">
        <f t="shared" si="629"/>
        <v>0</v>
      </c>
      <c r="AR2035" s="12">
        <f t="shared" si="629"/>
        <v>0</v>
      </c>
      <c r="AS2035" s="12">
        <f t="shared" si="629"/>
        <v>0</v>
      </c>
      <c r="AT2035" s="12">
        <f t="shared" si="629"/>
        <v>0</v>
      </c>
      <c r="AU2035" s="12">
        <v>0</v>
      </c>
      <c r="AV2035" s="12">
        <v>0</v>
      </c>
      <c r="AW2035" s="12">
        <f t="shared" ref="AW2035:AW2065" si="630">U2035+AH2035+AU2035</f>
        <v>320</v>
      </c>
    </row>
    <row r="2036" spans="1:49">
      <c r="A2036" s="44" t="s">
        <v>797</v>
      </c>
      <c r="B2036" s="45" t="s">
        <v>1030</v>
      </c>
      <c r="C2036" s="45" t="s">
        <v>1374</v>
      </c>
      <c r="D2036" s="452" t="s">
        <v>2928</v>
      </c>
      <c r="E2036" s="213" t="s">
        <v>771</v>
      </c>
      <c r="F2036" s="65"/>
      <c r="G2036" s="65"/>
      <c r="H2036" s="65"/>
      <c r="I2036" s="1" t="s">
        <v>1500</v>
      </c>
      <c r="J2036" s="9">
        <f>SUM(J2037:J2038)</f>
        <v>0</v>
      </c>
      <c r="K2036" s="9">
        <f t="shared" ref="K2036:AT2036" si="631">SUM(K2037:K2038)</f>
        <v>0</v>
      </c>
      <c r="L2036" s="9">
        <f t="shared" si="631"/>
        <v>0</v>
      </c>
      <c r="M2036" s="9">
        <f t="shared" si="631"/>
        <v>0</v>
      </c>
      <c r="N2036" s="9">
        <f t="shared" si="631"/>
        <v>0</v>
      </c>
      <c r="O2036" s="9">
        <f t="shared" si="631"/>
        <v>0</v>
      </c>
      <c r="P2036" s="9">
        <f t="shared" si="631"/>
        <v>0</v>
      </c>
      <c r="Q2036" s="9">
        <f t="shared" si="631"/>
        <v>0</v>
      </c>
      <c r="R2036" s="9">
        <f t="shared" si="631"/>
        <v>0</v>
      </c>
      <c r="S2036" s="9">
        <f t="shared" si="631"/>
        <v>0</v>
      </c>
      <c r="T2036" s="9">
        <f t="shared" si="631"/>
        <v>0</v>
      </c>
      <c r="U2036" s="9">
        <v>0</v>
      </c>
      <c r="V2036" s="9">
        <v>0</v>
      </c>
      <c r="W2036" s="9">
        <f>SUM(W2037:W2038)</f>
        <v>0</v>
      </c>
      <c r="X2036" s="9">
        <f t="shared" si="631"/>
        <v>0</v>
      </c>
      <c r="Y2036" s="9">
        <f t="shared" si="631"/>
        <v>0</v>
      </c>
      <c r="Z2036" s="9">
        <f t="shared" si="631"/>
        <v>0</v>
      </c>
      <c r="AA2036" s="9">
        <f t="shared" si="631"/>
        <v>0</v>
      </c>
      <c r="AB2036" s="9">
        <f t="shared" si="631"/>
        <v>0</v>
      </c>
      <c r="AC2036" s="9">
        <f t="shared" si="631"/>
        <v>0</v>
      </c>
      <c r="AD2036" s="9">
        <f t="shared" si="631"/>
        <v>0</v>
      </c>
      <c r="AE2036" s="9">
        <f t="shared" si="631"/>
        <v>0</v>
      </c>
      <c r="AF2036" s="9">
        <f t="shared" si="631"/>
        <v>0</v>
      </c>
      <c r="AG2036" s="9">
        <f t="shared" si="631"/>
        <v>0</v>
      </c>
      <c r="AH2036" s="9">
        <v>0</v>
      </c>
      <c r="AI2036" s="9">
        <v>0</v>
      </c>
      <c r="AJ2036" s="9">
        <f>SUM(AJ2037:AJ2038)</f>
        <v>0</v>
      </c>
      <c r="AK2036" s="9">
        <f t="shared" si="631"/>
        <v>0</v>
      </c>
      <c r="AL2036" s="9">
        <f t="shared" si="631"/>
        <v>0</v>
      </c>
      <c r="AM2036" s="9">
        <f t="shared" si="631"/>
        <v>0</v>
      </c>
      <c r="AN2036" s="9">
        <f t="shared" si="631"/>
        <v>0</v>
      </c>
      <c r="AO2036" s="9">
        <f t="shared" si="631"/>
        <v>0</v>
      </c>
      <c r="AP2036" s="9">
        <f t="shared" si="631"/>
        <v>0</v>
      </c>
      <c r="AQ2036" s="9">
        <f t="shared" si="631"/>
        <v>0</v>
      </c>
      <c r="AR2036" s="9">
        <f t="shared" si="631"/>
        <v>0</v>
      </c>
      <c r="AS2036" s="9">
        <f t="shared" si="631"/>
        <v>0</v>
      </c>
      <c r="AT2036" s="9">
        <f t="shared" si="631"/>
        <v>0</v>
      </c>
      <c r="AU2036" s="9">
        <v>0</v>
      </c>
      <c r="AV2036" s="9">
        <v>0</v>
      </c>
      <c r="AW2036" s="9">
        <f t="shared" si="630"/>
        <v>0</v>
      </c>
    </row>
    <row r="2037" spans="1:49">
      <c r="A2037" s="44" t="s">
        <v>797</v>
      </c>
      <c r="B2037" s="45" t="s">
        <v>1030</v>
      </c>
      <c r="C2037" s="45" t="s">
        <v>1374</v>
      </c>
      <c r="D2037" s="452" t="s">
        <v>2928</v>
      </c>
      <c r="E2037" s="367" t="s">
        <v>834</v>
      </c>
      <c r="F2037" s="50"/>
      <c r="G2037" s="468" t="s">
        <v>3096</v>
      </c>
      <c r="H2037" s="50" t="s">
        <v>2333</v>
      </c>
      <c r="I2037" s="42" t="s">
        <v>1165</v>
      </c>
      <c r="U2037" s="15">
        <v>0</v>
      </c>
      <c r="V2037" s="15">
        <v>0</v>
      </c>
      <c r="AH2037" s="15">
        <v>0</v>
      </c>
      <c r="AI2037" s="15">
        <v>0</v>
      </c>
      <c r="AU2037" s="15">
        <v>0</v>
      </c>
      <c r="AV2037" s="15">
        <v>0</v>
      </c>
      <c r="AW2037" s="15">
        <f t="shared" si="630"/>
        <v>0</v>
      </c>
    </row>
    <row r="2038" spans="1:49">
      <c r="A2038" s="44" t="s">
        <v>797</v>
      </c>
      <c r="B2038" s="45" t="s">
        <v>1030</v>
      </c>
      <c r="C2038" s="45" t="s">
        <v>1374</v>
      </c>
      <c r="D2038" s="452" t="s">
        <v>2928</v>
      </c>
      <c r="E2038" s="367" t="s">
        <v>772</v>
      </c>
      <c r="F2038" s="50"/>
      <c r="G2038" s="468" t="s">
        <v>3096</v>
      </c>
      <c r="H2038" s="50" t="s">
        <v>2333</v>
      </c>
      <c r="I2038" s="42" t="s">
        <v>1227</v>
      </c>
      <c r="J2038" s="28">
        <f>SUM(J2039:J2043)</f>
        <v>0</v>
      </c>
      <c r="K2038" s="28">
        <f t="shared" ref="K2038:AT2038" si="632">SUM(K2039:K2043)</f>
        <v>0</v>
      </c>
      <c r="L2038" s="28">
        <f t="shared" si="632"/>
        <v>0</v>
      </c>
      <c r="M2038" s="28">
        <f t="shared" si="632"/>
        <v>0</v>
      </c>
      <c r="N2038" s="28">
        <f t="shared" si="632"/>
        <v>0</v>
      </c>
      <c r="O2038" s="28">
        <f t="shared" si="632"/>
        <v>0</v>
      </c>
      <c r="P2038" s="28">
        <f t="shared" si="632"/>
        <v>0</v>
      </c>
      <c r="Q2038" s="28">
        <f t="shared" si="632"/>
        <v>0</v>
      </c>
      <c r="R2038" s="28">
        <f t="shared" si="632"/>
        <v>0</v>
      </c>
      <c r="S2038" s="28">
        <f t="shared" si="632"/>
        <v>0</v>
      </c>
      <c r="T2038" s="28">
        <f t="shared" si="632"/>
        <v>0</v>
      </c>
      <c r="U2038" s="28">
        <v>0</v>
      </c>
      <c r="V2038" s="28">
        <v>0</v>
      </c>
      <c r="W2038" s="28">
        <f>SUM(W2039:W2043)</f>
        <v>0</v>
      </c>
      <c r="X2038" s="28">
        <f t="shared" si="632"/>
        <v>0</v>
      </c>
      <c r="Y2038" s="28">
        <f t="shared" si="632"/>
        <v>0</v>
      </c>
      <c r="Z2038" s="28">
        <f t="shared" si="632"/>
        <v>0</v>
      </c>
      <c r="AA2038" s="28">
        <f t="shared" si="632"/>
        <v>0</v>
      </c>
      <c r="AB2038" s="28">
        <f t="shared" si="632"/>
        <v>0</v>
      </c>
      <c r="AC2038" s="28">
        <f t="shared" si="632"/>
        <v>0</v>
      </c>
      <c r="AD2038" s="28">
        <f t="shared" si="632"/>
        <v>0</v>
      </c>
      <c r="AE2038" s="28">
        <f t="shared" si="632"/>
        <v>0</v>
      </c>
      <c r="AF2038" s="28">
        <f t="shared" si="632"/>
        <v>0</v>
      </c>
      <c r="AG2038" s="28">
        <f t="shared" si="632"/>
        <v>0</v>
      </c>
      <c r="AH2038" s="28">
        <v>0</v>
      </c>
      <c r="AI2038" s="28">
        <v>0</v>
      </c>
      <c r="AJ2038" s="28">
        <f>SUM(AJ2039:AJ2043)</f>
        <v>0</v>
      </c>
      <c r="AK2038" s="28">
        <f t="shared" si="632"/>
        <v>0</v>
      </c>
      <c r="AL2038" s="28">
        <f t="shared" si="632"/>
        <v>0</v>
      </c>
      <c r="AM2038" s="28">
        <f t="shared" si="632"/>
        <v>0</v>
      </c>
      <c r="AN2038" s="28">
        <f t="shared" si="632"/>
        <v>0</v>
      </c>
      <c r="AO2038" s="28">
        <f t="shared" si="632"/>
        <v>0</v>
      </c>
      <c r="AP2038" s="28">
        <f t="shared" si="632"/>
        <v>0</v>
      </c>
      <c r="AQ2038" s="28">
        <f t="shared" si="632"/>
        <v>0</v>
      </c>
      <c r="AR2038" s="28">
        <f t="shared" si="632"/>
        <v>0</v>
      </c>
      <c r="AS2038" s="28">
        <f t="shared" si="632"/>
        <v>0</v>
      </c>
      <c r="AT2038" s="28">
        <f t="shared" si="632"/>
        <v>0</v>
      </c>
      <c r="AU2038" s="28">
        <v>0</v>
      </c>
      <c r="AV2038" s="28">
        <v>0</v>
      </c>
      <c r="AW2038" s="28">
        <f t="shared" si="630"/>
        <v>0</v>
      </c>
    </row>
    <row r="2039" spans="1:49" s="144" customFormat="1">
      <c r="A2039" s="44" t="s">
        <v>797</v>
      </c>
      <c r="B2039" s="45" t="s">
        <v>1030</v>
      </c>
      <c r="C2039" s="45" t="s">
        <v>1374</v>
      </c>
      <c r="D2039" s="452" t="s">
        <v>2928</v>
      </c>
      <c r="E2039" s="140" t="s">
        <v>850</v>
      </c>
      <c r="F2039" s="141" t="s">
        <v>197</v>
      </c>
      <c r="G2039" s="468" t="s">
        <v>3096</v>
      </c>
      <c r="H2039" s="50" t="s">
        <v>2333</v>
      </c>
      <c r="I2039" s="142" t="s">
        <v>1119</v>
      </c>
      <c r="J2039" s="15"/>
      <c r="K2039" s="15"/>
      <c r="L2039" s="15"/>
      <c r="M2039" s="15"/>
      <c r="N2039" s="15"/>
      <c r="O2039" s="15"/>
      <c r="P2039" s="15"/>
      <c r="Q2039" s="15"/>
      <c r="R2039" s="15"/>
      <c r="S2039" s="15"/>
      <c r="T2039" s="15"/>
      <c r="U2039" s="15">
        <v>0</v>
      </c>
      <c r="V2039" s="15">
        <v>0</v>
      </c>
      <c r="W2039" s="15"/>
      <c r="X2039" s="15"/>
      <c r="Y2039" s="15"/>
      <c r="Z2039" s="15"/>
      <c r="AA2039" s="15"/>
      <c r="AB2039" s="15"/>
      <c r="AC2039" s="15"/>
      <c r="AD2039" s="15"/>
      <c r="AE2039" s="15"/>
      <c r="AF2039" s="15"/>
      <c r="AG2039" s="15"/>
      <c r="AH2039" s="15">
        <v>0</v>
      </c>
      <c r="AI2039" s="15">
        <v>0</v>
      </c>
      <c r="AJ2039" s="15"/>
      <c r="AK2039" s="15"/>
      <c r="AL2039" s="15"/>
      <c r="AM2039" s="15"/>
      <c r="AN2039" s="15"/>
      <c r="AO2039" s="15"/>
      <c r="AP2039" s="15"/>
      <c r="AQ2039" s="15"/>
      <c r="AR2039" s="15"/>
      <c r="AS2039" s="15"/>
      <c r="AT2039" s="15"/>
      <c r="AU2039" s="15">
        <v>0</v>
      </c>
      <c r="AV2039" s="15">
        <v>0</v>
      </c>
      <c r="AW2039" s="15">
        <f t="shared" si="630"/>
        <v>0</v>
      </c>
    </row>
    <row r="2040" spans="1:49" s="144" customFormat="1">
      <c r="A2040" s="44" t="s">
        <v>797</v>
      </c>
      <c r="B2040" s="45" t="s">
        <v>1030</v>
      </c>
      <c r="C2040" s="45" t="s">
        <v>1374</v>
      </c>
      <c r="D2040" s="452" t="s">
        <v>2928</v>
      </c>
      <c r="E2040" s="140" t="s">
        <v>851</v>
      </c>
      <c r="F2040" s="141" t="s">
        <v>198</v>
      </c>
      <c r="G2040" s="468" t="s">
        <v>3096</v>
      </c>
      <c r="H2040" s="50" t="s">
        <v>2333</v>
      </c>
      <c r="I2040" s="142" t="s">
        <v>1290</v>
      </c>
      <c r="J2040" s="15"/>
      <c r="K2040" s="15"/>
      <c r="L2040" s="15"/>
      <c r="M2040" s="15"/>
      <c r="N2040" s="15"/>
      <c r="O2040" s="15"/>
      <c r="P2040" s="15"/>
      <c r="Q2040" s="15"/>
      <c r="R2040" s="15"/>
      <c r="S2040" s="15"/>
      <c r="T2040" s="15"/>
      <c r="U2040" s="15">
        <v>0</v>
      </c>
      <c r="V2040" s="15">
        <v>0</v>
      </c>
      <c r="W2040" s="15"/>
      <c r="X2040" s="15"/>
      <c r="Y2040" s="15"/>
      <c r="Z2040" s="15"/>
      <c r="AA2040" s="15"/>
      <c r="AB2040" s="15"/>
      <c r="AC2040" s="15"/>
      <c r="AD2040" s="15"/>
      <c r="AE2040" s="15"/>
      <c r="AF2040" s="15"/>
      <c r="AG2040" s="15"/>
      <c r="AH2040" s="15">
        <v>0</v>
      </c>
      <c r="AI2040" s="15">
        <v>0</v>
      </c>
      <c r="AJ2040" s="15"/>
      <c r="AK2040" s="15"/>
      <c r="AL2040" s="15"/>
      <c r="AM2040" s="15"/>
      <c r="AN2040" s="15"/>
      <c r="AO2040" s="15"/>
      <c r="AP2040" s="15"/>
      <c r="AQ2040" s="15"/>
      <c r="AR2040" s="15"/>
      <c r="AS2040" s="15"/>
      <c r="AT2040" s="15"/>
      <c r="AU2040" s="15">
        <v>0</v>
      </c>
      <c r="AV2040" s="15">
        <v>0</v>
      </c>
      <c r="AW2040" s="15">
        <f t="shared" si="630"/>
        <v>0</v>
      </c>
    </row>
    <row r="2041" spans="1:49" s="144" customFormat="1">
      <c r="A2041" s="44" t="s">
        <v>797</v>
      </c>
      <c r="B2041" s="45" t="s">
        <v>1030</v>
      </c>
      <c r="C2041" s="45" t="s">
        <v>1374</v>
      </c>
      <c r="D2041" s="452" t="s">
        <v>2928</v>
      </c>
      <c r="E2041" s="140" t="s">
        <v>852</v>
      </c>
      <c r="F2041" s="141" t="s">
        <v>199</v>
      </c>
      <c r="G2041" s="468" t="s">
        <v>3096</v>
      </c>
      <c r="H2041" s="50" t="s">
        <v>2333</v>
      </c>
      <c r="I2041" s="142" t="s">
        <v>1733</v>
      </c>
      <c r="J2041" s="15"/>
      <c r="K2041" s="15"/>
      <c r="L2041" s="15"/>
      <c r="M2041" s="15"/>
      <c r="N2041" s="15"/>
      <c r="O2041" s="15"/>
      <c r="P2041" s="15"/>
      <c r="Q2041" s="15"/>
      <c r="R2041" s="15"/>
      <c r="S2041" s="15"/>
      <c r="T2041" s="15"/>
      <c r="U2041" s="15">
        <v>0</v>
      </c>
      <c r="V2041" s="15">
        <v>0</v>
      </c>
      <c r="W2041" s="15"/>
      <c r="X2041" s="15"/>
      <c r="Y2041" s="15"/>
      <c r="Z2041" s="15"/>
      <c r="AA2041" s="15"/>
      <c r="AB2041" s="15"/>
      <c r="AC2041" s="15"/>
      <c r="AD2041" s="15"/>
      <c r="AE2041" s="15"/>
      <c r="AF2041" s="15"/>
      <c r="AG2041" s="15"/>
      <c r="AH2041" s="15">
        <v>0</v>
      </c>
      <c r="AI2041" s="15">
        <v>0</v>
      </c>
      <c r="AJ2041" s="15"/>
      <c r="AK2041" s="15"/>
      <c r="AL2041" s="15"/>
      <c r="AM2041" s="15"/>
      <c r="AN2041" s="15"/>
      <c r="AO2041" s="15"/>
      <c r="AP2041" s="15"/>
      <c r="AQ2041" s="15"/>
      <c r="AR2041" s="15"/>
      <c r="AS2041" s="15"/>
      <c r="AT2041" s="15"/>
      <c r="AU2041" s="15">
        <v>0</v>
      </c>
      <c r="AV2041" s="15">
        <v>0</v>
      </c>
      <c r="AW2041" s="15">
        <f t="shared" si="630"/>
        <v>0</v>
      </c>
    </row>
    <row r="2042" spans="1:49" s="144" customFormat="1">
      <c r="A2042" s="44" t="s">
        <v>797</v>
      </c>
      <c r="B2042" s="45" t="s">
        <v>1030</v>
      </c>
      <c r="C2042" s="45" t="s">
        <v>1374</v>
      </c>
      <c r="D2042" s="452" t="s">
        <v>2928</v>
      </c>
      <c r="E2042" s="140" t="s">
        <v>853</v>
      </c>
      <c r="F2042" s="141" t="s">
        <v>200</v>
      </c>
      <c r="G2042" s="468" t="s">
        <v>3096</v>
      </c>
      <c r="H2042" s="50" t="s">
        <v>2333</v>
      </c>
      <c r="I2042" s="142" t="s">
        <v>1734</v>
      </c>
      <c r="J2042" s="15"/>
      <c r="K2042" s="15"/>
      <c r="L2042" s="15"/>
      <c r="M2042" s="15"/>
      <c r="N2042" s="15"/>
      <c r="O2042" s="15"/>
      <c r="P2042" s="15"/>
      <c r="Q2042" s="15"/>
      <c r="R2042" s="15"/>
      <c r="S2042" s="15"/>
      <c r="T2042" s="15"/>
      <c r="U2042" s="15">
        <v>0</v>
      </c>
      <c r="V2042" s="15">
        <v>0</v>
      </c>
      <c r="W2042" s="15"/>
      <c r="X2042" s="15"/>
      <c r="Y2042" s="15"/>
      <c r="Z2042" s="15"/>
      <c r="AA2042" s="15"/>
      <c r="AB2042" s="15"/>
      <c r="AC2042" s="15"/>
      <c r="AD2042" s="15"/>
      <c r="AE2042" s="15"/>
      <c r="AF2042" s="15"/>
      <c r="AG2042" s="15"/>
      <c r="AH2042" s="15">
        <v>0</v>
      </c>
      <c r="AI2042" s="15">
        <v>0</v>
      </c>
      <c r="AJ2042" s="15"/>
      <c r="AK2042" s="15"/>
      <c r="AL2042" s="15"/>
      <c r="AM2042" s="15"/>
      <c r="AN2042" s="15"/>
      <c r="AO2042" s="15"/>
      <c r="AP2042" s="15"/>
      <c r="AQ2042" s="15"/>
      <c r="AR2042" s="15"/>
      <c r="AS2042" s="15"/>
      <c r="AT2042" s="15"/>
      <c r="AU2042" s="15">
        <v>0</v>
      </c>
      <c r="AV2042" s="15">
        <v>0</v>
      </c>
      <c r="AW2042" s="15">
        <f t="shared" si="630"/>
        <v>0</v>
      </c>
    </row>
    <row r="2043" spans="1:49" s="144" customFormat="1">
      <c r="A2043" s="44" t="s">
        <v>797</v>
      </c>
      <c r="B2043" s="45" t="s">
        <v>1030</v>
      </c>
      <c r="C2043" s="45" t="s">
        <v>1374</v>
      </c>
      <c r="D2043" s="452" t="s">
        <v>2928</v>
      </c>
      <c r="E2043" s="140" t="s">
        <v>854</v>
      </c>
      <c r="F2043" s="141" t="s">
        <v>201</v>
      </c>
      <c r="G2043" s="468" t="s">
        <v>3096</v>
      </c>
      <c r="H2043" s="50" t="s">
        <v>2333</v>
      </c>
      <c r="I2043" s="142" t="s">
        <v>1735</v>
      </c>
      <c r="J2043" s="15"/>
      <c r="K2043" s="15"/>
      <c r="L2043" s="15"/>
      <c r="M2043" s="15"/>
      <c r="N2043" s="15"/>
      <c r="O2043" s="15"/>
      <c r="P2043" s="15"/>
      <c r="Q2043" s="15"/>
      <c r="R2043" s="15"/>
      <c r="S2043" s="15"/>
      <c r="T2043" s="15"/>
      <c r="U2043" s="15">
        <v>0</v>
      </c>
      <c r="V2043" s="15">
        <v>0</v>
      </c>
      <c r="W2043" s="15"/>
      <c r="X2043" s="15"/>
      <c r="Y2043" s="15"/>
      <c r="Z2043" s="15"/>
      <c r="AA2043" s="15"/>
      <c r="AB2043" s="15"/>
      <c r="AC2043" s="15"/>
      <c r="AD2043" s="15"/>
      <c r="AE2043" s="15"/>
      <c r="AF2043" s="15"/>
      <c r="AG2043" s="15"/>
      <c r="AH2043" s="15">
        <v>0</v>
      </c>
      <c r="AI2043" s="15">
        <v>0</v>
      </c>
      <c r="AJ2043" s="15"/>
      <c r="AK2043" s="15"/>
      <c r="AL2043" s="15"/>
      <c r="AM2043" s="15"/>
      <c r="AN2043" s="15"/>
      <c r="AO2043" s="15"/>
      <c r="AP2043" s="15"/>
      <c r="AQ2043" s="15"/>
      <c r="AR2043" s="15"/>
      <c r="AS2043" s="15"/>
      <c r="AT2043" s="15"/>
      <c r="AU2043" s="15">
        <v>0</v>
      </c>
      <c r="AV2043" s="15">
        <v>0</v>
      </c>
      <c r="AW2043" s="15">
        <f t="shared" si="630"/>
        <v>0</v>
      </c>
    </row>
    <row r="2044" spans="1:49">
      <c r="A2044" s="44" t="s">
        <v>797</v>
      </c>
      <c r="B2044" s="45" t="s">
        <v>1030</v>
      </c>
      <c r="C2044" s="45" t="s">
        <v>1374</v>
      </c>
      <c r="D2044" s="452" t="s">
        <v>2928</v>
      </c>
      <c r="E2044" s="213" t="s">
        <v>773</v>
      </c>
      <c r="F2044" s="65"/>
      <c r="G2044" s="65"/>
      <c r="H2044" s="65"/>
      <c r="I2044" s="1" t="s">
        <v>1362</v>
      </c>
      <c r="J2044" s="9">
        <f>SUM(J2045)</f>
        <v>0</v>
      </c>
      <c r="K2044" s="9">
        <f t="shared" ref="K2044:AT2044" si="633">SUM(K2045)</f>
        <v>0</v>
      </c>
      <c r="L2044" s="9">
        <f t="shared" si="633"/>
        <v>0</v>
      </c>
      <c r="M2044" s="9">
        <f t="shared" si="633"/>
        <v>0</v>
      </c>
      <c r="N2044" s="9">
        <f t="shared" si="633"/>
        <v>0</v>
      </c>
      <c r="O2044" s="9">
        <f t="shared" si="633"/>
        <v>0</v>
      </c>
      <c r="P2044" s="9">
        <f t="shared" si="633"/>
        <v>0</v>
      </c>
      <c r="Q2044" s="9">
        <f t="shared" si="633"/>
        <v>0</v>
      </c>
      <c r="R2044" s="9">
        <f t="shared" si="633"/>
        <v>0</v>
      </c>
      <c r="S2044" s="9">
        <f t="shared" si="633"/>
        <v>0</v>
      </c>
      <c r="T2044" s="9">
        <f t="shared" si="633"/>
        <v>0</v>
      </c>
      <c r="U2044" s="9">
        <v>0</v>
      </c>
      <c r="V2044" s="9">
        <v>0</v>
      </c>
      <c r="W2044" s="9">
        <f>SUM(W2045)</f>
        <v>0</v>
      </c>
      <c r="X2044" s="9">
        <f t="shared" si="633"/>
        <v>0</v>
      </c>
      <c r="Y2044" s="9">
        <f t="shared" si="633"/>
        <v>0</v>
      </c>
      <c r="Z2044" s="9">
        <f t="shared" si="633"/>
        <v>0</v>
      </c>
      <c r="AA2044" s="9">
        <f t="shared" si="633"/>
        <v>0</v>
      </c>
      <c r="AB2044" s="9">
        <f t="shared" si="633"/>
        <v>0</v>
      </c>
      <c r="AC2044" s="9">
        <f t="shared" si="633"/>
        <v>0</v>
      </c>
      <c r="AD2044" s="9">
        <f t="shared" si="633"/>
        <v>0</v>
      </c>
      <c r="AE2044" s="9">
        <f t="shared" si="633"/>
        <v>0</v>
      </c>
      <c r="AF2044" s="9">
        <f t="shared" si="633"/>
        <v>0</v>
      </c>
      <c r="AG2044" s="9">
        <f t="shared" si="633"/>
        <v>0</v>
      </c>
      <c r="AH2044" s="9">
        <v>0</v>
      </c>
      <c r="AI2044" s="9">
        <v>0</v>
      </c>
      <c r="AJ2044" s="9">
        <f>SUM(AJ2045)</f>
        <v>0</v>
      </c>
      <c r="AK2044" s="9">
        <f t="shared" si="633"/>
        <v>0</v>
      </c>
      <c r="AL2044" s="9">
        <f t="shared" si="633"/>
        <v>0</v>
      </c>
      <c r="AM2044" s="9">
        <f t="shared" si="633"/>
        <v>0</v>
      </c>
      <c r="AN2044" s="9">
        <f t="shared" si="633"/>
        <v>0</v>
      </c>
      <c r="AO2044" s="9">
        <f t="shared" si="633"/>
        <v>0</v>
      </c>
      <c r="AP2044" s="9">
        <f t="shared" si="633"/>
        <v>0</v>
      </c>
      <c r="AQ2044" s="9">
        <f t="shared" si="633"/>
        <v>0</v>
      </c>
      <c r="AR2044" s="9">
        <f t="shared" si="633"/>
        <v>0</v>
      </c>
      <c r="AS2044" s="9">
        <f t="shared" si="633"/>
        <v>0</v>
      </c>
      <c r="AT2044" s="9">
        <f t="shared" si="633"/>
        <v>0</v>
      </c>
      <c r="AU2044" s="9">
        <v>0</v>
      </c>
      <c r="AV2044" s="9">
        <v>0</v>
      </c>
      <c r="AW2044" s="9">
        <f t="shared" si="630"/>
        <v>0</v>
      </c>
    </row>
    <row r="2045" spans="1:49">
      <c r="A2045" s="44" t="s">
        <v>797</v>
      </c>
      <c r="B2045" s="45" t="s">
        <v>1030</v>
      </c>
      <c r="C2045" s="45" t="s">
        <v>1374</v>
      </c>
      <c r="D2045" s="452" t="s">
        <v>2928</v>
      </c>
      <c r="E2045" s="367" t="s">
        <v>785</v>
      </c>
      <c r="F2045" s="50"/>
      <c r="G2045" s="468" t="s">
        <v>3096</v>
      </c>
      <c r="H2045" s="50" t="s">
        <v>2333</v>
      </c>
      <c r="I2045" s="42" t="s">
        <v>1363</v>
      </c>
      <c r="U2045" s="15">
        <v>0</v>
      </c>
      <c r="V2045" s="15">
        <v>0</v>
      </c>
      <c r="AH2045" s="15">
        <v>0</v>
      </c>
      <c r="AI2045" s="15">
        <v>0</v>
      </c>
      <c r="AU2045" s="15">
        <v>0</v>
      </c>
      <c r="AV2045" s="15">
        <v>0</v>
      </c>
      <c r="AW2045" s="15">
        <f t="shared" si="630"/>
        <v>0</v>
      </c>
    </row>
    <row r="2046" spans="1:49">
      <c r="A2046" s="44" t="s">
        <v>797</v>
      </c>
      <c r="B2046" s="45" t="s">
        <v>1030</v>
      </c>
      <c r="C2046" s="45" t="s">
        <v>1374</v>
      </c>
      <c r="D2046" s="452" t="s">
        <v>2928</v>
      </c>
      <c r="E2046" s="213" t="s">
        <v>1364</v>
      </c>
      <c r="F2046" s="65"/>
      <c r="G2046" s="65"/>
      <c r="H2046" s="65"/>
      <c r="I2046" s="1" t="s">
        <v>2104</v>
      </c>
      <c r="J2046" s="9">
        <f>SUM(J2047:J2056)</f>
        <v>320</v>
      </c>
      <c r="K2046" s="9">
        <f t="shared" ref="K2046:AT2046" si="634">SUM(K2047:K2056)</f>
        <v>0</v>
      </c>
      <c r="L2046" s="9">
        <f t="shared" si="634"/>
        <v>0</v>
      </c>
      <c r="M2046" s="9">
        <f t="shared" si="634"/>
        <v>0</v>
      </c>
      <c r="N2046" s="9">
        <f t="shared" si="634"/>
        <v>0</v>
      </c>
      <c r="O2046" s="9">
        <f t="shared" si="634"/>
        <v>0</v>
      </c>
      <c r="P2046" s="9">
        <f t="shared" si="634"/>
        <v>0</v>
      </c>
      <c r="Q2046" s="9">
        <f t="shared" si="634"/>
        <v>0</v>
      </c>
      <c r="R2046" s="9">
        <f t="shared" si="634"/>
        <v>320</v>
      </c>
      <c r="S2046" s="9">
        <f t="shared" si="634"/>
        <v>0</v>
      </c>
      <c r="T2046" s="9">
        <f t="shared" si="634"/>
        <v>0</v>
      </c>
      <c r="U2046" s="9">
        <v>320</v>
      </c>
      <c r="V2046" s="9">
        <v>0</v>
      </c>
      <c r="W2046" s="9">
        <f>SUM(W2047:W2056)</f>
        <v>0</v>
      </c>
      <c r="X2046" s="9">
        <f t="shared" si="634"/>
        <v>0</v>
      </c>
      <c r="Y2046" s="9">
        <f t="shared" si="634"/>
        <v>0</v>
      </c>
      <c r="Z2046" s="9">
        <f t="shared" si="634"/>
        <v>0</v>
      </c>
      <c r="AA2046" s="9">
        <f t="shared" si="634"/>
        <v>0</v>
      </c>
      <c r="AB2046" s="9">
        <f t="shared" si="634"/>
        <v>0</v>
      </c>
      <c r="AC2046" s="9">
        <f t="shared" si="634"/>
        <v>0</v>
      </c>
      <c r="AD2046" s="9">
        <f t="shared" si="634"/>
        <v>0</v>
      </c>
      <c r="AE2046" s="9">
        <f t="shared" si="634"/>
        <v>0</v>
      </c>
      <c r="AF2046" s="9">
        <f t="shared" si="634"/>
        <v>0</v>
      </c>
      <c r="AG2046" s="9">
        <f t="shared" si="634"/>
        <v>0</v>
      </c>
      <c r="AH2046" s="9">
        <v>0</v>
      </c>
      <c r="AI2046" s="9">
        <v>0</v>
      </c>
      <c r="AJ2046" s="9">
        <f>SUM(AJ2047:AJ2056)</f>
        <v>0</v>
      </c>
      <c r="AK2046" s="9">
        <f t="shared" si="634"/>
        <v>0</v>
      </c>
      <c r="AL2046" s="9">
        <f t="shared" si="634"/>
        <v>0</v>
      </c>
      <c r="AM2046" s="9">
        <f t="shared" si="634"/>
        <v>0</v>
      </c>
      <c r="AN2046" s="9">
        <f t="shared" si="634"/>
        <v>0</v>
      </c>
      <c r="AO2046" s="9">
        <f t="shared" si="634"/>
        <v>0</v>
      </c>
      <c r="AP2046" s="9">
        <f t="shared" si="634"/>
        <v>0</v>
      </c>
      <c r="AQ2046" s="9">
        <f t="shared" si="634"/>
        <v>0</v>
      </c>
      <c r="AR2046" s="9">
        <f t="shared" si="634"/>
        <v>0</v>
      </c>
      <c r="AS2046" s="9">
        <f t="shared" si="634"/>
        <v>0</v>
      </c>
      <c r="AT2046" s="9">
        <f t="shared" si="634"/>
        <v>0</v>
      </c>
      <c r="AU2046" s="9">
        <v>0</v>
      </c>
      <c r="AV2046" s="9">
        <v>0</v>
      </c>
      <c r="AW2046" s="9">
        <f t="shared" si="630"/>
        <v>320</v>
      </c>
    </row>
    <row r="2047" spans="1:49">
      <c r="A2047" s="44" t="s">
        <v>797</v>
      </c>
      <c r="B2047" s="45" t="s">
        <v>1030</v>
      </c>
      <c r="C2047" s="45" t="s">
        <v>1374</v>
      </c>
      <c r="D2047" s="452" t="s">
        <v>2928</v>
      </c>
      <c r="E2047" s="367" t="s">
        <v>786</v>
      </c>
      <c r="F2047" s="50"/>
      <c r="G2047" s="468" t="s">
        <v>3096</v>
      </c>
      <c r="H2047" s="50" t="s">
        <v>2333</v>
      </c>
      <c r="I2047" s="42" t="s">
        <v>1191</v>
      </c>
      <c r="U2047" s="15">
        <v>0</v>
      </c>
      <c r="V2047" s="15">
        <v>0</v>
      </c>
      <c r="AH2047" s="15">
        <v>0</v>
      </c>
      <c r="AI2047" s="15">
        <v>0</v>
      </c>
      <c r="AU2047" s="15">
        <v>0</v>
      </c>
      <c r="AV2047" s="15">
        <v>0</v>
      </c>
      <c r="AW2047" s="15">
        <f t="shared" si="630"/>
        <v>0</v>
      </c>
    </row>
    <row r="2048" spans="1:49">
      <c r="A2048" s="44" t="s">
        <v>797</v>
      </c>
      <c r="B2048" s="45" t="s">
        <v>1030</v>
      </c>
      <c r="C2048" s="45" t="s">
        <v>1374</v>
      </c>
      <c r="D2048" s="452" t="s">
        <v>2928</v>
      </c>
      <c r="E2048" s="367" t="s">
        <v>1528</v>
      </c>
      <c r="F2048" s="50"/>
      <c r="G2048" s="468" t="s">
        <v>3096</v>
      </c>
      <c r="H2048" s="50" t="s">
        <v>2333</v>
      </c>
      <c r="I2048" s="42" t="s">
        <v>989</v>
      </c>
      <c r="U2048" s="15">
        <v>0</v>
      </c>
      <c r="V2048" s="15">
        <v>0</v>
      </c>
      <c r="AH2048" s="15">
        <v>0</v>
      </c>
      <c r="AI2048" s="15">
        <v>0</v>
      </c>
      <c r="AU2048" s="15">
        <v>0</v>
      </c>
      <c r="AV2048" s="15">
        <v>0</v>
      </c>
      <c r="AW2048" s="15">
        <f t="shared" si="630"/>
        <v>0</v>
      </c>
    </row>
    <row r="2049" spans="1:49">
      <c r="A2049" s="44" t="s">
        <v>797</v>
      </c>
      <c r="B2049" s="45" t="s">
        <v>1030</v>
      </c>
      <c r="C2049" s="45" t="s">
        <v>1374</v>
      </c>
      <c r="D2049" s="452" t="s">
        <v>2928</v>
      </c>
      <c r="E2049" s="367" t="s">
        <v>1679</v>
      </c>
      <c r="F2049" s="50"/>
      <c r="G2049" s="468" t="s">
        <v>3096</v>
      </c>
      <c r="H2049" s="50" t="s">
        <v>2333</v>
      </c>
      <c r="I2049" s="42" t="s">
        <v>1048</v>
      </c>
      <c r="U2049" s="15">
        <v>0</v>
      </c>
      <c r="V2049" s="15">
        <v>0</v>
      </c>
      <c r="AH2049" s="15">
        <v>0</v>
      </c>
      <c r="AI2049" s="15">
        <v>0</v>
      </c>
      <c r="AU2049" s="15">
        <v>0</v>
      </c>
      <c r="AV2049" s="15">
        <v>0</v>
      </c>
      <c r="AW2049" s="15">
        <f t="shared" si="630"/>
        <v>0</v>
      </c>
    </row>
    <row r="2050" spans="1:49">
      <c r="A2050" s="44" t="s">
        <v>797</v>
      </c>
      <c r="B2050" s="45" t="s">
        <v>1030</v>
      </c>
      <c r="C2050" s="45" t="s">
        <v>1374</v>
      </c>
      <c r="D2050" s="452" t="s">
        <v>2928</v>
      </c>
      <c r="E2050" s="367" t="s">
        <v>787</v>
      </c>
      <c r="F2050" s="50"/>
      <c r="G2050" s="468" t="s">
        <v>3096</v>
      </c>
      <c r="H2050" s="50" t="s">
        <v>2333</v>
      </c>
      <c r="I2050" s="42" t="s">
        <v>2078</v>
      </c>
      <c r="U2050" s="15">
        <v>0</v>
      </c>
      <c r="V2050" s="15">
        <v>0</v>
      </c>
      <c r="AH2050" s="15">
        <v>0</v>
      </c>
      <c r="AI2050" s="15">
        <v>0</v>
      </c>
      <c r="AU2050" s="15">
        <v>0</v>
      </c>
      <c r="AV2050" s="15">
        <v>0</v>
      </c>
      <c r="AW2050" s="15">
        <f t="shared" si="630"/>
        <v>0</v>
      </c>
    </row>
    <row r="2051" spans="1:49">
      <c r="A2051" s="44" t="s">
        <v>797</v>
      </c>
      <c r="B2051" s="45" t="s">
        <v>1030</v>
      </c>
      <c r="C2051" s="45" t="s">
        <v>1374</v>
      </c>
      <c r="D2051" s="452" t="s">
        <v>2928</v>
      </c>
      <c r="E2051" s="367" t="s">
        <v>1116</v>
      </c>
      <c r="F2051" s="50"/>
      <c r="G2051" s="468" t="s">
        <v>3096</v>
      </c>
      <c r="H2051" s="50" t="s">
        <v>2333</v>
      </c>
      <c r="I2051" s="42" t="s">
        <v>1487</v>
      </c>
      <c r="U2051" s="15">
        <v>0</v>
      </c>
      <c r="V2051" s="15">
        <v>0</v>
      </c>
      <c r="AH2051" s="15">
        <v>0</v>
      </c>
      <c r="AI2051" s="15">
        <v>0</v>
      </c>
      <c r="AU2051" s="15">
        <v>0</v>
      </c>
      <c r="AV2051" s="15">
        <v>0</v>
      </c>
      <c r="AW2051" s="15">
        <f t="shared" si="630"/>
        <v>0</v>
      </c>
    </row>
    <row r="2052" spans="1:49">
      <c r="A2052" s="44" t="s">
        <v>797</v>
      </c>
      <c r="B2052" s="45" t="s">
        <v>1030</v>
      </c>
      <c r="C2052" s="45" t="s">
        <v>1374</v>
      </c>
      <c r="D2052" s="452" t="s">
        <v>2928</v>
      </c>
      <c r="E2052" s="367" t="s">
        <v>1703</v>
      </c>
      <c r="F2052" s="50"/>
      <c r="G2052" s="468" t="s">
        <v>3096</v>
      </c>
      <c r="H2052" s="50" t="s">
        <v>2333</v>
      </c>
      <c r="I2052" s="42" t="s">
        <v>1047</v>
      </c>
      <c r="U2052" s="15">
        <v>0</v>
      </c>
      <c r="V2052" s="15">
        <v>0</v>
      </c>
      <c r="AH2052" s="15">
        <v>0</v>
      </c>
      <c r="AI2052" s="15">
        <v>0</v>
      </c>
      <c r="AU2052" s="15">
        <v>0</v>
      </c>
      <c r="AV2052" s="15">
        <v>0</v>
      </c>
      <c r="AW2052" s="15">
        <f t="shared" si="630"/>
        <v>0</v>
      </c>
    </row>
    <row r="2053" spans="1:49">
      <c r="A2053" s="44" t="s">
        <v>797</v>
      </c>
      <c r="B2053" s="45" t="s">
        <v>1030</v>
      </c>
      <c r="C2053" s="45" t="s">
        <v>1374</v>
      </c>
      <c r="D2053" s="452" t="s">
        <v>2928</v>
      </c>
      <c r="E2053" s="367" t="s">
        <v>826</v>
      </c>
      <c r="F2053" s="50"/>
      <c r="G2053" s="468" t="s">
        <v>3096</v>
      </c>
      <c r="H2053" s="50" t="s">
        <v>2333</v>
      </c>
      <c r="I2053" s="42" t="s">
        <v>935</v>
      </c>
      <c r="J2053" s="15">
        <v>320</v>
      </c>
      <c r="R2053" s="15">
        <v>320</v>
      </c>
      <c r="U2053" s="15">
        <v>320</v>
      </c>
      <c r="V2053" s="15">
        <v>0</v>
      </c>
      <c r="AH2053" s="15">
        <v>0</v>
      </c>
      <c r="AI2053" s="15">
        <v>0</v>
      </c>
      <c r="AU2053" s="15">
        <v>0</v>
      </c>
      <c r="AV2053" s="15">
        <v>0</v>
      </c>
      <c r="AW2053" s="15">
        <f t="shared" si="630"/>
        <v>320</v>
      </c>
    </row>
    <row r="2054" spans="1:49">
      <c r="A2054" s="44" t="s">
        <v>797</v>
      </c>
      <c r="B2054" s="45" t="s">
        <v>1030</v>
      </c>
      <c r="C2054" s="45" t="s">
        <v>1374</v>
      </c>
      <c r="D2054" s="452" t="s">
        <v>2928</v>
      </c>
      <c r="E2054" s="367" t="s">
        <v>1115</v>
      </c>
      <c r="F2054" s="50"/>
      <c r="G2054" s="468" t="s">
        <v>3096</v>
      </c>
      <c r="H2054" s="50" t="s">
        <v>2333</v>
      </c>
      <c r="I2054" s="42" t="s">
        <v>990</v>
      </c>
      <c r="U2054" s="15">
        <v>0</v>
      </c>
      <c r="V2054" s="15">
        <v>0</v>
      </c>
      <c r="AH2054" s="15">
        <v>0</v>
      </c>
      <c r="AI2054" s="15">
        <v>0</v>
      </c>
      <c r="AU2054" s="15">
        <v>0</v>
      </c>
      <c r="AV2054" s="15">
        <v>0</v>
      </c>
      <c r="AW2054" s="15">
        <f t="shared" si="630"/>
        <v>0</v>
      </c>
    </row>
    <row r="2055" spans="1:49">
      <c r="A2055" s="44" t="s">
        <v>797</v>
      </c>
      <c r="B2055" s="45" t="s">
        <v>1030</v>
      </c>
      <c r="C2055" s="45" t="s">
        <v>1374</v>
      </c>
      <c r="D2055" s="452" t="s">
        <v>2928</v>
      </c>
      <c r="E2055" s="367" t="s">
        <v>1677</v>
      </c>
      <c r="F2055" s="50"/>
      <c r="G2055" s="468" t="s">
        <v>3096</v>
      </c>
      <c r="H2055" s="50" t="s">
        <v>2333</v>
      </c>
      <c r="I2055" s="42" t="s">
        <v>1688</v>
      </c>
      <c r="U2055" s="15">
        <v>0</v>
      </c>
      <c r="V2055" s="15">
        <v>0</v>
      </c>
      <c r="AH2055" s="15">
        <v>0</v>
      </c>
      <c r="AI2055" s="15">
        <v>0</v>
      </c>
      <c r="AU2055" s="15">
        <v>0</v>
      </c>
      <c r="AV2055" s="15">
        <v>0</v>
      </c>
      <c r="AW2055" s="15">
        <f t="shared" si="630"/>
        <v>0</v>
      </c>
    </row>
    <row r="2056" spans="1:49">
      <c r="A2056" s="44" t="s">
        <v>797</v>
      </c>
      <c r="B2056" s="45" t="s">
        <v>1030</v>
      </c>
      <c r="C2056" s="45" t="s">
        <v>1374</v>
      </c>
      <c r="D2056" s="452" t="s">
        <v>2928</v>
      </c>
      <c r="E2056" s="367" t="s">
        <v>1677</v>
      </c>
      <c r="F2056" s="50" t="s">
        <v>202</v>
      </c>
      <c r="G2056" s="468" t="s">
        <v>3096</v>
      </c>
      <c r="H2056" s="50" t="s">
        <v>2333</v>
      </c>
      <c r="I2056" s="42" t="s">
        <v>25</v>
      </c>
      <c r="U2056" s="15">
        <v>0</v>
      </c>
      <c r="V2056" s="15">
        <v>0</v>
      </c>
      <c r="AH2056" s="15">
        <v>0</v>
      </c>
      <c r="AI2056" s="15">
        <v>0</v>
      </c>
      <c r="AU2056" s="15">
        <v>0</v>
      </c>
      <c r="AV2056" s="15">
        <v>0</v>
      </c>
      <c r="AW2056" s="15">
        <f t="shared" si="630"/>
        <v>0</v>
      </c>
    </row>
    <row r="2057" spans="1:49" s="52" customFormat="1">
      <c r="A2057" s="41"/>
      <c r="B2057" s="345"/>
      <c r="C2057" s="345"/>
      <c r="D2057" s="369"/>
      <c r="E2057" s="213"/>
      <c r="F2057" s="65"/>
      <c r="G2057" s="65"/>
      <c r="H2057" s="65"/>
      <c r="I2057" s="49" t="s">
        <v>3</v>
      </c>
      <c r="J2057" s="6">
        <f>SUM(J2058)</f>
        <v>0</v>
      </c>
      <c r="K2057" s="6">
        <f t="shared" ref="K2057:AT2058" si="635">SUM(K2058)</f>
        <v>0</v>
      </c>
      <c r="L2057" s="6">
        <f t="shared" si="635"/>
        <v>0</v>
      </c>
      <c r="M2057" s="6">
        <f t="shared" si="635"/>
        <v>0</v>
      </c>
      <c r="N2057" s="6">
        <f t="shared" si="635"/>
        <v>0</v>
      </c>
      <c r="O2057" s="6">
        <f t="shared" si="635"/>
        <v>0</v>
      </c>
      <c r="P2057" s="6">
        <f t="shared" si="635"/>
        <v>0</v>
      </c>
      <c r="Q2057" s="6">
        <f t="shared" si="635"/>
        <v>0</v>
      </c>
      <c r="R2057" s="6">
        <f t="shared" si="635"/>
        <v>0</v>
      </c>
      <c r="S2057" s="6">
        <f t="shared" si="635"/>
        <v>0</v>
      </c>
      <c r="T2057" s="6">
        <f t="shared" si="635"/>
        <v>0</v>
      </c>
      <c r="U2057" s="6">
        <v>0</v>
      </c>
      <c r="V2057" s="6">
        <v>0</v>
      </c>
      <c r="W2057" s="6">
        <f>SUM(W2058)</f>
        <v>0</v>
      </c>
      <c r="X2057" s="6">
        <f t="shared" si="635"/>
        <v>0</v>
      </c>
      <c r="Y2057" s="6">
        <f t="shared" si="635"/>
        <v>0</v>
      </c>
      <c r="Z2057" s="6">
        <f t="shared" si="635"/>
        <v>0</v>
      </c>
      <c r="AA2057" s="6">
        <f t="shared" si="635"/>
        <v>0</v>
      </c>
      <c r="AB2057" s="6">
        <f t="shared" si="635"/>
        <v>0</v>
      </c>
      <c r="AC2057" s="6">
        <f t="shared" si="635"/>
        <v>0</v>
      </c>
      <c r="AD2057" s="6">
        <f t="shared" si="635"/>
        <v>0</v>
      </c>
      <c r="AE2057" s="6">
        <f t="shared" si="635"/>
        <v>0</v>
      </c>
      <c r="AF2057" s="6">
        <f t="shared" si="635"/>
        <v>0</v>
      </c>
      <c r="AG2057" s="6">
        <f t="shared" si="635"/>
        <v>0</v>
      </c>
      <c r="AH2057" s="6">
        <v>0</v>
      </c>
      <c r="AI2057" s="6">
        <v>0</v>
      </c>
      <c r="AJ2057" s="6">
        <f>SUM(AJ2058)</f>
        <v>0</v>
      </c>
      <c r="AK2057" s="6">
        <f t="shared" si="635"/>
        <v>0</v>
      </c>
      <c r="AL2057" s="6">
        <f t="shared" si="635"/>
        <v>0</v>
      </c>
      <c r="AM2057" s="6">
        <f t="shared" si="635"/>
        <v>0</v>
      </c>
      <c r="AN2057" s="6">
        <f t="shared" si="635"/>
        <v>0</v>
      </c>
      <c r="AO2057" s="6">
        <f t="shared" si="635"/>
        <v>0</v>
      </c>
      <c r="AP2057" s="6">
        <f t="shared" si="635"/>
        <v>0</v>
      </c>
      <c r="AQ2057" s="6">
        <f t="shared" si="635"/>
        <v>0</v>
      </c>
      <c r="AR2057" s="6">
        <f t="shared" si="635"/>
        <v>0</v>
      </c>
      <c r="AS2057" s="6">
        <f t="shared" si="635"/>
        <v>0</v>
      </c>
      <c r="AT2057" s="6">
        <f t="shared" si="635"/>
        <v>0</v>
      </c>
      <c r="AU2057" s="6">
        <v>0</v>
      </c>
      <c r="AV2057" s="6">
        <v>0</v>
      </c>
      <c r="AW2057" s="6">
        <f t="shared" si="630"/>
        <v>0</v>
      </c>
    </row>
    <row r="2058" spans="1:49" s="52" customFormat="1">
      <c r="A2058" s="44" t="s">
        <v>797</v>
      </c>
      <c r="B2058" s="45" t="s">
        <v>1030</v>
      </c>
      <c r="C2058" s="45" t="s">
        <v>1374</v>
      </c>
      <c r="D2058" s="452" t="s">
        <v>2928</v>
      </c>
      <c r="E2058" s="213" t="s">
        <v>833</v>
      </c>
      <c r="F2058" s="65"/>
      <c r="G2058" s="65"/>
      <c r="H2058" s="65"/>
      <c r="I2058" s="53" t="s">
        <v>1</v>
      </c>
      <c r="J2058" s="200">
        <f>SUM(J2059)</f>
        <v>0</v>
      </c>
      <c r="K2058" s="200">
        <f t="shared" si="635"/>
        <v>0</v>
      </c>
      <c r="L2058" s="200">
        <f t="shared" si="635"/>
        <v>0</v>
      </c>
      <c r="M2058" s="200">
        <f t="shared" si="635"/>
        <v>0</v>
      </c>
      <c r="N2058" s="200">
        <f t="shared" si="635"/>
        <v>0</v>
      </c>
      <c r="O2058" s="200">
        <f t="shared" si="635"/>
        <v>0</v>
      </c>
      <c r="P2058" s="200">
        <f t="shared" si="635"/>
        <v>0</v>
      </c>
      <c r="Q2058" s="200">
        <f t="shared" si="635"/>
        <v>0</v>
      </c>
      <c r="R2058" s="200">
        <f t="shared" si="635"/>
        <v>0</v>
      </c>
      <c r="S2058" s="200">
        <f t="shared" si="635"/>
        <v>0</v>
      </c>
      <c r="T2058" s="200">
        <f t="shared" si="635"/>
        <v>0</v>
      </c>
      <c r="U2058" s="200">
        <v>0</v>
      </c>
      <c r="V2058" s="200">
        <v>0</v>
      </c>
      <c r="W2058" s="200">
        <f>SUM(W2059)</f>
        <v>0</v>
      </c>
      <c r="X2058" s="200">
        <f t="shared" si="635"/>
        <v>0</v>
      </c>
      <c r="Y2058" s="200">
        <f t="shared" si="635"/>
        <v>0</v>
      </c>
      <c r="Z2058" s="200">
        <f t="shared" si="635"/>
        <v>0</v>
      </c>
      <c r="AA2058" s="200">
        <f t="shared" si="635"/>
        <v>0</v>
      </c>
      <c r="AB2058" s="200">
        <f t="shared" si="635"/>
        <v>0</v>
      </c>
      <c r="AC2058" s="200">
        <f t="shared" si="635"/>
        <v>0</v>
      </c>
      <c r="AD2058" s="200">
        <f t="shared" si="635"/>
        <v>0</v>
      </c>
      <c r="AE2058" s="200">
        <f t="shared" si="635"/>
        <v>0</v>
      </c>
      <c r="AF2058" s="200">
        <f t="shared" si="635"/>
        <v>0</v>
      </c>
      <c r="AG2058" s="200">
        <f t="shared" si="635"/>
        <v>0</v>
      </c>
      <c r="AH2058" s="200">
        <v>0</v>
      </c>
      <c r="AI2058" s="200">
        <v>0</v>
      </c>
      <c r="AJ2058" s="200">
        <f>SUM(AJ2059)</f>
        <v>0</v>
      </c>
      <c r="AK2058" s="200">
        <f t="shared" si="635"/>
        <v>0</v>
      </c>
      <c r="AL2058" s="200">
        <f t="shared" si="635"/>
        <v>0</v>
      </c>
      <c r="AM2058" s="200">
        <f t="shared" si="635"/>
        <v>0</v>
      </c>
      <c r="AN2058" s="200">
        <f t="shared" si="635"/>
        <v>0</v>
      </c>
      <c r="AO2058" s="200">
        <f t="shared" si="635"/>
        <v>0</v>
      </c>
      <c r="AP2058" s="200">
        <f t="shared" si="635"/>
        <v>0</v>
      </c>
      <c r="AQ2058" s="200">
        <f t="shared" si="635"/>
        <v>0</v>
      </c>
      <c r="AR2058" s="200">
        <f t="shared" si="635"/>
        <v>0</v>
      </c>
      <c r="AS2058" s="200">
        <f t="shared" si="635"/>
        <v>0</v>
      </c>
      <c r="AT2058" s="200">
        <f t="shared" si="635"/>
        <v>0</v>
      </c>
      <c r="AU2058" s="200">
        <v>0</v>
      </c>
      <c r="AV2058" s="200">
        <v>0</v>
      </c>
      <c r="AW2058" s="200">
        <f t="shared" si="630"/>
        <v>0</v>
      </c>
    </row>
    <row r="2059" spans="1:49" s="59" customFormat="1">
      <c r="A2059" s="44" t="s">
        <v>797</v>
      </c>
      <c r="B2059" s="45" t="s">
        <v>1030</v>
      </c>
      <c r="C2059" s="45" t="s">
        <v>1374</v>
      </c>
      <c r="D2059" s="452" t="s">
        <v>2928</v>
      </c>
      <c r="E2059" s="57" t="s">
        <v>1517</v>
      </c>
      <c r="F2059" s="58"/>
      <c r="G2059" s="468" t="s">
        <v>3096</v>
      </c>
      <c r="H2059" s="50" t="s">
        <v>2333</v>
      </c>
      <c r="I2059" s="188" t="s">
        <v>2584</v>
      </c>
      <c r="J2059" s="13"/>
      <c r="K2059" s="13"/>
      <c r="L2059" s="13"/>
      <c r="M2059" s="13"/>
      <c r="N2059" s="13"/>
      <c r="O2059" s="13"/>
      <c r="P2059" s="13"/>
      <c r="Q2059" s="13"/>
      <c r="R2059" s="13"/>
      <c r="S2059" s="13"/>
      <c r="T2059" s="13"/>
      <c r="U2059" s="13">
        <v>0</v>
      </c>
      <c r="V2059" s="13">
        <v>0</v>
      </c>
      <c r="W2059" s="13"/>
      <c r="X2059" s="13"/>
      <c r="Y2059" s="13"/>
      <c r="Z2059" s="13"/>
      <c r="AA2059" s="13"/>
      <c r="AB2059" s="13"/>
      <c r="AC2059" s="13"/>
      <c r="AD2059" s="13"/>
      <c r="AE2059" s="13"/>
      <c r="AF2059" s="13"/>
      <c r="AG2059" s="13"/>
      <c r="AH2059" s="13">
        <v>0</v>
      </c>
      <c r="AI2059" s="13">
        <v>0</v>
      </c>
      <c r="AJ2059" s="13"/>
      <c r="AK2059" s="13"/>
      <c r="AL2059" s="13"/>
      <c r="AM2059" s="13"/>
      <c r="AN2059" s="13"/>
      <c r="AO2059" s="13"/>
      <c r="AP2059" s="13"/>
      <c r="AQ2059" s="13"/>
      <c r="AR2059" s="13"/>
      <c r="AS2059" s="13"/>
      <c r="AT2059" s="13"/>
      <c r="AU2059" s="13">
        <v>0</v>
      </c>
      <c r="AV2059" s="13">
        <v>0</v>
      </c>
      <c r="AW2059" s="13">
        <f t="shared" si="630"/>
        <v>0</v>
      </c>
    </row>
    <row r="2060" spans="1:49">
      <c r="A2060" s="44"/>
      <c r="B2060" s="45"/>
      <c r="C2060" s="45"/>
      <c r="D2060" s="45"/>
      <c r="E2060" s="531"/>
      <c r="F2060" s="50"/>
      <c r="G2060" s="50"/>
      <c r="H2060" s="50"/>
      <c r="I2060" s="49" t="s">
        <v>1157</v>
      </c>
      <c r="J2060" s="6">
        <f>SUM(J2061)</f>
        <v>0</v>
      </c>
      <c r="K2060" s="6">
        <f t="shared" ref="K2060:AT2061" si="636">SUM(K2061)</f>
        <v>0</v>
      </c>
      <c r="L2060" s="6">
        <f t="shared" si="636"/>
        <v>0</v>
      </c>
      <c r="M2060" s="6">
        <f t="shared" si="636"/>
        <v>0</v>
      </c>
      <c r="N2060" s="6">
        <f t="shared" si="636"/>
        <v>0</v>
      </c>
      <c r="O2060" s="6">
        <f t="shared" si="636"/>
        <v>0</v>
      </c>
      <c r="P2060" s="6">
        <f t="shared" si="636"/>
        <v>0</v>
      </c>
      <c r="Q2060" s="6">
        <f t="shared" si="636"/>
        <v>0</v>
      </c>
      <c r="R2060" s="6">
        <f t="shared" si="636"/>
        <v>0</v>
      </c>
      <c r="S2060" s="6">
        <f t="shared" si="636"/>
        <v>0</v>
      </c>
      <c r="T2060" s="6">
        <f t="shared" si="636"/>
        <v>0</v>
      </c>
      <c r="U2060" s="6">
        <v>0</v>
      </c>
      <c r="V2060" s="6">
        <v>0</v>
      </c>
      <c r="W2060" s="6">
        <f>SUM(W2061)</f>
        <v>0</v>
      </c>
      <c r="X2060" s="6">
        <f t="shared" si="636"/>
        <v>0</v>
      </c>
      <c r="Y2060" s="6">
        <f t="shared" si="636"/>
        <v>0</v>
      </c>
      <c r="Z2060" s="6">
        <f t="shared" si="636"/>
        <v>0</v>
      </c>
      <c r="AA2060" s="6">
        <f t="shared" si="636"/>
        <v>0</v>
      </c>
      <c r="AB2060" s="6">
        <f t="shared" si="636"/>
        <v>0</v>
      </c>
      <c r="AC2060" s="6">
        <f t="shared" si="636"/>
        <v>0</v>
      </c>
      <c r="AD2060" s="6">
        <f t="shared" si="636"/>
        <v>0</v>
      </c>
      <c r="AE2060" s="6">
        <f t="shared" si="636"/>
        <v>0</v>
      </c>
      <c r="AF2060" s="6">
        <f t="shared" si="636"/>
        <v>0</v>
      </c>
      <c r="AG2060" s="6">
        <f t="shared" si="636"/>
        <v>0</v>
      </c>
      <c r="AH2060" s="6">
        <v>0</v>
      </c>
      <c r="AI2060" s="6">
        <v>0</v>
      </c>
      <c r="AJ2060" s="6">
        <f>SUM(AJ2061)</f>
        <v>9180</v>
      </c>
      <c r="AK2060" s="6">
        <f t="shared" si="636"/>
        <v>0</v>
      </c>
      <c r="AL2060" s="6">
        <f t="shared" si="636"/>
        <v>0</v>
      </c>
      <c r="AM2060" s="6">
        <f t="shared" si="636"/>
        <v>0</v>
      </c>
      <c r="AN2060" s="6">
        <f t="shared" si="636"/>
        <v>0</v>
      </c>
      <c r="AO2060" s="6">
        <f t="shared" si="636"/>
        <v>0</v>
      </c>
      <c r="AP2060" s="6">
        <f t="shared" si="636"/>
        <v>5000</v>
      </c>
      <c r="AQ2060" s="6">
        <f t="shared" si="636"/>
        <v>0</v>
      </c>
      <c r="AR2060" s="6">
        <f t="shared" si="636"/>
        <v>0</v>
      </c>
      <c r="AS2060" s="6">
        <f t="shared" si="636"/>
        <v>0</v>
      </c>
      <c r="AT2060" s="6">
        <f t="shared" si="636"/>
        <v>0</v>
      </c>
      <c r="AU2060" s="6">
        <v>5000</v>
      </c>
      <c r="AV2060" s="6">
        <v>4180</v>
      </c>
      <c r="AW2060" s="6">
        <f t="shared" si="630"/>
        <v>5000</v>
      </c>
    </row>
    <row r="2061" spans="1:49">
      <c r="A2061" s="44" t="s">
        <v>797</v>
      </c>
      <c r="B2061" s="45" t="s">
        <v>1030</v>
      </c>
      <c r="C2061" s="45" t="s">
        <v>1374</v>
      </c>
      <c r="D2061" s="452" t="s">
        <v>2928</v>
      </c>
      <c r="E2061" s="54" t="s">
        <v>1402</v>
      </c>
      <c r="F2061" s="50"/>
      <c r="G2061" s="50"/>
      <c r="H2061" s="50"/>
      <c r="I2061" s="516" t="s">
        <v>1158</v>
      </c>
      <c r="J2061" s="9">
        <f>SUM(J2062)</f>
        <v>0</v>
      </c>
      <c r="K2061" s="9">
        <f t="shared" si="636"/>
        <v>0</v>
      </c>
      <c r="L2061" s="9">
        <f t="shared" si="636"/>
        <v>0</v>
      </c>
      <c r="M2061" s="9">
        <f t="shared" si="636"/>
        <v>0</v>
      </c>
      <c r="N2061" s="9">
        <f t="shared" si="636"/>
        <v>0</v>
      </c>
      <c r="O2061" s="9">
        <f t="shared" si="636"/>
        <v>0</v>
      </c>
      <c r="P2061" s="9">
        <f t="shared" si="636"/>
        <v>0</v>
      </c>
      <c r="Q2061" s="9">
        <f t="shared" si="636"/>
        <v>0</v>
      </c>
      <c r="R2061" s="9">
        <f t="shared" si="636"/>
        <v>0</v>
      </c>
      <c r="S2061" s="9">
        <f t="shared" si="636"/>
        <v>0</v>
      </c>
      <c r="T2061" s="9">
        <f t="shared" si="636"/>
        <v>0</v>
      </c>
      <c r="U2061" s="9">
        <v>0</v>
      </c>
      <c r="V2061" s="9">
        <v>0</v>
      </c>
      <c r="W2061" s="9">
        <f>SUM(W2062)</f>
        <v>0</v>
      </c>
      <c r="X2061" s="9">
        <f t="shared" si="636"/>
        <v>0</v>
      </c>
      <c r="Y2061" s="9">
        <f t="shared" si="636"/>
        <v>0</v>
      </c>
      <c r="Z2061" s="9">
        <f t="shared" si="636"/>
        <v>0</v>
      </c>
      <c r="AA2061" s="9">
        <f t="shared" si="636"/>
        <v>0</v>
      </c>
      <c r="AB2061" s="9">
        <f t="shared" si="636"/>
        <v>0</v>
      </c>
      <c r="AC2061" s="9">
        <f t="shared" si="636"/>
        <v>0</v>
      </c>
      <c r="AD2061" s="9">
        <f t="shared" si="636"/>
        <v>0</v>
      </c>
      <c r="AE2061" s="9">
        <f t="shared" si="636"/>
        <v>0</v>
      </c>
      <c r="AF2061" s="9">
        <f t="shared" si="636"/>
        <v>0</v>
      </c>
      <c r="AG2061" s="9">
        <f t="shared" si="636"/>
        <v>0</v>
      </c>
      <c r="AH2061" s="9">
        <v>0</v>
      </c>
      <c r="AI2061" s="9">
        <v>0</v>
      </c>
      <c r="AJ2061" s="9">
        <f>SUM(AJ2062)</f>
        <v>9180</v>
      </c>
      <c r="AK2061" s="9">
        <f t="shared" si="636"/>
        <v>0</v>
      </c>
      <c r="AL2061" s="9">
        <f t="shared" si="636"/>
        <v>0</v>
      </c>
      <c r="AM2061" s="9">
        <f t="shared" si="636"/>
        <v>0</v>
      </c>
      <c r="AN2061" s="9">
        <f t="shared" si="636"/>
        <v>0</v>
      </c>
      <c r="AO2061" s="9">
        <f t="shared" si="636"/>
        <v>0</v>
      </c>
      <c r="AP2061" s="9">
        <f t="shared" si="636"/>
        <v>5000</v>
      </c>
      <c r="AQ2061" s="9">
        <f t="shared" si="636"/>
        <v>0</v>
      </c>
      <c r="AR2061" s="9">
        <f t="shared" si="636"/>
        <v>0</v>
      </c>
      <c r="AS2061" s="9">
        <f t="shared" si="636"/>
        <v>0</v>
      </c>
      <c r="AT2061" s="9">
        <f t="shared" si="636"/>
        <v>0</v>
      </c>
      <c r="AU2061" s="9">
        <v>5000</v>
      </c>
      <c r="AV2061" s="9">
        <v>4180</v>
      </c>
      <c r="AW2061" s="9">
        <f t="shared" si="630"/>
        <v>5000</v>
      </c>
    </row>
    <row r="2062" spans="1:49" s="505" customFormat="1">
      <c r="A2062" s="478" t="s">
        <v>797</v>
      </c>
      <c r="B2062" s="479" t="s">
        <v>1030</v>
      </c>
      <c r="C2062" s="479" t="s">
        <v>1374</v>
      </c>
      <c r="D2062" s="480" t="s">
        <v>2928</v>
      </c>
      <c r="E2062" s="481" t="s">
        <v>1409</v>
      </c>
      <c r="F2062" s="482"/>
      <c r="G2062" s="483" t="s">
        <v>3096</v>
      </c>
      <c r="H2062" s="482" t="s">
        <v>2333</v>
      </c>
      <c r="I2062" s="504" t="s">
        <v>1518</v>
      </c>
      <c r="J2062" s="496"/>
      <c r="K2062" s="496"/>
      <c r="L2062" s="496"/>
      <c r="M2062" s="496"/>
      <c r="N2062" s="496"/>
      <c r="O2062" s="496"/>
      <c r="P2062" s="496"/>
      <c r="Q2062" s="496"/>
      <c r="R2062" s="496"/>
      <c r="S2062" s="496"/>
      <c r="T2062" s="496"/>
      <c r="U2062" s="496">
        <v>0</v>
      </c>
      <c r="V2062" s="496">
        <v>0</v>
      </c>
      <c r="W2062" s="496"/>
      <c r="X2062" s="496"/>
      <c r="Y2062" s="496"/>
      <c r="Z2062" s="496"/>
      <c r="AA2062" s="496"/>
      <c r="AB2062" s="496"/>
      <c r="AC2062" s="496"/>
      <c r="AD2062" s="496"/>
      <c r="AE2062" s="496"/>
      <c r="AF2062" s="496"/>
      <c r="AG2062" s="496"/>
      <c r="AH2062" s="496">
        <v>0</v>
      </c>
      <c r="AI2062" s="496">
        <v>0</v>
      </c>
      <c r="AJ2062" s="496">
        <v>9180</v>
      </c>
      <c r="AK2062" s="496"/>
      <c r="AL2062" s="496"/>
      <c r="AM2062" s="496"/>
      <c r="AN2062" s="496"/>
      <c r="AO2062" s="496"/>
      <c r="AP2062" s="496">
        <v>5000</v>
      </c>
      <c r="AQ2062" s="496"/>
      <c r="AR2062" s="496"/>
      <c r="AS2062" s="496"/>
      <c r="AT2062" s="496"/>
      <c r="AU2062" s="496">
        <v>5000</v>
      </c>
      <c r="AV2062" s="496">
        <v>4180</v>
      </c>
      <c r="AW2062" s="496">
        <f t="shared" si="630"/>
        <v>5000</v>
      </c>
    </row>
    <row r="2063" spans="1:49">
      <c r="A2063" s="44"/>
      <c r="B2063" s="45"/>
      <c r="C2063" s="45"/>
      <c r="D2063" s="45"/>
      <c r="E2063" s="531"/>
      <c r="F2063" s="50"/>
      <c r="G2063" s="50"/>
      <c r="H2063" s="50"/>
      <c r="I2063" s="42"/>
      <c r="U2063" s="15">
        <v>0</v>
      </c>
      <c r="V2063" s="15">
        <v>0</v>
      </c>
      <c r="AH2063" s="15">
        <v>0</v>
      </c>
      <c r="AI2063" s="15">
        <v>0</v>
      </c>
      <c r="AU2063" s="15">
        <v>0</v>
      </c>
      <c r="AV2063" s="15">
        <v>0</v>
      </c>
      <c r="AW2063" s="15">
        <f t="shared" si="630"/>
        <v>0</v>
      </c>
    </row>
    <row r="2064" spans="1:49">
      <c r="A2064" s="44"/>
      <c r="B2064" s="45"/>
      <c r="C2064" s="45"/>
      <c r="D2064" s="45"/>
      <c r="E2064" s="531"/>
      <c r="F2064" s="50"/>
      <c r="G2064" s="50"/>
      <c r="H2064" s="50"/>
      <c r="I2064" s="42"/>
      <c r="U2064" s="15">
        <v>0</v>
      </c>
      <c r="V2064" s="15">
        <v>0</v>
      </c>
      <c r="AH2064" s="15">
        <v>0</v>
      </c>
      <c r="AI2064" s="15">
        <v>0</v>
      </c>
      <c r="AU2064" s="15">
        <v>0</v>
      </c>
      <c r="AV2064" s="15">
        <v>0</v>
      </c>
      <c r="AW2064" s="15">
        <f t="shared" si="630"/>
        <v>0</v>
      </c>
    </row>
    <row r="2065" spans="1:49">
      <c r="A2065" s="44"/>
      <c r="B2065" s="45"/>
      <c r="C2065" s="45"/>
      <c r="D2065" s="45"/>
      <c r="E2065" s="531"/>
      <c r="F2065" s="50"/>
      <c r="G2065" s="50"/>
      <c r="H2065" s="50"/>
      <c r="I2065" s="49" t="s">
        <v>1631</v>
      </c>
      <c r="J2065" s="12">
        <f>SUM(J2035,J2057,J2060)</f>
        <v>320</v>
      </c>
      <c r="K2065" s="12">
        <f t="shared" ref="K2065:T2065" si="637">SUM(K2035,K2057,K2060)</f>
        <v>0</v>
      </c>
      <c r="L2065" s="12">
        <f t="shared" si="637"/>
        <v>0</v>
      </c>
      <c r="M2065" s="12">
        <f t="shared" si="637"/>
        <v>0</v>
      </c>
      <c r="N2065" s="12">
        <f t="shared" si="637"/>
        <v>0</v>
      </c>
      <c r="O2065" s="12">
        <f t="shared" si="637"/>
        <v>0</v>
      </c>
      <c r="P2065" s="12">
        <f t="shared" si="637"/>
        <v>0</v>
      </c>
      <c r="Q2065" s="12">
        <f t="shared" si="637"/>
        <v>0</v>
      </c>
      <c r="R2065" s="12">
        <f t="shared" si="637"/>
        <v>320</v>
      </c>
      <c r="S2065" s="12">
        <f t="shared" si="637"/>
        <v>0</v>
      </c>
      <c r="T2065" s="12">
        <f t="shared" si="637"/>
        <v>0</v>
      </c>
      <c r="U2065" s="12">
        <v>320</v>
      </c>
      <c r="V2065" s="12">
        <v>0</v>
      </c>
      <c r="W2065" s="12">
        <f>SUM(W2035,W2057,W2060)</f>
        <v>0</v>
      </c>
      <c r="X2065" s="12">
        <f t="shared" ref="X2065:AG2065" si="638">SUM(X2035,X2057,X2060)</f>
        <v>0</v>
      </c>
      <c r="Y2065" s="12">
        <f t="shared" si="638"/>
        <v>0</v>
      </c>
      <c r="Z2065" s="12">
        <f t="shared" si="638"/>
        <v>0</v>
      </c>
      <c r="AA2065" s="12">
        <f t="shared" si="638"/>
        <v>0</v>
      </c>
      <c r="AB2065" s="12">
        <f t="shared" si="638"/>
        <v>0</v>
      </c>
      <c r="AC2065" s="12">
        <f t="shared" si="638"/>
        <v>0</v>
      </c>
      <c r="AD2065" s="12">
        <f t="shared" si="638"/>
        <v>0</v>
      </c>
      <c r="AE2065" s="12">
        <f t="shared" si="638"/>
        <v>0</v>
      </c>
      <c r="AF2065" s="12">
        <f t="shared" si="638"/>
        <v>0</v>
      </c>
      <c r="AG2065" s="12">
        <f t="shared" si="638"/>
        <v>0</v>
      </c>
      <c r="AH2065" s="12">
        <v>0</v>
      </c>
      <c r="AI2065" s="12">
        <v>0</v>
      </c>
      <c r="AJ2065" s="12">
        <f>SUM(AJ2035,AJ2057,AJ2060)</f>
        <v>9180</v>
      </c>
      <c r="AK2065" s="12">
        <f t="shared" ref="AK2065:AT2065" si="639">SUM(AK2035,AK2057,AK2060)</f>
        <v>0</v>
      </c>
      <c r="AL2065" s="12">
        <f t="shared" si="639"/>
        <v>0</v>
      </c>
      <c r="AM2065" s="12">
        <f t="shared" si="639"/>
        <v>0</v>
      </c>
      <c r="AN2065" s="12">
        <f t="shared" si="639"/>
        <v>0</v>
      </c>
      <c r="AO2065" s="12">
        <f t="shared" si="639"/>
        <v>0</v>
      </c>
      <c r="AP2065" s="12">
        <f t="shared" si="639"/>
        <v>5000</v>
      </c>
      <c r="AQ2065" s="12">
        <f t="shared" si="639"/>
        <v>0</v>
      </c>
      <c r="AR2065" s="12">
        <f t="shared" si="639"/>
        <v>0</v>
      </c>
      <c r="AS2065" s="12">
        <f t="shared" si="639"/>
        <v>0</v>
      </c>
      <c r="AT2065" s="12">
        <f t="shared" si="639"/>
        <v>0</v>
      </c>
      <c r="AU2065" s="12">
        <v>5000</v>
      </c>
      <c r="AV2065" s="12">
        <v>4180</v>
      </c>
      <c r="AW2065" s="12">
        <f t="shared" si="630"/>
        <v>5320</v>
      </c>
    </row>
    <row r="2066" spans="1:49">
      <c r="A2066" s="44"/>
      <c r="B2066" s="45"/>
      <c r="C2066" s="45"/>
      <c r="D2066" s="45"/>
      <c r="E2066" s="531"/>
      <c r="F2066" s="50"/>
      <c r="G2066" s="50"/>
      <c r="H2066" s="50"/>
      <c r="I2066" s="146" t="s">
        <v>970</v>
      </c>
      <c r="J2066" s="267"/>
      <c r="K2066" s="267"/>
      <c r="L2066" s="267"/>
      <c r="M2066" s="267"/>
      <c r="N2066" s="267"/>
      <c r="O2066" s="267"/>
      <c r="P2066" s="267"/>
      <c r="Q2066" s="267"/>
      <c r="R2066" s="267"/>
      <c r="S2066" s="267"/>
      <c r="T2066" s="267"/>
      <c r="U2066" s="267"/>
      <c r="V2066" s="267"/>
      <c r="W2066" s="267"/>
      <c r="X2066" s="267"/>
      <c r="Y2066" s="267"/>
      <c r="Z2066" s="267"/>
      <c r="AA2066" s="267"/>
      <c r="AB2066" s="267"/>
      <c r="AC2066" s="267"/>
      <c r="AD2066" s="267"/>
      <c r="AE2066" s="267"/>
      <c r="AF2066" s="267"/>
      <c r="AG2066" s="267"/>
      <c r="AH2066" s="267"/>
      <c r="AI2066" s="267"/>
      <c r="AJ2066" s="267"/>
      <c r="AK2066" s="267"/>
      <c r="AL2066" s="267"/>
      <c r="AM2066" s="267"/>
      <c r="AN2066" s="267"/>
      <c r="AO2066" s="267"/>
      <c r="AP2066" s="267"/>
      <c r="AQ2066" s="267"/>
      <c r="AR2066" s="267"/>
      <c r="AS2066" s="267"/>
      <c r="AT2066" s="267"/>
      <c r="AU2066" s="267"/>
      <c r="AV2066" s="267"/>
      <c r="AW2066" s="267"/>
    </row>
    <row r="2067" spans="1:49" ht="13.5" thickBot="1">
      <c r="A2067" s="48"/>
      <c r="B2067" s="42"/>
      <c r="C2067" s="42"/>
      <c r="D2067" s="42"/>
      <c r="E2067" s="531"/>
      <c r="F2067" s="50"/>
      <c r="G2067" s="50"/>
      <c r="H2067" s="50"/>
      <c r="I2067" s="146"/>
      <c r="J2067" s="29"/>
      <c r="K2067" s="29"/>
      <c r="L2067" s="29"/>
      <c r="M2067" s="29"/>
      <c r="N2067" s="29"/>
      <c r="O2067" s="29"/>
      <c r="P2067" s="29"/>
      <c r="Q2067" s="29"/>
      <c r="R2067" s="29"/>
      <c r="S2067" s="29"/>
      <c r="T2067" s="29"/>
      <c r="U2067" s="29"/>
      <c r="V2067" s="29"/>
      <c r="W2067" s="29"/>
      <c r="X2067" s="29"/>
      <c r="Y2067" s="29"/>
      <c r="Z2067" s="29"/>
      <c r="AA2067" s="29"/>
      <c r="AB2067" s="29"/>
      <c r="AC2067" s="29"/>
      <c r="AD2067" s="29"/>
      <c r="AE2067" s="29"/>
      <c r="AF2067" s="29"/>
      <c r="AG2067" s="29"/>
      <c r="AH2067" s="29"/>
      <c r="AI2067" s="29"/>
      <c r="AJ2067" s="29"/>
      <c r="AK2067" s="29"/>
      <c r="AL2067" s="29"/>
      <c r="AM2067" s="29"/>
      <c r="AN2067" s="29"/>
      <c r="AO2067" s="29"/>
      <c r="AP2067" s="29"/>
      <c r="AQ2067" s="29"/>
      <c r="AR2067" s="29"/>
      <c r="AS2067" s="29"/>
      <c r="AT2067" s="29"/>
      <c r="AU2067" s="29"/>
      <c r="AV2067" s="29"/>
      <c r="AW2067" s="29"/>
    </row>
    <row r="2068" spans="1:49" ht="35.25" customHeight="1" thickTop="1" thickBot="1">
      <c r="A2068" s="48"/>
      <c r="B2068" s="42"/>
      <c r="C2068" s="42"/>
      <c r="D2068" s="42"/>
      <c r="E2068" s="531"/>
      <c r="F2068" s="50"/>
      <c r="G2068" s="50"/>
      <c r="H2068" s="50"/>
      <c r="I2068" s="5" t="s">
        <v>2331</v>
      </c>
      <c r="J2068" s="364" t="s">
        <v>2891</v>
      </c>
      <c r="K2068" s="364" t="s">
        <v>2879</v>
      </c>
      <c r="L2068" s="364" t="s">
        <v>2880</v>
      </c>
      <c r="M2068" s="364" t="s">
        <v>2881</v>
      </c>
      <c r="N2068" s="364" t="s">
        <v>2882</v>
      </c>
      <c r="O2068" s="364" t="s">
        <v>2883</v>
      </c>
      <c r="P2068" s="364" t="s">
        <v>2884</v>
      </c>
      <c r="Q2068" s="364" t="s">
        <v>2885</v>
      </c>
      <c r="R2068" s="364" t="s">
        <v>2886</v>
      </c>
      <c r="S2068" s="364" t="s">
        <v>2887</v>
      </c>
      <c r="T2068" s="364" t="s">
        <v>2888</v>
      </c>
      <c r="U2068" s="364" t="s">
        <v>2889</v>
      </c>
      <c r="V2068" s="364" t="s">
        <v>2890</v>
      </c>
      <c r="W2068" s="365" t="s">
        <v>2893</v>
      </c>
      <c r="X2068" s="365" t="s">
        <v>2879</v>
      </c>
      <c r="Y2068" s="365" t="s">
        <v>2880</v>
      </c>
      <c r="Z2068" s="365" t="s">
        <v>2881</v>
      </c>
      <c r="AA2068" s="365" t="s">
        <v>2882</v>
      </c>
      <c r="AB2068" s="365" t="s">
        <v>2883</v>
      </c>
      <c r="AC2068" s="365" t="s">
        <v>2884</v>
      </c>
      <c r="AD2068" s="365" t="s">
        <v>2885</v>
      </c>
      <c r="AE2068" s="365" t="s">
        <v>2886</v>
      </c>
      <c r="AF2068" s="365" t="s">
        <v>2887</v>
      </c>
      <c r="AG2068" s="365" t="s">
        <v>2888</v>
      </c>
      <c r="AH2068" s="365" t="s">
        <v>2889</v>
      </c>
      <c r="AI2068" s="365" t="s">
        <v>2890</v>
      </c>
      <c r="AJ2068" s="366" t="s">
        <v>2892</v>
      </c>
      <c r="AK2068" s="366" t="s">
        <v>2879</v>
      </c>
      <c r="AL2068" s="366" t="s">
        <v>2880</v>
      </c>
      <c r="AM2068" s="366" t="s">
        <v>2881</v>
      </c>
      <c r="AN2068" s="366" t="s">
        <v>2882</v>
      </c>
      <c r="AO2068" s="366" t="s">
        <v>2883</v>
      </c>
      <c r="AP2068" s="366" t="s">
        <v>2884</v>
      </c>
      <c r="AQ2068" s="366" t="s">
        <v>2885</v>
      </c>
      <c r="AR2068" s="366" t="s">
        <v>2886</v>
      </c>
      <c r="AS2068" s="366" t="s">
        <v>2887</v>
      </c>
      <c r="AT2068" s="366" t="s">
        <v>2888</v>
      </c>
      <c r="AU2068" s="366" t="s">
        <v>2889</v>
      </c>
      <c r="AV2068" s="366" t="s">
        <v>2890</v>
      </c>
      <c r="AW2068" s="368" t="s">
        <v>2895</v>
      </c>
    </row>
    <row r="2069" spans="1:49">
      <c r="A2069" s="48"/>
      <c r="B2069" s="42"/>
      <c r="C2069" s="42"/>
      <c r="D2069" s="42"/>
      <c r="E2069" s="531"/>
      <c r="F2069" s="50"/>
      <c r="G2069" s="50"/>
      <c r="H2069" s="50"/>
      <c r="I2069" s="34"/>
      <c r="J2069" s="202" t="s">
        <v>1224</v>
      </c>
      <c r="K2069" s="202">
        <v>1</v>
      </c>
      <c r="L2069" s="202">
        <v>2</v>
      </c>
      <c r="M2069" s="202">
        <v>3</v>
      </c>
      <c r="N2069" s="202">
        <v>4</v>
      </c>
      <c r="O2069" s="202">
        <v>5</v>
      </c>
      <c r="P2069" s="202">
        <v>6</v>
      </c>
      <c r="Q2069" s="202">
        <v>7</v>
      </c>
      <c r="R2069" s="202">
        <v>8</v>
      </c>
      <c r="S2069" s="202">
        <v>9</v>
      </c>
      <c r="T2069" s="202">
        <v>10</v>
      </c>
      <c r="U2069" s="202">
        <v>13</v>
      </c>
      <c r="V2069" s="202">
        <v>14</v>
      </c>
      <c r="W2069" s="202" t="s">
        <v>1224</v>
      </c>
      <c r="X2069" s="202">
        <v>1</v>
      </c>
      <c r="Y2069" s="202">
        <v>2</v>
      </c>
      <c r="Z2069" s="202">
        <v>3</v>
      </c>
      <c r="AA2069" s="202">
        <v>4</v>
      </c>
      <c r="AB2069" s="202">
        <v>5</v>
      </c>
      <c r="AC2069" s="202">
        <v>6</v>
      </c>
      <c r="AD2069" s="202">
        <v>7</v>
      </c>
      <c r="AE2069" s="202">
        <v>8</v>
      </c>
      <c r="AF2069" s="202">
        <v>9</v>
      </c>
      <c r="AG2069" s="202">
        <v>10</v>
      </c>
      <c r="AH2069" s="202">
        <v>13</v>
      </c>
      <c r="AI2069" s="202">
        <v>14</v>
      </c>
      <c r="AJ2069" s="202" t="s">
        <v>1224</v>
      </c>
      <c r="AK2069" s="202">
        <v>1</v>
      </c>
      <c r="AL2069" s="202">
        <v>2</v>
      </c>
      <c r="AM2069" s="202">
        <v>3</v>
      </c>
      <c r="AN2069" s="202">
        <v>4</v>
      </c>
      <c r="AO2069" s="202">
        <v>5</v>
      </c>
      <c r="AP2069" s="202">
        <v>6</v>
      </c>
      <c r="AQ2069" s="202">
        <v>7</v>
      </c>
      <c r="AR2069" s="202">
        <v>8</v>
      </c>
      <c r="AS2069" s="202">
        <v>9</v>
      </c>
      <c r="AT2069" s="202">
        <v>10</v>
      </c>
      <c r="AU2069" s="202">
        <v>13</v>
      </c>
      <c r="AV2069" s="202">
        <v>14</v>
      </c>
      <c r="AW2069" s="202">
        <v>15</v>
      </c>
    </row>
    <row r="2070" spans="1:49">
      <c r="A2070" s="48"/>
      <c r="B2070" s="42"/>
      <c r="C2070" s="42"/>
      <c r="D2070" s="42"/>
      <c r="E2070" s="531"/>
      <c r="F2070" s="50"/>
      <c r="G2070" s="50"/>
      <c r="H2070" s="50"/>
      <c r="I2070" s="276" t="s">
        <v>2429</v>
      </c>
      <c r="J2070" s="277">
        <f>SUM(J2065)</f>
        <v>320</v>
      </c>
      <c r="K2070" s="277">
        <f t="shared" ref="K2070:AT2070" si="640">SUM(K2065)</f>
        <v>0</v>
      </c>
      <c r="L2070" s="277">
        <f t="shared" si="640"/>
        <v>0</v>
      </c>
      <c r="M2070" s="277">
        <f t="shared" si="640"/>
        <v>0</v>
      </c>
      <c r="N2070" s="277">
        <f t="shared" si="640"/>
        <v>0</v>
      </c>
      <c r="O2070" s="277">
        <f t="shared" si="640"/>
        <v>0</v>
      </c>
      <c r="P2070" s="277">
        <f t="shared" si="640"/>
        <v>0</v>
      </c>
      <c r="Q2070" s="277">
        <f t="shared" si="640"/>
        <v>0</v>
      </c>
      <c r="R2070" s="277">
        <f t="shared" si="640"/>
        <v>320</v>
      </c>
      <c r="S2070" s="277">
        <f t="shared" si="640"/>
        <v>0</v>
      </c>
      <c r="T2070" s="277">
        <f t="shared" si="640"/>
        <v>0</v>
      </c>
      <c r="U2070" s="277">
        <v>320</v>
      </c>
      <c r="V2070" s="277">
        <v>0</v>
      </c>
      <c r="W2070" s="277">
        <f>SUM(W2065)</f>
        <v>0</v>
      </c>
      <c r="X2070" s="277">
        <f t="shared" si="640"/>
        <v>0</v>
      </c>
      <c r="Y2070" s="277">
        <f t="shared" si="640"/>
        <v>0</v>
      </c>
      <c r="Z2070" s="277">
        <f t="shared" si="640"/>
        <v>0</v>
      </c>
      <c r="AA2070" s="277">
        <f t="shared" si="640"/>
        <v>0</v>
      </c>
      <c r="AB2070" s="277">
        <f t="shared" si="640"/>
        <v>0</v>
      </c>
      <c r="AC2070" s="277">
        <f t="shared" si="640"/>
        <v>0</v>
      </c>
      <c r="AD2070" s="277">
        <f t="shared" si="640"/>
        <v>0</v>
      </c>
      <c r="AE2070" s="277">
        <f t="shared" si="640"/>
        <v>0</v>
      </c>
      <c r="AF2070" s="277">
        <f t="shared" si="640"/>
        <v>0</v>
      </c>
      <c r="AG2070" s="277">
        <f t="shared" si="640"/>
        <v>0</v>
      </c>
      <c r="AH2070" s="277">
        <v>0</v>
      </c>
      <c r="AI2070" s="277">
        <v>0</v>
      </c>
      <c r="AJ2070" s="277">
        <f>SUM(AJ2065)</f>
        <v>9180</v>
      </c>
      <c r="AK2070" s="277">
        <f t="shared" si="640"/>
        <v>0</v>
      </c>
      <c r="AL2070" s="277">
        <f t="shared" si="640"/>
        <v>0</v>
      </c>
      <c r="AM2070" s="277">
        <f t="shared" si="640"/>
        <v>0</v>
      </c>
      <c r="AN2070" s="277">
        <f t="shared" si="640"/>
        <v>0</v>
      </c>
      <c r="AO2070" s="277">
        <f t="shared" si="640"/>
        <v>0</v>
      </c>
      <c r="AP2070" s="277">
        <f t="shared" si="640"/>
        <v>5000</v>
      </c>
      <c r="AQ2070" s="277">
        <f t="shared" si="640"/>
        <v>0</v>
      </c>
      <c r="AR2070" s="277">
        <f t="shared" si="640"/>
        <v>0</v>
      </c>
      <c r="AS2070" s="277">
        <f t="shared" si="640"/>
        <v>0</v>
      </c>
      <c r="AT2070" s="277">
        <f t="shared" si="640"/>
        <v>0</v>
      </c>
      <c r="AU2070" s="277">
        <v>5000</v>
      </c>
      <c r="AV2070" s="277">
        <v>4180</v>
      </c>
      <c r="AW2070" s="277">
        <f>U2070+AH2070+AU2070</f>
        <v>5320</v>
      </c>
    </row>
    <row r="2071" spans="1:49">
      <c r="A2071" s="48"/>
      <c r="B2071" s="42"/>
      <c r="C2071" s="42"/>
      <c r="D2071" s="42"/>
      <c r="E2071" s="531"/>
      <c r="F2071" s="50"/>
      <c r="G2071" s="50"/>
      <c r="H2071" s="50"/>
      <c r="I2071" s="276"/>
      <c r="J2071" s="277"/>
      <c r="K2071" s="277"/>
      <c r="L2071" s="277"/>
      <c r="M2071" s="277"/>
      <c r="N2071" s="277"/>
      <c r="O2071" s="277"/>
      <c r="P2071" s="277"/>
      <c r="Q2071" s="277"/>
      <c r="R2071" s="277"/>
      <c r="S2071" s="277"/>
      <c r="T2071" s="277"/>
      <c r="U2071" s="277">
        <v>0</v>
      </c>
      <c r="V2071" s="277">
        <v>0</v>
      </c>
      <c r="W2071" s="277"/>
      <c r="X2071" s="277"/>
      <c r="Y2071" s="277"/>
      <c r="Z2071" s="277"/>
      <c r="AA2071" s="277"/>
      <c r="AB2071" s="277"/>
      <c r="AC2071" s="277"/>
      <c r="AD2071" s="277"/>
      <c r="AE2071" s="277"/>
      <c r="AF2071" s="277"/>
      <c r="AG2071" s="277"/>
      <c r="AH2071" s="277">
        <v>0</v>
      </c>
      <c r="AI2071" s="277">
        <v>0</v>
      </c>
      <c r="AJ2071" s="277"/>
      <c r="AK2071" s="277"/>
      <c r="AL2071" s="277"/>
      <c r="AM2071" s="277"/>
      <c r="AN2071" s="277"/>
      <c r="AO2071" s="277"/>
      <c r="AP2071" s="277"/>
      <c r="AQ2071" s="277"/>
      <c r="AR2071" s="277"/>
      <c r="AS2071" s="277"/>
      <c r="AT2071" s="277"/>
      <c r="AU2071" s="277">
        <v>0</v>
      </c>
      <c r="AV2071" s="277">
        <v>0</v>
      </c>
      <c r="AW2071" s="277">
        <f>U2071+AH2071+AU2071</f>
        <v>0</v>
      </c>
    </row>
    <row r="2072" spans="1:49">
      <c r="A2072" s="48"/>
      <c r="B2072" s="42"/>
      <c r="C2072" s="42"/>
      <c r="D2072" s="42"/>
      <c r="E2072" s="531"/>
      <c r="F2072" s="50"/>
      <c r="G2072" s="50"/>
      <c r="H2072" s="50"/>
      <c r="I2072" s="276"/>
      <c r="J2072" s="277"/>
      <c r="K2072" s="277"/>
      <c r="L2072" s="277"/>
      <c r="M2072" s="277"/>
      <c r="N2072" s="277"/>
      <c r="O2072" s="277"/>
      <c r="P2072" s="277"/>
      <c r="Q2072" s="277"/>
      <c r="R2072" s="277"/>
      <c r="S2072" s="277"/>
      <c r="T2072" s="277"/>
      <c r="U2072" s="277">
        <v>0</v>
      </c>
      <c r="V2072" s="277">
        <v>0</v>
      </c>
      <c r="W2072" s="277"/>
      <c r="X2072" s="277"/>
      <c r="Y2072" s="277"/>
      <c r="Z2072" s="277"/>
      <c r="AA2072" s="277"/>
      <c r="AB2072" s="277"/>
      <c r="AC2072" s="277"/>
      <c r="AD2072" s="277"/>
      <c r="AE2072" s="277"/>
      <c r="AF2072" s="277"/>
      <c r="AG2072" s="277"/>
      <c r="AH2072" s="277">
        <v>0</v>
      </c>
      <c r="AI2072" s="277">
        <v>0</v>
      </c>
      <c r="AJ2072" s="277"/>
      <c r="AK2072" s="277"/>
      <c r="AL2072" s="277"/>
      <c r="AM2072" s="277"/>
      <c r="AN2072" s="277"/>
      <c r="AO2072" s="277"/>
      <c r="AP2072" s="277"/>
      <c r="AQ2072" s="277"/>
      <c r="AR2072" s="277"/>
      <c r="AS2072" s="277"/>
      <c r="AT2072" s="277"/>
      <c r="AU2072" s="277">
        <v>0</v>
      </c>
      <c r="AV2072" s="277">
        <v>0</v>
      </c>
      <c r="AW2072" s="277">
        <f>U2072+AH2072+AU2072</f>
        <v>0</v>
      </c>
    </row>
    <row r="2073" spans="1:49">
      <c r="A2073" s="48"/>
      <c r="B2073" s="42"/>
      <c r="C2073" s="42"/>
      <c r="D2073" s="42"/>
      <c r="E2073" s="531"/>
      <c r="F2073" s="50"/>
      <c r="G2073" s="50"/>
      <c r="H2073" s="50"/>
      <c r="I2073" s="276"/>
      <c r="J2073" s="277"/>
      <c r="K2073" s="277"/>
      <c r="L2073" s="277"/>
      <c r="M2073" s="277"/>
      <c r="N2073" s="277"/>
      <c r="O2073" s="277"/>
      <c r="P2073" s="277"/>
      <c r="Q2073" s="277"/>
      <c r="R2073" s="277"/>
      <c r="S2073" s="277"/>
      <c r="T2073" s="277"/>
      <c r="U2073" s="277">
        <v>0</v>
      </c>
      <c r="V2073" s="277">
        <v>0</v>
      </c>
      <c r="W2073" s="277"/>
      <c r="X2073" s="277"/>
      <c r="Y2073" s="277"/>
      <c r="Z2073" s="277"/>
      <c r="AA2073" s="277"/>
      <c r="AB2073" s="277"/>
      <c r="AC2073" s="277"/>
      <c r="AD2073" s="277"/>
      <c r="AE2073" s="277"/>
      <c r="AF2073" s="277"/>
      <c r="AG2073" s="277"/>
      <c r="AH2073" s="277">
        <v>0</v>
      </c>
      <c r="AI2073" s="277">
        <v>0</v>
      </c>
      <c r="AJ2073" s="277"/>
      <c r="AK2073" s="277"/>
      <c r="AL2073" s="277"/>
      <c r="AM2073" s="277"/>
      <c r="AN2073" s="277"/>
      <c r="AO2073" s="277"/>
      <c r="AP2073" s="277"/>
      <c r="AQ2073" s="277"/>
      <c r="AR2073" s="277"/>
      <c r="AS2073" s="277"/>
      <c r="AT2073" s="277"/>
      <c r="AU2073" s="277">
        <v>0</v>
      </c>
      <c r="AV2073" s="277">
        <v>0</v>
      </c>
      <c r="AW2073" s="277">
        <f>U2073+AH2073+AU2073</f>
        <v>0</v>
      </c>
    </row>
    <row r="2074" spans="1:49">
      <c r="A2074" s="48"/>
      <c r="B2074" s="42"/>
      <c r="C2074" s="42"/>
      <c r="D2074" s="42"/>
      <c r="E2074" s="531"/>
      <c r="F2074" s="50"/>
      <c r="G2074" s="50"/>
      <c r="H2074" s="50"/>
      <c r="I2074" s="276" t="s">
        <v>1631</v>
      </c>
      <c r="J2074" s="277">
        <f>SUM(J2070:J2073)</f>
        <v>320</v>
      </c>
      <c r="K2074" s="277">
        <f t="shared" ref="K2074:AT2074" si="641">SUM(K2070:K2073)</f>
        <v>0</v>
      </c>
      <c r="L2074" s="277">
        <f t="shared" si="641"/>
        <v>0</v>
      </c>
      <c r="M2074" s="277">
        <f t="shared" si="641"/>
        <v>0</v>
      </c>
      <c r="N2074" s="277">
        <f t="shared" si="641"/>
        <v>0</v>
      </c>
      <c r="O2074" s="277">
        <f t="shared" si="641"/>
        <v>0</v>
      </c>
      <c r="P2074" s="277">
        <f t="shared" si="641"/>
        <v>0</v>
      </c>
      <c r="Q2074" s="277">
        <f t="shared" si="641"/>
        <v>0</v>
      </c>
      <c r="R2074" s="277">
        <f t="shared" si="641"/>
        <v>320</v>
      </c>
      <c r="S2074" s="277">
        <f t="shared" si="641"/>
        <v>0</v>
      </c>
      <c r="T2074" s="277">
        <f t="shared" si="641"/>
        <v>0</v>
      </c>
      <c r="U2074" s="277">
        <v>320</v>
      </c>
      <c r="V2074" s="277">
        <v>0</v>
      </c>
      <c r="W2074" s="277">
        <f>SUM(W2070:W2073)</f>
        <v>0</v>
      </c>
      <c r="X2074" s="277">
        <f t="shared" si="641"/>
        <v>0</v>
      </c>
      <c r="Y2074" s="277">
        <f t="shared" si="641"/>
        <v>0</v>
      </c>
      <c r="Z2074" s="277">
        <f t="shared" si="641"/>
        <v>0</v>
      </c>
      <c r="AA2074" s="277">
        <f t="shared" si="641"/>
        <v>0</v>
      </c>
      <c r="AB2074" s="277">
        <f t="shared" si="641"/>
        <v>0</v>
      </c>
      <c r="AC2074" s="277">
        <f t="shared" si="641"/>
        <v>0</v>
      </c>
      <c r="AD2074" s="277">
        <f t="shared" si="641"/>
        <v>0</v>
      </c>
      <c r="AE2074" s="277">
        <f t="shared" si="641"/>
        <v>0</v>
      </c>
      <c r="AF2074" s="277">
        <f t="shared" si="641"/>
        <v>0</v>
      </c>
      <c r="AG2074" s="277">
        <f t="shared" si="641"/>
        <v>0</v>
      </c>
      <c r="AH2074" s="277">
        <v>0</v>
      </c>
      <c r="AI2074" s="277">
        <v>0</v>
      </c>
      <c r="AJ2074" s="277">
        <f>SUM(AJ2070:AJ2073)</f>
        <v>9180</v>
      </c>
      <c r="AK2074" s="277">
        <f t="shared" si="641"/>
        <v>0</v>
      </c>
      <c r="AL2074" s="277">
        <f t="shared" si="641"/>
        <v>0</v>
      </c>
      <c r="AM2074" s="277">
        <f t="shared" si="641"/>
        <v>0</v>
      </c>
      <c r="AN2074" s="277">
        <f t="shared" si="641"/>
        <v>0</v>
      </c>
      <c r="AO2074" s="277">
        <f t="shared" si="641"/>
        <v>0</v>
      </c>
      <c r="AP2074" s="277">
        <f t="shared" si="641"/>
        <v>5000</v>
      </c>
      <c r="AQ2074" s="277">
        <f t="shared" si="641"/>
        <v>0</v>
      </c>
      <c r="AR2074" s="277">
        <f t="shared" si="641"/>
        <v>0</v>
      </c>
      <c r="AS2074" s="277">
        <f t="shared" si="641"/>
        <v>0</v>
      </c>
      <c r="AT2074" s="277">
        <f t="shared" si="641"/>
        <v>0</v>
      </c>
      <c r="AU2074" s="277">
        <v>5000</v>
      </c>
      <c r="AV2074" s="277">
        <v>4180</v>
      </c>
      <c r="AW2074" s="277">
        <f>U2074+AH2074+AU2074</f>
        <v>5320</v>
      </c>
    </row>
    <row r="2075" spans="1:49">
      <c r="A2075" s="48"/>
      <c r="B2075" s="42"/>
      <c r="C2075" s="42"/>
      <c r="D2075" s="42"/>
      <c r="E2075" s="531"/>
      <c r="F2075" s="50"/>
      <c r="G2075" s="50"/>
      <c r="H2075" s="50"/>
      <c r="I2075" s="146"/>
      <c r="J2075" s="29"/>
      <c r="K2075" s="29"/>
      <c r="L2075" s="29"/>
      <c r="M2075" s="29"/>
      <c r="N2075" s="29"/>
      <c r="O2075" s="29"/>
      <c r="P2075" s="29"/>
      <c r="Q2075" s="29"/>
      <c r="R2075" s="29"/>
      <c r="S2075" s="29"/>
      <c r="T2075" s="29"/>
      <c r="U2075" s="29"/>
      <c r="V2075" s="29"/>
      <c r="W2075" s="29"/>
      <c r="X2075" s="29"/>
      <c r="Y2075" s="29"/>
      <c r="Z2075" s="29"/>
      <c r="AA2075" s="29"/>
      <c r="AB2075" s="29"/>
      <c r="AC2075" s="29"/>
      <c r="AD2075" s="29"/>
      <c r="AE2075" s="29"/>
      <c r="AF2075" s="29"/>
      <c r="AG2075" s="29"/>
      <c r="AH2075" s="29"/>
      <c r="AI2075" s="29"/>
      <c r="AJ2075" s="29"/>
      <c r="AK2075" s="29"/>
      <c r="AL2075" s="29"/>
      <c r="AM2075" s="29"/>
      <c r="AN2075" s="29"/>
      <c r="AO2075" s="29"/>
      <c r="AP2075" s="29"/>
      <c r="AQ2075" s="29"/>
      <c r="AR2075" s="29"/>
      <c r="AS2075" s="29"/>
      <c r="AT2075" s="29"/>
      <c r="AU2075" s="29"/>
      <c r="AV2075" s="29"/>
      <c r="AW2075" s="29"/>
    </row>
    <row r="2076" spans="1:49">
      <c r="A2076" s="44"/>
      <c r="B2076" s="45"/>
      <c r="C2076" s="45"/>
      <c r="D2076" s="45"/>
      <c r="E2076" s="531"/>
      <c r="F2076" s="50"/>
      <c r="G2076" s="50"/>
      <c r="H2076" s="50"/>
      <c r="I2076" s="53"/>
      <c r="J2076" s="29"/>
      <c r="K2076" s="29"/>
      <c r="L2076" s="29"/>
      <c r="M2076" s="29"/>
      <c r="N2076" s="29"/>
      <c r="O2076" s="29"/>
      <c r="P2076" s="29"/>
      <c r="Q2076" s="29"/>
      <c r="R2076" s="29"/>
      <c r="S2076" s="29"/>
      <c r="T2076" s="29"/>
      <c r="U2076" s="29"/>
      <c r="V2076" s="29"/>
      <c r="W2076" s="29"/>
      <c r="X2076" s="29"/>
      <c r="Y2076" s="29"/>
      <c r="Z2076" s="29"/>
      <c r="AA2076" s="29"/>
      <c r="AB2076" s="29"/>
      <c r="AC2076" s="29"/>
      <c r="AD2076" s="29"/>
      <c r="AE2076" s="29"/>
      <c r="AF2076" s="29"/>
      <c r="AG2076" s="29"/>
      <c r="AH2076" s="29"/>
      <c r="AI2076" s="29"/>
      <c r="AJ2076" s="29"/>
      <c r="AK2076" s="29"/>
      <c r="AL2076" s="29"/>
      <c r="AM2076" s="29"/>
      <c r="AN2076" s="29"/>
      <c r="AO2076" s="29"/>
      <c r="AP2076" s="29"/>
      <c r="AQ2076" s="29"/>
      <c r="AR2076" s="29"/>
      <c r="AS2076" s="29"/>
      <c r="AT2076" s="29"/>
      <c r="AU2076" s="29"/>
      <c r="AV2076" s="29"/>
      <c r="AW2076" s="29"/>
    </row>
    <row r="2077" spans="1:49" ht="16.5" thickBot="1">
      <c r="A2077" s="78" t="s">
        <v>2146</v>
      </c>
      <c r="B2077" s="78"/>
      <c r="C2077" s="78"/>
      <c r="D2077" s="463"/>
      <c r="E2077" s="539"/>
      <c r="F2077" s="129"/>
      <c r="G2077" s="129"/>
      <c r="H2077" s="129"/>
      <c r="I2077" s="103"/>
    </row>
    <row r="2078" spans="1:49" s="151" customFormat="1" ht="36" customHeight="1" thickTop="1" thickBot="1">
      <c r="A2078" s="147" t="s">
        <v>2079</v>
      </c>
      <c r="B2078" s="5" t="s">
        <v>2080</v>
      </c>
      <c r="C2078" s="5" t="s">
        <v>1335</v>
      </c>
      <c r="D2078" s="450"/>
      <c r="E2078" s="148" t="s">
        <v>1570</v>
      </c>
      <c r="F2078" s="149" t="s">
        <v>1438</v>
      </c>
      <c r="G2078" s="149"/>
      <c r="H2078" s="149" t="s">
        <v>2332</v>
      </c>
      <c r="I2078" s="5" t="s">
        <v>856</v>
      </c>
      <c r="J2078" s="364" t="s">
        <v>2891</v>
      </c>
      <c r="K2078" s="364" t="s">
        <v>2879</v>
      </c>
      <c r="L2078" s="364" t="s">
        <v>2880</v>
      </c>
      <c r="M2078" s="364" t="s">
        <v>2881</v>
      </c>
      <c r="N2078" s="364" t="s">
        <v>2882</v>
      </c>
      <c r="O2078" s="364" t="s">
        <v>2883</v>
      </c>
      <c r="P2078" s="364" t="s">
        <v>2884</v>
      </c>
      <c r="Q2078" s="364" t="s">
        <v>2885</v>
      </c>
      <c r="R2078" s="364" t="s">
        <v>2886</v>
      </c>
      <c r="S2078" s="364" t="s">
        <v>2887</v>
      </c>
      <c r="T2078" s="364" t="s">
        <v>2888</v>
      </c>
      <c r="U2078" s="364" t="s">
        <v>2889</v>
      </c>
      <c r="V2078" s="364" t="s">
        <v>2890</v>
      </c>
      <c r="W2078" s="365" t="s">
        <v>2893</v>
      </c>
      <c r="X2078" s="365" t="s">
        <v>2879</v>
      </c>
      <c r="Y2078" s="365" t="s">
        <v>2880</v>
      </c>
      <c r="Z2078" s="365" t="s">
        <v>2881</v>
      </c>
      <c r="AA2078" s="365" t="s">
        <v>2882</v>
      </c>
      <c r="AB2078" s="365" t="s">
        <v>2883</v>
      </c>
      <c r="AC2078" s="365" t="s">
        <v>2884</v>
      </c>
      <c r="AD2078" s="365" t="s">
        <v>2885</v>
      </c>
      <c r="AE2078" s="365" t="s">
        <v>2886</v>
      </c>
      <c r="AF2078" s="365" t="s">
        <v>2887</v>
      </c>
      <c r="AG2078" s="365" t="s">
        <v>2888</v>
      </c>
      <c r="AH2078" s="365" t="s">
        <v>2889</v>
      </c>
      <c r="AI2078" s="365" t="s">
        <v>2890</v>
      </c>
      <c r="AJ2078" s="366" t="s">
        <v>2892</v>
      </c>
      <c r="AK2078" s="366" t="s">
        <v>2879</v>
      </c>
      <c r="AL2078" s="366" t="s">
        <v>2880</v>
      </c>
      <c r="AM2078" s="366" t="s">
        <v>2881</v>
      </c>
      <c r="AN2078" s="366" t="s">
        <v>2882</v>
      </c>
      <c r="AO2078" s="366" t="s">
        <v>2883</v>
      </c>
      <c r="AP2078" s="366" t="s">
        <v>2884</v>
      </c>
      <c r="AQ2078" s="366" t="s">
        <v>2885</v>
      </c>
      <c r="AR2078" s="366" t="s">
        <v>2886</v>
      </c>
      <c r="AS2078" s="366" t="s">
        <v>2887</v>
      </c>
      <c r="AT2078" s="366" t="s">
        <v>2888</v>
      </c>
      <c r="AU2078" s="366" t="s">
        <v>2889</v>
      </c>
      <c r="AV2078" s="366" t="s">
        <v>2890</v>
      </c>
      <c r="AW2078" s="368" t="s">
        <v>2895</v>
      </c>
    </row>
    <row r="2079" spans="1:49">
      <c r="A2079" s="33"/>
      <c r="B2079" s="34"/>
      <c r="C2079" s="34"/>
      <c r="D2079" s="34"/>
      <c r="E2079" s="35"/>
      <c r="F2079" s="36"/>
      <c r="G2079" s="36"/>
      <c r="H2079" s="36"/>
      <c r="I2079" s="34"/>
      <c r="J2079" s="202" t="s">
        <v>1224</v>
      </c>
      <c r="K2079" s="202">
        <v>1</v>
      </c>
      <c r="L2079" s="202">
        <v>2</v>
      </c>
      <c r="M2079" s="202">
        <v>3</v>
      </c>
      <c r="N2079" s="202">
        <v>4</v>
      </c>
      <c r="O2079" s="202">
        <v>5</v>
      </c>
      <c r="P2079" s="202">
        <v>6</v>
      </c>
      <c r="Q2079" s="202">
        <v>7</v>
      </c>
      <c r="R2079" s="202">
        <v>8</v>
      </c>
      <c r="S2079" s="202">
        <v>9</v>
      </c>
      <c r="T2079" s="202">
        <v>10</v>
      </c>
      <c r="U2079" s="202">
        <v>13</v>
      </c>
      <c r="V2079" s="202">
        <v>14</v>
      </c>
      <c r="W2079" s="202" t="s">
        <v>1224</v>
      </c>
      <c r="X2079" s="202">
        <v>1</v>
      </c>
      <c r="Y2079" s="202">
        <v>2</v>
      </c>
      <c r="Z2079" s="202">
        <v>3</v>
      </c>
      <c r="AA2079" s="202">
        <v>4</v>
      </c>
      <c r="AB2079" s="202">
        <v>5</v>
      </c>
      <c r="AC2079" s="202">
        <v>6</v>
      </c>
      <c r="AD2079" s="202">
        <v>7</v>
      </c>
      <c r="AE2079" s="202">
        <v>8</v>
      </c>
      <c r="AF2079" s="202">
        <v>9</v>
      </c>
      <c r="AG2079" s="202">
        <v>10</v>
      </c>
      <c r="AH2079" s="202">
        <v>13</v>
      </c>
      <c r="AI2079" s="202">
        <v>14</v>
      </c>
      <c r="AJ2079" s="202" t="s">
        <v>1224</v>
      </c>
      <c r="AK2079" s="202">
        <v>1</v>
      </c>
      <c r="AL2079" s="202">
        <v>2</v>
      </c>
      <c r="AM2079" s="202">
        <v>3</v>
      </c>
      <c r="AN2079" s="202">
        <v>4</v>
      </c>
      <c r="AO2079" s="202">
        <v>5</v>
      </c>
      <c r="AP2079" s="202">
        <v>6</v>
      </c>
      <c r="AQ2079" s="202">
        <v>7</v>
      </c>
      <c r="AR2079" s="202">
        <v>8</v>
      </c>
      <c r="AS2079" s="202">
        <v>9</v>
      </c>
      <c r="AT2079" s="202">
        <v>10</v>
      </c>
      <c r="AU2079" s="202">
        <v>13</v>
      </c>
      <c r="AV2079" s="202">
        <v>14</v>
      </c>
      <c r="AW2079" s="202">
        <v>15</v>
      </c>
    </row>
    <row r="2080" spans="1:49">
      <c r="A2080" s="37"/>
      <c r="B2080" s="38"/>
      <c r="C2080" s="38"/>
      <c r="D2080" s="38"/>
      <c r="E2080" s="60"/>
      <c r="F2080" s="61"/>
      <c r="G2080" s="61"/>
      <c r="H2080" s="61"/>
      <c r="I2080" s="38"/>
      <c r="J2080" s="62"/>
      <c r="K2080" s="62"/>
      <c r="L2080" s="62"/>
      <c r="M2080" s="62"/>
      <c r="N2080" s="62"/>
      <c r="O2080" s="62"/>
      <c r="P2080" s="62"/>
      <c r="Q2080" s="62"/>
      <c r="R2080" s="62"/>
      <c r="S2080" s="62"/>
      <c r="T2080" s="62"/>
      <c r="U2080" s="62"/>
      <c r="V2080" s="62"/>
      <c r="W2080" s="62"/>
      <c r="X2080" s="62"/>
      <c r="Y2080" s="62"/>
      <c r="Z2080" s="62"/>
      <c r="AA2080" s="62"/>
      <c r="AB2080" s="62"/>
      <c r="AC2080" s="62"/>
      <c r="AD2080" s="62"/>
      <c r="AE2080" s="62"/>
      <c r="AF2080" s="62"/>
      <c r="AG2080" s="62"/>
      <c r="AH2080" s="62"/>
      <c r="AI2080" s="62"/>
      <c r="AJ2080" s="62"/>
      <c r="AK2080" s="62"/>
      <c r="AL2080" s="62"/>
      <c r="AM2080" s="62"/>
      <c r="AN2080" s="62"/>
      <c r="AO2080" s="62"/>
      <c r="AP2080" s="62"/>
      <c r="AQ2080" s="62"/>
      <c r="AR2080" s="62"/>
      <c r="AS2080" s="62"/>
      <c r="AT2080" s="62"/>
      <c r="AU2080" s="62"/>
      <c r="AV2080" s="62"/>
      <c r="AW2080" s="62"/>
    </row>
    <row r="2081" spans="1:49">
      <c r="A2081" s="92" t="s">
        <v>797</v>
      </c>
      <c r="B2081" s="93" t="s">
        <v>1030</v>
      </c>
      <c r="C2081" s="93" t="s">
        <v>759</v>
      </c>
      <c r="D2081" s="460"/>
      <c r="E2081" s="531"/>
      <c r="F2081" s="50"/>
      <c r="G2081" s="50"/>
      <c r="H2081" s="50"/>
      <c r="I2081" s="108" t="s">
        <v>1624</v>
      </c>
    </row>
    <row r="2082" spans="1:49">
      <c r="A2082" s="48"/>
      <c r="B2082" s="1"/>
      <c r="C2082" s="1"/>
      <c r="D2082" s="369"/>
      <c r="E2082" s="531"/>
      <c r="F2082" s="50"/>
      <c r="G2082" s="50"/>
      <c r="H2082" s="50"/>
      <c r="I2082" s="108"/>
    </row>
    <row r="2083" spans="1:49">
      <c r="A2083" s="48"/>
      <c r="B2083" s="42"/>
      <c r="C2083" s="42"/>
      <c r="D2083" s="42"/>
      <c r="E2083" s="531"/>
      <c r="F2083" s="50"/>
      <c r="G2083" s="50"/>
      <c r="H2083" s="50"/>
      <c r="I2083" s="49" t="s">
        <v>1559</v>
      </c>
      <c r="J2083" s="12">
        <f>SUM(J2084,J2092,J2094)</f>
        <v>0</v>
      </c>
      <c r="K2083" s="12">
        <f t="shared" ref="K2083:AT2083" si="642">SUM(K2084,K2092,K2094)</f>
        <v>0</v>
      </c>
      <c r="L2083" s="12">
        <f t="shared" si="642"/>
        <v>0</v>
      </c>
      <c r="M2083" s="12">
        <f t="shared" si="642"/>
        <v>0</v>
      </c>
      <c r="N2083" s="12">
        <f t="shared" si="642"/>
        <v>0</v>
      </c>
      <c r="O2083" s="12">
        <f t="shared" si="642"/>
        <v>0</v>
      </c>
      <c r="P2083" s="12">
        <f t="shared" si="642"/>
        <v>0</v>
      </c>
      <c r="Q2083" s="12">
        <f t="shared" si="642"/>
        <v>0</v>
      </c>
      <c r="R2083" s="12">
        <f t="shared" si="642"/>
        <v>0</v>
      </c>
      <c r="S2083" s="12">
        <f t="shared" si="642"/>
        <v>0</v>
      </c>
      <c r="T2083" s="12">
        <f t="shared" si="642"/>
        <v>0</v>
      </c>
      <c r="U2083" s="12">
        <v>0</v>
      </c>
      <c r="V2083" s="12">
        <v>0</v>
      </c>
      <c r="W2083" s="12">
        <f>SUM(W2084,W2092,W2094)</f>
        <v>0</v>
      </c>
      <c r="X2083" s="12">
        <f t="shared" si="642"/>
        <v>0</v>
      </c>
      <c r="Y2083" s="12">
        <f t="shared" si="642"/>
        <v>0</v>
      </c>
      <c r="Z2083" s="12">
        <f t="shared" si="642"/>
        <v>0</v>
      </c>
      <c r="AA2083" s="12">
        <f t="shared" si="642"/>
        <v>0</v>
      </c>
      <c r="AB2083" s="12">
        <f t="shared" si="642"/>
        <v>0</v>
      </c>
      <c r="AC2083" s="12">
        <f t="shared" si="642"/>
        <v>0</v>
      </c>
      <c r="AD2083" s="12">
        <f t="shared" si="642"/>
        <v>0</v>
      </c>
      <c r="AE2083" s="12">
        <f t="shared" si="642"/>
        <v>0</v>
      </c>
      <c r="AF2083" s="12">
        <f t="shared" si="642"/>
        <v>0</v>
      </c>
      <c r="AG2083" s="12">
        <f t="shared" si="642"/>
        <v>0</v>
      </c>
      <c r="AH2083" s="12">
        <v>0</v>
      </c>
      <c r="AI2083" s="12">
        <v>0</v>
      </c>
      <c r="AJ2083" s="12">
        <f>SUM(AJ2084,AJ2092,AJ2094)</f>
        <v>3520</v>
      </c>
      <c r="AK2083" s="12">
        <f t="shared" si="642"/>
        <v>0</v>
      </c>
      <c r="AL2083" s="12">
        <f t="shared" si="642"/>
        <v>0</v>
      </c>
      <c r="AM2083" s="12">
        <f t="shared" si="642"/>
        <v>0</v>
      </c>
      <c r="AN2083" s="12">
        <f t="shared" si="642"/>
        <v>0</v>
      </c>
      <c r="AO2083" s="12">
        <f t="shared" si="642"/>
        <v>0</v>
      </c>
      <c r="AP2083" s="12">
        <f t="shared" si="642"/>
        <v>3520</v>
      </c>
      <c r="AQ2083" s="12">
        <f t="shared" si="642"/>
        <v>0</v>
      </c>
      <c r="AR2083" s="12">
        <f t="shared" si="642"/>
        <v>0</v>
      </c>
      <c r="AS2083" s="12">
        <f t="shared" si="642"/>
        <v>0</v>
      </c>
      <c r="AT2083" s="12">
        <f t="shared" si="642"/>
        <v>0</v>
      </c>
      <c r="AU2083" s="12">
        <v>3520</v>
      </c>
      <c r="AV2083" s="12">
        <v>0</v>
      </c>
      <c r="AW2083" s="12">
        <f t="shared" ref="AW2083:AW2107" si="643">U2083+AH2083+AU2083</f>
        <v>3520</v>
      </c>
    </row>
    <row r="2084" spans="1:49">
      <c r="A2084" s="44" t="s">
        <v>797</v>
      </c>
      <c r="B2084" s="45" t="s">
        <v>1030</v>
      </c>
      <c r="C2084" s="45" t="s">
        <v>759</v>
      </c>
      <c r="D2084" s="452" t="s">
        <v>2929</v>
      </c>
      <c r="E2084" s="213" t="s">
        <v>771</v>
      </c>
      <c r="F2084" s="65"/>
      <c r="G2084" s="65"/>
      <c r="H2084" s="65"/>
      <c r="I2084" s="1" t="s">
        <v>1500</v>
      </c>
      <c r="J2084" s="9">
        <f>SUM(J2085:J2086)</f>
        <v>0</v>
      </c>
      <c r="K2084" s="9">
        <f t="shared" ref="K2084:AT2084" si="644">SUM(K2085:K2086)</f>
        <v>0</v>
      </c>
      <c r="L2084" s="9">
        <f t="shared" si="644"/>
        <v>0</v>
      </c>
      <c r="M2084" s="9">
        <f t="shared" si="644"/>
        <v>0</v>
      </c>
      <c r="N2084" s="9">
        <f t="shared" si="644"/>
        <v>0</v>
      </c>
      <c r="O2084" s="9">
        <f t="shared" si="644"/>
        <v>0</v>
      </c>
      <c r="P2084" s="9">
        <f t="shared" si="644"/>
        <v>0</v>
      </c>
      <c r="Q2084" s="9">
        <f t="shared" si="644"/>
        <v>0</v>
      </c>
      <c r="R2084" s="9">
        <f t="shared" si="644"/>
        <v>0</v>
      </c>
      <c r="S2084" s="9">
        <f t="shared" si="644"/>
        <v>0</v>
      </c>
      <c r="T2084" s="9">
        <f t="shared" si="644"/>
        <v>0</v>
      </c>
      <c r="U2084" s="9">
        <v>0</v>
      </c>
      <c r="V2084" s="9">
        <v>0</v>
      </c>
      <c r="W2084" s="9">
        <f>SUM(W2085:W2086)</f>
        <v>0</v>
      </c>
      <c r="X2084" s="9">
        <f t="shared" si="644"/>
        <v>0</v>
      </c>
      <c r="Y2084" s="9">
        <f t="shared" si="644"/>
        <v>0</v>
      </c>
      <c r="Z2084" s="9">
        <f t="shared" si="644"/>
        <v>0</v>
      </c>
      <c r="AA2084" s="9">
        <f t="shared" si="644"/>
        <v>0</v>
      </c>
      <c r="AB2084" s="9">
        <f t="shared" si="644"/>
        <v>0</v>
      </c>
      <c r="AC2084" s="9">
        <f t="shared" si="644"/>
        <v>0</v>
      </c>
      <c r="AD2084" s="9">
        <f t="shared" si="644"/>
        <v>0</v>
      </c>
      <c r="AE2084" s="9">
        <f t="shared" si="644"/>
        <v>0</v>
      </c>
      <c r="AF2084" s="9">
        <f t="shared" si="644"/>
        <v>0</v>
      </c>
      <c r="AG2084" s="9">
        <f t="shared" si="644"/>
        <v>0</v>
      </c>
      <c r="AH2084" s="9">
        <v>0</v>
      </c>
      <c r="AI2084" s="9">
        <v>0</v>
      </c>
      <c r="AJ2084" s="9">
        <f>SUM(AJ2085:AJ2086)</f>
        <v>0</v>
      </c>
      <c r="AK2084" s="9">
        <f t="shared" si="644"/>
        <v>0</v>
      </c>
      <c r="AL2084" s="9">
        <f t="shared" si="644"/>
        <v>0</v>
      </c>
      <c r="AM2084" s="9">
        <f t="shared" si="644"/>
        <v>0</v>
      </c>
      <c r="AN2084" s="9">
        <f t="shared" si="644"/>
        <v>0</v>
      </c>
      <c r="AO2084" s="9">
        <f t="shared" si="644"/>
        <v>0</v>
      </c>
      <c r="AP2084" s="9">
        <f t="shared" si="644"/>
        <v>0</v>
      </c>
      <c r="AQ2084" s="9">
        <f t="shared" si="644"/>
        <v>0</v>
      </c>
      <c r="AR2084" s="9">
        <f t="shared" si="644"/>
        <v>0</v>
      </c>
      <c r="AS2084" s="9">
        <f t="shared" si="644"/>
        <v>0</v>
      </c>
      <c r="AT2084" s="9">
        <f t="shared" si="644"/>
        <v>0</v>
      </c>
      <c r="AU2084" s="9">
        <v>0</v>
      </c>
      <c r="AV2084" s="9">
        <v>0</v>
      </c>
      <c r="AW2084" s="9">
        <f t="shared" si="643"/>
        <v>0</v>
      </c>
    </row>
    <row r="2085" spans="1:49">
      <c r="A2085" s="44" t="s">
        <v>797</v>
      </c>
      <c r="B2085" s="45" t="s">
        <v>1030</v>
      </c>
      <c r="C2085" s="45" t="s">
        <v>759</v>
      </c>
      <c r="D2085" s="452" t="s">
        <v>2929</v>
      </c>
      <c r="E2085" s="367" t="s">
        <v>834</v>
      </c>
      <c r="F2085" s="50"/>
      <c r="G2085" s="468" t="s">
        <v>3096</v>
      </c>
      <c r="H2085" s="50" t="s">
        <v>2333</v>
      </c>
      <c r="I2085" s="42" t="s">
        <v>1165</v>
      </c>
      <c r="U2085" s="15">
        <v>0</v>
      </c>
      <c r="V2085" s="15">
        <v>0</v>
      </c>
      <c r="AH2085" s="15">
        <v>0</v>
      </c>
      <c r="AI2085" s="15">
        <v>0</v>
      </c>
      <c r="AU2085" s="15">
        <v>0</v>
      </c>
      <c r="AV2085" s="15">
        <v>0</v>
      </c>
      <c r="AW2085" s="15">
        <f t="shared" si="643"/>
        <v>0</v>
      </c>
    </row>
    <row r="2086" spans="1:49">
      <c r="A2086" s="44" t="s">
        <v>797</v>
      </c>
      <c r="B2086" s="45" t="s">
        <v>1030</v>
      </c>
      <c r="C2086" s="45" t="s">
        <v>759</v>
      </c>
      <c r="D2086" s="452" t="s">
        <v>2929</v>
      </c>
      <c r="E2086" s="367" t="s">
        <v>772</v>
      </c>
      <c r="F2086" s="50"/>
      <c r="G2086" s="468" t="s">
        <v>3096</v>
      </c>
      <c r="H2086" s="50" t="s">
        <v>2333</v>
      </c>
      <c r="I2086" s="42" t="s">
        <v>1227</v>
      </c>
      <c r="J2086" s="15">
        <f>SUM(J2087:J2091)</f>
        <v>0</v>
      </c>
      <c r="K2086" s="15">
        <f t="shared" ref="K2086:AT2086" si="645">SUM(K2087:K2091)</f>
        <v>0</v>
      </c>
      <c r="L2086" s="15">
        <f t="shared" si="645"/>
        <v>0</v>
      </c>
      <c r="M2086" s="15">
        <f t="shared" si="645"/>
        <v>0</v>
      </c>
      <c r="N2086" s="15">
        <f t="shared" si="645"/>
        <v>0</v>
      </c>
      <c r="O2086" s="15">
        <f t="shared" si="645"/>
        <v>0</v>
      </c>
      <c r="P2086" s="15">
        <f t="shared" si="645"/>
        <v>0</v>
      </c>
      <c r="Q2086" s="15">
        <f t="shared" si="645"/>
        <v>0</v>
      </c>
      <c r="R2086" s="15">
        <f t="shared" si="645"/>
        <v>0</v>
      </c>
      <c r="S2086" s="15">
        <f t="shared" si="645"/>
        <v>0</v>
      </c>
      <c r="T2086" s="15">
        <f t="shared" si="645"/>
        <v>0</v>
      </c>
      <c r="U2086" s="15">
        <v>0</v>
      </c>
      <c r="V2086" s="15">
        <v>0</v>
      </c>
      <c r="W2086" s="15">
        <f>SUM(W2087:W2091)</f>
        <v>0</v>
      </c>
      <c r="X2086" s="15">
        <f t="shared" si="645"/>
        <v>0</v>
      </c>
      <c r="Y2086" s="15">
        <f t="shared" si="645"/>
        <v>0</v>
      </c>
      <c r="Z2086" s="15">
        <f t="shared" si="645"/>
        <v>0</v>
      </c>
      <c r="AA2086" s="15">
        <f t="shared" si="645"/>
        <v>0</v>
      </c>
      <c r="AB2086" s="15">
        <f t="shared" si="645"/>
        <v>0</v>
      </c>
      <c r="AC2086" s="15">
        <f t="shared" si="645"/>
        <v>0</v>
      </c>
      <c r="AD2086" s="15">
        <f t="shared" si="645"/>
        <v>0</v>
      </c>
      <c r="AE2086" s="15">
        <f t="shared" si="645"/>
        <v>0</v>
      </c>
      <c r="AF2086" s="15">
        <f t="shared" si="645"/>
        <v>0</v>
      </c>
      <c r="AG2086" s="15">
        <f t="shared" si="645"/>
        <v>0</v>
      </c>
      <c r="AH2086" s="15">
        <v>0</v>
      </c>
      <c r="AI2086" s="15">
        <v>0</v>
      </c>
      <c r="AJ2086" s="15">
        <f>SUM(AJ2087:AJ2091)</f>
        <v>0</v>
      </c>
      <c r="AK2086" s="15">
        <f t="shared" si="645"/>
        <v>0</v>
      </c>
      <c r="AL2086" s="15">
        <f t="shared" si="645"/>
        <v>0</v>
      </c>
      <c r="AM2086" s="15">
        <f t="shared" si="645"/>
        <v>0</v>
      </c>
      <c r="AN2086" s="15">
        <f t="shared" si="645"/>
        <v>0</v>
      </c>
      <c r="AO2086" s="15">
        <f t="shared" si="645"/>
        <v>0</v>
      </c>
      <c r="AP2086" s="15">
        <f t="shared" si="645"/>
        <v>0</v>
      </c>
      <c r="AQ2086" s="15">
        <f t="shared" si="645"/>
        <v>0</v>
      </c>
      <c r="AR2086" s="15">
        <f t="shared" si="645"/>
        <v>0</v>
      </c>
      <c r="AS2086" s="15">
        <f t="shared" si="645"/>
        <v>0</v>
      </c>
      <c r="AT2086" s="15">
        <f t="shared" si="645"/>
        <v>0</v>
      </c>
      <c r="AU2086" s="15">
        <v>0</v>
      </c>
      <c r="AV2086" s="15">
        <v>0</v>
      </c>
      <c r="AW2086" s="15">
        <f t="shared" si="643"/>
        <v>0</v>
      </c>
    </row>
    <row r="2087" spans="1:49" s="144" customFormat="1">
      <c r="A2087" s="44" t="s">
        <v>797</v>
      </c>
      <c r="B2087" s="45" t="s">
        <v>1030</v>
      </c>
      <c r="C2087" s="45" t="s">
        <v>759</v>
      </c>
      <c r="D2087" s="452" t="s">
        <v>2929</v>
      </c>
      <c r="E2087" s="140" t="s">
        <v>850</v>
      </c>
      <c r="F2087" s="141" t="s">
        <v>203</v>
      </c>
      <c r="G2087" s="468" t="s">
        <v>3096</v>
      </c>
      <c r="H2087" s="50" t="s">
        <v>2333</v>
      </c>
      <c r="I2087" s="142" t="s">
        <v>1119</v>
      </c>
      <c r="J2087" s="15"/>
      <c r="K2087" s="15"/>
      <c r="L2087" s="15"/>
      <c r="M2087" s="15"/>
      <c r="N2087" s="15"/>
      <c r="O2087" s="15"/>
      <c r="P2087" s="15"/>
      <c r="Q2087" s="15"/>
      <c r="R2087" s="15"/>
      <c r="S2087" s="15"/>
      <c r="T2087" s="15"/>
      <c r="U2087" s="15">
        <v>0</v>
      </c>
      <c r="V2087" s="15">
        <v>0</v>
      </c>
      <c r="W2087" s="15"/>
      <c r="X2087" s="15"/>
      <c r="Y2087" s="15"/>
      <c r="Z2087" s="15"/>
      <c r="AA2087" s="15"/>
      <c r="AB2087" s="15"/>
      <c r="AC2087" s="15"/>
      <c r="AD2087" s="15"/>
      <c r="AE2087" s="15"/>
      <c r="AF2087" s="15"/>
      <c r="AG2087" s="15"/>
      <c r="AH2087" s="15">
        <v>0</v>
      </c>
      <c r="AI2087" s="15">
        <v>0</v>
      </c>
      <c r="AJ2087" s="15"/>
      <c r="AK2087" s="15"/>
      <c r="AL2087" s="15"/>
      <c r="AM2087" s="15"/>
      <c r="AN2087" s="15"/>
      <c r="AO2087" s="15"/>
      <c r="AP2087" s="15"/>
      <c r="AQ2087" s="15"/>
      <c r="AR2087" s="15"/>
      <c r="AS2087" s="15"/>
      <c r="AT2087" s="15"/>
      <c r="AU2087" s="15">
        <v>0</v>
      </c>
      <c r="AV2087" s="15">
        <v>0</v>
      </c>
      <c r="AW2087" s="15">
        <f t="shared" si="643"/>
        <v>0</v>
      </c>
    </row>
    <row r="2088" spans="1:49" s="144" customFormat="1">
      <c r="A2088" s="44" t="s">
        <v>797</v>
      </c>
      <c r="B2088" s="45" t="s">
        <v>1030</v>
      </c>
      <c r="C2088" s="45" t="s">
        <v>759</v>
      </c>
      <c r="D2088" s="452" t="s">
        <v>2929</v>
      </c>
      <c r="E2088" s="140" t="s">
        <v>851</v>
      </c>
      <c r="F2088" s="141" t="s">
        <v>204</v>
      </c>
      <c r="G2088" s="468" t="s">
        <v>3096</v>
      </c>
      <c r="H2088" s="50" t="s">
        <v>2333</v>
      </c>
      <c r="I2088" s="142" t="s">
        <v>1290</v>
      </c>
      <c r="J2088" s="15"/>
      <c r="K2088" s="15"/>
      <c r="L2088" s="15"/>
      <c r="M2088" s="15"/>
      <c r="N2088" s="15"/>
      <c r="O2088" s="15"/>
      <c r="P2088" s="15"/>
      <c r="Q2088" s="15"/>
      <c r="R2088" s="15"/>
      <c r="S2088" s="15"/>
      <c r="T2088" s="15"/>
      <c r="U2088" s="15">
        <v>0</v>
      </c>
      <c r="V2088" s="15">
        <v>0</v>
      </c>
      <c r="W2088" s="15"/>
      <c r="X2088" s="15"/>
      <c r="Y2088" s="15"/>
      <c r="Z2088" s="15"/>
      <c r="AA2088" s="15"/>
      <c r="AB2088" s="15"/>
      <c r="AC2088" s="15"/>
      <c r="AD2088" s="15"/>
      <c r="AE2088" s="15"/>
      <c r="AF2088" s="15"/>
      <c r="AG2088" s="15"/>
      <c r="AH2088" s="15">
        <v>0</v>
      </c>
      <c r="AI2088" s="15">
        <v>0</v>
      </c>
      <c r="AJ2088" s="15"/>
      <c r="AK2088" s="15"/>
      <c r="AL2088" s="15"/>
      <c r="AM2088" s="15"/>
      <c r="AN2088" s="15"/>
      <c r="AO2088" s="15"/>
      <c r="AP2088" s="15"/>
      <c r="AQ2088" s="15"/>
      <c r="AR2088" s="15"/>
      <c r="AS2088" s="15"/>
      <c r="AT2088" s="15"/>
      <c r="AU2088" s="15">
        <v>0</v>
      </c>
      <c r="AV2088" s="15">
        <v>0</v>
      </c>
      <c r="AW2088" s="15">
        <f t="shared" si="643"/>
        <v>0</v>
      </c>
    </row>
    <row r="2089" spans="1:49" s="144" customFormat="1">
      <c r="A2089" s="44" t="s">
        <v>797</v>
      </c>
      <c r="B2089" s="45" t="s">
        <v>1030</v>
      </c>
      <c r="C2089" s="45" t="s">
        <v>759</v>
      </c>
      <c r="D2089" s="452" t="s">
        <v>2929</v>
      </c>
      <c r="E2089" s="140" t="s">
        <v>852</v>
      </c>
      <c r="F2089" s="141" t="s">
        <v>205</v>
      </c>
      <c r="G2089" s="468" t="s">
        <v>3096</v>
      </c>
      <c r="H2089" s="50" t="s">
        <v>2333</v>
      </c>
      <c r="I2089" s="142" t="s">
        <v>1733</v>
      </c>
      <c r="J2089" s="15"/>
      <c r="K2089" s="15"/>
      <c r="L2089" s="15"/>
      <c r="M2089" s="15"/>
      <c r="N2089" s="15"/>
      <c r="O2089" s="15"/>
      <c r="P2089" s="15"/>
      <c r="Q2089" s="15"/>
      <c r="R2089" s="15"/>
      <c r="S2089" s="15"/>
      <c r="T2089" s="15"/>
      <c r="U2089" s="15">
        <v>0</v>
      </c>
      <c r="V2089" s="15">
        <v>0</v>
      </c>
      <c r="W2089" s="15"/>
      <c r="X2089" s="15"/>
      <c r="Y2089" s="15"/>
      <c r="Z2089" s="15"/>
      <c r="AA2089" s="15"/>
      <c r="AB2089" s="15"/>
      <c r="AC2089" s="15"/>
      <c r="AD2089" s="15"/>
      <c r="AE2089" s="15"/>
      <c r="AF2089" s="15"/>
      <c r="AG2089" s="15"/>
      <c r="AH2089" s="15">
        <v>0</v>
      </c>
      <c r="AI2089" s="15">
        <v>0</v>
      </c>
      <c r="AJ2089" s="15"/>
      <c r="AK2089" s="15"/>
      <c r="AL2089" s="15"/>
      <c r="AM2089" s="15"/>
      <c r="AN2089" s="15"/>
      <c r="AO2089" s="15"/>
      <c r="AP2089" s="15"/>
      <c r="AQ2089" s="15"/>
      <c r="AR2089" s="15"/>
      <c r="AS2089" s="15"/>
      <c r="AT2089" s="15"/>
      <c r="AU2089" s="15">
        <v>0</v>
      </c>
      <c r="AV2089" s="15">
        <v>0</v>
      </c>
      <c r="AW2089" s="15">
        <f t="shared" si="643"/>
        <v>0</v>
      </c>
    </row>
    <row r="2090" spans="1:49" s="144" customFormat="1">
      <c r="A2090" s="44" t="s">
        <v>797</v>
      </c>
      <c r="B2090" s="45" t="s">
        <v>1030</v>
      </c>
      <c r="C2090" s="45" t="s">
        <v>759</v>
      </c>
      <c r="D2090" s="452" t="s">
        <v>2929</v>
      </c>
      <c r="E2090" s="140" t="s">
        <v>853</v>
      </c>
      <c r="F2090" s="141" t="s">
        <v>206</v>
      </c>
      <c r="G2090" s="468" t="s">
        <v>3096</v>
      </c>
      <c r="H2090" s="50" t="s">
        <v>2333</v>
      </c>
      <c r="I2090" s="142" t="s">
        <v>1734</v>
      </c>
      <c r="J2090" s="15"/>
      <c r="K2090" s="15"/>
      <c r="L2090" s="15"/>
      <c r="M2090" s="15"/>
      <c r="N2090" s="15"/>
      <c r="O2090" s="15"/>
      <c r="P2090" s="15"/>
      <c r="Q2090" s="15"/>
      <c r="R2090" s="15"/>
      <c r="S2090" s="15"/>
      <c r="T2090" s="15"/>
      <c r="U2090" s="15">
        <v>0</v>
      </c>
      <c r="V2090" s="15">
        <v>0</v>
      </c>
      <c r="W2090" s="15"/>
      <c r="X2090" s="15"/>
      <c r="Y2090" s="15"/>
      <c r="Z2090" s="15"/>
      <c r="AA2090" s="15"/>
      <c r="AB2090" s="15"/>
      <c r="AC2090" s="15"/>
      <c r="AD2090" s="15"/>
      <c r="AE2090" s="15"/>
      <c r="AF2090" s="15"/>
      <c r="AG2090" s="15"/>
      <c r="AH2090" s="15">
        <v>0</v>
      </c>
      <c r="AI2090" s="15">
        <v>0</v>
      </c>
      <c r="AJ2090" s="15"/>
      <c r="AK2090" s="15"/>
      <c r="AL2090" s="15"/>
      <c r="AM2090" s="15"/>
      <c r="AN2090" s="15"/>
      <c r="AO2090" s="15"/>
      <c r="AP2090" s="15"/>
      <c r="AQ2090" s="15"/>
      <c r="AR2090" s="15"/>
      <c r="AS2090" s="15"/>
      <c r="AT2090" s="15"/>
      <c r="AU2090" s="15">
        <v>0</v>
      </c>
      <c r="AV2090" s="15">
        <v>0</v>
      </c>
      <c r="AW2090" s="15">
        <f t="shared" si="643"/>
        <v>0</v>
      </c>
    </row>
    <row r="2091" spans="1:49" s="144" customFormat="1">
      <c r="A2091" s="44" t="s">
        <v>797</v>
      </c>
      <c r="B2091" s="45" t="s">
        <v>1030</v>
      </c>
      <c r="C2091" s="45" t="s">
        <v>759</v>
      </c>
      <c r="D2091" s="452" t="s">
        <v>2929</v>
      </c>
      <c r="E2091" s="140" t="s">
        <v>854</v>
      </c>
      <c r="F2091" s="141" t="s">
        <v>207</v>
      </c>
      <c r="G2091" s="468" t="s">
        <v>3096</v>
      </c>
      <c r="H2091" s="50" t="s">
        <v>2333</v>
      </c>
      <c r="I2091" s="142" t="s">
        <v>1735</v>
      </c>
      <c r="J2091" s="15"/>
      <c r="K2091" s="15"/>
      <c r="L2091" s="15"/>
      <c r="M2091" s="15"/>
      <c r="N2091" s="15"/>
      <c r="O2091" s="15"/>
      <c r="P2091" s="15"/>
      <c r="Q2091" s="15"/>
      <c r="R2091" s="15"/>
      <c r="S2091" s="15"/>
      <c r="T2091" s="15"/>
      <c r="U2091" s="15">
        <v>0</v>
      </c>
      <c r="V2091" s="15">
        <v>0</v>
      </c>
      <c r="W2091" s="15"/>
      <c r="X2091" s="15"/>
      <c r="Y2091" s="15"/>
      <c r="Z2091" s="15"/>
      <c r="AA2091" s="15"/>
      <c r="AB2091" s="15"/>
      <c r="AC2091" s="15"/>
      <c r="AD2091" s="15"/>
      <c r="AE2091" s="15"/>
      <c r="AF2091" s="15"/>
      <c r="AG2091" s="15"/>
      <c r="AH2091" s="15">
        <v>0</v>
      </c>
      <c r="AI2091" s="15">
        <v>0</v>
      </c>
      <c r="AJ2091" s="15"/>
      <c r="AK2091" s="15"/>
      <c r="AL2091" s="15"/>
      <c r="AM2091" s="15"/>
      <c r="AN2091" s="15"/>
      <c r="AO2091" s="15"/>
      <c r="AP2091" s="15"/>
      <c r="AQ2091" s="15"/>
      <c r="AR2091" s="15"/>
      <c r="AS2091" s="15"/>
      <c r="AT2091" s="15"/>
      <c r="AU2091" s="15">
        <v>0</v>
      </c>
      <c r="AV2091" s="15">
        <v>0</v>
      </c>
      <c r="AW2091" s="15">
        <f t="shared" si="643"/>
        <v>0</v>
      </c>
    </row>
    <row r="2092" spans="1:49">
      <c r="A2092" s="44" t="s">
        <v>797</v>
      </c>
      <c r="B2092" s="45" t="s">
        <v>1030</v>
      </c>
      <c r="C2092" s="45" t="s">
        <v>759</v>
      </c>
      <c r="D2092" s="452" t="s">
        <v>2929</v>
      </c>
      <c r="E2092" s="213" t="s">
        <v>773</v>
      </c>
      <c r="F2092" s="65"/>
      <c r="G2092" s="65"/>
      <c r="H2092" s="65"/>
      <c r="I2092" s="1" t="s">
        <v>1362</v>
      </c>
      <c r="J2092" s="9">
        <f>SUM(J2093)</f>
        <v>0</v>
      </c>
      <c r="K2092" s="9">
        <f t="shared" ref="K2092:AT2092" si="646">SUM(K2093)</f>
        <v>0</v>
      </c>
      <c r="L2092" s="9">
        <f t="shared" si="646"/>
        <v>0</v>
      </c>
      <c r="M2092" s="9">
        <f t="shared" si="646"/>
        <v>0</v>
      </c>
      <c r="N2092" s="9">
        <f t="shared" si="646"/>
        <v>0</v>
      </c>
      <c r="O2092" s="9">
        <f t="shared" si="646"/>
        <v>0</v>
      </c>
      <c r="P2092" s="9">
        <f t="shared" si="646"/>
        <v>0</v>
      </c>
      <c r="Q2092" s="9">
        <f t="shared" si="646"/>
        <v>0</v>
      </c>
      <c r="R2092" s="9">
        <f t="shared" si="646"/>
        <v>0</v>
      </c>
      <c r="S2092" s="9">
        <f t="shared" si="646"/>
        <v>0</v>
      </c>
      <c r="T2092" s="9">
        <f t="shared" si="646"/>
        <v>0</v>
      </c>
      <c r="U2092" s="9">
        <v>0</v>
      </c>
      <c r="V2092" s="9">
        <v>0</v>
      </c>
      <c r="W2092" s="9">
        <f>SUM(W2093)</f>
        <v>0</v>
      </c>
      <c r="X2092" s="9">
        <f t="shared" si="646"/>
        <v>0</v>
      </c>
      <c r="Y2092" s="9">
        <f t="shared" si="646"/>
        <v>0</v>
      </c>
      <c r="Z2092" s="9">
        <f t="shared" si="646"/>
        <v>0</v>
      </c>
      <c r="AA2092" s="9">
        <f t="shared" si="646"/>
        <v>0</v>
      </c>
      <c r="AB2092" s="9">
        <f t="shared" si="646"/>
        <v>0</v>
      </c>
      <c r="AC2092" s="9">
        <f t="shared" si="646"/>
        <v>0</v>
      </c>
      <c r="AD2092" s="9">
        <f t="shared" si="646"/>
        <v>0</v>
      </c>
      <c r="AE2092" s="9">
        <f t="shared" si="646"/>
        <v>0</v>
      </c>
      <c r="AF2092" s="9">
        <f t="shared" si="646"/>
        <v>0</v>
      </c>
      <c r="AG2092" s="9">
        <f t="shared" si="646"/>
        <v>0</v>
      </c>
      <c r="AH2092" s="9">
        <v>0</v>
      </c>
      <c r="AI2092" s="9">
        <v>0</v>
      </c>
      <c r="AJ2092" s="9">
        <f>SUM(AJ2093)</f>
        <v>0</v>
      </c>
      <c r="AK2092" s="9">
        <f t="shared" si="646"/>
        <v>0</v>
      </c>
      <c r="AL2092" s="9">
        <f t="shared" si="646"/>
        <v>0</v>
      </c>
      <c r="AM2092" s="9">
        <f t="shared" si="646"/>
        <v>0</v>
      </c>
      <c r="AN2092" s="9">
        <f t="shared" si="646"/>
        <v>0</v>
      </c>
      <c r="AO2092" s="9">
        <f t="shared" si="646"/>
        <v>0</v>
      </c>
      <c r="AP2092" s="9">
        <f t="shared" si="646"/>
        <v>0</v>
      </c>
      <c r="AQ2092" s="9">
        <f t="shared" si="646"/>
        <v>0</v>
      </c>
      <c r="AR2092" s="9">
        <f t="shared" si="646"/>
        <v>0</v>
      </c>
      <c r="AS2092" s="9">
        <f t="shared" si="646"/>
        <v>0</v>
      </c>
      <c r="AT2092" s="9">
        <f t="shared" si="646"/>
        <v>0</v>
      </c>
      <c r="AU2092" s="9">
        <v>0</v>
      </c>
      <c r="AV2092" s="9">
        <v>0</v>
      </c>
      <c r="AW2092" s="9">
        <f t="shared" si="643"/>
        <v>0</v>
      </c>
    </row>
    <row r="2093" spans="1:49">
      <c r="A2093" s="44" t="s">
        <v>797</v>
      </c>
      <c r="B2093" s="45" t="s">
        <v>1030</v>
      </c>
      <c r="C2093" s="45" t="s">
        <v>759</v>
      </c>
      <c r="D2093" s="452" t="s">
        <v>2929</v>
      </c>
      <c r="E2093" s="367" t="s">
        <v>785</v>
      </c>
      <c r="F2093" s="50"/>
      <c r="G2093" s="468" t="s">
        <v>3096</v>
      </c>
      <c r="H2093" s="50" t="s">
        <v>2333</v>
      </c>
      <c r="I2093" s="42" t="s">
        <v>1363</v>
      </c>
      <c r="U2093" s="15">
        <v>0</v>
      </c>
      <c r="V2093" s="15">
        <v>0</v>
      </c>
      <c r="AH2093" s="15">
        <v>0</v>
      </c>
      <c r="AI2093" s="15">
        <v>0</v>
      </c>
      <c r="AU2093" s="15">
        <v>0</v>
      </c>
      <c r="AV2093" s="15">
        <v>0</v>
      </c>
      <c r="AW2093" s="15">
        <f t="shared" si="643"/>
        <v>0</v>
      </c>
    </row>
    <row r="2094" spans="1:49">
      <c r="A2094" s="44" t="s">
        <v>797</v>
      </c>
      <c r="B2094" s="45" t="s">
        <v>1030</v>
      </c>
      <c r="C2094" s="45" t="s">
        <v>759</v>
      </c>
      <c r="D2094" s="452" t="s">
        <v>2929</v>
      </c>
      <c r="E2094" s="213" t="s">
        <v>1364</v>
      </c>
      <c r="F2094" s="65"/>
      <c r="G2094" s="65"/>
      <c r="H2094" s="65"/>
      <c r="I2094" s="1" t="s">
        <v>2104</v>
      </c>
      <c r="J2094" s="9">
        <f>SUM(J2095:J2104)</f>
        <v>0</v>
      </c>
      <c r="K2094" s="9">
        <f t="shared" ref="K2094:AT2094" si="647">SUM(K2095:K2104)</f>
        <v>0</v>
      </c>
      <c r="L2094" s="9">
        <f t="shared" si="647"/>
        <v>0</v>
      </c>
      <c r="M2094" s="9">
        <f t="shared" si="647"/>
        <v>0</v>
      </c>
      <c r="N2094" s="9">
        <f t="shared" si="647"/>
        <v>0</v>
      </c>
      <c r="O2094" s="9">
        <f t="shared" si="647"/>
        <v>0</v>
      </c>
      <c r="P2094" s="9">
        <f t="shared" si="647"/>
        <v>0</v>
      </c>
      <c r="Q2094" s="9">
        <f t="shared" si="647"/>
        <v>0</v>
      </c>
      <c r="R2094" s="9">
        <f t="shared" si="647"/>
        <v>0</v>
      </c>
      <c r="S2094" s="9">
        <f t="shared" si="647"/>
        <v>0</v>
      </c>
      <c r="T2094" s="9">
        <f t="shared" si="647"/>
        <v>0</v>
      </c>
      <c r="U2094" s="9">
        <v>0</v>
      </c>
      <c r="V2094" s="9">
        <v>0</v>
      </c>
      <c r="W2094" s="9">
        <f>SUM(W2095:W2104)</f>
        <v>0</v>
      </c>
      <c r="X2094" s="9">
        <f t="shared" si="647"/>
        <v>0</v>
      </c>
      <c r="Y2094" s="9">
        <f t="shared" si="647"/>
        <v>0</v>
      </c>
      <c r="Z2094" s="9">
        <f t="shared" si="647"/>
        <v>0</v>
      </c>
      <c r="AA2094" s="9">
        <f t="shared" si="647"/>
        <v>0</v>
      </c>
      <c r="AB2094" s="9">
        <f t="shared" si="647"/>
        <v>0</v>
      </c>
      <c r="AC2094" s="9">
        <f t="shared" si="647"/>
        <v>0</v>
      </c>
      <c r="AD2094" s="9">
        <f t="shared" si="647"/>
        <v>0</v>
      </c>
      <c r="AE2094" s="9">
        <f t="shared" si="647"/>
        <v>0</v>
      </c>
      <c r="AF2094" s="9">
        <f t="shared" si="647"/>
        <v>0</v>
      </c>
      <c r="AG2094" s="9">
        <f t="shared" si="647"/>
        <v>0</v>
      </c>
      <c r="AH2094" s="9">
        <v>0</v>
      </c>
      <c r="AI2094" s="9">
        <v>0</v>
      </c>
      <c r="AJ2094" s="9">
        <f>SUM(AJ2095:AJ2104)</f>
        <v>3520</v>
      </c>
      <c r="AK2094" s="9">
        <f t="shared" si="647"/>
        <v>0</v>
      </c>
      <c r="AL2094" s="9">
        <f t="shared" si="647"/>
        <v>0</v>
      </c>
      <c r="AM2094" s="9">
        <f t="shared" si="647"/>
        <v>0</v>
      </c>
      <c r="AN2094" s="9">
        <f t="shared" si="647"/>
        <v>0</v>
      </c>
      <c r="AO2094" s="9">
        <f t="shared" si="647"/>
        <v>0</v>
      </c>
      <c r="AP2094" s="9">
        <f t="shared" si="647"/>
        <v>3520</v>
      </c>
      <c r="AQ2094" s="9">
        <f t="shared" si="647"/>
        <v>0</v>
      </c>
      <c r="AR2094" s="9">
        <f t="shared" si="647"/>
        <v>0</v>
      </c>
      <c r="AS2094" s="9">
        <f t="shared" si="647"/>
        <v>0</v>
      </c>
      <c r="AT2094" s="9">
        <f t="shared" si="647"/>
        <v>0</v>
      </c>
      <c r="AU2094" s="9">
        <v>3520</v>
      </c>
      <c r="AV2094" s="9">
        <v>0</v>
      </c>
      <c r="AW2094" s="9">
        <f t="shared" si="643"/>
        <v>3520</v>
      </c>
    </row>
    <row r="2095" spans="1:49">
      <c r="A2095" s="44" t="s">
        <v>797</v>
      </c>
      <c r="B2095" s="45" t="s">
        <v>1030</v>
      </c>
      <c r="C2095" s="45" t="s">
        <v>759</v>
      </c>
      <c r="D2095" s="452" t="s">
        <v>2929</v>
      </c>
      <c r="E2095" s="367" t="s">
        <v>786</v>
      </c>
      <c r="F2095" s="50"/>
      <c r="G2095" s="468" t="s">
        <v>3096</v>
      </c>
      <c r="H2095" s="50" t="s">
        <v>2333</v>
      </c>
      <c r="I2095" s="42" t="s">
        <v>1191</v>
      </c>
      <c r="U2095" s="15">
        <v>0</v>
      </c>
      <c r="V2095" s="15">
        <v>0</v>
      </c>
      <c r="AH2095" s="15">
        <v>0</v>
      </c>
      <c r="AI2095" s="15">
        <v>0</v>
      </c>
      <c r="AU2095" s="15">
        <v>0</v>
      </c>
      <c r="AV2095" s="15">
        <v>0</v>
      </c>
      <c r="AW2095" s="15">
        <f t="shared" si="643"/>
        <v>0</v>
      </c>
    </row>
    <row r="2096" spans="1:49">
      <c r="A2096" s="44" t="s">
        <v>797</v>
      </c>
      <c r="B2096" s="45" t="s">
        <v>1030</v>
      </c>
      <c r="C2096" s="45" t="s">
        <v>759</v>
      </c>
      <c r="D2096" s="452" t="s">
        <v>2929</v>
      </c>
      <c r="E2096" s="367" t="s">
        <v>1528</v>
      </c>
      <c r="F2096" s="50"/>
      <c r="G2096" s="468" t="s">
        <v>3096</v>
      </c>
      <c r="H2096" s="50" t="s">
        <v>2333</v>
      </c>
      <c r="I2096" s="42" t="s">
        <v>989</v>
      </c>
      <c r="U2096" s="15">
        <v>0</v>
      </c>
      <c r="V2096" s="15">
        <v>0</v>
      </c>
      <c r="AH2096" s="15">
        <v>0</v>
      </c>
      <c r="AI2096" s="15">
        <v>0</v>
      </c>
      <c r="AU2096" s="15">
        <v>0</v>
      </c>
      <c r="AV2096" s="15">
        <v>0</v>
      </c>
      <c r="AW2096" s="15">
        <f t="shared" si="643"/>
        <v>0</v>
      </c>
    </row>
    <row r="2097" spans="1:49">
      <c r="A2097" s="44" t="s">
        <v>797</v>
      </c>
      <c r="B2097" s="45" t="s">
        <v>1030</v>
      </c>
      <c r="C2097" s="45" t="s">
        <v>759</v>
      </c>
      <c r="D2097" s="452" t="s">
        <v>2929</v>
      </c>
      <c r="E2097" s="367" t="s">
        <v>1679</v>
      </c>
      <c r="F2097" s="50"/>
      <c r="G2097" s="468" t="s">
        <v>3096</v>
      </c>
      <c r="H2097" s="50" t="s">
        <v>2333</v>
      </c>
      <c r="I2097" s="42" t="s">
        <v>1048</v>
      </c>
      <c r="U2097" s="15">
        <v>0</v>
      </c>
      <c r="V2097" s="15">
        <v>0</v>
      </c>
      <c r="AH2097" s="15">
        <v>0</v>
      </c>
      <c r="AI2097" s="15">
        <v>0</v>
      </c>
      <c r="AU2097" s="15">
        <v>0</v>
      </c>
      <c r="AV2097" s="15">
        <v>0</v>
      </c>
      <c r="AW2097" s="15">
        <f t="shared" si="643"/>
        <v>0</v>
      </c>
    </row>
    <row r="2098" spans="1:49">
      <c r="A2098" s="44" t="s">
        <v>797</v>
      </c>
      <c r="B2098" s="45" t="s">
        <v>1030</v>
      </c>
      <c r="C2098" s="45" t="s">
        <v>759</v>
      </c>
      <c r="D2098" s="452" t="s">
        <v>2929</v>
      </c>
      <c r="E2098" s="367" t="s">
        <v>787</v>
      </c>
      <c r="F2098" s="50"/>
      <c r="G2098" s="468" t="s">
        <v>3096</v>
      </c>
      <c r="H2098" s="50" t="s">
        <v>2333</v>
      </c>
      <c r="I2098" s="42" t="s">
        <v>2078</v>
      </c>
      <c r="U2098" s="15">
        <v>0</v>
      </c>
      <c r="V2098" s="15">
        <v>0</v>
      </c>
      <c r="AH2098" s="15">
        <v>0</v>
      </c>
      <c r="AI2098" s="15">
        <v>0</v>
      </c>
      <c r="AU2098" s="15">
        <v>0</v>
      </c>
      <c r="AV2098" s="15">
        <v>0</v>
      </c>
      <c r="AW2098" s="15">
        <f t="shared" si="643"/>
        <v>0</v>
      </c>
    </row>
    <row r="2099" spans="1:49">
      <c r="A2099" s="44" t="s">
        <v>797</v>
      </c>
      <c r="B2099" s="45" t="s">
        <v>1030</v>
      </c>
      <c r="C2099" s="45" t="s">
        <v>759</v>
      </c>
      <c r="D2099" s="452" t="s">
        <v>2929</v>
      </c>
      <c r="E2099" s="367" t="s">
        <v>1116</v>
      </c>
      <c r="F2099" s="50"/>
      <c r="G2099" s="468" t="s">
        <v>3096</v>
      </c>
      <c r="H2099" s="50" t="s">
        <v>2333</v>
      </c>
      <c r="I2099" s="42" t="s">
        <v>1487</v>
      </c>
      <c r="U2099" s="15">
        <v>0</v>
      </c>
      <c r="V2099" s="15">
        <v>0</v>
      </c>
      <c r="AH2099" s="15">
        <v>0</v>
      </c>
      <c r="AI2099" s="15">
        <v>0</v>
      </c>
      <c r="AU2099" s="15">
        <v>0</v>
      </c>
      <c r="AV2099" s="15">
        <v>0</v>
      </c>
      <c r="AW2099" s="15">
        <f t="shared" si="643"/>
        <v>0</v>
      </c>
    </row>
    <row r="2100" spans="1:49">
      <c r="A2100" s="44" t="s">
        <v>797</v>
      </c>
      <c r="B2100" s="45" t="s">
        <v>1030</v>
      </c>
      <c r="C2100" s="45" t="s">
        <v>759</v>
      </c>
      <c r="D2100" s="452" t="s">
        <v>2929</v>
      </c>
      <c r="E2100" s="367" t="s">
        <v>1703</v>
      </c>
      <c r="F2100" s="50"/>
      <c r="G2100" s="468" t="s">
        <v>3096</v>
      </c>
      <c r="H2100" s="50" t="s">
        <v>2333</v>
      </c>
      <c r="I2100" s="42" t="s">
        <v>1047</v>
      </c>
      <c r="U2100" s="15">
        <v>0</v>
      </c>
      <c r="V2100" s="15">
        <v>0</v>
      </c>
      <c r="AH2100" s="15">
        <v>0</v>
      </c>
      <c r="AI2100" s="15">
        <v>0</v>
      </c>
      <c r="AU2100" s="15">
        <v>0</v>
      </c>
      <c r="AV2100" s="15">
        <v>0</v>
      </c>
      <c r="AW2100" s="15">
        <f t="shared" si="643"/>
        <v>0</v>
      </c>
    </row>
    <row r="2101" spans="1:49">
      <c r="A2101" s="44" t="s">
        <v>797</v>
      </c>
      <c r="B2101" s="45" t="s">
        <v>1030</v>
      </c>
      <c r="C2101" s="45" t="s">
        <v>759</v>
      </c>
      <c r="D2101" s="452" t="s">
        <v>2929</v>
      </c>
      <c r="E2101" s="367" t="s">
        <v>826</v>
      </c>
      <c r="F2101" s="50"/>
      <c r="G2101" s="468" t="s">
        <v>3096</v>
      </c>
      <c r="H2101" s="50" t="s">
        <v>2333</v>
      </c>
      <c r="I2101" s="42" t="s">
        <v>935</v>
      </c>
      <c r="U2101" s="15">
        <v>0</v>
      </c>
      <c r="V2101" s="15">
        <v>0</v>
      </c>
      <c r="AH2101" s="15">
        <v>0</v>
      </c>
      <c r="AI2101" s="15">
        <v>0</v>
      </c>
      <c r="AU2101" s="15">
        <v>0</v>
      </c>
      <c r="AV2101" s="15">
        <v>0</v>
      </c>
      <c r="AW2101" s="15">
        <f t="shared" si="643"/>
        <v>0</v>
      </c>
    </row>
    <row r="2102" spans="1:49">
      <c r="A2102" s="44" t="s">
        <v>797</v>
      </c>
      <c r="B2102" s="45" t="s">
        <v>1030</v>
      </c>
      <c r="C2102" s="45" t="s">
        <v>759</v>
      </c>
      <c r="D2102" s="452" t="s">
        <v>2929</v>
      </c>
      <c r="E2102" s="367" t="s">
        <v>1115</v>
      </c>
      <c r="F2102" s="50"/>
      <c r="G2102" s="468" t="s">
        <v>3096</v>
      </c>
      <c r="H2102" s="50" t="s">
        <v>2333</v>
      </c>
      <c r="I2102" s="42" t="s">
        <v>990</v>
      </c>
      <c r="U2102" s="15">
        <v>0</v>
      </c>
      <c r="V2102" s="15">
        <v>0</v>
      </c>
      <c r="AH2102" s="15">
        <v>0</v>
      </c>
      <c r="AI2102" s="15">
        <v>0</v>
      </c>
      <c r="AU2102" s="15">
        <v>0</v>
      </c>
      <c r="AV2102" s="15">
        <v>0</v>
      </c>
      <c r="AW2102" s="15">
        <f t="shared" si="643"/>
        <v>0</v>
      </c>
    </row>
    <row r="2103" spans="1:49">
      <c r="A2103" s="44" t="s">
        <v>797</v>
      </c>
      <c r="B2103" s="45" t="s">
        <v>1030</v>
      </c>
      <c r="C2103" s="45" t="s">
        <v>759</v>
      </c>
      <c r="D2103" s="452" t="s">
        <v>2929</v>
      </c>
      <c r="E2103" s="367" t="s">
        <v>1677</v>
      </c>
      <c r="F2103" s="50"/>
      <c r="G2103" s="468" t="s">
        <v>3096</v>
      </c>
      <c r="H2103" s="50" t="s">
        <v>2333</v>
      </c>
      <c r="I2103" s="42" t="s">
        <v>1688</v>
      </c>
      <c r="U2103" s="15">
        <v>0</v>
      </c>
      <c r="V2103" s="15">
        <v>0</v>
      </c>
      <c r="AH2103" s="15">
        <v>0</v>
      </c>
      <c r="AI2103" s="15">
        <v>0</v>
      </c>
      <c r="AJ2103" s="15">
        <v>3520</v>
      </c>
      <c r="AP2103" s="15">
        <v>3520</v>
      </c>
      <c r="AU2103" s="15">
        <v>3520</v>
      </c>
      <c r="AV2103" s="15">
        <v>0</v>
      </c>
      <c r="AW2103" s="15">
        <f t="shared" si="643"/>
        <v>3520</v>
      </c>
    </row>
    <row r="2104" spans="1:49">
      <c r="A2104" s="44" t="s">
        <v>797</v>
      </c>
      <c r="B2104" s="45" t="s">
        <v>1030</v>
      </c>
      <c r="C2104" s="45" t="s">
        <v>759</v>
      </c>
      <c r="D2104" s="452" t="s">
        <v>2929</v>
      </c>
      <c r="E2104" s="367" t="s">
        <v>1677</v>
      </c>
      <c r="F2104" s="50" t="s">
        <v>208</v>
      </c>
      <c r="G2104" s="468" t="s">
        <v>3096</v>
      </c>
      <c r="H2104" s="50" t="s">
        <v>2333</v>
      </c>
      <c r="I2104" s="42" t="s">
        <v>25</v>
      </c>
      <c r="U2104" s="15">
        <v>0</v>
      </c>
      <c r="V2104" s="15">
        <v>0</v>
      </c>
      <c r="AH2104" s="15">
        <v>0</v>
      </c>
      <c r="AI2104" s="15">
        <v>0</v>
      </c>
      <c r="AU2104" s="15">
        <v>0</v>
      </c>
      <c r="AV2104" s="15">
        <v>0</v>
      </c>
      <c r="AW2104" s="15">
        <f t="shared" si="643"/>
        <v>0</v>
      </c>
    </row>
    <row r="2105" spans="1:49" s="52" customFormat="1">
      <c r="A2105" s="41"/>
      <c r="B2105" s="345"/>
      <c r="C2105" s="345"/>
      <c r="D2105" s="369"/>
      <c r="E2105" s="213"/>
      <c r="F2105" s="65"/>
      <c r="G2105" s="65"/>
      <c r="H2105" s="65"/>
      <c r="I2105" s="49" t="s">
        <v>3</v>
      </c>
      <c r="J2105" s="6">
        <f>SUM(J2106)</f>
        <v>0</v>
      </c>
      <c r="K2105" s="6">
        <f t="shared" ref="K2105:AT2106" si="648">SUM(K2106)</f>
        <v>0</v>
      </c>
      <c r="L2105" s="6">
        <f t="shared" si="648"/>
        <v>0</v>
      </c>
      <c r="M2105" s="6">
        <f t="shared" si="648"/>
        <v>0</v>
      </c>
      <c r="N2105" s="6">
        <f t="shared" si="648"/>
        <v>0</v>
      </c>
      <c r="O2105" s="6">
        <f t="shared" si="648"/>
        <v>0</v>
      </c>
      <c r="P2105" s="6">
        <f t="shared" si="648"/>
        <v>0</v>
      </c>
      <c r="Q2105" s="6">
        <f t="shared" si="648"/>
        <v>0</v>
      </c>
      <c r="R2105" s="6">
        <f t="shared" si="648"/>
        <v>0</v>
      </c>
      <c r="S2105" s="6">
        <f t="shared" si="648"/>
        <v>0</v>
      </c>
      <c r="T2105" s="6">
        <f t="shared" si="648"/>
        <v>0</v>
      </c>
      <c r="U2105" s="6">
        <v>0</v>
      </c>
      <c r="V2105" s="6">
        <v>0</v>
      </c>
      <c r="W2105" s="6">
        <f>SUM(W2106)</f>
        <v>0</v>
      </c>
      <c r="X2105" s="6">
        <f t="shared" si="648"/>
        <v>0</v>
      </c>
      <c r="Y2105" s="6">
        <f t="shared" si="648"/>
        <v>0</v>
      </c>
      <c r="Z2105" s="6">
        <f t="shared" si="648"/>
        <v>0</v>
      </c>
      <c r="AA2105" s="6">
        <f t="shared" si="648"/>
        <v>0</v>
      </c>
      <c r="AB2105" s="6">
        <f t="shared" si="648"/>
        <v>0</v>
      </c>
      <c r="AC2105" s="6">
        <f t="shared" si="648"/>
        <v>0</v>
      </c>
      <c r="AD2105" s="6">
        <f t="shared" si="648"/>
        <v>0</v>
      </c>
      <c r="AE2105" s="6">
        <f t="shared" si="648"/>
        <v>0</v>
      </c>
      <c r="AF2105" s="6">
        <f t="shared" si="648"/>
        <v>0</v>
      </c>
      <c r="AG2105" s="6">
        <f t="shared" si="648"/>
        <v>0</v>
      </c>
      <c r="AH2105" s="6">
        <v>0</v>
      </c>
      <c r="AI2105" s="6">
        <v>0</v>
      </c>
      <c r="AJ2105" s="6">
        <f>SUM(AJ2106)</f>
        <v>0</v>
      </c>
      <c r="AK2105" s="6">
        <f t="shared" si="648"/>
        <v>0</v>
      </c>
      <c r="AL2105" s="6">
        <f t="shared" si="648"/>
        <v>0</v>
      </c>
      <c r="AM2105" s="6">
        <f t="shared" si="648"/>
        <v>0</v>
      </c>
      <c r="AN2105" s="6">
        <f t="shared" si="648"/>
        <v>0</v>
      </c>
      <c r="AO2105" s="6">
        <f t="shared" si="648"/>
        <v>0</v>
      </c>
      <c r="AP2105" s="6">
        <f t="shared" si="648"/>
        <v>0</v>
      </c>
      <c r="AQ2105" s="6">
        <f t="shared" si="648"/>
        <v>0</v>
      </c>
      <c r="AR2105" s="6">
        <f t="shared" si="648"/>
        <v>0</v>
      </c>
      <c r="AS2105" s="6">
        <f t="shared" si="648"/>
        <v>0</v>
      </c>
      <c r="AT2105" s="6">
        <f t="shared" si="648"/>
        <v>0</v>
      </c>
      <c r="AU2105" s="6">
        <v>0</v>
      </c>
      <c r="AV2105" s="6">
        <v>0</v>
      </c>
      <c r="AW2105" s="6">
        <f t="shared" si="643"/>
        <v>0</v>
      </c>
    </row>
    <row r="2106" spans="1:49" s="52" customFormat="1">
      <c r="A2106" s="44" t="s">
        <v>797</v>
      </c>
      <c r="B2106" s="45" t="s">
        <v>1030</v>
      </c>
      <c r="C2106" s="45" t="s">
        <v>759</v>
      </c>
      <c r="D2106" s="452" t="s">
        <v>2929</v>
      </c>
      <c r="E2106" s="213" t="s">
        <v>833</v>
      </c>
      <c r="F2106" s="65"/>
      <c r="G2106" s="65"/>
      <c r="H2106" s="65"/>
      <c r="I2106" s="53" t="s">
        <v>1</v>
      </c>
      <c r="J2106" s="200">
        <f>SUM(J2107)</f>
        <v>0</v>
      </c>
      <c r="K2106" s="200">
        <f t="shared" si="648"/>
        <v>0</v>
      </c>
      <c r="L2106" s="200">
        <f t="shared" si="648"/>
        <v>0</v>
      </c>
      <c r="M2106" s="200">
        <f t="shared" si="648"/>
        <v>0</v>
      </c>
      <c r="N2106" s="200">
        <f t="shared" si="648"/>
        <v>0</v>
      </c>
      <c r="O2106" s="200">
        <f t="shared" si="648"/>
        <v>0</v>
      </c>
      <c r="P2106" s="200">
        <f t="shared" si="648"/>
        <v>0</v>
      </c>
      <c r="Q2106" s="200">
        <f t="shared" si="648"/>
        <v>0</v>
      </c>
      <c r="R2106" s="200">
        <f t="shared" si="648"/>
        <v>0</v>
      </c>
      <c r="S2106" s="200">
        <f t="shared" si="648"/>
        <v>0</v>
      </c>
      <c r="T2106" s="200">
        <f t="shared" si="648"/>
        <v>0</v>
      </c>
      <c r="U2106" s="200">
        <v>0</v>
      </c>
      <c r="V2106" s="200">
        <v>0</v>
      </c>
      <c r="W2106" s="200">
        <f>SUM(W2107)</f>
        <v>0</v>
      </c>
      <c r="X2106" s="200">
        <f t="shared" si="648"/>
        <v>0</v>
      </c>
      <c r="Y2106" s="200">
        <f t="shared" si="648"/>
        <v>0</v>
      </c>
      <c r="Z2106" s="200">
        <f t="shared" si="648"/>
        <v>0</v>
      </c>
      <c r="AA2106" s="200">
        <f t="shared" si="648"/>
        <v>0</v>
      </c>
      <c r="AB2106" s="200">
        <f t="shared" si="648"/>
        <v>0</v>
      </c>
      <c r="AC2106" s="200">
        <f t="shared" si="648"/>
        <v>0</v>
      </c>
      <c r="AD2106" s="200">
        <f t="shared" si="648"/>
        <v>0</v>
      </c>
      <c r="AE2106" s="200">
        <f t="shared" si="648"/>
        <v>0</v>
      </c>
      <c r="AF2106" s="200">
        <f t="shared" si="648"/>
        <v>0</v>
      </c>
      <c r="AG2106" s="200">
        <f t="shared" si="648"/>
        <v>0</v>
      </c>
      <c r="AH2106" s="200">
        <v>0</v>
      </c>
      <c r="AI2106" s="200">
        <v>0</v>
      </c>
      <c r="AJ2106" s="200">
        <f>SUM(AJ2107)</f>
        <v>0</v>
      </c>
      <c r="AK2106" s="200">
        <f t="shared" si="648"/>
        <v>0</v>
      </c>
      <c r="AL2106" s="200">
        <f t="shared" si="648"/>
        <v>0</v>
      </c>
      <c r="AM2106" s="200">
        <f t="shared" si="648"/>
        <v>0</v>
      </c>
      <c r="AN2106" s="200">
        <f t="shared" si="648"/>
        <v>0</v>
      </c>
      <c r="AO2106" s="200">
        <f t="shared" si="648"/>
        <v>0</v>
      </c>
      <c r="AP2106" s="200">
        <f t="shared" si="648"/>
        <v>0</v>
      </c>
      <c r="AQ2106" s="200">
        <f t="shared" si="648"/>
        <v>0</v>
      </c>
      <c r="AR2106" s="200">
        <f t="shared" si="648"/>
        <v>0</v>
      </c>
      <c r="AS2106" s="200">
        <f t="shared" si="648"/>
        <v>0</v>
      </c>
      <c r="AT2106" s="200">
        <f t="shared" si="648"/>
        <v>0</v>
      </c>
      <c r="AU2106" s="200">
        <v>0</v>
      </c>
      <c r="AV2106" s="200">
        <v>0</v>
      </c>
      <c r="AW2106" s="200">
        <f t="shared" si="643"/>
        <v>0</v>
      </c>
    </row>
    <row r="2107" spans="1:49" s="59" customFormat="1">
      <c r="A2107" s="44" t="s">
        <v>797</v>
      </c>
      <c r="B2107" s="45" t="s">
        <v>1030</v>
      </c>
      <c r="C2107" s="45" t="s">
        <v>759</v>
      </c>
      <c r="D2107" s="452" t="s">
        <v>2929</v>
      </c>
      <c r="E2107" s="57" t="s">
        <v>1517</v>
      </c>
      <c r="F2107" s="58"/>
      <c r="G2107" s="468" t="s">
        <v>3096</v>
      </c>
      <c r="H2107" s="50" t="s">
        <v>2333</v>
      </c>
      <c r="I2107" s="188" t="s">
        <v>2584</v>
      </c>
      <c r="J2107" s="13"/>
      <c r="K2107" s="13"/>
      <c r="L2107" s="13"/>
      <c r="M2107" s="13"/>
      <c r="N2107" s="13"/>
      <c r="O2107" s="13"/>
      <c r="P2107" s="13"/>
      <c r="Q2107" s="13"/>
      <c r="R2107" s="13"/>
      <c r="S2107" s="13"/>
      <c r="T2107" s="13"/>
      <c r="U2107" s="13">
        <v>0</v>
      </c>
      <c r="V2107" s="13">
        <v>0</v>
      </c>
      <c r="W2107" s="13"/>
      <c r="X2107" s="13"/>
      <c r="Y2107" s="13"/>
      <c r="Z2107" s="13"/>
      <c r="AA2107" s="13"/>
      <c r="AB2107" s="13"/>
      <c r="AC2107" s="13"/>
      <c r="AD2107" s="13"/>
      <c r="AE2107" s="13"/>
      <c r="AF2107" s="13"/>
      <c r="AG2107" s="13"/>
      <c r="AH2107" s="13">
        <v>0</v>
      </c>
      <c r="AI2107" s="13">
        <v>0</v>
      </c>
      <c r="AJ2107" s="13"/>
      <c r="AK2107" s="13"/>
      <c r="AL2107" s="13"/>
      <c r="AM2107" s="13"/>
      <c r="AN2107" s="13"/>
      <c r="AO2107" s="13"/>
      <c r="AP2107" s="13"/>
      <c r="AQ2107" s="13"/>
      <c r="AR2107" s="13"/>
      <c r="AS2107" s="13"/>
      <c r="AT2107" s="13"/>
      <c r="AU2107" s="13">
        <v>0</v>
      </c>
      <c r="AV2107" s="13">
        <v>0</v>
      </c>
      <c r="AW2107" s="13">
        <f t="shared" si="643"/>
        <v>0</v>
      </c>
    </row>
    <row r="2108" spans="1:49" s="59" customFormat="1">
      <c r="A2108" s="44"/>
      <c r="B2108" s="45"/>
      <c r="C2108" s="45"/>
      <c r="D2108" s="45"/>
      <c r="E2108" s="367"/>
      <c r="F2108" s="50"/>
      <c r="G2108" s="50"/>
      <c r="H2108" s="50"/>
      <c r="I2108" s="49" t="s">
        <v>1157</v>
      </c>
      <c r="J2108" s="192">
        <f t="shared" ref="J2108:AT2109" si="649">SUM(J2109)</f>
        <v>0</v>
      </c>
      <c r="K2108" s="192">
        <f t="shared" si="649"/>
        <v>0</v>
      </c>
      <c r="L2108" s="192">
        <f t="shared" si="649"/>
        <v>0</v>
      </c>
      <c r="M2108" s="192">
        <f t="shared" si="649"/>
        <v>0</v>
      </c>
      <c r="N2108" s="192">
        <f t="shared" si="649"/>
        <v>0</v>
      </c>
      <c r="O2108" s="192">
        <f t="shared" si="649"/>
        <v>0</v>
      </c>
      <c r="P2108" s="192">
        <f t="shared" si="649"/>
        <v>0</v>
      </c>
      <c r="Q2108" s="192">
        <f t="shared" si="649"/>
        <v>0</v>
      </c>
      <c r="R2108" s="192">
        <f t="shared" si="649"/>
        <v>0</v>
      </c>
      <c r="S2108" s="192">
        <f t="shared" si="649"/>
        <v>0</v>
      </c>
      <c r="T2108" s="192">
        <f t="shared" si="649"/>
        <v>0</v>
      </c>
      <c r="U2108" s="192">
        <v>0</v>
      </c>
      <c r="V2108" s="192">
        <v>0</v>
      </c>
      <c r="W2108" s="192">
        <f t="shared" si="649"/>
        <v>0</v>
      </c>
      <c r="X2108" s="192">
        <f t="shared" si="649"/>
        <v>0</v>
      </c>
      <c r="Y2108" s="192">
        <f t="shared" si="649"/>
        <v>0</v>
      </c>
      <c r="Z2108" s="192">
        <f t="shared" si="649"/>
        <v>0</v>
      </c>
      <c r="AA2108" s="192">
        <f t="shared" si="649"/>
        <v>0</v>
      </c>
      <c r="AB2108" s="192">
        <f t="shared" si="649"/>
        <v>0</v>
      </c>
      <c r="AC2108" s="192">
        <f t="shared" si="649"/>
        <v>0</v>
      </c>
      <c r="AD2108" s="192">
        <f t="shared" si="649"/>
        <v>0</v>
      </c>
      <c r="AE2108" s="192">
        <f t="shared" si="649"/>
        <v>0</v>
      </c>
      <c r="AF2108" s="192">
        <f t="shared" si="649"/>
        <v>0</v>
      </c>
      <c r="AG2108" s="192">
        <f t="shared" si="649"/>
        <v>0</v>
      </c>
      <c r="AH2108" s="192">
        <v>0</v>
      </c>
      <c r="AI2108" s="192">
        <v>0</v>
      </c>
      <c r="AJ2108" s="192">
        <f t="shared" si="649"/>
        <v>18000</v>
      </c>
      <c r="AK2108" s="192">
        <f t="shared" si="649"/>
        <v>0</v>
      </c>
      <c r="AL2108" s="192">
        <f t="shared" si="649"/>
        <v>0</v>
      </c>
      <c r="AM2108" s="192">
        <f t="shared" si="649"/>
        <v>0</v>
      </c>
      <c r="AN2108" s="192">
        <f t="shared" si="649"/>
        <v>0</v>
      </c>
      <c r="AO2108" s="192">
        <f t="shared" si="649"/>
        <v>0</v>
      </c>
      <c r="AP2108" s="192">
        <f t="shared" si="649"/>
        <v>0</v>
      </c>
      <c r="AQ2108" s="192">
        <f t="shared" si="649"/>
        <v>0</v>
      </c>
      <c r="AR2108" s="192">
        <f t="shared" si="649"/>
        <v>0</v>
      </c>
      <c r="AS2108" s="192">
        <f t="shared" si="649"/>
        <v>18000</v>
      </c>
      <c r="AT2108" s="192">
        <f t="shared" si="649"/>
        <v>0</v>
      </c>
      <c r="AU2108" s="192">
        <v>18000</v>
      </c>
      <c r="AV2108" s="192">
        <v>0</v>
      </c>
      <c r="AW2108" s="192">
        <f t="shared" ref="AW2108:AW2109" si="650">SUM(AW2109)</f>
        <v>18000</v>
      </c>
    </row>
    <row r="2109" spans="1:49" s="59" customFormat="1">
      <c r="A2109" s="44" t="s">
        <v>797</v>
      </c>
      <c r="B2109" s="45" t="s">
        <v>1030</v>
      </c>
      <c r="C2109" s="45" t="s">
        <v>759</v>
      </c>
      <c r="D2109" s="452" t="s">
        <v>2929</v>
      </c>
      <c r="E2109" s="54" t="s">
        <v>1402</v>
      </c>
      <c r="F2109" s="50"/>
      <c r="G2109" s="50"/>
      <c r="H2109" s="50"/>
      <c r="I2109" s="527" t="s">
        <v>1158</v>
      </c>
      <c r="J2109" s="19">
        <f t="shared" si="649"/>
        <v>0</v>
      </c>
      <c r="K2109" s="19">
        <f t="shared" si="649"/>
        <v>0</v>
      </c>
      <c r="L2109" s="19">
        <f t="shared" si="649"/>
        <v>0</v>
      </c>
      <c r="M2109" s="19">
        <f t="shared" si="649"/>
        <v>0</v>
      </c>
      <c r="N2109" s="19">
        <f t="shared" si="649"/>
        <v>0</v>
      </c>
      <c r="O2109" s="19">
        <f t="shared" si="649"/>
        <v>0</v>
      </c>
      <c r="P2109" s="19">
        <f t="shared" si="649"/>
        <v>0</v>
      </c>
      <c r="Q2109" s="19">
        <f t="shared" si="649"/>
        <v>0</v>
      </c>
      <c r="R2109" s="19">
        <f t="shared" si="649"/>
        <v>0</v>
      </c>
      <c r="S2109" s="19">
        <f t="shared" si="649"/>
        <v>0</v>
      </c>
      <c r="T2109" s="19">
        <f t="shared" si="649"/>
        <v>0</v>
      </c>
      <c r="U2109" s="19">
        <v>0</v>
      </c>
      <c r="V2109" s="19">
        <v>0</v>
      </c>
      <c r="W2109" s="19">
        <f t="shared" si="649"/>
        <v>0</v>
      </c>
      <c r="X2109" s="19">
        <f t="shared" si="649"/>
        <v>0</v>
      </c>
      <c r="Y2109" s="19">
        <f t="shared" si="649"/>
        <v>0</v>
      </c>
      <c r="Z2109" s="19">
        <f t="shared" si="649"/>
        <v>0</v>
      </c>
      <c r="AA2109" s="19">
        <f t="shared" si="649"/>
        <v>0</v>
      </c>
      <c r="AB2109" s="19">
        <f t="shared" si="649"/>
        <v>0</v>
      </c>
      <c r="AC2109" s="19">
        <f t="shared" si="649"/>
        <v>0</v>
      </c>
      <c r="AD2109" s="19">
        <f t="shared" si="649"/>
        <v>0</v>
      </c>
      <c r="AE2109" s="19">
        <f t="shared" si="649"/>
        <v>0</v>
      </c>
      <c r="AF2109" s="19">
        <f t="shared" si="649"/>
        <v>0</v>
      </c>
      <c r="AG2109" s="19">
        <f t="shared" si="649"/>
        <v>0</v>
      </c>
      <c r="AH2109" s="19">
        <v>0</v>
      </c>
      <c r="AI2109" s="19">
        <v>0</v>
      </c>
      <c r="AJ2109" s="19">
        <f t="shared" si="649"/>
        <v>18000</v>
      </c>
      <c r="AK2109" s="19">
        <f t="shared" si="649"/>
        <v>0</v>
      </c>
      <c r="AL2109" s="19">
        <f t="shared" si="649"/>
        <v>0</v>
      </c>
      <c r="AM2109" s="19">
        <f t="shared" si="649"/>
        <v>0</v>
      </c>
      <c r="AN2109" s="19">
        <f t="shared" si="649"/>
        <v>0</v>
      </c>
      <c r="AO2109" s="19">
        <f t="shared" si="649"/>
        <v>0</v>
      </c>
      <c r="AP2109" s="19">
        <f t="shared" si="649"/>
        <v>0</v>
      </c>
      <c r="AQ2109" s="19">
        <f t="shared" si="649"/>
        <v>0</v>
      </c>
      <c r="AR2109" s="19">
        <f t="shared" si="649"/>
        <v>0</v>
      </c>
      <c r="AS2109" s="19">
        <f t="shared" si="649"/>
        <v>18000</v>
      </c>
      <c r="AT2109" s="19">
        <f t="shared" si="649"/>
        <v>0</v>
      </c>
      <c r="AU2109" s="19">
        <v>18000</v>
      </c>
      <c r="AV2109" s="19">
        <v>0</v>
      </c>
      <c r="AW2109" s="19">
        <f t="shared" si="650"/>
        <v>18000</v>
      </c>
    </row>
    <row r="2110" spans="1:49" s="59" customFormat="1">
      <c r="A2110" s="478" t="s">
        <v>797</v>
      </c>
      <c r="B2110" s="479" t="s">
        <v>1030</v>
      </c>
      <c r="C2110" s="479" t="s">
        <v>759</v>
      </c>
      <c r="D2110" s="480" t="s">
        <v>2929</v>
      </c>
      <c r="E2110" s="481" t="s">
        <v>1117</v>
      </c>
      <c r="F2110" s="482"/>
      <c r="G2110" s="483" t="s">
        <v>3096</v>
      </c>
      <c r="H2110" s="482"/>
      <c r="I2110" s="504" t="s">
        <v>1125</v>
      </c>
      <c r="J2110" s="489"/>
      <c r="K2110" s="489"/>
      <c r="L2110" s="489"/>
      <c r="M2110" s="489"/>
      <c r="N2110" s="489"/>
      <c r="O2110" s="489"/>
      <c r="P2110" s="489"/>
      <c r="Q2110" s="489"/>
      <c r="R2110" s="489"/>
      <c r="S2110" s="489"/>
      <c r="T2110" s="489"/>
      <c r="U2110" s="489">
        <v>0</v>
      </c>
      <c r="V2110" s="489">
        <v>0</v>
      </c>
      <c r="W2110" s="489"/>
      <c r="X2110" s="489"/>
      <c r="Y2110" s="489"/>
      <c r="Z2110" s="489"/>
      <c r="AA2110" s="489"/>
      <c r="AB2110" s="489"/>
      <c r="AC2110" s="489"/>
      <c r="AD2110" s="489"/>
      <c r="AE2110" s="489"/>
      <c r="AF2110" s="489"/>
      <c r="AG2110" s="489"/>
      <c r="AH2110" s="489">
        <v>0</v>
      </c>
      <c r="AI2110" s="489">
        <v>0</v>
      </c>
      <c r="AJ2110" s="489">
        <v>18000</v>
      </c>
      <c r="AK2110" s="489"/>
      <c r="AL2110" s="489"/>
      <c r="AM2110" s="489"/>
      <c r="AN2110" s="489"/>
      <c r="AO2110" s="489"/>
      <c r="AP2110" s="489"/>
      <c r="AQ2110" s="489"/>
      <c r="AR2110" s="489"/>
      <c r="AS2110" s="489">
        <v>18000</v>
      </c>
      <c r="AT2110" s="489"/>
      <c r="AU2110" s="489">
        <v>18000</v>
      </c>
      <c r="AV2110" s="489">
        <v>0</v>
      </c>
      <c r="AW2110" s="489">
        <f>U2110+AH2110+AU2110</f>
        <v>18000</v>
      </c>
    </row>
    <row r="2111" spans="1:49">
      <c r="A2111" s="44"/>
      <c r="B2111" s="45"/>
      <c r="C2111" s="45"/>
      <c r="D2111" s="45"/>
      <c r="E2111" s="367"/>
      <c r="F2111" s="50"/>
      <c r="G2111" s="50"/>
      <c r="H2111" s="50"/>
      <c r="I2111" s="42"/>
      <c r="U2111" s="15">
        <v>0</v>
      </c>
      <c r="V2111" s="15">
        <v>0</v>
      </c>
      <c r="AH2111" s="15">
        <v>0</v>
      </c>
      <c r="AI2111" s="15">
        <v>0</v>
      </c>
      <c r="AU2111" s="15">
        <v>0</v>
      </c>
      <c r="AV2111" s="15">
        <v>0</v>
      </c>
      <c r="AW2111" s="15">
        <f>U2111+AH2111+AU2111</f>
        <v>0</v>
      </c>
    </row>
    <row r="2112" spans="1:49">
      <c r="A2112" s="44"/>
      <c r="B2112" s="45"/>
      <c r="C2112" s="45"/>
      <c r="D2112" s="45"/>
      <c r="E2112" s="531"/>
      <c r="F2112" s="50"/>
      <c r="G2112" s="50"/>
      <c r="H2112" s="50"/>
      <c r="I2112" s="49" t="s">
        <v>1631</v>
      </c>
      <c r="J2112" s="12">
        <f t="shared" ref="J2112:AT2112" si="651">SUM(J2083,J2105,J2108)</f>
        <v>0</v>
      </c>
      <c r="K2112" s="12">
        <f t="shared" si="651"/>
        <v>0</v>
      </c>
      <c r="L2112" s="12">
        <f t="shared" si="651"/>
        <v>0</v>
      </c>
      <c r="M2112" s="12">
        <f t="shared" si="651"/>
        <v>0</v>
      </c>
      <c r="N2112" s="12">
        <f t="shared" si="651"/>
        <v>0</v>
      </c>
      <c r="O2112" s="12">
        <f t="shared" si="651"/>
        <v>0</v>
      </c>
      <c r="P2112" s="12">
        <f t="shared" si="651"/>
        <v>0</v>
      </c>
      <c r="Q2112" s="12">
        <f t="shared" si="651"/>
        <v>0</v>
      </c>
      <c r="R2112" s="12">
        <f t="shared" si="651"/>
        <v>0</v>
      </c>
      <c r="S2112" s="12">
        <f t="shared" si="651"/>
        <v>0</v>
      </c>
      <c r="T2112" s="12">
        <f t="shared" si="651"/>
        <v>0</v>
      </c>
      <c r="U2112" s="12">
        <v>0</v>
      </c>
      <c r="V2112" s="12">
        <v>0</v>
      </c>
      <c r="W2112" s="12">
        <f t="shared" si="651"/>
        <v>0</v>
      </c>
      <c r="X2112" s="12">
        <f t="shared" si="651"/>
        <v>0</v>
      </c>
      <c r="Y2112" s="12">
        <f t="shared" si="651"/>
        <v>0</v>
      </c>
      <c r="Z2112" s="12">
        <f t="shared" si="651"/>
        <v>0</v>
      </c>
      <c r="AA2112" s="12">
        <f t="shared" si="651"/>
        <v>0</v>
      </c>
      <c r="AB2112" s="12">
        <f t="shared" si="651"/>
        <v>0</v>
      </c>
      <c r="AC2112" s="12">
        <f t="shared" si="651"/>
        <v>0</v>
      </c>
      <c r="AD2112" s="12">
        <f t="shared" si="651"/>
        <v>0</v>
      </c>
      <c r="AE2112" s="12">
        <f t="shared" si="651"/>
        <v>0</v>
      </c>
      <c r="AF2112" s="12">
        <f t="shared" si="651"/>
        <v>0</v>
      </c>
      <c r="AG2112" s="12">
        <f t="shared" si="651"/>
        <v>0</v>
      </c>
      <c r="AH2112" s="12">
        <v>0</v>
      </c>
      <c r="AI2112" s="12">
        <v>0</v>
      </c>
      <c r="AJ2112" s="12">
        <f t="shared" si="651"/>
        <v>21520</v>
      </c>
      <c r="AK2112" s="12">
        <f t="shared" si="651"/>
        <v>0</v>
      </c>
      <c r="AL2112" s="12">
        <f t="shared" si="651"/>
        <v>0</v>
      </c>
      <c r="AM2112" s="12">
        <f t="shared" si="651"/>
        <v>0</v>
      </c>
      <c r="AN2112" s="12">
        <f t="shared" si="651"/>
        <v>0</v>
      </c>
      <c r="AO2112" s="12">
        <f t="shared" si="651"/>
        <v>0</v>
      </c>
      <c r="AP2112" s="12">
        <f t="shared" si="651"/>
        <v>3520</v>
      </c>
      <c r="AQ2112" s="12">
        <f t="shared" si="651"/>
        <v>0</v>
      </c>
      <c r="AR2112" s="12">
        <f t="shared" si="651"/>
        <v>0</v>
      </c>
      <c r="AS2112" s="12">
        <f t="shared" si="651"/>
        <v>18000</v>
      </c>
      <c r="AT2112" s="12">
        <f t="shared" si="651"/>
        <v>0</v>
      </c>
      <c r="AU2112" s="12">
        <v>21520</v>
      </c>
      <c r="AV2112" s="12">
        <v>0</v>
      </c>
      <c r="AW2112" s="12">
        <f t="shared" ref="AW2112" si="652">SUM(AW2083,AW2105,AW2108)</f>
        <v>21520</v>
      </c>
    </row>
    <row r="2113" spans="1:49">
      <c r="A2113" s="44"/>
      <c r="B2113" s="45"/>
      <c r="C2113" s="45"/>
      <c r="D2113" s="45"/>
      <c r="E2113" s="531"/>
      <c r="F2113" s="50"/>
      <c r="G2113" s="50"/>
      <c r="H2113" s="50"/>
      <c r="I2113" s="146" t="s">
        <v>970</v>
      </c>
      <c r="J2113" s="267"/>
      <c r="K2113" s="267"/>
      <c r="L2113" s="267"/>
      <c r="M2113" s="267"/>
      <c r="N2113" s="267"/>
      <c r="O2113" s="267"/>
      <c r="P2113" s="267"/>
      <c r="Q2113" s="267"/>
      <c r="R2113" s="267"/>
      <c r="S2113" s="267"/>
      <c r="T2113" s="267"/>
      <c r="U2113" s="267"/>
      <c r="V2113" s="267"/>
      <c r="W2113" s="267"/>
      <c r="X2113" s="267"/>
      <c r="Y2113" s="267"/>
      <c r="Z2113" s="267"/>
      <c r="AA2113" s="267"/>
      <c r="AB2113" s="267"/>
      <c r="AC2113" s="267"/>
      <c r="AD2113" s="267"/>
      <c r="AE2113" s="267"/>
      <c r="AF2113" s="267"/>
      <c r="AG2113" s="267"/>
      <c r="AH2113" s="267"/>
      <c r="AI2113" s="267"/>
      <c r="AJ2113" s="267"/>
      <c r="AK2113" s="267"/>
      <c r="AL2113" s="267"/>
      <c r="AM2113" s="267"/>
      <c r="AN2113" s="267"/>
      <c r="AO2113" s="267"/>
      <c r="AP2113" s="267"/>
      <c r="AQ2113" s="267"/>
      <c r="AR2113" s="267"/>
      <c r="AS2113" s="267"/>
      <c r="AT2113" s="267"/>
      <c r="AU2113" s="267"/>
      <c r="AV2113" s="267"/>
      <c r="AW2113" s="267"/>
    </row>
    <row r="2114" spans="1:49" ht="13.5" thickBot="1">
      <c r="A2114" s="48"/>
      <c r="B2114" s="42"/>
      <c r="C2114" s="42"/>
      <c r="D2114" s="42"/>
      <c r="E2114" s="531"/>
      <c r="F2114" s="50"/>
      <c r="G2114" s="50"/>
      <c r="H2114" s="50"/>
      <c r="I2114" s="146"/>
      <c r="J2114" s="29"/>
      <c r="K2114" s="29"/>
      <c r="L2114" s="29"/>
      <c r="M2114" s="29"/>
      <c r="N2114" s="29"/>
      <c r="O2114" s="29"/>
      <c r="P2114" s="29"/>
      <c r="Q2114" s="29"/>
      <c r="R2114" s="29"/>
      <c r="S2114" s="29"/>
      <c r="T2114" s="29"/>
      <c r="U2114" s="29"/>
      <c r="V2114" s="29"/>
      <c r="W2114" s="29"/>
      <c r="X2114" s="29"/>
      <c r="Y2114" s="29"/>
      <c r="Z2114" s="29"/>
      <c r="AA2114" s="29"/>
      <c r="AB2114" s="29"/>
      <c r="AC2114" s="29"/>
      <c r="AD2114" s="29"/>
      <c r="AE2114" s="29"/>
      <c r="AF2114" s="29"/>
      <c r="AG2114" s="29"/>
      <c r="AH2114" s="29"/>
      <c r="AI2114" s="29"/>
      <c r="AJ2114" s="29"/>
      <c r="AK2114" s="29"/>
      <c r="AL2114" s="29"/>
      <c r="AM2114" s="29"/>
      <c r="AN2114" s="29"/>
      <c r="AO2114" s="29"/>
      <c r="AP2114" s="29"/>
      <c r="AQ2114" s="29"/>
      <c r="AR2114" s="29"/>
      <c r="AS2114" s="29"/>
      <c r="AT2114" s="29"/>
      <c r="AU2114" s="29"/>
      <c r="AV2114" s="29"/>
      <c r="AW2114" s="29"/>
    </row>
    <row r="2115" spans="1:49" ht="35.25" customHeight="1" thickTop="1" thickBot="1">
      <c r="A2115" s="48"/>
      <c r="B2115" s="42"/>
      <c r="C2115" s="42"/>
      <c r="D2115" s="42"/>
      <c r="E2115" s="531"/>
      <c r="F2115" s="50"/>
      <c r="G2115" s="50"/>
      <c r="H2115" s="50"/>
      <c r="I2115" s="5" t="s">
        <v>2331</v>
      </c>
      <c r="J2115" s="364" t="s">
        <v>2891</v>
      </c>
      <c r="K2115" s="364" t="s">
        <v>2879</v>
      </c>
      <c r="L2115" s="364" t="s">
        <v>2880</v>
      </c>
      <c r="M2115" s="364" t="s">
        <v>2881</v>
      </c>
      <c r="N2115" s="364" t="s">
        <v>2882</v>
      </c>
      <c r="O2115" s="364" t="s">
        <v>2883</v>
      </c>
      <c r="P2115" s="364" t="s">
        <v>2884</v>
      </c>
      <c r="Q2115" s="364" t="s">
        <v>2885</v>
      </c>
      <c r="R2115" s="364" t="s">
        <v>2886</v>
      </c>
      <c r="S2115" s="364" t="s">
        <v>2887</v>
      </c>
      <c r="T2115" s="364" t="s">
        <v>2888</v>
      </c>
      <c r="U2115" s="364" t="s">
        <v>2889</v>
      </c>
      <c r="V2115" s="364" t="s">
        <v>2890</v>
      </c>
      <c r="W2115" s="365" t="s">
        <v>2893</v>
      </c>
      <c r="X2115" s="365" t="s">
        <v>2879</v>
      </c>
      <c r="Y2115" s="365" t="s">
        <v>2880</v>
      </c>
      <c r="Z2115" s="365" t="s">
        <v>2881</v>
      </c>
      <c r="AA2115" s="365" t="s">
        <v>2882</v>
      </c>
      <c r="AB2115" s="365" t="s">
        <v>2883</v>
      </c>
      <c r="AC2115" s="365" t="s">
        <v>2884</v>
      </c>
      <c r="AD2115" s="365" t="s">
        <v>2885</v>
      </c>
      <c r="AE2115" s="365" t="s">
        <v>2886</v>
      </c>
      <c r="AF2115" s="365" t="s">
        <v>2887</v>
      </c>
      <c r="AG2115" s="365" t="s">
        <v>2888</v>
      </c>
      <c r="AH2115" s="365" t="s">
        <v>2889</v>
      </c>
      <c r="AI2115" s="365" t="s">
        <v>2890</v>
      </c>
      <c r="AJ2115" s="366" t="s">
        <v>2892</v>
      </c>
      <c r="AK2115" s="366" t="s">
        <v>2879</v>
      </c>
      <c r="AL2115" s="366" t="s">
        <v>2880</v>
      </c>
      <c r="AM2115" s="366" t="s">
        <v>2881</v>
      </c>
      <c r="AN2115" s="366" t="s">
        <v>2882</v>
      </c>
      <c r="AO2115" s="366" t="s">
        <v>2883</v>
      </c>
      <c r="AP2115" s="366" t="s">
        <v>2884</v>
      </c>
      <c r="AQ2115" s="366" t="s">
        <v>2885</v>
      </c>
      <c r="AR2115" s="366" t="s">
        <v>2886</v>
      </c>
      <c r="AS2115" s="366" t="s">
        <v>2887</v>
      </c>
      <c r="AT2115" s="366" t="s">
        <v>2888</v>
      </c>
      <c r="AU2115" s="366" t="s">
        <v>2889</v>
      </c>
      <c r="AV2115" s="366" t="s">
        <v>2890</v>
      </c>
      <c r="AW2115" s="368" t="s">
        <v>2895</v>
      </c>
    </row>
    <row r="2116" spans="1:49">
      <c r="A2116" s="48"/>
      <c r="B2116" s="42"/>
      <c r="C2116" s="42"/>
      <c r="D2116" s="42"/>
      <c r="E2116" s="531"/>
      <c r="F2116" s="50"/>
      <c r="G2116" s="50"/>
      <c r="H2116" s="50"/>
      <c r="I2116" s="34"/>
      <c r="J2116" s="202" t="s">
        <v>1224</v>
      </c>
      <c r="K2116" s="202">
        <v>1</v>
      </c>
      <c r="L2116" s="202">
        <v>2</v>
      </c>
      <c r="M2116" s="202">
        <v>3</v>
      </c>
      <c r="N2116" s="202">
        <v>4</v>
      </c>
      <c r="O2116" s="202">
        <v>5</v>
      </c>
      <c r="P2116" s="202">
        <v>6</v>
      </c>
      <c r="Q2116" s="202">
        <v>7</v>
      </c>
      <c r="R2116" s="202">
        <v>8</v>
      </c>
      <c r="S2116" s="202">
        <v>9</v>
      </c>
      <c r="T2116" s="202">
        <v>10</v>
      </c>
      <c r="U2116" s="202">
        <v>13</v>
      </c>
      <c r="V2116" s="202">
        <v>14</v>
      </c>
      <c r="W2116" s="202" t="s">
        <v>1224</v>
      </c>
      <c r="X2116" s="202">
        <v>1</v>
      </c>
      <c r="Y2116" s="202">
        <v>2</v>
      </c>
      <c r="Z2116" s="202">
        <v>3</v>
      </c>
      <c r="AA2116" s="202">
        <v>4</v>
      </c>
      <c r="AB2116" s="202">
        <v>5</v>
      </c>
      <c r="AC2116" s="202">
        <v>6</v>
      </c>
      <c r="AD2116" s="202">
        <v>7</v>
      </c>
      <c r="AE2116" s="202">
        <v>8</v>
      </c>
      <c r="AF2116" s="202">
        <v>9</v>
      </c>
      <c r="AG2116" s="202">
        <v>10</v>
      </c>
      <c r="AH2116" s="202">
        <v>13</v>
      </c>
      <c r="AI2116" s="202">
        <v>14</v>
      </c>
      <c r="AJ2116" s="202" t="s">
        <v>1224</v>
      </c>
      <c r="AK2116" s="202">
        <v>1</v>
      </c>
      <c r="AL2116" s="202">
        <v>2</v>
      </c>
      <c r="AM2116" s="202">
        <v>3</v>
      </c>
      <c r="AN2116" s="202">
        <v>4</v>
      </c>
      <c r="AO2116" s="202">
        <v>5</v>
      </c>
      <c r="AP2116" s="202">
        <v>6</v>
      </c>
      <c r="AQ2116" s="202">
        <v>7</v>
      </c>
      <c r="AR2116" s="202">
        <v>8</v>
      </c>
      <c r="AS2116" s="202">
        <v>9</v>
      </c>
      <c r="AT2116" s="202">
        <v>10</v>
      </c>
      <c r="AU2116" s="202">
        <v>13</v>
      </c>
      <c r="AV2116" s="202">
        <v>14</v>
      </c>
      <c r="AW2116" s="202">
        <v>15</v>
      </c>
    </row>
    <row r="2117" spans="1:49">
      <c r="A2117" s="48"/>
      <c r="B2117" s="42"/>
      <c r="C2117" s="42"/>
      <c r="D2117" s="42"/>
      <c r="E2117" s="531"/>
      <c r="F2117" s="50"/>
      <c r="G2117" s="50"/>
      <c r="H2117" s="50"/>
      <c r="I2117" s="276" t="s">
        <v>2429</v>
      </c>
      <c r="J2117" s="277">
        <f>SUM(J2112)</f>
        <v>0</v>
      </c>
      <c r="K2117" s="277">
        <f t="shared" ref="K2117:AT2117" si="653">SUM(K2112)</f>
        <v>0</v>
      </c>
      <c r="L2117" s="277">
        <f t="shared" si="653"/>
        <v>0</v>
      </c>
      <c r="M2117" s="277">
        <f t="shared" si="653"/>
        <v>0</v>
      </c>
      <c r="N2117" s="277">
        <f t="shared" si="653"/>
        <v>0</v>
      </c>
      <c r="O2117" s="277">
        <f t="shared" si="653"/>
        <v>0</v>
      </c>
      <c r="P2117" s="277">
        <f t="shared" si="653"/>
        <v>0</v>
      </c>
      <c r="Q2117" s="277">
        <f t="shared" si="653"/>
        <v>0</v>
      </c>
      <c r="R2117" s="277">
        <f t="shared" si="653"/>
        <v>0</v>
      </c>
      <c r="S2117" s="277">
        <f t="shared" si="653"/>
        <v>0</v>
      </c>
      <c r="T2117" s="277">
        <f t="shared" si="653"/>
        <v>0</v>
      </c>
      <c r="U2117" s="277">
        <v>0</v>
      </c>
      <c r="V2117" s="277">
        <v>0</v>
      </c>
      <c r="W2117" s="277">
        <f>SUM(W2112)</f>
        <v>0</v>
      </c>
      <c r="X2117" s="277">
        <f t="shared" si="653"/>
        <v>0</v>
      </c>
      <c r="Y2117" s="277">
        <f t="shared" si="653"/>
        <v>0</v>
      </c>
      <c r="Z2117" s="277">
        <f t="shared" si="653"/>
        <v>0</v>
      </c>
      <c r="AA2117" s="277">
        <f t="shared" si="653"/>
        <v>0</v>
      </c>
      <c r="AB2117" s="277">
        <f t="shared" si="653"/>
        <v>0</v>
      </c>
      <c r="AC2117" s="277">
        <f t="shared" si="653"/>
        <v>0</v>
      </c>
      <c r="AD2117" s="277">
        <f t="shared" si="653"/>
        <v>0</v>
      </c>
      <c r="AE2117" s="277">
        <f t="shared" si="653"/>
        <v>0</v>
      </c>
      <c r="AF2117" s="277">
        <f t="shared" si="653"/>
        <v>0</v>
      </c>
      <c r="AG2117" s="277">
        <f t="shared" si="653"/>
        <v>0</v>
      </c>
      <c r="AH2117" s="277">
        <v>0</v>
      </c>
      <c r="AI2117" s="277">
        <v>0</v>
      </c>
      <c r="AJ2117" s="277">
        <f>SUM(AJ2112)</f>
        <v>21520</v>
      </c>
      <c r="AK2117" s="277">
        <f t="shared" si="653"/>
        <v>0</v>
      </c>
      <c r="AL2117" s="277">
        <f t="shared" si="653"/>
        <v>0</v>
      </c>
      <c r="AM2117" s="277">
        <f t="shared" si="653"/>
        <v>0</v>
      </c>
      <c r="AN2117" s="277">
        <f t="shared" si="653"/>
        <v>0</v>
      </c>
      <c r="AO2117" s="277">
        <f t="shared" si="653"/>
        <v>0</v>
      </c>
      <c r="AP2117" s="277">
        <f t="shared" si="653"/>
        <v>3520</v>
      </c>
      <c r="AQ2117" s="277">
        <f t="shared" si="653"/>
        <v>0</v>
      </c>
      <c r="AR2117" s="277">
        <f t="shared" si="653"/>
        <v>0</v>
      </c>
      <c r="AS2117" s="277">
        <f t="shared" si="653"/>
        <v>18000</v>
      </c>
      <c r="AT2117" s="277">
        <f t="shared" si="653"/>
        <v>0</v>
      </c>
      <c r="AU2117" s="277">
        <v>21520</v>
      </c>
      <c r="AV2117" s="277">
        <v>0</v>
      </c>
      <c r="AW2117" s="277">
        <f>U2117+AH2117+AU2117</f>
        <v>21520</v>
      </c>
    </row>
    <row r="2118" spans="1:49">
      <c r="A2118" s="48"/>
      <c r="B2118" s="42"/>
      <c r="C2118" s="42"/>
      <c r="D2118" s="42"/>
      <c r="E2118" s="531"/>
      <c r="F2118" s="50"/>
      <c r="G2118" s="50"/>
      <c r="H2118" s="50"/>
      <c r="I2118" s="276"/>
      <c r="J2118" s="277"/>
      <c r="K2118" s="277"/>
      <c r="L2118" s="277"/>
      <c r="M2118" s="277"/>
      <c r="N2118" s="277"/>
      <c r="O2118" s="277"/>
      <c r="P2118" s="277"/>
      <c r="Q2118" s="277"/>
      <c r="R2118" s="277"/>
      <c r="S2118" s="277"/>
      <c r="T2118" s="277"/>
      <c r="U2118" s="277">
        <v>0</v>
      </c>
      <c r="V2118" s="277">
        <v>0</v>
      </c>
      <c r="W2118" s="277"/>
      <c r="X2118" s="277"/>
      <c r="Y2118" s="277"/>
      <c r="Z2118" s="277"/>
      <c r="AA2118" s="277"/>
      <c r="AB2118" s="277"/>
      <c r="AC2118" s="277"/>
      <c r="AD2118" s="277"/>
      <c r="AE2118" s="277"/>
      <c r="AF2118" s="277"/>
      <c r="AG2118" s="277"/>
      <c r="AH2118" s="277">
        <v>0</v>
      </c>
      <c r="AI2118" s="277">
        <v>0</v>
      </c>
      <c r="AJ2118" s="277"/>
      <c r="AK2118" s="277"/>
      <c r="AL2118" s="277"/>
      <c r="AM2118" s="277"/>
      <c r="AN2118" s="277"/>
      <c r="AO2118" s="277"/>
      <c r="AP2118" s="277"/>
      <c r="AQ2118" s="277"/>
      <c r="AR2118" s="277"/>
      <c r="AS2118" s="277"/>
      <c r="AT2118" s="277"/>
      <c r="AU2118" s="277">
        <v>0</v>
      </c>
      <c r="AV2118" s="277">
        <v>0</v>
      </c>
      <c r="AW2118" s="277">
        <f>U2118+AH2118+AU2118</f>
        <v>0</v>
      </c>
    </row>
    <row r="2119" spans="1:49">
      <c r="A2119" s="48"/>
      <c r="B2119" s="42"/>
      <c r="C2119" s="42"/>
      <c r="D2119" s="42"/>
      <c r="E2119" s="531"/>
      <c r="F2119" s="50"/>
      <c r="G2119" s="50"/>
      <c r="H2119" s="50"/>
      <c r="I2119" s="276"/>
      <c r="J2119" s="277"/>
      <c r="K2119" s="277"/>
      <c r="L2119" s="277"/>
      <c r="M2119" s="277"/>
      <c r="N2119" s="277"/>
      <c r="O2119" s="277"/>
      <c r="P2119" s="277"/>
      <c r="Q2119" s="277"/>
      <c r="R2119" s="277"/>
      <c r="S2119" s="277"/>
      <c r="T2119" s="277"/>
      <c r="U2119" s="277">
        <v>0</v>
      </c>
      <c r="V2119" s="277">
        <v>0</v>
      </c>
      <c r="W2119" s="277"/>
      <c r="X2119" s="277"/>
      <c r="Y2119" s="277"/>
      <c r="Z2119" s="277"/>
      <c r="AA2119" s="277"/>
      <c r="AB2119" s="277"/>
      <c r="AC2119" s="277"/>
      <c r="AD2119" s="277"/>
      <c r="AE2119" s="277"/>
      <c r="AF2119" s="277"/>
      <c r="AG2119" s="277"/>
      <c r="AH2119" s="277">
        <v>0</v>
      </c>
      <c r="AI2119" s="277">
        <v>0</v>
      </c>
      <c r="AJ2119" s="277"/>
      <c r="AK2119" s="277"/>
      <c r="AL2119" s="277"/>
      <c r="AM2119" s="277"/>
      <c r="AN2119" s="277"/>
      <c r="AO2119" s="277"/>
      <c r="AP2119" s="277"/>
      <c r="AQ2119" s="277"/>
      <c r="AR2119" s="277"/>
      <c r="AS2119" s="277"/>
      <c r="AT2119" s="277"/>
      <c r="AU2119" s="277">
        <v>0</v>
      </c>
      <c r="AV2119" s="277">
        <v>0</v>
      </c>
      <c r="AW2119" s="277">
        <f>U2119+AH2119+AU2119</f>
        <v>0</v>
      </c>
    </row>
    <row r="2120" spans="1:49">
      <c r="A2120" s="48"/>
      <c r="B2120" s="42"/>
      <c r="C2120" s="42"/>
      <c r="D2120" s="42"/>
      <c r="E2120" s="531"/>
      <c r="F2120" s="50"/>
      <c r="G2120" s="50"/>
      <c r="H2120" s="50"/>
      <c r="I2120" s="276"/>
      <c r="J2120" s="277"/>
      <c r="K2120" s="277"/>
      <c r="L2120" s="277"/>
      <c r="M2120" s="277"/>
      <c r="N2120" s="277"/>
      <c r="O2120" s="277"/>
      <c r="P2120" s="277"/>
      <c r="Q2120" s="277"/>
      <c r="R2120" s="277"/>
      <c r="S2120" s="277"/>
      <c r="T2120" s="277"/>
      <c r="U2120" s="277">
        <v>0</v>
      </c>
      <c r="V2120" s="277">
        <v>0</v>
      </c>
      <c r="W2120" s="277"/>
      <c r="X2120" s="277"/>
      <c r="Y2120" s="277"/>
      <c r="Z2120" s="277"/>
      <c r="AA2120" s="277"/>
      <c r="AB2120" s="277"/>
      <c r="AC2120" s="277"/>
      <c r="AD2120" s="277"/>
      <c r="AE2120" s="277"/>
      <c r="AF2120" s="277"/>
      <c r="AG2120" s="277"/>
      <c r="AH2120" s="277">
        <v>0</v>
      </c>
      <c r="AI2120" s="277">
        <v>0</v>
      </c>
      <c r="AJ2120" s="277"/>
      <c r="AK2120" s="277"/>
      <c r="AL2120" s="277"/>
      <c r="AM2120" s="277"/>
      <c r="AN2120" s="277"/>
      <c r="AO2120" s="277"/>
      <c r="AP2120" s="277"/>
      <c r="AQ2120" s="277"/>
      <c r="AR2120" s="277"/>
      <c r="AS2120" s="277"/>
      <c r="AT2120" s="277"/>
      <c r="AU2120" s="277">
        <v>0</v>
      </c>
      <c r="AV2120" s="277">
        <v>0</v>
      </c>
      <c r="AW2120" s="277">
        <f>U2120+AH2120+AU2120</f>
        <v>0</v>
      </c>
    </row>
    <row r="2121" spans="1:49">
      <c r="A2121" s="48"/>
      <c r="B2121" s="42"/>
      <c r="C2121" s="42"/>
      <c r="D2121" s="42"/>
      <c r="E2121" s="531"/>
      <c r="F2121" s="50"/>
      <c r="G2121" s="50"/>
      <c r="H2121" s="50"/>
      <c r="I2121" s="276" t="s">
        <v>1631</v>
      </c>
      <c r="J2121" s="277">
        <f>SUM(J2117:J2120)</f>
        <v>0</v>
      </c>
      <c r="K2121" s="277">
        <f t="shared" ref="K2121:AT2121" si="654">SUM(K2117:K2120)</f>
        <v>0</v>
      </c>
      <c r="L2121" s="277">
        <f t="shared" si="654"/>
        <v>0</v>
      </c>
      <c r="M2121" s="277">
        <f t="shared" si="654"/>
        <v>0</v>
      </c>
      <c r="N2121" s="277">
        <f t="shared" si="654"/>
        <v>0</v>
      </c>
      <c r="O2121" s="277">
        <f t="shared" si="654"/>
        <v>0</v>
      </c>
      <c r="P2121" s="277">
        <f t="shared" si="654"/>
        <v>0</v>
      </c>
      <c r="Q2121" s="277">
        <f t="shared" si="654"/>
        <v>0</v>
      </c>
      <c r="R2121" s="277">
        <f t="shared" si="654"/>
        <v>0</v>
      </c>
      <c r="S2121" s="277">
        <f t="shared" si="654"/>
        <v>0</v>
      </c>
      <c r="T2121" s="277">
        <f t="shared" si="654"/>
        <v>0</v>
      </c>
      <c r="U2121" s="277">
        <v>0</v>
      </c>
      <c r="V2121" s="277">
        <v>0</v>
      </c>
      <c r="W2121" s="277">
        <f>SUM(W2117:W2120)</f>
        <v>0</v>
      </c>
      <c r="X2121" s="277">
        <f t="shared" si="654"/>
        <v>0</v>
      </c>
      <c r="Y2121" s="277">
        <f t="shared" si="654"/>
        <v>0</v>
      </c>
      <c r="Z2121" s="277">
        <f t="shared" si="654"/>
        <v>0</v>
      </c>
      <c r="AA2121" s="277">
        <f t="shared" si="654"/>
        <v>0</v>
      </c>
      <c r="AB2121" s="277">
        <f t="shared" si="654"/>
        <v>0</v>
      </c>
      <c r="AC2121" s="277">
        <f t="shared" si="654"/>
        <v>0</v>
      </c>
      <c r="AD2121" s="277">
        <f t="shared" si="654"/>
        <v>0</v>
      </c>
      <c r="AE2121" s="277">
        <f t="shared" si="654"/>
        <v>0</v>
      </c>
      <c r="AF2121" s="277">
        <f t="shared" si="654"/>
        <v>0</v>
      </c>
      <c r="AG2121" s="277">
        <f t="shared" si="654"/>
        <v>0</v>
      </c>
      <c r="AH2121" s="277">
        <v>0</v>
      </c>
      <c r="AI2121" s="277">
        <v>0</v>
      </c>
      <c r="AJ2121" s="277">
        <f>SUM(AJ2117:AJ2120)</f>
        <v>21520</v>
      </c>
      <c r="AK2121" s="277">
        <f t="shared" si="654"/>
        <v>0</v>
      </c>
      <c r="AL2121" s="277">
        <f t="shared" si="654"/>
        <v>0</v>
      </c>
      <c r="AM2121" s="277">
        <f t="shared" si="654"/>
        <v>0</v>
      </c>
      <c r="AN2121" s="277">
        <f t="shared" si="654"/>
        <v>0</v>
      </c>
      <c r="AO2121" s="277">
        <f t="shared" si="654"/>
        <v>0</v>
      </c>
      <c r="AP2121" s="277">
        <f t="shared" si="654"/>
        <v>3520</v>
      </c>
      <c r="AQ2121" s="277">
        <f t="shared" si="654"/>
        <v>0</v>
      </c>
      <c r="AR2121" s="277">
        <f t="shared" si="654"/>
        <v>0</v>
      </c>
      <c r="AS2121" s="277">
        <f t="shared" si="654"/>
        <v>18000</v>
      </c>
      <c r="AT2121" s="277">
        <f t="shared" si="654"/>
        <v>0</v>
      </c>
      <c r="AU2121" s="277">
        <v>21520</v>
      </c>
      <c r="AV2121" s="277">
        <v>0</v>
      </c>
      <c r="AW2121" s="277">
        <f>U2121+AH2121+AU2121</f>
        <v>21520</v>
      </c>
    </row>
    <row r="2122" spans="1:49">
      <c r="A2122" s="48"/>
      <c r="B2122" s="42"/>
      <c r="C2122" s="42"/>
      <c r="D2122" s="42"/>
      <c r="E2122" s="531"/>
      <c r="F2122" s="50"/>
      <c r="G2122" s="50"/>
      <c r="H2122" s="50"/>
      <c r="I2122" s="146"/>
      <c r="J2122" s="29"/>
      <c r="K2122" s="29"/>
      <c r="L2122" s="29"/>
      <c r="M2122" s="29"/>
      <c r="N2122" s="29"/>
      <c r="O2122" s="29"/>
      <c r="P2122" s="29"/>
      <c r="Q2122" s="29"/>
      <c r="R2122" s="29"/>
      <c r="S2122" s="29"/>
      <c r="T2122" s="29"/>
      <c r="U2122" s="29"/>
      <c r="V2122" s="29"/>
      <c r="W2122" s="29"/>
      <c r="X2122" s="29"/>
      <c r="Y2122" s="29"/>
      <c r="Z2122" s="29"/>
      <c r="AA2122" s="29"/>
      <c r="AB2122" s="29"/>
      <c r="AC2122" s="29"/>
      <c r="AD2122" s="29"/>
      <c r="AE2122" s="29"/>
      <c r="AF2122" s="29"/>
      <c r="AG2122" s="29"/>
      <c r="AH2122" s="29"/>
      <c r="AI2122" s="29"/>
      <c r="AJ2122" s="29"/>
      <c r="AK2122" s="29"/>
      <c r="AL2122" s="29"/>
      <c r="AM2122" s="29"/>
      <c r="AN2122" s="29"/>
      <c r="AO2122" s="29"/>
      <c r="AP2122" s="29"/>
      <c r="AQ2122" s="29"/>
      <c r="AR2122" s="29"/>
      <c r="AS2122" s="29"/>
      <c r="AT2122" s="29"/>
      <c r="AU2122" s="29"/>
      <c r="AV2122" s="29"/>
      <c r="AW2122" s="29"/>
    </row>
    <row r="2123" spans="1:49">
      <c r="A2123" s="44"/>
      <c r="B2123" s="45"/>
      <c r="C2123" s="45"/>
      <c r="D2123" s="45"/>
      <c r="E2123" s="531"/>
      <c r="F2123" s="50"/>
      <c r="G2123" s="50"/>
      <c r="H2123" s="50"/>
      <c r="I2123" s="53"/>
      <c r="J2123" s="29"/>
      <c r="K2123" s="29"/>
      <c r="L2123" s="29"/>
      <c r="M2123" s="29"/>
      <c r="N2123" s="29"/>
      <c r="O2123" s="29"/>
      <c r="P2123" s="29"/>
      <c r="Q2123" s="29"/>
      <c r="R2123" s="29"/>
      <c r="S2123" s="29"/>
      <c r="T2123" s="29"/>
      <c r="U2123" s="29"/>
      <c r="V2123" s="29"/>
      <c r="W2123" s="29"/>
      <c r="X2123" s="29"/>
      <c r="Y2123" s="29"/>
      <c r="Z2123" s="29"/>
      <c r="AA2123" s="29"/>
      <c r="AB2123" s="29"/>
      <c r="AC2123" s="29"/>
      <c r="AD2123" s="29"/>
      <c r="AE2123" s="29"/>
      <c r="AF2123" s="29"/>
      <c r="AG2123" s="29"/>
      <c r="AH2123" s="29"/>
      <c r="AI2123" s="29"/>
      <c r="AJ2123" s="29"/>
      <c r="AK2123" s="29"/>
      <c r="AL2123" s="29"/>
      <c r="AM2123" s="29"/>
      <c r="AN2123" s="29"/>
      <c r="AO2123" s="29"/>
      <c r="AP2123" s="29"/>
      <c r="AQ2123" s="29"/>
      <c r="AR2123" s="29"/>
      <c r="AS2123" s="29"/>
      <c r="AT2123" s="29"/>
      <c r="AU2123" s="29"/>
      <c r="AV2123" s="29"/>
      <c r="AW2123" s="29"/>
    </row>
    <row r="2124" spans="1:49" ht="16.5" thickBot="1">
      <c r="A2124" s="78" t="s">
        <v>2146</v>
      </c>
      <c r="B2124" s="78"/>
      <c r="C2124" s="78"/>
      <c r="D2124" s="463"/>
      <c r="E2124" s="539"/>
      <c r="F2124" s="129"/>
      <c r="G2124" s="129"/>
      <c r="H2124" s="129"/>
      <c r="I2124" s="103"/>
    </row>
    <row r="2125" spans="1:49" s="151" customFormat="1" ht="36" customHeight="1" thickTop="1" thickBot="1">
      <c r="A2125" s="147" t="s">
        <v>2079</v>
      </c>
      <c r="B2125" s="5" t="s">
        <v>2080</v>
      </c>
      <c r="C2125" s="5" t="s">
        <v>1335</v>
      </c>
      <c r="D2125" s="450"/>
      <c r="E2125" s="148" t="s">
        <v>1570</v>
      </c>
      <c r="F2125" s="149" t="s">
        <v>1438</v>
      </c>
      <c r="G2125" s="149"/>
      <c r="H2125" s="149" t="s">
        <v>2332</v>
      </c>
      <c r="I2125" s="5" t="s">
        <v>856</v>
      </c>
      <c r="J2125" s="364" t="s">
        <v>2891</v>
      </c>
      <c r="K2125" s="364" t="s">
        <v>2879</v>
      </c>
      <c r="L2125" s="364" t="s">
        <v>2880</v>
      </c>
      <c r="M2125" s="364" t="s">
        <v>2881</v>
      </c>
      <c r="N2125" s="364" t="s">
        <v>2882</v>
      </c>
      <c r="O2125" s="364" t="s">
        <v>2883</v>
      </c>
      <c r="P2125" s="364" t="s">
        <v>2884</v>
      </c>
      <c r="Q2125" s="364" t="s">
        <v>2885</v>
      </c>
      <c r="R2125" s="364" t="s">
        <v>2886</v>
      </c>
      <c r="S2125" s="364" t="s">
        <v>2887</v>
      </c>
      <c r="T2125" s="364" t="s">
        <v>2888</v>
      </c>
      <c r="U2125" s="364" t="s">
        <v>2889</v>
      </c>
      <c r="V2125" s="364" t="s">
        <v>2890</v>
      </c>
      <c r="W2125" s="365" t="s">
        <v>2893</v>
      </c>
      <c r="X2125" s="365" t="s">
        <v>2879</v>
      </c>
      <c r="Y2125" s="365" t="s">
        <v>2880</v>
      </c>
      <c r="Z2125" s="365" t="s">
        <v>2881</v>
      </c>
      <c r="AA2125" s="365" t="s">
        <v>2882</v>
      </c>
      <c r="AB2125" s="365" t="s">
        <v>2883</v>
      </c>
      <c r="AC2125" s="365" t="s">
        <v>2884</v>
      </c>
      <c r="AD2125" s="365" t="s">
        <v>2885</v>
      </c>
      <c r="AE2125" s="365" t="s">
        <v>2886</v>
      </c>
      <c r="AF2125" s="365" t="s">
        <v>2887</v>
      </c>
      <c r="AG2125" s="365" t="s">
        <v>2888</v>
      </c>
      <c r="AH2125" s="365" t="s">
        <v>2889</v>
      </c>
      <c r="AI2125" s="365" t="s">
        <v>2890</v>
      </c>
      <c r="AJ2125" s="366" t="s">
        <v>2892</v>
      </c>
      <c r="AK2125" s="366" t="s">
        <v>2879</v>
      </c>
      <c r="AL2125" s="366" t="s">
        <v>2880</v>
      </c>
      <c r="AM2125" s="366" t="s">
        <v>2881</v>
      </c>
      <c r="AN2125" s="366" t="s">
        <v>2882</v>
      </c>
      <c r="AO2125" s="366" t="s">
        <v>2883</v>
      </c>
      <c r="AP2125" s="366" t="s">
        <v>2884</v>
      </c>
      <c r="AQ2125" s="366" t="s">
        <v>2885</v>
      </c>
      <c r="AR2125" s="366" t="s">
        <v>2886</v>
      </c>
      <c r="AS2125" s="366" t="s">
        <v>2887</v>
      </c>
      <c r="AT2125" s="366" t="s">
        <v>2888</v>
      </c>
      <c r="AU2125" s="366" t="s">
        <v>2889</v>
      </c>
      <c r="AV2125" s="366" t="s">
        <v>2890</v>
      </c>
      <c r="AW2125" s="368" t="s">
        <v>2895</v>
      </c>
    </row>
    <row r="2126" spans="1:49">
      <c r="A2126" s="33"/>
      <c r="B2126" s="34"/>
      <c r="C2126" s="34"/>
      <c r="D2126" s="34"/>
      <c r="E2126" s="35"/>
      <c r="F2126" s="36"/>
      <c r="G2126" s="36"/>
      <c r="H2126" s="36"/>
      <c r="I2126" s="34"/>
      <c r="J2126" s="202" t="s">
        <v>1224</v>
      </c>
      <c r="K2126" s="202">
        <v>1</v>
      </c>
      <c r="L2126" s="202">
        <v>2</v>
      </c>
      <c r="M2126" s="202">
        <v>3</v>
      </c>
      <c r="N2126" s="202">
        <v>4</v>
      </c>
      <c r="O2126" s="202">
        <v>5</v>
      </c>
      <c r="P2126" s="202">
        <v>6</v>
      </c>
      <c r="Q2126" s="202">
        <v>7</v>
      </c>
      <c r="R2126" s="202">
        <v>8</v>
      </c>
      <c r="S2126" s="202">
        <v>9</v>
      </c>
      <c r="T2126" s="202">
        <v>10</v>
      </c>
      <c r="U2126" s="202">
        <v>13</v>
      </c>
      <c r="V2126" s="202">
        <v>14</v>
      </c>
      <c r="W2126" s="202" t="s">
        <v>1224</v>
      </c>
      <c r="X2126" s="202">
        <v>1</v>
      </c>
      <c r="Y2126" s="202">
        <v>2</v>
      </c>
      <c r="Z2126" s="202">
        <v>3</v>
      </c>
      <c r="AA2126" s="202">
        <v>4</v>
      </c>
      <c r="AB2126" s="202">
        <v>5</v>
      </c>
      <c r="AC2126" s="202">
        <v>6</v>
      </c>
      <c r="AD2126" s="202">
        <v>7</v>
      </c>
      <c r="AE2126" s="202">
        <v>8</v>
      </c>
      <c r="AF2126" s="202">
        <v>9</v>
      </c>
      <c r="AG2126" s="202">
        <v>10</v>
      </c>
      <c r="AH2126" s="202">
        <v>13</v>
      </c>
      <c r="AI2126" s="202">
        <v>14</v>
      </c>
      <c r="AJ2126" s="202" t="s">
        <v>1224</v>
      </c>
      <c r="AK2126" s="202">
        <v>1</v>
      </c>
      <c r="AL2126" s="202">
        <v>2</v>
      </c>
      <c r="AM2126" s="202">
        <v>3</v>
      </c>
      <c r="AN2126" s="202">
        <v>4</v>
      </c>
      <c r="AO2126" s="202">
        <v>5</v>
      </c>
      <c r="AP2126" s="202">
        <v>6</v>
      </c>
      <c r="AQ2126" s="202">
        <v>7</v>
      </c>
      <c r="AR2126" s="202">
        <v>8</v>
      </c>
      <c r="AS2126" s="202">
        <v>9</v>
      </c>
      <c r="AT2126" s="202">
        <v>10</v>
      </c>
      <c r="AU2126" s="202">
        <v>13</v>
      </c>
      <c r="AV2126" s="202">
        <v>14</v>
      </c>
      <c r="AW2126" s="202">
        <v>15</v>
      </c>
    </row>
    <row r="2127" spans="1:49">
      <c r="A2127" s="37"/>
      <c r="B2127" s="38"/>
      <c r="C2127" s="38"/>
      <c r="D2127" s="38"/>
      <c r="E2127" s="60"/>
      <c r="F2127" s="61"/>
      <c r="G2127" s="61"/>
      <c r="H2127" s="61"/>
      <c r="I2127" s="38"/>
      <c r="J2127" s="62"/>
      <c r="K2127" s="62"/>
      <c r="L2127" s="62"/>
      <c r="M2127" s="62"/>
      <c r="N2127" s="62"/>
      <c r="O2127" s="62"/>
      <c r="P2127" s="62"/>
      <c r="Q2127" s="62"/>
      <c r="R2127" s="62"/>
      <c r="S2127" s="62"/>
      <c r="T2127" s="62"/>
      <c r="U2127" s="62"/>
      <c r="V2127" s="62"/>
      <c r="W2127" s="62"/>
      <c r="X2127" s="62"/>
      <c r="Y2127" s="62"/>
      <c r="Z2127" s="62"/>
      <c r="AA2127" s="62"/>
      <c r="AB2127" s="62"/>
      <c r="AC2127" s="62"/>
      <c r="AD2127" s="62"/>
      <c r="AE2127" s="62"/>
      <c r="AF2127" s="62"/>
      <c r="AG2127" s="62"/>
      <c r="AH2127" s="62"/>
      <c r="AI2127" s="62"/>
      <c r="AJ2127" s="62"/>
      <c r="AK2127" s="62"/>
      <c r="AL2127" s="62"/>
      <c r="AM2127" s="62"/>
      <c r="AN2127" s="62"/>
      <c r="AO2127" s="62"/>
      <c r="AP2127" s="62"/>
      <c r="AQ2127" s="62"/>
      <c r="AR2127" s="62"/>
      <c r="AS2127" s="62"/>
      <c r="AT2127" s="62"/>
      <c r="AU2127" s="62"/>
      <c r="AV2127" s="62"/>
      <c r="AW2127" s="62"/>
    </row>
    <row r="2128" spans="1:49">
      <c r="A2128" s="92" t="s">
        <v>797</v>
      </c>
      <c r="B2128" s="93" t="s">
        <v>1030</v>
      </c>
      <c r="C2128" s="93" t="s">
        <v>760</v>
      </c>
      <c r="D2128" s="460"/>
      <c r="E2128" s="531"/>
      <c r="F2128" s="50"/>
      <c r="G2128" s="50"/>
      <c r="H2128" s="50"/>
      <c r="I2128" s="108" t="s">
        <v>941</v>
      </c>
    </row>
    <row r="2129" spans="1:49">
      <c r="A2129" s="48"/>
      <c r="B2129" s="1"/>
      <c r="C2129" s="1"/>
      <c r="D2129" s="369"/>
      <c r="E2129" s="531"/>
      <c r="F2129" s="50"/>
      <c r="G2129" s="50"/>
      <c r="H2129" s="50"/>
      <c r="I2129" s="108"/>
    </row>
    <row r="2130" spans="1:49">
      <c r="A2130" s="48"/>
      <c r="B2130" s="42"/>
      <c r="C2130" s="42"/>
      <c r="D2130" s="42"/>
      <c r="E2130" s="531"/>
      <c r="F2130" s="50"/>
      <c r="G2130" s="50"/>
      <c r="H2130" s="50"/>
      <c r="I2130" s="49" t="s">
        <v>1559</v>
      </c>
      <c r="J2130" s="12">
        <f>SUM(J2131,J2139,J2141)</f>
        <v>207500</v>
      </c>
      <c r="K2130" s="12">
        <f t="shared" ref="K2130:AT2130" si="655">SUM(K2131,K2139,K2141)</f>
        <v>0</v>
      </c>
      <c r="L2130" s="12">
        <f t="shared" si="655"/>
        <v>18238</v>
      </c>
      <c r="M2130" s="12">
        <f t="shared" si="655"/>
        <v>21684</v>
      </c>
      <c r="N2130" s="12">
        <f>SUM(N2131,N2139,N2141)</f>
        <v>24598</v>
      </c>
      <c r="O2130" s="12">
        <f t="shared" si="655"/>
        <v>24093</v>
      </c>
      <c r="P2130" s="12">
        <f t="shared" si="655"/>
        <v>15109</v>
      </c>
      <c r="Q2130" s="12">
        <f t="shared" si="655"/>
        <v>0</v>
      </c>
      <c r="R2130" s="12">
        <f t="shared" si="655"/>
        <v>0</v>
      </c>
      <c r="S2130" s="12">
        <f t="shared" si="655"/>
        <v>26321</v>
      </c>
      <c r="T2130" s="12">
        <f t="shared" si="655"/>
        <v>29197</v>
      </c>
      <c r="U2130" s="12">
        <v>159240</v>
      </c>
      <c r="V2130" s="12">
        <v>48260</v>
      </c>
      <c r="W2130" s="12">
        <f>SUM(W2131,W2139,W2141)</f>
        <v>3751</v>
      </c>
      <c r="X2130" s="12">
        <f t="shared" si="655"/>
        <v>0</v>
      </c>
      <c r="Y2130" s="12">
        <f t="shared" si="655"/>
        <v>0</v>
      </c>
      <c r="Z2130" s="12">
        <f t="shared" si="655"/>
        <v>0</v>
      </c>
      <c r="AA2130" s="12">
        <f t="shared" si="655"/>
        <v>0</v>
      </c>
      <c r="AB2130" s="12">
        <f t="shared" si="655"/>
        <v>0</v>
      </c>
      <c r="AC2130" s="12">
        <f t="shared" si="655"/>
        <v>0</v>
      </c>
      <c r="AD2130" s="12">
        <f t="shared" si="655"/>
        <v>0</v>
      </c>
      <c r="AE2130" s="12">
        <f t="shared" si="655"/>
        <v>0</v>
      </c>
      <c r="AF2130" s="12">
        <f t="shared" si="655"/>
        <v>0</v>
      </c>
      <c r="AG2130" s="12">
        <f t="shared" si="655"/>
        <v>0</v>
      </c>
      <c r="AH2130" s="12">
        <v>0</v>
      </c>
      <c r="AI2130" s="12">
        <v>3751</v>
      </c>
      <c r="AJ2130" s="12">
        <f>SUM(AJ2131,AJ2139,AJ2141)</f>
        <v>4517</v>
      </c>
      <c r="AK2130" s="12">
        <f t="shared" si="655"/>
        <v>0</v>
      </c>
      <c r="AL2130" s="12">
        <f t="shared" si="655"/>
        <v>0</v>
      </c>
      <c r="AM2130" s="12">
        <f t="shared" si="655"/>
        <v>0</v>
      </c>
      <c r="AN2130" s="12">
        <f t="shared" si="655"/>
        <v>0</v>
      </c>
      <c r="AO2130" s="12">
        <f t="shared" si="655"/>
        <v>950</v>
      </c>
      <c r="AP2130" s="12">
        <f t="shared" si="655"/>
        <v>3517</v>
      </c>
      <c r="AQ2130" s="12">
        <f t="shared" si="655"/>
        <v>0</v>
      </c>
      <c r="AR2130" s="12">
        <f t="shared" si="655"/>
        <v>0</v>
      </c>
      <c r="AS2130" s="12">
        <f t="shared" si="655"/>
        <v>0</v>
      </c>
      <c r="AT2130" s="12">
        <f t="shared" si="655"/>
        <v>0</v>
      </c>
      <c r="AU2130" s="12">
        <v>4467</v>
      </c>
      <c r="AV2130" s="12">
        <v>50</v>
      </c>
      <c r="AW2130" s="12">
        <f t="shared" ref="AW2130:AW2160" si="656">U2130+AH2130+AU2130</f>
        <v>163707</v>
      </c>
    </row>
    <row r="2131" spans="1:49">
      <c r="A2131" s="44" t="s">
        <v>797</v>
      </c>
      <c r="B2131" s="45" t="s">
        <v>1030</v>
      </c>
      <c r="C2131" s="45" t="s">
        <v>760</v>
      </c>
      <c r="D2131" s="452" t="s">
        <v>2930</v>
      </c>
      <c r="E2131" s="213" t="s">
        <v>771</v>
      </c>
      <c r="F2131" s="65"/>
      <c r="G2131" s="65"/>
      <c r="H2131" s="65"/>
      <c r="I2131" s="1" t="s">
        <v>1500</v>
      </c>
      <c r="J2131" s="9">
        <f>SUM(J2132:J2133)</f>
        <v>68500</v>
      </c>
      <c r="K2131" s="9">
        <f t="shared" ref="K2131:AT2131" si="657">SUM(K2132:K2133)</f>
        <v>0</v>
      </c>
      <c r="L2131" s="9">
        <f t="shared" si="657"/>
        <v>5000</v>
      </c>
      <c r="M2131" s="9">
        <f t="shared" si="657"/>
        <v>5000</v>
      </c>
      <c r="N2131" s="9">
        <f>SUM(N2132:N2133)</f>
        <v>6500</v>
      </c>
      <c r="O2131" s="9">
        <f t="shared" si="657"/>
        <v>5500</v>
      </c>
      <c r="P2131" s="9">
        <f t="shared" si="657"/>
        <v>5000</v>
      </c>
      <c r="Q2131" s="9">
        <f t="shared" si="657"/>
        <v>0</v>
      </c>
      <c r="R2131" s="9">
        <f t="shared" si="657"/>
        <v>0</v>
      </c>
      <c r="S2131" s="9">
        <f t="shared" si="657"/>
        <v>13500</v>
      </c>
      <c r="T2131" s="9">
        <f t="shared" si="657"/>
        <v>10000</v>
      </c>
      <c r="U2131" s="9">
        <v>50500</v>
      </c>
      <c r="V2131" s="9">
        <v>18000</v>
      </c>
      <c r="W2131" s="9">
        <f>SUM(W2132:W2133)</f>
        <v>0</v>
      </c>
      <c r="X2131" s="9">
        <f t="shared" si="657"/>
        <v>0</v>
      </c>
      <c r="Y2131" s="9">
        <f t="shared" si="657"/>
        <v>0</v>
      </c>
      <c r="Z2131" s="9">
        <f t="shared" si="657"/>
        <v>0</v>
      </c>
      <c r="AA2131" s="9">
        <f t="shared" si="657"/>
        <v>0</v>
      </c>
      <c r="AB2131" s="9">
        <f t="shared" si="657"/>
        <v>0</v>
      </c>
      <c r="AC2131" s="9">
        <f t="shared" si="657"/>
        <v>0</v>
      </c>
      <c r="AD2131" s="9">
        <f t="shared" si="657"/>
        <v>0</v>
      </c>
      <c r="AE2131" s="9">
        <f t="shared" si="657"/>
        <v>0</v>
      </c>
      <c r="AF2131" s="9">
        <f t="shared" si="657"/>
        <v>0</v>
      </c>
      <c r="AG2131" s="9">
        <f t="shared" si="657"/>
        <v>0</v>
      </c>
      <c r="AH2131" s="9">
        <v>0</v>
      </c>
      <c r="AI2131" s="9">
        <v>0</v>
      </c>
      <c r="AJ2131" s="9">
        <f>SUM(AJ2132:AJ2133)</f>
        <v>0</v>
      </c>
      <c r="AK2131" s="9">
        <f t="shared" si="657"/>
        <v>0</v>
      </c>
      <c r="AL2131" s="9">
        <f t="shared" si="657"/>
        <v>0</v>
      </c>
      <c r="AM2131" s="9">
        <f t="shared" si="657"/>
        <v>0</v>
      </c>
      <c r="AN2131" s="9">
        <f t="shared" si="657"/>
        <v>0</v>
      </c>
      <c r="AO2131" s="9">
        <f t="shared" si="657"/>
        <v>0</v>
      </c>
      <c r="AP2131" s="9">
        <f t="shared" si="657"/>
        <v>0</v>
      </c>
      <c r="AQ2131" s="9">
        <f t="shared" si="657"/>
        <v>0</v>
      </c>
      <c r="AR2131" s="9">
        <f t="shared" si="657"/>
        <v>0</v>
      </c>
      <c r="AS2131" s="9">
        <f t="shared" si="657"/>
        <v>0</v>
      </c>
      <c r="AT2131" s="9">
        <f t="shared" si="657"/>
        <v>0</v>
      </c>
      <c r="AU2131" s="9">
        <v>0</v>
      </c>
      <c r="AV2131" s="9">
        <v>0</v>
      </c>
      <c r="AW2131" s="9">
        <f t="shared" si="656"/>
        <v>50500</v>
      </c>
    </row>
    <row r="2132" spans="1:49">
      <c r="A2132" s="44" t="s">
        <v>797</v>
      </c>
      <c r="B2132" s="45" t="s">
        <v>1030</v>
      </c>
      <c r="C2132" s="45" t="s">
        <v>760</v>
      </c>
      <c r="D2132" s="452" t="s">
        <v>2930</v>
      </c>
      <c r="E2132" s="367" t="s">
        <v>834</v>
      </c>
      <c r="F2132" s="50"/>
      <c r="G2132" s="468" t="s">
        <v>3096</v>
      </c>
      <c r="H2132" s="50" t="s">
        <v>2333</v>
      </c>
      <c r="I2132" s="42" t="s">
        <v>1165</v>
      </c>
      <c r="J2132" s="15">
        <v>60000</v>
      </c>
      <c r="L2132" s="15">
        <v>5000</v>
      </c>
      <c r="M2132" s="15">
        <v>5000</v>
      </c>
      <c r="N2132" s="15">
        <v>5000</v>
      </c>
      <c r="O2132" s="15">
        <v>5000</v>
      </c>
      <c r="P2132" s="15">
        <v>2000</v>
      </c>
      <c r="S2132" s="15">
        <v>13000</v>
      </c>
      <c r="T2132" s="15">
        <v>10000</v>
      </c>
      <c r="U2132" s="15">
        <v>45000</v>
      </c>
      <c r="V2132" s="15">
        <v>15000</v>
      </c>
      <c r="AH2132" s="15">
        <v>0</v>
      </c>
      <c r="AI2132" s="15">
        <v>0</v>
      </c>
      <c r="AU2132" s="15">
        <v>0</v>
      </c>
      <c r="AV2132" s="15">
        <v>0</v>
      </c>
      <c r="AW2132" s="15">
        <f t="shared" si="656"/>
        <v>45000</v>
      </c>
    </row>
    <row r="2133" spans="1:49">
      <c r="A2133" s="44" t="s">
        <v>797</v>
      </c>
      <c r="B2133" s="45" t="s">
        <v>1030</v>
      </c>
      <c r="C2133" s="45" t="s">
        <v>760</v>
      </c>
      <c r="D2133" s="452" t="s">
        <v>2930</v>
      </c>
      <c r="E2133" s="367" t="s">
        <v>772</v>
      </c>
      <c r="F2133" s="50"/>
      <c r="G2133" s="468" t="s">
        <v>3096</v>
      </c>
      <c r="H2133" s="50" t="s">
        <v>2333</v>
      </c>
      <c r="I2133" s="42" t="s">
        <v>1227</v>
      </c>
      <c r="J2133" s="15">
        <f>SUM(J2134:J2138)</f>
        <v>8500</v>
      </c>
      <c r="K2133" s="15">
        <f t="shared" ref="K2133:AT2133" si="658">SUM(K2134:K2138)</f>
        <v>0</v>
      </c>
      <c r="L2133" s="15">
        <f t="shared" si="658"/>
        <v>0</v>
      </c>
      <c r="M2133" s="15">
        <f t="shared" si="658"/>
        <v>0</v>
      </c>
      <c r="N2133" s="15">
        <f t="shared" si="658"/>
        <v>1500</v>
      </c>
      <c r="O2133" s="15">
        <f t="shared" si="658"/>
        <v>500</v>
      </c>
      <c r="P2133" s="15">
        <f t="shared" si="658"/>
        <v>3000</v>
      </c>
      <c r="Q2133" s="15">
        <f t="shared" si="658"/>
        <v>0</v>
      </c>
      <c r="R2133" s="15">
        <f t="shared" si="658"/>
        <v>0</v>
      </c>
      <c r="S2133" s="15">
        <f t="shared" si="658"/>
        <v>500</v>
      </c>
      <c r="T2133" s="15">
        <f t="shared" si="658"/>
        <v>0</v>
      </c>
      <c r="U2133" s="15">
        <v>5500</v>
      </c>
      <c r="V2133" s="15">
        <v>3000</v>
      </c>
      <c r="W2133" s="15">
        <f>SUM(W2134:W2138)</f>
        <v>0</v>
      </c>
      <c r="X2133" s="15">
        <f t="shared" si="658"/>
        <v>0</v>
      </c>
      <c r="Y2133" s="15">
        <f t="shared" si="658"/>
        <v>0</v>
      </c>
      <c r="Z2133" s="15">
        <f t="shared" si="658"/>
        <v>0</v>
      </c>
      <c r="AA2133" s="15">
        <f t="shared" si="658"/>
        <v>0</v>
      </c>
      <c r="AB2133" s="15">
        <f t="shared" si="658"/>
        <v>0</v>
      </c>
      <c r="AC2133" s="15">
        <f t="shared" si="658"/>
        <v>0</v>
      </c>
      <c r="AD2133" s="15">
        <f t="shared" si="658"/>
        <v>0</v>
      </c>
      <c r="AE2133" s="15">
        <f t="shared" si="658"/>
        <v>0</v>
      </c>
      <c r="AF2133" s="15">
        <f t="shared" si="658"/>
        <v>0</v>
      </c>
      <c r="AG2133" s="15">
        <f t="shared" si="658"/>
        <v>0</v>
      </c>
      <c r="AH2133" s="15">
        <v>0</v>
      </c>
      <c r="AI2133" s="15">
        <v>0</v>
      </c>
      <c r="AJ2133" s="15">
        <f>SUM(AJ2134:AJ2138)</f>
        <v>0</v>
      </c>
      <c r="AK2133" s="15">
        <f t="shared" si="658"/>
        <v>0</v>
      </c>
      <c r="AL2133" s="15">
        <f t="shared" si="658"/>
        <v>0</v>
      </c>
      <c r="AM2133" s="15">
        <f t="shared" si="658"/>
        <v>0</v>
      </c>
      <c r="AN2133" s="15">
        <f t="shared" si="658"/>
        <v>0</v>
      </c>
      <c r="AO2133" s="15">
        <f t="shared" si="658"/>
        <v>0</v>
      </c>
      <c r="AP2133" s="15">
        <f t="shared" si="658"/>
        <v>0</v>
      </c>
      <c r="AQ2133" s="15">
        <f t="shared" si="658"/>
        <v>0</v>
      </c>
      <c r="AR2133" s="15">
        <f t="shared" si="658"/>
        <v>0</v>
      </c>
      <c r="AS2133" s="15">
        <f t="shared" si="658"/>
        <v>0</v>
      </c>
      <c r="AT2133" s="15">
        <f t="shared" si="658"/>
        <v>0</v>
      </c>
      <c r="AU2133" s="15">
        <v>0</v>
      </c>
      <c r="AV2133" s="15">
        <v>0</v>
      </c>
      <c r="AW2133" s="15">
        <f t="shared" si="656"/>
        <v>5500</v>
      </c>
    </row>
    <row r="2134" spans="1:49" s="144" customFormat="1">
      <c r="A2134" s="44" t="s">
        <v>797</v>
      </c>
      <c r="B2134" s="45" t="s">
        <v>1030</v>
      </c>
      <c r="C2134" s="45" t="s">
        <v>760</v>
      </c>
      <c r="D2134" s="452" t="s">
        <v>2930</v>
      </c>
      <c r="E2134" s="140" t="s">
        <v>850</v>
      </c>
      <c r="F2134" s="141" t="s">
        <v>209</v>
      </c>
      <c r="G2134" s="468" t="s">
        <v>3096</v>
      </c>
      <c r="H2134" s="50" t="s">
        <v>2333</v>
      </c>
      <c r="I2134" s="142" t="s">
        <v>1119</v>
      </c>
      <c r="J2134" s="15">
        <v>2500</v>
      </c>
      <c r="K2134" s="15"/>
      <c r="L2134" s="15"/>
      <c r="M2134" s="15"/>
      <c r="N2134" s="15">
        <v>1500</v>
      </c>
      <c r="O2134" s="15">
        <v>500</v>
      </c>
      <c r="P2134" s="15"/>
      <c r="Q2134" s="15"/>
      <c r="R2134" s="15"/>
      <c r="S2134" s="15">
        <v>500</v>
      </c>
      <c r="T2134" s="15"/>
      <c r="U2134" s="15">
        <v>2500</v>
      </c>
      <c r="V2134" s="15">
        <v>0</v>
      </c>
      <c r="W2134" s="15"/>
      <c r="X2134" s="15"/>
      <c r="Y2134" s="15"/>
      <c r="Z2134" s="15"/>
      <c r="AA2134" s="15"/>
      <c r="AB2134" s="15"/>
      <c r="AC2134" s="15"/>
      <c r="AD2134" s="15"/>
      <c r="AE2134" s="15"/>
      <c r="AF2134" s="15"/>
      <c r="AG2134" s="15"/>
      <c r="AH2134" s="15">
        <v>0</v>
      </c>
      <c r="AI2134" s="15">
        <v>0</v>
      </c>
      <c r="AJ2134" s="15"/>
      <c r="AK2134" s="15"/>
      <c r="AL2134" s="15"/>
      <c r="AM2134" s="15"/>
      <c r="AN2134" s="15"/>
      <c r="AO2134" s="15"/>
      <c r="AP2134" s="15"/>
      <c r="AQ2134" s="15"/>
      <c r="AR2134" s="15"/>
      <c r="AS2134" s="15"/>
      <c r="AT2134" s="15"/>
      <c r="AU2134" s="15">
        <v>0</v>
      </c>
      <c r="AV2134" s="15">
        <v>0</v>
      </c>
      <c r="AW2134" s="15">
        <f t="shared" si="656"/>
        <v>2500</v>
      </c>
    </row>
    <row r="2135" spans="1:49" s="144" customFormat="1">
      <c r="A2135" s="44" t="s">
        <v>797</v>
      </c>
      <c r="B2135" s="45" t="s">
        <v>1030</v>
      </c>
      <c r="C2135" s="45" t="s">
        <v>760</v>
      </c>
      <c r="D2135" s="452" t="s">
        <v>2930</v>
      </c>
      <c r="E2135" s="140" t="s">
        <v>851</v>
      </c>
      <c r="F2135" s="141" t="s">
        <v>210</v>
      </c>
      <c r="G2135" s="468" t="s">
        <v>3096</v>
      </c>
      <c r="H2135" s="50" t="s">
        <v>2333</v>
      </c>
      <c r="I2135" s="142" t="s">
        <v>1290</v>
      </c>
      <c r="J2135" s="15">
        <v>3000</v>
      </c>
      <c r="K2135" s="15"/>
      <c r="L2135" s="15"/>
      <c r="M2135" s="15"/>
      <c r="N2135" s="15"/>
      <c r="O2135" s="15"/>
      <c r="P2135" s="15"/>
      <c r="Q2135" s="15"/>
      <c r="R2135" s="15"/>
      <c r="S2135" s="15"/>
      <c r="T2135" s="15"/>
      <c r="U2135" s="15">
        <v>0</v>
      </c>
      <c r="V2135" s="15">
        <v>3000</v>
      </c>
      <c r="W2135" s="15"/>
      <c r="X2135" s="15"/>
      <c r="Y2135" s="15"/>
      <c r="Z2135" s="15"/>
      <c r="AA2135" s="15"/>
      <c r="AB2135" s="15"/>
      <c r="AC2135" s="15"/>
      <c r="AD2135" s="15"/>
      <c r="AE2135" s="15"/>
      <c r="AF2135" s="15"/>
      <c r="AG2135" s="15"/>
      <c r="AH2135" s="15">
        <v>0</v>
      </c>
      <c r="AI2135" s="15">
        <v>0</v>
      </c>
      <c r="AJ2135" s="15"/>
      <c r="AK2135" s="15"/>
      <c r="AL2135" s="15"/>
      <c r="AM2135" s="15"/>
      <c r="AN2135" s="15"/>
      <c r="AO2135" s="15"/>
      <c r="AP2135" s="15"/>
      <c r="AQ2135" s="15"/>
      <c r="AR2135" s="15"/>
      <c r="AS2135" s="15"/>
      <c r="AT2135" s="15"/>
      <c r="AU2135" s="15">
        <v>0</v>
      </c>
      <c r="AV2135" s="15">
        <v>0</v>
      </c>
      <c r="AW2135" s="15">
        <f t="shared" si="656"/>
        <v>0</v>
      </c>
    </row>
    <row r="2136" spans="1:49" s="144" customFormat="1">
      <c r="A2136" s="44" t="s">
        <v>797</v>
      </c>
      <c r="B2136" s="45" t="s">
        <v>1030</v>
      </c>
      <c r="C2136" s="45" t="s">
        <v>760</v>
      </c>
      <c r="D2136" s="452" t="s">
        <v>2930</v>
      </c>
      <c r="E2136" s="140" t="s">
        <v>852</v>
      </c>
      <c r="F2136" s="141" t="s">
        <v>211</v>
      </c>
      <c r="G2136" s="468" t="s">
        <v>3096</v>
      </c>
      <c r="H2136" s="50" t="s">
        <v>2333</v>
      </c>
      <c r="I2136" s="142" t="s">
        <v>1733</v>
      </c>
      <c r="J2136" s="15">
        <v>3000</v>
      </c>
      <c r="K2136" s="15"/>
      <c r="L2136" s="15"/>
      <c r="M2136" s="15"/>
      <c r="N2136" s="15"/>
      <c r="O2136" s="15"/>
      <c r="P2136" s="15">
        <v>3000</v>
      </c>
      <c r="Q2136" s="15"/>
      <c r="R2136" s="15"/>
      <c r="S2136" s="15"/>
      <c r="T2136" s="15"/>
      <c r="U2136" s="15">
        <v>3000</v>
      </c>
      <c r="V2136" s="15">
        <v>0</v>
      </c>
      <c r="W2136" s="15"/>
      <c r="X2136" s="15"/>
      <c r="Y2136" s="15"/>
      <c r="Z2136" s="15"/>
      <c r="AA2136" s="15"/>
      <c r="AB2136" s="15"/>
      <c r="AC2136" s="15"/>
      <c r="AD2136" s="15"/>
      <c r="AE2136" s="15"/>
      <c r="AF2136" s="15"/>
      <c r="AG2136" s="15"/>
      <c r="AH2136" s="15">
        <v>0</v>
      </c>
      <c r="AI2136" s="15">
        <v>0</v>
      </c>
      <c r="AJ2136" s="15"/>
      <c r="AK2136" s="15"/>
      <c r="AL2136" s="15"/>
      <c r="AM2136" s="15"/>
      <c r="AN2136" s="15"/>
      <c r="AO2136" s="15"/>
      <c r="AP2136" s="15"/>
      <c r="AQ2136" s="15"/>
      <c r="AR2136" s="15"/>
      <c r="AS2136" s="15"/>
      <c r="AT2136" s="15"/>
      <c r="AU2136" s="15">
        <v>0</v>
      </c>
      <c r="AV2136" s="15">
        <v>0</v>
      </c>
      <c r="AW2136" s="15">
        <f t="shared" si="656"/>
        <v>3000</v>
      </c>
    </row>
    <row r="2137" spans="1:49" s="144" customFormat="1">
      <c r="A2137" s="44" t="s">
        <v>797</v>
      </c>
      <c r="B2137" s="45" t="s">
        <v>1030</v>
      </c>
      <c r="C2137" s="45" t="s">
        <v>760</v>
      </c>
      <c r="D2137" s="452" t="s">
        <v>2930</v>
      </c>
      <c r="E2137" s="140" t="s">
        <v>853</v>
      </c>
      <c r="F2137" s="141" t="s">
        <v>212</v>
      </c>
      <c r="G2137" s="468" t="s">
        <v>3096</v>
      </c>
      <c r="H2137" s="50" t="s">
        <v>2333</v>
      </c>
      <c r="I2137" s="142" t="s">
        <v>1734</v>
      </c>
      <c r="J2137" s="15"/>
      <c r="K2137" s="15"/>
      <c r="L2137" s="15"/>
      <c r="M2137" s="15"/>
      <c r="N2137" s="15"/>
      <c r="O2137" s="15"/>
      <c r="P2137" s="15"/>
      <c r="Q2137" s="15"/>
      <c r="R2137" s="15"/>
      <c r="S2137" s="15"/>
      <c r="T2137" s="15"/>
      <c r="U2137" s="15">
        <v>0</v>
      </c>
      <c r="V2137" s="15">
        <v>0</v>
      </c>
      <c r="W2137" s="15"/>
      <c r="X2137" s="15"/>
      <c r="Y2137" s="15"/>
      <c r="Z2137" s="15"/>
      <c r="AA2137" s="15"/>
      <c r="AB2137" s="15"/>
      <c r="AC2137" s="15"/>
      <c r="AD2137" s="15"/>
      <c r="AE2137" s="15"/>
      <c r="AF2137" s="15"/>
      <c r="AG2137" s="15"/>
      <c r="AH2137" s="15">
        <v>0</v>
      </c>
      <c r="AI2137" s="15">
        <v>0</v>
      </c>
      <c r="AJ2137" s="15"/>
      <c r="AK2137" s="15"/>
      <c r="AL2137" s="15"/>
      <c r="AM2137" s="15"/>
      <c r="AN2137" s="15"/>
      <c r="AO2137" s="15"/>
      <c r="AP2137" s="15"/>
      <c r="AQ2137" s="15"/>
      <c r="AR2137" s="15"/>
      <c r="AS2137" s="15"/>
      <c r="AT2137" s="15"/>
      <c r="AU2137" s="15">
        <v>0</v>
      </c>
      <c r="AV2137" s="15">
        <v>0</v>
      </c>
      <c r="AW2137" s="15">
        <f t="shared" si="656"/>
        <v>0</v>
      </c>
    </row>
    <row r="2138" spans="1:49" s="144" customFormat="1">
      <c r="A2138" s="44" t="s">
        <v>797</v>
      </c>
      <c r="B2138" s="45" t="s">
        <v>1030</v>
      </c>
      <c r="C2138" s="45" t="s">
        <v>760</v>
      </c>
      <c r="D2138" s="452" t="s">
        <v>2930</v>
      </c>
      <c r="E2138" s="140" t="s">
        <v>854</v>
      </c>
      <c r="F2138" s="141" t="s">
        <v>213</v>
      </c>
      <c r="G2138" s="468" t="s">
        <v>3096</v>
      </c>
      <c r="H2138" s="50" t="s">
        <v>2333</v>
      </c>
      <c r="I2138" s="142" t="s">
        <v>1735</v>
      </c>
      <c r="J2138" s="15"/>
      <c r="K2138" s="15"/>
      <c r="L2138" s="15"/>
      <c r="M2138" s="15"/>
      <c r="N2138" s="15"/>
      <c r="O2138" s="15"/>
      <c r="P2138" s="15"/>
      <c r="Q2138" s="15"/>
      <c r="R2138" s="15"/>
      <c r="S2138" s="15"/>
      <c r="T2138" s="15"/>
      <c r="U2138" s="15">
        <v>0</v>
      </c>
      <c r="V2138" s="15">
        <v>0</v>
      </c>
      <c r="W2138" s="15"/>
      <c r="X2138" s="15"/>
      <c r="Y2138" s="15"/>
      <c r="Z2138" s="15"/>
      <c r="AA2138" s="15"/>
      <c r="AB2138" s="15"/>
      <c r="AC2138" s="15"/>
      <c r="AD2138" s="15"/>
      <c r="AE2138" s="15"/>
      <c r="AF2138" s="15"/>
      <c r="AG2138" s="15"/>
      <c r="AH2138" s="15">
        <v>0</v>
      </c>
      <c r="AI2138" s="15">
        <v>0</v>
      </c>
      <c r="AJ2138" s="15"/>
      <c r="AK2138" s="15"/>
      <c r="AL2138" s="15"/>
      <c r="AM2138" s="15"/>
      <c r="AN2138" s="15"/>
      <c r="AO2138" s="15"/>
      <c r="AP2138" s="15"/>
      <c r="AQ2138" s="15"/>
      <c r="AR2138" s="15"/>
      <c r="AS2138" s="15"/>
      <c r="AT2138" s="15"/>
      <c r="AU2138" s="15">
        <v>0</v>
      </c>
      <c r="AV2138" s="15">
        <v>0</v>
      </c>
      <c r="AW2138" s="15">
        <f t="shared" si="656"/>
        <v>0</v>
      </c>
    </row>
    <row r="2139" spans="1:49">
      <c r="A2139" s="44" t="s">
        <v>797</v>
      </c>
      <c r="B2139" s="45" t="s">
        <v>1030</v>
      </c>
      <c r="C2139" s="45" t="s">
        <v>760</v>
      </c>
      <c r="D2139" s="452" t="s">
        <v>2930</v>
      </c>
      <c r="E2139" s="213" t="s">
        <v>773</v>
      </c>
      <c r="F2139" s="65"/>
      <c r="G2139" s="65"/>
      <c r="H2139" s="65"/>
      <c r="I2139" s="1" t="s">
        <v>1362</v>
      </c>
      <c r="J2139" s="9">
        <f>SUM(J2140)</f>
        <v>2000</v>
      </c>
      <c r="K2139" s="9">
        <f t="shared" ref="K2139:AT2139" si="659">SUM(K2140)</f>
        <v>0</v>
      </c>
      <c r="L2139" s="9">
        <f t="shared" si="659"/>
        <v>0</v>
      </c>
      <c r="M2139" s="9">
        <f t="shared" si="659"/>
        <v>0</v>
      </c>
      <c r="N2139" s="9">
        <f t="shared" si="659"/>
        <v>0</v>
      </c>
      <c r="O2139" s="9">
        <f t="shared" si="659"/>
        <v>0</v>
      </c>
      <c r="P2139" s="9">
        <f t="shared" si="659"/>
        <v>0</v>
      </c>
      <c r="Q2139" s="9">
        <f t="shared" si="659"/>
        <v>0</v>
      </c>
      <c r="R2139" s="9">
        <f t="shared" si="659"/>
        <v>0</v>
      </c>
      <c r="S2139" s="9">
        <f t="shared" si="659"/>
        <v>0</v>
      </c>
      <c r="T2139" s="9">
        <f t="shared" si="659"/>
        <v>0</v>
      </c>
      <c r="U2139" s="9">
        <v>0</v>
      </c>
      <c r="V2139" s="9">
        <v>2000</v>
      </c>
      <c r="W2139" s="9">
        <f>SUM(W2140)</f>
        <v>0</v>
      </c>
      <c r="X2139" s="9">
        <f t="shared" si="659"/>
        <v>0</v>
      </c>
      <c r="Y2139" s="9">
        <f t="shared" si="659"/>
        <v>0</v>
      </c>
      <c r="Z2139" s="9">
        <f t="shared" si="659"/>
        <v>0</v>
      </c>
      <c r="AA2139" s="9">
        <f t="shared" si="659"/>
        <v>0</v>
      </c>
      <c r="AB2139" s="9">
        <f t="shared" si="659"/>
        <v>0</v>
      </c>
      <c r="AC2139" s="9">
        <f t="shared" si="659"/>
        <v>0</v>
      </c>
      <c r="AD2139" s="9">
        <f t="shared" si="659"/>
        <v>0</v>
      </c>
      <c r="AE2139" s="9">
        <f t="shared" si="659"/>
        <v>0</v>
      </c>
      <c r="AF2139" s="9">
        <f t="shared" si="659"/>
        <v>0</v>
      </c>
      <c r="AG2139" s="9">
        <f t="shared" si="659"/>
        <v>0</v>
      </c>
      <c r="AH2139" s="9">
        <v>0</v>
      </c>
      <c r="AI2139" s="9">
        <v>0</v>
      </c>
      <c r="AJ2139" s="9">
        <f>SUM(AJ2140)</f>
        <v>0</v>
      </c>
      <c r="AK2139" s="9">
        <f t="shared" si="659"/>
        <v>0</v>
      </c>
      <c r="AL2139" s="9">
        <f t="shared" si="659"/>
        <v>0</v>
      </c>
      <c r="AM2139" s="9">
        <f t="shared" si="659"/>
        <v>0</v>
      </c>
      <c r="AN2139" s="9">
        <f t="shared" si="659"/>
        <v>0</v>
      </c>
      <c r="AO2139" s="9">
        <f t="shared" si="659"/>
        <v>0</v>
      </c>
      <c r="AP2139" s="9">
        <f t="shared" si="659"/>
        <v>0</v>
      </c>
      <c r="AQ2139" s="9">
        <f t="shared" si="659"/>
        <v>0</v>
      </c>
      <c r="AR2139" s="9">
        <f t="shared" si="659"/>
        <v>0</v>
      </c>
      <c r="AS2139" s="9">
        <f t="shared" si="659"/>
        <v>0</v>
      </c>
      <c r="AT2139" s="9">
        <f t="shared" si="659"/>
        <v>0</v>
      </c>
      <c r="AU2139" s="9">
        <v>0</v>
      </c>
      <c r="AV2139" s="9">
        <v>0</v>
      </c>
      <c r="AW2139" s="9">
        <f t="shared" si="656"/>
        <v>0</v>
      </c>
    </row>
    <row r="2140" spans="1:49">
      <c r="A2140" s="44" t="s">
        <v>797</v>
      </c>
      <c r="B2140" s="45" t="s">
        <v>1030</v>
      </c>
      <c r="C2140" s="45" t="s">
        <v>760</v>
      </c>
      <c r="D2140" s="452" t="s">
        <v>2930</v>
      </c>
      <c r="E2140" s="367" t="s">
        <v>785</v>
      </c>
      <c r="F2140" s="50"/>
      <c r="G2140" s="468" t="s">
        <v>3096</v>
      </c>
      <c r="H2140" s="50" t="s">
        <v>2333</v>
      </c>
      <c r="I2140" s="42" t="s">
        <v>1363</v>
      </c>
      <c r="J2140" s="15">
        <v>2000</v>
      </c>
      <c r="U2140" s="15">
        <v>0</v>
      </c>
      <c r="V2140" s="15">
        <v>2000</v>
      </c>
      <c r="AH2140" s="15">
        <v>0</v>
      </c>
      <c r="AI2140" s="15">
        <v>0</v>
      </c>
      <c r="AU2140" s="15">
        <v>0</v>
      </c>
      <c r="AV2140" s="15">
        <v>0</v>
      </c>
      <c r="AW2140" s="15">
        <f t="shared" si="656"/>
        <v>0</v>
      </c>
    </row>
    <row r="2141" spans="1:49">
      <c r="A2141" s="44" t="s">
        <v>797</v>
      </c>
      <c r="B2141" s="45" t="s">
        <v>1030</v>
      </c>
      <c r="C2141" s="45" t="s">
        <v>760</v>
      </c>
      <c r="D2141" s="452" t="s">
        <v>2930</v>
      </c>
      <c r="E2141" s="213" t="s">
        <v>1364</v>
      </c>
      <c r="F2141" s="65"/>
      <c r="G2141" s="65"/>
      <c r="H2141" s="65"/>
      <c r="I2141" s="1" t="s">
        <v>2104</v>
      </c>
      <c r="J2141" s="9">
        <f>SUM(J2142:J2151)</f>
        <v>137000</v>
      </c>
      <c r="K2141" s="9">
        <f t="shared" ref="K2141:AT2141" si="660">SUM(K2142:K2151)</f>
        <v>0</v>
      </c>
      <c r="L2141" s="9">
        <f t="shared" si="660"/>
        <v>13238</v>
      </c>
      <c r="M2141" s="9">
        <f t="shared" si="660"/>
        <v>16684</v>
      </c>
      <c r="N2141" s="9">
        <f>SUM(N2142:N2151)</f>
        <v>18098</v>
      </c>
      <c r="O2141" s="9">
        <f t="shared" si="660"/>
        <v>18593</v>
      </c>
      <c r="P2141" s="9">
        <f t="shared" si="660"/>
        <v>10109</v>
      </c>
      <c r="Q2141" s="9">
        <f t="shared" si="660"/>
        <v>0</v>
      </c>
      <c r="R2141" s="9">
        <f t="shared" si="660"/>
        <v>0</v>
      </c>
      <c r="S2141" s="9">
        <f t="shared" si="660"/>
        <v>12821</v>
      </c>
      <c r="T2141" s="9">
        <f t="shared" si="660"/>
        <v>19197</v>
      </c>
      <c r="U2141" s="9">
        <v>108740</v>
      </c>
      <c r="V2141" s="9">
        <v>28260</v>
      </c>
      <c r="W2141" s="9">
        <f>SUM(W2142:W2151)</f>
        <v>3751</v>
      </c>
      <c r="X2141" s="9">
        <f t="shared" si="660"/>
        <v>0</v>
      </c>
      <c r="Y2141" s="9">
        <f t="shared" si="660"/>
        <v>0</v>
      </c>
      <c r="Z2141" s="9">
        <f t="shared" si="660"/>
        <v>0</v>
      </c>
      <c r="AA2141" s="9">
        <f t="shared" si="660"/>
        <v>0</v>
      </c>
      <c r="AB2141" s="9">
        <f t="shared" si="660"/>
        <v>0</v>
      </c>
      <c r="AC2141" s="9">
        <f t="shared" si="660"/>
        <v>0</v>
      </c>
      <c r="AD2141" s="9">
        <f t="shared" si="660"/>
        <v>0</v>
      </c>
      <c r="AE2141" s="9">
        <f t="shared" si="660"/>
        <v>0</v>
      </c>
      <c r="AF2141" s="9">
        <f t="shared" si="660"/>
        <v>0</v>
      </c>
      <c r="AG2141" s="9">
        <f t="shared" si="660"/>
        <v>0</v>
      </c>
      <c r="AH2141" s="9">
        <v>0</v>
      </c>
      <c r="AI2141" s="9">
        <v>3751</v>
      </c>
      <c r="AJ2141" s="9">
        <f>SUM(AJ2142:AJ2151)</f>
        <v>4517</v>
      </c>
      <c r="AK2141" s="9">
        <f t="shared" si="660"/>
        <v>0</v>
      </c>
      <c r="AL2141" s="9">
        <f t="shared" si="660"/>
        <v>0</v>
      </c>
      <c r="AM2141" s="9">
        <f t="shared" si="660"/>
        <v>0</v>
      </c>
      <c r="AN2141" s="9">
        <f t="shared" si="660"/>
        <v>0</v>
      </c>
      <c r="AO2141" s="9">
        <f t="shared" si="660"/>
        <v>950</v>
      </c>
      <c r="AP2141" s="9">
        <f t="shared" si="660"/>
        <v>3517</v>
      </c>
      <c r="AQ2141" s="9">
        <f t="shared" si="660"/>
        <v>0</v>
      </c>
      <c r="AR2141" s="9">
        <f t="shared" si="660"/>
        <v>0</v>
      </c>
      <c r="AS2141" s="9">
        <f t="shared" si="660"/>
        <v>0</v>
      </c>
      <c r="AT2141" s="9">
        <f t="shared" si="660"/>
        <v>0</v>
      </c>
      <c r="AU2141" s="9">
        <v>4467</v>
      </c>
      <c r="AV2141" s="9">
        <v>50</v>
      </c>
      <c r="AW2141" s="9">
        <f t="shared" si="656"/>
        <v>113207</v>
      </c>
    </row>
    <row r="2142" spans="1:49">
      <c r="A2142" s="44" t="s">
        <v>797</v>
      </c>
      <c r="B2142" s="45" t="s">
        <v>1030</v>
      </c>
      <c r="C2142" s="45" t="s">
        <v>760</v>
      </c>
      <c r="D2142" s="452" t="s">
        <v>2930</v>
      </c>
      <c r="E2142" s="367" t="s">
        <v>786</v>
      </c>
      <c r="F2142" s="50"/>
      <c r="G2142" s="468" t="s">
        <v>3096</v>
      </c>
      <c r="H2142" s="50" t="s">
        <v>2333</v>
      </c>
      <c r="I2142" s="42" t="s">
        <v>1191</v>
      </c>
      <c r="U2142" s="15">
        <v>0</v>
      </c>
      <c r="V2142" s="15">
        <v>0</v>
      </c>
      <c r="AH2142" s="15">
        <v>0</v>
      </c>
      <c r="AI2142" s="15">
        <v>0</v>
      </c>
      <c r="AU2142" s="15">
        <v>0</v>
      </c>
      <c r="AV2142" s="15">
        <v>0</v>
      </c>
      <c r="AW2142" s="15">
        <f t="shared" si="656"/>
        <v>0</v>
      </c>
    </row>
    <row r="2143" spans="1:49">
      <c r="A2143" s="44" t="s">
        <v>797</v>
      </c>
      <c r="B2143" s="45" t="s">
        <v>1030</v>
      </c>
      <c r="C2143" s="45" t="s">
        <v>760</v>
      </c>
      <c r="D2143" s="452" t="s">
        <v>2930</v>
      </c>
      <c r="E2143" s="367" t="s">
        <v>1528</v>
      </c>
      <c r="F2143" s="50"/>
      <c r="G2143" s="468" t="s">
        <v>3096</v>
      </c>
      <c r="H2143" s="50" t="s">
        <v>2333</v>
      </c>
      <c r="I2143" s="42" t="s">
        <v>989</v>
      </c>
      <c r="J2143" s="15">
        <v>3000</v>
      </c>
      <c r="U2143" s="15">
        <v>0</v>
      </c>
      <c r="V2143" s="15">
        <v>3000</v>
      </c>
      <c r="AH2143" s="15">
        <v>0</v>
      </c>
      <c r="AI2143" s="15">
        <v>0</v>
      </c>
      <c r="AU2143" s="15">
        <v>0</v>
      </c>
      <c r="AV2143" s="15">
        <v>0</v>
      </c>
      <c r="AW2143" s="15">
        <f t="shared" si="656"/>
        <v>0</v>
      </c>
    </row>
    <row r="2144" spans="1:49">
      <c r="A2144" s="44" t="s">
        <v>797</v>
      </c>
      <c r="B2144" s="45" t="s">
        <v>1030</v>
      </c>
      <c r="C2144" s="45" t="s">
        <v>760</v>
      </c>
      <c r="D2144" s="452" t="s">
        <v>2930</v>
      </c>
      <c r="E2144" s="367" t="s">
        <v>1679</v>
      </c>
      <c r="F2144" s="50"/>
      <c r="G2144" s="468" t="s">
        <v>3096</v>
      </c>
      <c r="H2144" s="50" t="s">
        <v>2333</v>
      </c>
      <c r="I2144" s="42" t="s">
        <v>1048</v>
      </c>
      <c r="J2144" s="15">
        <v>2000</v>
      </c>
      <c r="O2144" s="15">
        <v>500</v>
      </c>
      <c r="S2144" s="15">
        <v>500</v>
      </c>
      <c r="T2144" s="15">
        <v>1000</v>
      </c>
      <c r="U2144" s="15">
        <v>2000</v>
      </c>
      <c r="V2144" s="15">
        <v>0</v>
      </c>
      <c r="AH2144" s="15">
        <v>0</v>
      </c>
      <c r="AI2144" s="15">
        <v>0</v>
      </c>
      <c r="AU2144" s="15">
        <v>0</v>
      </c>
      <c r="AV2144" s="15">
        <v>0</v>
      </c>
      <c r="AW2144" s="15">
        <f t="shared" si="656"/>
        <v>2000</v>
      </c>
    </row>
    <row r="2145" spans="1:49">
      <c r="A2145" s="44" t="s">
        <v>797</v>
      </c>
      <c r="B2145" s="45" t="s">
        <v>1030</v>
      </c>
      <c r="C2145" s="45" t="s">
        <v>760</v>
      </c>
      <c r="D2145" s="452" t="s">
        <v>2930</v>
      </c>
      <c r="E2145" s="367" t="s">
        <v>787</v>
      </c>
      <c r="F2145" s="50"/>
      <c r="G2145" s="468" t="s">
        <v>3096</v>
      </c>
      <c r="H2145" s="50" t="s">
        <v>2333</v>
      </c>
      <c r="I2145" s="42" t="s">
        <v>2226</v>
      </c>
      <c r="J2145" s="15">
        <v>120000</v>
      </c>
      <c r="L2145" s="15">
        <v>13238</v>
      </c>
      <c r="M2145" s="15">
        <v>14184</v>
      </c>
      <c r="N2145" s="15">
        <v>14098</v>
      </c>
      <c r="O2145" s="15">
        <v>15093</v>
      </c>
      <c r="P2145" s="15">
        <v>10109</v>
      </c>
      <c r="S2145" s="15">
        <v>12321</v>
      </c>
      <c r="T2145" s="15">
        <v>18197</v>
      </c>
      <c r="U2145" s="15">
        <v>97240</v>
      </c>
      <c r="V2145" s="15">
        <v>22760</v>
      </c>
      <c r="W2145" s="15">
        <v>1456</v>
      </c>
      <c r="AH2145" s="15">
        <v>0</v>
      </c>
      <c r="AI2145" s="15">
        <v>1456</v>
      </c>
      <c r="AJ2145" s="15">
        <v>2428</v>
      </c>
      <c r="AO2145" s="15">
        <v>950</v>
      </c>
      <c r="AP2145" s="15">
        <v>1428</v>
      </c>
      <c r="AU2145" s="15">
        <v>2378</v>
      </c>
      <c r="AV2145" s="15">
        <v>50</v>
      </c>
      <c r="AW2145" s="15">
        <f t="shared" si="656"/>
        <v>99618</v>
      </c>
    </row>
    <row r="2146" spans="1:49">
      <c r="A2146" s="44" t="s">
        <v>797</v>
      </c>
      <c r="B2146" s="45" t="s">
        <v>1030</v>
      </c>
      <c r="C2146" s="45" t="s">
        <v>760</v>
      </c>
      <c r="D2146" s="452" t="s">
        <v>2930</v>
      </c>
      <c r="E2146" s="367" t="s">
        <v>1116</v>
      </c>
      <c r="F2146" s="50"/>
      <c r="G2146" s="468" t="s">
        <v>3096</v>
      </c>
      <c r="H2146" s="50" t="s">
        <v>2333</v>
      </c>
      <c r="I2146" s="42" t="s">
        <v>1487</v>
      </c>
      <c r="U2146" s="15">
        <v>0</v>
      </c>
      <c r="V2146" s="15">
        <v>0</v>
      </c>
      <c r="AH2146" s="15">
        <v>0</v>
      </c>
      <c r="AI2146" s="15">
        <v>0</v>
      </c>
      <c r="AJ2146" s="15">
        <v>877</v>
      </c>
      <c r="AP2146" s="15">
        <v>877</v>
      </c>
      <c r="AU2146" s="15">
        <v>877</v>
      </c>
      <c r="AV2146" s="15">
        <v>0</v>
      </c>
      <c r="AW2146" s="15">
        <f t="shared" si="656"/>
        <v>877</v>
      </c>
    </row>
    <row r="2147" spans="1:49">
      <c r="A2147" s="44" t="s">
        <v>797</v>
      </c>
      <c r="B2147" s="45" t="s">
        <v>1030</v>
      </c>
      <c r="C2147" s="45" t="s">
        <v>760</v>
      </c>
      <c r="D2147" s="452" t="s">
        <v>2930</v>
      </c>
      <c r="E2147" s="367" t="s">
        <v>1703</v>
      </c>
      <c r="F2147" s="50"/>
      <c r="G2147" s="468" t="s">
        <v>3096</v>
      </c>
      <c r="H2147" s="50" t="s">
        <v>2333</v>
      </c>
      <c r="I2147" s="42" t="s">
        <v>1047</v>
      </c>
      <c r="U2147" s="15">
        <v>0</v>
      </c>
      <c r="V2147" s="15">
        <v>0</v>
      </c>
      <c r="AH2147" s="15">
        <v>0</v>
      </c>
      <c r="AI2147" s="15">
        <v>0</v>
      </c>
      <c r="AU2147" s="15">
        <v>0</v>
      </c>
      <c r="AV2147" s="15">
        <v>0</v>
      </c>
      <c r="AW2147" s="15">
        <f t="shared" si="656"/>
        <v>0</v>
      </c>
    </row>
    <row r="2148" spans="1:49">
      <c r="A2148" s="44" t="s">
        <v>797</v>
      </c>
      <c r="B2148" s="45" t="s">
        <v>1030</v>
      </c>
      <c r="C2148" s="45" t="s">
        <v>760</v>
      </c>
      <c r="D2148" s="452" t="s">
        <v>2930</v>
      </c>
      <c r="E2148" s="367" t="s">
        <v>826</v>
      </c>
      <c r="F2148" s="50"/>
      <c r="G2148" s="468" t="s">
        <v>3096</v>
      </c>
      <c r="H2148" s="50" t="s">
        <v>2333</v>
      </c>
      <c r="I2148" s="42" t="s">
        <v>2170</v>
      </c>
      <c r="J2148" s="15">
        <v>2000</v>
      </c>
      <c r="N2148" s="15">
        <v>2000</v>
      </c>
      <c r="U2148" s="15">
        <v>2000</v>
      </c>
      <c r="V2148" s="15">
        <v>0</v>
      </c>
      <c r="AH2148" s="15">
        <v>0</v>
      </c>
      <c r="AI2148" s="15">
        <v>0</v>
      </c>
      <c r="AJ2148" s="15">
        <v>412</v>
      </c>
      <c r="AP2148" s="15">
        <v>412</v>
      </c>
      <c r="AU2148" s="15">
        <v>412</v>
      </c>
      <c r="AV2148" s="15">
        <v>0</v>
      </c>
      <c r="AW2148" s="15">
        <f t="shared" si="656"/>
        <v>2412</v>
      </c>
    </row>
    <row r="2149" spans="1:49">
      <c r="A2149" s="44" t="s">
        <v>797</v>
      </c>
      <c r="B2149" s="45" t="s">
        <v>1030</v>
      </c>
      <c r="C2149" s="45" t="s">
        <v>760</v>
      </c>
      <c r="D2149" s="452" t="s">
        <v>2930</v>
      </c>
      <c r="E2149" s="367" t="s">
        <v>1115</v>
      </c>
      <c r="F2149" s="50"/>
      <c r="G2149" s="468" t="s">
        <v>3096</v>
      </c>
      <c r="H2149" s="50" t="s">
        <v>2333</v>
      </c>
      <c r="I2149" s="42" t="s">
        <v>990</v>
      </c>
      <c r="U2149" s="15">
        <v>0</v>
      </c>
      <c r="V2149" s="15">
        <v>0</v>
      </c>
      <c r="AH2149" s="15">
        <v>0</v>
      </c>
      <c r="AI2149" s="15">
        <v>0</v>
      </c>
      <c r="AU2149" s="15">
        <v>0</v>
      </c>
      <c r="AV2149" s="15">
        <v>0</v>
      </c>
      <c r="AW2149" s="15">
        <f t="shared" si="656"/>
        <v>0</v>
      </c>
    </row>
    <row r="2150" spans="1:49">
      <c r="A2150" s="44" t="s">
        <v>797</v>
      </c>
      <c r="B2150" s="45" t="s">
        <v>1030</v>
      </c>
      <c r="C2150" s="45" t="s">
        <v>760</v>
      </c>
      <c r="D2150" s="452" t="s">
        <v>2930</v>
      </c>
      <c r="E2150" s="367" t="s">
        <v>1677</v>
      </c>
      <c r="F2150" s="50"/>
      <c r="G2150" s="468" t="s">
        <v>3096</v>
      </c>
      <c r="H2150" s="50" t="s">
        <v>2333</v>
      </c>
      <c r="I2150" s="42" t="s">
        <v>1688</v>
      </c>
      <c r="J2150" s="15">
        <v>10000</v>
      </c>
      <c r="M2150" s="15">
        <v>2500</v>
      </c>
      <c r="N2150" s="15">
        <v>2000</v>
      </c>
      <c r="O2150" s="15">
        <v>3000</v>
      </c>
      <c r="U2150" s="15">
        <v>7500</v>
      </c>
      <c r="V2150" s="15">
        <v>2500</v>
      </c>
      <c r="W2150" s="15">
        <v>2295</v>
      </c>
      <c r="AH2150" s="15">
        <v>0</v>
      </c>
      <c r="AI2150" s="15">
        <v>2295</v>
      </c>
      <c r="AJ2150" s="15">
        <v>800</v>
      </c>
      <c r="AP2150" s="15">
        <v>800</v>
      </c>
      <c r="AU2150" s="15">
        <v>800</v>
      </c>
      <c r="AV2150" s="15">
        <v>0</v>
      </c>
      <c r="AW2150" s="15">
        <f t="shared" si="656"/>
        <v>8300</v>
      </c>
    </row>
    <row r="2151" spans="1:49">
      <c r="A2151" s="44" t="s">
        <v>797</v>
      </c>
      <c r="B2151" s="45" t="s">
        <v>1030</v>
      </c>
      <c r="C2151" s="45" t="s">
        <v>760</v>
      </c>
      <c r="D2151" s="452" t="s">
        <v>2930</v>
      </c>
      <c r="E2151" s="367" t="s">
        <v>1677</v>
      </c>
      <c r="F2151" s="50" t="s">
        <v>214</v>
      </c>
      <c r="G2151" s="468" t="s">
        <v>3096</v>
      </c>
      <c r="H2151" s="50" t="s">
        <v>2333</v>
      </c>
      <c r="I2151" s="42" t="s">
        <v>25</v>
      </c>
      <c r="U2151" s="15">
        <v>0</v>
      </c>
      <c r="V2151" s="15">
        <v>0</v>
      </c>
      <c r="AH2151" s="15">
        <v>0</v>
      </c>
      <c r="AI2151" s="15">
        <v>0</v>
      </c>
      <c r="AU2151" s="15">
        <v>0</v>
      </c>
      <c r="AV2151" s="15">
        <v>0</v>
      </c>
      <c r="AW2151" s="15">
        <f t="shared" si="656"/>
        <v>0</v>
      </c>
    </row>
    <row r="2152" spans="1:49" s="52" customFormat="1">
      <c r="A2152" s="41"/>
      <c r="B2152" s="345"/>
      <c r="C2152" s="345"/>
      <c r="D2152" s="369"/>
      <c r="E2152" s="213"/>
      <c r="F2152" s="65"/>
      <c r="G2152" s="65"/>
      <c r="H2152" s="65"/>
      <c r="I2152" s="49" t="s">
        <v>3</v>
      </c>
      <c r="J2152" s="6">
        <f>SUM(J2153)</f>
        <v>0</v>
      </c>
      <c r="K2152" s="6">
        <f t="shared" ref="K2152:AT2153" si="661">SUM(K2153)</f>
        <v>0</v>
      </c>
      <c r="L2152" s="6">
        <f t="shared" si="661"/>
        <v>0</v>
      </c>
      <c r="M2152" s="6">
        <f t="shared" si="661"/>
        <v>0</v>
      </c>
      <c r="N2152" s="6">
        <f t="shared" si="661"/>
        <v>0</v>
      </c>
      <c r="O2152" s="6">
        <f t="shared" si="661"/>
        <v>0</v>
      </c>
      <c r="P2152" s="6">
        <f t="shared" si="661"/>
        <v>0</v>
      </c>
      <c r="Q2152" s="6">
        <f t="shared" si="661"/>
        <v>0</v>
      </c>
      <c r="R2152" s="6">
        <f t="shared" si="661"/>
        <v>0</v>
      </c>
      <c r="S2152" s="6">
        <f t="shared" si="661"/>
        <v>0</v>
      </c>
      <c r="T2152" s="6">
        <f t="shared" si="661"/>
        <v>0</v>
      </c>
      <c r="U2152" s="6">
        <v>0</v>
      </c>
      <c r="V2152" s="6">
        <v>0</v>
      </c>
      <c r="W2152" s="6">
        <f>SUM(W2153)</f>
        <v>0</v>
      </c>
      <c r="X2152" s="6">
        <f t="shared" si="661"/>
        <v>0</v>
      </c>
      <c r="Y2152" s="6">
        <f t="shared" si="661"/>
        <v>0</v>
      </c>
      <c r="Z2152" s="6">
        <f t="shared" si="661"/>
        <v>0</v>
      </c>
      <c r="AA2152" s="6">
        <f t="shared" si="661"/>
        <v>0</v>
      </c>
      <c r="AB2152" s="6">
        <f t="shared" si="661"/>
        <v>0</v>
      </c>
      <c r="AC2152" s="6">
        <f t="shared" si="661"/>
        <v>0</v>
      </c>
      <c r="AD2152" s="6">
        <f t="shared" si="661"/>
        <v>0</v>
      </c>
      <c r="AE2152" s="6">
        <f t="shared" si="661"/>
        <v>0</v>
      </c>
      <c r="AF2152" s="6">
        <f t="shared" si="661"/>
        <v>0</v>
      </c>
      <c r="AG2152" s="6">
        <f t="shared" si="661"/>
        <v>0</v>
      </c>
      <c r="AH2152" s="6">
        <v>0</v>
      </c>
      <c r="AI2152" s="6">
        <v>0</v>
      </c>
      <c r="AJ2152" s="6">
        <f>SUM(AJ2153)</f>
        <v>0</v>
      </c>
      <c r="AK2152" s="6">
        <f t="shared" si="661"/>
        <v>0</v>
      </c>
      <c r="AL2152" s="6">
        <f t="shared" si="661"/>
        <v>0</v>
      </c>
      <c r="AM2152" s="6">
        <f t="shared" si="661"/>
        <v>0</v>
      </c>
      <c r="AN2152" s="6">
        <f t="shared" si="661"/>
        <v>0</v>
      </c>
      <c r="AO2152" s="6">
        <f t="shared" si="661"/>
        <v>0</v>
      </c>
      <c r="AP2152" s="6">
        <f t="shared" si="661"/>
        <v>0</v>
      </c>
      <c r="AQ2152" s="6">
        <f t="shared" si="661"/>
        <v>0</v>
      </c>
      <c r="AR2152" s="6">
        <f t="shared" si="661"/>
        <v>0</v>
      </c>
      <c r="AS2152" s="6">
        <f t="shared" si="661"/>
        <v>0</v>
      </c>
      <c r="AT2152" s="6">
        <f t="shared" si="661"/>
        <v>0</v>
      </c>
      <c r="AU2152" s="6">
        <v>0</v>
      </c>
      <c r="AV2152" s="6">
        <v>0</v>
      </c>
      <c r="AW2152" s="6">
        <f t="shared" si="656"/>
        <v>0</v>
      </c>
    </row>
    <row r="2153" spans="1:49" s="52" customFormat="1">
      <c r="A2153" s="44" t="s">
        <v>797</v>
      </c>
      <c r="B2153" s="45" t="s">
        <v>1030</v>
      </c>
      <c r="C2153" s="45" t="s">
        <v>760</v>
      </c>
      <c r="D2153" s="452" t="s">
        <v>2930</v>
      </c>
      <c r="E2153" s="213" t="s">
        <v>833</v>
      </c>
      <c r="F2153" s="65"/>
      <c r="G2153" s="65"/>
      <c r="H2153" s="65"/>
      <c r="I2153" s="53" t="s">
        <v>1</v>
      </c>
      <c r="J2153" s="200">
        <f>SUM(J2154)</f>
        <v>0</v>
      </c>
      <c r="K2153" s="200">
        <f t="shared" si="661"/>
        <v>0</v>
      </c>
      <c r="L2153" s="200">
        <f t="shared" si="661"/>
        <v>0</v>
      </c>
      <c r="M2153" s="200">
        <f t="shared" si="661"/>
        <v>0</v>
      </c>
      <c r="N2153" s="200">
        <f t="shared" si="661"/>
        <v>0</v>
      </c>
      <c r="O2153" s="200">
        <f t="shared" si="661"/>
        <v>0</v>
      </c>
      <c r="P2153" s="200">
        <f t="shared" si="661"/>
        <v>0</v>
      </c>
      <c r="Q2153" s="200">
        <f t="shared" si="661"/>
        <v>0</v>
      </c>
      <c r="R2153" s="200">
        <f t="shared" si="661"/>
        <v>0</v>
      </c>
      <c r="S2153" s="200">
        <f t="shared" si="661"/>
        <v>0</v>
      </c>
      <c r="T2153" s="200">
        <f t="shared" si="661"/>
        <v>0</v>
      </c>
      <c r="U2153" s="200">
        <v>0</v>
      </c>
      <c r="V2153" s="200">
        <v>0</v>
      </c>
      <c r="W2153" s="200">
        <f>SUM(W2154)</f>
        <v>0</v>
      </c>
      <c r="X2153" s="200">
        <f t="shared" si="661"/>
        <v>0</v>
      </c>
      <c r="Y2153" s="200">
        <f t="shared" si="661"/>
        <v>0</v>
      </c>
      <c r="Z2153" s="200">
        <f t="shared" si="661"/>
        <v>0</v>
      </c>
      <c r="AA2153" s="200">
        <f t="shared" si="661"/>
        <v>0</v>
      </c>
      <c r="AB2153" s="200">
        <f t="shared" si="661"/>
        <v>0</v>
      </c>
      <c r="AC2153" s="200">
        <f t="shared" si="661"/>
        <v>0</v>
      </c>
      <c r="AD2153" s="200">
        <f t="shared" si="661"/>
        <v>0</v>
      </c>
      <c r="AE2153" s="200">
        <f t="shared" si="661"/>
        <v>0</v>
      </c>
      <c r="AF2153" s="200">
        <f t="shared" si="661"/>
        <v>0</v>
      </c>
      <c r="AG2153" s="200">
        <f t="shared" si="661"/>
        <v>0</v>
      </c>
      <c r="AH2153" s="200">
        <v>0</v>
      </c>
      <c r="AI2153" s="200">
        <v>0</v>
      </c>
      <c r="AJ2153" s="200">
        <f>SUM(AJ2154)</f>
        <v>0</v>
      </c>
      <c r="AK2153" s="200">
        <f t="shared" si="661"/>
        <v>0</v>
      </c>
      <c r="AL2153" s="200">
        <f t="shared" si="661"/>
        <v>0</v>
      </c>
      <c r="AM2153" s="200">
        <f t="shared" si="661"/>
        <v>0</v>
      </c>
      <c r="AN2153" s="200">
        <f t="shared" si="661"/>
        <v>0</v>
      </c>
      <c r="AO2153" s="200">
        <f t="shared" si="661"/>
        <v>0</v>
      </c>
      <c r="AP2153" s="200">
        <f t="shared" si="661"/>
        <v>0</v>
      </c>
      <c r="AQ2153" s="200">
        <f t="shared" si="661"/>
        <v>0</v>
      </c>
      <c r="AR2153" s="200">
        <f t="shared" si="661"/>
        <v>0</v>
      </c>
      <c r="AS2153" s="200">
        <f t="shared" si="661"/>
        <v>0</v>
      </c>
      <c r="AT2153" s="200">
        <f t="shared" si="661"/>
        <v>0</v>
      </c>
      <c r="AU2153" s="200">
        <v>0</v>
      </c>
      <c r="AV2153" s="200">
        <v>0</v>
      </c>
      <c r="AW2153" s="200">
        <f t="shared" si="656"/>
        <v>0</v>
      </c>
    </row>
    <row r="2154" spans="1:49" s="59" customFormat="1">
      <c r="A2154" s="44" t="s">
        <v>797</v>
      </c>
      <c r="B2154" s="45" t="s">
        <v>1030</v>
      </c>
      <c r="C2154" s="45" t="s">
        <v>760</v>
      </c>
      <c r="D2154" s="452" t="s">
        <v>2930</v>
      </c>
      <c r="E2154" s="57" t="s">
        <v>1517</v>
      </c>
      <c r="F2154" s="58"/>
      <c r="G2154" s="468" t="s">
        <v>3096</v>
      </c>
      <c r="H2154" s="50" t="s">
        <v>2333</v>
      </c>
      <c r="I2154" s="188" t="s">
        <v>2584</v>
      </c>
      <c r="J2154" s="13"/>
      <c r="K2154" s="13"/>
      <c r="L2154" s="13"/>
      <c r="M2154" s="13"/>
      <c r="N2154" s="13"/>
      <c r="O2154" s="13"/>
      <c r="P2154" s="13"/>
      <c r="Q2154" s="13"/>
      <c r="R2154" s="13"/>
      <c r="S2154" s="13"/>
      <c r="T2154" s="13"/>
      <c r="U2154" s="13">
        <v>0</v>
      </c>
      <c r="V2154" s="13">
        <v>0</v>
      </c>
      <c r="W2154" s="13"/>
      <c r="X2154" s="13"/>
      <c r="Y2154" s="13"/>
      <c r="Z2154" s="13"/>
      <c r="AA2154" s="13"/>
      <c r="AB2154" s="13"/>
      <c r="AC2154" s="13"/>
      <c r="AD2154" s="13"/>
      <c r="AE2154" s="13"/>
      <c r="AF2154" s="13"/>
      <c r="AG2154" s="13"/>
      <c r="AH2154" s="13">
        <v>0</v>
      </c>
      <c r="AI2154" s="13">
        <v>0</v>
      </c>
      <c r="AJ2154" s="13"/>
      <c r="AK2154" s="13"/>
      <c r="AL2154" s="13"/>
      <c r="AM2154" s="13"/>
      <c r="AN2154" s="13"/>
      <c r="AO2154" s="13"/>
      <c r="AP2154" s="13"/>
      <c r="AQ2154" s="13"/>
      <c r="AR2154" s="13"/>
      <c r="AS2154" s="13"/>
      <c r="AT2154" s="13"/>
      <c r="AU2154" s="13">
        <v>0</v>
      </c>
      <c r="AV2154" s="13">
        <v>0</v>
      </c>
      <c r="AW2154" s="13">
        <f t="shared" si="656"/>
        <v>0</v>
      </c>
    </row>
    <row r="2155" spans="1:49">
      <c r="A2155" s="44"/>
      <c r="B2155" s="45"/>
      <c r="C2155" s="45"/>
      <c r="D2155" s="45"/>
      <c r="E2155" s="367"/>
      <c r="F2155" s="50"/>
      <c r="G2155" s="50"/>
      <c r="H2155" s="50"/>
      <c r="I2155" s="49" t="s">
        <v>1157</v>
      </c>
      <c r="J2155" s="6">
        <f>SUM(J2156)</f>
        <v>15000</v>
      </c>
      <c r="K2155" s="6">
        <f t="shared" ref="K2155:AT2155" si="662">SUM(K2156)</f>
        <v>0</v>
      </c>
      <c r="L2155" s="6">
        <f t="shared" si="662"/>
        <v>10000</v>
      </c>
      <c r="M2155" s="6">
        <f t="shared" si="662"/>
        <v>5000</v>
      </c>
      <c r="N2155" s="6">
        <f t="shared" si="662"/>
        <v>0</v>
      </c>
      <c r="O2155" s="6">
        <f t="shared" si="662"/>
        <v>0</v>
      </c>
      <c r="P2155" s="6">
        <f t="shared" si="662"/>
        <v>0</v>
      </c>
      <c r="Q2155" s="6">
        <f t="shared" si="662"/>
        <v>0</v>
      </c>
      <c r="R2155" s="6">
        <f t="shared" si="662"/>
        <v>0</v>
      </c>
      <c r="S2155" s="6">
        <f t="shared" si="662"/>
        <v>0</v>
      </c>
      <c r="T2155" s="6">
        <f t="shared" si="662"/>
        <v>0</v>
      </c>
      <c r="U2155" s="6">
        <v>15000</v>
      </c>
      <c r="V2155" s="6">
        <v>0</v>
      </c>
      <c r="W2155" s="6">
        <f>SUM(W2156)</f>
        <v>1323</v>
      </c>
      <c r="X2155" s="6">
        <f t="shared" si="662"/>
        <v>0</v>
      </c>
      <c r="Y2155" s="6">
        <f t="shared" si="662"/>
        <v>0</v>
      </c>
      <c r="Z2155" s="6">
        <f t="shared" si="662"/>
        <v>0</v>
      </c>
      <c r="AA2155" s="6">
        <f t="shared" si="662"/>
        <v>0</v>
      </c>
      <c r="AB2155" s="6">
        <f t="shared" si="662"/>
        <v>0</v>
      </c>
      <c r="AC2155" s="6">
        <f t="shared" si="662"/>
        <v>0</v>
      </c>
      <c r="AD2155" s="6">
        <f t="shared" si="662"/>
        <v>0</v>
      </c>
      <c r="AE2155" s="6">
        <f t="shared" si="662"/>
        <v>0</v>
      </c>
      <c r="AF2155" s="6">
        <f t="shared" si="662"/>
        <v>0</v>
      </c>
      <c r="AG2155" s="6">
        <f t="shared" si="662"/>
        <v>0</v>
      </c>
      <c r="AH2155" s="6">
        <v>0</v>
      </c>
      <c r="AI2155" s="6">
        <v>1323</v>
      </c>
      <c r="AJ2155" s="6">
        <f>SUM(AJ2156)</f>
        <v>20167</v>
      </c>
      <c r="AK2155" s="6">
        <f t="shared" si="662"/>
        <v>0</v>
      </c>
      <c r="AL2155" s="6">
        <f t="shared" si="662"/>
        <v>0</v>
      </c>
      <c r="AM2155" s="6">
        <f t="shared" si="662"/>
        <v>3667</v>
      </c>
      <c r="AN2155" s="6">
        <f t="shared" si="662"/>
        <v>0</v>
      </c>
      <c r="AO2155" s="6">
        <f t="shared" si="662"/>
        <v>0</v>
      </c>
      <c r="AP2155" s="6">
        <f t="shared" si="662"/>
        <v>1000</v>
      </c>
      <c r="AQ2155" s="6">
        <f t="shared" si="662"/>
        <v>0</v>
      </c>
      <c r="AR2155" s="6">
        <f t="shared" si="662"/>
        <v>6500</v>
      </c>
      <c r="AS2155" s="6">
        <f t="shared" si="662"/>
        <v>0</v>
      </c>
      <c r="AT2155" s="6">
        <f t="shared" si="662"/>
        <v>2000</v>
      </c>
      <c r="AU2155" s="6">
        <v>13167</v>
      </c>
      <c r="AV2155" s="6">
        <v>7000</v>
      </c>
      <c r="AW2155" s="6">
        <f t="shared" si="656"/>
        <v>28167</v>
      </c>
    </row>
    <row r="2156" spans="1:49">
      <c r="A2156" s="44" t="s">
        <v>797</v>
      </c>
      <c r="B2156" s="45" t="s">
        <v>1030</v>
      </c>
      <c r="C2156" s="45" t="s">
        <v>760</v>
      </c>
      <c r="D2156" s="452" t="s">
        <v>2930</v>
      </c>
      <c r="E2156" s="54" t="s">
        <v>1402</v>
      </c>
      <c r="F2156" s="50"/>
      <c r="G2156" s="50"/>
      <c r="H2156" s="50"/>
      <c r="I2156" s="1" t="s">
        <v>1158</v>
      </c>
      <c r="J2156" s="16">
        <f>SUM(J2157:J2158)</f>
        <v>15000</v>
      </c>
      <c r="K2156" s="16">
        <f t="shared" ref="K2156:T2156" si="663">SUM(K2157:K2158)</f>
        <v>0</v>
      </c>
      <c r="L2156" s="16">
        <f t="shared" si="663"/>
        <v>10000</v>
      </c>
      <c r="M2156" s="16">
        <f t="shared" si="663"/>
        <v>5000</v>
      </c>
      <c r="N2156" s="16">
        <f t="shared" si="663"/>
        <v>0</v>
      </c>
      <c r="O2156" s="16">
        <f t="shared" si="663"/>
        <v>0</v>
      </c>
      <c r="P2156" s="16">
        <f t="shared" si="663"/>
        <v>0</v>
      </c>
      <c r="Q2156" s="16">
        <f t="shared" si="663"/>
        <v>0</v>
      </c>
      <c r="R2156" s="16">
        <f t="shared" si="663"/>
        <v>0</v>
      </c>
      <c r="S2156" s="16">
        <f t="shared" si="663"/>
        <v>0</v>
      </c>
      <c r="T2156" s="16">
        <f t="shared" si="663"/>
        <v>0</v>
      </c>
      <c r="U2156" s="16">
        <v>15000</v>
      </c>
      <c r="V2156" s="16">
        <v>0</v>
      </c>
      <c r="W2156" s="16">
        <f>SUM(W2157:W2158)</f>
        <v>1323</v>
      </c>
      <c r="X2156" s="16">
        <f t="shared" ref="X2156:AG2156" si="664">SUM(X2157:X2158)</f>
        <v>0</v>
      </c>
      <c r="Y2156" s="16">
        <f t="shared" si="664"/>
        <v>0</v>
      </c>
      <c r="Z2156" s="16">
        <f t="shared" si="664"/>
        <v>0</v>
      </c>
      <c r="AA2156" s="16">
        <f t="shared" si="664"/>
        <v>0</v>
      </c>
      <c r="AB2156" s="16">
        <f t="shared" si="664"/>
        <v>0</v>
      </c>
      <c r="AC2156" s="16">
        <f t="shared" si="664"/>
        <v>0</v>
      </c>
      <c r="AD2156" s="16">
        <f t="shared" si="664"/>
        <v>0</v>
      </c>
      <c r="AE2156" s="16">
        <f t="shared" si="664"/>
        <v>0</v>
      </c>
      <c r="AF2156" s="16">
        <f t="shared" si="664"/>
        <v>0</v>
      </c>
      <c r="AG2156" s="16">
        <f t="shared" si="664"/>
        <v>0</v>
      </c>
      <c r="AH2156" s="16">
        <v>0</v>
      </c>
      <c r="AI2156" s="16">
        <v>1323</v>
      </c>
      <c r="AJ2156" s="16">
        <f>SUM(AJ2157:AJ2158)</f>
        <v>20167</v>
      </c>
      <c r="AK2156" s="16">
        <f t="shared" ref="AK2156:AT2156" si="665">SUM(AK2157:AK2158)</f>
        <v>0</v>
      </c>
      <c r="AL2156" s="16">
        <f t="shared" si="665"/>
        <v>0</v>
      </c>
      <c r="AM2156" s="16">
        <f t="shared" si="665"/>
        <v>3667</v>
      </c>
      <c r="AN2156" s="16">
        <f t="shared" si="665"/>
        <v>0</v>
      </c>
      <c r="AO2156" s="16">
        <f t="shared" si="665"/>
        <v>0</v>
      </c>
      <c r="AP2156" s="16">
        <f t="shared" si="665"/>
        <v>1000</v>
      </c>
      <c r="AQ2156" s="16">
        <f t="shared" si="665"/>
        <v>0</v>
      </c>
      <c r="AR2156" s="16">
        <f t="shared" si="665"/>
        <v>6500</v>
      </c>
      <c r="AS2156" s="16">
        <f t="shared" si="665"/>
        <v>0</v>
      </c>
      <c r="AT2156" s="16">
        <f t="shared" si="665"/>
        <v>2000</v>
      </c>
      <c r="AU2156" s="16">
        <v>13167</v>
      </c>
      <c r="AV2156" s="16">
        <v>7000</v>
      </c>
      <c r="AW2156" s="16">
        <f t="shared" si="656"/>
        <v>28167</v>
      </c>
    </row>
    <row r="2157" spans="1:49" s="505" customFormat="1">
      <c r="A2157" s="478" t="s">
        <v>797</v>
      </c>
      <c r="B2157" s="479" t="s">
        <v>1030</v>
      </c>
      <c r="C2157" s="479" t="s">
        <v>760</v>
      </c>
      <c r="D2157" s="480" t="s">
        <v>2930</v>
      </c>
      <c r="E2157" s="481" t="s">
        <v>1117</v>
      </c>
      <c r="F2157" s="482"/>
      <c r="G2157" s="483" t="s">
        <v>3096</v>
      </c>
      <c r="H2157" s="482"/>
      <c r="I2157" s="504" t="s">
        <v>1125</v>
      </c>
      <c r="J2157" s="496"/>
      <c r="K2157" s="496"/>
      <c r="L2157" s="496"/>
      <c r="M2157" s="496"/>
      <c r="N2157" s="496"/>
      <c r="O2157" s="496"/>
      <c r="P2157" s="496"/>
      <c r="Q2157" s="496"/>
      <c r="R2157" s="496"/>
      <c r="S2157" s="496"/>
      <c r="T2157" s="496"/>
      <c r="U2157" s="496">
        <v>0</v>
      </c>
      <c r="V2157" s="496">
        <v>0</v>
      </c>
      <c r="W2157" s="496"/>
      <c r="X2157" s="496"/>
      <c r="Y2157" s="496"/>
      <c r="Z2157" s="496"/>
      <c r="AA2157" s="496"/>
      <c r="AB2157" s="496"/>
      <c r="AC2157" s="496"/>
      <c r="AD2157" s="496"/>
      <c r="AE2157" s="496"/>
      <c r="AF2157" s="496"/>
      <c r="AG2157" s="496"/>
      <c r="AH2157" s="496">
        <v>0</v>
      </c>
      <c r="AI2157" s="496">
        <v>0</v>
      </c>
      <c r="AJ2157" s="496">
        <v>6500</v>
      </c>
      <c r="AK2157" s="496"/>
      <c r="AL2157" s="496"/>
      <c r="AM2157" s="496"/>
      <c r="AN2157" s="496"/>
      <c r="AO2157" s="496"/>
      <c r="AP2157" s="496"/>
      <c r="AQ2157" s="496"/>
      <c r="AR2157" s="496">
        <v>6500</v>
      </c>
      <c r="AS2157" s="496"/>
      <c r="AT2157" s="496"/>
      <c r="AU2157" s="496">
        <v>6500</v>
      </c>
      <c r="AV2157" s="496">
        <v>0</v>
      </c>
      <c r="AW2157" s="496">
        <f t="shared" si="656"/>
        <v>6500</v>
      </c>
    </row>
    <row r="2158" spans="1:49">
      <c r="A2158" s="44" t="s">
        <v>797</v>
      </c>
      <c r="B2158" s="45" t="s">
        <v>1030</v>
      </c>
      <c r="C2158" s="45" t="s">
        <v>760</v>
      </c>
      <c r="D2158" s="452" t="s">
        <v>2930</v>
      </c>
      <c r="E2158" s="367" t="s">
        <v>1409</v>
      </c>
      <c r="F2158" s="50"/>
      <c r="G2158" s="468" t="s">
        <v>3096</v>
      </c>
      <c r="H2158" s="50" t="s">
        <v>2333</v>
      </c>
      <c r="I2158" s="42" t="s">
        <v>1691</v>
      </c>
      <c r="J2158" s="15">
        <v>15000</v>
      </c>
      <c r="L2158" s="15">
        <v>10000</v>
      </c>
      <c r="M2158" s="15">
        <v>5000</v>
      </c>
      <c r="U2158" s="15">
        <v>15000</v>
      </c>
      <c r="V2158" s="15">
        <v>0</v>
      </c>
      <c r="W2158" s="15">
        <v>1323</v>
      </c>
      <c r="AH2158" s="15">
        <v>0</v>
      </c>
      <c r="AI2158" s="15">
        <v>1323</v>
      </c>
      <c r="AJ2158" s="15">
        <v>13667</v>
      </c>
      <c r="AM2158" s="15">
        <v>3667</v>
      </c>
      <c r="AP2158" s="15">
        <v>1000</v>
      </c>
      <c r="AT2158" s="15">
        <v>2000</v>
      </c>
      <c r="AU2158" s="15">
        <v>6667</v>
      </c>
      <c r="AV2158" s="15">
        <v>7000</v>
      </c>
      <c r="AW2158" s="15">
        <f t="shared" si="656"/>
        <v>21667</v>
      </c>
    </row>
    <row r="2159" spans="1:49">
      <c r="A2159" s="44"/>
      <c r="B2159" s="45"/>
      <c r="C2159" s="45"/>
      <c r="D2159" s="45"/>
      <c r="E2159" s="531"/>
      <c r="F2159" s="50"/>
      <c r="G2159" s="50"/>
      <c r="H2159" s="50"/>
      <c r="I2159" s="42"/>
      <c r="U2159" s="15">
        <v>0</v>
      </c>
      <c r="V2159" s="15">
        <v>0</v>
      </c>
      <c r="AH2159" s="15">
        <v>0</v>
      </c>
      <c r="AI2159" s="15">
        <v>0</v>
      </c>
      <c r="AU2159" s="15">
        <v>0</v>
      </c>
      <c r="AV2159" s="15">
        <v>0</v>
      </c>
      <c r="AW2159" s="15">
        <f t="shared" si="656"/>
        <v>0</v>
      </c>
    </row>
    <row r="2160" spans="1:49">
      <c r="A2160" s="44"/>
      <c r="B2160" s="45"/>
      <c r="C2160" s="45"/>
      <c r="D2160" s="45"/>
      <c r="E2160" s="531"/>
      <c r="F2160" s="50"/>
      <c r="G2160" s="50"/>
      <c r="H2160" s="50"/>
      <c r="I2160" s="49" t="s">
        <v>1631</v>
      </c>
      <c r="J2160" s="12">
        <f>SUM(J2130,J2155,J2152)</f>
        <v>222500</v>
      </c>
      <c r="K2160" s="12">
        <f t="shared" ref="K2160:AT2160" si="666">SUM(K2130,K2155,K2152)</f>
        <v>0</v>
      </c>
      <c r="L2160" s="12">
        <f t="shared" si="666"/>
        <v>28238</v>
      </c>
      <c r="M2160" s="12">
        <f t="shared" si="666"/>
        <v>26684</v>
      </c>
      <c r="N2160" s="12">
        <f t="shared" si="666"/>
        <v>24598</v>
      </c>
      <c r="O2160" s="12">
        <f t="shared" si="666"/>
        <v>24093</v>
      </c>
      <c r="P2160" s="12">
        <f t="shared" si="666"/>
        <v>15109</v>
      </c>
      <c r="Q2160" s="12">
        <f t="shared" si="666"/>
        <v>0</v>
      </c>
      <c r="R2160" s="12">
        <f t="shared" si="666"/>
        <v>0</v>
      </c>
      <c r="S2160" s="12">
        <f t="shared" si="666"/>
        <v>26321</v>
      </c>
      <c r="T2160" s="12">
        <f t="shared" si="666"/>
        <v>29197</v>
      </c>
      <c r="U2160" s="12">
        <v>174240</v>
      </c>
      <c r="V2160" s="12">
        <v>48260</v>
      </c>
      <c r="W2160" s="12">
        <f>SUM(W2130,W2155,W2152)</f>
        <v>5074</v>
      </c>
      <c r="X2160" s="12">
        <f t="shared" si="666"/>
        <v>0</v>
      </c>
      <c r="Y2160" s="12">
        <f t="shared" si="666"/>
        <v>0</v>
      </c>
      <c r="Z2160" s="12">
        <f t="shared" si="666"/>
        <v>0</v>
      </c>
      <c r="AA2160" s="12">
        <f t="shared" si="666"/>
        <v>0</v>
      </c>
      <c r="AB2160" s="12">
        <f t="shared" si="666"/>
        <v>0</v>
      </c>
      <c r="AC2160" s="12">
        <f t="shared" si="666"/>
        <v>0</v>
      </c>
      <c r="AD2160" s="12">
        <f t="shared" si="666"/>
        <v>0</v>
      </c>
      <c r="AE2160" s="12">
        <f t="shared" si="666"/>
        <v>0</v>
      </c>
      <c r="AF2160" s="12">
        <f t="shared" si="666"/>
        <v>0</v>
      </c>
      <c r="AG2160" s="12">
        <f t="shared" si="666"/>
        <v>0</v>
      </c>
      <c r="AH2160" s="12">
        <v>0</v>
      </c>
      <c r="AI2160" s="12">
        <v>5074</v>
      </c>
      <c r="AJ2160" s="12">
        <f>SUM(AJ2130,AJ2155,AJ2152)</f>
        <v>24684</v>
      </c>
      <c r="AK2160" s="12">
        <f t="shared" si="666"/>
        <v>0</v>
      </c>
      <c r="AL2160" s="12">
        <f t="shared" si="666"/>
        <v>0</v>
      </c>
      <c r="AM2160" s="12">
        <f t="shared" si="666"/>
        <v>3667</v>
      </c>
      <c r="AN2160" s="12">
        <f t="shared" si="666"/>
        <v>0</v>
      </c>
      <c r="AO2160" s="12">
        <f t="shared" si="666"/>
        <v>950</v>
      </c>
      <c r="AP2160" s="12">
        <f t="shared" si="666"/>
        <v>4517</v>
      </c>
      <c r="AQ2160" s="12">
        <f t="shared" si="666"/>
        <v>0</v>
      </c>
      <c r="AR2160" s="12">
        <f t="shared" si="666"/>
        <v>6500</v>
      </c>
      <c r="AS2160" s="12">
        <f t="shared" si="666"/>
        <v>0</v>
      </c>
      <c r="AT2160" s="12">
        <f t="shared" si="666"/>
        <v>2000</v>
      </c>
      <c r="AU2160" s="12">
        <v>17634</v>
      </c>
      <c r="AV2160" s="12">
        <v>7050</v>
      </c>
      <c r="AW2160" s="12">
        <f t="shared" si="656"/>
        <v>191874</v>
      </c>
    </row>
    <row r="2161" spans="1:49">
      <c r="A2161" s="44"/>
      <c r="B2161" s="45"/>
      <c r="C2161" s="45"/>
      <c r="D2161" s="45"/>
      <c r="E2161" s="531"/>
      <c r="F2161" s="50"/>
      <c r="G2161" s="50"/>
      <c r="H2161" s="50"/>
      <c r="I2161" s="146" t="s">
        <v>970</v>
      </c>
      <c r="J2161" s="267"/>
      <c r="K2161" s="267"/>
      <c r="L2161" s="267"/>
      <c r="M2161" s="267"/>
      <c r="N2161" s="267"/>
      <c r="O2161" s="267"/>
      <c r="P2161" s="267"/>
      <c r="Q2161" s="267"/>
      <c r="R2161" s="267"/>
      <c r="S2161" s="267"/>
      <c r="T2161" s="267"/>
      <c r="U2161" s="267"/>
      <c r="V2161" s="267"/>
      <c r="W2161" s="267"/>
      <c r="X2161" s="267"/>
      <c r="Y2161" s="267"/>
      <c r="Z2161" s="267"/>
      <c r="AA2161" s="267"/>
      <c r="AB2161" s="267"/>
      <c r="AC2161" s="267"/>
      <c r="AD2161" s="267"/>
      <c r="AE2161" s="267"/>
      <c r="AF2161" s="267"/>
      <c r="AG2161" s="267"/>
      <c r="AH2161" s="267"/>
      <c r="AI2161" s="267"/>
      <c r="AJ2161" s="267"/>
      <c r="AK2161" s="267"/>
      <c r="AL2161" s="267"/>
      <c r="AM2161" s="267"/>
      <c r="AN2161" s="267"/>
      <c r="AO2161" s="267"/>
      <c r="AP2161" s="267"/>
      <c r="AQ2161" s="267"/>
      <c r="AR2161" s="267"/>
      <c r="AS2161" s="267"/>
      <c r="AT2161" s="267"/>
      <c r="AU2161" s="267"/>
      <c r="AV2161" s="267"/>
      <c r="AW2161" s="267"/>
    </row>
    <row r="2162" spans="1:49" ht="13.5" thickBot="1">
      <c r="A2162" s="48"/>
      <c r="B2162" s="42"/>
      <c r="C2162" s="42"/>
      <c r="D2162" s="42"/>
      <c r="E2162" s="531"/>
      <c r="F2162" s="50"/>
      <c r="G2162" s="50"/>
      <c r="H2162" s="50"/>
      <c r="I2162" s="146"/>
      <c r="J2162" s="29"/>
      <c r="K2162" s="29"/>
      <c r="L2162" s="29"/>
      <c r="M2162" s="29"/>
      <c r="N2162" s="29"/>
      <c r="O2162" s="29"/>
      <c r="P2162" s="29"/>
      <c r="Q2162" s="29"/>
      <c r="R2162" s="29"/>
      <c r="S2162" s="29"/>
      <c r="T2162" s="29"/>
      <c r="U2162" s="29"/>
      <c r="V2162" s="29"/>
      <c r="W2162" s="29"/>
      <c r="X2162" s="29"/>
      <c r="Y2162" s="29"/>
      <c r="Z2162" s="29"/>
      <c r="AA2162" s="29"/>
      <c r="AB2162" s="29"/>
      <c r="AC2162" s="29"/>
      <c r="AD2162" s="29"/>
      <c r="AE2162" s="29"/>
      <c r="AF2162" s="29"/>
      <c r="AG2162" s="29"/>
      <c r="AH2162" s="29"/>
      <c r="AI2162" s="29"/>
      <c r="AJ2162" s="29"/>
      <c r="AK2162" s="29"/>
      <c r="AL2162" s="29"/>
      <c r="AM2162" s="29"/>
      <c r="AN2162" s="29"/>
      <c r="AO2162" s="29"/>
      <c r="AP2162" s="29"/>
      <c r="AQ2162" s="29"/>
      <c r="AR2162" s="29"/>
      <c r="AS2162" s="29"/>
      <c r="AT2162" s="29"/>
      <c r="AU2162" s="29"/>
      <c r="AV2162" s="29"/>
      <c r="AW2162" s="29"/>
    </row>
    <row r="2163" spans="1:49" ht="35.25" customHeight="1" thickTop="1" thickBot="1">
      <c r="A2163" s="48"/>
      <c r="B2163" s="42"/>
      <c r="C2163" s="42"/>
      <c r="D2163" s="42"/>
      <c r="E2163" s="531"/>
      <c r="F2163" s="50"/>
      <c r="G2163" s="50"/>
      <c r="H2163" s="50"/>
      <c r="I2163" s="5" t="s">
        <v>2331</v>
      </c>
      <c r="J2163" s="364" t="s">
        <v>2891</v>
      </c>
      <c r="K2163" s="364" t="s">
        <v>2879</v>
      </c>
      <c r="L2163" s="364" t="s">
        <v>2880</v>
      </c>
      <c r="M2163" s="364" t="s">
        <v>2881</v>
      </c>
      <c r="N2163" s="364" t="s">
        <v>2882</v>
      </c>
      <c r="O2163" s="364" t="s">
        <v>2883</v>
      </c>
      <c r="P2163" s="364" t="s">
        <v>2884</v>
      </c>
      <c r="Q2163" s="364" t="s">
        <v>2885</v>
      </c>
      <c r="R2163" s="364" t="s">
        <v>2886</v>
      </c>
      <c r="S2163" s="364" t="s">
        <v>2887</v>
      </c>
      <c r="T2163" s="364" t="s">
        <v>2888</v>
      </c>
      <c r="U2163" s="364" t="s">
        <v>2889</v>
      </c>
      <c r="V2163" s="364" t="s">
        <v>2890</v>
      </c>
      <c r="W2163" s="365" t="s">
        <v>2893</v>
      </c>
      <c r="X2163" s="365" t="s">
        <v>2879</v>
      </c>
      <c r="Y2163" s="365" t="s">
        <v>2880</v>
      </c>
      <c r="Z2163" s="365" t="s">
        <v>2881</v>
      </c>
      <c r="AA2163" s="365" t="s">
        <v>2882</v>
      </c>
      <c r="AB2163" s="365" t="s">
        <v>2883</v>
      </c>
      <c r="AC2163" s="365" t="s">
        <v>2884</v>
      </c>
      <c r="AD2163" s="365" t="s">
        <v>2885</v>
      </c>
      <c r="AE2163" s="365" t="s">
        <v>2886</v>
      </c>
      <c r="AF2163" s="365" t="s">
        <v>2887</v>
      </c>
      <c r="AG2163" s="365" t="s">
        <v>2888</v>
      </c>
      <c r="AH2163" s="365" t="s">
        <v>2889</v>
      </c>
      <c r="AI2163" s="365" t="s">
        <v>2890</v>
      </c>
      <c r="AJ2163" s="366" t="s">
        <v>2892</v>
      </c>
      <c r="AK2163" s="366" t="s">
        <v>2879</v>
      </c>
      <c r="AL2163" s="366" t="s">
        <v>2880</v>
      </c>
      <c r="AM2163" s="366" t="s">
        <v>2881</v>
      </c>
      <c r="AN2163" s="366" t="s">
        <v>2882</v>
      </c>
      <c r="AO2163" s="366" t="s">
        <v>2883</v>
      </c>
      <c r="AP2163" s="366" t="s">
        <v>2884</v>
      </c>
      <c r="AQ2163" s="366" t="s">
        <v>2885</v>
      </c>
      <c r="AR2163" s="366" t="s">
        <v>2886</v>
      </c>
      <c r="AS2163" s="366" t="s">
        <v>2887</v>
      </c>
      <c r="AT2163" s="366" t="s">
        <v>2888</v>
      </c>
      <c r="AU2163" s="366" t="s">
        <v>2889</v>
      </c>
      <c r="AV2163" s="366" t="s">
        <v>2890</v>
      </c>
      <c r="AW2163" s="368" t="s">
        <v>2895</v>
      </c>
    </row>
    <row r="2164" spans="1:49">
      <c r="A2164" s="48"/>
      <c r="B2164" s="42"/>
      <c r="C2164" s="42"/>
      <c r="D2164" s="42"/>
      <c r="E2164" s="531"/>
      <c r="F2164" s="50"/>
      <c r="G2164" s="50"/>
      <c r="H2164" s="50"/>
      <c r="I2164" s="34"/>
      <c r="J2164" s="202" t="s">
        <v>1224</v>
      </c>
      <c r="K2164" s="202">
        <v>1</v>
      </c>
      <c r="L2164" s="202">
        <v>2</v>
      </c>
      <c r="M2164" s="202">
        <v>3</v>
      </c>
      <c r="N2164" s="202">
        <v>4</v>
      </c>
      <c r="O2164" s="202">
        <v>5</v>
      </c>
      <c r="P2164" s="202">
        <v>6</v>
      </c>
      <c r="Q2164" s="202">
        <v>7</v>
      </c>
      <c r="R2164" s="202">
        <v>8</v>
      </c>
      <c r="S2164" s="202">
        <v>9</v>
      </c>
      <c r="T2164" s="202">
        <v>10</v>
      </c>
      <c r="U2164" s="202">
        <v>13</v>
      </c>
      <c r="V2164" s="202">
        <v>14</v>
      </c>
      <c r="W2164" s="202" t="s">
        <v>1224</v>
      </c>
      <c r="X2164" s="202">
        <v>1</v>
      </c>
      <c r="Y2164" s="202">
        <v>2</v>
      </c>
      <c r="Z2164" s="202">
        <v>3</v>
      </c>
      <c r="AA2164" s="202">
        <v>4</v>
      </c>
      <c r="AB2164" s="202">
        <v>5</v>
      </c>
      <c r="AC2164" s="202">
        <v>6</v>
      </c>
      <c r="AD2164" s="202">
        <v>7</v>
      </c>
      <c r="AE2164" s="202">
        <v>8</v>
      </c>
      <c r="AF2164" s="202">
        <v>9</v>
      </c>
      <c r="AG2164" s="202">
        <v>10</v>
      </c>
      <c r="AH2164" s="202">
        <v>13</v>
      </c>
      <c r="AI2164" s="202">
        <v>14</v>
      </c>
      <c r="AJ2164" s="202" t="s">
        <v>1224</v>
      </c>
      <c r="AK2164" s="202">
        <v>1</v>
      </c>
      <c r="AL2164" s="202">
        <v>2</v>
      </c>
      <c r="AM2164" s="202">
        <v>3</v>
      </c>
      <c r="AN2164" s="202">
        <v>4</v>
      </c>
      <c r="AO2164" s="202">
        <v>5</v>
      </c>
      <c r="AP2164" s="202">
        <v>6</v>
      </c>
      <c r="AQ2164" s="202">
        <v>7</v>
      </c>
      <c r="AR2164" s="202">
        <v>8</v>
      </c>
      <c r="AS2164" s="202">
        <v>9</v>
      </c>
      <c r="AT2164" s="202">
        <v>10</v>
      </c>
      <c r="AU2164" s="202">
        <v>13</v>
      </c>
      <c r="AV2164" s="202">
        <v>14</v>
      </c>
      <c r="AW2164" s="202">
        <v>15</v>
      </c>
    </row>
    <row r="2165" spans="1:49">
      <c r="A2165" s="48"/>
      <c r="B2165" s="42"/>
      <c r="C2165" s="42"/>
      <c r="D2165" s="42"/>
      <c r="E2165" s="531"/>
      <c r="F2165" s="50"/>
      <c r="G2165" s="50"/>
      <c r="H2165" s="50"/>
      <c r="I2165" s="276" t="s">
        <v>2429</v>
      </c>
      <c r="J2165" s="277">
        <f>SUM(J2160)</f>
        <v>222500</v>
      </c>
      <c r="K2165" s="277">
        <f t="shared" ref="K2165:AT2165" si="667">SUM(K2160)</f>
        <v>0</v>
      </c>
      <c r="L2165" s="277">
        <f t="shared" si="667"/>
        <v>28238</v>
      </c>
      <c r="M2165" s="277">
        <f t="shared" si="667"/>
        <v>26684</v>
      </c>
      <c r="N2165" s="277">
        <f t="shared" si="667"/>
        <v>24598</v>
      </c>
      <c r="O2165" s="277">
        <f t="shared" si="667"/>
        <v>24093</v>
      </c>
      <c r="P2165" s="277">
        <f t="shared" si="667"/>
        <v>15109</v>
      </c>
      <c r="Q2165" s="277">
        <f t="shared" si="667"/>
        <v>0</v>
      </c>
      <c r="R2165" s="277">
        <f t="shared" si="667"/>
        <v>0</v>
      </c>
      <c r="S2165" s="277">
        <f t="shared" si="667"/>
        <v>26321</v>
      </c>
      <c r="T2165" s="277">
        <f t="shared" si="667"/>
        <v>29197</v>
      </c>
      <c r="U2165" s="277">
        <v>174240</v>
      </c>
      <c r="V2165" s="277">
        <v>48260</v>
      </c>
      <c r="W2165" s="277">
        <f>SUM(W2160)</f>
        <v>5074</v>
      </c>
      <c r="X2165" s="277">
        <f t="shared" si="667"/>
        <v>0</v>
      </c>
      <c r="Y2165" s="277">
        <f t="shared" si="667"/>
        <v>0</v>
      </c>
      <c r="Z2165" s="277">
        <f t="shared" si="667"/>
        <v>0</v>
      </c>
      <c r="AA2165" s="277">
        <f t="shared" si="667"/>
        <v>0</v>
      </c>
      <c r="AB2165" s="277">
        <f t="shared" si="667"/>
        <v>0</v>
      </c>
      <c r="AC2165" s="277">
        <f t="shared" si="667"/>
        <v>0</v>
      </c>
      <c r="AD2165" s="277">
        <f t="shared" si="667"/>
        <v>0</v>
      </c>
      <c r="AE2165" s="277">
        <f t="shared" si="667"/>
        <v>0</v>
      </c>
      <c r="AF2165" s="277">
        <f t="shared" si="667"/>
        <v>0</v>
      </c>
      <c r="AG2165" s="277">
        <f t="shared" si="667"/>
        <v>0</v>
      </c>
      <c r="AH2165" s="277">
        <v>0</v>
      </c>
      <c r="AI2165" s="277">
        <v>5074</v>
      </c>
      <c r="AJ2165" s="277">
        <f>SUM(AJ2160)</f>
        <v>24684</v>
      </c>
      <c r="AK2165" s="277">
        <f t="shared" si="667"/>
        <v>0</v>
      </c>
      <c r="AL2165" s="277">
        <f t="shared" si="667"/>
        <v>0</v>
      </c>
      <c r="AM2165" s="277">
        <f t="shared" si="667"/>
        <v>3667</v>
      </c>
      <c r="AN2165" s="277">
        <f t="shared" si="667"/>
        <v>0</v>
      </c>
      <c r="AO2165" s="277">
        <f t="shared" si="667"/>
        <v>950</v>
      </c>
      <c r="AP2165" s="277">
        <f t="shared" si="667"/>
        <v>4517</v>
      </c>
      <c r="AQ2165" s="277">
        <f t="shared" si="667"/>
        <v>0</v>
      </c>
      <c r="AR2165" s="277">
        <f t="shared" si="667"/>
        <v>6500</v>
      </c>
      <c r="AS2165" s="277">
        <f t="shared" si="667"/>
        <v>0</v>
      </c>
      <c r="AT2165" s="277">
        <f t="shared" si="667"/>
        <v>2000</v>
      </c>
      <c r="AU2165" s="277">
        <v>17634</v>
      </c>
      <c r="AV2165" s="277">
        <v>7050</v>
      </c>
      <c r="AW2165" s="277">
        <f>U2165+AH2165+AU2165</f>
        <v>191874</v>
      </c>
    </row>
    <row r="2166" spans="1:49">
      <c r="A2166" s="48"/>
      <c r="B2166" s="42"/>
      <c r="C2166" s="42"/>
      <c r="D2166" s="42"/>
      <c r="E2166" s="531"/>
      <c r="F2166" s="50"/>
      <c r="G2166" s="50"/>
      <c r="H2166" s="50"/>
      <c r="I2166" s="276"/>
      <c r="J2166" s="277"/>
      <c r="K2166" s="277"/>
      <c r="L2166" s="277"/>
      <c r="M2166" s="277"/>
      <c r="N2166" s="277"/>
      <c r="O2166" s="277"/>
      <c r="P2166" s="277"/>
      <c r="Q2166" s="277"/>
      <c r="R2166" s="277"/>
      <c r="S2166" s="277"/>
      <c r="T2166" s="277"/>
      <c r="U2166" s="277">
        <v>0</v>
      </c>
      <c r="V2166" s="277">
        <v>0</v>
      </c>
      <c r="W2166" s="277"/>
      <c r="X2166" s="277"/>
      <c r="Y2166" s="277"/>
      <c r="Z2166" s="277"/>
      <c r="AA2166" s="277"/>
      <c r="AB2166" s="277"/>
      <c r="AC2166" s="277"/>
      <c r="AD2166" s="277"/>
      <c r="AE2166" s="277"/>
      <c r="AF2166" s="277"/>
      <c r="AG2166" s="277"/>
      <c r="AH2166" s="277">
        <v>0</v>
      </c>
      <c r="AI2166" s="277">
        <v>0</v>
      </c>
      <c r="AJ2166" s="277"/>
      <c r="AK2166" s="277"/>
      <c r="AL2166" s="277"/>
      <c r="AM2166" s="277"/>
      <c r="AN2166" s="277"/>
      <c r="AO2166" s="277"/>
      <c r="AP2166" s="277"/>
      <c r="AQ2166" s="277"/>
      <c r="AR2166" s="277"/>
      <c r="AS2166" s="277"/>
      <c r="AT2166" s="277"/>
      <c r="AU2166" s="277">
        <v>0</v>
      </c>
      <c r="AV2166" s="277">
        <v>0</v>
      </c>
      <c r="AW2166" s="277">
        <f>U2166+AH2166+AU2166</f>
        <v>0</v>
      </c>
    </row>
    <row r="2167" spans="1:49">
      <c r="A2167" s="48"/>
      <c r="B2167" s="42"/>
      <c r="C2167" s="42"/>
      <c r="D2167" s="42"/>
      <c r="E2167" s="531"/>
      <c r="F2167" s="50"/>
      <c r="G2167" s="50"/>
      <c r="H2167" s="50"/>
      <c r="I2167" s="276"/>
      <c r="J2167" s="277"/>
      <c r="K2167" s="277"/>
      <c r="L2167" s="277"/>
      <c r="M2167" s="277"/>
      <c r="N2167" s="277"/>
      <c r="O2167" s="277"/>
      <c r="P2167" s="277"/>
      <c r="Q2167" s="277"/>
      <c r="R2167" s="277"/>
      <c r="S2167" s="277"/>
      <c r="T2167" s="277"/>
      <c r="U2167" s="277">
        <v>0</v>
      </c>
      <c r="V2167" s="277">
        <v>0</v>
      </c>
      <c r="W2167" s="277"/>
      <c r="X2167" s="277"/>
      <c r="Y2167" s="277"/>
      <c r="Z2167" s="277"/>
      <c r="AA2167" s="277"/>
      <c r="AB2167" s="277"/>
      <c r="AC2167" s="277"/>
      <c r="AD2167" s="277"/>
      <c r="AE2167" s="277"/>
      <c r="AF2167" s="277"/>
      <c r="AG2167" s="277"/>
      <c r="AH2167" s="277">
        <v>0</v>
      </c>
      <c r="AI2167" s="277">
        <v>0</v>
      </c>
      <c r="AJ2167" s="277"/>
      <c r="AK2167" s="277"/>
      <c r="AL2167" s="277"/>
      <c r="AM2167" s="277"/>
      <c r="AN2167" s="277"/>
      <c r="AO2167" s="277"/>
      <c r="AP2167" s="277"/>
      <c r="AQ2167" s="277"/>
      <c r="AR2167" s="277"/>
      <c r="AS2167" s="277"/>
      <c r="AT2167" s="277"/>
      <c r="AU2167" s="277">
        <v>0</v>
      </c>
      <c r="AV2167" s="277">
        <v>0</v>
      </c>
      <c r="AW2167" s="277">
        <f>U2167+AH2167+AU2167</f>
        <v>0</v>
      </c>
    </row>
    <row r="2168" spans="1:49">
      <c r="A2168" s="48"/>
      <c r="B2168" s="42"/>
      <c r="C2168" s="42"/>
      <c r="D2168" s="42"/>
      <c r="E2168" s="531"/>
      <c r="F2168" s="50"/>
      <c r="G2168" s="50"/>
      <c r="H2168" s="50"/>
      <c r="I2168" s="276"/>
      <c r="J2168" s="277"/>
      <c r="K2168" s="277"/>
      <c r="L2168" s="277"/>
      <c r="M2168" s="277"/>
      <c r="N2168" s="277"/>
      <c r="O2168" s="277"/>
      <c r="P2168" s="277"/>
      <c r="Q2168" s="277"/>
      <c r="R2168" s="277"/>
      <c r="S2168" s="277"/>
      <c r="T2168" s="277"/>
      <c r="U2168" s="277">
        <v>0</v>
      </c>
      <c r="V2168" s="277">
        <v>0</v>
      </c>
      <c r="W2168" s="277"/>
      <c r="X2168" s="277"/>
      <c r="Y2168" s="277"/>
      <c r="Z2168" s="277"/>
      <c r="AA2168" s="277"/>
      <c r="AB2168" s="277"/>
      <c r="AC2168" s="277"/>
      <c r="AD2168" s="277"/>
      <c r="AE2168" s="277"/>
      <c r="AF2168" s="277"/>
      <c r="AG2168" s="277"/>
      <c r="AH2168" s="277">
        <v>0</v>
      </c>
      <c r="AI2168" s="277">
        <v>0</v>
      </c>
      <c r="AJ2168" s="277"/>
      <c r="AK2168" s="277"/>
      <c r="AL2168" s="277"/>
      <c r="AM2168" s="277"/>
      <c r="AN2168" s="277"/>
      <c r="AO2168" s="277"/>
      <c r="AP2168" s="277"/>
      <c r="AQ2168" s="277"/>
      <c r="AR2168" s="277"/>
      <c r="AS2168" s="277"/>
      <c r="AT2168" s="277"/>
      <c r="AU2168" s="277">
        <v>0</v>
      </c>
      <c r="AV2168" s="277">
        <v>0</v>
      </c>
      <c r="AW2168" s="277">
        <f>U2168+AH2168+AU2168</f>
        <v>0</v>
      </c>
    </row>
    <row r="2169" spans="1:49">
      <c r="A2169" s="48"/>
      <c r="B2169" s="42"/>
      <c r="C2169" s="42"/>
      <c r="D2169" s="42"/>
      <c r="E2169" s="531"/>
      <c r="F2169" s="50"/>
      <c r="G2169" s="50"/>
      <c r="H2169" s="50"/>
      <c r="I2169" s="276" t="s">
        <v>1631</v>
      </c>
      <c r="J2169" s="277">
        <f>SUM(J2165:J2168)</f>
        <v>222500</v>
      </c>
      <c r="K2169" s="277">
        <f t="shared" ref="K2169:AT2169" si="668">SUM(K2165:K2168)</f>
        <v>0</v>
      </c>
      <c r="L2169" s="277">
        <f t="shared" si="668"/>
        <v>28238</v>
      </c>
      <c r="M2169" s="277">
        <f t="shared" si="668"/>
        <v>26684</v>
      </c>
      <c r="N2169" s="277">
        <f t="shared" si="668"/>
        <v>24598</v>
      </c>
      <c r="O2169" s="277">
        <f t="shared" si="668"/>
        <v>24093</v>
      </c>
      <c r="P2169" s="277">
        <f t="shared" si="668"/>
        <v>15109</v>
      </c>
      <c r="Q2169" s="277">
        <f t="shared" si="668"/>
        <v>0</v>
      </c>
      <c r="R2169" s="277">
        <f t="shared" si="668"/>
        <v>0</v>
      </c>
      <c r="S2169" s="277">
        <f t="shared" si="668"/>
        <v>26321</v>
      </c>
      <c r="T2169" s="277">
        <f t="shared" si="668"/>
        <v>29197</v>
      </c>
      <c r="U2169" s="277">
        <v>174240</v>
      </c>
      <c r="V2169" s="277">
        <v>48260</v>
      </c>
      <c r="W2169" s="277">
        <f>SUM(W2165:W2168)</f>
        <v>5074</v>
      </c>
      <c r="X2169" s="277">
        <f t="shared" si="668"/>
        <v>0</v>
      </c>
      <c r="Y2169" s="277">
        <f t="shared" si="668"/>
        <v>0</v>
      </c>
      <c r="Z2169" s="277">
        <f t="shared" si="668"/>
        <v>0</v>
      </c>
      <c r="AA2169" s="277">
        <f t="shared" si="668"/>
        <v>0</v>
      </c>
      <c r="AB2169" s="277">
        <f t="shared" si="668"/>
        <v>0</v>
      </c>
      <c r="AC2169" s="277">
        <f t="shared" si="668"/>
        <v>0</v>
      </c>
      <c r="AD2169" s="277">
        <f t="shared" si="668"/>
        <v>0</v>
      </c>
      <c r="AE2169" s="277">
        <f t="shared" si="668"/>
        <v>0</v>
      </c>
      <c r="AF2169" s="277">
        <f t="shared" si="668"/>
        <v>0</v>
      </c>
      <c r="AG2169" s="277">
        <f t="shared" si="668"/>
        <v>0</v>
      </c>
      <c r="AH2169" s="277">
        <v>0</v>
      </c>
      <c r="AI2169" s="277">
        <v>5074</v>
      </c>
      <c r="AJ2169" s="277">
        <f>SUM(AJ2165:AJ2168)</f>
        <v>24684</v>
      </c>
      <c r="AK2169" s="277">
        <f t="shared" si="668"/>
        <v>0</v>
      </c>
      <c r="AL2169" s="277">
        <f t="shared" si="668"/>
        <v>0</v>
      </c>
      <c r="AM2169" s="277">
        <f t="shared" si="668"/>
        <v>3667</v>
      </c>
      <c r="AN2169" s="277">
        <f t="shared" si="668"/>
        <v>0</v>
      </c>
      <c r="AO2169" s="277">
        <f t="shared" si="668"/>
        <v>950</v>
      </c>
      <c r="AP2169" s="277">
        <f t="shared" si="668"/>
        <v>4517</v>
      </c>
      <c r="AQ2169" s="277">
        <f t="shared" si="668"/>
        <v>0</v>
      </c>
      <c r="AR2169" s="277">
        <f t="shared" si="668"/>
        <v>6500</v>
      </c>
      <c r="AS2169" s="277">
        <f t="shared" si="668"/>
        <v>0</v>
      </c>
      <c r="AT2169" s="277">
        <f t="shared" si="668"/>
        <v>2000</v>
      </c>
      <c r="AU2169" s="277">
        <v>17634</v>
      </c>
      <c r="AV2169" s="277">
        <v>7050</v>
      </c>
      <c r="AW2169" s="277">
        <f>U2169+AH2169+AU2169</f>
        <v>191874</v>
      </c>
    </row>
    <row r="2170" spans="1:49">
      <c r="A2170" s="48"/>
      <c r="B2170" s="42"/>
      <c r="C2170" s="42"/>
      <c r="D2170" s="42"/>
      <c r="E2170" s="531"/>
      <c r="F2170" s="50"/>
      <c r="G2170" s="50"/>
      <c r="H2170" s="50"/>
      <c r="I2170" s="146"/>
      <c r="J2170" s="29"/>
      <c r="K2170" s="29"/>
      <c r="L2170" s="29"/>
      <c r="M2170" s="29"/>
      <c r="N2170" s="29"/>
      <c r="O2170" s="29"/>
      <c r="P2170" s="29"/>
      <c r="Q2170" s="29"/>
      <c r="R2170" s="29"/>
      <c r="S2170" s="29"/>
      <c r="T2170" s="29"/>
      <c r="U2170" s="29"/>
      <c r="V2170" s="29"/>
      <c r="W2170" s="29"/>
      <c r="X2170" s="29"/>
      <c r="Y2170" s="29"/>
      <c r="Z2170" s="29"/>
      <c r="AA2170" s="29"/>
      <c r="AB2170" s="29"/>
      <c r="AC2170" s="29"/>
      <c r="AD2170" s="29"/>
      <c r="AE2170" s="29"/>
      <c r="AF2170" s="29"/>
      <c r="AG2170" s="29"/>
      <c r="AH2170" s="29"/>
      <c r="AI2170" s="29"/>
      <c r="AJ2170" s="29"/>
      <c r="AK2170" s="29"/>
      <c r="AL2170" s="29"/>
      <c r="AM2170" s="29"/>
      <c r="AN2170" s="29"/>
      <c r="AO2170" s="29"/>
      <c r="AP2170" s="29"/>
      <c r="AQ2170" s="29"/>
      <c r="AR2170" s="29"/>
      <c r="AS2170" s="29"/>
      <c r="AT2170" s="29"/>
      <c r="AU2170" s="29"/>
      <c r="AV2170" s="29"/>
      <c r="AW2170" s="29"/>
    </row>
    <row r="2171" spans="1:49">
      <c r="A2171" s="44"/>
      <c r="B2171" s="45"/>
      <c r="C2171" s="45"/>
      <c r="D2171" s="45"/>
      <c r="E2171" s="531"/>
      <c r="F2171" s="50"/>
      <c r="G2171" s="50"/>
      <c r="H2171" s="50"/>
      <c r="I2171" s="53"/>
      <c r="J2171" s="29"/>
      <c r="K2171" s="29"/>
      <c r="L2171" s="29"/>
      <c r="M2171" s="29"/>
      <c r="N2171" s="29"/>
      <c r="O2171" s="29"/>
      <c r="P2171" s="29"/>
      <c r="Q2171" s="29"/>
      <c r="R2171" s="29"/>
      <c r="S2171" s="29"/>
      <c r="T2171" s="29"/>
      <c r="U2171" s="29"/>
      <c r="V2171" s="29"/>
      <c r="W2171" s="29"/>
      <c r="X2171" s="29"/>
      <c r="Y2171" s="29"/>
      <c r="Z2171" s="29"/>
      <c r="AA2171" s="29"/>
      <c r="AB2171" s="29"/>
      <c r="AC2171" s="29"/>
      <c r="AD2171" s="29"/>
      <c r="AE2171" s="29"/>
      <c r="AF2171" s="29"/>
      <c r="AG2171" s="29"/>
      <c r="AH2171" s="29"/>
      <c r="AI2171" s="29"/>
      <c r="AJ2171" s="29"/>
      <c r="AK2171" s="29"/>
      <c r="AL2171" s="29"/>
      <c r="AM2171" s="29"/>
      <c r="AN2171" s="29"/>
      <c r="AO2171" s="29"/>
      <c r="AP2171" s="29"/>
      <c r="AQ2171" s="29"/>
      <c r="AR2171" s="29"/>
      <c r="AS2171" s="29"/>
      <c r="AT2171" s="29"/>
      <c r="AU2171" s="29"/>
      <c r="AV2171" s="29"/>
      <c r="AW2171" s="29"/>
    </row>
    <row r="2172" spans="1:49" ht="16.5" thickBot="1">
      <c r="A2172" s="78" t="s">
        <v>2146</v>
      </c>
      <c r="B2172" s="78"/>
      <c r="C2172" s="78"/>
      <c r="D2172" s="463"/>
      <c r="E2172" s="539"/>
      <c r="F2172" s="129"/>
      <c r="G2172" s="129"/>
      <c r="H2172" s="129"/>
      <c r="I2172" s="103"/>
    </row>
    <row r="2173" spans="1:49" s="151" customFormat="1" ht="36" customHeight="1" thickTop="1" thickBot="1">
      <c r="A2173" s="147" t="s">
        <v>2079</v>
      </c>
      <c r="B2173" s="5" t="s">
        <v>2080</v>
      </c>
      <c r="C2173" s="5" t="s">
        <v>1335</v>
      </c>
      <c r="D2173" s="450"/>
      <c r="E2173" s="148" t="s">
        <v>1570</v>
      </c>
      <c r="F2173" s="149" t="s">
        <v>1438</v>
      </c>
      <c r="G2173" s="149"/>
      <c r="H2173" s="149" t="s">
        <v>2332</v>
      </c>
      <c r="I2173" s="5" t="s">
        <v>856</v>
      </c>
      <c r="J2173" s="364" t="s">
        <v>2891</v>
      </c>
      <c r="K2173" s="364" t="s">
        <v>2879</v>
      </c>
      <c r="L2173" s="364" t="s">
        <v>2880</v>
      </c>
      <c r="M2173" s="364" t="s">
        <v>2881</v>
      </c>
      <c r="N2173" s="364" t="s">
        <v>2882</v>
      </c>
      <c r="O2173" s="364" t="s">
        <v>2883</v>
      </c>
      <c r="P2173" s="364" t="s">
        <v>2884</v>
      </c>
      <c r="Q2173" s="364" t="s">
        <v>2885</v>
      </c>
      <c r="R2173" s="364" t="s">
        <v>2886</v>
      </c>
      <c r="S2173" s="364" t="s">
        <v>2887</v>
      </c>
      <c r="T2173" s="364" t="s">
        <v>2888</v>
      </c>
      <c r="U2173" s="364" t="s">
        <v>2889</v>
      </c>
      <c r="V2173" s="364" t="s">
        <v>2890</v>
      </c>
      <c r="W2173" s="365" t="s">
        <v>2893</v>
      </c>
      <c r="X2173" s="365" t="s">
        <v>2879</v>
      </c>
      <c r="Y2173" s="365" t="s">
        <v>2880</v>
      </c>
      <c r="Z2173" s="365" t="s">
        <v>2881</v>
      </c>
      <c r="AA2173" s="365" t="s">
        <v>2882</v>
      </c>
      <c r="AB2173" s="365" t="s">
        <v>2883</v>
      </c>
      <c r="AC2173" s="365" t="s">
        <v>2884</v>
      </c>
      <c r="AD2173" s="365" t="s">
        <v>2885</v>
      </c>
      <c r="AE2173" s="365" t="s">
        <v>2886</v>
      </c>
      <c r="AF2173" s="365" t="s">
        <v>2887</v>
      </c>
      <c r="AG2173" s="365" t="s">
        <v>2888</v>
      </c>
      <c r="AH2173" s="365" t="s">
        <v>2889</v>
      </c>
      <c r="AI2173" s="365" t="s">
        <v>2890</v>
      </c>
      <c r="AJ2173" s="366" t="s">
        <v>2892</v>
      </c>
      <c r="AK2173" s="366" t="s">
        <v>2879</v>
      </c>
      <c r="AL2173" s="366" t="s">
        <v>2880</v>
      </c>
      <c r="AM2173" s="366" t="s">
        <v>2881</v>
      </c>
      <c r="AN2173" s="366" t="s">
        <v>2882</v>
      </c>
      <c r="AO2173" s="366" t="s">
        <v>2883</v>
      </c>
      <c r="AP2173" s="366" t="s">
        <v>2884</v>
      </c>
      <c r="AQ2173" s="366" t="s">
        <v>2885</v>
      </c>
      <c r="AR2173" s="366" t="s">
        <v>2886</v>
      </c>
      <c r="AS2173" s="366" t="s">
        <v>2887</v>
      </c>
      <c r="AT2173" s="366" t="s">
        <v>2888</v>
      </c>
      <c r="AU2173" s="366" t="s">
        <v>2889</v>
      </c>
      <c r="AV2173" s="366" t="s">
        <v>2890</v>
      </c>
      <c r="AW2173" s="368" t="s">
        <v>2895</v>
      </c>
    </row>
    <row r="2174" spans="1:49">
      <c r="A2174" s="33"/>
      <c r="B2174" s="34"/>
      <c r="C2174" s="34"/>
      <c r="D2174" s="34"/>
      <c r="E2174" s="35"/>
      <c r="F2174" s="36"/>
      <c r="G2174" s="36"/>
      <c r="H2174" s="36"/>
      <c r="I2174" s="34"/>
      <c r="J2174" s="202" t="s">
        <v>1224</v>
      </c>
      <c r="K2174" s="202">
        <v>1</v>
      </c>
      <c r="L2174" s="202">
        <v>2</v>
      </c>
      <c r="M2174" s="202">
        <v>3</v>
      </c>
      <c r="N2174" s="202">
        <v>4</v>
      </c>
      <c r="O2174" s="202">
        <v>5</v>
      </c>
      <c r="P2174" s="202">
        <v>6</v>
      </c>
      <c r="Q2174" s="202">
        <v>7</v>
      </c>
      <c r="R2174" s="202">
        <v>8</v>
      </c>
      <c r="S2174" s="202">
        <v>9</v>
      </c>
      <c r="T2174" s="202">
        <v>10</v>
      </c>
      <c r="U2174" s="202">
        <v>13</v>
      </c>
      <c r="V2174" s="202">
        <v>14</v>
      </c>
      <c r="W2174" s="202" t="s">
        <v>1224</v>
      </c>
      <c r="X2174" s="202">
        <v>1</v>
      </c>
      <c r="Y2174" s="202">
        <v>2</v>
      </c>
      <c r="Z2174" s="202">
        <v>3</v>
      </c>
      <c r="AA2174" s="202">
        <v>4</v>
      </c>
      <c r="AB2174" s="202">
        <v>5</v>
      </c>
      <c r="AC2174" s="202">
        <v>6</v>
      </c>
      <c r="AD2174" s="202">
        <v>7</v>
      </c>
      <c r="AE2174" s="202">
        <v>8</v>
      </c>
      <c r="AF2174" s="202">
        <v>9</v>
      </c>
      <c r="AG2174" s="202">
        <v>10</v>
      </c>
      <c r="AH2174" s="202">
        <v>13</v>
      </c>
      <c r="AI2174" s="202">
        <v>14</v>
      </c>
      <c r="AJ2174" s="202" t="s">
        <v>1224</v>
      </c>
      <c r="AK2174" s="202">
        <v>1</v>
      </c>
      <c r="AL2174" s="202">
        <v>2</v>
      </c>
      <c r="AM2174" s="202">
        <v>3</v>
      </c>
      <c r="AN2174" s="202">
        <v>4</v>
      </c>
      <c r="AO2174" s="202">
        <v>5</v>
      </c>
      <c r="AP2174" s="202">
        <v>6</v>
      </c>
      <c r="AQ2174" s="202">
        <v>7</v>
      </c>
      <c r="AR2174" s="202">
        <v>8</v>
      </c>
      <c r="AS2174" s="202">
        <v>9</v>
      </c>
      <c r="AT2174" s="202">
        <v>10</v>
      </c>
      <c r="AU2174" s="202">
        <v>13</v>
      </c>
      <c r="AV2174" s="202">
        <v>14</v>
      </c>
      <c r="AW2174" s="202">
        <v>15</v>
      </c>
    </row>
    <row r="2175" spans="1:49">
      <c r="A2175" s="37"/>
      <c r="B2175" s="38"/>
      <c r="C2175" s="38"/>
      <c r="D2175" s="38"/>
      <c r="E2175" s="60"/>
      <c r="F2175" s="61"/>
      <c r="G2175" s="61"/>
      <c r="H2175" s="61"/>
      <c r="I2175" s="38"/>
      <c r="J2175" s="62"/>
      <c r="K2175" s="62"/>
      <c r="L2175" s="62"/>
      <c r="M2175" s="62"/>
      <c r="N2175" s="62"/>
      <c r="O2175" s="62"/>
      <c r="P2175" s="62"/>
      <c r="Q2175" s="62"/>
      <c r="R2175" s="62"/>
      <c r="S2175" s="62"/>
      <c r="T2175" s="62"/>
      <c r="U2175" s="62"/>
      <c r="V2175" s="62"/>
      <c r="W2175" s="62"/>
      <c r="X2175" s="62"/>
      <c r="Y2175" s="62"/>
      <c r="Z2175" s="62"/>
      <c r="AA2175" s="62"/>
      <c r="AB2175" s="62"/>
      <c r="AC2175" s="62"/>
      <c r="AD2175" s="62"/>
      <c r="AE2175" s="62"/>
      <c r="AF2175" s="62"/>
      <c r="AG2175" s="62"/>
      <c r="AH2175" s="62"/>
      <c r="AI2175" s="62"/>
      <c r="AJ2175" s="62"/>
      <c r="AK2175" s="62"/>
      <c r="AL2175" s="62"/>
      <c r="AM2175" s="62"/>
      <c r="AN2175" s="62"/>
      <c r="AO2175" s="62"/>
      <c r="AP2175" s="62"/>
      <c r="AQ2175" s="62"/>
      <c r="AR2175" s="62"/>
      <c r="AS2175" s="62"/>
      <c r="AT2175" s="62"/>
      <c r="AU2175" s="62"/>
      <c r="AV2175" s="62"/>
      <c r="AW2175" s="62"/>
    </row>
    <row r="2176" spans="1:49">
      <c r="A2176" s="92" t="s">
        <v>797</v>
      </c>
      <c r="B2176" s="93" t="s">
        <v>1030</v>
      </c>
      <c r="C2176" s="93" t="s">
        <v>761</v>
      </c>
      <c r="D2176" s="460"/>
      <c r="E2176" s="531"/>
      <c r="F2176" s="50"/>
      <c r="G2176" s="50"/>
      <c r="H2176" s="50"/>
      <c r="I2176" s="108" t="s">
        <v>2145</v>
      </c>
    </row>
    <row r="2177" spans="1:49">
      <c r="A2177" s="48"/>
      <c r="B2177" s="1"/>
      <c r="C2177" s="1"/>
      <c r="D2177" s="369"/>
      <c r="E2177" s="531"/>
      <c r="F2177" s="50"/>
      <c r="G2177" s="50"/>
      <c r="H2177" s="50"/>
      <c r="I2177" s="108"/>
    </row>
    <row r="2178" spans="1:49">
      <c r="A2178" s="48"/>
      <c r="B2178" s="42"/>
      <c r="C2178" s="42"/>
      <c r="D2178" s="42"/>
      <c r="E2178" s="531"/>
      <c r="F2178" s="50"/>
      <c r="G2178" s="50"/>
      <c r="H2178" s="50"/>
      <c r="I2178" s="49" t="s">
        <v>1559</v>
      </c>
      <c r="J2178" s="12">
        <f>SUM(J2179,J2187,J2189)</f>
        <v>41200</v>
      </c>
      <c r="K2178" s="12">
        <f t="shared" ref="K2178:AT2178" si="669">SUM(K2179,K2187,K2189)</f>
        <v>0</v>
      </c>
      <c r="L2178" s="12">
        <f t="shared" si="669"/>
        <v>0</v>
      </c>
      <c r="M2178" s="12">
        <f t="shared" si="669"/>
        <v>10825</v>
      </c>
      <c r="N2178" s="12">
        <f t="shared" si="669"/>
        <v>5066</v>
      </c>
      <c r="O2178" s="12">
        <f t="shared" si="669"/>
        <v>4000</v>
      </c>
      <c r="P2178" s="12">
        <f t="shared" si="669"/>
        <v>2566</v>
      </c>
      <c r="Q2178" s="12">
        <f t="shared" si="669"/>
        <v>1588</v>
      </c>
      <c r="R2178" s="12">
        <f t="shared" si="669"/>
        <v>1000</v>
      </c>
      <c r="S2178" s="12">
        <f t="shared" si="669"/>
        <v>600</v>
      </c>
      <c r="T2178" s="12">
        <f t="shared" si="669"/>
        <v>3631</v>
      </c>
      <c r="U2178" s="12">
        <v>29276</v>
      </c>
      <c r="V2178" s="12">
        <v>11924</v>
      </c>
      <c r="W2178" s="12">
        <f>SUM(W2179,W2187,W2189)</f>
        <v>0</v>
      </c>
      <c r="X2178" s="12">
        <f t="shared" si="669"/>
        <v>0</v>
      </c>
      <c r="Y2178" s="12">
        <f t="shared" si="669"/>
        <v>0</v>
      </c>
      <c r="Z2178" s="12">
        <f t="shared" si="669"/>
        <v>0</v>
      </c>
      <c r="AA2178" s="12">
        <f t="shared" si="669"/>
        <v>0</v>
      </c>
      <c r="AB2178" s="12">
        <f t="shared" si="669"/>
        <v>0</v>
      </c>
      <c r="AC2178" s="12">
        <f t="shared" si="669"/>
        <v>0</v>
      </c>
      <c r="AD2178" s="12">
        <f t="shared" si="669"/>
        <v>0</v>
      </c>
      <c r="AE2178" s="12">
        <f t="shared" si="669"/>
        <v>0</v>
      </c>
      <c r="AF2178" s="12">
        <f t="shared" si="669"/>
        <v>0</v>
      </c>
      <c r="AG2178" s="12">
        <f t="shared" si="669"/>
        <v>0</v>
      </c>
      <c r="AH2178" s="12">
        <v>0</v>
      </c>
      <c r="AI2178" s="12">
        <v>0</v>
      </c>
      <c r="AJ2178" s="12">
        <f>SUM(AJ2179,AJ2187,AJ2189)</f>
        <v>9160</v>
      </c>
      <c r="AK2178" s="12">
        <f t="shared" si="669"/>
        <v>0</v>
      </c>
      <c r="AL2178" s="12">
        <f t="shared" si="669"/>
        <v>0</v>
      </c>
      <c r="AM2178" s="12">
        <f t="shared" si="669"/>
        <v>0</v>
      </c>
      <c r="AN2178" s="12">
        <f t="shared" si="669"/>
        <v>0</v>
      </c>
      <c r="AO2178" s="12">
        <f t="shared" si="669"/>
        <v>0</v>
      </c>
      <c r="AP2178" s="12">
        <f t="shared" si="669"/>
        <v>9160</v>
      </c>
      <c r="AQ2178" s="12">
        <f t="shared" si="669"/>
        <v>0</v>
      </c>
      <c r="AR2178" s="12">
        <f t="shared" si="669"/>
        <v>0</v>
      </c>
      <c r="AS2178" s="12">
        <f t="shared" si="669"/>
        <v>0</v>
      </c>
      <c r="AT2178" s="12">
        <f t="shared" si="669"/>
        <v>0</v>
      </c>
      <c r="AU2178" s="12">
        <v>9160</v>
      </c>
      <c r="AV2178" s="12">
        <v>0</v>
      </c>
      <c r="AW2178" s="12">
        <f t="shared" ref="AW2178:AW2207" si="670">U2178+AH2178+AU2178</f>
        <v>38436</v>
      </c>
    </row>
    <row r="2179" spans="1:49">
      <c r="A2179" s="44" t="s">
        <v>797</v>
      </c>
      <c r="B2179" s="45" t="s">
        <v>1030</v>
      </c>
      <c r="C2179" s="45" t="s">
        <v>761</v>
      </c>
      <c r="D2179" s="452" t="s">
        <v>2931</v>
      </c>
      <c r="E2179" s="213" t="s">
        <v>771</v>
      </c>
      <c r="F2179" s="65"/>
      <c r="G2179" s="65"/>
      <c r="H2179" s="65"/>
      <c r="I2179" s="1" t="s">
        <v>1500</v>
      </c>
      <c r="J2179" s="9">
        <f>SUM(J2180:J2181)</f>
        <v>17800</v>
      </c>
      <c r="K2179" s="9">
        <f t="shared" ref="K2179:AT2179" si="671">SUM(K2180:K2181)</f>
        <v>0</v>
      </c>
      <c r="L2179" s="9">
        <f t="shared" si="671"/>
        <v>0</v>
      </c>
      <c r="M2179" s="9">
        <f t="shared" si="671"/>
        <v>5199</v>
      </c>
      <c r="N2179" s="9">
        <f t="shared" si="671"/>
        <v>1799</v>
      </c>
      <c r="O2179" s="9">
        <f t="shared" si="671"/>
        <v>0</v>
      </c>
      <c r="P2179" s="9">
        <f t="shared" si="671"/>
        <v>2199</v>
      </c>
      <c r="Q2179" s="9">
        <f t="shared" si="671"/>
        <v>1451</v>
      </c>
      <c r="R2179" s="9">
        <f t="shared" si="671"/>
        <v>0</v>
      </c>
      <c r="S2179" s="9">
        <f t="shared" si="671"/>
        <v>0</v>
      </c>
      <c r="T2179" s="9">
        <f t="shared" si="671"/>
        <v>1926</v>
      </c>
      <c r="U2179" s="9">
        <v>12574</v>
      </c>
      <c r="V2179" s="9">
        <v>5226</v>
      </c>
      <c r="W2179" s="9">
        <f>SUM(W2180:W2181)</f>
        <v>0</v>
      </c>
      <c r="X2179" s="9">
        <f t="shared" si="671"/>
        <v>0</v>
      </c>
      <c r="Y2179" s="9">
        <f t="shared" si="671"/>
        <v>0</v>
      </c>
      <c r="Z2179" s="9">
        <f t="shared" si="671"/>
        <v>0</v>
      </c>
      <c r="AA2179" s="9">
        <f t="shared" si="671"/>
        <v>0</v>
      </c>
      <c r="AB2179" s="9">
        <f t="shared" si="671"/>
        <v>0</v>
      </c>
      <c r="AC2179" s="9">
        <f t="shared" si="671"/>
        <v>0</v>
      </c>
      <c r="AD2179" s="9">
        <f t="shared" si="671"/>
        <v>0</v>
      </c>
      <c r="AE2179" s="9">
        <f t="shared" si="671"/>
        <v>0</v>
      </c>
      <c r="AF2179" s="9">
        <f t="shared" si="671"/>
        <v>0</v>
      </c>
      <c r="AG2179" s="9">
        <f t="shared" si="671"/>
        <v>0</v>
      </c>
      <c r="AH2179" s="9">
        <v>0</v>
      </c>
      <c r="AI2179" s="9">
        <v>0</v>
      </c>
      <c r="AJ2179" s="9">
        <f>SUM(AJ2180:AJ2181)</f>
        <v>0</v>
      </c>
      <c r="AK2179" s="9">
        <f t="shared" si="671"/>
        <v>0</v>
      </c>
      <c r="AL2179" s="9">
        <f t="shared" si="671"/>
        <v>0</v>
      </c>
      <c r="AM2179" s="9">
        <f t="shared" si="671"/>
        <v>0</v>
      </c>
      <c r="AN2179" s="9">
        <f t="shared" si="671"/>
        <v>0</v>
      </c>
      <c r="AO2179" s="9">
        <f t="shared" si="671"/>
        <v>0</v>
      </c>
      <c r="AP2179" s="9">
        <f t="shared" si="671"/>
        <v>0</v>
      </c>
      <c r="AQ2179" s="9">
        <f t="shared" si="671"/>
        <v>0</v>
      </c>
      <c r="AR2179" s="9">
        <f t="shared" si="671"/>
        <v>0</v>
      </c>
      <c r="AS2179" s="9">
        <f t="shared" si="671"/>
        <v>0</v>
      </c>
      <c r="AT2179" s="9">
        <f t="shared" si="671"/>
        <v>0</v>
      </c>
      <c r="AU2179" s="9">
        <v>0</v>
      </c>
      <c r="AV2179" s="9">
        <v>0</v>
      </c>
      <c r="AW2179" s="9">
        <f t="shared" si="670"/>
        <v>12574</v>
      </c>
    </row>
    <row r="2180" spans="1:49">
      <c r="A2180" s="44" t="s">
        <v>797</v>
      </c>
      <c r="B2180" s="45" t="s">
        <v>1030</v>
      </c>
      <c r="C2180" s="45" t="s">
        <v>761</v>
      </c>
      <c r="D2180" s="452" t="s">
        <v>2931</v>
      </c>
      <c r="E2180" s="367" t="s">
        <v>834</v>
      </c>
      <c r="F2180" s="50"/>
      <c r="G2180" s="468" t="s">
        <v>3096</v>
      </c>
      <c r="H2180" s="50" t="s">
        <v>2333</v>
      </c>
      <c r="I2180" s="42" t="s">
        <v>2321</v>
      </c>
      <c r="J2180" s="15">
        <v>15000</v>
      </c>
      <c r="M2180" s="15">
        <v>4712</v>
      </c>
      <c r="N2180" s="15">
        <v>1586</v>
      </c>
      <c r="P2180" s="15">
        <v>1586</v>
      </c>
      <c r="Q2180" s="15">
        <v>1298</v>
      </c>
      <c r="T2180" s="15">
        <v>1706</v>
      </c>
      <c r="U2180" s="15">
        <v>10888</v>
      </c>
      <c r="V2180" s="15">
        <v>4112</v>
      </c>
      <c r="AH2180" s="15">
        <v>0</v>
      </c>
      <c r="AI2180" s="15">
        <v>0</v>
      </c>
      <c r="AU2180" s="15">
        <v>0</v>
      </c>
      <c r="AV2180" s="15">
        <v>0</v>
      </c>
      <c r="AW2180" s="15">
        <f t="shared" si="670"/>
        <v>10888</v>
      </c>
    </row>
    <row r="2181" spans="1:49">
      <c r="A2181" s="44" t="s">
        <v>797</v>
      </c>
      <c r="B2181" s="45" t="s">
        <v>1030</v>
      </c>
      <c r="C2181" s="45" t="s">
        <v>761</v>
      </c>
      <c r="D2181" s="452" t="s">
        <v>2931</v>
      </c>
      <c r="E2181" s="367" t="s">
        <v>772</v>
      </c>
      <c r="F2181" s="50"/>
      <c r="G2181" s="468" t="s">
        <v>3096</v>
      </c>
      <c r="H2181" s="50" t="s">
        <v>2333</v>
      </c>
      <c r="I2181" s="42" t="s">
        <v>1227</v>
      </c>
      <c r="J2181" s="15">
        <f>SUM(J2182:J2186)</f>
        <v>2800</v>
      </c>
      <c r="K2181" s="15">
        <f t="shared" ref="K2181:AT2181" si="672">SUM(K2182:K2186)</f>
        <v>0</v>
      </c>
      <c r="L2181" s="15">
        <f t="shared" si="672"/>
        <v>0</v>
      </c>
      <c r="M2181" s="15">
        <f t="shared" si="672"/>
        <v>487</v>
      </c>
      <c r="N2181" s="15">
        <f t="shared" si="672"/>
        <v>213</v>
      </c>
      <c r="O2181" s="15">
        <f t="shared" si="672"/>
        <v>0</v>
      </c>
      <c r="P2181" s="15">
        <f t="shared" si="672"/>
        <v>613</v>
      </c>
      <c r="Q2181" s="15">
        <f t="shared" si="672"/>
        <v>153</v>
      </c>
      <c r="R2181" s="15">
        <f t="shared" si="672"/>
        <v>0</v>
      </c>
      <c r="S2181" s="15">
        <f t="shared" si="672"/>
        <v>0</v>
      </c>
      <c r="T2181" s="15">
        <f t="shared" si="672"/>
        <v>220</v>
      </c>
      <c r="U2181" s="15">
        <v>1686</v>
      </c>
      <c r="V2181" s="15">
        <v>1114</v>
      </c>
      <c r="W2181" s="15">
        <f>SUM(W2182:W2186)</f>
        <v>0</v>
      </c>
      <c r="X2181" s="15">
        <f t="shared" si="672"/>
        <v>0</v>
      </c>
      <c r="Y2181" s="15">
        <f t="shared" si="672"/>
        <v>0</v>
      </c>
      <c r="Z2181" s="15">
        <f t="shared" si="672"/>
        <v>0</v>
      </c>
      <c r="AA2181" s="15">
        <f t="shared" si="672"/>
        <v>0</v>
      </c>
      <c r="AB2181" s="15">
        <f t="shared" si="672"/>
        <v>0</v>
      </c>
      <c r="AC2181" s="15">
        <f t="shared" si="672"/>
        <v>0</v>
      </c>
      <c r="AD2181" s="15">
        <f t="shared" si="672"/>
        <v>0</v>
      </c>
      <c r="AE2181" s="15">
        <f t="shared" si="672"/>
        <v>0</v>
      </c>
      <c r="AF2181" s="15">
        <f t="shared" si="672"/>
        <v>0</v>
      </c>
      <c r="AG2181" s="15">
        <f t="shared" si="672"/>
        <v>0</v>
      </c>
      <c r="AH2181" s="15">
        <v>0</v>
      </c>
      <c r="AI2181" s="15">
        <v>0</v>
      </c>
      <c r="AJ2181" s="15">
        <f>SUM(AJ2182:AJ2186)</f>
        <v>0</v>
      </c>
      <c r="AK2181" s="15">
        <f t="shared" si="672"/>
        <v>0</v>
      </c>
      <c r="AL2181" s="15">
        <f t="shared" si="672"/>
        <v>0</v>
      </c>
      <c r="AM2181" s="15">
        <f t="shared" si="672"/>
        <v>0</v>
      </c>
      <c r="AN2181" s="15">
        <f t="shared" si="672"/>
        <v>0</v>
      </c>
      <c r="AO2181" s="15">
        <f t="shared" si="672"/>
        <v>0</v>
      </c>
      <c r="AP2181" s="15">
        <f t="shared" si="672"/>
        <v>0</v>
      </c>
      <c r="AQ2181" s="15">
        <f t="shared" si="672"/>
        <v>0</v>
      </c>
      <c r="AR2181" s="15">
        <f t="shared" si="672"/>
        <v>0</v>
      </c>
      <c r="AS2181" s="15">
        <f t="shared" si="672"/>
        <v>0</v>
      </c>
      <c r="AT2181" s="15">
        <f t="shared" si="672"/>
        <v>0</v>
      </c>
      <c r="AU2181" s="15">
        <v>0</v>
      </c>
      <c r="AV2181" s="15">
        <v>0</v>
      </c>
      <c r="AW2181" s="15">
        <f t="shared" si="670"/>
        <v>1686</v>
      </c>
    </row>
    <row r="2182" spans="1:49" s="144" customFormat="1">
      <c r="A2182" s="44" t="s">
        <v>797</v>
      </c>
      <c r="B2182" s="45" t="s">
        <v>1030</v>
      </c>
      <c r="C2182" s="45" t="s">
        <v>761</v>
      </c>
      <c r="D2182" s="452" t="s">
        <v>2931</v>
      </c>
      <c r="E2182" s="140" t="s">
        <v>850</v>
      </c>
      <c r="F2182" s="141" t="s">
        <v>215</v>
      </c>
      <c r="G2182" s="468" t="s">
        <v>3096</v>
      </c>
      <c r="H2182" s="50" t="s">
        <v>2333</v>
      </c>
      <c r="I2182" s="142" t="s">
        <v>1119</v>
      </c>
      <c r="J2182" s="15">
        <v>600</v>
      </c>
      <c r="K2182" s="15"/>
      <c r="L2182" s="15"/>
      <c r="M2182" s="15">
        <v>159</v>
      </c>
      <c r="N2182" s="15">
        <v>53</v>
      </c>
      <c r="O2182" s="15"/>
      <c r="P2182" s="15">
        <v>53</v>
      </c>
      <c r="Q2182" s="15">
        <v>53</v>
      </c>
      <c r="R2182" s="15"/>
      <c r="S2182" s="15"/>
      <c r="T2182" s="15">
        <v>53</v>
      </c>
      <c r="U2182" s="15">
        <v>371</v>
      </c>
      <c r="V2182" s="15">
        <v>229</v>
      </c>
      <c r="W2182" s="15"/>
      <c r="X2182" s="15"/>
      <c r="Y2182" s="15"/>
      <c r="Z2182" s="15"/>
      <c r="AA2182" s="15"/>
      <c r="AB2182" s="15"/>
      <c r="AC2182" s="15"/>
      <c r="AD2182" s="15"/>
      <c r="AE2182" s="15"/>
      <c r="AF2182" s="15"/>
      <c r="AG2182" s="15"/>
      <c r="AH2182" s="15">
        <v>0</v>
      </c>
      <c r="AI2182" s="15">
        <v>0</v>
      </c>
      <c r="AJ2182" s="15"/>
      <c r="AK2182" s="15"/>
      <c r="AL2182" s="15"/>
      <c r="AM2182" s="15"/>
      <c r="AN2182" s="15"/>
      <c r="AO2182" s="15"/>
      <c r="AP2182" s="15"/>
      <c r="AQ2182" s="15"/>
      <c r="AR2182" s="15"/>
      <c r="AS2182" s="15"/>
      <c r="AT2182" s="15"/>
      <c r="AU2182" s="15">
        <v>0</v>
      </c>
      <c r="AV2182" s="15">
        <v>0</v>
      </c>
      <c r="AW2182" s="15">
        <f t="shared" si="670"/>
        <v>371</v>
      </c>
    </row>
    <row r="2183" spans="1:49" s="144" customFormat="1">
      <c r="A2183" s="44" t="s">
        <v>797</v>
      </c>
      <c r="B2183" s="45" t="s">
        <v>1030</v>
      </c>
      <c r="C2183" s="45" t="s">
        <v>761</v>
      </c>
      <c r="D2183" s="452" t="s">
        <v>2931</v>
      </c>
      <c r="E2183" s="140" t="s">
        <v>851</v>
      </c>
      <c r="F2183" s="141" t="s">
        <v>216</v>
      </c>
      <c r="G2183" s="468" t="s">
        <v>3096</v>
      </c>
      <c r="H2183" s="50" t="s">
        <v>2333</v>
      </c>
      <c r="I2183" s="142" t="s">
        <v>1290</v>
      </c>
      <c r="J2183" s="15">
        <v>1800</v>
      </c>
      <c r="K2183" s="15"/>
      <c r="L2183" s="15"/>
      <c r="M2183" s="15">
        <v>328</v>
      </c>
      <c r="N2183" s="15">
        <v>160</v>
      </c>
      <c r="O2183" s="15"/>
      <c r="P2183" s="15">
        <v>160</v>
      </c>
      <c r="Q2183" s="15">
        <v>100</v>
      </c>
      <c r="R2183" s="15"/>
      <c r="S2183" s="15"/>
      <c r="T2183" s="15">
        <v>167</v>
      </c>
      <c r="U2183" s="15">
        <v>915</v>
      </c>
      <c r="V2183" s="15">
        <v>885</v>
      </c>
      <c r="W2183" s="15"/>
      <c r="X2183" s="15"/>
      <c r="Y2183" s="15"/>
      <c r="Z2183" s="15"/>
      <c r="AA2183" s="15"/>
      <c r="AB2183" s="15"/>
      <c r="AC2183" s="15"/>
      <c r="AD2183" s="15"/>
      <c r="AE2183" s="15"/>
      <c r="AF2183" s="15"/>
      <c r="AG2183" s="15"/>
      <c r="AH2183" s="15">
        <v>0</v>
      </c>
      <c r="AI2183" s="15">
        <v>0</v>
      </c>
      <c r="AJ2183" s="15"/>
      <c r="AK2183" s="15"/>
      <c r="AL2183" s="15"/>
      <c r="AM2183" s="15"/>
      <c r="AN2183" s="15"/>
      <c r="AO2183" s="15"/>
      <c r="AP2183" s="15"/>
      <c r="AQ2183" s="15"/>
      <c r="AR2183" s="15"/>
      <c r="AS2183" s="15"/>
      <c r="AT2183" s="15"/>
      <c r="AU2183" s="15">
        <v>0</v>
      </c>
      <c r="AV2183" s="15">
        <v>0</v>
      </c>
      <c r="AW2183" s="15">
        <f t="shared" si="670"/>
        <v>915</v>
      </c>
    </row>
    <row r="2184" spans="1:49" s="144" customFormat="1">
      <c r="A2184" s="44" t="s">
        <v>797</v>
      </c>
      <c r="B2184" s="45" t="s">
        <v>1030</v>
      </c>
      <c r="C2184" s="45" t="s">
        <v>761</v>
      </c>
      <c r="D2184" s="452" t="s">
        <v>2931</v>
      </c>
      <c r="E2184" s="140" t="s">
        <v>852</v>
      </c>
      <c r="F2184" s="141" t="s">
        <v>217</v>
      </c>
      <c r="G2184" s="468" t="s">
        <v>3096</v>
      </c>
      <c r="H2184" s="50" t="s">
        <v>2333</v>
      </c>
      <c r="I2184" s="142" t="s">
        <v>1733</v>
      </c>
      <c r="J2184" s="15">
        <v>400</v>
      </c>
      <c r="K2184" s="15"/>
      <c r="L2184" s="15"/>
      <c r="M2184" s="15"/>
      <c r="N2184" s="15"/>
      <c r="O2184" s="15"/>
      <c r="P2184" s="15">
        <v>400</v>
      </c>
      <c r="Q2184" s="15"/>
      <c r="R2184" s="15"/>
      <c r="S2184" s="15"/>
      <c r="T2184" s="15"/>
      <c r="U2184" s="15">
        <v>400</v>
      </c>
      <c r="V2184" s="15">
        <v>0</v>
      </c>
      <c r="W2184" s="15"/>
      <c r="X2184" s="15"/>
      <c r="Y2184" s="15"/>
      <c r="Z2184" s="15"/>
      <c r="AA2184" s="15"/>
      <c r="AB2184" s="15"/>
      <c r="AC2184" s="15"/>
      <c r="AD2184" s="15"/>
      <c r="AE2184" s="15"/>
      <c r="AF2184" s="15"/>
      <c r="AG2184" s="15"/>
      <c r="AH2184" s="15">
        <v>0</v>
      </c>
      <c r="AI2184" s="15">
        <v>0</v>
      </c>
      <c r="AJ2184" s="15"/>
      <c r="AK2184" s="15"/>
      <c r="AL2184" s="15"/>
      <c r="AM2184" s="15"/>
      <c r="AN2184" s="15"/>
      <c r="AO2184" s="15"/>
      <c r="AP2184" s="15"/>
      <c r="AQ2184" s="15"/>
      <c r="AR2184" s="15"/>
      <c r="AS2184" s="15"/>
      <c r="AT2184" s="15"/>
      <c r="AU2184" s="15">
        <v>0</v>
      </c>
      <c r="AV2184" s="15">
        <v>0</v>
      </c>
      <c r="AW2184" s="15">
        <f t="shared" si="670"/>
        <v>400</v>
      </c>
    </row>
    <row r="2185" spans="1:49" s="144" customFormat="1">
      <c r="A2185" s="44" t="s">
        <v>797</v>
      </c>
      <c r="B2185" s="45" t="s">
        <v>1030</v>
      </c>
      <c r="C2185" s="45" t="s">
        <v>761</v>
      </c>
      <c r="D2185" s="452" t="s">
        <v>2931</v>
      </c>
      <c r="E2185" s="140" t="s">
        <v>853</v>
      </c>
      <c r="F2185" s="141" t="s">
        <v>218</v>
      </c>
      <c r="G2185" s="468" t="s">
        <v>3096</v>
      </c>
      <c r="H2185" s="50" t="s">
        <v>2333</v>
      </c>
      <c r="I2185" s="142" t="s">
        <v>1734</v>
      </c>
      <c r="J2185" s="15"/>
      <c r="K2185" s="15"/>
      <c r="L2185" s="15"/>
      <c r="M2185" s="15"/>
      <c r="N2185" s="15"/>
      <c r="O2185" s="15"/>
      <c r="P2185" s="15"/>
      <c r="Q2185" s="15"/>
      <c r="R2185" s="15"/>
      <c r="S2185" s="15"/>
      <c r="T2185" s="15"/>
      <c r="U2185" s="15">
        <v>0</v>
      </c>
      <c r="V2185" s="15">
        <v>0</v>
      </c>
      <c r="W2185" s="15"/>
      <c r="X2185" s="15"/>
      <c r="Y2185" s="15"/>
      <c r="Z2185" s="15"/>
      <c r="AA2185" s="15"/>
      <c r="AB2185" s="15"/>
      <c r="AC2185" s="15"/>
      <c r="AD2185" s="15"/>
      <c r="AE2185" s="15"/>
      <c r="AF2185" s="15"/>
      <c r="AG2185" s="15"/>
      <c r="AH2185" s="15">
        <v>0</v>
      </c>
      <c r="AI2185" s="15">
        <v>0</v>
      </c>
      <c r="AJ2185" s="15"/>
      <c r="AK2185" s="15"/>
      <c r="AL2185" s="15"/>
      <c r="AM2185" s="15"/>
      <c r="AN2185" s="15"/>
      <c r="AO2185" s="15"/>
      <c r="AP2185" s="15"/>
      <c r="AQ2185" s="15"/>
      <c r="AR2185" s="15"/>
      <c r="AS2185" s="15"/>
      <c r="AT2185" s="15"/>
      <c r="AU2185" s="15">
        <v>0</v>
      </c>
      <c r="AV2185" s="15">
        <v>0</v>
      </c>
      <c r="AW2185" s="15">
        <f t="shared" si="670"/>
        <v>0</v>
      </c>
    </row>
    <row r="2186" spans="1:49" s="144" customFormat="1">
      <c r="A2186" s="44" t="s">
        <v>797</v>
      </c>
      <c r="B2186" s="45" t="s">
        <v>1030</v>
      </c>
      <c r="C2186" s="45" t="s">
        <v>761</v>
      </c>
      <c r="D2186" s="452" t="s">
        <v>2931</v>
      </c>
      <c r="E2186" s="140" t="s">
        <v>854</v>
      </c>
      <c r="F2186" s="141" t="s">
        <v>219</v>
      </c>
      <c r="G2186" s="468" t="s">
        <v>3096</v>
      </c>
      <c r="H2186" s="50" t="s">
        <v>2333</v>
      </c>
      <c r="I2186" s="142" t="s">
        <v>1735</v>
      </c>
      <c r="J2186" s="15"/>
      <c r="K2186" s="15"/>
      <c r="L2186" s="15"/>
      <c r="M2186" s="15"/>
      <c r="N2186" s="15"/>
      <c r="O2186" s="15"/>
      <c r="P2186" s="15"/>
      <c r="Q2186" s="15"/>
      <c r="R2186" s="15"/>
      <c r="S2186" s="15"/>
      <c r="T2186" s="15"/>
      <c r="U2186" s="15">
        <v>0</v>
      </c>
      <c r="V2186" s="15">
        <v>0</v>
      </c>
      <c r="W2186" s="15"/>
      <c r="X2186" s="15"/>
      <c r="Y2186" s="15"/>
      <c r="Z2186" s="15"/>
      <c r="AA2186" s="15"/>
      <c r="AB2186" s="15"/>
      <c r="AC2186" s="15"/>
      <c r="AD2186" s="15"/>
      <c r="AE2186" s="15"/>
      <c r="AF2186" s="15"/>
      <c r="AG2186" s="15"/>
      <c r="AH2186" s="15">
        <v>0</v>
      </c>
      <c r="AI2186" s="15">
        <v>0</v>
      </c>
      <c r="AJ2186" s="15"/>
      <c r="AK2186" s="15"/>
      <c r="AL2186" s="15"/>
      <c r="AM2186" s="15"/>
      <c r="AN2186" s="15"/>
      <c r="AO2186" s="15"/>
      <c r="AP2186" s="15"/>
      <c r="AQ2186" s="15"/>
      <c r="AR2186" s="15"/>
      <c r="AS2186" s="15"/>
      <c r="AT2186" s="15"/>
      <c r="AU2186" s="15">
        <v>0</v>
      </c>
      <c r="AV2186" s="15">
        <v>0</v>
      </c>
      <c r="AW2186" s="15">
        <f t="shared" si="670"/>
        <v>0</v>
      </c>
    </row>
    <row r="2187" spans="1:49">
      <c r="A2187" s="44" t="s">
        <v>797</v>
      </c>
      <c r="B2187" s="45" t="s">
        <v>1030</v>
      </c>
      <c r="C2187" s="45" t="s">
        <v>761</v>
      </c>
      <c r="D2187" s="452" t="s">
        <v>2931</v>
      </c>
      <c r="E2187" s="213" t="s">
        <v>773</v>
      </c>
      <c r="F2187" s="65"/>
      <c r="G2187" s="65"/>
      <c r="H2187" s="65"/>
      <c r="I2187" s="1" t="s">
        <v>1362</v>
      </c>
      <c r="J2187" s="9">
        <f>SUM(J2188)</f>
        <v>1600</v>
      </c>
      <c r="K2187" s="9">
        <f t="shared" ref="K2187:AT2187" si="673">SUM(K2188)</f>
        <v>0</v>
      </c>
      <c r="L2187" s="9">
        <f t="shared" si="673"/>
        <v>0</v>
      </c>
      <c r="M2187" s="9">
        <f t="shared" si="673"/>
        <v>496</v>
      </c>
      <c r="N2187" s="9">
        <f t="shared" si="673"/>
        <v>167</v>
      </c>
      <c r="O2187" s="9">
        <f t="shared" si="673"/>
        <v>0</v>
      </c>
      <c r="P2187" s="9">
        <f t="shared" si="673"/>
        <v>167</v>
      </c>
      <c r="Q2187" s="9">
        <f t="shared" si="673"/>
        <v>137</v>
      </c>
      <c r="R2187" s="9">
        <f t="shared" si="673"/>
        <v>0</v>
      </c>
      <c r="S2187" s="9">
        <f t="shared" si="673"/>
        <v>0</v>
      </c>
      <c r="T2187" s="9">
        <f t="shared" si="673"/>
        <v>180</v>
      </c>
      <c r="U2187" s="9">
        <v>1147</v>
      </c>
      <c r="V2187" s="9">
        <v>453</v>
      </c>
      <c r="W2187" s="9">
        <f>SUM(W2188)</f>
        <v>0</v>
      </c>
      <c r="X2187" s="9">
        <f t="shared" si="673"/>
        <v>0</v>
      </c>
      <c r="Y2187" s="9">
        <f t="shared" si="673"/>
        <v>0</v>
      </c>
      <c r="Z2187" s="9">
        <f t="shared" si="673"/>
        <v>0</v>
      </c>
      <c r="AA2187" s="9">
        <f t="shared" si="673"/>
        <v>0</v>
      </c>
      <c r="AB2187" s="9">
        <f t="shared" si="673"/>
        <v>0</v>
      </c>
      <c r="AC2187" s="9">
        <f t="shared" si="673"/>
        <v>0</v>
      </c>
      <c r="AD2187" s="9">
        <f t="shared" si="673"/>
        <v>0</v>
      </c>
      <c r="AE2187" s="9">
        <f t="shared" si="673"/>
        <v>0</v>
      </c>
      <c r="AF2187" s="9">
        <f t="shared" si="673"/>
        <v>0</v>
      </c>
      <c r="AG2187" s="9">
        <f t="shared" si="673"/>
        <v>0</v>
      </c>
      <c r="AH2187" s="9">
        <v>0</v>
      </c>
      <c r="AI2187" s="9">
        <v>0</v>
      </c>
      <c r="AJ2187" s="9">
        <f>SUM(AJ2188)</f>
        <v>0</v>
      </c>
      <c r="AK2187" s="9">
        <f t="shared" si="673"/>
        <v>0</v>
      </c>
      <c r="AL2187" s="9">
        <f t="shared" si="673"/>
        <v>0</v>
      </c>
      <c r="AM2187" s="9">
        <f t="shared" si="673"/>
        <v>0</v>
      </c>
      <c r="AN2187" s="9">
        <f t="shared" si="673"/>
        <v>0</v>
      </c>
      <c r="AO2187" s="9">
        <f t="shared" si="673"/>
        <v>0</v>
      </c>
      <c r="AP2187" s="9">
        <f t="shared" si="673"/>
        <v>0</v>
      </c>
      <c r="AQ2187" s="9">
        <f t="shared" si="673"/>
        <v>0</v>
      </c>
      <c r="AR2187" s="9">
        <f t="shared" si="673"/>
        <v>0</v>
      </c>
      <c r="AS2187" s="9">
        <f t="shared" si="673"/>
        <v>0</v>
      </c>
      <c r="AT2187" s="9">
        <f t="shared" si="673"/>
        <v>0</v>
      </c>
      <c r="AU2187" s="9">
        <v>0</v>
      </c>
      <c r="AV2187" s="9">
        <v>0</v>
      </c>
      <c r="AW2187" s="9">
        <f t="shared" si="670"/>
        <v>1147</v>
      </c>
    </row>
    <row r="2188" spans="1:49">
      <c r="A2188" s="44" t="s">
        <v>797</v>
      </c>
      <c r="B2188" s="45" t="s">
        <v>1030</v>
      </c>
      <c r="C2188" s="45" t="s">
        <v>761</v>
      </c>
      <c r="D2188" s="452" t="s">
        <v>2931</v>
      </c>
      <c r="E2188" s="367" t="s">
        <v>785</v>
      </c>
      <c r="F2188" s="50"/>
      <c r="G2188" s="468" t="s">
        <v>3096</v>
      </c>
      <c r="H2188" s="50" t="s">
        <v>2333</v>
      </c>
      <c r="I2188" s="42" t="s">
        <v>2234</v>
      </c>
      <c r="J2188" s="15">
        <v>1600</v>
      </c>
      <c r="M2188" s="15">
        <v>496</v>
      </c>
      <c r="N2188" s="15">
        <v>167</v>
      </c>
      <c r="P2188" s="15">
        <v>167</v>
      </c>
      <c r="Q2188" s="15">
        <v>137</v>
      </c>
      <c r="T2188" s="15">
        <v>180</v>
      </c>
      <c r="U2188" s="15">
        <v>1147</v>
      </c>
      <c r="V2188" s="15">
        <v>453</v>
      </c>
      <c r="AH2188" s="15">
        <v>0</v>
      </c>
      <c r="AI2188" s="15">
        <v>0</v>
      </c>
      <c r="AU2188" s="15">
        <v>0</v>
      </c>
      <c r="AV2188" s="15">
        <v>0</v>
      </c>
      <c r="AW2188" s="15">
        <f t="shared" si="670"/>
        <v>1147</v>
      </c>
    </row>
    <row r="2189" spans="1:49">
      <c r="A2189" s="44" t="s">
        <v>797</v>
      </c>
      <c r="B2189" s="45" t="s">
        <v>1030</v>
      </c>
      <c r="C2189" s="45" t="s">
        <v>761</v>
      </c>
      <c r="D2189" s="452" t="s">
        <v>2931</v>
      </c>
      <c r="E2189" s="213" t="s">
        <v>1364</v>
      </c>
      <c r="F2189" s="65"/>
      <c r="G2189" s="65"/>
      <c r="H2189" s="65"/>
      <c r="I2189" s="1" t="s">
        <v>2104</v>
      </c>
      <c r="J2189" s="9">
        <f>SUM(J2190:J2199)</f>
        <v>21800</v>
      </c>
      <c r="K2189" s="9">
        <f t="shared" ref="K2189:AT2189" si="674">SUM(K2190:K2199)</f>
        <v>0</v>
      </c>
      <c r="L2189" s="9">
        <f t="shared" si="674"/>
        <v>0</v>
      </c>
      <c r="M2189" s="9">
        <f t="shared" si="674"/>
        <v>5130</v>
      </c>
      <c r="N2189" s="9">
        <f t="shared" si="674"/>
        <v>3100</v>
      </c>
      <c r="O2189" s="9">
        <f t="shared" si="674"/>
        <v>4000</v>
      </c>
      <c r="P2189" s="9">
        <f t="shared" si="674"/>
        <v>200</v>
      </c>
      <c r="Q2189" s="9">
        <f t="shared" si="674"/>
        <v>0</v>
      </c>
      <c r="R2189" s="9">
        <f t="shared" si="674"/>
        <v>1000</v>
      </c>
      <c r="S2189" s="9">
        <f t="shared" si="674"/>
        <v>600</v>
      </c>
      <c r="T2189" s="9">
        <f t="shared" si="674"/>
        <v>1525</v>
      </c>
      <c r="U2189" s="9">
        <v>15555</v>
      </c>
      <c r="V2189" s="9">
        <v>6245</v>
      </c>
      <c r="W2189" s="9">
        <f>SUM(W2190:W2199)</f>
        <v>0</v>
      </c>
      <c r="X2189" s="9">
        <f t="shared" si="674"/>
        <v>0</v>
      </c>
      <c r="Y2189" s="9">
        <f t="shared" si="674"/>
        <v>0</v>
      </c>
      <c r="Z2189" s="9">
        <f t="shared" si="674"/>
        <v>0</v>
      </c>
      <c r="AA2189" s="9">
        <f t="shared" si="674"/>
        <v>0</v>
      </c>
      <c r="AB2189" s="9">
        <f t="shared" si="674"/>
        <v>0</v>
      </c>
      <c r="AC2189" s="9">
        <f t="shared" si="674"/>
        <v>0</v>
      </c>
      <c r="AD2189" s="9">
        <f t="shared" si="674"/>
        <v>0</v>
      </c>
      <c r="AE2189" s="9">
        <f t="shared" si="674"/>
        <v>0</v>
      </c>
      <c r="AF2189" s="9">
        <f t="shared" si="674"/>
        <v>0</v>
      </c>
      <c r="AG2189" s="9">
        <f t="shared" si="674"/>
        <v>0</v>
      </c>
      <c r="AH2189" s="9">
        <v>0</v>
      </c>
      <c r="AI2189" s="9">
        <v>0</v>
      </c>
      <c r="AJ2189" s="9">
        <f>SUM(AJ2190:AJ2199)</f>
        <v>9160</v>
      </c>
      <c r="AK2189" s="9">
        <f t="shared" si="674"/>
        <v>0</v>
      </c>
      <c r="AL2189" s="9">
        <f t="shared" si="674"/>
        <v>0</v>
      </c>
      <c r="AM2189" s="9">
        <f t="shared" si="674"/>
        <v>0</v>
      </c>
      <c r="AN2189" s="9">
        <f t="shared" si="674"/>
        <v>0</v>
      </c>
      <c r="AO2189" s="9">
        <f t="shared" si="674"/>
        <v>0</v>
      </c>
      <c r="AP2189" s="9">
        <f t="shared" si="674"/>
        <v>9160</v>
      </c>
      <c r="AQ2189" s="9">
        <f t="shared" si="674"/>
        <v>0</v>
      </c>
      <c r="AR2189" s="9">
        <f t="shared" si="674"/>
        <v>0</v>
      </c>
      <c r="AS2189" s="9">
        <f t="shared" si="674"/>
        <v>0</v>
      </c>
      <c r="AT2189" s="9">
        <f t="shared" si="674"/>
        <v>0</v>
      </c>
      <c r="AU2189" s="9">
        <v>9160</v>
      </c>
      <c r="AV2189" s="9">
        <v>0</v>
      </c>
      <c r="AW2189" s="9">
        <f t="shared" si="670"/>
        <v>24715</v>
      </c>
    </row>
    <row r="2190" spans="1:49">
      <c r="A2190" s="44" t="s">
        <v>797</v>
      </c>
      <c r="B2190" s="45" t="s">
        <v>1030</v>
      </c>
      <c r="C2190" s="45" t="s">
        <v>761</v>
      </c>
      <c r="D2190" s="452" t="s">
        <v>2931</v>
      </c>
      <c r="E2190" s="367" t="s">
        <v>786</v>
      </c>
      <c r="F2190" s="50"/>
      <c r="G2190" s="468" t="s">
        <v>3096</v>
      </c>
      <c r="H2190" s="50" t="s">
        <v>2333</v>
      </c>
      <c r="I2190" s="42" t="s">
        <v>1191</v>
      </c>
      <c r="J2190" s="15">
        <v>1500</v>
      </c>
      <c r="U2190" s="15">
        <v>0</v>
      </c>
      <c r="V2190" s="15">
        <v>1500</v>
      </c>
      <c r="AH2190" s="15">
        <v>0</v>
      </c>
      <c r="AI2190" s="15">
        <v>0</v>
      </c>
      <c r="AU2190" s="15">
        <v>0</v>
      </c>
      <c r="AV2190" s="15">
        <v>0</v>
      </c>
      <c r="AW2190" s="15">
        <f t="shared" si="670"/>
        <v>0</v>
      </c>
    </row>
    <row r="2191" spans="1:49">
      <c r="A2191" s="44" t="s">
        <v>797</v>
      </c>
      <c r="B2191" s="45" t="s">
        <v>1030</v>
      </c>
      <c r="C2191" s="45" t="s">
        <v>761</v>
      </c>
      <c r="D2191" s="452" t="s">
        <v>2931</v>
      </c>
      <c r="E2191" s="367" t="s">
        <v>1528</v>
      </c>
      <c r="F2191" s="50"/>
      <c r="G2191" s="468" t="s">
        <v>3096</v>
      </c>
      <c r="H2191" s="50" t="s">
        <v>2333</v>
      </c>
      <c r="I2191" s="42" t="s">
        <v>989</v>
      </c>
      <c r="U2191" s="15">
        <v>0</v>
      </c>
      <c r="V2191" s="15">
        <v>0</v>
      </c>
      <c r="AH2191" s="15">
        <v>0</v>
      </c>
      <c r="AI2191" s="15">
        <v>0</v>
      </c>
      <c r="AU2191" s="15">
        <v>0</v>
      </c>
      <c r="AV2191" s="15">
        <v>0</v>
      </c>
      <c r="AW2191" s="15">
        <f t="shared" si="670"/>
        <v>0</v>
      </c>
    </row>
    <row r="2192" spans="1:49">
      <c r="A2192" s="44" t="s">
        <v>797</v>
      </c>
      <c r="B2192" s="45" t="s">
        <v>1030</v>
      </c>
      <c r="C2192" s="45" t="s">
        <v>761</v>
      </c>
      <c r="D2192" s="452" t="s">
        <v>2931</v>
      </c>
      <c r="E2192" s="367" t="s">
        <v>1679</v>
      </c>
      <c r="F2192" s="50"/>
      <c r="G2192" s="468" t="s">
        <v>3096</v>
      </c>
      <c r="H2192" s="50" t="s">
        <v>2333</v>
      </c>
      <c r="I2192" s="42" t="s">
        <v>1048</v>
      </c>
      <c r="U2192" s="15">
        <v>0</v>
      </c>
      <c r="V2192" s="15">
        <v>0</v>
      </c>
      <c r="AH2192" s="15">
        <v>0</v>
      </c>
      <c r="AI2192" s="15">
        <v>0</v>
      </c>
      <c r="AU2192" s="15">
        <v>0</v>
      </c>
      <c r="AV2192" s="15">
        <v>0</v>
      </c>
      <c r="AW2192" s="15">
        <f t="shared" si="670"/>
        <v>0</v>
      </c>
    </row>
    <row r="2193" spans="1:49" s="72" customFormat="1">
      <c r="A2193" s="44" t="s">
        <v>797</v>
      </c>
      <c r="B2193" s="45" t="s">
        <v>1030</v>
      </c>
      <c r="C2193" s="45" t="s">
        <v>761</v>
      </c>
      <c r="D2193" s="452" t="s">
        <v>2931</v>
      </c>
      <c r="E2193" s="367" t="s">
        <v>787</v>
      </c>
      <c r="F2193" s="50"/>
      <c r="G2193" s="468" t="s">
        <v>3096</v>
      </c>
      <c r="H2193" s="50" t="s">
        <v>2333</v>
      </c>
      <c r="I2193" s="42" t="s">
        <v>2078</v>
      </c>
      <c r="J2193" s="15">
        <v>10000</v>
      </c>
      <c r="K2193" s="15"/>
      <c r="L2193" s="15"/>
      <c r="M2193" s="15">
        <v>2800</v>
      </c>
      <c r="N2193" s="15"/>
      <c r="O2193" s="15"/>
      <c r="P2193" s="15">
        <v>200</v>
      </c>
      <c r="Q2193" s="15"/>
      <c r="R2193" s="15">
        <v>1000</v>
      </c>
      <c r="S2193" s="15">
        <v>600</v>
      </c>
      <c r="T2193" s="15">
        <v>1500</v>
      </c>
      <c r="U2193" s="15">
        <v>6100</v>
      </c>
      <c r="V2193" s="15">
        <v>3900</v>
      </c>
      <c r="W2193" s="15"/>
      <c r="X2193" s="15"/>
      <c r="Y2193" s="15"/>
      <c r="Z2193" s="15"/>
      <c r="AA2193" s="15"/>
      <c r="AB2193" s="15"/>
      <c r="AC2193" s="15"/>
      <c r="AD2193" s="15"/>
      <c r="AE2193" s="15"/>
      <c r="AF2193" s="15"/>
      <c r="AG2193" s="15"/>
      <c r="AH2193" s="15">
        <v>0</v>
      </c>
      <c r="AI2193" s="15">
        <v>0</v>
      </c>
      <c r="AJ2193" s="15">
        <v>1900</v>
      </c>
      <c r="AK2193" s="15"/>
      <c r="AL2193" s="15"/>
      <c r="AM2193" s="15"/>
      <c r="AN2193" s="15"/>
      <c r="AO2193" s="15"/>
      <c r="AP2193" s="15">
        <v>1900</v>
      </c>
      <c r="AQ2193" s="15"/>
      <c r="AR2193" s="15"/>
      <c r="AS2193" s="15"/>
      <c r="AT2193" s="15"/>
      <c r="AU2193" s="15">
        <v>1900</v>
      </c>
      <c r="AV2193" s="15">
        <v>0</v>
      </c>
      <c r="AW2193" s="15">
        <f t="shared" si="670"/>
        <v>8000</v>
      </c>
    </row>
    <row r="2194" spans="1:49">
      <c r="A2194" s="44" t="s">
        <v>797</v>
      </c>
      <c r="B2194" s="45" t="s">
        <v>1030</v>
      </c>
      <c r="C2194" s="45" t="s">
        <v>761</v>
      </c>
      <c r="D2194" s="452" t="s">
        <v>2931</v>
      </c>
      <c r="E2194" s="367" t="s">
        <v>1116</v>
      </c>
      <c r="F2194" s="50"/>
      <c r="G2194" s="468" t="s">
        <v>3096</v>
      </c>
      <c r="H2194" s="50" t="s">
        <v>2333</v>
      </c>
      <c r="I2194" s="42" t="s">
        <v>1487</v>
      </c>
      <c r="J2194" s="15">
        <v>200</v>
      </c>
      <c r="U2194" s="15">
        <v>0</v>
      </c>
      <c r="V2194" s="15">
        <v>200</v>
      </c>
      <c r="AH2194" s="15">
        <v>0</v>
      </c>
      <c r="AI2194" s="15">
        <v>0</v>
      </c>
      <c r="AJ2194" s="15">
        <v>760</v>
      </c>
      <c r="AP2194" s="15">
        <v>760</v>
      </c>
      <c r="AU2194" s="15">
        <v>760</v>
      </c>
      <c r="AV2194" s="15">
        <v>0</v>
      </c>
      <c r="AW2194" s="15">
        <f t="shared" si="670"/>
        <v>760</v>
      </c>
    </row>
    <row r="2195" spans="1:49">
      <c r="A2195" s="44" t="s">
        <v>797</v>
      </c>
      <c r="B2195" s="45" t="s">
        <v>1030</v>
      </c>
      <c r="C2195" s="45" t="s">
        <v>761</v>
      </c>
      <c r="D2195" s="452" t="s">
        <v>2931</v>
      </c>
      <c r="E2195" s="367" t="s">
        <v>1703</v>
      </c>
      <c r="F2195" s="50"/>
      <c r="G2195" s="468" t="s">
        <v>3096</v>
      </c>
      <c r="H2195" s="50" t="s">
        <v>2333</v>
      </c>
      <c r="I2195" s="42" t="s">
        <v>1047</v>
      </c>
      <c r="U2195" s="15">
        <v>0</v>
      </c>
      <c r="V2195" s="15">
        <v>0</v>
      </c>
      <c r="AH2195" s="15">
        <v>0</v>
      </c>
      <c r="AI2195" s="15">
        <v>0</v>
      </c>
      <c r="AU2195" s="15">
        <v>0</v>
      </c>
      <c r="AV2195" s="15">
        <v>0</v>
      </c>
      <c r="AW2195" s="15">
        <f t="shared" si="670"/>
        <v>0</v>
      </c>
    </row>
    <row r="2196" spans="1:49">
      <c r="A2196" s="44" t="s">
        <v>797</v>
      </c>
      <c r="B2196" s="45" t="s">
        <v>1030</v>
      </c>
      <c r="C2196" s="45" t="s">
        <v>761</v>
      </c>
      <c r="D2196" s="452" t="s">
        <v>2931</v>
      </c>
      <c r="E2196" s="367" t="s">
        <v>826</v>
      </c>
      <c r="F2196" s="50"/>
      <c r="G2196" s="468" t="s">
        <v>3096</v>
      </c>
      <c r="H2196" s="50" t="s">
        <v>2333</v>
      </c>
      <c r="I2196" s="42" t="s">
        <v>2170</v>
      </c>
      <c r="J2196" s="15">
        <v>9000</v>
      </c>
      <c r="M2196" s="15">
        <v>2300</v>
      </c>
      <c r="N2196" s="15">
        <v>2700</v>
      </c>
      <c r="O2196" s="15">
        <v>4000</v>
      </c>
      <c r="U2196" s="15">
        <v>9000</v>
      </c>
      <c r="V2196" s="15">
        <v>0</v>
      </c>
      <c r="AH2196" s="15">
        <v>0</v>
      </c>
      <c r="AI2196" s="15">
        <v>0</v>
      </c>
      <c r="AJ2196" s="15">
        <v>6000</v>
      </c>
      <c r="AP2196" s="15">
        <v>6000</v>
      </c>
      <c r="AU2196" s="15">
        <v>6000</v>
      </c>
      <c r="AV2196" s="15">
        <v>0</v>
      </c>
      <c r="AW2196" s="15">
        <f t="shared" si="670"/>
        <v>15000</v>
      </c>
    </row>
    <row r="2197" spans="1:49">
      <c r="A2197" s="44" t="s">
        <v>797</v>
      </c>
      <c r="B2197" s="45" t="s">
        <v>1030</v>
      </c>
      <c r="C2197" s="45" t="s">
        <v>761</v>
      </c>
      <c r="D2197" s="452" t="s">
        <v>2931</v>
      </c>
      <c r="E2197" s="367" t="s">
        <v>1115</v>
      </c>
      <c r="F2197" s="50"/>
      <c r="G2197" s="468" t="s">
        <v>3096</v>
      </c>
      <c r="H2197" s="50" t="s">
        <v>2333</v>
      </c>
      <c r="I2197" s="42" t="s">
        <v>990</v>
      </c>
      <c r="U2197" s="15">
        <v>0</v>
      </c>
      <c r="V2197" s="15">
        <v>0</v>
      </c>
      <c r="AH2197" s="15">
        <v>0</v>
      </c>
      <c r="AI2197" s="15">
        <v>0</v>
      </c>
      <c r="AU2197" s="15">
        <v>0</v>
      </c>
      <c r="AV2197" s="15">
        <v>0</v>
      </c>
      <c r="AW2197" s="15">
        <f t="shared" si="670"/>
        <v>0</v>
      </c>
    </row>
    <row r="2198" spans="1:49">
      <c r="A2198" s="44" t="s">
        <v>797</v>
      </c>
      <c r="B2198" s="45" t="s">
        <v>1030</v>
      </c>
      <c r="C2198" s="45" t="s">
        <v>761</v>
      </c>
      <c r="D2198" s="452" t="s">
        <v>2931</v>
      </c>
      <c r="E2198" s="367" t="s">
        <v>1677</v>
      </c>
      <c r="F2198" s="50"/>
      <c r="G2198" s="468" t="s">
        <v>3096</v>
      </c>
      <c r="H2198" s="50" t="s">
        <v>2333</v>
      </c>
      <c r="I2198" s="42" t="s">
        <v>1198</v>
      </c>
      <c r="J2198" s="15">
        <v>1000</v>
      </c>
      <c r="N2198" s="15">
        <v>400</v>
      </c>
      <c r="U2198" s="15">
        <v>400</v>
      </c>
      <c r="V2198" s="15">
        <v>600</v>
      </c>
      <c r="AH2198" s="15">
        <v>0</v>
      </c>
      <c r="AI2198" s="15">
        <v>0</v>
      </c>
      <c r="AJ2198" s="15">
        <v>500</v>
      </c>
      <c r="AP2198" s="15">
        <v>500</v>
      </c>
      <c r="AU2198" s="15">
        <v>500</v>
      </c>
      <c r="AV2198" s="15">
        <v>0</v>
      </c>
      <c r="AW2198" s="15">
        <f t="shared" si="670"/>
        <v>900</v>
      </c>
    </row>
    <row r="2199" spans="1:49">
      <c r="A2199" s="44" t="s">
        <v>797</v>
      </c>
      <c r="B2199" s="45" t="s">
        <v>1030</v>
      </c>
      <c r="C2199" s="45" t="s">
        <v>761</v>
      </c>
      <c r="D2199" s="452" t="s">
        <v>2931</v>
      </c>
      <c r="E2199" s="367" t="s">
        <v>1677</v>
      </c>
      <c r="F2199" s="50" t="s">
        <v>220</v>
      </c>
      <c r="G2199" s="468" t="s">
        <v>3096</v>
      </c>
      <c r="H2199" s="50" t="s">
        <v>2333</v>
      </c>
      <c r="I2199" s="42" t="s">
        <v>25</v>
      </c>
      <c r="J2199" s="15">
        <v>100</v>
      </c>
      <c r="M2199" s="15">
        <v>30</v>
      </c>
      <c r="T2199" s="15">
        <v>25</v>
      </c>
      <c r="U2199" s="15">
        <v>55</v>
      </c>
      <c r="V2199" s="15">
        <v>45</v>
      </c>
      <c r="AH2199" s="15">
        <v>0</v>
      </c>
      <c r="AI2199" s="15">
        <v>0</v>
      </c>
      <c r="AU2199" s="15">
        <v>0</v>
      </c>
      <c r="AV2199" s="15">
        <v>0</v>
      </c>
      <c r="AW2199" s="15">
        <f t="shared" si="670"/>
        <v>55</v>
      </c>
    </row>
    <row r="2200" spans="1:49" s="52" customFormat="1">
      <c r="A2200" s="41"/>
      <c r="B2200" s="345"/>
      <c r="C2200" s="345"/>
      <c r="D2200" s="369"/>
      <c r="E2200" s="213"/>
      <c r="F2200" s="65"/>
      <c r="G2200" s="65"/>
      <c r="H2200" s="65"/>
      <c r="I2200" s="49" t="s">
        <v>3</v>
      </c>
      <c r="J2200" s="6">
        <f>SUM(J2201)</f>
        <v>0</v>
      </c>
      <c r="K2200" s="6">
        <f t="shared" ref="K2200:AT2201" si="675">SUM(K2201)</f>
        <v>0</v>
      </c>
      <c r="L2200" s="6">
        <f t="shared" si="675"/>
        <v>0</v>
      </c>
      <c r="M2200" s="6">
        <f t="shared" si="675"/>
        <v>0</v>
      </c>
      <c r="N2200" s="6">
        <f t="shared" si="675"/>
        <v>0</v>
      </c>
      <c r="O2200" s="6">
        <f t="shared" si="675"/>
        <v>0</v>
      </c>
      <c r="P2200" s="6">
        <f t="shared" si="675"/>
        <v>0</v>
      </c>
      <c r="Q2200" s="6">
        <f t="shared" si="675"/>
        <v>0</v>
      </c>
      <c r="R2200" s="6">
        <f t="shared" si="675"/>
        <v>0</v>
      </c>
      <c r="S2200" s="6">
        <f t="shared" si="675"/>
        <v>0</v>
      </c>
      <c r="T2200" s="6">
        <f t="shared" si="675"/>
        <v>0</v>
      </c>
      <c r="U2200" s="6">
        <v>0</v>
      </c>
      <c r="V2200" s="6">
        <v>0</v>
      </c>
      <c r="W2200" s="6">
        <f>SUM(W2201)</f>
        <v>0</v>
      </c>
      <c r="X2200" s="6">
        <f t="shared" si="675"/>
        <v>0</v>
      </c>
      <c r="Y2200" s="6">
        <f t="shared" si="675"/>
        <v>0</v>
      </c>
      <c r="Z2200" s="6">
        <f t="shared" si="675"/>
        <v>0</v>
      </c>
      <c r="AA2200" s="6">
        <f t="shared" si="675"/>
        <v>0</v>
      </c>
      <c r="AB2200" s="6">
        <f t="shared" si="675"/>
        <v>0</v>
      </c>
      <c r="AC2200" s="6">
        <f t="shared" si="675"/>
        <v>0</v>
      </c>
      <c r="AD2200" s="6">
        <f t="shared" si="675"/>
        <v>0</v>
      </c>
      <c r="AE2200" s="6">
        <f t="shared" si="675"/>
        <v>0</v>
      </c>
      <c r="AF2200" s="6">
        <f t="shared" si="675"/>
        <v>0</v>
      </c>
      <c r="AG2200" s="6">
        <f t="shared" si="675"/>
        <v>0</v>
      </c>
      <c r="AH2200" s="6">
        <v>0</v>
      </c>
      <c r="AI2200" s="6">
        <v>0</v>
      </c>
      <c r="AJ2200" s="6">
        <f>SUM(AJ2201)</f>
        <v>0</v>
      </c>
      <c r="AK2200" s="6">
        <f t="shared" si="675"/>
        <v>0</v>
      </c>
      <c r="AL2200" s="6">
        <f t="shared" si="675"/>
        <v>0</v>
      </c>
      <c r="AM2200" s="6">
        <f t="shared" si="675"/>
        <v>0</v>
      </c>
      <c r="AN2200" s="6">
        <f t="shared" si="675"/>
        <v>0</v>
      </c>
      <c r="AO2200" s="6">
        <f t="shared" si="675"/>
        <v>0</v>
      </c>
      <c r="AP2200" s="6">
        <f t="shared" si="675"/>
        <v>0</v>
      </c>
      <c r="AQ2200" s="6">
        <f t="shared" si="675"/>
        <v>0</v>
      </c>
      <c r="AR2200" s="6">
        <f t="shared" si="675"/>
        <v>0</v>
      </c>
      <c r="AS2200" s="6">
        <f t="shared" si="675"/>
        <v>0</v>
      </c>
      <c r="AT2200" s="6">
        <f t="shared" si="675"/>
        <v>0</v>
      </c>
      <c r="AU2200" s="6">
        <v>0</v>
      </c>
      <c r="AV2200" s="6">
        <v>0</v>
      </c>
      <c r="AW2200" s="6">
        <f t="shared" si="670"/>
        <v>0</v>
      </c>
    </row>
    <row r="2201" spans="1:49" s="52" customFormat="1">
      <c r="A2201" s="44" t="s">
        <v>797</v>
      </c>
      <c r="B2201" s="45" t="s">
        <v>1030</v>
      </c>
      <c r="C2201" s="45" t="s">
        <v>761</v>
      </c>
      <c r="D2201" s="452" t="s">
        <v>2931</v>
      </c>
      <c r="E2201" s="213" t="s">
        <v>833</v>
      </c>
      <c r="F2201" s="65"/>
      <c r="G2201" s="65"/>
      <c r="H2201" s="65"/>
      <c r="I2201" s="53" t="s">
        <v>1</v>
      </c>
      <c r="J2201" s="200">
        <f>SUM(J2202)</f>
        <v>0</v>
      </c>
      <c r="K2201" s="200">
        <f t="shared" si="675"/>
        <v>0</v>
      </c>
      <c r="L2201" s="200">
        <f t="shared" si="675"/>
        <v>0</v>
      </c>
      <c r="M2201" s="200">
        <f t="shared" si="675"/>
        <v>0</v>
      </c>
      <c r="N2201" s="200">
        <f t="shared" si="675"/>
        <v>0</v>
      </c>
      <c r="O2201" s="200">
        <f t="shared" si="675"/>
        <v>0</v>
      </c>
      <c r="P2201" s="200">
        <f t="shared" si="675"/>
        <v>0</v>
      </c>
      <c r="Q2201" s="200">
        <f t="shared" si="675"/>
        <v>0</v>
      </c>
      <c r="R2201" s="200">
        <f t="shared" si="675"/>
        <v>0</v>
      </c>
      <c r="S2201" s="200">
        <f t="shared" si="675"/>
        <v>0</v>
      </c>
      <c r="T2201" s="200">
        <f t="shared" si="675"/>
        <v>0</v>
      </c>
      <c r="U2201" s="200">
        <v>0</v>
      </c>
      <c r="V2201" s="200">
        <v>0</v>
      </c>
      <c r="W2201" s="200">
        <f>SUM(W2202)</f>
        <v>0</v>
      </c>
      <c r="X2201" s="200">
        <f t="shared" si="675"/>
        <v>0</v>
      </c>
      <c r="Y2201" s="200">
        <f t="shared" si="675"/>
        <v>0</v>
      </c>
      <c r="Z2201" s="200">
        <f t="shared" si="675"/>
        <v>0</v>
      </c>
      <c r="AA2201" s="200">
        <f t="shared" si="675"/>
        <v>0</v>
      </c>
      <c r="AB2201" s="200">
        <f t="shared" si="675"/>
        <v>0</v>
      </c>
      <c r="AC2201" s="200">
        <f t="shared" si="675"/>
        <v>0</v>
      </c>
      <c r="AD2201" s="200">
        <f t="shared" si="675"/>
        <v>0</v>
      </c>
      <c r="AE2201" s="200">
        <f t="shared" si="675"/>
        <v>0</v>
      </c>
      <c r="AF2201" s="200">
        <f t="shared" si="675"/>
        <v>0</v>
      </c>
      <c r="AG2201" s="200">
        <f t="shared" si="675"/>
        <v>0</v>
      </c>
      <c r="AH2201" s="200">
        <v>0</v>
      </c>
      <c r="AI2201" s="200">
        <v>0</v>
      </c>
      <c r="AJ2201" s="200">
        <f>SUM(AJ2202)</f>
        <v>0</v>
      </c>
      <c r="AK2201" s="200">
        <f t="shared" si="675"/>
        <v>0</v>
      </c>
      <c r="AL2201" s="200">
        <f t="shared" si="675"/>
        <v>0</v>
      </c>
      <c r="AM2201" s="200">
        <f t="shared" si="675"/>
        <v>0</v>
      </c>
      <c r="AN2201" s="200">
        <f t="shared" si="675"/>
        <v>0</v>
      </c>
      <c r="AO2201" s="200">
        <f t="shared" si="675"/>
        <v>0</v>
      </c>
      <c r="AP2201" s="200">
        <f t="shared" si="675"/>
        <v>0</v>
      </c>
      <c r="AQ2201" s="200">
        <f t="shared" si="675"/>
        <v>0</v>
      </c>
      <c r="AR2201" s="200">
        <f t="shared" si="675"/>
        <v>0</v>
      </c>
      <c r="AS2201" s="200">
        <f t="shared" si="675"/>
        <v>0</v>
      </c>
      <c r="AT2201" s="200">
        <f t="shared" si="675"/>
        <v>0</v>
      </c>
      <c r="AU2201" s="200">
        <v>0</v>
      </c>
      <c r="AV2201" s="200">
        <v>0</v>
      </c>
      <c r="AW2201" s="200">
        <f t="shared" si="670"/>
        <v>0</v>
      </c>
    </row>
    <row r="2202" spans="1:49" s="59" customFormat="1">
      <c r="A2202" s="44" t="s">
        <v>797</v>
      </c>
      <c r="B2202" s="45" t="s">
        <v>1030</v>
      </c>
      <c r="C2202" s="45" t="s">
        <v>761</v>
      </c>
      <c r="D2202" s="452" t="s">
        <v>2931</v>
      </c>
      <c r="E2202" s="57" t="s">
        <v>1517</v>
      </c>
      <c r="F2202" s="58"/>
      <c r="G2202" s="468" t="s">
        <v>3096</v>
      </c>
      <c r="H2202" s="50" t="s">
        <v>2333</v>
      </c>
      <c r="I2202" s="188" t="s">
        <v>2584</v>
      </c>
      <c r="J2202" s="13"/>
      <c r="K2202" s="13"/>
      <c r="L2202" s="13"/>
      <c r="M2202" s="13"/>
      <c r="N2202" s="13"/>
      <c r="O2202" s="13"/>
      <c r="P2202" s="13"/>
      <c r="Q2202" s="13"/>
      <c r="R2202" s="13"/>
      <c r="S2202" s="13"/>
      <c r="T2202" s="13"/>
      <c r="U2202" s="13">
        <v>0</v>
      </c>
      <c r="V2202" s="13">
        <v>0</v>
      </c>
      <c r="W2202" s="13"/>
      <c r="X2202" s="13"/>
      <c r="Y2202" s="13"/>
      <c r="Z2202" s="13"/>
      <c r="AA2202" s="13"/>
      <c r="AB2202" s="13"/>
      <c r="AC2202" s="13"/>
      <c r="AD2202" s="13"/>
      <c r="AE2202" s="13"/>
      <c r="AF2202" s="13"/>
      <c r="AG2202" s="13"/>
      <c r="AH2202" s="13">
        <v>0</v>
      </c>
      <c r="AI2202" s="13">
        <v>0</v>
      </c>
      <c r="AJ2202" s="13"/>
      <c r="AK2202" s="13"/>
      <c r="AL2202" s="13"/>
      <c r="AM2202" s="13"/>
      <c r="AN2202" s="13"/>
      <c r="AO2202" s="13"/>
      <c r="AP2202" s="13"/>
      <c r="AQ2202" s="13"/>
      <c r="AR2202" s="13"/>
      <c r="AS2202" s="13"/>
      <c r="AT2202" s="13"/>
      <c r="AU2202" s="13">
        <v>0</v>
      </c>
      <c r="AV2202" s="13">
        <v>0</v>
      </c>
      <c r="AW2202" s="13">
        <f t="shared" si="670"/>
        <v>0</v>
      </c>
    </row>
    <row r="2203" spans="1:49">
      <c r="A2203" s="44"/>
      <c r="B2203" s="45"/>
      <c r="C2203" s="45"/>
      <c r="D2203" s="45"/>
      <c r="E2203" s="531"/>
      <c r="F2203" s="50"/>
      <c r="G2203" s="50"/>
      <c r="H2203" s="50"/>
      <c r="I2203" s="49" t="s">
        <v>1157</v>
      </c>
      <c r="J2203" s="6">
        <f>SUM(J2204)</f>
        <v>4800</v>
      </c>
      <c r="K2203" s="6">
        <f t="shared" ref="K2203:AT2203" si="676">SUM(K2204)</f>
        <v>0</v>
      </c>
      <c r="L2203" s="6">
        <f t="shared" si="676"/>
        <v>0</v>
      </c>
      <c r="M2203" s="6">
        <f t="shared" si="676"/>
        <v>0</v>
      </c>
      <c r="N2203" s="6">
        <f t="shared" si="676"/>
        <v>3800</v>
      </c>
      <c r="O2203" s="6">
        <f t="shared" si="676"/>
        <v>1000</v>
      </c>
      <c r="P2203" s="6">
        <f t="shared" si="676"/>
        <v>0</v>
      </c>
      <c r="Q2203" s="6">
        <f t="shared" si="676"/>
        <v>0</v>
      </c>
      <c r="R2203" s="6">
        <f t="shared" si="676"/>
        <v>0</v>
      </c>
      <c r="S2203" s="6">
        <f t="shared" si="676"/>
        <v>0</v>
      </c>
      <c r="T2203" s="6">
        <f t="shared" si="676"/>
        <v>0</v>
      </c>
      <c r="U2203" s="6">
        <v>4800</v>
      </c>
      <c r="V2203" s="6">
        <v>0</v>
      </c>
      <c r="W2203" s="6">
        <f>SUM(W2204)</f>
        <v>0</v>
      </c>
      <c r="X2203" s="6">
        <f t="shared" si="676"/>
        <v>0</v>
      </c>
      <c r="Y2203" s="6">
        <f t="shared" si="676"/>
        <v>0</v>
      </c>
      <c r="Z2203" s="6">
        <f t="shared" si="676"/>
        <v>0</v>
      </c>
      <c r="AA2203" s="6">
        <f t="shared" si="676"/>
        <v>0</v>
      </c>
      <c r="AB2203" s="6">
        <f t="shared" si="676"/>
        <v>0</v>
      </c>
      <c r="AC2203" s="6">
        <f t="shared" si="676"/>
        <v>0</v>
      </c>
      <c r="AD2203" s="6">
        <f t="shared" si="676"/>
        <v>0</v>
      </c>
      <c r="AE2203" s="6">
        <f t="shared" si="676"/>
        <v>0</v>
      </c>
      <c r="AF2203" s="6">
        <f t="shared" si="676"/>
        <v>0</v>
      </c>
      <c r="AG2203" s="6">
        <f t="shared" si="676"/>
        <v>0</v>
      </c>
      <c r="AH2203" s="6">
        <v>0</v>
      </c>
      <c r="AI2203" s="6">
        <v>0</v>
      </c>
      <c r="AJ2203" s="6">
        <f>SUM(AJ2204)</f>
        <v>3000</v>
      </c>
      <c r="AK2203" s="6">
        <f t="shared" si="676"/>
        <v>0</v>
      </c>
      <c r="AL2203" s="6">
        <f t="shared" si="676"/>
        <v>0</v>
      </c>
      <c r="AM2203" s="6">
        <f t="shared" si="676"/>
        <v>0</v>
      </c>
      <c r="AN2203" s="6">
        <f t="shared" si="676"/>
        <v>0</v>
      </c>
      <c r="AO2203" s="6">
        <f t="shared" si="676"/>
        <v>0</v>
      </c>
      <c r="AP2203" s="6">
        <f t="shared" si="676"/>
        <v>0</v>
      </c>
      <c r="AQ2203" s="6">
        <f t="shared" si="676"/>
        <v>0</v>
      </c>
      <c r="AR2203" s="6">
        <f t="shared" si="676"/>
        <v>0</v>
      </c>
      <c r="AS2203" s="6">
        <f t="shared" si="676"/>
        <v>0</v>
      </c>
      <c r="AT2203" s="6">
        <f t="shared" si="676"/>
        <v>2300</v>
      </c>
      <c r="AU2203" s="6">
        <v>2300</v>
      </c>
      <c r="AV2203" s="6">
        <v>700</v>
      </c>
      <c r="AW2203" s="6">
        <f t="shared" si="670"/>
        <v>7100</v>
      </c>
    </row>
    <row r="2204" spans="1:49">
      <c r="A2204" s="44" t="s">
        <v>797</v>
      </c>
      <c r="B2204" s="45" t="s">
        <v>1030</v>
      </c>
      <c r="C2204" s="45" t="s">
        <v>761</v>
      </c>
      <c r="D2204" s="452" t="s">
        <v>2931</v>
      </c>
      <c r="E2204" s="54" t="s">
        <v>1402</v>
      </c>
      <c r="F2204" s="50"/>
      <c r="G2204" s="50"/>
      <c r="H2204" s="50"/>
      <c r="I2204" s="1" t="s">
        <v>1158</v>
      </c>
      <c r="J2204" s="9">
        <f>SUM(J2205:J2205)</f>
        <v>4800</v>
      </c>
      <c r="K2204" s="9">
        <f t="shared" ref="K2204:AT2204" si="677">SUM(K2205:K2205)</f>
        <v>0</v>
      </c>
      <c r="L2204" s="9">
        <f t="shared" si="677"/>
        <v>0</v>
      </c>
      <c r="M2204" s="9">
        <f t="shared" si="677"/>
        <v>0</v>
      </c>
      <c r="N2204" s="9">
        <f t="shared" si="677"/>
        <v>3800</v>
      </c>
      <c r="O2204" s="9">
        <f t="shared" si="677"/>
        <v>1000</v>
      </c>
      <c r="P2204" s="9">
        <f t="shared" si="677"/>
        <v>0</v>
      </c>
      <c r="Q2204" s="9">
        <f t="shared" si="677"/>
        <v>0</v>
      </c>
      <c r="R2204" s="9">
        <f t="shared" si="677"/>
        <v>0</v>
      </c>
      <c r="S2204" s="9">
        <f t="shared" si="677"/>
        <v>0</v>
      </c>
      <c r="T2204" s="9">
        <f t="shared" si="677"/>
        <v>0</v>
      </c>
      <c r="U2204" s="9">
        <v>4800</v>
      </c>
      <c r="V2204" s="9">
        <v>0</v>
      </c>
      <c r="W2204" s="9">
        <f>SUM(W2205:W2205)</f>
        <v>0</v>
      </c>
      <c r="X2204" s="9">
        <f t="shared" si="677"/>
        <v>0</v>
      </c>
      <c r="Y2204" s="9">
        <f t="shared" si="677"/>
        <v>0</v>
      </c>
      <c r="Z2204" s="9">
        <f t="shared" si="677"/>
        <v>0</v>
      </c>
      <c r="AA2204" s="9">
        <f t="shared" si="677"/>
        <v>0</v>
      </c>
      <c r="AB2204" s="9">
        <f t="shared" si="677"/>
        <v>0</v>
      </c>
      <c r="AC2204" s="9">
        <f t="shared" si="677"/>
        <v>0</v>
      </c>
      <c r="AD2204" s="9">
        <f t="shared" si="677"/>
        <v>0</v>
      </c>
      <c r="AE2204" s="9">
        <f t="shared" si="677"/>
        <v>0</v>
      </c>
      <c r="AF2204" s="9">
        <f t="shared" si="677"/>
        <v>0</v>
      </c>
      <c r="AG2204" s="9">
        <f t="shared" si="677"/>
        <v>0</v>
      </c>
      <c r="AH2204" s="9">
        <v>0</v>
      </c>
      <c r="AI2204" s="9">
        <v>0</v>
      </c>
      <c r="AJ2204" s="9">
        <f>SUM(AJ2205:AJ2205)</f>
        <v>3000</v>
      </c>
      <c r="AK2204" s="9">
        <f t="shared" si="677"/>
        <v>0</v>
      </c>
      <c r="AL2204" s="9">
        <f t="shared" si="677"/>
        <v>0</v>
      </c>
      <c r="AM2204" s="9">
        <f t="shared" si="677"/>
        <v>0</v>
      </c>
      <c r="AN2204" s="9">
        <f t="shared" si="677"/>
        <v>0</v>
      </c>
      <c r="AO2204" s="9">
        <f t="shared" si="677"/>
        <v>0</v>
      </c>
      <c r="AP2204" s="9">
        <f t="shared" si="677"/>
        <v>0</v>
      </c>
      <c r="AQ2204" s="9">
        <f t="shared" si="677"/>
        <v>0</v>
      </c>
      <c r="AR2204" s="9">
        <f t="shared" si="677"/>
        <v>0</v>
      </c>
      <c r="AS2204" s="9">
        <f t="shared" si="677"/>
        <v>0</v>
      </c>
      <c r="AT2204" s="9">
        <f t="shared" si="677"/>
        <v>2300</v>
      </c>
      <c r="AU2204" s="9">
        <v>2300</v>
      </c>
      <c r="AV2204" s="9">
        <v>700</v>
      </c>
      <c r="AW2204" s="9">
        <f t="shared" si="670"/>
        <v>7100</v>
      </c>
    </row>
    <row r="2205" spans="1:49">
      <c r="A2205" s="44" t="s">
        <v>797</v>
      </c>
      <c r="B2205" s="45" t="s">
        <v>1030</v>
      </c>
      <c r="C2205" s="45" t="s">
        <v>761</v>
      </c>
      <c r="D2205" s="452" t="s">
        <v>2931</v>
      </c>
      <c r="E2205" s="367" t="s">
        <v>1409</v>
      </c>
      <c r="F2205" s="50"/>
      <c r="G2205" s="468" t="s">
        <v>3096</v>
      </c>
      <c r="H2205" s="50" t="s">
        <v>2333</v>
      </c>
      <c r="I2205" s="42" t="s">
        <v>1691</v>
      </c>
      <c r="J2205" s="15">
        <v>4800</v>
      </c>
      <c r="N2205" s="15">
        <v>3800</v>
      </c>
      <c r="O2205" s="15">
        <v>1000</v>
      </c>
      <c r="U2205" s="15">
        <v>4800</v>
      </c>
      <c r="V2205" s="15">
        <v>0</v>
      </c>
      <c r="AH2205" s="15">
        <v>0</v>
      </c>
      <c r="AI2205" s="15">
        <v>0</v>
      </c>
      <c r="AJ2205" s="15">
        <v>3000</v>
      </c>
      <c r="AT2205" s="15">
        <v>2300</v>
      </c>
      <c r="AU2205" s="15">
        <v>2300</v>
      </c>
      <c r="AV2205" s="15">
        <v>700</v>
      </c>
      <c r="AW2205" s="15">
        <f t="shared" si="670"/>
        <v>7100</v>
      </c>
    </row>
    <row r="2206" spans="1:49">
      <c r="A2206" s="44"/>
      <c r="B2206" s="45"/>
      <c r="C2206" s="45"/>
      <c r="D2206" s="45"/>
      <c r="E2206" s="367"/>
      <c r="F2206" s="50"/>
      <c r="G2206" s="50"/>
      <c r="H2206" s="50"/>
      <c r="I2206" s="42"/>
      <c r="U2206" s="15">
        <v>0</v>
      </c>
      <c r="V2206" s="15">
        <v>0</v>
      </c>
      <c r="AH2206" s="15">
        <v>0</v>
      </c>
      <c r="AI2206" s="15">
        <v>0</v>
      </c>
      <c r="AU2206" s="15">
        <v>0</v>
      </c>
      <c r="AV2206" s="15">
        <v>0</v>
      </c>
      <c r="AW2206" s="15">
        <f t="shared" si="670"/>
        <v>0</v>
      </c>
    </row>
    <row r="2207" spans="1:49">
      <c r="A2207" s="48"/>
      <c r="B2207" s="42"/>
      <c r="C2207" s="42"/>
      <c r="D2207" s="42"/>
      <c r="E2207" s="531"/>
      <c r="F2207" s="50"/>
      <c r="G2207" s="50"/>
      <c r="H2207" s="50"/>
      <c r="I2207" s="49" t="s">
        <v>1631</v>
      </c>
      <c r="J2207" s="12">
        <f>SUM(J2178,J2203,J2200)</f>
        <v>46000</v>
      </c>
      <c r="K2207" s="12">
        <f t="shared" ref="K2207:AT2207" si="678">SUM(K2178,K2203,K2200)</f>
        <v>0</v>
      </c>
      <c r="L2207" s="12">
        <f t="shared" si="678"/>
        <v>0</v>
      </c>
      <c r="M2207" s="12">
        <f t="shared" si="678"/>
        <v>10825</v>
      </c>
      <c r="N2207" s="12">
        <f t="shared" si="678"/>
        <v>8866</v>
      </c>
      <c r="O2207" s="12">
        <f t="shared" si="678"/>
        <v>5000</v>
      </c>
      <c r="P2207" s="12">
        <f t="shared" si="678"/>
        <v>2566</v>
      </c>
      <c r="Q2207" s="12">
        <f t="shared" si="678"/>
        <v>1588</v>
      </c>
      <c r="R2207" s="12">
        <f t="shared" si="678"/>
        <v>1000</v>
      </c>
      <c r="S2207" s="12">
        <f t="shared" si="678"/>
        <v>600</v>
      </c>
      <c r="T2207" s="12">
        <f t="shared" si="678"/>
        <v>3631</v>
      </c>
      <c r="U2207" s="12">
        <v>34076</v>
      </c>
      <c r="V2207" s="12">
        <v>11924</v>
      </c>
      <c r="W2207" s="12">
        <f>SUM(W2178,W2203,W2200)</f>
        <v>0</v>
      </c>
      <c r="X2207" s="12">
        <f t="shared" si="678"/>
        <v>0</v>
      </c>
      <c r="Y2207" s="12">
        <f t="shared" si="678"/>
        <v>0</v>
      </c>
      <c r="Z2207" s="12">
        <f t="shared" si="678"/>
        <v>0</v>
      </c>
      <c r="AA2207" s="12">
        <f t="shared" si="678"/>
        <v>0</v>
      </c>
      <c r="AB2207" s="12">
        <f t="shared" si="678"/>
        <v>0</v>
      </c>
      <c r="AC2207" s="12">
        <f t="shared" si="678"/>
        <v>0</v>
      </c>
      <c r="AD2207" s="12">
        <f t="shared" si="678"/>
        <v>0</v>
      </c>
      <c r="AE2207" s="12">
        <f t="shared" si="678"/>
        <v>0</v>
      </c>
      <c r="AF2207" s="12">
        <f t="shared" si="678"/>
        <v>0</v>
      </c>
      <c r="AG2207" s="12">
        <f t="shared" si="678"/>
        <v>0</v>
      </c>
      <c r="AH2207" s="12">
        <v>0</v>
      </c>
      <c r="AI2207" s="12">
        <v>0</v>
      </c>
      <c r="AJ2207" s="12">
        <f>SUM(AJ2178,AJ2203,AJ2200)</f>
        <v>12160</v>
      </c>
      <c r="AK2207" s="12">
        <f t="shared" si="678"/>
        <v>0</v>
      </c>
      <c r="AL2207" s="12">
        <f t="shared" si="678"/>
        <v>0</v>
      </c>
      <c r="AM2207" s="12">
        <f t="shared" si="678"/>
        <v>0</v>
      </c>
      <c r="AN2207" s="12">
        <f t="shared" si="678"/>
        <v>0</v>
      </c>
      <c r="AO2207" s="12">
        <f t="shared" si="678"/>
        <v>0</v>
      </c>
      <c r="AP2207" s="12">
        <f t="shared" si="678"/>
        <v>9160</v>
      </c>
      <c r="AQ2207" s="12">
        <f t="shared" si="678"/>
        <v>0</v>
      </c>
      <c r="AR2207" s="12">
        <f t="shared" si="678"/>
        <v>0</v>
      </c>
      <c r="AS2207" s="12">
        <f t="shared" si="678"/>
        <v>0</v>
      </c>
      <c r="AT2207" s="12">
        <f t="shared" si="678"/>
        <v>2300</v>
      </c>
      <c r="AU2207" s="12">
        <v>11460</v>
      </c>
      <c r="AV2207" s="12">
        <v>700</v>
      </c>
      <c r="AW2207" s="12">
        <f t="shared" si="670"/>
        <v>45536</v>
      </c>
    </row>
    <row r="2208" spans="1:49">
      <c r="A2208" s="48"/>
      <c r="B2208" s="509"/>
      <c r="C2208" s="42"/>
      <c r="D2208" s="42"/>
      <c r="E2208" s="531"/>
      <c r="F2208" s="50"/>
      <c r="G2208" s="50"/>
      <c r="H2208" s="50"/>
      <c r="I2208" s="146" t="s">
        <v>970</v>
      </c>
      <c r="J2208" s="267"/>
      <c r="K2208" s="267"/>
      <c r="L2208" s="267"/>
      <c r="M2208" s="267"/>
      <c r="N2208" s="267"/>
      <c r="O2208" s="267"/>
      <c r="P2208" s="267"/>
      <c r="Q2208" s="267"/>
      <c r="R2208" s="267"/>
      <c r="S2208" s="267"/>
      <c r="T2208" s="267"/>
      <c r="U2208" s="267"/>
      <c r="V2208" s="267"/>
      <c r="W2208" s="267"/>
      <c r="X2208" s="267"/>
      <c r="Y2208" s="267"/>
      <c r="Z2208" s="267"/>
      <c r="AA2208" s="267"/>
      <c r="AB2208" s="267"/>
      <c r="AC2208" s="267"/>
      <c r="AD2208" s="267"/>
      <c r="AE2208" s="267"/>
      <c r="AF2208" s="267"/>
      <c r="AG2208" s="267"/>
      <c r="AH2208" s="267"/>
      <c r="AI2208" s="267"/>
      <c r="AJ2208" s="267"/>
      <c r="AK2208" s="267"/>
      <c r="AL2208" s="267"/>
      <c r="AM2208" s="267"/>
      <c r="AN2208" s="267"/>
      <c r="AO2208" s="267"/>
      <c r="AP2208" s="267"/>
      <c r="AQ2208" s="267"/>
      <c r="AR2208" s="267"/>
      <c r="AS2208" s="267"/>
      <c r="AT2208" s="267"/>
      <c r="AU2208" s="267"/>
      <c r="AV2208" s="267"/>
      <c r="AW2208" s="267"/>
    </row>
    <row r="2209" spans="1:49" ht="13.5" thickBot="1">
      <c r="A2209" s="48"/>
      <c r="B2209" s="42"/>
      <c r="C2209" s="42"/>
      <c r="D2209" s="42"/>
      <c r="E2209" s="531"/>
      <c r="F2209" s="50"/>
      <c r="G2209" s="50"/>
      <c r="H2209" s="50"/>
      <c r="I2209" s="146"/>
      <c r="J2209" s="29"/>
      <c r="K2209" s="29"/>
      <c r="L2209" s="29"/>
      <c r="M2209" s="29"/>
      <c r="N2209" s="29"/>
      <c r="O2209" s="29"/>
      <c r="P2209" s="29"/>
      <c r="Q2209" s="29"/>
      <c r="R2209" s="29"/>
      <c r="S2209" s="29"/>
      <c r="T2209" s="29"/>
      <c r="U2209" s="29"/>
      <c r="V2209" s="29"/>
      <c r="W2209" s="29"/>
      <c r="X2209" s="29"/>
      <c r="Y2209" s="29"/>
      <c r="Z2209" s="29"/>
      <c r="AA2209" s="29"/>
      <c r="AB2209" s="29"/>
      <c r="AC2209" s="29"/>
      <c r="AD2209" s="29"/>
      <c r="AE2209" s="29"/>
      <c r="AF2209" s="29"/>
      <c r="AG2209" s="29"/>
      <c r="AH2209" s="29"/>
      <c r="AI2209" s="29"/>
      <c r="AJ2209" s="29"/>
      <c r="AK2209" s="29"/>
      <c r="AL2209" s="29"/>
      <c r="AM2209" s="29"/>
      <c r="AN2209" s="29"/>
      <c r="AO2209" s="29"/>
      <c r="AP2209" s="29"/>
      <c r="AQ2209" s="29"/>
      <c r="AR2209" s="29"/>
      <c r="AS2209" s="29"/>
      <c r="AT2209" s="29"/>
      <c r="AU2209" s="29"/>
      <c r="AV2209" s="29"/>
      <c r="AW2209" s="29"/>
    </row>
    <row r="2210" spans="1:49" ht="35.25" customHeight="1" thickTop="1" thickBot="1">
      <c r="A2210" s="48"/>
      <c r="B2210" s="42"/>
      <c r="C2210" s="42"/>
      <c r="D2210" s="42"/>
      <c r="E2210" s="531"/>
      <c r="F2210" s="50"/>
      <c r="G2210" s="50"/>
      <c r="H2210" s="50"/>
      <c r="I2210" s="5" t="s">
        <v>2331</v>
      </c>
      <c r="J2210" s="364" t="s">
        <v>2891</v>
      </c>
      <c r="K2210" s="364" t="s">
        <v>2879</v>
      </c>
      <c r="L2210" s="364" t="s">
        <v>2880</v>
      </c>
      <c r="M2210" s="364" t="s">
        <v>2881</v>
      </c>
      <c r="N2210" s="364" t="s">
        <v>2882</v>
      </c>
      <c r="O2210" s="364" t="s">
        <v>2883</v>
      </c>
      <c r="P2210" s="364" t="s">
        <v>2884</v>
      </c>
      <c r="Q2210" s="364" t="s">
        <v>2885</v>
      </c>
      <c r="R2210" s="364" t="s">
        <v>2886</v>
      </c>
      <c r="S2210" s="364" t="s">
        <v>2887</v>
      </c>
      <c r="T2210" s="364" t="s">
        <v>2888</v>
      </c>
      <c r="U2210" s="364" t="s">
        <v>2889</v>
      </c>
      <c r="V2210" s="364" t="s">
        <v>2890</v>
      </c>
      <c r="W2210" s="365" t="s">
        <v>2893</v>
      </c>
      <c r="X2210" s="365" t="s">
        <v>2879</v>
      </c>
      <c r="Y2210" s="365" t="s">
        <v>2880</v>
      </c>
      <c r="Z2210" s="365" t="s">
        <v>2881</v>
      </c>
      <c r="AA2210" s="365" t="s">
        <v>2882</v>
      </c>
      <c r="AB2210" s="365" t="s">
        <v>2883</v>
      </c>
      <c r="AC2210" s="365" t="s">
        <v>2884</v>
      </c>
      <c r="AD2210" s="365" t="s">
        <v>2885</v>
      </c>
      <c r="AE2210" s="365" t="s">
        <v>2886</v>
      </c>
      <c r="AF2210" s="365" t="s">
        <v>2887</v>
      </c>
      <c r="AG2210" s="365" t="s">
        <v>2888</v>
      </c>
      <c r="AH2210" s="365" t="s">
        <v>2889</v>
      </c>
      <c r="AI2210" s="365" t="s">
        <v>2890</v>
      </c>
      <c r="AJ2210" s="366" t="s">
        <v>2892</v>
      </c>
      <c r="AK2210" s="366" t="s">
        <v>2879</v>
      </c>
      <c r="AL2210" s="366" t="s">
        <v>2880</v>
      </c>
      <c r="AM2210" s="366" t="s">
        <v>2881</v>
      </c>
      <c r="AN2210" s="366" t="s">
        <v>2882</v>
      </c>
      <c r="AO2210" s="366" t="s">
        <v>2883</v>
      </c>
      <c r="AP2210" s="366" t="s">
        <v>2884</v>
      </c>
      <c r="AQ2210" s="366" t="s">
        <v>2885</v>
      </c>
      <c r="AR2210" s="366" t="s">
        <v>2886</v>
      </c>
      <c r="AS2210" s="366" t="s">
        <v>2887</v>
      </c>
      <c r="AT2210" s="366" t="s">
        <v>2888</v>
      </c>
      <c r="AU2210" s="366" t="s">
        <v>2889</v>
      </c>
      <c r="AV2210" s="366" t="s">
        <v>2890</v>
      </c>
      <c r="AW2210" s="368" t="s">
        <v>2895</v>
      </c>
    </row>
    <row r="2211" spans="1:49">
      <c r="A2211" s="48"/>
      <c r="B2211" s="42"/>
      <c r="C2211" s="42"/>
      <c r="D2211" s="42"/>
      <c r="E2211" s="531"/>
      <c r="F2211" s="50"/>
      <c r="G2211" s="50"/>
      <c r="H2211" s="50"/>
      <c r="I2211" s="34"/>
      <c r="J2211" s="202" t="s">
        <v>1224</v>
      </c>
      <c r="K2211" s="202">
        <v>1</v>
      </c>
      <c r="L2211" s="202">
        <v>2</v>
      </c>
      <c r="M2211" s="202">
        <v>3</v>
      </c>
      <c r="N2211" s="202">
        <v>4</v>
      </c>
      <c r="O2211" s="202">
        <v>5</v>
      </c>
      <c r="P2211" s="202">
        <v>6</v>
      </c>
      <c r="Q2211" s="202">
        <v>7</v>
      </c>
      <c r="R2211" s="202">
        <v>8</v>
      </c>
      <c r="S2211" s="202">
        <v>9</v>
      </c>
      <c r="T2211" s="202">
        <v>10</v>
      </c>
      <c r="U2211" s="202">
        <v>13</v>
      </c>
      <c r="V2211" s="202">
        <v>14</v>
      </c>
      <c r="W2211" s="202" t="s">
        <v>1224</v>
      </c>
      <c r="X2211" s="202">
        <v>1</v>
      </c>
      <c r="Y2211" s="202">
        <v>2</v>
      </c>
      <c r="Z2211" s="202">
        <v>3</v>
      </c>
      <c r="AA2211" s="202">
        <v>4</v>
      </c>
      <c r="AB2211" s="202">
        <v>5</v>
      </c>
      <c r="AC2211" s="202">
        <v>6</v>
      </c>
      <c r="AD2211" s="202">
        <v>7</v>
      </c>
      <c r="AE2211" s="202">
        <v>8</v>
      </c>
      <c r="AF2211" s="202">
        <v>9</v>
      </c>
      <c r="AG2211" s="202">
        <v>10</v>
      </c>
      <c r="AH2211" s="202">
        <v>13</v>
      </c>
      <c r="AI2211" s="202">
        <v>14</v>
      </c>
      <c r="AJ2211" s="202" t="s">
        <v>1224</v>
      </c>
      <c r="AK2211" s="202">
        <v>1</v>
      </c>
      <c r="AL2211" s="202">
        <v>2</v>
      </c>
      <c r="AM2211" s="202">
        <v>3</v>
      </c>
      <c r="AN2211" s="202">
        <v>4</v>
      </c>
      <c r="AO2211" s="202">
        <v>5</v>
      </c>
      <c r="AP2211" s="202">
        <v>6</v>
      </c>
      <c r="AQ2211" s="202">
        <v>7</v>
      </c>
      <c r="AR2211" s="202">
        <v>8</v>
      </c>
      <c r="AS2211" s="202">
        <v>9</v>
      </c>
      <c r="AT2211" s="202">
        <v>10</v>
      </c>
      <c r="AU2211" s="202">
        <v>13</v>
      </c>
      <c r="AV2211" s="202">
        <v>14</v>
      </c>
      <c r="AW2211" s="202">
        <v>15</v>
      </c>
    </row>
    <row r="2212" spans="1:49">
      <c r="A2212" s="48"/>
      <c r="B2212" s="42"/>
      <c r="C2212" s="42"/>
      <c r="D2212" s="42"/>
      <c r="E2212" s="531"/>
      <c r="F2212" s="50"/>
      <c r="G2212" s="50"/>
      <c r="H2212" s="50"/>
      <c r="I2212" s="276" t="s">
        <v>2429</v>
      </c>
      <c r="J2212" s="277">
        <f>SUM(J2207)</f>
        <v>46000</v>
      </c>
      <c r="K2212" s="277">
        <f t="shared" ref="K2212:AT2212" si="679">SUM(K2207)</f>
        <v>0</v>
      </c>
      <c r="L2212" s="277">
        <f t="shared" si="679"/>
        <v>0</v>
      </c>
      <c r="M2212" s="277">
        <f t="shared" si="679"/>
        <v>10825</v>
      </c>
      <c r="N2212" s="277">
        <f t="shared" si="679"/>
        <v>8866</v>
      </c>
      <c r="O2212" s="277">
        <f t="shared" si="679"/>
        <v>5000</v>
      </c>
      <c r="P2212" s="277">
        <f t="shared" si="679"/>
        <v>2566</v>
      </c>
      <c r="Q2212" s="277">
        <f t="shared" si="679"/>
        <v>1588</v>
      </c>
      <c r="R2212" s="277">
        <f t="shared" si="679"/>
        <v>1000</v>
      </c>
      <c r="S2212" s="277">
        <f t="shared" si="679"/>
        <v>600</v>
      </c>
      <c r="T2212" s="277">
        <f t="shared" si="679"/>
        <v>3631</v>
      </c>
      <c r="U2212" s="277">
        <v>34076</v>
      </c>
      <c r="V2212" s="277">
        <v>11924</v>
      </c>
      <c r="W2212" s="277">
        <f>SUM(W2207)</f>
        <v>0</v>
      </c>
      <c r="X2212" s="277">
        <f t="shared" si="679"/>
        <v>0</v>
      </c>
      <c r="Y2212" s="277">
        <f t="shared" si="679"/>
        <v>0</v>
      </c>
      <c r="Z2212" s="277">
        <f t="shared" si="679"/>
        <v>0</v>
      </c>
      <c r="AA2212" s="277">
        <f t="shared" si="679"/>
        <v>0</v>
      </c>
      <c r="AB2212" s="277">
        <f t="shared" si="679"/>
        <v>0</v>
      </c>
      <c r="AC2212" s="277">
        <f t="shared" si="679"/>
        <v>0</v>
      </c>
      <c r="AD2212" s="277">
        <f t="shared" si="679"/>
        <v>0</v>
      </c>
      <c r="AE2212" s="277">
        <f t="shared" si="679"/>
        <v>0</v>
      </c>
      <c r="AF2212" s="277">
        <f t="shared" si="679"/>
        <v>0</v>
      </c>
      <c r="AG2212" s="277">
        <f t="shared" si="679"/>
        <v>0</v>
      </c>
      <c r="AH2212" s="277">
        <v>0</v>
      </c>
      <c r="AI2212" s="277">
        <v>0</v>
      </c>
      <c r="AJ2212" s="277">
        <f>SUM(AJ2207)</f>
        <v>12160</v>
      </c>
      <c r="AK2212" s="277">
        <f t="shared" si="679"/>
        <v>0</v>
      </c>
      <c r="AL2212" s="277">
        <f t="shared" si="679"/>
        <v>0</v>
      </c>
      <c r="AM2212" s="277">
        <f t="shared" si="679"/>
        <v>0</v>
      </c>
      <c r="AN2212" s="277">
        <f t="shared" si="679"/>
        <v>0</v>
      </c>
      <c r="AO2212" s="277">
        <f t="shared" si="679"/>
        <v>0</v>
      </c>
      <c r="AP2212" s="277">
        <f t="shared" si="679"/>
        <v>9160</v>
      </c>
      <c r="AQ2212" s="277">
        <f t="shared" si="679"/>
        <v>0</v>
      </c>
      <c r="AR2212" s="277">
        <f t="shared" si="679"/>
        <v>0</v>
      </c>
      <c r="AS2212" s="277">
        <f t="shared" si="679"/>
        <v>0</v>
      </c>
      <c r="AT2212" s="277">
        <f t="shared" si="679"/>
        <v>2300</v>
      </c>
      <c r="AU2212" s="277">
        <v>11460</v>
      </c>
      <c r="AV2212" s="277">
        <v>700</v>
      </c>
      <c r="AW2212" s="277">
        <f>U2212+AH2212+AU2212</f>
        <v>45536</v>
      </c>
    </row>
    <row r="2213" spans="1:49">
      <c r="A2213" s="48"/>
      <c r="B2213" s="42"/>
      <c r="C2213" s="42"/>
      <c r="D2213" s="42"/>
      <c r="E2213" s="531"/>
      <c r="F2213" s="50"/>
      <c r="G2213" s="50"/>
      <c r="H2213" s="50"/>
      <c r="I2213" s="276"/>
      <c r="J2213" s="277"/>
      <c r="K2213" s="277"/>
      <c r="L2213" s="277"/>
      <c r="M2213" s="277"/>
      <c r="N2213" s="277"/>
      <c r="O2213" s="277"/>
      <c r="P2213" s="277"/>
      <c r="Q2213" s="277"/>
      <c r="R2213" s="277"/>
      <c r="S2213" s="277"/>
      <c r="T2213" s="277"/>
      <c r="U2213" s="277">
        <v>0</v>
      </c>
      <c r="V2213" s="277">
        <v>0</v>
      </c>
      <c r="W2213" s="277"/>
      <c r="X2213" s="277"/>
      <c r="Y2213" s="277"/>
      <c r="Z2213" s="277"/>
      <c r="AA2213" s="277"/>
      <c r="AB2213" s="277"/>
      <c r="AC2213" s="277"/>
      <c r="AD2213" s="277"/>
      <c r="AE2213" s="277"/>
      <c r="AF2213" s="277"/>
      <c r="AG2213" s="277"/>
      <c r="AH2213" s="277">
        <v>0</v>
      </c>
      <c r="AI2213" s="277">
        <v>0</v>
      </c>
      <c r="AJ2213" s="277"/>
      <c r="AK2213" s="277"/>
      <c r="AL2213" s="277"/>
      <c r="AM2213" s="277"/>
      <c r="AN2213" s="277"/>
      <c r="AO2213" s="277"/>
      <c r="AP2213" s="277"/>
      <c r="AQ2213" s="277"/>
      <c r="AR2213" s="277"/>
      <c r="AS2213" s="277"/>
      <c r="AT2213" s="277"/>
      <c r="AU2213" s="277">
        <v>0</v>
      </c>
      <c r="AV2213" s="277">
        <v>0</v>
      </c>
      <c r="AW2213" s="277">
        <f>U2213+AH2213+AU2213</f>
        <v>0</v>
      </c>
    </row>
    <row r="2214" spans="1:49">
      <c r="A2214" s="48"/>
      <c r="B2214" s="42"/>
      <c r="C2214" s="42"/>
      <c r="D2214" s="42"/>
      <c r="E2214" s="531"/>
      <c r="F2214" s="50"/>
      <c r="G2214" s="50"/>
      <c r="H2214" s="50"/>
      <c r="I2214" s="276"/>
      <c r="J2214" s="277"/>
      <c r="K2214" s="277"/>
      <c r="L2214" s="277"/>
      <c r="M2214" s="277"/>
      <c r="N2214" s="277"/>
      <c r="O2214" s="277"/>
      <c r="P2214" s="277"/>
      <c r="Q2214" s="277"/>
      <c r="R2214" s="277"/>
      <c r="S2214" s="277"/>
      <c r="T2214" s="277"/>
      <c r="U2214" s="277">
        <v>0</v>
      </c>
      <c r="V2214" s="277">
        <v>0</v>
      </c>
      <c r="W2214" s="277"/>
      <c r="X2214" s="277"/>
      <c r="Y2214" s="277"/>
      <c r="Z2214" s="277"/>
      <c r="AA2214" s="277"/>
      <c r="AB2214" s="277"/>
      <c r="AC2214" s="277"/>
      <c r="AD2214" s="277"/>
      <c r="AE2214" s="277"/>
      <c r="AF2214" s="277"/>
      <c r="AG2214" s="277"/>
      <c r="AH2214" s="277">
        <v>0</v>
      </c>
      <c r="AI2214" s="277">
        <v>0</v>
      </c>
      <c r="AJ2214" s="277"/>
      <c r="AK2214" s="277"/>
      <c r="AL2214" s="277"/>
      <c r="AM2214" s="277"/>
      <c r="AN2214" s="277"/>
      <c r="AO2214" s="277"/>
      <c r="AP2214" s="277"/>
      <c r="AQ2214" s="277"/>
      <c r="AR2214" s="277"/>
      <c r="AS2214" s="277"/>
      <c r="AT2214" s="277"/>
      <c r="AU2214" s="277">
        <v>0</v>
      </c>
      <c r="AV2214" s="277">
        <v>0</v>
      </c>
      <c r="AW2214" s="277">
        <f>U2214+AH2214+AU2214</f>
        <v>0</v>
      </c>
    </row>
    <row r="2215" spans="1:49">
      <c r="A2215" s="48"/>
      <c r="B2215" s="42"/>
      <c r="C2215" s="42"/>
      <c r="D2215" s="42"/>
      <c r="E2215" s="531"/>
      <c r="F2215" s="50"/>
      <c r="G2215" s="50"/>
      <c r="H2215" s="50"/>
      <c r="I2215" s="276"/>
      <c r="J2215" s="277"/>
      <c r="K2215" s="277"/>
      <c r="L2215" s="277"/>
      <c r="M2215" s="277"/>
      <c r="N2215" s="277"/>
      <c r="O2215" s="277"/>
      <c r="P2215" s="277"/>
      <c r="Q2215" s="277"/>
      <c r="R2215" s="277"/>
      <c r="S2215" s="277"/>
      <c r="T2215" s="277"/>
      <c r="U2215" s="277">
        <v>0</v>
      </c>
      <c r="V2215" s="277">
        <v>0</v>
      </c>
      <c r="W2215" s="277"/>
      <c r="X2215" s="277"/>
      <c r="Y2215" s="277"/>
      <c r="Z2215" s="277"/>
      <c r="AA2215" s="277"/>
      <c r="AB2215" s="277"/>
      <c r="AC2215" s="277"/>
      <c r="AD2215" s="277"/>
      <c r="AE2215" s="277"/>
      <c r="AF2215" s="277"/>
      <c r="AG2215" s="277"/>
      <c r="AH2215" s="277">
        <v>0</v>
      </c>
      <c r="AI2215" s="277">
        <v>0</v>
      </c>
      <c r="AJ2215" s="277"/>
      <c r="AK2215" s="277"/>
      <c r="AL2215" s="277"/>
      <c r="AM2215" s="277"/>
      <c r="AN2215" s="277"/>
      <c r="AO2215" s="277"/>
      <c r="AP2215" s="277"/>
      <c r="AQ2215" s="277"/>
      <c r="AR2215" s="277"/>
      <c r="AS2215" s="277"/>
      <c r="AT2215" s="277"/>
      <c r="AU2215" s="277">
        <v>0</v>
      </c>
      <c r="AV2215" s="277">
        <v>0</v>
      </c>
      <c r="AW2215" s="277">
        <f>U2215+AH2215+AU2215</f>
        <v>0</v>
      </c>
    </row>
    <row r="2216" spans="1:49">
      <c r="A2216" s="48"/>
      <c r="B2216" s="42"/>
      <c r="C2216" s="42"/>
      <c r="D2216" s="42"/>
      <c r="E2216" s="531"/>
      <c r="F2216" s="50"/>
      <c r="G2216" s="50"/>
      <c r="H2216" s="50"/>
      <c r="I2216" s="276" t="s">
        <v>1631</v>
      </c>
      <c r="J2216" s="277">
        <f>SUM(J2212:J2215)</f>
        <v>46000</v>
      </c>
      <c r="K2216" s="277">
        <f t="shared" ref="K2216:AT2216" si="680">SUM(K2212:K2215)</f>
        <v>0</v>
      </c>
      <c r="L2216" s="277">
        <f t="shared" si="680"/>
        <v>0</v>
      </c>
      <c r="M2216" s="277">
        <f t="shared" si="680"/>
        <v>10825</v>
      </c>
      <c r="N2216" s="277">
        <f t="shared" si="680"/>
        <v>8866</v>
      </c>
      <c r="O2216" s="277">
        <f t="shared" si="680"/>
        <v>5000</v>
      </c>
      <c r="P2216" s="277">
        <f t="shared" si="680"/>
        <v>2566</v>
      </c>
      <c r="Q2216" s="277">
        <f t="shared" si="680"/>
        <v>1588</v>
      </c>
      <c r="R2216" s="277">
        <f t="shared" si="680"/>
        <v>1000</v>
      </c>
      <c r="S2216" s="277">
        <f t="shared" si="680"/>
        <v>600</v>
      </c>
      <c r="T2216" s="277">
        <f t="shared" si="680"/>
        <v>3631</v>
      </c>
      <c r="U2216" s="277">
        <v>34076</v>
      </c>
      <c r="V2216" s="277">
        <v>11924</v>
      </c>
      <c r="W2216" s="277">
        <f>SUM(W2212:W2215)</f>
        <v>0</v>
      </c>
      <c r="X2216" s="277">
        <f t="shared" si="680"/>
        <v>0</v>
      </c>
      <c r="Y2216" s="277">
        <f t="shared" si="680"/>
        <v>0</v>
      </c>
      <c r="Z2216" s="277">
        <f t="shared" si="680"/>
        <v>0</v>
      </c>
      <c r="AA2216" s="277">
        <f t="shared" si="680"/>
        <v>0</v>
      </c>
      <c r="AB2216" s="277">
        <f t="shared" si="680"/>
        <v>0</v>
      </c>
      <c r="AC2216" s="277">
        <f t="shared" si="680"/>
        <v>0</v>
      </c>
      <c r="AD2216" s="277">
        <f t="shared" si="680"/>
        <v>0</v>
      </c>
      <c r="AE2216" s="277">
        <f t="shared" si="680"/>
        <v>0</v>
      </c>
      <c r="AF2216" s="277">
        <f t="shared" si="680"/>
        <v>0</v>
      </c>
      <c r="AG2216" s="277">
        <f t="shared" si="680"/>
        <v>0</v>
      </c>
      <c r="AH2216" s="277">
        <v>0</v>
      </c>
      <c r="AI2216" s="277">
        <v>0</v>
      </c>
      <c r="AJ2216" s="277">
        <f>SUM(AJ2212:AJ2215)</f>
        <v>12160</v>
      </c>
      <c r="AK2216" s="277">
        <f t="shared" si="680"/>
        <v>0</v>
      </c>
      <c r="AL2216" s="277">
        <f t="shared" si="680"/>
        <v>0</v>
      </c>
      <c r="AM2216" s="277">
        <f t="shared" si="680"/>
        <v>0</v>
      </c>
      <c r="AN2216" s="277">
        <f t="shared" si="680"/>
        <v>0</v>
      </c>
      <c r="AO2216" s="277">
        <f t="shared" si="680"/>
        <v>0</v>
      </c>
      <c r="AP2216" s="277">
        <f t="shared" si="680"/>
        <v>9160</v>
      </c>
      <c r="AQ2216" s="277">
        <f t="shared" si="680"/>
        <v>0</v>
      </c>
      <c r="AR2216" s="277">
        <f t="shared" si="680"/>
        <v>0</v>
      </c>
      <c r="AS2216" s="277">
        <f t="shared" si="680"/>
        <v>0</v>
      </c>
      <c r="AT2216" s="277">
        <f t="shared" si="680"/>
        <v>2300</v>
      </c>
      <c r="AU2216" s="277">
        <v>11460</v>
      </c>
      <c r="AV2216" s="277">
        <v>700</v>
      </c>
      <c r="AW2216" s="277">
        <f>U2216+AH2216+AU2216</f>
        <v>45536</v>
      </c>
    </row>
    <row r="2217" spans="1:49">
      <c r="A2217" s="48"/>
      <c r="B2217" s="42"/>
      <c r="C2217" s="42"/>
      <c r="D2217" s="42"/>
      <c r="E2217" s="531"/>
      <c r="F2217" s="50"/>
      <c r="G2217" s="50"/>
      <c r="H2217" s="50"/>
      <c r="I2217" s="146"/>
      <c r="J2217" s="29"/>
      <c r="K2217" s="29"/>
      <c r="L2217" s="29"/>
      <c r="M2217" s="29"/>
      <c r="N2217" s="29"/>
      <c r="O2217" s="29"/>
      <c r="P2217" s="29"/>
      <c r="Q2217" s="29"/>
      <c r="R2217" s="29"/>
      <c r="S2217" s="29"/>
      <c r="T2217" s="29"/>
      <c r="U2217" s="29"/>
      <c r="V2217" s="29"/>
      <c r="W2217" s="29"/>
      <c r="X2217" s="29"/>
      <c r="Y2217" s="29"/>
      <c r="Z2217" s="29"/>
      <c r="AA2217" s="29"/>
      <c r="AB2217" s="29"/>
      <c r="AC2217" s="29"/>
      <c r="AD2217" s="29"/>
      <c r="AE2217" s="29"/>
      <c r="AF2217" s="29"/>
      <c r="AG2217" s="29"/>
      <c r="AH2217" s="29"/>
      <c r="AI2217" s="29"/>
      <c r="AJ2217" s="29"/>
      <c r="AK2217" s="29"/>
      <c r="AL2217" s="29"/>
      <c r="AM2217" s="29"/>
      <c r="AN2217" s="29"/>
      <c r="AO2217" s="29"/>
      <c r="AP2217" s="29"/>
      <c r="AQ2217" s="29"/>
      <c r="AR2217" s="29"/>
      <c r="AS2217" s="29"/>
      <c r="AT2217" s="29"/>
      <c r="AU2217" s="29"/>
      <c r="AV2217" s="29"/>
      <c r="AW2217" s="29"/>
    </row>
    <row r="2218" spans="1:49">
      <c r="A2218" s="48"/>
      <c r="B2218" s="42"/>
      <c r="C2218" s="42"/>
      <c r="D2218" s="42"/>
      <c r="E2218" s="531"/>
      <c r="F2218" s="50"/>
      <c r="G2218" s="50"/>
      <c r="H2218" s="50"/>
      <c r="I2218" s="53"/>
      <c r="J2218" s="29"/>
      <c r="K2218" s="29"/>
      <c r="L2218" s="29"/>
      <c r="M2218" s="29"/>
      <c r="N2218" s="29"/>
      <c r="O2218" s="29"/>
      <c r="P2218" s="29"/>
      <c r="Q2218" s="29"/>
      <c r="R2218" s="29"/>
      <c r="S2218" s="29"/>
      <c r="T2218" s="29"/>
      <c r="U2218" s="29"/>
      <c r="V2218" s="29"/>
      <c r="W2218" s="29"/>
      <c r="X2218" s="29"/>
      <c r="Y2218" s="29"/>
      <c r="Z2218" s="29"/>
      <c r="AA2218" s="29"/>
      <c r="AB2218" s="29"/>
      <c r="AC2218" s="29"/>
      <c r="AD2218" s="29"/>
      <c r="AE2218" s="29"/>
      <c r="AF2218" s="29"/>
      <c r="AG2218" s="29"/>
      <c r="AH2218" s="29"/>
      <c r="AI2218" s="29"/>
      <c r="AJ2218" s="29"/>
      <c r="AK2218" s="29"/>
      <c r="AL2218" s="29"/>
      <c r="AM2218" s="29"/>
      <c r="AN2218" s="29"/>
      <c r="AO2218" s="29"/>
      <c r="AP2218" s="29"/>
      <c r="AQ2218" s="29"/>
      <c r="AR2218" s="29"/>
      <c r="AS2218" s="29"/>
      <c r="AT2218" s="29"/>
      <c r="AU2218" s="29"/>
      <c r="AV2218" s="29"/>
      <c r="AW2218" s="29"/>
    </row>
    <row r="2219" spans="1:49" ht="16.5" thickBot="1">
      <c r="A2219" s="78" t="s">
        <v>2146</v>
      </c>
      <c r="B2219" s="78"/>
      <c r="C2219" s="78"/>
      <c r="D2219" s="463"/>
      <c r="E2219" s="539"/>
      <c r="F2219" s="129"/>
      <c r="G2219" s="129"/>
      <c r="H2219" s="129"/>
      <c r="I2219" s="103"/>
    </row>
    <row r="2220" spans="1:49" s="151" customFormat="1" ht="36" customHeight="1" thickTop="1" thickBot="1">
      <c r="A2220" s="147" t="s">
        <v>2079</v>
      </c>
      <c r="B2220" s="5" t="s">
        <v>2080</v>
      </c>
      <c r="C2220" s="5" t="s">
        <v>1335</v>
      </c>
      <c r="D2220" s="450"/>
      <c r="E2220" s="148" t="s">
        <v>1570</v>
      </c>
      <c r="F2220" s="149" t="s">
        <v>1438</v>
      </c>
      <c r="G2220" s="149"/>
      <c r="H2220" s="149" t="s">
        <v>2332</v>
      </c>
      <c r="I2220" s="5" t="s">
        <v>856</v>
      </c>
      <c r="J2220" s="364" t="s">
        <v>2891</v>
      </c>
      <c r="K2220" s="364" t="s">
        <v>2879</v>
      </c>
      <c r="L2220" s="364" t="s">
        <v>2880</v>
      </c>
      <c r="M2220" s="364" t="s">
        <v>2881</v>
      </c>
      <c r="N2220" s="364" t="s">
        <v>2882</v>
      </c>
      <c r="O2220" s="364" t="s">
        <v>2883</v>
      </c>
      <c r="P2220" s="364" t="s">
        <v>2884</v>
      </c>
      <c r="Q2220" s="364" t="s">
        <v>2885</v>
      </c>
      <c r="R2220" s="364" t="s">
        <v>2886</v>
      </c>
      <c r="S2220" s="364" t="s">
        <v>2887</v>
      </c>
      <c r="T2220" s="364" t="s">
        <v>2888</v>
      </c>
      <c r="U2220" s="364" t="s">
        <v>2889</v>
      </c>
      <c r="V2220" s="364" t="s">
        <v>2890</v>
      </c>
      <c r="W2220" s="365" t="s">
        <v>2893</v>
      </c>
      <c r="X2220" s="365" t="s">
        <v>2879</v>
      </c>
      <c r="Y2220" s="365" t="s">
        <v>2880</v>
      </c>
      <c r="Z2220" s="365" t="s">
        <v>2881</v>
      </c>
      <c r="AA2220" s="365" t="s">
        <v>2882</v>
      </c>
      <c r="AB2220" s="365" t="s">
        <v>2883</v>
      </c>
      <c r="AC2220" s="365" t="s">
        <v>2884</v>
      </c>
      <c r="AD2220" s="365" t="s">
        <v>2885</v>
      </c>
      <c r="AE2220" s="365" t="s">
        <v>2886</v>
      </c>
      <c r="AF2220" s="365" t="s">
        <v>2887</v>
      </c>
      <c r="AG2220" s="365" t="s">
        <v>2888</v>
      </c>
      <c r="AH2220" s="365" t="s">
        <v>2889</v>
      </c>
      <c r="AI2220" s="365" t="s">
        <v>2890</v>
      </c>
      <c r="AJ2220" s="366" t="s">
        <v>2892</v>
      </c>
      <c r="AK2220" s="366" t="s">
        <v>2879</v>
      </c>
      <c r="AL2220" s="366" t="s">
        <v>2880</v>
      </c>
      <c r="AM2220" s="366" t="s">
        <v>2881</v>
      </c>
      <c r="AN2220" s="366" t="s">
        <v>2882</v>
      </c>
      <c r="AO2220" s="366" t="s">
        <v>2883</v>
      </c>
      <c r="AP2220" s="366" t="s">
        <v>2884</v>
      </c>
      <c r="AQ2220" s="366" t="s">
        <v>2885</v>
      </c>
      <c r="AR2220" s="366" t="s">
        <v>2886</v>
      </c>
      <c r="AS2220" s="366" t="s">
        <v>2887</v>
      </c>
      <c r="AT2220" s="366" t="s">
        <v>2888</v>
      </c>
      <c r="AU2220" s="366" t="s">
        <v>2889</v>
      </c>
      <c r="AV2220" s="366" t="s">
        <v>2890</v>
      </c>
      <c r="AW2220" s="368" t="s">
        <v>2895</v>
      </c>
    </row>
    <row r="2221" spans="1:49">
      <c r="A2221" s="33"/>
      <c r="B2221" s="34"/>
      <c r="C2221" s="34"/>
      <c r="D2221" s="34"/>
      <c r="E2221" s="35"/>
      <c r="F2221" s="36"/>
      <c r="G2221" s="36"/>
      <c r="H2221" s="36"/>
      <c r="I2221" s="34"/>
      <c r="J2221" s="202" t="s">
        <v>1224</v>
      </c>
      <c r="K2221" s="202">
        <v>1</v>
      </c>
      <c r="L2221" s="202">
        <v>2</v>
      </c>
      <c r="M2221" s="202">
        <v>3</v>
      </c>
      <c r="N2221" s="202">
        <v>4</v>
      </c>
      <c r="O2221" s="202">
        <v>5</v>
      </c>
      <c r="P2221" s="202">
        <v>6</v>
      </c>
      <c r="Q2221" s="202">
        <v>7</v>
      </c>
      <c r="R2221" s="202">
        <v>8</v>
      </c>
      <c r="S2221" s="202">
        <v>9</v>
      </c>
      <c r="T2221" s="202">
        <v>10</v>
      </c>
      <c r="U2221" s="202">
        <v>13</v>
      </c>
      <c r="V2221" s="202">
        <v>14</v>
      </c>
      <c r="W2221" s="202" t="s">
        <v>1224</v>
      </c>
      <c r="X2221" s="202">
        <v>1</v>
      </c>
      <c r="Y2221" s="202">
        <v>2</v>
      </c>
      <c r="Z2221" s="202">
        <v>3</v>
      </c>
      <c r="AA2221" s="202">
        <v>4</v>
      </c>
      <c r="AB2221" s="202">
        <v>5</v>
      </c>
      <c r="AC2221" s="202">
        <v>6</v>
      </c>
      <c r="AD2221" s="202">
        <v>7</v>
      </c>
      <c r="AE2221" s="202">
        <v>8</v>
      </c>
      <c r="AF2221" s="202">
        <v>9</v>
      </c>
      <c r="AG2221" s="202">
        <v>10</v>
      </c>
      <c r="AH2221" s="202">
        <v>13</v>
      </c>
      <c r="AI2221" s="202">
        <v>14</v>
      </c>
      <c r="AJ2221" s="202" t="s">
        <v>1224</v>
      </c>
      <c r="AK2221" s="202">
        <v>1</v>
      </c>
      <c r="AL2221" s="202">
        <v>2</v>
      </c>
      <c r="AM2221" s="202">
        <v>3</v>
      </c>
      <c r="AN2221" s="202">
        <v>4</v>
      </c>
      <c r="AO2221" s="202">
        <v>5</v>
      </c>
      <c r="AP2221" s="202">
        <v>6</v>
      </c>
      <c r="AQ2221" s="202">
        <v>7</v>
      </c>
      <c r="AR2221" s="202">
        <v>8</v>
      </c>
      <c r="AS2221" s="202">
        <v>9</v>
      </c>
      <c r="AT2221" s="202">
        <v>10</v>
      </c>
      <c r="AU2221" s="202">
        <v>13</v>
      </c>
      <c r="AV2221" s="202">
        <v>14</v>
      </c>
      <c r="AW2221" s="202">
        <v>15</v>
      </c>
    </row>
    <row r="2222" spans="1:49">
      <c r="A2222" s="37"/>
      <c r="B2222" s="38"/>
      <c r="C2222" s="38"/>
      <c r="D2222" s="38"/>
      <c r="E2222" s="60"/>
      <c r="F2222" s="61"/>
      <c r="G2222" s="61"/>
      <c r="H2222" s="61"/>
      <c r="I2222" s="38"/>
      <c r="J2222" s="62"/>
      <c r="K2222" s="62"/>
      <c r="L2222" s="62"/>
      <c r="M2222" s="62"/>
      <c r="N2222" s="62"/>
      <c r="O2222" s="62"/>
      <c r="P2222" s="62"/>
      <c r="Q2222" s="62"/>
      <c r="R2222" s="62"/>
      <c r="S2222" s="62"/>
      <c r="T2222" s="62"/>
      <c r="U2222" s="62"/>
      <c r="V2222" s="62"/>
      <c r="W2222" s="62"/>
      <c r="X2222" s="62"/>
      <c r="Y2222" s="62"/>
      <c r="Z2222" s="62"/>
      <c r="AA2222" s="62"/>
      <c r="AB2222" s="62"/>
      <c r="AC2222" s="62"/>
      <c r="AD2222" s="62"/>
      <c r="AE2222" s="62"/>
      <c r="AF2222" s="62"/>
      <c r="AG2222" s="62"/>
      <c r="AH2222" s="62"/>
      <c r="AI2222" s="62"/>
      <c r="AJ2222" s="62"/>
      <c r="AK2222" s="62"/>
      <c r="AL2222" s="62"/>
      <c r="AM2222" s="62"/>
      <c r="AN2222" s="62"/>
      <c r="AO2222" s="62"/>
      <c r="AP2222" s="62"/>
      <c r="AQ2222" s="62"/>
      <c r="AR2222" s="62"/>
      <c r="AS2222" s="62"/>
      <c r="AT2222" s="62"/>
      <c r="AU2222" s="62"/>
      <c r="AV2222" s="62"/>
      <c r="AW2222" s="62"/>
    </row>
    <row r="2223" spans="1:49">
      <c r="A2223" s="92" t="s">
        <v>797</v>
      </c>
      <c r="B2223" s="93" t="s">
        <v>1030</v>
      </c>
      <c r="C2223" s="93" t="s">
        <v>762</v>
      </c>
      <c r="D2223" s="460"/>
      <c r="E2223" s="531"/>
      <c r="F2223" s="50"/>
      <c r="G2223" s="50"/>
      <c r="H2223" s="50"/>
      <c r="I2223" s="108" t="s">
        <v>2052</v>
      </c>
    </row>
    <row r="2224" spans="1:49">
      <c r="A2224" s="48"/>
      <c r="B2224" s="1"/>
      <c r="C2224" s="1"/>
      <c r="D2224" s="369"/>
      <c r="E2224" s="531"/>
      <c r="F2224" s="50"/>
      <c r="G2224" s="50"/>
      <c r="H2224" s="50"/>
      <c r="I2224" s="108"/>
    </row>
    <row r="2225" spans="1:49">
      <c r="A2225" s="48"/>
      <c r="B2225" s="42"/>
      <c r="C2225" s="42"/>
      <c r="D2225" s="42"/>
      <c r="E2225" s="531"/>
      <c r="F2225" s="50"/>
      <c r="G2225" s="50"/>
      <c r="H2225" s="50"/>
      <c r="I2225" s="49" t="s">
        <v>1559</v>
      </c>
      <c r="J2225" s="12">
        <f>SUM(J2226,J2234,J2236)</f>
        <v>58100</v>
      </c>
      <c r="K2225" s="12">
        <f t="shared" ref="K2225:AT2225" si="681">SUM(K2226,K2234,K2236)</f>
        <v>0</v>
      </c>
      <c r="L2225" s="12">
        <f t="shared" si="681"/>
        <v>4305</v>
      </c>
      <c r="M2225" s="12">
        <f t="shared" si="681"/>
        <v>3693</v>
      </c>
      <c r="N2225" s="12">
        <f t="shared" si="681"/>
        <v>5208</v>
      </c>
      <c r="O2225" s="12">
        <f t="shared" si="681"/>
        <v>3915</v>
      </c>
      <c r="P2225" s="12">
        <f t="shared" si="681"/>
        <v>1934</v>
      </c>
      <c r="Q2225" s="12">
        <f t="shared" si="681"/>
        <v>0</v>
      </c>
      <c r="R2225" s="12">
        <f t="shared" si="681"/>
        <v>1012</v>
      </c>
      <c r="S2225" s="12">
        <f t="shared" si="681"/>
        <v>6514</v>
      </c>
      <c r="T2225" s="12">
        <f t="shared" si="681"/>
        <v>8107</v>
      </c>
      <c r="U2225" s="12">
        <v>34688</v>
      </c>
      <c r="V2225" s="12">
        <v>23412</v>
      </c>
      <c r="W2225" s="12">
        <f>SUM(W2226,W2234,W2236)</f>
        <v>0</v>
      </c>
      <c r="X2225" s="12">
        <f t="shared" si="681"/>
        <v>0</v>
      </c>
      <c r="Y2225" s="12">
        <f t="shared" si="681"/>
        <v>0</v>
      </c>
      <c r="Z2225" s="12">
        <f t="shared" si="681"/>
        <v>0</v>
      </c>
      <c r="AA2225" s="12">
        <f t="shared" si="681"/>
        <v>0</v>
      </c>
      <c r="AB2225" s="12">
        <f t="shared" si="681"/>
        <v>0</v>
      </c>
      <c r="AC2225" s="12">
        <f t="shared" si="681"/>
        <v>0</v>
      </c>
      <c r="AD2225" s="12">
        <f t="shared" si="681"/>
        <v>0</v>
      </c>
      <c r="AE2225" s="12">
        <f t="shared" si="681"/>
        <v>0</v>
      </c>
      <c r="AF2225" s="12">
        <f t="shared" si="681"/>
        <v>0</v>
      </c>
      <c r="AG2225" s="12">
        <f t="shared" si="681"/>
        <v>0</v>
      </c>
      <c r="AH2225" s="12">
        <v>0</v>
      </c>
      <c r="AI2225" s="12">
        <v>0</v>
      </c>
      <c r="AJ2225" s="12">
        <f>SUM(AJ2226,AJ2234,AJ2236)</f>
        <v>950</v>
      </c>
      <c r="AK2225" s="12">
        <f t="shared" si="681"/>
        <v>0</v>
      </c>
      <c r="AL2225" s="12">
        <f t="shared" si="681"/>
        <v>0</v>
      </c>
      <c r="AM2225" s="12">
        <f t="shared" si="681"/>
        <v>0</v>
      </c>
      <c r="AN2225" s="12">
        <f t="shared" si="681"/>
        <v>0</v>
      </c>
      <c r="AO2225" s="12">
        <f t="shared" si="681"/>
        <v>0</v>
      </c>
      <c r="AP2225" s="12">
        <f t="shared" si="681"/>
        <v>950</v>
      </c>
      <c r="AQ2225" s="12">
        <f t="shared" si="681"/>
        <v>0</v>
      </c>
      <c r="AR2225" s="12">
        <f t="shared" si="681"/>
        <v>0</v>
      </c>
      <c r="AS2225" s="12">
        <f t="shared" si="681"/>
        <v>0</v>
      </c>
      <c r="AT2225" s="12">
        <f t="shared" si="681"/>
        <v>0</v>
      </c>
      <c r="AU2225" s="12">
        <v>950</v>
      </c>
      <c r="AV2225" s="12">
        <v>0</v>
      </c>
      <c r="AW2225" s="12">
        <f t="shared" ref="AW2225:AW2255" si="682">U2225+AH2225+AU2225</f>
        <v>35638</v>
      </c>
    </row>
    <row r="2226" spans="1:49">
      <c r="A2226" s="44" t="s">
        <v>797</v>
      </c>
      <c r="B2226" s="45" t="s">
        <v>1030</v>
      </c>
      <c r="C2226" s="45" t="s">
        <v>762</v>
      </c>
      <c r="D2226" s="452" t="s">
        <v>2932</v>
      </c>
      <c r="E2226" s="213" t="s">
        <v>771</v>
      </c>
      <c r="F2226" s="65"/>
      <c r="G2226" s="65"/>
      <c r="H2226" s="65"/>
      <c r="I2226" s="1" t="s">
        <v>1500</v>
      </c>
      <c r="J2226" s="9">
        <f>SUM(J2227:J2228)</f>
        <v>11600</v>
      </c>
      <c r="K2226" s="9">
        <f t="shared" ref="K2226:AT2226" si="683">SUM(K2227:K2228)</f>
        <v>0</v>
      </c>
      <c r="L2226" s="9">
        <f t="shared" si="683"/>
        <v>975</v>
      </c>
      <c r="M2226" s="9">
        <f t="shared" si="683"/>
        <v>975</v>
      </c>
      <c r="N2226" s="9">
        <f t="shared" si="683"/>
        <v>0</v>
      </c>
      <c r="O2226" s="9">
        <f t="shared" si="683"/>
        <v>975</v>
      </c>
      <c r="P2226" s="9">
        <f t="shared" si="683"/>
        <v>600</v>
      </c>
      <c r="Q2226" s="9">
        <f t="shared" si="683"/>
        <v>0</v>
      </c>
      <c r="R2226" s="9">
        <f t="shared" si="683"/>
        <v>0</v>
      </c>
      <c r="S2226" s="9">
        <f t="shared" si="683"/>
        <v>1200</v>
      </c>
      <c r="T2226" s="9">
        <f t="shared" si="683"/>
        <v>1000</v>
      </c>
      <c r="U2226" s="9">
        <v>5725</v>
      </c>
      <c r="V2226" s="9">
        <v>5875</v>
      </c>
      <c r="W2226" s="9">
        <f>SUM(W2227:W2228)</f>
        <v>0</v>
      </c>
      <c r="X2226" s="9">
        <f t="shared" si="683"/>
        <v>0</v>
      </c>
      <c r="Y2226" s="9">
        <f t="shared" si="683"/>
        <v>0</v>
      </c>
      <c r="Z2226" s="9">
        <f t="shared" si="683"/>
        <v>0</v>
      </c>
      <c r="AA2226" s="9">
        <f t="shared" si="683"/>
        <v>0</v>
      </c>
      <c r="AB2226" s="9">
        <f t="shared" si="683"/>
        <v>0</v>
      </c>
      <c r="AC2226" s="9">
        <f t="shared" si="683"/>
        <v>0</v>
      </c>
      <c r="AD2226" s="9">
        <f t="shared" si="683"/>
        <v>0</v>
      </c>
      <c r="AE2226" s="9">
        <f t="shared" si="683"/>
        <v>0</v>
      </c>
      <c r="AF2226" s="9">
        <f t="shared" si="683"/>
        <v>0</v>
      </c>
      <c r="AG2226" s="9">
        <f t="shared" si="683"/>
        <v>0</v>
      </c>
      <c r="AH2226" s="9">
        <v>0</v>
      </c>
      <c r="AI2226" s="9">
        <v>0</v>
      </c>
      <c r="AJ2226" s="9">
        <f>SUM(AJ2227:AJ2228)</f>
        <v>0</v>
      </c>
      <c r="AK2226" s="9">
        <f t="shared" si="683"/>
        <v>0</v>
      </c>
      <c r="AL2226" s="9">
        <f t="shared" si="683"/>
        <v>0</v>
      </c>
      <c r="AM2226" s="9">
        <f t="shared" si="683"/>
        <v>0</v>
      </c>
      <c r="AN2226" s="9">
        <f t="shared" si="683"/>
        <v>0</v>
      </c>
      <c r="AO2226" s="9">
        <f t="shared" si="683"/>
        <v>0</v>
      </c>
      <c r="AP2226" s="9">
        <f t="shared" si="683"/>
        <v>0</v>
      </c>
      <c r="AQ2226" s="9">
        <f t="shared" si="683"/>
        <v>0</v>
      </c>
      <c r="AR2226" s="9">
        <f t="shared" si="683"/>
        <v>0</v>
      </c>
      <c r="AS2226" s="9">
        <f t="shared" si="683"/>
        <v>0</v>
      </c>
      <c r="AT2226" s="9">
        <f t="shared" si="683"/>
        <v>0</v>
      </c>
      <c r="AU2226" s="9">
        <v>0</v>
      </c>
      <c r="AV2226" s="9">
        <v>0</v>
      </c>
      <c r="AW2226" s="9">
        <f t="shared" si="682"/>
        <v>5725</v>
      </c>
    </row>
    <row r="2227" spans="1:49">
      <c r="A2227" s="44" t="s">
        <v>797</v>
      </c>
      <c r="B2227" s="45" t="s">
        <v>1030</v>
      </c>
      <c r="C2227" s="45" t="s">
        <v>762</v>
      </c>
      <c r="D2227" s="452" t="s">
        <v>2932</v>
      </c>
      <c r="E2227" s="367" t="s">
        <v>834</v>
      </c>
      <c r="F2227" s="50"/>
      <c r="G2227" s="468" t="s">
        <v>3096</v>
      </c>
      <c r="H2227" s="50" t="s">
        <v>2333</v>
      </c>
      <c r="I2227" s="42" t="s">
        <v>1165</v>
      </c>
      <c r="J2227" s="15">
        <v>10000</v>
      </c>
      <c r="L2227" s="15">
        <v>975</v>
      </c>
      <c r="M2227" s="15">
        <v>975</v>
      </c>
      <c r="O2227" s="15">
        <v>975</v>
      </c>
      <c r="S2227" s="15">
        <v>1200</v>
      </c>
      <c r="T2227" s="15">
        <v>1000</v>
      </c>
      <c r="U2227" s="15">
        <v>5125</v>
      </c>
      <c r="V2227" s="15">
        <v>4875</v>
      </c>
      <c r="AH2227" s="15">
        <v>0</v>
      </c>
      <c r="AI2227" s="15">
        <v>0</v>
      </c>
      <c r="AU2227" s="15">
        <v>0</v>
      </c>
      <c r="AV2227" s="15">
        <v>0</v>
      </c>
      <c r="AW2227" s="15">
        <f t="shared" si="682"/>
        <v>5125</v>
      </c>
    </row>
    <row r="2228" spans="1:49">
      <c r="A2228" s="44" t="s">
        <v>797</v>
      </c>
      <c r="B2228" s="45" t="s">
        <v>1030</v>
      </c>
      <c r="C2228" s="45" t="s">
        <v>762</v>
      </c>
      <c r="D2228" s="452" t="s">
        <v>2932</v>
      </c>
      <c r="E2228" s="367" t="s">
        <v>772</v>
      </c>
      <c r="F2228" s="50"/>
      <c r="G2228" s="468" t="s">
        <v>3096</v>
      </c>
      <c r="H2228" s="50" t="s">
        <v>2333</v>
      </c>
      <c r="I2228" s="42" t="s">
        <v>1227</v>
      </c>
      <c r="J2228" s="15">
        <f>SUM(J2229:J2233)</f>
        <v>1600</v>
      </c>
      <c r="K2228" s="15">
        <f t="shared" ref="K2228:AT2228" si="684">SUM(K2229:K2233)</f>
        <v>0</v>
      </c>
      <c r="L2228" s="15">
        <f t="shared" si="684"/>
        <v>0</v>
      </c>
      <c r="M2228" s="15">
        <f t="shared" si="684"/>
        <v>0</v>
      </c>
      <c r="N2228" s="15">
        <f t="shared" si="684"/>
        <v>0</v>
      </c>
      <c r="O2228" s="15">
        <f t="shared" si="684"/>
        <v>0</v>
      </c>
      <c r="P2228" s="15">
        <f t="shared" si="684"/>
        <v>600</v>
      </c>
      <c r="Q2228" s="15">
        <f t="shared" si="684"/>
        <v>0</v>
      </c>
      <c r="R2228" s="15">
        <f t="shared" si="684"/>
        <v>0</v>
      </c>
      <c r="S2228" s="15">
        <f t="shared" si="684"/>
        <v>0</v>
      </c>
      <c r="T2228" s="15">
        <f t="shared" si="684"/>
        <v>0</v>
      </c>
      <c r="U2228" s="15">
        <v>600</v>
      </c>
      <c r="V2228" s="15">
        <v>1000</v>
      </c>
      <c r="W2228" s="15">
        <f>SUM(W2229:W2233)</f>
        <v>0</v>
      </c>
      <c r="X2228" s="15">
        <f t="shared" si="684"/>
        <v>0</v>
      </c>
      <c r="Y2228" s="15">
        <f t="shared" si="684"/>
        <v>0</v>
      </c>
      <c r="Z2228" s="15">
        <f t="shared" si="684"/>
        <v>0</v>
      </c>
      <c r="AA2228" s="15">
        <f t="shared" si="684"/>
        <v>0</v>
      </c>
      <c r="AB2228" s="15">
        <f t="shared" si="684"/>
        <v>0</v>
      </c>
      <c r="AC2228" s="15">
        <f t="shared" si="684"/>
        <v>0</v>
      </c>
      <c r="AD2228" s="15">
        <f t="shared" si="684"/>
        <v>0</v>
      </c>
      <c r="AE2228" s="15">
        <f t="shared" si="684"/>
        <v>0</v>
      </c>
      <c r="AF2228" s="15">
        <f t="shared" si="684"/>
        <v>0</v>
      </c>
      <c r="AG2228" s="15">
        <f t="shared" si="684"/>
        <v>0</v>
      </c>
      <c r="AH2228" s="15">
        <v>0</v>
      </c>
      <c r="AI2228" s="15">
        <v>0</v>
      </c>
      <c r="AJ2228" s="15">
        <f>SUM(AJ2229:AJ2233)</f>
        <v>0</v>
      </c>
      <c r="AK2228" s="15">
        <f t="shared" si="684"/>
        <v>0</v>
      </c>
      <c r="AL2228" s="15">
        <f t="shared" si="684"/>
        <v>0</v>
      </c>
      <c r="AM2228" s="15">
        <f t="shared" si="684"/>
        <v>0</v>
      </c>
      <c r="AN2228" s="15">
        <f t="shared" si="684"/>
        <v>0</v>
      </c>
      <c r="AO2228" s="15">
        <f t="shared" si="684"/>
        <v>0</v>
      </c>
      <c r="AP2228" s="15">
        <f t="shared" si="684"/>
        <v>0</v>
      </c>
      <c r="AQ2228" s="15">
        <f t="shared" si="684"/>
        <v>0</v>
      </c>
      <c r="AR2228" s="15">
        <f t="shared" si="684"/>
        <v>0</v>
      </c>
      <c r="AS2228" s="15">
        <f t="shared" si="684"/>
        <v>0</v>
      </c>
      <c r="AT2228" s="15">
        <f t="shared" si="684"/>
        <v>0</v>
      </c>
      <c r="AU2228" s="15">
        <v>0</v>
      </c>
      <c r="AV2228" s="15">
        <v>0</v>
      </c>
      <c r="AW2228" s="15">
        <f t="shared" si="682"/>
        <v>600</v>
      </c>
    </row>
    <row r="2229" spans="1:49" s="144" customFormat="1">
      <c r="A2229" s="44" t="s">
        <v>797</v>
      </c>
      <c r="B2229" s="45" t="s">
        <v>1030</v>
      </c>
      <c r="C2229" s="45" t="s">
        <v>762</v>
      </c>
      <c r="D2229" s="452" t="s">
        <v>2932</v>
      </c>
      <c r="E2229" s="140" t="s">
        <v>850</v>
      </c>
      <c r="F2229" s="141" t="s">
        <v>221</v>
      </c>
      <c r="G2229" s="468" t="s">
        <v>3096</v>
      </c>
      <c r="H2229" s="50" t="s">
        <v>2333</v>
      </c>
      <c r="I2229" s="142" t="s">
        <v>1119</v>
      </c>
      <c r="J2229" s="15">
        <v>0</v>
      </c>
      <c r="K2229" s="15"/>
      <c r="L2229" s="15"/>
      <c r="M2229" s="15"/>
      <c r="N2229" s="15"/>
      <c r="O2229" s="15"/>
      <c r="P2229" s="15"/>
      <c r="Q2229" s="15"/>
      <c r="R2229" s="15"/>
      <c r="S2229" s="15"/>
      <c r="T2229" s="15"/>
      <c r="U2229" s="15">
        <v>0</v>
      </c>
      <c r="V2229" s="15">
        <v>0</v>
      </c>
      <c r="W2229" s="15"/>
      <c r="X2229" s="15"/>
      <c r="Y2229" s="15"/>
      <c r="Z2229" s="15"/>
      <c r="AA2229" s="15"/>
      <c r="AB2229" s="15"/>
      <c r="AC2229" s="15"/>
      <c r="AD2229" s="15"/>
      <c r="AE2229" s="15"/>
      <c r="AF2229" s="15"/>
      <c r="AG2229" s="15"/>
      <c r="AH2229" s="15">
        <v>0</v>
      </c>
      <c r="AI2229" s="15">
        <v>0</v>
      </c>
      <c r="AJ2229" s="15"/>
      <c r="AK2229" s="15"/>
      <c r="AL2229" s="15"/>
      <c r="AM2229" s="15"/>
      <c r="AN2229" s="15"/>
      <c r="AO2229" s="15"/>
      <c r="AP2229" s="15"/>
      <c r="AQ2229" s="15"/>
      <c r="AR2229" s="15"/>
      <c r="AS2229" s="15"/>
      <c r="AT2229" s="15"/>
      <c r="AU2229" s="15">
        <v>0</v>
      </c>
      <c r="AV2229" s="15">
        <v>0</v>
      </c>
      <c r="AW2229" s="15">
        <f t="shared" si="682"/>
        <v>0</v>
      </c>
    </row>
    <row r="2230" spans="1:49" s="144" customFormat="1">
      <c r="A2230" s="44" t="s">
        <v>797</v>
      </c>
      <c r="B2230" s="45" t="s">
        <v>1030</v>
      </c>
      <c r="C2230" s="45" t="s">
        <v>762</v>
      </c>
      <c r="D2230" s="452" t="s">
        <v>2932</v>
      </c>
      <c r="E2230" s="140" t="s">
        <v>851</v>
      </c>
      <c r="F2230" s="141" t="s">
        <v>222</v>
      </c>
      <c r="G2230" s="468" t="s">
        <v>3096</v>
      </c>
      <c r="H2230" s="50" t="s">
        <v>2333</v>
      </c>
      <c r="I2230" s="142" t="s">
        <v>1290</v>
      </c>
      <c r="J2230" s="15">
        <v>1000</v>
      </c>
      <c r="K2230" s="15"/>
      <c r="L2230" s="15"/>
      <c r="M2230" s="15"/>
      <c r="N2230" s="15"/>
      <c r="O2230" s="15"/>
      <c r="P2230" s="15"/>
      <c r="Q2230" s="15"/>
      <c r="R2230" s="15"/>
      <c r="S2230" s="15"/>
      <c r="T2230" s="15"/>
      <c r="U2230" s="15">
        <v>0</v>
      </c>
      <c r="V2230" s="15">
        <v>1000</v>
      </c>
      <c r="W2230" s="15"/>
      <c r="X2230" s="15"/>
      <c r="Y2230" s="15"/>
      <c r="Z2230" s="15"/>
      <c r="AA2230" s="15"/>
      <c r="AB2230" s="15"/>
      <c r="AC2230" s="15"/>
      <c r="AD2230" s="15"/>
      <c r="AE2230" s="15"/>
      <c r="AF2230" s="15"/>
      <c r="AG2230" s="15"/>
      <c r="AH2230" s="15">
        <v>0</v>
      </c>
      <c r="AI2230" s="15">
        <v>0</v>
      </c>
      <c r="AJ2230" s="15"/>
      <c r="AK2230" s="15"/>
      <c r="AL2230" s="15"/>
      <c r="AM2230" s="15"/>
      <c r="AN2230" s="15"/>
      <c r="AO2230" s="15"/>
      <c r="AP2230" s="15"/>
      <c r="AQ2230" s="15"/>
      <c r="AR2230" s="15"/>
      <c r="AS2230" s="15"/>
      <c r="AT2230" s="15"/>
      <c r="AU2230" s="15">
        <v>0</v>
      </c>
      <c r="AV2230" s="15">
        <v>0</v>
      </c>
      <c r="AW2230" s="15">
        <f t="shared" si="682"/>
        <v>0</v>
      </c>
    </row>
    <row r="2231" spans="1:49" s="144" customFormat="1">
      <c r="A2231" s="44" t="s">
        <v>797</v>
      </c>
      <c r="B2231" s="45" t="s">
        <v>1030</v>
      </c>
      <c r="C2231" s="45" t="s">
        <v>762</v>
      </c>
      <c r="D2231" s="452" t="s">
        <v>2932</v>
      </c>
      <c r="E2231" s="140" t="s">
        <v>852</v>
      </c>
      <c r="F2231" s="141" t="s">
        <v>223</v>
      </c>
      <c r="G2231" s="468" t="s">
        <v>3096</v>
      </c>
      <c r="H2231" s="50" t="s">
        <v>2333</v>
      </c>
      <c r="I2231" s="142" t="s">
        <v>1733</v>
      </c>
      <c r="J2231" s="15">
        <v>600</v>
      </c>
      <c r="K2231" s="15"/>
      <c r="L2231" s="15"/>
      <c r="M2231" s="15"/>
      <c r="N2231" s="15"/>
      <c r="O2231" s="15"/>
      <c r="P2231" s="15">
        <v>600</v>
      </c>
      <c r="Q2231" s="15"/>
      <c r="R2231" s="15"/>
      <c r="S2231" s="15"/>
      <c r="T2231" s="15"/>
      <c r="U2231" s="15">
        <v>600</v>
      </c>
      <c r="V2231" s="15">
        <v>0</v>
      </c>
      <c r="W2231" s="15"/>
      <c r="X2231" s="15"/>
      <c r="Y2231" s="15"/>
      <c r="Z2231" s="15"/>
      <c r="AA2231" s="15"/>
      <c r="AB2231" s="15"/>
      <c r="AC2231" s="15"/>
      <c r="AD2231" s="15"/>
      <c r="AE2231" s="15"/>
      <c r="AF2231" s="15"/>
      <c r="AG2231" s="15"/>
      <c r="AH2231" s="15">
        <v>0</v>
      </c>
      <c r="AI2231" s="15">
        <v>0</v>
      </c>
      <c r="AJ2231" s="15"/>
      <c r="AK2231" s="15"/>
      <c r="AL2231" s="15"/>
      <c r="AM2231" s="15"/>
      <c r="AN2231" s="15"/>
      <c r="AO2231" s="15"/>
      <c r="AP2231" s="15"/>
      <c r="AQ2231" s="15"/>
      <c r="AR2231" s="15"/>
      <c r="AS2231" s="15"/>
      <c r="AT2231" s="15"/>
      <c r="AU2231" s="15">
        <v>0</v>
      </c>
      <c r="AV2231" s="15">
        <v>0</v>
      </c>
      <c r="AW2231" s="15">
        <f t="shared" si="682"/>
        <v>600</v>
      </c>
    </row>
    <row r="2232" spans="1:49" s="144" customFormat="1">
      <c r="A2232" s="44" t="s">
        <v>797</v>
      </c>
      <c r="B2232" s="45" t="s">
        <v>1030</v>
      </c>
      <c r="C2232" s="45" t="s">
        <v>762</v>
      </c>
      <c r="D2232" s="452" t="s">
        <v>2932</v>
      </c>
      <c r="E2232" s="140" t="s">
        <v>853</v>
      </c>
      <c r="F2232" s="141" t="s">
        <v>224</v>
      </c>
      <c r="G2232" s="468" t="s">
        <v>3096</v>
      </c>
      <c r="H2232" s="50" t="s">
        <v>2333</v>
      </c>
      <c r="I2232" s="142" t="s">
        <v>1734</v>
      </c>
      <c r="J2232" s="15"/>
      <c r="K2232" s="15"/>
      <c r="L2232" s="15"/>
      <c r="M2232" s="15"/>
      <c r="N2232" s="15"/>
      <c r="O2232" s="15"/>
      <c r="P2232" s="15"/>
      <c r="Q2232" s="15"/>
      <c r="R2232" s="15"/>
      <c r="S2232" s="15"/>
      <c r="T2232" s="15"/>
      <c r="U2232" s="15">
        <v>0</v>
      </c>
      <c r="V2232" s="15">
        <v>0</v>
      </c>
      <c r="W2232" s="15"/>
      <c r="X2232" s="15"/>
      <c r="Y2232" s="15"/>
      <c r="Z2232" s="15"/>
      <c r="AA2232" s="15"/>
      <c r="AB2232" s="15"/>
      <c r="AC2232" s="15"/>
      <c r="AD2232" s="15"/>
      <c r="AE2232" s="15"/>
      <c r="AF2232" s="15"/>
      <c r="AG2232" s="15"/>
      <c r="AH2232" s="15">
        <v>0</v>
      </c>
      <c r="AI2232" s="15">
        <v>0</v>
      </c>
      <c r="AJ2232" s="15"/>
      <c r="AK2232" s="15"/>
      <c r="AL2232" s="15"/>
      <c r="AM2232" s="15"/>
      <c r="AN2232" s="15"/>
      <c r="AO2232" s="15"/>
      <c r="AP2232" s="15"/>
      <c r="AQ2232" s="15"/>
      <c r="AR2232" s="15"/>
      <c r="AS2232" s="15"/>
      <c r="AT2232" s="15"/>
      <c r="AU2232" s="15">
        <v>0</v>
      </c>
      <c r="AV2232" s="15">
        <v>0</v>
      </c>
      <c r="AW2232" s="15">
        <f t="shared" si="682"/>
        <v>0</v>
      </c>
    </row>
    <row r="2233" spans="1:49" s="144" customFormat="1">
      <c r="A2233" s="44" t="s">
        <v>797</v>
      </c>
      <c r="B2233" s="45" t="s">
        <v>1030</v>
      </c>
      <c r="C2233" s="45" t="s">
        <v>762</v>
      </c>
      <c r="D2233" s="452" t="s">
        <v>2932</v>
      </c>
      <c r="E2233" s="140" t="s">
        <v>854</v>
      </c>
      <c r="F2233" s="141" t="s">
        <v>225</v>
      </c>
      <c r="G2233" s="468" t="s">
        <v>3096</v>
      </c>
      <c r="H2233" s="50" t="s">
        <v>2333</v>
      </c>
      <c r="I2233" s="142" t="s">
        <v>1735</v>
      </c>
      <c r="J2233" s="15"/>
      <c r="K2233" s="15"/>
      <c r="L2233" s="15"/>
      <c r="M2233" s="15"/>
      <c r="N2233" s="15"/>
      <c r="O2233" s="15"/>
      <c r="P2233" s="15"/>
      <c r="Q2233" s="15"/>
      <c r="R2233" s="15"/>
      <c r="S2233" s="15"/>
      <c r="T2233" s="15"/>
      <c r="U2233" s="15">
        <v>0</v>
      </c>
      <c r="V2233" s="15">
        <v>0</v>
      </c>
      <c r="W2233" s="15"/>
      <c r="X2233" s="15"/>
      <c r="Y2233" s="15"/>
      <c r="Z2233" s="15"/>
      <c r="AA2233" s="15"/>
      <c r="AB2233" s="15"/>
      <c r="AC2233" s="15"/>
      <c r="AD2233" s="15"/>
      <c r="AE2233" s="15"/>
      <c r="AF2233" s="15"/>
      <c r="AG2233" s="15"/>
      <c r="AH2233" s="15">
        <v>0</v>
      </c>
      <c r="AI2233" s="15">
        <v>0</v>
      </c>
      <c r="AJ2233" s="15"/>
      <c r="AK2233" s="15"/>
      <c r="AL2233" s="15"/>
      <c r="AM2233" s="15"/>
      <c r="AN2233" s="15"/>
      <c r="AO2233" s="15"/>
      <c r="AP2233" s="15"/>
      <c r="AQ2233" s="15"/>
      <c r="AR2233" s="15"/>
      <c r="AS2233" s="15"/>
      <c r="AT2233" s="15"/>
      <c r="AU2233" s="15">
        <v>0</v>
      </c>
      <c r="AV2233" s="15">
        <v>0</v>
      </c>
      <c r="AW2233" s="15">
        <f t="shared" si="682"/>
        <v>0</v>
      </c>
    </row>
    <row r="2234" spans="1:49">
      <c r="A2234" s="44" t="s">
        <v>797</v>
      </c>
      <c r="B2234" s="45" t="s">
        <v>1030</v>
      </c>
      <c r="C2234" s="45" t="s">
        <v>762</v>
      </c>
      <c r="D2234" s="452" t="s">
        <v>2932</v>
      </c>
      <c r="E2234" s="213" t="s">
        <v>773</v>
      </c>
      <c r="F2234" s="65"/>
      <c r="G2234" s="65"/>
      <c r="H2234" s="65"/>
      <c r="I2234" s="1" t="s">
        <v>1362</v>
      </c>
      <c r="J2234" s="9">
        <f>SUM(J2235)</f>
        <v>1000</v>
      </c>
      <c r="K2234" s="9">
        <f t="shared" ref="K2234:AT2234" si="685">SUM(K2235)</f>
        <v>0</v>
      </c>
      <c r="L2234" s="9">
        <f t="shared" si="685"/>
        <v>0</v>
      </c>
      <c r="M2234" s="9">
        <f t="shared" si="685"/>
        <v>0</v>
      </c>
      <c r="N2234" s="9">
        <f t="shared" si="685"/>
        <v>0</v>
      </c>
      <c r="O2234" s="9">
        <f t="shared" si="685"/>
        <v>0</v>
      </c>
      <c r="P2234" s="9">
        <f t="shared" si="685"/>
        <v>0</v>
      </c>
      <c r="Q2234" s="9">
        <f t="shared" si="685"/>
        <v>0</v>
      </c>
      <c r="R2234" s="9">
        <f t="shared" si="685"/>
        <v>0</v>
      </c>
      <c r="S2234" s="9">
        <f t="shared" si="685"/>
        <v>0</v>
      </c>
      <c r="T2234" s="9">
        <f t="shared" si="685"/>
        <v>0</v>
      </c>
      <c r="U2234" s="9">
        <v>0</v>
      </c>
      <c r="V2234" s="9">
        <v>1000</v>
      </c>
      <c r="W2234" s="9">
        <f>SUM(W2235)</f>
        <v>0</v>
      </c>
      <c r="X2234" s="9">
        <f t="shared" si="685"/>
        <v>0</v>
      </c>
      <c r="Y2234" s="9">
        <f t="shared" si="685"/>
        <v>0</v>
      </c>
      <c r="Z2234" s="9">
        <f t="shared" si="685"/>
        <v>0</v>
      </c>
      <c r="AA2234" s="9">
        <f t="shared" si="685"/>
        <v>0</v>
      </c>
      <c r="AB2234" s="9">
        <f t="shared" si="685"/>
        <v>0</v>
      </c>
      <c r="AC2234" s="9">
        <f t="shared" si="685"/>
        <v>0</v>
      </c>
      <c r="AD2234" s="9">
        <f t="shared" si="685"/>
        <v>0</v>
      </c>
      <c r="AE2234" s="9">
        <f t="shared" si="685"/>
        <v>0</v>
      </c>
      <c r="AF2234" s="9">
        <f t="shared" si="685"/>
        <v>0</v>
      </c>
      <c r="AG2234" s="9">
        <f t="shared" si="685"/>
        <v>0</v>
      </c>
      <c r="AH2234" s="9">
        <v>0</v>
      </c>
      <c r="AI2234" s="9">
        <v>0</v>
      </c>
      <c r="AJ2234" s="9">
        <f>SUM(AJ2235)</f>
        <v>0</v>
      </c>
      <c r="AK2234" s="9">
        <f t="shared" si="685"/>
        <v>0</v>
      </c>
      <c r="AL2234" s="9">
        <f t="shared" si="685"/>
        <v>0</v>
      </c>
      <c r="AM2234" s="9">
        <f t="shared" si="685"/>
        <v>0</v>
      </c>
      <c r="AN2234" s="9">
        <f t="shared" si="685"/>
        <v>0</v>
      </c>
      <c r="AO2234" s="9">
        <f t="shared" si="685"/>
        <v>0</v>
      </c>
      <c r="AP2234" s="9">
        <f t="shared" si="685"/>
        <v>0</v>
      </c>
      <c r="AQ2234" s="9">
        <f t="shared" si="685"/>
        <v>0</v>
      </c>
      <c r="AR2234" s="9">
        <f t="shared" si="685"/>
        <v>0</v>
      </c>
      <c r="AS2234" s="9">
        <f t="shared" si="685"/>
        <v>0</v>
      </c>
      <c r="AT2234" s="9">
        <f t="shared" si="685"/>
        <v>0</v>
      </c>
      <c r="AU2234" s="9">
        <v>0</v>
      </c>
      <c r="AV2234" s="9">
        <v>0</v>
      </c>
      <c r="AW2234" s="9">
        <f t="shared" si="682"/>
        <v>0</v>
      </c>
    </row>
    <row r="2235" spans="1:49">
      <c r="A2235" s="44" t="s">
        <v>797</v>
      </c>
      <c r="B2235" s="45" t="s">
        <v>1030</v>
      </c>
      <c r="C2235" s="45" t="s">
        <v>762</v>
      </c>
      <c r="D2235" s="452" t="s">
        <v>2932</v>
      </c>
      <c r="E2235" s="367" t="s">
        <v>785</v>
      </c>
      <c r="F2235" s="50"/>
      <c r="G2235" s="468" t="s">
        <v>3096</v>
      </c>
      <c r="H2235" s="50" t="s">
        <v>2333</v>
      </c>
      <c r="I2235" s="42" t="s">
        <v>1363</v>
      </c>
      <c r="J2235" s="15">
        <v>1000</v>
      </c>
      <c r="U2235" s="15">
        <v>0</v>
      </c>
      <c r="V2235" s="15">
        <v>1000</v>
      </c>
      <c r="AH2235" s="15">
        <v>0</v>
      </c>
      <c r="AI2235" s="15">
        <v>0</v>
      </c>
      <c r="AU2235" s="15">
        <v>0</v>
      </c>
      <c r="AV2235" s="15">
        <v>0</v>
      </c>
      <c r="AW2235" s="15">
        <f t="shared" si="682"/>
        <v>0</v>
      </c>
    </row>
    <row r="2236" spans="1:49">
      <c r="A2236" s="44" t="s">
        <v>797</v>
      </c>
      <c r="B2236" s="45" t="s">
        <v>1030</v>
      </c>
      <c r="C2236" s="45" t="s">
        <v>762</v>
      </c>
      <c r="D2236" s="452" t="s">
        <v>2932</v>
      </c>
      <c r="E2236" s="213" t="s">
        <v>1364</v>
      </c>
      <c r="F2236" s="65"/>
      <c r="G2236" s="65"/>
      <c r="H2236" s="65"/>
      <c r="I2236" s="1" t="s">
        <v>2104</v>
      </c>
      <c r="J2236" s="9">
        <f>SUM(J2237:J2246)</f>
        <v>45500</v>
      </c>
      <c r="K2236" s="9">
        <f t="shared" ref="K2236:AT2236" si="686">SUM(K2237:K2246)</f>
        <v>0</v>
      </c>
      <c r="L2236" s="9">
        <f t="shared" si="686"/>
        <v>3330</v>
      </c>
      <c r="M2236" s="9">
        <f t="shared" si="686"/>
        <v>2718</v>
      </c>
      <c r="N2236" s="9">
        <f t="shared" si="686"/>
        <v>5208</v>
      </c>
      <c r="O2236" s="9">
        <f t="shared" si="686"/>
        <v>2940</v>
      </c>
      <c r="P2236" s="9">
        <f t="shared" si="686"/>
        <v>1334</v>
      </c>
      <c r="Q2236" s="9">
        <f t="shared" si="686"/>
        <v>0</v>
      </c>
      <c r="R2236" s="9">
        <f t="shared" si="686"/>
        <v>1012</v>
      </c>
      <c r="S2236" s="9">
        <f t="shared" si="686"/>
        <v>5314</v>
      </c>
      <c r="T2236" s="9">
        <f t="shared" si="686"/>
        <v>7107</v>
      </c>
      <c r="U2236" s="9">
        <v>28963</v>
      </c>
      <c r="V2236" s="9">
        <v>16537</v>
      </c>
      <c r="W2236" s="9">
        <f>SUM(W2237:W2246)</f>
        <v>0</v>
      </c>
      <c r="X2236" s="9">
        <f t="shared" si="686"/>
        <v>0</v>
      </c>
      <c r="Y2236" s="9">
        <f t="shared" si="686"/>
        <v>0</v>
      </c>
      <c r="Z2236" s="9">
        <f t="shared" si="686"/>
        <v>0</v>
      </c>
      <c r="AA2236" s="9">
        <f t="shared" si="686"/>
        <v>0</v>
      </c>
      <c r="AB2236" s="9">
        <f t="shared" si="686"/>
        <v>0</v>
      </c>
      <c r="AC2236" s="9">
        <f t="shared" si="686"/>
        <v>0</v>
      </c>
      <c r="AD2236" s="9">
        <f t="shared" si="686"/>
        <v>0</v>
      </c>
      <c r="AE2236" s="9">
        <f t="shared" si="686"/>
        <v>0</v>
      </c>
      <c r="AF2236" s="9">
        <f t="shared" si="686"/>
        <v>0</v>
      </c>
      <c r="AG2236" s="9">
        <f t="shared" si="686"/>
        <v>0</v>
      </c>
      <c r="AH2236" s="9">
        <v>0</v>
      </c>
      <c r="AI2236" s="9">
        <v>0</v>
      </c>
      <c r="AJ2236" s="9">
        <f>SUM(AJ2237:AJ2246)</f>
        <v>950</v>
      </c>
      <c r="AK2236" s="9">
        <f t="shared" si="686"/>
        <v>0</v>
      </c>
      <c r="AL2236" s="9">
        <f t="shared" si="686"/>
        <v>0</v>
      </c>
      <c r="AM2236" s="9">
        <f t="shared" si="686"/>
        <v>0</v>
      </c>
      <c r="AN2236" s="9">
        <f t="shared" si="686"/>
        <v>0</v>
      </c>
      <c r="AO2236" s="9">
        <f t="shared" si="686"/>
        <v>0</v>
      </c>
      <c r="AP2236" s="9">
        <f t="shared" si="686"/>
        <v>950</v>
      </c>
      <c r="AQ2236" s="9">
        <f t="shared" si="686"/>
        <v>0</v>
      </c>
      <c r="AR2236" s="9">
        <f t="shared" si="686"/>
        <v>0</v>
      </c>
      <c r="AS2236" s="9">
        <f t="shared" si="686"/>
        <v>0</v>
      </c>
      <c r="AT2236" s="9">
        <f t="shared" si="686"/>
        <v>0</v>
      </c>
      <c r="AU2236" s="9">
        <v>950</v>
      </c>
      <c r="AV2236" s="9">
        <v>0</v>
      </c>
      <c r="AW2236" s="9">
        <f t="shared" si="682"/>
        <v>29913</v>
      </c>
    </row>
    <row r="2237" spans="1:49">
      <c r="A2237" s="44" t="s">
        <v>797</v>
      </c>
      <c r="B2237" s="45" t="s">
        <v>1030</v>
      </c>
      <c r="C2237" s="45" t="s">
        <v>762</v>
      </c>
      <c r="D2237" s="452" t="s">
        <v>2932</v>
      </c>
      <c r="E2237" s="367" t="s">
        <v>786</v>
      </c>
      <c r="F2237" s="50"/>
      <c r="G2237" s="468" t="s">
        <v>3096</v>
      </c>
      <c r="H2237" s="50" t="s">
        <v>2333</v>
      </c>
      <c r="I2237" s="42" t="s">
        <v>1191</v>
      </c>
      <c r="J2237" s="15">
        <v>500</v>
      </c>
      <c r="O2237" s="15">
        <v>500</v>
      </c>
      <c r="U2237" s="15">
        <v>500</v>
      </c>
      <c r="V2237" s="15">
        <v>0</v>
      </c>
      <c r="AH2237" s="15">
        <v>0</v>
      </c>
      <c r="AI2237" s="15">
        <v>0</v>
      </c>
      <c r="AU2237" s="15">
        <v>0</v>
      </c>
      <c r="AV2237" s="15">
        <v>0</v>
      </c>
      <c r="AW2237" s="15">
        <f t="shared" si="682"/>
        <v>500</v>
      </c>
    </row>
    <row r="2238" spans="1:49">
      <c r="A2238" s="44" t="s">
        <v>797</v>
      </c>
      <c r="B2238" s="45" t="s">
        <v>1030</v>
      </c>
      <c r="C2238" s="45" t="s">
        <v>762</v>
      </c>
      <c r="D2238" s="452" t="s">
        <v>2932</v>
      </c>
      <c r="E2238" s="367" t="s">
        <v>1528</v>
      </c>
      <c r="F2238" s="50"/>
      <c r="G2238" s="468" t="s">
        <v>3096</v>
      </c>
      <c r="H2238" s="50" t="s">
        <v>2333</v>
      </c>
      <c r="I2238" s="42" t="s">
        <v>989</v>
      </c>
      <c r="J2238" s="15">
        <v>1000</v>
      </c>
      <c r="U2238" s="15">
        <v>0</v>
      </c>
      <c r="V2238" s="15">
        <v>1000</v>
      </c>
      <c r="AH2238" s="15">
        <v>0</v>
      </c>
      <c r="AI2238" s="15">
        <v>0</v>
      </c>
      <c r="AU2238" s="15">
        <v>0</v>
      </c>
      <c r="AV2238" s="15">
        <v>0</v>
      </c>
      <c r="AW2238" s="15">
        <f t="shared" si="682"/>
        <v>0</v>
      </c>
    </row>
    <row r="2239" spans="1:49">
      <c r="A2239" s="44" t="s">
        <v>797</v>
      </c>
      <c r="B2239" s="45" t="s">
        <v>1030</v>
      </c>
      <c r="C2239" s="45" t="s">
        <v>762</v>
      </c>
      <c r="D2239" s="452" t="s">
        <v>2932</v>
      </c>
      <c r="E2239" s="367" t="s">
        <v>1679</v>
      </c>
      <c r="F2239" s="50"/>
      <c r="G2239" s="468" t="s">
        <v>3096</v>
      </c>
      <c r="H2239" s="50" t="s">
        <v>2333</v>
      </c>
      <c r="I2239" s="42" t="s">
        <v>1048</v>
      </c>
      <c r="J2239" s="15">
        <v>1000</v>
      </c>
      <c r="R2239" s="15">
        <v>162</v>
      </c>
      <c r="S2239" s="15">
        <v>300</v>
      </c>
      <c r="T2239" s="15">
        <v>200</v>
      </c>
      <c r="U2239" s="15">
        <v>662</v>
      </c>
      <c r="V2239" s="15">
        <v>338</v>
      </c>
      <c r="AH2239" s="15">
        <v>0</v>
      </c>
      <c r="AI2239" s="15">
        <v>0</v>
      </c>
      <c r="AU2239" s="15">
        <v>0</v>
      </c>
      <c r="AV2239" s="15">
        <v>0</v>
      </c>
      <c r="AW2239" s="15">
        <f t="shared" si="682"/>
        <v>662</v>
      </c>
    </row>
    <row r="2240" spans="1:49">
      <c r="A2240" s="44" t="s">
        <v>797</v>
      </c>
      <c r="B2240" s="45" t="s">
        <v>1030</v>
      </c>
      <c r="C2240" s="45" t="s">
        <v>762</v>
      </c>
      <c r="D2240" s="452" t="s">
        <v>2932</v>
      </c>
      <c r="E2240" s="367" t="s">
        <v>787</v>
      </c>
      <c r="F2240" s="50"/>
      <c r="G2240" s="468" t="s">
        <v>3096</v>
      </c>
      <c r="H2240" s="50" t="s">
        <v>2333</v>
      </c>
      <c r="I2240" s="42" t="s">
        <v>2226</v>
      </c>
      <c r="J2240" s="15">
        <v>33000</v>
      </c>
      <c r="L2240" s="15">
        <v>3000</v>
      </c>
      <c r="M2240" s="15">
        <v>1423</v>
      </c>
      <c r="N2240" s="15">
        <v>3908</v>
      </c>
      <c r="O2240" s="15">
        <v>1390</v>
      </c>
      <c r="P2240" s="15">
        <v>934</v>
      </c>
      <c r="S2240" s="15">
        <v>5014</v>
      </c>
      <c r="T2240" s="15">
        <v>4432</v>
      </c>
      <c r="U2240" s="15">
        <v>20101</v>
      </c>
      <c r="V2240" s="15">
        <v>12899</v>
      </c>
      <c r="AH2240" s="15">
        <v>0</v>
      </c>
      <c r="AI2240" s="15">
        <v>0</v>
      </c>
      <c r="AJ2240" s="15">
        <v>450</v>
      </c>
      <c r="AP2240" s="15">
        <v>450</v>
      </c>
      <c r="AU2240" s="15">
        <v>450</v>
      </c>
      <c r="AV2240" s="15">
        <v>0</v>
      </c>
      <c r="AW2240" s="15">
        <f t="shared" si="682"/>
        <v>20551</v>
      </c>
    </row>
    <row r="2241" spans="1:49">
      <c r="A2241" s="44" t="s">
        <v>797</v>
      </c>
      <c r="B2241" s="45" t="s">
        <v>1030</v>
      </c>
      <c r="C2241" s="45" t="s">
        <v>762</v>
      </c>
      <c r="D2241" s="452" t="s">
        <v>2932</v>
      </c>
      <c r="E2241" s="367" t="s">
        <v>1116</v>
      </c>
      <c r="F2241" s="50"/>
      <c r="G2241" s="468" t="s">
        <v>3096</v>
      </c>
      <c r="H2241" s="50" t="s">
        <v>2333</v>
      </c>
      <c r="I2241" s="42" t="s">
        <v>1487</v>
      </c>
      <c r="U2241" s="15">
        <v>0</v>
      </c>
      <c r="V2241" s="15">
        <v>0</v>
      </c>
      <c r="AH2241" s="15">
        <v>0</v>
      </c>
      <c r="AI2241" s="15">
        <v>0</v>
      </c>
      <c r="AU2241" s="15">
        <v>0</v>
      </c>
      <c r="AV2241" s="15">
        <v>0</v>
      </c>
      <c r="AW2241" s="15">
        <f t="shared" si="682"/>
        <v>0</v>
      </c>
    </row>
    <row r="2242" spans="1:49" ht="12" customHeight="1">
      <c r="A2242" s="44" t="s">
        <v>797</v>
      </c>
      <c r="B2242" s="45" t="s">
        <v>1030</v>
      </c>
      <c r="C2242" s="45" t="s">
        <v>762</v>
      </c>
      <c r="D2242" s="452" t="s">
        <v>2932</v>
      </c>
      <c r="E2242" s="367" t="s">
        <v>1703</v>
      </c>
      <c r="F2242" s="50"/>
      <c r="G2242" s="468" t="s">
        <v>3096</v>
      </c>
      <c r="H2242" s="50" t="s">
        <v>2333</v>
      </c>
      <c r="I2242" s="42" t="s">
        <v>1047</v>
      </c>
      <c r="U2242" s="15">
        <v>0</v>
      </c>
      <c r="V2242" s="15">
        <v>0</v>
      </c>
      <c r="AH2242" s="15">
        <v>0</v>
      </c>
      <c r="AI2242" s="15">
        <v>0</v>
      </c>
      <c r="AU2242" s="15">
        <v>0</v>
      </c>
      <c r="AV2242" s="15">
        <v>0</v>
      </c>
      <c r="AW2242" s="15">
        <f t="shared" si="682"/>
        <v>0</v>
      </c>
    </row>
    <row r="2243" spans="1:49">
      <c r="A2243" s="44" t="s">
        <v>797</v>
      </c>
      <c r="B2243" s="45" t="s">
        <v>1030</v>
      </c>
      <c r="C2243" s="45" t="s">
        <v>762</v>
      </c>
      <c r="D2243" s="452" t="s">
        <v>2932</v>
      </c>
      <c r="E2243" s="367" t="s">
        <v>826</v>
      </c>
      <c r="F2243" s="50"/>
      <c r="G2243" s="468" t="s">
        <v>3096</v>
      </c>
      <c r="H2243" s="50" t="s">
        <v>2333</v>
      </c>
      <c r="I2243" s="42" t="s">
        <v>935</v>
      </c>
      <c r="J2243" s="15">
        <v>5000</v>
      </c>
      <c r="L2243" s="15">
        <v>330</v>
      </c>
      <c r="M2243" s="15">
        <v>1295</v>
      </c>
      <c r="N2243" s="15">
        <v>1300</v>
      </c>
      <c r="O2243" s="15">
        <v>350</v>
      </c>
      <c r="P2243" s="15">
        <v>400</v>
      </c>
      <c r="R2243" s="15">
        <v>850</v>
      </c>
      <c r="T2243" s="15">
        <v>475</v>
      </c>
      <c r="U2243" s="15">
        <v>5000</v>
      </c>
      <c r="V2243" s="15">
        <v>0</v>
      </c>
      <c r="AH2243" s="15">
        <v>0</v>
      </c>
      <c r="AI2243" s="15">
        <v>0</v>
      </c>
      <c r="AU2243" s="15">
        <v>0</v>
      </c>
      <c r="AV2243" s="15">
        <v>0</v>
      </c>
      <c r="AW2243" s="15">
        <f t="shared" si="682"/>
        <v>5000</v>
      </c>
    </row>
    <row r="2244" spans="1:49">
      <c r="A2244" s="44" t="s">
        <v>797</v>
      </c>
      <c r="B2244" s="45" t="s">
        <v>1030</v>
      </c>
      <c r="C2244" s="45" t="s">
        <v>762</v>
      </c>
      <c r="D2244" s="452" t="s">
        <v>2932</v>
      </c>
      <c r="E2244" s="367" t="s">
        <v>1115</v>
      </c>
      <c r="F2244" s="50"/>
      <c r="G2244" s="468" t="s">
        <v>3096</v>
      </c>
      <c r="H2244" s="50" t="s">
        <v>2333</v>
      </c>
      <c r="I2244" s="42" t="s">
        <v>990</v>
      </c>
      <c r="U2244" s="15">
        <v>0</v>
      </c>
      <c r="V2244" s="15">
        <v>0</v>
      </c>
      <c r="AH2244" s="15">
        <v>0</v>
      </c>
      <c r="AI2244" s="15">
        <v>0</v>
      </c>
      <c r="AU2244" s="15">
        <v>0</v>
      </c>
      <c r="AV2244" s="15">
        <v>0</v>
      </c>
      <c r="AW2244" s="15">
        <f t="shared" si="682"/>
        <v>0</v>
      </c>
    </row>
    <row r="2245" spans="1:49">
      <c r="A2245" s="44" t="s">
        <v>797</v>
      </c>
      <c r="B2245" s="45" t="s">
        <v>1030</v>
      </c>
      <c r="C2245" s="45" t="s">
        <v>762</v>
      </c>
      <c r="D2245" s="452" t="s">
        <v>2932</v>
      </c>
      <c r="E2245" s="367" t="s">
        <v>1677</v>
      </c>
      <c r="F2245" s="50"/>
      <c r="G2245" s="468" t="s">
        <v>3096</v>
      </c>
      <c r="H2245" s="50" t="s">
        <v>2333</v>
      </c>
      <c r="I2245" s="42" t="s">
        <v>1198</v>
      </c>
      <c r="J2245" s="15">
        <v>5000</v>
      </c>
      <c r="O2245" s="15">
        <v>700</v>
      </c>
      <c r="T2245" s="15">
        <v>2000</v>
      </c>
      <c r="U2245" s="15">
        <v>2700</v>
      </c>
      <c r="V2245" s="15">
        <v>2300</v>
      </c>
      <c r="AH2245" s="15">
        <v>0</v>
      </c>
      <c r="AI2245" s="15">
        <v>0</v>
      </c>
      <c r="AJ2245" s="15">
        <v>500</v>
      </c>
      <c r="AP2245" s="15">
        <v>500</v>
      </c>
      <c r="AU2245" s="15">
        <v>500</v>
      </c>
      <c r="AV2245" s="15">
        <v>0</v>
      </c>
      <c r="AW2245" s="15">
        <f t="shared" si="682"/>
        <v>3200</v>
      </c>
    </row>
    <row r="2246" spans="1:49">
      <c r="A2246" s="44" t="s">
        <v>797</v>
      </c>
      <c r="B2246" s="45" t="s">
        <v>1030</v>
      </c>
      <c r="C2246" s="45" t="s">
        <v>762</v>
      </c>
      <c r="D2246" s="452" t="s">
        <v>2932</v>
      </c>
      <c r="E2246" s="367" t="s">
        <v>1677</v>
      </c>
      <c r="F2246" s="50" t="s">
        <v>226</v>
      </c>
      <c r="G2246" s="468" t="s">
        <v>3096</v>
      </c>
      <c r="H2246" s="50" t="s">
        <v>2333</v>
      </c>
      <c r="I2246" s="42" t="s">
        <v>25</v>
      </c>
      <c r="U2246" s="15">
        <v>0</v>
      </c>
      <c r="V2246" s="15">
        <v>0</v>
      </c>
      <c r="AH2246" s="15">
        <v>0</v>
      </c>
      <c r="AI2246" s="15">
        <v>0</v>
      </c>
      <c r="AU2246" s="15">
        <v>0</v>
      </c>
      <c r="AV2246" s="15">
        <v>0</v>
      </c>
      <c r="AW2246" s="15">
        <f t="shared" si="682"/>
        <v>0</v>
      </c>
    </row>
    <row r="2247" spans="1:49" s="52" customFormat="1">
      <c r="A2247" s="41"/>
      <c r="B2247" s="345"/>
      <c r="C2247" s="345"/>
      <c r="D2247" s="369"/>
      <c r="E2247" s="213"/>
      <c r="F2247" s="65"/>
      <c r="G2247" s="65"/>
      <c r="H2247" s="65"/>
      <c r="I2247" s="49" t="s">
        <v>3</v>
      </c>
      <c r="J2247" s="6">
        <f>SUM(J2248)</f>
        <v>0</v>
      </c>
      <c r="K2247" s="6">
        <f t="shared" ref="K2247:AT2248" si="687">SUM(K2248)</f>
        <v>0</v>
      </c>
      <c r="L2247" s="6">
        <f t="shared" si="687"/>
        <v>0</v>
      </c>
      <c r="M2247" s="6">
        <f t="shared" si="687"/>
        <v>0</v>
      </c>
      <c r="N2247" s="6">
        <f t="shared" si="687"/>
        <v>0</v>
      </c>
      <c r="O2247" s="6">
        <f t="shared" si="687"/>
        <v>0</v>
      </c>
      <c r="P2247" s="6">
        <f t="shared" si="687"/>
        <v>0</v>
      </c>
      <c r="Q2247" s="6">
        <f t="shared" si="687"/>
        <v>0</v>
      </c>
      <c r="R2247" s="6">
        <f t="shared" si="687"/>
        <v>0</v>
      </c>
      <c r="S2247" s="6">
        <f t="shared" si="687"/>
        <v>0</v>
      </c>
      <c r="T2247" s="6">
        <f t="shared" si="687"/>
        <v>0</v>
      </c>
      <c r="U2247" s="6">
        <v>0</v>
      </c>
      <c r="V2247" s="6">
        <v>0</v>
      </c>
      <c r="W2247" s="6">
        <f>SUM(W2248)</f>
        <v>0</v>
      </c>
      <c r="X2247" s="6">
        <f t="shared" si="687"/>
        <v>0</v>
      </c>
      <c r="Y2247" s="6">
        <f t="shared" si="687"/>
        <v>0</v>
      </c>
      <c r="Z2247" s="6">
        <f t="shared" si="687"/>
        <v>0</v>
      </c>
      <c r="AA2247" s="6">
        <f t="shared" si="687"/>
        <v>0</v>
      </c>
      <c r="AB2247" s="6">
        <f t="shared" si="687"/>
        <v>0</v>
      </c>
      <c r="AC2247" s="6">
        <f t="shared" si="687"/>
        <v>0</v>
      </c>
      <c r="AD2247" s="6">
        <f t="shared" si="687"/>
        <v>0</v>
      </c>
      <c r="AE2247" s="6">
        <f t="shared" si="687"/>
        <v>0</v>
      </c>
      <c r="AF2247" s="6">
        <f t="shared" si="687"/>
        <v>0</v>
      </c>
      <c r="AG2247" s="6">
        <f t="shared" si="687"/>
        <v>0</v>
      </c>
      <c r="AH2247" s="6">
        <v>0</v>
      </c>
      <c r="AI2247" s="6">
        <v>0</v>
      </c>
      <c r="AJ2247" s="6">
        <f>SUM(AJ2248)</f>
        <v>0</v>
      </c>
      <c r="AK2247" s="6">
        <f t="shared" si="687"/>
        <v>0</v>
      </c>
      <c r="AL2247" s="6">
        <f t="shared" si="687"/>
        <v>0</v>
      </c>
      <c r="AM2247" s="6">
        <f t="shared" si="687"/>
        <v>0</v>
      </c>
      <c r="AN2247" s="6">
        <f t="shared" si="687"/>
        <v>0</v>
      </c>
      <c r="AO2247" s="6">
        <f t="shared" si="687"/>
        <v>0</v>
      </c>
      <c r="AP2247" s="6">
        <f t="shared" si="687"/>
        <v>0</v>
      </c>
      <c r="AQ2247" s="6">
        <f t="shared" si="687"/>
        <v>0</v>
      </c>
      <c r="AR2247" s="6">
        <f t="shared" si="687"/>
        <v>0</v>
      </c>
      <c r="AS2247" s="6">
        <f t="shared" si="687"/>
        <v>0</v>
      </c>
      <c r="AT2247" s="6">
        <f t="shared" si="687"/>
        <v>0</v>
      </c>
      <c r="AU2247" s="6">
        <v>0</v>
      </c>
      <c r="AV2247" s="6">
        <v>0</v>
      </c>
      <c r="AW2247" s="6">
        <f t="shared" si="682"/>
        <v>0</v>
      </c>
    </row>
    <row r="2248" spans="1:49" s="52" customFormat="1">
      <c r="A2248" s="44" t="s">
        <v>797</v>
      </c>
      <c r="B2248" s="45" t="s">
        <v>1030</v>
      </c>
      <c r="C2248" s="45" t="s">
        <v>762</v>
      </c>
      <c r="D2248" s="452" t="s">
        <v>2932</v>
      </c>
      <c r="E2248" s="213" t="s">
        <v>833</v>
      </c>
      <c r="F2248" s="65"/>
      <c r="G2248" s="65"/>
      <c r="H2248" s="65"/>
      <c r="I2248" s="53" t="s">
        <v>1</v>
      </c>
      <c r="J2248" s="200">
        <f>SUM(J2249)</f>
        <v>0</v>
      </c>
      <c r="K2248" s="200">
        <f t="shared" si="687"/>
        <v>0</v>
      </c>
      <c r="L2248" s="200">
        <f t="shared" si="687"/>
        <v>0</v>
      </c>
      <c r="M2248" s="200">
        <f t="shared" si="687"/>
        <v>0</v>
      </c>
      <c r="N2248" s="200">
        <f t="shared" si="687"/>
        <v>0</v>
      </c>
      <c r="O2248" s="200">
        <f t="shared" si="687"/>
        <v>0</v>
      </c>
      <c r="P2248" s="200">
        <f t="shared" si="687"/>
        <v>0</v>
      </c>
      <c r="Q2248" s="200">
        <f t="shared" si="687"/>
        <v>0</v>
      </c>
      <c r="R2248" s="200">
        <f t="shared" si="687"/>
        <v>0</v>
      </c>
      <c r="S2248" s="200">
        <f t="shared" si="687"/>
        <v>0</v>
      </c>
      <c r="T2248" s="200">
        <f t="shared" si="687"/>
        <v>0</v>
      </c>
      <c r="U2248" s="200">
        <v>0</v>
      </c>
      <c r="V2248" s="200">
        <v>0</v>
      </c>
      <c r="W2248" s="200">
        <f>SUM(W2249)</f>
        <v>0</v>
      </c>
      <c r="X2248" s="200">
        <f t="shared" si="687"/>
        <v>0</v>
      </c>
      <c r="Y2248" s="200">
        <f t="shared" si="687"/>
        <v>0</v>
      </c>
      <c r="Z2248" s="200">
        <f t="shared" si="687"/>
        <v>0</v>
      </c>
      <c r="AA2248" s="200">
        <f t="shared" si="687"/>
        <v>0</v>
      </c>
      <c r="AB2248" s="200">
        <f t="shared" si="687"/>
        <v>0</v>
      </c>
      <c r="AC2248" s="200">
        <f t="shared" si="687"/>
        <v>0</v>
      </c>
      <c r="AD2248" s="200">
        <f t="shared" si="687"/>
        <v>0</v>
      </c>
      <c r="AE2248" s="200">
        <f t="shared" si="687"/>
        <v>0</v>
      </c>
      <c r="AF2248" s="200">
        <f t="shared" si="687"/>
        <v>0</v>
      </c>
      <c r="AG2248" s="200">
        <f t="shared" si="687"/>
        <v>0</v>
      </c>
      <c r="AH2248" s="200">
        <v>0</v>
      </c>
      <c r="AI2248" s="200">
        <v>0</v>
      </c>
      <c r="AJ2248" s="200">
        <f>SUM(AJ2249)</f>
        <v>0</v>
      </c>
      <c r="AK2248" s="200">
        <f t="shared" si="687"/>
        <v>0</v>
      </c>
      <c r="AL2248" s="200">
        <f t="shared" si="687"/>
        <v>0</v>
      </c>
      <c r="AM2248" s="200">
        <f t="shared" si="687"/>
        <v>0</v>
      </c>
      <c r="AN2248" s="200">
        <f t="shared" si="687"/>
        <v>0</v>
      </c>
      <c r="AO2248" s="200">
        <f t="shared" si="687"/>
        <v>0</v>
      </c>
      <c r="AP2248" s="200">
        <f t="shared" si="687"/>
        <v>0</v>
      </c>
      <c r="AQ2248" s="200">
        <f t="shared" si="687"/>
        <v>0</v>
      </c>
      <c r="AR2248" s="200">
        <f t="shared" si="687"/>
        <v>0</v>
      </c>
      <c r="AS2248" s="200">
        <f t="shared" si="687"/>
        <v>0</v>
      </c>
      <c r="AT2248" s="200">
        <f t="shared" si="687"/>
        <v>0</v>
      </c>
      <c r="AU2248" s="200">
        <v>0</v>
      </c>
      <c r="AV2248" s="200">
        <v>0</v>
      </c>
      <c r="AW2248" s="200">
        <f t="shared" si="682"/>
        <v>0</v>
      </c>
    </row>
    <row r="2249" spans="1:49" s="59" customFormat="1">
      <c r="A2249" s="44" t="s">
        <v>797</v>
      </c>
      <c r="B2249" s="45" t="s">
        <v>1030</v>
      </c>
      <c r="C2249" s="45" t="s">
        <v>762</v>
      </c>
      <c r="D2249" s="452" t="s">
        <v>2932</v>
      </c>
      <c r="E2249" s="57" t="s">
        <v>1517</v>
      </c>
      <c r="F2249" s="58"/>
      <c r="G2249" s="468" t="s">
        <v>3096</v>
      </c>
      <c r="H2249" s="50" t="s">
        <v>2333</v>
      </c>
      <c r="I2249" s="188" t="s">
        <v>2584</v>
      </c>
      <c r="J2249" s="13"/>
      <c r="K2249" s="13"/>
      <c r="L2249" s="13"/>
      <c r="M2249" s="13"/>
      <c r="N2249" s="13"/>
      <c r="O2249" s="13"/>
      <c r="P2249" s="13"/>
      <c r="Q2249" s="13"/>
      <c r="R2249" s="13"/>
      <c r="S2249" s="13"/>
      <c r="T2249" s="13"/>
      <c r="U2249" s="13">
        <v>0</v>
      </c>
      <c r="V2249" s="13">
        <v>0</v>
      </c>
      <c r="W2249" s="13"/>
      <c r="X2249" s="13"/>
      <c r="Y2249" s="13"/>
      <c r="Z2249" s="13"/>
      <c r="AA2249" s="13"/>
      <c r="AB2249" s="13"/>
      <c r="AC2249" s="13"/>
      <c r="AD2249" s="13"/>
      <c r="AE2249" s="13"/>
      <c r="AF2249" s="13"/>
      <c r="AG2249" s="13"/>
      <c r="AH2249" s="13">
        <v>0</v>
      </c>
      <c r="AI2249" s="13">
        <v>0</v>
      </c>
      <c r="AJ2249" s="13"/>
      <c r="AK2249" s="13"/>
      <c r="AL2249" s="13"/>
      <c r="AM2249" s="13"/>
      <c r="AN2249" s="13"/>
      <c r="AO2249" s="13"/>
      <c r="AP2249" s="13"/>
      <c r="AQ2249" s="13"/>
      <c r="AR2249" s="13"/>
      <c r="AS2249" s="13"/>
      <c r="AT2249" s="13"/>
      <c r="AU2249" s="13">
        <v>0</v>
      </c>
      <c r="AV2249" s="13">
        <v>0</v>
      </c>
      <c r="AW2249" s="13">
        <f t="shared" si="682"/>
        <v>0</v>
      </c>
    </row>
    <row r="2250" spans="1:49">
      <c r="A2250" s="68" t="s">
        <v>2050</v>
      </c>
      <c r="B2250" s="69"/>
      <c r="C2250" s="69"/>
      <c r="D2250" s="455"/>
      <c r="E2250" s="531"/>
      <c r="F2250" s="50"/>
      <c r="G2250" s="50"/>
      <c r="H2250" s="50"/>
      <c r="I2250" s="49" t="s">
        <v>1157</v>
      </c>
      <c r="J2250" s="12">
        <f>SUM(J2251)</f>
        <v>2000</v>
      </c>
      <c r="K2250" s="12">
        <f t="shared" ref="K2250:AT2250" si="688">SUM(K2251)</f>
        <v>0</v>
      </c>
      <c r="L2250" s="12">
        <f t="shared" si="688"/>
        <v>0</v>
      </c>
      <c r="M2250" s="12">
        <f t="shared" si="688"/>
        <v>0</v>
      </c>
      <c r="N2250" s="12">
        <f t="shared" si="688"/>
        <v>0</v>
      </c>
      <c r="O2250" s="12">
        <f t="shared" si="688"/>
        <v>0</v>
      </c>
      <c r="P2250" s="12">
        <f t="shared" si="688"/>
        <v>0</v>
      </c>
      <c r="Q2250" s="12">
        <f t="shared" si="688"/>
        <v>0</v>
      </c>
      <c r="R2250" s="12">
        <f t="shared" si="688"/>
        <v>796</v>
      </c>
      <c r="S2250" s="12">
        <f t="shared" si="688"/>
        <v>0</v>
      </c>
      <c r="T2250" s="12">
        <f t="shared" si="688"/>
        <v>0</v>
      </c>
      <c r="U2250" s="12">
        <v>796</v>
      </c>
      <c r="V2250" s="12">
        <v>1204</v>
      </c>
      <c r="W2250" s="12">
        <f>SUM(W2251)</f>
        <v>0</v>
      </c>
      <c r="X2250" s="12">
        <f t="shared" si="688"/>
        <v>0</v>
      </c>
      <c r="Y2250" s="12">
        <f t="shared" si="688"/>
        <v>0</v>
      </c>
      <c r="Z2250" s="12">
        <f t="shared" si="688"/>
        <v>0</v>
      </c>
      <c r="AA2250" s="12">
        <f t="shared" si="688"/>
        <v>0</v>
      </c>
      <c r="AB2250" s="12">
        <f t="shared" si="688"/>
        <v>0</v>
      </c>
      <c r="AC2250" s="12">
        <f t="shared" si="688"/>
        <v>0</v>
      </c>
      <c r="AD2250" s="12">
        <f t="shared" si="688"/>
        <v>0</v>
      </c>
      <c r="AE2250" s="12">
        <f t="shared" si="688"/>
        <v>0</v>
      </c>
      <c r="AF2250" s="12">
        <f t="shared" si="688"/>
        <v>0</v>
      </c>
      <c r="AG2250" s="12">
        <f t="shared" si="688"/>
        <v>0</v>
      </c>
      <c r="AH2250" s="12">
        <v>0</v>
      </c>
      <c r="AI2250" s="12">
        <v>0</v>
      </c>
      <c r="AJ2250" s="12">
        <f>SUM(AJ2251)</f>
        <v>15490</v>
      </c>
      <c r="AK2250" s="12">
        <f t="shared" si="688"/>
        <v>0</v>
      </c>
      <c r="AL2250" s="12">
        <f t="shared" si="688"/>
        <v>0</v>
      </c>
      <c r="AM2250" s="12">
        <f t="shared" si="688"/>
        <v>4490</v>
      </c>
      <c r="AN2250" s="12">
        <f t="shared" si="688"/>
        <v>0</v>
      </c>
      <c r="AO2250" s="12">
        <f t="shared" si="688"/>
        <v>1000</v>
      </c>
      <c r="AP2250" s="12">
        <f t="shared" si="688"/>
        <v>5000</v>
      </c>
      <c r="AQ2250" s="12">
        <f t="shared" si="688"/>
        <v>1000</v>
      </c>
      <c r="AR2250" s="12">
        <f t="shared" si="688"/>
        <v>0</v>
      </c>
      <c r="AS2250" s="12">
        <f t="shared" si="688"/>
        <v>800</v>
      </c>
      <c r="AT2250" s="12">
        <f t="shared" si="688"/>
        <v>3000</v>
      </c>
      <c r="AU2250" s="12">
        <v>15290</v>
      </c>
      <c r="AV2250" s="12">
        <v>200</v>
      </c>
      <c r="AW2250" s="12">
        <f t="shared" si="682"/>
        <v>16086</v>
      </c>
    </row>
    <row r="2251" spans="1:49">
      <c r="A2251" s="48" t="s">
        <v>797</v>
      </c>
      <c r="B2251" s="42" t="s">
        <v>1030</v>
      </c>
      <c r="C2251" s="42" t="s">
        <v>762</v>
      </c>
      <c r="D2251" s="452" t="s">
        <v>2932</v>
      </c>
      <c r="E2251" s="213" t="s">
        <v>1402</v>
      </c>
      <c r="F2251" s="65"/>
      <c r="G2251" s="65"/>
      <c r="H2251" s="65"/>
      <c r="I2251" s="1" t="s">
        <v>1158</v>
      </c>
      <c r="J2251" s="9">
        <f>SUM(J2252:J2253)</f>
        <v>2000</v>
      </c>
      <c r="K2251" s="9">
        <f t="shared" ref="K2251:AT2251" si="689">SUM(K2252:K2253)</f>
        <v>0</v>
      </c>
      <c r="L2251" s="9">
        <f t="shared" si="689"/>
        <v>0</v>
      </c>
      <c r="M2251" s="9">
        <f t="shared" si="689"/>
        <v>0</v>
      </c>
      <c r="N2251" s="9">
        <f t="shared" si="689"/>
        <v>0</v>
      </c>
      <c r="O2251" s="9">
        <f t="shared" si="689"/>
        <v>0</v>
      </c>
      <c r="P2251" s="9">
        <f t="shared" si="689"/>
        <v>0</v>
      </c>
      <c r="Q2251" s="9">
        <f t="shared" si="689"/>
        <v>0</v>
      </c>
      <c r="R2251" s="9">
        <f t="shared" si="689"/>
        <v>796</v>
      </c>
      <c r="S2251" s="9">
        <f t="shared" si="689"/>
        <v>0</v>
      </c>
      <c r="T2251" s="9">
        <f t="shared" si="689"/>
        <v>0</v>
      </c>
      <c r="U2251" s="9">
        <v>796</v>
      </c>
      <c r="V2251" s="9">
        <v>1204</v>
      </c>
      <c r="W2251" s="9">
        <f>SUM(W2252:W2253)</f>
        <v>0</v>
      </c>
      <c r="X2251" s="9">
        <f t="shared" si="689"/>
        <v>0</v>
      </c>
      <c r="Y2251" s="9">
        <f t="shared" si="689"/>
        <v>0</v>
      </c>
      <c r="Z2251" s="9">
        <f t="shared" si="689"/>
        <v>0</v>
      </c>
      <c r="AA2251" s="9">
        <f t="shared" si="689"/>
        <v>0</v>
      </c>
      <c r="AB2251" s="9">
        <f t="shared" si="689"/>
        <v>0</v>
      </c>
      <c r="AC2251" s="9">
        <f t="shared" si="689"/>
        <v>0</v>
      </c>
      <c r="AD2251" s="9">
        <f t="shared" si="689"/>
        <v>0</v>
      </c>
      <c r="AE2251" s="9">
        <f t="shared" si="689"/>
        <v>0</v>
      </c>
      <c r="AF2251" s="9">
        <f t="shared" si="689"/>
        <v>0</v>
      </c>
      <c r="AG2251" s="9">
        <f t="shared" si="689"/>
        <v>0</v>
      </c>
      <c r="AH2251" s="9">
        <v>0</v>
      </c>
      <c r="AI2251" s="9">
        <v>0</v>
      </c>
      <c r="AJ2251" s="9">
        <f>SUM(AJ2252:AJ2253)</f>
        <v>15490</v>
      </c>
      <c r="AK2251" s="9">
        <f t="shared" si="689"/>
        <v>0</v>
      </c>
      <c r="AL2251" s="9">
        <f t="shared" si="689"/>
        <v>0</v>
      </c>
      <c r="AM2251" s="9">
        <f t="shared" si="689"/>
        <v>4490</v>
      </c>
      <c r="AN2251" s="9">
        <f t="shared" si="689"/>
        <v>0</v>
      </c>
      <c r="AO2251" s="9">
        <f t="shared" si="689"/>
        <v>1000</v>
      </c>
      <c r="AP2251" s="9">
        <f t="shared" si="689"/>
        <v>5000</v>
      </c>
      <c r="AQ2251" s="9">
        <f t="shared" si="689"/>
        <v>1000</v>
      </c>
      <c r="AR2251" s="9">
        <f t="shared" si="689"/>
        <v>0</v>
      </c>
      <c r="AS2251" s="9">
        <f t="shared" si="689"/>
        <v>800</v>
      </c>
      <c r="AT2251" s="9">
        <f t="shared" si="689"/>
        <v>3000</v>
      </c>
      <c r="AU2251" s="9">
        <v>15290</v>
      </c>
      <c r="AV2251" s="9">
        <v>200</v>
      </c>
      <c r="AW2251" s="9">
        <f t="shared" si="682"/>
        <v>16086</v>
      </c>
    </row>
    <row r="2252" spans="1:49">
      <c r="A2252" s="48" t="s">
        <v>797</v>
      </c>
      <c r="B2252" s="42" t="s">
        <v>1030</v>
      </c>
      <c r="C2252" s="42" t="s">
        <v>762</v>
      </c>
      <c r="D2252" s="452" t="s">
        <v>2932</v>
      </c>
      <c r="E2252" s="367" t="s">
        <v>1409</v>
      </c>
      <c r="F2252" s="50"/>
      <c r="G2252" s="468" t="s">
        <v>3096</v>
      </c>
      <c r="H2252" s="50" t="s">
        <v>2333</v>
      </c>
      <c r="I2252" s="42" t="s">
        <v>1518</v>
      </c>
      <c r="J2252" s="15">
        <v>2000</v>
      </c>
      <c r="R2252" s="15">
        <v>796</v>
      </c>
      <c r="U2252" s="15">
        <v>796</v>
      </c>
      <c r="V2252" s="15">
        <v>1204</v>
      </c>
      <c r="AH2252" s="15">
        <v>0</v>
      </c>
      <c r="AI2252" s="15">
        <v>0</v>
      </c>
      <c r="AJ2252" s="15">
        <v>6490</v>
      </c>
      <c r="AM2252" s="15">
        <v>1490</v>
      </c>
      <c r="AO2252" s="15">
        <v>1000</v>
      </c>
      <c r="AS2252" s="15">
        <v>800</v>
      </c>
      <c r="AT2252" s="15">
        <v>3000</v>
      </c>
      <c r="AU2252" s="15">
        <v>6290</v>
      </c>
      <c r="AV2252" s="15">
        <v>200</v>
      </c>
      <c r="AW2252" s="15">
        <f t="shared" si="682"/>
        <v>7086</v>
      </c>
    </row>
    <row r="2253" spans="1:49">
      <c r="A2253" s="44" t="s">
        <v>797</v>
      </c>
      <c r="B2253" s="45" t="s">
        <v>1030</v>
      </c>
      <c r="C2253" s="42" t="s">
        <v>762</v>
      </c>
      <c r="D2253" s="452" t="s">
        <v>2932</v>
      </c>
      <c r="E2253" s="367" t="s">
        <v>1367</v>
      </c>
      <c r="F2253" s="50"/>
      <c r="G2253" s="468" t="s">
        <v>3096</v>
      </c>
      <c r="H2253" s="50" t="s">
        <v>2333</v>
      </c>
      <c r="I2253" s="42" t="s">
        <v>1400</v>
      </c>
      <c r="U2253" s="15">
        <v>0</v>
      </c>
      <c r="V2253" s="15">
        <v>0</v>
      </c>
      <c r="AH2253" s="15">
        <v>0</v>
      </c>
      <c r="AI2253" s="15">
        <v>0</v>
      </c>
      <c r="AJ2253" s="15">
        <v>9000</v>
      </c>
      <c r="AM2253" s="15">
        <v>3000</v>
      </c>
      <c r="AP2253" s="15">
        <v>5000</v>
      </c>
      <c r="AQ2253" s="15">
        <v>1000</v>
      </c>
      <c r="AU2253" s="15">
        <v>9000</v>
      </c>
      <c r="AV2253" s="15">
        <v>0</v>
      </c>
      <c r="AW2253" s="15">
        <f t="shared" si="682"/>
        <v>9000</v>
      </c>
    </row>
    <row r="2254" spans="1:49">
      <c r="A2254" s="48"/>
      <c r="B2254" s="42"/>
      <c r="C2254" s="42"/>
      <c r="D2254" s="42"/>
      <c r="E2254" s="531"/>
      <c r="F2254" s="50"/>
      <c r="G2254" s="50"/>
      <c r="H2254" s="50"/>
      <c r="I2254" s="42"/>
      <c r="U2254" s="15">
        <v>0</v>
      </c>
      <c r="V2254" s="15">
        <v>0</v>
      </c>
      <c r="AH2254" s="15">
        <v>0</v>
      </c>
      <c r="AI2254" s="15">
        <v>0</v>
      </c>
      <c r="AU2254" s="15">
        <v>0</v>
      </c>
      <c r="AV2254" s="15">
        <v>0</v>
      </c>
      <c r="AW2254" s="15">
        <f t="shared" si="682"/>
        <v>0</v>
      </c>
    </row>
    <row r="2255" spans="1:49">
      <c r="A2255" s="48"/>
      <c r="B2255" s="42"/>
      <c r="C2255" s="42"/>
      <c r="D2255" s="42"/>
      <c r="E2255" s="531"/>
      <c r="F2255" s="50"/>
      <c r="G2255" s="50"/>
      <c r="H2255" s="50"/>
      <c r="I2255" s="49" t="s">
        <v>1631</v>
      </c>
      <c r="J2255" s="12">
        <f>SUM(J2225,J2250,J2247)</f>
        <v>60100</v>
      </c>
      <c r="K2255" s="12">
        <f t="shared" ref="K2255:AT2255" si="690">SUM(K2225,K2250,K2247)</f>
        <v>0</v>
      </c>
      <c r="L2255" s="12">
        <f t="shared" si="690"/>
        <v>4305</v>
      </c>
      <c r="M2255" s="12">
        <f t="shared" si="690"/>
        <v>3693</v>
      </c>
      <c r="N2255" s="12">
        <f t="shared" si="690"/>
        <v>5208</v>
      </c>
      <c r="O2255" s="12">
        <f t="shared" si="690"/>
        <v>3915</v>
      </c>
      <c r="P2255" s="12">
        <f t="shared" si="690"/>
        <v>1934</v>
      </c>
      <c r="Q2255" s="12">
        <f t="shared" si="690"/>
        <v>0</v>
      </c>
      <c r="R2255" s="12">
        <f t="shared" si="690"/>
        <v>1808</v>
      </c>
      <c r="S2255" s="12">
        <f t="shared" si="690"/>
        <v>6514</v>
      </c>
      <c r="T2255" s="12">
        <f t="shared" si="690"/>
        <v>8107</v>
      </c>
      <c r="U2255" s="12">
        <v>35484</v>
      </c>
      <c r="V2255" s="12">
        <v>24616</v>
      </c>
      <c r="W2255" s="12">
        <f>SUM(W2225,W2250,W2247)</f>
        <v>0</v>
      </c>
      <c r="X2255" s="12">
        <f t="shared" si="690"/>
        <v>0</v>
      </c>
      <c r="Y2255" s="12">
        <f t="shared" si="690"/>
        <v>0</v>
      </c>
      <c r="Z2255" s="12">
        <f t="shared" si="690"/>
        <v>0</v>
      </c>
      <c r="AA2255" s="12">
        <f t="shared" si="690"/>
        <v>0</v>
      </c>
      <c r="AB2255" s="12">
        <f t="shared" si="690"/>
        <v>0</v>
      </c>
      <c r="AC2255" s="12">
        <f t="shared" si="690"/>
        <v>0</v>
      </c>
      <c r="AD2255" s="12">
        <f t="shared" si="690"/>
        <v>0</v>
      </c>
      <c r="AE2255" s="12">
        <f t="shared" si="690"/>
        <v>0</v>
      </c>
      <c r="AF2255" s="12">
        <f t="shared" si="690"/>
        <v>0</v>
      </c>
      <c r="AG2255" s="12">
        <f t="shared" si="690"/>
        <v>0</v>
      </c>
      <c r="AH2255" s="12">
        <v>0</v>
      </c>
      <c r="AI2255" s="12">
        <v>0</v>
      </c>
      <c r="AJ2255" s="12">
        <f>SUM(AJ2225,AJ2250,AJ2247)</f>
        <v>16440</v>
      </c>
      <c r="AK2255" s="12">
        <f t="shared" si="690"/>
        <v>0</v>
      </c>
      <c r="AL2255" s="12">
        <f t="shared" si="690"/>
        <v>0</v>
      </c>
      <c r="AM2255" s="12">
        <f t="shared" si="690"/>
        <v>4490</v>
      </c>
      <c r="AN2255" s="12">
        <f t="shared" si="690"/>
        <v>0</v>
      </c>
      <c r="AO2255" s="12">
        <f t="shared" si="690"/>
        <v>1000</v>
      </c>
      <c r="AP2255" s="12">
        <f t="shared" si="690"/>
        <v>5950</v>
      </c>
      <c r="AQ2255" s="12">
        <f t="shared" si="690"/>
        <v>1000</v>
      </c>
      <c r="AR2255" s="12">
        <f t="shared" si="690"/>
        <v>0</v>
      </c>
      <c r="AS2255" s="12">
        <f t="shared" si="690"/>
        <v>800</v>
      </c>
      <c r="AT2255" s="12">
        <f t="shared" si="690"/>
        <v>3000</v>
      </c>
      <c r="AU2255" s="12">
        <v>16240</v>
      </c>
      <c r="AV2255" s="12">
        <v>200</v>
      </c>
      <c r="AW2255" s="12">
        <f t="shared" si="682"/>
        <v>51724</v>
      </c>
    </row>
    <row r="2256" spans="1:49">
      <c r="A2256" s="48"/>
      <c r="B2256" s="42"/>
      <c r="C2256" s="42"/>
      <c r="D2256" s="42"/>
      <c r="E2256" s="531"/>
      <c r="F2256" s="50"/>
      <c r="G2256" s="50"/>
      <c r="H2256" s="50"/>
      <c r="I2256" s="146" t="s">
        <v>970</v>
      </c>
      <c r="J2256" s="267"/>
      <c r="K2256" s="267"/>
      <c r="L2256" s="267"/>
      <c r="M2256" s="267"/>
      <c r="N2256" s="267"/>
      <c r="O2256" s="267"/>
      <c r="P2256" s="267"/>
      <c r="Q2256" s="267"/>
      <c r="R2256" s="267"/>
      <c r="S2256" s="267"/>
      <c r="T2256" s="267"/>
      <c r="U2256" s="267"/>
      <c r="V2256" s="267"/>
      <c r="W2256" s="267"/>
      <c r="X2256" s="267"/>
      <c r="Y2256" s="267"/>
      <c r="Z2256" s="267"/>
      <c r="AA2256" s="267"/>
      <c r="AB2256" s="267"/>
      <c r="AC2256" s="267"/>
      <c r="AD2256" s="267"/>
      <c r="AE2256" s="267"/>
      <c r="AF2256" s="267"/>
      <c r="AG2256" s="267"/>
      <c r="AH2256" s="267"/>
      <c r="AI2256" s="267"/>
      <c r="AJ2256" s="267"/>
      <c r="AK2256" s="267"/>
      <c r="AL2256" s="267"/>
      <c r="AM2256" s="267"/>
      <c r="AN2256" s="267"/>
      <c r="AO2256" s="267"/>
      <c r="AP2256" s="267"/>
      <c r="AQ2256" s="267"/>
      <c r="AR2256" s="267"/>
      <c r="AS2256" s="267"/>
      <c r="AT2256" s="267"/>
      <c r="AU2256" s="267"/>
      <c r="AV2256" s="267"/>
      <c r="AW2256" s="267"/>
    </row>
    <row r="2257" spans="1:49" ht="13.5" thickBot="1">
      <c r="A2257" s="48"/>
      <c r="B2257" s="42"/>
      <c r="C2257" s="42"/>
      <c r="D2257" s="42"/>
      <c r="E2257" s="531"/>
      <c r="F2257" s="50"/>
      <c r="G2257" s="50"/>
      <c r="H2257" s="50"/>
      <c r="I2257" s="146"/>
      <c r="J2257" s="29"/>
      <c r="K2257" s="29"/>
      <c r="L2257" s="29"/>
      <c r="M2257" s="29"/>
      <c r="N2257" s="29"/>
      <c r="O2257" s="29"/>
      <c r="P2257" s="29"/>
      <c r="Q2257" s="29"/>
      <c r="R2257" s="29"/>
      <c r="S2257" s="29"/>
      <c r="T2257" s="29"/>
      <c r="U2257" s="29"/>
      <c r="V2257" s="29"/>
      <c r="W2257" s="29"/>
      <c r="X2257" s="29"/>
      <c r="Y2257" s="29"/>
      <c r="Z2257" s="29"/>
      <c r="AA2257" s="29"/>
      <c r="AB2257" s="29"/>
      <c r="AC2257" s="29"/>
      <c r="AD2257" s="29"/>
      <c r="AE2257" s="29"/>
      <c r="AF2257" s="29"/>
      <c r="AG2257" s="29"/>
      <c r="AH2257" s="29"/>
      <c r="AI2257" s="29"/>
      <c r="AJ2257" s="29"/>
      <c r="AK2257" s="29"/>
      <c r="AL2257" s="29"/>
      <c r="AM2257" s="29"/>
      <c r="AN2257" s="29"/>
      <c r="AO2257" s="29"/>
      <c r="AP2257" s="29"/>
      <c r="AQ2257" s="29"/>
      <c r="AR2257" s="29"/>
      <c r="AS2257" s="29"/>
      <c r="AT2257" s="29"/>
      <c r="AU2257" s="29"/>
      <c r="AV2257" s="29"/>
      <c r="AW2257" s="29"/>
    </row>
    <row r="2258" spans="1:49" ht="35.25" customHeight="1" thickTop="1" thickBot="1">
      <c r="A2258" s="48"/>
      <c r="B2258" s="42"/>
      <c r="C2258" s="42"/>
      <c r="D2258" s="42"/>
      <c r="E2258" s="531"/>
      <c r="F2258" s="50"/>
      <c r="G2258" s="50"/>
      <c r="H2258" s="50"/>
      <c r="I2258" s="5" t="s">
        <v>2331</v>
      </c>
      <c r="J2258" s="364" t="s">
        <v>2891</v>
      </c>
      <c r="K2258" s="364" t="s">
        <v>2879</v>
      </c>
      <c r="L2258" s="364" t="s">
        <v>2880</v>
      </c>
      <c r="M2258" s="364" t="s">
        <v>2881</v>
      </c>
      <c r="N2258" s="364" t="s">
        <v>2882</v>
      </c>
      <c r="O2258" s="364" t="s">
        <v>2883</v>
      </c>
      <c r="P2258" s="364" t="s">
        <v>2884</v>
      </c>
      <c r="Q2258" s="364" t="s">
        <v>2885</v>
      </c>
      <c r="R2258" s="364" t="s">
        <v>2886</v>
      </c>
      <c r="S2258" s="364" t="s">
        <v>2887</v>
      </c>
      <c r="T2258" s="364" t="s">
        <v>2888</v>
      </c>
      <c r="U2258" s="364" t="s">
        <v>2889</v>
      </c>
      <c r="V2258" s="364" t="s">
        <v>2890</v>
      </c>
      <c r="W2258" s="365" t="s">
        <v>2893</v>
      </c>
      <c r="X2258" s="365" t="s">
        <v>2879</v>
      </c>
      <c r="Y2258" s="365" t="s">
        <v>2880</v>
      </c>
      <c r="Z2258" s="365" t="s">
        <v>2881</v>
      </c>
      <c r="AA2258" s="365" t="s">
        <v>2882</v>
      </c>
      <c r="AB2258" s="365" t="s">
        <v>2883</v>
      </c>
      <c r="AC2258" s="365" t="s">
        <v>2884</v>
      </c>
      <c r="AD2258" s="365" t="s">
        <v>2885</v>
      </c>
      <c r="AE2258" s="365" t="s">
        <v>2886</v>
      </c>
      <c r="AF2258" s="365" t="s">
        <v>2887</v>
      </c>
      <c r="AG2258" s="365" t="s">
        <v>2888</v>
      </c>
      <c r="AH2258" s="365" t="s">
        <v>2889</v>
      </c>
      <c r="AI2258" s="365" t="s">
        <v>2890</v>
      </c>
      <c r="AJ2258" s="366" t="s">
        <v>2892</v>
      </c>
      <c r="AK2258" s="366" t="s">
        <v>2879</v>
      </c>
      <c r="AL2258" s="366" t="s">
        <v>2880</v>
      </c>
      <c r="AM2258" s="366" t="s">
        <v>2881</v>
      </c>
      <c r="AN2258" s="366" t="s">
        <v>2882</v>
      </c>
      <c r="AO2258" s="366" t="s">
        <v>2883</v>
      </c>
      <c r="AP2258" s="366" t="s">
        <v>2884</v>
      </c>
      <c r="AQ2258" s="366" t="s">
        <v>2885</v>
      </c>
      <c r="AR2258" s="366" t="s">
        <v>2886</v>
      </c>
      <c r="AS2258" s="366" t="s">
        <v>2887</v>
      </c>
      <c r="AT2258" s="366" t="s">
        <v>2888</v>
      </c>
      <c r="AU2258" s="366" t="s">
        <v>2889</v>
      </c>
      <c r="AV2258" s="366" t="s">
        <v>2890</v>
      </c>
      <c r="AW2258" s="368" t="s">
        <v>2895</v>
      </c>
    </row>
    <row r="2259" spans="1:49">
      <c r="A2259" s="48"/>
      <c r="B2259" s="509"/>
      <c r="C2259" s="42"/>
      <c r="D2259" s="42"/>
      <c r="E2259" s="531"/>
      <c r="F2259" s="50"/>
      <c r="G2259" s="50"/>
      <c r="H2259" s="50"/>
      <c r="I2259" s="34"/>
      <c r="J2259" s="202" t="s">
        <v>1224</v>
      </c>
      <c r="K2259" s="202">
        <v>1</v>
      </c>
      <c r="L2259" s="202">
        <v>2</v>
      </c>
      <c r="M2259" s="202">
        <v>3</v>
      </c>
      <c r="N2259" s="202">
        <v>4</v>
      </c>
      <c r="O2259" s="202">
        <v>5</v>
      </c>
      <c r="P2259" s="202">
        <v>6</v>
      </c>
      <c r="Q2259" s="202">
        <v>7</v>
      </c>
      <c r="R2259" s="202">
        <v>8</v>
      </c>
      <c r="S2259" s="202">
        <v>9</v>
      </c>
      <c r="T2259" s="202">
        <v>10</v>
      </c>
      <c r="U2259" s="202">
        <v>13</v>
      </c>
      <c r="V2259" s="202">
        <v>14</v>
      </c>
      <c r="W2259" s="202" t="s">
        <v>1224</v>
      </c>
      <c r="X2259" s="202">
        <v>1</v>
      </c>
      <c r="Y2259" s="202">
        <v>2</v>
      </c>
      <c r="Z2259" s="202">
        <v>3</v>
      </c>
      <c r="AA2259" s="202">
        <v>4</v>
      </c>
      <c r="AB2259" s="202">
        <v>5</v>
      </c>
      <c r="AC2259" s="202">
        <v>6</v>
      </c>
      <c r="AD2259" s="202">
        <v>7</v>
      </c>
      <c r="AE2259" s="202">
        <v>8</v>
      </c>
      <c r="AF2259" s="202">
        <v>9</v>
      </c>
      <c r="AG2259" s="202">
        <v>10</v>
      </c>
      <c r="AH2259" s="202">
        <v>13</v>
      </c>
      <c r="AI2259" s="202">
        <v>14</v>
      </c>
      <c r="AJ2259" s="202" t="s">
        <v>1224</v>
      </c>
      <c r="AK2259" s="202">
        <v>1</v>
      </c>
      <c r="AL2259" s="202">
        <v>2</v>
      </c>
      <c r="AM2259" s="202">
        <v>3</v>
      </c>
      <c r="AN2259" s="202">
        <v>4</v>
      </c>
      <c r="AO2259" s="202">
        <v>5</v>
      </c>
      <c r="AP2259" s="202">
        <v>6</v>
      </c>
      <c r="AQ2259" s="202">
        <v>7</v>
      </c>
      <c r="AR2259" s="202">
        <v>8</v>
      </c>
      <c r="AS2259" s="202">
        <v>9</v>
      </c>
      <c r="AT2259" s="202">
        <v>10</v>
      </c>
      <c r="AU2259" s="202">
        <v>13</v>
      </c>
      <c r="AV2259" s="202">
        <v>14</v>
      </c>
      <c r="AW2259" s="202">
        <v>15</v>
      </c>
    </row>
    <row r="2260" spans="1:49">
      <c r="A2260" s="48"/>
      <c r="B2260" s="42"/>
      <c r="C2260" s="42"/>
      <c r="D2260" s="42"/>
      <c r="E2260" s="531"/>
      <c r="F2260" s="50"/>
      <c r="G2260" s="50"/>
      <c r="H2260" s="50"/>
      <c r="I2260" s="276" t="s">
        <v>2429</v>
      </c>
      <c r="J2260" s="277">
        <f>SUM(J2255)</f>
        <v>60100</v>
      </c>
      <c r="K2260" s="277">
        <f t="shared" ref="K2260:AT2260" si="691">SUM(K2255)</f>
        <v>0</v>
      </c>
      <c r="L2260" s="277">
        <f t="shared" si="691"/>
        <v>4305</v>
      </c>
      <c r="M2260" s="277">
        <f t="shared" si="691"/>
        <v>3693</v>
      </c>
      <c r="N2260" s="277">
        <f t="shared" si="691"/>
        <v>5208</v>
      </c>
      <c r="O2260" s="277">
        <f t="shared" si="691"/>
        <v>3915</v>
      </c>
      <c r="P2260" s="277">
        <f t="shared" si="691"/>
        <v>1934</v>
      </c>
      <c r="Q2260" s="277">
        <f t="shared" si="691"/>
        <v>0</v>
      </c>
      <c r="R2260" s="277">
        <f t="shared" si="691"/>
        <v>1808</v>
      </c>
      <c r="S2260" s="277">
        <f t="shared" si="691"/>
        <v>6514</v>
      </c>
      <c r="T2260" s="277">
        <f t="shared" si="691"/>
        <v>8107</v>
      </c>
      <c r="U2260" s="277">
        <v>35484</v>
      </c>
      <c r="V2260" s="277">
        <v>24616</v>
      </c>
      <c r="W2260" s="277">
        <f>SUM(W2255)</f>
        <v>0</v>
      </c>
      <c r="X2260" s="277">
        <f t="shared" si="691"/>
        <v>0</v>
      </c>
      <c r="Y2260" s="277">
        <f t="shared" si="691"/>
        <v>0</v>
      </c>
      <c r="Z2260" s="277">
        <f t="shared" si="691"/>
        <v>0</v>
      </c>
      <c r="AA2260" s="277">
        <f t="shared" si="691"/>
        <v>0</v>
      </c>
      <c r="AB2260" s="277">
        <f t="shared" si="691"/>
        <v>0</v>
      </c>
      <c r="AC2260" s="277">
        <f t="shared" si="691"/>
        <v>0</v>
      </c>
      <c r="AD2260" s="277">
        <f t="shared" si="691"/>
        <v>0</v>
      </c>
      <c r="AE2260" s="277">
        <f t="shared" si="691"/>
        <v>0</v>
      </c>
      <c r="AF2260" s="277">
        <f t="shared" si="691"/>
        <v>0</v>
      </c>
      <c r="AG2260" s="277">
        <f t="shared" si="691"/>
        <v>0</v>
      </c>
      <c r="AH2260" s="277">
        <v>0</v>
      </c>
      <c r="AI2260" s="277">
        <v>0</v>
      </c>
      <c r="AJ2260" s="277">
        <f>SUM(AJ2255)</f>
        <v>16440</v>
      </c>
      <c r="AK2260" s="277">
        <f t="shared" si="691"/>
        <v>0</v>
      </c>
      <c r="AL2260" s="277">
        <f t="shared" si="691"/>
        <v>0</v>
      </c>
      <c r="AM2260" s="277">
        <f t="shared" si="691"/>
        <v>4490</v>
      </c>
      <c r="AN2260" s="277">
        <f t="shared" si="691"/>
        <v>0</v>
      </c>
      <c r="AO2260" s="277">
        <f t="shared" si="691"/>
        <v>1000</v>
      </c>
      <c r="AP2260" s="277">
        <f t="shared" si="691"/>
        <v>5950</v>
      </c>
      <c r="AQ2260" s="277">
        <f t="shared" si="691"/>
        <v>1000</v>
      </c>
      <c r="AR2260" s="277">
        <f t="shared" si="691"/>
        <v>0</v>
      </c>
      <c r="AS2260" s="277">
        <f t="shared" si="691"/>
        <v>800</v>
      </c>
      <c r="AT2260" s="277">
        <f t="shared" si="691"/>
        <v>3000</v>
      </c>
      <c r="AU2260" s="277">
        <v>16240</v>
      </c>
      <c r="AV2260" s="277">
        <v>200</v>
      </c>
      <c r="AW2260" s="277">
        <f>U2260+AH2260+AU2260</f>
        <v>51724</v>
      </c>
    </row>
    <row r="2261" spans="1:49">
      <c r="A2261" s="48"/>
      <c r="B2261" s="42"/>
      <c r="C2261" s="42"/>
      <c r="D2261" s="42"/>
      <c r="E2261" s="531"/>
      <c r="F2261" s="50"/>
      <c r="G2261" s="50"/>
      <c r="H2261" s="50"/>
      <c r="I2261" s="276"/>
      <c r="J2261" s="277"/>
      <c r="K2261" s="277"/>
      <c r="L2261" s="277"/>
      <c r="M2261" s="277"/>
      <c r="N2261" s="277"/>
      <c r="O2261" s="277"/>
      <c r="P2261" s="277"/>
      <c r="Q2261" s="277"/>
      <c r="R2261" s="277"/>
      <c r="S2261" s="277"/>
      <c r="T2261" s="277"/>
      <c r="U2261" s="277">
        <v>0</v>
      </c>
      <c r="V2261" s="277">
        <v>0</v>
      </c>
      <c r="W2261" s="277"/>
      <c r="X2261" s="277"/>
      <c r="Y2261" s="277"/>
      <c r="Z2261" s="277"/>
      <c r="AA2261" s="277"/>
      <c r="AB2261" s="277"/>
      <c r="AC2261" s="277"/>
      <c r="AD2261" s="277"/>
      <c r="AE2261" s="277"/>
      <c r="AF2261" s="277"/>
      <c r="AG2261" s="277"/>
      <c r="AH2261" s="277">
        <v>0</v>
      </c>
      <c r="AI2261" s="277">
        <v>0</v>
      </c>
      <c r="AJ2261" s="277"/>
      <c r="AK2261" s="277"/>
      <c r="AL2261" s="277"/>
      <c r="AM2261" s="277"/>
      <c r="AN2261" s="277"/>
      <c r="AO2261" s="277"/>
      <c r="AP2261" s="277"/>
      <c r="AQ2261" s="277"/>
      <c r="AR2261" s="277"/>
      <c r="AS2261" s="277"/>
      <c r="AT2261" s="277"/>
      <c r="AU2261" s="277">
        <v>0</v>
      </c>
      <c r="AV2261" s="277">
        <v>0</v>
      </c>
      <c r="AW2261" s="277">
        <f>U2261+AH2261+AU2261</f>
        <v>0</v>
      </c>
    </row>
    <row r="2262" spans="1:49">
      <c r="A2262" s="48"/>
      <c r="B2262" s="42"/>
      <c r="C2262" s="42"/>
      <c r="D2262" s="42"/>
      <c r="E2262" s="531"/>
      <c r="F2262" s="50"/>
      <c r="G2262" s="50"/>
      <c r="H2262" s="50"/>
      <c r="I2262" s="276"/>
      <c r="J2262" s="277"/>
      <c r="K2262" s="277"/>
      <c r="L2262" s="277"/>
      <c r="M2262" s="277"/>
      <c r="N2262" s="277"/>
      <c r="O2262" s="277"/>
      <c r="P2262" s="277"/>
      <c r="Q2262" s="277"/>
      <c r="R2262" s="277"/>
      <c r="S2262" s="277"/>
      <c r="T2262" s="277"/>
      <c r="U2262" s="277">
        <v>0</v>
      </c>
      <c r="V2262" s="277">
        <v>0</v>
      </c>
      <c r="W2262" s="277"/>
      <c r="X2262" s="277"/>
      <c r="Y2262" s="277"/>
      <c r="Z2262" s="277"/>
      <c r="AA2262" s="277"/>
      <c r="AB2262" s="277"/>
      <c r="AC2262" s="277"/>
      <c r="AD2262" s="277"/>
      <c r="AE2262" s="277"/>
      <c r="AF2262" s="277"/>
      <c r="AG2262" s="277"/>
      <c r="AH2262" s="277">
        <v>0</v>
      </c>
      <c r="AI2262" s="277">
        <v>0</v>
      </c>
      <c r="AJ2262" s="277"/>
      <c r="AK2262" s="277"/>
      <c r="AL2262" s="277"/>
      <c r="AM2262" s="277"/>
      <c r="AN2262" s="277"/>
      <c r="AO2262" s="277"/>
      <c r="AP2262" s="277"/>
      <c r="AQ2262" s="277"/>
      <c r="AR2262" s="277"/>
      <c r="AS2262" s="277"/>
      <c r="AT2262" s="277"/>
      <c r="AU2262" s="277">
        <v>0</v>
      </c>
      <c r="AV2262" s="277">
        <v>0</v>
      </c>
      <c r="AW2262" s="277">
        <f>U2262+AH2262+AU2262</f>
        <v>0</v>
      </c>
    </row>
    <row r="2263" spans="1:49">
      <c r="A2263" s="48"/>
      <c r="B2263" s="42"/>
      <c r="C2263" s="42"/>
      <c r="D2263" s="42"/>
      <c r="E2263" s="531"/>
      <c r="F2263" s="50"/>
      <c r="G2263" s="50"/>
      <c r="H2263" s="50"/>
      <c r="I2263" s="276"/>
      <c r="J2263" s="277"/>
      <c r="K2263" s="277"/>
      <c r="L2263" s="277"/>
      <c r="M2263" s="277"/>
      <c r="N2263" s="277"/>
      <c r="O2263" s="277"/>
      <c r="P2263" s="277"/>
      <c r="Q2263" s="277"/>
      <c r="R2263" s="277"/>
      <c r="S2263" s="277"/>
      <c r="T2263" s="277"/>
      <c r="U2263" s="277">
        <v>0</v>
      </c>
      <c r="V2263" s="277">
        <v>0</v>
      </c>
      <c r="W2263" s="277"/>
      <c r="X2263" s="277"/>
      <c r="Y2263" s="277"/>
      <c r="Z2263" s="277"/>
      <c r="AA2263" s="277"/>
      <c r="AB2263" s="277"/>
      <c r="AC2263" s="277"/>
      <c r="AD2263" s="277"/>
      <c r="AE2263" s="277"/>
      <c r="AF2263" s="277"/>
      <c r="AG2263" s="277"/>
      <c r="AH2263" s="277">
        <v>0</v>
      </c>
      <c r="AI2263" s="277">
        <v>0</v>
      </c>
      <c r="AJ2263" s="277"/>
      <c r="AK2263" s="277"/>
      <c r="AL2263" s="277"/>
      <c r="AM2263" s="277"/>
      <c r="AN2263" s="277"/>
      <c r="AO2263" s="277"/>
      <c r="AP2263" s="277"/>
      <c r="AQ2263" s="277"/>
      <c r="AR2263" s="277"/>
      <c r="AS2263" s="277"/>
      <c r="AT2263" s="277"/>
      <c r="AU2263" s="277">
        <v>0</v>
      </c>
      <c r="AV2263" s="277">
        <v>0</v>
      </c>
      <c r="AW2263" s="277">
        <f>U2263+AH2263+AU2263</f>
        <v>0</v>
      </c>
    </row>
    <row r="2264" spans="1:49">
      <c r="A2264" s="48"/>
      <c r="B2264" s="42"/>
      <c r="C2264" s="42"/>
      <c r="D2264" s="42"/>
      <c r="E2264" s="531"/>
      <c r="F2264" s="50"/>
      <c r="G2264" s="50"/>
      <c r="H2264" s="50"/>
      <c r="I2264" s="276" t="s">
        <v>1631</v>
      </c>
      <c r="J2264" s="277">
        <f>SUM(J2260:J2263)</f>
        <v>60100</v>
      </c>
      <c r="K2264" s="277">
        <f t="shared" ref="K2264:AT2264" si="692">SUM(K2260:K2263)</f>
        <v>0</v>
      </c>
      <c r="L2264" s="277">
        <f t="shared" si="692"/>
        <v>4305</v>
      </c>
      <c r="M2264" s="277">
        <f t="shared" si="692"/>
        <v>3693</v>
      </c>
      <c r="N2264" s="277">
        <f t="shared" si="692"/>
        <v>5208</v>
      </c>
      <c r="O2264" s="277">
        <f t="shared" si="692"/>
        <v>3915</v>
      </c>
      <c r="P2264" s="277">
        <f t="shared" si="692"/>
        <v>1934</v>
      </c>
      <c r="Q2264" s="277">
        <f t="shared" si="692"/>
        <v>0</v>
      </c>
      <c r="R2264" s="277">
        <f t="shared" si="692"/>
        <v>1808</v>
      </c>
      <c r="S2264" s="277">
        <f t="shared" si="692"/>
        <v>6514</v>
      </c>
      <c r="T2264" s="277">
        <f t="shared" si="692"/>
        <v>8107</v>
      </c>
      <c r="U2264" s="277">
        <v>35484</v>
      </c>
      <c r="V2264" s="277">
        <v>24616</v>
      </c>
      <c r="W2264" s="277">
        <f>SUM(W2260:W2263)</f>
        <v>0</v>
      </c>
      <c r="X2264" s="277">
        <f t="shared" si="692"/>
        <v>0</v>
      </c>
      <c r="Y2264" s="277">
        <f t="shared" si="692"/>
        <v>0</v>
      </c>
      <c r="Z2264" s="277">
        <f t="shared" si="692"/>
        <v>0</v>
      </c>
      <c r="AA2264" s="277">
        <f t="shared" si="692"/>
        <v>0</v>
      </c>
      <c r="AB2264" s="277">
        <f t="shared" si="692"/>
        <v>0</v>
      </c>
      <c r="AC2264" s="277">
        <f t="shared" si="692"/>
        <v>0</v>
      </c>
      <c r="AD2264" s="277">
        <f t="shared" si="692"/>
        <v>0</v>
      </c>
      <c r="AE2264" s="277">
        <f t="shared" si="692"/>
        <v>0</v>
      </c>
      <c r="AF2264" s="277">
        <f t="shared" si="692"/>
        <v>0</v>
      </c>
      <c r="AG2264" s="277">
        <f t="shared" si="692"/>
        <v>0</v>
      </c>
      <c r="AH2264" s="277">
        <v>0</v>
      </c>
      <c r="AI2264" s="277">
        <v>0</v>
      </c>
      <c r="AJ2264" s="277">
        <f>SUM(AJ2260:AJ2263)</f>
        <v>16440</v>
      </c>
      <c r="AK2264" s="277">
        <f t="shared" si="692"/>
        <v>0</v>
      </c>
      <c r="AL2264" s="277">
        <f t="shared" si="692"/>
        <v>0</v>
      </c>
      <c r="AM2264" s="277">
        <f t="shared" si="692"/>
        <v>4490</v>
      </c>
      <c r="AN2264" s="277">
        <f t="shared" si="692"/>
        <v>0</v>
      </c>
      <c r="AO2264" s="277">
        <f t="shared" si="692"/>
        <v>1000</v>
      </c>
      <c r="AP2264" s="277">
        <f t="shared" si="692"/>
        <v>5950</v>
      </c>
      <c r="AQ2264" s="277">
        <f t="shared" si="692"/>
        <v>1000</v>
      </c>
      <c r="AR2264" s="277">
        <f t="shared" si="692"/>
        <v>0</v>
      </c>
      <c r="AS2264" s="277">
        <f t="shared" si="692"/>
        <v>800</v>
      </c>
      <c r="AT2264" s="277">
        <f t="shared" si="692"/>
        <v>3000</v>
      </c>
      <c r="AU2264" s="277">
        <v>16240</v>
      </c>
      <c r="AV2264" s="277">
        <v>200</v>
      </c>
      <c r="AW2264" s="277">
        <f>U2264+AH2264+AU2264</f>
        <v>51724</v>
      </c>
    </row>
    <row r="2265" spans="1:49">
      <c r="A2265" s="48"/>
      <c r="B2265" s="42"/>
      <c r="C2265" s="42"/>
      <c r="D2265" s="42"/>
      <c r="E2265" s="531"/>
      <c r="F2265" s="50"/>
      <c r="G2265" s="50"/>
      <c r="H2265" s="50"/>
      <c r="I2265" s="146"/>
      <c r="J2265" s="29"/>
      <c r="K2265" s="29"/>
      <c r="L2265" s="29"/>
      <c r="M2265" s="29"/>
      <c r="N2265" s="29"/>
      <c r="O2265" s="29"/>
      <c r="P2265" s="29"/>
      <c r="Q2265" s="29"/>
      <c r="R2265" s="29"/>
      <c r="S2265" s="29"/>
      <c r="T2265" s="29"/>
      <c r="U2265" s="29"/>
      <c r="V2265" s="29"/>
      <c r="W2265" s="29"/>
      <c r="X2265" s="29"/>
      <c r="Y2265" s="29"/>
      <c r="Z2265" s="29"/>
      <c r="AA2265" s="29"/>
      <c r="AB2265" s="29"/>
      <c r="AC2265" s="29"/>
      <c r="AD2265" s="29"/>
      <c r="AE2265" s="29"/>
      <c r="AF2265" s="29"/>
      <c r="AG2265" s="29"/>
      <c r="AH2265" s="29"/>
      <c r="AI2265" s="29"/>
      <c r="AJ2265" s="29"/>
      <c r="AK2265" s="29"/>
      <c r="AL2265" s="29"/>
      <c r="AM2265" s="29"/>
      <c r="AN2265" s="29"/>
      <c r="AO2265" s="29"/>
      <c r="AP2265" s="29"/>
      <c r="AQ2265" s="29"/>
      <c r="AR2265" s="29"/>
      <c r="AS2265" s="29"/>
      <c r="AT2265" s="29"/>
      <c r="AU2265" s="29"/>
      <c r="AV2265" s="29"/>
      <c r="AW2265" s="29"/>
    </row>
    <row r="2266" spans="1:49">
      <c r="A2266" s="48"/>
      <c r="B2266" s="42"/>
      <c r="C2266" s="42"/>
      <c r="D2266" s="42"/>
      <c r="E2266" s="531"/>
      <c r="F2266" s="50"/>
      <c r="G2266" s="50"/>
      <c r="H2266" s="50"/>
      <c r="I2266" s="53"/>
      <c r="J2266" s="29"/>
      <c r="K2266" s="29"/>
      <c r="L2266" s="29"/>
      <c r="M2266" s="29"/>
      <c r="N2266" s="29"/>
      <c r="O2266" s="29"/>
      <c r="P2266" s="29"/>
      <c r="Q2266" s="29"/>
      <c r="R2266" s="29"/>
      <c r="S2266" s="29"/>
      <c r="T2266" s="29"/>
      <c r="U2266" s="29"/>
      <c r="V2266" s="29"/>
      <c r="W2266" s="29"/>
      <c r="X2266" s="29"/>
      <c r="Y2266" s="29"/>
      <c r="Z2266" s="29"/>
      <c r="AA2266" s="29"/>
      <c r="AB2266" s="29"/>
      <c r="AC2266" s="29"/>
      <c r="AD2266" s="29"/>
      <c r="AE2266" s="29"/>
      <c r="AF2266" s="29"/>
      <c r="AG2266" s="29"/>
      <c r="AH2266" s="29"/>
      <c r="AI2266" s="29"/>
      <c r="AJ2266" s="29"/>
      <c r="AK2266" s="29"/>
      <c r="AL2266" s="29"/>
      <c r="AM2266" s="29"/>
      <c r="AN2266" s="29"/>
      <c r="AO2266" s="29"/>
      <c r="AP2266" s="29"/>
      <c r="AQ2266" s="29"/>
      <c r="AR2266" s="29"/>
      <c r="AS2266" s="29"/>
      <c r="AT2266" s="29"/>
      <c r="AU2266" s="29"/>
      <c r="AV2266" s="29"/>
      <c r="AW2266" s="29"/>
    </row>
    <row r="2267" spans="1:49" ht="16.5" thickBot="1">
      <c r="A2267" s="78" t="s">
        <v>2146</v>
      </c>
      <c r="B2267" s="78"/>
      <c r="C2267" s="78"/>
      <c r="D2267" s="463"/>
      <c r="E2267" s="539"/>
      <c r="F2267" s="129"/>
      <c r="G2267" s="129"/>
      <c r="H2267" s="129"/>
      <c r="I2267" s="103"/>
    </row>
    <row r="2268" spans="1:49" s="151" customFormat="1" ht="36" customHeight="1" thickTop="1" thickBot="1">
      <c r="A2268" s="147" t="s">
        <v>2079</v>
      </c>
      <c r="B2268" s="5" t="s">
        <v>2080</v>
      </c>
      <c r="C2268" s="5" t="s">
        <v>1335</v>
      </c>
      <c r="D2268" s="450"/>
      <c r="E2268" s="148" t="s">
        <v>1570</v>
      </c>
      <c r="F2268" s="149" t="s">
        <v>1438</v>
      </c>
      <c r="G2268" s="149"/>
      <c r="H2268" s="149" t="s">
        <v>2332</v>
      </c>
      <c r="I2268" s="5" t="s">
        <v>856</v>
      </c>
      <c r="J2268" s="364" t="s">
        <v>2891</v>
      </c>
      <c r="K2268" s="364" t="s">
        <v>2879</v>
      </c>
      <c r="L2268" s="364" t="s">
        <v>2880</v>
      </c>
      <c r="M2268" s="364" t="s">
        <v>2881</v>
      </c>
      <c r="N2268" s="364" t="s">
        <v>2882</v>
      </c>
      <c r="O2268" s="364" t="s">
        <v>2883</v>
      </c>
      <c r="P2268" s="364" t="s">
        <v>2884</v>
      </c>
      <c r="Q2268" s="364" t="s">
        <v>2885</v>
      </c>
      <c r="R2268" s="364" t="s">
        <v>2886</v>
      </c>
      <c r="S2268" s="364" t="s">
        <v>2887</v>
      </c>
      <c r="T2268" s="364" t="s">
        <v>2888</v>
      </c>
      <c r="U2268" s="364" t="s">
        <v>2889</v>
      </c>
      <c r="V2268" s="364" t="s">
        <v>2890</v>
      </c>
      <c r="W2268" s="365" t="s">
        <v>2893</v>
      </c>
      <c r="X2268" s="365" t="s">
        <v>2879</v>
      </c>
      <c r="Y2268" s="365" t="s">
        <v>2880</v>
      </c>
      <c r="Z2268" s="365" t="s">
        <v>2881</v>
      </c>
      <c r="AA2268" s="365" t="s">
        <v>2882</v>
      </c>
      <c r="AB2268" s="365" t="s">
        <v>2883</v>
      </c>
      <c r="AC2268" s="365" t="s">
        <v>2884</v>
      </c>
      <c r="AD2268" s="365" t="s">
        <v>2885</v>
      </c>
      <c r="AE2268" s="365" t="s">
        <v>2886</v>
      </c>
      <c r="AF2268" s="365" t="s">
        <v>2887</v>
      </c>
      <c r="AG2268" s="365" t="s">
        <v>2888</v>
      </c>
      <c r="AH2268" s="365" t="s">
        <v>2889</v>
      </c>
      <c r="AI2268" s="365" t="s">
        <v>2890</v>
      </c>
      <c r="AJ2268" s="366" t="s">
        <v>2892</v>
      </c>
      <c r="AK2268" s="366" t="s">
        <v>2879</v>
      </c>
      <c r="AL2268" s="366" t="s">
        <v>2880</v>
      </c>
      <c r="AM2268" s="366" t="s">
        <v>2881</v>
      </c>
      <c r="AN2268" s="366" t="s">
        <v>2882</v>
      </c>
      <c r="AO2268" s="366" t="s">
        <v>2883</v>
      </c>
      <c r="AP2268" s="366" t="s">
        <v>2884</v>
      </c>
      <c r="AQ2268" s="366" t="s">
        <v>2885</v>
      </c>
      <c r="AR2268" s="366" t="s">
        <v>2886</v>
      </c>
      <c r="AS2268" s="366" t="s">
        <v>2887</v>
      </c>
      <c r="AT2268" s="366" t="s">
        <v>2888</v>
      </c>
      <c r="AU2268" s="366" t="s">
        <v>2889</v>
      </c>
      <c r="AV2268" s="366" t="s">
        <v>2890</v>
      </c>
      <c r="AW2268" s="368" t="s">
        <v>2895</v>
      </c>
    </row>
    <row r="2269" spans="1:49">
      <c r="A2269" s="33"/>
      <c r="B2269" s="34"/>
      <c r="C2269" s="34"/>
      <c r="D2269" s="34"/>
      <c r="E2269" s="35"/>
      <c r="F2269" s="36"/>
      <c r="G2269" s="36"/>
      <c r="H2269" s="36"/>
      <c r="I2269" s="34"/>
      <c r="J2269" s="202" t="s">
        <v>1224</v>
      </c>
      <c r="K2269" s="202">
        <v>1</v>
      </c>
      <c r="L2269" s="202">
        <v>2</v>
      </c>
      <c r="M2269" s="202">
        <v>3</v>
      </c>
      <c r="N2269" s="202">
        <v>4</v>
      </c>
      <c r="O2269" s="202">
        <v>5</v>
      </c>
      <c r="P2269" s="202">
        <v>6</v>
      </c>
      <c r="Q2269" s="202">
        <v>7</v>
      </c>
      <c r="R2269" s="202">
        <v>8</v>
      </c>
      <c r="S2269" s="202">
        <v>9</v>
      </c>
      <c r="T2269" s="202">
        <v>10</v>
      </c>
      <c r="U2269" s="202">
        <v>13</v>
      </c>
      <c r="V2269" s="202">
        <v>14</v>
      </c>
      <c r="W2269" s="202" t="s">
        <v>1224</v>
      </c>
      <c r="X2269" s="202">
        <v>1</v>
      </c>
      <c r="Y2269" s="202">
        <v>2</v>
      </c>
      <c r="Z2269" s="202">
        <v>3</v>
      </c>
      <c r="AA2269" s="202">
        <v>4</v>
      </c>
      <c r="AB2269" s="202">
        <v>5</v>
      </c>
      <c r="AC2269" s="202">
        <v>6</v>
      </c>
      <c r="AD2269" s="202">
        <v>7</v>
      </c>
      <c r="AE2269" s="202">
        <v>8</v>
      </c>
      <c r="AF2269" s="202">
        <v>9</v>
      </c>
      <c r="AG2269" s="202">
        <v>10</v>
      </c>
      <c r="AH2269" s="202">
        <v>13</v>
      </c>
      <c r="AI2269" s="202">
        <v>14</v>
      </c>
      <c r="AJ2269" s="202" t="s">
        <v>1224</v>
      </c>
      <c r="AK2269" s="202">
        <v>1</v>
      </c>
      <c r="AL2269" s="202">
        <v>2</v>
      </c>
      <c r="AM2269" s="202">
        <v>3</v>
      </c>
      <c r="AN2269" s="202">
        <v>4</v>
      </c>
      <c r="AO2269" s="202">
        <v>5</v>
      </c>
      <c r="AP2269" s="202">
        <v>6</v>
      </c>
      <c r="AQ2269" s="202">
        <v>7</v>
      </c>
      <c r="AR2269" s="202">
        <v>8</v>
      </c>
      <c r="AS2269" s="202">
        <v>9</v>
      </c>
      <c r="AT2269" s="202">
        <v>10</v>
      </c>
      <c r="AU2269" s="202">
        <v>13</v>
      </c>
      <c r="AV2269" s="202">
        <v>14</v>
      </c>
      <c r="AW2269" s="202">
        <v>15</v>
      </c>
    </row>
    <row r="2270" spans="1:49">
      <c r="A2270" s="37"/>
      <c r="B2270" s="38"/>
      <c r="C2270" s="38"/>
      <c r="D2270" s="38"/>
      <c r="E2270" s="60"/>
      <c r="F2270" s="61"/>
      <c r="G2270" s="61"/>
      <c r="H2270" s="61"/>
      <c r="I2270" s="38"/>
      <c r="J2270" s="62"/>
      <c r="K2270" s="62"/>
      <c r="L2270" s="62"/>
      <c r="M2270" s="62"/>
      <c r="N2270" s="62"/>
      <c r="O2270" s="62"/>
      <c r="P2270" s="62"/>
      <c r="Q2270" s="62"/>
      <c r="R2270" s="62"/>
      <c r="S2270" s="62"/>
      <c r="T2270" s="62"/>
      <c r="U2270" s="62"/>
      <c r="V2270" s="62"/>
      <c r="W2270" s="62"/>
      <c r="X2270" s="62"/>
      <c r="Y2270" s="62"/>
      <c r="Z2270" s="62"/>
      <c r="AA2270" s="62"/>
      <c r="AB2270" s="62"/>
      <c r="AC2270" s="62"/>
      <c r="AD2270" s="62"/>
      <c r="AE2270" s="62"/>
      <c r="AF2270" s="62"/>
      <c r="AG2270" s="62"/>
      <c r="AH2270" s="62"/>
      <c r="AI2270" s="62"/>
      <c r="AJ2270" s="62"/>
      <c r="AK2270" s="62"/>
      <c r="AL2270" s="62"/>
      <c r="AM2270" s="62"/>
      <c r="AN2270" s="62"/>
      <c r="AO2270" s="62"/>
      <c r="AP2270" s="62"/>
      <c r="AQ2270" s="62"/>
      <c r="AR2270" s="62"/>
      <c r="AS2270" s="62"/>
      <c r="AT2270" s="62"/>
      <c r="AU2270" s="62"/>
      <c r="AV2270" s="62"/>
      <c r="AW2270" s="62"/>
    </row>
    <row r="2271" spans="1:49">
      <c r="A2271" s="92" t="s">
        <v>797</v>
      </c>
      <c r="B2271" s="93" t="s">
        <v>1030</v>
      </c>
      <c r="C2271" s="93" t="s">
        <v>763</v>
      </c>
      <c r="D2271" s="460"/>
      <c r="E2271" s="531"/>
      <c r="F2271" s="50"/>
      <c r="G2271" s="50"/>
      <c r="H2271" s="50"/>
      <c r="I2271" s="109" t="s">
        <v>912</v>
      </c>
    </row>
    <row r="2272" spans="1:49">
      <c r="A2272" s="48"/>
      <c r="B2272" s="1"/>
      <c r="C2272" s="1"/>
      <c r="D2272" s="369"/>
      <c r="E2272" s="531"/>
      <c r="F2272" s="50"/>
      <c r="G2272" s="50"/>
      <c r="H2272" s="50"/>
      <c r="I2272" s="109"/>
    </row>
    <row r="2273" spans="1:49">
      <c r="A2273" s="48"/>
      <c r="B2273" s="42"/>
      <c r="C2273" s="42"/>
      <c r="D2273" s="42"/>
      <c r="E2273" s="531"/>
      <c r="F2273" s="50"/>
      <c r="G2273" s="50"/>
      <c r="H2273" s="50"/>
      <c r="I2273" s="49" t="s">
        <v>1559</v>
      </c>
      <c r="J2273" s="12">
        <f>SUM(J2274,J2282,J2284)</f>
        <v>1000</v>
      </c>
      <c r="K2273" s="12">
        <f t="shared" ref="K2273:AT2273" si="693">SUM(K2274,K2282,K2284)</f>
        <v>0</v>
      </c>
      <c r="L2273" s="12">
        <f t="shared" si="693"/>
        <v>0</v>
      </c>
      <c r="M2273" s="12">
        <f t="shared" si="693"/>
        <v>0</v>
      </c>
      <c r="N2273" s="12">
        <f t="shared" si="693"/>
        <v>0</v>
      </c>
      <c r="O2273" s="12">
        <f t="shared" si="693"/>
        <v>0</v>
      </c>
      <c r="P2273" s="12">
        <f t="shared" si="693"/>
        <v>0</v>
      </c>
      <c r="Q2273" s="12">
        <f t="shared" si="693"/>
        <v>0</v>
      </c>
      <c r="R2273" s="12">
        <f t="shared" si="693"/>
        <v>0</v>
      </c>
      <c r="S2273" s="12">
        <f t="shared" si="693"/>
        <v>0</v>
      </c>
      <c r="T2273" s="12">
        <f t="shared" si="693"/>
        <v>1000</v>
      </c>
      <c r="U2273" s="12">
        <v>1000</v>
      </c>
      <c r="V2273" s="12">
        <v>0</v>
      </c>
      <c r="W2273" s="12">
        <f>SUM(W2274,W2282,W2284)</f>
        <v>0</v>
      </c>
      <c r="X2273" s="12">
        <f t="shared" si="693"/>
        <v>0</v>
      </c>
      <c r="Y2273" s="12">
        <f t="shared" si="693"/>
        <v>0</v>
      </c>
      <c r="Z2273" s="12">
        <f t="shared" si="693"/>
        <v>0</v>
      </c>
      <c r="AA2273" s="12">
        <f t="shared" si="693"/>
        <v>0</v>
      </c>
      <c r="AB2273" s="12">
        <f t="shared" si="693"/>
        <v>0</v>
      </c>
      <c r="AC2273" s="12">
        <f t="shared" si="693"/>
        <v>0</v>
      </c>
      <c r="AD2273" s="12">
        <f t="shared" si="693"/>
        <v>0</v>
      </c>
      <c r="AE2273" s="12">
        <f t="shared" si="693"/>
        <v>0</v>
      </c>
      <c r="AF2273" s="12">
        <f t="shared" si="693"/>
        <v>0</v>
      </c>
      <c r="AG2273" s="12">
        <f t="shared" si="693"/>
        <v>0</v>
      </c>
      <c r="AH2273" s="12">
        <v>0</v>
      </c>
      <c r="AI2273" s="12">
        <v>0</v>
      </c>
      <c r="AJ2273" s="12">
        <f>SUM(AJ2274,AJ2282,AJ2284)</f>
        <v>41822</v>
      </c>
      <c r="AK2273" s="12">
        <f t="shared" si="693"/>
        <v>0</v>
      </c>
      <c r="AL2273" s="12">
        <f t="shared" si="693"/>
        <v>0</v>
      </c>
      <c r="AM2273" s="12">
        <f t="shared" si="693"/>
        <v>0</v>
      </c>
      <c r="AN2273" s="12">
        <f t="shared" si="693"/>
        <v>0</v>
      </c>
      <c r="AO2273" s="12">
        <f t="shared" si="693"/>
        <v>0</v>
      </c>
      <c r="AP2273" s="12">
        <f t="shared" si="693"/>
        <v>0</v>
      </c>
      <c r="AQ2273" s="12">
        <f t="shared" si="693"/>
        <v>0</v>
      </c>
      <c r="AR2273" s="12">
        <f t="shared" si="693"/>
        <v>0</v>
      </c>
      <c r="AS2273" s="12">
        <f t="shared" si="693"/>
        <v>40822</v>
      </c>
      <c r="AT2273" s="12">
        <f t="shared" si="693"/>
        <v>950</v>
      </c>
      <c r="AU2273" s="12">
        <v>41772</v>
      </c>
      <c r="AV2273" s="12">
        <v>50</v>
      </c>
      <c r="AW2273" s="12">
        <f t="shared" ref="AW2273:AW2302" si="694">U2273+AH2273+AU2273</f>
        <v>42772</v>
      </c>
    </row>
    <row r="2274" spans="1:49">
      <c r="A2274" s="44" t="s">
        <v>797</v>
      </c>
      <c r="B2274" s="45" t="s">
        <v>1030</v>
      </c>
      <c r="C2274" s="45" t="s">
        <v>763</v>
      </c>
      <c r="D2274" s="452" t="s">
        <v>2933</v>
      </c>
      <c r="E2274" s="213" t="s">
        <v>771</v>
      </c>
      <c r="F2274" s="65"/>
      <c r="G2274" s="65"/>
      <c r="H2274" s="65"/>
      <c r="I2274" s="1" t="s">
        <v>1500</v>
      </c>
      <c r="J2274" s="9">
        <f>SUM(J2275:J2276)</f>
        <v>0</v>
      </c>
      <c r="K2274" s="9">
        <f t="shared" ref="K2274:AT2274" si="695">SUM(K2275:K2276)</f>
        <v>0</v>
      </c>
      <c r="L2274" s="9">
        <f t="shared" si="695"/>
        <v>0</v>
      </c>
      <c r="M2274" s="9">
        <f t="shared" si="695"/>
        <v>0</v>
      </c>
      <c r="N2274" s="9">
        <f t="shared" si="695"/>
        <v>0</v>
      </c>
      <c r="O2274" s="9">
        <f t="shared" si="695"/>
        <v>0</v>
      </c>
      <c r="P2274" s="9">
        <f t="shared" si="695"/>
        <v>0</v>
      </c>
      <c r="Q2274" s="9">
        <f t="shared" si="695"/>
        <v>0</v>
      </c>
      <c r="R2274" s="9">
        <f t="shared" si="695"/>
        <v>0</v>
      </c>
      <c r="S2274" s="9">
        <f t="shared" si="695"/>
        <v>0</v>
      </c>
      <c r="T2274" s="9">
        <f t="shared" si="695"/>
        <v>0</v>
      </c>
      <c r="U2274" s="9">
        <v>0</v>
      </c>
      <c r="V2274" s="9">
        <v>0</v>
      </c>
      <c r="W2274" s="9">
        <f>SUM(W2275:W2276)</f>
        <v>0</v>
      </c>
      <c r="X2274" s="9">
        <f t="shared" si="695"/>
        <v>0</v>
      </c>
      <c r="Y2274" s="9">
        <f t="shared" si="695"/>
        <v>0</v>
      </c>
      <c r="Z2274" s="9">
        <f t="shared" si="695"/>
        <v>0</v>
      </c>
      <c r="AA2274" s="9">
        <f t="shared" si="695"/>
        <v>0</v>
      </c>
      <c r="AB2274" s="9">
        <f t="shared" si="695"/>
        <v>0</v>
      </c>
      <c r="AC2274" s="9">
        <f t="shared" si="695"/>
        <v>0</v>
      </c>
      <c r="AD2274" s="9">
        <f t="shared" si="695"/>
        <v>0</v>
      </c>
      <c r="AE2274" s="9">
        <f t="shared" si="695"/>
        <v>0</v>
      </c>
      <c r="AF2274" s="9">
        <f t="shared" si="695"/>
        <v>0</v>
      </c>
      <c r="AG2274" s="9">
        <f t="shared" si="695"/>
        <v>0</v>
      </c>
      <c r="AH2274" s="9">
        <v>0</v>
      </c>
      <c r="AI2274" s="9">
        <v>0</v>
      </c>
      <c r="AJ2274" s="9">
        <f>SUM(AJ2275:AJ2276)</f>
        <v>0</v>
      </c>
      <c r="AK2274" s="9">
        <f t="shared" si="695"/>
        <v>0</v>
      </c>
      <c r="AL2274" s="9">
        <f t="shared" si="695"/>
        <v>0</v>
      </c>
      <c r="AM2274" s="9">
        <f t="shared" si="695"/>
        <v>0</v>
      </c>
      <c r="AN2274" s="9">
        <f t="shared" si="695"/>
        <v>0</v>
      </c>
      <c r="AO2274" s="9">
        <f t="shared" si="695"/>
        <v>0</v>
      </c>
      <c r="AP2274" s="9">
        <f t="shared" si="695"/>
        <v>0</v>
      </c>
      <c r="AQ2274" s="9">
        <f t="shared" si="695"/>
        <v>0</v>
      </c>
      <c r="AR2274" s="9">
        <f t="shared" si="695"/>
        <v>0</v>
      </c>
      <c r="AS2274" s="9">
        <f t="shared" si="695"/>
        <v>0</v>
      </c>
      <c r="AT2274" s="9">
        <f t="shared" si="695"/>
        <v>0</v>
      </c>
      <c r="AU2274" s="9">
        <v>0</v>
      </c>
      <c r="AV2274" s="9">
        <v>0</v>
      </c>
      <c r="AW2274" s="9">
        <f t="shared" si="694"/>
        <v>0</v>
      </c>
    </row>
    <row r="2275" spans="1:49">
      <c r="A2275" s="44" t="s">
        <v>797</v>
      </c>
      <c r="B2275" s="45" t="s">
        <v>1030</v>
      </c>
      <c r="C2275" s="45" t="s">
        <v>763</v>
      </c>
      <c r="D2275" s="452" t="s">
        <v>2933</v>
      </c>
      <c r="E2275" s="367" t="s">
        <v>834</v>
      </c>
      <c r="F2275" s="50"/>
      <c r="G2275" s="468" t="s">
        <v>3096</v>
      </c>
      <c r="H2275" s="50" t="s">
        <v>2333</v>
      </c>
      <c r="I2275" s="42" t="s">
        <v>1165</v>
      </c>
      <c r="U2275" s="15">
        <v>0</v>
      </c>
      <c r="V2275" s="15">
        <v>0</v>
      </c>
      <c r="AH2275" s="15">
        <v>0</v>
      </c>
      <c r="AI2275" s="15">
        <v>0</v>
      </c>
      <c r="AU2275" s="15">
        <v>0</v>
      </c>
      <c r="AV2275" s="15">
        <v>0</v>
      </c>
      <c r="AW2275" s="15">
        <f t="shared" si="694"/>
        <v>0</v>
      </c>
    </row>
    <row r="2276" spans="1:49">
      <c r="A2276" s="44" t="s">
        <v>797</v>
      </c>
      <c r="B2276" s="45" t="s">
        <v>1030</v>
      </c>
      <c r="C2276" s="45" t="s">
        <v>763</v>
      </c>
      <c r="D2276" s="452" t="s">
        <v>2933</v>
      </c>
      <c r="E2276" s="367" t="s">
        <v>772</v>
      </c>
      <c r="F2276" s="50"/>
      <c r="G2276" s="468" t="s">
        <v>3096</v>
      </c>
      <c r="H2276" s="50" t="s">
        <v>2333</v>
      </c>
      <c r="I2276" s="42" t="s">
        <v>1227</v>
      </c>
      <c r="J2276" s="15">
        <f>SUM(J2277:J2281)</f>
        <v>0</v>
      </c>
      <c r="K2276" s="15">
        <f t="shared" ref="K2276:AT2276" si="696">SUM(K2277:K2281)</f>
        <v>0</v>
      </c>
      <c r="L2276" s="15">
        <f t="shared" si="696"/>
        <v>0</v>
      </c>
      <c r="M2276" s="15">
        <f t="shared" si="696"/>
        <v>0</v>
      </c>
      <c r="N2276" s="15">
        <f t="shared" si="696"/>
        <v>0</v>
      </c>
      <c r="O2276" s="15">
        <f t="shared" si="696"/>
        <v>0</v>
      </c>
      <c r="P2276" s="15">
        <f t="shared" si="696"/>
        <v>0</v>
      </c>
      <c r="Q2276" s="15">
        <f t="shared" si="696"/>
        <v>0</v>
      </c>
      <c r="R2276" s="15">
        <f t="shared" si="696"/>
        <v>0</v>
      </c>
      <c r="S2276" s="15">
        <f t="shared" si="696"/>
        <v>0</v>
      </c>
      <c r="T2276" s="15">
        <f t="shared" si="696"/>
        <v>0</v>
      </c>
      <c r="U2276" s="15">
        <v>0</v>
      </c>
      <c r="V2276" s="15">
        <v>0</v>
      </c>
      <c r="W2276" s="15">
        <f>SUM(W2277:W2281)</f>
        <v>0</v>
      </c>
      <c r="X2276" s="15">
        <f t="shared" si="696"/>
        <v>0</v>
      </c>
      <c r="Y2276" s="15">
        <f t="shared" si="696"/>
        <v>0</v>
      </c>
      <c r="Z2276" s="15">
        <f t="shared" si="696"/>
        <v>0</v>
      </c>
      <c r="AA2276" s="15">
        <f t="shared" si="696"/>
        <v>0</v>
      </c>
      <c r="AB2276" s="15">
        <f t="shared" si="696"/>
        <v>0</v>
      </c>
      <c r="AC2276" s="15">
        <f t="shared" si="696"/>
        <v>0</v>
      </c>
      <c r="AD2276" s="15">
        <f t="shared" si="696"/>
        <v>0</v>
      </c>
      <c r="AE2276" s="15">
        <f t="shared" si="696"/>
        <v>0</v>
      </c>
      <c r="AF2276" s="15">
        <f t="shared" si="696"/>
        <v>0</v>
      </c>
      <c r="AG2276" s="15">
        <f t="shared" si="696"/>
        <v>0</v>
      </c>
      <c r="AH2276" s="15">
        <v>0</v>
      </c>
      <c r="AI2276" s="15">
        <v>0</v>
      </c>
      <c r="AJ2276" s="15">
        <f>SUM(AJ2277:AJ2281)</f>
        <v>0</v>
      </c>
      <c r="AK2276" s="15">
        <f t="shared" si="696"/>
        <v>0</v>
      </c>
      <c r="AL2276" s="15">
        <f t="shared" si="696"/>
        <v>0</v>
      </c>
      <c r="AM2276" s="15">
        <f t="shared" si="696"/>
        <v>0</v>
      </c>
      <c r="AN2276" s="15">
        <f t="shared" si="696"/>
        <v>0</v>
      </c>
      <c r="AO2276" s="15">
        <f t="shared" si="696"/>
        <v>0</v>
      </c>
      <c r="AP2276" s="15">
        <f t="shared" si="696"/>
        <v>0</v>
      </c>
      <c r="AQ2276" s="15">
        <f t="shared" si="696"/>
        <v>0</v>
      </c>
      <c r="AR2276" s="15">
        <f t="shared" si="696"/>
        <v>0</v>
      </c>
      <c r="AS2276" s="15">
        <f t="shared" si="696"/>
        <v>0</v>
      </c>
      <c r="AT2276" s="15">
        <f t="shared" si="696"/>
        <v>0</v>
      </c>
      <c r="AU2276" s="15">
        <v>0</v>
      </c>
      <c r="AV2276" s="15">
        <v>0</v>
      </c>
      <c r="AW2276" s="15">
        <f t="shared" si="694"/>
        <v>0</v>
      </c>
    </row>
    <row r="2277" spans="1:49" s="144" customFormat="1">
      <c r="A2277" s="44" t="s">
        <v>797</v>
      </c>
      <c r="B2277" s="45" t="s">
        <v>1030</v>
      </c>
      <c r="C2277" s="45" t="s">
        <v>763</v>
      </c>
      <c r="D2277" s="452" t="s">
        <v>2933</v>
      </c>
      <c r="E2277" s="140" t="s">
        <v>850</v>
      </c>
      <c r="F2277" s="141" t="s">
        <v>227</v>
      </c>
      <c r="G2277" s="468" t="s">
        <v>3096</v>
      </c>
      <c r="H2277" s="50" t="s">
        <v>2333</v>
      </c>
      <c r="I2277" s="142" t="s">
        <v>1119</v>
      </c>
      <c r="J2277" s="15"/>
      <c r="K2277" s="15"/>
      <c r="L2277" s="15"/>
      <c r="M2277" s="15"/>
      <c r="N2277" s="15"/>
      <c r="O2277" s="15"/>
      <c r="P2277" s="15"/>
      <c r="Q2277" s="15"/>
      <c r="R2277" s="15"/>
      <c r="S2277" s="15"/>
      <c r="T2277" s="15"/>
      <c r="U2277" s="15">
        <v>0</v>
      </c>
      <c r="V2277" s="15">
        <v>0</v>
      </c>
      <c r="W2277" s="15"/>
      <c r="X2277" s="15"/>
      <c r="Y2277" s="15"/>
      <c r="Z2277" s="15"/>
      <c r="AA2277" s="15"/>
      <c r="AB2277" s="15"/>
      <c r="AC2277" s="15"/>
      <c r="AD2277" s="15"/>
      <c r="AE2277" s="15"/>
      <c r="AF2277" s="15"/>
      <c r="AG2277" s="15"/>
      <c r="AH2277" s="15">
        <v>0</v>
      </c>
      <c r="AI2277" s="15">
        <v>0</v>
      </c>
      <c r="AJ2277" s="15"/>
      <c r="AK2277" s="15"/>
      <c r="AL2277" s="15"/>
      <c r="AM2277" s="15"/>
      <c r="AN2277" s="15"/>
      <c r="AO2277" s="15"/>
      <c r="AP2277" s="15"/>
      <c r="AQ2277" s="15"/>
      <c r="AR2277" s="15"/>
      <c r="AS2277" s="15"/>
      <c r="AT2277" s="15"/>
      <c r="AU2277" s="15">
        <v>0</v>
      </c>
      <c r="AV2277" s="15">
        <v>0</v>
      </c>
      <c r="AW2277" s="15">
        <f t="shared" si="694"/>
        <v>0</v>
      </c>
    </row>
    <row r="2278" spans="1:49" s="144" customFormat="1">
      <c r="A2278" s="44" t="s">
        <v>797</v>
      </c>
      <c r="B2278" s="45" t="s">
        <v>1030</v>
      </c>
      <c r="C2278" s="45" t="s">
        <v>763</v>
      </c>
      <c r="D2278" s="452" t="s">
        <v>2933</v>
      </c>
      <c r="E2278" s="140" t="s">
        <v>851</v>
      </c>
      <c r="F2278" s="141" t="s">
        <v>228</v>
      </c>
      <c r="G2278" s="468" t="s">
        <v>3096</v>
      </c>
      <c r="H2278" s="50" t="s">
        <v>2333</v>
      </c>
      <c r="I2278" s="142" t="s">
        <v>1290</v>
      </c>
      <c r="J2278" s="15"/>
      <c r="K2278" s="15"/>
      <c r="L2278" s="15"/>
      <c r="M2278" s="15"/>
      <c r="N2278" s="15"/>
      <c r="O2278" s="15"/>
      <c r="P2278" s="15"/>
      <c r="Q2278" s="15"/>
      <c r="R2278" s="15"/>
      <c r="S2278" s="15"/>
      <c r="T2278" s="15"/>
      <c r="U2278" s="15">
        <v>0</v>
      </c>
      <c r="V2278" s="15">
        <v>0</v>
      </c>
      <c r="W2278" s="15"/>
      <c r="X2278" s="15"/>
      <c r="Y2278" s="15"/>
      <c r="Z2278" s="15"/>
      <c r="AA2278" s="15"/>
      <c r="AB2278" s="15"/>
      <c r="AC2278" s="15"/>
      <c r="AD2278" s="15"/>
      <c r="AE2278" s="15"/>
      <c r="AF2278" s="15"/>
      <c r="AG2278" s="15"/>
      <c r="AH2278" s="15">
        <v>0</v>
      </c>
      <c r="AI2278" s="15">
        <v>0</v>
      </c>
      <c r="AJ2278" s="15"/>
      <c r="AK2278" s="15"/>
      <c r="AL2278" s="15"/>
      <c r="AM2278" s="15"/>
      <c r="AN2278" s="15"/>
      <c r="AO2278" s="15"/>
      <c r="AP2278" s="15"/>
      <c r="AQ2278" s="15"/>
      <c r="AR2278" s="15"/>
      <c r="AS2278" s="15"/>
      <c r="AT2278" s="15"/>
      <c r="AU2278" s="15">
        <v>0</v>
      </c>
      <c r="AV2278" s="15">
        <v>0</v>
      </c>
      <c r="AW2278" s="15">
        <f t="shared" si="694"/>
        <v>0</v>
      </c>
    </row>
    <row r="2279" spans="1:49" s="144" customFormat="1">
      <c r="A2279" s="44" t="s">
        <v>797</v>
      </c>
      <c r="B2279" s="45" t="s">
        <v>1030</v>
      </c>
      <c r="C2279" s="45" t="s">
        <v>763</v>
      </c>
      <c r="D2279" s="452" t="s">
        <v>2933</v>
      </c>
      <c r="E2279" s="140" t="s">
        <v>852</v>
      </c>
      <c r="F2279" s="141" t="s">
        <v>229</v>
      </c>
      <c r="G2279" s="468" t="s">
        <v>3096</v>
      </c>
      <c r="H2279" s="50" t="s">
        <v>2333</v>
      </c>
      <c r="I2279" s="142" t="s">
        <v>1733</v>
      </c>
      <c r="J2279" s="15"/>
      <c r="K2279" s="15"/>
      <c r="L2279" s="15"/>
      <c r="M2279" s="15"/>
      <c r="N2279" s="15"/>
      <c r="O2279" s="15"/>
      <c r="P2279" s="15"/>
      <c r="Q2279" s="15"/>
      <c r="R2279" s="15"/>
      <c r="S2279" s="15"/>
      <c r="T2279" s="15"/>
      <c r="U2279" s="15">
        <v>0</v>
      </c>
      <c r="V2279" s="15">
        <v>0</v>
      </c>
      <c r="W2279" s="15"/>
      <c r="X2279" s="15"/>
      <c r="Y2279" s="15"/>
      <c r="Z2279" s="15"/>
      <c r="AA2279" s="15"/>
      <c r="AB2279" s="15"/>
      <c r="AC2279" s="15"/>
      <c r="AD2279" s="15"/>
      <c r="AE2279" s="15"/>
      <c r="AF2279" s="15"/>
      <c r="AG2279" s="15"/>
      <c r="AH2279" s="15">
        <v>0</v>
      </c>
      <c r="AI2279" s="15">
        <v>0</v>
      </c>
      <c r="AJ2279" s="15"/>
      <c r="AK2279" s="15"/>
      <c r="AL2279" s="15"/>
      <c r="AM2279" s="15"/>
      <c r="AN2279" s="15"/>
      <c r="AO2279" s="15"/>
      <c r="AP2279" s="15"/>
      <c r="AQ2279" s="15"/>
      <c r="AR2279" s="15"/>
      <c r="AS2279" s="15"/>
      <c r="AT2279" s="15"/>
      <c r="AU2279" s="15">
        <v>0</v>
      </c>
      <c r="AV2279" s="15">
        <v>0</v>
      </c>
      <c r="AW2279" s="15">
        <f t="shared" si="694"/>
        <v>0</v>
      </c>
    </row>
    <row r="2280" spans="1:49" s="144" customFormat="1">
      <c r="A2280" s="44" t="s">
        <v>797</v>
      </c>
      <c r="B2280" s="45" t="s">
        <v>1030</v>
      </c>
      <c r="C2280" s="45" t="s">
        <v>763</v>
      </c>
      <c r="D2280" s="452" t="s">
        <v>2933</v>
      </c>
      <c r="E2280" s="140" t="s">
        <v>853</v>
      </c>
      <c r="F2280" s="141" t="s">
        <v>230</v>
      </c>
      <c r="G2280" s="468" t="s">
        <v>3096</v>
      </c>
      <c r="H2280" s="50" t="s">
        <v>2333</v>
      </c>
      <c r="I2280" s="142" t="s">
        <v>1734</v>
      </c>
      <c r="J2280" s="15"/>
      <c r="K2280" s="15"/>
      <c r="L2280" s="15"/>
      <c r="M2280" s="15"/>
      <c r="N2280" s="15"/>
      <c r="O2280" s="15"/>
      <c r="P2280" s="15"/>
      <c r="Q2280" s="15"/>
      <c r="R2280" s="15"/>
      <c r="S2280" s="15"/>
      <c r="T2280" s="15"/>
      <c r="U2280" s="15">
        <v>0</v>
      </c>
      <c r="V2280" s="15">
        <v>0</v>
      </c>
      <c r="W2280" s="15"/>
      <c r="X2280" s="15"/>
      <c r="Y2280" s="15"/>
      <c r="Z2280" s="15"/>
      <c r="AA2280" s="15"/>
      <c r="AB2280" s="15"/>
      <c r="AC2280" s="15"/>
      <c r="AD2280" s="15"/>
      <c r="AE2280" s="15"/>
      <c r="AF2280" s="15"/>
      <c r="AG2280" s="15"/>
      <c r="AH2280" s="15">
        <v>0</v>
      </c>
      <c r="AI2280" s="15">
        <v>0</v>
      </c>
      <c r="AJ2280" s="15"/>
      <c r="AK2280" s="15"/>
      <c r="AL2280" s="15"/>
      <c r="AM2280" s="15"/>
      <c r="AN2280" s="15"/>
      <c r="AO2280" s="15"/>
      <c r="AP2280" s="15"/>
      <c r="AQ2280" s="15"/>
      <c r="AR2280" s="15"/>
      <c r="AS2280" s="15"/>
      <c r="AT2280" s="15"/>
      <c r="AU2280" s="15">
        <v>0</v>
      </c>
      <c r="AV2280" s="15">
        <v>0</v>
      </c>
      <c r="AW2280" s="15">
        <f t="shared" si="694"/>
        <v>0</v>
      </c>
    </row>
    <row r="2281" spans="1:49" s="144" customFormat="1">
      <c r="A2281" s="44" t="s">
        <v>797</v>
      </c>
      <c r="B2281" s="45" t="s">
        <v>1030</v>
      </c>
      <c r="C2281" s="45" t="s">
        <v>763</v>
      </c>
      <c r="D2281" s="452" t="s">
        <v>2933</v>
      </c>
      <c r="E2281" s="140" t="s">
        <v>854</v>
      </c>
      <c r="F2281" s="141" t="s">
        <v>231</v>
      </c>
      <c r="G2281" s="468" t="s">
        <v>3096</v>
      </c>
      <c r="H2281" s="50" t="s">
        <v>2333</v>
      </c>
      <c r="I2281" s="142" t="s">
        <v>1735</v>
      </c>
      <c r="J2281" s="15"/>
      <c r="K2281" s="15"/>
      <c r="L2281" s="15"/>
      <c r="M2281" s="15"/>
      <c r="N2281" s="15"/>
      <c r="O2281" s="15"/>
      <c r="P2281" s="15"/>
      <c r="Q2281" s="15"/>
      <c r="R2281" s="15"/>
      <c r="S2281" s="15"/>
      <c r="T2281" s="15"/>
      <c r="U2281" s="15">
        <v>0</v>
      </c>
      <c r="V2281" s="15">
        <v>0</v>
      </c>
      <c r="W2281" s="15"/>
      <c r="X2281" s="15"/>
      <c r="Y2281" s="15"/>
      <c r="Z2281" s="15"/>
      <c r="AA2281" s="15"/>
      <c r="AB2281" s="15"/>
      <c r="AC2281" s="15"/>
      <c r="AD2281" s="15"/>
      <c r="AE2281" s="15"/>
      <c r="AF2281" s="15"/>
      <c r="AG2281" s="15"/>
      <c r="AH2281" s="15">
        <v>0</v>
      </c>
      <c r="AI2281" s="15">
        <v>0</v>
      </c>
      <c r="AJ2281" s="15"/>
      <c r="AK2281" s="15"/>
      <c r="AL2281" s="15"/>
      <c r="AM2281" s="15"/>
      <c r="AN2281" s="15"/>
      <c r="AO2281" s="15"/>
      <c r="AP2281" s="15"/>
      <c r="AQ2281" s="15"/>
      <c r="AR2281" s="15"/>
      <c r="AS2281" s="15"/>
      <c r="AT2281" s="15"/>
      <c r="AU2281" s="15">
        <v>0</v>
      </c>
      <c r="AV2281" s="15">
        <v>0</v>
      </c>
      <c r="AW2281" s="15">
        <f t="shared" si="694"/>
        <v>0</v>
      </c>
    </row>
    <row r="2282" spans="1:49">
      <c r="A2282" s="44" t="s">
        <v>797</v>
      </c>
      <c r="B2282" s="45" t="s">
        <v>1030</v>
      </c>
      <c r="C2282" s="45" t="s">
        <v>763</v>
      </c>
      <c r="D2282" s="452" t="s">
        <v>2933</v>
      </c>
      <c r="E2282" s="213" t="s">
        <v>773</v>
      </c>
      <c r="F2282" s="65"/>
      <c r="G2282" s="65"/>
      <c r="H2282" s="65"/>
      <c r="I2282" s="1" t="s">
        <v>1362</v>
      </c>
      <c r="J2282" s="9">
        <f>SUM(J2283)</f>
        <v>0</v>
      </c>
      <c r="K2282" s="9">
        <f t="shared" ref="K2282:AT2282" si="697">SUM(K2283)</f>
        <v>0</v>
      </c>
      <c r="L2282" s="9">
        <f t="shared" si="697"/>
        <v>0</v>
      </c>
      <c r="M2282" s="9">
        <f t="shared" si="697"/>
        <v>0</v>
      </c>
      <c r="N2282" s="9">
        <f t="shared" si="697"/>
        <v>0</v>
      </c>
      <c r="O2282" s="9">
        <f t="shared" si="697"/>
        <v>0</v>
      </c>
      <c r="P2282" s="9">
        <f t="shared" si="697"/>
        <v>0</v>
      </c>
      <c r="Q2282" s="9">
        <f t="shared" si="697"/>
        <v>0</v>
      </c>
      <c r="R2282" s="9">
        <f t="shared" si="697"/>
        <v>0</v>
      </c>
      <c r="S2282" s="9">
        <f t="shared" si="697"/>
        <v>0</v>
      </c>
      <c r="T2282" s="9">
        <f t="shared" si="697"/>
        <v>0</v>
      </c>
      <c r="U2282" s="9">
        <v>0</v>
      </c>
      <c r="V2282" s="9">
        <v>0</v>
      </c>
      <c r="W2282" s="9">
        <f>SUM(W2283)</f>
        <v>0</v>
      </c>
      <c r="X2282" s="9">
        <f t="shared" si="697"/>
        <v>0</v>
      </c>
      <c r="Y2282" s="9">
        <f t="shared" si="697"/>
        <v>0</v>
      </c>
      <c r="Z2282" s="9">
        <f t="shared" si="697"/>
        <v>0</v>
      </c>
      <c r="AA2282" s="9">
        <f t="shared" si="697"/>
        <v>0</v>
      </c>
      <c r="AB2282" s="9">
        <f t="shared" si="697"/>
        <v>0</v>
      </c>
      <c r="AC2282" s="9">
        <f t="shared" si="697"/>
        <v>0</v>
      </c>
      <c r="AD2282" s="9">
        <f t="shared" si="697"/>
        <v>0</v>
      </c>
      <c r="AE2282" s="9">
        <f t="shared" si="697"/>
        <v>0</v>
      </c>
      <c r="AF2282" s="9">
        <f t="shared" si="697"/>
        <v>0</v>
      </c>
      <c r="AG2282" s="9">
        <f t="shared" si="697"/>
        <v>0</v>
      </c>
      <c r="AH2282" s="9">
        <v>0</v>
      </c>
      <c r="AI2282" s="9">
        <v>0</v>
      </c>
      <c r="AJ2282" s="9">
        <f>SUM(AJ2283)</f>
        <v>0</v>
      </c>
      <c r="AK2282" s="9">
        <f t="shared" si="697"/>
        <v>0</v>
      </c>
      <c r="AL2282" s="9">
        <f t="shared" si="697"/>
        <v>0</v>
      </c>
      <c r="AM2282" s="9">
        <f t="shared" si="697"/>
        <v>0</v>
      </c>
      <c r="AN2282" s="9">
        <f t="shared" si="697"/>
        <v>0</v>
      </c>
      <c r="AO2282" s="9">
        <f t="shared" si="697"/>
        <v>0</v>
      </c>
      <c r="AP2282" s="9">
        <f t="shared" si="697"/>
        <v>0</v>
      </c>
      <c r="AQ2282" s="9">
        <f t="shared" si="697"/>
        <v>0</v>
      </c>
      <c r="AR2282" s="9">
        <f t="shared" si="697"/>
        <v>0</v>
      </c>
      <c r="AS2282" s="9">
        <f t="shared" si="697"/>
        <v>0</v>
      </c>
      <c r="AT2282" s="9">
        <f t="shared" si="697"/>
        <v>0</v>
      </c>
      <c r="AU2282" s="9">
        <v>0</v>
      </c>
      <c r="AV2282" s="9">
        <v>0</v>
      </c>
      <c r="AW2282" s="9">
        <f t="shared" si="694"/>
        <v>0</v>
      </c>
    </row>
    <row r="2283" spans="1:49">
      <c r="A2283" s="44" t="s">
        <v>797</v>
      </c>
      <c r="B2283" s="45" t="s">
        <v>1030</v>
      </c>
      <c r="C2283" s="45" t="s">
        <v>763</v>
      </c>
      <c r="D2283" s="452" t="s">
        <v>2933</v>
      </c>
      <c r="E2283" s="367" t="s">
        <v>785</v>
      </c>
      <c r="F2283" s="50"/>
      <c r="G2283" s="468" t="s">
        <v>3096</v>
      </c>
      <c r="H2283" s="50" t="s">
        <v>2333</v>
      </c>
      <c r="I2283" s="42" t="s">
        <v>1363</v>
      </c>
      <c r="U2283" s="15">
        <v>0</v>
      </c>
      <c r="V2283" s="15">
        <v>0</v>
      </c>
      <c r="AH2283" s="15">
        <v>0</v>
      </c>
      <c r="AI2283" s="15">
        <v>0</v>
      </c>
      <c r="AU2283" s="15">
        <v>0</v>
      </c>
      <c r="AV2283" s="15">
        <v>0</v>
      </c>
      <c r="AW2283" s="15">
        <f t="shared" si="694"/>
        <v>0</v>
      </c>
    </row>
    <row r="2284" spans="1:49">
      <c r="A2284" s="44" t="s">
        <v>797</v>
      </c>
      <c r="B2284" s="45" t="s">
        <v>1030</v>
      </c>
      <c r="C2284" s="45" t="s">
        <v>763</v>
      </c>
      <c r="D2284" s="452" t="s">
        <v>2933</v>
      </c>
      <c r="E2284" s="213" t="s">
        <v>1364</v>
      </c>
      <c r="F2284" s="65"/>
      <c r="G2284" s="65"/>
      <c r="H2284" s="65"/>
      <c r="I2284" s="1" t="s">
        <v>2104</v>
      </c>
      <c r="J2284" s="9">
        <f>SUM(J2285:J2294)</f>
        <v>1000</v>
      </c>
      <c r="K2284" s="9">
        <f t="shared" ref="K2284:AT2284" si="698">SUM(K2285:K2294)</f>
        <v>0</v>
      </c>
      <c r="L2284" s="9">
        <f t="shared" si="698"/>
        <v>0</v>
      </c>
      <c r="M2284" s="9">
        <f t="shared" si="698"/>
        <v>0</v>
      </c>
      <c r="N2284" s="9">
        <f t="shared" si="698"/>
        <v>0</v>
      </c>
      <c r="O2284" s="9">
        <f t="shared" si="698"/>
        <v>0</v>
      </c>
      <c r="P2284" s="9">
        <f t="shared" si="698"/>
        <v>0</v>
      </c>
      <c r="Q2284" s="9">
        <f t="shared" si="698"/>
        <v>0</v>
      </c>
      <c r="R2284" s="9">
        <f t="shared" si="698"/>
        <v>0</v>
      </c>
      <c r="S2284" s="9">
        <f t="shared" si="698"/>
        <v>0</v>
      </c>
      <c r="T2284" s="9">
        <f t="shared" si="698"/>
        <v>1000</v>
      </c>
      <c r="U2284" s="9">
        <v>1000</v>
      </c>
      <c r="V2284" s="9">
        <v>0</v>
      </c>
      <c r="W2284" s="9">
        <f>SUM(W2285:W2294)</f>
        <v>0</v>
      </c>
      <c r="X2284" s="9">
        <f t="shared" si="698"/>
        <v>0</v>
      </c>
      <c r="Y2284" s="9">
        <f t="shared" si="698"/>
        <v>0</v>
      </c>
      <c r="Z2284" s="9">
        <f t="shared" si="698"/>
        <v>0</v>
      </c>
      <c r="AA2284" s="9">
        <f t="shared" si="698"/>
        <v>0</v>
      </c>
      <c r="AB2284" s="9">
        <f t="shared" si="698"/>
        <v>0</v>
      </c>
      <c r="AC2284" s="9">
        <f t="shared" si="698"/>
        <v>0</v>
      </c>
      <c r="AD2284" s="9">
        <f t="shared" si="698"/>
        <v>0</v>
      </c>
      <c r="AE2284" s="9">
        <f t="shared" si="698"/>
        <v>0</v>
      </c>
      <c r="AF2284" s="9">
        <f t="shared" si="698"/>
        <v>0</v>
      </c>
      <c r="AG2284" s="9">
        <f t="shared" si="698"/>
        <v>0</v>
      </c>
      <c r="AH2284" s="9">
        <v>0</v>
      </c>
      <c r="AI2284" s="9">
        <v>0</v>
      </c>
      <c r="AJ2284" s="9">
        <f>SUM(AJ2285:AJ2294)</f>
        <v>41822</v>
      </c>
      <c r="AK2284" s="9">
        <f t="shared" si="698"/>
        <v>0</v>
      </c>
      <c r="AL2284" s="9">
        <f t="shared" si="698"/>
        <v>0</v>
      </c>
      <c r="AM2284" s="9">
        <f t="shared" si="698"/>
        <v>0</v>
      </c>
      <c r="AN2284" s="9">
        <f t="shared" si="698"/>
        <v>0</v>
      </c>
      <c r="AO2284" s="9">
        <f t="shared" si="698"/>
        <v>0</v>
      </c>
      <c r="AP2284" s="9">
        <f t="shared" si="698"/>
        <v>0</v>
      </c>
      <c r="AQ2284" s="9">
        <f t="shared" si="698"/>
        <v>0</v>
      </c>
      <c r="AR2284" s="9">
        <f t="shared" si="698"/>
        <v>0</v>
      </c>
      <c r="AS2284" s="9">
        <f t="shared" si="698"/>
        <v>40822</v>
      </c>
      <c r="AT2284" s="9">
        <f t="shared" si="698"/>
        <v>950</v>
      </c>
      <c r="AU2284" s="9">
        <v>41772</v>
      </c>
      <c r="AV2284" s="9">
        <v>50</v>
      </c>
      <c r="AW2284" s="9">
        <f t="shared" si="694"/>
        <v>42772</v>
      </c>
    </row>
    <row r="2285" spans="1:49">
      <c r="A2285" s="44" t="s">
        <v>797</v>
      </c>
      <c r="B2285" s="517" t="s">
        <v>3186</v>
      </c>
      <c r="C2285" s="45" t="s">
        <v>763</v>
      </c>
      <c r="D2285" s="452" t="s">
        <v>2933</v>
      </c>
      <c r="E2285" s="367" t="s">
        <v>786</v>
      </c>
      <c r="F2285" s="50"/>
      <c r="G2285" s="468" t="s">
        <v>3096</v>
      </c>
      <c r="H2285" s="50" t="s">
        <v>2333</v>
      </c>
      <c r="I2285" s="42" t="s">
        <v>1191</v>
      </c>
      <c r="U2285" s="15">
        <v>0</v>
      </c>
      <c r="V2285" s="15">
        <v>0</v>
      </c>
      <c r="AH2285" s="15">
        <v>0</v>
      </c>
      <c r="AI2285" s="15">
        <v>0</v>
      </c>
      <c r="AU2285" s="15">
        <v>0</v>
      </c>
      <c r="AV2285" s="15">
        <v>0</v>
      </c>
      <c r="AW2285" s="15">
        <f t="shared" si="694"/>
        <v>0</v>
      </c>
    </row>
    <row r="2286" spans="1:49">
      <c r="A2286" s="44" t="s">
        <v>797</v>
      </c>
      <c r="B2286" s="45" t="s">
        <v>1030</v>
      </c>
      <c r="C2286" s="45" t="s">
        <v>763</v>
      </c>
      <c r="D2286" s="452" t="s">
        <v>2933</v>
      </c>
      <c r="E2286" s="367" t="s">
        <v>1528</v>
      </c>
      <c r="F2286" s="50"/>
      <c r="G2286" s="468" t="s">
        <v>3096</v>
      </c>
      <c r="H2286" s="50" t="s">
        <v>2333</v>
      </c>
      <c r="I2286" s="42" t="s">
        <v>989</v>
      </c>
      <c r="U2286" s="15">
        <v>0</v>
      </c>
      <c r="V2286" s="15">
        <v>0</v>
      </c>
      <c r="AH2286" s="15">
        <v>0</v>
      </c>
      <c r="AI2286" s="15">
        <v>0</v>
      </c>
      <c r="AU2286" s="15">
        <v>0</v>
      </c>
      <c r="AV2286" s="15">
        <v>0</v>
      </c>
      <c r="AW2286" s="15">
        <f t="shared" si="694"/>
        <v>0</v>
      </c>
    </row>
    <row r="2287" spans="1:49">
      <c r="A2287" s="44" t="s">
        <v>797</v>
      </c>
      <c r="B2287" s="45" t="s">
        <v>1030</v>
      </c>
      <c r="C2287" s="45" t="s">
        <v>763</v>
      </c>
      <c r="D2287" s="452" t="s">
        <v>2933</v>
      </c>
      <c r="E2287" s="367" t="s">
        <v>1679</v>
      </c>
      <c r="F2287" s="50"/>
      <c r="G2287" s="468" t="s">
        <v>3096</v>
      </c>
      <c r="H2287" s="50" t="s">
        <v>2333</v>
      </c>
      <c r="I2287" s="42" t="s">
        <v>1048</v>
      </c>
      <c r="U2287" s="15">
        <v>0</v>
      </c>
      <c r="V2287" s="15">
        <v>0</v>
      </c>
      <c r="AH2287" s="15">
        <v>0</v>
      </c>
      <c r="AI2287" s="15">
        <v>0</v>
      </c>
      <c r="AU2287" s="15">
        <v>0</v>
      </c>
      <c r="AV2287" s="15">
        <v>0</v>
      </c>
      <c r="AW2287" s="15">
        <f t="shared" si="694"/>
        <v>0</v>
      </c>
    </row>
    <row r="2288" spans="1:49">
      <c r="A2288" s="44" t="s">
        <v>797</v>
      </c>
      <c r="B2288" s="45" t="s">
        <v>1030</v>
      </c>
      <c r="C2288" s="45" t="s">
        <v>763</v>
      </c>
      <c r="D2288" s="452" t="s">
        <v>2933</v>
      </c>
      <c r="E2288" s="367" t="s">
        <v>787</v>
      </c>
      <c r="F2288" s="50"/>
      <c r="G2288" s="468" t="s">
        <v>3096</v>
      </c>
      <c r="H2288" s="50" t="s">
        <v>2333</v>
      </c>
      <c r="I2288" s="42" t="s">
        <v>2226</v>
      </c>
      <c r="J2288" s="15">
        <v>1000</v>
      </c>
      <c r="T2288" s="15">
        <v>1000</v>
      </c>
      <c r="U2288" s="15">
        <v>1000</v>
      </c>
      <c r="V2288" s="15">
        <v>0</v>
      </c>
      <c r="AH2288" s="15">
        <v>0</v>
      </c>
      <c r="AI2288" s="15">
        <v>0</v>
      </c>
      <c r="AJ2288" s="15">
        <v>3000</v>
      </c>
      <c r="AS2288" s="15">
        <v>2000</v>
      </c>
      <c r="AT2288" s="15">
        <v>950</v>
      </c>
      <c r="AU2288" s="15">
        <v>2950</v>
      </c>
      <c r="AV2288" s="15">
        <v>50</v>
      </c>
      <c r="AW2288" s="15">
        <f t="shared" si="694"/>
        <v>3950</v>
      </c>
    </row>
    <row r="2289" spans="1:49">
      <c r="A2289" s="44" t="s">
        <v>797</v>
      </c>
      <c r="B2289" s="45" t="s">
        <v>1030</v>
      </c>
      <c r="C2289" s="45" t="s">
        <v>763</v>
      </c>
      <c r="D2289" s="452" t="s">
        <v>2933</v>
      </c>
      <c r="E2289" s="367" t="s">
        <v>1116</v>
      </c>
      <c r="F2289" s="50"/>
      <c r="G2289" s="468" t="s">
        <v>3096</v>
      </c>
      <c r="H2289" s="50" t="s">
        <v>2333</v>
      </c>
      <c r="I2289" s="42" t="s">
        <v>1487</v>
      </c>
      <c r="U2289" s="15">
        <v>0</v>
      </c>
      <c r="V2289" s="15">
        <v>0</v>
      </c>
      <c r="AH2289" s="15">
        <v>0</v>
      </c>
      <c r="AI2289" s="15">
        <v>0</v>
      </c>
      <c r="AJ2289" s="15">
        <v>31122</v>
      </c>
      <c r="AS2289" s="15">
        <v>31122</v>
      </c>
      <c r="AU2289" s="15">
        <v>31122</v>
      </c>
      <c r="AV2289" s="15">
        <v>0</v>
      </c>
      <c r="AW2289" s="15">
        <f t="shared" si="694"/>
        <v>31122</v>
      </c>
    </row>
    <row r="2290" spans="1:49">
      <c r="A2290" s="44" t="s">
        <v>797</v>
      </c>
      <c r="B2290" s="45" t="s">
        <v>1030</v>
      </c>
      <c r="C2290" s="45" t="s">
        <v>763</v>
      </c>
      <c r="D2290" s="452" t="s">
        <v>2933</v>
      </c>
      <c r="E2290" s="367" t="s">
        <v>1703</v>
      </c>
      <c r="F2290" s="50"/>
      <c r="G2290" s="468" t="s">
        <v>3096</v>
      </c>
      <c r="H2290" s="50" t="s">
        <v>2333</v>
      </c>
      <c r="I2290" s="42" t="s">
        <v>1047</v>
      </c>
      <c r="U2290" s="15">
        <v>0</v>
      </c>
      <c r="V2290" s="15">
        <v>0</v>
      </c>
      <c r="AH2290" s="15">
        <v>0</v>
      </c>
      <c r="AI2290" s="15">
        <v>0</v>
      </c>
      <c r="AU2290" s="15">
        <v>0</v>
      </c>
      <c r="AV2290" s="15">
        <v>0</v>
      </c>
      <c r="AW2290" s="15">
        <f t="shared" si="694"/>
        <v>0</v>
      </c>
    </row>
    <row r="2291" spans="1:49">
      <c r="A2291" s="44" t="s">
        <v>797</v>
      </c>
      <c r="B2291" s="45" t="s">
        <v>1030</v>
      </c>
      <c r="C2291" s="45" t="s">
        <v>763</v>
      </c>
      <c r="D2291" s="452" t="s">
        <v>2933</v>
      </c>
      <c r="E2291" s="367" t="s">
        <v>826</v>
      </c>
      <c r="F2291" s="50"/>
      <c r="G2291" s="468" t="s">
        <v>3096</v>
      </c>
      <c r="H2291" s="50" t="s">
        <v>2333</v>
      </c>
      <c r="I2291" s="42" t="s">
        <v>935</v>
      </c>
      <c r="U2291" s="15">
        <v>0</v>
      </c>
      <c r="V2291" s="15">
        <v>0</v>
      </c>
      <c r="AH2291" s="15">
        <v>0</v>
      </c>
      <c r="AI2291" s="15">
        <v>0</v>
      </c>
      <c r="AJ2291" s="15">
        <v>7700</v>
      </c>
      <c r="AS2291" s="15">
        <v>7700</v>
      </c>
      <c r="AU2291" s="15">
        <v>7700</v>
      </c>
      <c r="AV2291" s="15">
        <v>0</v>
      </c>
      <c r="AW2291" s="15">
        <f t="shared" si="694"/>
        <v>7700</v>
      </c>
    </row>
    <row r="2292" spans="1:49">
      <c r="A2292" s="44" t="s">
        <v>797</v>
      </c>
      <c r="B2292" s="45" t="s">
        <v>1030</v>
      </c>
      <c r="C2292" s="45" t="s">
        <v>763</v>
      </c>
      <c r="D2292" s="452" t="s">
        <v>2933</v>
      </c>
      <c r="E2292" s="367" t="s">
        <v>1115</v>
      </c>
      <c r="F2292" s="50"/>
      <c r="G2292" s="468" t="s">
        <v>3096</v>
      </c>
      <c r="H2292" s="50" t="s">
        <v>2333</v>
      </c>
      <c r="I2292" s="42" t="s">
        <v>990</v>
      </c>
      <c r="U2292" s="15">
        <v>0</v>
      </c>
      <c r="V2292" s="15">
        <v>0</v>
      </c>
      <c r="AH2292" s="15">
        <v>0</v>
      </c>
      <c r="AI2292" s="15">
        <v>0</v>
      </c>
      <c r="AU2292" s="15">
        <v>0</v>
      </c>
      <c r="AV2292" s="15">
        <v>0</v>
      </c>
      <c r="AW2292" s="15">
        <f t="shared" si="694"/>
        <v>0</v>
      </c>
    </row>
    <row r="2293" spans="1:49">
      <c r="A2293" s="44" t="s">
        <v>797</v>
      </c>
      <c r="B2293" s="45" t="s">
        <v>1030</v>
      </c>
      <c r="C2293" s="45" t="s">
        <v>763</v>
      </c>
      <c r="D2293" s="452" t="s">
        <v>2933</v>
      </c>
      <c r="E2293" s="367" t="s">
        <v>1677</v>
      </c>
      <c r="F2293" s="50"/>
      <c r="G2293" s="468" t="s">
        <v>3096</v>
      </c>
      <c r="H2293" s="50" t="s">
        <v>2333</v>
      </c>
      <c r="I2293" s="42" t="s">
        <v>1688</v>
      </c>
      <c r="U2293" s="15">
        <v>0</v>
      </c>
      <c r="V2293" s="15">
        <v>0</v>
      </c>
      <c r="AH2293" s="15">
        <v>0</v>
      </c>
      <c r="AI2293" s="15">
        <v>0</v>
      </c>
      <c r="AU2293" s="15">
        <v>0</v>
      </c>
      <c r="AV2293" s="15">
        <v>0</v>
      </c>
      <c r="AW2293" s="15">
        <f t="shared" si="694"/>
        <v>0</v>
      </c>
    </row>
    <row r="2294" spans="1:49">
      <c r="A2294" s="44" t="s">
        <v>797</v>
      </c>
      <c r="B2294" s="45" t="s">
        <v>1030</v>
      </c>
      <c r="C2294" s="45" t="s">
        <v>763</v>
      </c>
      <c r="D2294" s="452" t="s">
        <v>2933</v>
      </c>
      <c r="E2294" s="367" t="s">
        <v>1677</v>
      </c>
      <c r="F2294" s="50" t="s">
        <v>232</v>
      </c>
      <c r="G2294" s="468" t="s">
        <v>3096</v>
      </c>
      <c r="H2294" s="50" t="s">
        <v>2333</v>
      </c>
      <c r="I2294" s="42" t="s">
        <v>25</v>
      </c>
      <c r="U2294" s="15">
        <v>0</v>
      </c>
      <c r="V2294" s="15">
        <v>0</v>
      </c>
      <c r="AH2294" s="15">
        <v>0</v>
      </c>
      <c r="AI2294" s="15">
        <v>0</v>
      </c>
      <c r="AU2294" s="15">
        <v>0</v>
      </c>
      <c r="AV2294" s="15">
        <v>0</v>
      </c>
      <c r="AW2294" s="15">
        <f t="shared" si="694"/>
        <v>0</v>
      </c>
    </row>
    <row r="2295" spans="1:49" s="52" customFormat="1">
      <c r="A2295" s="41"/>
      <c r="B2295" s="345"/>
      <c r="C2295" s="345"/>
      <c r="D2295" s="369"/>
      <c r="E2295" s="213"/>
      <c r="F2295" s="65"/>
      <c r="G2295" s="65"/>
      <c r="H2295" s="65"/>
      <c r="I2295" s="49" t="s">
        <v>3</v>
      </c>
      <c r="J2295" s="6">
        <f>SUM(J2296)</f>
        <v>0</v>
      </c>
      <c r="K2295" s="6">
        <f t="shared" ref="K2295:AT2296" si="699">SUM(K2296)</f>
        <v>0</v>
      </c>
      <c r="L2295" s="6">
        <f t="shared" si="699"/>
        <v>0</v>
      </c>
      <c r="M2295" s="6">
        <f t="shared" si="699"/>
        <v>0</v>
      </c>
      <c r="N2295" s="6">
        <f t="shared" si="699"/>
        <v>0</v>
      </c>
      <c r="O2295" s="6">
        <f t="shared" si="699"/>
        <v>0</v>
      </c>
      <c r="P2295" s="6">
        <f t="shared" si="699"/>
        <v>0</v>
      </c>
      <c r="Q2295" s="6">
        <f t="shared" si="699"/>
        <v>0</v>
      </c>
      <c r="R2295" s="6">
        <f t="shared" si="699"/>
        <v>0</v>
      </c>
      <c r="S2295" s="6">
        <f t="shared" si="699"/>
        <v>0</v>
      </c>
      <c r="T2295" s="6">
        <f t="shared" si="699"/>
        <v>0</v>
      </c>
      <c r="U2295" s="6">
        <v>0</v>
      </c>
      <c r="V2295" s="6">
        <v>0</v>
      </c>
      <c r="W2295" s="6">
        <f>SUM(W2296)</f>
        <v>0</v>
      </c>
      <c r="X2295" s="6">
        <f t="shared" si="699"/>
        <v>0</v>
      </c>
      <c r="Y2295" s="6">
        <f t="shared" si="699"/>
        <v>0</v>
      </c>
      <c r="Z2295" s="6">
        <f t="shared" si="699"/>
        <v>0</v>
      </c>
      <c r="AA2295" s="6">
        <f t="shared" si="699"/>
        <v>0</v>
      </c>
      <c r="AB2295" s="6">
        <f t="shared" si="699"/>
        <v>0</v>
      </c>
      <c r="AC2295" s="6">
        <f t="shared" si="699"/>
        <v>0</v>
      </c>
      <c r="AD2295" s="6">
        <f t="shared" si="699"/>
        <v>0</v>
      </c>
      <c r="AE2295" s="6">
        <f t="shared" si="699"/>
        <v>0</v>
      </c>
      <c r="AF2295" s="6">
        <f t="shared" si="699"/>
        <v>0</v>
      </c>
      <c r="AG2295" s="6">
        <f t="shared" si="699"/>
        <v>0</v>
      </c>
      <c r="AH2295" s="6">
        <v>0</v>
      </c>
      <c r="AI2295" s="6">
        <v>0</v>
      </c>
      <c r="AJ2295" s="6">
        <f>SUM(AJ2296)</f>
        <v>0</v>
      </c>
      <c r="AK2295" s="6">
        <f t="shared" si="699"/>
        <v>0</v>
      </c>
      <c r="AL2295" s="6">
        <f t="shared" si="699"/>
        <v>0</v>
      </c>
      <c r="AM2295" s="6">
        <f t="shared" si="699"/>
        <v>0</v>
      </c>
      <c r="AN2295" s="6">
        <f t="shared" si="699"/>
        <v>0</v>
      </c>
      <c r="AO2295" s="6">
        <f t="shared" si="699"/>
        <v>0</v>
      </c>
      <c r="AP2295" s="6">
        <f t="shared" si="699"/>
        <v>0</v>
      </c>
      <c r="AQ2295" s="6">
        <f t="shared" si="699"/>
        <v>0</v>
      </c>
      <c r="AR2295" s="6">
        <f t="shared" si="699"/>
        <v>0</v>
      </c>
      <c r="AS2295" s="6">
        <f t="shared" si="699"/>
        <v>0</v>
      </c>
      <c r="AT2295" s="6">
        <f t="shared" si="699"/>
        <v>0</v>
      </c>
      <c r="AU2295" s="6">
        <v>0</v>
      </c>
      <c r="AV2295" s="6">
        <v>0</v>
      </c>
      <c r="AW2295" s="6">
        <f t="shared" si="694"/>
        <v>0</v>
      </c>
    </row>
    <row r="2296" spans="1:49" s="52" customFormat="1">
      <c r="A2296" s="44" t="s">
        <v>797</v>
      </c>
      <c r="B2296" s="45" t="s">
        <v>1030</v>
      </c>
      <c r="C2296" s="45" t="s">
        <v>763</v>
      </c>
      <c r="D2296" s="452" t="s">
        <v>2933</v>
      </c>
      <c r="E2296" s="213" t="s">
        <v>833</v>
      </c>
      <c r="F2296" s="65"/>
      <c r="G2296" s="65"/>
      <c r="H2296" s="65"/>
      <c r="I2296" s="53" t="s">
        <v>1</v>
      </c>
      <c r="J2296" s="200">
        <f>SUM(J2297)</f>
        <v>0</v>
      </c>
      <c r="K2296" s="200">
        <f t="shared" si="699"/>
        <v>0</v>
      </c>
      <c r="L2296" s="200">
        <f t="shared" si="699"/>
        <v>0</v>
      </c>
      <c r="M2296" s="200">
        <f t="shared" si="699"/>
        <v>0</v>
      </c>
      <c r="N2296" s="200">
        <f t="shared" si="699"/>
        <v>0</v>
      </c>
      <c r="O2296" s="200">
        <f t="shared" si="699"/>
        <v>0</v>
      </c>
      <c r="P2296" s="200">
        <f t="shared" si="699"/>
        <v>0</v>
      </c>
      <c r="Q2296" s="200">
        <f t="shared" si="699"/>
        <v>0</v>
      </c>
      <c r="R2296" s="200">
        <f t="shared" si="699"/>
        <v>0</v>
      </c>
      <c r="S2296" s="200">
        <f t="shared" si="699"/>
        <v>0</v>
      </c>
      <c r="T2296" s="200">
        <f t="shared" si="699"/>
        <v>0</v>
      </c>
      <c r="U2296" s="200">
        <v>0</v>
      </c>
      <c r="V2296" s="200">
        <v>0</v>
      </c>
      <c r="W2296" s="200">
        <f>SUM(W2297)</f>
        <v>0</v>
      </c>
      <c r="X2296" s="200">
        <f t="shared" si="699"/>
        <v>0</v>
      </c>
      <c r="Y2296" s="200">
        <f t="shared" si="699"/>
        <v>0</v>
      </c>
      <c r="Z2296" s="200">
        <f t="shared" si="699"/>
        <v>0</v>
      </c>
      <c r="AA2296" s="200">
        <f t="shared" si="699"/>
        <v>0</v>
      </c>
      <c r="AB2296" s="200">
        <f t="shared" si="699"/>
        <v>0</v>
      </c>
      <c r="AC2296" s="200">
        <f t="shared" si="699"/>
        <v>0</v>
      </c>
      <c r="AD2296" s="200">
        <f t="shared" si="699"/>
        <v>0</v>
      </c>
      <c r="AE2296" s="200">
        <f t="shared" si="699"/>
        <v>0</v>
      </c>
      <c r="AF2296" s="200">
        <f t="shared" si="699"/>
        <v>0</v>
      </c>
      <c r="AG2296" s="200">
        <f t="shared" si="699"/>
        <v>0</v>
      </c>
      <c r="AH2296" s="200">
        <v>0</v>
      </c>
      <c r="AI2296" s="200">
        <v>0</v>
      </c>
      <c r="AJ2296" s="200">
        <f>SUM(AJ2297)</f>
        <v>0</v>
      </c>
      <c r="AK2296" s="200">
        <f t="shared" si="699"/>
        <v>0</v>
      </c>
      <c r="AL2296" s="200">
        <f t="shared" si="699"/>
        <v>0</v>
      </c>
      <c r="AM2296" s="200">
        <f t="shared" si="699"/>
        <v>0</v>
      </c>
      <c r="AN2296" s="200">
        <f t="shared" si="699"/>
        <v>0</v>
      </c>
      <c r="AO2296" s="200">
        <f t="shared" si="699"/>
        <v>0</v>
      </c>
      <c r="AP2296" s="200">
        <f t="shared" si="699"/>
        <v>0</v>
      </c>
      <c r="AQ2296" s="200">
        <f t="shared" si="699"/>
        <v>0</v>
      </c>
      <c r="AR2296" s="200">
        <f t="shared" si="699"/>
        <v>0</v>
      </c>
      <c r="AS2296" s="200">
        <f t="shared" si="699"/>
        <v>0</v>
      </c>
      <c r="AT2296" s="200">
        <f t="shared" si="699"/>
        <v>0</v>
      </c>
      <c r="AU2296" s="200">
        <v>0</v>
      </c>
      <c r="AV2296" s="200">
        <v>0</v>
      </c>
      <c r="AW2296" s="200">
        <f t="shared" si="694"/>
        <v>0</v>
      </c>
    </row>
    <row r="2297" spans="1:49" s="59" customFormat="1">
      <c r="A2297" s="44" t="s">
        <v>797</v>
      </c>
      <c r="B2297" s="45" t="s">
        <v>1030</v>
      </c>
      <c r="C2297" s="45" t="s">
        <v>763</v>
      </c>
      <c r="D2297" s="452" t="s">
        <v>2933</v>
      </c>
      <c r="E2297" s="57" t="s">
        <v>1517</v>
      </c>
      <c r="F2297" s="58"/>
      <c r="G2297" s="468" t="s">
        <v>3096</v>
      </c>
      <c r="H2297" s="50" t="s">
        <v>2333</v>
      </c>
      <c r="I2297" s="188" t="s">
        <v>2584</v>
      </c>
      <c r="J2297" s="13"/>
      <c r="K2297" s="13"/>
      <c r="L2297" s="13"/>
      <c r="M2297" s="13"/>
      <c r="N2297" s="13"/>
      <c r="O2297" s="13"/>
      <c r="P2297" s="13"/>
      <c r="Q2297" s="13"/>
      <c r="R2297" s="13"/>
      <c r="S2297" s="13"/>
      <c r="T2297" s="13"/>
      <c r="U2297" s="13">
        <v>0</v>
      </c>
      <c r="V2297" s="13">
        <v>0</v>
      </c>
      <c r="W2297" s="13"/>
      <c r="X2297" s="13"/>
      <c r="Y2297" s="13"/>
      <c r="Z2297" s="13"/>
      <c r="AA2297" s="13"/>
      <c r="AB2297" s="13"/>
      <c r="AC2297" s="13"/>
      <c r="AD2297" s="13"/>
      <c r="AE2297" s="13"/>
      <c r="AF2297" s="13"/>
      <c r="AG2297" s="13"/>
      <c r="AH2297" s="13">
        <v>0</v>
      </c>
      <c r="AI2297" s="13">
        <v>0</v>
      </c>
      <c r="AJ2297" s="13"/>
      <c r="AK2297" s="13"/>
      <c r="AL2297" s="13"/>
      <c r="AM2297" s="13"/>
      <c r="AN2297" s="13"/>
      <c r="AO2297" s="13"/>
      <c r="AP2297" s="13"/>
      <c r="AQ2297" s="13"/>
      <c r="AR2297" s="13"/>
      <c r="AS2297" s="13"/>
      <c r="AT2297" s="13"/>
      <c r="AU2297" s="13">
        <v>0</v>
      </c>
      <c r="AV2297" s="13">
        <v>0</v>
      </c>
      <c r="AW2297" s="13">
        <f t="shared" si="694"/>
        <v>0</v>
      </c>
    </row>
    <row r="2298" spans="1:49">
      <c r="A2298" s="68" t="s">
        <v>2050</v>
      </c>
      <c r="B2298" s="69"/>
      <c r="C2298" s="69"/>
      <c r="D2298" s="455"/>
      <c r="E2298" s="531"/>
      <c r="F2298" s="50"/>
      <c r="G2298" s="50"/>
      <c r="H2298" s="50"/>
      <c r="I2298" s="49" t="s">
        <v>1157</v>
      </c>
      <c r="J2298" s="12">
        <f>SUM(J2299)</f>
        <v>2000</v>
      </c>
      <c r="K2298" s="12">
        <f t="shared" ref="K2298:AT2298" si="700">SUM(K2299)</f>
        <v>0</v>
      </c>
      <c r="L2298" s="12">
        <f t="shared" si="700"/>
        <v>0</v>
      </c>
      <c r="M2298" s="12">
        <f t="shared" si="700"/>
        <v>0</v>
      </c>
      <c r="N2298" s="12">
        <f t="shared" si="700"/>
        <v>0</v>
      </c>
      <c r="O2298" s="12">
        <f t="shared" si="700"/>
        <v>0</v>
      </c>
      <c r="P2298" s="12">
        <f t="shared" si="700"/>
        <v>0</v>
      </c>
      <c r="Q2298" s="12">
        <f t="shared" si="700"/>
        <v>0</v>
      </c>
      <c r="R2298" s="12">
        <f t="shared" si="700"/>
        <v>0</v>
      </c>
      <c r="S2298" s="12">
        <f t="shared" si="700"/>
        <v>0</v>
      </c>
      <c r="T2298" s="12">
        <f t="shared" si="700"/>
        <v>0</v>
      </c>
      <c r="U2298" s="12">
        <v>0</v>
      </c>
      <c r="V2298" s="12">
        <v>2000</v>
      </c>
      <c r="W2298" s="12">
        <f>SUM(W2299)</f>
        <v>0</v>
      </c>
      <c r="X2298" s="12">
        <f t="shared" si="700"/>
        <v>0</v>
      </c>
      <c r="Y2298" s="12">
        <f t="shared" si="700"/>
        <v>0</v>
      </c>
      <c r="Z2298" s="12">
        <f t="shared" si="700"/>
        <v>0</v>
      </c>
      <c r="AA2298" s="12">
        <f t="shared" si="700"/>
        <v>0</v>
      </c>
      <c r="AB2298" s="12">
        <f t="shared" si="700"/>
        <v>0</v>
      </c>
      <c r="AC2298" s="12">
        <f t="shared" si="700"/>
        <v>0</v>
      </c>
      <c r="AD2298" s="12">
        <f t="shared" si="700"/>
        <v>0</v>
      </c>
      <c r="AE2298" s="12">
        <f t="shared" si="700"/>
        <v>0</v>
      </c>
      <c r="AF2298" s="12">
        <f t="shared" si="700"/>
        <v>0</v>
      </c>
      <c r="AG2298" s="12">
        <f t="shared" si="700"/>
        <v>0</v>
      </c>
      <c r="AH2298" s="12">
        <v>0</v>
      </c>
      <c r="AI2298" s="12">
        <v>0</v>
      </c>
      <c r="AJ2298" s="12">
        <f>SUM(AJ2299)</f>
        <v>10000</v>
      </c>
      <c r="AK2298" s="12">
        <f t="shared" si="700"/>
        <v>0</v>
      </c>
      <c r="AL2298" s="12">
        <f t="shared" si="700"/>
        <v>0</v>
      </c>
      <c r="AM2298" s="12">
        <f t="shared" si="700"/>
        <v>0</v>
      </c>
      <c r="AN2298" s="12">
        <f t="shared" si="700"/>
        <v>0</v>
      </c>
      <c r="AO2298" s="12">
        <f t="shared" si="700"/>
        <v>0</v>
      </c>
      <c r="AP2298" s="12">
        <f t="shared" si="700"/>
        <v>0</v>
      </c>
      <c r="AQ2298" s="12">
        <f t="shared" si="700"/>
        <v>0</v>
      </c>
      <c r="AR2298" s="12">
        <f t="shared" si="700"/>
        <v>2000</v>
      </c>
      <c r="AS2298" s="12">
        <f t="shared" si="700"/>
        <v>0</v>
      </c>
      <c r="AT2298" s="12">
        <f t="shared" si="700"/>
        <v>4300</v>
      </c>
      <c r="AU2298" s="12">
        <v>6300</v>
      </c>
      <c r="AV2298" s="12">
        <v>3700</v>
      </c>
      <c r="AW2298" s="12">
        <f t="shared" si="694"/>
        <v>6300</v>
      </c>
    </row>
    <row r="2299" spans="1:49">
      <c r="A2299" s="48" t="s">
        <v>797</v>
      </c>
      <c r="B2299" s="42" t="s">
        <v>1030</v>
      </c>
      <c r="C2299" s="42" t="s">
        <v>763</v>
      </c>
      <c r="D2299" s="452" t="s">
        <v>2933</v>
      </c>
      <c r="E2299" s="213" t="s">
        <v>1402</v>
      </c>
      <c r="F2299" s="65"/>
      <c r="G2299" s="65"/>
      <c r="H2299" s="65"/>
      <c r="I2299" s="1" t="s">
        <v>1158</v>
      </c>
      <c r="J2299" s="9">
        <f>SUM(J2300:J2300)</f>
        <v>2000</v>
      </c>
      <c r="K2299" s="9">
        <f t="shared" ref="K2299:AT2299" si="701">SUM(K2300:K2300)</f>
        <v>0</v>
      </c>
      <c r="L2299" s="9">
        <f t="shared" si="701"/>
        <v>0</v>
      </c>
      <c r="M2299" s="9">
        <f t="shared" si="701"/>
        <v>0</v>
      </c>
      <c r="N2299" s="9">
        <f t="shared" si="701"/>
        <v>0</v>
      </c>
      <c r="O2299" s="9">
        <f t="shared" si="701"/>
        <v>0</v>
      </c>
      <c r="P2299" s="9">
        <f t="shared" si="701"/>
        <v>0</v>
      </c>
      <c r="Q2299" s="9">
        <f t="shared" si="701"/>
        <v>0</v>
      </c>
      <c r="R2299" s="9">
        <f t="shared" si="701"/>
        <v>0</v>
      </c>
      <c r="S2299" s="9">
        <f t="shared" si="701"/>
        <v>0</v>
      </c>
      <c r="T2299" s="9">
        <f t="shared" si="701"/>
        <v>0</v>
      </c>
      <c r="U2299" s="9">
        <v>0</v>
      </c>
      <c r="V2299" s="9">
        <v>2000</v>
      </c>
      <c r="W2299" s="9">
        <f>SUM(W2300:W2300)</f>
        <v>0</v>
      </c>
      <c r="X2299" s="9">
        <f t="shared" si="701"/>
        <v>0</v>
      </c>
      <c r="Y2299" s="9">
        <f t="shared" si="701"/>
        <v>0</v>
      </c>
      <c r="Z2299" s="9">
        <f t="shared" si="701"/>
        <v>0</v>
      </c>
      <c r="AA2299" s="9">
        <f t="shared" si="701"/>
        <v>0</v>
      </c>
      <c r="AB2299" s="9">
        <f t="shared" si="701"/>
        <v>0</v>
      </c>
      <c r="AC2299" s="9">
        <f t="shared" si="701"/>
        <v>0</v>
      </c>
      <c r="AD2299" s="9">
        <f t="shared" si="701"/>
        <v>0</v>
      </c>
      <c r="AE2299" s="9">
        <f t="shared" si="701"/>
        <v>0</v>
      </c>
      <c r="AF2299" s="9">
        <f t="shared" si="701"/>
        <v>0</v>
      </c>
      <c r="AG2299" s="9">
        <f t="shared" si="701"/>
        <v>0</v>
      </c>
      <c r="AH2299" s="9">
        <v>0</v>
      </c>
      <c r="AI2299" s="9">
        <v>0</v>
      </c>
      <c r="AJ2299" s="9">
        <f>SUM(AJ2300:AJ2300)</f>
        <v>10000</v>
      </c>
      <c r="AK2299" s="9">
        <f t="shared" si="701"/>
        <v>0</v>
      </c>
      <c r="AL2299" s="9">
        <f t="shared" si="701"/>
        <v>0</v>
      </c>
      <c r="AM2299" s="9">
        <f t="shared" si="701"/>
        <v>0</v>
      </c>
      <c r="AN2299" s="9">
        <f t="shared" si="701"/>
        <v>0</v>
      </c>
      <c r="AO2299" s="9">
        <f t="shared" si="701"/>
        <v>0</v>
      </c>
      <c r="AP2299" s="9">
        <f t="shared" si="701"/>
        <v>0</v>
      </c>
      <c r="AQ2299" s="9">
        <f t="shared" si="701"/>
        <v>0</v>
      </c>
      <c r="AR2299" s="9">
        <f t="shared" si="701"/>
        <v>2000</v>
      </c>
      <c r="AS2299" s="9">
        <f t="shared" si="701"/>
        <v>0</v>
      </c>
      <c r="AT2299" s="9">
        <f t="shared" si="701"/>
        <v>4300</v>
      </c>
      <c r="AU2299" s="9">
        <v>6300</v>
      </c>
      <c r="AV2299" s="9">
        <v>3700</v>
      </c>
      <c r="AW2299" s="9">
        <f t="shared" si="694"/>
        <v>6300</v>
      </c>
    </row>
    <row r="2300" spans="1:49">
      <c r="A2300" s="48" t="s">
        <v>797</v>
      </c>
      <c r="B2300" s="42" t="s">
        <v>1030</v>
      </c>
      <c r="C2300" s="42" t="s">
        <v>763</v>
      </c>
      <c r="D2300" s="452" t="s">
        <v>2933</v>
      </c>
      <c r="E2300" s="367" t="s">
        <v>1409</v>
      </c>
      <c r="F2300" s="50"/>
      <c r="G2300" s="468" t="s">
        <v>3096</v>
      </c>
      <c r="H2300" s="50" t="s">
        <v>2333</v>
      </c>
      <c r="I2300" s="42" t="s">
        <v>1691</v>
      </c>
      <c r="J2300" s="15">
        <v>2000</v>
      </c>
      <c r="U2300" s="15">
        <v>0</v>
      </c>
      <c r="V2300" s="15">
        <v>2000</v>
      </c>
      <c r="AH2300" s="15">
        <v>0</v>
      </c>
      <c r="AI2300" s="15">
        <v>0</v>
      </c>
      <c r="AJ2300" s="15">
        <v>10000</v>
      </c>
      <c r="AR2300" s="15">
        <v>2000</v>
      </c>
      <c r="AT2300" s="15">
        <v>4300</v>
      </c>
      <c r="AU2300" s="15">
        <v>6300</v>
      </c>
      <c r="AV2300" s="15">
        <v>3700</v>
      </c>
      <c r="AW2300" s="15">
        <f t="shared" si="694"/>
        <v>6300</v>
      </c>
    </row>
    <row r="2301" spans="1:49">
      <c r="A2301" s="48"/>
      <c r="B2301" s="42"/>
      <c r="C2301" s="42"/>
      <c r="D2301" s="42"/>
      <c r="E2301" s="367"/>
      <c r="F2301" s="50"/>
      <c r="G2301" s="50"/>
      <c r="H2301" s="50"/>
      <c r="I2301" s="42"/>
      <c r="U2301" s="15">
        <v>0</v>
      </c>
      <c r="V2301" s="15">
        <v>0</v>
      </c>
      <c r="AH2301" s="15">
        <v>0</v>
      </c>
      <c r="AI2301" s="15">
        <v>0</v>
      </c>
      <c r="AU2301" s="15">
        <v>0</v>
      </c>
      <c r="AV2301" s="15">
        <v>0</v>
      </c>
      <c r="AW2301" s="15">
        <f t="shared" si="694"/>
        <v>0</v>
      </c>
    </row>
    <row r="2302" spans="1:49">
      <c r="A2302" s="48"/>
      <c r="B2302" s="48"/>
      <c r="C2302" s="48"/>
      <c r="D2302" s="48"/>
      <c r="E2302" s="533"/>
      <c r="F2302" s="125"/>
      <c r="G2302" s="125"/>
      <c r="H2302" s="125"/>
      <c r="I2302" s="49" t="s">
        <v>1631</v>
      </c>
      <c r="J2302" s="12">
        <f>SUM(J2273,J2298,J2295)</f>
        <v>3000</v>
      </c>
      <c r="K2302" s="12">
        <f t="shared" ref="K2302:AT2302" si="702">SUM(K2273,K2298,K2295)</f>
        <v>0</v>
      </c>
      <c r="L2302" s="12">
        <f t="shared" si="702"/>
        <v>0</v>
      </c>
      <c r="M2302" s="12">
        <f t="shared" si="702"/>
        <v>0</v>
      </c>
      <c r="N2302" s="12">
        <f t="shared" si="702"/>
        <v>0</v>
      </c>
      <c r="O2302" s="12">
        <f t="shared" si="702"/>
        <v>0</v>
      </c>
      <c r="P2302" s="12">
        <f t="shared" si="702"/>
        <v>0</v>
      </c>
      <c r="Q2302" s="12">
        <f t="shared" si="702"/>
        <v>0</v>
      </c>
      <c r="R2302" s="12">
        <f t="shared" si="702"/>
        <v>0</v>
      </c>
      <c r="S2302" s="12">
        <f t="shared" si="702"/>
        <v>0</v>
      </c>
      <c r="T2302" s="12">
        <f t="shared" si="702"/>
        <v>1000</v>
      </c>
      <c r="U2302" s="12">
        <v>1000</v>
      </c>
      <c r="V2302" s="12">
        <v>2000</v>
      </c>
      <c r="W2302" s="12">
        <f>SUM(W2273,W2298,W2295)</f>
        <v>0</v>
      </c>
      <c r="X2302" s="12">
        <f t="shared" si="702"/>
        <v>0</v>
      </c>
      <c r="Y2302" s="12">
        <f t="shared" si="702"/>
        <v>0</v>
      </c>
      <c r="Z2302" s="12">
        <f t="shared" si="702"/>
        <v>0</v>
      </c>
      <c r="AA2302" s="12">
        <f t="shared" si="702"/>
        <v>0</v>
      </c>
      <c r="AB2302" s="12">
        <f t="shared" si="702"/>
        <v>0</v>
      </c>
      <c r="AC2302" s="12">
        <f t="shared" si="702"/>
        <v>0</v>
      </c>
      <c r="AD2302" s="12">
        <f t="shared" si="702"/>
        <v>0</v>
      </c>
      <c r="AE2302" s="12">
        <f t="shared" si="702"/>
        <v>0</v>
      </c>
      <c r="AF2302" s="12">
        <f t="shared" si="702"/>
        <v>0</v>
      </c>
      <c r="AG2302" s="12">
        <f t="shared" si="702"/>
        <v>0</v>
      </c>
      <c r="AH2302" s="12">
        <v>0</v>
      </c>
      <c r="AI2302" s="12">
        <v>0</v>
      </c>
      <c r="AJ2302" s="12">
        <f>SUM(AJ2273,AJ2298,AJ2295)</f>
        <v>51822</v>
      </c>
      <c r="AK2302" s="12">
        <f t="shared" si="702"/>
        <v>0</v>
      </c>
      <c r="AL2302" s="12">
        <f t="shared" si="702"/>
        <v>0</v>
      </c>
      <c r="AM2302" s="12">
        <f t="shared" si="702"/>
        <v>0</v>
      </c>
      <c r="AN2302" s="12">
        <f t="shared" si="702"/>
        <v>0</v>
      </c>
      <c r="AO2302" s="12">
        <f t="shared" si="702"/>
        <v>0</v>
      </c>
      <c r="AP2302" s="12">
        <f t="shared" si="702"/>
        <v>0</v>
      </c>
      <c r="AQ2302" s="12">
        <f t="shared" si="702"/>
        <v>0</v>
      </c>
      <c r="AR2302" s="12">
        <f t="shared" si="702"/>
        <v>2000</v>
      </c>
      <c r="AS2302" s="12">
        <f t="shared" si="702"/>
        <v>40822</v>
      </c>
      <c r="AT2302" s="12">
        <f t="shared" si="702"/>
        <v>5250</v>
      </c>
      <c r="AU2302" s="12">
        <v>48072</v>
      </c>
      <c r="AV2302" s="12">
        <v>3750</v>
      </c>
      <c r="AW2302" s="12">
        <f t="shared" si="694"/>
        <v>49072</v>
      </c>
    </row>
    <row r="2303" spans="1:49">
      <c r="A2303" s="48"/>
      <c r="B2303" s="518"/>
      <c r="C2303" s="48"/>
      <c r="D2303" s="48"/>
      <c r="E2303" s="533"/>
      <c r="F2303" s="125"/>
      <c r="G2303" s="125"/>
      <c r="H2303" s="125"/>
      <c r="I2303" s="146" t="s">
        <v>970</v>
      </c>
      <c r="J2303" s="267"/>
      <c r="K2303" s="267"/>
      <c r="L2303" s="267"/>
      <c r="M2303" s="267"/>
      <c r="N2303" s="267"/>
      <c r="O2303" s="267"/>
      <c r="P2303" s="267"/>
      <c r="Q2303" s="267"/>
      <c r="R2303" s="267"/>
      <c r="S2303" s="267"/>
      <c r="T2303" s="267"/>
      <c r="U2303" s="267"/>
      <c r="V2303" s="267"/>
      <c r="W2303" s="267"/>
      <c r="X2303" s="267"/>
      <c r="Y2303" s="267"/>
      <c r="Z2303" s="267"/>
      <c r="AA2303" s="267"/>
      <c r="AB2303" s="267"/>
      <c r="AC2303" s="267"/>
      <c r="AD2303" s="267"/>
      <c r="AE2303" s="267"/>
      <c r="AF2303" s="267"/>
      <c r="AG2303" s="267"/>
      <c r="AH2303" s="267"/>
      <c r="AI2303" s="267"/>
      <c r="AJ2303" s="267"/>
      <c r="AK2303" s="267"/>
      <c r="AL2303" s="267"/>
      <c r="AM2303" s="267"/>
      <c r="AN2303" s="267"/>
      <c r="AO2303" s="267"/>
      <c r="AP2303" s="267"/>
      <c r="AQ2303" s="267"/>
      <c r="AR2303" s="267"/>
      <c r="AS2303" s="267"/>
      <c r="AT2303" s="267"/>
      <c r="AU2303" s="267"/>
      <c r="AV2303" s="267"/>
      <c r="AW2303" s="267"/>
    </row>
    <row r="2304" spans="1:49" ht="13.5" thickBot="1">
      <c r="A2304" s="48"/>
      <c r="B2304" s="42"/>
      <c r="C2304" s="42"/>
      <c r="D2304" s="42"/>
      <c r="E2304" s="531"/>
      <c r="F2304" s="50"/>
      <c r="G2304" s="50"/>
      <c r="H2304" s="50"/>
      <c r="I2304" s="146"/>
      <c r="J2304" s="29"/>
      <c r="K2304" s="29"/>
      <c r="L2304" s="29"/>
      <c r="M2304" s="29"/>
      <c r="N2304" s="29"/>
      <c r="O2304" s="29"/>
      <c r="P2304" s="29"/>
      <c r="Q2304" s="29"/>
      <c r="R2304" s="29"/>
      <c r="S2304" s="29"/>
      <c r="T2304" s="29"/>
      <c r="U2304" s="29"/>
      <c r="V2304" s="29"/>
      <c r="W2304" s="29"/>
      <c r="X2304" s="29"/>
      <c r="Y2304" s="29"/>
      <c r="Z2304" s="29"/>
      <c r="AA2304" s="29"/>
      <c r="AB2304" s="29"/>
      <c r="AC2304" s="29"/>
      <c r="AD2304" s="29"/>
      <c r="AE2304" s="29"/>
      <c r="AF2304" s="29"/>
      <c r="AG2304" s="29"/>
      <c r="AH2304" s="29"/>
      <c r="AI2304" s="29"/>
      <c r="AJ2304" s="29"/>
      <c r="AK2304" s="29"/>
      <c r="AL2304" s="29"/>
      <c r="AM2304" s="29"/>
      <c r="AN2304" s="29"/>
      <c r="AO2304" s="29"/>
      <c r="AP2304" s="29"/>
      <c r="AQ2304" s="29"/>
      <c r="AR2304" s="29"/>
      <c r="AS2304" s="29"/>
      <c r="AT2304" s="29"/>
      <c r="AU2304" s="29"/>
      <c r="AV2304" s="29"/>
      <c r="AW2304" s="29"/>
    </row>
    <row r="2305" spans="1:49" ht="35.25" customHeight="1" thickTop="1" thickBot="1">
      <c r="A2305" s="48"/>
      <c r="B2305" s="42"/>
      <c r="C2305" s="42"/>
      <c r="D2305" s="42"/>
      <c r="E2305" s="531"/>
      <c r="F2305" s="50"/>
      <c r="G2305" s="50"/>
      <c r="H2305" s="50"/>
      <c r="I2305" s="5" t="s">
        <v>2331</v>
      </c>
      <c r="J2305" s="364" t="s">
        <v>2891</v>
      </c>
      <c r="K2305" s="364" t="s">
        <v>2879</v>
      </c>
      <c r="L2305" s="364" t="s">
        <v>2880</v>
      </c>
      <c r="M2305" s="364" t="s">
        <v>2881</v>
      </c>
      <c r="N2305" s="364" t="s">
        <v>2882</v>
      </c>
      <c r="O2305" s="364" t="s">
        <v>2883</v>
      </c>
      <c r="P2305" s="364" t="s">
        <v>2884</v>
      </c>
      <c r="Q2305" s="364" t="s">
        <v>2885</v>
      </c>
      <c r="R2305" s="364" t="s">
        <v>2886</v>
      </c>
      <c r="S2305" s="364" t="s">
        <v>2887</v>
      </c>
      <c r="T2305" s="364" t="s">
        <v>2888</v>
      </c>
      <c r="U2305" s="364" t="s">
        <v>2889</v>
      </c>
      <c r="V2305" s="364" t="s">
        <v>2890</v>
      </c>
      <c r="W2305" s="365" t="s">
        <v>2893</v>
      </c>
      <c r="X2305" s="365" t="s">
        <v>2879</v>
      </c>
      <c r="Y2305" s="365" t="s">
        <v>2880</v>
      </c>
      <c r="Z2305" s="365" t="s">
        <v>2881</v>
      </c>
      <c r="AA2305" s="365" t="s">
        <v>2882</v>
      </c>
      <c r="AB2305" s="365" t="s">
        <v>2883</v>
      </c>
      <c r="AC2305" s="365" t="s">
        <v>2884</v>
      </c>
      <c r="AD2305" s="365" t="s">
        <v>2885</v>
      </c>
      <c r="AE2305" s="365" t="s">
        <v>2886</v>
      </c>
      <c r="AF2305" s="365" t="s">
        <v>2887</v>
      </c>
      <c r="AG2305" s="365" t="s">
        <v>2888</v>
      </c>
      <c r="AH2305" s="365" t="s">
        <v>2889</v>
      </c>
      <c r="AI2305" s="365" t="s">
        <v>2890</v>
      </c>
      <c r="AJ2305" s="366" t="s">
        <v>2892</v>
      </c>
      <c r="AK2305" s="366" t="s">
        <v>2879</v>
      </c>
      <c r="AL2305" s="366" t="s">
        <v>2880</v>
      </c>
      <c r="AM2305" s="366" t="s">
        <v>2881</v>
      </c>
      <c r="AN2305" s="366" t="s">
        <v>2882</v>
      </c>
      <c r="AO2305" s="366" t="s">
        <v>2883</v>
      </c>
      <c r="AP2305" s="366" t="s">
        <v>2884</v>
      </c>
      <c r="AQ2305" s="366" t="s">
        <v>2885</v>
      </c>
      <c r="AR2305" s="366" t="s">
        <v>2886</v>
      </c>
      <c r="AS2305" s="366" t="s">
        <v>2887</v>
      </c>
      <c r="AT2305" s="366" t="s">
        <v>2888</v>
      </c>
      <c r="AU2305" s="366" t="s">
        <v>2889</v>
      </c>
      <c r="AV2305" s="366" t="s">
        <v>2890</v>
      </c>
      <c r="AW2305" s="368" t="s">
        <v>2895</v>
      </c>
    </row>
    <row r="2306" spans="1:49">
      <c r="A2306" s="48"/>
      <c r="B2306" s="42"/>
      <c r="C2306" s="42"/>
      <c r="D2306" s="42"/>
      <c r="E2306" s="531"/>
      <c r="F2306" s="50"/>
      <c r="G2306" s="50"/>
      <c r="H2306" s="50"/>
      <c r="I2306" s="34"/>
      <c r="J2306" s="202" t="s">
        <v>1224</v>
      </c>
      <c r="K2306" s="202">
        <v>1</v>
      </c>
      <c r="L2306" s="202">
        <v>2</v>
      </c>
      <c r="M2306" s="202">
        <v>3</v>
      </c>
      <c r="N2306" s="202">
        <v>4</v>
      </c>
      <c r="O2306" s="202">
        <v>5</v>
      </c>
      <c r="P2306" s="202">
        <v>6</v>
      </c>
      <c r="Q2306" s="202">
        <v>7</v>
      </c>
      <c r="R2306" s="202">
        <v>8</v>
      </c>
      <c r="S2306" s="202">
        <v>9</v>
      </c>
      <c r="T2306" s="202">
        <v>10</v>
      </c>
      <c r="U2306" s="202">
        <v>13</v>
      </c>
      <c r="V2306" s="202">
        <v>14</v>
      </c>
      <c r="W2306" s="202" t="s">
        <v>1224</v>
      </c>
      <c r="X2306" s="202">
        <v>1</v>
      </c>
      <c r="Y2306" s="202">
        <v>2</v>
      </c>
      <c r="Z2306" s="202">
        <v>3</v>
      </c>
      <c r="AA2306" s="202">
        <v>4</v>
      </c>
      <c r="AB2306" s="202">
        <v>5</v>
      </c>
      <c r="AC2306" s="202">
        <v>6</v>
      </c>
      <c r="AD2306" s="202">
        <v>7</v>
      </c>
      <c r="AE2306" s="202">
        <v>8</v>
      </c>
      <c r="AF2306" s="202">
        <v>9</v>
      </c>
      <c r="AG2306" s="202">
        <v>10</v>
      </c>
      <c r="AH2306" s="202">
        <v>13</v>
      </c>
      <c r="AI2306" s="202">
        <v>14</v>
      </c>
      <c r="AJ2306" s="202" t="s">
        <v>1224</v>
      </c>
      <c r="AK2306" s="202">
        <v>1</v>
      </c>
      <c r="AL2306" s="202">
        <v>2</v>
      </c>
      <c r="AM2306" s="202">
        <v>3</v>
      </c>
      <c r="AN2306" s="202">
        <v>4</v>
      </c>
      <c r="AO2306" s="202">
        <v>5</v>
      </c>
      <c r="AP2306" s="202">
        <v>6</v>
      </c>
      <c r="AQ2306" s="202">
        <v>7</v>
      </c>
      <c r="AR2306" s="202">
        <v>8</v>
      </c>
      <c r="AS2306" s="202">
        <v>9</v>
      </c>
      <c r="AT2306" s="202">
        <v>10</v>
      </c>
      <c r="AU2306" s="202">
        <v>13</v>
      </c>
      <c r="AV2306" s="202">
        <v>14</v>
      </c>
      <c r="AW2306" s="202">
        <v>15</v>
      </c>
    </row>
    <row r="2307" spans="1:49">
      <c r="A2307" s="48"/>
      <c r="B2307" s="42"/>
      <c r="C2307" s="42"/>
      <c r="D2307" s="42"/>
      <c r="E2307" s="531"/>
      <c r="F2307" s="50"/>
      <c r="G2307" s="50"/>
      <c r="H2307" s="50"/>
      <c r="I2307" s="276" t="s">
        <v>2429</v>
      </c>
      <c r="J2307" s="277">
        <f>SUM(J2302)</f>
        <v>3000</v>
      </c>
      <c r="K2307" s="277">
        <f t="shared" ref="K2307:AT2307" si="703">SUM(K2302)</f>
        <v>0</v>
      </c>
      <c r="L2307" s="277">
        <f t="shared" si="703"/>
        <v>0</v>
      </c>
      <c r="M2307" s="277">
        <f t="shared" si="703"/>
        <v>0</v>
      </c>
      <c r="N2307" s="277">
        <f t="shared" si="703"/>
        <v>0</v>
      </c>
      <c r="O2307" s="277">
        <f t="shared" si="703"/>
        <v>0</v>
      </c>
      <c r="P2307" s="277">
        <f t="shared" si="703"/>
        <v>0</v>
      </c>
      <c r="Q2307" s="277">
        <f t="shared" si="703"/>
        <v>0</v>
      </c>
      <c r="R2307" s="277">
        <f t="shared" si="703"/>
        <v>0</v>
      </c>
      <c r="S2307" s="277">
        <f t="shared" si="703"/>
        <v>0</v>
      </c>
      <c r="T2307" s="277">
        <f t="shared" si="703"/>
        <v>1000</v>
      </c>
      <c r="U2307" s="277">
        <v>1000</v>
      </c>
      <c r="V2307" s="277">
        <v>2000</v>
      </c>
      <c r="W2307" s="277">
        <f>SUM(W2302)</f>
        <v>0</v>
      </c>
      <c r="X2307" s="277">
        <f t="shared" si="703"/>
        <v>0</v>
      </c>
      <c r="Y2307" s="277">
        <f t="shared" si="703"/>
        <v>0</v>
      </c>
      <c r="Z2307" s="277">
        <f t="shared" si="703"/>
        <v>0</v>
      </c>
      <c r="AA2307" s="277">
        <f t="shared" si="703"/>
        <v>0</v>
      </c>
      <c r="AB2307" s="277">
        <f t="shared" si="703"/>
        <v>0</v>
      </c>
      <c r="AC2307" s="277">
        <f t="shared" si="703"/>
        <v>0</v>
      </c>
      <c r="AD2307" s="277">
        <f t="shared" si="703"/>
        <v>0</v>
      </c>
      <c r="AE2307" s="277">
        <f t="shared" si="703"/>
        <v>0</v>
      </c>
      <c r="AF2307" s="277">
        <f t="shared" si="703"/>
        <v>0</v>
      </c>
      <c r="AG2307" s="277">
        <f t="shared" si="703"/>
        <v>0</v>
      </c>
      <c r="AH2307" s="277">
        <v>0</v>
      </c>
      <c r="AI2307" s="277">
        <v>0</v>
      </c>
      <c r="AJ2307" s="277">
        <f>SUM(AJ2302)</f>
        <v>51822</v>
      </c>
      <c r="AK2307" s="277">
        <f t="shared" si="703"/>
        <v>0</v>
      </c>
      <c r="AL2307" s="277">
        <f t="shared" si="703"/>
        <v>0</v>
      </c>
      <c r="AM2307" s="277">
        <f t="shared" si="703"/>
        <v>0</v>
      </c>
      <c r="AN2307" s="277">
        <f t="shared" si="703"/>
        <v>0</v>
      </c>
      <c r="AO2307" s="277">
        <f t="shared" si="703"/>
        <v>0</v>
      </c>
      <c r="AP2307" s="277">
        <f t="shared" si="703"/>
        <v>0</v>
      </c>
      <c r="AQ2307" s="277">
        <f t="shared" si="703"/>
        <v>0</v>
      </c>
      <c r="AR2307" s="277">
        <f t="shared" si="703"/>
        <v>2000</v>
      </c>
      <c r="AS2307" s="277">
        <f t="shared" si="703"/>
        <v>40822</v>
      </c>
      <c r="AT2307" s="277">
        <f t="shared" si="703"/>
        <v>5250</v>
      </c>
      <c r="AU2307" s="277">
        <v>48072</v>
      </c>
      <c r="AV2307" s="277">
        <v>3750</v>
      </c>
      <c r="AW2307" s="277">
        <f>U2307+AH2307+AU2307</f>
        <v>49072</v>
      </c>
    </row>
    <row r="2308" spans="1:49">
      <c r="A2308" s="48"/>
      <c r="B2308" s="42"/>
      <c r="C2308" s="42"/>
      <c r="D2308" s="42"/>
      <c r="E2308" s="531"/>
      <c r="F2308" s="50"/>
      <c r="G2308" s="50"/>
      <c r="H2308" s="50"/>
      <c r="I2308" s="276"/>
      <c r="J2308" s="277"/>
      <c r="K2308" s="277"/>
      <c r="L2308" s="277"/>
      <c r="M2308" s="277"/>
      <c r="N2308" s="277"/>
      <c r="O2308" s="277"/>
      <c r="P2308" s="277"/>
      <c r="Q2308" s="277"/>
      <c r="R2308" s="277"/>
      <c r="S2308" s="277"/>
      <c r="T2308" s="277"/>
      <c r="U2308" s="277">
        <v>0</v>
      </c>
      <c r="V2308" s="277">
        <v>0</v>
      </c>
      <c r="W2308" s="277"/>
      <c r="X2308" s="277"/>
      <c r="Y2308" s="277"/>
      <c r="Z2308" s="277"/>
      <c r="AA2308" s="277"/>
      <c r="AB2308" s="277"/>
      <c r="AC2308" s="277"/>
      <c r="AD2308" s="277"/>
      <c r="AE2308" s="277"/>
      <c r="AF2308" s="277"/>
      <c r="AG2308" s="277"/>
      <c r="AH2308" s="277">
        <v>0</v>
      </c>
      <c r="AI2308" s="277">
        <v>0</v>
      </c>
      <c r="AJ2308" s="277"/>
      <c r="AK2308" s="277"/>
      <c r="AL2308" s="277"/>
      <c r="AM2308" s="277"/>
      <c r="AN2308" s="277"/>
      <c r="AO2308" s="277"/>
      <c r="AP2308" s="277"/>
      <c r="AQ2308" s="277"/>
      <c r="AR2308" s="277"/>
      <c r="AS2308" s="277"/>
      <c r="AT2308" s="277"/>
      <c r="AU2308" s="277">
        <v>0</v>
      </c>
      <c r="AV2308" s="277">
        <v>0</v>
      </c>
      <c r="AW2308" s="277">
        <f>U2308+AH2308+AU2308</f>
        <v>0</v>
      </c>
    </row>
    <row r="2309" spans="1:49">
      <c r="A2309" s="48"/>
      <c r="B2309" s="42"/>
      <c r="C2309" s="42"/>
      <c r="D2309" s="42"/>
      <c r="E2309" s="531"/>
      <c r="F2309" s="50"/>
      <c r="G2309" s="50"/>
      <c r="H2309" s="50"/>
      <c r="I2309" s="276"/>
      <c r="J2309" s="277"/>
      <c r="K2309" s="277"/>
      <c r="L2309" s="277"/>
      <c r="M2309" s="277"/>
      <c r="N2309" s="277"/>
      <c r="O2309" s="277"/>
      <c r="P2309" s="277"/>
      <c r="Q2309" s="277"/>
      <c r="R2309" s="277"/>
      <c r="S2309" s="277"/>
      <c r="T2309" s="277"/>
      <c r="U2309" s="277">
        <v>0</v>
      </c>
      <c r="V2309" s="277">
        <v>0</v>
      </c>
      <c r="W2309" s="277"/>
      <c r="X2309" s="277"/>
      <c r="Y2309" s="277"/>
      <c r="Z2309" s="277"/>
      <c r="AA2309" s="277"/>
      <c r="AB2309" s="277"/>
      <c r="AC2309" s="277"/>
      <c r="AD2309" s="277"/>
      <c r="AE2309" s="277"/>
      <c r="AF2309" s="277"/>
      <c r="AG2309" s="277"/>
      <c r="AH2309" s="277">
        <v>0</v>
      </c>
      <c r="AI2309" s="277">
        <v>0</v>
      </c>
      <c r="AJ2309" s="277"/>
      <c r="AK2309" s="277"/>
      <c r="AL2309" s="277"/>
      <c r="AM2309" s="277"/>
      <c r="AN2309" s="277"/>
      <c r="AO2309" s="277"/>
      <c r="AP2309" s="277"/>
      <c r="AQ2309" s="277"/>
      <c r="AR2309" s="277"/>
      <c r="AS2309" s="277"/>
      <c r="AT2309" s="277"/>
      <c r="AU2309" s="277">
        <v>0</v>
      </c>
      <c r="AV2309" s="277">
        <v>0</v>
      </c>
      <c r="AW2309" s="277">
        <f>U2309+AH2309+AU2309</f>
        <v>0</v>
      </c>
    </row>
    <row r="2310" spans="1:49">
      <c r="A2310" s="48"/>
      <c r="B2310" s="42"/>
      <c r="C2310" s="42"/>
      <c r="D2310" s="42"/>
      <c r="E2310" s="531"/>
      <c r="F2310" s="50"/>
      <c r="G2310" s="50"/>
      <c r="H2310" s="50"/>
      <c r="I2310" s="276"/>
      <c r="J2310" s="277"/>
      <c r="K2310" s="277"/>
      <c r="L2310" s="277"/>
      <c r="M2310" s="277"/>
      <c r="N2310" s="277"/>
      <c r="O2310" s="277"/>
      <c r="P2310" s="277"/>
      <c r="Q2310" s="277"/>
      <c r="R2310" s="277"/>
      <c r="S2310" s="277"/>
      <c r="T2310" s="277"/>
      <c r="U2310" s="277">
        <v>0</v>
      </c>
      <c r="V2310" s="277">
        <v>0</v>
      </c>
      <c r="W2310" s="277"/>
      <c r="X2310" s="277"/>
      <c r="Y2310" s="277"/>
      <c r="Z2310" s="277"/>
      <c r="AA2310" s="277"/>
      <c r="AB2310" s="277"/>
      <c r="AC2310" s="277"/>
      <c r="AD2310" s="277"/>
      <c r="AE2310" s="277"/>
      <c r="AF2310" s="277"/>
      <c r="AG2310" s="277"/>
      <c r="AH2310" s="277">
        <v>0</v>
      </c>
      <c r="AI2310" s="277">
        <v>0</v>
      </c>
      <c r="AJ2310" s="277"/>
      <c r="AK2310" s="277"/>
      <c r="AL2310" s="277"/>
      <c r="AM2310" s="277"/>
      <c r="AN2310" s="277"/>
      <c r="AO2310" s="277"/>
      <c r="AP2310" s="277"/>
      <c r="AQ2310" s="277"/>
      <c r="AR2310" s="277"/>
      <c r="AS2310" s="277"/>
      <c r="AT2310" s="277"/>
      <c r="AU2310" s="277">
        <v>0</v>
      </c>
      <c r="AV2310" s="277">
        <v>0</v>
      </c>
      <c r="AW2310" s="277">
        <f>U2310+AH2310+AU2310</f>
        <v>0</v>
      </c>
    </row>
    <row r="2311" spans="1:49">
      <c r="A2311" s="48"/>
      <c r="B2311" s="42"/>
      <c r="C2311" s="42"/>
      <c r="D2311" s="42"/>
      <c r="E2311" s="531"/>
      <c r="F2311" s="50"/>
      <c r="G2311" s="50"/>
      <c r="H2311" s="50"/>
      <c r="I2311" s="276" t="s">
        <v>1631</v>
      </c>
      <c r="J2311" s="277">
        <f>SUM(J2307:J2310)</f>
        <v>3000</v>
      </c>
      <c r="K2311" s="277">
        <f t="shared" ref="K2311:AT2311" si="704">SUM(K2307:K2310)</f>
        <v>0</v>
      </c>
      <c r="L2311" s="277">
        <f t="shared" si="704"/>
        <v>0</v>
      </c>
      <c r="M2311" s="277">
        <f t="shared" si="704"/>
        <v>0</v>
      </c>
      <c r="N2311" s="277">
        <f t="shared" si="704"/>
        <v>0</v>
      </c>
      <c r="O2311" s="277">
        <f t="shared" si="704"/>
        <v>0</v>
      </c>
      <c r="P2311" s="277">
        <f t="shared" si="704"/>
        <v>0</v>
      </c>
      <c r="Q2311" s="277">
        <f t="shared" si="704"/>
        <v>0</v>
      </c>
      <c r="R2311" s="277">
        <f t="shared" si="704"/>
        <v>0</v>
      </c>
      <c r="S2311" s="277">
        <f t="shared" si="704"/>
        <v>0</v>
      </c>
      <c r="T2311" s="277">
        <f t="shared" si="704"/>
        <v>1000</v>
      </c>
      <c r="U2311" s="277">
        <v>1000</v>
      </c>
      <c r="V2311" s="277">
        <v>2000</v>
      </c>
      <c r="W2311" s="277">
        <f>SUM(W2307:W2310)</f>
        <v>0</v>
      </c>
      <c r="X2311" s="277">
        <f t="shared" si="704"/>
        <v>0</v>
      </c>
      <c r="Y2311" s="277">
        <f t="shared" si="704"/>
        <v>0</v>
      </c>
      <c r="Z2311" s="277">
        <f t="shared" si="704"/>
        <v>0</v>
      </c>
      <c r="AA2311" s="277">
        <f t="shared" si="704"/>
        <v>0</v>
      </c>
      <c r="AB2311" s="277">
        <f t="shared" si="704"/>
        <v>0</v>
      </c>
      <c r="AC2311" s="277">
        <f t="shared" si="704"/>
        <v>0</v>
      </c>
      <c r="AD2311" s="277">
        <f t="shared" si="704"/>
        <v>0</v>
      </c>
      <c r="AE2311" s="277">
        <f t="shared" si="704"/>
        <v>0</v>
      </c>
      <c r="AF2311" s="277">
        <f t="shared" si="704"/>
        <v>0</v>
      </c>
      <c r="AG2311" s="277">
        <f t="shared" si="704"/>
        <v>0</v>
      </c>
      <c r="AH2311" s="277">
        <v>0</v>
      </c>
      <c r="AI2311" s="277">
        <v>0</v>
      </c>
      <c r="AJ2311" s="277">
        <f>SUM(AJ2307:AJ2310)</f>
        <v>51822</v>
      </c>
      <c r="AK2311" s="277">
        <f t="shared" si="704"/>
        <v>0</v>
      </c>
      <c r="AL2311" s="277">
        <f t="shared" si="704"/>
        <v>0</v>
      </c>
      <c r="AM2311" s="277">
        <f t="shared" si="704"/>
        <v>0</v>
      </c>
      <c r="AN2311" s="277">
        <f t="shared" si="704"/>
        <v>0</v>
      </c>
      <c r="AO2311" s="277">
        <f t="shared" si="704"/>
        <v>0</v>
      </c>
      <c r="AP2311" s="277">
        <f t="shared" si="704"/>
        <v>0</v>
      </c>
      <c r="AQ2311" s="277">
        <f t="shared" si="704"/>
        <v>0</v>
      </c>
      <c r="AR2311" s="277">
        <f t="shared" si="704"/>
        <v>2000</v>
      </c>
      <c r="AS2311" s="277">
        <f t="shared" si="704"/>
        <v>40822</v>
      </c>
      <c r="AT2311" s="277">
        <f t="shared" si="704"/>
        <v>5250</v>
      </c>
      <c r="AU2311" s="277">
        <v>48072</v>
      </c>
      <c r="AV2311" s="277">
        <v>3750</v>
      </c>
      <c r="AW2311" s="277">
        <f>U2311+AH2311+AU2311</f>
        <v>49072</v>
      </c>
    </row>
    <row r="2312" spans="1:49">
      <c r="A2312" s="48"/>
      <c r="B2312" s="42"/>
      <c r="C2312" s="42"/>
      <c r="D2312" s="42"/>
      <c r="E2312" s="531"/>
      <c r="F2312" s="50"/>
      <c r="G2312" s="50"/>
      <c r="H2312" s="50"/>
      <c r="I2312" s="146"/>
      <c r="J2312" s="29"/>
      <c r="K2312" s="29"/>
      <c r="L2312" s="29"/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W2312" s="29"/>
      <c r="X2312" s="29"/>
      <c r="Y2312" s="29"/>
      <c r="Z2312" s="29"/>
      <c r="AA2312" s="29"/>
      <c r="AB2312" s="29"/>
      <c r="AC2312" s="29"/>
      <c r="AD2312" s="29"/>
      <c r="AE2312" s="29"/>
      <c r="AF2312" s="29"/>
      <c r="AG2312" s="29"/>
      <c r="AH2312" s="29"/>
      <c r="AI2312" s="29"/>
      <c r="AJ2312" s="29"/>
      <c r="AK2312" s="29"/>
      <c r="AL2312" s="29"/>
      <c r="AM2312" s="29"/>
      <c r="AN2312" s="29"/>
      <c r="AO2312" s="29"/>
      <c r="AP2312" s="29"/>
      <c r="AQ2312" s="29"/>
      <c r="AR2312" s="29"/>
      <c r="AS2312" s="29"/>
      <c r="AT2312" s="29"/>
      <c r="AU2312" s="29"/>
      <c r="AV2312" s="29"/>
      <c r="AW2312" s="29"/>
    </row>
    <row r="2313" spans="1:49">
      <c r="A2313" s="48"/>
      <c r="B2313" s="48"/>
      <c r="C2313" s="48"/>
      <c r="D2313" s="48"/>
      <c r="E2313" s="533"/>
      <c r="F2313" s="125"/>
      <c r="G2313" s="125"/>
      <c r="H2313" s="125"/>
      <c r="I2313" s="53"/>
      <c r="J2313" s="29"/>
      <c r="K2313" s="29"/>
      <c r="L2313" s="29"/>
      <c r="M2313" s="29"/>
      <c r="N2313" s="29"/>
      <c r="O2313" s="29"/>
      <c r="P2313" s="29"/>
      <c r="Q2313" s="29"/>
      <c r="R2313" s="29"/>
      <c r="S2313" s="29"/>
      <c r="T2313" s="29"/>
      <c r="U2313" s="29"/>
      <c r="V2313" s="29"/>
      <c r="W2313" s="29"/>
      <c r="X2313" s="29"/>
      <c r="Y2313" s="29"/>
      <c r="Z2313" s="29"/>
      <c r="AA2313" s="29"/>
      <c r="AB2313" s="29"/>
      <c r="AC2313" s="29"/>
      <c r="AD2313" s="29"/>
      <c r="AE2313" s="29"/>
      <c r="AF2313" s="29"/>
      <c r="AG2313" s="29"/>
      <c r="AH2313" s="29"/>
      <c r="AI2313" s="29"/>
      <c r="AJ2313" s="29"/>
      <c r="AK2313" s="29"/>
      <c r="AL2313" s="29"/>
      <c r="AM2313" s="29"/>
      <c r="AN2313" s="29"/>
      <c r="AO2313" s="29"/>
      <c r="AP2313" s="29"/>
      <c r="AQ2313" s="29"/>
      <c r="AR2313" s="29"/>
      <c r="AS2313" s="29"/>
      <c r="AT2313" s="29"/>
      <c r="AU2313" s="29"/>
      <c r="AV2313" s="29"/>
      <c r="AW2313" s="29"/>
    </row>
    <row r="2314" spans="1:49" ht="16.5" thickBot="1">
      <c r="A2314" s="78" t="s">
        <v>2146</v>
      </c>
      <c r="B2314" s="78"/>
      <c r="C2314" s="78"/>
      <c r="D2314" s="463"/>
      <c r="E2314" s="539"/>
      <c r="F2314" s="129"/>
      <c r="G2314" s="129"/>
      <c r="H2314" s="129"/>
      <c r="I2314" s="103"/>
    </row>
    <row r="2315" spans="1:49" s="151" customFormat="1" ht="36" customHeight="1" thickTop="1" thickBot="1">
      <c r="A2315" s="147" t="s">
        <v>2079</v>
      </c>
      <c r="B2315" s="5" t="s">
        <v>2080</v>
      </c>
      <c r="C2315" s="5" t="s">
        <v>1335</v>
      </c>
      <c r="D2315" s="450"/>
      <c r="E2315" s="148" t="s">
        <v>1570</v>
      </c>
      <c r="F2315" s="149" t="s">
        <v>1438</v>
      </c>
      <c r="G2315" s="149"/>
      <c r="H2315" s="149" t="s">
        <v>2332</v>
      </c>
      <c r="I2315" s="5" t="s">
        <v>856</v>
      </c>
      <c r="J2315" s="364" t="s">
        <v>2891</v>
      </c>
      <c r="K2315" s="364" t="s">
        <v>2879</v>
      </c>
      <c r="L2315" s="364" t="s">
        <v>2880</v>
      </c>
      <c r="M2315" s="364" t="s">
        <v>2881</v>
      </c>
      <c r="N2315" s="364" t="s">
        <v>2882</v>
      </c>
      <c r="O2315" s="364" t="s">
        <v>2883</v>
      </c>
      <c r="P2315" s="364" t="s">
        <v>2884</v>
      </c>
      <c r="Q2315" s="364" t="s">
        <v>2885</v>
      </c>
      <c r="R2315" s="364" t="s">
        <v>2886</v>
      </c>
      <c r="S2315" s="364" t="s">
        <v>2887</v>
      </c>
      <c r="T2315" s="364" t="s">
        <v>2888</v>
      </c>
      <c r="U2315" s="364" t="s">
        <v>2889</v>
      </c>
      <c r="V2315" s="364" t="s">
        <v>2890</v>
      </c>
      <c r="W2315" s="365" t="s">
        <v>2893</v>
      </c>
      <c r="X2315" s="365" t="s">
        <v>2879</v>
      </c>
      <c r="Y2315" s="365" t="s">
        <v>2880</v>
      </c>
      <c r="Z2315" s="365" t="s">
        <v>2881</v>
      </c>
      <c r="AA2315" s="365" t="s">
        <v>2882</v>
      </c>
      <c r="AB2315" s="365" t="s">
        <v>2883</v>
      </c>
      <c r="AC2315" s="365" t="s">
        <v>2884</v>
      </c>
      <c r="AD2315" s="365" t="s">
        <v>2885</v>
      </c>
      <c r="AE2315" s="365" t="s">
        <v>2886</v>
      </c>
      <c r="AF2315" s="365" t="s">
        <v>2887</v>
      </c>
      <c r="AG2315" s="365" t="s">
        <v>2888</v>
      </c>
      <c r="AH2315" s="365" t="s">
        <v>2889</v>
      </c>
      <c r="AI2315" s="365" t="s">
        <v>2890</v>
      </c>
      <c r="AJ2315" s="366" t="s">
        <v>2892</v>
      </c>
      <c r="AK2315" s="366" t="s">
        <v>2879</v>
      </c>
      <c r="AL2315" s="366" t="s">
        <v>2880</v>
      </c>
      <c r="AM2315" s="366" t="s">
        <v>2881</v>
      </c>
      <c r="AN2315" s="366" t="s">
        <v>2882</v>
      </c>
      <c r="AO2315" s="366" t="s">
        <v>2883</v>
      </c>
      <c r="AP2315" s="366" t="s">
        <v>2884</v>
      </c>
      <c r="AQ2315" s="366" t="s">
        <v>2885</v>
      </c>
      <c r="AR2315" s="366" t="s">
        <v>2886</v>
      </c>
      <c r="AS2315" s="366" t="s">
        <v>2887</v>
      </c>
      <c r="AT2315" s="366" t="s">
        <v>2888</v>
      </c>
      <c r="AU2315" s="366" t="s">
        <v>2889</v>
      </c>
      <c r="AV2315" s="366" t="s">
        <v>2890</v>
      </c>
      <c r="AW2315" s="368" t="s">
        <v>2895</v>
      </c>
    </row>
    <row r="2316" spans="1:49">
      <c r="A2316" s="33"/>
      <c r="B2316" s="34"/>
      <c r="C2316" s="34"/>
      <c r="D2316" s="34"/>
      <c r="E2316" s="35"/>
      <c r="F2316" s="36"/>
      <c r="G2316" s="36"/>
      <c r="H2316" s="36"/>
      <c r="I2316" s="34"/>
      <c r="J2316" s="202" t="s">
        <v>1224</v>
      </c>
      <c r="K2316" s="202">
        <v>1</v>
      </c>
      <c r="L2316" s="202">
        <v>2</v>
      </c>
      <c r="M2316" s="202">
        <v>3</v>
      </c>
      <c r="N2316" s="202">
        <v>4</v>
      </c>
      <c r="O2316" s="202">
        <v>5</v>
      </c>
      <c r="P2316" s="202">
        <v>6</v>
      </c>
      <c r="Q2316" s="202">
        <v>7</v>
      </c>
      <c r="R2316" s="202">
        <v>8</v>
      </c>
      <c r="S2316" s="202">
        <v>9</v>
      </c>
      <c r="T2316" s="202">
        <v>10</v>
      </c>
      <c r="U2316" s="202">
        <v>13</v>
      </c>
      <c r="V2316" s="202">
        <v>14</v>
      </c>
      <c r="W2316" s="202" t="s">
        <v>1224</v>
      </c>
      <c r="X2316" s="202">
        <v>1</v>
      </c>
      <c r="Y2316" s="202">
        <v>2</v>
      </c>
      <c r="Z2316" s="202">
        <v>3</v>
      </c>
      <c r="AA2316" s="202">
        <v>4</v>
      </c>
      <c r="AB2316" s="202">
        <v>5</v>
      </c>
      <c r="AC2316" s="202">
        <v>6</v>
      </c>
      <c r="AD2316" s="202">
        <v>7</v>
      </c>
      <c r="AE2316" s="202">
        <v>8</v>
      </c>
      <c r="AF2316" s="202">
        <v>9</v>
      </c>
      <c r="AG2316" s="202">
        <v>10</v>
      </c>
      <c r="AH2316" s="202">
        <v>13</v>
      </c>
      <c r="AI2316" s="202">
        <v>14</v>
      </c>
      <c r="AJ2316" s="202" t="s">
        <v>1224</v>
      </c>
      <c r="AK2316" s="202">
        <v>1</v>
      </c>
      <c r="AL2316" s="202">
        <v>2</v>
      </c>
      <c r="AM2316" s="202">
        <v>3</v>
      </c>
      <c r="AN2316" s="202">
        <v>4</v>
      </c>
      <c r="AO2316" s="202">
        <v>5</v>
      </c>
      <c r="AP2316" s="202">
        <v>6</v>
      </c>
      <c r="AQ2316" s="202">
        <v>7</v>
      </c>
      <c r="AR2316" s="202">
        <v>8</v>
      </c>
      <c r="AS2316" s="202">
        <v>9</v>
      </c>
      <c r="AT2316" s="202">
        <v>10</v>
      </c>
      <c r="AU2316" s="202">
        <v>13</v>
      </c>
      <c r="AV2316" s="202">
        <v>14</v>
      </c>
      <c r="AW2316" s="202">
        <v>15</v>
      </c>
    </row>
    <row r="2317" spans="1:49">
      <c r="A2317" s="37"/>
      <c r="B2317" s="38"/>
      <c r="C2317" s="38"/>
      <c r="D2317" s="38"/>
      <c r="E2317" s="60"/>
      <c r="F2317" s="61"/>
      <c r="G2317" s="61"/>
      <c r="H2317" s="61"/>
      <c r="I2317" s="38"/>
      <c r="J2317" s="62"/>
      <c r="K2317" s="62"/>
      <c r="L2317" s="62"/>
      <c r="M2317" s="62"/>
      <c r="N2317" s="62"/>
      <c r="O2317" s="62"/>
      <c r="P2317" s="62"/>
      <c r="Q2317" s="62"/>
      <c r="R2317" s="62"/>
      <c r="S2317" s="62"/>
      <c r="T2317" s="62"/>
      <c r="U2317" s="62">
        <v>0</v>
      </c>
      <c r="V2317" s="62">
        <v>0</v>
      </c>
      <c r="W2317" s="62"/>
      <c r="X2317" s="62"/>
      <c r="Y2317" s="62"/>
      <c r="Z2317" s="62"/>
      <c r="AA2317" s="62"/>
      <c r="AB2317" s="62"/>
      <c r="AC2317" s="62"/>
      <c r="AD2317" s="62"/>
      <c r="AE2317" s="62"/>
      <c r="AF2317" s="62"/>
      <c r="AG2317" s="62"/>
      <c r="AH2317" s="62">
        <v>0</v>
      </c>
      <c r="AI2317" s="62">
        <v>0</v>
      </c>
      <c r="AJ2317" s="62"/>
      <c r="AK2317" s="62"/>
      <c r="AL2317" s="62"/>
      <c r="AM2317" s="62"/>
      <c r="AN2317" s="62"/>
      <c r="AO2317" s="62"/>
      <c r="AP2317" s="62"/>
      <c r="AQ2317" s="62"/>
      <c r="AR2317" s="62"/>
      <c r="AS2317" s="62"/>
      <c r="AT2317" s="62"/>
      <c r="AU2317" s="62">
        <v>0</v>
      </c>
      <c r="AV2317" s="62">
        <v>0</v>
      </c>
      <c r="AW2317" s="62">
        <f t="shared" ref="AW2317:AW2349" si="705">U2317+AH2317+AU2317</f>
        <v>0</v>
      </c>
    </row>
    <row r="2318" spans="1:49">
      <c r="A2318" s="92" t="s">
        <v>797</v>
      </c>
      <c r="B2318" s="93" t="s">
        <v>1030</v>
      </c>
      <c r="C2318" s="93" t="s">
        <v>1166</v>
      </c>
      <c r="D2318" s="460"/>
      <c r="E2318" s="531"/>
      <c r="F2318" s="50"/>
      <c r="G2318" s="50"/>
      <c r="H2318" s="50"/>
      <c r="I2318" s="108" t="s">
        <v>913</v>
      </c>
      <c r="U2318" s="15">
        <v>0</v>
      </c>
      <c r="V2318" s="15">
        <v>0</v>
      </c>
      <c r="AH2318" s="15">
        <v>0</v>
      </c>
      <c r="AI2318" s="15">
        <v>0</v>
      </c>
      <c r="AU2318" s="15">
        <v>0</v>
      </c>
      <c r="AV2318" s="15">
        <v>0</v>
      </c>
      <c r="AW2318" s="15">
        <f t="shared" si="705"/>
        <v>0</v>
      </c>
    </row>
    <row r="2319" spans="1:49">
      <c r="A2319" s="48"/>
      <c r="B2319" s="1"/>
      <c r="C2319" s="1"/>
      <c r="D2319" s="369"/>
      <c r="E2319" s="531"/>
      <c r="F2319" s="50"/>
      <c r="G2319" s="50"/>
      <c r="H2319" s="50"/>
      <c r="I2319" s="108"/>
      <c r="U2319" s="15">
        <v>0</v>
      </c>
      <c r="V2319" s="15">
        <v>0</v>
      </c>
      <c r="AH2319" s="15">
        <v>0</v>
      </c>
      <c r="AI2319" s="15">
        <v>0</v>
      </c>
      <c r="AU2319" s="15">
        <v>0</v>
      </c>
      <c r="AV2319" s="15">
        <v>0</v>
      </c>
      <c r="AW2319" s="15">
        <f t="shared" si="705"/>
        <v>0</v>
      </c>
    </row>
    <row r="2320" spans="1:49">
      <c r="A2320" s="48"/>
      <c r="B2320" s="42"/>
      <c r="C2320" s="42"/>
      <c r="D2320" s="42"/>
      <c r="E2320" s="531"/>
      <c r="F2320" s="50"/>
      <c r="G2320" s="50"/>
      <c r="H2320" s="50"/>
      <c r="I2320" s="49" t="s">
        <v>1559</v>
      </c>
      <c r="J2320" s="12">
        <f>SUM(J2321,J2329,J2331)</f>
        <v>24900</v>
      </c>
      <c r="K2320" s="12">
        <f t="shared" ref="K2320:AT2320" si="706">SUM(K2321,K2329,K2331)</f>
        <v>0</v>
      </c>
      <c r="L2320" s="12">
        <f t="shared" si="706"/>
        <v>3767</v>
      </c>
      <c r="M2320" s="12">
        <f t="shared" si="706"/>
        <v>0</v>
      </c>
      <c r="N2320" s="12">
        <f t="shared" si="706"/>
        <v>0</v>
      </c>
      <c r="O2320" s="12">
        <f t="shared" si="706"/>
        <v>12310</v>
      </c>
      <c r="P2320" s="12">
        <f t="shared" si="706"/>
        <v>0</v>
      </c>
      <c r="Q2320" s="12">
        <f t="shared" si="706"/>
        <v>0</v>
      </c>
      <c r="R2320" s="12">
        <f t="shared" si="706"/>
        <v>5027</v>
      </c>
      <c r="S2320" s="12">
        <f t="shared" si="706"/>
        <v>3537</v>
      </c>
      <c r="T2320" s="12">
        <f t="shared" si="706"/>
        <v>0</v>
      </c>
      <c r="U2320" s="12">
        <v>24641</v>
      </c>
      <c r="V2320" s="12">
        <v>259</v>
      </c>
      <c r="W2320" s="12">
        <f>SUM(W2321,W2329,W2331)</f>
        <v>0</v>
      </c>
      <c r="X2320" s="12">
        <f t="shared" si="706"/>
        <v>0</v>
      </c>
      <c r="Y2320" s="12">
        <f t="shared" si="706"/>
        <v>0</v>
      </c>
      <c r="Z2320" s="12">
        <f t="shared" si="706"/>
        <v>0</v>
      </c>
      <c r="AA2320" s="12">
        <f t="shared" si="706"/>
        <v>0</v>
      </c>
      <c r="AB2320" s="12">
        <f t="shared" si="706"/>
        <v>0</v>
      </c>
      <c r="AC2320" s="12">
        <f t="shared" si="706"/>
        <v>0</v>
      </c>
      <c r="AD2320" s="12">
        <f t="shared" si="706"/>
        <v>0</v>
      </c>
      <c r="AE2320" s="12">
        <f t="shared" si="706"/>
        <v>0</v>
      </c>
      <c r="AF2320" s="12">
        <f t="shared" si="706"/>
        <v>0</v>
      </c>
      <c r="AG2320" s="12">
        <f t="shared" si="706"/>
        <v>0</v>
      </c>
      <c r="AH2320" s="12">
        <v>0</v>
      </c>
      <c r="AI2320" s="12">
        <v>0</v>
      </c>
      <c r="AJ2320" s="12">
        <f>SUM(AJ2321,AJ2329,AJ2331)</f>
        <v>19603</v>
      </c>
      <c r="AK2320" s="12">
        <f t="shared" si="706"/>
        <v>0</v>
      </c>
      <c r="AL2320" s="12">
        <f t="shared" si="706"/>
        <v>0</v>
      </c>
      <c r="AM2320" s="12">
        <f t="shared" si="706"/>
        <v>8603</v>
      </c>
      <c r="AN2320" s="12">
        <f t="shared" si="706"/>
        <v>0</v>
      </c>
      <c r="AO2320" s="12">
        <f t="shared" si="706"/>
        <v>2150</v>
      </c>
      <c r="AP2320" s="12">
        <f t="shared" si="706"/>
        <v>0</v>
      </c>
      <c r="AQ2320" s="12">
        <f t="shared" si="706"/>
        <v>0</v>
      </c>
      <c r="AR2320" s="12">
        <f t="shared" si="706"/>
        <v>8850</v>
      </c>
      <c r="AS2320" s="12">
        <f t="shared" si="706"/>
        <v>0</v>
      </c>
      <c r="AT2320" s="12">
        <f t="shared" si="706"/>
        <v>0</v>
      </c>
      <c r="AU2320" s="12">
        <v>19603</v>
      </c>
      <c r="AV2320" s="12">
        <v>0</v>
      </c>
      <c r="AW2320" s="12">
        <f t="shared" si="705"/>
        <v>44244</v>
      </c>
    </row>
    <row r="2321" spans="1:49">
      <c r="A2321" s="44" t="s">
        <v>797</v>
      </c>
      <c r="B2321" s="45" t="s">
        <v>1030</v>
      </c>
      <c r="C2321" s="45" t="s">
        <v>1166</v>
      </c>
      <c r="D2321" s="452" t="s">
        <v>2934</v>
      </c>
      <c r="E2321" s="213" t="s">
        <v>771</v>
      </c>
      <c r="F2321" s="65"/>
      <c r="G2321" s="65"/>
      <c r="H2321" s="65"/>
      <c r="I2321" s="1" t="s">
        <v>1500</v>
      </c>
      <c r="J2321" s="9">
        <f>SUM(J2322:J2323)</f>
        <v>0</v>
      </c>
      <c r="K2321" s="9">
        <f t="shared" ref="K2321:AT2321" si="707">SUM(K2322:K2323)</f>
        <v>0</v>
      </c>
      <c r="L2321" s="9">
        <f t="shared" si="707"/>
        <v>0</v>
      </c>
      <c r="M2321" s="9">
        <f t="shared" si="707"/>
        <v>0</v>
      </c>
      <c r="N2321" s="9">
        <f t="shared" si="707"/>
        <v>0</v>
      </c>
      <c r="O2321" s="9">
        <f t="shared" si="707"/>
        <v>0</v>
      </c>
      <c r="P2321" s="9">
        <f t="shared" si="707"/>
        <v>0</v>
      </c>
      <c r="Q2321" s="9">
        <f t="shared" si="707"/>
        <v>0</v>
      </c>
      <c r="R2321" s="9">
        <f t="shared" si="707"/>
        <v>0</v>
      </c>
      <c r="S2321" s="9">
        <f t="shared" si="707"/>
        <v>0</v>
      </c>
      <c r="T2321" s="9">
        <f t="shared" si="707"/>
        <v>0</v>
      </c>
      <c r="U2321" s="9">
        <v>0</v>
      </c>
      <c r="V2321" s="9">
        <v>0</v>
      </c>
      <c r="W2321" s="9">
        <f>SUM(W2322:W2323)</f>
        <v>0</v>
      </c>
      <c r="X2321" s="9">
        <f t="shared" si="707"/>
        <v>0</v>
      </c>
      <c r="Y2321" s="9">
        <f t="shared" si="707"/>
        <v>0</v>
      </c>
      <c r="Z2321" s="9">
        <f t="shared" si="707"/>
        <v>0</v>
      </c>
      <c r="AA2321" s="9">
        <f t="shared" si="707"/>
        <v>0</v>
      </c>
      <c r="AB2321" s="9">
        <f t="shared" si="707"/>
        <v>0</v>
      </c>
      <c r="AC2321" s="9">
        <f t="shared" si="707"/>
        <v>0</v>
      </c>
      <c r="AD2321" s="9">
        <f t="shared" si="707"/>
        <v>0</v>
      </c>
      <c r="AE2321" s="9">
        <f t="shared" si="707"/>
        <v>0</v>
      </c>
      <c r="AF2321" s="9">
        <f t="shared" si="707"/>
        <v>0</v>
      </c>
      <c r="AG2321" s="9">
        <f t="shared" si="707"/>
        <v>0</v>
      </c>
      <c r="AH2321" s="9">
        <v>0</v>
      </c>
      <c r="AI2321" s="9">
        <v>0</v>
      </c>
      <c r="AJ2321" s="9">
        <f>SUM(AJ2322:AJ2323)</f>
        <v>0</v>
      </c>
      <c r="AK2321" s="9">
        <f t="shared" si="707"/>
        <v>0</v>
      </c>
      <c r="AL2321" s="9">
        <f t="shared" si="707"/>
        <v>0</v>
      </c>
      <c r="AM2321" s="9">
        <f t="shared" si="707"/>
        <v>0</v>
      </c>
      <c r="AN2321" s="9">
        <f t="shared" si="707"/>
        <v>0</v>
      </c>
      <c r="AO2321" s="9">
        <f t="shared" si="707"/>
        <v>0</v>
      </c>
      <c r="AP2321" s="9">
        <f t="shared" si="707"/>
        <v>0</v>
      </c>
      <c r="AQ2321" s="9">
        <f t="shared" si="707"/>
        <v>0</v>
      </c>
      <c r="AR2321" s="9">
        <f t="shared" si="707"/>
        <v>0</v>
      </c>
      <c r="AS2321" s="9">
        <f t="shared" si="707"/>
        <v>0</v>
      </c>
      <c r="AT2321" s="9">
        <f t="shared" si="707"/>
        <v>0</v>
      </c>
      <c r="AU2321" s="9">
        <v>0</v>
      </c>
      <c r="AV2321" s="9">
        <v>0</v>
      </c>
      <c r="AW2321" s="9">
        <f t="shared" si="705"/>
        <v>0</v>
      </c>
    </row>
    <row r="2322" spans="1:49">
      <c r="A2322" s="44" t="s">
        <v>797</v>
      </c>
      <c r="B2322" s="45" t="s">
        <v>1030</v>
      </c>
      <c r="C2322" s="45" t="s">
        <v>1166</v>
      </c>
      <c r="D2322" s="452" t="s">
        <v>2934</v>
      </c>
      <c r="E2322" s="367" t="s">
        <v>834</v>
      </c>
      <c r="F2322" s="50"/>
      <c r="G2322" s="468" t="s">
        <v>3096</v>
      </c>
      <c r="H2322" s="50" t="s">
        <v>2333</v>
      </c>
      <c r="I2322" s="42" t="s">
        <v>1165</v>
      </c>
      <c r="U2322" s="15">
        <v>0</v>
      </c>
      <c r="V2322" s="15">
        <v>0</v>
      </c>
      <c r="AH2322" s="15">
        <v>0</v>
      </c>
      <c r="AI2322" s="15">
        <v>0</v>
      </c>
      <c r="AU2322" s="15">
        <v>0</v>
      </c>
      <c r="AV2322" s="15">
        <v>0</v>
      </c>
      <c r="AW2322" s="15">
        <f t="shared" si="705"/>
        <v>0</v>
      </c>
    </row>
    <row r="2323" spans="1:49">
      <c r="A2323" s="44" t="s">
        <v>797</v>
      </c>
      <c r="B2323" s="45" t="s">
        <v>1030</v>
      </c>
      <c r="C2323" s="45" t="s">
        <v>1166</v>
      </c>
      <c r="D2323" s="452" t="s">
        <v>2934</v>
      </c>
      <c r="E2323" s="367" t="s">
        <v>772</v>
      </c>
      <c r="F2323" s="50"/>
      <c r="G2323" s="468" t="s">
        <v>3096</v>
      </c>
      <c r="H2323" s="50" t="s">
        <v>2333</v>
      </c>
      <c r="I2323" s="42" t="s">
        <v>1227</v>
      </c>
      <c r="J2323" s="15">
        <f>SUM(J2324:J2328)</f>
        <v>0</v>
      </c>
      <c r="K2323" s="15">
        <f t="shared" ref="K2323:AT2323" si="708">SUM(K2324:K2328)</f>
        <v>0</v>
      </c>
      <c r="L2323" s="15">
        <f t="shared" si="708"/>
        <v>0</v>
      </c>
      <c r="M2323" s="15">
        <f t="shared" si="708"/>
        <v>0</v>
      </c>
      <c r="N2323" s="15">
        <f t="shared" si="708"/>
        <v>0</v>
      </c>
      <c r="O2323" s="15">
        <f t="shared" si="708"/>
        <v>0</v>
      </c>
      <c r="P2323" s="15">
        <f t="shared" si="708"/>
        <v>0</v>
      </c>
      <c r="Q2323" s="15">
        <f t="shared" si="708"/>
        <v>0</v>
      </c>
      <c r="R2323" s="15">
        <f t="shared" si="708"/>
        <v>0</v>
      </c>
      <c r="S2323" s="15">
        <f t="shared" si="708"/>
        <v>0</v>
      </c>
      <c r="T2323" s="15">
        <f t="shared" si="708"/>
        <v>0</v>
      </c>
      <c r="U2323" s="15">
        <v>0</v>
      </c>
      <c r="V2323" s="15">
        <v>0</v>
      </c>
      <c r="W2323" s="15">
        <f>SUM(W2324:W2328)</f>
        <v>0</v>
      </c>
      <c r="X2323" s="15">
        <f t="shared" si="708"/>
        <v>0</v>
      </c>
      <c r="Y2323" s="15">
        <f t="shared" si="708"/>
        <v>0</v>
      </c>
      <c r="Z2323" s="15">
        <f t="shared" si="708"/>
        <v>0</v>
      </c>
      <c r="AA2323" s="15">
        <f t="shared" si="708"/>
        <v>0</v>
      </c>
      <c r="AB2323" s="15">
        <f t="shared" si="708"/>
        <v>0</v>
      </c>
      <c r="AC2323" s="15">
        <f t="shared" si="708"/>
        <v>0</v>
      </c>
      <c r="AD2323" s="15">
        <f t="shared" si="708"/>
        <v>0</v>
      </c>
      <c r="AE2323" s="15">
        <f t="shared" si="708"/>
        <v>0</v>
      </c>
      <c r="AF2323" s="15">
        <f t="shared" si="708"/>
        <v>0</v>
      </c>
      <c r="AG2323" s="15">
        <f t="shared" si="708"/>
        <v>0</v>
      </c>
      <c r="AH2323" s="15">
        <v>0</v>
      </c>
      <c r="AI2323" s="15">
        <v>0</v>
      </c>
      <c r="AJ2323" s="15">
        <f>SUM(AJ2324:AJ2328)</f>
        <v>0</v>
      </c>
      <c r="AK2323" s="15">
        <f t="shared" si="708"/>
        <v>0</v>
      </c>
      <c r="AL2323" s="15">
        <f t="shared" si="708"/>
        <v>0</v>
      </c>
      <c r="AM2323" s="15">
        <f t="shared" si="708"/>
        <v>0</v>
      </c>
      <c r="AN2323" s="15">
        <f t="shared" si="708"/>
        <v>0</v>
      </c>
      <c r="AO2323" s="15">
        <f t="shared" si="708"/>
        <v>0</v>
      </c>
      <c r="AP2323" s="15">
        <f t="shared" si="708"/>
        <v>0</v>
      </c>
      <c r="AQ2323" s="15">
        <f t="shared" si="708"/>
        <v>0</v>
      </c>
      <c r="AR2323" s="15">
        <f t="shared" si="708"/>
        <v>0</v>
      </c>
      <c r="AS2323" s="15">
        <f t="shared" si="708"/>
        <v>0</v>
      </c>
      <c r="AT2323" s="15">
        <f t="shared" si="708"/>
        <v>0</v>
      </c>
      <c r="AU2323" s="15">
        <v>0</v>
      </c>
      <c r="AV2323" s="15">
        <v>0</v>
      </c>
      <c r="AW2323" s="15">
        <f t="shared" si="705"/>
        <v>0</v>
      </c>
    </row>
    <row r="2324" spans="1:49" s="144" customFormat="1">
      <c r="A2324" s="44" t="s">
        <v>797</v>
      </c>
      <c r="B2324" s="45" t="s">
        <v>1030</v>
      </c>
      <c r="C2324" s="45" t="s">
        <v>1166</v>
      </c>
      <c r="D2324" s="452" t="s">
        <v>2934</v>
      </c>
      <c r="E2324" s="140" t="s">
        <v>850</v>
      </c>
      <c r="F2324" s="141" t="s">
        <v>233</v>
      </c>
      <c r="G2324" s="468" t="s">
        <v>3096</v>
      </c>
      <c r="H2324" s="50" t="s">
        <v>2333</v>
      </c>
      <c r="I2324" s="142" t="s">
        <v>1119</v>
      </c>
      <c r="J2324" s="15"/>
      <c r="K2324" s="15"/>
      <c r="L2324" s="15"/>
      <c r="M2324" s="15"/>
      <c r="N2324" s="15"/>
      <c r="O2324" s="15"/>
      <c r="P2324" s="15"/>
      <c r="Q2324" s="15"/>
      <c r="R2324" s="15"/>
      <c r="S2324" s="15"/>
      <c r="T2324" s="15"/>
      <c r="U2324" s="15">
        <v>0</v>
      </c>
      <c r="V2324" s="15">
        <v>0</v>
      </c>
      <c r="W2324" s="15"/>
      <c r="X2324" s="15"/>
      <c r="Y2324" s="15"/>
      <c r="Z2324" s="15"/>
      <c r="AA2324" s="15"/>
      <c r="AB2324" s="15"/>
      <c r="AC2324" s="15"/>
      <c r="AD2324" s="15"/>
      <c r="AE2324" s="15"/>
      <c r="AF2324" s="15"/>
      <c r="AG2324" s="15"/>
      <c r="AH2324" s="15">
        <v>0</v>
      </c>
      <c r="AI2324" s="15">
        <v>0</v>
      </c>
      <c r="AJ2324" s="15"/>
      <c r="AK2324" s="15"/>
      <c r="AL2324" s="15"/>
      <c r="AM2324" s="15"/>
      <c r="AN2324" s="15"/>
      <c r="AO2324" s="15"/>
      <c r="AP2324" s="15"/>
      <c r="AQ2324" s="15"/>
      <c r="AR2324" s="15"/>
      <c r="AS2324" s="15"/>
      <c r="AT2324" s="15"/>
      <c r="AU2324" s="15">
        <v>0</v>
      </c>
      <c r="AV2324" s="15">
        <v>0</v>
      </c>
      <c r="AW2324" s="15">
        <f t="shared" si="705"/>
        <v>0</v>
      </c>
    </row>
    <row r="2325" spans="1:49" s="144" customFormat="1">
      <c r="A2325" s="44" t="s">
        <v>797</v>
      </c>
      <c r="B2325" s="45" t="s">
        <v>1030</v>
      </c>
      <c r="C2325" s="45" t="s">
        <v>1166</v>
      </c>
      <c r="D2325" s="452" t="s">
        <v>2934</v>
      </c>
      <c r="E2325" s="140" t="s">
        <v>851</v>
      </c>
      <c r="F2325" s="141" t="s">
        <v>234</v>
      </c>
      <c r="G2325" s="468" t="s">
        <v>3096</v>
      </c>
      <c r="H2325" s="50" t="s">
        <v>2333</v>
      </c>
      <c r="I2325" s="142" t="s">
        <v>1290</v>
      </c>
      <c r="J2325" s="15"/>
      <c r="K2325" s="15"/>
      <c r="L2325" s="15"/>
      <c r="M2325" s="15"/>
      <c r="N2325" s="15"/>
      <c r="O2325" s="15"/>
      <c r="P2325" s="15"/>
      <c r="Q2325" s="15"/>
      <c r="R2325" s="15"/>
      <c r="S2325" s="15"/>
      <c r="T2325" s="15"/>
      <c r="U2325" s="15">
        <v>0</v>
      </c>
      <c r="V2325" s="15">
        <v>0</v>
      </c>
      <c r="W2325" s="15"/>
      <c r="X2325" s="15"/>
      <c r="Y2325" s="15"/>
      <c r="Z2325" s="15"/>
      <c r="AA2325" s="15"/>
      <c r="AB2325" s="15"/>
      <c r="AC2325" s="15"/>
      <c r="AD2325" s="15"/>
      <c r="AE2325" s="15"/>
      <c r="AF2325" s="15"/>
      <c r="AG2325" s="15"/>
      <c r="AH2325" s="15">
        <v>0</v>
      </c>
      <c r="AI2325" s="15">
        <v>0</v>
      </c>
      <c r="AJ2325" s="15"/>
      <c r="AK2325" s="15"/>
      <c r="AL2325" s="15"/>
      <c r="AM2325" s="15"/>
      <c r="AN2325" s="15"/>
      <c r="AO2325" s="15"/>
      <c r="AP2325" s="15"/>
      <c r="AQ2325" s="15"/>
      <c r="AR2325" s="15"/>
      <c r="AS2325" s="15"/>
      <c r="AT2325" s="15"/>
      <c r="AU2325" s="15">
        <v>0</v>
      </c>
      <c r="AV2325" s="15">
        <v>0</v>
      </c>
      <c r="AW2325" s="15">
        <f t="shared" si="705"/>
        <v>0</v>
      </c>
    </row>
    <row r="2326" spans="1:49" s="144" customFormat="1">
      <c r="A2326" s="44" t="s">
        <v>797</v>
      </c>
      <c r="B2326" s="45" t="s">
        <v>1030</v>
      </c>
      <c r="C2326" s="45" t="s">
        <v>1166</v>
      </c>
      <c r="D2326" s="452" t="s">
        <v>2934</v>
      </c>
      <c r="E2326" s="140" t="s">
        <v>852</v>
      </c>
      <c r="F2326" s="141" t="s">
        <v>235</v>
      </c>
      <c r="G2326" s="468" t="s">
        <v>3096</v>
      </c>
      <c r="H2326" s="50" t="s">
        <v>2333</v>
      </c>
      <c r="I2326" s="142" t="s">
        <v>1733</v>
      </c>
      <c r="J2326" s="15"/>
      <c r="K2326" s="15"/>
      <c r="L2326" s="15"/>
      <c r="M2326" s="15"/>
      <c r="N2326" s="15"/>
      <c r="O2326" s="15"/>
      <c r="P2326" s="15"/>
      <c r="Q2326" s="15"/>
      <c r="R2326" s="15"/>
      <c r="S2326" s="15"/>
      <c r="T2326" s="15"/>
      <c r="U2326" s="15">
        <v>0</v>
      </c>
      <c r="V2326" s="15">
        <v>0</v>
      </c>
      <c r="W2326" s="15"/>
      <c r="X2326" s="15"/>
      <c r="Y2326" s="15"/>
      <c r="Z2326" s="15"/>
      <c r="AA2326" s="15"/>
      <c r="AB2326" s="15"/>
      <c r="AC2326" s="15"/>
      <c r="AD2326" s="15"/>
      <c r="AE2326" s="15"/>
      <c r="AF2326" s="15"/>
      <c r="AG2326" s="15"/>
      <c r="AH2326" s="15">
        <v>0</v>
      </c>
      <c r="AI2326" s="15">
        <v>0</v>
      </c>
      <c r="AJ2326" s="15"/>
      <c r="AK2326" s="15"/>
      <c r="AL2326" s="15"/>
      <c r="AM2326" s="15"/>
      <c r="AN2326" s="15"/>
      <c r="AO2326" s="15"/>
      <c r="AP2326" s="15"/>
      <c r="AQ2326" s="15"/>
      <c r="AR2326" s="15"/>
      <c r="AS2326" s="15"/>
      <c r="AT2326" s="15"/>
      <c r="AU2326" s="15">
        <v>0</v>
      </c>
      <c r="AV2326" s="15">
        <v>0</v>
      </c>
      <c r="AW2326" s="15">
        <f t="shared" si="705"/>
        <v>0</v>
      </c>
    </row>
    <row r="2327" spans="1:49" s="144" customFormat="1">
      <c r="A2327" s="44" t="s">
        <v>797</v>
      </c>
      <c r="B2327" s="45" t="s">
        <v>1030</v>
      </c>
      <c r="C2327" s="45" t="s">
        <v>1166</v>
      </c>
      <c r="D2327" s="452" t="s">
        <v>2934</v>
      </c>
      <c r="E2327" s="140" t="s">
        <v>853</v>
      </c>
      <c r="F2327" s="141" t="s">
        <v>236</v>
      </c>
      <c r="G2327" s="468" t="s">
        <v>3096</v>
      </c>
      <c r="H2327" s="50" t="s">
        <v>2333</v>
      </c>
      <c r="I2327" s="142" t="s">
        <v>1734</v>
      </c>
      <c r="J2327" s="15"/>
      <c r="K2327" s="15"/>
      <c r="L2327" s="15"/>
      <c r="M2327" s="15"/>
      <c r="N2327" s="15"/>
      <c r="O2327" s="15"/>
      <c r="P2327" s="15"/>
      <c r="Q2327" s="15"/>
      <c r="R2327" s="15"/>
      <c r="S2327" s="15"/>
      <c r="T2327" s="15"/>
      <c r="U2327" s="15">
        <v>0</v>
      </c>
      <c r="V2327" s="15">
        <v>0</v>
      </c>
      <c r="W2327" s="15"/>
      <c r="X2327" s="15"/>
      <c r="Y2327" s="15"/>
      <c r="Z2327" s="15"/>
      <c r="AA2327" s="15"/>
      <c r="AB2327" s="15"/>
      <c r="AC2327" s="15"/>
      <c r="AD2327" s="15"/>
      <c r="AE2327" s="15"/>
      <c r="AF2327" s="15"/>
      <c r="AG2327" s="15"/>
      <c r="AH2327" s="15">
        <v>0</v>
      </c>
      <c r="AI2327" s="15">
        <v>0</v>
      </c>
      <c r="AJ2327" s="15"/>
      <c r="AK2327" s="15"/>
      <c r="AL2327" s="15"/>
      <c r="AM2327" s="15"/>
      <c r="AN2327" s="15"/>
      <c r="AO2327" s="15"/>
      <c r="AP2327" s="15"/>
      <c r="AQ2327" s="15"/>
      <c r="AR2327" s="15"/>
      <c r="AS2327" s="15"/>
      <c r="AT2327" s="15"/>
      <c r="AU2327" s="15">
        <v>0</v>
      </c>
      <c r="AV2327" s="15">
        <v>0</v>
      </c>
      <c r="AW2327" s="15">
        <f t="shared" si="705"/>
        <v>0</v>
      </c>
    </row>
    <row r="2328" spans="1:49" s="144" customFormat="1">
      <c r="A2328" s="44" t="s">
        <v>797</v>
      </c>
      <c r="B2328" s="45" t="s">
        <v>1030</v>
      </c>
      <c r="C2328" s="45" t="s">
        <v>1166</v>
      </c>
      <c r="D2328" s="452" t="s">
        <v>2934</v>
      </c>
      <c r="E2328" s="140" t="s">
        <v>854</v>
      </c>
      <c r="F2328" s="141" t="s">
        <v>237</v>
      </c>
      <c r="G2328" s="468" t="s">
        <v>3096</v>
      </c>
      <c r="H2328" s="50" t="s">
        <v>2333</v>
      </c>
      <c r="I2328" s="142" t="s">
        <v>1735</v>
      </c>
      <c r="J2328" s="15"/>
      <c r="K2328" s="15"/>
      <c r="L2328" s="15"/>
      <c r="M2328" s="15"/>
      <c r="N2328" s="15"/>
      <c r="O2328" s="15"/>
      <c r="P2328" s="15"/>
      <c r="Q2328" s="15"/>
      <c r="R2328" s="15"/>
      <c r="S2328" s="15"/>
      <c r="T2328" s="15"/>
      <c r="U2328" s="15">
        <v>0</v>
      </c>
      <c r="V2328" s="15">
        <v>0</v>
      </c>
      <c r="W2328" s="15"/>
      <c r="X2328" s="15"/>
      <c r="Y2328" s="15"/>
      <c r="Z2328" s="15"/>
      <c r="AA2328" s="15"/>
      <c r="AB2328" s="15"/>
      <c r="AC2328" s="15"/>
      <c r="AD2328" s="15"/>
      <c r="AE2328" s="15"/>
      <c r="AF2328" s="15"/>
      <c r="AG2328" s="15"/>
      <c r="AH2328" s="15">
        <v>0</v>
      </c>
      <c r="AI2328" s="15">
        <v>0</v>
      </c>
      <c r="AJ2328" s="15"/>
      <c r="AK2328" s="15"/>
      <c r="AL2328" s="15"/>
      <c r="AM2328" s="15"/>
      <c r="AN2328" s="15"/>
      <c r="AO2328" s="15"/>
      <c r="AP2328" s="15"/>
      <c r="AQ2328" s="15"/>
      <c r="AR2328" s="15"/>
      <c r="AS2328" s="15"/>
      <c r="AT2328" s="15"/>
      <c r="AU2328" s="15">
        <v>0</v>
      </c>
      <c r="AV2328" s="15">
        <v>0</v>
      </c>
      <c r="AW2328" s="15">
        <f t="shared" si="705"/>
        <v>0</v>
      </c>
    </row>
    <row r="2329" spans="1:49">
      <c r="A2329" s="44" t="s">
        <v>797</v>
      </c>
      <c r="B2329" s="45" t="s">
        <v>1030</v>
      </c>
      <c r="C2329" s="45" t="s">
        <v>1166</v>
      </c>
      <c r="D2329" s="452" t="s">
        <v>2934</v>
      </c>
      <c r="E2329" s="213" t="s">
        <v>773</v>
      </c>
      <c r="F2329" s="65"/>
      <c r="G2329" s="65"/>
      <c r="H2329" s="65"/>
      <c r="I2329" s="1" t="s">
        <v>1362</v>
      </c>
      <c r="J2329" s="9">
        <f>SUM(J2330)</f>
        <v>0</v>
      </c>
      <c r="K2329" s="9">
        <f t="shared" ref="K2329:AT2329" si="709">SUM(K2330)</f>
        <v>0</v>
      </c>
      <c r="L2329" s="9">
        <f t="shared" si="709"/>
        <v>0</v>
      </c>
      <c r="M2329" s="9">
        <f t="shared" si="709"/>
        <v>0</v>
      </c>
      <c r="N2329" s="9">
        <f t="shared" si="709"/>
        <v>0</v>
      </c>
      <c r="O2329" s="9">
        <f t="shared" si="709"/>
        <v>0</v>
      </c>
      <c r="P2329" s="9">
        <f t="shared" si="709"/>
        <v>0</v>
      </c>
      <c r="Q2329" s="9">
        <f t="shared" si="709"/>
        <v>0</v>
      </c>
      <c r="R2329" s="9">
        <f t="shared" si="709"/>
        <v>0</v>
      </c>
      <c r="S2329" s="9">
        <f t="shared" si="709"/>
        <v>0</v>
      </c>
      <c r="T2329" s="9">
        <f t="shared" si="709"/>
        <v>0</v>
      </c>
      <c r="U2329" s="9">
        <v>0</v>
      </c>
      <c r="V2329" s="9">
        <v>0</v>
      </c>
      <c r="W2329" s="9">
        <f>SUM(W2330)</f>
        <v>0</v>
      </c>
      <c r="X2329" s="9">
        <f t="shared" si="709"/>
        <v>0</v>
      </c>
      <c r="Y2329" s="9">
        <f t="shared" si="709"/>
        <v>0</v>
      </c>
      <c r="Z2329" s="9">
        <f t="shared" si="709"/>
        <v>0</v>
      </c>
      <c r="AA2329" s="9">
        <f t="shared" si="709"/>
        <v>0</v>
      </c>
      <c r="AB2329" s="9">
        <f t="shared" si="709"/>
        <v>0</v>
      </c>
      <c r="AC2329" s="9">
        <f t="shared" si="709"/>
        <v>0</v>
      </c>
      <c r="AD2329" s="9">
        <f t="shared" si="709"/>
        <v>0</v>
      </c>
      <c r="AE2329" s="9">
        <f t="shared" si="709"/>
        <v>0</v>
      </c>
      <c r="AF2329" s="9">
        <f t="shared" si="709"/>
        <v>0</v>
      </c>
      <c r="AG2329" s="9">
        <f t="shared" si="709"/>
        <v>0</v>
      </c>
      <c r="AH2329" s="9">
        <v>0</v>
      </c>
      <c r="AI2329" s="9">
        <v>0</v>
      </c>
      <c r="AJ2329" s="9">
        <f>SUM(AJ2330)</f>
        <v>0</v>
      </c>
      <c r="AK2329" s="9">
        <f t="shared" si="709"/>
        <v>0</v>
      </c>
      <c r="AL2329" s="9">
        <f t="shared" si="709"/>
        <v>0</v>
      </c>
      <c r="AM2329" s="9">
        <f t="shared" si="709"/>
        <v>0</v>
      </c>
      <c r="AN2329" s="9">
        <f t="shared" si="709"/>
        <v>0</v>
      </c>
      <c r="AO2329" s="9">
        <f t="shared" si="709"/>
        <v>0</v>
      </c>
      <c r="AP2329" s="9">
        <f t="shared" si="709"/>
        <v>0</v>
      </c>
      <c r="AQ2329" s="9">
        <f t="shared" si="709"/>
        <v>0</v>
      </c>
      <c r="AR2329" s="9">
        <f t="shared" si="709"/>
        <v>0</v>
      </c>
      <c r="AS2329" s="9">
        <f t="shared" si="709"/>
        <v>0</v>
      </c>
      <c r="AT2329" s="9">
        <f t="shared" si="709"/>
        <v>0</v>
      </c>
      <c r="AU2329" s="9">
        <v>0</v>
      </c>
      <c r="AV2329" s="9">
        <v>0</v>
      </c>
      <c r="AW2329" s="9">
        <f t="shared" si="705"/>
        <v>0</v>
      </c>
    </row>
    <row r="2330" spans="1:49">
      <c r="A2330" s="44" t="s">
        <v>797</v>
      </c>
      <c r="B2330" s="45" t="s">
        <v>1030</v>
      </c>
      <c r="C2330" s="45" t="s">
        <v>1166</v>
      </c>
      <c r="D2330" s="452" t="s">
        <v>2934</v>
      </c>
      <c r="E2330" s="367" t="s">
        <v>785</v>
      </c>
      <c r="F2330" s="50"/>
      <c r="G2330" s="468" t="s">
        <v>3096</v>
      </c>
      <c r="H2330" s="50" t="s">
        <v>2333</v>
      </c>
      <c r="I2330" s="42" t="s">
        <v>1363</v>
      </c>
      <c r="U2330" s="15">
        <v>0</v>
      </c>
      <c r="V2330" s="15">
        <v>0</v>
      </c>
      <c r="AH2330" s="15">
        <v>0</v>
      </c>
      <c r="AI2330" s="15">
        <v>0</v>
      </c>
      <c r="AU2330" s="15">
        <v>0</v>
      </c>
      <c r="AV2330" s="15">
        <v>0</v>
      </c>
      <c r="AW2330" s="15">
        <f t="shared" si="705"/>
        <v>0</v>
      </c>
    </row>
    <row r="2331" spans="1:49">
      <c r="A2331" s="44" t="s">
        <v>797</v>
      </c>
      <c r="B2331" s="45" t="s">
        <v>1030</v>
      </c>
      <c r="C2331" s="45" t="s">
        <v>1166</v>
      </c>
      <c r="D2331" s="452" t="s">
        <v>2934</v>
      </c>
      <c r="E2331" s="213" t="s">
        <v>1364</v>
      </c>
      <c r="F2331" s="65"/>
      <c r="G2331" s="65"/>
      <c r="H2331" s="65"/>
      <c r="I2331" s="1" t="s">
        <v>2104</v>
      </c>
      <c r="J2331" s="9">
        <f>SUM(J2332:J2341)</f>
        <v>24900</v>
      </c>
      <c r="K2331" s="9">
        <f t="shared" ref="K2331:AT2331" si="710">SUM(K2332:K2341)</f>
        <v>0</v>
      </c>
      <c r="L2331" s="9">
        <f t="shared" si="710"/>
        <v>3767</v>
      </c>
      <c r="M2331" s="9">
        <f t="shared" si="710"/>
        <v>0</v>
      </c>
      <c r="N2331" s="9">
        <f t="shared" si="710"/>
        <v>0</v>
      </c>
      <c r="O2331" s="9">
        <f t="shared" si="710"/>
        <v>12310</v>
      </c>
      <c r="P2331" s="9">
        <f t="shared" si="710"/>
        <v>0</v>
      </c>
      <c r="Q2331" s="9">
        <f t="shared" si="710"/>
        <v>0</v>
      </c>
      <c r="R2331" s="9">
        <f t="shared" si="710"/>
        <v>5027</v>
      </c>
      <c r="S2331" s="9">
        <f t="shared" si="710"/>
        <v>3537</v>
      </c>
      <c r="T2331" s="9">
        <f t="shared" si="710"/>
        <v>0</v>
      </c>
      <c r="U2331" s="9">
        <v>24641</v>
      </c>
      <c r="V2331" s="9">
        <v>259</v>
      </c>
      <c r="W2331" s="9">
        <f>SUM(W2332:W2341)</f>
        <v>0</v>
      </c>
      <c r="X2331" s="9">
        <f t="shared" si="710"/>
        <v>0</v>
      </c>
      <c r="Y2331" s="9">
        <f t="shared" si="710"/>
        <v>0</v>
      </c>
      <c r="Z2331" s="9">
        <f t="shared" si="710"/>
        <v>0</v>
      </c>
      <c r="AA2331" s="9">
        <f t="shared" si="710"/>
        <v>0</v>
      </c>
      <c r="AB2331" s="9">
        <f t="shared" si="710"/>
        <v>0</v>
      </c>
      <c r="AC2331" s="9">
        <f t="shared" si="710"/>
        <v>0</v>
      </c>
      <c r="AD2331" s="9">
        <f t="shared" si="710"/>
        <v>0</v>
      </c>
      <c r="AE2331" s="9">
        <f t="shared" si="710"/>
        <v>0</v>
      </c>
      <c r="AF2331" s="9">
        <f t="shared" si="710"/>
        <v>0</v>
      </c>
      <c r="AG2331" s="9">
        <f t="shared" si="710"/>
        <v>0</v>
      </c>
      <c r="AH2331" s="9">
        <v>0</v>
      </c>
      <c r="AI2331" s="9">
        <v>0</v>
      </c>
      <c r="AJ2331" s="9">
        <f>SUM(AJ2332:AJ2341)</f>
        <v>19603</v>
      </c>
      <c r="AK2331" s="9">
        <f t="shared" si="710"/>
        <v>0</v>
      </c>
      <c r="AL2331" s="9">
        <f t="shared" si="710"/>
        <v>0</v>
      </c>
      <c r="AM2331" s="9">
        <f t="shared" si="710"/>
        <v>8603</v>
      </c>
      <c r="AN2331" s="9">
        <f t="shared" si="710"/>
        <v>0</v>
      </c>
      <c r="AO2331" s="9">
        <f t="shared" si="710"/>
        <v>2150</v>
      </c>
      <c r="AP2331" s="9">
        <f t="shared" si="710"/>
        <v>0</v>
      </c>
      <c r="AQ2331" s="9">
        <f t="shared" si="710"/>
        <v>0</v>
      </c>
      <c r="AR2331" s="9">
        <f t="shared" si="710"/>
        <v>8850</v>
      </c>
      <c r="AS2331" s="9">
        <f t="shared" si="710"/>
        <v>0</v>
      </c>
      <c r="AT2331" s="9">
        <f t="shared" si="710"/>
        <v>0</v>
      </c>
      <c r="AU2331" s="9">
        <v>19603</v>
      </c>
      <c r="AV2331" s="9">
        <v>0</v>
      </c>
      <c r="AW2331" s="9">
        <f t="shared" si="705"/>
        <v>44244</v>
      </c>
    </row>
    <row r="2332" spans="1:49">
      <c r="A2332" s="44" t="s">
        <v>797</v>
      </c>
      <c r="B2332" s="45" t="s">
        <v>1030</v>
      </c>
      <c r="C2332" s="45" t="s">
        <v>1166</v>
      </c>
      <c r="D2332" s="452" t="s">
        <v>2934</v>
      </c>
      <c r="E2332" s="367" t="s">
        <v>786</v>
      </c>
      <c r="F2332" s="50"/>
      <c r="G2332" s="468" t="s">
        <v>3096</v>
      </c>
      <c r="H2332" s="50" t="s">
        <v>2333</v>
      </c>
      <c r="I2332" s="42" t="s">
        <v>2225</v>
      </c>
      <c r="J2332" s="15">
        <v>2200</v>
      </c>
      <c r="O2332" s="15">
        <v>2200</v>
      </c>
      <c r="U2332" s="15">
        <v>2200</v>
      </c>
      <c r="V2332" s="15">
        <v>0</v>
      </c>
      <c r="AH2332" s="15">
        <v>0</v>
      </c>
      <c r="AI2332" s="15">
        <v>0</v>
      </c>
      <c r="AU2332" s="15">
        <v>0</v>
      </c>
      <c r="AV2332" s="15">
        <v>0</v>
      </c>
      <c r="AW2332" s="15">
        <f t="shared" si="705"/>
        <v>2200</v>
      </c>
    </row>
    <row r="2333" spans="1:49">
      <c r="A2333" s="44" t="s">
        <v>797</v>
      </c>
      <c r="B2333" s="45" t="s">
        <v>1030</v>
      </c>
      <c r="C2333" s="45" t="s">
        <v>1166</v>
      </c>
      <c r="D2333" s="452" t="s">
        <v>2934</v>
      </c>
      <c r="E2333" s="367" t="s">
        <v>1528</v>
      </c>
      <c r="F2333" s="50"/>
      <c r="G2333" s="468" t="s">
        <v>3096</v>
      </c>
      <c r="H2333" s="50" t="s">
        <v>2333</v>
      </c>
      <c r="I2333" s="42" t="s">
        <v>989</v>
      </c>
      <c r="U2333" s="15">
        <v>0</v>
      </c>
      <c r="V2333" s="15">
        <v>0</v>
      </c>
      <c r="AH2333" s="15">
        <v>0</v>
      </c>
      <c r="AI2333" s="15">
        <v>0</v>
      </c>
      <c r="AU2333" s="15">
        <v>0</v>
      </c>
      <c r="AV2333" s="15">
        <v>0</v>
      </c>
      <c r="AW2333" s="15">
        <f t="shared" si="705"/>
        <v>0</v>
      </c>
    </row>
    <row r="2334" spans="1:49">
      <c r="A2334" s="44" t="s">
        <v>797</v>
      </c>
      <c r="B2334" s="45" t="s">
        <v>1030</v>
      </c>
      <c r="C2334" s="45" t="s">
        <v>1166</v>
      </c>
      <c r="D2334" s="452" t="s">
        <v>2934</v>
      </c>
      <c r="E2334" s="367" t="s">
        <v>1679</v>
      </c>
      <c r="F2334" s="50"/>
      <c r="G2334" s="468" t="s">
        <v>3096</v>
      </c>
      <c r="H2334" s="50" t="s">
        <v>2333</v>
      </c>
      <c r="I2334" s="42" t="s">
        <v>1048</v>
      </c>
      <c r="U2334" s="15">
        <v>0</v>
      </c>
      <c r="V2334" s="15">
        <v>0</v>
      </c>
      <c r="AH2334" s="15">
        <v>0</v>
      </c>
      <c r="AI2334" s="15">
        <v>0</v>
      </c>
      <c r="AU2334" s="15">
        <v>0</v>
      </c>
      <c r="AV2334" s="15">
        <v>0</v>
      </c>
      <c r="AW2334" s="15">
        <f t="shared" si="705"/>
        <v>0</v>
      </c>
    </row>
    <row r="2335" spans="1:49">
      <c r="A2335" s="44" t="s">
        <v>797</v>
      </c>
      <c r="B2335" s="45" t="s">
        <v>1030</v>
      </c>
      <c r="C2335" s="45" t="s">
        <v>1166</v>
      </c>
      <c r="D2335" s="452" t="s">
        <v>2934</v>
      </c>
      <c r="E2335" s="367" t="s">
        <v>787</v>
      </c>
      <c r="F2335" s="50"/>
      <c r="G2335" s="468" t="s">
        <v>3096</v>
      </c>
      <c r="H2335" s="50" t="s">
        <v>2333</v>
      </c>
      <c r="I2335" s="42" t="s">
        <v>2226</v>
      </c>
      <c r="J2335" s="15">
        <v>10000</v>
      </c>
      <c r="L2335" s="15">
        <v>767</v>
      </c>
      <c r="O2335" s="15">
        <v>3410</v>
      </c>
      <c r="R2335" s="15">
        <v>5027</v>
      </c>
      <c r="S2335" s="15">
        <v>796</v>
      </c>
      <c r="U2335" s="15">
        <v>10000</v>
      </c>
      <c r="V2335" s="15">
        <v>0</v>
      </c>
      <c r="AH2335" s="15">
        <v>0</v>
      </c>
      <c r="AI2335" s="15">
        <v>0</v>
      </c>
      <c r="AJ2335" s="15">
        <v>10192</v>
      </c>
      <c r="AM2335" s="15">
        <v>5192</v>
      </c>
      <c r="AO2335" s="15">
        <v>1550</v>
      </c>
      <c r="AR2335" s="15">
        <v>3450</v>
      </c>
      <c r="AU2335" s="15">
        <v>10192</v>
      </c>
      <c r="AV2335" s="15">
        <v>0</v>
      </c>
      <c r="AW2335" s="15">
        <f t="shared" si="705"/>
        <v>20192</v>
      </c>
    </row>
    <row r="2336" spans="1:49">
      <c r="A2336" s="44" t="s">
        <v>797</v>
      </c>
      <c r="B2336" s="45" t="s">
        <v>1030</v>
      </c>
      <c r="C2336" s="45" t="s">
        <v>1166</v>
      </c>
      <c r="D2336" s="452" t="s">
        <v>2934</v>
      </c>
      <c r="E2336" s="367" t="s">
        <v>1116</v>
      </c>
      <c r="F2336" s="50"/>
      <c r="G2336" s="468" t="s">
        <v>3096</v>
      </c>
      <c r="H2336" s="50" t="s">
        <v>2333</v>
      </c>
      <c r="I2336" s="42" t="s">
        <v>1487</v>
      </c>
      <c r="U2336" s="15">
        <v>0</v>
      </c>
      <c r="V2336" s="15">
        <v>0</v>
      </c>
      <c r="AH2336" s="15">
        <v>0</v>
      </c>
      <c r="AI2336" s="15">
        <v>0</v>
      </c>
      <c r="AU2336" s="15">
        <v>0</v>
      </c>
      <c r="AV2336" s="15">
        <v>0</v>
      </c>
      <c r="AW2336" s="15">
        <f t="shared" si="705"/>
        <v>0</v>
      </c>
    </row>
    <row r="2337" spans="1:49">
      <c r="A2337" s="44" t="s">
        <v>797</v>
      </c>
      <c r="B2337" s="45" t="s">
        <v>1030</v>
      </c>
      <c r="C2337" s="45" t="s">
        <v>1166</v>
      </c>
      <c r="D2337" s="452" t="s">
        <v>2934</v>
      </c>
      <c r="E2337" s="367" t="s">
        <v>1703</v>
      </c>
      <c r="F2337" s="50"/>
      <c r="G2337" s="468" t="s">
        <v>3096</v>
      </c>
      <c r="H2337" s="50" t="s">
        <v>2333</v>
      </c>
      <c r="I2337" s="42" t="s">
        <v>1047</v>
      </c>
      <c r="U2337" s="15">
        <v>0</v>
      </c>
      <c r="V2337" s="15">
        <v>0</v>
      </c>
      <c r="AH2337" s="15">
        <v>0</v>
      </c>
      <c r="AI2337" s="15">
        <v>0</v>
      </c>
      <c r="AU2337" s="15">
        <v>0</v>
      </c>
      <c r="AV2337" s="15">
        <v>0</v>
      </c>
      <c r="AW2337" s="15">
        <f t="shared" si="705"/>
        <v>0</v>
      </c>
    </row>
    <row r="2338" spans="1:49">
      <c r="A2338" s="44" t="s">
        <v>797</v>
      </c>
      <c r="B2338" s="45" t="s">
        <v>1030</v>
      </c>
      <c r="C2338" s="45" t="s">
        <v>1166</v>
      </c>
      <c r="D2338" s="452" t="s">
        <v>2934</v>
      </c>
      <c r="E2338" s="367" t="s">
        <v>826</v>
      </c>
      <c r="F2338" s="50"/>
      <c r="G2338" s="468" t="s">
        <v>3096</v>
      </c>
      <c r="H2338" s="50" t="s">
        <v>2333</v>
      </c>
      <c r="I2338" s="42" t="s">
        <v>2320</v>
      </c>
      <c r="J2338" s="15">
        <v>8000</v>
      </c>
      <c r="L2338" s="15">
        <v>1000</v>
      </c>
      <c r="O2338" s="15">
        <v>4000</v>
      </c>
      <c r="S2338" s="15">
        <v>2741</v>
      </c>
      <c r="U2338" s="15">
        <v>7741</v>
      </c>
      <c r="V2338" s="15">
        <v>259</v>
      </c>
      <c r="AH2338" s="15">
        <v>0</v>
      </c>
      <c r="AI2338" s="15">
        <v>0</v>
      </c>
      <c r="AU2338" s="15">
        <v>0</v>
      </c>
      <c r="AV2338" s="15">
        <v>0</v>
      </c>
      <c r="AW2338" s="15">
        <f t="shared" si="705"/>
        <v>7741</v>
      </c>
    </row>
    <row r="2339" spans="1:49">
      <c r="A2339" s="44" t="s">
        <v>797</v>
      </c>
      <c r="B2339" s="45" t="s">
        <v>1030</v>
      </c>
      <c r="C2339" s="45" t="s">
        <v>1166</v>
      </c>
      <c r="D2339" s="452" t="s">
        <v>2934</v>
      </c>
      <c r="E2339" s="367" t="s">
        <v>1115</v>
      </c>
      <c r="F2339" s="50"/>
      <c r="G2339" s="468" t="s">
        <v>3096</v>
      </c>
      <c r="H2339" s="50" t="s">
        <v>2333</v>
      </c>
      <c r="I2339" s="42" t="s">
        <v>990</v>
      </c>
      <c r="U2339" s="15">
        <v>0</v>
      </c>
      <c r="V2339" s="15">
        <v>0</v>
      </c>
      <c r="AH2339" s="15">
        <v>0</v>
      </c>
      <c r="AI2339" s="15">
        <v>0</v>
      </c>
      <c r="AU2339" s="15">
        <v>0</v>
      </c>
      <c r="AV2339" s="15">
        <v>0</v>
      </c>
      <c r="AW2339" s="15">
        <f t="shared" si="705"/>
        <v>0</v>
      </c>
    </row>
    <row r="2340" spans="1:49">
      <c r="A2340" s="44" t="s">
        <v>797</v>
      </c>
      <c r="B2340" s="45" t="s">
        <v>1030</v>
      </c>
      <c r="C2340" s="45" t="s">
        <v>1166</v>
      </c>
      <c r="D2340" s="452" t="s">
        <v>2934</v>
      </c>
      <c r="E2340" s="367" t="s">
        <v>1677</v>
      </c>
      <c r="F2340" s="50"/>
      <c r="G2340" s="468" t="s">
        <v>3096</v>
      </c>
      <c r="H2340" s="50" t="s">
        <v>2333</v>
      </c>
      <c r="I2340" s="42" t="s">
        <v>1198</v>
      </c>
      <c r="J2340" s="15">
        <v>4700</v>
      </c>
      <c r="L2340" s="15">
        <v>2000</v>
      </c>
      <c r="O2340" s="15">
        <v>2700</v>
      </c>
      <c r="U2340" s="15">
        <v>4700</v>
      </c>
      <c r="V2340" s="15">
        <v>0</v>
      </c>
      <c r="AH2340" s="15">
        <v>0</v>
      </c>
      <c r="AI2340" s="15">
        <v>0</v>
      </c>
      <c r="AJ2340" s="15">
        <v>9411</v>
      </c>
      <c r="AM2340" s="15">
        <v>3411</v>
      </c>
      <c r="AO2340" s="15">
        <v>600</v>
      </c>
      <c r="AR2340" s="15">
        <v>5400</v>
      </c>
      <c r="AU2340" s="15">
        <v>9411</v>
      </c>
      <c r="AV2340" s="15">
        <v>0</v>
      </c>
      <c r="AW2340" s="15">
        <f t="shared" si="705"/>
        <v>14111</v>
      </c>
    </row>
    <row r="2341" spans="1:49">
      <c r="A2341" s="44" t="s">
        <v>797</v>
      </c>
      <c r="B2341" s="45" t="s">
        <v>1030</v>
      </c>
      <c r="C2341" s="45" t="s">
        <v>1166</v>
      </c>
      <c r="D2341" s="452" t="s">
        <v>2934</v>
      </c>
      <c r="E2341" s="367" t="s">
        <v>1677</v>
      </c>
      <c r="F2341" s="50" t="s">
        <v>238</v>
      </c>
      <c r="G2341" s="468" t="s">
        <v>3096</v>
      </c>
      <c r="H2341" s="50" t="s">
        <v>2333</v>
      </c>
      <c r="I2341" s="42" t="s">
        <v>25</v>
      </c>
      <c r="U2341" s="15">
        <v>0</v>
      </c>
      <c r="V2341" s="15">
        <v>0</v>
      </c>
      <c r="AH2341" s="15">
        <v>0</v>
      </c>
      <c r="AI2341" s="15">
        <v>0</v>
      </c>
      <c r="AU2341" s="15">
        <v>0</v>
      </c>
      <c r="AV2341" s="15">
        <v>0</v>
      </c>
      <c r="AW2341" s="15">
        <f t="shared" si="705"/>
        <v>0</v>
      </c>
    </row>
    <row r="2342" spans="1:49" s="52" customFormat="1">
      <c r="A2342" s="41"/>
      <c r="B2342" s="345"/>
      <c r="C2342" s="345"/>
      <c r="D2342" s="369"/>
      <c r="E2342" s="213"/>
      <c r="F2342" s="65"/>
      <c r="G2342" s="65"/>
      <c r="H2342" s="65"/>
      <c r="I2342" s="49" t="s">
        <v>3</v>
      </c>
      <c r="J2342" s="6">
        <f>SUM(J2343)</f>
        <v>0</v>
      </c>
      <c r="K2342" s="6">
        <f t="shared" ref="K2342:AT2343" si="711">SUM(K2343)</f>
        <v>0</v>
      </c>
      <c r="L2342" s="6">
        <f t="shared" si="711"/>
        <v>0</v>
      </c>
      <c r="M2342" s="6">
        <f t="shared" si="711"/>
        <v>0</v>
      </c>
      <c r="N2342" s="6">
        <f t="shared" si="711"/>
        <v>0</v>
      </c>
      <c r="O2342" s="6">
        <f t="shared" si="711"/>
        <v>0</v>
      </c>
      <c r="P2342" s="6">
        <f t="shared" si="711"/>
        <v>0</v>
      </c>
      <c r="Q2342" s="6">
        <f t="shared" si="711"/>
        <v>0</v>
      </c>
      <c r="R2342" s="6">
        <f t="shared" si="711"/>
        <v>0</v>
      </c>
      <c r="S2342" s="6">
        <f t="shared" si="711"/>
        <v>0</v>
      </c>
      <c r="T2342" s="6">
        <f t="shared" si="711"/>
        <v>0</v>
      </c>
      <c r="U2342" s="6">
        <v>0</v>
      </c>
      <c r="V2342" s="6">
        <v>0</v>
      </c>
      <c r="W2342" s="6">
        <f>SUM(W2343)</f>
        <v>0</v>
      </c>
      <c r="X2342" s="6">
        <f t="shared" si="711"/>
        <v>0</v>
      </c>
      <c r="Y2342" s="6">
        <f t="shared" si="711"/>
        <v>0</v>
      </c>
      <c r="Z2342" s="6">
        <f t="shared" si="711"/>
        <v>0</v>
      </c>
      <c r="AA2342" s="6">
        <f t="shared" si="711"/>
        <v>0</v>
      </c>
      <c r="AB2342" s="6">
        <f t="shared" si="711"/>
        <v>0</v>
      </c>
      <c r="AC2342" s="6">
        <f t="shared" si="711"/>
        <v>0</v>
      </c>
      <c r="AD2342" s="6">
        <f t="shared" si="711"/>
        <v>0</v>
      </c>
      <c r="AE2342" s="6">
        <f t="shared" si="711"/>
        <v>0</v>
      </c>
      <c r="AF2342" s="6">
        <f t="shared" si="711"/>
        <v>0</v>
      </c>
      <c r="AG2342" s="6">
        <f t="shared" si="711"/>
        <v>0</v>
      </c>
      <c r="AH2342" s="6">
        <v>0</v>
      </c>
      <c r="AI2342" s="6">
        <v>0</v>
      </c>
      <c r="AJ2342" s="6">
        <f>SUM(AJ2343)</f>
        <v>0</v>
      </c>
      <c r="AK2342" s="6">
        <f t="shared" si="711"/>
        <v>0</v>
      </c>
      <c r="AL2342" s="6">
        <f t="shared" si="711"/>
        <v>0</v>
      </c>
      <c r="AM2342" s="6">
        <f t="shared" si="711"/>
        <v>0</v>
      </c>
      <c r="AN2342" s="6">
        <f t="shared" si="711"/>
        <v>0</v>
      </c>
      <c r="AO2342" s="6">
        <f t="shared" si="711"/>
        <v>0</v>
      </c>
      <c r="AP2342" s="6">
        <f t="shared" si="711"/>
        <v>0</v>
      </c>
      <c r="AQ2342" s="6">
        <f t="shared" si="711"/>
        <v>0</v>
      </c>
      <c r="AR2342" s="6">
        <f t="shared" si="711"/>
        <v>0</v>
      </c>
      <c r="AS2342" s="6">
        <f t="shared" si="711"/>
        <v>0</v>
      </c>
      <c r="AT2342" s="6">
        <f t="shared" si="711"/>
        <v>0</v>
      </c>
      <c r="AU2342" s="6">
        <v>0</v>
      </c>
      <c r="AV2342" s="6">
        <v>0</v>
      </c>
      <c r="AW2342" s="6">
        <f t="shared" si="705"/>
        <v>0</v>
      </c>
    </row>
    <row r="2343" spans="1:49" s="52" customFormat="1">
      <c r="A2343" s="44" t="s">
        <v>797</v>
      </c>
      <c r="B2343" s="45" t="s">
        <v>1030</v>
      </c>
      <c r="C2343" s="45" t="s">
        <v>1166</v>
      </c>
      <c r="D2343" s="452" t="s">
        <v>2934</v>
      </c>
      <c r="E2343" s="213" t="s">
        <v>833</v>
      </c>
      <c r="F2343" s="65"/>
      <c r="G2343" s="65"/>
      <c r="H2343" s="65"/>
      <c r="I2343" s="53" t="s">
        <v>1</v>
      </c>
      <c r="J2343" s="200">
        <f>SUM(J2344)</f>
        <v>0</v>
      </c>
      <c r="K2343" s="200">
        <f t="shared" si="711"/>
        <v>0</v>
      </c>
      <c r="L2343" s="200">
        <f t="shared" si="711"/>
        <v>0</v>
      </c>
      <c r="M2343" s="200">
        <f t="shared" si="711"/>
        <v>0</v>
      </c>
      <c r="N2343" s="200">
        <f t="shared" si="711"/>
        <v>0</v>
      </c>
      <c r="O2343" s="200">
        <f t="shared" si="711"/>
        <v>0</v>
      </c>
      <c r="P2343" s="200">
        <f t="shared" si="711"/>
        <v>0</v>
      </c>
      <c r="Q2343" s="200">
        <f t="shared" si="711"/>
        <v>0</v>
      </c>
      <c r="R2343" s="200">
        <f t="shared" si="711"/>
        <v>0</v>
      </c>
      <c r="S2343" s="200">
        <f t="shared" si="711"/>
        <v>0</v>
      </c>
      <c r="T2343" s="200">
        <f t="shared" si="711"/>
        <v>0</v>
      </c>
      <c r="U2343" s="200">
        <v>0</v>
      </c>
      <c r="V2343" s="200">
        <v>0</v>
      </c>
      <c r="W2343" s="200">
        <f>SUM(W2344)</f>
        <v>0</v>
      </c>
      <c r="X2343" s="200">
        <f t="shared" si="711"/>
        <v>0</v>
      </c>
      <c r="Y2343" s="200">
        <f t="shared" si="711"/>
        <v>0</v>
      </c>
      <c r="Z2343" s="200">
        <f t="shared" si="711"/>
        <v>0</v>
      </c>
      <c r="AA2343" s="200">
        <f t="shared" si="711"/>
        <v>0</v>
      </c>
      <c r="AB2343" s="200">
        <f t="shared" si="711"/>
        <v>0</v>
      </c>
      <c r="AC2343" s="200">
        <f t="shared" si="711"/>
        <v>0</v>
      </c>
      <c r="AD2343" s="200">
        <f t="shared" si="711"/>
        <v>0</v>
      </c>
      <c r="AE2343" s="200">
        <f t="shared" si="711"/>
        <v>0</v>
      </c>
      <c r="AF2343" s="200">
        <f t="shared" si="711"/>
        <v>0</v>
      </c>
      <c r="AG2343" s="200">
        <f t="shared" si="711"/>
        <v>0</v>
      </c>
      <c r="AH2343" s="200">
        <v>0</v>
      </c>
      <c r="AI2343" s="200">
        <v>0</v>
      </c>
      <c r="AJ2343" s="200">
        <f>SUM(AJ2344)</f>
        <v>0</v>
      </c>
      <c r="AK2343" s="200">
        <f t="shared" si="711"/>
        <v>0</v>
      </c>
      <c r="AL2343" s="200">
        <f t="shared" si="711"/>
        <v>0</v>
      </c>
      <c r="AM2343" s="200">
        <f t="shared" si="711"/>
        <v>0</v>
      </c>
      <c r="AN2343" s="200">
        <f t="shared" si="711"/>
        <v>0</v>
      </c>
      <c r="AO2343" s="200">
        <f t="shared" si="711"/>
        <v>0</v>
      </c>
      <c r="AP2343" s="200">
        <f t="shared" si="711"/>
        <v>0</v>
      </c>
      <c r="AQ2343" s="200">
        <f t="shared" si="711"/>
        <v>0</v>
      </c>
      <c r="AR2343" s="200">
        <f t="shared" si="711"/>
        <v>0</v>
      </c>
      <c r="AS2343" s="200">
        <f t="shared" si="711"/>
        <v>0</v>
      </c>
      <c r="AT2343" s="200">
        <f t="shared" si="711"/>
        <v>0</v>
      </c>
      <c r="AU2343" s="200">
        <v>0</v>
      </c>
      <c r="AV2343" s="200">
        <v>0</v>
      </c>
      <c r="AW2343" s="200">
        <f t="shared" si="705"/>
        <v>0</v>
      </c>
    </row>
    <row r="2344" spans="1:49" s="59" customFormat="1">
      <c r="A2344" s="44" t="s">
        <v>797</v>
      </c>
      <c r="B2344" s="45" t="s">
        <v>1030</v>
      </c>
      <c r="C2344" s="45" t="s">
        <v>1166</v>
      </c>
      <c r="D2344" s="452" t="s">
        <v>2934</v>
      </c>
      <c r="E2344" s="57" t="s">
        <v>1517</v>
      </c>
      <c r="F2344" s="58"/>
      <c r="G2344" s="468" t="s">
        <v>3096</v>
      </c>
      <c r="H2344" s="50" t="s">
        <v>2333</v>
      </c>
      <c r="I2344" s="188" t="s">
        <v>2584</v>
      </c>
      <c r="J2344" s="13"/>
      <c r="K2344" s="13"/>
      <c r="L2344" s="13"/>
      <c r="M2344" s="13"/>
      <c r="N2344" s="13"/>
      <c r="O2344" s="13"/>
      <c r="P2344" s="13"/>
      <c r="Q2344" s="13"/>
      <c r="R2344" s="13"/>
      <c r="S2344" s="13"/>
      <c r="T2344" s="13"/>
      <c r="U2344" s="13">
        <v>0</v>
      </c>
      <c r="V2344" s="13">
        <v>0</v>
      </c>
      <c r="W2344" s="13"/>
      <c r="X2344" s="13"/>
      <c r="Y2344" s="13"/>
      <c r="Z2344" s="13"/>
      <c r="AA2344" s="13"/>
      <c r="AB2344" s="13"/>
      <c r="AC2344" s="13"/>
      <c r="AD2344" s="13"/>
      <c r="AE2344" s="13"/>
      <c r="AF2344" s="13"/>
      <c r="AG2344" s="13"/>
      <c r="AH2344" s="13">
        <v>0</v>
      </c>
      <c r="AI2344" s="13">
        <v>0</v>
      </c>
      <c r="AJ2344" s="13"/>
      <c r="AK2344" s="13"/>
      <c r="AL2344" s="13"/>
      <c r="AM2344" s="13"/>
      <c r="AN2344" s="13"/>
      <c r="AO2344" s="13"/>
      <c r="AP2344" s="13"/>
      <c r="AQ2344" s="13"/>
      <c r="AR2344" s="13"/>
      <c r="AS2344" s="13"/>
      <c r="AT2344" s="13"/>
      <c r="AU2344" s="13">
        <v>0</v>
      </c>
      <c r="AV2344" s="13">
        <v>0</v>
      </c>
      <c r="AW2344" s="13">
        <f t="shared" si="705"/>
        <v>0</v>
      </c>
    </row>
    <row r="2345" spans="1:49">
      <c r="A2345" s="68" t="s">
        <v>2050</v>
      </c>
      <c r="B2345" s="69"/>
      <c r="C2345" s="69"/>
      <c r="D2345" s="455"/>
      <c r="E2345" s="531"/>
      <c r="F2345" s="50"/>
      <c r="G2345" s="50"/>
      <c r="H2345" s="50"/>
      <c r="I2345" s="49" t="s">
        <v>1157</v>
      </c>
      <c r="J2345" s="12">
        <f>SUM(J2346)</f>
        <v>6500</v>
      </c>
      <c r="K2345" s="12">
        <f t="shared" ref="K2345:AT2345" si="712">SUM(K2346)</f>
        <v>0</v>
      </c>
      <c r="L2345" s="12">
        <f t="shared" si="712"/>
        <v>0</v>
      </c>
      <c r="M2345" s="12">
        <f t="shared" si="712"/>
        <v>0</v>
      </c>
      <c r="N2345" s="12">
        <f t="shared" si="712"/>
        <v>0</v>
      </c>
      <c r="O2345" s="12">
        <f t="shared" si="712"/>
        <v>1082</v>
      </c>
      <c r="P2345" s="12">
        <f t="shared" si="712"/>
        <v>0</v>
      </c>
      <c r="Q2345" s="12">
        <f t="shared" si="712"/>
        <v>0</v>
      </c>
      <c r="R2345" s="12">
        <f t="shared" si="712"/>
        <v>0</v>
      </c>
      <c r="S2345" s="12">
        <f t="shared" si="712"/>
        <v>0</v>
      </c>
      <c r="T2345" s="12">
        <f t="shared" si="712"/>
        <v>3559</v>
      </c>
      <c r="U2345" s="12">
        <v>4641</v>
      </c>
      <c r="V2345" s="12">
        <v>1859</v>
      </c>
      <c r="W2345" s="12">
        <f>SUM(W2346)</f>
        <v>0</v>
      </c>
      <c r="X2345" s="12">
        <f t="shared" si="712"/>
        <v>0</v>
      </c>
      <c r="Y2345" s="12">
        <f t="shared" si="712"/>
        <v>0</v>
      </c>
      <c r="Z2345" s="12">
        <f t="shared" si="712"/>
        <v>0</v>
      </c>
      <c r="AA2345" s="12">
        <f t="shared" si="712"/>
        <v>0</v>
      </c>
      <c r="AB2345" s="12">
        <f t="shared" si="712"/>
        <v>0</v>
      </c>
      <c r="AC2345" s="12">
        <f t="shared" si="712"/>
        <v>0</v>
      </c>
      <c r="AD2345" s="12">
        <f t="shared" si="712"/>
        <v>0</v>
      </c>
      <c r="AE2345" s="12">
        <f t="shared" si="712"/>
        <v>0</v>
      </c>
      <c r="AF2345" s="12">
        <f t="shared" si="712"/>
        <v>0</v>
      </c>
      <c r="AG2345" s="12">
        <f t="shared" si="712"/>
        <v>0</v>
      </c>
      <c r="AH2345" s="12">
        <v>0</v>
      </c>
      <c r="AI2345" s="12">
        <v>0</v>
      </c>
      <c r="AJ2345" s="12">
        <f>SUM(AJ2346)</f>
        <v>14743</v>
      </c>
      <c r="AK2345" s="12">
        <f t="shared" si="712"/>
        <v>0</v>
      </c>
      <c r="AL2345" s="12">
        <f t="shared" si="712"/>
        <v>0</v>
      </c>
      <c r="AM2345" s="12">
        <f t="shared" si="712"/>
        <v>4743</v>
      </c>
      <c r="AN2345" s="12">
        <f t="shared" si="712"/>
        <v>0</v>
      </c>
      <c r="AO2345" s="12">
        <f t="shared" si="712"/>
        <v>3000</v>
      </c>
      <c r="AP2345" s="12">
        <f t="shared" si="712"/>
        <v>0</v>
      </c>
      <c r="AQ2345" s="12">
        <f t="shared" si="712"/>
        <v>0</v>
      </c>
      <c r="AR2345" s="12">
        <f t="shared" si="712"/>
        <v>2150</v>
      </c>
      <c r="AS2345" s="12">
        <f t="shared" si="712"/>
        <v>800</v>
      </c>
      <c r="AT2345" s="12">
        <f t="shared" si="712"/>
        <v>2000</v>
      </c>
      <c r="AU2345" s="12">
        <v>12693</v>
      </c>
      <c r="AV2345" s="12">
        <v>2050</v>
      </c>
      <c r="AW2345" s="12">
        <f t="shared" si="705"/>
        <v>17334</v>
      </c>
    </row>
    <row r="2346" spans="1:49">
      <c r="A2346" s="48" t="s">
        <v>797</v>
      </c>
      <c r="B2346" s="42" t="s">
        <v>1030</v>
      </c>
      <c r="C2346" s="42" t="s">
        <v>1166</v>
      </c>
      <c r="D2346" s="452" t="s">
        <v>2934</v>
      </c>
      <c r="E2346" s="213" t="s">
        <v>1402</v>
      </c>
      <c r="F2346" s="65"/>
      <c r="G2346" s="65"/>
      <c r="H2346" s="65"/>
      <c r="I2346" s="1" t="s">
        <v>1158</v>
      </c>
      <c r="J2346" s="9">
        <f>SUM(J2347:J2347)</f>
        <v>6500</v>
      </c>
      <c r="K2346" s="9">
        <f t="shared" ref="K2346:AT2346" si="713">SUM(K2347:K2347)</f>
        <v>0</v>
      </c>
      <c r="L2346" s="9">
        <f t="shared" si="713"/>
        <v>0</v>
      </c>
      <c r="M2346" s="9">
        <f t="shared" si="713"/>
        <v>0</v>
      </c>
      <c r="N2346" s="9">
        <f t="shared" si="713"/>
        <v>0</v>
      </c>
      <c r="O2346" s="9">
        <f t="shared" si="713"/>
        <v>1082</v>
      </c>
      <c r="P2346" s="9">
        <f t="shared" si="713"/>
        <v>0</v>
      </c>
      <c r="Q2346" s="9">
        <f t="shared" si="713"/>
        <v>0</v>
      </c>
      <c r="R2346" s="9">
        <f t="shared" si="713"/>
        <v>0</v>
      </c>
      <c r="S2346" s="9">
        <f t="shared" si="713"/>
        <v>0</v>
      </c>
      <c r="T2346" s="9">
        <f t="shared" si="713"/>
        <v>3559</v>
      </c>
      <c r="U2346" s="9">
        <v>4641</v>
      </c>
      <c r="V2346" s="9">
        <v>1859</v>
      </c>
      <c r="W2346" s="9">
        <f>SUM(W2347:W2347)</f>
        <v>0</v>
      </c>
      <c r="X2346" s="9">
        <f t="shared" si="713"/>
        <v>0</v>
      </c>
      <c r="Y2346" s="9">
        <f t="shared" si="713"/>
        <v>0</v>
      </c>
      <c r="Z2346" s="9">
        <f t="shared" si="713"/>
        <v>0</v>
      </c>
      <c r="AA2346" s="9">
        <f t="shared" si="713"/>
        <v>0</v>
      </c>
      <c r="AB2346" s="9">
        <f t="shared" si="713"/>
        <v>0</v>
      </c>
      <c r="AC2346" s="9">
        <f t="shared" si="713"/>
        <v>0</v>
      </c>
      <c r="AD2346" s="9">
        <f t="shared" si="713"/>
        <v>0</v>
      </c>
      <c r="AE2346" s="9">
        <f t="shared" si="713"/>
        <v>0</v>
      </c>
      <c r="AF2346" s="9">
        <f t="shared" si="713"/>
        <v>0</v>
      </c>
      <c r="AG2346" s="9">
        <f t="shared" si="713"/>
        <v>0</v>
      </c>
      <c r="AH2346" s="9">
        <v>0</v>
      </c>
      <c r="AI2346" s="9">
        <v>0</v>
      </c>
      <c r="AJ2346" s="9">
        <f>SUM(AJ2347:AJ2347)</f>
        <v>14743</v>
      </c>
      <c r="AK2346" s="9">
        <f t="shared" si="713"/>
        <v>0</v>
      </c>
      <c r="AL2346" s="9">
        <f t="shared" si="713"/>
        <v>0</v>
      </c>
      <c r="AM2346" s="9">
        <f t="shared" si="713"/>
        <v>4743</v>
      </c>
      <c r="AN2346" s="9">
        <f t="shared" si="713"/>
        <v>0</v>
      </c>
      <c r="AO2346" s="9">
        <f t="shared" si="713"/>
        <v>3000</v>
      </c>
      <c r="AP2346" s="9">
        <f t="shared" si="713"/>
        <v>0</v>
      </c>
      <c r="AQ2346" s="9">
        <f t="shared" si="713"/>
        <v>0</v>
      </c>
      <c r="AR2346" s="9">
        <f t="shared" si="713"/>
        <v>2150</v>
      </c>
      <c r="AS2346" s="9">
        <f t="shared" si="713"/>
        <v>800</v>
      </c>
      <c r="AT2346" s="9">
        <f t="shared" si="713"/>
        <v>2000</v>
      </c>
      <c r="AU2346" s="9">
        <v>12693</v>
      </c>
      <c r="AV2346" s="9">
        <v>2050</v>
      </c>
      <c r="AW2346" s="9">
        <f t="shared" si="705"/>
        <v>17334</v>
      </c>
    </row>
    <row r="2347" spans="1:49">
      <c r="A2347" s="48" t="s">
        <v>797</v>
      </c>
      <c r="B2347" s="42" t="s">
        <v>1030</v>
      </c>
      <c r="C2347" s="42" t="s">
        <v>1166</v>
      </c>
      <c r="D2347" s="452" t="s">
        <v>2934</v>
      </c>
      <c r="E2347" s="367" t="s">
        <v>1409</v>
      </c>
      <c r="F2347" s="50"/>
      <c r="G2347" s="468" t="s">
        <v>3096</v>
      </c>
      <c r="H2347" s="50" t="s">
        <v>2333</v>
      </c>
      <c r="I2347" s="42" t="s">
        <v>1691</v>
      </c>
      <c r="J2347" s="15">
        <v>6500</v>
      </c>
      <c r="O2347" s="15">
        <v>1082</v>
      </c>
      <c r="T2347" s="15">
        <v>3559</v>
      </c>
      <c r="U2347" s="15">
        <v>4641</v>
      </c>
      <c r="V2347" s="15">
        <v>1859</v>
      </c>
      <c r="AH2347" s="15">
        <v>0</v>
      </c>
      <c r="AI2347" s="15">
        <v>0</v>
      </c>
      <c r="AJ2347" s="15">
        <v>14743</v>
      </c>
      <c r="AM2347" s="15">
        <v>4743</v>
      </c>
      <c r="AO2347" s="15">
        <v>3000</v>
      </c>
      <c r="AR2347" s="15">
        <v>2150</v>
      </c>
      <c r="AS2347" s="15">
        <v>800</v>
      </c>
      <c r="AT2347" s="15">
        <v>2000</v>
      </c>
      <c r="AU2347" s="15">
        <v>12693</v>
      </c>
      <c r="AV2347" s="15">
        <v>2050</v>
      </c>
      <c r="AW2347" s="15">
        <f t="shared" si="705"/>
        <v>17334</v>
      </c>
    </row>
    <row r="2348" spans="1:49">
      <c r="A2348" s="48"/>
      <c r="B2348" s="42"/>
      <c r="C2348" s="42"/>
      <c r="D2348" s="42"/>
      <c r="E2348" s="367"/>
      <c r="F2348" s="50"/>
      <c r="G2348" s="50"/>
      <c r="H2348" s="50"/>
      <c r="I2348" s="42"/>
      <c r="U2348" s="15">
        <v>0</v>
      </c>
      <c r="V2348" s="15">
        <v>0</v>
      </c>
      <c r="AH2348" s="15">
        <v>0</v>
      </c>
      <c r="AI2348" s="15">
        <v>0</v>
      </c>
      <c r="AU2348" s="15">
        <v>0</v>
      </c>
      <c r="AV2348" s="15">
        <v>0</v>
      </c>
      <c r="AW2348" s="15">
        <f t="shared" si="705"/>
        <v>0</v>
      </c>
    </row>
    <row r="2349" spans="1:49">
      <c r="A2349" s="48"/>
      <c r="B2349" s="42"/>
      <c r="C2349" s="42"/>
      <c r="D2349" s="42"/>
      <c r="E2349" s="531"/>
      <c r="F2349" s="50"/>
      <c r="G2349" s="50"/>
      <c r="H2349" s="50"/>
      <c r="I2349" s="49" t="s">
        <v>1631</v>
      </c>
      <c r="J2349" s="12">
        <f>SUM(J2320,J2345,J2342)</f>
        <v>31400</v>
      </c>
      <c r="K2349" s="12">
        <f t="shared" ref="K2349:AT2349" si="714">SUM(K2320,K2345,K2342)</f>
        <v>0</v>
      </c>
      <c r="L2349" s="12">
        <f t="shared" si="714"/>
        <v>3767</v>
      </c>
      <c r="M2349" s="12">
        <f t="shared" si="714"/>
        <v>0</v>
      </c>
      <c r="N2349" s="12">
        <f t="shared" si="714"/>
        <v>0</v>
      </c>
      <c r="O2349" s="12">
        <f t="shared" si="714"/>
        <v>13392</v>
      </c>
      <c r="P2349" s="12">
        <f t="shared" si="714"/>
        <v>0</v>
      </c>
      <c r="Q2349" s="12">
        <f t="shared" si="714"/>
        <v>0</v>
      </c>
      <c r="R2349" s="12">
        <f t="shared" si="714"/>
        <v>5027</v>
      </c>
      <c r="S2349" s="12">
        <f t="shared" si="714"/>
        <v>3537</v>
      </c>
      <c r="T2349" s="12">
        <f t="shared" si="714"/>
        <v>3559</v>
      </c>
      <c r="U2349" s="12">
        <v>29282</v>
      </c>
      <c r="V2349" s="12">
        <v>2118</v>
      </c>
      <c r="W2349" s="12">
        <f>SUM(W2320,W2345,W2342)</f>
        <v>0</v>
      </c>
      <c r="X2349" s="12">
        <f t="shared" si="714"/>
        <v>0</v>
      </c>
      <c r="Y2349" s="12">
        <f t="shared" si="714"/>
        <v>0</v>
      </c>
      <c r="Z2349" s="12">
        <f t="shared" si="714"/>
        <v>0</v>
      </c>
      <c r="AA2349" s="12">
        <f t="shared" si="714"/>
        <v>0</v>
      </c>
      <c r="AB2349" s="12">
        <f t="shared" si="714"/>
        <v>0</v>
      </c>
      <c r="AC2349" s="12">
        <f t="shared" si="714"/>
        <v>0</v>
      </c>
      <c r="AD2349" s="12">
        <f t="shared" si="714"/>
        <v>0</v>
      </c>
      <c r="AE2349" s="12">
        <f t="shared" si="714"/>
        <v>0</v>
      </c>
      <c r="AF2349" s="12">
        <f t="shared" si="714"/>
        <v>0</v>
      </c>
      <c r="AG2349" s="12">
        <f t="shared" si="714"/>
        <v>0</v>
      </c>
      <c r="AH2349" s="12">
        <v>0</v>
      </c>
      <c r="AI2349" s="12">
        <v>0</v>
      </c>
      <c r="AJ2349" s="12">
        <f>SUM(AJ2320,AJ2345,AJ2342)</f>
        <v>34346</v>
      </c>
      <c r="AK2349" s="12">
        <f t="shared" si="714"/>
        <v>0</v>
      </c>
      <c r="AL2349" s="12">
        <f t="shared" si="714"/>
        <v>0</v>
      </c>
      <c r="AM2349" s="12">
        <f t="shared" si="714"/>
        <v>13346</v>
      </c>
      <c r="AN2349" s="12">
        <f t="shared" si="714"/>
        <v>0</v>
      </c>
      <c r="AO2349" s="12">
        <f t="shared" si="714"/>
        <v>5150</v>
      </c>
      <c r="AP2349" s="12">
        <f t="shared" si="714"/>
        <v>0</v>
      </c>
      <c r="AQ2349" s="12">
        <f t="shared" si="714"/>
        <v>0</v>
      </c>
      <c r="AR2349" s="12">
        <f t="shared" si="714"/>
        <v>11000</v>
      </c>
      <c r="AS2349" s="12">
        <f t="shared" si="714"/>
        <v>800</v>
      </c>
      <c r="AT2349" s="12">
        <f t="shared" si="714"/>
        <v>2000</v>
      </c>
      <c r="AU2349" s="12">
        <v>32296</v>
      </c>
      <c r="AV2349" s="12">
        <v>2050</v>
      </c>
      <c r="AW2349" s="12">
        <f t="shared" si="705"/>
        <v>61578</v>
      </c>
    </row>
    <row r="2350" spans="1:49">
      <c r="A2350" s="48"/>
      <c r="B2350" s="42"/>
      <c r="C2350" s="42"/>
      <c r="D2350" s="42"/>
      <c r="E2350" s="531"/>
      <c r="F2350" s="50"/>
      <c r="G2350" s="50"/>
      <c r="H2350" s="50"/>
      <c r="I2350" s="146" t="s">
        <v>970</v>
      </c>
      <c r="J2350" s="267"/>
      <c r="K2350" s="267"/>
      <c r="L2350" s="267"/>
      <c r="M2350" s="267"/>
      <c r="N2350" s="267"/>
      <c r="O2350" s="267"/>
      <c r="P2350" s="267"/>
      <c r="Q2350" s="267"/>
      <c r="R2350" s="267"/>
      <c r="S2350" s="267"/>
      <c r="T2350" s="267"/>
      <c r="U2350" s="267"/>
      <c r="V2350" s="267"/>
      <c r="W2350" s="267"/>
      <c r="X2350" s="267"/>
      <c r="Y2350" s="267"/>
      <c r="Z2350" s="267"/>
      <c r="AA2350" s="267"/>
      <c r="AB2350" s="267"/>
      <c r="AC2350" s="267"/>
      <c r="AD2350" s="267"/>
      <c r="AE2350" s="267"/>
      <c r="AF2350" s="267"/>
      <c r="AG2350" s="267"/>
      <c r="AH2350" s="267"/>
      <c r="AI2350" s="267"/>
      <c r="AJ2350" s="267"/>
      <c r="AK2350" s="267"/>
      <c r="AL2350" s="267"/>
      <c r="AM2350" s="267"/>
      <c r="AN2350" s="267"/>
      <c r="AO2350" s="267"/>
      <c r="AP2350" s="267"/>
      <c r="AQ2350" s="267"/>
      <c r="AR2350" s="267"/>
      <c r="AS2350" s="267"/>
      <c r="AT2350" s="267"/>
      <c r="AU2350" s="267"/>
      <c r="AV2350" s="267"/>
      <c r="AW2350" s="267"/>
    </row>
    <row r="2351" spans="1:49" ht="13.5" thickBot="1">
      <c r="A2351" s="48"/>
      <c r="B2351" s="42"/>
      <c r="C2351" s="42"/>
      <c r="D2351" s="42"/>
      <c r="E2351" s="531"/>
      <c r="F2351" s="50"/>
      <c r="G2351" s="50"/>
      <c r="H2351" s="50"/>
      <c r="I2351" s="146"/>
      <c r="J2351" s="29"/>
      <c r="K2351" s="29"/>
      <c r="L2351" s="29"/>
      <c r="M2351" s="29"/>
      <c r="N2351" s="29"/>
      <c r="O2351" s="29"/>
      <c r="P2351" s="29"/>
      <c r="Q2351" s="29"/>
      <c r="R2351" s="29"/>
      <c r="S2351" s="29"/>
      <c r="T2351" s="29"/>
      <c r="U2351" s="29"/>
      <c r="V2351" s="29"/>
      <c r="W2351" s="29"/>
      <c r="X2351" s="29"/>
      <c r="Y2351" s="29"/>
      <c r="Z2351" s="29"/>
      <c r="AA2351" s="29"/>
      <c r="AB2351" s="29"/>
      <c r="AC2351" s="29"/>
      <c r="AD2351" s="29"/>
      <c r="AE2351" s="29"/>
      <c r="AF2351" s="29"/>
      <c r="AG2351" s="29"/>
      <c r="AH2351" s="29"/>
      <c r="AI2351" s="29"/>
      <c r="AJ2351" s="29"/>
      <c r="AK2351" s="29"/>
      <c r="AL2351" s="29"/>
      <c r="AM2351" s="29"/>
      <c r="AN2351" s="29"/>
      <c r="AO2351" s="29"/>
      <c r="AP2351" s="29"/>
      <c r="AQ2351" s="29"/>
      <c r="AR2351" s="29"/>
      <c r="AS2351" s="29"/>
      <c r="AT2351" s="29"/>
      <c r="AU2351" s="29"/>
      <c r="AV2351" s="29"/>
      <c r="AW2351" s="29"/>
    </row>
    <row r="2352" spans="1:49" ht="35.25" customHeight="1" thickTop="1" thickBot="1">
      <c r="A2352" s="48"/>
      <c r="B2352" s="42"/>
      <c r="C2352" s="42"/>
      <c r="D2352" s="42"/>
      <c r="E2352" s="531"/>
      <c r="F2352" s="50"/>
      <c r="G2352" s="50"/>
      <c r="H2352" s="50"/>
      <c r="I2352" s="5" t="s">
        <v>2331</v>
      </c>
      <c r="J2352" s="364" t="s">
        <v>2891</v>
      </c>
      <c r="K2352" s="364" t="s">
        <v>2879</v>
      </c>
      <c r="L2352" s="364" t="s">
        <v>2880</v>
      </c>
      <c r="M2352" s="364" t="s">
        <v>2881</v>
      </c>
      <c r="N2352" s="364" t="s">
        <v>2882</v>
      </c>
      <c r="O2352" s="364" t="s">
        <v>2883</v>
      </c>
      <c r="P2352" s="364" t="s">
        <v>2884</v>
      </c>
      <c r="Q2352" s="364" t="s">
        <v>2885</v>
      </c>
      <c r="R2352" s="364" t="s">
        <v>2886</v>
      </c>
      <c r="S2352" s="364" t="s">
        <v>2887</v>
      </c>
      <c r="T2352" s="364" t="s">
        <v>2888</v>
      </c>
      <c r="U2352" s="364" t="s">
        <v>2889</v>
      </c>
      <c r="V2352" s="364" t="s">
        <v>2890</v>
      </c>
      <c r="W2352" s="365" t="s">
        <v>2893</v>
      </c>
      <c r="X2352" s="365" t="s">
        <v>2879</v>
      </c>
      <c r="Y2352" s="365" t="s">
        <v>2880</v>
      </c>
      <c r="Z2352" s="365" t="s">
        <v>2881</v>
      </c>
      <c r="AA2352" s="365" t="s">
        <v>2882</v>
      </c>
      <c r="AB2352" s="365" t="s">
        <v>2883</v>
      </c>
      <c r="AC2352" s="365" t="s">
        <v>2884</v>
      </c>
      <c r="AD2352" s="365" t="s">
        <v>2885</v>
      </c>
      <c r="AE2352" s="365" t="s">
        <v>2886</v>
      </c>
      <c r="AF2352" s="365" t="s">
        <v>2887</v>
      </c>
      <c r="AG2352" s="365" t="s">
        <v>2888</v>
      </c>
      <c r="AH2352" s="365" t="s">
        <v>2889</v>
      </c>
      <c r="AI2352" s="365" t="s">
        <v>2890</v>
      </c>
      <c r="AJ2352" s="366" t="s">
        <v>2892</v>
      </c>
      <c r="AK2352" s="366" t="s">
        <v>2879</v>
      </c>
      <c r="AL2352" s="366" t="s">
        <v>2880</v>
      </c>
      <c r="AM2352" s="366" t="s">
        <v>2881</v>
      </c>
      <c r="AN2352" s="366" t="s">
        <v>2882</v>
      </c>
      <c r="AO2352" s="366" t="s">
        <v>2883</v>
      </c>
      <c r="AP2352" s="366" t="s">
        <v>2884</v>
      </c>
      <c r="AQ2352" s="366" t="s">
        <v>2885</v>
      </c>
      <c r="AR2352" s="366" t="s">
        <v>2886</v>
      </c>
      <c r="AS2352" s="366" t="s">
        <v>2887</v>
      </c>
      <c r="AT2352" s="366" t="s">
        <v>2888</v>
      </c>
      <c r="AU2352" s="366" t="s">
        <v>2889</v>
      </c>
      <c r="AV2352" s="366" t="s">
        <v>2890</v>
      </c>
      <c r="AW2352" s="368" t="s">
        <v>2895</v>
      </c>
    </row>
    <row r="2353" spans="1:49">
      <c r="A2353" s="48"/>
      <c r="B2353" s="42"/>
      <c r="C2353" s="42"/>
      <c r="D2353" s="42"/>
      <c r="E2353" s="531"/>
      <c r="F2353" s="50"/>
      <c r="G2353" s="50"/>
      <c r="H2353" s="50"/>
      <c r="I2353" s="34"/>
      <c r="J2353" s="202" t="s">
        <v>1224</v>
      </c>
      <c r="K2353" s="202">
        <v>1</v>
      </c>
      <c r="L2353" s="202">
        <v>2</v>
      </c>
      <c r="M2353" s="202">
        <v>3</v>
      </c>
      <c r="N2353" s="202">
        <v>4</v>
      </c>
      <c r="O2353" s="202">
        <v>5</v>
      </c>
      <c r="P2353" s="202">
        <v>6</v>
      </c>
      <c r="Q2353" s="202">
        <v>7</v>
      </c>
      <c r="R2353" s="202">
        <v>8</v>
      </c>
      <c r="S2353" s="202">
        <v>9</v>
      </c>
      <c r="T2353" s="202">
        <v>10</v>
      </c>
      <c r="U2353" s="202">
        <v>13</v>
      </c>
      <c r="V2353" s="202">
        <v>14</v>
      </c>
      <c r="W2353" s="202" t="s">
        <v>1224</v>
      </c>
      <c r="X2353" s="202">
        <v>1</v>
      </c>
      <c r="Y2353" s="202">
        <v>2</v>
      </c>
      <c r="Z2353" s="202">
        <v>3</v>
      </c>
      <c r="AA2353" s="202">
        <v>4</v>
      </c>
      <c r="AB2353" s="202">
        <v>5</v>
      </c>
      <c r="AC2353" s="202">
        <v>6</v>
      </c>
      <c r="AD2353" s="202">
        <v>7</v>
      </c>
      <c r="AE2353" s="202">
        <v>8</v>
      </c>
      <c r="AF2353" s="202">
        <v>9</v>
      </c>
      <c r="AG2353" s="202">
        <v>10</v>
      </c>
      <c r="AH2353" s="202">
        <v>13</v>
      </c>
      <c r="AI2353" s="202">
        <v>14</v>
      </c>
      <c r="AJ2353" s="202" t="s">
        <v>1224</v>
      </c>
      <c r="AK2353" s="202">
        <v>1</v>
      </c>
      <c r="AL2353" s="202">
        <v>2</v>
      </c>
      <c r="AM2353" s="202">
        <v>3</v>
      </c>
      <c r="AN2353" s="202">
        <v>4</v>
      </c>
      <c r="AO2353" s="202">
        <v>5</v>
      </c>
      <c r="AP2353" s="202">
        <v>6</v>
      </c>
      <c r="AQ2353" s="202">
        <v>7</v>
      </c>
      <c r="AR2353" s="202">
        <v>8</v>
      </c>
      <c r="AS2353" s="202">
        <v>9</v>
      </c>
      <c r="AT2353" s="202">
        <v>10</v>
      </c>
      <c r="AU2353" s="202">
        <v>13</v>
      </c>
      <c r="AV2353" s="202">
        <v>14</v>
      </c>
      <c r="AW2353" s="202">
        <v>15</v>
      </c>
    </row>
    <row r="2354" spans="1:49">
      <c r="A2354" s="48"/>
      <c r="B2354" s="42"/>
      <c r="C2354" s="42"/>
      <c r="D2354" s="42"/>
      <c r="E2354" s="531"/>
      <c r="F2354" s="50"/>
      <c r="G2354" s="50"/>
      <c r="H2354" s="50"/>
      <c r="I2354" s="276" t="s">
        <v>2429</v>
      </c>
      <c r="J2354" s="277">
        <f>SUM(J2349)</f>
        <v>31400</v>
      </c>
      <c r="K2354" s="277">
        <f t="shared" ref="K2354:AT2354" si="715">SUM(K2349)</f>
        <v>0</v>
      </c>
      <c r="L2354" s="277">
        <f t="shared" si="715"/>
        <v>3767</v>
      </c>
      <c r="M2354" s="277">
        <f t="shared" si="715"/>
        <v>0</v>
      </c>
      <c r="N2354" s="277">
        <f t="shared" si="715"/>
        <v>0</v>
      </c>
      <c r="O2354" s="277">
        <f t="shared" si="715"/>
        <v>13392</v>
      </c>
      <c r="P2354" s="277">
        <f t="shared" si="715"/>
        <v>0</v>
      </c>
      <c r="Q2354" s="277">
        <f t="shared" si="715"/>
        <v>0</v>
      </c>
      <c r="R2354" s="277">
        <f t="shared" si="715"/>
        <v>5027</v>
      </c>
      <c r="S2354" s="277">
        <f t="shared" si="715"/>
        <v>3537</v>
      </c>
      <c r="T2354" s="277">
        <f t="shared" si="715"/>
        <v>3559</v>
      </c>
      <c r="U2354" s="277">
        <v>29282</v>
      </c>
      <c r="V2354" s="277">
        <v>2118</v>
      </c>
      <c r="W2354" s="277">
        <f>SUM(W2349)</f>
        <v>0</v>
      </c>
      <c r="X2354" s="277">
        <f t="shared" si="715"/>
        <v>0</v>
      </c>
      <c r="Y2354" s="277">
        <f t="shared" si="715"/>
        <v>0</v>
      </c>
      <c r="Z2354" s="277">
        <f t="shared" si="715"/>
        <v>0</v>
      </c>
      <c r="AA2354" s="277">
        <f t="shared" si="715"/>
        <v>0</v>
      </c>
      <c r="AB2354" s="277">
        <f t="shared" si="715"/>
        <v>0</v>
      </c>
      <c r="AC2354" s="277">
        <f t="shared" si="715"/>
        <v>0</v>
      </c>
      <c r="AD2354" s="277">
        <f t="shared" si="715"/>
        <v>0</v>
      </c>
      <c r="AE2354" s="277">
        <f t="shared" si="715"/>
        <v>0</v>
      </c>
      <c r="AF2354" s="277">
        <f t="shared" si="715"/>
        <v>0</v>
      </c>
      <c r="AG2354" s="277">
        <f t="shared" si="715"/>
        <v>0</v>
      </c>
      <c r="AH2354" s="277">
        <v>0</v>
      </c>
      <c r="AI2354" s="277">
        <v>0</v>
      </c>
      <c r="AJ2354" s="277">
        <f>SUM(AJ2349)</f>
        <v>34346</v>
      </c>
      <c r="AK2354" s="277">
        <f t="shared" si="715"/>
        <v>0</v>
      </c>
      <c r="AL2354" s="277">
        <f t="shared" si="715"/>
        <v>0</v>
      </c>
      <c r="AM2354" s="277">
        <f t="shared" si="715"/>
        <v>13346</v>
      </c>
      <c r="AN2354" s="277">
        <f t="shared" si="715"/>
        <v>0</v>
      </c>
      <c r="AO2354" s="277">
        <f t="shared" si="715"/>
        <v>5150</v>
      </c>
      <c r="AP2354" s="277">
        <f t="shared" si="715"/>
        <v>0</v>
      </c>
      <c r="AQ2354" s="277">
        <f t="shared" si="715"/>
        <v>0</v>
      </c>
      <c r="AR2354" s="277">
        <f t="shared" si="715"/>
        <v>11000</v>
      </c>
      <c r="AS2354" s="277">
        <f t="shared" si="715"/>
        <v>800</v>
      </c>
      <c r="AT2354" s="277">
        <f t="shared" si="715"/>
        <v>2000</v>
      </c>
      <c r="AU2354" s="277">
        <v>32296</v>
      </c>
      <c r="AV2354" s="277">
        <v>2050</v>
      </c>
      <c r="AW2354" s="277">
        <f>U2354+AH2354+AU2354</f>
        <v>61578</v>
      </c>
    </row>
    <row r="2355" spans="1:49">
      <c r="A2355" s="48"/>
      <c r="B2355" s="42"/>
      <c r="C2355" s="42"/>
      <c r="D2355" s="42"/>
      <c r="E2355" s="531"/>
      <c r="F2355" s="50"/>
      <c r="G2355" s="50"/>
      <c r="H2355" s="50"/>
      <c r="I2355" s="276"/>
      <c r="J2355" s="277"/>
      <c r="K2355" s="277"/>
      <c r="L2355" s="277"/>
      <c r="M2355" s="277"/>
      <c r="N2355" s="277"/>
      <c r="O2355" s="277"/>
      <c r="P2355" s="277"/>
      <c r="Q2355" s="277"/>
      <c r="R2355" s="277"/>
      <c r="S2355" s="277"/>
      <c r="T2355" s="277"/>
      <c r="U2355" s="277">
        <v>0</v>
      </c>
      <c r="V2355" s="277">
        <v>0</v>
      </c>
      <c r="W2355" s="277"/>
      <c r="X2355" s="277"/>
      <c r="Y2355" s="277"/>
      <c r="Z2355" s="277"/>
      <c r="AA2355" s="277"/>
      <c r="AB2355" s="277"/>
      <c r="AC2355" s="277"/>
      <c r="AD2355" s="277"/>
      <c r="AE2355" s="277"/>
      <c r="AF2355" s="277"/>
      <c r="AG2355" s="277"/>
      <c r="AH2355" s="277">
        <v>0</v>
      </c>
      <c r="AI2355" s="277">
        <v>0</v>
      </c>
      <c r="AJ2355" s="277"/>
      <c r="AK2355" s="277"/>
      <c r="AL2355" s="277"/>
      <c r="AM2355" s="277"/>
      <c r="AN2355" s="277"/>
      <c r="AO2355" s="277"/>
      <c r="AP2355" s="277"/>
      <c r="AQ2355" s="277"/>
      <c r="AR2355" s="277"/>
      <c r="AS2355" s="277"/>
      <c r="AT2355" s="277"/>
      <c r="AU2355" s="277">
        <v>0</v>
      </c>
      <c r="AV2355" s="277">
        <v>0</v>
      </c>
      <c r="AW2355" s="277">
        <f>U2355+AH2355+AU2355</f>
        <v>0</v>
      </c>
    </row>
    <row r="2356" spans="1:49">
      <c r="A2356" s="48"/>
      <c r="B2356" s="42"/>
      <c r="C2356" s="42"/>
      <c r="D2356" s="42"/>
      <c r="E2356" s="531"/>
      <c r="F2356" s="50"/>
      <c r="G2356" s="50"/>
      <c r="H2356" s="50"/>
      <c r="I2356" s="276"/>
      <c r="J2356" s="277"/>
      <c r="K2356" s="277"/>
      <c r="L2356" s="277"/>
      <c r="M2356" s="277"/>
      <c r="N2356" s="277"/>
      <c r="O2356" s="277"/>
      <c r="P2356" s="277"/>
      <c r="Q2356" s="277"/>
      <c r="R2356" s="277"/>
      <c r="S2356" s="277"/>
      <c r="T2356" s="277"/>
      <c r="U2356" s="277">
        <v>0</v>
      </c>
      <c r="V2356" s="277">
        <v>0</v>
      </c>
      <c r="W2356" s="277"/>
      <c r="X2356" s="277"/>
      <c r="Y2356" s="277"/>
      <c r="Z2356" s="277"/>
      <c r="AA2356" s="277"/>
      <c r="AB2356" s="277"/>
      <c r="AC2356" s="277"/>
      <c r="AD2356" s="277"/>
      <c r="AE2356" s="277"/>
      <c r="AF2356" s="277"/>
      <c r="AG2356" s="277"/>
      <c r="AH2356" s="277">
        <v>0</v>
      </c>
      <c r="AI2356" s="277">
        <v>0</v>
      </c>
      <c r="AJ2356" s="277"/>
      <c r="AK2356" s="277"/>
      <c r="AL2356" s="277"/>
      <c r="AM2356" s="277"/>
      <c r="AN2356" s="277"/>
      <c r="AO2356" s="277"/>
      <c r="AP2356" s="277"/>
      <c r="AQ2356" s="277"/>
      <c r="AR2356" s="277"/>
      <c r="AS2356" s="277"/>
      <c r="AT2356" s="277"/>
      <c r="AU2356" s="277">
        <v>0</v>
      </c>
      <c r="AV2356" s="277">
        <v>0</v>
      </c>
      <c r="AW2356" s="277">
        <f>U2356+AH2356+AU2356</f>
        <v>0</v>
      </c>
    </row>
    <row r="2357" spans="1:49">
      <c r="A2357" s="48"/>
      <c r="B2357" s="42"/>
      <c r="C2357" s="42"/>
      <c r="D2357" s="42"/>
      <c r="E2357" s="531"/>
      <c r="F2357" s="50"/>
      <c r="G2357" s="50"/>
      <c r="H2357" s="50"/>
      <c r="I2357" s="276"/>
      <c r="J2357" s="277"/>
      <c r="K2357" s="277"/>
      <c r="L2357" s="277"/>
      <c r="M2357" s="277"/>
      <c r="N2357" s="277"/>
      <c r="O2357" s="277"/>
      <c r="P2357" s="277"/>
      <c r="Q2357" s="277"/>
      <c r="R2357" s="277"/>
      <c r="S2357" s="277"/>
      <c r="T2357" s="277"/>
      <c r="U2357" s="277">
        <v>0</v>
      </c>
      <c r="V2357" s="277">
        <v>0</v>
      </c>
      <c r="W2357" s="277"/>
      <c r="X2357" s="277"/>
      <c r="Y2357" s="277"/>
      <c r="Z2357" s="277"/>
      <c r="AA2357" s="277"/>
      <c r="AB2357" s="277"/>
      <c r="AC2357" s="277"/>
      <c r="AD2357" s="277"/>
      <c r="AE2357" s="277"/>
      <c r="AF2357" s="277"/>
      <c r="AG2357" s="277"/>
      <c r="AH2357" s="277">
        <v>0</v>
      </c>
      <c r="AI2357" s="277">
        <v>0</v>
      </c>
      <c r="AJ2357" s="277"/>
      <c r="AK2357" s="277"/>
      <c r="AL2357" s="277"/>
      <c r="AM2357" s="277"/>
      <c r="AN2357" s="277"/>
      <c r="AO2357" s="277"/>
      <c r="AP2357" s="277"/>
      <c r="AQ2357" s="277"/>
      <c r="AR2357" s="277"/>
      <c r="AS2357" s="277"/>
      <c r="AT2357" s="277"/>
      <c r="AU2357" s="277">
        <v>0</v>
      </c>
      <c r="AV2357" s="277">
        <v>0</v>
      </c>
      <c r="AW2357" s="277">
        <f>U2357+AH2357+AU2357</f>
        <v>0</v>
      </c>
    </row>
    <row r="2358" spans="1:49">
      <c r="A2358" s="48"/>
      <c r="B2358" s="42"/>
      <c r="C2358" s="42"/>
      <c r="D2358" s="42"/>
      <c r="E2358" s="531"/>
      <c r="F2358" s="50"/>
      <c r="G2358" s="50"/>
      <c r="H2358" s="50"/>
      <c r="I2358" s="276" t="s">
        <v>1631</v>
      </c>
      <c r="J2358" s="277">
        <f>SUM(J2354:J2357)</f>
        <v>31400</v>
      </c>
      <c r="K2358" s="277">
        <f t="shared" ref="K2358:AT2358" si="716">SUM(K2354:K2357)</f>
        <v>0</v>
      </c>
      <c r="L2358" s="277">
        <f t="shared" si="716"/>
        <v>3767</v>
      </c>
      <c r="M2358" s="277">
        <f t="shared" si="716"/>
        <v>0</v>
      </c>
      <c r="N2358" s="277">
        <f t="shared" si="716"/>
        <v>0</v>
      </c>
      <c r="O2358" s="277">
        <f t="shared" si="716"/>
        <v>13392</v>
      </c>
      <c r="P2358" s="277">
        <f t="shared" si="716"/>
        <v>0</v>
      </c>
      <c r="Q2358" s="277">
        <f t="shared" si="716"/>
        <v>0</v>
      </c>
      <c r="R2358" s="277">
        <f t="shared" si="716"/>
        <v>5027</v>
      </c>
      <c r="S2358" s="277">
        <f t="shared" si="716"/>
        <v>3537</v>
      </c>
      <c r="T2358" s="277">
        <f t="shared" si="716"/>
        <v>3559</v>
      </c>
      <c r="U2358" s="277">
        <v>29282</v>
      </c>
      <c r="V2358" s="277">
        <v>2118</v>
      </c>
      <c r="W2358" s="277">
        <f>SUM(W2354:W2357)</f>
        <v>0</v>
      </c>
      <c r="X2358" s="277">
        <f t="shared" si="716"/>
        <v>0</v>
      </c>
      <c r="Y2358" s="277">
        <f t="shared" si="716"/>
        <v>0</v>
      </c>
      <c r="Z2358" s="277">
        <f t="shared" si="716"/>
        <v>0</v>
      </c>
      <c r="AA2358" s="277">
        <f t="shared" si="716"/>
        <v>0</v>
      </c>
      <c r="AB2358" s="277">
        <f t="shared" si="716"/>
        <v>0</v>
      </c>
      <c r="AC2358" s="277">
        <f t="shared" si="716"/>
        <v>0</v>
      </c>
      <c r="AD2358" s="277">
        <f t="shared" si="716"/>
        <v>0</v>
      </c>
      <c r="AE2358" s="277">
        <f t="shared" si="716"/>
        <v>0</v>
      </c>
      <c r="AF2358" s="277">
        <f t="shared" si="716"/>
        <v>0</v>
      </c>
      <c r="AG2358" s="277">
        <f t="shared" si="716"/>
        <v>0</v>
      </c>
      <c r="AH2358" s="277">
        <v>0</v>
      </c>
      <c r="AI2358" s="277">
        <v>0</v>
      </c>
      <c r="AJ2358" s="277">
        <f>SUM(AJ2354:AJ2357)</f>
        <v>34346</v>
      </c>
      <c r="AK2358" s="277">
        <f t="shared" si="716"/>
        <v>0</v>
      </c>
      <c r="AL2358" s="277">
        <f t="shared" si="716"/>
        <v>0</v>
      </c>
      <c r="AM2358" s="277">
        <f t="shared" si="716"/>
        <v>13346</v>
      </c>
      <c r="AN2358" s="277">
        <f t="shared" si="716"/>
        <v>0</v>
      </c>
      <c r="AO2358" s="277">
        <f t="shared" si="716"/>
        <v>5150</v>
      </c>
      <c r="AP2358" s="277">
        <f t="shared" si="716"/>
        <v>0</v>
      </c>
      <c r="AQ2358" s="277">
        <f t="shared" si="716"/>
        <v>0</v>
      </c>
      <c r="AR2358" s="277">
        <f t="shared" si="716"/>
        <v>11000</v>
      </c>
      <c r="AS2358" s="277">
        <f t="shared" si="716"/>
        <v>800</v>
      </c>
      <c r="AT2358" s="277">
        <f t="shared" si="716"/>
        <v>2000</v>
      </c>
      <c r="AU2358" s="277">
        <v>32296</v>
      </c>
      <c r="AV2358" s="277">
        <v>2050</v>
      </c>
      <c r="AW2358" s="277">
        <f>U2358+AH2358+AU2358</f>
        <v>61578</v>
      </c>
    </row>
    <row r="2359" spans="1:49">
      <c r="A2359" s="48"/>
      <c r="B2359" s="42"/>
      <c r="C2359" s="42"/>
      <c r="D2359" s="42"/>
      <c r="E2359" s="531"/>
      <c r="F2359" s="50"/>
      <c r="G2359" s="50"/>
      <c r="H2359" s="50"/>
      <c r="I2359" s="146"/>
      <c r="J2359" s="29"/>
      <c r="K2359" s="29"/>
      <c r="L2359" s="29"/>
      <c r="M2359" s="29"/>
      <c r="N2359" s="29"/>
      <c r="O2359" s="29"/>
      <c r="P2359" s="29"/>
      <c r="Q2359" s="29"/>
      <c r="R2359" s="29"/>
      <c r="S2359" s="29"/>
      <c r="T2359" s="29"/>
      <c r="U2359" s="29"/>
      <c r="V2359" s="29"/>
      <c r="W2359" s="29"/>
      <c r="X2359" s="29"/>
      <c r="Y2359" s="29"/>
      <c r="Z2359" s="29"/>
      <c r="AA2359" s="29"/>
      <c r="AB2359" s="29"/>
      <c r="AC2359" s="29"/>
      <c r="AD2359" s="29"/>
      <c r="AE2359" s="29"/>
      <c r="AF2359" s="29"/>
      <c r="AG2359" s="29"/>
      <c r="AH2359" s="29"/>
      <c r="AI2359" s="29"/>
      <c r="AJ2359" s="29"/>
      <c r="AK2359" s="29"/>
      <c r="AL2359" s="29"/>
      <c r="AM2359" s="29"/>
      <c r="AN2359" s="29"/>
      <c r="AO2359" s="29"/>
      <c r="AP2359" s="29"/>
      <c r="AQ2359" s="29"/>
      <c r="AR2359" s="29"/>
      <c r="AS2359" s="29"/>
      <c r="AT2359" s="29"/>
      <c r="AU2359" s="29"/>
      <c r="AV2359" s="29"/>
      <c r="AW2359" s="29"/>
    </row>
    <row r="2360" spans="1:49">
      <c r="A2360" s="48"/>
      <c r="B2360" s="42"/>
      <c r="C2360" s="42"/>
      <c r="D2360" s="42"/>
      <c r="E2360" s="531"/>
      <c r="F2360" s="50"/>
      <c r="G2360" s="50"/>
      <c r="H2360" s="50"/>
      <c r="I2360" s="53"/>
      <c r="J2360" s="29"/>
      <c r="K2360" s="29"/>
      <c r="L2360" s="29"/>
      <c r="M2360" s="29"/>
      <c r="N2360" s="29"/>
      <c r="O2360" s="29"/>
      <c r="P2360" s="29"/>
      <c r="Q2360" s="29"/>
      <c r="R2360" s="29"/>
      <c r="S2360" s="29"/>
      <c r="T2360" s="29"/>
      <c r="U2360" s="29"/>
      <c r="V2360" s="29"/>
      <c r="W2360" s="29"/>
      <c r="X2360" s="29"/>
      <c r="Y2360" s="29"/>
      <c r="Z2360" s="29"/>
      <c r="AA2360" s="29"/>
      <c r="AB2360" s="29"/>
      <c r="AC2360" s="29"/>
      <c r="AD2360" s="29"/>
      <c r="AE2360" s="29"/>
      <c r="AF2360" s="29"/>
      <c r="AG2360" s="29"/>
      <c r="AH2360" s="29"/>
      <c r="AI2360" s="29"/>
      <c r="AJ2360" s="29"/>
      <c r="AK2360" s="29"/>
      <c r="AL2360" s="29"/>
      <c r="AM2360" s="29"/>
      <c r="AN2360" s="29"/>
      <c r="AO2360" s="29"/>
      <c r="AP2360" s="29"/>
      <c r="AQ2360" s="29"/>
      <c r="AR2360" s="29"/>
      <c r="AS2360" s="29"/>
      <c r="AT2360" s="29"/>
      <c r="AU2360" s="29"/>
      <c r="AV2360" s="29"/>
      <c r="AW2360" s="29"/>
    </row>
    <row r="2361" spans="1:49" ht="16.5" thickBot="1">
      <c r="A2361" s="78" t="s">
        <v>2146</v>
      </c>
      <c r="B2361" s="78"/>
      <c r="C2361" s="78"/>
      <c r="D2361" s="463"/>
      <c r="E2361" s="539"/>
      <c r="F2361" s="129"/>
      <c r="G2361" s="129"/>
      <c r="H2361" s="129"/>
      <c r="I2361" s="103"/>
    </row>
    <row r="2362" spans="1:49" s="151" customFormat="1" ht="36" customHeight="1" thickTop="1" thickBot="1">
      <c r="A2362" s="147" t="s">
        <v>2079</v>
      </c>
      <c r="B2362" s="5" t="s">
        <v>2080</v>
      </c>
      <c r="C2362" s="5" t="s">
        <v>1335</v>
      </c>
      <c r="D2362" s="450"/>
      <c r="E2362" s="148" t="s">
        <v>1570</v>
      </c>
      <c r="F2362" s="149" t="s">
        <v>1438</v>
      </c>
      <c r="G2362" s="149"/>
      <c r="H2362" s="149" t="s">
        <v>2332</v>
      </c>
      <c r="I2362" s="5" t="s">
        <v>856</v>
      </c>
      <c r="J2362" s="364" t="s">
        <v>2891</v>
      </c>
      <c r="K2362" s="364" t="s">
        <v>2879</v>
      </c>
      <c r="L2362" s="364" t="s">
        <v>2880</v>
      </c>
      <c r="M2362" s="364" t="s">
        <v>2881</v>
      </c>
      <c r="N2362" s="364" t="s">
        <v>2882</v>
      </c>
      <c r="O2362" s="364" t="s">
        <v>2883</v>
      </c>
      <c r="P2362" s="364" t="s">
        <v>2884</v>
      </c>
      <c r="Q2362" s="364" t="s">
        <v>2885</v>
      </c>
      <c r="R2362" s="364" t="s">
        <v>2886</v>
      </c>
      <c r="S2362" s="364" t="s">
        <v>2887</v>
      </c>
      <c r="T2362" s="364" t="s">
        <v>2888</v>
      </c>
      <c r="U2362" s="364" t="s">
        <v>2889</v>
      </c>
      <c r="V2362" s="364" t="s">
        <v>2890</v>
      </c>
      <c r="W2362" s="365" t="s">
        <v>2893</v>
      </c>
      <c r="X2362" s="365" t="s">
        <v>2879</v>
      </c>
      <c r="Y2362" s="365" t="s">
        <v>2880</v>
      </c>
      <c r="Z2362" s="365" t="s">
        <v>2881</v>
      </c>
      <c r="AA2362" s="365" t="s">
        <v>2882</v>
      </c>
      <c r="AB2362" s="365" t="s">
        <v>2883</v>
      </c>
      <c r="AC2362" s="365" t="s">
        <v>2884</v>
      </c>
      <c r="AD2362" s="365" t="s">
        <v>2885</v>
      </c>
      <c r="AE2362" s="365" t="s">
        <v>2886</v>
      </c>
      <c r="AF2362" s="365" t="s">
        <v>2887</v>
      </c>
      <c r="AG2362" s="365" t="s">
        <v>2888</v>
      </c>
      <c r="AH2362" s="365" t="s">
        <v>2889</v>
      </c>
      <c r="AI2362" s="365" t="s">
        <v>2890</v>
      </c>
      <c r="AJ2362" s="366" t="s">
        <v>2892</v>
      </c>
      <c r="AK2362" s="366" t="s">
        <v>2879</v>
      </c>
      <c r="AL2362" s="366" t="s">
        <v>2880</v>
      </c>
      <c r="AM2362" s="366" t="s">
        <v>2881</v>
      </c>
      <c r="AN2362" s="366" t="s">
        <v>2882</v>
      </c>
      <c r="AO2362" s="366" t="s">
        <v>2883</v>
      </c>
      <c r="AP2362" s="366" t="s">
        <v>2884</v>
      </c>
      <c r="AQ2362" s="366" t="s">
        <v>2885</v>
      </c>
      <c r="AR2362" s="366" t="s">
        <v>2886</v>
      </c>
      <c r="AS2362" s="366" t="s">
        <v>2887</v>
      </c>
      <c r="AT2362" s="366" t="s">
        <v>2888</v>
      </c>
      <c r="AU2362" s="366" t="s">
        <v>2889</v>
      </c>
      <c r="AV2362" s="366" t="s">
        <v>2890</v>
      </c>
      <c r="AW2362" s="368" t="s">
        <v>2895</v>
      </c>
    </row>
    <row r="2363" spans="1:49">
      <c r="A2363" s="33"/>
      <c r="B2363" s="34"/>
      <c r="C2363" s="34"/>
      <c r="D2363" s="34"/>
      <c r="E2363" s="35"/>
      <c r="F2363" s="36"/>
      <c r="G2363" s="36"/>
      <c r="H2363" s="36"/>
      <c r="I2363" s="34"/>
      <c r="J2363" s="202" t="s">
        <v>1224</v>
      </c>
      <c r="K2363" s="202">
        <v>1</v>
      </c>
      <c r="L2363" s="202">
        <v>2</v>
      </c>
      <c r="M2363" s="202">
        <v>3</v>
      </c>
      <c r="N2363" s="202">
        <v>4</v>
      </c>
      <c r="O2363" s="202">
        <v>5</v>
      </c>
      <c r="P2363" s="202">
        <v>6</v>
      </c>
      <c r="Q2363" s="202">
        <v>7</v>
      </c>
      <c r="R2363" s="202">
        <v>8</v>
      </c>
      <c r="S2363" s="202">
        <v>9</v>
      </c>
      <c r="T2363" s="202">
        <v>10</v>
      </c>
      <c r="U2363" s="202">
        <v>13</v>
      </c>
      <c r="V2363" s="202">
        <v>14</v>
      </c>
      <c r="W2363" s="202" t="s">
        <v>1224</v>
      </c>
      <c r="X2363" s="202">
        <v>1</v>
      </c>
      <c r="Y2363" s="202">
        <v>2</v>
      </c>
      <c r="Z2363" s="202">
        <v>3</v>
      </c>
      <c r="AA2363" s="202">
        <v>4</v>
      </c>
      <c r="AB2363" s="202">
        <v>5</v>
      </c>
      <c r="AC2363" s="202">
        <v>6</v>
      </c>
      <c r="AD2363" s="202">
        <v>7</v>
      </c>
      <c r="AE2363" s="202">
        <v>8</v>
      </c>
      <c r="AF2363" s="202">
        <v>9</v>
      </c>
      <c r="AG2363" s="202">
        <v>10</v>
      </c>
      <c r="AH2363" s="202">
        <v>13</v>
      </c>
      <c r="AI2363" s="202">
        <v>14</v>
      </c>
      <c r="AJ2363" s="202" t="s">
        <v>1224</v>
      </c>
      <c r="AK2363" s="202">
        <v>1</v>
      </c>
      <c r="AL2363" s="202">
        <v>2</v>
      </c>
      <c r="AM2363" s="202">
        <v>3</v>
      </c>
      <c r="AN2363" s="202">
        <v>4</v>
      </c>
      <c r="AO2363" s="202">
        <v>5</v>
      </c>
      <c r="AP2363" s="202">
        <v>6</v>
      </c>
      <c r="AQ2363" s="202">
        <v>7</v>
      </c>
      <c r="AR2363" s="202">
        <v>8</v>
      </c>
      <c r="AS2363" s="202">
        <v>9</v>
      </c>
      <c r="AT2363" s="202">
        <v>10</v>
      </c>
      <c r="AU2363" s="202">
        <v>13</v>
      </c>
      <c r="AV2363" s="202">
        <v>14</v>
      </c>
      <c r="AW2363" s="202">
        <v>15</v>
      </c>
    </row>
    <row r="2364" spans="1:49">
      <c r="A2364" s="37"/>
      <c r="B2364" s="38"/>
      <c r="C2364" s="38"/>
      <c r="D2364" s="38"/>
      <c r="E2364" s="60"/>
      <c r="F2364" s="61"/>
      <c r="G2364" s="61"/>
      <c r="H2364" s="61"/>
      <c r="I2364" s="38"/>
      <c r="J2364" s="62"/>
      <c r="K2364" s="62"/>
      <c r="L2364" s="62"/>
      <c r="M2364" s="62"/>
      <c r="N2364" s="62"/>
      <c r="O2364" s="62"/>
      <c r="P2364" s="62"/>
      <c r="Q2364" s="62"/>
      <c r="R2364" s="62"/>
      <c r="S2364" s="62"/>
      <c r="T2364" s="62"/>
      <c r="U2364" s="62"/>
      <c r="V2364" s="62"/>
      <c r="W2364" s="62"/>
      <c r="X2364" s="62"/>
      <c r="Y2364" s="62"/>
      <c r="Z2364" s="62"/>
      <c r="AA2364" s="62"/>
      <c r="AB2364" s="62"/>
      <c r="AC2364" s="62"/>
      <c r="AD2364" s="62"/>
      <c r="AE2364" s="62"/>
      <c r="AF2364" s="62"/>
      <c r="AG2364" s="62"/>
      <c r="AH2364" s="62"/>
      <c r="AI2364" s="62"/>
      <c r="AJ2364" s="62"/>
      <c r="AK2364" s="62"/>
      <c r="AL2364" s="62"/>
      <c r="AM2364" s="62"/>
      <c r="AN2364" s="62"/>
      <c r="AO2364" s="62"/>
      <c r="AP2364" s="62"/>
      <c r="AQ2364" s="62"/>
      <c r="AR2364" s="62"/>
      <c r="AS2364" s="62"/>
      <c r="AT2364" s="62"/>
      <c r="AU2364" s="62"/>
      <c r="AV2364" s="62"/>
      <c r="AW2364" s="62"/>
    </row>
    <row r="2365" spans="1:49">
      <c r="A2365" s="92" t="s">
        <v>797</v>
      </c>
      <c r="B2365" s="93" t="s">
        <v>1030</v>
      </c>
      <c r="C2365" s="93" t="s">
        <v>992</v>
      </c>
      <c r="D2365" s="460"/>
      <c r="E2365" s="531"/>
      <c r="F2365" s="50"/>
      <c r="G2365" s="50"/>
      <c r="H2365" s="50"/>
      <c r="I2365" s="108" t="s">
        <v>914</v>
      </c>
    </row>
    <row r="2366" spans="1:49">
      <c r="A2366" s="48"/>
      <c r="B2366" s="1"/>
      <c r="C2366" s="1"/>
      <c r="D2366" s="369"/>
      <c r="E2366" s="531"/>
      <c r="F2366" s="50"/>
      <c r="G2366" s="50"/>
      <c r="H2366" s="50"/>
      <c r="I2366" s="108"/>
    </row>
    <row r="2367" spans="1:49">
      <c r="A2367" s="48"/>
      <c r="B2367" s="42"/>
      <c r="C2367" s="42"/>
      <c r="D2367" s="42"/>
      <c r="E2367" s="531"/>
      <c r="F2367" s="50"/>
      <c r="G2367" s="50"/>
      <c r="H2367" s="50"/>
      <c r="I2367" s="49" t="s">
        <v>1559</v>
      </c>
      <c r="J2367" s="12">
        <f>SUM(J2368,J2376,J2378)</f>
        <v>92700</v>
      </c>
      <c r="K2367" s="12">
        <f t="shared" ref="K2367:AT2367" si="717">SUM(K2368,K2376,K2378)</f>
        <v>0</v>
      </c>
      <c r="L2367" s="12">
        <f t="shared" si="717"/>
        <v>8300</v>
      </c>
      <c r="M2367" s="12">
        <f t="shared" si="717"/>
        <v>11650</v>
      </c>
      <c r="N2367" s="12">
        <f t="shared" si="717"/>
        <v>13000</v>
      </c>
      <c r="O2367" s="12">
        <f t="shared" si="717"/>
        <v>10300</v>
      </c>
      <c r="P2367" s="12">
        <f t="shared" si="717"/>
        <v>8000</v>
      </c>
      <c r="Q2367" s="12">
        <f t="shared" si="717"/>
        <v>1300</v>
      </c>
      <c r="R2367" s="12">
        <f t="shared" si="717"/>
        <v>1200</v>
      </c>
      <c r="S2367" s="12">
        <f t="shared" si="717"/>
        <v>13950</v>
      </c>
      <c r="T2367" s="12">
        <f t="shared" si="717"/>
        <v>19100</v>
      </c>
      <c r="U2367" s="12">
        <v>86800</v>
      </c>
      <c r="V2367" s="12">
        <v>5900</v>
      </c>
      <c r="W2367" s="12">
        <f>SUM(W2368,W2376,W2378)</f>
        <v>0</v>
      </c>
      <c r="X2367" s="12">
        <f t="shared" si="717"/>
        <v>0</v>
      </c>
      <c r="Y2367" s="12">
        <f t="shared" si="717"/>
        <v>0</v>
      </c>
      <c r="Z2367" s="12">
        <f t="shared" si="717"/>
        <v>0</v>
      </c>
      <c r="AA2367" s="12">
        <f t="shared" si="717"/>
        <v>0</v>
      </c>
      <c r="AB2367" s="12">
        <f t="shared" si="717"/>
        <v>0</v>
      </c>
      <c r="AC2367" s="12">
        <f t="shared" si="717"/>
        <v>0</v>
      </c>
      <c r="AD2367" s="12">
        <f t="shared" si="717"/>
        <v>0</v>
      </c>
      <c r="AE2367" s="12">
        <f t="shared" si="717"/>
        <v>0</v>
      </c>
      <c r="AF2367" s="12">
        <f t="shared" si="717"/>
        <v>0</v>
      </c>
      <c r="AG2367" s="12">
        <f t="shared" si="717"/>
        <v>0</v>
      </c>
      <c r="AH2367" s="12">
        <v>0</v>
      </c>
      <c r="AI2367" s="12">
        <v>0</v>
      </c>
      <c r="AJ2367" s="12">
        <f>SUM(AJ2368,AJ2376,AJ2378)</f>
        <v>0</v>
      </c>
      <c r="AK2367" s="12">
        <f t="shared" si="717"/>
        <v>0</v>
      </c>
      <c r="AL2367" s="12">
        <f t="shared" si="717"/>
        <v>0</v>
      </c>
      <c r="AM2367" s="12">
        <f t="shared" si="717"/>
        <v>0</v>
      </c>
      <c r="AN2367" s="12">
        <f t="shared" si="717"/>
        <v>0</v>
      </c>
      <c r="AO2367" s="12">
        <f t="shared" si="717"/>
        <v>0</v>
      </c>
      <c r="AP2367" s="12">
        <f t="shared" si="717"/>
        <v>0</v>
      </c>
      <c r="AQ2367" s="12">
        <f t="shared" si="717"/>
        <v>0</v>
      </c>
      <c r="AR2367" s="12">
        <f t="shared" si="717"/>
        <v>0</v>
      </c>
      <c r="AS2367" s="12">
        <f t="shared" si="717"/>
        <v>0</v>
      </c>
      <c r="AT2367" s="12">
        <f t="shared" si="717"/>
        <v>0</v>
      </c>
      <c r="AU2367" s="12">
        <v>0</v>
      </c>
      <c r="AV2367" s="12">
        <v>0</v>
      </c>
      <c r="AW2367" s="12">
        <f t="shared" ref="AW2367:AW2397" si="718">U2367+AH2367+AU2367</f>
        <v>86800</v>
      </c>
    </row>
    <row r="2368" spans="1:49">
      <c r="A2368" s="44" t="s">
        <v>797</v>
      </c>
      <c r="B2368" s="45" t="s">
        <v>1030</v>
      </c>
      <c r="C2368" s="45" t="s">
        <v>992</v>
      </c>
      <c r="D2368" s="452" t="s">
        <v>2935</v>
      </c>
      <c r="E2368" s="213" t="s">
        <v>771</v>
      </c>
      <c r="F2368" s="65"/>
      <c r="G2368" s="65"/>
      <c r="H2368" s="65"/>
      <c r="I2368" s="1" t="s">
        <v>1500</v>
      </c>
      <c r="J2368" s="9">
        <f>SUM(J2369:J2370)</f>
        <v>10000</v>
      </c>
      <c r="K2368" s="9">
        <f t="shared" ref="K2368:AT2368" si="719">SUM(K2369:K2370)</f>
        <v>0</v>
      </c>
      <c r="L2368" s="9">
        <f t="shared" si="719"/>
        <v>0</v>
      </c>
      <c r="M2368" s="9">
        <f t="shared" si="719"/>
        <v>0</v>
      </c>
      <c r="N2368" s="9">
        <f t="shared" si="719"/>
        <v>2000</v>
      </c>
      <c r="O2368" s="9">
        <f t="shared" si="719"/>
        <v>0</v>
      </c>
      <c r="P2368" s="9">
        <f t="shared" si="719"/>
        <v>0</v>
      </c>
      <c r="Q2368" s="9">
        <f t="shared" si="719"/>
        <v>100</v>
      </c>
      <c r="R2368" s="9">
        <f t="shared" si="719"/>
        <v>0</v>
      </c>
      <c r="S2368" s="9">
        <f t="shared" si="719"/>
        <v>0</v>
      </c>
      <c r="T2368" s="9">
        <f t="shared" si="719"/>
        <v>4000</v>
      </c>
      <c r="U2368" s="9">
        <v>6100</v>
      </c>
      <c r="V2368" s="9">
        <v>3900</v>
      </c>
      <c r="W2368" s="9">
        <f>SUM(W2369:W2370)</f>
        <v>0</v>
      </c>
      <c r="X2368" s="9">
        <f t="shared" si="719"/>
        <v>0</v>
      </c>
      <c r="Y2368" s="9">
        <f t="shared" si="719"/>
        <v>0</v>
      </c>
      <c r="Z2368" s="9">
        <f t="shared" si="719"/>
        <v>0</v>
      </c>
      <c r="AA2368" s="9">
        <f t="shared" si="719"/>
        <v>0</v>
      </c>
      <c r="AB2368" s="9">
        <f t="shared" si="719"/>
        <v>0</v>
      </c>
      <c r="AC2368" s="9">
        <f t="shared" si="719"/>
        <v>0</v>
      </c>
      <c r="AD2368" s="9">
        <f t="shared" si="719"/>
        <v>0</v>
      </c>
      <c r="AE2368" s="9">
        <f t="shared" si="719"/>
        <v>0</v>
      </c>
      <c r="AF2368" s="9">
        <f t="shared" si="719"/>
        <v>0</v>
      </c>
      <c r="AG2368" s="9">
        <f t="shared" si="719"/>
        <v>0</v>
      </c>
      <c r="AH2368" s="9">
        <v>0</v>
      </c>
      <c r="AI2368" s="9">
        <v>0</v>
      </c>
      <c r="AJ2368" s="9">
        <f>SUM(AJ2369:AJ2370)</f>
        <v>0</v>
      </c>
      <c r="AK2368" s="9">
        <f t="shared" si="719"/>
        <v>0</v>
      </c>
      <c r="AL2368" s="9">
        <f t="shared" si="719"/>
        <v>0</v>
      </c>
      <c r="AM2368" s="9">
        <f t="shared" si="719"/>
        <v>0</v>
      </c>
      <c r="AN2368" s="9">
        <f t="shared" si="719"/>
        <v>0</v>
      </c>
      <c r="AO2368" s="9">
        <f t="shared" si="719"/>
        <v>0</v>
      </c>
      <c r="AP2368" s="9">
        <f t="shared" si="719"/>
        <v>0</v>
      </c>
      <c r="AQ2368" s="9">
        <f t="shared" si="719"/>
        <v>0</v>
      </c>
      <c r="AR2368" s="9">
        <f t="shared" si="719"/>
        <v>0</v>
      </c>
      <c r="AS2368" s="9">
        <f t="shared" si="719"/>
        <v>0</v>
      </c>
      <c r="AT2368" s="9">
        <f t="shared" si="719"/>
        <v>0</v>
      </c>
      <c r="AU2368" s="9">
        <v>0</v>
      </c>
      <c r="AV2368" s="9">
        <v>0</v>
      </c>
      <c r="AW2368" s="9">
        <f t="shared" si="718"/>
        <v>6100</v>
      </c>
    </row>
    <row r="2369" spans="1:49">
      <c r="A2369" s="44" t="s">
        <v>797</v>
      </c>
      <c r="B2369" s="45" t="s">
        <v>1030</v>
      </c>
      <c r="C2369" s="45" t="s">
        <v>992</v>
      </c>
      <c r="D2369" s="452" t="s">
        <v>2935</v>
      </c>
      <c r="E2369" s="367" t="s">
        <v>834</v>
      </c>
      <c r="F2369" s="50"/>
      <c r="G2369" s="468" t="s">
        <v>3096</v>
      </c>
      <c r="H2369" s="50" t="s">
        <v>2333</v>
      </c>
      <c r="I2369" s="42" t="s">
        <v>1165</v>
      </c>
      <c r="J2369" s="15">
        <v>7000</v>
      </c>
      <c r="N2369" s="15">
        <v>2000</v>
      </c>
      <c r="T2369" s="15">
        <v>4000</v>
      </c>
      <c r="U2369" s="15">
        <v>6000</v>
      </c>
      <c r="V2369" s="15">
        <v>1000</v>
      </c>
      <c r="AH2369" s="15">
        <v>0</v>
      </c>
      <c r="AI2369" s="15">
        <v>0</v>
      </c>
      <c r="AU2369" s="15">
        <v>0</v>
      </c>
      <c r="AV2369" s="15">
        <v>0</v>
      </c>
      <c r="AW2369" s="15">
        <f t="shared" si="718"/>
        <v>6000</v>
      </c>
    </row>
    <row r="2370" spans="1:49">
      <c r="A2370" s="44" t="s">
        <v>797</v>
      </c>
      <c r="B2370" s="45" t="s">
        <v>1030</v>
      </c>
      <c r="C2370" s="45" t="s">
        <v>992</v>
      </c>
      <c r="D2370" s="452" t="s">
        <v>2935</v>
      </c>
      <c r="E2370" s="367" t="s">
        <v>772</v>
      </c>
      <c r="F2370" s="50"/>
      <c r="G2370" s="468" t="s">
        <v>3096</v>
      </c>
      <c r="H2370" s="50" t="s">
        <v>2333</v>
      </c>
      <c r="I2370" s="42" t="s">
        <v>1227</v>
      </c>
      <c r="J2370" s="15">
        <f>SUM(J2371:J2375)</f>
        <v>3000</v>
      </c>
      <c r="K2370" s="15">
        <f t="shared" ref="K2370:AT2370" si="720">SUM(K2371:K2375)</f>
        <v>0</v>
      </c>
      <c r="L2370" s="15">
        <f t="shared" si="720"/>
        <v>0</v>
      </c>
      <c r="M2370" s="15">
        <f t="shared" si="720"/>
        <v>0</v>
      </c>
      <c r="N2370" s="15">
        <f t="shared" si="720"/>
        <v>0</v>
      </c>
      <c r="O2370" s="15">
        <f t="shared" si="720"/>
        <v>0</v>
      </c>
      <c r="P2370" s="15">
        <f t="shared" si="720"/>
        <v>0</v>
      </c>
      <c r="Q2370" s="15">
        <f t="shared" si="720"/>
        <v>100</v>
      </c>
      <c r="R2370" s="15">
        <f t="shared" si="720"/>
        <v>0</v>
      </c>
      <c r="S2370" s="15">
        <f t="shared" si="720"/>
        <v>0</v>
      </c>
      <c r="T2370" s="15">
        <f t="shared" si="720"/>
        <v>0</v>
      </c>
      <c r="U2370" s="15">
        <v>100</v>
      </c>
      <c r="V2370" s="15">
        <v>2900</v>
      </c>
      <c r="W2370" s="15">
        <f>SUM(W2371:W2375)</f>
        <v>0</v>
      </c>
      <c r="X2370" s="15">
        <f t="shared" si="720"/>
        <v>0</v>
      </c>
      <c r="Y2370" s="15">
        <f t="shared" si="720"/>
        <v>0</v>
      </c>
      <c r="Z2370" s="15">
        <f t="shared" si="720"/>
        <v>0</v>
      </c>
      <c r="AA2370" s="15">
        <f t="shared" si="720"/>
        <v>0</v>
      </c>
      <c r="AB2370" s="15">
        <f t="shared" si="720"/>
        <v>0</v>
      </c>
      <c r="AC2370" s="15">
        <f t="shared" si="720"/>
        <v>0</v>
      </c>
      <c r="AD2370" s="15">
        <f t="shared" si="720"/>
        <v>0</v>
      </c>
      <c r="AE2370" s="15">
        <f t="shared" si="720"/>
        <v>0</v>
      </c>
      <c r="AF2370" s="15">
        <f t="shared" si="720"/>
        <v>0</v>
      </c>
      <c r="AG2370" s="15">
        <f t="shared" si="720"/>
        <v>0</v>
      </c>
      <c r="AH2370" s="15">
        <v>0</v>
      </c>
      <c r="AI2370" s="15">
        <v>0</v>
      </c>
      <c r="AJ2370" s="15">
        <f>SUM(AJ2371:AJ2375)</f>
        <v>0</v>
      </c>
      <c r="AK2370" s="15">
        <f t="shared" si="720"/>
        <v>0</v>
      </c>
      <c r="AL2370" s="15">
        <f t="shared" si="720"/>
        <v>0</v>
      </c>
      <c r="AM2370" s="15">
        <f t="shared" si="720"/>
        <v>0</v>
      </c>
      <c r="AN2370" s="15">
        <f t="shared" si="720"/>
        <v>0</v>
      </c>
      <c r="AO2370" s="15">
        <f t="shared" si="720"/>
        <v>0</v>
      </c>
      <c r="AP2370" s="15">
        <f t="shared" si="720"/>
        <v>0</v>
      </c>
      <c r="AQ2370" s="15">
        <f t="shared" si="720"/>
        <v>0</v>
      </c>
      <c r="AR2370" s="15">
        <f t="shared" si="720"/>
        <v>0</v>
      </c>
      <c r="AS2370" s="15">
        <f t="shared" si="720"/>
        <v>0</v>
      </c>
      <c r="AT2370" s="15">
        <f t="shared" si="720"/>
        <v>0</v>
      </c>
      <c r="AU2370" s="15">
        <v>0</v>
      </c>
      <c r="AV2370" s="15">
        <v>0</v>
      </c>
      <c r="AW2370" s="15">
        <f t="shared" si="718"/>
        <v>100</v>
      </c>
    </row>
    <row r="2371" spans="1:49" s="144" customFormat="1">
      <c r="A2371" s="44" t="s">
        <v>797</v>
      </c>
      <c r="B2371" s="45" t="s">
        <v>1030</v>
      </c>
      <c r="C2371" s="45" t="s">
        <v>992</v>
      </c>
      <c r="D2371" s="452" t="s">
        <v>2935</v>
      </c>
      <c r="E2371" s="140" t="s">
        <v>850</v>
      </c>
      <c r="F2371" s="141" t="s">
        <v>239</v>
      </c>
      <c r="G2371" s="468" t="s">
        <v>3096</v>
      </c>
      <c r="H2371" s="50" t="s">
        <v>2333</v>
      </c>
      <c r="I2371" s="142" t="s">
        <v>1119</v>
      </c>
      <c r="J2371" s="15"/>
      <c r="K2371" s="15"/>
      <c r="L2371" s="15"/>
      <c r="M2371" s="15"/>
      <c r="N2371" s="15"/>
      <c r="O2371" s="15"/>
      <c r="P2371" s="15"/>
      <c r="Q2371" s="15"/>
      <c r="R2371" s="15"/>
      <c r="S2371" s="15"/>
      <c r="T2371" s="15"/>
      <c r="U2371" s="15">
        <v>0</v>
      </c>
      <c r="V2371" s="15">
        <v>0</v>
      </c>
      <c r="W2371" s="15"/>
      <c r="X2371" s="15"/>
      <c r="Y2371" s="15"/>
      <c r="Z2371" s="15"/>
      <c r="AA2371" s="15"/>
      <c r="AB2371" s="15"/>
      <c r="AC2371" s="15"/>
      <c r="AD2371" s="15"/>
      <c r="AE2371" s="15"/>
      <c r="AF2371" s="15"/>
      <c r="AG2371" s="15"/>
      <c r="AH2371" s="15">
        <v>0</v>
      </c>
      <c r="AI2371" s="15">
        <v>0</v>
      </c>
      <c r="AJ2371" s="15"/>
      <c r="AK2371" s="15"/>
      <c r="AL2371" s="15"/>
      <c r="AM2371" s="15"/>
      <c r="AN2371" s="15"/>
      <c r="AO2371" s="15"/>
      <c r="AP2371" s="15"/>
      <c r="AQ2371" s="15"/>
      <c r="AR2371" s="15"/>
      <c r="AS2371" s="15"/>
      <c r="AT2371" s="15"/>
      <c r="AU2371" s="15">
        <v>0</v>
      </c>
      <c r="AV2371" s="15">
        <v>0</v>
      </c>
      <c r="AW2371" s="15">
        <f t="shared" si="718"/>
        <v>0</v>
      </c>
    </row>
    <row r="2372" spans="1:49" s="144" customFormat="1">
      <c r="A2372" s="44" t="s">
        <v>797</v>
      </c>
      <c r="B2372" s="45" t="s">
        <v>1030</v>
      </c>
      <c r="C2372" s="45" t="s">
        <v>992</v>
      </c>
      <c r="D2372" s="452" t="s">
        <v>2935</v>
      </c>
      <c r="E2372" s="140" t="s">
        <v>851</v>
      </c>
      <c r="F2372" s="141" t="s">
        <v>240</v>
      </c>
      <c r="G2372" s="468" t="s">
        <v>3096</v>
      </c>
      <c r="H2372" s="50" t="s">
        <v>2333</v>
      </c>
      <c r="I2372" s="142" t="s">
        <v>1290</v>
      </c>
      <c r="J2372" s="15"/>
      <c r="K2372" s="15"/>
      <c r="L2372" s="15"/>
      <c r="M2372" s="15"/>
      <c r="N2372" s="15"/>
      <c r="O2372" s="15"/>
      <c r="P2372" s="15"/>
      <c r="Q2372" s="15"/>
      <c r="R2372" s="15"/>
      <c r="S2372" s="15"/>
      <c r="T2372" s="15"/>
      <c r="U2372" s="15">
        <v>0</v>
      </c>
      <c r="V2372" s="15">
        <v>0</v>
      </c>
      <c r="W2372" s="15"/>
      <c r="X2372" s="15"/>
      <c r="Y2372" s="15"/>
      <c r="Z2372" s="15"/>
      <c r="AA2372" s="15"/>
      <c r="AB2372" s="15"/>
      <c r="AC2372" s="15"/>
      <c r="AD2372" s="15"/>
      <c r="AE2372" s="15"/>
      <c r="AF2372" s="15"/>
      <c r="AG2372" s="15"/>
      <c r="AH2372" s="15">
        <v>0</v>
      </c>
      <c r="AI2372" s="15">
        <v>0</v>
      </c>
      <c r="AJ2372" s="15"/>
      <c r="AK2372" s="15"/>
      <c r="AL2372" s="15"/>
      <c r="AM2372" s="15"/>
      <c r="AN2372" s="15"/>
      <c r="AO2372" s="15"/>
      <c r="AP2372" s="15"/>
      <c r="AQ2372" s="15"/>
      <c r="AR2372" s="15"/>
      <c r="AS2372" s="15"/>
      <c r="AT2372" s="15"/>
      <c r="AU2372" s="15">
        <v>0</v>
      </c>
      <c r="AV2372" s="15">
        <v>0</v>
      </c>
      <c r="AW2372" s="15">
        <f t="shared" si="718"/>
        <v>0</v>
      </c>
    </row>
    <row r="2373" spans="1:49" s="144" customFormat="1">
      <c r="A2373" s="44" t="s">
        <v>797</v>
      </c>
      <c r="B2373" s="45" t="s">
        <v>1030</v>
      </c>
      <c r="C2373" s="45" t="s">
        <v>992</v>
      </c>
      <c r="D2373" s="452" t="s">
        <v>2935</v>
      </c>
      <c r="E2373" s="140" t="s">
        <v>852</v>
      </c>
      <c r="F2373" s="141" t="s">
        <v>241</v>
      </c>
      <c r="G2373" s="468" t="s">
        <v>3096</v>
      </c>
      <c r="H2373" s="50" t="s">
        <v>2333</v>
      </c>
      <c r="I2373" s="142" t="s">
        <v>1733</v>
      </c>
      <c r="J2373" s="15"/>
      <c r="K2373" s="15"/>
      <c r="L2373" s="15"/>
      <c r="M2373" s="15"/>
      <c r="N2373" s="15"/>
      <c r="O2373" s="15"/>
      <c r="P2373" s="15"/>
      <c r="Q2373" s="15"/>
      <c r="R2373" s="15"/>
      <c r="S2373" s="15"/>
      <c r="T2373" s="15"/>
      <c r="U2373" s="15">
        <v>0</v>
      </c>
      <c r="V2373" s="15">
        <v>0</v>
      </c>
      <c r="W2373" s="15"/>
      <c r="X2373" s="15"/>
      <c r="Y2373" s="15"/>
      <c r="Z2373" s="15"/>
      <c r="AA2373" s="15"/>
      <c r="AB2373" s="15"/>
      <c r="AC2373" s="15"/>
      <c r="AD2373" s="15"/>
      <c r="AE2373" s="15"/>
      <c r="AF2373" s="15"/>
      <c r="AG2373" s="15"/>
      <c r="AH2373" s="15">
        <v>0</v>
      </c>
      <c r="AI2373" s="15">
        <v>0</v>
      </c>
      <c r="AJ2373" s="15"/>
      <c r="AK2373" s="15"/>
      <c r="AL2373" s="15"/>
      <c r="AM2373" s="15"/>
      <c r="AN2373" s="15"/>
      <c r="AO2373" s="15"/>
      <c r="AP2373" s="15"/>
      <c r="AQ2373" s="15"/>
      <c r="AR2373" s="15"/>
      <c r="AS2373" s="15"/>
      <c r="AT2373" s="15"/>
      <c r="AU2373" s="15">
        <v>0</v>
      </c>
      <c r="AV2373" s="15">
        <v>0</v>
      </c>
      <c r="AW2373" s="15">
        <f t="shared" si="718"/>
        <v>0</v>
      </c>
    </row>
    <row r="2374" spans="1:49" s="144" customFormat="1">
      <c r="A2374" s="44" t="s">
        <v>797</v>
      </c>
      <c r="B2374" s="45" t="s">
        <v>1030</v>
      </c>
      <c r="C2374" s="45" t="s">
        <v>992</v>
      </c>
      <c r="D2374" s="452" t="s">
        <v>2935</v>
      </c>
      <c r="E2374" s="140" t="s">
        <v>853</v>
      </c>
      <c r="F2374" s="141" t="s">
        <v>242</v>
      </c>
      <c r="G2374" s="468" t="s">
        <v>3096</v>
      </c>
      <c r="H2374" s="50" t="s">
        <v>2333</v>
      </c>
      <c r="I2374" s="142" t="s">
        <v>1734</v>
      </c>
      <c r="J2374" s="15"/>
      <c r="K2374" s="15"/>
      <c r="L2374" s="15"/>
      <c r="M2374" s="15"/>
      <c r="N2374" s="15"/>
      <c r="O2374" s="15"/>
      <c r="P2374" s="15"/>
      <c r="Q2374" s="15"/>
      <c r="R2374" s="15"/>
      <c r="S2374" s="15"/>
      <c r="T2374" s="15"/>
      <c r="U2374" s="15">
        <v>0</v>
      </c>
      <c r="V2374" s="15">
        <v>0</v>
      </c>
      <c r="W2374" s="15"/>
      <c r="X2374" s="15"/>
      <c r="Y2374" s="15"/>
      <c r="Z2374" s="15"/>
      <c r="AA2374" s="15"/>
      <c r="AB2374" s="15"/>
      <c r="AC2374" s="15"/>
      <c r="AD2374" s="15"/>
      <c r="AE2374" s="15"/>
      <c r="AF2374" s="15"/>
      <c r="AG2374" s="15"/>
      <c r="AH2374" s="15">
        <v>0</v>
      </c>
      <c r="AI2374" s="15">
        <v>0</v>
      </c>
      <c r="AJ2374" s="15"/>
      <c r="AK2374" s="15"/>
      <c r="AL2374" s="15"/>
      <c r="AM2374" s="15"/>
      <c r="AN2374" s="15"/>
      <c r="AO2374" s="15"/>
      <c r="AP2374" s="15"/>
      <c r="AQ2374" s="15"/>
      <c r="AR2374" s="15"/>
      <c r="AS2374" s="15"/>
      <c r="AT2374" s="15"/>
      <c r="AU2374" s="15">
        <v>0</v>
      </c>
      <c r="AV2374" s="15">
        <v>0</v>
      </c>
      <c r="AW2374" s="15">
        <f t="shared" si="718"/>
        <v>0</v>
      </c>
    </row>
    <row r="2375" spans="1:49" s="144" customFormat="1">
      <c r="A2375" s="44" t="s">
        <v>797</v>
      </c>
      <c r="B2375" s="45" t="s">
        <v>1030</v>
      </c>
      <c r="C2375" s="45" t="s">
        <v>992</v>
      </c>
      <c r="D2375" s="452" t="s">
        <v>2935</v>
      </c>
      <c r="E2375" s="140" t="s">
        <v>854</v>
      </c>
      <c r="F2375" s="141" t="s">
        <v>243</v>
      </c>
      <c r="G2375" s="468" t="s">
        <v>3096</v>
      </c>
      <c r="H2375" s="50" t="s">
        <v>2333</v>
      </c>
      <c r="I2375" s="142" t="s">
        <v>1735</v>
      </c>
      <c r="J2375" s="15">
        <v>3000</v>
      </c>
      <c r="K2375" s="15"/>
      <c r="L2375" s="15"/>
      <c r="M2375" s="15"/>
      <c r="N2375" s="15"/>
      <c r="O2375" s="15"/>
      <c r="P2375" s="15"/>
      <c r="Q2375" s="15">
        <v>100</v>
      </c>
      <c r="R2375" s="15"/>
      <c r="S2375" s="15"/>
      <c r="T2375" s="15"/>
      <c r="U2375" s="15">
        <v>100</v>
      </c>
      <c r="V2375" s="15">
        <v>2900</v>
      </c>
      <c r="W2375" s="15"/>
      <c r="X2375" s="15"/>
      <c r="Y2375" s="15"/>
      <c r="Z2375" s="15"/>
      <c r="AA2375" s="15"/>
      <c r="AB2375" s="15"/>
      <c r="AC2375" s="15"/>
      <c r="AD2375" s="15"/>
      <c r="AE2375" s="15"/>
      <c r="AF2375" s="15"/>
      <c r="AG2375" s="15"/>
      <c r="AH2375" s="15">
        <v>0</v>
      </c>
      <c r="AI2375" s="15">
        <v>0</v>
      </c>
      <c r="AJ2375" s="15"/>
      <c r="AK2375" s="15"/>
      <c r="AL2375" s="15"/>
      <c r="AM2375" s="15"/>
      <c r="AN2375" s="15"/>
      <c r="AO2375" s="15"/>
      <c r="AP2375" s="15"/>
      <c r="AQ2375" s="15"/>
      <c r="AR2375" s="15"/>
      <c r="AS2375" s="15"/>
      <c r="AT2375" s="15"/>
      <c r="AU2375" s="15">
        <v>0</v>
      </c>
      <c r="AV2375" s="15">
        <v>0</v>
      </c>
      <c r="AW2375" s="15">
        <f t="shared" si="718"/>
        <v>100</v>
      </c>
    </row>
    <row r="2376" spans="1:49">
      <c r="A2376" s="44" t="s">
        <v>797</v>
      </c>
      <c r="B2376" s="45" t="s">
        <v>1030</v>
      </c>
      <c r="C2376" s="45" t="s">
        <v>992</v>
      </c>
      <c r="D2376" s="452" t="s">
        <v>2935</v>
      </c>
      <c r="E2376" s="213" t="s">
        <v>773</v>
      </c>
      <c r="F2376" s="65"/>
      <c r="G2376" s="65"/>
      <c r="H2376" s="65"/>
      <c r="I2376" s="1" t="s">
        <v>1362</v>
      </c>
      <c r="J2376" s="9">
        <f>SUM(J2377)</f>
        <v>0</v>
      </c>
      <c r="K2376" s="9">
        <f t="shared" ref="K2376:AT2376" si="721">SUM(K2377)</f>
        <v>0</v>
      </c>
      <c r="L2376" s="9">
        <f t="shared" si="721"/>
        <v>0</v>
      </c>
      <c r="M2376" s="9">
        <f t="shared" si="721"/>
        <v>0</v>
      </c>
      <c r="N2376" s="9">
        <f t="shared" si="721"/>
        <v>0</v>
      </c>
      <c r="O2376" s="9">
        <f t="shared" si="721"/>
        <v>0</v>
      </c>
      <c r="P2376" s="9">
        <f t="shared" si="721"/>
        <v>0</v>
      </c>
      <c r="Q2376" s="9">
        <f t="shared" si="721"/>
        <v>0</v>
      </c>
      <c r="R2376" s="9">
        <f t="shared" si="721"/>
        <v>0</v>
      </c>
      <c r="S2376" s="9">
        <f t="shared" si="721"/>
        <v>0</v>
      </c>
      <c r="T2376" s="9">
        <f t="shared" si="721"/>
        <v>0</v>
      </c>
      <c r="U2376" s="9">
        <v>0</v>
      </c>
      <c r="V2376" s="9">
        <v>0</v>
      </c>
      <c r="W2376" s="9">
        <f>SUM(W2377)</f>
        <v>0</v>
      </c>
      <c r="X2376" s="9">
        <f t="shared" si="721"/>
        <v>0</v>
      </c>
      <c r="Y2376" s="9">
        <f t="shared" si="721"/>
        <v>0</v>
      </c>
      <c r="Z2376" s="9">
        <f t="shared" si="721"/>
        <v>0</v>
      </c>
      <c r="AA2376" s="9">
        <f t="shared" si="721"/>
        <v>0</v>
      </c>
      <c r="AB2376" s="9">
        <f t="shared" si="721"/>
        <v>0</v>
      </c>
      <c r="AC2376" s="9">
        <f t="shared" si="721"/>
        <v>0</v>
      </c>
      <c r="AD2376" s="9">
        <f t="shared" si="721"/>
        <v>0</v>
      </c>
      <c r="AE2376" s="9">
        <f t="shared" si="721"/>
        <v>0</v>
      </c>
      <c r="AF2376" s="9">
        <f t="shared" si="721"/>
        <v>0</v>
      </c>
      <c r="AG2376" s="9">
        <f t="shared" si="721"/>
        <v>0</v>
      </c>
      <c r="AH2376" s="9">
        <v>0</v>
      </c>
      <c r="AI2376" s="9">
        <v>0</v>
      </c>
      <c r="AJ2376" s="9">
        <f>SUM(AJ2377)</f>
        <v>0</v>
      </c>
      <c r="AK2376" s="9">
        <f t="shared" si="721"/>
        <v>0</v>
      </c>
      <c r="AL2376" s="9">
        <f t="shared" si="721"/>
        <v>0</v>
      </c>
      <c r="AM2376" s="9">
        <f t="shared" si="721"/>
        <v>0</v>
      </c>
      <c r="AN2376" s="9">
        <f t="shared" si="721"/>
        <v>0</v>
      </c>
      <c r="AO2376" s="9">
        <f t="shared" si="721"/>
        <v>0</v>
      </c>
      <c r="AP2376" s="9">
        <f t="shared" si="721"/>
        <v>0</v>
      </c>
      <c r="AQ2376" s="9">
        <f t="shared" si="721"/>
        <v>0</v>
      </c>
      <c r="AR2376" s="9">
        <f t="shared" si="721"/>
        <v>0</v>
      </c>
      <c r="AS2376" s="9">
        <f t="shared" si="721"/>
        <v>0</v>
      </c>
      <c r="AT2376" s="9">
        <f t="shared" si="721"/>
        <v>0</v>
      </c>
      <c r="AU2376" s="9">
        <v>0</v>
      </c>
      <c r="AV2376" s="9">
        <v>0</v>
      </c>
      <c r="AW2376" s="9">
        <f t="shared" si="718"/>
        <v>0</v>
      </c>
    </row>
    <row r="2377" spans="1:49">
      <c r="A2377" s="44" t="s">
        <v>797</v>
      </c>
      <c r="B2377" s="45" t="s">
        <v>1030</v>
      </c>
      <c r="C2377" s="45" t="s">
        <v>992</v>
      </c>
      <c r="D2377" s="452" t="s">
        <v>2935</v>
      </c>
      <c r="E2377" s="367" t="s">
        <v>785</v>
      </c>
      <c r="F2377" s="50"/>
      <c r="G2377" s="468" t="s">
        <v>3096</v>
      </c>
      <c r="H2377" s="50" t="s">
        <v>2333</v>
      </c>
      <c r="I2377" s="42" t="s">
        <v>1363</v>
      </c>
      <c r="U2377" s="15">
        <v>0</v>
      </c>
      <c r="V2377" s="15">
        <v>0</v>
      </c>
      <c r="AH2377" s="15">
        <v>0</v>
      </c>
      <c r="AI2377" s="15">
        <v>0</v>
      </c>
      <c r="AU2377" s="15">
        <v>0</v>
      </c>
      <c r="AV2377" s="15">
        <v>0</v>
      </c>
      <c r="AW2377" s="15">
        <f t="shared" si="718"/>
        <v>0</v>
      </c>
    </row>
    <row r="2378" spans="1:49">
      <c r="A2378" s="44" t="s">
        <v>797</v>
      </c>
      <c r="B2378" s="45" t="s">
        <v>1030</v>
      </c>
      <c r="C2378" s="45" t="s">
        <v>992</v>
      </c>
      <c r="D2378" s="452" t="s">
        <v>2935</v>
      </c>
      <c r="E2378" s="213" t="s">
        <v>1364</v>
      </c>
      <c r="F2378" s="65"/>
      <c r="G2378" s="65"/>
      <c r="H2378" s="65"/>
      <c r="I2378" s="1" t="s">
        <v>2104</v>
      </c>
      <c r="J2378" s="9">
        <f>SUM(J2379:J2388)</f>
        <v>82700</v>
      </c>
      <c r="K2378" s="9">
        <f t="shared" ref="K2378:AT2378" si="722">SUM(K2379:K2388)</f>
        <v>0</v>
      </c>
      <c r="L2378" s="9">
        <f t="shared" si="722"/>
        <v>8300</v>
      </c>
      <c r="M2378" s="9">
        <f t="shared" si="722"/>
        <v>11650</v>
      </c>
      <c r="N2378" s="9">
        <f t="shared" si="722"/>
        <v>11000</v>
      </c>
      <c r="O2378" s="9">
        <f t="shared" si="722"/>
        <v>10300</v>
      </c>
      <c r="P2378" s="9">
        <f t="shared" si="722"/>
        <v>8000</v>
      </c>
      <c r="Q2378" s="9">
        <f t="shared" si="722"/>
        <v>1200</v>
      </c>
      <c r="R2378" s="9">
        <f t="shared" si="722"/>
        <v>1200</v>
      </c>
      <c r="S2378" s="9">
        <f t="shared" si="722"/>
        <v>13950</v>
      </c>
      <c r="T2378" s="9">
        <f t="shared" si="722"/>
        <v>15100</v>
      </c>
      <c r="U2378" s="9">
        <v>80700</v>
      </c>
      <c r="V2378" s="9">
        <v>2000</v>
      </c>
      <c r="W2378" s="9">
        <f>SUM(W2379:W2388)</f>
        <v>0</v>
      </c>
      <c r="X2378" s="9">
        <f t="shared" si="722"/>
        <v>0</v>
      </c>
      <c r="Y2378" s="9">
        <f t="shared" si="722"/>
        <v>0</v>
      </c>
      <c r="Z2378" s="9">
        <f t="shared" si="722"/>
        <v>0</v>
      </c>
      <c r="AA2378" s="9">
        <f t="shared" si="722"/>
        <v>0</v>
      </c>
      <c r="AB2378" s="9">
        <f t="shared" si="722"/>
        <v>0</v>
      </c>
      <c r="AC2378" s="9">
        <f t="shared" si="722"/>
        <v>0</v>
      </c>
      <c r="AD2378" s="9">
        <f t="shared" si="722"/>
        <v>0</v>
      </c>
      <c r="AE2378" s="9">
        <f t="shared" si="722"/>
        <v>0</v>
      </c>
      <c r="AF2378" s="9">
        <f t="shared" si="722"/>
        <v>0</v>
      </c>
      <c r="AG2378" s="9">
        <f t="shared" si="722"/>
        <v>0</v>
      </c>
      <c r="AH2378" s="9">
        <v>0</v>
      </c>
      <c r="AI2378" s="9">
        <v>0</v>
      </c>
      <c r="AJ2378" s="9">
        <f>SUM(AJ2379:AJ2388)</f>
        <v>0</v>
      </c>
      <c r="AK2378" s="9">
        <f t="shared" si="722"/>
        <v>0</v>
      </c>
      <c r="AL2378" s="9">
        <f t="shared" si="722"/>
        <v>0</v>
      </c>
      <c r="AM2378" s="9">
        <f t="shared" si="722"/>
        <v>0</v>
      </c>
      <c r="AN2378" s="9">
        <f t="shared" si="722"/>
        <v>0</v>
      </c>
      <c r="AO2378" s="9">
        <f t="shared" si="722"/>
        <v>0</v>
      </c>
      <c r="AP2378" s="9">
        <f t="shared" si="722"/>
        <v>0</v>
      </c>
      <c r="AQ2378" s="9">
        <f t="shared" si="722"/>
        <v>0</v>
      </c>
      <c r="AR2378" s="9">
        <f t="shared" si="722"/>
        <v>0</v>
      </c>
      <c r="AS2378" s="9">
        <f t="shared" si="722"/>
        <v>0</v>
      </c>
      <c r="AT2378" s="9">
        <f t="shared" si="722"/>
        <v>0</v>
      </c>
      <c r="AU2378" s="9">
        <v>0</v>
      </c>
      <c r="AV2378" s="9">
        <v>0</v>
      </c>
      <c r="AW2378" s="9">
        <f t="shared" si="718"/>
        <v>80700</v>
      </c>
    </row>
    <row r="2379" spans="1:49">
      <c r="A2379" s="44" t="s">
        <v>797</v>
      </c>
      <c r="B2379" s="45" t="s">
        <v>1030</v>
      </c>
      <c r="C2379" s="45" t="s">
        <v>992</v>
      </c>
      <c r="D2379" s="452" t="s">
        <v>2935</v>
      </c>
      <c r="E2379" s="367" t="s">
        <v>786</v>
      </c>
      <c r="F2379" s="50"/>
      <c r="G2379" s="468" t="s">
        <v>3096</v>
      </c>
      <c r="H2379" s="50" t="s">
        <v>2333</v>
      </c>
      <c r="I2379" s="42" t="s">
        <v>1191</v>
      </c>
      <c r="J2379" s="15">
        <v>1200</v>
      </c>
      <c r="Q2379" s="15">
        <v>1200</v>
      </c>
      <c r="U2379" s="15">
        <v>1200</v>
      </c>
      <c r="V2379" s="15">
        <v>0</v>
      </c>
      <c r="AH2379" s="15">
        <v>0</v>
      </c>
      <c r="AI2379" s="15">
        <v>0</v>
      </c>
      <c r="AU2379" s="15">
        <v>0</v>
      </c>
      <c r="AV2379" s="15">
        <v>0</v>
      </c>
      <c r="AW2379" s="15">
        <f t="shared" si="718"/>
        <v>1200</v>
      </c>
    </row>
    <row r="2380" spans="1:49">
      <c r="A2380" s="44" t="s">
        <v>797</v>
      </c>
      <c r="B2380" s="45" t="s">
        <v>1030</v>
      </c>
      <c r="C2380" s="45" t="s">
        <v>992</v>
      </c>
      <c r="D2380" s="452" t="s">
        <v>2935</v>
      </c>
      <c r="E2380" s="367" t="s">
        <v>1528</v>
      </c>
      <c r="F2380" s="50"/>
      <c r="G2380" s="468" t="s">
        <v>3096</v>
      </c>
      <c r="H2380" s="50" t="s">
        <v>2333</v>
      </c>
      <c r="I2380" s="42" t="s">
        <v>989</v>
      </c>
      <c r="U2380" s="15">
        <v>0</v>
      </c>
      <c r="V2380" s="15">
        <v>0</v>
      </c>
      <c r="AH2380" s="15">
        <v>0</v>
      </c>
      <c r="AI2380" s="15">
        <v>0</v>
      </c>
      <c r="AU2380" s="15">
        <v>0</v>
      </c>
      <c r="AV2380" s="15">
        <v>0</v>
      </c>
      <c r="AW2380" s="15">
        <f t="shared" si="718"/>
        <v>0</v>
      </c>
    </row>
    <row r="2381" spans="1:49">
      <c r="A2381" s="44" t="s">
        <v>797</v>
      </c>
      <c r="B2381" s="45" t="s">
        <v>1030</v>
      </c>
      <c r="C2381" s="45" t="s">
        <v>992</v>
      </c>
      <c r="D2381" s="452" t="s">
        <v>2935</v>
      </c>
      <c r="E2381" s="367" t="s">
        <v>1679</v>
      </c>
      <c r="F2381" s="50"/>
      <c r="G2381" s="468" t="s">
        <v>3096</v>
      </c>
      <c r="H2381" s="50" t="s">
        <v>2333</v>
      </c>
      <c r="I2381" s="42" t="s">
        <v>1048</v>
      </c>
      <c r="U2381" s="15">
        <v>0</v>
      </c>
      <c r="V2381" s="15">
        <v>0</v>
      </c>
      <c r="AH2381" s="15">
        <v>0</v>
      </c>
      <c r="AI2381" s="15">
        <v>0</v>
      </c>
      <c r="AU2381" s="15">
        <v>0</v>
      </c>
      <c r="AV2381" s="15">
        <v>0</v>
      </c>
      <c r="AW2381" s="15">
        <f t="shared" si="718"/>
        <v>0</v>
      </c>
    </row>
    <row r="2382" spans="1:49">
      <c r="A2382" s="44" t="s">
        <v>797</v>
      </c>
      <c r="B2382" s="45" t="s">
        <v>1030</v>
      </c>
      <c r="C2382" s="45" t="s">
        <v>992</v>
      </c>
      <c r="D2382" s="452" t="s">
        <v>2935</v>
      </c>
      <c r="E2382" s="367" t="s">
        <v>787</v>
      </c>
      <c r="F2382" s="50"/>
      <c r="G2382" s="468" t="s">
        <v>3096</v>
      </c>
      <c r="H2382" s="50" t="s">
        <v>2333</v>
      </c>
      <c r="I2382" s="42" t="s">
        <v>2078</v>
      </c>
      <c r="J2382" s="15">
        <v>75000</v>
      </c>
      <c r="L2382" s="15">
        <v>8300</v>
      </c>
      <c r="M2382" s="15">
        <v>11400</v>
      </c>
      <c r="N2382" s="15">
        <v>9300</v>
      </c>
      <c r="O2382" s="15">
        <v>9000</v>
      </c>
      <c r="P2382" s="15">
        <v>8000</v>
      </c>
      <c r="R2382" s="15">
        <v>1200</v>
      </c>
      <c r="S2382" s="15">
        <v>12700</v>
      </c>
      <c r="T2382" s="15">
        <v>15100</v>
      </c>
      <c r="U2382" s="15">
        <v>75000</v>
      </c>
      <c r="V2382" s="15">
        <v>0</v>
      </c>
      <c r="AH2382" s="15">
        <v>0</v>
      </c>
      <c r="AI2382" s="15">
        <v>0</v>
      </c>
      <c r="AU2382" s="15">
        <v>0</v>
      </c>
      <c r="AV2382" s="15">
        <v>0</v>
      </c>
      <c r="AW2382" s="15">
        <f t="shared" si="718"/>
        <v>75000</v>
      </c>
    </row>
    <row r="2383" spans="1:49">
      <c r="A2383" s="44" t="s">
        <v>797</v>
      </c>
      <c r="B2383" s="45" t="s">
        <v>1030</v>
      </c>
      <c r="C2383" s="45" t="s">
        <v>992</v>
      </c>
      <c r="D2383" s="452" t="s">
        <v>2935</v>
      </c>
      <c r="E2383" s="367" t="s">
        <v>1116</v>
      </c>
      <c r="F2383" s="50"/>
      <c r="G2383" s="468" t="s">
        <v>3096</v>
      </c>
      <c r="H2383" s="50" t="s">
        <v>2333</v>
      </c>
      <c r="I2383" s="42" t="s">
        <v>1487</v>
      </c>
      <c r="U2383" s="15">
        <v>0</v>
      </c>
      <c r="V2383" s="15">
        <v>0</v>
      </c>
      <c r="AH2383" s="15">
        <v>0</v>
      </c>
      <c r="AI2383" s="15">
        <v>0</v>
      </c>
      <c r="AU2383" s="15">
        <v>0</v>
      </c>
      <c r="AV2383" s="15">
        <v>0</v>
      </c>
      <c r="AW2383" s="15">
        <f t="shared" si="718"/>
        <v>0</v>
      </c>
    </row>
    <row r="2384" spans="1:49">
      <c r="A2384" s="44" t="s">
        <v>797</v>
      </c>
      <c r="B2384" s="45" t="s">
        <v>1030</v>
      </c>
      <c r="C2384" s="45" t="s">
        <v>992</v>
      </c>
      <c r="D2384" s="452" t="s">
        <v>2935</v>
      </c>
      <c r="E2384" s="367" t="s">
        <v>1703</v>
      </c>
      <c r="F2384" s="50"/>
      <c r="G2384" s="468" t="s">
        <v>3096</v>
      </c>
      <c r="H2384" s="50" t="s">
        <v>2333</v>
      </c>
      <c r="I2384" s="42" t="s">
        <v>1047</v>
      </c>
      <c r="U2384" s="15">
        <v>0</v>
      </c>
      <c r="V2384" s="15">
        <v>0</v>
      </c>
      <c r="AH2384" s="15">
        <v>0</v>
      </c>
      <c r="AI2384" s="15">
        <v>0</v>
      </c>
      <c r="AU2384" s="15">
        <v>0</v>
      </c>
      <c r="AV2384" s="15">
        <v>0</v>
      </c>
      <c r="AW2384" s="15">
        <f t="shared" si="718"/>
        <v>0</v>
      </c>
    </row>
    <row r="2385" spans="1:49">
      <c r="A2385" s="44" t="s">
        <v>797</v>
      </c>
      <c r="B2385" s="45" t="s">
        <v>1030</v>
      </c>
      <c r="C2385" s="45" t="s">
        <v>992</v>
      </c>
      <c r="D2385" s="452" t="s">
        <v>2935</v>
      </c>
      <c r="E2385" s="367" t="s">
        <v>826</v>
      </c>
      <c r="F2385" s="50"/>
      <c r="G2385" s="468" t="s">
        <v>3096</v>
      </c>
      <c r="H2385" s="50" t="s">
        <v>2333</v>
      </c>
      <c r="I2385" s="42" t="s">
        <v>935</v>
      </c>
      <c r="J2385" s="15">
        <v>4000</v>
      </c>
      <c r="N2385" s="15">
        <v>1700</v>
      </c>
      <c r="O2385" s="15">
        <v>1300</v>
      </c>
      <c r="S2385" s="15">
        <v>1000</v>
      </c>
      <c r="U2385" s="15">
        <v>4000</v>
      </c>
      <c r="V2385" s="15">
        <v>0</v>
      </c>
      <c r="AH2385" s="15">
        <v>0</v>
      </c>
      <c r="AI2385" s="15">
        <v>0</v>
      </c>
      <c r="AU2385" s="15">
        <v>0</v>
      </c>
      <c r="AV2385" s="15">
        <v>0</v>
      </c>
      <c r="AW2385" s="15">
        <f t="shared" si="718"/>
        <v>4000</v>
      </c>
    </row>
    <row r="2386" spans="1:49">
      <c r="A2386" s="44" t="s">
        <v>797</v>
      </c>
      <c r="B2386" s="45" t="s">
        <v>1030</v>
      </c>
      <c r="C2386" s="45" t="s">
        <v>992</v>
      </c>
      <c r="D2386" s="452" t="s">
        <v>2935</v>
      </c>
      <c r="E2386" s="367" t="s">
        <v>1115</v>
      </c>
      <c r="F2386" s="50"/>
      <c r="G2386" s="468" t="s">
        <v>3096</v>
      </c>
      <c r="H2386" s="50" t="s">
        <v>2333</v>
      </c>
      <c r="I2386" s="42" t="s">
        <v>990</v>
      </c>
      <c r="U2386" s="15">
        <v>0</v>
      </c>
      <c r="V2386" s="15">
        <v>0</v>
      </c>
      <c r="AH2386" s="15">
        <v>0</v>
      </c>
      <c r="AI2386" s="15">
        <v>0</v>
      </c>
      <c r="AU2386" s="15">
        <v>0</v>
      </c>
      <c r="AV2386" s="15">
        <v>0</v>
      </c>
      <c r="AW2386" s="15">
        <f t="shared" si="718"/>
        <v>0</v>
      </c>
    </row>
    <row r="2387" spans="1:49">
      <c r="A2387" s="44" t="s">
        <v>797</v>
      </c>
      <c r="B2387" s="45" t="s">
        <v>1030</v>
      </c>
      <c r="C2387" s="45" t="s">
        <v>992</v>
      </c>
      <c r="D2387" s="452" t="s">
        <v>2935</v>
      </c>
      <c r="E2387" s="367" t="s">
        <v>1677</v>
      </c>
      <c r="F2387" s="50"/>
      <c r="G2387" s="468" t="s">
        <v>3096</v>
      </c>
      <c r="H2387" s="50" t="s">
        <v>2333</v>
      </c>
      <c r="I2387" s="42" t="s">
        <v>1688</v>
      </c>
      <c r="J2387" s="15">
        <v>2500</v>
      </c>
      <c r="M2387" s="15">
        <v>250</v>
      </c>
      <c r="S2387" s="15">
        <v>250</v>
      </c>
      <c r="U2387" s="15">
        <v>500</v>
      </c>
      <c r="V2387" s="15">
        <v>2000</v>
      </c>
      <c r="AH2387" s="15">
        <v>0</v>
      </c>
      <c r="AI2387" s="15">
        <v>0</v>
      </c>
      <c r="AU2387" s="15">
        <v>0</v>
      </c>
      <c r="AV2387" s="15">
        <v>0</v>
      </c>
      <c r="AW2387" s="15">
        <f t="shared" si="718"/>
        <v>500</v>
      </c>
    </row>
    <row r="2388" spans="1:49">
      <c r="A2388" s="44" t="s">
        <v>797</v>
      </c>
      <c r="B2388" s="45" t="s">
        <v>1030</v>
      </c>
      <c r="C2388" s="45" t="s">
        <v>992</v>
      </c>
      <c r="D2388" s="452" t="s">
        <v>2935</v>
      </c>
      <c r="E2388" s="367" t="s">
        <v>1677</v>
      </c>
      <c r="F2388" s="50" t="s">
        <v>244</v>
      </c>
      <c r="G2388" s="468" t="s">
        <v>3096</v>
      </c>
      <c r="H2388" s="50" t="s">
        <v>2333</v>
      </c>
      <c r="I2388" s="42" t="s">
        <v>25</v>
      </c>
      <c r="U2388" s="15">
        <v>0</v>
      </c>
      <c r="V2388" s="15">
        <v>0</v>
      </c>
      <c r="AH2388" s="15">
        <v>0</v>
      </c>
      <c r="AI2388" s="15">
        <v>0</v>
      </c>
      <c r="AU2388" s="15">
        <v>0</v>
      </c>
      <c r="AV2388" s="15">
        <v>0</v>
      </c>
      <c r="AW2388" s="15">
        <f t="shared" si="718"/>
        <v>0</v>
      </c>
    </row>
    <row r="2389" spans="1:49" s="52" customFormat="1">
      <c r="A2389" s="41"/>
      <c r="B2389" s="345"/>
      <c r="C2389" s="345"/>
      <c r="D2389" s="369"/>
      <c r="E2389" s="213"/>
      <c r="F2389" s="65"/>
      <c r="G2389" s="65"/>
      <c r="H2389" s="65"/>
      <c r="I2389" s="49" t="s">
        <v>3</v>
      </c>
      <c r="J2389" s="6">
        <f>SUM(J2390)</f>
        <v>0</v>
      </c>
      <c r="K2389" s="6">
        <f t="shared" ref="K2389:AT2390" si="723">SUM(K2390)</f>
        <v>0</v>
      </c>
      <c r="L2389" s="6">
        <f t="shared" si="723"/>
        <v>0</v>
      </c>
      <c r="M2389" s="6">
        <f t="shared" si="723"/>
        <v>0</v>
      </c>
      <c r="N2389" s="6">
        <f t="shared" si="723"/>
        <v>0</v>
      </c>
      <c r="O2389" s="6">
        <f t="shared" si="723"/>
        <v>0</v>
      </c>
      <c r="P2389" s="6">
        <f t="shared" si="723"/>
        <v>0</v>
      </c>
      <c r="Q2389" s="6">
        <f t="shared" si="723"/>
        <v>0</v>
      </c>
      <c r="R2389" s="6">
        <f t="shared" si="723"/>
        <v>0</v>
      </c>
      <c r="S2389" s="6">
        <f t="shared" si="723"/>
        <v>0</v>
      </c>
      <c r="T2389" s="6">
        <f t="shared" si="723"/>
        <v>0</v>
      </c>
      <c r="U2389" s="6">
        <v>0</v>
      </c>
      <c r="V2389" s="6">
        <v>0</v>
      </c>
      <c r="W2389" s="6">
        <f>SUM(W2390)</f>
        <v>0</v>
      </c>
      <c r="X2389" s="6">
        <f t="shared" si="723"/>
        <v>0</v>
      </c>
      <c r="Y2389" s="6">
        <f t="shared" si="723"/>
        <v>0</v>
      </c>
      <c r="Z2389" s="6">
        <f t="shared" si="723"/>
        <v>0</v>
      </c>
      <c r="AA2389" s="6">
        <f t="shared" si="723"/>
        <v>0</v>
      </c>
      <c r="AB2389" s="6">
        <f t="shared" si="723"/>
        <v>0</v>
      </c>
      <c r="AC2389" s="6">
        <f t="shared" si="723"/>
        <v>0</v>
      </c>
      <c r="AD2389" s="6">
        <f t="shared" si="723"/>
        <v>0</v>
      </c>
      <c r="AE2389" s="6">
        <f t="shared" si="723"/>
        <v>0</v>
      </c>
      <c r="AF2389" s="6">
        <f t="shared" si="723"/>
        <v>0</v>
      </c>
      <c r="AG2389" s="6">
        <f t="shared" si="723"/>
        <v>0</v>
      </c>
      <c r="AH2389" s="6">
        <v>0</v>
      </c>
      <c r="AI2389" s="6">
        <v>0</v>
      </c>
      <c r="AJ2389" s="6">
        <f>SUM(AJ2390)</f>
        <v>0</v>
      </c>
      <c r="AK2389" s="6">
        <f t="shared" si="723"/>
        <v>0</v>
      </c>
      <c r="AL2389" s="6">
        <f t="shared" si="723"/>
        <v>0</v>
      </c>
      <c r="AM2389" s="6">
        <f t="shared" si="723"/>
        <v>0</v>
      </c>
      <c r="AN2389" s="6">
        <f t="shared" si="723"/>
        <v>0</v>
      </c>
      <c r="AO2389" s="6">
        <f t="shared" si="723"/>
        <v>0</v>
      </c>
      <c r="AP2389" s="6">
        <f t="shared" si="723"/>
        <v>0</v>
      </c>
      <c r="AQ2389" s="6">
        <f t="shared" si="723"/>
        <v>0</v>
      </c>
      <c r="AR2389" s="6">
        <f t="shared" si="723"/>
        <v>0</v>
      </c>
      <c r="AS2389" s="6">
        <f t="shared" si="723"/>
        <v>0</v>
      </c>
      <c r="AT2389" s="6">
        <f t="shared" si="723"/>
        <v>0</v>
      </c>
      <c r="AU2389" s="6">
        <v>0</v>
      </c>
      <c r="AV2389" s="6">
        <v>0</v>
      </c>
      <c r="AW2389" s="6">
        <f t="shared" si="718"/>
        <v>0</v>
      </c>
    </row>
    <row r="2390" spans="1:49" s="52" customFormat="1">
      <c r="A2390" s="44" t="s">
        <v>797</v>
      </c>
      <c r="B2390" s="45" t="s">
        <v>1030</v>
      </c>
      <c r="C2390" s="45" t="s">
        <v>992</v>
      </c>
      <c r="D2390" s="452" t="s">
        <v>2935</v>
      </c>
      <c r="E2390" s="213" t="s">
        <v>833</v>
      </c>
      <c r="F2390" s="65"/>
      <c r="G2390" s="65"/>
      <c r="H2390" s="65"/>
      <c r="I2390" s="53" t="s">
        <v>1</v>
      </c>
      <c r="J2390" s="200">
        <f>SUM(J2391)</f>
        <v>0</v>
      </c>
      <c r="K2390" s="200">
        <f t="shared" si="723"/>
        <v>0</v>
      </c>
      <c r="L2390" s="200">
        <f t="shared" si="723"/>
        <v>0</v>
      </c>
      <c r="M2390" s="200">
        <f t="shared" si="723"/>
        <v>0</v>
      </c>
      <c r="N2390" s="200">
        <f t="shared" si="723"/>
        <v>0</v>
      </c>
      <c r="O2390" s="200">
        <f t="shared" si="723"/>
        <v>0</v>
      </c>
      <c r="P2390" s="200">
        <f t="shared" si="723"/>
        <v>0</v>
      </c>
      <c r="Q2390" s="200">
        <f t="shared" si="723"/>
        <v>0</v>
      </c>
      <c r="R2390" s="200">
        <f t="shared" si="723"/>
        <v>0</v>
      </c>
      <c r="S2390" s="200">
        <f t="shared" si="723"/>
        <v>0</v>
      </c>
      <c r="T2390" s="200">
        <f t="shared" si="723"/>
        <v>0</v>
      </c>
      <c r="U2390" s="200">
        <v>0</v>
      </c>
      <c r="V2390" s="200">
        <v>0</v>
      </c>
      <c r="W2390" s="200">
        <f>SUM(W2391)</f>
        <v>0</v>
      </c>
      <c r="X2390" s="200">
        <f t="shared" si="723"/>
        <v>0</v>
      </c>
      <c r="Y2390" s="200">
        <f t="shared" si="723"/>
        <v>0</v>
      </c>
      <c r="Z2390" s="200">
        <f t="shared" si="723"/>
        <v>0</v>
      </c>
      <c r="AA2390" s="200">
        <f t="shared" si="723"/>
        <v>0</v>
      </c>
      <c r="AB2390" s="200">
        <f t="shared" si="723"/>
        <v>0</v>
      </c>
      <c r="AC2390" s="200">
        <f t="shared" si="723"/>
        <v>0</v>
      </c>
      <c r="AD2390" s="200">
        <f t="shared" si="723"/>
        <v>0</v>
      </c>
      <c r="AE2390" s="200">
        <f t="shared" si="723"/>
        <v>0</v>
      </c>
      <c r="AF2390" s="200">
        <f t="shared" si="723"/>
        <v>0</v>
      </c>
      <c r="AG2390" s="200">
        <f t="shared" si="723"/>
        <v>0</v>
      </c>
      <c r="AH2390" s="200">
        <v>0</v>
      </c>
      <c r="AI2390" s="200">
        <v>0</v>
      </c>
      <c r="AJ2390" s="200">
        <f>SUM(AJ2391)</f>
        <v>0</v>
      </c>
      <c r="AK2390" s="200">
        <f t="shared" si="723"/>
        <v>0</v>
      </c>
      <c r="AL2390" s="200">
        <f t="shared" si="723"/>
        <v>0</v>
      </c>
      <c r="AM2390" s="200">
        <f t="shared" si="723"/>
        <v>0</v>
      </c>
      <c r="AN2390" s="200">
        <f t="shared" si="723"/>
        <v>0</v>
      </c>
      <c r="AO2390" s="200">
        <f t="shared" si="723"/>
        <v>0</v>
      </c>
      <c r="AP2390" s="200">
        <f t="shared" si="723"/>
        <v>0</v>
      </c>
      <c r="AQ2390" s="200">
        <f t="shared" si="723"/>
        <v>0</v>
      </c>
      <c r="AR2390" s="200">
        <f t="shared" si="723"/>
        <v>0</v>
      </c>
      <c r="AS2390" s="200">
        <f t="shared" si="723"/>
        <v>0</v>
      </c>
      <c r="AT2390" s="200">
        <f t="shared" si="723"/>
        <v>0</v>
      </c>
      <c r="AU2390" s="200">
        <v>0</v>
      </c>
      <c r="AV2390" s="200">
        <v>0</v>
      </c>
      <c r="AW2390" s="200">
        <f t="shared" si="718"/>
        <v>0</v>
      </c>
    </row>
    <row r="2391" spans="1:49" s="59" customFormat="1">
      <c r="A2391" s="44" t="s">
        <v>797</v>
      </c>
      <c r="B2391" s="45" t="s">
        <v>1030</v>
      </c>
      <c r="C2391" s="45" t="s">
        <v>992</v>
      </c>
      <c r="D2391" s="452" t="s">
        <v>2935</v>
      </c>
      <c r="E2391" s="57" t="s">
        <v>1517</v>
      </c>
      <c r="F2391" s="58"/>
      <c r="G2391" s="468" t="s">
        <v>3096</v>
      </c>
      <c r="H2391" s="50" t="s">
        <v>2333</v>
      </c>
      <c r="I2391" s="188" t="s">
        <v>2584</v>
      </c>
      <c r="J2391" s="13"/>
      <c r="K2391" s="13"/>
      <c r="L2391" s="13"/>
      <c r="M2391" s="13"/>
      <c r="N2391" s="13"/>
      <c r="O2391" s="13"/>
      <c r="P2391" s="13"/>
      <c r="Q2391" s="13"/>
      <c r="R2391" s="13"/>
      <c r="S2391" s="13"/>
      <c r="T2391" s="13"/>
      <c r="U2391" s="13">
        <v>0</v>
      </c>
      <c r="V2391" s="13">
        <v>0</v>
      </c>
      <c r="W2391" s="13"/>
      <c r="X2391" s="13"/>
      <c r="Y2391" s="13"/>
      <c r="Z2391" s="13"/>
      <c r="AA2391" s="13"/>
      <c r="AB2391" s="13"/>
      <c r="AC2391" s="13"/>
      <c r="AD2391" s="13"/>
      <c r="AE2391" s="13"/>
      <c r="AF2391" s="13"/>
      <c r="AG2391" s="13"/>
      <c r="AH2391" s="13">
        <v>0</v>
      </c>
      <c r="AI2391" s="13">
        <v>0</v>
      </c>
      <c r="AJ2391" s="13"/>
      <c r="AK2391" s="13"/>
      <c r="AL2391" s="13"/>
      <c r="AM2391" s="13"/>
      <c r="AN2391" s="13"/>
      <c r="AO2391" s="13"/>
      <c r="AP2391" s="13"/>
      <c r="AQ2391" s="13"/>
      <c r="AR2391" s="13"/>
      <c r="AS2391" s="13"/>
      <c r="AT2391" s="13"/>
      <c r="AU2391" s="13">
        <v>0</v>
      </c>
      <c r="AV2391" s="13">
        <v>0</v>
      </c>
      <c r="AW2391" s="13">
        <f t="shared" si="718"/>
        <v>0</v>
      </c>
    </row>
    <row r="2392" spans="1:49">
      <c r="A2392" s="44"/>
      <c r="B2392" s="45"/>
      <c r="C2392" s="45"/>
      <c r="D2392" s="45"/>
      <c r="E2392" s="531"/>
      <c r="F2392" s="50"/>
      <c r="G2392" s="50"/>
      <c r="H2392" s="50"/>
      <c r="I2392" s="49" t="s">
        <v>1157</v>
      </c>
      <c r="J2392" s="6">
        <f>SUM(J2393)</f>
        <v>30000</v>
      </c>
      <c r="K2392" s="6">
        <f t="shared" ref="K2392:AT2392" si="724">SUM(K2393)</f>
        <v>0</v>
      </c>
      <c r="L2392" s="6">
        <f t="shared" si="724"/>
        <v>5700</v>
      </c>
      <c r="M2392" s="6">
        <f t="shared" si="724"/>
        <v>900</v>
      </c>
      <c r="N2392" s="6">
        <f t="shared" si="724"/>
        <v>0</v>
      </c>
      <c r="O2392" s="6">
        <f t="shared" si="724"/>
        <v>4000</v>
      </c>
      <c r="P2392" s="6">
        <f t="shared" si="724"/>
        <v>0</v>
      </c>
      <c r="Q2392" s="6">
        <f t="shared" si="724"/>
        <v>1700</v>
      </c>
      <c r="R2392" s="6">
        <f t="shared" si="724"/>
        <v>0</v>
      </c>
      <c r="S2392" s="6">
        <f t="shared" si="724"/>
        <v>1900</v>
      </c>
      <c r="T2392" s="6">
        <f t="shared" si="724"/>
        <v>0</v>
      </c>
      <c r="U2392" s="6">
        <v>14200</v>
      </c>
      <c r="V2392" s="6">
        <v>15800</v>
      </c>
      <c r="W2392" s="6">
        <f>SUM(W2393)</f>
        <v>0</v>
      </c>
      <c r="X2392" s="6">
        <f t="shared" si="724"/>
        <v>0</v>
      </c>
      <c r="Y2392" s="6">
        <f t="shared" si="724"/>
        <v>0</v>
      </c>
      <c r="Z2392" s="6">
        <f t="shared" si="724"/>
        <v>0</v>
      </c>
      <c r="AA2392" s="6">
        <f t="shared" si="724"/>
        <v>0</v>
      </c>
      <c r="AB2392" s="6">
        <f t="shared" si="724"/>
        <v>0</v>
      </c>
      <c r="AC2392" s="6">
        <f t="shared" si="724"/>
        <v>0</v>
      </c>
      <c r="AD2392" s="6">
        <f t="shared" si="724"/>
        <v>0</v>
      </c>
      <c r="AE2392" s="6">
        <f t="shared" si="724"/>
        <v>0</v>
      </c>
      <c r="AF2392" s="6">
        <f t="shared" si="724"/>
        <v>0</v>
      </c>
      <c r="AG2392" s="6">
        <f t="shared" si="724"/>
        <v>0</v>
      </c>
      <c r="AH2392" s="6">
        <v>0</v>
      </c>
      <c r="AI2392" s="6">
        <v>0</v>
      </c>
      <c r="AJ2392" s="6">
        <f>SUM(AJ2393)</f>
        <v>7800</v>
      </c>
      <c r="AK2392" s="6">
        <f t="shared" si="724"/>
        <v>0</v>
      </c>
      <c r="AL2392" s="6">
        <f t="shared" si="724"/>
        <v>0</v>
      </c>
      <c r="AM2392" s="6">
        <f t="shared" si="724"/>
        <v>0</v>
      </c>
      <c r="AN2392" s="6">
        <f t="shared" si="724"/>
        <v>0</v>
      </c>
      <c r="AO2392" s="6">
        <f t="shared" si="724"/>
        <v>1000</v>
      </c>
      <c r="AP2392" s="6">
        <f t="shared" si="724"/>
        <v>5000</v>
      </c>
      <c r="AQ2392" s="6">
        <f t="shared" si="724"/>
        <v>0</v>
      </c>
      <c r="AR2392" s="6">
        <f t="shared" si="724"/>
        <v>0</v>
      </c>
      <c r="AS2392" s="6">
        <f t="shared" si="724"/>
        <v>0</v>
      </c>
      <c r="AT2392" s="6">
        <f t="shared" si="724"/>
        <v>0</v>
      </c>
      <c r="AU2392" s="6">
        <v>6000</v>
      </c>
      <c r="AV2392" s="6">
        <v>1800</v>
      </c>
      <c r="AW2392" s="6">
        <f t="shared" si="718"/>
        <v>20200</v>
      </c>
    </row>
    <row r="2393" spans="1:49">
      <c r="A2393" s="44" t="s">
        <v>797</v>
      </c>
      <c r="B2393" s="45" t="s">
        <v>1030</v>
      </c>
      <c r="C2393" s="45" t="s">
        <v>992</v>
      </c>
      <c r="D2393" s="452" t="s">
        <v>2935</v>
      </c>
      <c r="E2393" s="54" t="s">
        <v>1402</v>
      </c>
      <c r="F2393" s="50"/>
      <c r="G2393" s="50"/>
      <c r="H2393" s="50"/>
      <c r="I2393" s="1" t="s">
        <v>1158</v>
      </c>
      <c r="J2393" s="9">
        <f>SUM(J2394:J2395)</f>
        <v>30000</v>
      </c>
      <c r="K2393" s="9">
        <f t="shared" ref="K2393:AT2393" si="725">SUM(K2394:K2395)</f>
        <v>0</v>
      </c>
      <c r="L2393" s="9">
        <f t="shared" si="725"/>
        <v>5700</v>
      </c>
      <c r="M2393" s="9">
        <f t="shared" si="725"/>
        <v>900</v>
      </c>
      <c r="N2393" s="9">
        <f t="shared" si="725"/>
        <v>0</v>
      </c>
      <c r="O2393" s="9">
        <f t="shared" si="725"/>
        <v>4000</v>
      </c>
      <c r="P2393" s="9">
        <f t="shared" si="725"/>
        <v>0</v>
      </c>
      <c r="Q2393" s="9">
        <f t="shared" si="725"/>
        <v>1700</v>
      </c>
      <c r="R2393" s="9">
        <f t="shared" si="725"/>
        <v>0</v>
      </c>
      <c r="S2393" s="9">
        <f t="shared" si="725"/>
        <v>1900</v>
      </c>
      <c r="T2393" s="9">
        <f t="shared" si="725"/>
        <v>0</v>
      </c>
      <c r="U2393" s="9">
        <v>14200</v>
      </c>
      <c r="V2393" s="9">
        <v>15800</v>
      </c>
      <c r="W2393" s="9">
        <f>SUM(W2394:W2395)</f>
        <v>0</v>
      </c>
      <c r="X2393" s="9">
        <f t="shared" si="725"/>
        <v>0</v>
      </c>
      <c r="Y2393" s="9">
        <f t="shared" si="725"/>
        <v>0</v>
      </c>
      <c r="Z2393" s="9">
        <f t="shared" si="725"/>
        <v>0</v>
      </c>
      <c r="AA2393" s="9">
        <f t="shared" si="725"/>
        <v>0</v>
      </c>
      <c r="AB2393" s="9">
        <f t="shared" si="725"/>
        <v>0</v>
      </c>
      <c r="AC2393" s="9">
        <f t="shared" si="725"/>
        <v>0</v>
      </c>
      <c r="AD2393" s="9">
        <f t="shared" si="725"/>
        <v>0</v>
      </c>
      <c r="AE2393" s="9">
        <f t="shared" si="725"/>
        <v>0</v>
      </c>
      <c r="AF2393" s="9">
        <f t="shared" si="725"/>
        <v>0</v>
      </c>
      <c r="AG2393" s="9">
        <f t="shared" si="725"/>
        <v>0</v>
      </c>
      <c r="AH2393" s="9">
        <v>0</v>
      </c>
      <c r="AI2393" s="9">
        <v>0</v>
      </c>
      <c r="AJ2393" s="9">
        <f>SUM(AJ2394:AJ2395)</f>
        <v>7800</v>
      </c>
      <c r="AK2393" s="9">
        <f t="shared" si="725"/>
        <v>0</v>
      </c>
      <c r="AL2393" s="9">
        <f t="shared" si="725"/>
        <v>0</v>
      </c>
      <c r="AM2393" s="9">
        <f t="shared" si="725"/>
        <v>0</v>
      </c>
      <c r="AN2393" s="9">
        <f t="shared" si="725"/>
        <v>0</v>
      </c>
      <c r="AO2393" s="9">
        <f t="shared" si="725"/>
        <v>1000</v>
      </c>
      <c r="AP2393" s="9">
        <f t="shared" si="725"/>
        <v>5000</v>
      </c>
      <c r="AQ2393" s="9">
        <f t="shared" si="725"/>
        <v>0</v>
      </c>
      <c r="AR2393" s="9">
        <f t="shared" si="725"/>
        <v>0</v>
      </c>
      <c r="AS2393" s="9">
        <f t="shared" si="725"/>
        <v>0</v>
      </c>
      <c r="AT2393" s="9">
        <f t="shared" si="725"/>
        <v>0</v>
      </c>
      <c r="AU2393" s="9">
        <v>6000</v>
      </c>
      <c r="AV2393" s="9">
        <v>1800</v>
      </c>
      <c r="AW2393" s="9">
        <f t="shared" si="718"/>
        <v>20200</v>
      </c>
    </row>
    <row r="2394" spans="1:49">
      <c r="A2394" s="44" t="s">
        <v>797</v>
      </c>
      <c r="B2394" s="45" t="s">
        <v>1030</v>
      </c>
      <c r="C2394" s="45" t="s">
        <v>992</v>
      </c>
      <c r="D2394" s="452" t="s">
        <v>2935</v>
      </c>
      <c r="E2394" s="367" t="s">
        <v>1409</v>
      </c>
      <c r="F2394" s="50"/>
      <c r="G2394" s="468" t="s">
        <v>3096</v>
      </c>
      <c r="H2394" s="50" t="s">
        <v>2333</v>
      </c>
      <c r="I2394" s="42" t="s">
        <v>1518</v>
      </c>
      <c r="J2394" s="15">
        <v>15000</v>
      </c>
      <c r="L2394" s="15">
        <v>4700</v>
      </c>
      <c r="M2394" s="15">
        <v>900</v>
      </c>
      <c r="Q2394" s="15">
        <v>1700</v>
      </c>
      <c r="S2394" s="15">
        <v>1900</v>
      </c>
      <c r="U2394" s="15">
        <v>9200</v>
      </c>
      <c r="V2394" s="15">
        <v>5800</v>
      </c>
      <c r="AH2394" s="15">
        <v>0</v>
      </c>
      <c r="AI2394" s="15">
        <v>0</v>
      </c>
      <c r="AJ2394" s="15">
        <v>800</v>
      </c>
      <c r="AU2394" s="15">
        <v>0</v>
      </c>
      <c r="AV2394" s="15">
        <v>800</v>
      </c>
      <c r="AW2394" s="15">
        <f t="shared" si="718"/>
        <v>9200</v>
      </c>
    </row>
    <row r="2395" spans="1:49">
      <c r="A2395" s="135" t="s">
        <v>797</v>
      </c>
      <c r="B2395" s="136" t="s">
        <v>1030</v>
      </c>
      <c r="C2395" s="39" t="s">
        <v>992</v>
      </c>
      <c r="D2395" s="452" t="s">
        <v>2935</v>
      </c>
      <c r="E2395" s="38" t="s">
        <v>1367</v>
      </c>
      <c r="F2395" s="60"/>
      <c r="G2395" s="468" t="s">
        <v>3096</v>
      </c>
      <c r="H2395" s="50" t="s">
        <v>2333</v>
      </c>
      <c r="I2395" s="39" t="s">
        <v>1400</v>
      </c>
      <c r="J2395" s="15">
        <v>15000</v>
      </c>
      <c r="L2395" s="15">
        <v>1000</v>
      </c>
      <c r="O2395" s="15">
        <v>4000</v>
      </c>
      <c r="U2395" s="15">
        <v>5000</v>
      </c>
      <c r="V2395" s="15">
        <v>10000</v>
      </c>
      <c r="AH2395" s="15">
        <v>0</v>
      </c>
      <c r="AI2395" s="15">
        <v>0</v>
      </c>
      <c r="AJ2395" s="15">
        <v>7000</v>
      </c>
      <c r="AO2395" s="15">
        <v>1000</v>
      </c>
      <c r="AP2395" s="15">
        <v>5000</v>
      </c>
      <c r="AU2395" s="15">
        <v>6000</v>
      </c>
      <c r="AV2395" s="15">
        <v>1000</v>
      </c>
      <c r="AW2395" s="15">
        <f t="shared" si="718"/>
        <v>11000</v>
      </c>
    </row>
    <row r="2396" spans="1:49">
      <c r="A2396" s="44"/>
      <c r="B2396" s="45"/>
      <c r="C2396" s="45"/>
      <c r="D2396" s="45"/>
      <c r="E2396" s="367"/>
      <c r="F2396" s="50"/>
      <c r="G2396" s="50"/>
      <c r="H2396" s="50"/>
      <c r="I2396" s="42"/>
      <c r="U2396" s="15">
        <v>0</v>
      </c>
      <c r="V2396" s="15">
        <v>0</v>
      </c>
      <c r="AH2396" s="15">
        <v>0</v>
      </c>
      <c r="AI2396" s="15">
        <v>0</v>
      </c>
      <c r="AU2396" s="15">
        <v>0</v>
      </c>
      <c r="AV2396" s="15">
        <v>0</v>
      </c>
      <c r="AW2396" s="15">
        <f t="shared" si="718"/>
        <v>0</v>
      </c>
    </row>
    <row r="2397" spans="1:49">
      <c r="A2397" s="48"/>
      <c r="B2397" s="42"/>
      <c r="C2397" s="42"/>
      <c r="D2397" s="42"/>
      <c r="E2397" s="531"/>
      <c r="F2397" s="50"/>
      <c r="G2397" s="50"/>
      <c r="H2397" s="50"/>
      <c r="I2397" s="49" t="s">
        <v>1631</v>
      </c>
      <c r="J2397" s="12">
        <f>SUM(J2367,J2392,J2389)</f>
        <v>122700</v>
      </c>
      <c r="K2397" s="12">
        <f t="shared" ref="K2397:AT2397" si="726">SUM(K2367,K2392,K2389)</f>
        <v>0</v>
      </c>
      <c r="L2397" s="12">
        <f t="shared" si="726"/>
        <v>14000</v>
      </c>
      <c r="M2397" s="12">
        <f t="shared" si="726"/>
        <v>12550</v>
      </c>
      <c r="N2397" s="12">
        <f t="shared" si="726"/>
        <v>13000</v>
      </c>
      <c r="O2397" s="12">
        <f t="shared" si="726"/>
        <v>14300</v>
      </c>
      <c r="P2397" s="12">
        <f t="shared" si="726"/>
        <v>8000</v>
      </c>
      <c r="Q2397" s="12">
        <f t="shared" si="726"/>
        <v>3000</v>
      </c>
      <c r="R2397" s="12">
        <f t="shared" si="726"/>
        <v>1200</v>
      </c>
      <c r="S2397" s="12">
        <f t="shared" si="726"/>
        <v>15850</v>
      </c>
      <c r="T2397" s="12">
        <f t="shared" si="726"/>
        <v>19100</v>
      </c>
      <c r="U2397" s="12">
        <v>101000</v>
      </c>
      <c r="V2397" s="12">
        <v>21700</v>
      </c>
      <c r="W2397" s="12">
        <f>SUM(W2367,W2392,W2389)</f>
        <v>0</v>
      </c>
      <c r="X2397" s="12">
        <f t="shared" si="726"/>
        <v>0</v>
      </c>
      <c r="Y2397" s="12">
        <f t="shared" si="726"/>
        <v>0</v>
      </c>
      <c r="Z2397" s="12">
        <f t="shared" si="726"/>
        <v>0</v>
      </c>
      <c r="AA2397" s="12">
        <f t="shared" si="726"/>
        <v>0</v>
      </c>
      <c r="AB2397" s="12">
        <f t="shared" si="726"/>
        <v>0</v>
      </c>
      <c r="AC2397" s="12">
        <f t="shared" si="726"/>
        <v>0</v>
      </c>
      <c r="AD2397" s="12">
        <f t="shared" si="726"/>
        <v>0</v>
      </c>
      <c r="AE2397" s="12">
        <f t="shared" si="726"/>
        <v>0</v>
      </c>
      <c r="AF2397" s="12">
        <f t="shared" si="726"/>
        <v>0</v>
      </c>
      <c r="AG2397" s="12">
        <f t="shared" si="726"/>
        <v>0</v>
      </c>
      <c r="AH2397" s="12">
        <v>0</v>
      </c>
      <c r="AI2397" s="12">
        <v>0</v>
      </c>
      <c r="AJ2397" s="12">
        <f>SUM(AJ2367,AJ2392,AJ2389)</f>
        <v>7800</v>
      </c>
      <c r="AK2397" s="12">
        <f t="shared" si="726"/>
        <v>0</v>
      </c>
      <c r="AL2397" s="12">
        <f t="shared" si="726"/>
        <v>0</v>
      </c>
      <c r="AM2397" s="12">
        <f t="shared" si="726"/>
        <v>0</v>
      </c>
      <c r="AN2397" s="12">
        <f t="shared" si="726"/>
        <v>0</v>
      </c>
      <c r="AO2397" s="12">
        <f t="shared" si="726"/>
        <v>1000</v>
      </c>
      <c r="AP2397" s="12">
        <f t="shared" si="726"/>
        <v>5000</v>
      </c>
      <c r="AQ2397" s="12">
        <f t="shared" si="726"/>
        <v>0</v>
      </c>
      <c r="AR2397" s="12">
        <f t="shared" si="726"/>
        <v>0</v>
      </c>
      <c r="AS2397" s="12">
        <f t="shared" si="726"/>
        <v>0</v>
      </c>
      <c r="AT2397" s="12">
        <f t="shared" si="726"/>
        <v>0</v>
      </c>
      <c r="AU2397" s="12">
        <v>6000</v>
      </c>
      <c r="AV2397" s="12">
        <v>1800</v>
      </c>
      <c r="AW2397" s="12">
        <f t="shared" si="718"/>
        <v>107000</v>
      </c>
    </row>
    <row r="2398" spans="1:49">
      <c r="A2398" s="48"/>
      <c r="B2398" s="42"/>
      <c r="C2398" s="42"/>
      <c r="D2398" s="42"/>
      <c r="E2398" s="531"/>
      <c r="F2398" s="50"/>
      <c r="G2398" s="50"/>
      <c r="H2398" s="50"/>
      <c r="I2398" s="146" t="s">
        <v>970</v>
      </c>
      <c r="J2398" s="267"/>
      <c r="K2398" s="267"/>
      <c r="L2398" s="267"/>
      <c r="M2398" s="267"/>
      <c r="N2398" s="267"/>
      <c r="O2398" s="267"/>
      <c r="P2398" s="267"/>
      <c r="Q2398" s="267"/>
      <c r="R2398" s="267"/>
      <c r="S2398" s="267"/>
      <c r="T2398" s="267"/>
      <c r="U2398" s="267"/>
      <c r="V2398" s="267"/>
      <c r="W2398" s="267"/>
      <c r="X2398" s="267"/>
      <c r="Y2398" s="267"/>
      <c r="Z2398" s="267"/>
      <c r="AA2398" s="267"/>
      <c r="AB2398" s="267"/>
      <c r="AC2398" s="267"/>
      <c r="AD2398" s="267"/>
      <c r="AE2398" s="267"/>
      <c r="AF2398" s="267"/>
      <c r="AG2398" s="267"/>
      <c r="AH2398" s="267"/>
      <c r="AI2398" s="267"/>
      <c r="AJ2398" s="267"/>
      <c r="AK2398" s="267"/>
      <c r="AL2398" s="267"/>
      <c r="AM2398" s="267"/>
      <c r="AN2398" s="267"/>
      <c r="AO2398" s="267"/>
      <c r="AP2398" s="267"/>
      <c r="AQ2398" s="267"/>
      <c r="AR2398" s="267"/>
      <c r="AS2398" s="267"/>
      <c r="AT2398" s="267"/>
      <c r="AU2398" s="267"/>
      <c r="AV2398" s="267"/>
      <c r="AW2398" s="267"/>
    </row>
    <row r="2399" spans="1:49" ht="13.5" thickBot="1">
      <c r="A2399" s="48"/>
      <c r="B2399" s="42"/>
      <c r="C2399" s="42"/>
      <c r="D2399" s="42"/>
      <c r="E2399" s="531"/>
      <c r="F2399" s="50"/>
      <c r="G2399" s="50"/>
      <c r="H2399" s="50"/>
      <c r="I2399" s="146"/>
      <c r="J2399" s="29"/>
      <c r="K2399" s="29"/>
      <c r="L2399" s="29"/>
      <c r="M2399" s="29"/>
      <c r="N2399" s="29"/>
      <c r="O2399" s="29"/>
      <c r="P2399" s="29"/>
      <c r="Q2399" s="29"/>
      <c r="R2399" s="29"/>
      <c r="S2399" s="29"/>
      <c r="T2399" s="29"/>
      <c r="U2399" s="29"/>
      <c r="V2399" s="29"/>
      <c r="W2399" s="29"/>
      <c r="X2399" s="29"/>
      <c r="Y2399" s="29"/>
      <c r="Z2399" s="29"/>
      <c r="AA2399" s="29"/>
      <c r="AB2399" s="29"/>
      <c r="AC2399" s="29"/>
      <c r="AD2399" s="29"/>
      <c r="AE2399" s="29"/>
      <c r="AF2399" s="29"/>
      <c r="AG2399" s="29"/>
      <c r="AH2399" s="29"/>
      <c r="AI2399" s="29"/>
      <c r="AJ2399" s="29"/>
      <c r="AK2399" s="29"/>
      <c r="AL2399" s="29"/>
      <c r="AM2399" s="29"/>
      <c r="AN2399" s="29"/>
      <c r="AO2399" s="29"/>
      <c r="AP2399" s="29"/>
      <c r="AQ2399" s="29"/>
      <c r="AR2399" s="29"/>
      <c r="AS2399" s="29"/>
      <c r="AT2399" s="29"/>
      <c r="AU2399" s="29"/>
      <c r="AV2399" s="29"/>
      <c r="AW2399" s="29"/>
    </row>
    <row r="2400" spans="1:49" ht="35.25" customHeight="1" thickTop="1" thickBot="1">
      <c r="A2400" s="48"/>
      <c r="B2400" s="42"/>
      <c r="C2400" s="42"/>
      <c r="D2400" s="42"/>
      <c r="E2400" s="531"/>
      <c r="F2400" s="50"/>
      <c r="G2400" s="50"/>
      <c r="H2400" s="50"/>
      <c r="I2400" s="5" t="s">
        <v>2331</v>
      </c>
      <c r="J2400" s="364" t="s">
        <v>2891</v>
      </c>
      <c r="K2400" s="364" t="s">
        <v>2879</v>
      </c>
      <c r="L2400" s="364" t="s">
        <v>2880</v>
      </c>
      <c r="M2400" s="364" t="s">
        <v>2881</v>
      </c>
      <c r="N2400" s="364" t="s">
        <v>2882</v>
      </c>
      <c r="O2400" s="364" t="s">
        <v>2883</v>
      </c>
      <c r="P2400" s="364" t="s">
        <v>2884</v>
      </c>
      <c r="Q2400" s="364" t="s">
        <v>2885</v>
      </c>
      <c r="R2400" s="364" t="s">
        <v>2886</v>
      </c>
      <c r="S2400" s="364" t="s">
        <v>2887</v>
      </c>
      <c r="T2400" s="364" t="s">
        <v>2888</v>
      </c>
      <c r="U2400" s="364" t="s">
        <v>2889</v>
      </c>
      <c r="V2400" s="364" t="s">
        <v>2890</v>
      </c>
      <c r="W2400" s="365" t="s">
        <v>2893</v>
      </c>
      <c r="X2400" s="365" t="s">
        <v>2879</v>
      </c>
      <c r="Y2400" s="365" t="s">
        <v>2880</v>
      </c>
      <c r="Z2400" s="365" t="s">
        <v>2881</v>
      </c>
      <c r="AA2400" s="365" t="s">
        <v>2882</v>
      </c>
      <c r="AB2400" s="365" t="s">
        <v>2883</v>
      </c>
      <c r="AC2400" s="365" t="s">
        <v>2884</v>
      </c>
      <c r="AD2400" s="365" t="s">
        <v>2885</v>
      </c>
      <c r="AE2400" s="365" t="s">
        <v>2886</v>
      </c>
      <c r="AF2400" s="365" t="s">
        <v>2887</v>
      </c>
      <c r="AG2400" s="365" t="s">
        <v>2888</v>
      </c>
      <c r="AH2400" s="365" t="s">
        <v>2889</v>
      </c>
      <c r="AI2400" s="365" t="s">
        <v>2890</v>
      </c>
      <c r="AJ2400" s="366" t="s">
        <v>2892</v>
      </c>
      <c r="AK2400" s="366" t="s">
        <v>2879</v>
      </c>
      <c r="AL2400" s="366" t="s">
        <v>2880</v>
      </c>
      <c r="AM2400" s="366" t="s">
        <v>2881</v>
      </c>
      <c r="AN2400" s="366" t="s">
        <v>2882</v>
      </c>
      <c r="AO2400" s="366" t="s">
        <v>2883</v>
      </c>
      <c r="AP2400" s="366" t="s">
        <v>2884</v>
      </c>
      <c r="AQ2400" s="366" t="s">
        <v>2885</v>
      </c>
      <c r="AR2400" s="366" t="s">
        <v>2886</v>
      </c>
      <c r="AS2400" s="366" t="s">
        <v>2887</v>
      </c>
      <c r="AT2400" s="366" t="s">
        <v>2888</v>
      </c>
      <c r="AU2400" s="366" t="s">
        <v>2889</v>
      </c>
      <c r="AV2400" s="366" t="s">
        <v>2890</v>
      </c>
      <c r="AW2400" s="368" t="s">
        <v>2895</v>
      </c>
    </row>
    <row r="2401" spans="1:49">
      <c r="A2401" s="48"/>
      <c r="B2401" s="42"/>
      <c r="C2401" s="42"/>
      <c r="D2401" s="42"/>
      <c r="E2401" s="531"/>
      <c r="F2401" s="50"/>
      <c r="G2401" s="50"/>
      <c r="H2401" s="50"/>
      <c r="I2401" s="34"/>
      <c r="J2401" s="202" t="s">
        <v>1224</v>
      </c>
      <c r="K2401" s="202">
        <v>1</v>
      </c>
      <c r="L2401" s="202">
        <v>2</v>
      </c>
      <c r="M2401" s="202">
        <v>3</v>
      </c>
      <c r="N2401" s="202">
        <v>4</v>
      </c>
      <c r="O2401" s="202">
        <v>5</v>
      </c>
      <c r="P2401" s="202">
        <v>6</v>
      </c>
      <c r="Q2401" s="202">
        <v>7</v>
      </c>
      <c r="R2401" s="202">
        <v>8</v>
      </c>
      <c r="S2401" s="202">
        <v>9</v>
      </c>
      <c r="T2401" s="202">
        <v>10</v>
      </c>
      <c r="U2401" s="202">
        <v>13</v>
      </c>
      <c r="V2401" s="202">
        <v>14</v>
      </c>
      <c r="W2401" s="202" t="s">
        <v>1224</v>
      </c>
      <c r="X2401" s="202">
        <v>1</v>
      </c>
      <c r="Y2401" s="202">
        <v>2</v>
      </c>
      <c r="Z2401" s="202">
        <v>3</v>
      </c>
      <c r="AA2401" s="202">
        <v>4</v>
      </c>
      <c r="AB2401" s="202">
        <v>5</v>
      </c>
      <c r="AC2401" s="202">
        <v>6</v>
      </c>
      <c r="AD2401" s="202">
        <v>7</v>
      </c>
      <c r="AE2401" s="202">
        <v>8</v>
      </c>
      <c r="AF2401" s="202">
        <v>9</v>
      </c>
      <c r="AG2401" s="202">
        <v>10</v>
      </c>
      <c r="AH2401" s="202">
        <v>13</v>
      </c>
      <c r="AI2401" s="202">
        <v>14</v>
      </c>
      <c r="AJ2401" s="202" t="s">
        <v>1224</v>
      </c>
      <c r="AK2401" s="202">
        <v>1</v>
      </c>
      <c r="AL2401" s="202">
        <v>2</v>
      </c>
      <c r="AM2401" s="202">
        <v>3</v>
      </c>
      <c r="AN2401" s="202">
        <v>4</v>
      </c>
      <c r="AO2401" s="202">
        <v>5</v>
      </c>
      <c r="AP2401" s="202">
        <v>6</v>
      </c>
      <c r="AQ2401" s="202">
        <v>7</v>
      </c>
      <c r="AR2401" s="202">
        <v>8</v>
      </c>
      <c r="AS2401" s="202">
        <v>9</v>
      </c>
      <c r="AT2401" s="202">
        <v>10</v>
      </c>
      <c r="AU2401" s="202">
        <v>13</v>
      </c>
      <c r="AV2401" s="202">
        <v>14</v>
      </c>
      <c r="AW2401" s="202">
        <v>15</v>
      </c>
    </row>
    <row r="2402" spans="1:49">
      <c r="A2402" s="48"/>
      <c r="B2402" s="42"/>
      <c r="C2402" s="42"/>
      <c r="D2402" s="42"/>
      <c r="E2402" s="531"/>
      <c r="F2402" s="50"/>
      <c r="G2402" s="50"/>
      <c r="H2402" s="50"/>
      <c r="I2402" s="276" t="s">
        <v>2429</v>
      </c>
      <c r="J2402" s="277">
        <f>SUM(J2397)</f>
        <v>122700</v>
      </c>
      <c r="K2402" s="277">
        <f t="shared" ref="K2402:AT2402" si="727">SUM(K2397)</f>
        <v>0</v>
      </c>
      <c r="L2402" s="277">
        <f t="shared" si="727"/>
        <v>14000</v>
      </c>
      <c r="M2402" s="277">
        <f t="shared" si="727"/>
        <v>12550</v>
      </c>
      <c r="N2402" s="277">
        <f t="shared" si="727"/>
        <v>13000</v>
      </c>
      <c r="O2402" s="277">
        <f t="shared" si="727"/>
        <v>14300</v>
      </c>
      <c r="P2402" s="277">
        <f t="shared" si="727"/>
        <v>8000</v>
      </c>
      <c r="Q2402" s="277">
        <f t="shared" si="727"/>
        <v>3000</v>
      </c>
      <c r="R2402" s="277">
        <f t="shared" si="727"/>
        <v>1200</v>
      </c>
      <c r="S2402" s="277">
        <f t="shared" si="727"/>
        <v>15850</v>
      </c>
      <c r="T2402" s="277">
        <f t="shared" si="727"/>
        <v>19100</v>
      </c>
      <c r="U2402" s="277">
        <v>101000</v>
      </c>
      <c r="V2402" s="277">
        <v>21700</v>
      </c>
      <c r="W2402" s="277">
        <f>SUM(W2397)</f>
        <v>0</v>
      </c>
      <c r="X2402" s="277">
        <f t="shared" si="727"/>
        <v>0</v>
      </c>
      <c r="Y2402" s="277">
        <f t="shared" si="727"/>
        <v>0</v>
      </c>
      <c r="Z2402" s="277">
        <f t="shared" si="727"/>
        <v>0</v>
      </c>
      <c r="AA2402" s="277">
        <f t="shared" si="727"/>
        <v>0</v>
      </c>
      <c r="AB2402" s="277">
        <f t="shared" si="727"/>
        <v>0</v>
      </c>
      <c r="AC2402" s="277">
        <f t="shared" si="727"/>
        <v>0</v>
      </c>
      <c r="AD2402" s="277">
        <f t="shared" si="727"/>
        <v>0</v>
      </c>
      <c r="AE2402" s="277">
        <f t="shared" si="727"/>
        <v>0</v>
      </c>
      <c r="AF2402" s="277">
        <f t="shared" si="727"/>
        <v>0</v>
      </c>
      <c r="AG2402" s="277">
        <f t="shared" si="727"/>
        <v>0</v>
      </c>
      <c r="AH2402" s="277">
        <v>0</v>
      </c>
      <c r="AI2402" s="277">
        <v>0</v>
      </c>
      <c r="AJ2402" s="277">
        <f>SUM(AJ2397)</f>
        <v>7800</v>
      </c>
      <c r="AK2402" s="277">
        <f t="shared" si="727"/>
        <v>0</v>
      </c>
      <c r="AL2402" s="277">
        <f t="shared" si="727"/>
        <v>0</v>
      </c>
      <c r="AM2402" s="277">
        <f t="shared" si="727"/>
        <v>0</v>
      </c>
      <c r="AN2402" s="277">
        <f t="shared" si="727"/>
        <v>0</v>
      </c>
      <c r="AO2402" s="277">
        <f t="shared" si="727"/>
        <v>1000</v>
      </c>
      <c r="AP2402" s="277">
        <f t="shared" si="727"/>
        <v>5000</v>
      </c>
      <c r="AQ2402" s="277">
        <f t="shared" si="727"/>
        <v>0</v>
      </c>
      <c r="AR2402" s="277">
        <f t="shared" si="727"/>
        <v>0</v>
      </c>
      <c r="AS2402" s="277">
        <f t="shared" si="727"/>
        <v>0</v>
      </c>
      <c r="AT2402" s="277">
        <f t="shared" si="727"/>
        <v>0</v>
      </c>
      <c r="AU2402" s="277">
        <v>6000</v>
      </c>
      <c r="AV2402" s="277">
        <v>1800</v>
      </c>
      <c r="AW2402" s="277">
        <f>U2402+AH2402+AU2402</f>
        <v>107000</v>
      </c>
    </row>
    <row r="2403" spans="1:49">
      <c r="A2403" s="48"/>
      <c r="B2403" s="42"/>
      <c r="C2403" s="42"/>
      <c r="D2403" s="42"/>
      <c r="E2403" s="531"/>
      <c r="F2403" s="50"/>
      <c r="G2403" s="50"/>
      <c r="H2403" s="50"/>
      <c r="I2403" s="276"/>
      <c r="J2403" s="277"/>
      <c r="K2403" s="277"/>
      <c r="L2403" s="277"/>
      <c r="M2403" s="277"/>
      <c r="N2403" s="277"/>
      <c r="O2403" s="277"/>
      <c r="P2403" s="277"/>
      <c r="Q2403" s="277"/>
      <c r="R2403" s="277"/>
      <c r="S2403" s="277"/>
      <c r="T2403" s="277"/>
      <c r="U2403" s="277">
        <v>0</v>
      </c>
      <c r="V2403" s="277">
        <v>0</v>
      </c>
      <c r="W2403" s="277"/>
      <c r="X2403" s="277"/>
      <c r="Y2403" s="277"/>
      <c r="Z2403" s="277"/>
      <c r="AA2403" s="277"/>
      <c r="AB2403" s="277"/>
      <c r="AC2403" s="277"/>
      <c r="AD2403" s="277"/>
      <c r="AE2403" s="277"/>
      <c r="AF2403" s="277"/>
      <c r="AG2403" s="277"/>
      <c r="AH2403" s="277">
        <v>0</v>
      </c>
      <c r="AI2403" s="277">
        <v>0</v>
      </c>
      <c r="AJ2403" s="277"/>
      <c r="AK2403" s="277"/>
      <c r="AL2403" s="277"/>
      <c r="AM2403" s="277"/>
      <c r="AN2403" s="277"/>
      <c r="AO2403" s="277"/>
      <c r="AP2403" s="277"/>
      <c r="AQ2403" s="277"/>
      <c r="AR2403" s="277"/>
      <c r="AS2403" s="277"/>
      <c r="AT2403" s="277"/>
      <c r="AU2403" s="277">
        <v>0</v>
      </c>
      <c r="AV2403" s="277">
        <v>0</v>
      </c>
      <c r="AW2403" s="277">
        <f>U2403+AH2403+AU2403</f>
        <v>0</v>
      </c>
    </row>
    <row r="2404" spans="1:49">
      <c r="A2404" s="48"/>
      <c r="B2404" s="42"/>
      <c r="C2404" s="42"/>
      <c r="D2404" s="42"/>
      <c r="E2404" s="531"/>
      <c r="F2404" s="50"/>
      <c r="G2404" s="50"/>
      <c r="H2404" s="50"/>
      <c r="I2404" s="276"/>
      <c r="J2404" s="277"/>
      <c r="K2404" s="277"/>
      <c r="L2404" s="277"/>
      <c r="M2404" s="277"/>
      <c r="N2404" s="277"/>
      <c r="O2404" s="277"/>
      <c r="P2404" s="277"/>
      <c r="Q2404" s="277"/>
      <c r="R2404" s="277"/>
      <c r="S2404" s="277"/>
      <c r="T2404" s="277"/>
      <c r="U2404" s="277">
        <v>0</v>
      </c>
      <c r="V2404" s="277">
        <v>0</v>
      </c>
      <c r="W2404" s="277"/>
      <c r="X2404" s="277"/>
      <c r="Y2404" s="277"/>
      <c r="Z2404" s="277"/>
      <c r="AA2404" s="277"/>
      <c r="AB2404" s="277"/>
      <c r="AC2404" s="277"/>
      <c r="AD2404" s="277"/>
      <c r="AE2404" s="277"/>
      <c r="AF2404" s="277"/>
      <c r="AG2404" s="277"/>
      <c r="AH2404" s="277">
        <v>0</v>
      </c>
      <c r="AI2404" s="277">
        <v>0</v>
      </c>
      <c r="AJ2404" s="277"/>
      <c r="AK2404" s="277"/>
      <c r="AL2404" s="277"/>
      <c r="AM2404" s="277"/>
      <c r="AN2404" s="277"/>
      <c r="AO2404" s="277"/>
      <c r="AP2404" s="277"/>
      <c r="AQ2404" s="277"/>
      <c r="AR2404" s="277"/>
      <c r="AS2404" s="277"/>
      <c r="AT2404" s="277"/>
      <c r="AU2404" s="277">
        <v>0</v>
      </c>
      <c r="AV2404" s="277">
        <v>0</v>
      </c>
      <c r="AW2404" s="277">
        <f>U2404+AH2404+AU2404</f>
        <v>0</v>
      </c>
    </row>
    <row r="2405" spans="1:49">
      <c r="A2405" s="48"/>
      <c r="B2405" s="42"/>
      <c r="C2405" s="42"/>
      <c r="D2405" s="42"/>
      <c r="E2405" s="531"/>
      <c r="F2405" s="50"/>
      <c r="G2405" s="50"/>
      <c r="H2405" s="50"/>
      <c r="I2405" s="276"/>
      <c r="J2405" s="277"/>
      <c r="K2405" s="277"/>
      <c r="L2405" s="277"/>
      <c r="M2405" s="277"/>
      <c r="N2405" s="277"/>
      <c r="O2405" s="277"/>
      <c r="P2405" s="277"/>
      <c r="Q2405" s="277"/>
      <c r="R2405" s="277"/>
      <c r="S2405" s="277"/>
      <c r="T2405" s="277"/>
      <c r="U2405" s="277">
        <v>0</v>
      </c>
      <c r="V2405" s="277">
        <v>0</v>
      </c>
      <c r="W2405" s="277"/>
      <c r="X2405" s="277"/>
      <c r="Y2405" s="277"/>
      <c r="Z2405" s="277"/>
      <c r="AA2405" s="277"/>
      <c r="AB2405" s="277"/>
      <c r="AC2405" s="277"/>
      <c r="AD2405" s="277"/>
      <c r="AE2405" s="277"/>
      <c r="AF2405" s="277"/>
      <c r="AG2405" s="277"/>
      <c r="AH2405" s="277">
        <v>0</v>
      </c>
      <c r="AI2405" s="277">
        <v>0</v>
      </c>
      <c r="AJ2405" s="277"/>
      <c r="AK2405" s="277"/>
      <c r="AL2405" s="277"/>
      <c r="AM2405" s="277"/>
      <c r="AN2405" s="277"/>
      <c r="AO2405" s="277"/>
      <c r="AP2405" s="277"/>
      <c r="AQ2405" s="277"/>
      <c r="AR2405" s="277"/>
      <c r="AS2405" s="277"/>
      <c r="AT2405" s="277"/>
      <c r="AU2405" s="277">
        <v>0</v>
      </c>
      <c r="AV2405" s="277">
        <v>0</v>
      </c>
      <c r="AW2405" s="277">
        <f>U2405+AH2405+AU2405</f>
        <v>0</v>
      </c>
    </row>
    <row r="2406" spans="1:49">
      <c r="A2406" s="48"/>
      <c r="B2406" s="42"/>
      <c r="C2406" s="42"/>
      <c r="D2406" s="42"/>
      <c r="E2406" s="531"/>
      <c r="F2406" s="50"/>
      <c r="G2406" s="50"/>
      <c r="H2406" s="50"/>
      <c r="I2406" s="276" t="s">
        <v>1631</v>
      </c>
      <c r="J2406" s="277">
        <f>SUM(J2402:J2405)</f>
        <v>122700</v>
      </c>
      <c r="K2406" s="277">
        <f t="shared" ref="K2406:AT2406" si="728">SUM(K2402:K2405)</f>
        <v>0</v>
      </c>
      <c r="L2406" s="277">
        <f t="shared" si="728"/>
        <v>14000</v>
      </c>
      <c r="M2406" s="277">
        <f t="shared" si="728"/>
        <v>12550</v>
      </c>
      <c r="N2406" s="277">
        <f t="shared" si="728"/>
        <v>13000</v>
      </c>
      <c r="O2406" s="277">
        <f t="shared" si="728"/>
        <v>14300</v>
      </c>
      <c r="P2406" s="277">
        <f t="shared" si="728"/>
        <v>8000</v>
      </c>
      <c r="Q2406" s="277">
        <f t="shared" si="728"/>
        <v>3000</v>
      </c>
      <c r="R2406" s="277">
        <f t="shared" si="728"/>
        <v>1200</v>
      </c>
      <c r="S2406" s="277">
        <f t="shared" si="728"/>
        <v>15850</v>
      </c>
      <c r="T2406" s="277">
        <f t="shared" si="728"/>
        <v>19100</v>
      </c>
      <c r="U2406" s="277">
        <v>101000</v>
      </c>
      <c r="V2406" s="277">
        <v>21700</v>
      </c>
      <c r="W2406" s="277">
        <f>SUM(W2402:W2405)</f>
        <v>0</v>
      </c>
      <c r="X2406" s="277">
        <f t="shared" si="728"/>
        <v>0</v>
      </c>
      <c r="Y2406" s="277">
        <f t="shared" si="728"/>
        <v>0</v>
      </c>
      <c r="Z2406" s="277">
        <f t="shared" si="728"/>
        <v>0</v>
      </c>
      <c r="AA2406" s="277">
        <f t="shared" si="728"/>
        <v>0</v>
      </c>
      <c r="AB2406" s="277">
        <f t="shared" si="728"/>
        <v>0</v>
      </c>
      <c r="AC2406" s="277">
        <f t="shared" si="728"/>
        <v>0</v>
      </c>
      <c r="AD2406" s="277">
        <f t="shared" si="728"/>
        <v>0</v>
      </c>
      <c r="AE2406" s="277">
        <f t="shared" si="728"/>
        <v>0</v>
      </c>
      <c r="AF2406" s="277">
        <f t="shared" si="728"/>
        <v>0</v>
      </c>
      <c r="AG2406" s="277">
        <f t="shared" si="728"/>
        <v>0</v>
      </c>
      <c r="AH2406" s="277">
        <v>0</v>
      </c>
      <c r="AI2406" s="277">
        <v>0</v>
      </c>
      <c r="AJ2406" s="277">
        <f>SUM(AJ2402:AJ2405)</f>
        <v>7800</v>
      </c>
      <c r="AK2406" s="277">
        <f t="shared" si="728"/>
        <v>0</v>
      </c>
      <c r="AL2406" s="277">
        <f t="shared" si="728"/>
        <v>0</v>
      </c>
      <c r="AM2406" s="277">
        <f t="shared" si="728"/>
        <v>0</v>
      </c>
      <c r="AN2406" s="277">
        <f t="shared" si="728"/>
        <v>0</v>
      </c>
      <c r="AO2406" s="277">
        <f t="shared" si="728"/>
        <v>1000</v>
      </c>
      <c r="AP2406" s="277">
        <f t="shared" si="728"/>
        <v>5000</v>
      </c>
      <c r="AQ2406" s="277">
        <f t="shared" si="728"/>
        <v>0</v>
      </c>
      <c r="AR2406" s="277">
        <f t="shared" si="728"/>
        <v>0</v>
      </c>
      <c r="AS2406" s="277">
        <f t="shared" si="728"/>
        <v>0</v>
      </c>
      <c r="AT2406" s="277">
        <f t="shared" si="728"/>
        <v>0</v>
      </c>
      <c r="AU2406" s="277">
        <v>6000</v>
      </c>
      <c r="AV2406" s="277">
        <v>1800</v>
      </c>
      <c r="AW2406" s="277">
        <f>U2406+AH2406+AU2406</f>
        <v>107000</v>
      </c>
    </row>
    <row r="2407" spans="1:49">
      <c r="A2407" s="48"/>
      <c r="B2407" s="42"/>
      <c r="C2407" s="42"/>
      <c r="D2407" s="42"/>
      <c r="E2407" s="531"/>
      <c r="F2407" s="50"/>
      <c r="G2407" s="50"/>
      <c r="H2407" s="50"/>
      <c r="I2407" s="146"/>
      <c r="J2407" s="29"/>
      <c r="K2407" s="29"/>
      <c r="L2407" s="29"/>
      <c r="M2407" s="29"/>
      <c r="N2407" s="29"/>
      <c r="O2407" s="29"/>
      <c r="P2407" s="29"/>
      <c r="Q2407" s="29"/>
      <c r="R2407" s="29"/>
      <c r="S2407" s="29"/>
      <c r="T2407" s="29"/>
      <c r="U2407" s="29"/>
      <c r="V2407" s="29"/>
      <c r="W2407" s="29"/>
      <c r="X2407" s="29"/>
      <c r="Y2407" s="29"/>
      <c r="Z2407" s="29"/>
      <c r="AA2407" s="29"/>
      <c r="AB2407" s="29"/>
      <c r="AC2407" s="29"/>
      <c r="AD2407" s="29"/>
      <c r="AE2407" s="29"/>
      <c r="AF2407" s="29"/>
      <c r="AG2407" s="29"/>
      <c r="AH2407" s="29"/>
      <c r="AI2407" s="29"/>
      <c r="AJ2407" s="29"/>
      <c r="AK2407" s="29"/>
      <c r="AL2407" s="29"/>
      <c r="AM2407" s="29"/>
      <c r="AN2407" s="29"/>
      <c r="AO2407" s="29"/>
      <c r="AP2407" s="29"/>
      <c r="AQ2407" s="29"/>
      <c r="AR2407" s="29"/>
      <c r="AS2407" s="29"/>
      <c r="AT2407" s="29"/>
      <c r="AU2407" s="29"/>
      <c r="AV2407" s="29"/>
      <c r="AW2407" s="29"/>
    </row>
    <row r="2408" spans="1:49">
      <c r="A2408" s="48"/>
      <c r="B2408" s="42"/>
      <c r="C2408" s="42"/>
      <c r="D2408" s="42"/>
      <c r="E2408" s="531"/>
      <c r="F2408" s="50"/>
      <c r="G2408" s="50"/>
      <c r="H2408" s="50"/>
      <c r="I2408" s="53"/>
      <c r="J2408" s="29"/>
      <c r="K2408" s="29"/>
      <c r="L2408" s="29"/>
      <c r="M2408" s="29"/>
      <c r="N2408" s="29"/>
      <c r="O2408" s="29"/>
      <c r="P2408" s="29"/>
      <c r="Q2408" s="29"/>
      <c r="R2408" s="29"/>
      <c r="S2408" s="29"/>
      <c r="T2408" s="29"/>
      <c r="U2408" s="29"/>
      <c r="V2408" s="29"/>
      <c r="W2408" s="29"/>
      <c r="X2408" s="29"/>
      <c r="Y2408" s="29"/>
      <c r="Z2408" s="29"/>
      <c r="AA2408" s="29"/>
      <c r="AB2408" s="29"/>
      <c r="AC2408" s="29"/>
      <c r="AD2408" s="29"/>
      <c r="AE2408" s="29"/>
      <c r="AF2408" s="29"/>
      <c r="AG2408" s="29"/>
      <c r="AH2408" s="29"/>
      <c r="AI2408" s="29"/>
      <c r="AJ2408" s="29"/>
      <c r="AK2408" s="29"/>
      <c r="AL2408" s="29"/>
      <c r="AM2408" s="29"/>
      <c r="AN2408" s="29"/>
      <c r="AO2408" s="29"/>
      <c r="AP2408" s="29"/>
      <c r="AQ2408" s="29"/>
      <c r="AR2408" s="29"/>
      <c r="AS2408" s="29"/>
      <c r="AT2408" s="29"/>
      <c r="AU2408" s="29"/>
      <c r="AV2408" s="29"/>
      <c r="AW2408" s="29"/>
    </row>
    <row r="2409" spans="1:49" ht="16.5" thickBot="1">
      <c r="A2409" s="78" t="s">
        <v>2146</v>
      </c>
      <c r="B2409" s="78"/>
      <c r="C2409" s="78"/>
      <c r="D2409" s="463"/>
      <c r="E2409" s="539"/>
      <c r="F2409" s="129"/>
      <c r="G2409" s="129"/>
      <c r="H2409" s="129"/>
      <c r="I2409" s="103"/>
    </row>
    <row r="2410" spans="1:49" s="151" customFormat="1" ht="36" customHeight="1" thickTop="1" thickBot="1">
      <c r="A2410" s="147" t="s">
        <v>2079</v>
      </c>
      <c r="B2410" s="5" t="s">
        <v>2080</v>
      </c>
      <c r="C2410" s="5" t="s">
        <v>1335</v>
      </c>
      <c r="D2410" s="450"/>
      <c r="E2410" s="148" t="s">
        <v>1570</v>
      </c>
      <c r="F2410" s="149" t="s">
        <v>1438</v>
      </c>
      <c r="G2410" s="149"/>
      <c r="H2410" s="149" t="s">
        <v>2332</v>
      </c>
      <c r="I2410" s="5" t="s">
        <v>856</v>
      </c>
      <c r="J2410" s="364" t="s">
        <v>2891</v>
      </c>
      <c r="K2410" s="364" t="s">
        <v>2879</v>
      </c>
      <c r="L2410" s="364" t="s">
        <v>2880</v>
      </c>
      <c r="M2410" s="364" t="s">
        <v>2881</v>
      </c>
      <c r="N2410" s="364" t="s">
        <v>2882</v>
      </c>
      <c r="O2410" s="364" t="s">
        <v>2883</v>
      </c>
      <c r="P2410" s="364" t="s">
        <v>2884</v>
      </c>
      <c r="Q2410" s="364" t="s">
        <v>2885</v>
      </c>
      <c r="R2410" s="364" t="s">
        <v>2886</v>
      </c>
      <c r="S2410" s="364" t="s">
        <v>2887</v>
      </c>
      <c r="T2410" s="364" t="s">
        <v>2888</v>
      </c>
      <c r="U2410" s="364" t="s">
        <v>2889</v>
      </c>
      <c r="V2410" s="364" t="s">
        <v>2890</v>
      </c>
      <c r="W2410" s="365" t="s">
        <v>2893</v>
      </c>
      <c r="X2410" s="365" t="s">
        <v>2879</v>
      </c>
      <c r="Y2410" s="365" t="s">
        <v>2880</v>
      </c>
      <c r="Z2410" s="365" t="s">
        <v>2881</v>
      </c>
      <c r="AA2410" s="365" t="s">
        <v>2882</v>
      </c>
      <c r="AB2410" s="365" t="s">
        <v>2883</v>
      </c>
      <c r="AC2410" s="365" t="s">
        <v>2884</v>
      </c>
      <c r="AD2410" s="365" t="s">
        <v>2885</v>
      </c>
      <c r="AE2410" s="365" t="s">
        <v>2886</v>
      </c>
      <c r="AF2410" s="365" t="s">
        <v>2887</v>
      </c>
      <c r="AG2410" s="365" t="s">
        <v>2888</v>
      </c>
      <c r="AH2410" s="365" t="s">
        <v>2889</v>
      </c>
      <c r="AI2410" s="365" t="s">
        <v>2890</v>
      </c>
      <c r="AJ2410" s="366" t="s">
        <v>2892</v>
      </c>
      <c r="AK2410" s="366" t="s">
        <v>2879</v>
      </c>
      <c r="AL2410" s="366" t="s">
        <v>2880</v>
      </c>
      <c r="AM2410" s="366" t="s">
        <v>2881</v>
      </c>
      <c r="AN2410" s="366" t="s">
        <v>2882</v>
      </c>
      <c r="AO2410" s="366" t="s">
        <v>2883</v>
      </c>
      <c r="AP2410" s="366" t="s">
        <v>2884</v>
      </c>
      <c r="AQ2410" s="366" t="s">
        <v>2885</v>
      </c>
      <c r="AR2410" s="366" t="s">
        <v>2886</v>
      </c>
      <c r="AS2410" s="366" t="s">
        <v>2887</v>
      </c>
      <c r="AT2410" s="366" t="s">
        <v>2888</v>
      </c>
      <c r="AU2410" s="366" t="s">
        <v>2889</v>
      </c>
      <c r="AV2410" s="366" t="s">
        <v>2890</v>
      </c>
      <c r="AW2410" s="368" t="s">
        <v>2895</v>
      </c>
    </row>
    <row r="2411" spans="1:49">
      <c r="A2411" s="33"/>
      <c r="B2411" s="34"/>
      <c r="C2411" s="34"/>
      <c r="D2411" s="34"/>
      <c r="E2411" s="35"/>
      <c r="F2411" s="36"/>
      <c r="G2411" s="36"/>
      <c r="H2411" s="36"/>
      <c r="I2411" s="34"/>
      <c r="J2411" s="202" t="s">
        <v>1224</v>
      </c>
      <c r="K2411" s="202">
        <v>1</v>
      </c>
      <c r="L2411" s="202">
        <v>2</v>
      </c>
      <c r="M2411" s="202">
        <v>3</v>
      </c>
      <c r="N2411" s="202">
        <v>4</v>
      </c>
      <c r="O2411" s="202">
        <v>5</v>
      </c>
      <c r="P2411" s="202">
        <v>6</v>
      </c>
      <c r="Q2411" s="202">
        <v>7</v>
      </c>
      <c r="R2411" s="202">
        <v>8</v>
      </c>
      <c r="S2411" s="202">
        <v>9</v>
      </c>
      <c r="T2411" s="202">
        <v>10</v>
      </c>
      <c r="U2411" s="202">
        <v>13</v>
      </c>
      <c r="V2411" s="202">
        <v>14</v>
      </c>
      <c r="W2411" s="202" t="s">
        <v>1224</v>
      </c>
      <c r="X2411" s="202">
        <v>1</v>
      </c>
      <c r="Y2411" s="202">
        <v>2</v>
      </c>
      <c r="Z2411" s="202">
        <v>3</v>
      </c>
      <c r="AA2411" s="202">
        <v>4</v>
      </c>
      <c r="AB2411" s="202">
        <v>5</v>
      </c>
      <c r="AC2411" s="202">
        <v>6</v>
      </c>
      <c r="AD2411" s="202">
        <v>7</v>
      </c>
      <c r="AE2411" s="202">
        <v>8</v>
      </c>
      <c r="AF2411" s="202">
        <v>9</v>
      </c>
      <c r="AG2411" s="202">
        <v>10</v>
      </c>
      <c r="AH2411" s="202">
        <v>13</v>
      </c>
      <c r="AI2411" s="202">
        <v>14</v>
      </c>
      <c r="AJ2411" s="202" t="s">
        <v>1224</v>
      </c>
      <c r="AK2411" s="202">
        <v>1</v>
      </c>
      <c r="AL2411" s="202">
        <v>2</v>
      </c>
      <c r="AM2411" s="202">
        <v>3</v>
      </c>
      <c r="AN2411" s="202">
        <v>4</v>
      </c>
      <c r="AO2411" s="202">
        <v>5</v>
      </c>
      <c r="AP2411" s="202">
        <v>6</v>
      </c>
      <c r="AQ2411" s="202">
        <v>7</v>
      </c>
      <c r="AR2411" s="202">
        <v>8</v>
      </c>
      <c r="AS2411" s="202">
        <v>9</v>
      </c>
      <c r="AT2411" s="202">
        <v>10</v>
      </c>
      <c r="AU2411" s="202">
        <v>13</v>
      </c>
      <c r="AV2411" s="202">
        <v>14</v>
      </c>
      <c r="AW2411" s="202">
        <v>15</v>
      </c>
    </row>
    <row r="2412" spans="1:49">
      <c r="A2412" s="37"/>
      <c r="B2412" s="38"/>
      <c r="C2412" s="38"/>
      <c r="D2412" s="38"/>
      <c r="E2412" s="60"/>
      <c r="F2412" s="61"/>
      <c r="G2412" s="61"/>
      <c r="H2412" s="61"/>
      <c r="I2412" s="38"/>
      <c r="J2412" s="62"/>
      <c r="K2412" s="62"/>
      <c r="L2412" s="62"/>
      <c r="M2412" s="62"/>
      <c r="N2412" s="62"/>
      <c r="O2412" s="62"/>
      <c r="P2412" s="62"/>
      <c r="Q2412" s="62"/>
      <c r="R2412" s="62"/>
      <c r="S2412" s="62"/>
      <c r="T2412" s="62"/>
      <c r="U2412" s="62"/>
      <c r="V2412" s="62"/>
      <c r="W2412" s="62"/>
      <c r="X2412" s="62"/>
      <c r="Y2412" s="62"/>
      <c r="Z2412" s="62"/>
      <c r="AA2412" s="62"/>
      <c r="AB2412" s="62"/>
      <c r="AC2412" s="62"/>
      <c r="AD2412" s="62"/>
      <c r="AE2412" s="62"/>
      <c r="AF2412" s="62"/>
      <c r="AG2412" s="62"/>
      <c r="AH2412" s="62"/>
      <c r="AI2412" s="62"/>
      <c r="AJ2412" s="62"/>
      <c r="AK2412" s="62"/>
      <c r="AL2412" s="62"/>
      <c r="AM2412" s="62"/>
      <c r="AN2412" s="62"/>
      <c r="AO2412" s="62"/>
      <c r="AP2412" s="62"/>
      <c r="AQ2412" s="62"/>
      <c r="AR2412" s="62"/>
      <c r="AS2412" s="62"/>
      <c r="AT2412" s="62"/>
      <c r="AU2412" s="62"/>
      <c r="AV2412" s="62"/>
      <c r="AW2412" s="62"/>
    </row>
    <row r="2413" spans="1:49">
      <c r="A2413" s="92" t="s">
        <v>797</v>
      </c>
      <c r="B2413" s="93" t="s">
        <v>1030</v>
      </c>
      <c r="C2413" s="93" t="s">
        <v>993</v>
      </c>
      <c r="D2413" s="460"/>
      <c r="E2413" s="531"/>
      <c r="F2413" s="50"/>
      <c r="G2413" s="50"/>
      <c r="H2413" s="50"/>
      <c r="I2413" s="41" t="s">
        <v>1113</v>
      </c>
    </row>
    <row r="2414" spans="1:49">
      <c r="A2414" s="48"/>
      <c r="B2414" s="1"/>
      <c r="C2414" s="1"/>
      <c r="D2414" s="369"/>
      <c r="E2414" s="531"/>
      <c r="F2414" s="50"/>
      <c r="G2414" s="50"/>
      <c r="H2414" s="50"/>
      <c r="I2414" s="108"/>
    </row>
    <row r="2415" spans="1:49">
      <c r="A2415" s="48"/>
      <c r="B2415" s="42"/>
      <c r="C2415" s="42"/>
      <c r="D2415" s="42"/>
      <c r="E2415" s="531"/>
      <c r="F2415" s="50"/>
      <c r="G2415" s="50"/>
      <c r="H2415" s="50"/>
      <c r="I2415" s="49" t="s">
        <v>1559</v>
      </c>
      <c r="J2415" s="12">
        <f>SUM(J2416,J2424,J2426)</f>
        <v>53500</v>
      </c>
      <c r="K2415" s="12">
        <f t="shared" ref="K2415:AT2415" si="729">SUM(K2416,K2424,K2426)</f>
        <v>0</v>
      </c>
      <c r="L2415" s="12">
        <f t="shared" si="729"/>
        <v>5428</v>
      </c>
      <c r="M2415" s="12">
        <f t="shared" si="729"/>
        <v>0</v>
      </c>
      <c r="N2415" s="12">
        <f t="shared" si="729"/>
        <v>9050</v>
      </c>
      <c r="O2415" s="12">
        <f t="shared" si="729"/>
        <v>0</v>
      </c>
      <c r="P2415" s="12">
        <f t="shared" si="729"/>
        <v>1000</v>
      </c>
      <c r="Q2415" s="12">
        <f t="shared" si="729"/>
        <v>5000</v>
      </c>
      <c r="R2415" s="12">
        <f t="shared" si="729"/>
        <v>0</v>
      </c>
      <c r="S2415" s="12">
        <f t="shared" si="729"/>
        <v>0</v>
      </c>
      <c r="T2415" s="12">
        <f t="shared" si="729"/>
        <v>0</v>
      </c>
      <c r="U2415" s="12">
        <v>20478</v>
      </c>
      <c r="V2415" s="12">
        <v>33022</v>
      </c>
      <c r="W2415" s="12">
        <f>SUM(W2416,W2424,W2426)</f>
        <v>0</v>
      </c>
      <c r="X2415" s="12">
        <f t="shared" si="729"/>
        <v>0</v>
      </c>
      <c r="Y2415" s="12">
        <f t="shared" si="729"/>
        <v>0</v>
      </c>
      <c r="Z2415" s="12">
        <f t="shared" si="729"/>
        <v>0</v>
      </c>
      <c r="AA2415" s="12">
        <f t="shared" si="729"/>
        <v>0</v>
      </c>
      <c r="AB2415" s="12">
        <f t="shared" si="729"/>
        <v>0</v>
      </c>
      <c r="AC2415" s="12">
        <f t="shared" si="729"/>
        <v>0</v>
      </c>
      <c r="AD2415" s="12">
        <f t="shared" si="729"/>
        <v>0</v>
      </c>
      <c r="AE2415" s="12">
        <f t="shared" si="729"/>
        <v>0</v>
      </c>
      <c r="AF2415" s="12">
        <f t="shared" si="729"/>
        <v>0</v>
      </c>
      <c r="AG2415" s="12">
        <f t="shared" si="729"/>
        <v>0</v>
      </c>
      <c r="AH2415" s="12">
        <v>0</v>
      </c>
      <c r="AI2415" s="12">
        <v>0</v>
      </c>
      <c r="AJ2415" s="12">
        <f>SUM(AJ2416,AJ2424,AJ2426)</f>
        <v>11000</v>
      </c>
      <c r="AK2415" s="12">
        <f t="shared" si="729"/>
        <v>0</v>
      </c>
      <c r="AL2415" s="12">
        <f t="shared" si="729"/>
        <v>0</v>
      </c>
      <c r="AM2415" s="12">
        <f t="shared" si="729"/>
        <v>0</v>
      </c>
      <c r="AN2415" s="12">
        <f t="shared" si="729"/>
        <v>0</v>
      </c>
      <c r="AO2415" s="12">
        <f t="shared" si="729"/>
        <v>0</v>
      </c>
      <c r="AP2415" s="12">
        <f t="shared" si="729"/>
        <v>0</v>
      </c>
      <c r="AQ2415" s="12">
        <f t="shared" si="729"/>
        <v>5200</v>
      </c>
      <c r="AR2415" s="12">
        <f t="shared" si="729"/>
        <v>0</v>
      </c>
      <c r="AS2415" s="12">
        <f t="shared" si="729"/>
        <v>0</v>
      </c>
      <c r="AT2415" s="12">
        <f t="shared" si="729"/>
        <v>0</v>
      </c>
      <c r="AU2415" s="12">
        <v>5200</v>
      </c>
      <c r="AV2415" s="12">
        <v>5800</v>
      </c>
      <c r="AW2415" s="12">
        <f t="shared" ref="AW2415:AW2444" si="730">U2415+AH2415+AU2415</f>
        <v>25678</v>
      </c>
    </row>
    <row r="2416" spans="1:49">
      <c r="A2416" s="44" t="s">
        <v>797</v>
      </c>
      <c r="B2416" s="45" t="s">
        <v>1030</v>
      </c>
      <c r="C2416" s="45" t="s">
        <v>993</v>
      </c>
      <c r="D2416" s="452" t="s">
        <v>2936</v>
      </c>
      <c r="E2416" s="213" t="s">
        <v>771</v>
      </c>
      <c r="F2416" s="65"/>
      <c r="G2416" s="65"/>
      <c r="H2416" s="65"/>
      <c r="I2416" s="1" t="s">
        <v>1500</v>
      </c>
      <c r="J2416" s="9">
        <f>SUM(J2417:J2418)</f>
        <v>21000</v>
      </c>
      <c r="K2416" s="9">
        <f t="shared" ref="K2416:AT2416" si="731">SUM(K2417:K2418)</f>
        <v>0</v>
      </c>
      <c r="L2416" s="9">
        <f t="shared" si="731"/>
        <v>1428</v>
      </c>
      <c r="M2416" s="9">
        <f t="shared" si="731"/>
        <v>0</v>
      </c>
      <c r="N2416" s="9">
        <f t="shared" si="731"/>
        <v>1550</v>
      </c>
      <c r="O2416" s="9">
        <f t="shared" si="731"/>
        <v>0</v>
      </c>
      <c r="P2416" s="9">
        <f t="shared" si="731"/>
        <v>1000</v>
      </c>
      <c r="Q2416" s="9">
        <f t="shared" si="731"/>
        <v>1000</v>
      </c>
      <c r="R2416" s="9">
        <f t="shared" si="731"/>
        <v>0</v>
      </c>
      <c r="S2416" s="9">
        <f t="shared" si="731"/>
        <v>0</v>
      </c>
      <c r="T2416" s="9">
        <f t="shared" si="731"/>
        <v>0</v>
      </c>
      <c r="U2416" s="9">
        <v>4978</v>
      </c>
      <c r="V2416" s="9">
        <v>16022</v>
      </c>
      <c r="W2416" s="9">
        <f>SUM(W2417:W2418)</f>
        <v>0</v>
      </c>
      <c r="X2416" s="9">
        <f t="shared" si="731"/>
        <v>0</v>
      </c>
      <c r="Y2416" s="9">
        <f t="shared" si="731"/>
        <v>0</v>
      </c>
      <c r="Z2416" s="9">
        <f t="shared" si="731"/>
        <v>0</v>
      </c>
      <c r="AA2416" s="9">
        <f t="shared" si="731"/>
        <v>0</v>
      </c>
      <c r="AB2416" s="9">
        <f t="shared" si="731"/>
        <v>0</v>
      </c>
      <c r="AC2416" s="9">
        <f t="shared" si="731"/>
        <v>0</v>
      </c>
      <c r="AD2416" s="9">
        <f t="shared" si="731"/>
        <v>0</v>
      </c>
      <c r="AE2416" s="9">
        <f t="shared" si="731"/>
        <v>0</v>
      </c>
      <c r="AF2416" s="9">
        <f t="shared" si="731"/>
        <v>0</v>
      </c>
      <c r="AG2416" s="9">
        <f t="shared" si="731"/>
        <v>0</v>
      </c>
      <c r="AH2416" s="9">
        <v>0</v>
      </c>
      <c r="AI2416" s="9">
        <v>0</v>
      </c>
      <c r="AJ2416" s="9">
        <f>SUM(AJ2417:AJ2418)</f>
        <v>0</v>
      </c>
      <c r="AK2416" s="9">
        <f t="shared" si="731"/>
        <v>0</v>
      </c>
      <c r="AL2416" s="9">
        <f t="shared" si="731"/>
        <v>0</v>
      </c>
      <c r="AM2416" s="9">
        <f t="shared" si="731"/>
        <v>0</v>
      </c>
      <c r="AN2416" s="9">
        <f t="shared" si="731"/>
        <v>0</v>
      </c>
      <c r="AO2416" s="9">
        <f t="shared" si="731"/>
        <v>0</v>
      </c>
      <c r="AP2416" s="9">
        <f t="shared" si="731"/>
        <v>0</v>
      </c>
      <c r="AQ2416" s="9">
        <f t="shared" si="731"/>
        <v>0</v>
      </c>
      <c r="AR2416" s="9">
        <f t="shared" si="731"/>
        <v>0</v>
      </c>
      <c r="AS2416" s="9">
        <f t="shared" si="731"/>
        <v>0</v>
      </c>
      <c r="AT2416" s="9">
        <f t="shared" si="731"/>
        <v>0</v>
      </c>
      <c r="AU2416" s="9">
        <v>0</v>
      </c>
      <c r="AV2416" s="9">
        <v>0</v>
      </c>
      <c r="AW2416" s="9">
        <f t="shared" si="730"/>
        <v>4978</v>
      </c>
    </row>
    <row r="2417" spans="1:49">
      <c r="A2417" s="44" t="s">
        <v>797</v>
      </c>
      <c r="B2417" s="45" t="s">
        <v>1030</v>
      </c>
      <c r="C2417" s="45" t="s">
        <v>993</v>
      </c>
      <c r="D2417" s="452" t="s">
        <v>2936</v>
      </c>
      <c r="E2417" s="367" t="s">
        <v>834</v>
      </c>
      <c r="F2417" s="50"/>
      <c r="G2417" s="468" t="s">
        <v>3096</v>
      </c>
      <c r="H2417" s="50" t="s">
        <v>2333</v>
      </c>
      <c r="I2417" s="42" t="s">
        <v>1165</v>
      </c>
      <c r="J2417" s="15">
        <v>20000</v>
      </c>
      <c r="L2417" s="15">
        <v>1428</v>
      </c>
      <c r="N2417" s="15">
        <v>1550</v>
      </c>
      <c r="Q2417" s="15">
        <v>1000</v>
      </c>
      <c r="U2417" s="15">
        <v>3978</v>
      </c>
      <c r="V2417" s="15">
        <v>16022</v>
      </c>
      <c r="AH2417" s="15">
        <v>0</v>
      </c>
      <c r="AI2417" s="15">
        <v>0</v>
      </c>
      <c r="AU2417" s="15">
        <v>0</v>
      </c>
      <c r="AV2417" s="15">
        <v>0</v>
      </c>
      <c r="AW2417" s="15">
        <f t="shared" si="730"/>
        <v>3978</v>
      </c>
    </row>
    <row r="2418" spans="1:49">
      <c r="A2418" s="44" t="s">
        <v>797</v>
      </c>
      <c r="B2418" s="45" t="s">
        <v>1030</v>
      </c>
      <c r="C2418" s="45" t="s">
        <v>993</v>
      </c>
      <c r="D2418" s="452" t="s">
        <v>2936</v>
      </c>
      <c r="E2418" s="367" t="s">
        <v>772</v>
      </c>
      <c r="F2418" s="50"/>
      <c r="G2418" s="468" t="s">
        <v>3096</v>
      </c>
      <c r="H2418" s="50" t="s">
        <v>2333</v>
      </c>
      <c r="I2418" s="42" t="s">
        <v>1227</v>
      </c>
      <c r="J2418" s="15">
        <f>SUM(J2419:J2423)</f>
        <v>1000</v>
      </c>
      <c r="K2418" s="15">
        <f t="shared" ref="K2418:AT2418" si="732">SUM(K2419:K2423)</f>
        <v>0</v>
      </c>
      <c r="L2418" s="15">
        <f t="shared" si="732"/>
        <v>0</v>
      </c>
      <c r="M2418" s="15">
        <f t="shared" si="732"/>
        <v>0</v>
      </c>
      <c r="N2418" s="15">
        <f t="shared" si="732"/>
        <v>0</v>
      </c>
      <c r="O2418" s="15">
        <f t="shared" si="732"/>
        <v>0</v>
      </c>
      <c r="P2418" s="15">
        <f t="shared" si="732"/>
        <v>1000</v>
      </c>
      <c r="Q2418" s="15">
        <f t="shared" si="732"/>
        <v>0</v>
      </c>
      <c r="R2418" s="15">
        <f t="shared" si="732"/>
        <v>0</v>
      </c>
      <c r="S2418" s="15">
        <f t="shared" si="732"/>
        <v>0</v>
      </c>
      <c r="T2418" s="15">
        <f t="shared" si="732"/>
        <v>0</v>
      </c>
      <c r="U2418" s="15">
        <v>1000</v>
      </c>
      <c r="V2418" s="15">
        <v>0</v>
      </c>
      <c r="W2418" s="15">
        <f>SUM(W2419:W2423)</f>
        <v>0</v>
      </c>
      <c r="X2418" s="15">
        <f t="shared" si="732"/>
        <v>0</v>
      </c>
      <c r="Y2418" s="15">
        <f t="shared" si="732"/>
        <v>0</v>
      </c>
      <c r="Z2418" s="15">
        <f t="shared" si="732"/>
        <v>0</v>
      </c>
      <c r="AA2418" s="15">
        <f t="shared" si="732"/>
        <v>0</v>
      </c>
      <c r="AB2418" s="15">
        <f t="shared" si="732"/>
        <v>0</v>
      </c>
      <c r="AC2418" s="15">
        <f t="shared" si="732"/>
        <v>0</v>
      </c>
      <c r="AD2418" s="15">
        <f t="shared" si="732"/>
        <v>0</v>
      </c>
      <c r="AE2418" s="15">
        <f t="shared" si="732"/>
        <v>0</v>
      </c>
      <c r="AF2418" s="15">
        <f t="shared" si="732"/>
        <v>0</v>
      </c>
      <c r="AG2418" s="15">
        <f t="shared" si="732"/>
        <v>0</v>
      </c>
      <c r="AH2418" s="15">
        <v>0</v>
      </c>
      <c r="AI2418" s="15">
        <v>0</v>
      </c>
      <c r="AJ2418" s="15">
        <f>SUM(AJ2419:AJ2423)</f>
        <v>0</v>
      </c>
      <c r="AK2418" s="15">
        <f t="shared" si="732"/>
        <v>0</v>
      </c>
      <c r="AL2418" s="15">
        <f t="shared" si="732"/>
        <v>0</v>
      </c>
      <c r="AM2418" s="15">
        <f t="shared" si="732"/>
        <v>0</v>
      </c>
      <c r="AN2418" s="15">
        <f t="shared" si="732"/>
        <v>0</v>
      </c>
      <c r="AO2418" s="15">
        <f t="shared" si="732"/>
        <v>0</v>
      </c>
      <c r="AP2418" s="15">
        <f t="shared" si="732"/>
        <v>0</v>
      </c>
      <c r="AQ2418" s="15">
        <f t="shared" si="732"/>
        <v>0</v>
      </c>
      <c r="AR2418" s="15">
        <f t="shared" si="732"/>
        <v>0</v>
      </c>
      <c r="AS2418" s="15">
        <f t="shared" si="732"/>
        <v>0</v>
      </c>
      <c r="AT2418" s="15">
        <f t="shared" si="732"/>
        <v>0</v>
      </c>
      <c r="AU2418" s="15">
        <v>0</v>
      </c>
      <c r="AV2418" s="15">
        <v>0</v>
      </c>
      <c r="AW2418" s="15">
        <f t="shared" si="730"/>
        <v>1000</v>
      </c>
    </row>
    <row r="2419" spans="1:49" s="144" customFormat="1">
      <c r="A2419" s="44" t="s">
        <v>797</v>
      </c>
      <c r="B2419" s="45" t="s">
        <v>1030</v>
      </c>
      <c r="C2419" s="45" t="s">
        <v>993</v>
      </c>
      <c r="D2419" s="452" t="s">
        <v>2936</v>
      </c>
      <c r="E2419" s="140" t="s">
        <v>850</v>
      </c>
      <c r="F2419" s="141" t="s">
        <v>245</v>
      </c>
      <c r="G2419" s="468" t="s">
        <v>3096</v>
      </c>
      <c r="H2419" s="50" t="s">
        <v>2333</v>
      </c>
      <c r="I2419" s="142" t="s">
        <v>1119</v>
      </c>
      <c r="J2419" s="15"/>
      <c r="K2419" s="15"/>
      <c r="L2419" s="15"/>
      <c r="M2419" s="15"/>
      <c r="N2419" s="15"/>
      <c r="O2419" s="15"/>
      <c r="P2419" s="15"/>
      <c r="Q2419" s="15"/>
      <c r="R2419" s="15"/>
      <c r="S2419" s="15"/>
      <c r="T2419" s="15"/>
      <c r="U2419" s="15">
        <v>0</v>
      </c>
      <c r="V2419" s="15">
        <v>0</v>
      </c>
      <c r="W2419" s="15"/>
      <c r="X2419" s="15"/>
      <c r="Y2419" s="15"/>
      <c r="Z2419" s="15"/>
      <c r="AA2419" s="15"/>
      <c r="AB2419" s="15"/>
      <c r="AC2419" s="15"/>
      <c r="AD2419" s="15"/>
      <c r="AE2419" s="15"/>
      <c r="AF2419" s="15"/>
      <c r="AG2419" s="15"/>
      <c r="AH2419" s="15">
        <v>0</v>
      </c>
      <c r="AI2419" s="15">
        <v>0</v>
      </c>
      <c r="AJ2419" s="15"/>
      <c r="AK2419" s="15"/>
      <c r="AL2419" s="15"/>
      <c r="AM2419" s="15"/>
      <c r="AN2419" s="15"/>
      <c r="AO2419" s="15"/>
      <c r="AP2419" s="15"/>
      <c r="AQ2419" s="15"/>
      <c r="AR2419" s="15"/>
      <c r="AS2419" s="15"/>
      <c r="AT2419" s="15"/>
      <c r="AU2419" s="15">
        <v>0</v>
      </c>
      <c r="AV2419" s="15">
        <v>0</v>
      </c>
      <c r="AW2419" s="15">
        <f t="shared" si="730"/>
        <v>0</v>
      </c>
    </row>
    <row r="2420" spans="1:49" s="144" customFormat="1">
      <c r="A2420" s="44" t="s">
        <v>797</v>
      </c>
      <c r="B2420" s="45" t="s">
        <v>1030</v>
      </c>
      <c r="C2420" s="45" t="s">
        <v>993</v>
      </c>
      <c r="D2420" s="452" t="s">
        <v>2936</v>
      </c>
      <c r="E2420" s="140" t="s">
        <v>851</v>
      </c>
      <c r="F2420" s="141" t="s">
        <v>246</v>
      </c>
      <c r="G2420" s="468" t="s">
        <v>3096</v>
      </c>
      <c r="H2420" s="50" t="s">
        <v>2333</v>
      </c>
      <c r="I2420" s="142" t="s">
        <v>1290</v>
      </c>
      <c r="J2420" s="15"/>
      <c r="K2420" s="15"/>
      <c r="L2420" s="15"/>
      <c r="M2420" s="15"/>
      <c r="N2420" s="15"/>
      <c r="O2420" s="15"/>
      <c r="P2420" s="15"/>
      <c r="Q2420" s="15"/>
      <c r="R2420" s="15"/>
      <c r="S2420" s="15"/>
      <c r="T2420" s="15"/>
      <c r="U2420" s="15">
        <v>0</v>
      </c>
      <c r="V2420" s="15">
        <v>0</v>
      </c>
      <c r="W2420" s="15"/>
      <c r="X2420" s="15"/>
      <c r="Y2420" s="15"/>
      <c r="Z2420" s="15"/>
      <c r="AA2420" s="15"/>
      <c r="AB2420" s="15"/>
      <c r="AC2420" s="15"/>
      <c r="AD2420" s="15"/>
      <c r="AE2420" s="15"/>
      <c r="AF2420" s="15"/>
      <c r="AG2420" s="15"/>
      <c r="AH2420" s="15">
        <v>0</v>
      </c>
      <c r="AI2420" s="15">
        <v>0</v>
      </c>
      <c r="AJ2420" s="15"/>
      <c r="AK2420" s="15"/>
      <c r="AL2420" s="15"/>
      <c r="AM2420" s="15"/>
      <c r="AN2420" s="15"/>
      <c r="AO2420" s="15"/>
      <c r="AP2420" s="15"/>
      <c r="AQ2420" s="15"/>
      <c r="AR2420" s="15"/>
      <c r="AS2420" s="15"/>
      <c r="AT2420" s="15"/>
      <c r="AU2420" s="15">
        <v>0</v>
      </c>
      <c r="AV2420" s="15">
        <v>0</v>
      </c>
      <c r="AW2420" s="15">
        <f t="shared" si="730"/>
        <v>0</v>
      </c>
    </row>
    <row r="2421" spans="1:49" s="144" customFormat="1">
      <c r="A2421" s="44" t="s">
        <v>797</v>
      </c>
      <c r="B2421" s="45" t="s">
        <v>1030</v>
      </c>
      <c r="C2421" s="45" t="s">
        <v>993</v>
      </c>
      <c r="D2421" s="452" t="s">
        <v>2936</v>
      </c>
      <c r="E2421" s="140" t="s">
        <v>852</v>
      </c>
      <c r="F2421" s="141" t="s">
        <v>247</v>
      </c>
      <c r="G2421" s="468" t="s">
        <v>3096</v>
      </c>
      <c r="H2421" s="50" t="s">
        <v>2333</v>
      </c>
      <c r="I2421" s="142" t="s">
        <v>1733</v>
      </c>
      <c r="J2421" s="15">
        <v>1000</v>
      </c>
      <c r="K2421" s="15"/>
      <c r="L2421" s="15"/>
      <c r="M2421" s="15"/>
      <c r="N2421" s="15"/>
      <c r="O2421" s="15"/>
      <c r="P2421" s="15">
        <v>1000</v>
      </c>
      <c r="Q2421" s="15"/>
      <c r="R2421" s="15"/>
      <c r="S2421" s="15"/>
      <c r="T2421" s="15"/>
      <c r="U2421" s="15">
        <v>1000</v>
      </c>
      <c r="V2421" s="15">
        <v>0</v>
      </c>
      <c r="W2421" s="15"/>
      <c r="X2421" s="15"/>
      <c r="Y2421" s="15"/>
      <c r="Z2421" s="15"/>
      <c r="AA2421" s="15"/>
      <c r="AB2421" s="15"/>
      <c r="AC2421" s="15"/>
      <c r="AD2421" s="15"/>
      <c r="AE2421" s="15"/>
      <c r="AF2421" s="15"/>
      <c r="AG2421" s="15"/>
      <c r="AH2421" s="15">
        <v>0</v>
      </c>
      <c r="AI2421" s="15">
        <v>0</v>
      </c>
      <c r="AJ2421" s="15"/>
      <c r="AK2421" s="15"/>
      <c r="AL2421" s="15"/>
      <c r="AM2421" s="15"/>
      <c r="AN2421" s="15"/>
      <c r="AO2421" s="15"/>
      <c r="AP2421" s="15"/>
      <c r="AQ2421" s="15"/>
      <c r="AR2421" s="15"/>
      <c r="AS2421" s="15"/>
      <c r="AT2421" s="15"/>
      <c r="AU2421" s="15">
        <v>0</v>
      </c>
      <c r="AV2421" s="15">
        <v>0</v>
      </c>
      <c r="AW2421" s="15">
        <f t="shared" si="730"/>
        <v>1000</v>
      </c>
    </row>
    <row r="2422" spans="1:49" s="144" customFormat="1">
      <c r="A2422" s="44" t="s">
        <v>797</v>
      </c>
      <c r="B2422" s="45" t="s">
        <v>1030</v>
      </c>
      <c r="C2422" s="45" t="s">
        <v>993</v>
      </c>
      <c r="D2422" s="452" t="s">
        <v>2936</v>
      </c>
      <c r="E2422" s="140" t="s">
        <v>853</v>
      </c>
      <c r="F2422" s="141" t="s">
        <v>248</v>
      </c>
      <c r="G2422" s="468" t="s">
        <v>3096</v>
      </c>
      <c r="H2422" s="50" t="s">
        <v>2333</v>
      </c>
      <c r="I2422" s="142" t="s">
        <v>1734</v>
      </c>
      <c r="J2422" s="15"/>
      <c r="K2422" s="15"/>
      <c r="L2422" s="15"/>
      <c r="M2422" s="15"/>
      <c r="N2422" s="15"/>
      <c r="O2422" s="15"/>
      <c r="P2422" s="15"/>
      <c r="Q2422" s="15"/>
      <c r="R2422" s="15"/>
      <c r="S2422" s="15"/>
      <c r="T2422" s="15"/>
      <c r="U2422" s="15">
        <v>0</v>
      </c>
      <c r="V2422" s="15">
        <v>0</v>
      </c>
      <c r="W2422" s="15"/>
      <c r="X2422" s="15"/>
      <c r="Y2422" s="15"/>
      <c r="Z2422" s="15"/>
      <c r="AA2422" s="15"/>
      <c r="AB2422" s="15"/>
      <c r="AC2422" s="15"/>
      <c r="AD2422" s="15"/>
      <c r="AE2422" s="15"/>
      <c r="AF2422" s="15"/>
      <c r="AG2422" s="15"/>
      <c r="AH2422" s="15">
        <v>0</v>
      </c>
      <c r="AI2422" s="15">
        <v>0</v>
      </c>
      <c r="AJ2422" s="15"/>
      <c r="AK2422" s="15"/>
      <c r="AL2422" s="15"/>
      <c r="AM2422" s="15"/>
      <c r="AN2422" s="15"/>
      <c r="AO2422" s="15"/>
      <c r="AP2422" s="15"/>
      <c r="AQ2422" s="15"/>
      <c r="AR2422" s="15"/>
      <c r="AS2422" s="15"/>
      <c r="AT2422" s="15"/>
      <c r="AU2422" s="15">
        <v>0</v>
      </c>
      <c r="AV2422" s="15">
        <v>0</v>
      </c>
      <c r="AW2422" s="15">
        <f t="shared" si="730"/>
        <v>0</v>
      </c>
    </row>
    <row r="2423" spans="1:49" s="144" customFormat="1">
      <c r="A2423" s="44" t="s">
        <v>797</v>
      </c>
      <c r="B2423" s="45" t="s">
        <v>1030</v>
      </c>
      <c r="C2423" s="45" t="s">
        <v>993</v>
      </c>
      <c r="D2423" s="452" t="s">
        <v>2936</v>
      </c>
      <c r="E2423" s="140" t="s">
        <v>854</v>
      </c>
      <c r="F2423" s="141" t="s">
        <v>249</v>
      </c>
      <c r="G2423" s="468" t="s">
        <v>3096</v>
      </c>
      <c r="H2423" s="50" t="s">
        <v>2333</v>
      </c>
      <c r="I2423" s="142" t="s">
        <v>1735</v>
      </c>
      <c r="J2423" s="15"/>
      <c r="K2423" s="15"/>
      <c r="L2423" s="15"/>
      <c r="M2423" s="15"/>
      <c r="N2423" s="15"/>
      <c r="O2423" s="15"/>
      <c r="P2423" s="15"/>
      <c r="Q2423" s="15"/>
      <c r="R2423" s="15"/>
      <c r="S2423" s="15"/>
      <c r="T2423" s="15"/>
      <c r="U2423" s="15">
        <v>0</v>
      </c>
      <c r="V2423" s="15">
        <v>0</v>
      </c>
      <c r="W2423" s="15"/>
      <c r="X2423" s="15"/>
      <c r="Y2423" s="15"/>
      <c r="Z2423" s="15"/>
      <c r="AA2423" s="15"/>
      <c r="AB2423" s="15"/>
      <c r="AC2423" s="15"/>
      <c r="AD2423" s="15"/>
      <c r="AE2423" s="15"/>
      <c r="AF2423" s="15"/>
      <c r="AG2423" s="15"/>
      <c r="AH2423" s="15">
        <v>0</v>
      </c>
      <c r="AI2423" s="15">
        <v>0</v>
      </c>
      <c r="AJ2423" s="15"/>
      <c r="AK2423" s="15"/>
      <c r="AL2423" s="15"/>
      <c r="AM2423" s="15"/>
      <c r="AN2423" s="15"/>
      <c r="AO2423" s="15"/>
      <c r="AP2423" s="15"/>
      <c r="AQ2423" s="15"/>
      <c r="AR2423" s="15"/>
      <c r="AS2423" s="15"/>
      <c r="AT2423" s="15"/>
      <c r="AU2423" s="15">
        <v>0</v>
      </c>
      <c r="AV2423" s="15">
        <v>0</v>
      </c>
      <c r="AW2423" s="15">
        <f t="shared" si="730"/>
        <v>0</v>
      </c>
    </row>
    <row r="2424" spans="1:49">
      <c r="A2424" s="44" t="s">
        <v>797</v>
      </c>
      <c r="B2424" s="45" t="s">
        <v>1030</v>
      </c>
      <c r="C2424" s="45" t="s">
        <v>993</v>
      </c>
      <c r="D2424" s="452" t="s">
        <v>2936</v>
      </c>
      <c r="E2424" s="213" t="s">
        <v>773</v>
      </c>
      <c r="F2424" s="65"/>
      <c r="G2424" s="65"/>
      <c r="H2424" s="65"/>
      <c r="I2424" s="1" t="s">
        <v>1362</v>
      </c>
      <c r="J2424" s="9">
        <f>SUM(J2425)</f>
        <v>0</v>
      </c>
      <c r="K2424" s="9">
        <f t="shared" ref="K2424:AT2424" si="733">SUM(K2425)</f>
        <v>0</v>
      </c>
      <c r="L2424" s="9">
        <f t="shared" si="733"/>
        <v>0</v>
      </c>
      <c r="M2424" s="9">
        <f t="shared" si="733"/>
        <v>0</v>
      </c>
      <c r="N2424" s="9">
        <f t="shared" si="733"/>
        <v>0</v>
      </c>
      <c r="O2424" s="9">
        <f t="shared" si="733"/>
        <v>0</v>
      </c>
      <c r="P2424" s="9">
        <f t="shared" si="733"/>
        <v>0</v>
      </c>
      <c r="Q2424" s="9">
        <f t="shared" si="733"/>
        <v>0</v>
      </c>
      <c r="R2424" s="9">
        <f t="shared" si="733"/>
        <v>0</v>
      </c>
      <c r="S2424" s="9">
        <f t="shared" si="733"/>
        <v>0</v>
      </c>
      <c r="T2424" s="9">
        <f t="shared" si="733"/>
        <v>0</v>
      </c>
      <c r="U2424" s="9">
        <v>0</v>
      </c>
      <c r="V2424" s="9">
        <v>0</v>
      </c>
      <c r="W2424" s="9">
        <f>SUM(W2425)</f>
        <v>0</v>
      </c>
      <c r="X2424" s="9">
        <f t="shared" si="733"/>
        <v>0</v>
      </c>
      <c r="Y2424" s="9">
        <f t="shared" si="733"/>
        <v>0</v>
      </c>
      <c r="Z2424" s="9">
        <f t="shared" si="733"/>
        <v>0</v>
      </c>
      <c r="AA2424" s="9">
        <f t="shared" si="733"/>
        <v>0</v>
      </c>
      <c r="AB2424" s="9">
        <f t="shared" si="733"/>
        <v>0</v>
      </c>
      <c r="AC2424" s="9">
        <f t="shared" si="733"/>
        <v>0</v>
      </c>
      <c r="AD2424" s="9">
        <f t="shared" si="733"/>
        <v>0</v>
      </c>
      <c r="AE2424" s="9">
        <f t="shared" si="733"/>
        <v>0</v>
      </c>
      <c r="AF2424" s="9">
        <f t="shared" si="733"/>
        <v>0</v>
      </c>
      <c r="AG2424" s="9">
        <f t="shared" si="733"/>
        <v>0</v>
      </c>
      <c r="AH2424" s="9">
        <v>0</v>
      </c>
      <c r="AI2424" s="9">
        <v>0</v>
      </c>
      <c r="AJ2424" s="9">
        <f>SUM(AJ2425)</f>
        <v>0</v>
      </c>
      <c r="AK2424" s="9">
        <f t="shared" si="733"/>
        <v>0</v>
      </c>
      <c r="AL2424" s="9">
        <f t="shared" si="733"/>
        <v>0</v>
      </c>
      <c r="AM2424" s="9">
        <f t="shared" si="733"/>
        <v>0</v>
      </c>
      <c r="AN2424" s="9">
        <f t="shared" si="733"/>
        <v>0</v>
      </c>
      <c r="AO2424" s="9">
        <f t="shared" si="733"/>
        <v>0</v>
      </c>
      <c r="AP2424" s="9">
        <f t="shared" si="733"/>
        <v>0</v>
      </c>
      <c r="AQ2424" s="9">
        <f t="shared" si="733"/>
        <v>0</v>
      </c>
      <c r="AR2424" s="9">
        <f t="shared" si="733"/>
        <v>0</v>
      </c>
      <c r="AS2424" s="9">
        <f t="shared" si="733"/>
        <v>0</v>
      </c>
      <c r="AT2424" s="9">
        <f t="shared" si="733"/>
        <v>0</v>
      </c>
      <c r="AU2424" s="9">
        <v>0</v>
      </c>
      <c r="AV2424" s="9">
        <v>0</v>
      </c>
      <c r="AW2424" s="9">
        <f t="shared" si="730"/>
        <v>0</v>
      </c>
    </row>
    <row r="2425" spans="1:49">
      <c r="A2425" s="44" t="s">
        <v>797</v>
      </c>
      <c r="B2425" s="45" t="s">
        <v>1030</v>
      </c>
      <c r="C2425" s="45" t="s">
        <v>993</v>
      </c>
      <c r="D2425" s="452" t="s">
        <v>2936</v>
      </c>
      <c r="E2425" s="367" t="s">
        <v>785</v>
      </c>
      <c r="F2425" s="50"/>
      <c r="G2425" s="468" t="s">
        <v>3096</v>
      </c>
      <c r="H2425" s="50" t="s">
        <v>2333</v>
      </c>
      <c r="I2425" s="42" t="s">
        <v>1363</v>
      </c>
      <c r="U2425" s="15">
        <v>0</v>
      </c>
      <c r="V2425" s="15">
        <v>0</v>
      </c>
      <c r="AH2425" s="15">
        <v>0</v>
      </c>
      <c r="AI2425" s="15">
        <v>0</v>
      </c>
      <c r="AU2425" s="15">
        <v>0</v>
      </c>
      <c r="AV2425" s="15">
        <v>0</v>
      </c>
      <c r="AW2425" s="15">
        <f t="shared" si="730"/>
        <v>0</v>
      </c>
    </row>
    <row r="2426" spans="1:49">
      <c r="A2426" s="44" t="s">
        <v>797</v>
      </c>
      <c r="B2426" s="45" t="s">
        <v>1030</v>
      </c>
      <c r="C2426" s="45" t="s">
        <v>993</v>
      </c>
      <c r="D2426" s="452" t="s">
        <v>2936</v>
      </c>
      <c r="E2426" s="213" t="s">
        <v>1364</v>
      </c>
      <c r="F2426" s="65"/>
      <c r="G2426" s="65"/>
      <c r="H2426" s="65"/>
      <c r="I2426" s="1" t="s">
        <v>2104</v>
      </c>
      <c r="J2426" s="9">
        <f>SUM(J2427:J2436)</f>
        <v>32500</v>
      </c>
      <c r="K2426" s="9">
        <f t="shared" ref="K2426:AT2426" si="734">SUM(K2427:K2436)</f>
        <v>0</v>
      </c>
      <c r="L2426" s="9">
        <f t="shared" si="734"/>
        <v>4000</v>
      </c>
      <c r="M2426" s="9">
        <f t="shared" si="734"/>
        <v>0</v>
      </c>
      <c r="N2426" s="9">
        <f t="shared" si="734"/>
        <v>7500</v>
      </c>
      <c r="O2426" s="9">
        <f t="shared" si="734"/>
        <v>0</v>
      </c>
      <c r="P2426" s="9">
        <f t="shared" si="734"/>
        <v>0</v>
      </c>
      <c r="Q2426" s="9">
        <f t="shared" si="734"/>
        <v>4000</v>
      </c>
      <c r="R2426" s="9">
        <f t="shared" si="734"/>
        <v>0</v>
      </c>
      <c r="S2426" s="9">
        <f t="shared" si="734"/>
        <v>0</v>
      </c>
      <c r="T2426" s="9">
        <f t="shared" si="734"/>
        <v>0</v>
      </c>
      <c r="U2426" s="9">
        <v>15500</v>
      </c>
      <c r="V2426" s="9">
        <v>17000</v>
      </c>
      <c r="W2426" s="9">
        <f>SUM(W2427:W2436)</f>
        <v>0</v>
      </c>
      <c r="X2426" s="9">
        <f t="shared" si="734"/>
        <v>0</v>
      </c>
      <c r="Y2426" s="9">
        <f t="shared" si="734"/>
        <v>0</v>
      </c>
      <c r="Z2426" s="9">
        <f t="shared" si="734"/>
        <v>0</v>
      </c>
      <c r="AA2426" s="9">
        <f t="shared" si="734"/>
        <v>0</v>
      </c>
      <c r="AB2426" s="9">
        <f t="shared" si="734"/>
        <v>0</v>
      </c>
      <c r="AC2426" s="9">
        <f t="shared" si="734"/>
        <v>0</v>
      </c>
      <c r="AD2426" s="9">
        <f t="shared" si="734"/>
        <v>0</v>
      </c>
      <c r="AE2426" s="9">
        <f t="shared" si="734"/>
        <v>0</v>
      </c>
      <c r="AF2426" s="9">
        <f t="shared" si="734"/>
        <v>0</v>
      </c>
      <c r="AG2426" s="9">
        <f t="shared" si="734"/>
        <v>0</v>
      </c>
      <c r="AH2426" s="9">
        <v>0</v>
      </c>
      <c r="AI2426" s="9">
        <v>0</v>
      </c>
      <c r="AJ2426" s="9">
        <f>SUM(AJ2427:AJ2436)</f>
        <v>11000</v>
      </c>
      <c r="AK2426" s="9">
        <f t="shared" si="734"/>
        <v>0</v>
      </c>
      <c r="AL2426" s="9">
        <f t="shared" si="734"/>
        <v>0</v>
      </c>
      <c r="AM2426" s="9">
        <f t="shared" si="734"/>
        <v>0</v>
      </c>
      <c r="AN2426" s="9">
        <f t="shared" si="734"/>
        <v>0</v>
      </c>
      <c r="AO2426" s="9">
        <f t="shared" si="734"/>
        <v>0</v>
      </c>
      <c r="AP2426" s="9">
        <f t="shared" si="734"/>
        <v>0</v>
      </c>
      <c r="AQ2426" s="9">
        <f t="shared" si="734"/>
        <v>5200</v>
      </c>
      <c r="AR2426" s="9">
        <f t="shared" si="734"/>
        <v>0</v>
      </c>
      <c r="AS2426" s="9">
        <f t="shared" si="734"/>
        <v>0</v>
      </c>
      <c r="AT2426" s="9">
        <f t="shared" si="734"/>
        <v>0</v>
      </c>
      <c r="AU2426" s="9">
        <v>5200</v>
      </c>
      <c r="AV2426" s="9">
        <v>5800</v>
      </c>
      <c r="AW2426" s="9">
        <f t="shared" si="730"/>
        <v>20700</v>
      </c>
    </row>
    <row r="2427" spans="1:49">
      <c r="A2427" s="44" t="s">
        <v>797</v>
      </c>
      <c r="B2427" s="45" t="s">
        <v>1030</v>
      </c>
      <c r="C2427" s="45" t="s">
        <v>993</v>
      </c>
      <c r="D2427" s="452" t="s">
        <v>2936</v>
      </c>
      <c r="E2427" s="367" t="s">
        <v>786</v>
      </c>
      <c r="F2427" s="50"/>
      <c r="G2427" s="468" t="s">
        <v>3096</v>
      </c>
      <c r="H2427" s="50" t="s">
        <v>2333</v>
      </c>
      <c r="I2427" s="42" t="s">
        <v>1191</v>
      </c>
      <c r="J2427" s="15">
        <v>500</v>
      </c>
      <c r="Q2427" s="15">
        <v>500</v>
      </c>
      <c r="U2427" s="15">
        <v>500</v>
      </c>
      <c r="V2427" s="15">
        <v>0</v>
      </c>
      <c r="AH2427" s="15">
        <v>0</v>
      </c>
      <c r="AI2427" s="15">
        <v>0</v>
      </c>
      <c r="AU2427" s="15">
        <v>0</v>
      </c>
      <c r="AV2427" s="15">
        <v>0</v>
      </c>
      <c r="AW2427" s="15">
        <f t="shared" si="730"/>
        <v>500</v>
      </c>
    </row>
    <row r="2428" spans="1:49">
      <c r="A2428" s="44" t="s">
        <v>797</v>
      </c>
      <c r="B2428" s="45" t="s">
        <v>1030</v>
      </c>
      <c r="C2428" s="45" t="s">
        <v>993</v>
      </c>
      <c r="D2428" s="452" t="s">
        <v>2936</v>
      </c>
      <c r="E2428" s="367" t="s">
        <v>1528</v>
      </c>
      <c r="F2428" s="50"/>
      <c r="G2428" s="468" t="s">
        <v>3096</v>
      </c>
      <c r="H2428" s="50" t="s">
        <v>2333</v>
      </c>
      <c r="I2428" s="42" t="s">
        <v>989</v>
      </c>
      <c r="U2428" s="15">
        <v>0</v>
      </c>
      <c r="V2428" s="15">
        <v>0</v>
      </c>
      <c r="AH2428" s="15">
        <v>0</v>
      </c>
      <c r="AI2428" s="15">
        <v>0</v>
      </c>
      <c r="AU2428" s="15">
        <v>0</v>
      </c>
      <c r="AV2428" s="15">
        <v>0</v>
      </c>
      <c r="AW2428" s="15">
        <f t="shared" si="730"/>
        <v>0</v>
      </c>
    </row>
    <row r="2429" spans="1:49">
      <c r="A2429" s="44" t="s">
        <v>797</v>
      </c>
      <c r="B2429" s="45" t="s">
        <v>1030</v>
      </c>
      <c r="C2429" s="45" t="s">
        <v>993</v>
      </c>
      <c r="D2429" s="452" t="s">
        <v>2936</v>
      </c>
      <c r="E2429" s="367" t="s">
        <v>1679</v>
      </c>
      <c r="F2429" s="50"/>
      <c r="G2429" s="468" t="s">
        <v>3096</v>
      </c>
      <c r="H2429" s="50" t="s">
        <v>2333</v>
      </c>
      <c r="I2429" s="42" t="s">
        <v>1048</v>
      </c>
      <c r="U2429" s="15">
        <v>0</v>
      </c>
      <c r="V2429" s="15">
        <v>0</v>
      </c>
      <c r="AH2429" s="15">
        <v>0</v>
      </c>
      <c r="AI2429" s="15">
        <v>0</v>
      </c>
      <c r="AU2429" s="15">
        <v>0</v>
      </c>
      <c r="AV2429" s="15">
        <v>0</v>
      </c>
      <c r="AW2429" s="15">
        <f t="shared" si="730"/>
        <v>0</v>
      </c>
    </row>
    <row r="2430" spans="1:49">
      <c r="A2430" s="44" t="s">
        <v>797</v>
      </c>
      <c r="B2430" s="45" t="s">
        <v>1030</v>
      </c>
      <c r="C2430" s="45" t="s">
        <v>993</v>
      </c>
      <c r="D2430" s="452" t="s">
        <v>2936</v>
      </c>
      <c r="E2430" s="367" t="s">
        <v>787</v>
      </c>
      <c r="F2430" s="50"/>
      <c r="G2430" s="468" t="s">
        <v>3096</v>
      </c>
      <c r="H2430" s="50" t="s">
        <v>2333</v>
      </c>
      <c r="I2430" s="42" t="s">
        <v>2078</v>
      </c>
      <c r="J2430" s="15">
        <v>12000</v>
      </c>
      <c r="L2430" s="15">
        <v>2000</v>
      </c>
      <c r="N2430" s="15">
        <v>5000</v>
      </c>
      <c r="Q2430" s="15">
        <v>3500</v>
      </c>
      <c r="U2430" s="15">
        <v>10500</v>
      </c>
      <c r="V2430" s="15">
        <v>1500</v>
      </c>
      <c r="AH2430" s="15">
        <v>0</v>
      </c>
      <c r="AI2430" s="15">
        <v>0</v>
      </c>
      <c r="AJ2430" s="15">
        <v>1000</v>
      </c>
      <c r="AQ2430" s="15">
        <v>200</v>
      </c>
      <c r="AU2430" s="15">
        <v>200</v>
      </c>
      <c r="AV2430" s="15">
        <v>800</v>
      </c>
      <c r="AW2430" s="15">
        <f t="shared" si="730"/>
        <v>10700</v>
      </c>
    </row>
    <row r="2431" spans="1:49">
      <c r="A2431" s="44" t="s">
        <v>797</v>
      </c>
      <c r="B2431" s="45" t="s">
        <v>1030</v>
      </c>
      <c r="C2431" s="45" t="s">
        <v>993</v>
      </c>
      <c r="D2431" s="452" t="s">
        <v>2936</v>
      </c>
      <c r="E2431" s="367" t="s">
        <v>1116</v>
      </c>
      <c r="F2431" s="50"/>
      <c r="G2431" s="468" t="s">
        <v>3096</v>
      </c>
      <c r="H2431" s="50" t="s">
        <v>2333</v>
      </c>
      <c r="I2431" s="42" t="s">
        <v>1487</v>
      </c>
      <c r="U2431" s="15">
        <v>0</v>
      </c>
      <c r="V2431" s="15">
        <v>0</v>
      </c>
      <c r="AH2431" s="15">
        <v>0</v>
      </c>
      <c r="AI2431" s="15">
        <v>0</v>
      </c>
      <c r="AU2431" s="15">
        <v>0</v>
      </c>
      <c r="AV2431" s="15">
        <v>0</v>
      </c>
      <c r="AW2431" s="15">
        <f t="shared" si="730"/>
        <v>0</v>
      </c>
    </row>
    <row r="2432" spans="1:49">
      <c r="A2432" s="44" t="s">
        <v>797</v>
      </c>
      <c r="B2432" s="45" t="s">
        <v>1030</v>
      </c>
      <c r="C2432" s="45" t="s">
        <v>993</v>
      </c>
      <c r="D2432" s="452" t="s">
        <v>2936</v>
      </c>
      <c r="E2432" s="367" t="s">
        <v>1703</v>
      </c>
      <c r="F2432" s="50"/>
      <c r="G2432" s="468" t="s">
        <v>3096</v>
      </c>
      <c r="H2432" s="50" t="s">
        <v>2333</v>
      </c>
      <c r="I2432" s="42" t="s">
        <v>1047</v>
      </c>
      <c r="U2432" s="15">
        <v>0</v>
      </c>
      <c r="V2432" s="15">
        <v>0</v>
      </c>
      <c r="AH2432" s="15">
        <v>0</v>
      </c>
      <c r="AI2432" s="15">
        <v>0</v>
      </c>
      <c r="AU2432" s="15">
        <v>0</v>
      </c>
      <c r="AV2432" s="15">
        <v>0</v>
      </c>
      <c r="AW2432" s="15">
        <f t="shared" si="730"/>
        <v>0</v>
      </c>
    </row>
    <row r="2433" spans="1:49">
      <c r="A2433" s="44" t="s">
        <v>797</v>
      </c>
      <c r="B2433" s="45" t="s">
        <v>1030</v>
      </c>
      <c r="C2433" s="45" t="s">
        <v>993</v>
      </c>
      <c r="D2433" s="452" t="s">
        <v>2936</v>
      </c>
      <c r="E2433" s="367" t="s">
        <v>826</v>
      </c>
      <c r="F2433" s="50"/>
      <c r="G2433" s="468" t="s">
        <v>3096</v>
      </c>
      <c r="H2433" s="50" t="s">
        <v>2333</v>
      </c>
      <c r="I2433" s="42" t="s">
        <v>2170</v>
      </c>
      <c r="J2433" s="15">
        <v>10000</v>
      </c>
      <c r="L2433" s="15">
        <v>1000</v>
      </c>
      <c r="N2433" s="15">
        <v>1000</v>
      </c>
      <c r="U2433" s="15">
        <v>2000</v>
      </c>
      <c r="V2433" s="15">
        <v>8000</v>
      </c>
      <c r="AH2433" s="15">
        <v>0</v>
      </c>
      <c r="AI2433" s="15">
        <v>0</v>
      </c>
      <c r="AJ2433" s="15">
        <v>10000</v>
      </c>
      <c r="AQ2433" s="15">
        <v>5000</v>
      </c>
      <c r="AU2433" s="15">
        <v>5000</v>
      </c>
      <c r="AV2433" s="15">
        <v>5000</v>
      </c>
      <c r="AW2433" s="15">
        <f t="shared" si="730"/>
        <v>7000</v>
      </c>
    </row>
    <row r="2434" spans="1:49">
      <c r="A2434" s="44" t="s">
        <v>797</v>
      </c>
      <c r="B2434" s="45" t="s">
        <v>1030</v>
      </c>
      <c r="C2434" s="45" t="s">
        <v>993</v>
      </c>
      <c r="D2434" s="452" t="s">
        <v>2936</v>
      </c>
      <c r="E2434" s="367" t="s">
        <v>1115</v>
      </c>
      <c r="F2434" s="50"/>
      <c r="G2434" s="468" t="s">
        <v>3096</v>
      </c>
      <c r="H2434" s="50" t="s">
        <v>2333</v>
      </c>
      <c r="I2434" s="42" t="s">
        <v>990</v>
      </c>
      <c r="U2434" s="15">
        <v>0</v>
      </c>
      <c r="V2434" s="15">
        <v>0</v>
      </c>
      <c r="AH2434" s="15">
        <v>0</v>
      </c>
      <c r="AI2434" s="15">
        <v>0</v>
      </c>
      <c r="AU2434" s="15">
        <v>0</v>
      </c>
      <c r="AV2434" s="15">
        <v>0</v>
      </c>
      <c r="AW2434" s="15">
        <f t="shared" si="730"/>
        <v>0</v>
      </c>
    </row>
    <row r="2435" spans="1:49">
      <c r="A2435" s="44" t="s">
        <v>797</v>
      </c>
      <c r="B2435" s="45" t="s">
        <v>1030</v>
      </c>
      <c r="C2435" s="45" t="s">
        <v>993</v>
      </c>
      <c r="D2435" s="452" t="s">
        <v>2936</v>
      </c>
      <c r="E2435" s="367" t="s">
        <v>1677</v>
      </c>
      <c r="F2435" s="50"/>
      <c r="G2435" s="468" t="s">
        <v>3096</v>
      </c>
      <c r="H2435" s="50" t="s">
        <v>2333</v>
      </c>
      <c r="I2435" s="42" t="s">
        <v>1198</v>
      </c>
      <c r="J2435" s="15">
        <v>10000</v>
      </c>
      <c r="L2435" s="15">
        <v>1000</v>
      </c>
      <c r="N2435" s="15">
        <v>1500</v>
      </c>
      <c r="U2435" s="15">
        <v>2500</v>
      </c>
      <c r="V2435" s="15">
        <v>7500</v>
      </c>
      <c r="AH2435" s="15">
        <v>0</v>
      </c>
      <c r="AI2435" s="15">
        <v>0</v>
      </c>
      <c r="AU2435" s="15">
        <v>0</v>
      </c>
      <c r="AV2435" s="15">
        <v>0</v>
      </c>
      <c r="AW2435" s="15">
        <f t="shared" si="730"/>
        <v>2500</v>
      </c>
    </row>
    <row r="2436" spans="1:49">
      <c r="A2436" s="44" t="s">
        <v>797</v>
      </c>
      <c r="B2436" s="45" t="s">
        <v>1030</v>
      </c>
      <c r="C2436" s="45" t="s">
        <v>993</v>
      </c>
      <c r="D2436" s="452" t="s">
        <v>2936</v>
      </c>
      <c r="E2436" s="367" t="s">
        <v>1677</v>
      </c>
      <c r="F2436" s="50" t="s">
        <v>250</v>
      </c>
      <c r="G2436" s="468" t="s">
        <v>3096</v>
      </c>
      <c r="H2436" s="50" t="s">
        <v>2333</v>
      </c>
      <c r="I2436" s="42" t="s">
        <v>25</v>
      </c>
      <c r="U2436" s="15">
        <v>0</v>
      </c>
      <c r="V2436" s="15">
        <v>0</v>
      </c>
      <c r="AH2436" s="15">
        <v>0</v>
      </c>
      <c r="AI2436" s="15">
        <v>0</v>
      </c>
      <c r="AU2436" s="15">
        <v>0</v>
      </c>
      <c r="AV2436" s="15">
        <v>0</v>
      </c>
      <c r="AW2436" s="15">
        <f t="shared" si="730"/>
        <v>0</v>
      </c>
    </row>
    <row r="2437" spans="1:49" s="52" customFormat="1">
      <c r="A2437" s="41"/>
      <c r="B2437" s="345"/>
      <c r="C2437" s="345"/>
      <c r="D2437" s="369"/>
      <c r="E2437" s="213"/>
      <c r="F2437" s="65"/>
      <c r="G2437" s="65"/>
      <c r="H2437" s="65"/>
      <c r="I2437" s="49" t="s">
        <v>3</v>
      </c>
      <c r="J2437" s="6">
        <f>SUM(J2438)</f>
        <v>0</v>
      </c>
      <c r="K2437" s="6">
        <f t="shared" ref="K2437:AT2438" si="735">SUM(K2438)</f>
        <v>0</v>
      </c>
      <c r="L2437" s="6">
        <f t="shared" si="735"/>
        <v>0</v>
      </c>
      <c r="M2437" s="6">
        <f t="shared" si="735"/>
        <v>0</v>
      </c>
      <c r="N2437" s="6">
        <f t="shared" si="735"/>
        <v>0</v>
      </c>
      <c r="O2437" s="6">
        <f t="shared" si="735"/>
        <v>0</v>
      </c>
      <c r="P2437" s="6">
        <f t="shared" si="735"/>
        <v>0</v>
      </c>
      <c r="Q2437" s="6">
        <f t="shared" si="735"/>
        <v>0</v>
      </c>
      <c r="R2437" s="6">
        <f t="shared" si="735"/>
        <v>0</v>
      </c>
      <c r="S2437" s="6">
        <f t="shared" si="735"/>
        <v>0</v>
      </c>
      <c r="T2437" s="6">
        <f t="shared" si="735"/>
        <v>0</v>
      </c>
      <c r="U2437" s="6">
        <v>0</v>
      </c>
      <c r="V2437" s="6">
        <v>0</v>
      </c>
      <c r="W2437" s="6">
        <f>SUM(W2438)</f>
        <v>0</v>
      </c>
      <c r="X2437" s="6">
        <f t="shared" si="735"/>
        <v>0</v>
      </c>
      <c r="Y2437" s="6">
        <f t="shared" si="735"/>
        <v>0</v>
      </c>
      <c r="Z2437" s="6">
        <f t="shared" si="735"/>
        <v>0</v>
      </c>
      <c r="AA2437" s="6">
        <f t="shared" si="735"/>
        <v>0</v>
      </c>
      <c r="AB2437" s="6">
        <f t="shared" si="735"/>
        <v>0</v>
      </c>
      <c r="AC2437" s="6">
        <f t="shared" si="735"/>
        <v>0</v>
      </c>
      <c r="AD2437" s="6">
        <f t="shared" si="735"/>
        <v>0</v>
      </c>
      <c r="AE2437" s="6">
        <f t="shared" si="735"/>
        <v>0</v>
      </c>
      <c r="AF2437" s="6">
        <f t="shared" si="735"/>
        <v>0</v>
      </c>
      <c r="AG2437" s="6">
        <f t="shared" si="735"/>
        <v>0</v>
      </c>
      <c r="AH2437" s="6">
        <v>0</v>
      </c>
      <c r="AI2437" s="6">
        <v>0</v>
      </c>
      <c r="AJ2437" s="6">
        <f>SUM(AJ2438)</f>
        <v>0</v>
      </c>
      <c r="AK2437" s="6">
        <f t="shared" si="735"/>
        <v>0</v>
      </c>
      <c r="AL2437" s="6">
        <f t="shared" si="735"/>
        <v>0</v>
      </c>
      <c r="AM2437" s="6">
        <f t="shared" si="735"/>
        <v>0</v>
      </c>
      <c r="AN2437" s="6">
        <f t="shared" si="735"/>
        <v>0</v>
      </c>
      <c r="AO2437" s="6">
        <f t="shared" si="735"/>
        <v>0</v>
      </c>
      <c r="AP2437" s="6">
        <f t="shared" si="735"/>
        <v>0</v>
      </c>
      <c r="AQ2437" s="6">
        <f t="shared" si="735"/>
        <v>0</v>
      </c>
      <c r="AR2437" s="6">
        <f t="shared" si="735"/>
        <v>0</v>
      </c>
      <c r="AS2437" s="6">
        <f t="shared" si="735"/>
        <v>0</v>
      </c>
      <c r="AT2437" s="6">
        <f t="shared" si="735"/>
        <v>0</v>
      </c>
      <c r="AU2437" s="6">
        <v>0</v>
      </c>
      <c r="AV2437" s="6">
        <v>0</v>
      </c>
      <c r="AW2437" s="6">
        <f t="shared" si="730"/>
        <v>0</v>
      </c>
    </row>
    <row r="2438" spans="1:49" s="52" customFormat="1">
      <c r="A2438" s="44" t="s">
        <v>797</v>
      </c>
      <c r="B2438" s="45" t="s">
        <v>1030</v>
      </c>
      <c r="C2438" s="45" t="s">
        <v>993</v>
      </c>
      <c r="D2438" s="452" t="s">
        <v>2936</v>
      </c>
      <c r="E2438" s="213" t="s">
        <v>833</v>
      </c>
      <c r="F2438" s="65"/>
      <c r="G2438" s="65"/>
      <c r="H2438" s="65"/>
      <c r="I2438" s="53" t="s">
        <v>1</v>
      </c>
      <c r="J2438" s="200">
        <f>SUM(J2439)</f>
        <v>0</v>
      </c>
      <c r="K2438" s="200">
        <f t="shared" si="735"/>
        <v>0</v>
      </c>
      <c r="L2438" s="200">
        <f t="shared" si="735"/>
        <v>0</v>
      </c>
      <c r="M2438" s="200">
        <f t="shared" si="735"/>
        <v>0</v>
      </c>
      <c r="N2438" s="200">
        <f t="shared" si="735"/>
        <v>0</v>
      </c>
      <c r="O2438" s="200">
        <f t="shared" si="735"/>
        <v>0</v>
      </c>
      <c r="P2438" s="200">
        <f t="shared" si="735"/>
        <v>0</v>
      </c>
      <c r="Q2438" s="200">
        <f t="shared" si="735"/>
        <v>0</v>
      </c>
      <c r="R2438" s="200">
        <f t="shared" si="735"/>
        <v>0</v>
      </c>
      <c r="S2438" s="200">
        <f t="shared" si="735"/>
        <v>0</v>
      </c>
      <c r="T2438" s="200">
        <f t="shared" si="735"/>
        <v>0</v>
      </c>
      <c r="U2438" s="200">
        <v>0</v>
      </c>
      <c r="V2438" s="200">
        <v>0</v>
      </c>
      <c r="W2438" s="200">
        <f>SUM(W2439)</f>
        <v>0</v>
      </c>
      <c r="X2438" s="200">
        <f t="shared" si="735"/>
        <v>0</v>
      </c>
      <c r="Y2438" s="200">
        <f t="shared" si="735"/>
        <v>0</v>
      </c>
      <c r="Z2438" s="200">
        <f t="shared" si="735"/>
        <v>0</v>
      </c>
      <c r="AA2438" s="200">
        <f t="shared" si="735"/>
        <v>0</v>
      </c>
      <c r="AB2438" s="200">
        <f t="shared" si="735"/>
        <v>0</v>
      </c>
      <c r="AC2438" s="200">
        <f t="shared" si="735"/>
        <v>0</v>
      </c>
      <c r="AD2438" s="200">
        <f t="shared" si="735"/>
        <v>0</v>
      </c>
      <c r="AE2438" s="200">
        <f t="shared" si="735"/>
        <v>0</v>
      </c>
      <c r="AF2438" s="200">
        <f t="shared" si="735"/>
        <v>0</v>
      </c>
      <c r="AG2438" s="200">
        <f t="shared" si="735"/>
        <v>0</v>
      </c>
      <c r="AH2438" s="200">
        <v>0</v>
      </c>
      <c r="AI2438" s="200">
        <v>0</v>
      </c>
      <c r="AJ2438" s="200">
        <f>SUM(AJ2439)</f>
        <v>0</v>
      </c>
      <c r="AK2438" s="200">
        <f t="shared" si="735"/>
        <v>0</v>
      </c>
      <c r="AL2438" s="200">
        <f t="shared" si="735"/>
        <v>0</v>
      </c>
      <c r="AM2438" s="200">
        <f t="shared" si="735"/>
        <v>0</v>
      </c>
      <c r="AN2438" s="200">
        <f t="shared" si="735"/>
        <v>0</v>
      </c>
      <c r="AO2438" s="200">
        <f t="shared" si="735"/>
        <v>0</v>
      </c>
      <c r="AP2438" s="200">
        <f t="shared" si="735"/>
        <v>0</v>
      </c>
      <c r="AQ2438" s="200">
        <f t="shared" si="735"/>
        <v>0</v>
      </c>
      <c r="AR2438" s="200">
        <f t="shared" si="735"/>
        <v>0</v>
      </c>
      <c r="AS2438" s="200">
        <f t="shared" si="735"/>
        <v>0</v>
      </c>
      <c r="AT2438" s="200">
        <f t="shared" si="735"/>
        <v>0</v>
      </c>
      <c r="AU2438" s="200">
        <v>0</v>
      </c>
      <c r="AV2438" s="200">
        <v>0</v>
      </c>
      <c r="AW2438" s="200">
        <f t="shared" si="730"/>
        <v>0</v>
      </c>
    </row>
    <row r="2439" spans="1:49" s="59" customFormat="1">
      <c r="A2439" s="44" t="s">
        <v>797</v>
      </c>
      <c r="B2439" s="45" t="s">
        <v>1030</v>
      </c>
      <c r="C2439" s="45" t="s">
        <v>993</v>
      </c>
      <c r="D2439" s="452" t="s">
        <v>2936</v>
      </c>
      <c r="E2439" s="57" t="s">
        <v>1517</v>
      </c>
      <c r="F2439" s="58"/>
      <c r="G2439" s="468" t="s">
        <v>3096</v>
      </c>
      <c r="H2439" s="50" t="s">
        <v>2333</v>
      </c>
      <c r="I2439" s="188" t="s">
        <v>2584</v>
      </c>
      <c r="J2439" s="13"/>
      <c r="K2439" s="13"/>
      <c r="L2439" s="13"/>
      <c r="M2439" s="13"/>
      <c r="N2439" s="13"/>
      <c r="O2439" s="13"/>
      <c r="P2439" s="13"/>
      <c r="Q2439" s="13"/>
      <c r="R2439" s="13"/>
      <c r="S2439" s="13"/>
      <c r="T2439" s="13"/>
      <c r="U2439" s="13">
        <v>0</v>
      </c>
      <c r="V2439" s="13">
        <v>0</v>
      </c>
      <c r="W2439" s="13"/>
      <c r="X2439" s="13"/>
      <c r="Y2439" s="13"/>
      <c r="Z2439" s="13"/>
      <c r="AA2439" s="13"/>
      <c r="AB2439" s="13"/>
      <c r="AC2439" s="13"/>
      <c r="AD2439" s="13"/>
      <c r="AE2439" s="13"/>
      <c r="AF2439" s="13"/>
      <c r="AG2439" s="13"/>
      <c r="AH2439" s="13">
        <v>0</v>
      </c>
      <c r="AI2439" s="13">
        <v>0</v>
      </c>
      <c r="AJ2439" s="13"/>
      <c r="AK2439" s="13"/>
      <c r="AL2439" s="13"/>
      <c r="AM2439" s="13"/>
      <c r="AN2439" s="13"/>
      <c r="AO2439" s="13"/>
      <c r="AP2439" s="13"/>
      <c r="AQ2439" s="13"/>
      <c r="AR2439" s="13"/>
      <c r="AS2439" s="13"/>
      <c r="AT2439" s="13"/>
      <c r="AU2439" s="13">
        <v>0</v>
      </c>
      <c r="AV2439" s="13">
        <v>0</v>
      </c>
      <c r="AW2439" s="13">
        <f t="shared" si="730"/>
        <v>0</v>
      </c>
    </row>
    <row r="2440" spans="1:49">
      <c r="A2440" s="44"/>
      <c r="B2440" s="45"/>
      <c r="C2440" s="45"/>
      <c r="D2440" s="45"/>
      <c r="E2440" s="531"/>
      <c r="F2440" s="2"/>
      <c r="G2440" s="367"/>
      <c r="H2440" s="367"/>
      <c r="I2440" s="49" t="s">
        <v>1157</v>
      </c>
      <c r="J2440" s="12">
        <f>SUM(J2441)</f>
        <v>10000</v>
      </c>
      <c r="K2440" s="12">
        <f t="shared" ref="K2440:AT2441" si="736">SUM(K2441)</f>
        <v>0</v>
      </c>
      <c r="L2440" s="12">
        <f t="shared" si="736"/>
        <v>0</v>
      </c>
      <c r="M2440" s="12">
        <f t="shared" si="736"/>
        <v>0</v>
      </c>
      <c r="N2440" s="12">
        <f t="shared" si="736"/>
        <v>0</v>
      </c>
      <c r="O2440" s="12">
        <f t="shared" si="736"/>
        <v>0</v>
      </c>
      <c r="P2440" s="12">
        <f t="shared" si="736"/>
        <v>0</v>
      </c>
      <c r="Q2440" s="12">
        <f t="shared" si="736"/>
        <v>3767</v>
      </c>
      <c r="R2440" s="12">
        <f t="shared" si="736"/>
        <v>0</v>
      </c>
      <c r="S2440" s="12">
        <f t="shared" si="736"/>
        <v>0</v>
      </c>
      <c r="T2440" s="12">
        <f t="shared" si="736"/>
        <v>0</v>
      </c>
      <c r="U2440" s="12">
        <v>3767</v>
      </c>
      <c r="V2440" s="12">
        <v>6233</v>
      </c>
      <c r="W2440" s="12">
        <f>SUM(W2441)</f>
        <v>0</v>
      </c>
      <c r="X2440" s="12">
        <f t="shared" si="736"/>
        <v>0</v>
      </c>
      <c r="Y2440" s="12">
        <f t="shared" si="736"/>
        <v>0</v>
      </c>
      <c r="Z2440" s="12">
        <f t="shared" si="736"/>
        <v>0</v>
      </c>
      <c r="AA2440" s="12">
        <f t="shared" si="736"/>
        <v>0</v>
      </c>
      <c r="AB2440" s="12">
        <f t="shared" si="736"/>
        <v>0</v>
      </c>
      <c r="AC2440" s="12">
        <f t="shared" si="736"/>
        <v>0</v>
      </c>
      <c r="AD2440" s="12">
        <f t="shared" si="736"/>
        <v>0</v>
      </c>
      <c r="AE2440" s="12">
        <f t="shared" si="736"/>
        <v>0</v>
      </c>
      <c r="AF2440" s="12">
        <f t="shared" si="736"/>
        <v>0</v>
      </c>
      <c r="AG2440" s="12">
        <f t="shared" si="736"/>
        <v>0</v>
      </c>
      <c r="AH2440" s="12">
        <v>0</v>
      </c>
      <c r="AI2440" s="12">
        <v>0</v>
      </c>
      <c r="AJ2440" s="12">
        <f>SUM(AJ2441)</f>
        <v>10000</v>
      </c>
      <c r="AK2440" s="12">
        <f t="shared" si="736"/>
        <v>0</v>
      </c>
      <c r="AL2440" s="12">
        <f t="shared" si="736"/>
        <v>0</v>
      </c>
      <c r="AM2440" s="12">
        <f t="shared" si="736"/>
        <v>0</v>
      </c>
      <c r="AN2440" s="12">
        <f t="shared" si="736"/>
        <v>0</v>
      </c>
      <c r="AO2440" s="12">
        <f t="shared" si="736"/>
        <v>0</v>
      </c>
      <c r="AP2440" s="12">
        <f t="shared" si="736"/>
        <v>0</v>
      </c>
      <c r="AQ2440" s="12">
        <f t="shared" si="736"/>
        <v>1300</v>
      </c>
      <c r="AR2440" s="12">
        <f t="shared" si="736"/>
        <v>0</v>
      </c>
      <c r="AS2440" s="12">
        <f t="shared" si="736"/>
        <v>800</v>
      </c>
      <c r="AT2440" s="12">
        <f t="shared" si="736"/>
        <v>2000</v>
      </c>
      <c r="AU2440" s="12">
        <v>4100</v>
      </c>
      <c r="AV2440" s="12">
        <v>5900</v>
      </c>
      <c r="AW2440" s="12">
        <f t="shared" si="730"/>
        <v>7867</v>
      </c>
    </row>
    <row r="2441" spans="1:49">
      <c r="A2441" s="44" t="s">
        <v>797</v>
      </c>
      <c r="B2441" s="45" t="s">
        <v>1030</v>
      </c>
      <c r="C2441" s="45" t="s">
        <v>993</v>
      </c>
      <c r="D2441" s="452" t="s">
        <v>2936</v>
      </c>
      <c r="E2441" s="213" t="s">
        <v>1402</v>
      </c>
      <c r="F2441" s="54"/>
      <c r="G2441" s="54"/>
      <c r="H2441" s="54"/>
      <c r="I2441" s="1" t="s">
        <v>1158</v>
      </c>
      <c r="J2441" s="9">
        <f>SUM(J2442)</f>
        <v>10000</v>
      </c>
      <c r="K2441" s="9">
        <f t="shared" si="736"/>
        <v>0</v>
      </c>
      <c r="L2441" s="9">
        <f t="shared" si="736"/>
        <v>0</v>
      </c>
      <c r="M2441" s="9">
        <f t="shared" si="736"/>
        <v>0</v>
      </c>
      <c r="N2441" s="9">
        <f t="shared" si="736"/>
        <v>0</v>
      </c>
      <c r="O2441" s="9">
        <f t="shared" si="736"/>
        <v>0</v>
      </c>
      <c r="P2441" s="9">
        <f t="shared" si="736"/>
        <v>0</v>
      </c>
      <c r="Q2441" s="9">
        <f t="shared" si="736"/>
        <v>3767</v>
      </c>
      <c r="R2441" s="9">
        <f t="shared" si="736"/>
        <v>0</v>
      </c>
      <c r="S2441" s="9">
        <f t="shared" si="736"/>
        <v>0</v>
      </c>
      <c r="T2441" s="9">
        <f t="shared" si="736"/>
        <v>0</v>
      </c>
      <c r="U2441" s="9">
        <v>3767</v>
      </c>
      <c r="V2441" s="9">
        <v>6233</v>
      </c>
      <c r="W2441" s="9">
        <f>SUM(W2442)</f>
        <v>0</v>
      </c>
      <c r="X2441" s="9">
        <f t="shared" si="736"/>
        <v>0</v>
      </c>
      <c r="Y2441" s="9">
        <f t="shared" si="736"/>
        <v>0</v>
      </c>
      <c r="Z2441" s="9">
        <f t="shared" si="736"/>
        <v>0</v>
      </c>
      <c r="AA2441" s="9">
        <f t="shared" si="736"/>
        <v>0</v>
      </c>
      <c r="AB2441" s="9">
        <f t="shared" si="736"/>
        <v>0</v>
      </c>
      <c r="AC2441" s="9">
        <f t="shared" si="736"/>
        <v>0</v>
      </c>
      <c r="AD2441" s="9">
        <f t="shared" si="736"/>
        <v>0</v>
      </c>
      <c r="AE2441" s="9">
        <f t="shared" si="736"/>
        <v>0</v>
      </c>
      <c r="AF2441" s="9">
        <f t="shared" si="736"/>
        <v>0</v>
      </c>
      <c r="AG2441" s="9">
        <f t="shared" si="736"/>
        <v>0</v>
      </c>
      <c r="AH2441" s="9">
        <v>0</v>
      </c>
      <c r="AI2441" s="9">
        <v>0</v>
      </c>
      <c r="AJ2441" s="9">
        <f>SUM(AJ2442)</f>
        <v>10000</v>
      </c>
      <c r="AK2441" s="9">
        <f t="shared" si="736"/>
        <v>0</v>
      </c>
      <c r="AL2441" s="9">
        <f t="shared" si="736"/>
        <v>0</v>
      </c>
      <c r="AM2441" s="9">
        <f t="shared" si="736"/>
        <v>0</v>
      </c>
      <c r="AN2441" s="9">
        <f t="shared" si="736"/>
        <v>0</v>
      </c>
      <c r="AO2441" s="9">
        <f t="shared" si="736"/>
        <v>0</v>
      </c>
      <c r="AP2441" s="9">
        <f t="shared" si="736"/>
        <v>0</v>
      </c>
      <c r="AQ2441" s="9">
        <f t="shared" si="736"/>
        <v>1300</v>
      </c>
      <c r="AR2441" s="9">
        <f t="shared" si="736"/>
        <v>0</v>
      </c>
      <c r="AS2441" s="9">
        <f t="shared" si="736"/>
        <v>800</v>
      </c>
      <c r="AT2441" s="9">
        <f t="shared" si="736"/>
        <v>2000</v>
      </c>
      <c r="AU2441" s="9">
        <v>4100</v>
      </c>
      <c r="AV2441" s="9">
        <v>5900</v>
      </c>
      <c r="AW2441" s="9">
        <f t="shared" si="730"/>
        <v>7867</v>
      </c>
    </row>
    <row r="2442" spans="1:49">
      <c r="A2442" s="44" t="s">
        <v>797</v>
      </c>
      <c r="B2442" s="45" t="s">
        <v>1030</v>
      </c>
      <c r="C2442" s="45" t="s">
        <v>993</v>
      </c>
      <c r="D2442" s="452" t="s">
        <v>2936</v>
      </c>
      <c r="E2442" s="367" t="s">
        <v>1409</v>
      </c>
      <c r="F2442" s="2"/>
      <c r="G2442" s="468" t="s">
        <v>3096</v>
      </c>
      <c r="H2442" s="50" t="s">
        <v>2333</v>
      </c>
      <c r="I2442" s="42" t="s">
        <v>1691</v>
      </c>
      <c r="J2442" s="15">
        <v>10000</v>
      </c>
      <c r="Q2442" s="15">
        <v>3767</v>
      </c>
      <c r="U2442" s="15">
        <v>3767</v>
      </c>
      <c r="V2442" s="15">
        <v>6233</v>
      </c>
      <c r="AH2442" s="15">
        <v>0</v>
      </c>
      <c r="AI2442" s="15">
        <v>0</v>
      </c>
      <c r="AJ2442" s="15">
        <v>10000</v>
      </c>
      <c r="AQ2442" s="15">
        <v>1300</v>
      </c>
      <c r="AS2442" s="15">
        <v>800</v>
      </c>
      <c r="AT2442" s="15">
        <v>2000</v>
      </c>
      <c r="AU2442" s="15">
        <v>4100</v>
      </c>
      <c r="AV2442" s="15">
        <v>5900</v>
      </c>
      <c r="AW2442" s="15">
        <f t="shared" si="730"/>
        <v>7867</v>
      </c>
    </row>
    <row r="2443" spans="1:49">
      <c r="A2443" s="44"/>
      <c r="B2443" s="45"/>
      <c r="C2443" s="45"/>
      <c r="D2443" s="45"/>
      <c r="E2443" s="531"/>
      <c r="F2443" s="2"/>
      <c r="G2443" s="367"/>
      <c r="H2443" s="367"/>
      <c r="I2443" s="42"/>
      <c r="U2443" s="15">
        <v>0</v>
      </c>
      <c r="V2443" s="15">
        <v>0</v>
      </c>
      <c r="AH2443" s="15">
        <v>0</v>
      </c>
      <c r="AI2443" s="15">
        <v>0</v>
      </c>
      <c r="AU2443" s="15">
        <v>0</v>
      </c>
      <c r="AV2443" s="15">
        <v>0</v>
      </c>
      <c r="AW2443" s="15">
        <f t="shared" si="730"/>
        <v>0</v>
      </c>
    </row>
    <row r="2444" spans="1:49">
      <c r="A2444" s="44"/>
      <c r="B2444" s="45"/>
      <c r="C2444" s="45"/>
      <c r="D2444" s="45"/>
      <c r="E2444" s="531"/>
      <c r="F2444" s="50"/>
      <c r="G2444" s="50"/>
      <c r="H2444" s="50"/>
      <c r="I2444" s="49" t="s">
        <v>1631</v>
      </c>
      <c r="J2444" s="12">
        <f>SUM(J2415,J2440,J2437)</f>
        <v>63500</v>
      </c>
      <c r="K2444" s="12">
        <f t="shared" ref="K2444:AT2444" si="737">SUM(K2415,K2440,K2437)</f>
        <v>0</v>
      </c>
      <c r="L2444" s="12">
        <f t="shared" si="737"/>
        <v>5428</v>
      </c>
      <c r="M2444" s="12">
        <f t="shared" si="737"/>
        <v>0</v>
      </c>
      <c r="N2444" s="12">
        <f t="shared" si="737"/>
        <v>9050</v>
      </c>
      <c r="O2444" s="12">
        <f t="shared" si="737"/>
        <v>0</v>
      </c>
      <c r="P2444" s="12">
        <f t="shared" si="737"/>
        <v>1000</v>
      </c>
      <c r="Q2444" s="12">
        <f t="shared" si="737"/>
        <v>8767</v>
      </c>
      <c r="R2444" s="12">
        <f t="shared" si="737"/>
        <v>0</v>
      </c>
      <c r="S2444" s="12">
        <f t="shared" si="737"/>
        <v>0</v>
      </c>
      <c r="T2444" s="12">
        <f t="shared" si="737"/>
        <v>0</v>
      </c>
      <c r="U2444" s="12">
        <v>24245</v>
      </c>
      <c r="V2444" s="12">
        <v>39255</v>
      </c>
      <c r="W2444" s="12">
        <f>SUM(W2415,W2440,W2437)</f>
        <v>0</v>
      </c>
      <c r="X2444" s="12">
        <f t="shared" si="737"/>
        <v>0</v>
      </c>
      <c r="Y2444" s="12">
        <f t="shared" si="737"/>
        <v>0</v>
      </c>
      <c r="Z2444" s="12">
        <f t="shared" si="737"/>
        <v>0</v>
      </c>
      <c r="AA2444" s="12">
        <f t="shared" si="737"/>
        <v>0</v>
      </c>
      <c r="AB2444" s="12">
        <f t="shared" si="737"/>
        <v>0</v>
      </c>
      <c r="AC2444" s="12">
        <f t="shared" si="737"/>
        <v>0</v>
      </c>
      <c r="AD2444" s="12">
        <f t="shared" si="737"/>
        <v>0</v>
      </c>
      <c r="AE2444" s="12">
        <f t="shared" si="737"/>
        <v>0</v>
      </c>
      <c r="AF2444" s="12">
        <f t="shared" si="737"/>
        <v>0</v>
      </c>
      <c r="AG2444" s="12">
        <f t="shared" si="737"/>
        <v>0</v>
      </c>
      <c r="AH2444" s="12">
        <v>0</v>
      </c>
      <c r="AI2444" s="12">
        <v>0</v>
      </c>
      <c r="AJ2444" s="12">
        <f>SUM(AJ2415,AJ2440,AJ2437)</f>
        <v>21000</v>
      </c>
      <c r="AK2444" s="12">
        <f t="shared" si="737"/>
        <v>0</v>
      </c>
      <c r="AL2444" s="12">
        <f t="shared" si="737"/>
        <v>0</v>
      </c>
      <c r="AM2444" s="12">
        <f t="shared" si="737"/>
        <v>0</v>
      </c>
      <c r="AN2444" s="12">
        <f t="shared" si="737"/>
        <v>0</v>
      </c>
      <c r="AO2444" s="12">
        <f t="shared" si="737"/>
        <v>0</v>
      </c>
      <c r="AP2444" s="12">
        <f t="shared" si="737"/>
        <v>0</v>
      </c>
      <c r="AQ2444" s="12">
        <f t="shared" si="737"/>
        <v>6500</v>
      </c>
      <c r="AR2444" s="12">
        <f t="shared" si="737"/>
        <v>0</v>
      </c>
      <c r="AS2444" s="12">
        <f t="shared" si="737"/>
        <v>800</v>
      </c>
      <c r="AT2444" s="12">
        <f t="shared" si="737"/>
        <v>2000</v>
      </c>
      <c r="AU2444" s="12">
        <v>9300</v>
      </c>
      <c r="AV2444" s="12">
        <v>11700</v>
      </c>
      <c r="AW2444" s="12">
        <f t="shared" si="730"/>
        <v>33545</v>
      </c>
    </row>
    <row r="2445" spans="1:49">
      <c r="A2445" s="44"/>
      <c r="B2445" s="45"/>
      <c r="C2445" s="45"/>
      <c r="D2445" s="45"/>
      <c r="E2445" s="531"/>
      <c r="F2445" s="50"/>
      <c r="G2445" s="50"/>
      <c r="H2445" s="50"/>
      <c r="I2445" s="146" t="s">
        <v>970</v>
      </c>
      <c r="J2445" s="267"/>
      <c r="K2445" s="267"/>
      <c r="L2445" s="267"/>
      <c r="M2445" s="267"/>
      <c r="N2445" s="267"/>
      <c r="O2445" s="267"/>
      <c r="P2445" s="267"/>
      <c r="Q2445" s="267"/>
      <c r="R2445" s="267"/>
      <c r="S2445" s="267"/>
      <c r="T2445" s="267"/>
      <c r="U2445" s="267"/>
      <c r="V2445" s="267"/>
      <c r="W2445" s="267"/>
      <c r="X2445" s="267"/>
      <c r="Y2445" s="267"/>
      <c r="Z2445" s="267"/>
      <c r="AA2445" s="267"/>
      <c r="AB2445" s="267"/>
      <c r="AC2445" s="267"/>
      <c r="AD2445" s="267"/>
      <c r="AE2445" s="267"/>
      <c r="AF2445" s="267"/>
      <c r="AG2445" s="267"/>
      <c r="AH2445" s="267"/>
      <c r="AI2445" s="267"/>
      <c r="AJ2445" s="267"/>
      <c r="AK2445" s="267"/>
      <c r="AL2445" s="267"/>
      <c r="AM2445" s="267"/>
      <c r="AN2445" s="267"/>
      <c r="AO2445" s="267"/>
      <c r="AP2445" s="267"/>
      <c r="AQ2445" s="267"/>
      <c r="AR2445" s="267"/>
      <c r="AS2445" s="267"/>
      <c r="AT2445" s="267"/>
      <c r="AU2445" s="267"/>
      <c r="AV2445" s="267"/>
      <c r="AW2445" s="267"/>
    </row>
    <row r="2446" spans="1:49" ht="13.5" thickBot="1">
      <c r="A2446" s="48"/>
      <c r="B2446" s="42"/>
      <c r="C2446" s="42"/>
      <c r="D2446" s="42"/>
      <c r="E2446" s="531"/>
      <c r="F2446" s="50"/>
      <c r="G2446" s="50"/>
      <c r="H2446" s="50"/>
      <c r="I2446" s="146"/>
      <c r="J2446" s="29"/>
      <c r="K2446" s="29"/>
      <c r="L2446" s="29"/>
      <c r="M2446" s="29"/>
      <c r="N2446" s="29"/>
      <c r="O2446" s="29"/>
      <c r="P2446" s="29"/>
      <c r="Q2446" s="29"/>
      <c r="R2446" s="29"/>
      <c r="S2446" s="29"/>
      <c r="T2446" s="29"/>
      <c r="U2446" s="29"/>
      <c r="V2446" s="29"/>
      <c r="W2446" s="29"/>
      <c r="X2446" s="29"/>
      <c r="Y2446" s="29"/>
      <c r="Z2446" s="29"/>
      <c r="AA2446" s="29"/>
      <c r="AB2446" s="29"/>
      <c r="AC2446" s="29"/>
      <c r="AD2446" s="29"/>
      <c r="AE2446" s="29"/>
      <c r="AF2446" s="29"/>
      <c r="AG2446" s="29"/>
      <c r="AH2446" s="29"/>
      <c r="AI2446" s="29"/>
      <c r="AJ2446" s="29"/>
      <c r="AK2446" s="29"/>
      <c r="AL2446" s="29"/>
      <c r="AM2446" s="29"/>
      <c r="AN2446" s="29"/>
      <c r="AO2446" s="29"/>
      <c r="AP2446" s="29"/>
      <c r="AQ2446" s="29"/>
      <c r="AR2446" s="29"/>
      <c r="AS2446" s="29"/>
      <c r="AT2446" s="29"/>
      <c r="AU2446" s="29"/>
      <c r="AV2446" s="29"/>
      <c r="AW2446" s="29"/>
    </row>
    <row r="2447" spans="1:49" ht="35.25" customHeight="1" thickTop="1" thickBot="1">
      <c r="A2447" s="48"/>
      <c r="B2447" s="42"/>
      <c r="C2447" s="42"/>
      <c r="D2447" s="42"/>
      <c r="E2447" s="531"/>
      <c r="F2447" s="50"/>
      <c r="G2447" s="50"/>
      <c r="H2447" s="50"/>
      <c r="I2447" s="5" t="s">
        <v>2331</v>
      </c>
      <c r="J2447" s="364" t="s">
        <v>2891</v>
      </c>
      <c r="K2447" s="364" t="s">
        <v>2879</v>
      </c>
      <c r="L2447" s="364" t="s">
        <v>2880</v>
      </c>
      <c r="M2447" s="364" t="s">
        <v>2881</v>
      </c>
      <c r="N2447" s="364" t="s">
        <v>2882</v>
      </c>
      <c r="O2447" s="364" t="s">
        <v>2883</v>
      </c>
      <c r="P2447" s="364" t="s">
        <v>2884</v>
      </c>
      <c r="Q2447" s="364" t="s">
        <v>2885</v>
      </c>
      <c r="R2447" s="364" t="s">
        <v>2886</v>
      </c>
      <c r="S2447" s="364" t="s">
        <v>2887</v>
      </c>
      <c r="T2447" s="364" t="s">
        <v>2888</v>
      </c>
      <c r="U2447" s="364" t="s">
        <v>2889</v>
      </c>
      <c r="V2447" s="364" t="s">
        <v>2890</v>
      </c>
      <c r="W2447" s="365" t="s">
        <v>2893</v>
      </c>
      <c r="X2447" s="365" t="s">
        <v>2879</v>
      </c>
      <c r="Y2447" s="365" t="s">
        <v>2880</v>
      </c>
      <c r="Z2447" s="365" t="s">
        <v>2881</v>
      </c>
      <c r="AA2447" s="365" t="s">
        <v>2882</v>
      </c>
      <c r="AB2447" s="365" t="s">
        <v>2883</v>
      </c>
      <c r="AC2447" s="365" t="s">
        <v>2884</v>
      </c>
      <c r="AD2447" s="365" t="s">
        <v>2885</v>
      </c>
      <c r="AE2447" s="365" t="s">
        <v>2886</v>
      </c>
      <c r="AF2447" s="365" t="s">
        <v>2887</v>
      </c>
      <c r="AG2447" s="365" t="s">
        <v>2888</v>
      </c>
      <c r="AH2447" s="365" t="s">
        <v>2889</v>
      </c>
      <c r="AI2447" s="365" t="s">
        <v>2890</v>
      </c>
      <c r="AJ2447" s="366" t="s">
        <v>2892</v>
      </c>
      <c r="AK2447" s="366" t="s">
        <v>2879</v>
      </c>
      <c r="AL2447" s="366" t="s">
        <v>2880</v>
      </c>
      <c r="AM2447" s="366" t="s">
        <v>2881</v>
      </c>
      <c r="AN2447" s="366" t="s">
        <v>2882</v>
      </c>
      <c r="AO2447" s="366" t="s">
        <v>2883</v>
      </c>
      <c r="AP2447" s="366" t="s">
        <v>2884</v>
      </c>
      <c r="AQ2447" s="366" t="s">
        <v>2885</v>
      </c>
      <c r="AR2447" s="366" t="s">
        <v>2886</v>
      </c>
      <c r="AS2447" s="366" t="s">
        <v>2887</v>
      </c>
      <c r="AT2447" s="366" t="s">
        <v>2888</v>
      </c>
      <c r="AU2447" s="366" t="s">
        <v>2889</v>
      </c>
      <c r="AV2447" s="366" t="s">
        <v>2890</v>
      </c>
      <c r="AW2447" s="368" t="s">
        <v>2895</v>
      </c>
    </row>
    <row r="2448" spans="1:49">
      <c r="A2448" s="48"/>
      <c r="B2448" s="42"/>
      <c r="C2448" s="42"/>
      <c r="D2448" s="42"/>
      <c r="E2448" s="531"/>
      <c r="F2448" s="50"/>
      <c r="G2448" s="50"/>
      <c r="H2448" s="50"/>
      <c r="I2448" s="34"/>
      <c r="J2448" s="202" t="s">
        <v>1224</v>
      </c>
      <c r="K2448" s="202">
        <v>1</v>
      </c>
      <c r="L2448" s="202">
        <v>2</v>
      </c>
      <c r="M2448" s="202">
        <v>3</v>
      </c>
      <c r="N2448" s="202">
        <v>4</v>
      </c>
      <c r="O2448" s="202">
        <v>5</v>
      </c>
      <c r="P2448" s="202">
        <v>6</v>
      </c>
      <c r="Q2448" s="202">
        <v>7</v>
      </c>
      <c r="R2448" s="202">
        <v>8</v>
      </c>
      <c r="S2448" s="202">
        <v>9</v>
      </c>
      <c r="T2448" s="202">
        <v>10</v>
      </c>
      <c r="U2448" s="202">
        <v>13</v>
      </c>
      <c r="V2448" s="202">
        <v>14</v>
      </c>
      <c r="W2448" s="202" t="s">
        <v>1224</v>
      </c>
      <c r="X2448" s="202">
        <v>1</v>
      </c>
      <c r="Y2448" s="202">
        <v>2</v>
      </c>
      <c r="Z2448" s="202">
        <v>3</v>
      </c>
      <c r="AA2448" s="202">
        <v>4</v>
      </c>
      <c r="AB2448" s="202">
        <v>5</v>
      </c>
      <c r="AC2448" s="202">
        <v>6</v>
      </c>
      <c r="AD2448" s="202">
        <v>7</v>
      </c>
      <c r="AE2448" s="202">
        <v>8</v>
      </c>
      <c r="AF2448" s="202">
        <v>9</v>
      </c>
      <c r="AG2448" s="202">
        <v>10</v>
      </c>
      <c r="AH2448" s="202">
        <v>13</v>
      </c>
      <c r="AI2448" s="202">
        <v>14</v>
      </c>
      <c r="AJ2448" s="202" t="s">
        <v>1224</v>
      </c>
      <c r="AK2448" s="202">
        <v>1</v>
      </c>
      <c r="AL2448" s="202">
        <v>2</v>
      </c>
      <c r="AM2448" s="202">
        <v>3</v>
      </c>
      <c r="AN2448" s="202">
        <v>4</v>
      </c>
      <c r="AO2448" s="202">
        <v>5</v>
      </c>
      <c r="AP2448" s="202">
        <v>6</v>
      </c>
      <c r="AQ2448" s="202">
        <v>7</v>
      </c>
      <c r="AR2448" s="202">
        <v>8</v>
      </c>
      <c r="AS2448" s="202">
        <v>9</v>
      </c>
      <c r="AT2448" s="202">
        <v>10</v>
      </c>
      <c r="AU2448" s="202">
        <v>13</v>
      </c>
      <c r="AV2448" s="202">
        <v>14</v>
      </c>
      <c r="AW2448" s="202">
        <v>15</v>
      </c>
    </row>
    <row r="2449" spans="1:49">
      <c r="A2449" s="48"/>
      <c r="B2449" s="42"/>
      <c r="C2449" s="42"/>
      <c r="D2449" s="42"/>
      <c r="E2449" s="531"/>
      <c r="F2449" s="50"/>
      <c r="G2449" s="50"/>
      <c r="H2449" s="50"/>
      <c r="I2449" s="276" t="s">
        <v>2429</v>
      </c>
      <c r="J2449" s="277">
        <f>SUM(J2444)</f>
        <v>63500</v>
      </c>
      <c r="K2449" s="277">
        <f t="shared" ref="K2449:AT2449" si="738">SUM(K2444)</f>
        <v>0</v>
      </c>
      <c r="L2449" s="277">
        <f t="shared" si="738"/>
        <v>5428</v>
      </c>
      <c r="M2449" s="277">
        <f t="shared" si="738"/>
        <v>0</v>
      </c>
      <c r="N2449" s="277">
        <f t="shared" si="738"/>
        <v>9050</v>
      </c>
      <c r="O2449" s="277">
        <f t="shared" si="738"/>
        <v>0</v>
      </c>
      <c r="P2449" s="277">
        <f t="shared" si="738"/>
        <v>1000</v>
      </c>
      <c r="Q2449" s="277">
        <f t="shared" si="738"/>
        <v>8767</v>
      </c>
      <c r="R2449" s="277">
        <f t="shared" si="738"/>
        <v>0</v>
      </c>
      <c r="S2449" s="277">
        <f t="shared" si="738"/>
        <v>0</v>
      </c>
      <c r="T2449" s="277">
        <f t="shared" si="738"/>
        <v>0</v>
      </c>
      <c r="U2449" s="277">
        <v>24245</v>
      </c>
      <c r="V2449" s="277">
        <v>39255</v>
      </c>
      <c r="W2449" s="277">
        <f>SUM(W2444)</f>
        <v>0</v>
      </c>
      <c r="X2449" s="277">
        <f t="shared" si="738"/>
        <v>0</v>
      </c>
      <c r="Y2449" s="277">
        <f t="shared" si="738"/>
        <v>0</v>
      </c>
      <c r="Z2449" s="277">
        <f t="shared" si="738"/>
        <v>0</v>
      </c>
      <c r="AA2449" s="277">
        <f t="shared" si="738"/>
        <v>0</v>
      </c>
      <c r="AB2449" s="277">
        <f t="shared" si="738"/>
        <v>0</v>
      </c>
      <c r="AC2449" s="277">
        <f t="shared" si="738"/>
        <v>0</v>
      </c>
      <c r="AD2449" s="277">
        <f t="shared" si="738"/>
        <v>0</v>
      </c>
      <c r="AE2449" s="277">
        <f t="shared" si="738"/>
        <v>0</v>
      </c>
      <c r="AF2449" s="277">
        <f t="shared" si="738"/>
        <v>0</v>
      </c>
      <c r="AG2449" s="277">
        <f t="shared" si="738"/>
        <v>0</v>
      </c>
      <c r="AH2449" s="277">
        <v>0</v>
      </c>
      <c r="AI2449" s="277">
        <v>0</v>
      </c>
      <c r="AJ2449" s="277">
        <f>SUM(AJ2444)</f>
        <v>21000</v>
      </c>
      <c r="AK2449" s="277">
        <f t="shared" si="738"/>
        <v>0</v>
      </c>
      <c r="AL2449" s="277">
        <f t="shared" si="738"/>
        <v>0</v>
      </c>
      <c r="AM2449" s="277">
        <f t="shared" si="738"/>
        <v>0</v>
      </c>
      <c r="AN2449" s="277">
        <f t="shared" si="738"/>
        <v>0</v>
      </c>
      <c r="AO2449" s="277">
        <f t="shared" si="738"/>
        <v>0</v>
      </c>
      <c r="AP2449" s="277">
        <f t="shared" si="738"/>
        <v>0</v>
      </c>
      <c r="AQ2449" s="277">
        <f t="shared" si="738"/>
        <v>6500</v>
      </c>
      <c r="AR2449" s="277">
        <f t="shared" si="738"/>
        <v>0</v>
      </c>
      <c r="AS2449" s="277">
        <f t="shared" si="738"/>
        <v>800</v>
      </c>
      <c r="AT2449" s="277">
        <f t="shared" si="738"/>
        <v>2000</v>
      </c>
      <c r="AU2449" s="277">
        <v>9300</v>
      </c>
      <c r="AV2449" s="277">
        <v>11700</v>
      </c>
      <c r="AW2449" s="277">
        <f>U2449+AH2449+AU2449</f>
        <v>33545</v>
      </c>
    </row>
    <row r="2450" spans="1:49">
      <c r="A2450" s="48"/>
      <c r="B2450" s="42"/>
      <c r="C2450" s="42"/>
      <c r="D2450" s="42"/>
      <c r="E2450" s="531"/>
      <c r="F2450" s="50"/>
      <c r="G2450" s="50"/>
      <c r="H2450" s="50"/>
      <c r="I2450" s="276"/>
      <c r="J2450" s="277"/>
      <c r="K2450" s="277"/>
      <c r="L2450" s="277"/>
      <c r="M2450" s="277"/>
      <c r="N2450" s="277"/>
      <c r="O2450" s="277"/>
      <c r="P2450" s="277"/>
      <c r="Q2450" s="277"/>
      <c r="R2450" s="277"/>
      <c r="S2450" s="277"/>
      <c r="T2450" s="277"/>
      <c r="U2450" s="277">
        <v>0</v>
      </c>
      <c r="V2450" s="277">
        <v>0</v>
      </c>
      <c r="W2450" s="277"/>
      <c r="X2450" s="277"/>
      <c r="Y2450" s="277"/>
      <c r="Z2450" s="277"/>
      <c r="AA2450" s="277"/>
      <c r="AB2450" s="277"/>
      <c r="AC2450" s="277"/>
      <c r="AD2450" s="277"/>
      <c r="AE2450" s="277"/>
      <c r="AF2450" s="277"/>
      <c r="AG2450" s="277"/>
      <c r="AH2450" s="277">
        <v>0</v>
      </c>
      <c r="AI2450" s="277">
        <v>0</v>
      </c>
      <c r="AJ2450" s="277"/>
      <c r="AK2450" s="277"/>
      <c r="AL2450" s="277"/>
      <c r="AM2450" s="277"/>
      <c r="AN2450" s="277"/>
      <c r="AO2450" s="277"/>
      <c r="AP2450" s="277"/>
      <c r="AQ2450" s="277"/>
      <c r="AR2450" s="277"/>
      <c r="AS2450" s="277"/>
      <c r="AT2450" s="277"/>
      <c r="AU2450" s="277">
        <v>0</v>
      </c>
      <c r="AV2450" s="277">
        <v>0</v>
      </c>
      <c r="AW2450" s="277">
        <f>U2450+AH2450+AU2450</f>
        <v>0</v>
      </c>
    </row>
    <row r="2451" spans="1:49">
      <c r="A2451" s="48"/>
      <c r="B2451" s="42"/>
      <c r="C2451" s="42"/>
      <c r="D2451" s="42"/>
      <c r="E2451" s="531"/>
      <c r="F2451" s="50"/>
      <c r="G2451" s="50"/>
      <c r="H2451" s="50"/>
      <c r="I2451" s="276"/>
      <c r="J2451" s="277"/>
      <c r="K2451" s="277"/>
      <c r="L2451" s="277"/>
      <c r="M2451" s="277"/>
      <c r="N2451" s="277"/>
      <c r="O2451" s="277"/>
      <c r="P2451" s="277"/>
      <c r="Q2451" s="277"/>
      <c r="R2451" s="277"/>
      <c r="S2451" s="277"/>
      <c r="T2451" s="277"/>
      <c r="U2451" s="277">
        <v>0</v>
      </c>
      <c r="V2451" s="277">
        <v>0</v>
      </c>
      <c r="W2451" s="277"/>
      <c r="X2451" s="277"/>
      <c r="Y2451" s="277"/>
      <c r="Z2451" s="277"/>
      <c r="AA2451" s="277"/>
      <c r="AB2451" s="277"/>
      <c r="AC2451" s="277"/>
      <c r="AD2451" s="277"/>
      <c r="AE2451" s="277"/>
      <c r="AF2451" s="277"/>
      <c r="AG2451" s="277"/>
      <c r="AH2451" s="277">
        <v>0</v>
      </c>
      <c r="AI2451" s="277">
        <v>0</v>
      </c>
      <c r="AJ2451" s="277"/>
      <c r="AK2451" s="277"/>
      <c r="AL2451" s="277"/>
      <c r="AM2451" s="277"/>
      <c r="AN2451" s="277"/>
      <c r="AO2451" s="277"/>
      <c r="AP2451" s="277"/>
      <c r="AQ2451" s="277"/>
      <c r="AR2451" s="277"/>
      <c r="AS2451" s="277"/>
      <c r="AT2451" s="277"/>
      <c r="AU2451" s="277">
        <v>0</v>
      </c>
      <c r="AV2451" s="277">
        <v>0</v>
      </c>
      <c r="AW2451" s="277">
        <f>U2451+AH2451+AU2451</f>
        <v>0</v>
      </c>
    </row>
    <row r="2452" spans="1:49">
      <c r="A2452" s="48"/>
      <c r="B2452" s="42"/>
      <c r="C2452" s="42"/>
      <c r="D2452" s="42"/>
      <c r="E2452" s="531"/>
      <c r="F2452" s="50"/>
      <c r="G2452" s="50"/>
      <c r="H2452" s="50"/>
      <c r="I2452" s="276"/>
      <c r="J2452" s="277"/>
      <c r="K2452" s="277"/>
      <c r="L2452" s="277"/>
      <c r="M2452" s="277"/>
      <c r="N2452" s="277"/>
      <c r="O2452" s="277"/>
      <c r="P2452" s="277"/>
      <c r="Q2452" s="277"/>
      <c r="R2452" s="277"/>
      <c r="S2452" s="277"/>
      <c r="T2452" s="277"/>
      <c r="U2452" s="277">
        <v>0</v>
      </c>
      <c r="V2452" s="277">
        <v>0</v>
      </c>
      <c r="W2452" s="277"/>
      <c r="X2452" s="277"/>
      <c r="Y2452" s="277"/>
      <c r="Z2452" s="277"/>
      <c r="AA2452" s="277"/>
      <c r="AB2452" s="277"/>
      <c r="AC2452" s="277"/>
      <c r="AD2452" s="277"/>
      <c r="AE2452" s="277"/>
      <c r="AF2452" s="277"/>
      <c r="AG2452" s="277"/>
      <c r="AH2452" s="277">
        <v>0</v>
      </c>
      <c r="AI2452" s="277">
        <v>0</v>
      </c>
      <c r="AJ2452" s="277"/>
      <c r="AK2452" s="277"/>
      <c r="AL2452" s="277"/>
      <c r="AM2452" s="277"/>
      <c r="AN2452" s="277"/>
      <c r="AO2452" s="277"/>
      <c r="AP2452" s="277"/>
      <c r="AQ2452" s="277"/>
      <c r="AR2452" s="277"/>
      <c r="AS2452" s="277"/>
      <c r="AT2452" s="277"/>
      <c r="AU2452" s="277">
        <v>0</v>
      </c>
      <c r="AV2452" s="277">
        <v>0</v>
      </c>
      <c r="AW2452" s="277">
        <f>U2452+AH2452+AU2452</f>
        <v>0</v>
      </c>
    </row>
    <row r="2453" spans="1:49">
      <c r="A2453" s="48"/>
      <c r="B2453" s="42"/>
      <c r="C2453" s="42"/>
      <c r="D2453" s="42"/>
      <c r="E2453" s="531"/>
      <c r="F2453" s="50"/>
      <c r="G2453" s="50"/>
      <c r="H2453" s="50"/>
      <c r="I2453" s="276" t="s">
        <v>1631</v>
      </c>
      <c r="J2453" s="277">
        <f>SUM(J2449:J2452)</f>
        <v>63500</v>
      </c>
      <c r="K2453" s="277">
        <f t="shared" ref="K2453:AT2453" si="739">SUM(K2449:K2452)</f>
        <v>0</v>
      </c>
      <c r="L2453" s="277">
        <f t="shared" si="739"/>
        <v>5428</v>
      </c>
      <c r="M2453" s="277">
        <f t="shared" si="739"/>
        <v>0</v>
      </c>
      <c r="N2453" s="277">
        <f t="shared" si="739"/>
        <v>9050</v>
      </c>
      <c r="O2453" s="277">
        <f t="shared" si="739"/>
        <v>0</v>
      </c>
      <c r="P2453" s="277">
        <f t="shared" si="739"/>
        <v>1000</v>
      </c>
      <c r="Q2453" s="277">
        <f t="shared" si="739"/>
        <v>8767</v>
      </c>
      <c r="R2453" s="277">
        <f t="shared" si="739"/>
        <v>0</v>
      </c>
      <c r="S2453" s="277">
        <f t="shared" si="739"/>
        <v>0</v>
      </c>
      <c r="T2453" s="277">
        <f t="shared" si="739"/>
        <v>0</v>
      </c>
      <c r="U2453" s="277">
        <v>24245</v>
      </c>
      <c r="V2453" s="277">
        <v>39255</v>
      </c>
      <c r="W2453" s="277">
        <f>SUM(W2449:W2452)</f>
        <v>0</v>
      </c>
      <c r="X2453" s="277">
        <f t="shared" si="739"/>
        <v>0</v>
      </c>
      <c r="Y2453" s="277">
        <f t="shared" si="739"/>
        <v>0</v>
      </c>
      <c r="Z2453" s="277">
        <f t="shared" si="739"/>
        <v>0</v>
      </c>
      <c r="AA2453" s="277">
        <f t="shared" si="739"/>
        <v>0</v>
      </c>
      <c r="AB2453" s="277">
        <f t="shared" si="739"/>
        <v>0</v>
      </c>
      <c r="AC2453" s="277">
        <f t="shared" si="739"/>
        <v>0</v>
      </c>
      <c r="AD2453" s="277">
        <f t="shared" si="739"/>
        <v>0</v>
      </c>
      <c r="AE2453" s="277">
        <f t="shared" si="739"/>
        <v>0</v>
      </c>
      <c r="AF2453" s="277">
        <f t="shared" si="739"/>
        <v>0</v>
      </c>
      <c r="AG2453" s="277">
        <f t="shared" si="739"/>
        <v>0</v>
      </c>
      <c r="AH2453" s="277">
        <v>0</v>
      </c>
      <c r="AI2453" s="277">
        <v>0</v>
      </c>
      <c r="AJ2453" s="277">
        <f>SUM(AJ2449:AJ2452)</f>
        <v>21000</v>
      </c>
      <c r="AK2453" s="277">
        <f t="shared" si="739"/>
        <v>0</v>
      </c>
      <c r="AL2453" s="277">
        <f t="shared" si="739"/>
        <v>0</v>
      </c>
      <c r="AM2453" s="277">
        <f t="shared" si="739"/>
        <v>0</v>
      </c>
      <c r="AN2453" s="277">
        <f t="shared" si="739"/>
        <v>0</v>
      </c>
      <c r="AO2453" s="277">
        <f t="shared" si="739"/>
        <v>0</v>
      </c>
      <c r="AP2453" s="277">
        <f t="shared" si="739"/>
        <v>0</v>
      </c>
      <c r="AQ2453" s="277">
        <f t="shared" si="739"/>
        <v>6500</v>
      </c>
      <c r="AR2453" s="277">
        <f t="shared" si="739"/>
        <v>0</v>
      </c>
      <c r="AS2453" s="277">
        <f t="shared" si="739"/>
        <v>800</v>
      </c>
      <c r="AT2453" s="277">
        <f t="shared" si="739"/>
        <v>2000</v>
      </c>
      <c r="AU2453" s="277">
        <v>9300</v>
      </c>
      <c r="AV2453" s="277">
        <v>11700</v>
      </c>
      <c r="AW2453" s="277">
        <f>U2453+AH2453+AU2453</f>
        <v>33545</v>
      </c>
    </row>
    <row r="2454" spans="1:49">
      <c r="A2454" s="48"/>
      <c r="B2454" s="42"/>
      <c r="C2454" s="42"/>
      <c r="D2454" s="42"/>
      <c r="E2454" s="531"/>
      <c r="F2454" s="50"/>
      <c r="G2454" s="50"/>
      <c r="H2454" s="50"/>
      <c r="I2454" s="146"/>
      <c r="J2454" s="29"/>
      <c r="K2454" s="29"/>
      <c r="L2454" s="29"/>
      <c r="M2454" s="29"/>
      <c r="N2454" s="29"/>
      <c r="O2454" s="29"/>
      <c r="P2454" s="29"/>
      <c r="Q2454" s="29"/>
      <c r="R2454" s="29"/>
      <c r="S2454" s="29"/>
      <c r="T2454" s="29"/>
      <c r="U2454" s="29"/>
      <c r="V2454" s="29"/>
      <c r="W2454" s="29"/>
      <c r="X2454" s="29"/>
      <c r="Y2454" s="29"/>
      <c r="Z2454" s="29"/>
      <c r="AA2454" s="29"/>
      <c r="AB2454" s="29"/>
      <c r="AC2454" s="29"/>
      <c r="AD2454" s="29"/>
      <c r="AE2454" s="29"/>
      <c r="AF2454" s="29"/>
      <c r="AG2454" s="29"/>
      <c r="AH2454" s="29"/>
      <c r="AI2454" s="29"/>
      <c r="AJ2454" s="29"/>
      <c r="AK2454" s="29"/>
      <c r="AL2454" s="29"/>
      <c r="AM2454" s="29"/>
      <c r="AN2454" s="29"/>
      <c r="AO2454" s="29"/>
      <c r="AP2454" s="29"/>
      <c r="AQ2454" s="29"/>
      <c r="AR2454" s="29"/>
      <c r="AS2454" s="29"/>
      <c r="AT2454" s="29"/>
      <c r="AU2454" s="29"/>
      <c r="AV2454" s="29"/>
      <c r="AW2454" s="29"/>
    </row>
    <row r="2455" spans="1:49">
      <c r="A2455" s="44"/>
      <c r="B2455" s="45"/>
      <c r="C2455" s="45"/>
      <c r="D2455" s="45"/>
      <c r="E2455" s="531"/>
      <c r="F2455" s="50"/>
      <c r="G2455" s="50"/>
      <c r="H2455" s="50"/>
      <c r="I2455" s="53"/>
      <c r="J2455" s="29"/>
      <c r="K2455" s="29"/>
      <c r="L2455" s="29"/>
      <c r="M2455" s="29"/>
      <c r="N2455" s="29"/>
      <c r="O2455" s="29"/>
      <c r="P2455" s="29"/>
      <c r="Q2455" s="29"/>
      <c r="R2455" s="29"/>
      <c r="S2455" s="29"/>
      <c r="T2455" s="29"/>
      <c r="U2455" s="29"/>
      <c r="V2455" s="29"/>
      <c r="W2455" s="29"/>
      <c r="X2455" s="29"/>
      <c r="Y2455" s="29"/>
      <c r="Z2455" s="29"/>
      <c r="AA2455" s="29"/>
      <c r="AB2455" s="29"/>
      <c r="AC2455" s="29"/>
      <c r="AD2455" s="29"/>
      <c r="AE2455" s="29"/>
      <c r="AF2455" s="29"/>
      <c r="AG2455" s="29"/>
      <c r="AH2455" s="29"/>
      <c r="AI2455" s="29"/>
      <c r="AJ2455" s="29"/>
      <c r="AK2455" s="29"/>
      <c r="AL2455" s="29"/>
      <c r="AM2455" s="29"/>
      <c r="AN2455" s="29"/>
      <c r="AO2455" s="29"/>
      <c r="AP2455" s="29"/>
      <c r="AQ2455" s="29"/>
      <c r="AR2455" s="29"/>
      <c r="AS2455" s="29"/>
      <c r="AT2455" s="29"/>
      <c r="AU2455" s="29"/>
      <c r="AV2455" s="29"/>
      <c r="AW2455" s="29"/>
    </row>
    <row r="2456" spans="1:49" ht="16.5" thickBot="1">
      <c r="A2456" s="78" t="s">
        <v>2146</v>
      </c>
      <c r="B2456" s="78"/>
      <c r="C2456" s="78"/>
      <c r="D2456" s="463"/>
      <c r="E2456" s="539"/>
      <c r="F2456" s="129"/>
      <c r="G2456" s="129"/>
      <c r="H2456" s="129"/>
      <c r="I2456" s="103"/>
    </row>
    <row r="2457" spans="1:49" s="151" customFormat="1" ht="36" customHeight="1" thickTop="1" thickBot="1">
      <c r="A2457" s="147" t="s">
        <v>2079</v>
      </c>
      <c r="B2457" s="5" t="s">
        <v>2080</v>
      </c>
      <c r="C2457" s="5" t="s">
        <v>1335</v>
      </c>
      <c r="D2457" s="450"/>
      <c r="E2457" s="148" t="s">
        <v>1570</v>
      </c>
      <c r="F2457" s="149" t="s">
        <v>1438</v>
      </c>
      <c r="G2457" s="149"/>
      <c r="H2457" s="149" t="s">
        <v>2332</v>
      </c>
      <c r="I2457" s="5" t="s">
        <v>856</v>
      </c>
      <c r="J2457" s="364" t="s">
        <v>2891</v>
      </c>
      <c r="K2457" s="364" t="s">
        <v>2879</v>
      </c>
      <c r="L2457" s="364" t="s">
        <v>2880</v>
      </c>
      <c r="M2457" s="364" t="s">
        <v>2881</v>
      </c>
      <c r="N2457" s="364" t="s">
        <v>2882</v>
      </c>
      <c r="O2457" s="364" t="s">
        <v>2883</v>
      </c>
      <c r="P2457" s="364" t="s">
        <v>2884</v>
      </c>
      <c r="Q2457" s="364" t="s">
        <v>2885</v>
      </c>
      <c r="R2457" s="364" t="s">
        <v>2886</v>
      </c>
      <c r="S2457" s="364" t="s">
        <v>2887</v>
      </c>
      <c r="T2457" s="364" t="s">
        <v>2888</v>
      </c>
      <c r="U2457" s="364" t="s">
        <v>2889</v>
      </c>
      <c r="V2457" s="364" t="s">
        <v>2890</v>
      </c>
      <c r="W2457" s="365" t="s">
        <v>2893</v>
      </c>
      <c r="X2457" s="365" t="s">
        <v>2879</v>
      </c>
      <c r="Y2457" s="365" t="s">
        <v>2880</v>
      </c>
      <c r="Z2457" s="365" t="s">
        <v>2881</v>
      </c>
      <c r="AA2457" s="365" t="s">
        <v>2882</v>
      </c>
      <c r="AB2457" s="365" t="s">
        <v>2883</v>
      </c>
      <c r="AC2457" s="365" t="s">
        <v>2884</v>
      </c>
      <c r="AD2457" s="365" t="s">
        <v>2885</v>
      </c>
      <c r="AE2457" s="365" t="s">
        <v>2886</v>
      </c>
      <c r="AF2457" s="365" t="s">
        <v>2887</v>
      </c>
      <c r="AG2457" s="365" t="s">
        <v>2888</v>
      </c>
      <c r="AH2457" s="365" t="s">
        <v>2889</v>
      </c>
      <c r="AI2457" s="365" t="s">
        <v>2890</v>
      </c>
      <c r="AJ2457" s="366" t="s">
        <v>2892</v>
      </c>
      <c r="AK2457" s="366" t="s">
        <v>2879</v>
      </c>
      <c r="AL2457" s="366" t="s">
        <v>2880</v>
      </c>
      <c r="AM2457" s="366" t="s">
        <v>2881</v>
      </c>
      <c r="AN2457" s="366" t="s">
        <v>2882</v>
      </c>
      <c r="AO2457" s="366" t="s">
        <v>2883</v>
      </c>
      <c r="AP2457" s="366" t="s">
        <v>2884</v>
      </c>
      <c r="AQ2457" s="366" t="s">
        <v>2885</v>
      </c>
      <c r="AR2457" s="366" t="s">
        <v>2886</v>
      </c>
      <c r="AS2457" s="366" t="s">
        <v>2887</v>
      </c>
      <c r="AT2457" s="366" t="s">
        <v>2888</v>
      </c>
      <c r="AU2457" s="366" t="s">
        <v>2889</v>
      </c>
      <c r="AV2457" s="366" t="s">
        <v>2890</v>
      </c>
      <c r="AW2457" s="368" t="s">
        <v>2895</v>
      </c>
    </row>
    <row r="2458" spans="1:49">
      <c r="A2458" s="33"/>
      <c r="B2458" s="34"/>
      <c r="C2458" s="34"/>
      <c r="D2458" s="34"/>
      <c r="E2458" s="35"/>
      <c r="F2458" s="36"/>
      <c r="G2458" s="36"/>
      <c r="H2458" s="36"/>
      <c r="I2458" s="34"/>
      <c r="J2458" s="202" t="s">
        <v>1224</v>
      </c>
      <c r="K2458" s="202">
        <v>1</v>
      </c>
      <c r="L2458" s="202">
        <v>2</v>
      </c>
      <c r="M2458" s="202">
        <v>3</v>
      </c>
      <c r="N2458" s="202">
        <v>4</v>
      </c>
      <c r="O2458" s="202">
        <v>5</v>
      </c>
      <c r="P2458" s="202">
        <v>6</v>
      </c>
      <c r="Q2458" s="202">
        <v>7</v>
      </c>
      <c r="R2458" s="202">
        <v>8</v>
      </c>
      <c r="S2458" s="202">
        <v>9</v>
      </c>
      <c r="T2458" s="202">
        <v>10</v>
      </c>
      <c r="U2458" s="202">
        <v>13</v>
      </c>
      <c r="V2458" s="202">
        <v>14</v>
      </c>
      <c r="W2458" s="202" t="s">
        <v>1224</v>
      </c>
      <c r="X2458" s="202">
        <v>1</v>
      </c>
      <c r="Y2458" s="202">
        <v>2</v>
      </c>
      <c r="Z2458" s="202">
        <v>3</v>
      </c>
      <c r="AA2458" s="202">
        <v>4</v>
      </c>
      <c r="AB2458" s="202">
        <v>5</v>
      </c>
      <c r="AC2458" s="202">
        <v>6</v>
      </c>
      <c r="AD2458" s="202">
        <v>7</v>
      </c>
      <c r="AE2458" s="202">
        <v>8</v>
      </c>
      <c r="AF2458" s="202">
        <v>9</v>
      </c>
      <c r="AG2458" s="202">
        <v>10</v>
      </c>
      <c r="AH2458" s="202">
        <v>13</v>
      </c>
      <c r="AI2458" s="202">
        <v>14</v>
      </c>
      <c r="AJ2458" s="202" t="s">
        <v>1224</v>
      </c>
      <c r="AK2458" s="202">
        <v>1</v>
      </c>
      <c r="AL2458" s="202">
        <v>2</v>
      </c>
      <c r="AM2458" s="202">
        <v>3</v>
      </c>
      <c r="AN2458" s="202">
        <v>4</v>
      </c>
      <c r="AO2458" s="202">
        <v>5</v>
      </c>
      <c r="AP2458" s="202">
        <v>6</v>
      </c>
      <c r="AQ2458" s="202">
        <v>7</v>
      </c>
      <c r="AR2458" s="202">
        <v>8</v>
      </c>
      <c r="AS2458" s="202">
        <v>9</v>
      </c>
      <c r="AT2458" s="202">
        <v>10</v>
      </c>
      <c r="AU2458" s="202">
        <v>13</v>
      </c>
      <c r="AV2458" s="202">
        <v>14</v>
      </c>
      <c r="AW2458" s="202">
        <v>15</v>
      </c>
    </row>
    <row r="2459" spans="1:49">
      <c r="A2459" s="37"/>
      <c r="B2459" s="38"/>
      <c r="C2459" s="38"/>
      <c r="D2459" s="38"/>
      <c r="E2459" s="60"/>
      <c r="F2459" s="61"/>
      <c r="G2459" s="61"/>
      <c r="H2459" s="61"/>
      <c r="I2459" s="38"/>
      <c r="J2459" s="62"/>
      <c r="K2459" s="62"/>
      <c r="L2459" s="62"/>
      <c r="M2459" s="62"/>
      <c r="N2459" s="62"/>
      <c r="O2459" s="62"/>
      <c r="P2459" s="62"/>
      <c r="Q2459" s="62"/>
      <c r="R2459" s="62"/>
      <c r="S2459" s="62"/>
      <c r="T2459" s="62"/>
      <c r="U2459" s="62"/>
      <c r="V2459" s="62"/>
      <c r="W2459" s="62"/>
      <c r="X2459" s="62"/>
      <c r="Y2459" s="62"/>
      <c r="Z2459" s="62"/>
      <c r="AA2459" s="62"/>
      <c r="AB2459" s="62"/>
      <c r="AC2459" s="62"/>
      <c r="AD2459" s="62"/>
      <c r="AE2459" s="62"/>
      <c r="AF2459" s="62"/>
      <c r="AG2459" s="62"/>
      <c r="AH2459" s="62"/>
      <c r="AI2459" s="62"/>
      <c r="AJ2459" s="62"/>
      <c r="AK2459" s="62"/>
      <c r="AL2459" s="62"/>
      <c r="AM2459" s="62"/>
      <c r="AN2459" s="62"/>
      <c r="AO2459" s="62"/>
      <c r="AP2459" s="62"/>
      <c r="AQ2459" s="62"/>
      <c r="AR2459" s="62"/>
      <c r="AS2459" s="62"/>
      <c r="AT2459" s="62"/>
      <c r="AU2459" s="62"/>
      <c r="AV2459" s="62"/>
      <c r="AW2459" s="62"/>
    </row>
    <row r="2460" spans="1:49">
      <c r="A2460" s="92" t="s">
        <v>797</v>
      </c>
      <c r="B2460" s="93" t="s">
        <v>1030</v>
      </c>
      <c r="C2460" s="93" t="s">
        <v>994</v>
      </c>
      <c r="D2460" s="460"/>
      <c r="E2460" s="531"/>
      <c r="F2460" s="50"/>
      <c r="G2460" s="50"/>
      <c r="H2460" s="50"/>
      <c r="I2460" s="41" t="s">
        <v>1235</v>
      </c>
    </row>
    <row r="2461" spans="1:49">
      <c r="A2461" s="48"/>
      <c r="B2461" s="1"/>
      <c r="C2461" s="1"/>
      <c r="D2461" s="369"/>
      <c r="E2461" s="531"/>
      <c r="F2461" s="50"/>
      <c r="G2461" s="50"/>
      <c r="H2461" s="50"/>
      <c r="I2461" s="108"/>
    </row>
    <row r="2462" spans="1:49">
      <c r="A2462" s="48"/>
      <c r="B2462" s="42"/>
      <c r="C2462" s="42"/>
      <c r="D2462" s="42"/>
      <c r="E2462" s="531"/>
      <c r="F2462" s="50"/>
      <c r="G2462" s="50"/>
      <c r="H2462" s="50"/>
      <c r="I2462" s="49" t="s">
        <v>1559</v>
      </c>
      <c r="J2462" s="12">
        <f>SUM(J2463,J2471,J2473)</f>
        <v>31200</v>
      </c>
      <c r="K2462" s="12">
        <f t="shared" ref="K2462:AT2462" si="740">SUM(K2463,K2471,K2473)</f>
        <v>0</v>
      </c>
      <c r="L2462" s="12">
        <f t="shared" si="740"/>
        <v>3859</v>
      </c>
      <c r="M2462" s="12">
        <f t="shared" si="740"/>
        <v>0</v>
      </c>
      <c r="N2462" s="12">
        <f t="shared" si="740"/>
        <v>5398</v>
      </c>
      <c r="O2462" s="12">
        <f t="shared" si="740"/>
        <v>2875</v>
      </c>
      <c r="P2462" s="12">
        <f t="shared" si="740"/>
        <v>1480</v>
      </c>
      <c r="Q2462" s="12">
        <f t="shared" si="740"/>
        <v>0</v>
      </c>
      <c r="R2462" s="12">
        <f t="shared" si="740"/>
        <v>0</v>
      </c>
      <c r="S2462" s="12">
        <f t="shared" si="740"/>
        <v>5000</v>
      </c>
      <c r="T2462" s="12">
        <f t="shared" si="740"/>
        <v>3942</v>
      </c>
      <c r="U2462" s="12">
        <v>22554</v>
      </c>
      <c r="V2462" s="12">
        <v>8646</v>
      </c>
      <c r="W2462" s="12">
        <f>SUM(W2463,W2471,W2473)</f>
        <v>0</v>
      </c>
      <c r="X2462" s="12">
        <f t="shared" si="740"/>
        <v>0</v>
      </c>
      <c r="Y2462" s="12">
        <f t="shared" si="740"/>
        <v>0</v>
      </c>
      <c r="Z2462" s="12">
        <f t="shared" si="740"/>
        <v>0</v>
      </c>
      <c r="AA2462" s="12">
        <f t="shared" si="740"/>
        <v>0</v>
      </c>
      <c r="AB2462" s="12">
        <f t="shared" si="740"/>
        <v>0</v>
      </c>
      <c r="AC2462" s="12">
        <f t="shared" si="740"/>
        <v>0</v>
      </c>
      <c r="AD2462" s="12">
        <f t="shared" si="740"/>
        <v>0</v>
      </c>
      <c r="AE2462" s="12">
        <f t="shared" si="740"/>
        <v>0</v>
      </c>
      <c r="AF2462" s="12">
        <f t="shared" si="740"/>
        <v>0</v>
      </c>
      <c r="AG2462" s="12">
        <f t="shared" si="740"/>
        <v>0</v>
      </c>
      <c r="AH2462" s="12">
        <v>0</v>
      </c>
      <c r="AI2462" s="12">
        <v>0</v>
      </c>
      <c r="AJ2462" s="12">
        <f>SUM(AJ2463,AJ2471,AJ2473)</f>
        <v>33280</v>
      </c>
      <c r="AK2462" s="12">
        <f t="shared" si="740"/>
        <v>0</v>
      </c>
      <c r="AL2462" s="12">
        <f t="shared" si="740"/>
        <v>24570</v>
      </c>
      <c r="AM2462" s="12">
        <f t="shared" si="740"/>
        <v>2210</v>
      </c>
      <c r="AN2462" s="12">
        <f t="shared" si="740"/>
        <v>0</v>
      </c>
      <c r="AO2462" s="12">
        <f t="shared" si="740"/>
        <v>750</v>
      </c>
      <c r="AP2462" s="12">
        <f t="shared" si="740"/>
        <v>0</v>
      </c>
      <c r="AQ2462" s="12">
        <f t="shared" si="740"/>
        <v>0</v>
      </c>
      <c r="AR2462" s="12">
        <f t="shared" si="740"/>
        <v>0</v>
      </c>
      <c r="AS2462" s="12">
        <f t="shared" si="740"/>
        <v>0</v>
      </c>
      <c r="AT2462" s="12">
        <f t="shared" si="740"/>
        <v>800</v>
      </c>
      <c r="AU2462" s="12">
        <v>28330</v>
      </c>
      <c r="AV2462" s="12">
        <v>4950</v>
      </c>
      <c r="AW2462" s="12">
        <f t="shared" ref="AW2462:AW2491" si="741">U2462+AH2462+AU2462</f>
        <v>50884</v>
      </c>
    </row>
    <row r="2463" spans="1:49">
      <c r="A2463" s="44" t="s">
        <v>797</v>
      </c>
      <c r="B2463" s="45" t="s">
        <v>1030</v>
      </c>
      <c r="C2463" s="45" t="s">
        <v>994</v>
      </c>
      <c r="D2463" s="452" t="s">
        <v>2937</v>
      </c>
      <c r="E2463" s="213" t="s">
        <v>771</v>
      </c>
      <c r="F2463" s="65"/>
      <c r="G2463" s="65"/>
      <c r="H2463" s="65"/>
      <c r="I2463" s="1" t="s">
        <v>1500</v>
      </c>
      <c r="J2463" s="9">
        <f>SUM(J2464:J2465)</f>
        <v>0</v>
      </c>
      <c r="K2463" s="9">
        <f t="shared" ref="K2463:AT2463" si="742">SUM(K2464:K2465)</f>
        <v>0</v>
      </c>
      <c r="L2463" s="9">
        <f t="shared" si="742"/>
        <v>0</v>
      </c>
      <c r="M2463" s="9">
        <f t="shared" si="742"/>
        <v>0</v>
      </c>
      <c r="N2463" s="9">
        <f t="shared" si="742"/>
        <v>0</v>
      </c>
      <c r="O2463" s="9">
        <f t="shared" si="742"/>
        <v>0</v>
      </c>
      <c r="P2463" s="9">
        <f t="shared" si="742"/>
        <v>0</v>
      </c>
      <c r="Q2463" s="9">
        <f t="shared" si="742"/>
        <v>0</v>
      </c>
      <c r="R2463" s="9">
        <f t="shared" si="742"/>
        <v>0</v>
      </c>
      <c r="S2463" s="9">
        <f t="shared" si="742"/>
        <v>0</v>
      </c>
      <c r="T2463" s="9">
        <f t="shared" si="742"/>
        <v>0</v>
      </c>
      <c r="U2463" s="9">
        <v>0</v>
      </c>
      <c r="V2463" s="9">
        <v>0</v>
      </c>
      <c r="W2463" s="9">
        <f>SUM(W2464:W2465)</f>
        <v>0</v>
      </c>
      <c r="X2463" s="9">
        <f t="shared" si="742"/>
        <v>0</v>
      </c>
      <c r="Y2463" s="9">
        <f t="shared" si="742"/>
        <v>0</v>
      </c>
      <c r="Z2463" s="9">
        <f t="shared" si="742"/>
        <v>0</v>
      </c>
      <c r="AA2463" s="9">
        <f t="shared" si="742"/>
        <v>0</v>
      </c>
      <c r="AB2463" s="9">
        <f t="shared" si="742"/>
        <v>0</v>
      </c>
      <c r="AC2463" s="9">
        <f t="shared" si="742"/>
        <v>0</v>
      </c>
      <c r="AD2463" s="9">
        <f t="shared" si="742"/>
        <v>0</v>
      </c>
      <c r="AE2463" s="9">
        <f t="shared" si="742"/>
        <v>0</v>
      </c>
      <c r="AF2463" s="9">
        <f t="shared" si="742"/>
        <v>0</v>
      </c>
      <c r="AG2463" s="9">
        <f t="shared" si="742"/>
        <v>0</v>
      </c>
      <c r="AH2463" s="9">
        <v>0</v>
      </c>
      <c r="AI2463" s="9">
        <v>0</v>
      </c>
      <c r="AJ2463" s="9">
        <f>SUM(AJ2464:AJ2465)</f>
        <v>0</v>
      </c>
      <c r="AK2463" s="9">
        <f t="shared" si="742"/>
        <v>0</v>
      </c>
      <c r="AL2463" s="9">
        <f t="shared" si="742"/>
        <v>0</v>
      </c>
      <c r="AM2463" s="9">
        <f t="shared" si="742"/>
        <v>0</v>
      </c>
      <c r="AN2463" s="9">
        <f t="shared" si="742"/>
        <v>0</v>
      </c>
      <c r="AO2463" s="9">
        <f t="shared" si="742"/>
        <v>0</v>
      </c>
      <c r="AP2463" s="9">
        <f t="shared" si="742"/>
        <v>0</v>
      </c>
      <c r="AQ2463" s="9">
        <f t="shared" si="742"/>
        <v>0</v>
      </c>
      <c r="AR2463" s="9">
        <f t="shared" si="742"/>
        <v>0</v>
      </c>
      <c r="AS2463" s="9">
        <f t="shared" si="742"/>
        <v>0</v>
      </c>
      <c r="AT2463" s="9">
        <f t="shared" si="742"/>
        <v>0</v>
      </c>
      <c r="AU2463" s="9">
        <v>0</v>
      </c>
      <c r="AV2463" s="9">
        <v>0</v>
      </c>
      <c r="AW2463" s="9">
        <f t="shared" si="741"/>
        <v>0</v>
      </c>
    </row>
    <row r="2464" spans="1:49">
      <c r="A2464" s="44" t="s">
        <v>797</v>
      </c>
      <c r="B2464" s="45" t="s">
        <v>1030</v>
      </c>
      <c r="C2464" s="45" t="s">
        <v>994</v>
      </c>
      <c r="D2464" s="452" t="s">
        <v>2937</v>
      </c>
      <c r="E2464" s="367" t="s">
        <v>834</v>
      </c>
      <c r="F2464" s="50"/>
      <c r="G2464" s="468" t="s">
        <v>3096</v>
      </c>
      <c r="H2464" s="50" t="s">
        <v>2333</v>
      </c>
      <c r="I2464" s="42" t="s">
        <v>1165</v>
      </c>
      <c r="U2464" s="15">
        <v>0</v>
      </c>
      <c r="V2464" s="15">
        <v>0</v>
      </c>
      <c r="AH2464" s="15">
        <v>0</v>
      </c>
      <c r="AI2464" s="15">
        <v>0</v>
      </c>
      <c r="AU2464" s="15">
        <v>0</v>
      </c>
      <c r="AV2464" s="15">
        <v>0</v>
      </c>
      <c r="AW2464" s="15">
        <f t="shared" si="741"/>
        <v>0</v>
      </c>
    </row>
    <row r="2465" spans="1:49">
      <c r="A2465" s="44" t="s">
        <v>797</v>
      </c>
      <c r="B2465" s="45" t="s">
        <v>1030</v>
      </c>
      <c r="C2465" s="45" t="s">
        <v>994</v>
      </c>
      <c r="D2465" s="452" t="s">
        <v>2937</v>
      </c>
      <c r="E2465" s="367" t="s">
        <v>772</v>
      </c>
      <c r="F2465" s="50"/>
      <c r="G2465" s="468" t="s">
        <v>3096</v>
      </c>
      <c r="H2465" s="50" t="s">
        <v>2333</v>
      </c>
      <c r="I2465" s="42" t="s">
        <v>1227</v>
      </c>
      <c r="J2465" s="15">
        <f>SUM(J2466:J2470)</f>
        <v>0</v>
      </c>
      <c r="K2465" s="15">
        <f t="shared" ref="K2465:AT2465" si="743">SUM(K2466:K2470)</f>
        <v>0</v>
      </c>
      <c r="L2465" s="15">
        <f t="shared" si="743"/>
        <v>0</v>
      </c>
      <c r="M2465" s="15">
        <f t="shared" si="743"/>
        <v>0</v>
      </c>
      <c r="N2465" s="15">
        <f t="shared" si="743"/>
        <v>0</v>
      </c>
      <c r="O2465" s="15">
        <f t="shared" si="743"/>
        <v>0</v>
      </c>
      <c r="P2465" s="15">
        <f t="shared" si="743"/>
        <v>0</v>
      </c>
      <c r="Q2465" s="15">
        <f t="shared" si="743"/>
        <v>0</v>
      </c>
      <c r="R2465" s="15">
        <f t="shared" si="743"/>
        <v>0</v>
      </c>
      <c r="S2465" s="15">
        <f t="shared" si="743"/>
        <v>0</v>
      </c>
      <c r="T2465" s="15">
        <f t="shared" si="743"/>
        <v>0</v>
      </c>
      <c r="U2465" s="15">
        <v>0</v>
      </c>
      <c r="V2465" s="15">
        <v>0</v>
      </c>
      <c r="W2465" s="15">
        <f>SUM(W2466:W2470)</f>
        <v>0</v>
      </c>
      <c r="X2465" s="15">
        <f t="shared" si="743"/>
        <v>0</v>
      </c>
      <c r="Y2465" s="15">
        <f t="shared" si="743"/>
        <v>0</v>
      </c>
      <c r="Z2465" s="15">
        <f t="shared" si="743"/>
        <v>0</v>
      </c>
      <c r="AA2465" s="15">
        <f t="shared" si="743"/>
        <v>0</v>
      </c>
      <c r="AB2465" s="15">
        <f t="shared" si="743"/>
        <v>0</v>
      </c>
      <c r="AC2465" s="15">
        <f t="shared" si="743"/>
        <v>0</v>
      </c>
      <c r="AD2465" s="15">
        <f t="shared" si="743"/>
        <v>0</v>
      </c>
      <c r="AE2465" s="15">
        <f t="shared" si="743"/>
        <v>0</v>
      </c>
      <c r="AF2465" s="15">
        <f t="shared" si="743"/>
        <v>0</v>
      </c>
      <c r="AG2465" s="15">
        <f t="shared" si="743"/>
        <v>0</v>
      </c>
      <c r="AH2465" s="15">
        <v>0</v>
      </c>
      <c r="AI2465" s="15">
        <v>0</v>
      </c>
      <c r="AJ2465" s="15">
        <f>SUM(AJ2466:AJ2470)</f>
        <v>0</v>
      </c>
      <c r="AK2465" s="15">
        <f t="shared" si="743"/>
        <v>0</v>
      </c>
      <c r="AL2465" s="15">
        <f t="shared" si="743"/>
        <v>0</v>
      </c>
      <c r="AM2465" s="15">
        <f t="shared" si="743"/>
        <v>0</v>
      </c>
      <c r="AN2465" s="15">
        <f t="shared" si="743"/>
        <v>0</v>
      </c>
      <c r="AO2465" s="15">
        <f t="shared" si="743"/>
        <v>0</v>
      </c>
      <c r="AP2465" s="15">
        <f t="shared" si="743"/>
        <v>0</v>
      </c>
      <c r="AQ2465" s="15">
        <f t="shared" si="743"/>
        <v>0</v>
      </c>
      <c r="AR2465" s="15">
        <f t="shared" si="743"/>
        <v>0</v>
      </c>
      <c r="AS2465" s="15">
        <f t="shared" si="743"/>
        <v>0</v>
      </c>
      <c r="AT2465" s="15">
        <f t="shared" si="743"/>
        <v>0</v>
      </c>
      <c r="AU2465" s="15">
        <v>0</v>
      </c>
      <c r="AV2465" s="15">
        <v>0</v>
      </c>
      <c r="AW2465" s="15">
        <f t="shared" si="741"/>
        <v>0</v>
      </c>
    </row>
    <row r="2466" spans="1:49" s="144" customFormat="1">
      <c r="A2466" s="44" t="s">
        <v>797</v>
      </c>
      <c r="B2466" s="45" t="s">
        <v>1030</v>
      </c>
      <c r="C2466" s="45" t="s">
        <v>994</v>
      </c>
      <c r="D2466" s="452" t="s">
        <v>2937</v>
      </c>
      <c r="E2466" s="140" t="s">
        <v>850</v>
      </c>
      <c r="F2466" s="141" t="s">
        <v>251</v>
      </c>
      <c r="G2466" s="468" t="s">
        <v>3096</v>
      </c>
      <c r="H2466" s="50" t="s">
        <v>2333</v>
      </c>
      <c r="I2466" s="142" t="s">
        <v>1119</v>
      </c>
      <c r="J2466" s="15"/>
      <c r="K2466" s="15"/>
      <c r="L2466" s="15"/>
      <c r="M2466" s="15"/>
      <c r="N2466" s="15"/>
      <c r="O2466" s="15"/>
      <c r="P2466" s="15"/>
      <c r="Q2466" s="15"/>
      <c r="R2466" s="15"/>
      <c r="S2466" s="15"/>
      <c r="T2466" s="15"/>
      <c r="U2466" s="15">
        <v>0</v>
      </c>
      <c r="V2466" s="15">
        <v>0</v>
      </c>
      <c r="W2466" s="15"/>
      <c r="X2466" s="15"/>
      <c r="Y2466" s="15"/>
      <c r="Z2466" s="15"/>
      <c r="AA2466" s="15"/>
      <c r="AB2466" s="15"/>
      <c r="AC2466" s="15"/>
      <c r="AD2466" s="15"/>
      <c r="AE2466" s="15"/>
      <c r="AF2466" s="15"/>
      <c r="AG2466" s="15"/>
      <c r="AH2466" s="15">
        <v>0</v>
      </c>
      <c r="AI2466" s="15">
        <v>0</v>
      </c>
      <c r="AJ2466" s="15"/>
      <c r="AK2466" s="15"/>
      <c r="AL2466" s="15"/>
      <c r="AM2466" s="15"/>
      <c r="AN2466" s="15"/>
      <c r="AO2466" s="15"/>
      <c r="AP2466" s="15"/>
      <c r="AQ2466" s="15"/>
      <c r="AR2466" s="15"/>
      <c r="AS2466" s="15"/>
      <c r="AT2466" s="15"/>
      <c r="AU2466" s="15">
        <v>0</v>
      </c>
      <c r="AV2466" s="15">
        <v>0</v>
      </c>
      <c r="AW2466" s="15">
        <f t="shared" si="741"/>
        <v>0</v>
      </c>
    </row>
    <row r="2467" spans="1:49" s="144" customFormat="1">
      <c r="A2467" s="44" t="s">
        <v>797</v>
      </c>
      <c r="B2467" s="45" t="s">
        <v>1030</v>
      </c>
      <c r="C2467" s="45" t="s">
        <v>994</v>
      </c>
      <c r="D2467" s="452" t="s">
        <v>2937</v>
      </c>
      <c r="E2467" s="140" t="s">
        <v>851</v>
      </c>
      <c r="F2467" s="141" t="s">
        <v>252</v>
      </c>
      <c r="G2467" s="468" t="s">
        <v>3096</v>
      </c>
      <c r="H2467" s="50" t="s">
        <v>2333</v>
      </c>
      <c r="I2467" s="142" t="s">
        <v>1290</v>
      </c>
      <c r="J2467" s="15"/>
      <c r="K2467" s="15"/>
      <c r="L2467" s="15"/>
      <c r="M2467" s="15"/>
      <c r="N2467" s="15"/>
      <c r="O2467" s="15"/>
      <c r="P2467" s="15"/>
      <c r="Q2467" s="15"/>
      <c r="R2467" s="15"/>
      <c r="S2467" s="15"/>
      <c r="T2467" s="15"/>
      <c r="U2467" s="15">
        <v>0</v>
      </c>
      <c r="V2467" s="15">
        <v>0</v>
      </c>
      <c r="W2467" s="15"/>
      <c r="X2467" s="15"/>
      <c r="Y2467" s="15"/>
      <c r="Z2467" s="15"/>
      <c r="AA2467" s="15"/>
      <c r="AB2467" s="15"/>
      <c r="AC2467" s="15"/>
      <c r="AD2467" s="15"/>
      <c r="AE2467" s="15"/>
      <c r="AF2467" s="15"/>
      <c r="AG2467" s="15"/>
      <c r="AH2467" s="15">
        <v>0</v>
      </c>
      <c r="AI2467" s="15">
        <v>0</v>
      </c>
      <c r="AJ2467" s="15"/>
      <c r="AK2467" s="15"/>
      <c r="AL2467" s="15"/>
      <c r="AM2467" s="15"/>
      <c r="AN2467" s="15"/>
      <c r="AO2467" s="15"/>
      <c r="AP2467" s="15"/>
      <c r="AQ2467" s="15"/>
      <c r="AR2467" s="15"/>
      <c r="AS2467" s="15"/>
      <c r="AT2467" s="15"/>
      <c r="AU2467" s="15">
        <v>0</v>
      </c>
      <c r="AV2467" s="15">
        <v>0</v>
      </c>
      <c r="AW2467" s="15">
        <f t="shared" si="741"/>
        <v>0</v>
      </c>
    </row>
    <row r="2468" spans="1:49" s="144" customFormat="1">
      <c r="A2468" s="44" t="s">
        <v>797</v>
      </c>
      <c r="B2468" s="45" t="s">
        <v>1030</v>
      </c>
      <c r="C2468" s="45" t="s">
        <v>994</v>
      </c>
      <c r="D2468" s="452" t="s">
        <v>2937</v>
      </c>
      <c r="E2468" s="140" t="s">
        <v>852</v>
      </c>
      <c r="F2468" s="141" t="s">
        <v>253</v>
      </c>
      <c r="G2468" s="468" t="s">
        <v>3096</v>
      </c>
      <c r="H2468" s="50" t="s">
        <v>2333</v>
      </c>
      <c r="I2468" s="142" t="s">
        <v>1733</v>
      </c>
      <c r="J2468" s="15"/>
      <c r="K2468" s="15"/>
      <c r="L2468" s="15"/>
      <c r="M2468" s="15"/>
      <c r="N2468" s="15"/>
      <c r="O2468" s="15"/>
      <c r="P2468" s="15"/>
      <c r="Q2468" s="15"/>
      <c r="R2468" s="15"/>
      <c r="S2468" s="15"/>
      <c r="T2468" s="15"/>
      <c r="U2468" s="15">
        <v>0</v>
      </c>
      <c r="V2468" s="15">
        <v>0</v>
      </c>
      <c r="W2468" s="15"/>
      <c r="X2468" s="15"/>
      <c r="Y2468" s="15"/>
      <c r="Z2468" s="15"/>
      <c r="AA2468" s="15"/>
      <c r="AB2468" s="15"/>
      <c r="AC2468" s="15"/>
      <c r="AD2468" s="15"/>
      <c r="AE2468" s="15"/>
      <c r="AF2468" s="15"/>
      <c r="AG2468" s="15"/>
      <c r="AH2468" s="15">
        <v>0</v>
      </c>
      <c r="AI2468" s="15">
        <v>0</v>
      </c>
      <c r="AJ2468" s="15"/>
      <c r="AK2468" s="15"/>
      <c r="AL2468" s="15"/>
      <c r="AM2468" s="15"/>
      <c r="AN2468" s="15"/>
      <c r="AO2468" s="15"/>
      <c r="AP2468" s="15"/>
      <c r="AQ2468" s="15"/>
      <c r="AR2468" s="15"/>
      <c r="AS2468" s="15"/>
      <c r="AT2468" s="15"/>
      <c r="AU2468" s="15">
        <v>0</v>
      </c>
      <c r="AV2468" s="15">
        <v>0</v>
      </c>
      <c r="AW2468" s="15">
        <f t="shared" si="741"/>
        <v>0</v>
      </c>
    </row>
    <row r="2469" spans="1:49" s="144" customFormat="1">
      <c r="A2469" s="44" t="s">
        <v>797</v>
      </c>
      <c r="B2469" s="45" t="s">
        <v>1030</v>
      </c>
      <c r="C2469" s="45" t="s">
        <v>994</v>
      </c>
      <c r="D2469" s="452" t="s">
        <v>2937</v>
      </c>
      <c r="E2469" s="140" t="s">
        <v>853</v>
      </c>
      <c r="F2469" s="141" t="s">
        <v>254</v>
      </c>
      <c r="G2469" s="468" t="s">
        <v>3096</v>
      </c>
      <c r="H2469" s="50" t="s">
        <v>2333</v>
      </c>
      <c r="I2469" s="142" t="s">
        <v>1734</v>
      </c>
      <c r="J2469" s="15"/>
      <c r="K2469" s="15"/>
      <c r="L2469" s="15"/>
      <c r="M2469" s="15"/>
      <c r="N2469" s="15"/>
      <c r="O2469" s="15"/>
      <c r="P2469" s="15"/>
      <c r="Q2469" s="15"/>
      <c r="R2469" s="15"/>
      <c r="S2469" s="15"/>
      <c r="T2469" s="15"/>
      <c r="U2469" s="15">
        <v>0</v>
      </c>
      <c r="V2469" s="15">
        <v>0</v>
      </c>
      <c r="W2469" s="15"/>
      <c r="X2469" s="15"/>
      <c r="Y2469" s="15"/>
      <c r="Z2469" s="15"/>
      <c r="AA2469" s="15"/>
      <c r="AB2469" s="15"/>
      <c r="AC2469" s="15"/>
      <c r="AD2469" s="15"/>
      <c r="AE2469" s="15"/>
      <c r="AF2469" s="15"/>
      <c r="AG2469" s="15"/>
      <c r="AH2469" s="15">
        <v>0</v>
      </c>
      <c r="AI2469" s="15">
        <v>0</v>
      </c>
      <c r="AJ2469" s="15"/>
      <c r="AK2469" s="15"/>
      <c r="AL2469" s="15"/>
      <c r="AM2469" s="15"/>
      <c r="AN2469" s="15"/>
      <c r="AO2469" s="15"/>
      <c r="AP2469" s="15"/>
      <c r="AQ2469" s="15"/>
      <c r="AR2469" s="15"/>
      <c r="AS2469" s="15"/>
      <c r="AT2469" s="15"/>
      <c r="AU2469" s="15">
        <v>0</v>
      </c>
      <c r="AV2469" s="15">
        <v>0</v>
      </c>
      <c r="AW2469" s="15">
        <f t="shared" si="741"/>
        <v>0</v>
      </c>
    </row>
    <row r="2470" spans="1:49" s="144" customFormat="1">
      <c r="A2470" s="44" t="s">
        <v>797</v>
      </c>
      <c r="B2470" s="45" t="s">
        <v>1030</v>
      </c>
      <c r="C2470" s="45" t="s">
        <v>994</v>
      </c>
      <c r="D2470" s="452" t="s">
        <v>2937</v>
      </c>
      <c r="E2470" s="140" t="s">
        <v>854</v>
      </c>
      <c r="F2470" s="141" t="s">
        <v>255</v>
      </c>
      <c r="G2470" s="468" t="s">
        <v>3096</v>
      </c>
      <c r="H2470" s="50" t="s">
        <v>2333</v>
      </c>
      <c r="I2470" s="142" t="s">
        <v>1735</v>
      </c>
      <c r="J2470" s="15"/>
      <c r="K2470" s="15"/>
      <c r="L2470" s="15"/>
      <c r="M2470" s="15"/>
      <c r="N2470" s="15"/>
      <c r="O2470" s="15"/>
      <c r="P2470" s="15"/>
      <c r="Q2470" s="15"/>
      <c r="R2470" s="15"/>
      <c r="S2470" s="15"/>
      <c r="T2470" s="15"/>
      <c r="U2470" s="15">
        <v>0</v>
      </c>
      <c r="V2470" s="15">
        <v>0</v>
      </c>
      <c r="W2470" s="15"/>
      <c r="X2470" s="15"/>
      <c r="Y2470" s="15"/>
      <c r="Z2470" s="15"/>
      <c r="AA2470" s="15"/>
      <c r="AB2470" s="15"/>
      <c r="AC2470" s="15"/>
      <c r="AD2470" s="15"/>
      <c r="AE2470" s="15"/>
      <c r="AF2470" s="15"/>
      <c r="AG2470" s="15"/>
      <c r="AH2470" s="15">
        <v>0</v>
      </c>
      <c r="AI2470" s="15">
        <v>0</v>
      </c>
      <c r="AJ2470" s="15"/>
      <c r="AK2470" s="15"/>
      <c r="AL2470" s="15"/>
      <c r="AM2470" s="15"/>
      <c r="AN2470" s="15"/>
      <c r="AO2470" s="15"/>
      <c r="AP2470" s="15"/>
      <c r="AQ2470" s="15"/>
      <c r="AR2470" s="15"/>
      <c r="AS2470" s="15"/>
      <c r="AT2470" s="15"/>
      <c r="AU2470" s="15">
        <v>0</v>
      </c>
      <c r="AV2470" s="15">
        <v>0</v>
      </c>
      <c r="AW2470" s="15">
        <f t="shared" si="741"/>
        <v>0</v>
      </c>
    </row>
    <row r="2471" spans="1:49">
      <c r="A2471" s="44" t="s">
        <v>797</v>
      </c>
      <c r="B2471" s="45" t="s">
        <v>1030</v>
      </c>
      <c r="C2471" s="45" t="s">
        <v>994</v>
      </c>
      <c r="D2471" s="452" t="s">
        <v>2937</v>
      </c>
      <c r="E2471" s="213" t="s">
        <v>773</v>
      </c>
      <c r="F2471" s="65"/>
      <c r="G2471" s="65"/>
      <c r="H2471" s="65"/>
      <c r="I2471" s="1" t="s">
        <v>1362</v>
      </c>
      <c r="J2471" s="9">
        <f>SUM(J2472)</f>
        <v>0</v>
      </c>
      <c r="K2471" s="9">
        <f t="shared" ref="K2471:AT2471" si="744">SUM(K2472)</f>
        <v>0</v>
      </c>
      <c r="L2471" s="9">
        <f t="shared" si="744"/>
        <v>0</v>
      </c>
      <c r="M2471" s="9">
        <f t="shared" si="744"/>
        <v>0</v>
      </c>
      <c r="N2471" s="9">
        <f t="shared" si="744"/>
        <v>0</v>
      </c>
      <c r="O2471" s="9">
        <f t="shared" si="744"/>
        <v>0</v>
      </c>
      <c r="P2471" s="9">
        <f t="shared" si="744"/>
        <v>0</v>
      </c>
      <c r="Q2471" s="9">
        <f t="shared" si="744"/>
        <v>0</v>
      </c>
      <c r="R2471" s="9">
        <f t="shared" si="744"/>
        <v>0</v>
      </c>
      <c r="S2471" s="9">
        <f t="shared" si="744"/>
        <v>0</v>
      </c>
      <c r="T2471" s="9">
        <f t="shared" si="744"/>
        <v>0</v>
      </c>
      <c r="U2471" s="9">
        <v>0</v>
      </c>
      <c r="V2471" s="9">
        <v>0</v>
      </c>
      <c r="W2471" s="9">
        <f>SUM(W2472)</f>
        <v>0</v>
      </c>
      <c r="X2471" s="9">
        <f t="shared" si="744"/>
        <v>0</v>
      </c>
      <c r="Y2471" s="9">
        <f t="shared" si="744"/>
        <v>0</v>
      </c>
      <c r="Z2471" s="9">
        <f t="shared" si="744"/>
        <v>0</v>
      </c>
      <c r="AA2471" s="9">
        <f t="shared" si="744"/>
        <v>0</v>
      </c>
      <c r="AB2471" s="9">
        <f t="shared" si="744"/>
        <v>0</v>
      </c>
      <c r="AC2471" s="9">
        <f t="shared" si="744"/>
        <v>0</v>
      </c>
      <c r="AD2471" s="9">
        <f t="shared" si="744"/>
        <v>0</v>
      </c>
      <c r="AE2471" s="9">
        <f t="shared" si="744"/>
        <v>0</v>
      </c>
      <c r="AF2471" s="9">
        <f t="shared" si="744"/>
        <v>0</v>
      </c>
      <c r="AG2471" s="9">
        <f t="shared" si="744"/>
        <v>0</v>
      </c>
      <c r="AH2471" s="9">
        <v>0</v>
      </c>
      <c r="AI2471" s="9">
        <v>0</v>
      </c>
      <c r="AJ2471" s="9">
        <f>SUM(AJ2472)</f>
        <v>0</v>
      </c>
      <c r="AK2471" s="9">
        <f t="shared" si="744"/>
        <v>0</v>
      </c>
      <c r="AL2471" s="9">
        <f t="shared" si="744"/>
        <v>0</v>
      </c>
      <c r="AM2471" s="9">
        <f t="shared" si="744"/>
        <v>0</v>
      </c>
      <c r="AN2471" s="9">
        <f t="shared" si="744"/>
        <v>0</v>
      </c>
      <c r="AO2471" s="9">
        <f t="shared" si="744"/>
        <v>0</v>
      </c>
      <c r="AP2471" s="9">
        <f t="shared" si="744"/>
        <v>0</v>
      </c>
      <c r="AQ2471" s="9">
        <f t="shared" si="744"/>
        <v>0</v>
      </c>
      <c r="AR2471" s="9">
        <f t="shared" si="744"/>
        <v>0</v>
      </c>
      <c r="AS2471" s="9">
        <f t="shared" si="744"/>
        <v>0</v>
      </c>
      <c r="AT2471" s="9">
        <f t="shared" si="744"/>
        <v>0</v>
      </c>
      <c r="AU2471" s="9">
        <v>0</v>
      </c>
      <c r="AV2471" s="9">
        <v>0</v>
      </c>
      <c r="AW2471" s="9">
        <f t="shared" si="741"/>
        <v>0</v>
      </c>
    </row>
    <row r="2472" spans="1:49">
      <c r="A2472" s="44" t="s">
        <v>797</v>
      </c>
      <c r="B2472" s="45" t="s">
        <v>1030</v>
      </c>
      <c r="C2472" s="45" t="s">
        <v>994</v>
      </c>
      <c r="D2472" s="452" t="s">
        <v>2937</v>
      </c>
      <c r="E2472" s="367" t="s">
        <v>785</v>
      </c>
      <c r="F2472" s="50"/>
      <c r="G2472" s="468" t="s">
        <v>3096</v>
      </c>
      <c r="H2472" s="50" t="s">
        <v>2333</v>
      </c>
      <c r="I2472" s="42" t="s">
        <v>1363</v>
      </c>
      <c r="U2472" s="15">
        <v>0</v>
      </c>
      <c r="V2472" s="15">
        <v>0</v>
      </c>
      <c r="AH2472" s="15">
        <v>0</v>
      </c>
      <c r="AI2472" s="15">
        <v>0</v>
      </c>
      <c r="AU2472" s="15">
        <v>0</v>
      </c>
      <c r="AV2472" s="15">
        <v>0</v>
      </c>
      <c r="AW2472" s="15">
        <f t="shared" si="741"/>
        <v>0</v>
      </c>
    </row>
    <row r="2473" spans="1:49">
      <c r="A2473" s="44" t="s">
        <v>797</v>
      </c>
      <c r="B2473" s="45" t="s">
        <v>1030</v>
      </c>
      <c r="C2473" s="45" t="s">
        <v>994</v>
      </c>
      <c r="D2473" s="452" t="s">
        <v>2937</v>
      </c>
      <c r="E2473" s="213" t="s">
        <v>1364</v>
      </c>
      <c r="F2473" s="65"/>
      <c r="G2473" s="65"/>
      <c r="H2473" s="65"/>
      <c r="I2473" s="1" t="s">
        <v>2104</v>
      </c>
      <c r="J2473" s="9">
        <f>SUM(J2474:J2483)</f>
        <v>31200</v>
      </c>
      <c r="K2473" s="9">
        <f t="shared" ref="K2473:AT2473" si="745">SUM(K2474:K2483)</f>
        <v>0</v>
      </c>
      <c r="L2473" s="9">
        <f t="shared" si="745"/>
        <v>3859</v>
      </c>
      <c r="M2473" s="9">
        <f t="shared" si="745"/>
        <v>0</v>
      </c>
      <c r="N2473" s="9">
        <f t="shared" si="745"/>
        <v>5398</v>
      </c>
      <c r="O2473" s="9">
        <f t="shared" si="745"/>
        <v>2875</v>
      </c>
      <c r="P2473" s="9">
        <f t="shared" si="745"/>
        <v>1480</v>
      </c>
      <c r="Q2473" s="9">
        <f t="shared" si="745"/>
        <v>0</v>
      </c>
      <c r="R2473" s="9">
        <f t="shared" si="745"/>
        <v>0</v>
      </c>
      <c r="S2473" s="9">
        <f t="shared" si="745"/>
        <v>5000</v>
      </c>
      <c r="T2473" s="9">
        <f t="shared" si="745"/>
        <v>3942</v>
      </c>
      <c r="U2473" s="9">
        <v>22554</v>
      </c>
      <c r="V2473" s="9">
        <v>8646</v>
      </c>
      <c r="W2473" s="9">
        <f>SUM(W2474:W2483)</f>
        <v>0</v>
      </c>
      <c r="X2473" s="9">
        <f t="shared" si="745"/>
        <v>0</v>
      </c>
      <c r="Y2473" s="9">
        <f t="shared" si="745"/>
        <v>0</v>
      </c>
      <c r="Z2473" s="9">
        <f t="shared" si="745"/>
        <v>0</v>
      </c>
      <c r="AA2473" s="9">
        <f t="shared" si="745"/>
        <v>0</v>
      </c>
      <c r="AB2473" s="9">
        <f t="shared" si="745"/>
        <v>0</v>
      </c>
      <c r="AC2473" s="9">
        <f t="shared" si="745"/>
        <v>0</v>
      </c>
      <c r="AD2473" s="9">
        <f t="shared" si="745"/>
        <v>0</v>
      </c>
      <c r="AE2473" s="9">
        <f t="shared" si="745"/>
        <v>0</v>
      </c>
      <c r="AF2473" s="9">
        <f t="shared" si="745"/>
        <v>0</v>
      </c>
      <c r="AG2473" s="9">
        <f t="shared" si="745"/>
        <v>0</v>
      </c>
      <c r="AH2473" s="9">
        <v>0</v>
      </c>
      <c r="AI2473" s="9">
        <v>0</v>
      </c>
      <c r="AJ2473" s="9">
        <f>SUM(AJ2474:AJ2483)</f>
        <v>33280</v>
      </c>
      <c r="AK2473" s="9">
        <f t="shared" si="745"/>
        <v>0</v>
      </c>
      <c r="AL2473" s="9">
        <f t="shared" si="745"/>
        <v>24570</v>
      </c>
      <c r="AM2473" s="9">
        <f t="shared" si="745"/>
        <v>2210</v>
      </c>
      <c r="AN2473" s="9">
        <f t="shared" si="745"/>
        <v>0</v>
      </c>
      <c r="AO2473" s="9">
        <f t="shared" si="745"/>
        <v>750</v>
      </c>
      <c r="AP2473" s="9">
        <f t="shared" si="745"/>
        <v>0</v>
      </c>
      <c r="AQ2473" s="9">
        <f t="shared" si="745"/>
        <v>0</v>
      </c>
      <c r="AR2473" s="9">
        <f t="shared" si="745"/>
        <v>0</v>
      </c>
      <c r="AS2473" s="9">
        <f t="shared" si="745"/>
        <v>0</v>
      </c>
      <c r="AT2473" s="9">
        <f t="shared" si="745"/>
        <v>800</v>
      </c>
      <c r="AU2473" s="9">
        <v>28330</v>
      </c>
      <c r="AV2473" s="9">
        <v>4950</v>
      </c>
      <c r="AW2473" s="9">
        <f t="shared" si="741"/>
        <v>50884</v>
      </c>
    </row>
    <row r="2474" spans="1:49">
      <c r="A2474" s="44" t="s">
        <v>797</v>
      </c>
      <c r="B2474" s="45" t="s">
        <v>1030</v>
      </c>
      <c r="C2474" s="45" t="s">
        <v>994</v>
      </c>
      <c r="D2474" s="452" t="s">
        <v>2937</v>
      </c>
      <c r="E2474" s="367" t="s">
        <v>786</v>
      </c>
      <c r="F2474" s="50"/>
      <c r="G2474" s="468" t="s">
        <v>3096</v>
      </c>
      <c r="H2474" s="50" t="s">
        <v>2333</v>
      </c>
      <c r="I2474" s="42" t="s">
        <v>1191</v>
      </c>
      <c r="U2474" s="15">
        <v>0</v>
      </c>
      <c r="V2474" s="15">
        <v>0</v>
      </c>
      <c r="AH2474" s="15">
        <v>0</v>
      </c>
      <c r="AI2474" s="15">
        <v>0</v>
      </c>
      <c r="AU2474" s="15">
        <v>0</v>
      </c>
      <c r="AV2474" s="15">
        <v>0</v>
      </c>
      <c r="AW2474" s="15">
        <f t="shared" si="741"/>
        <v>0</v>
      </c>
    </row>
    <row r="2475" spans="1:49">
      <c r="A2475" s="44" t="s">
        <v>797</v>
      </c>
      <c r="B2475" s="45" t="s">
        <v>1030</v>
      </c>
      <c r="C2475" s="45" t="s">
        <v>994</v>
      </c>
      <c r="D2475" s="452" t="s">
        <v>2937</v>
      </c>
      <c r="E2475" s="367" t="s">
        <v>1528</v>
      </c>
      <c r="F2475" s="50"/>
      <c r="G2475" s="468" t="s">
        <v>3096</v>
      </c>
      <c r="H2475" s="50" t="s">
        <v>2333</v>
      </c>
      <c r="I2475" s="42" t="s">
        <v>989</v>
      </c>
      <c r="U2475" s="15">
        <v>0</v>
      </c>
      <c r="V2475" s="15">
        <v>0</v>
      </c>
      <c r="AH2475" s="15">
        <v>0</v>
      </c>
      <c r="AI2475" s="15">
        <v>0</v>
      </c>
      <c r="AU2475" s="15">
        <v>0</v>
      </c>
      <c r="AV2475" s="15">
        <v>0</v>
      </c>
      <c r="AW2475" s="15">
        <f t="shared" si="741"/>
        <v>0</v>
      </c>
    </row>
    <row r="2476" spans="1:49">
      <c r="A2476" s="44" t="s">
        <v>797</v>
      </c>
      <c r="B2476" s="45" t="s">
        <v>1030</v>
      </c>
      <c r="C2476" s="45" t="s">
        <v>994</v>
      </c>
      <c r="D2476" s="452" t="s">
        <v>2937</v>
      </c>
      <c r="E2476" s="367" t="s">
        <v>1679</v>
      </c>
      <c r="F2476" s="50"/>
      <c r="G2476" s="468" t="s">
        <v>3096</v>
      </c>
      <c r="H2476" s="50" t="s">
        <v>2333</v>
      </c>
      <c r="I2476" s="42" t="s">
        <v>1048</v>
      </c>
      <c r="U2476" s="15">
        <v>0</v>
      </c>
      <c r="V2476" s="15">
        <v>0</v>
      </c>
      <c r="AH2476" s="15">
        <v>0</v>
      </c>
      <c r="AI2476" s="15">
        <v>0</v>
      </c>
      <c r="AU2476" s="15">
        <v>0</v>
      </c>
      <c r="AV2476" s="15">
        <v>0</v>
      </c>
      <c r="AW2476" s="15">
        <f t="shared" si="741"/>
        <v>0</v>
      </c>
    </row>
    <row r="2477" spans="1:49">
      <c r="A2477" s="44" t="s">
        <v>797</v>
      </c>
      <c r="B2477" s="45" t="s">
        <v>1030</v>
      </c>
      <c r="C2477" s="45" t="s">
        <v>994</v>
      </c>
      <c r="D2477" s="452" t="s">
        <v>2937</v>
      </c>
      <c r="E2477" s="367" t="s">
        <v>787</v>
      </c>
      <c r="F2477" s="50"/>
      <c r="G2477" s="468" t="s">
        <v>3096</v>
      </c>
      <c r="H2477" s="50" t="s">
        <v>2333</v>
      </c>
      <c r="I2477" s="42" t="s">
        <v>2226</v>
      </c>
      <c r="J2477" s="15">
        <v>16000</v>
      </c>
      <c r="L2477" s="15">
        <v>1859</v>
      </c>
      <c r="N2477" s="15">
        <v>2200</v>
      </c>
      <c r="O2477" s="15">
        <v>1325</v>
      </c>
      <c r="P2477" s="15">
        <v>1080</v>
      </c>
      <c r="T2477" s="15">
        <v>3000</v>
      </c>
      <c r="U2477" s="15">
        <v>9464</v>
      </c>
      <c r="V2477" s="15">
        <v>6536</v>
      </c>
      <c r="AH2477" s="15">
        <v>0</v>
      </c>
      <c r="AI2477" s="15">
        <v>0</v>
      </c>
      <c r="AJ2477" s="15">
        <v>8710</v>
      </c>
      <c r="AM2477" s="15">
        <v>2210</v>
      </c>
      <c r="AO2477" s="15">
        <v>750</v>
      </c>
      <c r="AT2477" s="15">
        <v>800</v>
      </c>
      <c r="AU2477" s="15">
        <v>3760</v>
      </c>
      <c r="AV2477" s="15">
        <v>4950</v>
      </c>
      <c r="AW2477" s="15">
        <f t="shared" si="741"/>
        <v>13224</v>
      </c>
    </row>
    <row r="2478" spans="1:49">
      <c r="A2478" s="44" t="s">
        <v>797</v>
      </c>
      <c r="B2478" s="45" t="s">
        <v>1030</v>
      </c>
      <c r="C2478" s="45" t="s">
        <v>994</v>
      </c>
      <c r="D2478" s="452" t="s">
        <v>2937</v>
      </c>
      <c r="E2478" s="367" t="s">
        <v>1116</v>
      </c>
      <c r="F2478" s="50"/>
      <c r="G2478" s="468" t="s">
        <v>3096</v>
      </c>
      <c r="H2478" s="50" t="s">
        <v>2333</v>
      </c>
      <c r="I2478" s="42" t="s">
        <v>1487</v>
      </c>
      <c r="J2478" s="15">
        <v>200</v>
      </c>
      <c r="O2478" s="15">
        <v>150</v>
      </c>
      <c r="T2478" s="15">
        <v>50</v>
      </c>
      <c r="U2478" s="15">
        <v>200</v>
      </c>
      <c r="V2478" s="15">
        <v>0</v>
      </c>
      <c r="AH2478" s="15">
        <v>0</v>
      </c>
      <c r="AI2478" s="15">
        <v>0</v>
      </c>
      <c r="AJ2478" s="15">
        <v>24570</v>
      </c>
      <c r="AL2478" s="15">
        <v>24570</v>
      </c>
      <c r="AU2478" s="15">
        <v>24570</v>
      </c>
      <c r="AV2478" s="15">
        <v>0</v>
      </c>
      <c r="AW2478" s="15">
        <f t="shared" si="741"/>
        <v>24770</v>
      </c>
    </row>
    <row r="2479" spans="1:49">
      <c r="A2479" s="44" t="s">
        <v>797</v>
      </c>
      <c r="B2479" s="45" t="s">
        <v>1030</v>
      </c>
      <c r="C2479" s="45" t="s">
        <v>994</v>
      </c>
      <c r="D2479" s="452" t="s">
        <v>2937</v>
      </c>
      <c r="E2479" s="367" t="s">
        <v>1703</v>
      </c>
      <c r="F2479" s="50"/>
      <c r="G2479" s="468" t="s">
        <v>3096</v>
      </c>
      <c r="H2479" s="50" t="s">
        <v>2333</v>
      </c>
      <c r="I2479" s="42" t="s">
        <v>1047</v>
      </c>
      <c r="U2479" s="15">
        <v>0</v>
      </c>
      <c r="V2479" s="15">
        <v>0</v>
      </c>
      <c r="AH2479" s="15">
        <v>0</v>
      </c>
      <c r="AI2479" s="15">
        <v>0</v>
      </c>
      <c r="AU2479" s="15">
        <v>0</v>
      </c>
      <c r="AV2479" s="15">
        <v>0</v>
      </c>
      <c r="AW2479" s="15">
        <f t="shared" si="741"/>
        <v>0</v>
      </c>
    </row>
    <row r="2480" spans="1:49">
      <c r="A2480" s="44" t="s">
        <v>797</v>
      </c>
      <c r="B2480" s="45" t="s">
        <v>1030</v>
      </c>
      <c r="C2480" s="45" t="s">
        <v>994</v>
      </c>
      <c r="D2480" s="452" t="s">
        <v>2937</v>
      </c>
      <c r="E2480" s="367" t="s">
        <v>826</v>
      </c>
      <c r="F2480" s="50"/>
      <c r="G2480" s="468" t="s">
        <v>3096</v>
      </c>
      <c r="H2480" s="50" t="s">
        <v>2333</v>
      </c>
      <c r="I2480" s="42" t="s">
        <v>935</v>
      </c>
      <c r="J2480" s="15">
        <v>5000</v>
      </c>
      <c r="S2480" s="15">
        <v>5000</v>
      </c>
      <c r="U2480" s="15">
        <v>5000</v>
      </c>
      <c r="V2480" s="15">
        <v>0</v>
      </c>
      <c r="AH2480" s="15">
        <v>0</v>
      </c>
      <c r="AI2480" s="15">
        <v>0</v>
      </c>
      <c r="AU2480" s="15">
        <v>0</v>
      </c>
      <c r="AV2480" s="15">
        <v>0</v>
      </c>
      <c r="AW2480" s="15">
        <f t="shared" si="741"/>
        <v>5000</v>
      </c>
    </row>
    <row r="2481" spans="1:49">
      <c r="A2481" s="44" t="s">
        <v>797</v>
      </c>
      <c r="B2481" s="45" t="s">
        <v>1030</v>
      </c>
      <c r="C2481" s="45" t="s">
        <v>994</v>
      </c>
      <c r="D2481" s="452" t="s">
        <v>2937</v>
      </c>
      <c r="E2481" s="367" t="s">
        <v>1115</v>
      </c>
      <c r="F2481" s="50"/>
      <c r="G2481" s="468" t="s">
        <v>3096</v>
      </c>
      <c r="H2481" s="50" t="s">
        <v>2333</v>
      </c>
      <c r="I2481" s="42" t="s">
        <v>990</v>
      </c>
      <c r="U2481" s="15">
        <v>0</v>
      </c>
      <c r="V2481" s="15">
        <v>0</v>
      </c>
      <c r="AH2481" s="15">
        <v>0</v>
      </c>
      <c r="AI2481" s="15">
        <v>0</v>
      </c>
      <c r="AU2481" s="15">
        <v>0</v>
      </c>
      <c r="AV2481" s="15">
        <v>0</v>
      </c>
      <c r="AW2481" s="15">
        <f t="shared" si="741"/>
        <v>0</v>
      </c>
    </row>
    <row r="2482" spans="1:49">
      <c r="A2482" s="44" t="s">
        <v>797</v>
      </c>
      <c r="B2482" s="45" t="s">
        <v>1030</v>
      </c>
      <c r="C2482" s="45" t="s">
        <v>994</v>
      </c>
      <c r="D2482" s="452" t="s">
        <v>2937</v>
      </c>
      <c r="E2482" s="367" t="s">
        <v>1677</v>
      </c>
      <c r="F2482" s="50"/>
      <c r="G2482" s="468" t="s">
        <v>3096</v>
      </c>
      <c r="H2482" s="50" t="s">
        <v>2333</v>
      </c>
      <c r="I2482" s="42" t="s">
        <v>1688</v>
      </c>
      <c r="J2482" s="15">
        <v>10000</v>
      </c>
      <c r="L2482" s="15">
        <v>2000</v>
      </c>
      <c r="N2482" s="15">
        <v>3198</v>
      </c>
      <c r="O2482" s="15">
        <v>1400</v>
      </c>
      <c r="P2482" s="15">
        <v>400</v>
      </c>
      <c r="T2482" s="15">
        <v>892</v>
      </c>
      <c r="U2482" s="15">
        <v>7890</v>
      </c>
      <c r="V2482" s="15">
        <v>2110</v>
      </c>
      <c r="AH2482" s="15">
        <v>0</v>
      </c>
      <c r="AI2482" s="15">
        <v>0</v>
      </c>
      <c r="AU2482" s="15">
        <v>0</v>
      </c>
      <c r="AV2482" s="15">
        <v>0</v>
      </c>
      <c r="AW2482" s="15">
        <f t="shared" si="741"/>
        <v>7890</v>
      </c>
    </row>
    <row r="2483" spans="1:49">
      <c r="A2483" s="44" t="s">
        <v>797</v>
      </c>
      <c r="B2483" s="45" t="s">
        <v>1030</v>
      </c>
      <c r="C2483" s="45" t="s">
        <v>994</v>
      </c>
      <c r="D2483" s="452" t="s">
        <v>2937</v>
      </c>
      <c r="E2483" s="367" t="s">
        <v>1677</v>
      </c>
      <c r="F2483" s="50" t="s">
        <v>256</v>
      </c>
      <c r="G2483" s="468" t="s">
        <v>3096</v>
      </c>
      <c r="H2483" s="50" t="s">
        <v>2333</v>
      </c>
      <c r="I2483" s="42" t="s">
        <v>25</v>
      </c>
      <c r="U2483" s="15">
        <v>0</v>
      </c>
      <c r="V2483" s="15">
        <v>0</v>
      </c>
      <c r="AH2483" s="15">
        <v>0</v>
      </c>
      <c r="AI2483" s="15">
        <v>0</v>
      </c>
      <c r="AU2483" s="15">
        <v>0</v>
      </c>
      <c r="AV2483" s="15">
        <v>0</v>
      </c>
      <c r="AW2483" s="15">
        <f t="shared" si="741"/>
        <v>0</v>
      </c>
    </row>
    <row r="2484" spans="1:49" s="52" customFormat="1">
      <c r="A2484" s="41"/>
      <c r="B2484" s="345"/>
      <c r="C2484" s="345"/>
      <c r="D2484" s="369"/>
      <c r="E2484" s="213"/>
      <c r="F2484" s="65"/>
      <c r="G2484" s="65"/>
      <c r="H2484" s="65"/>
      <c r="I2484" s="49" t="s">
        <v>3</v>
      </c>
      <c r="J2484" s="6">
        <f>SUM(J2485)</f>
        <v>0</v>
      </c>
      <c r="K2484" s="6">
        <f t="shared" ref="K2484:AT2485" si="746">SUM(K2485)</f>
        <v>0</v>
      </c>
      <c r="L2484" s="6">
        <f t="shared" si="746"/>
        <v>0</v>
      </c>
      <c r="M2484" s="6">
        <f t="shared" si="746"/>
        <v>0</v>
      </c>
      <c r="N2484" s="6">
        <f t="shared" si="746"/>
        <v>0</v>
      </c>
      <c r="O2484" s="6">
        <f t="shared" si="746"/>
        <v>0</v>
      </c>
      <c r="P2484" s="6">
        <f t="shared" si="746"/>
        <v>0</v>
      </c>
      <c r="Q2484" s="6">
        <f t="shared" si="746"/>
        <v>0</v>
      </c>
      <c r="R2484" s="6">
        <f t="shared" si="746"/>
        <v>0</v>
      </c>
      <c r="S2484" s="6">
        <f t="shared" si="746"/>
        <v>0</v>
      </c>
      <c r="T2484" s="6">
        <f t="shared" si="746"/>
        <v>0</v>
      </c>
      <c r="U2484" s="6">
        <v>0</v>
      </c>
      <c r="V2484" s="6">
        <v>0</v>
      </c>
      <c r="W2484" s="6">
        <f>SUM(W2485)</f>
        <v>0</v>
      </c>
      <c r="X2484" s="6">
        <f t="shared" si="746"/>
        <v>0</v>
      </c>
      <c r="Y2484" s="6">
        <f t="shared" si="746"/>
        <v>0</v>
      </c>
      <c r="Z2484" s="6">
        <f t="shared" si="746"/>
        <v>0</v>
      </c>
      <c r="AA2484" s="6">
        <f t="shared" si="746"/>
        <v>0</v>
      </c>
      <c r="AB2484" s="6">
        <f t="shared" si="746"/>
        <v>0</v>
      </c>
      <c r="AC2484" s="6">
        <f t="shared" si="746"/>
        <v>0</v>
      </c>
      <c r="AD2484" s="6">
        <f t="shared" si="746"/>
        <v>0</v>
      </c>
      <c r="AE2484" s="6">
        <f t="shared" si="746"/>
        <v>0</v>
      </c>
      <c r="AF2484" s="6">
        <f t="shared" si="746"/>
        <v>0</v>
      </c>
      <c r="AG2484" s="6">
        <f t="shared" si="746"/>
        <v>0</v>
      </c>
      <c r="AH2484" s="6">
        <v>0</v>
      </c>
      <c r="AI2484" s="6">
        <v>0</v>
      </c>
      <c r="AJ2484" s="6">
        <f>SUM(AJ2485)</f>
        <v>0</v>
      </c>
      <c r="AK2484" s="6">
        <f t="shared" si="746"/>
        <v>0</v>
      </c>
      <c r="AL2484" s="6">
        <f t="shared" si="746"/>
        <v>0</v>
      </c>
      <c r="AM2484" s="6">
        <f t="shared" si="746"/>
        <v>0</v>
      </c>
      <c r="AN2484" s="6">
        <f t="shared" si="746"/>
        <v>0</v>
      </c>
      <c r="AO2484" s="6">
        <f t="shared" si="746"/>
        <v>0</v>
      </c>
      <c r="AP2484" s="6">
        <f t="shared" si="746"/>
        <v>0</v>
      </c>
      <c r="AQ2484" s="6">
        <f t="shared" si="746"/>
        <v>0</v>
      </c>
      <c r="AR2484" s="6">
        <f t="shared" si="746"/>
        <v>0</v>
      </c>
      <c r="AS2484" s="6">
        <f t="shared" si="746"/>
        <v>0</v>
      </c>
      <c r="AT2484" s="6">
        <f t="shared" si="746"/>
        <v>0</v>
      </c>
      <c r="AU2484" s="6">
        <v>0</v>
      </c>
      <c r="AV2484" s="6">
        <v>0</v>
      </c>
      <c r="AW2484" s="6">
        <f t="shared" si="741"/>
        <v>0</v>
      </c>
    </row>
    <row r="2485" spans="1:49" s="52" customFormat="1">
      <c r="A2485" s="44" t="s">
        <v>797</v>
      </c>
      <c r="B2485" s="45" t="s">
        <v>1030</v>
      </c>
      <c r="C2485" s="45" t="s">
        <v>994</v>
      </c>
      <c r="D2485" s="452" t="s">
        <v>2937</v>
      </c>
      <c r="E2485" s="213" t="s">
        <v>833</v>
      </c>
      <c r="F2485" s="65"/>
      <c r="G2485" s="65"/>
      <c r="H2485" s="65"/>
      <c r="I2485" s="53" t="s">
        <v>1</v>
      </c>
      <c r="J2485" s="200">
        <f>SUM(J2486)</f>
        <v>0</v>
      </c>
      <c r="K2485" s="200">
        <f t="shared" si="746"/>
        <v>0</v>
      </c>
      <c r="L2485" s="200">
        <f t="shared" si="746"/>
        <v>0</v>
      </c>
      <c r="M2485" s="200">
        <f t="shared" si="746"/>
        <v>0</v>
      </c>
      <c r="N2485" s="200">
        <f t="shared" si="746"/>
        <v>0</v>
      </c>
      <c r="O2485" s="200">
        <f t="shared" si="746"/>
        <v>0</v>
      </c>
      <c r="P2485" s="200">
        <f t="shared" si="746"/>
        <v>0</v>
      </c>
      <c r="Q2485" s="200">
        <f t="shared" si="746"/>
        <v>0</v>
      </c>
      <c r="R2485" s="200">
        <f t="shared" si="746"/>
        <v>0</v>
      </c>
      <c r="S2485" s="200">
        <f t="shared" si="746"/>
        <v>0</v>
      </c>
      <c r="T2485" s="200">
        <f t="shared" si="746"/>
        <v>0</v>
      </c>
      <c r="U2485" s="200">
        <v>0</v>
      </c>
      <c r="V2485" s="200">
        <v>0</v>
      </c>
      <c r="W2485" s="200">
        <f>SUM(W2486)</f>
        <v>0</v>
      </c>
      <c r="X2485" s="200">
        <f t="shared" si="746"/>
        <v>0</v>
      </c>
      <c r="Y2485" s="200">
        <f t="shared" si="746"/>
        <v>0</v>
      </c>
      <c r="Z2485" s="200">
        <f t="shared" si="746"/>
        <v>0</v>
      </c>
      <c r="AA2485" s="200">
        <f t="shared" si="746"/>
        <v>0</v>
      </c>
      <c r="AB2485" s="200">
        <f t="shared" si="746"/>
        <v>0</v>
      </c>
      <c r="AC2485" s="200">
        <f t="shared" si="746"/>
        <v>0</v>
      </c>
      <c r="AD2485" s="200">
        <f t="shared" si="746"/>
        <v>0</v>
      </c>
      <c r="AE2485" s="200">
        <f t="shared" si="746"/>
        <v>0</v>
      </c>
      <c r="AF2485" s="200">
        <f t="shared" si="746"/>
        <v>0</v>
      </c>
      <c r="AG2485" s="200">
        <f t="shared" si="746"/>
        <v>0</v>
      </c>
      <c r="AH2485" s="200">
        <v>0</v>
      </c>
      <c r="AI2485" s="200">
        <v>0</v>
      </c>
      <c r="AJ2485" s="200">
        <f>SUM(AJ2486)</f>
        <v>0</v>
      </c>
      <c r="AK2485" s="200">
        <f t="shared" si="746"/>
        <v>0</v>
      </c>
      <c r="AL2485" s="200">
        <f t="shared" si="746"/>
        <v>0</v>
      </c>
      <c r="AM2485" s="200">
        <f t="shared" si="746"/>
        <v>0</v>
      </c>
      <c r="AN2485" s="200">
        <f t="shared" si="746"/>
        <v>0</v>
      </c>
      <c r="AO2485" s="200">
        <f t="shared" si="746"/>
        <v>0</v>
      </c>
      <c r="AP2485" s="200">
        <f t="shared" si="746"/>
        <v>0</v>
      </c>
      <c r="AQ2485" s="200">
        <f t="shared" si="746"/>
        <v>0</v>
      </c>
      <c r="AR2485" s="200">
        <f t="shared" si="746"/>
        <v>0</v>
      </c>
      <c r="AS2485" s="200">
        <f t="shared" si="746"/>
        <v>0</v>
      </c>
      <c r="AT2485" s="200">
        <f t="shared" si="746"/>
        <v>0</v>
      </c>
      <c r="AU2485" s="200">
        <v>0</v>
      </c>
      <c r="AV2485" s="200">
        <v>0</v>
      </c>
      <c r="AW2485" s="200">
        <f t="shared" si="741"/>
        <v>0</v>
      </c>
    </row>
    <row r="2486" spans="1:49" s="59" customFormat="1">
      <c r="A2486" s="44" t="s">
        <v>797</v>
      </c>
      <c r="B2486" s="45" t="s">
        <v>1030</v>
      </c>
      <c r="C2486" s="45" t="s">
        <v>994</v>
      </c>
      <c r="D2486" s="452" t="s">
        <v>2937</v>
      </c>
      <c r="E2486" s="57" t="s">
        <v>1517</v>
      </c>
      <c r="F2486" s="58"/>
      <c r="G2486" s="468" t="s">
        <v>3096</v>
      </c>
      <c r="H2486" s="50" t="s">
        <v>2333</v>
      </c>
      <c r="I2486" s="188" t="s">
        <v>2584</v>
      </c>
      <c r="J2486" s="13"/>
      <c r="K2486" s="13"/>
      <c r="L2486" s="13"/>
      <c r="M2486" s="13"/>
      <c r="N2486" s="13"/>
      <c r="O2486" s="13"/>
      <c r="P2486" s="13"/>
      <c r="Q2486" s="13"/>
      <c r="R2486" s="13"/>
      <c r="S2486" s="13"/>
      <c r="T2486" s="13"/>
      <c r="U2486" s="13">
        <v>0</v>
      </c>
      <c r="V2486" s="13">
        <v>0</v>
      </c>
      <c r="W2486" s="13"/>
      <c r="X2486" s="13"/>
      <c r="Y2486" s="13"/>
      <c r="Z2486" s="13"/>
      <c r="AA2486" s="13"/>
      <c r="AB2486" s="13"/>
      <c r="AC2486" s="13"/>
      <c r="AD2486" s="13"/>
      <c r="AE2486" s="13"/>
      <c r="AF2486" s="13"/>
      <c r="AG2486" s="13"/>
      <c r="AH2486" s="13">
        <v>0</v>
      </c>
      <c r="AI2486" s="13">
        <v>0</v>
      </c>
      <c r="AJ2486" s="13"/>
      <c r="AK2486" s="13"/>
      <c r="AL2486" s="13"/>
      <c r="AM2486" s="13"/>
      <c r="AN2486" s="13"/>
      <c r="AO2486" s="13"/>
      <c r="AP2486" s="13"/>
      <c r="AQ2486" s="13"/>
      <c r="AR2486" s="13"/>
      <c r="AS2486" s="13"/>
      <c r="AT2486" s="13"/>
      <c r="AU2486" s="13">
        <v>0</v>
      </c>
      <c r="AV2486" s="13">
        <v>0</v>
      </c>
      <c r="AW2486" s="13">
        <f t="shared" si="741"/>
        <v>0</v>
      </c>
    </row>
    <row r="2487" spans="1:49">
      <c r="A2487" s="68" t="s">
        <v>2050</v>
      </c>
      <c r="B2487" s="69"/>
      <c r="C2487" s="69"/>
      <c r="D2487" s="455"/>
      <c r="E2487" s="531"/>
      <c r="F2487" s="50"/>
      <c r="G2487" s="50"/>
      <c r="H2487" s="50"/>
      <c r="I2487" s="49" t="s">
        <v>1157</v>
      </c>
      <c r="J2487" s="12">
        <f>SUM(J2488)</f>
        <v>11000</v>
      </c>
      <c r="K2487" s="12">
        <f t="shared" ref="K2487:AT2487" si="747">SUM(K2488)</f>
        <v>0</v>
      </c>
      <c r="L2487" s="12">
        <f t="shared" si="747"/>
        <v>1100</v>
      </c>
      <c r="M2487" s="12">
        <f t="shared" si="747"/>
        <v>0</v>
      </c>
      <c r="N2487" s="12">
        <f t="shared" si="747"/>
        <v>1340</v>
      </c>
      <c r="O2487" s="12">
        <f t="shared" si="747"/>
        <v>500</v>
      </c>
      <c r="P2487" s="12">
        <f t="shared" si="747"/>
        <v>1884</v>
      </c>
      <c r="Q2487" s="12">
        <f t="shared" si="747"/>
        <v>0</v>
      </c>
      <c r="R2487" s="12">
        <f t="shared" si="747"/>
        <v>0</v>
      </c>
      <c r="S2487" s="12">
        <f t="shared" si="747"/>
        <v>0</v>
      </c>
      <c r="T2487" s="12">
        <f t="shared" si="747"/>
        <v>731</v>
      </c>
      <c r="U2487" s="12">
        <v>5555</v>
      </c>
      <c r="V2487" s="12">
        <v>5445</v>
      </c>
      <c r="W2487" s="12">
        <f>SUM(W2488)</f>
        <v>0</v>
      </c>
      <c r="X2487" s="12">
        <f t="shared" si="747"/>
        <v>0</v>
      </c>
      <c r="Y2487" s="12">
        <f t="shared" si="747"/>
        <v>0</v>
      </c>
      <c r="Z2487" s="12">
        <f t="shared" si="747"/>
        <v>0</v>
      </c>
      <c r="AA2487" s="12">
        <f t="shared" si="747"/>
        <v>0</v>
      </c>
      <c r="AB2487" s="12">
        <f t="shared" si="747"/>
        <v>0</v>
      </c>
      <c r="AC2487" s="12">
        <f t="shared" si="747"/>
        <v>0</v>
      </c>
      <c r="AD2487" s="12">
        <f t="shared" si="747"/>
        <v>0</v>
      </c>
      <c r="AE2487" s="12">
        <f t="shared" si="747"/>
        <v>0</v>
      </c>
      <c r="AF2487" s="12">
        <f t="shared" si="747"/>
        <v>0</v>
      </c>
      <c r="AG2487" s="12">
        <f t="shared" si="747"/>
        <v>0</v>
      </c>
      <c r="AH2487" s="12">
        <v>0</v>
      </c>
      <c r="AI2487" s="12">
        <v>0</v>
      </c>
      <c r="AJ2487" s="12">
        <f>SUM(AJ2488)</f>
        <v>9000</v>
      </c>
      <c r="AK2487" s="12">
        <f t="shared" si="747"/>
        <v>0</v>
      </c>
      <c r="AL2487" s="12">
        <f t="shared" si="747"/>
        <v>0</v>
      </c>
      <c r="AM2487" s="12">
        <f t="shared" si="747"/>
        <v>0</v>
      </c>
      <c r="AN2487" s="12">
        <f t="shared" si="747"/>
        <v>0</v>
      </c>
      <c r="AO2487" s="12">
        <f t="shared" si="747"/>
        <v>0</v>
      </c>
      <c r="AP2487" s="12">
        <f t="shared" si="747"/>
        <v>4000</v>
      </c>
      <c r="AQ2487" s="12">
        <f t="shared" si="747"/>
        <v>0</v>
      </c>
      <c r="AR2487" s="12">
        <f t="shared" si="747"/>
        <v>5000</v>
      </c>
      <c r="AS2487" s="12">
        <f t="shared" si="747"/>
        <v>0</v>
      </c>
      <c r="AT2487" s="12">
        <f t="shared" si="747"/>
        <v>0</v>
      </c>
      <c r="AU2487" s="12">
        <v>9000</v>
      </c>
      <c r="AV2487" s="12">
        <v>0</v>
      </c>
      <c r="AW2487" s="12">
        <f t="shared" si="741"/>
        <v>14555</v>
      </c>
    </row>
    <row r="2488" spans="1:49">
      <c r="A2488" s="44" t="s">
        <v>797</v>
      </c>
      <c r="B2488" s="45" t="s">
        <v>1030</v>
      </c>
      <c r="C2488" s="45" t="s">
        <v>994</v>
      </c>
      <c r="D2488" s="452" t="s">
        <v>2937</v>
      </c>
      <c r="E2488" s="213" t="s">
        <v>1402</v>
      </c>
      <c r="F2488" s="65"/>
      <c r="G2488" s="65"/>
      <c r="H2488" s="65"/>
      <c r="I2488" s="1" t="s">
        <v>1158</v>
      </c>
      <c r="J2488" s="16">
        <f>SUM(J2489:J2489)</f>
        <v>11000</v>
      </c>
      <c r="K2488" s="16">
        <f t="shared" ref="K2488:AT2488" si="748">SUM(K2489:K2489)</f>
        <v>0</v>
      </c>
      <c r="L2488" s="16">
        <f t="shared" si="748"/>
        <v>1100</v>
      </c>
      <c r="M2488" s="16">
        <f t="shared" si="748"/>
        <v>0</v>
      </c>
      <c r="N2488" s="16">
        <f t="shared" si="748"/>
        <v>1340</v>
      </c>
      <c r="O2488" s="16">
        <f t="shared" si="748"/>
        <v>500</v>
      </c>
      <c r="P2488" s="16">
        <f t="shared" si="748"/>
        <v>1884</v>
      </c>
      <c r="Q2488" s="16">
        <f t="shared" si="748"/>
        <v>0</v>
      </c>
      <c r="R2488" s="16">
        <f t="shared" si="748"/>
        <v>0</v>
      </c>
      <c r="S2488" s="16">
        <f t="shared" si="748"/>
        <v>0</v>
      </c>
      <c r="T2488" s="16">
        <f t="shared" si="748"/>
        <v>731</v>
      </c>
      <c r="U2488" s="16">
        <v>5555</v>
      </c>
      <c r="V2488" s="16">
        <v>5445</v>
      </c>
      <c r="W2488" s="16">
        <f>SUM(W2489:W2489)</f>
        <v>0</v>
      </c>
      <c r="X2488" s="16">
        <f t="shared" si="748"/>
        <v>0</v>
      </c>
      <c r="Y2488" s="16">
        <f t="shared" si="748"/>
        <v>0</v>
      </c>
      <c r="Z2488" s="16">
        <f t="shared" si="748"/>
        <v>0</v>
      </c>
      <c r="AA2488" s="16">
        <f t="shared" si="748"/>
        <v>0</v>
      </c>
      <c r="AB2488" s="16">
        <f t="shared" si="748"/>
        <v>0</v>
      </c>
      <c r="AC2488" s="16">
        <f t="shared" si="748"/>
        <v>0</v>
      </c>
      <c r="AD2488" s="16">
        <f t="shared" si="748"/>
        <v>0</v>
      </c>
      <c r="AE2488" s="16">
        <f t="shared" si="748"/>
        <v>0</v>
      </c>
      <c r="AF2488" s="16">
        <f t="shared" si="748"/>
        <v>0</v>
      </c>
      <c r="AG2488" s="16">
        <f t="shared" si="748"/>
        <v>0</v>
      </c>
      <c r="AH2488" s="16">
        <v>0</v>
      </c>
      <c r="AI2488" s="16">
        <v>0</v>
      </c>
      <c r="AJ2488" s="16">
        <f>SUM(AJ2489:AJ2489)</f>
        <v>9000</v>
      </c>
      <c r="AK2488" s="16">
        <f t="shared" si="748"/>
        <v>0</v>
      </c>
      <c r="AL2488" s="16">
        <f t="shared" si="748"/>
        <v>0</v>
      </c>
      <c r="AM2488" s="16">
        <f t="shared" si="748"/>
        <v>0</v>
      </c>
      <c r="AN2488" s="16">
        <f t="shared" si="748"/>
        <v>0</v>
      </c>
      <c r="AO2488" s="16">
        <f t="shared" si="748"/>
        <v>0</v>
      </c>
      <c r="AP2488" s="16">
        <f t="shared" si="748"/>
        <v>4000</v>
      </c>
      <c r="AQ2488" s="16">
        <f t="shared" si="748"/>
        <v>0</v>
      </c>
      <c r="AR2488" s="16">
        <f t="shared" si="748"/>
        <v>5000</v>
      </c>
      <c r="AS2488" s="16">
        <f t="shared" si="748"/>
        <v>0</v>
      </c>
      <c r="AT2488" s="16">
        <f t="shared" si="748"/>
        <v>0</v>
      </c>
      <c r="AU2488" s="16">
        <v>9000</v>
      </c>
      <c r="AV2488" s="16">
        <v>0</v>
      </c>
      <c r="AW2488" s="16">
        <f t="shared" si="741"/>
        <v>14555</v>
      </c>
    </row>
    <row r="2489" spans="1:49">
      <c r="A2489" s="44" t="s">
        <v>797</v>
      </c>
      <c r="B2489" s="45" t="s">
        <v>1030</v>
      </c>
      <c r="C2489" s="45" t="s">
        <v>994</v>
      </c>
      <c r="D2489" s="452" t="s">
        <v>2937</v>
      </c>
      <c r="E2489" s="367" t="s">
        <v>1409</v>
      </c>
      <c r="F2489" s="50"/>
      <c r="G2489" s="468" t="s">
        <v>3096</v>
      </c>
      <c r="H2489" s="50" t="s">
        <v>2333</v>
      </c>
      <c r="I2489" s="42" t="s">
        <v>2301</v>
      </c>
      <c r="J2489" s="15">
        <v>11000</v>
      </c>
      <c r="L2489" s="15">
        <v>1100</v>
      </c>
      <c r="N2489" s="15">
        <v>1340</v>
      </c>
      <c r="O2489" s="15">
        <v>500</v>
      </c>
      <c r="P2489" s="15">
        <v>1884</v>
      </c>
      <c r="T2489" s="15">
        <v>731</v>
      </c>
      <c r="U2489" s="15">
        <v>5555</v>
      </c>
      <c r="V2489" s="15">
        <v>5445</v>
      </c>
      <c r="AH2489" s="15">
        <v>0</v>
      </c>
      <c r="AI2489" s="15">
        <v>0</v>
      </c>
      <c r="AJ2489" s="15">
        <v>9000</v>
      </c>
      <c r="AP2489" s="15">
        <v>4000</v>
      </c>
      <c r="AR2489" s="15">
        <v>5000</v>
      </c>
      <c r="AU2489" s="15">
        <v>9000</v>
      </c>
      <c r="AV2489" s="15">
        <v>0</v>
      </c>
      <c r="AW2489" s="15">
        <f t="shared" si="741"/>
        <v>14555</v>
      </c>
    </row>
    <row r="2490" spans="1:49">
      <c r="A2490" s="44"/>
      <c r="B2490" s="45"/>
      <c r="C2490" s="45"/>
      <c r="D2490" s="45"/>
      <c r="E2490" s="531"/>
      <c r="F2490" s="50"/>
      <c r="G2490" s="50"/>
      <c r="H2490" s="50"/>
      <c r="I2490" s="42"/>
      <c r="U2490" s="15">
        <v>0</v>
      </c>
      <c r="V2490" s="15">
        <v>0</v>
      </c>
      <c r="AH2490" s="15">
        <v>0</v>
      </c>
      <c r="AI2490" s="15">
        <v>0</v>
      </c>
      <c r="AU2490" s="15">
        <v>0</v>
      </c>
      <c r="AV2490" s="15">
        <v>0</v>
      </c>
      <c r="AW2490" s="15">
        <f t="shared" si="741"/>
        <v>0</v>
      </c>
    </row>
    <row r="2491" spans="1:49">
      <c r="A2491" s="48"/>
      <c r="B2491" s="42"/>
      <c r="C2491" s="42"/>
      <c r="D2491" s="42"/>
      <c r="E2491" s="531"/>
      <c r="F2491" s="50"/>
      <c r="G2491" s="50"/>
      <c r="H2491" s="50"/>
      <c r="I2491" s="49" t="s">
        <v>1631</v>
      </c>
      <c r="J2491" s="12">
        <f>SUM(J2462,J2487,J2484)</f>
        <v>42200</v>
      </c>
      <c r="K2491" s="12">
        <f t="shared" ref="K2491:AT2491" si="749">SUM(K2462,K2487,K2484)</f>
        <v>0</v>
      </c>
      <c r="L2491" s="12">
        <f t="shared" si="749"/>
        <v>4959</v>
      </c>
      <c r="M2491" s="12">
        <f t="shared" si="749"/>
        <v>0</v>
      </c>
      <c r="N2491" s="12">
        <f t="shared" si="749"/>
        <v>6738</v>
      </c>
      <c r="O2491" s="12">
        <f t="shared" si="749"/>
        <v>3375</v>
      </c>
      <c r="P2491" s="12">
        <f t="shared" si="749"/>
        <v>3364</v>
      </c>
      <c r="Q2491" s="12">
        <f t="shared" si="749"/>
        <v>0</v>
      </c>
      <c r="R2491" s="12">
        <f t="shared" si="749"/>
        <v>0</v>
      </c>
      <c r="S2491" s="12">
        <f t="shared" si="749"/>
        <v>5000</v>
      </c>
      <c r="T2491" s="12">
        <f t="shared" si="749"/>
        <v>4673</v>
      </c>
      <c r="U2491" s="12">
        <v>28109</v>
      </c>
      <c r="V2491" s="12">
        <v>14091</v>
      </c>
      <c r="W2491" s="12">
        <f>SUM(W2462,W2487,W2484)</f>
        <v>0</v>
      </c>
      <c r="X2491" s="12">
        <f t="shared" si="749"/>
        <v>0</v>
      </c>
      <c r="Y2491" s="12">
        <f t="shared" si="749"/>
        <v>0</v>
      </c>
      <c r="Z2491" s="12">
        <f t="shared" si="749"/>
        <v>0</v>
      </c>
      <c r="AA2491" s="12">
        <f t="shared" si="749"/>
        <v>0</v>
      </c>
      <c r="AB2491" s="12">
        <f t="shared" si="749"/>
        <v>0</v>
      </c>
      <c r="AC2491" s="12">
        <f t="shared" si="749"/>
        <v>0</v>
      </c>
      <c r="AD2491" s="12">
        <f t="shared" si="749"/>
        <v>0</v>
      </c>
      <c r="AE2491" s="12">
        <f t="shared" si="749"/>
        <v>0</v>
      </c>
      <c r="AF2491" s="12">
        <f t="shared" si="749"/>
        <v>0</v>
      </c>
      <c r="AG2491" s="12">
        <f t="shared" si="749"/>
        <v>0</v>
      </c>
      <c r="AH2491" s="12">
        <v>0</v>
      </c>
      <c r="AI2491" s="12">
        <v>0</v>
      </c>
      <c r="AJ2491" s="12">
        <f>SUM(AJ2462,AJ2487,AJ2484)</f>
        <v>42280</v>
      </c>
      <c r="AK2491" s="12">
        <f t="shared" si="749"/>
        <v>0</v>
      </c>
      <c r="AL2491" s="12">
        <f t="shared" si="749"/>
        <v>24570</v>
      </c>
      <c r="AM2491" s="12">
        <f t="shared" si="749"/>
        <v>2210</v>
      </c>
      <c r="AN2491" s="12">
        <f t="shared" si="749"/>
        <v>0</v>
      </c>
      <c r="AO2491" s="12">
        <f t="shared" si="749"/>
        <v>750</v>
      </c>
      <c r="AP2491" s="12">
        <f t="shared" si="749"/>
        <v>4000</v>
      </c>
      <c r="AQ2491" s="12">
        <f t="shared" si="749"/>
        <v>0</v>
      </c>
      <c r="AR2491" s="12">
        <f t="shared" si="749"/>
        <v>5000</v>
      </c>
      <c r="AS2491" s="12">
        <f t="shared" si="749"/>
        <v>0</v>
      </c>
      <c r="AT2491" s="12">
        <f t="shared" si="749"/>
        <v>800</v>
      </c>
      <c r="AU2491" s="12">
        <v>37330</v>
      </c>
      <c r="AV2491" s="12">
        <v>4950</v>
      </c>
      <c r="AW2491" s="12">
        <f t="shared" si="741"/>
        <v>65439</v>
      </c>
    </row>
    <row r="2492" spans="1:49">
      <c r="A2492" s="48"/>
      <c r="B2492" s="42"/>
      <c r="C2492" s="42"/>
      <c r="D2492" s="42"/>
      <c r="E2492" s="531"/>
      <c r="F2492" s="50"/>
      <c r="G2492" s="50"/>
      <c r="H2492" s="50"/>
      <c r="I2492" s="146" t="s">
        <v>970</v>
      </c>
      <c r="J2492" s="267"/>
      <c r="K2492" s="267"/>
      <c r="L2492" s="267"/>
      <c r="M2492" s="267"/>
      <c r="N2492" s="267"/>
      <c r="O2492" s="267"/>
      <c r="P2492" s="267"/>
      <c r="Q2492" s="267"/>
      <c r="R2492" s="267"/>
      <c r="S2492" s="267"/>
      <c r="T2492" s="267"/>
      <c r="U2492" s="267"/>
      <c r="V2492" s="267"/>
      <c r="W2492" s="267"/>
      <c r="X2492" s="267"/>
      <c r="Y2492" s="267"/>
      <c r="Z2492" s="267"/>
      <c r="AA2492" s="267"/>
      <c r="AB2492" s="267"/>
      <c r="AC2492" s="267"/>
      <c r="AD2492" s="267"/>
      <c r="AE2492" s="267"/>
      <c r="AF2492" s="267"/>
      <c r="AG2492" s="267"/>
      <c r="AH2492" s="267"/>
      <c r="AI2492" s="267"/>
      <c r="AJ2492" s="267"/>
      <c r="AK2492" s="267"/>
      <c r="AL2492" s="267"/>
      <c r="AM2492" s="267"/>
      <c r="AN2492" s="267"/>
      <c r="AO2492" s="267"/>
      <c r="AP2492" s="267"/>
      <c r="AQ2492" s="267"/>
      <c r="AR2492" s="267"/>
      <c r="AS2492" s="267"/>
      <c r="AT2492" s="267"/>
      <c r="AU2492" s="267"/>
      <c r="AV2492" s="267"/>
      <c r="AW2492" s="267"/>
    </row>
    <row r="2493" spans="1:49" ht="13.5" thickBot="1">
      <c r="A2493" s="48"/>
      <c r="B2493" s="42"/>
      <c r="C2493" s="42"/>
      <c r="D2493" s="42"/>
      <c r="E2493" s="531"/>
      <c r="F2493" s="50"/>
      <c r="G2493" s="50"/>
      <c r="H2493" s="50"/>
      <c r="I2493" s="146"/>
      <c r="J2493" s="29"/>
      <c r="K2493" s="29"/>
      <c r="L2493" s="29"/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W2493" s="29"/>
      <c r="X2493" s="29"/>
      <c r="Y2493" s="29"/>
      <c r="Z2493" s="29"/>
      <c r="AA2493" s="29"/>
      <c r="AB2493" s="29"/>
      <c r="AC2493" s="29"/>
      <c r="AD2493" s="29"/>
      <c r="AE2493" s="29"/>
      <c r="AF2493" s="29"/>
      <c r="AG2493" s="29"/>
      <c r="AH2493" s="29"/>
      <c r="AI2493" s="29"/>
      <c r="AJ2493" s="29"/>
      <c r="AK2493" s="29"/>
      <c r="AL2493" s="29"/>
      <c r="AM2493" s="29"/>
      <c r="AN2493" s="29"/>
      <c r="AO2493" s="29"/>
      <c r="AP2493" s="29"/>
      <c r="AQ2493" s="29"/>
      <c r="AR2493" s="29"/>
      <c r="AS2493" s="29"/>
      <c r="AT2493" s="29"/>
      <c r="AU2493" s="29"/>
      <c r="AV2493" s="29"/>
      <c r="AW2493" s="29"/>
    </row>
    <row r="2494" spans="1:49" ht="35.25" customHeight="1" thickTop="1" thickBot="1">
      <c r="A2494" s="48"/>
      <c r="B2494" s="42"/>
      <c r="C2494" s="42"/>
      <c r="D2494" s="42"/>
      <c r="E2494" s="531"/>
      <c r="F2494" s="50"/>
      <c r="G2494" s="50"/>
      <c r="H2494" s="50"/>
      <c r="I2494" s="5" t="s">
        <v>2331</v>
      </c>
      <c r="J2494" s="364" t="s">
        <v>2891</v>
      </c>
      <c r="K2494" s="364" t="s">
        <v>2879</v>
      </c>
      <c r="L2494" s="364" t="s">
        <v>2880</v>
      </c>
      <c r="M2494" s="364" t="s">
        <v>2881</v>
      </c>
      <c r="N2494" s="364" t="s">
        <v>2882</v>
      </c>
      <c r="O2494" s="364" t="s">
        <v>2883</v>
      </c>
      <c r="P2494" s="364" t="s">
        <v>2884</v>
      </c>
      <c r="Q2494" s="364" t="s">
        <v>2885</v>
      </c>
      <c r="R2494" s="364" t="s">
        <v>2886</v>
      </c>
      <c r="S2494" s="364" t="s">
        <v>2887</v>
      </c>
      <c r="T2494" s="364" t="s">
        <v>2888</v>
      </c>
      <c r="U2494" s="364" t="s">
        <v>2889</v>
      </c>
      <c r="V2494" s="364" t="s">
        <v>2890</v>
      </c>
      <c r="W2494" s="365" t="s">
        <v>2893</v>
      </c>
      <c r="X2494" s="365" t="s">
        <v>2879</v>
      </c>
      <c r="Y2494" s="365" t="s">
        <v>2880</v>
      </c>
      <c r="Z2494" s="365" t="s">
        <v>2881</v>
      </c>
      <c r="AA2494" s="365" t="s">
        <v>2882</v>
      </c>
      <c r="AB2494" s="365" t="s">
        <v>2883</v>
      </c>
      <c r="AC2494" s="365" t="s">
        <v>2884</v>
      </c>
      <c r="AD2494" s="365" t="s">
        <v>2885</v>
      </c>
      <c r="AE2494" s="365" t="s">
        <v>2886</v>
      </c>
      <c r="AF2494" s="365" t="s">
        <v>2887</v>
      </c>
      <c r="AG2494" s="365" t="s">
        <v>2888</v>
      </c>
      <c r="AH2494" s="365" t="s">
        <v>2889</v>
      </c>
      <c r="AI2494" s="365" t="s">
        <v>2890</v>
      </c>
      <c r="AJ2494" s="366" t="s">
        <v>2892</v>
      </c>
      <c r="AK2494" s="366" t="s">
        <v>2879</v>
      </c>
      <c r="AL2494" s="366" t="s">
        <v>2880</v>
      </c>
      <c r="AM2494" s="366" t="s">
        <v>2881</v>
      </c>
      <c r="AN2494" s="366" t="s">
        <v>2882</v>
      </c>
      <c r="AO2494" s="366" t="s">
        <v>2883</v>
      </c>
      <c r="AP2494" s="366" t="s">
        <v>2884</v>
      </c>
      <c r="AQ2494" s="366" t="s">
        <v>2885</v>
      </c>
      <c r="AR2494" s="366" t="s">
        <v>2886</v>
      </c>
      <c r="AS2494" s="366" t="s">
        <v>2887</v>
      </c>
      <c r="AT2494" s="366" t="s">
        <v>2888</v>
      </c>
      <c r="AU2494" s="366" t="s">
        <v>2889</v>
      </c>
      <c r="AV2494" s="366" t="s">
        <v>2890</v>
      </c>
      <c r="AW2494" s="368" t="s">
        <v>2895</v>
      </c>
    </row>
    <row r="2495" spans="1:49">
      <c r="A2495" s="48"/>
      <c r="B2495" s="42"/>
      <c r="C2495" s="42"/>
      <c r="D2495" s="42"/>
      <c r="E2495" s="531"/>
      <c r="F2495" s="50"/>
      <c r="G2495" s="50"/>
      <c r="H2495" s="50"/>
      <c r="I2495" s="34"/>
      <c r="J2495" s="202" t="s">
        <v>1224</v>
      </c>
      <c r="K2495" s="202">
        <v>1</v>
      </c>
      <c r="L2495" s="202">
        <v>2</v>
      </c>
      <c r="M2495" s="202">
        <v>3</v>
      </c>
      <c r="N2495" s="202">
        <v>4</v>
      </c>
      <c r="O2495" s="202">
        <v>5</v>
      </c>
      <c r="P2495" s="202">
        <v>6</v>
      </c>
      <c r="Q2495" s="202">
        <v>7</v>
      </c>
      <c r="R2495" s="202">
        <v>8</v>
      </c>
      <c r="S2495" s="202">
        <v>9</v>
      </c>
      <c r="T2495" s="202">
        <v>10</v>
      </c>
      <c r="U2495" s="202">
        <v>13</v>
      </c>
      <c r="V2495" s="202">
        <v>14</v>
      </c>
      <c r="W2495" s="202" t="s">
        <v>1224</v>
      </c>
      <c r="X2495" s="202">
        <v>1</v>
      </c>
      <c r="Y2495" s="202">
        <v>2</v>
      </c>
      <c r="Z2495" s="202">
        <v>3</v>
      </c>
      <c r="AA2495" s="202">
        <v>4</v>
      </c>
      <c r="AB2495" s="202">
        <v>5</v>
      </c>
      <c r="AC2495" s="202">
        <v>6</v>
      </c>
      <c r="AD2495" s="202">
        <v>7</v>
      </c>
      <c r="AE2495" s="202">
        <v>8</v>
      </c>
      <c r="AF2495" s="202">
        <v>9</v>
      </c>
      <c r="AG2495" s="202">
        <v>10</v>
      </c>
      <c r="AH2495" s="202">
        <v>13</v>
      </c>
      <c r="AI2495" s="202">
        <v>14</v>
      </c>
      <c r="AJ2495" s="202" t="s">
        <v>1224</v>
      </c>
      <c r="AK2495" s="202">
        <v>1</v>
      </c>
      <c r="AL2495" s="202">
        <v>2</v>
      </c>
      <c r="AM2495" s="202">
        <v>3</v>
      </c>
      <c r="AN2495" s="202">
        <v>4</v>
      </c>
      <c r="AO2495" s="202">
        <v>5</v>
      </c>
      <c r="AP2495" s="202">
        <v>6</v>
      </c>
      <c r="AQ2495" s="202">
        <v>7</v>
      </c>
      <c r="AR2495" s="202">
        <v>8</v>
      </c>
      <c r="AS2495" s="202">
        <v>9</v>
      </c>
      <c r="AT2495" s="202">
        <v>10</v>
      </c>
      <c r="AU2495" s="202">
        <v>13</v>
      </c>
      <c r="AV2495" s="202">
        <v>14</v>
      </c>
      <c r="AW2495" s="202">
        <v>15</v>
      </c>
    </row>
    <row r="2496" spans="1:49">
      <c r="A2496" s="48"/>
      <c r="B2496" s="42"/>
      <c r="C2496" s="42"/>
      <c r="D2496" s="42"/>
      <c r="E2496" s="531"/>
      <c r="F2496" s="50"/>
      <c r="G2496" s="50"/>
      <c r="H2496" s="50"/>
      <c r="I2496" s="276" t="s">
        <v>2429</v>
      </c>
      <c r="J2496" s="277">
        <f>SUM(J2491)</f>
        <v>42200</v>
      </c>
      <c r="K2496" s="277">
        <f t="shared" ref="K2496:AT2496" si="750">SUM(K2491)</f>
        <v>0</v>
      </c>
      <c r="L2496" s="277">
        <f t="shared" si="750"/>
        <v>4959</v>
      </c>
      <c r="M2496" s="277">
        <f t="shared" si="750"/>
        <v>0</v>
      </c>
      <c r="N2496" s="277">
        <f t="shared" si="750"/>
        <v>6738</v>
      </c>
      <c r="O2496" s="277">
        <f t="shared" si="750"/>
        <v>3375</v>
      </c>
      <c r="P2496" s="277">
        <f t="shared" si="750"/>
        <v>3364</v>
      </c>
      <c r="Q2496" s="277">
        <f t="shared" si="750"/>
        <v>0</v>
      </c>
      <c r="R2496" s="277">
        <f t="shared" si="750"/>
        <v>0</v>
      </c>
      <c r="S2496" s="277">
        <f t="shared" si="750"/>
        <v>5000</v>
      </c>
      <c r="T2496" s="277">
        <f t="shared" si="750"/>
        <v>4673</v>
      </c>
      <c r="U2496" s="277">
        <v>28109</v>
      </c>
      <c r="V2496" s="277">
        <v>14091</v>
      </c>
      <c r="W2496" s="277">
        <f>SUM(W2491)</f>
        <v>0</v>
      </c>
      <c r="X2496" s="277">
        <f t="shared" si="750"/>
        <v>0</v>
      </c>
      <c r="Y2496" s="277">
        <f t="shared" si="750"/>
        <v>0</v>
      </c>
      <c r="Z2496" s="277">
        <f t="shared" si="750"/>
        <v>0</v>
      </c>
      <c r="AA2496" s="277">
        <f t="shared" si="750"/>
        <v>0</v>
      </c>
      <c r="AB2496" s="277">
        <f t="shared" si="750"/>
        <v>0</v>
      </c>
      <c r="AC2496" s="277">
        <f t="shared" si="750"/>
        <v>0</v>
      </c>
      <c r="AD2496" s="277">
        <f t="shared" si="750"/>
        <v>0</v>
      </c>
      <c r="AE2496" s="277">
        <f t="shared" si="750"/>
        <v>0</v>
      </c>
      <c r="AF2496" s="277">
        <f t="shared" si="750"/>
        <v>0</v>
      </c>
      <c r="AG2496" s="277">
        <f t="shared" si="750"/>
        <v>0</v>
      </c>
      <c r="AH2496" s="277">
        <v>0</v>
      </c>
      <c r="AI2496" s="277">
        <v>0</v>
      </c>
      <c r="AJ2496" s="277">
        <f>SUM(AJ2491)</f>
        <v>42280</v>
      </c>
      <c r="AK2496" s="277">
        <f t="shared" si="750"/>
        <v>0</v>
      </c>
      <c r="AL2496" s="277">
        <f t="shared" si="750"/>
        <v>24570</v>
      </c>
      <c r="AM2496" s="277">
        <f t="shared" si="750"/>
        <v>2210</v>
      </c>
      <c r="AN2496" s="277">
        <f t="shared" si="750"/>
        <v>0</v>
      </c>
      <c r="AO2496" s="277">
        <f t="shared" si="750"/>
        <v>750</v>
      </c>
      <c r="AP2496" s="277">
        <f t="shared" si="750"/>
        <v>4000</v>
      </c>
      <c r="AQ2496" s="277">
        <f t="shared" si="750"/>
        <v>0</v>
      </c>
      <c r="AR2496" s="277">
        <f t="shared" si="750"/>
        <v>5000</v>
      </c>
      <c r="AS2496" s="277">
        <f t="shared" si="750"/>
        <v>0</v>
      </c>
      <c r="AT2496" s="277">
        <f t="shared" si="750"/>
        <v>800</v>
      </c>
      <c r="AU2496" s="277">
        <v>37330</v>
      </c>
      <c r="AV2496" s="277">
        <v>4950</v>
      </c>
      <c r="AW2496" s="277">
        <f>U2496+AH2496+AU2496</f>
        <v>65439</v>
      </c>
    </row>
    <row r="2497" spans="1:49">
      <c r="A2497" s="48"/>
      <c r="B2497" s="42"/>
      <c r="C2497" s="42"/>
      <c r="D2497" s="42"/>
      <c r="E2497" s="531"/>
      <c r="F2497" s="50"/>
      <c r="G2497" s="50"/>
      <c r="H2497" s="50"/>
      <c r="I2497" s="276"/>
      <c r="J2497" s="277"/>
      <c r="K2497" s="277"/>
      <c r="L2497" s="277"/>
      <c r="M2497" s="277"/>
      <c r="N2497" s="277"/>
      <c r="O2497" s="277"/>
      <c r="P2497" s="277"/>
      <c r="Q2497" s="277"/>
      <c r="R2497" s="277"/>
      <c r="S2497" s="277"/>
      <c r="T2497" s="277"/>
      <c r="U2497" s="277">
        <v>0</v>
      </c>
      <c r="V2497" s="277">
        <v>0</v>
      </c>
      <c r="W2497" s="277"/>
      <c r="X2497" s="277"/>
      <c r="Y2497" s="277"/>
      <c r="Z2497" s="277"/>
      <c r="AA2497" s="277"/>
      <c r="AB2497" s="277"/>
      <c r="AC2497" s="277"/>
      <c r="AD2497" s="277"/>
      <c r="AE2497" s="277"/>
      <c r="AF2497" s="277"/>
      <c r="AG2497" s="277"/>
      <c r="AH2497" s="277">
        <v>0</v>
      </c>
      <c r="AI2497" s="277">
        <v>0</v>
      </c>
      <c r="AJ2497" s="277"/>
      <c r="AK2497" s="277"/>
      <c r="AL2497" s="277"/>
      <c r="AM2497" s="277"/>
      <c r="AN2497" s="277"/>
      <c r="AO2497" s="277"/>
      <c r="AP2497" s="277"/>
      <c r="AQ2497" s="277"/>
      <c r="AR2497" s="277"/>
      <c r="AS2497" s="277"/>
      <c r="AT2497" s="277"/>
      <c r="AU2497" s="277">
        <v>0</v>
      </c>
      <c r="AV2497" s="277">
        <v>0</v>
      </c>
      <c r="AW2497" s="277">
        <f>U2497+AH2497+AU2497</f>
        <v>0</v>
      </c>
    </row>
    <row r="2498" spans="1:49">
      <c r="A2498" s="48"/>
      <c r="B2498" s="42"/>
      <c r="C2498" s="42"/>
      <c r="D2498" s="42"/>
      <c r="E2498" s="531"/>
      <c r="F2498" s="50"/>
      <c r="G2498" s="50"/>
      <c r="H2498" s="50"/>
      <c r="I2498" s="276"/>
      <c r="J2498" s="277"/>
      <c r="K2498" s="277"/>
      <c r="L2498" s="277"/>
      <c r="M2498" s="277"/>
      <c r="N2498" s="277"/>
      <c r="O2498" s="277"/>
      <c r="P2498" s="277"/>
      <c r="Q2498" s="277"/>
      <c r="R2498" s="277"/>
      <c r="S2498" s="277"/>
      <c r="T2498" s="277"/>
      <c r="U2498" s="277">
        <v>0</v>
      </c>
      <c r="V2498" s="277">
        <v>0</v>
      </c>
      <c r="W2498" s="277"/>
      <c r="X2498" s="277"/>
      <c r="Y2498" s="277"/>
      <c r="Z2498" s="277"/>
      <c r="AA2498" s="277"/>
      <c r="AB2498" s="277"/>
      <c r="AC2498" s="277"/>
      <c r="AD2498" s="277"/>
      <c r="AE2498" s="277"/>
      <c r="AF2498" s="277"/>
      <c r="AG2498" s="277"/>
      <c r="AH2498" s="277">
        <v>0</v>
      </c>
      <c r="AI2498" s="277">
        <v>0</v>
      </c>
      <c r="AJ2498" s="277"/>
      <c r="AK2498" s="277"/>
      <c r="AL2498" s="277"/>
      <c r="AM2498" s="277"/>
      <c r="AN2498" s="277"/>
      <c r="AO2498" s="277"/>
      <c r="AP2498" s="277"/>
      <c r="AQ2498" s="277"/>
      <c r="AR2498" s="277"/>
      <c r="AS2498" s="277"/>
      <c r="AT2498" s="277"/>
      <c r="AU2498" s="277">
        <v>0</v>
      </c>
      <c r="AV2498" s="277">
        <v>0</v>
      </c>
      <c r="AW2498" s="277">
        <f>U2498+AH2498+AU2498</f>
        <v>0</v>
      </c>
    </row>
    <row r="2499" spans="1:49">
      <c r="A2499" s="48"/>
      <c r="B2499" s="42"/>
      <c r="C2499" s="42"/>
      <c r="D2499" s="42"/>
      <c r="E2499" s="531"/>
      <c r="F2499" s="50"/>
      <c r="G2499" s="50"/>
      <c r="H2499" s="50"/>
      <c r="I2499" s="276"/>
      <c r="J2499" s="277"/>
      <c r="K2499" s="277"/>
      <c r="L2499" s="277"/>
      <c r="M2499" s="277"/>
      <c r="N2499" s="277"/>
      <c r="O2499" s="277"/>
      <c r="P2499" s="277"/>
      <c r="Q2499" s="277"/>
      <c r="R2499" s="277"/>
      <c r="S2499" s="277"/>
      <c r="T2499" s="277"/>
      <c r="U2499" s="277">
        <v>0</v>
      </c>
      <c r="V2499" s="277">
        <v>0</v>
      </c>
      <c r="W2499" s="277"/>
      <c r="X2499" s="277"/>
      <c r="Y2499" s="277"/>
      <c r="Z2499" s="277"/>
      <c r="AA2499" s="277"/>
      <c r="AB2499" s="277"/>
      <c r="AC2499" s="277"/>
      <c r="AD2499" s="277"/>
      <c r="AE2499" s="277"/>
      <c r="AF2499" s="277"/>
      <c r="AG2499" s="277"/>
      <c r="AH2499" s="277">
        <v>0</v>
      </c>
      <c r="AI2499" s="277">
        <v>0</v>
      </c>
      <c r="AJ2499" s="277"/>
      <c r="AK2499" s="277"/>
      <c r="AL2499" s="277"/>
      <c r="AM2499" s="277"/>
      <c r="AN2499" s="277"/>
      <c r="AO2499" s="277"/>
      <c r="AP2499" s="277"/>
      <c r="AQ2499" s="277"/>
      <c r="AR2499" s="277"/>
      <c r="AS2499" s="277"/>
      <c r="AT2499" s="277"/>
      <c r="AU2499" s="277">
        <v>0</v>
      </c>
      <c r="AV2499" s="277">
        <v>0</v>
      </c>
      <c r="AW2499" s="277">
        <f>U2499+AH2499+AU2499</f>
        <v>0</v>
      </c>
    </row>
    <row r="2500" spans="1:49">
      <c r="A2500" s="48"/>
      <c r="B2500" s="42"/>
      <c r="C2500" s="42"/>
      <c r="D2500" s="42"/>
      <c r="E2500" s="531"/>
      <c r="F2500" s="50"/>
      <c r="G2500" s="50"/>
      <c r="H2500" s="50"/>
      <c r="I2500" s="276" t="s">
        <v>1631</v>
      </c>
      <c r="J2500" s="277">
        <f>SUM(J2496:J2499)</f>
        <v>42200</v>
      </c>
      <c r="K2500" s="277">
        <f t="shared" ref="K2500:AT2500" si="751">SUM(K2496:K2499)</f>
        <v>0</v>
      </c>
      <c r="L2500" s="277">
        <f t="shared" si="751"/>
        <v>4959</v>
      </c>
      <c r="M2500" s="277">
        <f t="shared" si="751"/>
        <v>0</v>
      </c>
      <c r="N2500" s="277">
        <f t="shared" si="751"/>
        <v>6738</v>
      </c>
      <c r="O2500" s="277">
        <f t="shared" si="751"/>
        <v>3375</v>
      </c>
      <c r="P2500" s="277">
        <f t="shared" si="751"/>
        <v>3364</v>
      </c>
      <c r="Q2500" s="277">
        <f t="shared" si="751"/>
        <v>0</v>
      </c>
      <c r="R2500" s="277">
        <f t="shared" si="751"/>
        <v>0</v>
      </c>
      <c r="S2500" s="277">
        <f t="shared" si="751"/>
        <v>5000</v>
      </c>
      <c r="T2500" s="277">
        <f t="shared" si="751"/>
        <v>4673</v>
      </c>
      <c r="U2500" s="277">
        <v>28109</v>
      </c>
      <c r="V2500" s="277">
        <v>14091</v>
      </c>
      <c r="W2500" s="277">
        <f>SUM(W2496:W2499)</f>
        <v>0</v>
      </c>
      <c r="X2500" s="277">
        <f t="shared" si="751"/>
        <v>0</v>
      </c>
      <c r="Y2500" s="277">
        <f t="shared" si="751"/>
        <v>0</v>
      </c>
      <c r="Z2500" s="277">
        <f t="shared" si="751"/>
        <v>0</v>
      </c>
      <c r="AA2500" s="277">
        <f t="shared" si="751"/>
        <v>0</v>
      </c>
      <c r="AB2500" s="277">
        <f t="shared" si="751"/>
        <v>0</v>
      </c>
      <c r="AC2500" s="277">
        <f t="shared" si="751"/>
        <v>0</v>
      </c>
      <c r="AD2500" s="277">
        <f t="shared" si="751"/>
        <v>0</v>
      </c>
      <c r="AE2500" s="277">
        <f t="shared" si="751"/>
        <v>0</v>
      </c>
      <c r="AF2500" s="277">
        <f t="shared" si="751"/>
        <v>0</v>
      </c>
      <c r="AG2500" s="277">
        <f t="shared" si="751"/>
        <v>0</v>
      </c>
      <c r="AH2500" s="277">
        <v>0</v>
      </c>
      <c r="AI2500" s="277">
        <v>0</v>
      </c>
      <c r="AJ2500" s="277">
        <f>SUM(AJ2496:AJ2499)</f>
        <v>42280</v>
      </c>
      <c r="AK2500" s="277">
        <f t="shared" si="751"/>
        <v>0</v>
      </c>
      <c r="AL2500" s="277">
        <f t="shared" si="751"/>
        <v>24570</v>
      </c>
      <c r="AM2500" s="277">
        <f t="shared" si="751"/>
        <v>2210</v>
      </c>
      <c r="AN2500" s="277">
        <f t="shared" si="751"/>
        <v>0</v>
      </c>
      <c r="AO2500" s="277">
        <f t="shared" si="751"/>
        <v>750</v>
      </c>
      <c r="AP2500" s="277">
        <f t="shared" si="751"/>
        <v>4000</v>
      </c>
      <c r="AQ2500" s="277">
        <f t="shared" si="751"/>
        <v>0</v>
      </c>
      <c r="AR2500" s="277">
        <f t="shared" si="751"/>
        <v>5000</v>
      </c>
      <c r="AS2500" s="277">
        <f t="shared" si="751"/>
        <v>0</v>
      </c>
      <c r="AT2500" s="277">
        <f t="shared" si="751"/>
        <v>800</v>
      </c>
      <c r="AU2500" s="277">
        <v>37330</v>
      </c>
      <c r="AV2500" s="277">
        <v>4950</v>
      </c>
      <c r="AW2500" s="277">
        <f>U2500+AH2500+AU2500</f>
        <v>65439</v>
      </c>
    </row>
    <row r="2501" spans="1:49">
      <c r="A2501" s="48"/>
      <c r="B2501" s="42"/>
      <c r="C2501" s="42"/>
      <c r="D2501" s="42"/>
      <c r="E2501" s="531"/>
      <c r="F2501" s="50"/>
      <c r="G2501" s="50"/>
      <c r="H2501" s="50"/>
      <c r="I2501" s="146"/>
      <c r="J2501" s="29"/>
      <c r="K2501" s="29"/>
      <c r="L2501" s="29"/>
      <c r="M2501" s="29"/>
      <c r="N2501" s="29"/>
      <c r="O2501" s="29"/>
      <c r="P2501" s="29"/>
      <c r="Q2501" s="29"/>
      <c r="R2501" s="29"/>
      <c r="S2501" s="29"/>
      <c r="T2501" s="29"/>
      <c r="U2501" s="29"/>
      <c r="V2501" s="29"/>
      <c r="W2501" s="29"/>
      <c r="X2501" s="29"/>
      <c r="Y2501" s="29"/>
      <c r="Z2501" s="29"/>
      <c r="AA2501" s="29"/>
      <c r="AB2501" s="29"/>
      <c r="AC2501" s="29"/>
      <c r="AD2501" s="29"/>
      <c r="AE2501" s="29"/>
      <c r="AF2501" s="29"/>
      <c r="AG2501" s="29"/>
      <c r="AH2501" s="29"/>
      <c r="AI2501" s="29"/>
      <c r="AJ2501" s="29"/>
      <c r="AK2501" s="29"/>
      <c r="AL2501" s="29"/>
      <c r="AM2501" s="29"/>
      <c r="AN2501" s="29"/>
      <c r="AO2501" s="29"/>
      <c r="AP2501" s="29"/>
      <c r="AQ2501" s="29"/>
      <c r="AR2501" s="29"/>
      <c r="AS2501" s="29"/>
      <c r="AT2501" s="29"/>
      <c r="AU2501" s="29"/>
      <c r="AV2501" s="29"/>
      <c r="AW2501" s="29"/>
    </row>
    <row r="2502" spans="1:49">
      <c r="A2502" s="48"/>
      <c r="B2502" s="42"/>
      <c r="C2502" s="42"/>
      <c r="D2502" s="42"/>
      <c r="E2502" s="531"/>
      <c r="F2502" s="50"/>
      <c r="G2502" s="50"/>
      <c r="H2502" s="50"/>
      <c r="I2502" s="53"/>
      <c r="J2502" s="29"/>
      <c r="K2502" s="29"/>
      <c r="L2502" s="29"/>
      <c r="M2502" s="29"/>
      <c r="N2502" s="29"/>
      <c r="O2502" s="29"/>
      <c r="P2502" s="29"/>
      <c r="Q2502" s="29"/>
      <c r="R2502" s="29"/>
      <c r="S2502" s="29"/>
      <c r="T2502" s="29"/>
      <c r="U2502" s="29"/>
      <c r="V2502" s="29"/>
      <c r="W2502" s="29"/>
      <c r="X2502" s="29"/>
      <c r="Y2502" s="29"/>
      <c r="Z2502" s="29"/>
      <c r="AA2502" s="29"/>
      <c r="AB2502" s="29"/>
      <c r="AC2502" s="29"/>
      <c r="AD2502" s="29"/>
      <c r="AE2502" s="29"/>
      <c r="AF2502" s="29"/>
      <c r="AG2502" s="29"/>
      <c r="AH2502" s="29"/>
      <c r="AI2502" s="29"/>
      <c r="AJ2502" s="29"/>
      <c r="AK2502" s="29"/>
      <c r="AL2502" s="29"/>
      <c r="AM2502" s="29"/>
      <c r="AN2502" s="29"/>
      <c r="AO2502" s="29"/>
      <c r="AP2502" s="29"/>
      <c r="AQ2502" s="29"/>
      <c r="AR2502" s="29"/>
      <c r="AS2502" s="29"/>
      <c r="AT2502" s="29"/>
      <c r="AU2502" s="29"/>
      <c r="AV2502" s="29"/>
      <c r="AW2502" s="29"/>
    </row>
    <row r="2503" spans="1:49" ht="16.5" thickBot="1">
      <c r="A2503" s="78" t="s">
        <v>2146</v>
      </c>
      <c r="B2503" s="78"/>
      <c r="C2503" s="78"/>
      <c r="D2503" s="463"/>
      <c r="E2503" s="539"/>
      <c r="F2503" s="129"/>
      <c r="G2503" s="129"/>
      <c r="H2503" s="129"/>
      <c r="I2503" s="103"/>
    </row>
    <row r="2504" spans="1:49" s="151" customFormat="1" ht="36" customHeight="1" thickTop="1" thickBot="1">
      <c r="A2504" s="147" t="s">
        <v>2079</v>
      </c>
      <c r="B2504" s="5" t="s">
        <v>2080</v>
      </c>
      <c r="C2504" s="5" t="s">
        <v>1335</v>
      </c>
      <c r="D2504" s="450"/>
      <c r="E2504" s="148" t="s">
        <v>1570</v>
      </c>
      <c r="F2504" s="149" t="s">
        <v>1438</v>
      </c>
      <c r="G2504" s="149"/>
      <c r="H2504" s="149" t="s">
        <v>2332</v>
      </c>
      <c r="I2504" s="5" t="s">
        <v>856</v>
      </c>
      <c r="J2504" s="364" t="s">
        <v>2891</v>
      </c>
      <c r="K2504" s="364" t="s">
        <v>2879</v>
      </c>
      <c r="L2504" s="364" t="s">
        <v>2880</v>
      </c>
      <c r="M2504" s="364" t="s">
        <v>2881</v>
      </c>
      <c r="N2504" s="364" t="s">
        <v>2882</v>
      </c>
      <c r="O2504" s="364" t="s">
        <v>2883</v>
      </c>
      <c r="P2504" s="364" t="s">
        <v>2884</v>
      </c>
      <c r="Q2504" s="364" t="s">
        <v>2885</v>
      </c>
      <c r="R2504" s="364" t="s">
        <v>2886</v>
      </c>
      <c r="S2504" s="364" t="s">
        <v>2887</v>
      </c>
      <c r="T2504" s="364" t="s">
        <v>2888</v>
      </c>
      <c r="U2504" s="364" t="s">
        <v>2889</v>
      </c>
      <c r="V2504" s="364" t="s">
        <v>2890</v>
      </c>
      <c r="W2504" s="365" t="s">
        <v>2893</v>
      </c>
      <c r="X2504" s="365" t="s">
        <v>2879</v>
      </c>
      <c r="Y2504" s="365" t="s">
        <v>2880</v>
      </c>
      <c r="Z2504" s="365" t="s">
        <v>2881</v>
      </c>
      <c r="AA2504" s="365" t="s">
        <v>2882</v>
      </c>
      <c r="AB2504" s="365" t="s">
        <v>2883</v>
      </c>
      <c r="AC2504" s="365" t="s">
        <v>2884</v>
      </c>
      <c r="AD2504" s="365" t="s">
        <v>2885</v>
      </c>
      <c r="AE2504" s="365" t="s">
        <v>2886</v>
      </c>
      <c r="AF2504" s="365" t="s">
        <v>2887</v>
      </c>
      <c r="AG2504" s="365" t="s">
        <v>2888</v>
      </c>
      <c r="AH2504" s="365" t="s">
        <v>2889</v>
      </c>
      <c r="AI2504" s="365" t="s">
        <v>2890</v>
      </c>
      <c r="AJ2504" s="366" t="s">
        <v>2892</v>
      </c>
      <c r="AK2504" s="366" t="s">
        <v>2879</v>
      </c>
      <c r="AL2504" s="366" t="s">
        <v>2880</v>
      </c>
      <c r="AM2504" s="366" t="s">
        <v>2881</v>
      </c>
      <c r="AN2504" s="366" t="s">
        <v>2882</v>
      </c>
      <c r="AO2504" s="366" t="s">
        <v>2883</v>
      </c>
      <c r="AP2504" s="366" t="s">
        <v>2884</v>
      </c>
      <c r="AQ2504" s="366" t="s">
        <v>2885</v>
      </c>
      <c r="AR2504" s="366" t="s">
        <v>2886</v>
      </c>
      <c r="AS2504" s="366" t="s">
        <v>2887</v>
      </c>
      <c r="AT2504" s="366" t="s">
        <v>2888</v>
      </c>
      <c r="AU2504" s="366" t="s">
        <v>2889</v>
      </c>
      <c r="AV2504" s="366" t="s">
        <v>2890</v>
      </c>
      <c r="AW2504" s="368" t="s">
        <v>2895</v>
      </c>
    </row>
    <row r="2505" spans="1:49">
      <c r="A2505" s="33"/>
      <c r="B2505" s="34"/>
      <c r="C2505" s="34"/>
      <c r="D2505" s="34"/>
      <c r="E2505" s="35"/>
      <c r="F2505" s="36"/>
      <c r="G2505" s="36"/>
      <c r="H2505" s="36"/>
      <c r="I2505" s="34"/>
      <c r="J2505" s="202" t="s">
        <v>1224</v>
      </c>
      <c r="K2505" s="202">
        <v>1</v>
      </c>
      <c r="L2505" s="202">
        <v>2</v>
      </c>
      <c r="M2505" s="202">
        <v>3</v>
      </c>
      <c r="N2505" s="202">
        <v>4</v>
      </c>
      <c r="O2505" s="202">
        <v>5</v>
      </c>
      <c r="P2505" s="202">
        <v>6</v>
      </c>
      <c r="Q2505" s="202">
        <v>7</v>
      </c>
      <c r="R2505" s="202">
        <v>8</v>
      </c>
      <c r="S2505" s="202">
        <v>9</v>
      </c>
      <c r="T2505" s="202">
        <v>10</v>
      </c>
      <c r="U2505" s="202">
        <v>13</v>
      </c>
      <c r="V2505" s="202">
        <v>14</v>
      </c>
      <c r="W2505" s="202" t="s">
        <v>1224</v>
      </c>
      <c r="X2505" s="202">
        <v>1</v>
      </c>
      <c r="Y2505" s="202">
        <v>2</v>
      </c>
      <c r="Z2505" s="202">
        <v>3</v>
      </c>
      <c r="AA2505" s="202">
        <v>4</v>
      </c>
      <c r="AB2505" s="202">
        <v>5</v>
      </c>
      <c r="AC2505" s="202">
        <v>6</v>
      </c>
      <c r="AD2505" s="202">
        <v>7</v>
      </c>
      <c r="AE2505" s="202">
        <v>8</v>
      </c>
      <c r="AF2505" s="202">
        <v>9</v>
      </c>
      <c r="AG2505" s="202">
        <v>10</v>
      </c>
      <c r="AH2505" s="202">
        <v>13</v>
      </c>
      <c r="AI2505" s="202">
        <v>14</v>
      </c>
      <c r="AJ2505" s="202" t="s">
        <v>1224</v>
      </c>
      <c r="AK2505" s="202">
        <v>1</v>
      </c>
      <c r="AL2505" s="202">
        <v>2</v>
      </c>
      <c r="AM2505" s="202">
        <v>3</v>
      </c>
      <c r="AN2505" s="202">
        <v>4</v>
      </c>
      <c r="AO2505" s="202">
        <v>5</v>
      </c>
      <c r="AP2505" s="202">
        <v>6</v>
      </c>
      <c r="AQ2505" s="202">
        <v>7</v>
      </c>
      <c r="AR2505" s="202">
        <v>8</v>
      </c>
      <c r="AS2505" s="202">
        <v>9</v>
      </c>
      <c r="AT2505" s="202">
        <v>10</v>
      </c>
      <c r="AU2505" s="202">
        <v>13</v>
      </c>
      <c r="AV2505" s="202">
        <v>14</v>
      </c>
      <c r="AW2505" s="202">
        <v>15</v>
      </c>
    </row>
    <row r="2506" spans="1:49">
      <c r="A2506" s="37"/>
      <c r="B2506" s="38"/>
      <c r="C2506" s="38"/>
      <c r="D2506" s="38"/>
      <c r="E2506" s="60"/>
      <c r="F2506" s="61"/>
      <c r="G2506" s="61"/>
      <c r="H2506" s="61"/>
      <c r="I2506" s="38"/>
      <c r="J2506" s="62"/>
      <c r="K2506" s="62"/>
      <c r="L2506" s="62"/>
      <c r="M2506" s="62"/>
      <c r="N2506" s="62"/>
      <c r="O2506" s="62"/>
      <c r="P2506" s="62"/>
      <c r="Q2506" s="62"/>
      <c r="R2506" s="62"/>
      <c r="S2506" s="62"/>
      <c r="T2506" s="62"/>
      <c r="U2506" s="62"/>
      <c r="V2506" s="62"/>
      <c r="W2506" s="62"/>
      <c r="X2506" s="62"/>
      <c r="Y2506" s="62"/>
      <c r="Z2506" s="62"/>
      <c r="AA2506" s="62"/>
      <c r="AB2506" s="62"/>
      <c r="AC2506" s="62"/>
      <c r="AD2506" s="62"/>
      <c r="AE2506" s="62"/>
      <c r="AF2506" s="62"/>
      <c r="AG2506" s="62"/>
      <c r="AH2506" s="62"/>
      <c r="AI2506" s="62"/>
      <c r="AJ2506" s="62"/>
      <c r="AK2506" s="62"/>
      <c r="AL2506" s="62"/>
      <c r="AM2506" s="62"/>
      <c r="AN2506" s="62"/>
      <c r="AO2506" s="62"/>
      <c r="AP2506" s="62"/>
      <c r="AQ2506" s="62"/>
      <c r="AR2506" s="62"/>
      <c r="AS2506" s="62"/>
      <c r="AT2506" s="62"/>
      <c r="AU2506" s="62"/>
      <c r="AV2506" s="62"/>
      <c r="AW2506" s="62"/>
    </row>
    <row r="2507" spans="1:49">
      <c r="A2507" s="92" t="s">
        <v>797</v>
      </c>
      <c r="B2507" s="93" t="s">
        <v>1030</v>
      </c>
      <c r="C2507" s="93" t="s">
        <v>995</v>
      </c>
      <c r="D2507" s="460"/>
      <c r="E2507" s="531"/>
      <c r="F2507" s="50"/>
      <c r="G2507" s="50"/>
      <c r="H2507" s="50"/>
      <c r="I2507" s="108" t="s">
        <v>1202</v>
      </c>
    </row>
    <row r="2508" spans="1:49">
      <c r="A2508" s="48"/>
      <c r="B2508" s="1"/>
      <c r="C2508" s="1"/>
      <c r="D2508" s="369"/>
      <c r="E2508" s="531"/>
      <c r="F2508" s="50"/>
      <c r="G2508" s="50"/>
      <c r="H2508" s="50"/>
      <c r="I2508" s="108"/>
    </row>
    <row r="2509" spans="1:49">
      <c r="A2509" s="48"/>
      <c r="B2509" s="42"/>
      <c r="C2509" s="42"/>
      <c r="D2509" s="42"/>
      <c r="E2509" s="531"/>
      <c r="F2509" s="50"/>
      <c r="G2509" s="50"/>
      <c r="H2509" s="50"/>
      <c r="I2509" s="49" t="s">
        <v>1559</v>
      </c>
      <c r="J2509" s="12">
        <f>SUM(J2510,J2518,J2520)</f>
        <v>11000</v>
      </c>
      <c r="K2509" s="12">
        <f t="shared" ref="K2509:AT2509" si="752">SUM(K2510,K2518,K2520)</f>
        <v>0</v>
      </c>
      <c r="L2509" s="12">
        <f t="shared" si="752"/>
        <v>0</v>
      </c>
      <c r="M2509" s="12">
        <f t="shared" si="752"/>
        <v>0</v>
      </c>
      <c r="N2509" s="12">
        <f t="shared" si="752"/>
        <v>0</v>
      </c>
      <c r="O2509" s="12">
        <f t="shared" si="752"/>
        <v>0</v>
      </c>
      <c r="P2509" s="12">
        <f t="shared" si="752"/>
        <v>0</v>
      </c>
      <c r="Q2509" s="12">
        <f t="shared" si="752"/>
        <v>0</v>
      </c>
      <c r="R2509" s="12">
        <f t="shared" si="752"/>
        <v>0</v>
      </c>
      <c r="S2509" s="12">
        <f t="shared" si="752"/>
        <v>600</v>
      </c>
      <c r="T2509" s="12">
        <f t="shared" si="752"/>
        <v>900</v>
      </c>
      <c r="U2509" s="12">
        <v>1500</v>
      </c>
      <c r="V2509" s="12">
        <v>9500</v>
      </c>
      <c r="W2509" s="12">
        <f>SUM(W2510,W2518,W2520)</f>
        <v>0</v>
      </c>
      <c r="X2509" s="12">
        <f t="shared" si="752"/>
        <v>0</v>
      </c>
      <c r="Y2509" s="12">
        <f t="shared" si="752"/>
        <v>0</v>
      </c>
      <c r="Z2509" s="12">
        <f t="shared" si="752"/>
        <v>0</v>
      </c>
      <c r="AA2509" s="12">
        <f t="shared" si="752"/>
        <v>0</v>
      </c>
      <c r="AB2509" s="12">
        <f t="shared" si="752"/>
        <v>0</v>
      </c>
      <c r="AC2509" s="12">
        <f t="shared" si="752"/>
        <v>0</v>
      </c>
      <c r="AD2509" s="12">
        <f t="shared" si="752"/>
        <v>0</v>
      </c>
      <c r="AE2509" s="12">
        <f t="shared" si="752"/>
        <v>0</v>
      </c>
      <c r="AF2509" s="12">
        <f t="shared" si="752"/>
        <v>0</v>
      </c>
      <c r="AG2509" s="12">
        <f t="shared" si="752"/>
        <v>0</v>
      </c>
      <c r="AH2509" s="12">
        <v>0</v>
      </c>
      <c r="AI2509" s="12">
        <v>0</v>
      </c>
      <c r="AJ2509" s="12">
        <f>SUM(AJ2510,AJ2518,AJ2520)</f>
        <v>8910</v>
      </c>
      <c r="AK2509" s="12">
        <f t="shared" si="752"/>
        <v>0</v>
      </c>
      <c r="AL2509" s="12">
        <f t="shared" si="752"/>
        <v>0</v>
      </c>
      <c r="AM2509" s="12">
        <f t="shared" si="752"/>
        <v>0</v>
      </c>
      <c r="AN2509" s="12">
        <f t="shared" si="752"/>
        <v>0</v>
      </c>
      <c r="AO2509" s="12">
        <f t="shared" si="752"/>
        <v>0</v>
      </c>
      <c r="AP2509" s="12">
        <f t="shared" si="752"/>
        <v>2910</v>
      </c>
      <c r="AQ2509" s="12">
        <f t="shared" si="752"/>
        <v>6000</v>
      </c>
      <c r="AR2509" s="12">
        <f t="shared" si="752"/>
        <v>0</v>
      </c>
      <c r="AS2509" s="12">
        <f t="shared" si="752"/>
        <v>0</v>
      </c>
      <c r="AT2509" s="12">
        <f t="shared" si="752"/>
        <v>0</v>
      </c>
      <c r="AU2509" s="12">
        <v>8910</v>
      </c>
      <c r="AV2509" s="12">
        <v>0</v>
      </c>
      <c r="AW2509" s="12">
        <f t="shared" ref="AW2509:AW2538" si="753">U2509+AH2509+AU2509</f>
        <v>10410</v>
      </c>
    </row>
    <row r="2510" spans="1:49">
      <c r="A2510" s="44" t="s">
        <v>797</v>
      </c>
      <c r="B2510" s="45" t="s">
        <v>1030</v>
      </c>
      <c r="C2510" s="45" t="s">
        <v>995</v>
      </c>
      <c r="D2510" s="452" t="s">
        <v>2938</v>
      </c>
      <c r="E2510" s="213" t="s">
        <v>771</v>
      </c>
      <c r="F2510" s="65"/>
      <c r="G2510" s="65"/>
      <c r="H2510" s="65"/>
      <c r="I2510" s="1" t="s">
        <v>1500</v>
      </c>
      <c r="J2510" s="9">
        <f>SUM(J2511:J2512)</f>
        <v>0</v>
      </c>
      <c r="K2510" s="9">
        <f t="shared" ref="K2510:AT2510" si="754">SUM(K2511:K2512)</f>
        <v>0</v>
      </c>
      <c r="L2510" s="9">
        <f t="shared" si="754"/>
        <v>0</v>
      </c>
      <c r="M2510" s="9">
        <f t="shared" si="754"/>
        <v>0</v>
      </c>
      <c r="N2510" s="9">
        <f t="shared" si="754"/>
        <v>0</v>
      </c>
      <c r="O2510" s="9">
        <f t="shared" si="754"/>
        <v>0</v>
      </c>
      <c r="P2510" s="9">
        <f t="shared" si="754"/>
        <v>0</v>
      </c>
      <c r="Q2510" s="9">
        <f t="shared" si="754"/>
        <v>0</v>
      </c>
      <c r="R2510" s="9">
        <f t="shared" si="754"/>
        <v>0</v>
      </c>
      <c r="S2510" s="9">
        <f t="shared" si="754"/>
        <v>0</v>
      </c>
      <c r="T2510" s="9">
        <f t="shared" si="754"/>
        <v>0</v>
      </c>
      <c r="U2510" s="9">
        <v>0</v>
      </c>
      <c r="V2510" s="9">
        <v>0</v>
      </c>
      <c r="W2510" s="9">
        <f>SUM(W2511:W2512)</f>
        <v>0</v>
      </c>
      <c r="X2510" s="9">
        <f t="shared" si="754"/>
        <v>0</v>
      </c>
      <c r="Y2510" s="9">
        <f t="shared" si="754"/>
        <v>0</v>
      </c>
      <c r="Z2510" s="9">
        <f t="shared" si="754"/>
        <v>0</v>
      </c>
      <c r="AA2510" s="9">
        <f t="shared" si="754"/>
        <v>0</v>
      </c>
      <c r="AB2510" s="9">
        <f t="shared" si="754"/>
        <v>0</v>
      </c>
      <c r="AC2510" s="9">
        <f t="shared" si="754"/>
        <v>0</v>
      </c>
      <c r="AD2510" s="9">
        <f t="shared" si="754"/>
        <v>0</v>
      </c>
      <c r="AE2510" s="9">
        <f t="shared" si="754"/>
        <v>0</v>
      </c>
      <c r="AF2510" s="9">
        <f t="shared" si="754"/>
        <v>0</v>
      </c>
      <c r="AG2510" s="9">
        <f t="shared" si="754"/>
        <v>0</v>
      </c>
      <c r="AH2510" s="9">
        <v>0</v>
      </c>
      <c r="AI2510" s="9">
        <v>0</v>
      </c>
      <c r="AJ2510" s="9">
        <f>SUM(AJ2511:AJ2512)</f>
        <v>0</v>
      </c>
      <c r="AK2510" s="9">
        <f t="shared" si="754"/>
        <v>0</v>
      </c>
      <c r="AL2510" s="9">
        <f t="shared" si="754"/>
        <v>0</v>
      </c>
      <c r="AM2510" s="9">
        <f t="shared" si="754"/>
        <v>0</v>
      </c>
      <c r="AN2510" s="9">
        <f t="shared" si="754"/>
        <v>0</v>
      </c>
      <c r="AO2510" s="9">
        <f t="shared" si="754"/>
        <v>0</v>
      </c>
      <c r="AP2510" s="9">
        <f t="shared" si="754"/>
        <v>0</v>
      </c>
      <c r="AQ2510" s="9">
        <f t="shared" si="754"/>
        <v>0</v>
      </c>
      <c r="AR2510" s="9">
        <f t="shared" si="754"/>
        <v>0</v>
      </c>
      <c r="AS2510" s="9">
        <f t="shared" si="754"/>
        <v>0</v>
      </c>
      <c r="AT2510" s="9">
        <f t="shared" si="754"/>
        <v>0</v>
      </c>
      <c r="AU2510" s="9">
        <v>0</v>
      </c>
      <c r="AV2510" s="9">
        <v>0</v>
      </c>
      <c r="AW2510" s="9">
        <f t="shared" si="753"/>
        <v>0</v>
      </c>
    </row>
    <row r="2511" spans="1:49">
      <c r="A2511" s="44" t="s">
        <v>797</v>
      </c>
      <c r="B2511" s="45" t="s">
        <v>1030</v>
      </c>
      <c r="C2511" s="45" t="s">
        <v>995</v>
      </c>
      <c r="D2511" s="452" t="s">
        <v>2938</v>
      </c>
      <c r="E2511" s="367" t="s">
        <v>834</v>
      </c>
      <c r="F2511" s="50"/>
      <c r="G2511" s="468" t="s">
        <v>3096</v>
      </c>
      <c r="H2511" s="50" t="s">
        <v>2333</v>
      </c>
      <c r="I2511" s="42" t="s">
        <v>1165</v>
      </c>
      <c r="U2511" s="15">
        <v>0</v>
      </c>
      <c r="V2511" s="15">
        <v>0</v>
      </c>
      <c r="AH2511" s="15">
        <v>0</v>
      </c>
      <c r="AI2511" s="15">
        <v>0</v>
      </c>
      <c r="AU2511" s="15">
        <v>0</v>
      </c>
      <c r="AV2511" s="15">
        <v>0</v>
      </c>
      <c r="AW2511" s="15">
        <f t="shared" si="753"/>
        <v>0</v>
      </c>
    </row>
    <row r="2512" spans="1:49">
      <c r="A2512" s="44" t="s">
        <v>797</v>
      </c>
      <c r="B2512" s="45" t="s">
        <v>1030</v>
      </c>
      <c r="C2512" s="45" t="s">
        <v>995</v>
      </c>
      <c r="D2512" s="452" t="s">
        <v>2938</v>
      </c>
      <c r="E2512" s="367" t="s">
        <v>772</v>
      </c>
      <c r="F2512" s="50"/>
      <c r="G2512" s="468" t="s">
        <v>3096</v>
      </c>
      <c r="H2512" s="50" t="s">
        <v>2333</v>
      </c>
      <c r="I2512" s="42" t="s">
        <v>1227</v>
      </c>
      <c r="J2512" s="15">
        <f>SUM(J2513:J2517)</f>
        <v>0</v>
      </c>
      <c r="K2512" s="15">
        <f t="shared" ref="K2512:AT2512" si="755">SUM(K2513:K2517)</f>
        <v>0</v>
      </c>
      <c r="L2512" s="15">
        <f t="shared" si="755"/>
        <v>0</v>
      </c>
      <c r="M2512" s="15">
        <f t="shared" si="755"/>
        <v>0</v>
      </c>
      <c r="N2512" s="15">
        <f t="shared" si="755"/>
        <v>0</v>
      </c>
      <c r="O2512" s="15">
        <f t="shared" si="755"/>
        <v>0</v>
      </c>
      <c r="P2512" s="15">
        <f t="shared" si="755"/>
        <v>0</v>
      </c>
      <c r="Q2512" s="15">
        <f t="shared" si="755"/>
        <v>0</v>
      </c>
      <c r="R2512" s="15">
        <f t="shared" si="755"/>
        <v>0</v>
      </c>
      <c r="S2512" s="15">
        <f t="shared" si="755"/>
        <v>0</v>
      </c>
      <c r="T2512" s="15">
        <f t="shared" si="755"/>
        <v>0</v>
      </c>
      <c r="U2512" s="15">
        <v>0</v>
      </c>
      <c r="V2512" s="15">
        <v>0</v>
      </c>
      <c r="W2512" s="15">
        <f>SUM(W2513:W2517)</f>
        <v>0</v>
      </c>
      <c r="X2512" s="15">
        <f t="shared" si="755"/>
        <v>0</v>
      </c>
      <c r="Y2512" s="15">
        <f t="shared" si="755"/>
        <v>0</v>
      </c>
      <c r="Z2512" s="15">
        <f t="shared" si="755"/>
        <v>0</v>
      </c>
      <c r="AA2512" s="15">
        <f t="shared" si="755"/>
        <v>0</v>
      </c>
      <c r="AB2512" s="15">
        <f t="shared" si="755"/>
        <v>0</v>
      </c>
      <c r="AC2512" s="15">
        <f t="shared" si="755"/>
        <v>0</v>
      </c>
      <c r="AD2512" s="15">
        <f t="shared" si="755"/>
        <v>0</v>
      </c>
      <c r="AE2512" s="15">
        <f t="shared" si="755"/>
        <v>0</v>
      </c>
      <c r="AF2512" s="15">
        <f t="shared" si="755"/>
        <v>0</v>
      </c>
      <c r="AG2512" s="15">
        <f t="shared" si="755"/>
        <v>0</v>
      </c>
      <c r="AH2512" s="15">
        <v>0</v>
      </c>
      <c r="AI2512" s="15">
        <v>0</v>
      </c>
      <c r="AJ2512" s="15">
        <f>SUM(AJ2513:AJ2517)</f>
        <v>0</v>
      </c>
      <c r="AK2512" s="15">
        <f t="shared" si="755"/>
        <v>0</v>
      </c>
      <c r="AL2512" s="15">
        <f t="shared" si="755"/>
        <v>0</v>
      </c>
      <c r="AM2512" s="15">
        <f t="shared" si="755"/>
        <v>0</v>
      </c>
      <c r="AN2512" s="15">
        <f t="shared" si="755"/>
        <v>0</v>
      </c>
      <c r="AO2512" s="15">
        <f t="shared" si="755"/>
        <v>0</v>
      </c>
      <c r="AP2512" s="15">
        <f t="shared" si="755"/>
        <v>0</v>
      </c>
      <c r="AQ2512" s="15">
        <f t="shared" si="755"/>
        <v>0</v>
      </c>
      <c r="AR2512" s="15">
        <f t="shared" si="755"/>
        <v>0</v>
      </c>
      <c r="AS2512" s="15">
        <f t="shared" si="755"/>
        <v>0</v>
      </c>
      <c r="AT2512" s="15">
        <f t="shared" si="755"/>
        <v>0</v>
      </c>
      <c r="AU2512" s="15">
        <v>0</v>
      </c>
      <c r="AV2512" s="15">
        <v>0</v>
      </c>
      <c r="AW2512" s="15">
        <f t="shared" si="753"/>
        <v>0</v>
      </c>
    </row>
    <row r="2513" spans="1:49" s="144" customFormat="1">
      <c r="A2513" s="44" t="s">
        <v>797</v>
      </c>
      <c r="B2513" s="45" t="s">
        <v>1030</v>
      </c>
      <c r="C2513" s="45" t="s">
        <v>995</v>
      </c>
      <c r="D2513" s="452" t="s">
        <v>2938</v>
      </c>
      <c r="E2513" s="140" t="s">
        <v>850</v>
      </c>
      <c r="F2513" s="141" t="s">
        <v>257</v>
      </c>
      <c r="G2513" s="468" t="s">
        <v>3096</v>
      </c>
      <c r="H2513" s="50" t="s">
        <v>2333</v>
      </c>
      <c r="I2513" s="142" t="s">
        <v>1119</v>
      </c>
      <c r="J2513" s="15"/>
      <c r="K2513" s="15"/>
      <c r="L2513" s="15"/>
      <c r="M2513" s="15"/>
      <c r="N2513" s="15"/>
      <c r="O2513" s="15"/>
      <c r="P2513" s="15"/>
      <c r="Q2513" s="15"/>
      <c r="R2513" s="15"/>
      <c r="S2513" s="15"/>
      <c r="T2513" s="15"/>
      <c r="U2513" s="15">
        <v>0</v>
      </c>
      <c r="V2513" s="15">
        <v>0</v>
      </c>
      <c r="W2513" s="15"/>
      <c r="X2513" s="15"/>
      <c r="Y2513" s="15"/>
      <c r="Z2513" s="15"/>
      <c r="AA2513" s="15"/>
      <c r="AB2513" s="15"/>
      <c r="AC2513" s="15"/>
      <c r="AD2513" s="15"/>
      <c r="AE2513" s="15"/>
      <c r="AF2513" s="15"/>
      <c r="AG2513" s="15"/>
      <c r="AH2513" s="15">
        <v>0</v>
      </c>
      <c r="AI2513" s="15">
        <v>0</v>
      </c>
      <c r="AJ2513" s="15"/>
      <c r="AK2513" s="15"/>
      <c r="AL2513" s="15"/>
      <c r="AM2513" s="15"/>
      <c r="AN2513" s="15"/>
      <c r="AO2513" s="15"/>
      <c r="AP2513" s="15"/>
      <c r="AQ2513" s="15"/>
      <c r="AR2513" s="15"/>
      <c r="AS2513" s="15"/>
      <c r="AT2513" s="15"/>
      <c r="AU2513" s="15">
        <v>0</v>
      </c>
      <c r="AV2513" s="15">
        <v>0</v>
      </c>
      <c r="AW2513" s="15">
        <f t="shared" si="753"/>
        <v>0</v>
      </c>
    </row>
    <row r="2514" spans="1:49" s="144" customFormat="1">
      <c r="A2514" s="44" t="s">
        <v>797</v>
      </c>
      <c r="B2514" s="45" t="s">
        <v>1030</v>
      </c>
      <c r="C2514" s="45" t="s">
        <v>995</v>
      </c>
      <c r="D2514" s="452" t="s">
        <v>2938</v>
      </c>
      <c r="E2514" s="140" t="s">
        <v>851</v>
      </c>
      <c r="F2514" s="141" t="s">
        <v>258</v>
      </c>
      <c r="G2514" s="468" t="s">
        <v>3096</v>
      </c>
      <c r="H2514" s="50" t="s">
        <v>2333</v>
      </c>
      <c r="I2514" s="142" t="s">
        <v>1290</v>
      </c>
      <c r="J2514" s="15"/>
      <c r="K2514" s="15"/>
      <c r="L2514" s="15"/>
      <c r="M2514" s="15"/>
      <c r="N2514" s="15"/>
      <c r="O2514" s="15"/>
      <c r="P2514" s="15"/>
      <c r="Q2514" s="15"/>
      <c r="R2514" s="15"/>
      <c r="S2514" s="15"/>
      <c r="T2514" s="15"/>
      <c r="U2514" s="15">
        <v>0</v>
      </c>
      <c r="V2514" s="15">
        <v>0</v>
      </c>
      <c r="W2514" s="15"/>
      <c r="X2514" s="15"/>
      <c r="Y2514" s="15"/>
      <c r="Z2514" s="15"/>
      <c r="AA2514" s="15"/>
      <c r="AB2514" s="15"/>
      <c r="AC2514" s="15"/>
      <c r="AD2514" s="15"/>
      <c r="AE2514" s="15"/>
      <c r="AF2514" s="15"/>
      <c r="AG2514" s="15"/>
      <c r="AH2514" s="15">
        <v>0</v>
      </c>
      <c r="AI2514" s="15">
        <v>0</v>
      </c>
      <c r="AJ2514" s="15"/>
      <c r="AK2514" s="15"/>
      <c r="AL2514" s="15"/>
      <c r="AM2514" s="15"/>
      <c r="AN2514" s="15"/>
      <c r="AO2514" s="15"/>
      <c r="AP2514" s="15"/>
      <c r="AQ2514" s="15"/>
      <c r="AR2514" s="15"/>
      <c r="AS2514" s="15"/>
      <c r="AT2514" s="15"/>
      <c r="AU2514" s="15">
        <v>0</v>
      </c>
      <c r="AV2514" s="15">
        <v>0</v>
      </c>
      <c r="AW2514" s="15">
        <f t="shared" si="753"/>
        <v>0</v>
      </c>
    </row>
    <row r="2515" spans="1:49" s="144" customFormat="1">
      <c r="A2515" s="44" t="s">
        <v>797</v>
      </c>
      <c r="B2515" s="45" t="s">
        <v>1030</v>
      </c>
      <c r="C2515" s="45" t="s">
        <v>995</v>
      </c>
      <c r="D2515" s="452" t="s">
        <v>2938</v>
      </c>
      <c r="E2515" s="140" t="s">
        <v>852</v>
      </c>
      <c r="F2515" s="141" t="s">
        <v>259</v>
      </c>
      <c r="G2515" s="468" t="s">
        <v>3096</v>
      </c>
      <c r="H2515" s="50" t="s">
        <v>2333</v>
      </c>
      <c r="I2515" s="142" t="s">
        <v>1733</v>
      </c>
      <c r="J2515" s="15"/>
      <c r="K2515" s="15"/>
      <c r="L2515" s="15"/>
      <c r="M2515" s="15"/>
      <c r="N2515" s="15"/>
      <c r="O2515" s="15"/>
      <c r="P2515" s="15"/>
      <c r="Q2515" s="15"/>
      <c r="R2515" s="15"/>
      <c r="S2515" s="15"/>
      <c r="T2515" s="15"/>
      <c r="U2515" s="15">
        <v>0</v>
      </c>
      <c r="V2515" s="15">
        <v>0</v>
      </c>
      <c r="W2515" s="15"/>
      <c r="X2515" s="15"/>
      <c r="Y2515" s="15"/>
      <c r="Z2515" s="15"/>
      <c r="AA2515" s="15"/>
      <c r="AB2515" s="15"/>
      <c r="AC2515" s="15"/>
      <c r="AD2515" s="15"/>
      <c r="AE2515" s="15"/>
      <c r="AF2515" s="15"/>
      <c r="AG2515" s="15"/>
      <c r="AH2515" s="15">
        <v>0</v>
      </c>
      <c r="AI2515" s="15">
        <v>0</v>
      </c>
      <c r="AJ2515" s="15"/>
      <c r="AK2515" s="15"/>
      <c r="AL2515" s="15"/>
      <c r="AM2515" s="15"/>
      <c r="AN2515" s="15"/>
      <c r="AO2515" s="15"/>
      <c r="AP2515" s="15"/>
      <c r="AQ2515" s="15"/>
      <c r="AR2515" s="15"/>
      <c r="AS2515" s="15"/>
      <c r="AT2515" s="15"/>
      <c r="AU2515" s="15">
        <v>0</v>
      </c>
      <c r="AV2515" s="15">
        <v>0</v>
      </c>
      <c r="AW2515" s="15">
        <f t="shared" si="753"/>
        <v>0</v>
      </c>
    </row>
    <row r="2516" spans="1:49" s="144" customFormat="1">
      <c r="A2516" s="44" t="s">
        <v>797</v>
      </c>
      <c r="B2516" s="45" t="s">
        <v>1030</v>
      </c>
      <c r="C2516" s="45" t="s">
        <v>995</v>
      </c>
      <c r="D2516" s="452" t="s">
        <v>2938</v>
      </c>
      <c r="E2516" s="140" t="s">
        <v>853</v>
      </c>
      <c r="F2516" s="141" t="s">
        <v>260</v>
      </c>
      <c r="G2516" s="468" t="s">
        <v>3096</v>
      </c>
      <c r="H2516" s="50" t="s">
        <v>2333</v>
      </c>
      <c r="I2516" s="142" t="s">
        <v>1734</v>
      </c>
      <c r="J2516" s="15"/>
      <c r="K2516" s="15"/>
      <c r="L2516" s="15"/>
      <c r="M2516" s="15"/>
      <c r="N2516" s="15"/>
      <c r="O2516" s="15"/>
      <c r="P2516" s="15"/>
      <c r="Q2516" s="15"/>
      <c r="R2516" s="15"/>
      <c r="S2516" s="15"/>
      <c r="T2516" s="15"/>
      <c r="U2516" s="15">
        <v>0</v>
      </c>
      <c r="V2516" s="15">
        <v>0</v>
      </c>
      <c r="W2516" s="15"/>
      <c r="X2516" s="15"/>
      <c r="Y2516" s="15"/>
      <c r="Z2516" s="15"/>
      <c r="AA2516" s="15"/>
      <c r="AB2516" s="15"/>
      <c r="AC2516" s="15"/>
      <c r="AD2516" s="15"/>
      <c r="AE2516" s="15"/>
      <c r="AF2516" s="15"/>
      <c r="AG2516" s="15"/>
      <c r="AH2516" s="15">
        <v>0</v>
      </c>
      <c r="AI2516" s="15">
        <v>0</v>
      </c>
      <c r="AJ2516" s="15"/>
      <c r="AK2516" s="15"/>
      <c r="AL2516" s="15"/>
      <c r="AM2516" s="15"/>
      <c r="AN2516" s="15"/>
      <c r="AO2516" s="15"/>
      <c r="AP2516" s="15"/>
      <c r="AQ2516" s="15"/>
      <c r="AR2516" s="15"/>
      <c r="AS2516" s="15"/>
      <c r="AT2516" s="15"/>
      <c r="AU2516" s="15">
        <v>0</v>
      </c>
      <c r="AV2516" s="15">
        <v>0</v>
      </c>
      <c r="AW2516" s="15">
        <f t="shared" si="753"/>
        <v>0</v>
      </c>
    </row>
    <row r="2517" spans="1:49" s="144" customFormat="1">
      <c r="A2517" s="44" t="s">
        <v>797</v>
      </c>
      <c r="B2517" s="45" t="s">
        <v>1030</v>
      </c>
      <c r="C2517" s="45" t="s">
        <v>995</v>
      </c>
      <c r="D2517" s="452" t="s">
        <v>2938</v>
      </c>
      <c r="E2517" s="140" t="s">
        <v>854</v>
      </c>
      <c r="F2517" s="141" t="s">
        <v>261</v>
      </c>
      <c r="G2517" s="468" t="s">
        <v>3096</v>
      </c>
      <c r="H2517" s="50" t="s">
        <v>2333</v>
      </c>
      <c r="I2517" s="142" t="s">
        <v>1735</v>
      </c>
      <c r="J2517" s="15"/>
      <c r="K2517" s="15"/>
      <c r="L2517" s="15"/>
      <c r="M2517" s="15"/>
      <c r="N2517" s="15"/>
      <c r="O2517" s="15"/>
      <c r="P2517" s="15"/>
      <c r="Q2517" s="15"/>
      <c r="R2517" s="15"/>
      <c r="S2517" s="15"/>
      <c r="T2517" s="15"/>
      <c r="U2517" s="15">
        <v>0</v>
      </c>
      <c r="V2517" s="15">
        <v>0</v>
      </c>
      <c r="W2517" s="15"/>
      <c r="X2517" s="15"/>
      <c r="Y2517" s="15"/>
      <c r="Z2517" s="15"/>
      <c r="AA2517" s="15"/>
      <c r="AB2517" s="15"/>
      <c r="AC2517" s="15"/>
      <c r="AD2517" s="15"/>
      <c r="AE2517" s="15"/>
      <c r="AF2517" s="15"/>
      <c r="AG2517" s="15"/>
      <c r="AH2517" s="15">
        <v>0</v>
      </c>
      <c r="AI2517" s="15">
        <v>0</v>
      </c>
      <c r="AJ2517" s="15"/>
      <c r="AK2517" s="15"/>
      <c r="AL2517" s="15"/>
      <c r="AM2517" s="15"/>
      <c r="AN2517" s="15"/>
      <c r="AO2517" s="15"/>
      <c r="AP2517" s="15"/>
      <c r="AQ2517" s="15"/>
      <c r="AR2517" s="15"/>
      <c r="AS2517" s="15"/>
      <c r="AT2517" s="15"/>
      <c r="AU2517" s="15">
        <v>0</v>
      </c>
      <c r="AV2517" s="15">
        <v>0</v>
      </c>
      <c r="AW2517" s="15">
        <f t="shared" si="753"/>
        <v>0</v>
      </c>
    </row>
    <row r="2518" spans="1:49">
      <c r="A2518" s="44" t="s">
        <v>797</v>
      </c>
      <c r="B2518" s="45" t="s">
        <v>1030</v>
      </c>
      <c r="C2518" s="45" t="s">
        <v>995</v>
      </c>
      <c r="D2518" s="452" t="s">
        <v>2938</v>
      </c>
      <c r="E2518" s="213" t="s">
        <v>773</v>
      </c>
      <c r="F2518" s="65"/>
      <c r="G2518" s="65"/>
      <c r="H2518" s="65"/>
      <c r="I2518" s="1" t="s">
        <v>1362</v>
      </c>
      <c r="J2518" s="9">
        <f>SUM(J2519)</f>
        <v>0</v>
      </c>
      <c r="K2518" s="9">
        <f t="shared" ref="K2518:AT2518" si="756">SUM(K2519)</f>
        <v>0</v>
      </c>
      <c r="L2518" s="9">
        <f t="shared" si="756"/>
        <v>0</v>
      </c>
      <c r="M2518" s="9">
        <f t="shared" si="756"/>
        <v>0</v>
      </c>
      <c r="N2518" s="9">
        <f t="shared" si="756"/>
        <v>0</v>
      </c>
      <c r="O2518" s="9">
        <f t="shared" si="756"/>
        <v>0</v>
      </c>
      <c r="P2518" s="9">
        <f t="shared" si="756"/>
        <v>0</v>
      </c>
      <c r="Q2518" s="9">
        <f t="shared" si="756"/>
        <v>0</v>
      </c>
      <c r="R2518" s="9">
        <f t="shared" si="756"/>
        <v>0</v>
      </c>
      <c r="S2518" s="9">
        <f t="shared" si="756"/>
        <v>0</v>
      </c>
      <c r="T2518" s="9">
        <f t="shared" si="756"/>
        <v>0</v>
      </c>
      <c r="U2518" s="9">
        <v>0</v>
      </c>
      <c r="V2518" s="9">
        <v>0</v>
      </c>
      <c r="W2518" s="9">
        <f>SUM(W2519)</f>
        <v>0</v>
      </c>
      <c r="X2518" s="9">
        <f t="shared" si="756"/>
        <v>0</v>
      </c>
      <c r="Y2518" s="9">
        <f t="shared" si="756"/>
        <v>0</v>
      </c>
      <c r="Z2518" s="9">
        <f t="shared" si="756"/>
        <v>0</v>
      </c>
      <c r="AA2518" s="9">
        <f t="shared" si="756"/>
        <v>0</v>
      </c>
      <c r="AB2518" s="9">
        <f t="shared" si="756"/>
        <v>0</v>
      </c>
      <c r="AC2518" s="9">
        <f t="shared" si="756"/>
        <v>0</v>
      </c>
      <c r="AD2518" s="9">
        <f t="shared" si="756"/>
        <v>0</v>
      </c>
      <c r="AE2518" s="9">
        <f t="shared" si="756"/>
        <v>0</v>
      </c>
      <c r="AF2518" s="9">
        <f t="shared" si="756"/>
        <v>0</v>
      </c>
      <c r="AG2518" s="9">
        <f t="shared" si="756"/>
        <v>0</v>
      </c>
      <c r="AH2518" s="9">
        <v>0</v>
      </c>
      <c r="AI2518" s="9">
        <v>0</v>
      </c>
      <c r="AJ2518" s="9">
        <f>SUM(AJ2519)</f>
        <v>0</v>
      </c>
      <c r="AK2518" s="9">
        <f t="shared" si="756"/>
        <v>0</v>
      </c>
      <c r="AL2518" s="9">
        <f t="shared" si="756"/>
        <v>0</v>
      </c>
      <c r="AM2518" s="9">
        <f t="shared" si="756"/>
        <v>0</v>
      </c>
      <c r="AN2518" s="9">
        <f t="shared" si="756"/>
        <v>0</v>
      </c>
      <c r="AO2518" s="9">
        <f t="shared" si="756"/>
        <v>0</v>
      </c>
      <c r="AP2518" s="9">
        <f t="shared" si="756"/>
        <v>0</v>
      </c>
      <c r="AQ2518" s="9">
        <f t="shared" si="756"/>
        <v>0</v>
      </c>
      <c r="AR2518" s="9">
        <f t="shared" si="756"/>
        <v>0</v>
      </c>
      <c r="AS2518" s="9">
        <f t="shared" si="756"/>
        <v>0</v>
      </c>
      <c r="AT2518" s="9">
        <f t="shared" si="756"/>
        <v>0</v>
      </c>
      <c r="AU2518" s="9">
        <v>0</v>
      </c>
      <c r="AV2518" s="9">
        <v>0</v>
      </c>
      <c r="AW2518" s="9">
        <f t="shared" si="753"/>
        <v>0</v>
      </c>
    </row>
    <row r="2519" spans="1:49">
      <c r="A2519" s="44" t="s">
        <v>797</v>
      </c>
      <c r="B2519" s="45" t="s">
        <v>1030</v>
      </c>
      <c r="C2519" s="45" t="s">
        <v>995</v>
      </c>
      <c r="D2519" s="452" t="s">
        <v>2938</v>
      </c>
      <c r="E2519" s="367" t="s">
        <v>785</v>
      </c>
      <c r="F2519" s="50"/>
      <c r="G2519" s="468" t="s">
        <v>3096</v>
      </c>
      <c r="H2519" s="50" t="s">
        <v>2333</v>
      </c>
      <c r="I2519" s="42" t="s">
        <v>1363</v>
      </c>
      <c r="U2519" s="15">
        <v>0</v>
      </c>
      <c r="V2519" s="15">
        <v>0</v>
      </c>
      <c r="AH2519" s="15">
        <v>0</v>
      </c>
      <c r="AI2519" s="15">
        <v>0</v>
      </c>
      <c r="AU2519" s="15">
        <v>0</v>
      </c>
      <c r="AV2519" s="15">
        <v>0</v>
      </c>
      <c r="AW2519" s="15">
        <f t="shared" si="753"/>
        <v>0</v>
      </c>
    </row>
    <row r="2520" spans="1:49">
      <c r="A2520" s="44" t="s">
        <v>797</v>
      </c>
      <c r="B2520" s="45" t="s">
        <v>1030</v>
      </c>
      <c r="C2520" s="45" t="s">
        <v>995</v>
      </c>
      <c r="D2520" s="452" t="s">
        <v>2938</v>
      </c>
      <c r="E2520" s="213" t="s">
        <v>1364</v>
      </c>
      <c r="F2520" s="65"/>
      <c r="G2520" s="65"/>
      <c r="H2520" s="65"/>
      <c r="I2520" s="1" t="s">
        <v>2104</v>
      </c>
      <c r="J2520" s="9">
        <f>SUM(J2521:J2530)</f>
        <v>11000</v>
      </c>
      <c r="K2520" s="9">
        <f t="shared" ref="K2520:AT2520" si="757">SUM(K2521:K2530)</f>
        <v>0</v>
      </c>
      <c r="L2520" s="9">
        <f t="shared" si="757"/>
        <v>0</v>
      </c>
      <c r="M2520" s="9">
        <f t="shared" si="757"/>
        <v>0</v>
      </c>
      <c r="N2520" s="9">
        <f t="shared" si="757"/>
        <v>0</v>
      </c>
      <c r="O2520" s="9">
        <f t="shared" si="757"/>
        <v>0</v>
      </c>
      <c r="P2520" s="9">
        <f t="shared" si="757"/>
        <v>0</v>
      </c>
      <c r="Q2520" s="9">
        <f t="shared" si="757"/>
        <v>0</v>
      </c>
      <c r="R2520" s="9">
        <f t="shared" si="757"/>
        <v>0</v>
      </c>
      <c r="S2520" s="9">
        <f t="shared" si="757"/>
        <v>600</v>
      </c>
      <c r="T2520" s="9">
        <f t="shared" si="757"/>
        <v>900</v>
      </c>
      <c r="U2520" s="9">
        <v>1500</v>
      </c>
      <c r="V2520" s="9">
        <v>9500</v>
      </c>
      <c r="W2520" s="9">
        <f>SUM(W2521:W2530)</f>
        <v>0</v>
      </c>
      <c r="X2520" s="9">
        <f t="shared" si="757"/>
        <v>0</v>
      </c>
      <c r="Y2520" s="9">
        <f t="shared" si="757"/>
        <v>0</v>
      </c>
      <c r="Z2520" s="9">
        <f t="shared" si="757"/>
        <v>0</v>
      </c>
      <c r="AA2520" s="9">
        <f t="shared" si="757"/>
        <v>0</v>
      </c>
      <c r="AB2520" s="9">
        <f t="shared" si="757"/>
        <v>0</v>
      </c>
      <c r="AC2520" s="9">
        <f t="shared" si="757"/>
        <v>0</v>
      </c>
      <c r="AD2520" s="9">
        <f t="shared" si="757"/>
        <v>0</v>
      </c>
      <c r="AE2520" s="9">
        <f t="shared" si="757"/>
        <v>0</v>
      </c>
      <c r="AF2520" s="9">
        <f t="shared" si="757"/>
        <v>0</v>
      </c>
      <c r="AG2520" s="9">
        <f t="shared" si="757"/>
        <v>0</v>
      </c>
      <c r="AH2520" s="9">
        <v>0</v>
      </c>
      <c r="AI2520" s="9">
        <v>0</v>
      </c>
      <c r="AJ2520" s="9">
        <f>SUM(AJ2521:AJ2530)</f>
        <v>8910</v>
      </c>
      <c r="AK2520" s="9">
        <f t="shared" si="757"/>
        <v>0</v>
      </c>
      <c r="AL2520" s="9">
        <f t="shared" si="757"/>
        <v>0</v>
      </c>
      <c r="AM2520" s="9">
        <f t="shared" si="757"/>
        <v>0</v>
      </c>
      <c r="AN2520" s="9">
        <f t="shared" si="757"/>
        <v>0</v>
      </c>
      <c r="AO2520" s="9">
        <f t="shared" si="757"/>
        <v>0</v>
      </c>
      <c r="AP2520" s="9">
        <f t="shared" si="757"/>
        <v>2910</v>
      </c>
      <c r="AQ2520" s="9">
        <f t="shared" si="757"/>
        <v>6000</v>
      </c>
      <c r="AR2520" s="9">
        <f t="shared" si="757"/>
        <v>0</v>
      </c>
      <c r="AS2520" s="9">
        <f t="shared" si="757"/>
        <v>0</v>
      </c>
      <c r="AT2520" s="9">
        <f t="shared" si="757"/>
        <v>0</v>
      </c>
      <c r="AU2520" s="9">
        <v>8910</v>
      </c>
      <c r="AV2520" s="9">
        <v>0</v>
      </c>
      <c r="AW2520" s="9">
        <f t="shared" si="753"/>
        <v>10410</v>
      </c>
    </row>
    <row r="2521" spans="1:49">
      <c r="A2521" s="44" t="s">
        <v>797</v>
      </c>
      <c r="B2521" s="45" t="s">
        <v>1030</v>
      </c>
      <c r="C2521" s="45" t="s">
        <v>995</v>
      </c>
      <c r="D2521" s="452" t="s">
        <v>2938</v>
      </c>
      <c r="E2521" s="367" t="s">
        <v>786</v>
      </c>
      <c r="F2521" s="50"/>
      <c r="G2521" s="468" t="s">
        <v>3096</v>
      </c>
      <c r="H2521" s="50" t="s">
        <v>2333</v>
      </c>
      <c r="I2521" s="42" t="s">
        <v>1191</v>
      </c>
      <c r="J2521" s="15">
        <v>1000</v>
      </c>
      <c r="S2521" s="15">
        <v>600</v>
      </c>
      <c r="U2521" s="15">
        <v>600</v>
      </c>
      <c r="V2521" s="15">
        <v>400</v>
      </c>
      <c r="AH2521" s="15">
        <v>0</v>
      </c>
      <c r="AI2521" s="15">
        <v>0</v>
      </c>
      <c r="AU2521" s="15">
        <v>0</v>
      </c>
      <c r="AV2521" s="15">
        <v>0</v>
      </c>
      <c r="AW2521" s="15">
        <f t="shared" si="753"/>
        <v>600</v>
      </c>
    </row>
    <row r="2522" spans="1:49">
      <c r="A2522" s="44" t="s">
        <v>797</v>
      </c>
      <c r="B2522" s="45" t="s">
        <v>1030</v>
      </c>
      <c r="C2522" s="45" t="s">
        <v>995</v>
      </c>
      <c r="D2522" s="452" t="s">
        <v>2938</v>
      </c>
      <c r="E2522" s="367" t="s">
        <v>1528</v>
      </c>
      <c r="F2522" s="50"/>
      <c r="G2522" s="468" t="s">
        <v>3096</v>
      </c>
      <c r="H2522" s="50" t="s">
        <v>2333</v>
      </c>
      <c r="I2522" s="42" t="s">
        <v>989</v>
      </c>
      <c r="U2522" s="15">
        <v>0</v>
      </c>
      <c r="V2522" s="15">
        <v>0</v>
      </c>
      <c r="AH2522" s="15">
        <v>0</v>
      </c>
      <c r="AI2522" s="15">
        <v>0</v>
      </c>
      <c r="AU2522" s="15">
        <v>0</v>
      </c>
      <c r="AV2522" s="15">
        <v>0</v>
      </c>
      <c r="AW2522" s="15">
        <f t="shared" si="753"/>
        <v>0</v>
      </c>
    </row>
    <row r="2523" spans="1:49">
      <c r="A2523" s="44" t="s">
        <v>797</v>
      </c>
      <c r="B2523" s="45" t="s">
        <v>1030</v>
      </c>
      <c r="C2523" s="45" t="s">
        <v>995</v>
      </c>
      <c r="D2523" s="452" t="s">
        <v>2938</v>
      </c>
      <c r="E2523" s="367" t="s">
        <v>1679</v>
      </c>
      <c r="F2523" s="50"/>
      <c r="G2523" s="468" t="s">
        <v>3096</v>
      </c>
      <c r="H2523" s="50" t="s">
        <v>2333</v>
      </c>
      <c r="I2523" s="42" t="s">
        <v>1048</v>
      </c>
      <c r="U2523" s="15">
        <v>0</v>
      </c>
      <c r="V2523" s="15">
        <v>0</v>
      </c>
      <c r="AH2523" s="15">
        <v>0</v>
      </c>
      <c r="AI2523" s="15">
        <v>0</v>
      </c>
      <c r="AU2523" s="15">
        <v>0</v>
      </c>
      <c r="AV2523" s="15">
        <v>0</v>
      </c>
      <c r="AW2523" s="15">
        <f t="shared" si="753"/>
        <v>0</v>
      </c>
    </row>
    <row r="2524" spans="1:49">
      <c r="A2524" s="44" t="s">
        <v>797</v>
      </c>
      <c r="B2524" s="45" t="s">
        <v>1030</v>
      </c>
      <c r="C2524" s="45" t="s">
        <v>995</v>
      </c>
      <c r="D2524" s="452" t="s">
        <v>2938</v>
      </c>
      <c r="E2524" s="367" t="s">
        <v>787</v>
      </c>
      <c r="F2524" s="50"/>
      <c r="G2524" s="468" t="s">
        <v>3096</v>
      </c>
      <c r="H2524" s="50" t="s">
        <v>2333</v>
      </c>
      <c r="I2524" s="42" t="s">
        <v>2078</v>
      </c>
      <c r="J2524" s="15">
        <v>3000</v>
      </c>
      <c r="T2524" s="15">
        <v>900</v>
      </c>
      <c r="U2524" s="15">
        <v>900</v>
      </c>
      <c r="V2524" s="15">
        <v>2100</v>
      </c>
      <c r="AH2524" s="15">
        <v>0</v>
      </c>
      <c r="AI2524" s="15">
        <v>0</v>
      </c>
      <c r="AU2524" s="15">
        <v>0</v>
      </c>
      <c r="AV2524" s="15">
        <v>0</v>
      </c>
      <c r="AW2524" s="15">
        <f t="shared" si="753"/>
        <v>900</v>
      </c>
    </row>
    <row r="2525" spans="1:49">
      <c r="A2525" s="44" t="s">
        <v>797</v>
      </c>
      <c r="B2525" s="45" t="s">
        <v>1030</v>
      </c>
      <c r="C2525" s="45" t="s">
        <v>995</v>
      </c>
      <c r="D2525" s="452" t="s">
        <v>2938</v>
      </c>
      <c r="E2525" s="367" t="s">
        <v>1116</v>
      </c>
      <c r="F2525" s="50"/>
      <c r="G2525" s="468" t="s">
        <v>3096</v>
      </c>
      <c r="H2525" s="50" t="s">
        <v>2333</v>
      </c>
      <c r="I2525" s="42" t="s">
        <v>1487</v>
      </c>
      <c r="U2525" s="15">
        <v>0</v>
      </c>
      <c r="V2525" s="15">
        <v>0</v>
      </c>
      <c r="AH2525" s="15">
        <v>0</v>
      </c>
      <c r="AI2525" s="15">
        <v>0</v>
      </c>
      <c r="AU2525" s="15">
        <v>0</v>
      </c>
      <c r="AV2525" s="15">
        <v>0</v>
      </c>
      <c r="AW2525" s="15">
        <f t="shared" si="753"/>
        <v>0</v>
      </c>
    </row>
    <row r="2526" spans="1:49">
      <c r="A2526" s="44" t="s">
        <v>797</v>
      </c>
      <c r="B2526" s="45" t="s">
        <v>1030</v>
      </c>
      <c r="C2526" s="45" t="s">
        <v>995</v>
      </c>
      <c r="D2526" s="452" t="s">
        <v>2938</v>
      </c>
      <c r="E2526" s="367" t="s">
        <v>1703</v>
      </c>
      <c r="F2526" s="50"/>
      <c r="G2526" s="468" t="s">
        <v>3096</v>
      </c>
      <c r="H2526" s="50" t="s">
        <v>2333</v>
      </c>
      <c r="I2526" s="42" t="s">
        <v>1047</v>
      </c>
      <c r="U2526" s="15">
        <v>0</v>
      </c>
      <c r="V2526" s="15">
        <v>0</v>
      </c>
      <c r="AH2526" s="15">
        <v>0</v>
      </c>
      <c r="AI2526" s="15">
        <v>0</v>
      </c>
      <c r="AU2526" s="15">
        <v>0</v>
      </c>
      <c r="AV2526" s="15">
        <v>0</v>
      </c>
      <c r="AW2526" s="15">
        <f t="shared" si="753"/>
        <v>0</v>
      </c>
    </row>
    <row r="2527" spans="1:49">
      <c r="A2527" s="44" t="s">
        <v>797</v>
      </c>
      <c r="B2527" s="45" t="s">
        <v>1030</v>
      </c>
      <c r="C2527" s="45" t="s">
        <v>995</v>
      </c>
      <c r="D2527" s="452" t="s">
        <v>2938</v>
      </c>
      <c r="E2527" s="367" t="s">
        <v>826</v>
      </c>
      <c r="F2527" s="50"/>
      <c r="G2527" s="468" t="s">
        <v>3096</v>
      </c>
      <c r="H2527" s="50" t="s">
        <v>2333</v>
      </c>
      <c r="I2527" s="42" t="s">
        <v>2170</v>
      </c>
      <c r="J2527" s="15">
        <v>3000</v>
      </c>
      <c r="U2527" s="15">
        <v>0</v>
      </c>
      <c r="V2527" s="15">
        <v>3000</v>
      </c>
      <c r="AH2527" s="15">
        <v>0</v>
      </c>
      <c r="AI2527" s="15">
        <v>0</v>
      </c>
      <c r="AJ2527" s="15">
        <v>8910</v>
      </c>
      <c r="AP2527" s="15">
        <v>2910</v>
      </c>
      <c r="AQ2527" s="15">
        <v>6000</v>
      </c>
      <c r="AU2527" s="15">
        <v>8910</v>
      </c>
      <c r="AV2527" s="15">
        <v>0</v>
      </c>
      <c r="AW2527" s="15">
        <f t="shared" si="753"/>
        <v>8910</v>
      </c>
    </row>
    <row r="2528" spans="1:49">
      <c r="A2528" s="44" t="s">
        <v>797</v>
      </c>
      <c r="B2528" s="45" t="s">
        <v>1030</v>
      </c>
      <c r="C2528" s="45" t="s">
        <v>995</v>
      </c>
      <c r="D2528" s="452" t="s">
        <v>2938</v>
      </c>
      <c r="E2528" s="367" t="s">
        <v>1115</v>
      </c>
      <c r="F2528" s="50"/>
      <c r="G2528" s="468" t="s">
        <v>3096</v>
      </c>
      <c r="H2528" s="50" t="s">
        <v>2333</v>
      </c>
      <c r="I2528" s="42" t="s">
        <v>990</v>
      </c>
      <c r="U2528" s="15">
        <v>0</v>
      </c>
      <c r="V2528" s="15">
        <v>0</v>
      </c>
      <c r="AH2528" s="15">
        <v>0</v>
      </c>
      <c r="AI2528" s="15">
        <v>0</v>
      </c>
      <c r="AU2528" s="15">
        <v>0</v>
      </c>
      <c r="AV2528" s="15">
        <v>0</v>
      </c>
      <c r="AW2528" s="15">
        <f t="shared" si="753"/>
        <v>0</v>
      </c>
    </row>
    <row r="2529" spans="1:49">
      <c r="A2529" s="44" t="s">
        <v>797</v>
      </c>
      <c r="B2529" s="45" t="s">
        <v>1030</v>
      </c>
      <c r="C2529" s="45" t="s">
        <v>995</v>
      </c>
      <c r="D2529" s="452" t="s">
        <v>2938</v>
      </c>
      <c r="E2529" s="367" t="s">
        <v>1677</v>
      </c>
      <c r="F2529" s="50"/>
      <c r="G2529" s="468" t="s">
        <v>3096</v>
      </c>
      <c r="H2529" s="50" t="s">
        <v>2333</v>
      </c>
      <c r="I2529" s="42" t="s">
        <v>1198</v>
      </c>
      <c r="J2529" s="15">
        <v>4000</v>
      </c>
      <c r="U2529" s="15">
        <v>0</v>
      </c>
      <c r="V2529" s="15">
        <v>4000</v>
      </c>
      <c r="AH2529" s="15">
        <v>0</v>
      </c>
      <c r="AI2529" s="15">
        <v>0</v>
      </c>
      <c r="AU2529" s="15">
        <v>0</v>
      </c>
      <c r="AV2529" s="15">
        <v>0</v>
      </c>
      <c r="AW2529" s="15">
        <f t="shared" si="753"/>
        <v>0</v>
      </c>
    </row>
    <row r="2530" spans="1:49">
      <c r="A2530" s="44" t="s">
        <v>797</v>
      </c>
      <c r="B2530" s="45" t="s">
        <v>1030</v>
      </c>
      <c r="C2530" s="45" t="s">
        <v>995</v>
      </c>
      <c r="D2530" s="452" t="s">
        <v>2938</v>
      </c>
      <c r="E2530" s="367" t="s">
        <v>1677</v>
      </c>
      <c r="F2530" s="50" t="s">
        <v>262</v>
      </c>
      <c r="G2530" s="468" t="s">
        <v>3096</v>
      </c>
      <c r="H2530" s="50" t="s">
        <v>2333</v>
      </c>
      <c r="I2530" s="42" t="s">
        <v>25</v>
      </c>
      <c r="U2530" s="15">
        <v>0</v>
      </c>
      <c r="V2530" s="15">
        <v>0</v>
      </c>
      <c r="AH2530" s="15">
        <v>0</v>
      </c>
      <c r="AI2530" s="15">
        <v>0</v>
      </c>
      <c r="AU2530" s="15">
        <v>0</v>
      </c>
      <c r="AV2530" s="15">
        <v>0</v>
      </c>
      <c r="AW2530" s="15">
        <f t="shared" si="753"/>
        <v>0</v>
      </c>
    </row>
    <row r="2531" spans="1:49" s="52" customFormat="1">
      <c r="A2531" s="41"/>
      <c r="B2531" s="345"/>
      <c r="C2531" s="345"/>
      <c r="D2531" s="369"/>
      <c r="E2531" s="213"/>
      <c r="F2531" s="65"/>
      <c r="G2531" s="65"/>
      <c r="H2531" s="65"/>
      <c r="I2531" s="49" t="s">
        <v>3</v>
      </c>
      <c r="J2531" s="6">
        <f>SUM(J2532)</f>
        <v>0</v>
      </c>
      <c r="K2531" s="6">
        <f t="shared" ref="K2531:AT2532" si="758">SUM(K2532)</f>
        <v>0</v>
      </c>
      <c r="L2531" s="6">
        <f t="shared" si="758"/>
        <v>0</v>
      </c>
      <c r="M2531" s="6">
        <f t="shared" si="758"/>
        <v>0</v>
      </c>
      <c r="N2531" s="6">
        <f t="shared" si="758"/>
        <v>0</v>
      </c>
      <c r="O2531" s="6">
        <f t="shared" si="758"/>
        <v>0</v>
      </c>
      <c r="P2531" s="6">
        <f t="shared" si="758"/>
        <v>0</v>
      </c>
      <c r="Q2531" s="6">
        <f t="shared" si="758"/>
        <v>0</v>
      </c>
      <c r="R2531" s="6">
        <f t="shared" si="758"/>
        <v>0</v>
      </c>
      <c r="S2531" s="6">
        <f t="shared" si="758"/>
        <v>0</v>
      </c>
      <c r="T2531" s="6">
        <f t="shared" si="758"/>
        <v>0</v>
      </c>
      <c r="U2531" s="6">
        <v>0</v>
      </c>
      <c r="V2531" s="6">
        <v>0</v>
      </c>
      <c r="W2531" s="6">
        <f>SUM(W2532)</f>
        <v>0</v>
      </c>
      <c r="X2531" s="6">
        <f t="shared" si="758"/>
        <v>0</v>
      </c>
      <c r="Y2531" s="6">
        <f t="shared" si="758"/>
        <v>0</v>
      </c>
      <c r="Z2531" s="6">
        <f t="shared" si="758"/>
        <v>0</v>
      </c>
      <c r="AA2531" s="6">
        <f t="shared" si="758"/>
        <v>0</v>
      </c>
      <c r="AB2531" s="6">
        <f t="shared" si="758"/>
        <v>0</v>
      </c>
      <c r="AC2531" s="6">
        <f t="shared" si="758"/>
        <v>0</v>
      </c>
      <c r="AD2531" s="6">
        <f t="shared" si="758"/>
        <v>0</v>
      </c>
      <c r="AE2531" s="6">
        <f t="shared" si="758"/>
        <v>0</v>
      </c>
      <c r="AF2531" s="6">
        <f t="shared" si="758"/>
        <v>0</v>
      </c>
      <c r="AG2531" s="6">
        <f t="shared" si="758"/>
        <v>0</v>
      </c>
      <c r="AH2531" s="6">
        <v>0</v>
      </c>
      <c r="AI2531" s="6">
        <v>0</v>
      </c>
      <c r="AJ2531" s="6">
        <f>SUM(AJ2532)</f>
        <v>0</v>
      </c>
      <c r="AK2531" s="6">
        <f t="shared" si="758"/>
        <v>0</v>
      </c>
      <c r="AL2531" s="6">
        <f t="shared" si="758"/>
        <v>0</v>
      </c>
      <c r="AM2531" s="6">
        <f t="shared" si="758"/>
        <v>0</v>
      </c>
      <c r="AN2531" s="6">
        <f t="shared" si="758"/>
        <v>0</v>
      </c>
      <c r="AO2531" s="6">
        <f t="shared" si="758"/>
        <v>0</v>
      </c>
      <c r="AP2531" s="6">
        <f t="shared" si="758"/>
        <v>0</v>
      </c>
      <c r="AQ2531" s="6">
        <f t="shared" si="758"/>
        <v>0</v>
      </c>
      <c r="AR2531" s="6">
        <f t="shared" si="758"/>
        <v>0</v>
      </c>
      <c r="AS2531" s="6">
        <f t="shared" si="758"/>
        <v>0</v>
      </c>
      <c r="AT2531" s="6">
        <f t="shared" si="758"/>
        <v>0</v>
      </c>
      <c r="AU2531" s="6">
        <v>0</v>
      </c>
      <c r="AV2531" s="6">
        <v>0</v>
      </c>
      <c r="AW2531" s="6">
        <f t="shared" si="753"/>
        <v>0</v>
      </c>
    </row>
    <row r="2532" spans="1:49" s="52" customFormat="1">
      <c r="A2532" s="44" t="s">
        <v>797</v>
      </c>
      <c r="B2532" s="45" t="s">
        <v>1030</v>
      </c>
      <c r="C2532" s="45" t="s">
        <v>995</v>
      </c>
      <c r="D2532" s="452" t="s">
        <v>2938</v>
      </c>
      <c r="E2532" s="213" t="s">
        <v>833</v>
      </c>
      <c r="F2532" s="65"/>
      <c r="G2532" s="65"/>
      <c r="H2532" s="65"/>
      <c r="I2532" s="53" t="s">
        <v>1</v>
      </c>
      <c r="J2532" s="200">
        <f>SUM(J2533)</f>
        <v>0</v>
      </c>
      <c r="K2532" s="200">
        <f t="shared" si="758"/>
        <v>0</v>
      </c>
      <c r="L2532" s="200">
        <f t="shared" si="758"/>
        <v>0</v>
      </c>
      <c r="M2532" s="200">
        <f t="shared" si="758"/>
        <v>0</v>
      </c>
      <c r="N2532" s="200">
        <f t="shared" si="758"/>
        <v>0</v>
      </c>
      <c r="O2532" s="200">
        <f t="shared" si="758"/>
        <v>0</v>
      </c>
      <c r="P2532" s="200">
        <f t="shared" si="758"/>
        <v>0</v>
      </c>
      <c r="Q2532" s="200">
        <f t="shared" si="758"/>
        <v>0</v>
      </c>
      <c r="R2532" s="200">
        <f t="shared" si="758"/>
        <v>0</v>
      </c>
      <c r="S2532" s="200">
        <f t="shared" si="758"/>
        <v>0</v>
      </c>
      <c r="T2532" s="200">
        <f t="shared" si="758"/>
        <v>0</v>
      </c>
      <c r="U2532" s="200">
        <v>0</v>
      </c>
      <c r="V2532" s="200">
        <v>0</v>
      </c>
      <c r="W2532" s="200">
        <f>SUM(W2533)</f>
        <v>0</v>
      </c>
      <c r="X2532" s="200">
        <f t="shared" si="758"/>
        <v>0</v>
      </c>
      <c r="Y2532" s="200">
        <f t="shared" si="758"/>
        <v>0</v>
      </c>
      <c r="Z2532" s="200">
        <f t="shared" si="758"/>
        <v>0</v>
      </c>
      <c r="AA2532" s="200">
        <f t="shared" si="758"/>
        <v>0</v>
      </c>
      <c r="AB2532" s="200">
        <f t="shared" si="758"/>
        <v>0</v>
      </c>
      <c r="AC2532" s="200">
        <f t="shared" si="758"/>
        <v>0</v>
      </c>
      <c r="AD2532" s="200">
        <f t="shared" si="758"/>
        <v>0</v>
      </c>
      <c r="AE2532" s="200">
        <f t="shared" si="758"/>
        <v>0</v>
      </c>
      <c r="AF2532" s="200">
        <f t="shared" si="758"/>
        <v>0</v>
      </c>
      <c r="AG2532" s="200">
        <f t="shared" si="758"/>
        <v>0</v>
      </c>
      <c r="AH2532" s="200">
        <v>0</v>
      </c>
      <c r="AI2532" s="200">
        <v>0</v>
      </c>
      <c r="AJ2532" s="200">
        <f>SUM(AJ2533)</f>
        <v>0</v>
      </c>
      <c r="AK2532" s="200">
        <f t="shared" si="758"/>
        <v>0</v>
      </c>
      <c r="AL2532" s="200">
        <f t="shared" si="758"/>
        <v>0</v>
      </c>
      <c r="AM2532" s="200">
        <f t="shared" si="758"/>
        <v>0</v>
      </c>
      <c r="AN2532" s="200">
        <f t="shared" si="758"/>
        <v>0</v>
      </c>
      <c r="AO2532" s="200">
        <f t="shared" si="758"/>
        <v>0</v>
      </c>
      <c r="AP2532" s="200">
        <f t="shared" si="758"/>
        <v>0</v>
      </c>
      <c r="AQ2532" s="200">
        <f t="shared" si="758"/>
        <v>0</v>
      </c>
      <c r="AR2532" s="200">
        <f t="shared" si="758"/>
        <v>0</v>
      </c>
      <c r="AS2532" s="200">
        <f t="shared" si="758"/>
        <v>0</v>
      </c>
      <c r="AT2532" s="200">
        <f t="shared" si="758"/>
        <v>0</v>
      </c>
      <c r="AU2532" s="200">
        <v>0</v>
      </c>
      <c r="AV2532" s="200">
        <v>0</v>
      </c>
      <c r="AW2532" s="200">
        <f t="shared" si="753"/>
        <v>0</v>
      </c>
    </row>
    <row r="2533" spans="1:49" s="59" customFormat="1">
      <c r="A2533" s="44" t="s">
        <v>797</v>
      </c>
      <c r="B2533" s="45" t="s">
        <v>1030</v>
      </c>
      <c r="C2533" s="45" t="s">
        <v>995</v>
      </c>
      <c r="D2533" s="452" t="s">
        <v>2938</v>
      </c>
      <c r="E2533" s="57" t="s">
        <v>1517</v>
      </c>
      <c r="F2533" s="58"/>
      <c r="G2533" s="468" t="s">
        <v>3096</v>
      </c>
      <c r="H2533" s="50" t="s">
        <v>2333</v>
      </c>
      <c r="I2533" s="188" t="s">
        <v>2584</v>
      </c>
      <c r="J2533" s="13"/>
      <c r="K2533" s="13"/>
      <c r="L2533" s="13"/>
      <c r="M2533" s="13"/>
      <c r="N2533" s="13"/>
      <c r="O2533" s="13"/>
      <c r="P2533" s="13"/>
      <c r="Q2533" s="13"/>
      <c r="R2533" s="13"/>
      <c r="S2533" s="13"/>
      <c r="T2533" s="13"/>
      <c r="U2533" s="13">
        <v>0</v>
      </c>
      <c r="V2533" s="13">
        <v>0</v>
      </c>
      <c r="W2533" s="13"/>
      <c r="X2533" s="13"/>
      <c r="Y2533" s="13"/>
      <c r="Z2533" s="13"/>
      <c r="AA2533" s="13"/>
      <c r="AB2533" s="13"/>
      <c r="AC2533" s="13"/>
      <c r="AD2533" s="13"/>
      <c r="AE2533" s="13"/>
      <c r="AF2533" s="13"/>
      <c r="AG2533" s="13"/>
      <c r="AH2533" s="13">
        <v>0</v>
      </c>
      <c r="AI2533" s="13">
        <v>0</v>
      </c>
      <c r="AJ2533" s="13"/>
      <c r="AK2533" s="13"/>
      <c r="AL2533" s="13"/>
      <c r="AM2533" s="13"/>
      <c r="AN2533" s="13"/>
      <c r="AO2533" s="13"/>
      <c r="AP2533" s="13"/>
      <c r="AQ2533" s="13"/>
      <c r="AR2533" s="13"/>
      <c r="AS2533" s="13"/>
      <c r="AT2533" s="13"/>
      <c r="AU2533" s="13">
        <v>0</v>
      </c>
      <c r="AV2533" s="13">
        <v>0</v>
      </c>
      <c r="AW2533" s="13">
        <f t="shared" si="753"/>
        <v>0</v>
      </c>
    </row>
    <row r="2534" spans="1:49">
      <c r="A2534" s="44"/>
      <c r="B2534" s="45"/>
      <c r="C2534" s="45"/>
      <c r="D2534" s="45"/>
      <c r="E2534" s="531"/>
      <c r="F2534" s="50"/>
      <c r="G2534" s="50"/>
      <c r="H2534" s="50"/>
      <c r="I2534" s="49" t="s">
        <v>1157</v>
      </c>
      <c r="J2534" s="6">
        <f>SUM(J2535)</f>
        <v>5000</v>
      </c>
      <c r="K2534" s="6">
        <f t="shared" ref="K2534:AT2535" si="759">SUM(K2535)</f>
        <v>0</v>
      </c>
      <c r="L2534" s="6">
        <f t="shared" si="759"/>
        <v>0</v>
      </c>
      <c r="M2534" s="6">
        <f t="shared" si="759"/>
        <v>0</v>
      </c>
      <c r="N2534" s="6">
        <f t="shared" si="759"/>
        <v>0</v>
      </c>
      <c r="O2534" s="6">
        <f t="shared" si="759"/>
        <v>0</v>
      </c>
      <c r="P2534" s="6">
        <f t="shared" si="759"/>
        <v>0</v>
      </c>
      <c r="Q2534" s="6">
        <f t="shared" si="759"/>
        <v>0</v>
      </c>
      <c r="R2534" s="6">
        <f t="shared" si="759"/>
        <v>0</v>
      </c>
      <c r="S2534" s="6">
        <f t="shared" si="759"/>
        <v>0</v>
      </c>
      <c r="T2534" s="6">
        <f t="shared" si="759"/>
        <v>3700</v>
      </c>
      <c r="U2534" s="6">
        <v>3700</v>
      </c>
      <c r="V2534" s="6">
        <v>1300</v>
      </c>
      <c r="W2534" s="6">
        <f>SUM(W2535)</f>
        <v>0</v>
      </c>
      <c r="X2534" s="6">
        <f t="shared" si="759"/>
        <v>0</v>
      </c>
      <c r="Y2534" s="6">
        <f t="shared" si="759"/>
        <v>0</v>
      </c>
      <c r="Z2534" s="6">
        <f t="shared" si="759"/>
        <v>0</v>
      </c>
      <c r="AA2534" s="6">
        <f t="shared" si="759"/>
        <v>0</v>
      </c>
      <c r="AB2534" s="6">
        <f t="shared" si="759"/>
        <v>0</v>
      </c>
      <c r="AC2534" s="6">
        <f t="shared" si="759"/>
        <v>0</v>
      </c>
      <c r="AD2534" s="6">
        <f t="shared" si="759"/>
        <v>0</v>
      </c>
      <c r="AE2534" s="6">
        <f t="shared" si="759"/>
        <v>0</v>
      </c>
      <c r="AF2534" s="6">
        <f t="shared" si="759"/>
        <v>0</v>
      </c>
      <c r="AG2534" s="6">
        <f t="shared" si="759"/>
        <v>0</v>
      </c>
      <c r="AH2534" s="6">
        <v>0</v>
      </c>
      <c r="AI2534" s="6">
        <v>0</v>
      </c>
      <c r="AJ2534" s="6">
        <f>SUM(AJ2535)</f>
        <v>1000</v>
      </c>
      <c r="AK2534" s="6">
        <f t="shared" si="759"/>
        <v>0</v>
      </c>
      <c r="AL2534" s="6">
        <f t="shared" si="759"/>
        <v>0</v>
      </c>
      <c r="AM2534" s="6">
        <f t="shared" si="759"/>
        <v>0</v>
      </c>
      <c r="AN2534" s="6">
        <f t="shared" si="759"/>
        <v>0</v>
      </c>
      <c r="AO2534" s="6">
        <f t="shared" si="759"/>
        <v>0</v>
      </c>
      <c r="AP2534" s="6">
        <f t="shared" si="759"/>
        <v>0</v>
      </c>
      <c r="AQ2534" s="6">
        <f t="shared" si="759"/>
        <v>1000</v>
      </c>
      <c r="AR2534" s="6">
        <f t="shared" si="759"/>
        <v>0</v>
      </c>
      <c r="AS2534" s="6">
        <f t="shared" si="759"/>
        <v>0</v>
      </c>
      <c r="AT2534" s="6">
        <f t="shared" si="759"/>
        <v>0</v>
      </c>
      <c r="AU2534" s="6">
        <v>1000</v>
      </c>
      <c r="AV2534" s="6">
        <v>0</v>
      </c>
      <c r="AW2534" s="6">
        <f t="shared" si="753"/>
        <v>4700</v>
      </c>
    </row>
    <row r="2535" spans="1:49">
      <c r="A2535" s="44" t="s">
        <v>797</v>
      </c>
      <c r="B2535" s="45" t="s">
        <v>1030</v>
      </c>
      <c r="C2535" s="45" t="s">
        <v>995</v>
      </c>
      <c r="D2535" s="452" t="s">
        <v>2938</v>
      </c>
      <c r="E2535" s="54" t="s">
        <v>1402</v>
      </c>
      <c r="F2535" s="50"/>
      <c r="G2535" s="50"/>
      <c r="H2535" s="50"/>
      <c r="I2535" s="1" t="s">
        <v>1158</v>
      </c>
      <c r="J2535" s="9">
        <f>SUM(J2536)</f>
        <v>5000</v>
      </c>
      <c r="K2535" s="9">
        <f t="shared" si="759"/>
        <v>0</v>
      </c>
      <c r="L2535" s="9">
        <f t="shared" si="759"/>
        <v>0</v>
      </c>
      <c r="M2535" s="9">
        <f t="shared" si="759"/>
        <v>0</v>
      </c>
      <c r="N2535" s="9">
        <f t="shared" si="759"/>
        <v>0</v>
      </c>
      <c r="O2535" s="9">
        <f t="shared" si="759"/>
        <v>0</v>
      </c>
      <c r="P2535" s="9">
        <f t="shared" si="759"/>
        <v>0</v>
      </c>
      <c r="Q2535" s="9">
        <f t="shared" si="759"/>
        <v>0</v>
      </c>
      <c r="R2535" s="9">
        <f t="shared" si="759"/>
        <v>0</v>
      </c>
      <c r="S2535" s="9">
        <f t="shared" si="759"/>
        <v>0</v>
      </c>
      <c r="T2535" s="9">
        <f t="shared" si="759"/>
        <v>3700</v>
      </c>
      <c r="U2535" s="9">
        <v>3700</v>
      </c>
      <c r="V2535" s="9">
        <v>1300</v>
      </c>
      <c r="W2535" s="9">
        <f>SUM(W2536)</f>
        <v>0</v>
      </c>
      <c r="X2535" s="9">
        <f t="shared" si="759"/>
        <v>0</v>
      </c>
      <c r="Y2535" s="9">
        <f t="shared" si="759"/>
        <v>0</v>
      </c>
      <c r="Z2535" s="9">
        <f t="shared" si="759"/>
        <v>0</v>
      </c>
      <c r="AA2535" s="9">
        <f t="shared" si="759"/>
        <v>0</v>
      </c>
      <c r="AB2535" s="9">
        <f t="shared" si="759"/>
        <v>0</v>
      </c>
      <c r="AC2535" s="9">
        <f t="shared" si="759"/>
        <v>0</v>
      </c>
      <c r="AD2535" s="9">
        <f t="shared" si="759"/>
        <v>0</v>
      </c>
      <c r="AE2535" s="9">
        <f t="shared" si="759"/>
        <v>0</v>
      </c>
      <c r="AF2535" s="9">
        <f t="shared" si="759"/>
        <v>0</v>
      </c>
      <c r="AG2535" s="9">
        <f t="shared" si="759"/>
        <v>0</v>
      </c>
      <c r="AH2535" s="9">
        <v>0</v>
      </c>
      <c r="AI2535" s="9">
        <v>0</v>
      </c>
      <c r="AJ2535" s="9">
        <f>SUM(AJ2536)</f>
        <v>1000</v>
      </c>
      <c r="AK2535" s="9">
        <f t="shared" si="759"/>
        <v>0</v>
      </c>
      <c r="AL2535" s="9">
        <f t="shared" si="759"/>
        <v>0</v>
      </c>
      <c r="AM2535" s="9">
        <f t="shared" si="759"/>
        <v>0</v>
      </c>
      <c r="AN2535" s="9">
        <f t="shared" si="759"/>
        <v>0</v>
      </c>
      <c r="AO2535" s="9">
        <f t="shared" si="759"/>
        <v>0</v>
      </c>
      <c r="AP2535" s="9">
        <f t="shared" si="759"/>
        <v>0</v>
      </c>
      <c r="AQ2535" s="9">
        <f t="shared" si="759"/>
        <v>1000</v>
      </c>
      <c r="AR2535" s="9">
        <f t="shared" si="759"/>
        <v>0</v>
      </c>
      <c r="AS2535" s="9">
        <f t="shared" si="759"/>
        <v>0</v>
      </c>
      <c r="AT2535" s="9">
        <f t="shared" si="759"/>
        <v>0</v>
      </c>
      <c r="AU2535" s="9">
        <v>1000</v>
      </c>
      <c r="AV2535" s="9">
        <v>0</v>
      </c>
      <c r="AW2535" s="9">
        <f t="shared" si="753"/>
        <v>4700</v>
      </c>
    </row>
    <row r="2536" spans="1:49">
      <c r="A2536" s="44" t="s">
        <v>797</v>
      </c>
      <c r="B2536" s="45" t="s">
        <v>1030</v>
      </c>
      <c r="C2536" s="45" t="s">
        <v>995</v>
      </c>
      <c r="D2536" s="452" t="s">
        <v>2938</v>
      </c>
      <c r="E2536" s="367" t="s">
        <v>1409</v>
      </c>
      <c r="F2536" s="50"/>
      <c r="G2536" s="468" t="s">
        <v>3096</v>
      </c>
      <c r="H2536" s="50" t="s">
        <v>2333</v>
      </c>
      <c r="I2536" s="42" t="s">
        <v>2322</v>
      </c>
      <c r="J2536" s="15">
        <v>5000</v>
      </c>
      <c r="T2536" s="15">
        <v>3700</v>
      </c>
      <c r="U2536" s="15">
        <v>3700</v>
      </c>
      <c r="V2536" s="15">
        <v>1300</v>
      </c>
      <c r="AH2536" s="15">
        <v>0</v>
      </c>
      <c r="AI2536" s="15">
        <v>0</v>
      </c>
      <c r="AJ2536" s="15">
        <v>1000</v>
      </c>
      <c r="AQ2536" s="15">
        <v>1000</v>
      </c>
      <c r="AU2536" s="15">
        <v>1000</v>
      </c>
      <c r="AV2536" s="15">
        <v>0</v>
      </c>
      <c r="AW2536" s="15">
        <f t="shared" si="753"/>
        <v>4700</v>
      </c>
    </row>
    <row r="2537" spans="1:49">
      <c r="A2537" s="44"/>
      <c r="B2537" s="45"/>
      <c r="C2537" s="45"/>
      <c r="D2537" s="45"/>
      <c r="E2537" s="531"/>
      <c r="F2537" s="50"/>
      <c r="G2537" s="50"/>
      <c r="H2537" s="50"/>
      <c r="I2537" s="42"/>
      <c r="U2537" s="15">
        <v>0</v>
      </c>
      <c r="V2537" s="15">
        <v>0</v>
      </c>
      <c r="AH2537" s="15">
        <v>0</v>
      </c>
      <c r="AI2537" s="15">
        <v>0</v>
      </c>
      <c r="AU2537" s="15">
        <v>0</v>
      </c>
      <c r="AV2537" s="15">
        <v>0</v>
      </c>
      <c r="AW2537" s="15">
        <f t="shared" si="753"/>
        <v>0</v>
      </c>
    </row>
    <row r="2538" spans="1:49">
      <c r="A2538" s="44"/>
      <c r="B2538" s="45"/>
      <c r="C2538" s="45"/>
      <c r="D2538" s="45"/>
      <c r="E2538" s="531"/>
      <c r="F2538" s="50"/>
      <c r="G2538" s="50"/>
      <c r="H2538" s="50"/>
      <c r="I2538" s="49" t="s">
        <v>1631</v>
      </c>
      <c r="J2538" s="12">
        <f>SUM(J2509,J2534,J2531)</f>
        <v>16000</v>
      </c>
      <c r="K2538" s="12">
        <f t="shared" ref="K2538:AT2538" si="760">SUM(K2509,K2534,K2531)</f>
        <v>0</v>
      </c>
      <c r="L2538" s="12">
        <f t="shared" si="760"/>
        <v>0</v>
      </c>
      <c r="M2538" s="12">
        <f t="shared" si="760"/>
        <v>0</v>
      </c>
      <c r="N2538" s="12">
        <f t="shared" si="760"/>
        <v>0</v>
      </c>
      <c r="O2538" s="12">
        <f t="shared" si="760"/>
        <v>0</v>
      </c>
      <c r="P2538" s="12">
        <f t="shared" si="760"/>
        <v>0</v>
      </c>
      <c r="Q2538" s="12">
        <f t="shared" si="760"/>
        <v>0</v>
      </c>
      <c r="R2538" s="12">
        <f t="shared" si="760"/>
        <v>0</v>
      </c>
      <c r="S2538" s="12">
        <f t="shared" si="760"/>
        <v>600</v>
      </c>
      <c r="T2538" s="12">
        <f t="shared" si="760"/>
        <v>4600</v>
      </c>
      <c r="U2538" s="12">
        <v>5200</v>
      </c>
      <c r="V2538" s="12">
        <v>10800</v>
      </c>
      <c r="W2538" s="12">
        <f>SUM(W2509,W2534,W2531)</f>
        <v>0</v>
      </c>
      <c r="X2538" s="12">
        <f t="shared" si="760"/>
        <v>0</v>
      </c>
      <c r="Y2538" s="12">
        <f t="shared" si="760"/>
        <v>0</v>
      </c>
      <c r="Z2538" s="12">
        <f t="shared" si="760"/>
        <v>0</v>
      </c>
      <c r="AA2538" s="12">
        <f t="shared" si="760"/>
        <v>0</v>
      </c>
      <c r="AB2538" s="12">
        <f t="shared" si="760"/>
        <v>0</v>
      </c>
      <c r="AC2538" s="12">
        <f t="shared" si="760"/>
        <v>0</v>
      </c>
      <c r="AD2538" s="12">
        <f t="shared" si="760"/>
        <v>0</v>
      </c>
      <c r="AE2538" s="12">
        <f t="shared" si="760"/>
        <v>0</v>
      </c>
      <c r="AF2538" s="12">
        <f t="shared" si="760"/>
        <v>0</v>
      </c>
      <c r="AG2538" s="12">
        <f t="shared" si="760"/>
        <v>0</v>
      </c>
      <c r="AH2538" s="12">
        <v>0</v>
      </c>
      <c r="AI2538" s="12">
        <v>0</v>
      </c>
      <c r="AJ2538" s="12">
        <f>SUM(AJ2509,AJ2534,AJ2531)</f>
        <v>9910</v>
      </c>
      <c r="AK2538" s="12">
        <f t="shared" si="760"/>
        <v>0</v>
      </c>
      <c r="AL2538" s="12">
        <f t="shared" si="760"/>
        <v>0</v>
      </c>
      <c r="AM2538" s="12">
        <f t="shared" si="760"/>
        <v>0</v>
      </c>
      <c r="AN2538" s="12">
        <f t="shared" si="760"/>
        <v>0</v>
      </c>
      <c r="AO2538" s="12">
        <f t="shared" si="760"/>
        <v>0</v>
      </c>
      <c r="AP2538" s="12">
        <f t="shared" si="760"/>
        <v>2910</v>
      </c>
      <c r="AQ2538" s="12">
        <f t="shared" si="760"/>
        <v>7000</v>
      </c>
      <c r="AR2538" s="12">
        <f t="shared" si="760"/>
        <v>0</v>
      </c>
      <c r="AS2538" s="12">
        <f t="shared" si="760"/>
        <v>0</v>
      </c>
      <c r="AT2538" s="12">
        <f t="shared" si="760"/>
        <v>0</v>
      </c>
      <c r="AU2538" s="12">
        <v>9910</v>
      </c>
      <c r="AV2538" s="12">
        <v>0</v>
      </c>
      <c r="AW2538" s="12">
        <f t="shared" si="753"/>
        <v>15110</v>
      </c>
    </row>
    <row r="2539" spans="1:49">
      <c r="A2539" s="44"/>
      <c r="B2539" s="45"/>
      <c r="C2539" s="45"/>
      <c r="D2539" s="45"/>
      <c r="E2539" s="531"/>
      <c r="F2539" s="50"/>
      <c r="G2539" s="50"/>
      <c r="H2539" s="50"/>
      <c r="I2539" s="146" t="s">
        <v>970</v>
      </c>
      <c r="J2539" s="267"/>
      <c r="K2539" s="267"/>
      <c r="L2539" s="267"/>
      <c r="M2539" s="267"/>
      <c r="N2539" s="267"/>
      <c r="O2539" s="267"/>
      <c r="P2539" s="267"/>
      <c r="Q2539" s="267"/>
      <c r="R2539" s="267"/>
      <c r="S2539" s="267"/>
      <c r="T2539" s="267"/>
      <c r="U2539" s="267"/>
      <c r="V2539" s="267"/>
      <c r="W2539" s="267"/>
      <c r="X2539" s="267"/>
      <c r="Y2539" s="267"/>
      <c r="Z2539" s="267"/>
      <c r="AA2539" s="267"/>
      <c r="AB2539" s="267"/>
      <c r="AC2539" s="267"/>
      <c r="AD2539" s="267"/>
      <c r="AE2539" s="267"/>
      <c r="AF2539" s="267"/>
      <c r="AG2539" s="267"/>
      <c r="AH2539" s="267"/>
      <c r="AI2539" s="267"/>
      <c r="AJ2539" s="267"/>
      <c r="AK2539" s="267"/>
      <c r="AL2539" s="267"/>
      <c r="AM2539" s="267"/>
      <c r="AN2539" s="267"/>
      <c r="AO2539" s="267"/>
      <c r="AP2539" s="267"/>
      <c r="AQ2539" s="267"/>
      <c r="AR2539" s="267"/>
      <c r="AS2539" s="267"/>
      <c r="AT2539" s="267"/>
      <c r="AU2539" s="267"/>
      <c r="AV2539" s="267"/>
      <c r="AW2539" s="267"/>
    </row>
    <row r="2540" spans="1:49" ht="13.5" thickBot="1">
      <c r="A2540" s="48"/>
      <c r="B2540" s="42"/>
      <c r="C2540" s="42"/>
      <c r="D2540" s="42"/>
      <c r="E2540" s="531"/>
      <c r="F2540" s="50"/>
      <c r="G2540" s="50"/>
      <c r="H2540" s="50"/>
      <c r="I2540" s="146"/>
      <c r="J2540" s="29"/>
      <c r="K2540" s="29"/>
      <c r="L2540" s="29"/>
      <c r="M2540" s="29"/>
      <c r="N2540" s="29"/>
      <c r="O2540" s="29"/>
      <c r="P2540" s="29"/>
      <c r="Q2540" s="29"/>
      <c r="R2540" s="29"/>
      <c r="S2540" s="29"/>
      <c r="T2540" s="29"/>
      <c r="U2540" s="29"/>
      <c r="V2540" s="29"/>
      <c r="W2540" s="29"/>
      <c r="X2540" s="29"/>
      <c r="Y2540" s="29"/>
      <c r="Z2540" s="29"/>
      <c r="AA2540" s="29"/>
      <c r="AB2540" s="29"/>
      <c r="AC2540" s="29"/>
      <c r="AD2540" s="29"/>
      <c r="AE2540" s="29"/>
      <c r="AF2540" s="29"/>
      <c r="AG2540" s="29"/>
      <c r="AH2540" s="29"/>
      <c r="AI2540" s="29"/>
      <c r="AJ2540" s="29"/>
      <c r="AK2540" s="29"/>
      <c r="AL2540" s="29"/>
      <c r="AM2540" s="29"/>
      <c r="AN2540" s="29"/>
      <c r="AO2540" s="29"/>
      <c r="AP2540" s="29"/>
      <c r="AQ2540" s="29"/>
      <c r="AR2540" s="29"/>
      <c r="AS2540" s="29"/>
      <c r="AT2540" s="29"/>
      <c r="AU2540" s="29"/>
      <c r="AV2540" s="29"/>
      <c r="AW2540" s="29"/>
    </row>
    <row r="2541" spans="1:49" ht="35.25" customHeight="1" thickTop="1" thickBot="1">
      <c r="A2541" s="48"/>
      <c r="B2541" s="42"/>
      <c r="C2541" s="42"/>
      <c r="D2541" s="42"/>
      <c r="E2541" s="531"/>
      <c r="F2541" s="50"/>
      <c r="G2541" s="50"/>
      <c r="H2541" s="50"/>
      <c r="I2541" s="5" t="s">
        <v>2331</v>
      </c>
      <c r="J2541" s="364" t="s">
        <v>2891</v>
      </c>
      <c r="K2541" s="364" t="s">
        <v>2879</v>
      </c>
      <c r="L2541" s="364" t="s">
        <v>2880</v>
      </c>
      <c r="M2541" s="364" t="s">
        <v>2881</v>
      </c>
      <c r="N2541" s="364" t="s">
        <v>2882</v>
      </c>
      <c r="O2541" s="364" t="s">
        <v>2883</v>
      </c>
      <c r="P2541" s="364" t="s">
        <v>2884</v>
      </c>
      <c r="Q2541" s="364" t="s">
        <v>2885</v>
      </c>
      <c r="R2541" s="364" t="s">
        <v>2886</v>
      </c>
      <c r="S2541" s="364" t="s">
        <v>2887</v>
      </c>
      <c r="T2541" s="364" t="s">
        <v>2888</v>
      </c>
      <c r="U2541" s="364" t="s">
        <v>2889</v>
      </c>
      <c r="V2541" s="364" t="s">
        <v>2890</v>
      </c>
      <c r="W2541" s="365" t="s">
        <v>2893</v>
      </c>
      <c r="X2541" s="365" t="s">
        <v>2879</v>
      </c>
      <c r="Y2541" s="365" t="s">
        <v>2880</v>
      </c>
      <c r="Z2541" s="365" t="s">
        <v>2881</v>
      </c>
      <c r="AA2541" s="365" t="s">
        <v>2882</v>
      </c>
      <c r="AB2541" s="365" t="s">
        <v>2883</v>
      </c>
      <c r="AC2541" s="365" t="s">
        <v>2884</v>
      </c>
      <c r="AD2541" s="365" t="s">
        <v>2885</v>
      </c>
      <c r="AE2541" s="365" t="s">
        <v>2886</v>
      </c>
      <c r="AF2541" s="365" t="s">
        <v>2887</v>
      </c>
      <c r="AG2541" s="365" t="s">
        <v>2888</v>
      </c>
      <c r="AH2541" s="365" t="s">
        <v>2889</v>
      </c>
      <c r="AI2541" s="365" t="s">
        <v>2890</v>
      </c>
      <c r="AJ2541" s="366" t="s">
        <v>2892</v>
      </c>
      <c r="AK2541" s="366" t="s">
        <v>2879</v>
      </c>
      <c r="AL2541" s="366" t="s">
        <v>2880</v>
      </c>
      <c r="AM2541" s="366" t="s">
        <v>2881</v>
      </c>
      <c r="AN2541" s="366" t="s">
        <v>2882</v>
      </c>
      <c r="AO2541" s="366" t="s">
        <v>2883</v>
      </c>
      <c r="AP2541" s="366" t="s">
        <v>2884</v>
      </c>
      <c r="AQ2541" s="366" t="s">
        <v>2885</v>
      </c>
      <c r="AR2541" s="366" t="s">
        <v>2886</v>
      </c>
      <c r="AS2541" s="366" t="s">
        <v>2887</v>
      </c>
      <c r="AT2541" s="366" t="s">
        <v>2888</v>
      </c>
      <c r="AU2541" s="366" t="s">
        <v>2889</v>
      </c>
      <c r="AV2541" s="366" t="s">
        <v>2890</v>
      </c>
      <c r="AW2541" s="368" t="s">
        <v>2895</v>
      </c>
    </row>
    <row r="2542" spans="1:49">
      <c r="A2542" s="48"/>
      <c r="B2542" s="42"/>
      <c r="C2542" s="42"/>
      <c r="D2542" s="42"/>
      <c r="E2542" s="531"/>
      <c r="F2542" s="50"/>
      <c r="G2542" s="50"/>
      <c r="H2542" s="50"/>
      <c r="I2542" s="34"/>
      <c r="J2542" s="202" t="s">
        <v>1224</v>
      </c>
      <c r="K2542" s="202">
        <v>1</v>
      </c>
      <c r="L2542" s="202">
        <v>2</v>
      </c>
      <c r="M2542" s="202">
        <v>3</v>
      </c>
      <c r="N2542" s="202">
        <v>4</v>
      </c>
      <c r="O2542" s="202">
        <v>5</v>
      </c>
      <c r="P2542" s="202">
        <v>6</v>
      </c>
      <c r="Q2542" s="202">
        <v>7</v>
      </c>
      <c r="R2542" s="202">
        <v>8</v>
      </c>
      <c r="S2542" s="202">
        <v>9</v>
      </c>
      <c r="T2542" s="202">
        <v>10</v>
      </c>
      <c r="U2542" s="202">
        <v>13</v>
      </c>
      <c r="V2542" s="202">
        <v>14</v>
      </c>
      <c r="W2542" s="202" t="s">
        <v>1224</v>
      </c>
      <c r="X2542" s="202">
        <v>1</v>
      </c>
      <c r="Y2542" s="202">
        <v>2</v>
      </c>
      <c r="Z2542" s="202">
        <v>3</v>
      </c>
      <c r="AA2542" s="202">
        <v>4</v>
      </c>
      <c r="AB2542" s="202">
        <v>5</v>
      </c>
      <c r="AC2542" s="202">
        <v>6</v>
      </c>
      <c r="AD2542" s="202">
        <v>7</v>
      </c>
      <c r="AE2542" s="202">
        <v>8</v>
      </c>
      <c r="AF2542" s="202">
        <v>9</v>
      </c>
      <c r="AG2542" s="202">
        <v>10</v>
      </c>
      <c r="AH2542" s="202">
        <v>13</v>
      </c>
      <c r="AI2542" s="202">
        <v>14</v>
      </c>
      <c r="AJ2542" s="202" t="s">
        <v>1224</v>
      </c>
      <c r="AK2542" s="202">
        <v>1</v>
      </c>
      <c r="AL2542" s="202">
        <v>2</v>
      </c>
      <c r="AM2542" s="202">
        <v>3</v>
      </c>
      <c r="AN2542" s="202">
        <v>4</v>
      </c>
      <c r="AO2542" s="202">
        <v>5</v>
      </c>
      <c r="AP2542" s="202">
        <v>6</v>
      </c>
      <c r="AQ2542" s="202">
        <v>7</v>
      </c>
      <c r="AR2542" s="202">
        <v>8</v>
      </c>
      <c r="AS2542" s="202">
        <v>9</v>
      </c>
      <c r="AT2542" s="202">
        <v>10</v>
      </c>
      <c r="AU2542" s="202">
        <v>13</v>
      </c>
      <c r="AV2542" s="202">
        <v>14</v>
      </c>
      <c r="AW2542" s="202">
        <v>15</v>
      </c>
    </row>
    <row r="2543" spans="1:49">
      <c r="A2543" s="48"/>
      <c r="B2543" s="42"/>
      <c r="C2543" s="42"/>
      <c r="D2543" s="42"/>
      <c r="E2543" s="531"/>
      <c r="F2543" s="50"/>
      <c r="G2543" s="50"/>
      <c r="H2543" s="50"/>
      <c r="I2543" s="276" t="s">
        <v>2429</v>
      </c>
      <c r="J2543" s="277">
        <f>SUM(J2538)</f>
        <v>16000</v>
      </c>
      <c r="K2543" s="277">
        <f t="shared" ref="K2543:AT2543" si="761">SUM(K2538)</f>
        <v>0</v>
      </c>
      <c r="L2543" s="277">
        <f t="shared" si="761"/>
        <v>0</v>
      </c>
      <c r="M2543" s="277">
        <f t="shared" si="761"/>
        <v>0</v>
      </c>
      <c r="N2543" s="277">
        <f t="shared" si="761"/>
        <v>0</v>
      </c>
      <c r="O2543" s="277">
        <f t="shared" si="761"/>
        <v>0</v>
      </c>
      <c r="P2543" s="277">
        <f t="shared" si="761"/>
        <v>0</v>
      </c>
      <c r="Q2543" s="277">
        <f t="shared" si="761"/>
        <v>0</v>
      </c>
      <c r="R2543" s="277">
        <f t="shared" si="761"/>
        <v>0</v>
      </c>
      <c r="S2543" s="277">
        <f t="shared" si="761"/>
        <v>600</v>
      </c>
      <c r="T2543" s="277">
        <f t="shared" si="761"/>
        <v>4600</v>
      </c>
      <c r="U2543" s="277">
        <v>5200</v>
      </c>
      <c r="V2543" s="277">
        <v>10800</v>
      </c>
      <c r="W2543" s="277">
        <f>SUM(W2538)</f>
        <v>0</v>
      </c>
      <c r="X2543" s="277">
        <f t="shared" si="761"/>
        <v>0</v>
      </c>
      <c r="Y2543" s="277">
        <f t="shared" si="761"/>
        <v>0</v>
      </c>
      <c r="Z2543" s="277">
        <f t="shared" si="761"/>
        <v>0</v>
      </c>
      <c r="AA2543" s="277">
        <f t="shared" si="761"/>
        <v>0</v>
      </c>
      <c r="AB2543" s="277">
        <f t="shared" si="761"/>
        <v>0</v>
      </c>
      <c r="AC2543" s="277">
        <f t="shared" si="761"/>
        <v>0</v>
      </c>
      <c r="AD2543" s="277">
        <f t="shared" si="761"/>
        <v>0</v>
      </c>
      <c r="AE2543" s="277">
        <f t="shared" si="761"/>
        <v>0</v>
      </c>
      <c r="AF2543" s="277">
        <f t="shared" si="761"/>
        <v>0</v>
      </c>
      <c r="AG2543" s="277">
        <f t="shared" si="761"/>
        <v>0</v>
      </c>
      <c r="AH2543" s="277">
        <v>0</v>
      </c>
      <c r="AI2543" s="277">
        <v>0</v>
      </c>
      <c r="AJ2543" s="277">
        <f>SUM(AJ2538)</f>
        <v>9910</v>
      </c>
      <c r="AK2543" s="277">
        <f t="shared" si="761"/>
        <v>0</v>
      </c>
      <c r="AL2543" s="277">
        <f t="shared" si="761"/>
        <v>0</v>
      </c>
      <c r="AM2543" s="277">
        <f t="shared" si="761"/>
        <v>0</v>
      </c>
      <c r="AN2543" s="277">
        <f t="shared" si="761"/>
        <v>0</v>
      </c>
      <c r="AO2543" s="277">
        <f t="shared" si="761"/>
        <v>0</v>
      </c>
      <c r="AP2543" s="277">
        <f t="shared" si="761"/>
        <v>2910</v>
      </c>
      <c r="AQ2543" s="277">
        <f t="shared" si="761"/>
        <v>7000</v>
      </c>
      <c r="AR2543" s="277">
        <f t="shared" si="761"/>
        <v>0</v>
      </c>
      <c r="AS2543" s="277">
        <f t="shared" si="761"/>
        <v>0</v>
      </c>
      <c r="AT2543" s="277">
        <f t="shared" si="761"/>
        <v>0</v>
      </c>
      <c r="AU2543" s="277">
        <v>9910</v>
      </c>
      <c r="AV2543" s="277">
        <v>0</v>
      </c>
      <c r="AW2543" s="277">
        <f>U2543+AH2543+AU2543</f>
        <v>15110</v>
      </c>
    </row>
    <row r="2544" spans="1:49">
      <c r="A2544" s="48"/>
      <c r="B2544" s="42"/>
      <c r="C2544" s="42"/>
      <c r="D2544" s="42"/>
      <c r="E2544" s="531"/>
      <c r="F2544" s="50"/>
      <c r="G2544" s="50"/>
      <c r="H2544" s="50"/>
      <c r="I2544" s="276"/>
      <c r="J2544" s="277"/>
      <c r="K2544" s="277"/>
      <c r="L2544" s="277"/>
      <c r="M2544" s="277"/>
      <c r="N2544" s="277"/>
      <c r="O2544" s="277"/>
      <c r="P2544" s="277"/>
      <c r="Q2544" s="277"/>
      <c r="R2544" s="277"/>
      <c r="S2544" s="277"/>
      <c r="T2544" s="277"/>
      <c r="U2544" s="277">
        <v>0</v>
      </c>
      <c r="V2544" s="277">
        <v>0</v>
      </c>
      <c r="W2544" s="277"/>
      <c r="X2544" s="277"/>
      <c r="Y2544" s="277"/>
      <c r="Z2544" s="277"/>
      <c r="AA2544" s="277"/>
      <c r="AB2544" s="277"/>
      <c r="AC2544" s="277"/>
      <c r="AD2544" s="277"/>
      <c r="AE2544" s="277"/>
      <c r="AF2544" s="277"/>
      <c r="AG2544" s="277"/>
      <c r="AH2544" s="277">
        <v>0</v>
      </c>
      <c r="AI2544" s="277">
        <v>0</v>
      </c>
      <c r="AJ2544" s="277"/>
      <c r="AK2544" s="277"/>
      <c r="AL2544" s="277"/>
      <c r="AM2544" s="277"/>
      <c r="AN2544" s="277"/>
      <c r="AO2544" s="277"/>
      <c r="AP2544" s="277"/>
      <c r="AQ2544" s="277"/>
      <c r="AR2544" s="277"/>
      <c r="AS2544" s="277"/>
      <c r="AT2544" s="277"/>
      <c r="AU2544" s="277">
        <v>0</v>
      </c>
      <c r="AV2544" s="277">
        <v>0</v>
      </c>
      <c r="AW2544" s="277">
        <f>U2544+AH2544+AU2544</f>
        <v>0</v>
      </c>
    </row>
    <row r="2545" spans="1:49">
      <c r="A2545" s="48"/>
      <c r="B2545" s="42"/>
      <c r="C2545" s="42"/>
      <c r="D2545" s="42"/>
      <c r="E2545" s="531"/>
      <c r="F2545" s="50"/>
      <c r="G2545" s="50"/>
      <c r="H2545" s="50"/>
      <c r="I2545" s="276"/>
      <c r="J2545" s="277"/>
      <c r="K2545" s="277"/>
      <c r="L2545" s="277"/>
      <c r="M2545" s="277"/>
      <c r="N2545" s="277"/>
      <c r="O2545" s="277"/>
      <c r="P2545" s="277"/>
      <c r="Q2545" s="277"/>
      <c r="R2545" s="277"/>
      <c r="S2545" s="277"/>
      <c r="T2545" s="277"/>
      <c r="U2545" s="277">
        <v>0</v>
      </c>
      <c r="V2545" s="277">
        <v>0</v>
      </c>
      <c r="W2545" s="277"/>
      <c r="X2545" s="277"/>
      <c r="Y2545" s="277"/>
      <c r="Z2545" s="277"/>
      <c r="AA2545" s="277"/>
      <c r="AB2545" s="277"/>
      <c r="AC2545" s="277"/>
      <c r="AD2545" s="277"/>
      <c r="AE2545" s="277"/>
      <c r="AF2545" s="277"/>
      <c r="AG2545" s="277"/>
      <c r="AH2545" s="277">
        <v>0</v>
      </c>
      <c r="AI2545" s="277">
        <v>0</v>
      </c>
      <c r="AJ2545" s="277"/>
      <c r="AK2545" s="277"/>
      <c r="AL2545" s="277"/>
      <c r="AM2545" s="277"/>
      <c r="AN2545" s="277"/>
      <c r="AO2545" s="277"/>
      <c r="AP2545" s="277"/>
      <c r="AQ2545" s="277"/>
      <c r="AR2545" s="277"/>
      <c r="AS2545" s="277"/>
      <c r="AT2545" s="277"/>
      <c r="AU2545" s="277">
        <v>0</v>
      </c>
      <c r="AV2545" s="277">
        <v>0</v>
      </c>
      <c r="AW2545" s="277">
        <f>U2545+AH2545+AU2545</f>
        <v>0</v>
      </c>
    </row>
    <row r="2546" spans="1:49">
      <c r="A2546" s="48"/>
      <c r="B2546" s="42"/>
      <c r="C2546" s="42"/>
      <c r="D2546" s="42"/>
      <c r="E2546" s="531"/>
      <c r="F2546" s="50"/>
      <c r="G2546" s="50"/>
      <c r="H2546" s="50"/>
      <c r="I2546" s="276"/>
      <c r="J2546" s="277"/>
      <c r="K2546" s="277"/>
      <c r="L2546" s="277"/>
      <c r="M2546" s="277"/>
      <c r="N2546" s="277"/>
      <c r="O2546" s="277"/>
      <c r="P2546" s="277"/>
      <c r="Q2546" s="277"/>
      <c r="R2546" s="277"/>
      <c r="S2546" s="277"/>
      <c r="T2546" s="277"/>
      <c r="U2546" s="277">
        <v>0</v>
      </c>
      <c r="V2546" s="277">
        <v>0</v>
      </c>
      <c r="W2546" s="277"/>
      <c r="X2546" s="277"/>
      <c r="Y2546" s="277"/>
      <c r="Z2546" s="277"/>
      <c r="AA2546" s="277"/>
      <c r="AB2546" s="277"/>
      <c r="AC2546" s="277"/>
      <c r="AD2546" s="277"/>
      <c r="AE2546" s="277"/>
      <c r="AF2546" s="277"/>
      <c r="AG2546" s="277"/>
      <c r="AH2546" s="277">
        <v>0</v>
      </c>
      <c r="AI2546" s="277">
        <v>0</v>
      </c>
      <c r="AJ2546" s="277"/>
      <c r="AK2546" s="277"/>
      <c r="AL2546" s="277"/>
      <c r="AM2546" s="277"/>
      <c r="AN2546" s="277"/>
      <c r="AO2546" s="277"/>
      <c r="AP2546" s="277"/>
      <c r="AQ2546" s="277"/>
      <c r="AR2546" s="277"/>
      <c r="AS2546" s="277"/>
      <c r="AT2546" s="277"/>
      <c r="AU2546" s="277">
        <v>0</v>
      </c>
      <c r="AV2546" s="277">
        <v>0</v>
      </c>
      <c r="AW2546" s="277">
        <f>U2546+AH2546+AU2546</f>
        <v>0</v>
      </c>
    </row>
    <row r="2547" spans="1:49">
      <c r="A2547" s="48"/>
      <c r="B2547" s="42"/>
      <c r="C2547" s="42"/>
      <c r="D2547" s="42"/>
      <c r="E2547" s="531"/>
      <c r="F2547" s="50"/>
      <c r="G2547" s="50"/>
      <c r="H2547" s="50"/>
      <c r="I2547" s="276" t="s">
        <v>1631</v>
      </c>
      <c r="J2547" s="277">
        <f>SUM(J2543:J2546)</f>
        <v>16000</v>
      </c>
      <c r="K2547" s="277">
        <f t="shared" ref="K2547:AT2547" si="762">SUM(K2543:K2546)</f>
        <v>0</v>
      </c>
      <c r="L2547" s="277">
        <f t="shared" si="762"/>
        <v>0</v>
      </c>
      <c r="M2547" s="277">
        <f t="shared" si="762"/>
        <v>0</v>
      </c>
      <c r="N2547" s="277">
        <f t="shared" si="762"/>
        <v>0</v>
      </c>
      <c r="O2547" s="277">
        <f t="shared" si="762"/>
        <v>0</v>
      </c>
      <c r="P2547" s="277">
        <f t="shared" si="762"/>
        <v>0</v>
      </c>
      <c r="Q2547" s="277">
        <f t="shared" si="762"/>
        <v>0</v>
      </c>
      <c r="R2547" s="277">
        <f t="shared" si="762"/>
        <v>0</v>
      </c>
      <c r="S2547" s="277">
        <f t="shared" si="762"/>
        <v>600</v>
      </c>
      <c r="T2547" s="277">
        <f t="shared" si="762"/>
        <v>4600</v>
      </c>
      <c r="U2547" s="277">
        <v>5200</v>
      </c>
      <c r="V2547" s="277">
        <v>10800</v>
      </c>
      <c r="W2547" s="277">
        <f>SUM(W2543:W2546)</f>
        <v>0</v>
      </c>
      <c r="X2547" s="277">
        <f t="shared" si="762"/>
        <v>0</v>
      </c>
      <c r="Y2547" s="277">
        <f t="shared" si="762"/>
        <v>0</v>
      </c>
      <c r="Z2547" s="277">
        <f t="shared" si="762"/>
        <v>0</v>
      </c>
      <c r="AA2547" s="277">
        <f t="shared" si="762"/>
        <v>0</v>
      </c>
      <c r="AB2547" s="277">
        <f t="shared" si="762"/>
        <v>0</v>
      </c>
      <c r="AC2547" s="277">
        <f t="shared" si="762"/>
        <v>0</v>
      </c>
      <c r="AD2547" s="277">
        <f t="shared" si="762"/>
        <v>0</v>
      </c>
      <c r="AE2547" s="277">
        <f t="shared" si="762"/>
        <v>0</v>
      </c>
      <c r="AF2547" s="277">
        <f t="shared" si="762"/>
        <v>0</v>
      </c>
      <c r="AG2547" s="277">
        <f t="shared" si="762"/>
        <v>0</v>
      </c>
      <c r="AH2547" s="277">
        <v>0</v>
      </c>
      <c r="AI2547" s="277">
        <v>0</v>
      </c>
      <c r="AJ2547" s="277">
        <f>SUM(AJ2543:AJ2546)</f>
        <v>9910</v>
      </c>
      <c r="AK2547" s="277">
        <f t="shared" si="762"/>
        <v>0</v>
      </c>
      <c r="AL2547" s="277">
        <f t="shared" si="762"/>
        <v>0</v>
      </c>
      <c r="AM2547" s="277">
        <f t="shared" si="762"/>
        <v>0</v>
      </c>
      <c r="AN2547" s="277">
        <f t="shared" si="762"/>
        <v>0</v>
      </c>
      <c r="AO2547" s="277">
        <f t="shared" si="762"/>
        <v>0</v>
      </c>
      <c r="AP2547" s="277">
        <f t="shared" si="762"/>
        <v>2910</v>
      </c>
      <c r="AQ2547" s="277">
        <f t="shared" si="762"/>
        <v>7000</v>
      </c>
      <c r="AR2547" s="277">
        <f t="shared" si="762"/>
        <v>0</v>
      </c>
      <c r="AS2547" s="277">
        <f t="shared" si="762"/>
        <v>0</v>
      </c>
      <c r="AT2547" s="277">
        <f t="shared" si="762"/>
        <v>0</v>
      </c>
      <c r="AU2547" s="277">
        <v>9910</v>
      </c>
      <c r="AV2547" s="277">
        <v>0</v>
      </c>
      <c r="AW2547" s="277">
        <f>U2547+AH2547+AU2547</f>
        <v>15110</v>
      </c>
    </row>
    <row r="2548" spans="1:49">
      <c r="A2548" s="48"/>
      <c r="B2548" s="42"/>
      <c r="C2548" s="42"/>
      <c r="D2548" s="42"/>
      <c r="E2548" s="531"/>
      <c r="F2548" s="50"/>
      <c r="G2548" s="50"/>
      <c r="H2548" s="50"/>
      <c r="I2548" s="146"/>
      <c r="J2548" s="29"/>
      <c r="K2548" s="29"/>
      <c r="L2548" s="29"/>
      <c r="M2548" s="29"/>
      <c r="N2548" s="29"/>
      <c r="O2548" s="29"/>
      <c r="P2548" s="29"/>
      <c r="Q2548" s="29"/>
      <c r="R2548" s="29"/>
      <c r="S2548" s="29"/>
      <c r="T2548" s="29"/>
      <c r="U2548" s="29"/>
      <c r="V2548" s="29"/>
      <c r="W2548" s="29"/>
      <c r="X2548" s="29"/>
      <c r="Y2548" s="29"/>
      <c r="Z2548" s="29"/>
      <c r="AA2548" s="29"/>
      <c r="AB2548" s="29"/>
      <c r="AC2548" s="29"/>
      <c r="AD2548" s="29"/>
      <c r="AE2548" s="29"/>
      <c r="AF2548" s="29"/>
      <c r="AG2548" s="29"/>
      <c r="AH2548" s="29"/>
      <c r="AI2548" s="29"/>
      <c r="AJ2548" s="29"/>
      <c r="AK2548" s="29"/>
      <c r="AL2548" s="29"/>
      <c r="AM2548" s="29"/>
      <c r="AN2548" s="29"/>
      <c r="AO2548" s="29"/>
      <c r="AP2548" s="29"/>
      <c r="AQ2548" s="29"/>
      <c r="AR2548" s="29"/>
      <c r="AS2548" s="29"/>
      <c r="AT2548" s="29"/>
      <c r="AU2548" s="29"/>
      <c r="AV2548" s="29"/>
      <c r="AW2548" s="29"/>
    </row>
    <row r="2549" spans="1:49">
      <c r="A2549" s="44"/>
      <c r="B2549" s="45"/>
      <c r="C2549" s="45"/>
      <c r="D2549" s="45"/>
      <c r="E2549" s="531"/>
      <c r="F2549" s="50"/>
      <c r="G2549" s="50"/>
      <c r="H2549" s="50"/>
      <c r="I2549" s="53"/>
      <c r="J2549" s="29"/>
      <c r="K2549" s="29"/>
      <c r="L2549" s="29"/>
      <c r="M2549" s="29"/>
      <c r="N2549" s="29"/>
      <c r="O2549" s="29"/>
      <c r="P2549" s="29"/>
      <c r="Q2549" s="29"/>
      <c r="R2549" s="29"/>
      <c r="S2549" s="29"/>
      <c r="T2549" s="29"/>
      <c r="U2549" s="29"/>
      <c r="V2549" s="29"/>
      <c r="W2549" s="29"/>
      <c r="X2549" s="29"/>
      <c r="Y2549" s="29"/>
      <c r="Z2549" s="29"/>
      <c r="AA2549" s="29"/>
      <c r="AB2549" s="29"/>
      <c r="AC2549" s="29"/>
      <c r="AD2549" s="29"/>
      <c r="AE2549" s="29"/>
      <c r="AF2549" s="29"/>
      <c r="AG2549" s="29"/>
      <c r="AH2549" s="29"/>
      <c r="AI2549" s="29"/>
      <c r="AJ2549" s="29"/>
      <c r="AK2549" s="29"/>
      <c r="AL2549" s="29"/>
      <c r="AM2549" s="29"/>
      <c r="AN2549" s="29"/>
      <c r="AO2549" s="29"/>
      <c r="AP2549" s="29"/>
      <c r="AQ2549" s="29"/>
      <c r="AR2549" s="29"/>
      <c r="AS2549" s="29"/>
      <c r="AT2549" s="29"/>
      <c r="AU2549" s="29"/>
      <c r="AV2549" s="29"/>
      <c r="AW2549" s="29"/>
    </row>
    <row r="2550" spans="1:49" ht="16.5" thickBot="1">
      <c r="A2550" s="78" t="s">
        <v>2146</v>
      </c>
      <c r="B2550" s="78"/>
      <c r="C2550" s="78"/>
      <c r="D2550" s="463"/>
      <c r="E2550" s="539"/>
      <c r="F2550" s="129"/>
      <c r="G2550" s="129"/>
      <c r="H2550" s="129"/>
      <c r="I2550" s="103"/>
    </row>
    <row r="2551" spans="1:49" s="151" customFormat="1" ht="36" customHeight="1" thickTop="1" thickBot="1">
      <c r="A2551" s="147" t="s">
        <v>2079</v>
      </c>
      <c r="B2551" s="5" t="s">
        <v>2080</v>
      </c>
      <c r="C2551" s="5" t="s">
        <v>1335</v>
      </c>
      <c r="D2551" s="450"/>
      <c r="E2551" s="148" t="s">
        <v>1570</v>
      </c>
      <c r="F2551" s="149" t="s">
        <v>1438</v>
      </c>
      <c r="G2551" s="149"/>
      <c r="H2551" s="149" t="s">
        <v>2332</v>
      </c>
      <c r="I2551" s="5" t="s">
        <v>856</v>
      </c>
      <c r="J2551" s="364" t="s">
        <v>2891</v>
      </c>
      <c r="K2551" s="364" t="s">
        <v>2879</v>
      </c>
      <c r="L2551" s="364" t="s">
        <v>2880</v>
      </c>
      <c r="M2551" s="364" t="s">
        <v>2881</v>
      </c>
      <c r="N2551" s="364" t="s">
        <v>2882</v>
      </c>
      <c r="O2551" s="364" t="s">
        <v>2883</v>
      </c>
      <c r="P2551" s="364" t="s">
        <v>2884</v>
      </c>
      <c r="Q2551" s="364" t="s">
        <v>2885</v>
      </c>
      <c r="R2551" s="364" t="s">
        <v>2886</v>
      </c>
      <c r="S2551" s="364" t="s">
        <v>2887</v>
      </c>
      <c r="T2551" s="364" t="s">
        <v>2888</v>
      </c>
      <c r="U2551" s="364" t="s">
        <v>2889</v>
      </c>
      <c r="V2551" s="364" t="s">
        <v>2890</v>
      </c>
      <c r="W2551" s="365" t="s">
        <v>2893</v>
      </c>
      <c r="X2551" s="365" t="s">
        <v>2879</v>
      </c>
      <c r="Y2551" s="365" t="s">
        <v>2880</v>
      </c>
      <c r="Z2551" s="365" t="s">
        <v>2881</v>
      </c>
      <c r="AA2551" s="365" t="s">
        <v>2882</v>
      </c>
      <c r="AB2551" s="365" t="s">
        <v>2883</v>
      </c>
      <c r="AC2551" s="365" t="s">
        <v>2884</v>
      </c>
      <c r="AD2551" s="365" t="s">
        <v>2885</v>
      </c>
      <c r="AE2551" s="365" t="s">
        <v>2886</v>
      </c>
      <c r="AF2551" s="365" t="s">
        <v>2887</v>
      </c>
      <c r="AG2551" s="365" t="s">
        <v>2888</v>
      </c>
      <c r="AH2551" s="365" t="s">
        <v>2889</v>
      </c>
      <c r="AI2551" s="365" t="s">
        <v>2890</v>
      </c>
      <c r="AJ2551" s="366" t="s">
        <v>2892</v>
      </c>
      <c r="AK2551" s="366" t="s">
        <v>2879</v>
      </c>
      <c r="AL2551" s="366" t="s">
        <v>2880</v>
      </c>
      <c r="AM2551" s="366" t="s">
        <v>2881</v>
      </c>
      <c r="AN2551" s="366" t="s">
        <v>2882</v>
      </c>
      <c r="AO2551" s="366" t="s">
        <v>2883</v>
      </c>
      <c r="AP2551" s="366" t="s">
        <v>2884</v>
      </c>
      <c r="AQ2551" s="366" t="s">
        <v>2885</v>
      </c>
      <c r="AR2551" s="366" t="s">
        <v>2886</v>
      </c>
      <c r="AS2551" s="366" t="s">
        <v>2887</v>
      </c>
      <c r="AT2551" s="366" t="s">
        <v>2888</v>
      </c>
      <c r="AU2551" s="366" t="s">
        <v>2889</v>
      </c>
      <c r="AV2551" s="366" t="s">
        <v>2890</v>
      </c>
      <c r="AW2551" s="368" t="s">
        <v>2895</v>
      </c>
    </row>
    <row r="2552" spans="1:49">
      <c r="A2552" s="33"/>
      <c r="B2552" s="34"/>
      <c r="C2552" s="34"/>
      <c r="D2552" s="34"/>
      <c r="E2552" s="35"/>
      <c r="F2552" s="36"/>
      <c r="G2552" s="36"/>
      <c r="H2552" s="36"/>
      <c r="I2552" s="34"/>
      <c r="J2552" s="202" t="s">
        <v>1224</v>
      </c>
      <c r="K2552" s="202">
        <v>1</v>
      </c>
      <c r="L2552" s="202">
        <v>2</v>
      </c>
      <c r="M2552" s="202">
        <v>3</v>
      </c>
      <c r="N2552" s="202">
        <v>4</v>
      </c>
      <c r="O2552" s="202">
        <v>5</v>
      </c>
      <c r="P2552" s="202">
        <v>6</v>
      </c>
      <c r="Q2552" s="202">
        <v>7</v>
      </c>
      <c r="R2552" s="202">
        <v>8</v>
      </c>
      <c r="S2552" s="202">
        <v>9</v>
      </c>
      <c r="T2552" s="202">
        <v>10</v>
      </c>
      <c r="U2552" s="202">
        <v>13</v>
      </c>
      <c r="V2552" s="202">
        <v>14</v>
      </c>
      <c r="W2552" s="202" t="s">
        <v>1224</v>
      </c>
      <c r="X2552" s="202">
        <v>1</v>
      </c>
      <c r="Y2552" s="202">
        <v>2</v>
      </c>
      <c r="Z2552" s="202">
        <v>3</v>
      </c>
      <c r="AA2552" s="202">
        <v>4</v>
      </c>
      <c r="AB2552" s="202">
        <v>5</v>
      </c>
      <c r="AC2552" s="202">
        <v>6</v>
      </c>
      <c r="AD2552" s="202">
        <v>7</v>
      </c>
      <c r="AE2552" s="202">
        <v>8</v>
      </c>
      <c r="AF2552" s="202">
        <v>9</v>
      </c>
      <c r="AG2552" s="202">
        <v>10</v>
      </c>
      <c r="AH2552" s="202">
        <v>13</v>
      </c>
      <c r="AI2552" s="202">
        <v>14</v>
      </c>
      <c r="AJ2552" s="202" t="s">
        <v>1224</v>
      </c>
      <c r="AK2552" s="202">
        <v>1</v>
      </c>
      <c r="AL2552" s="202">
        <v>2</v>
      </c>
      <c r="AM2552" s="202">
        <v>3</v>
      </c>
      <c r="AN2552" s="202">
        <v>4</v>
      </c>
      <c r="AO2552" s="202">
        <v>5</v>
      </c>
      <c r="AP2552" s="202">
        <v>6</v>
      </c>
      <c r="AQ2552" s="202">
        <v>7</v>
      </c>
      <c r="AR2552" s="202">
        <v>8</v>
      </c>
      <c r="AS2552" s="202">
        <v>9</v>
      </c>
      <c r="AT2552" s="202">
        <v>10</v>
      </c>
      <c r="AU2552" s="202">
        <v>13</v>
      </c>
      <c r="AV2552" s="202">
        <v>14</v>
      </c>
      <c r="AW2552" s="202">
        <v>15</v>
      </c>
    </row>
    <row r="2553" spans="1:49">
      <c r="A2553" s="37"/>
      <c r="B2553" s="38"/>
      <c r="C2553" s="38"/>
      <c r="D2553" s="38"/>
      <c r="E2553" s="60"/>
      <c r="F2553" s="61"/>
      <c r="G2553" s="61"/>
      <c r="H2553" s="61"/>
      <c r="I2553" s="38"/>
      <c r="J2553" s="62"/>
      <c r="K2553" s="62"/>
      <c r="L2553" s="62"/>
      <c r="M2553" s="62"/>
      <c r="N2553" s="62"/>
      <c r="O2553" s="62"/>
      <c r="P2553" s="62"/>
      <c r="Q2553" s="62"/>
      <c r="R2553" s="62"/>
      <c r="S2553" s="62"/>
      <c r="T2553" s="62"/>
      <c r="U2553" s="62"/>
      <c r="V2553" s="62"/>
      <c r="W2553" s="62"/>
      <c r="X2553" s="62"/>
      <c r="Y2553" s="62"/>
      <c r="Z2553" s="62"/>
      <c r="AA2553" s="62"/>
      <c r="AB2553" s="62"/>
      <c r="AC2553" s="62"/>
      <c r="AD2553" s="62"/>
      <c r="AE2553" s="62"/>
      <c r="AF2553" s="62"/>
      <c r="AG2553" s="62"/>
      <c r="AH2553" s="62"/>
      <c r="AI2553" s="62"/>
      <c r="AJ2553" s="62"/>
      <c r="AK2553" s="62"/>
      <c r="AL2553" s="62"/>
      <c r="AM2553" s="62"/>
      <c r="AN2553" s="62"/>
      <c r="AO2553" s="62"/>
      <c r="AP2553" s="62"/>
      <c r="AQ2553" s="62"/>
      <c r="AR2553" s="62"/>
      <c r="AS2553" s="62"/>
      <c r="AT2553" s="62"/>
      <c r="AU2553" s="62"/>
      <c r="AV2553" s="62"/>
      <c r="AW2553" s="62"/>
    </row>
    <row r="2554" spans="1:49">
      <c r="A2554" s="92" t="s">
        <v>797</v>
      </c>
      <c r="B2554" s="93" t="s">
        <v>1030</v>
      </c>
      <c r="C2554" s="93" t="s">
        <v>827</v>
      </c>
      <c r="D2554" s="460"/>
      <c r="E2554" s="531"/>
      <c r="F2554" s="50"/>
      <c r="G2554" s="50"/>
      <c r="H2554" s="50"/>
      <c r="I2554" s="108" t="s">
        <v>1176</v>
      </c>
    </row>
    <row r="2555" spans="1:49">
      <c r="A2555" s="48"/>
      <c r="B2555" s="1"/>
      <c r="C2555" s="1"/>
      <c r="D2555" s="369"/>
      <c r="E2555" s="531"/>
      <c r="F2555" s="50"/>
      <c r="G2555" s="50"/>
      <c r="H2555" s="50"/>
      <c r="I2555" s="108"/>
    </row>
    <row r="2556" spans="1:49">
      <c r="A2556" s="48"/>
      <c r="B2556" s="42"/>
      <c r="C2556" s="42"/>
      <c r="D2556" s="42"/>
      <c r="E2556" s="531"/>
      <c r="F2556" s="50"/>
      <c r="G2556" s="50"/>
      <c r="H2556" s="50"/>
      <c r="I2556" s="49" t="s">
        <v>1559</v>
      </c>
      <c r="J2556" s="12">
        <f>SUM(J2557,J2565,J2567)</f>
        <v>2770</v>
      </c>
      <c r="K2556" s="12">
        <f t="shared" ref="K2556:AT2556" si="763">SUM(K2557,K2565,K2567)</f>
        <v>0</v>
      </c>
      <c r="L2556" s="12">
        <f t="shared" si="763"/>
        <v>0</v>
      </c>
      <c r="M2556" s="12">
        <f t="shared" si="763"/>
        <v>100</v>
      </c>
      <c r="N2556" s="12">
        <f t="shared" si="763"/>
        <v>0</v>
      </c>
      <c r="O2556" s="12">
        <f t="shared" si="763"/>
        <v>1630</v>
      </c>
      <c r="P2556" s="12">
        <f t="shared" si="763"/>
        <v>200</v>
      </c>
      <c r="Q2556" s="12">
        <f t="shared" si="763"/>
        <v>70</v>
      </c>
      <c r="R2556" s="12">
        <f t="shared" si="763"/>
        <v>0</v>
      </c>
      <c r="S2556" s="12">
        <f t="shared" si="763"/>
        <v>0</v>
      </c>
      <c r="T2556" s="12">
        <f t="shared" si="763"/>
        <v>0</v>
      </c>
      <c r="U2556" s="12">
        <v>2000</v>
      </c>
      <c r="V2556" s="12">
        <v>770</v>
      </c>
      <c r="W2556" s="12">
        <f>SUM(W2557,W2565,W2567)</f>
        <v>0</v>
      </c>
      <c r="X2556" s="12">
        <f t="shared" si="763"/>
        <v>0</v>
      </c>
      <c r="Y2556" s="12">
        <f t="shared" si="763"/>
        <v>0</v>
      </c>
      <c r="Z2556" s="12">
        <f t="shared" si="763"/>
        <v>0</v>
      </c>
      <c r="AA2556" s="12">
        <f t="shared" si="763"/>
        <v>0</v>
      </c>
      <c r="AB2556" s="12">
        <f t="shared" si="763"/>
        <v>0</v>
      </c>
      <c r="AC2556" s="12">
        <f t="shared" si="763"/>
        <v>0</v>
      </c>
      <c r="AD2556" s="12">
        <f t="shared" si="763"/>
        <v>0</v>
      </c>
      <c r="AE2556" s="12">
        <f t="shared" si="763"/>
        <v>0</v>
      </c>
      <c r="AF2556" s="12">
        <f t="shared" si="763"/>
        <v>0</v>
      </c>
      <c r="AG2556" s="12">
        <f t="shared" si="763"/>
        <v>0</v>
      </c>
      <c r="AH2556" s="12">
        <v>0</v>
      </c>
      <c r="AI2556" s="12">
        <v>0</v>
      </c>
      <c r="AJ2556" s="12">
        <f>SUM(AJ2557,AJ2565,AJ2567)</f>
        <v>3543</v>
      </c>
      <c r="AK2556" s="12">
        <f t="shared" si="763"/>
        <v>0</v>
      </c>
      <c r="AL2556" s="12">
        <f t="shared" si="763"/>
        <v>0</v>
      </c>
      <c r="AM2556" s="12">
        <f t="shared" si="763"/>
        <v>0</v>
      </c>
      <c r="AN2556" s="12">
        <f t="shared" si="763"/>
        <v>0</v>
      </c>
      <c r="AO2556" s="12">
        <f t="shared" si="763"/>
        <v>0</v>
      </c>
      <c r="AP2556" s="12">
        <f t="shared" si="763"/>
        <v>2400</v>
      </c>
      <c r="AQ2556" s="12">
        <f t="shared" si="763"/>
        <v>0</v>
      </c>
      <c r="AR2556" s="12">
        <f t="shared" si="763"/>
        <v>500</v>
      </c>
      <c r="AS2556" s="12">
        <f t="shared" si="763"/>
        <v>0</v>
      </c>
      <c r="AT2556" s="12">
        <f t="shared" si="763"/>
        <v>0</v>
      </c>
      <c r="AU2556" s="12">
        <v>2900</v>
      </c>
      <c r="AV2556" s="12">
        <v>643</v>
      </c>
      <c r="AW2556" s="12">
        <f t="shared" ref="AW2556:AW2585" si="764">U2556+AH2556+AU2556</f>
        <v>4900</v>
      </c>
    </row>
    <row r="2557" spans="1:49">
      <c r="A2557" s="44" t="s">
        <v>797</v>
      </c>
      <c r="B2557" s="45" t="s">
        <v>1030</v>
      </c>
      <c r="C2557" s="45" t="s">
        <v>827</v>
      </c>
      <c r="D2557" s="452" t="s">
        <v>2939</v>
      </c>
      <c r="E2557" s="213" t="s">
        <v>771</v>
      </c>
      <c r="F2557" s="65"/>
      <c r="G2557" s="65"/>
      <c r="H2557" s="65"/>
      <c r="I2557" s="1" t="s">
        <v>1500</v>
      </c>
      <c r="J2557" s="9">
        <f>SUM(J2558:J2559)</f>
        <v>0</v>
      </c>
      <c r="K2557" s="9">
        <f t="shared" ref="K2557:AT2557" si="765">SUM(K2558:K2559)</f>
        <v>0</v>
      </c>
      <c r="L2557" s="9">
        <f t="shared" si="765"/>
        <v>0</v>
      </c>
      <c r="M2557" s="9">
        <f t="shared" si="765"/>
        <v>0</v>
      </c>
      <c r="N2557" s="9">
        <f t="shared" si="765"/>
        <v>0</v>
      </c>
      <c r="O2557" s="9">
        <f t="shared" si="765"/>
        <v>0</v>
      </c>
      <c r="P2557" s="9">
        <f t="shared" si="765"/>
        <v>0</v>
      </c>
      <c r="Q2557" s="9">
        <f t="shared" si="765"/>
        <v>0</v>
      </c>
      <c r="R2557" s="9">
        <f t="shared" si="765"/>
        <v>0</v>
      </c>
      <c r="S2557" s="9">
        <f t="shared" si="765"/>
        <v>0</v>
      </c>
      <c r="T2557" s="9">
        <f t="shared" si="765"/>
        <v>0</v>
      </c>
      <c r="U2557" s="9">
        <v>0</v>
      </c>
      <c r="V2557" s="9">
        <v>0</v>
      </c>
      <c r="W2557" s="9">
        <f>SUM(W2558:W2559)</f>
        <v>0</v>
      </c>
      <c r="X2557" s="9">
        <f t="shared" si="765"/>
        <v>0</v>
      </c>
      <c r="Y2557" s="9">
        <f t="shared" si="765"/>
        <v>0</v>
      </c>
      <c r="Z2557" s="9">
        <f t="shared" si="765"/>
        <v>0</v>
      </c>
      <c r="AA2557" s="9">
        <f t="shared" si="765"/>
        <v>0</v>
      </c>
      <c r="AB2557" s="9">
        <f t="shared" si="765"/>
        <v>0</v>
      </c>
      <c r="AC2557" s="9">
        <f t="shared" si="765"/>
        <v>0</v>
      </c>
      <c r="AD2557" s="9">
        <f t="shared" si="765"/>
        <v>0</v>
      </c>
      <c r="AE2557" s="9">
        <f t="shared" si="765"/>
        <v>0</v>
      </c>
      <c r="AF2557" s="9">
        <f t="shared" si="765"/>
        <v>0</v>
      </c>
      <c r="AG2557" s="9">
        <f t="shared" si="765"/>
        <v>0</v>
      </c>
      <c r="AH2557" s="9">
        <v>0</v>
      </c>
      <c r="AI2557" s="9">
        <v>0</v>
      </c>
      <c r="AJ2557" s="9">
        <f>SUM(AJ2558:AJ2559)</f>
        <v>0</v>
      </c>
      <c r="AK2557" s="9">
        <f t="shared" si="765"/>
        <v>0</v>
      </c>
      <c r="AL2557" s="9">
        <f t="shared" si="765"/>
        <v>0</v>
      </c>
      <c r="AM2557" s="9">
        <f t="shared" si="765"/>
        <v>0</v>
      </c>
      <c r="AN2557" s="9">
        <f t="shared" si="765"/>
        <v>0</v>
      </c>
      <c r="AO2557" s="9">
        <f t="shared" si="765"/>
        <v>0</v>
      </c>
      <c r="AP2557" s="9">
        <f t="shared" si="765"/>
        <v>0</v>
      </c>
      <c r="AQ2557" s="9">
        <f t="shared" si="765"/>
        <v>0</v>
      </c>
      <c r="AR2557" s="9">
        <f t="shared" si="765"/>
        <v>0</v>
      </c>
      <c r="AS2557" s="9">
        <f t="shared" si="765"/>
        <v>0</v>
      </c>
      <c r="AT2557" s="9">
        <f t="shared" si="765"/>
        <v>0</v>
      </c>
      <c r="AU2557" s="9">
        <v>0</v>
      </c>
      <c r="AV2557" s="9">
        <v>0</v>
      </c>
      <c r="AW2557" s="9">
        <f t="shared" si="764"/>
        <v>0</v>
      </c>
    </row>
    <row r="2558" spans="1:49">
      <c r="A2558" s="44" t="s">
        <v>797</v>
      </c>
      <c r="B2558" s="45" t="s">
        <v>1030</v>
      </c>
      <c r="C2558" s="45" t="s">
        <v>827</v>
      </c>
      <c r="D2558" s="452" t="s">
        <v>2939</v>
      </c>
      <c r="E2558" s="367" t="s">
        <v>834</v>
      </c>
      <c r="F2558" s="50"/>
      <c r="G2558" s="468" t="s">
        <v>3096</v>
      </c>
      <c r="H2558" s="50" t="s">
        <v>2333</v>
      </c>
      <c r="I2558" s="42" t="s">
        <v>1165</v>
      </c>
      <c r="U2558" s="15">
        <v>0</v>
      </c>
      <c r="V2558" s="15">
        <v>0</v>
      </c>
      <c r="AH2558" s="15">
        <v>0</v>
      </c>
      <c r="AI2558" s="15">
        <v>0</v>
      </c>
      <c r="AU2558" s="15">
        <v>0</v>
      </c>
      <c r="AV2558" s="15">
        <v>0</v>
      </c>
      <c r="AW2558" s="15">
        <f t="shared" si="764"/>
        <v>0</v>
      </c>
    </row>
    <row r="2559" spans="1:49">
      <c r="A2559" s="44" t="s">
        <v>797</v>
      </c>
      <c r="B2559" s="45" t="s">
        <v>1030</v>
      </c>
      <c r="C2559" s="45" t="s">
        <v>827</v>
      </c>
      <c r="D2559" s="452" t="s">
        <v>2939</v>
      </c>
      <c r="E2559" s="367" t="s">
        <v>772</v>
      </c>
      <c r="F2559" s="50"/>
      <c r="G2559" s="468" t="s">
        <v>3096</v>
      </c>
      <c r="H2559" s="50" t="s">
        <v>2333</v>
      </c>
      <c r="I2559" s="42" t="s">
        <v>1227</v>
      </c>
      <c r="J2559" s="15">
        <f>SUM(J2560:J2564)</f>
        <v>0</v>
      </c>
      <c r="K2559" s="15">
        <f t="shared" ref="K2559:AT2559" si="766">SUM(K2560:K2564)</f>
        <v>0</v>
      </c>
      <c r="L2559" s="15">
        <f t="shared" si="766"/>
        <v>0</v>
      </c>
      <c r="M2559" s="15">
        <f t="shared" si="766"/>
        <v>0</v>
      </c>
      <c r="N2559" s="15">
        <f t="shared" si="766"/>
        <v>0</v>
      </c>
      <c r="O2559" s="15">
        <f t="shared" si="766"/>
        <v>0</v>
      </c>
      <c r="P2559" s="15">
        <f t="shared" si="766"/>
        <v>0</v>
      </c>
      <c r="Q2559" s="15">
        <f t="shared" si="766"/>
        <v>0</v>
      </c>
      <c r="R2559" s="15">
        <f t="shared" si="766"/>
        <v>0</v>
      </c>
      <c r="S2559" s="15">
        <f t="shared" si="766"/>
        <v>0</v>
      </c>
      <c r="T2559" s="15">
        <f t="shared" si="766"/>
        <v>0</v>
      </c>
      <c r="U2559" s="15">
        <v>0</v>
      </c>
      <c r="V2559" s="15">
        <v>0</v>
      </c>
      <c r="W2559" s="15">
        <f>SUM(W2560:W2564)</f>
        <v>0</v>
      </c>
      <c r="X2559" s="15">
        <f t="shared" si="766"/>
        <v>0</v>
      </c>
      <c r="Y2559" s="15">
        <f t="shared" si="766"/>
        <v>0</v>
      </c>
      <c r="Z2559" s="15">
        <f t="shared" si="766"/>
        <v>0</v>
      </c>
      <c r="AA2559" s="15">
        <f t="shared" si="766"/>
        <v>0</v>
      </c>
      <c r="AB2559" s="15">
        <f t="shared" si="766"/>
        <v>0</v>
      </c>
      <c r="AC2559" s="15">
        <f t="shared" si="766"/>
        <v>0</v>
      </c>
      <c r="AD2559" s="15">
        <f t="shared" si="766"/>
        <v>0</v>
      </c>
      <c r="AE2559" s="15">
        <f t="shared" si="766"/>
        <v>0</v>
      </c>
      <c r="AF2559" s="15">
        <f t="shared" si="766"/>
        <v>0</v>
      </c>
      <c r="AG2559" s="15">
        <f t="shared" si="766"/>
        <v>0</v>
      </c>
      <c r="AH2559" s="15">
        <v>0</v>
      </c>
      <c r="AI2559" s="15">
        <v>0</v>
      </c>
      <c r="AJ2559" s="15">
        <f>SUM(AJ2560:AJ2564)</f>
        <v>0</v>
      </c>
      <c r="AK2559" s="15">
        <f t="shared" si="766"/>
        <v>0</v>
      </c>
      <c r="AL2559" s="15">
        <f t="shared" si="766"/>
        <v>0</v>
      </c>
      <c r="AM2559" s="15">
        <f t="shared" si="766"/>
        <v>0</v>
      </c>
      <c r="AN2559" s="15">
        <f t="shared" si="766"/>
        <v>0</v>
      </c>
      <c r="AO2559" s="15">
        <f t="shared" si="766"/>
        <v>0</v>
      </c>
      <c r="AP2559" s="15">
        <f t="shared" si="766"/>
        <v>0</v>
      </c>
      <c r="AQ2559" s="15">
        <f t="shared" si="766"/>
        <v>0</v>
      </c>
      <c r="AR2559" s="15">
        <f t="shared" si="766"/>
        <v>0</v>
      </c>
      <c r="AS2559" s="15">
        <f t="shared" si="766"/>
        <v>0</v>
      </c>
      <c r="AT2559" s="15">
        <f t="shared" si="766"/>
        <v>0</v>
      </c>
      <c r="AU2559" s="15">
        <v>0</v>
      </c>
      <c r="AV2559" s="15">
        <v>0</v>
      </c>
      <c r="AW2559" s="15">
        <f t="shared" si="764"/>
        <v>0</v>
      </c>
    </row>
    <row r="2560" spans="1:49" s="144" customFormat="1">
      <c r="A2560" s="44" t="s">
        <v>797</v>
      </c>
      <c r="B2560" s="45" t="s">
        <v>1030</v>
      </c>
      <c r="C2560" s="45" t="s">
        <v>827</v>
      </c>
      <c r="D2560" s="452" t="s">
        <v>2939</v>
      </c>
      <c r="E2560" s="140" t="s">
        <v>850</v>
      </c>
      <c r="F2560" s="141" t="s">
        <v>263</v>
      </c>
      <c r="G2560" s="468" t="s">
        <v>3096</v>
      </c>
      <c r="H2560" s="50" t="s">
        <v>2333</v>
      </c>
      <c r="I2560" s="142" t="s">
        <v>1119</v>
      </c>
      <c r="J2560" s="15"/>
      <c r="K2560" s="15"/>
      <c r="L2560" s="15"/>
      <c r="M2560" s="15"/>
      <c r="N2560" s="15"/>
      <c r="O2560" s="15"/>
      <c r="P2560" s="15"/>
      <c r="Q2560" s="15"/>
      <c r="R2560" s="15"/>
      <c r="S2560" s="15"/>
      <c r="T2560" s="15"/>
      <c r="U2560" s="15">
        <v>0</v>
      </c>
      <c r="V2560" s="15">
        <v>0</v>
      </c>
      <c r="W2560" s="15"/>
      <c r="X2560" s="15"/>
      <c r="Y2560" s="15"/>
      <c r="Z2560" s="15"/>
      <c r="AA2560" s="15"/>
      <c r="AB2560" s="15"/>
      <c r="AC2560" s="15"/>
      <c r="AD2560" s="15"/>
      <c r="AE2560" s="15"/>
      <c r="AF2560" s="15"/>
      <c r="AG2560" s="15"/>
      <c r="AH2560" s="15">
        <v>0</v>
      </c>
      <c r="AI2560" s="15">
        <v>0</v>
      </c>
      <c r="AJ2560" s="15"/>
      <c r="AK2560" s="15"/>
      <c r="AL2560" s="15"/>
      <c r="AM2560" s="15"/>
      <c r="AN2560" s="15"/>
      <c r="AO2560" s="15"/>
      <c r="AP2560" s="15"/>
      <c r="AQ2560" s="15"/>
      <c r="AR2560" s="15"/>
      <c r="AS2560" s="15"/>
      <c r="AT2560" s="15"/>
      <c r="AU2560" s="15">
        <v>0</v>
      </c>
      <c r="AV2560" s="15">
        <v>0</v>
      </c>
      <c r="AW2560" s="15">
        <f t="shared" si="764"/>
        <v>0</v>
      </c>
    </row>
    <row r="2561" spans="1:49" s="144" customFormat="1">
      <c r="A2561" s="44" t="s">
        <v>797</v>
      </c>
      <c r="B2561" s="45" t="s">
        <v>1030</v>
      </c>
      <c r="C2561" s="45" t="s">
        <v>827</v>
      </c>
      <c r="D2561" s="452" t="s">
        <v>2939</v>
      </c>
      <c r="E2561" s="140" t="s">
        <v>851</v>
      </c>
      <c r="F2561" s="141" t="s">
        <v>264</v>
      </c>
      <c r="G2561" s="468" t="s">
        <v>3096</v>
      </c>
      <c r="H2561" s="50" t="s">
        <v>2333</v>
      </c>
      <c r="I2561" s="142" t="s">
        <v>1290</v>
      </c>
      <c r="J2561" s="15"/>
      <c r="K2561" s="15"/>
      <c r="L2561" s="15"/>
      <c r="M2561" s="15"/>
      <c r="N2561" s="15"/>
      <c r="O2561" s="15"/>
      <c r="P2561" s="15"/>
      <c r="Q2561" s="15"/>
      <c r="R2561" s="15"/>
      <c r="S2561" s="15"/>
      <c r="T2561" s="15"/>
      <c r="U2561" s="15">
        <v>0</v>
      </c>
      <c r="V2561" s="15">
        <v>0</v>
      </c>
      <c r="W2561" s="15"/>
      <c r="X2561" s="15"/>
      <c r="Y2561" s="15"/>
      <c r="Z2561" s="15"/>
      <c r="AA2561" s="15"/>
      <c r="AB2561" s="15"/>
      <c r="AC2561" s="15"/>
      <c r="AD2561" s="15"/>
      <c r="AE2561" s="15"/>
      <c r="AF2561" s="15"/>
      <c r="AG2561" s="15"/>
      <c r="AH2561" s="15">
        <v>0</v>
      </c>
      <c r="AI2561" s="15">
        <v>0</v>
      </c>
      <c r="AJ2561" s="15"/>
      <c r="AK2561" s="15"/>
      <c r="AL2561" s="15"/>
      <c r="AM2561" s="15"/>
      <c r="AN2561" s="15"/>
      <c r="AO2561" s="15"/>
      <c r="AP2561" s="15"/>
      <c r="AQ2561" s="15"/>
      <c r="AR2561" s="15"/>
      <c r="AS2561" s="15"/>
      <c r="AT2561" s="15"/>
      <c r="AU2561" s="15">
        <v>0</v>
      </c>
      <c r="AV2561" s="15">
        <v>0</v>
      </c>
      <c r="AW2561" s="15">
        <f t="shared" si="764"/>
        <v>0</v>
      </c>
    </row>
    <row r="2562" spans="1:49" s="144" customFormat="1">
      <c r="A2562" s="44" t="s">
        <v>797</v>
      </c>
      <c r="B2562" s="45" t="s">
        <v>1030</v>
      </c>
      <c r="C2562" s="45" t="s">
        <v>827</v>
      </c>
      <c r="D2562" s="452" t="s">
        <v>2939</v>
      </c>
      <c r="E2562" s="140" t="s">
        <v>852</v>
      </c>
      <c r="F2562" s="141" t="s">
        <v>265</v>
      </c>
      <c r="G2562" s="468" t="s">
        <v>3096</v>
      </c>
      <c r="H2562" s="50" t="s">
        <v>2333</v>
      </c>
      <c r="I2562" s="142" t="s">
        <v>1733</v>
      </c>
      <c r="J2562" s="15"/>
      <c r="K2562" s="15"/>
      <c r="L2562" s="15"/>
      <c r="M2562" s="15"/>
      <c r="N2562" s="15"/>
      <c r="O2562" s="15"/>
      <c r="P2562" s="15"/>
      <c r="Q2562" s="15"/>
      <c r="R2562" s="15"/>
      <c r="S2562" s="15"/>
      <c r="T2562" s="15"/>
      <c r="U2562" s="15">
        <v>0</v>
      </c>
      <c r="V2562" s="15">
        <v>0</v>
      </c>
      <c r="W2562" s="15"/>
      <c r="X2562" s="15"/>
      <c r="Y2562" s="15"/>
      <c r="Z2562" s="15"/>
      <c r="AA2562" s="15"/>
      <c r="AB2562" s="15"/>
      <c r="AC2562" s="15"/>
      <c r="AD2562" s="15"/>
      <c r="AE2562" s="15"/>
      <c r="AF2562" s="15"/>
      <c r="AG2562" s="15"/>
      <c r="AH2562" s="15">
        <v>0</v>
      </c>
      <c r="AI2562" s="15">
        <v>0</v>
      </c>
      <c r="AJ2562" s="15"/>
      <c r="AK2562" s="15"/>
      <c r="AL2562" s="15"/>
      <c r="AM2562" s="15"/>
      <c r="AN2562" s="15"/>
      <c r="AO2562" s="15"/>
      <c r="AP2562" s="15"/>
      <c r="AQ2562" s="15"/>
      <c r="AR2562" s="15"/>
      <c r="AS2562" s="15"/>
      <c r="AT2562" s="15"/>
      <c r="AU2562" s="15">
        <v>0</v>
      </c>
      <c r="AV2562" s="15">
        <v>0</v>
      </c>
      <c r="AW2562" s="15">
        <f t="shared" si="764"/>
        <v>0</v>
      </c>
    </row>
    <row r="2563" spans="1:49" s="144" customFormat="1">
      <c r="A2563" s="44" t="s">
        <v>797</v>
      </c>
      <c r="B2563" s="45" t="s">
        <v>1030</v>
      </c>
      <c r="C2563" s="45" t="s">
        <v>827</v>
      </c>
      <c r="D2563" s="452" t="s">
        <v>2939</v>
      </c>
      <c r="E2563" s="140" t="s">
        <v>853</v>
      </c>
      <c r="F2563" s="141" t="s">
        <v>266</v>
      </c>
      <c r="G2563" s="468" t="s">
        <v>3096</v>
      </c>
      <c r="H2563" s="50" t="s">
        <v>2333</v>
      </c>
      <c r="I2563" s="142" t="s">
        <v>1734</v>
      </c>
      <c r="J2563" s="15"/>
      <c r="K2563" s="15"/>
      <c r="L2563" s="15"/>
      <c r="M2563" s="15"/>
      <c r="N2563" s="15"/>
      <c r="O2563" s="15"/>
      <c r="P2563" s="15"/>
      <c r="Q2563" s="15"/>
      <c r="R2563" s="15"/>
      <c r="S2563" s="15"/>
      <c r="T2563" s="15"/>
      <c r="U2563" s="15">
        <v>0</v>
      </c>
      <c r="V2563" s="15">
        <v>0</v>
      </c>
      <c r="W2563" s="15"/>
      <c r="X2563" s="15"/>
      <c r="Y2563" s="15"/>
      <c r="Z2563" s="15"/>
      <c r="AA2563" s="15"/>
      <c r="AB2563" s="15"/>
      <c r="AC2563" s="15"/>
      <c r="AD2563" s="15"/>
      <c r="AE2563" s="15"/>
      <c r="AF2563" s="15"/>
      <c r="AG2563" s="15"/>
      <c r="AH2563" s="15">
        <v>0</v>
      </c>
      <c r="AI2563" s="15">
        <v>0</v>
      </c>
      <c r="AJ2563" s="15"/>
      <c r="AK2563" s="15"/>
      <c r="AL2563" s="15"/>
      <c r="AM2563" s="15"/>
      <c r="AN2563" s="15"/>
      <c r="AO2563" s="15"/>
      <c r="AP2563" s="15"/>
      <c r="AQ2563" s="15"/>
      <c r="AR2563" s="15"/>
      <c r="AS2563" s="15"/>
      <c r="AT2563" s="15"/>
      <c r="AU2563" s="15">
        <v>0</v>
      </c>
      <c r="AV2563" s="15">
        <v>0</v>
      </c>
      <c r="AW2563" s="15">
        <f t="shared" si="764"/>
        <v>0</v>
      </c>
    </row>
    <row r="2564" spans="1:49" s="144" customFormat="1">
      <c r="A2564" s="44" t="s">
        <v>797</v>
      </c>
      <c r="B2564" s="45" t="s">
        <v>1030</v>
      </c>
      <c r="C2564" s="45" t="s">
        <v>827</v>
      </c>
      <c r="D2564" s="452" t="s">
        <v>2939</v>
      </c>
      <c r="E2564" s="140" t="s">
        <v>854</v>
      </c>
      <c r="F2564" s="141" t="s">
        <v>267</v>
      </c>
      <c r="G2564" s="468" t="s">
        <v>3096</v>
      </c>
      <c r="H2564" s="50" t="s">
        <v>2333</v>
      </c>
      <c r="I2564" s="142" t="s">
        <v>1735</v>
      </c>
      <c r="J2564" s="15"/>
      <c r="K2564" s="15"/>
      <c r="L2564" s="15"/>
      <c r="M2564" s="15"/>
      <c r="N2564" s="15"/>
      <c r="O2564" s="15"/>
      <c r="P2564" s="15"/>
      <c r="Q2564" s="15"/>
      <c r="R2564" s="15"/>
      <c r="S2564" s="15"/>
      <c r="T2564" s="15"/>
      <c r="U2564" s="15">
        <v>0</v>
      </c>
      <c r="V2564" s="15">
        <v>0</v>
      </c>
      <c r="W2564" s="15"/>
      <c r="X2564" s="15"/>
      <c r="Y2564" s="15"/>
      <c r="Z2564" s="15"/>
      <c r="AA2564" s="15"/>
      <c r="AB2564" s="15"/>
      <c r="AC2564" s="15"/>
      <c r="AD2564" s="15"/>
      <c r="AE2564" s="15"/>
      <c r="AF2564" s="15"/>
      <c r="AG2564" s="15"/>
      <c r="AH2564" s="15">
        <v>0</v>
      </c>
      <c r="AI2564" s="15">
        <v>0</v>
      </c>
      <c r="AJ2564" s="15"/>
      <c r="AK2564" s="15"/>
      <c r="AL2564" s="15"/>
      <c r="AM2564" s="15"/>
      <c r="AN2564" s="15"/>
      <c r="AO2564" s="15"/>
      <c r="AP2564" s="15"/>
      <c r="AQ2564" s="15"/>
      <c r="AR2564" s="15"/>
      <c r="AS2564" s="15"/>
      <c r="AT2564" s="15"/>
      <c r="AU2564" s="15">
        <v>0</v>
      </c>
      <c r="AV2564" s="15">
        <v>0</v>
      </c>
      <c r="AW2564" s="15">
        <f t="shared" si="764"/>
        <v>0</v>
      </c>
    </row>
    <row r="2565" spans="1:49">
      <c r="A2565" s="44" t="s">
        <v>797</v>
      </c>
      <c r="B2565" s="45" t="s">
        <v>1030</v>
      </c>
      <c r="C2565" s="45" t="s">
        <v>827</v>
      </c>
      <c r="D2565" s="452" t="s">
        <v>2939</v>
      </c>
      <c r="E2565" s="213" t="s">
        <v>773</v>
      </c>
      <c r="F2565" s="65"/>
      <c r="G2565" s="65"/>
      <c r="H2565" s="65"/>
      <c r="I2565" s="1" t="s">
        <v>1362</v>
      </c>
      <c r="J2565" s="9">
        <f>SUM(J2566)</f>
        <v>0</v>
      </c>
      <c r="K2565" s="9">
        <f t="shared" ref="K2565:AT2565" si="767">SUM(K2566)</f>
        <v>0</v>
      </c>
      <c r="L2565" s="9">
        <f t="shared" si="767"/>
        <v>0</v>
      </c>
      <c r="M2565" s="9">
        <f t="shared" si="767"/>
        <v>0</v>
      </c>
      <c r="N2565" s="9">
        <f t="shared" si="767"/>
        <v>0</v>
      </c>
      <c r="O2565" s="9">
        <f t="shared" si="767"/>
        <v>0</v>
      </c>
      <c r="P2565" s="9">
        <f t="shared" si="767"/>
        <v>0</v>
      </c>
      <c r="Q2565" s="9">
        <f t="shared" si="767"/>
        <v>0</v>
      </c>
      <c r="R2565" s="9">
        <f t="shared" si="767"/>
        <v>0</v>
      </c>
      <c r="S2565" s="9">
        <f t="shared" si="767"/>
        <v>0</v>
      </c>
      <c r="T2565" s="9">
        <f t="shared" si="767"/>
        <v>0</v>
      </c>
      <c r="U2565" s="9">
        <v>0</v>
      </c>
      <c r="V2565" s="9">
        <v>0</v>
      </c>
      <c r="W2565" s="9">
        <f>SUM(W2566)</f>
        <v>0</v>
      </c>
      <c r="X2565" s="9">
        <f t="shared" si="767"/>
        <v>0</v>
      </c>
      <c r="Y2565" s="9">
        <f t="shared" si="767"/>
        <v>0</v>
      </c>
      <c r="Z2565" s="9">
        <f t="shared" si="767"/>
        <v>0</v>
      </c>
      <c r="AA2565" s="9">
        <f t="shared" si="767"/>
        <v>0</v>
      </c>
      <c r="AB2565" s="9">
        <f t="shared" si="767"/>
        <v>0</v>
      </c>
      <c r="AC2565" s="9">
        <f t="shared" si="767"/>
        <v>0</v>
      </c>
      <c r="AD2565" s="9">
        <f t="shared" si="767"/>
        <v>0</v>
      </c>
      <c r="AE2565" s="9">
        <f t="shared" si="767"/>
        <v>0</v>
      </c>
      <c r="AF2565" s="9">
        <f t="shared" si="767"/>
        <v>0</v>
      </c>
      <c r="AG2565" s="9">
        <f t="shared" si="767"/>
        <v>0</v>
      </c>
      <c r="AH2565" s="9">
        <v>0</v>
      </c>
      <c r="AI2565" s="9">
        <v>0</v>
      </c>
      <c r="AJ2565" s="9">
        <f>SUM(AJ2566)</f>
        <v>0</v>
      </c>
      <c r="AK2565" s="9">
        <f t="shared" si="767"/>
        <v>0</v>
      </c>
      <c r="AL2565" s="9">
        <f t="shared" si="767"/>
        <v>0</v>
      </c>
      <c r="AM2565" s="9">
        <f t="shared" si="767"/>
        <v>0</v>
      </c>
      <c r="AN2565" s="9">
        <f t="shared" si="767"/>
        <v>0</v>
      </c>
      <c r="AO2565" s="9">
        <f t="shared" si="767"/>
        <v>0</v>
      </c>
      <c r="AP2565" s="9">
        <f t="shared" si="767"/>
        <v>0</v>
      </c>
      <c r="AQ2565" s="9">
        <f t="shared" si="767"/>
        <v>0</v>
      </c>
      <c r="AR2565" s="9">
        <f t="shared" si="767"/>
        <v>0</v>
      </c>
      <c r="AS2565" s="9">
        <f t="shared" si="767"/>
        <v>0</v>
      </c>
      <c r="AT2565" s="9">
        <f t="shared" si="767"/>
        <v>0</v>
      </c>
      <c r="AU2565" s="9">
        <v>0</v>
      </c>
      <c r="AV2565" s="9">
        <v>0</v>
      </c>
      <c r="AW2565" s="9">
        <f t="shared" si="764"/>
        <v>0</v>
      </c>
    </row>
    <row r="2566" spans="1:49">
      <c r="A2566" s="44" t="s">
        <v>797</v>
      </c>
      <c r="B2566" s="45" t="s">
        <v>1030</v>
      </c>
      <c r="C2566" s="45" t="s">
        <v>827</v>
      </c>
      <c r="D2566" s="452" t="s">
        <v>2939</v>
      </c>
      <c r="E2566" s="367" t="s">
        <v>785</v>
      </c>
      <c r="F2566" s="50"/>
      <c r="G2566" s="468" t="s">
        <v>3096</v>
      </c>
      <c r="H2566" s="50" t="s">
        <v>2333</v>
      </c>
      <c r="I2566" s="42" t="s">
        <v>1363</v>
      </c>
      <c r="U2566" s="15">
        <v>0</v>
      </c>
      <c r="V2566" s="15">
        <v>0</v>
      </c>
      <c r="AH2566" s="15">
        <v>0</v>
      </c>
      <c r="AI2566" s="15">
        <v>0</v>
      </c>
      <c r="AU2566" s="15">
        <v>0</v>
      </c>
      <c r="AV2566" s="15">
        <v>0</v>
      </c>
      <c r="AW2566" s="15">
        <f t="shared" si="764"/>
        <v>0</v>
      </c>
    </row>
    <row r="2567" spans="1:49">
      <c r="A2567" s="44" t="s">
        <v>797</v>
      </c>
      <c r="B2567" s="45" t="s">
        <v>1030</v>
      </c>
      <c r="C2567" s="45" t="s">
        <v>827</v>
      </c>
      <c r="D2567" s="452" t="s">
        <v>2939</v>
      </c>
      <c r="E2567" s="213" t="s">
        <v>1364</v>
      </c>
      <c r="F2567" s="65"/>
      <c r="G2567" s="65"/>
      <c r="H2567" s="65"/>
      <c r="I2567" s="1" t="s">
        <v>2104</v>
      </c>
      <c r="J2567" s="9">
        <f>SUM(J2568:J2577)</f>
        <v>2770</v>
      </c>
      <c r="K2567" s="9">
        <f t="shared" ref="K2567:AT2567" si="768">SUM(K2568:K2577)</f>
        <v>0</v>
      </c>
      <c r="L2567" s="9">
        <f t="shared" si="768"/>
        <v>0</v>
      </c>
      <c r="M2567" s="9">
        <f t="shared" si="768"/>
        <v>100</v>
      </c>
      <c r="N2567" s="9">
        <f t="shared" si="768"/>
        <v>0</v>
      </c>
      <c r="O2567" s="9">
        <f t="shared" si="768"/>
        <v>1630</v>
      </c>
      <c r="P2567" s="9">
        <f t="shared" si="768"/>
        <v>200</v>
      </c>
      <c r="Q2567" s="9">
        <f t="shared" si="768"/>
        <v>70</v>
      </c>
      <c r="R2567" s="9">
        <f t="shared" si="768"/>
        <v>0</v>
      </c>
      <c r="S2567" s="9">
        <f t="shared" si="768"/>
        <v>0</v>
      </c>
      <c r="T2567" s="9">
        <f t="shared" si="768"/>
        <v>0</v>
      </c>
      <c r="U2567" s="9">
        <v>2000</v>
      </c>
      <c r="V2567" s="9">
        <v>770</v>
      </c>
      <c r="W2567" s="9">
        <f>SUM(W2568:W2577)</f>
        <v>0</v>
      </c>
      <c r="X2567" s="9">
        <f t="shared" si="768"/>
        <v>0</v>
      </c>
      <c r="Y2567" s="9">
        <f t="shared" si="768"/>
        <v>0</v>
      </c>
      <c r="Z2567" s="9">
        <f t="shared" si="768"/>
        <v>0</v>
      </c>
      <c r="AA2567" s="9">
        <f t="shared" si="768"/>
        <v>0</v>
      </c>
      <c r="AB2567" s="9">
        <f t="shared" si="768"/>
        <v>0</v>
      </c>
      <c r="AC2567" s="9">
        <f t="shared" si="768"/>
        <v>0</v>
      </c>
      <c r="AD2567" s="9">
        <f t="shared" si="768"/>
        <v>0</v>
      </c>
      <c r="AE2567" s="9">
        <f t="shared" si="768"/>
        <v>0</v>
      </c>
      <c r="AF2567" s="9">
        <f t="shared" si="768"/>
        <v>0</v>
      </c>
      <c r="AG2567" s="9">
        <f t="shared" si="768"/>
        <v>0</v>
      </c>
      <c r="AH2567" s="9">
        <v>0</v>
      </c>
      <c r="AI2567" s="9">
        <v>0</v>
      </c>
      <c r="AJ2567" s="9">
        <f>SUM(AJ2568:AJ2577)</f>
        <v>3543</v>
      </c>
      <c r="AK2567" s="9">
        <f t="shared" si="768"/>
        <v>0</v>
      </c>
      <c r="AL2567" s="9">
        <f t="shared" si="768"/>
        <v>0</v>
      </c>
      <c r="AM2567" s="9">
        <f t="shared" si="768"/>
        <v>0</v>
      </c>
      <c r="AN2567" s="9">
        <f t="shared" si="768"/>
        <v>0</v>
      </c>
      <c r="AO2567" s="9">
        <f t="shared" si="768"/>
        <v>0</v>
      </c>
      <c r="AP2567" s="9">
        <f t="shared" si="768"/>
        <v>2400</v>
      </c>
      <c r="AQ2567" s="9">
        <f t="shared" si="768"/>
        <v>0</v>
      </c>
      <c r="AR2567" s="9">
        <f t="shared" si="768"/>
        <v>500</v>
      </c>
      <c r="AS2567" s="9">
        <f t="shared" si="768"/>
        <v>0</v>
      </c>
      <c r="AT2567" s="9">
        <f t="shared" si="768"/>
        <v>0</v>
      </c>
      <c r="AU2567" s="9">
        <v>2900</v>
      </c>
      <c r="AV2567" s="9">
        <v>643</v>
      </c>
      <c r="AW2567" s="9">
        <f t="shared" si="764"/>
        <v>4900</v>
      </c>
    </row>
    <row r="2568" spans="1:49">
      <c r="A2568" s="44" t="s">
        <v>797</v>
      </c>
      <c r="B2568" s="45" t="s">
        <v>1030</v>
      </c>
      <c r="C2568" s="45" t="s">
        <v>827</v>
      </c>
      <c r="D2568" s="452" t="s">
        <v>2939</v>
      </c>
      <c r="E2568" s="367" t="s">
        <v>786</v>
      </c>
      <c r="F2568" s="50"/>
      <c r="G2568" s="468" t="s">
        <v>3096</v>
      </c>
      <c r="H2568" s="50" t="s">
        <v>2333</v>
      </c>
      <c r="I2568" s="42" t="s">
        <v>1191</v>
      </c>
      <c r="J2568" s="15">
        <v>500</v>
      </c>
      <c r="O2568" s="15">
        <v>230</v>
      </c>
      <c r="P2568" s="15">
        <v>200</v>
      </c>
      <c r="Q2568" s="15">
        <v>70</v>
      </c>
      <c r="U2568" s="15">
        <v>500</v>
      </c>
      <c r="V2568" s="15">
        <v>0</v>
      </c>
      <c r="AH2568" s="15">
        <v>0</v>
      </c>
      <c r="AI2568" s="15">
        <v>0</v>
      </c>
      <c r="AU2568" s="15">
        <v>0</v>
      </c>
      <c r="AV2568" s="15">
        <v>0</v>
      </c>
      <c r="AW2568" s="15">
        <f t="shared" si="764"/>
        <v>500</v>
      </c>
    </row>
    <row r="2569" spans="1:49">
      <c r="A2569" s="44" t="s">
        <v>797</v>
      </c>
      <c r="B2569" s="45" t="s">
        <v>1030</v>
      </c>
      <c r="C2569" s="45" t="s">
        <v>827</v>
      </c>
      <c r="D2569" s="452" t="s">
        <v>2939</v>
      </c>
      <c r="E2569" s="367" t="s">
        <v>1528</v>
      </c>
      <c r="F2569" s="50"/>
      <c r="G2569" s="468" t="s">
        <v>3096</v>
      </c>
      <c r="H2569" s="50" t="s">
        <v>2333</v>
      </c>
      <c r="I2569" s="42" t="s">
        <v>989</v>
      </c>
      <c r="U2569" s="15">
        <v>0</v>
      </c>
      <c r="V2569" s="15">
        <v>0</v>
      </c>
      <c r="AH2569" s="15">
        <v>0</v>
      </c>
      <c r="AI2569" s="15">
        <v>0</v>
      </c>
      <c r="AU2569" s="15">
        <v>0</v>
      </c>
      <c r="AV2569" s="15">
        <v>0</v>
      </c>
      <c r="AW2569" s="15">
        <f t="shared" si="764"/>
        <v>0</v>
      </c>
    </row>
    <row r="2570" spans="1:49">
      <c r="A2570" s="44" t="s">
        <v>797</v>
      </c>
      <c r="B2570" s="45" t="s">
        <v>1030</v>
      </c>
      <c r="C2570" s="45" t="s">
        <v>827</v>
      </c>
      <c r="D2570" s="452" t="s">
        <v>2939</v>
      </c>
      <c r="E2570" s="367" t="s">
        <v>1679</v>
      </c>
      <c r="F2570" s="50"/>
      <c r="G2570" s="468" t="s">
        <v>3096</v>
      </c>
      <c r="H2570" s="50" t="s">
        <v>2333</v>
      </c>
      <c r="I2570" s="42" t="s">
        <v>1048</v>
      </c>
      <c r="U2570" s="15">
        <v>0</v>
      </c>
      <c r="V2570" s="15">
        <v>0</v>
      </c>
      <c r="AH2570" s="15">
        <v>0</v>
      </c>
      <c r="AI2570" s="15">
        <v>0</v>
      </c>
      <c r="AU2570" s="15">
        <v>0</v>
      </c>
      <c r="AV2570" s="15">
        <v>0</v>
      </c>
      <c r="AW2570" s="15">
        <f t="shared" si="764"/>
        <v>0</v>
      </c>
    </row>
    <row r="2571" spans="1:49">
      <c r="A2571" s="44" t="s">
        <v>797</v>
      </c>
      <c r="B2571" s="45" t="s">
        <v>1030</v>
      </c>
      <c r="C2571" s="45" t="s">
        <v>827</v>
      </c>
      <c r="D2571" s="452" t="s">
        <v>2939</v>
      </c>
      <c r="E2571" s="367" t="s">
        <v>787</v>
      </c>
      <c r="F2571" s="50"/>
      <c r="G2571" s="468" t="s">
        <v>3096</v>
      </c>
      <c r="H2571" s="50" t="s">
        <v>2333</v>
      </c>
      <c r="I2571" s="42" t="s">
        <v>2226</v>
      </c>
      <c r="U2571" s="15">
        <v>0</v>
      </c>
      <c r="V2571" s="15">
        <v>0</v>
      </c>
      <c r="AH2571" s="15">
        <v>0</v>
      </c>
      <c r="AI2571" s="15">
        <v>0</v>
      </c>
      <c r="AJ2571" s="15">
        <v>400</v>
      </c>
      <c r="AP2571" s="15">
        <v>400</v>
      </c>
      <c r="AU2571" s="15">
        <v>400</v>
      </c>
      <c r="AV2571" s="15">
        <v>0</v>
      </c>
      <c r="AW2571" s="15">
        <f t="shared" si="764"/>
        <v>400</v>
      </c>
    </row>
    <row r="2572" spans="1:49">
      <c r="A2572" s="44" t="s">
        <v>797</v>
      </c>
      <c r="B2572" s="45" t="s">
        <v>1030</v>
      </c>
      <c r="C2572" s="45" t="s">
        <v>827</v>
      </c>
      <c r="D2572" s="452" t="s">
        <v>2939</v>
      </c>
      <c r="E2572" s="367" t="s">
        <v>1116</v>
      </c>
      <c r="F2572" s="50"/>
      <c r="G2572" s="468" t="s">
        <v>3096</v>
      </c>
      <c r="H2572" s="50" t="s">
        <v>2333</v>
      </c>
      <c r="I2572" s="42" t="s">
        <v>1487</v>
      </c>
      <c r="J2572" s="15">
        <v>500</v>
      </c>
      <c r="M2572" s="15">
        <v>100</v>
      </c>
      <c r="O2572" s="15">
        <v>400</v>
      </c>
      <c r="U2572" s="15">
        <v>500</v>
      </c>
      <c r="V2572" s="15">
        <v>0</v>
      </c>
      <c r="AH2572" s="15">
        <v>0</v>
      </c>
      <c r="AI2572" s="15">
        <v>0</v>
      </c>
      <c r="AJ2572" s="15">
        <v>643</v>
      </c>
      <c r="AU2572" s="15">
        <v>0</v>
      </c>
      <c r="AV2572" s="15">
        <v>643</v>
      </c>
      <c r="AW2572" s="15">
        <f t="shared" si="764"/>
        <v>500</v>
      </c>
    </row>
    <row r="2573" spans="1:49">
      <c r="A2573" s="44" t="s">
        <v>797</v>
      </c>
      <c r="B2573" s="45" t="s">
        <v>1030</v>
      </c>
      <c r="C2573" s="45" t="s">
        <v>827</v>
      </c>
      <c r="D2573" s="452" t="s">
        <v>2939</v>
      </c>
      <c r="E2573" s="367" t="s">
        <v>1703</v>
      </c>
      <c r="F2573" s="50"/>
      <c r="G2573" s="468" t="s">
        <v>3096</v>
      </c>
      <c r="H2573" s="50" t="s">
        <v>2333</v>
      </c>
      <c r="I2573" s="42" t="s">
        <v>1047</v>
      </c>
      <c r="U2573" s="15">
        <v>0</v>
      </c>
      <c r="V2573" s="15">
        <v>0</v>
      </c>
      <c r="AH2573" s="15">
        <v>0</v>
      </c>
      <c r="AI2573" s="15">
        <v>0</v>
      </c>
      <c r="AU2573" s="15">
        <v>0</v>
      </c>
      <c r="AV2573" s="15">
        <v>0</v>
      </c>
      <c r="AW2573" s="15">
        <f t="shared" si="764"/>
        <v>0</v>
      </c>
    </row>
    <row r="2574" spans="1:49">
      <c r="A2574" s="44" t="s">
        <v>797</v>
      </c>
      <c r="B2574" s="45" t="s">
        <v>1030</v>
      </c>
      <c r="C2574" s="45" t="s">
        <v>827</v>
      </c>
      <c r="D2574" s="452" t="s">
        <v>2939</v>
      </c>
      <c r="E2574" s="367" t="s">
        <v>826</v>
      </c>
      <c r="F2574" s="50"/>
      <c r="G2574" s="468" t="s">
        <v>3096</v>
      </c>
      <c r="H2574" s="50" t="s">
        <v>2333</v>
      </c>
      <c r="I2574" s="42" t="s">
        <v>935</v>
      </c>
      <c r="J2574" s="15">
        <v>400</v>
      </c>
      <c r="U2574" s="15">
        <v>0</v>
      </c>
      <c r="V2574" s="15">
        <v>400</v>
      </c>
      <c r="AH2574" s="15">
        <v>0</v>
      </c>
      <c r="AI2574" s="15">
        <v>0</v>
      </c>
      <c r="AJ2574" s="15">
        <v>2500</v>
      </c>
      <c r="AP2574" s="15">
        <v>2000</v>
      </c>
      <c r="AR2574" s="15">
        <v>500</v>
      </c>
      <c r="AU2574" s="15">
        <v>2500</v>
      </c>
      <c r="AV2574" s="15">
        <v>0</v>
      </c>
      <c r="AW2574" s="15">
        <f t="shared" si="764"/>
        <v>2500</v>
      </c>
    </row>
    <row r="2575" spans="1:49">
      <c r="A2575" s="44" t="s">
        <v>797</v>
      </c>
      <c r="B2575" s="45" t="s">
        <v>1030</v>
      </c>
      <c r="C2575" s="45" t="s">
        <v>827</v>
      </c>
      <c r="D2575" s="452" t="s">
        <v>2939</v>
      </c>
      <c r="E2575" s="367" t="s">
        <v>1115</v>
      </c>
      <c r="F2575" s="50"/>
      <c r="G2575" s="468" t="s">
        <v>3096</v>
      </c>
      <c r="H2575" s="50" t="s">
        <v>2333</v>
      </c>
      <c r="I2575" s="42" t="s">
        <v>990</v>
      </c>
      <c r="U2575" s="15">
        <v>0</v>
      </c>
      <c r="V2575" s="15">
        <v>0</v>
      </c>
      <c r="AH2575" s="15">
        <v>0</v>
      </c>
      <c r="AI2575" s="15">
        <v>0</v>
      </c>
      <c r="AU2575" s="15">
        <v>0</v>
      </c>
      <c r="AV2575" s="15">
        <v>0</v>
      </c>
      <c r="AW2575" s="15">
        <f t="shared" si="764"/>
        <v>0</v>
      </c>
    </row>
    <row r="2576" spans="1:49">
      <c r="A2576" s="44" t="s">
        <v>797</v>
      </c>
      <c r="B2576" s="45" t="s">
        <v>1030</v>
      </c>
      <c r="C2576" s="45" t="s">
        <v>827</v>
      </c>
      <c r="D2576" s="452" t="s">
        <v>2939</v>
      </c>
      <c r="E2576" s="367" t="s">
        <v>1677</v>
      </c>
      <c r="F2576" s="50"/>
      <c r="G2576" s="468" t="s">
        <v>3096</v>
      </c>
      <c r="H2576" s="50" t="s">
        <v>2333</v>
      </c>
      <c r="I2576" s="42" t="s">
        <v>1688</v>
      </c>
      <c r="J2576" s="15">
        <v>1370</v>
      </c>
      <c r="O2576" s="15">
        <v>1000</v>
      </c>
      <c r="U2576" s="15">
        <v>1000</v>
      </c>
      <c r="V2576" s="15">
        <v>370</v>
      </c>
      <c r="AH2576" s="15">
        <v>0</v>
      </c>
      <c r="AI2576" s="15">
        <v>0</v>
      </c>
      <c r="AU2576" s="15">
        <v>0</v>
      </c>
      <c r="AV2576" s="15">
        <v>0</v>
      </c>
      <c r="AW2576" s="15">
        <f t="shared" si="764"/>
        <v>1000</v>
      </c>
    </row>
    <row r="2577" spans="1:49">
      <c r="A2577" s="44" t="s">
        <v>797</v>
      </c>
      <c r="B2577" s="45" t="s">
        <v>1030</v>
      </c>
      <c r="C2577" s="45" t="s">
        <v>827</v>
      </c>
      <c r="D2577" s="452" t="s">
        <v>2939</v>
      </c>
      <c r="E2577" s="367" t="s">
        <v>1677</v>
      </c>
      <c r="F2577" s="50" t="s">
        <v>268</v>
      </c>
      <c r="G2577" s="468" t="s">
        <v>3096</v>
      </c>
      <c r="H2577" s="50" t="s">
        <v>2333</v>
      </c>
      <c r="I2577" s="42" t="s">
        <v>25</v>
      </c>
      <c r="U2577" s="15">
        <v>0</v>
      </c>
      <c r="V2577" s="15">
        <v>0</v>
      </c>
      <c r="AH2577" s="15">
        <v>0</v>
      </c>
      <c r="AI2577" s="15">
        <v>0</v>
      </c>
      <c r="AU2577" s="15">
        <v>0</v>
      </c>
      <c r="AV2577" s="15">
        <v>0</v>
      </c>
      <c r="AW2577" s="15">
        <f t="shared" si="764"/>
        <v>0</v>
      </c>
    </row>
    <row r="2578" spans="1:49" s="52" customFormat="1">
      <c r="A2578" s="41"/>
      <c r="B2578" s="345"/>
      <c r="C2578" s="345"/>
      <c r="D2578" s="369"/>
      <c r="E2578" s="213"/>
      <c r="F2578" s="65"/>
      <c r="G2578" s="65"/>
      <c r="H2578" s="65"/>
      <c r="I2578" s="49" t="s">
        <v>3</v>
      </c>
      <c r="J2578" s="6">
        <f>SUM(J2579)</f>
        <v>0</v>
      </c>
      <c r="K2578" s="6">
        <f t="shared" ref="K2578:AT2579" si="769">SUM(K2579)</f>
        <v>0</v>
      </c>
      <c r="L2578" s="6">
        <f t="shared" si="769"/>
        <v>0</v>
      </c>
      <c r="M2578" s="6">
        <f t="shared" si="769"/>
        <v>0</v>
      </c>
      <c r="N2578" s="6">
        <f t="shared" si="769"/>
        <v>0</v>
      </c>
      <c r="O2578" s="6">
        <f t="shared" si="769"/>
        <v>0</v>
      </c>
      <c r="P2578" s="6">
        <f t="shared" si="769"/>
        <v>0</v>
      </c>
      <c r="Q2578" s="6">
        <f t="shared" si="769"/>
        <v>0</v>
      </c>
      <c r="R2578" s="6">
        <f t="shared" si="769"/>
        <v>0</v>
      </c>
      <c r="S2578" s="6">
        <f t="shared" si="769"/>
        <v>0</v>
      </c>
      <c r="T2578" s="6">
        <f t="shared" si="769"/>
        <v>0</v>
      </c>
      <c r="U2578" s="6">
        <v>0</v>
      </c>
      <c r="V2578" s="6">
        <v>0</v>
      </c>
      <c r="W2578" s="6">
        <f>SUM(W2579)</f>
        <v>0</v>
      </c>
      <c r="X2578" s="6">
        <f t="shared" si="769"/>
        <v>0</v>
      </c>
      <c r="Y2578" s="6">
        <f t="shared" si="769"/>
        <v>0</v>
      </c>
      <c r="Z2578" s="6">
        <f t="shared" si="769"/>
        <v>0</v>
      </c>
      <c r="AA2578" s="6">
        <f t="shared" si="769"/>
        <v>0</v>
      </c>
      <c r="AB2578" s="6">
        <f t="shared" si="769"/>
        <v>0</v>
      </c>
      <c r="AC2578" s="6">
        <f t="shared" si="769"/>
        <v>0</v>
      </c>
      <c r="AD2578" s="6">
        <f t="shared" si="769"/>
        <v>0</v>
      </c>
      <c r="AE2578" s="6">
        <f t="shared" si="769"/>
        <v>0</v>
      </c>
      <c r="AF2578" s="6">
        <f t="shared" si="769"/>
        <v>0</v>
      </c>
      <c r="AG2578" s="6">
        <f t="shared" si="769"/>
        <v>0</v>
      </c>
      <c r="AH2578" s="6">
        <v>0</v>
      </c>
      <c r="AI2578" s="6">
        <v>0</v>
      </c>
      <c r="AJ2578" s="6">
        <f>SUM(AJ2579)</f>
        <v>0</v>
      </c>
      <c r="AK2578" s="6">
        <f t="shared" si="769"/>
        <v>0</v>
      </c>
      <c r="AL2578" s="6">
        <f t="shared" si="769"/>
        <v>0</v>
      </c>
      <c r="AM2578" s="6">
        <f t="shared" si="769"/>
        <v>0</v>
      </c>
      <c r="AN2578" s="6">
        <f t="shared" si="769"/>
        <v>0</v>
      </c>
      <c r="AO2578" s="6">
        <f t="shared" si="769"/>
        <v>0</v>
      </c>
      <c r="AP2578" s="6">
        <f t="shared" si="769"/>
        <v>0</v>
      </c>
      <c r="AQ2578" s="6">
        <f t="shared" si="769"/>
        <v>0</v>
      </c>
      <c r="AR2578" s="6">
        <f t="shared" si="769"/>
        <v>0</v>
      </c>
      <c r="AS2578" s="6">
        <f t="shared" si="769"/>
        <v>0</v>
      </c>
      <c r="AT2578" s="6">
        <f t="shared" si="769"/>
        <v>0</v>
      </c>
      <c r="AU2578" s="6">
        <v>0</v>
      </c>
      <c r="AV2578" s="6">
        <v>0</v>
      </c>
      <c r="AW2578" s="6">
        <f t="shared" si="764"/>
        <v>0</v>
      </c>
    </row>
    <row r="2579" spans="1:49" s="52" customFormat="1">
      <c r="A2579" s="44" t="s">
        <v>797</v>
      </c>
      <c r="B2579" s="45" t="s">
        <v>1030</v>
      </c>
      <c r="C2579" s="45" t="s">
        <v>827</v>
      </c>
      <c r="D2579" s="452" t="s">
        <v>2939</v>
      </c>
      <c r="E2579" s="213" t="s">
        <v>833</v>
      </c>
      <c r="F2579" s="65"/>
      <c r="G2579" s="65"/>
      <c r="H2579" s="65"/>
      <c r="I2579" s="53" t="s">
        <v>1</v>
      </c>
      <c r="J2579" s="200">
        <f>SUM(J2580)</f>
        <v>0</v>
      </c>
      <c r="K2579" s="200">
        <f t="shared" si="769"/>
        <v>0</v>
      </c>
      <c r="L2579" s="200">
        <f t="shared" si="769"/>
        <v>0</v>
      </c>
      <c r="M2579" s="200">
        <f t="shared" si="769"/>
        <v>0</v>
      </c>
      <c r="N2579" s="200">
        <f t="shared" si="769"/>
        <v>0</v>
      </c>
      <c r="O2579" s="200">
        <f t="shared" si="769"/>
        <v>0</v>
      </c>
      <c r="P2579" s="200">
        <f t="shared" si="769"/>
        <v>0</v>
      </c>
      <c r="Q2579" s="200">
        <f t="shared" si="769"/>
        <v>0</v>
      </c>
      <c r="R2579" s="200">
        <f t="shared" si="769"/>
        <v>0</v>
      </c>
      <c r="S2579" s="200">
        <f t="shared" si="769"/>
        <v>0</v>
      </c>
      <c r="T2579" s="200">
        <f t="shared" si="769"/>
        <v>0</v>
      </c>
      <c r="U2579" s="200">
        <v>0</v>
      </c>
      <c r="V2579" s="200">
        <v>0</v>
      </c>
      <c r="W2579" s="200">
        <f>SUM(W2580)</f>
        <v>0</v>
      </c>
      <c r="X2579" s="200">
        <f t="shared" si="769"/>
        <v>0</v>
      </c>
      <c r="Y2579" s="200">
        <f t="shared" si="769"/>
        <v>0</v>
      </c>
      <c r="Z2579" s="200">
        <f t="shared" si="769"/>
        <v>0</v>
      </c>
      <c r="AA2579" s="200">
        <f t="shared" si="769"/>
        <v>0</v>
      </c>
      <c r="AB2579" s="200">
        <f t="shared" si="769"/>
        <v>0</v>
      </c>
      <c r="AC2579" s="200">
        <f t="shared" si="769"/>
        <v>0</v>
      </c>
      <c r="AD2579" s="200">
        <f t="shared" si="769"/>
        <v>0</v>
      </c>
      <c r="AE2579" s="200">
        <f t="shared" si="769"/>
        <v>0</v>
      </c>
      <c r="AF2579" s="200">
        <f t="shared" si="769"/>
        <v>0</v>
      </c>
      <c r="AG2579" s="200">
        <f t="shared" si="769"/>
        <v>0</v>
      </c>
      <c r="AH2579" s="200">
        <v>0</v>
      </c>
      <c r="AI2579" s="200">
        <v>0</v>
      </c>
      <c r="AJ2579" s="200">
        <f>SUM(AJ2580)</f>
        <v>0</v>
      </c>
      <c r="AK2579" s="200">
        <f t="shared" si="769"/>
        <v>0</v>
      </c>
      <c r="AL2579" s="200">
        <f t="shared" si="769"/>
        <v>0</v>
      </c>
      <c r="AM2579" s="200">
        <f t="shared" si="769"/>
        <v>0</v>
      </c>
      <c r="AN2579" s="200">
        <f t="shared" si="769"/>
        <v>0</v>
      </c>
      <c r="AO2579" s="200">
        <f t="shared" si="769"/>
        <v>0</v>
      </c>
      <c r="AP2579" s="200">
        <f t="shared" si="769"/>
        <v>0</v>
      </c>
      <c r="AQ2579" s="200">
        <f t="shared" si="769"/>
        <v>0</v>
      </c>
      <c r="AR2579" s="200">
        <f t="shared" si="769"/>
        <v>0</v>
      </c>
      <c r="AS2579" s="200">
        <f t="shared" si="769"/>
        <v>0</v>
      </c>
      <c r="AT2579" s="200">
        <f t="shared" si="769"/>
        <v>0</v>
      </c>
      <c r="AU2579" s="200">
        <v>0</v>
      </c>
      <c r="AV2579" s="200">
        <v>0</v>
      </c>
      <c r="AW2579" s="200">
        <f t="shared" si="764"/>
        <v>0</v>
      </c>
    </row>
    <row r="2580" spans="1:49" s="59" customFormat="1">
      <c r="A2580" s="44" t="s">
        <v>797</v>
      </c>
      <c r="B2580" s="45" t="s">
        <v>1030</v>
      </c>
      <c r="C2580" s="45" t="s">
        <v>827</v>
      </c>
      <c r="D2580" s="452" t="s">
        <v>2939</v>
      </c>
      <c r="E2580" s="57" t="s">
        <v>1517</v>
      </c>
      <c r="F2580" s="58"/>
      <c r="G2580" s="468" t="s">
        <v>3096</v>
      </c>
      <c r="H2580" s="50" t="s">
        <v>2333</v>
      </c>
      <c r="I2580" s="188" t="s">
        <v>2584</v>
      </c>
      <c r="J2580" s="13"/>
      <c r="K2580" s="13"/>
      <c r="L2580" s="13"/>
      <c r="M2580" s="13"/>
      <c r="N2580" s="13"/>
      <c r="O2580" s="13"/>
      <c r="P2580" s="13"/>
      <c r="Q2580" s="13"/>
      <c r="R2580" s="13"/>
      <c r="S2580" s="13"/>
      <c r="T2580" s="13"/>
      <c r="U2580" s="13">
        <v>0</v>
      </c>
      <c r="V2580" s="13">
        <v>0</v>
      </c>
      <c r="W2580" s="13"/>
      <c r="X2580" s="13"/>
      <c r="Y2580" s="13"/>
      <c r="Z2580" s="13"/>
      <c r="AA2580" s="13"/>
      <c r="AB2580" s="13"/>
      <c r="AC2580" s="13"/>
      <c r="AD2580" s="13"/>
      <c r="AE2580" s="13"/>
      <c r="AF2580" s="13"/>
      <c r="AG2580" s="13"/>
      <c r="AH2580" s="13">
        <v>0</v>
      </c>
      <c r="AI2580" s="13">
        <v>0</v>
      </c>
      <c r="AJ2580" s="13"/>
      <c r="AK2580" s="13"/>
      <c r="AL2580" s="13"/>
      <c r="AM2580" s="13"/>
      <c r="AN2580" s="13"/>
      <c r="AO2580" s="13"/>
      <c r="AP2580" s="13"/>
      <c r="AQ2580" s="13"/>
      <c r="AR2580" s="13"/>
      <c r="AS2580" s="13"/>
      <c r="AT2580" s="13"/>
      <c r="AU2580" s="13">
        <v>0</v>
      </c>
      <c r="AV2580" s="13">
        <v>0</v>
      </c>
      <c r="AW2580" s="13">
        <f t="shared" si="764"/>
        <v>0</v>
      </c>
    </row>
    <row r="2581" spans="1:49">
      <c r="A2581" s="44"/>
      <c r="B2581" s="45"/>
      <c r="C2581" s="45"/>
      <c r="D2581" s="45"/>
      <c r="E2581" s="531"/>
      <c r="F2581" s="50"/>
      <c r="G2581" s="50"/>
      <c r="H2581" s="50"/>
      <c r="I2581" s="49" t="s">
        <v>1157</v>
      </c>
      <c r="J2581" s="6">
        <f>SUM(J2582)</f>
        <v>2800</v>
      </c>
      <c r="K2581" s="6">
        <f t="shared" ref="K2581:AT2581" si="770">SUM(K2582)</f>
        <v>0</v>
      </c>
      <c r="L2581" s="6">
        <f t="shared" si="770"/>
        <v>100</v>
      </c>
      <c r="M2581" s="6">
        <f t="shared" si="770"/>
        <v>0</v>
      </c>
      <c r="N2581" s="6">
        <f t="shared" si="770"/>
        <v>100</v>
      </c>
      <c r="O2581" s="6">
        <f t="shared" si="770"/>
        <v>2000</v>
      </c>
      <c r="P2581" s="6">
        <f t="shared" si="770"/>
        <v>0</v>
      </c>
      <c r="Q2581" s="6">
        <f t="shared" si="770"/>
        <v>0</v>
      </c>
      <c r="R2581" s="6">
        <f t="shared" si="770"/>
        <v>0</v>
      </c>
      <c r="S2581" s="6">
        <f t="shared" si="770"/>
        <v>0</v>
      </c>
      <c r="T2581" s="6">
        <f t="shared" si="770"/>
        <v>0</v>
      </c>
      <c r="U2581" s="6">
        <v>2200</v>
      </c>
      <c r="V2581" s="6">
        <v>600</v>
      </c>
      <c r="W2581" s="6">
        <f>SUM(W2582)</f>
        <v>0</v>
      </c>
      <c r="X2581" s="6">
        <f t="shared" si="770"/>
        <v>0</v>
      </c>
      <c r="Y2581" s="6">
        <f t="shared" si="770"/>
        <v>0</v>
      </c>
      <c r="Z2581" s="6">
        <f t="shared" si="770"/>
        <v>0</v>
      </c>
      <c r="AA2581" s="6">
        <f t="shared" si="770"/>
        <v>0</v>
      </c>
      <c r="AB2581" s="6">
        <f t="shared" si="770"/>
        <v>0</v>
      </c>
      <c r="AC2581" s="6">
        <f t="shared" si="770"/>
        <v>0</v>
      </c>
      <c r="AD2581" s="6">
        <f t="shared" si="770"/>
        <v>0</v>
      </c>
      <c r="AE2581" s="6">
        <f t="shared" si="770"/>
        <v>0</v>
      </c>
      <c r="AF2581" s="6">
        <f t="shared" si="770"/>
        <v>0</v>
      </c>
      <c r="AG2581" s="6">
        <f t="shared" si="770"/>
        <v>0</v>
      </c>
      <c r="AH2581" s="6">
        <v>0</v>
      </c>
      <c r="AI2581" s="6">
        <v>0</v>
      </c>
      <c r="AJ2581" s="6">
        <f>SUM(AJ2582)</f>
        <v>7800</v>
      </c>
      <c r="AK2581" s="6">
        <f t="shared" si="770"/>
        <v>0</v>
      </c>
      <c r="AL2581" s="6">
        <f t="shared" si="770"/>
        <v>0</v>
      </c>
      <c r="AM2581" s="6">
        <f t="shared" si="770"/>
        <v>0</v>
      </c>
      <c r="AN2581" s="6">
        <f t="shared" si="770"/>
        <v>0</v>
      </c>
      <c r="AO2581" s="6">
        <f t="shared" si="770"/>
        <v>0</v>
      </c>
      <c r="AP2581" s="6">
        <f t="shared" si="770"/>
        <v>0</v>
      </c>
      <c r="AQ2581" s="6">
        <f t="shared" si="770"/>
        <v>0</v>
      </c>
      <c r="AR2581" s="6">
        <f t="shared" si="770"/>
        <v>5500</v>
      </c>
      <c r="AS2581" s="6">
        <f t="shared" si="770"/>
        <v>0</v>
      </c>
      <c r="AT2581" s="6">
        <f t="shared" si="770"/>
        <v>0</v>
      </c>
      <c r="AU2581" s="6">
        <v>5500</v>
      </c>
      <c r="AV2581" s="6">
        <v>2300</v>
      </c>
      <c r="AW2581" s="6">
        <f t="shared" si="764"/>
        <v>7700</v>
      </c>
    </row>
    <row r="2582" spans="1:49">
      <c r="A2582" s="44" t="s">
        <v>797</v>
      </c>
      <c r="B2582" s="45" t="s">
        <v>1030</v>
      </c>
      <c r="C2582" s="45" t="s">
        <v>827</v>
      </c>
      <c r="D2582" s="452" t="s">
        <v>2939</v>
      </c>
      <c r="E2582" s="54" t="s">
        <v>1402</v>
      </c>
      <c r="F2582" s="50"/>
      <c r="G2582" s="50"/>
      <c r="H2582" s="50"/>
      <c r="I2582" s="1" t="s">
        <v>1158</v>
      </c>
      <c r="J2582" s="9">
        <f>SUM(J2583:J2583)</f>
        <v>2800</v>
      </c>
      <c r="K2582" s="9">
        <f t="shared" ref="K2582:AT2582" si="771">SUM(K2583:K2583)</f>
        <v>0</v>
      </c>
      <c r="L2582" s="9">
        <f t="shared" si="771"/>
        <v>100</v>
      </c>
      <c r="M2582" s="9">
        <f t="shared" si="771"/>
        <v>0</v>
      </c>
      <c r="N2582" s="9">
        <f t="shared" si="771"/>
        <v>100</v>
      </c>
      <c r="O2582" s="9">
        <f t="shared" si="771"/>
        <v>2000</v>
      </c>
      <c r="P2582" s="9">
        <f t="shared" si="771"/>
        <v>0</v>
      </c>
      <c r="Q2582" s="9">
        <f t="shared" si="771"/>
        <v>0</v>
      </c>
      <c r="R2582" s="9">
        <f t="shared" si="771"/>
        <v>0</v>
      </c>
      <c r="S2582" s="9">
        <f t="shared" si="771"/>
        <v>0</v>
      </c>
      <c r="T2582" s="9">
        <f t="shared" si="771"/>
        <v>0</v>
      </c>
      <c r="U2582" s="9">
        <v>2200</v>
      </c>
      <c r="V2582" s="9">
        <v>600</v>
      </c>
      <c r="W2582" s="9">
        <f>SUM(W2583:W2583)</f>
        <v>0</v>
      </c>
      <c r="X2582" s="9">
        <f t="shared" si="771"/>
        <v>0</v>
      </c>
      <c r="Y2582" s="9">
        <f t="shared" si="771"/>
        <v>0</v>
      </c>
      <c r="Z2582" s="9">
        <f t="shared" si="771"/>
        <v>0</v>
      </c>
      <c r="AA2582" s="9">
        <f t="shared" si="771"/>
        <v>0</v>
      </c>
      <c r="AB2582" s="9">
        <f t="shared" si="771"/>
        <v>0</v>
      </c>
      <c r="AC2582" s="9">
        <f t="shared" si="771"/>
        <v>0</v>
      </c>
      <c r="AD2582" s="9">
        <f t="shared" si="771"/>
        <v>0</v>
      </c>
      <c r="AE2582" s="9">
        <f t="shared" si="771"/>
        <v>0</v>
      </c>
      <c r="AF2582" s="9">
        <f t="shared" si="771"/>
        <v>0</v>
      </c>
      <c r="AG2582" s="9">
        <f t="shared" si="771"/>
        <v>0</v>
      </c>
      <c r="AH2582" s="9">
        <v>0</v>
      </c>
      <c r="AI2582" s="9">
        <v>0</v>
      </c>
      <c r="AJ2582" s="9">
        <f>SUM(AJ2583:AJ2583)</f>
        <v>7800</v>
      </c>
      <c r="AK2582" s="9">
        <f t="shared" si="771"/>
        <v>0</v>
      </c>
      <c r="AL2582" s="9">
        <f t="shared" si="771"/>
        <v>0</v>
      </c>
      <c r="AM2582" s="9">
        <f t="shared" si="771"/>
        <v>0</v>
      </c>
      <c r="AN2582" s="9">
        <f t="shared" si="771"/>
        <v>0</v>
      </c>
      <c r="AO2582" s="9">
        <f t="shared" si="771"/>
        <v>0</v>
      </c>
      <c r="AP2582" s="9">
        <f t="shared" si="771"/>
        <v>0</v>
      </c>
      <c r="AQ2582" s="9">
        <f t="shared" si="771"/>
        <v>0</v>
      </c>
      <c r="AR2582" s="9">
        <f t="shared" si="771"/>
        <v>5500</v>
      </c>
      <c r="AS2582" s="9">
        <f t="shared" si="771"/>
        <v>0</v>
      </c>
      <c r="AT2582" s="9">
        <f t="shared" si="771"/>
        <v>0</v>
      </c>
      <c r="AU2582" s="9">
        <v>5500</v>
      </c>
      <c r="AV2582" s="9">
        <v>2300</v>
      </c>
      <c r="AW2582" s="9">
        <f t="shared" si="764"/>
        <v>7700</v>
      </c>
    </row>
    <row r="2583" spans="1:49">
      <c r="A2583" s="44" t="s">
        <v>797</v>
      </c>
      <c r="B2583" s="45" t="s">
        <v>1030</v>
      </c>
      <c r="C2583" s="45" t="s">
        <v>827</v>
      </c>
      <c r="D2583" s="452" t="s">
        <v>2939</v>
      </c>
      <c r="E2583" s="367" t="s">
        <v>1409</v>
      </c>
      <c r="F2583" s="50"/>
      <c r="G2583" s="468" t="s">
        <v>3096</v>
      </c>
      <c r="H2583" s="50" t="s">
        <v>2333</v>
      </c>
      <c r="I2583" s="42" t="s">
        <v>1518</v>
      </c>
      <c r="J2583" s="15">
        <v>2800</v>
      </c>
      <c r="L2583" s="15">
        <v>100</v>
      </c>
      <c r="N2583" s="15">
        <v>100</v>
      </c>
      <c r="O2583" s="15">
        <v>2000</v>
      </c>
      <c r="U2583" s="15">
        <v>2200</v>
      </c>
      <c r="V2583" s="15">
        <v>600</v>
      </c>
      <c r="AH2583" s="15">
        <v>0</v>
      </c>
      <c r="AI2583" s="15">
        <v>0</v>
      </c>
      <c r="AJ2583" s="15">
        <v>7800</v>
      </c>
      <c r="AR2583" s="15">
        <v>5500</v>
      </c>
      <c r="AU2583" s="15">
        <v>5500</v>
      </c>
      <c r="AV2583" s="15">
        <v>2300</v>
      </c>
      <c r="AW2583" s="15">
        <f t="shared" si="764"/>
        <v>7700</v>
      </c>
    </row>
    <row r="2584" spans="1:49">
      <c r="A2584" s="44"/>
      <c r="B2584" s="45"/>
      <c r="C2584" s="45"/>
      <c r="D2584" s="45"/>
      <c r="E2584" s="367"/>
      <c r="F2584" s="50"/>
      <c r="G2584" s="50"/>
      <c r="H2584" s="50"/>
      <c r="I2584" s="42"/>
      <c r="U2584" s="15">
        <v>0</v>
      </c>
      <c r="V2584" s="15">
        <v>0</v>
      </c>
      <c r="AH2584" s="15">
        <v>0</v>
      </c>
      <c r="AI2584" s="15">
        <v>0</v>
      </c>
      <c r="AU2584" s="15">
        <v>0</v>
      </c>
      <c r="AV2584" s="15">
        <v>0</v>
      </c>
      <c r="AW2584" s="15">
        <f t="shared" si="764"/>
        <v>0</v>
      </c>
    </row>
    <row r="2585" spans="1:49">
      <c r="A2585" s="48"/>
      <c r="B2585" s="42"/>
      <c r="C2585" s="42"/>
      <c r="D2585" s="42"/>
      <c r="E2585" s="531"/>
      <c r="F2585" s="50"/>
      <c r="G2585" s="50"/>
      <c r="H2585" s="50"/>
      <c r="I2585" s="49" t="s">
        <v>1631</v>
      </c>
      <c r="J2585" s="12">
        <f>SUM(J2556,J2581,J2578)</f>
        <v>5570</v>
      </c>
      <c r="K2585" s="12">
        <f t="shared" ref="K2585:AT2585" si="772">SUM(K2556,K2581,K2578)</f>
        <v>0</v>
      </c>
      <c r="L2585" s="12">
        <f t="shared" si="772"/>
        <v>100</v>
      </c>
      <c r="M2585" s="12">
        <f t="shared" si="772"/>
        <v>100</v>
      </c>
      <c r="N2585" s="12">
        <f t="shared" si="772"/>
        <v>100</v>
      </c>
      <c r="O2585" s="12">
        <f t="shared" si="772"/>
        <v>3630</v>
      </c>
      <c r="P2585" s="12">
        <f t="shared" si="772"/>
        <v>200</v>
      </c>
      <c r="Q2585" s="12">
        <f t="shared" si="772"/>
        <v>70</v>
      </c>
      <c r="R2585" s="12">
        <f t="shared" si="772"/>
        <v>0</v>
      </c>
      <c r="S2585" s="12">
        <f t="shared" si="772"/>
        <v>0</v>
      </c>
      <c r="T2585" s="12">
        <f t="shared" si="772"/>
        <v>0</v>
      </c>
      <c r="U2585" s="12">
        <v>4200</v>
      </c>
      <c r="V2585" s="12">
        <v>1370</v>
      </c>
      <c r="W2585" s="12">
        <f>SUM(W2556,W2581,W2578)</f>
        <v>0</v>
      </c>
      <c r="X2585" s="12">
        <f t="shared" si="772"/>
        <v>0</v>
      </c>
      <c r="Y2585" s="12">
        <f t="shared" si="772"/>
        <v>0</v>
      </c>
      <c r="Z2585" s="12">
        <f t="shared" si="772"/>
        <v>0</v>
      </c>
      <c r="AA2585" s="12">
        <f t="shared" si="772"/>
        <v>0</v>
      </c>
      <c r="AB2585" s="12">
        <f t="shared" si="772"/>
        <v>0</v>
      </c>
      <c r="AC2585" s="12">
        <f t="shared" si="772"/>
        <v>0</v>
      </c>
      <c r="AD2585" s="12">
        <f t="shared" si="772"/>
        <v>0</v>
      </c>
      <c r="AE2585" s="12">
        <f t="shared" si="772"/>
        <v>0</v>
      </c>
      <c r="AF2585" s="12">
        <f t="shared" si="772"/>
        <v>0</v>
      </c>
      <c r="AG2585" s="12">
        <f t="shared" si="772"/>
        <v>0</v>
      </c>
      <c r="AH2585" s="12">
        <v>0</v>
      </c>
      <c r="AI2585" s="12">
        <v>0</v>
      </c>
      <c r="AJ2585" s="12">
        <f>SUM(AJ2556,AJ2581,AJ2578)</f>
        <v>11343</v>
      </c>
      <c r="AK2585" s="12">
        <f t="shared" si="772"/>
        <v>0</v>
      </c>
      <c r="AL2585" s="12">
        <f t="shared" si="772"/>
        <v>0</v>
      </c>
      <c r="AM2585" s="12">
        <f t="shared" si="772"/>
        <v>0</v>
      </c>
      <c r="AN2585" s="12">
        <f t="shared" si="772"/>
        <v>0</v>
      </c>
      <c r="AO2585" s="12">
        <f t="shared" si="772"/>
        <v>0</v>
      </c>
      <c r="AP2585" s="12">
        <f t="shared" si="772"/>
        <v>2400</v>
      </c>
      <c r="AQ2585" s="12">
        <f t="shared" si="772"/>
        <v>0</v>
      </c>
      <c r="AR2585" s="12">
        <f t="shared" si="772"/>
        <v>6000</v>
      </c>
      <c r="AS2585" s="12">
        <f t="shared" si="772"/>
        <v>0</v>
      </c>
      <c r="AT2585" s="12">
        <f t="shared" si="772"/>
        <v>0</v>
      </c>
      <c r="AU2585" s="12">
        <v>8400</v>
      </c>
      <c r="AV2585" s="12">
        <v>2943</v>
      </c>
      <c r="AW2585" s="12">
        <f t="shared" si="764"/>
        <v>12600</v>
      </c>
    </row>
    <row r="2586" spans="1:49">
      <c r="A2586" s="48"/>
      <c r="B2586" s="42"/>
      <c r="C2586" s="42"/>
      <c r="D2586" s="42"/>
      <c r="E2586" s="531"/>
      <c r="F2586" s="50"/>
      <c r="G2586" s="50"/>
      <c r="H2586" s="50"/>
      <c r="I2586" s="146" t="s">
        <v>970</v>
      </c>
      <c r="J2586" s="267"/>
      <c r="K2586" s="267"/>
      <c r="L2586" s="267"/>
      <c r="M2586" s="267"/>
      <c r="N2586" s="267"/>
      <c r="O2586" s="267"/>
      <c r="P2586" s="267"/>
      <c r="Q2586" s="267"/>
      <c r="R2586" s="267"/>
      <c r="S2586" s="267"/>
      <c r="T2586" s="267"/>
      <c r="U2586" s="267"/>
      <c r="V2586" s="267"/>
      <c r="W2586" s="267"/>
      <c r="X2586" s="267"/>
      <c r="Y2586" s="267"/>
      <c r="Z2586" s="267"/>
      <c r="AA2586" s="267"/>
      <c r="AB2586" s="267"/>
      <c r="AC2586" s="267"/>
      <c r="AD2586" s="267"/>
      <c r="AE2586" s="267"/>
      <c r="AF2586" s="267"/>
      <c r="AG2586" s="267"/>
      <c r="AH2586" s="267"/>
      <c r="AI2586" s="267"/>
      <c r="AJ2586" s="267"/>
      <c r="AK2586" s="267"/>
      <c r="AL2586" s="267"/>
      <c r="AM2586" s="267"/>
      <c r="AN2586" s="267"/>
      <c r="AO2586" s="267"/>
      <c r="AP2586" s="267"/>
      <c r="AQ2586" s="267"/>
      <c r="AR2586" s="267"/>
      <c r="AS2586" s="267"/>
      <c r="AT2586" s="267"/>
      <c r="AU2586" s="267"/>
      <c r="AV2586" s="267"/>
      <c r="AW2586" s="267"/>
    </row>
    <row r="2587" spans="1:49" ht="13.5" thickBot="1">
      <c r="A2587" s="48"/>
      <c r="B2587" s="42"/>
      <c r="C2587" s="42"/>
      <c r="D2587" s="42"/>
      <c r="E2587" s="531"/>
      <c r="F2587" s="50"/>
      <c r="G2587" s="50"/>
      <c r="H2587" s="50"/>
      <c r="I2587" s="146"/>
      <c r="J2587" s="29"/>
      <c r="K2587" s="29"/>
      <c r="L2587" s="29"/>
      <c r="M2587" s="29"/>
      <c r="N2587" s="29"/>
      <c r="O2587" s="29"/>
      <c r="P2587" s="29"/>
      <c r="Q2587" s="29"/>
      <c r="R2587" s="29"/>
      <c r="S2587" s="29"/>
      <c r="T2587" s="29"/>
      <c r="U2587" s="29"/>
      <c r="V2587" s="29"/>
      <c r="W2587" s="29"/>
      <c r="X2587" s="29"/>
      <c r="Y2587" s="29"/>
      <c r="Z2587" s="29"/>
      <c r="AA2587" s="29"/>
      <c r="AB2587" s="29"/>
      <c r="AC2587" s="29"/>
      <c r="AD2587" s="29"/>
      <c r="AE2587" s="29"/>
      <c r="AF2587" s="29"/>
      <c r="AG2587" s="29"/>
      <c r="AH2587" s="29"/>
      <c r="AI2587" s="29"/>
      <c r="AJ2587" s="29"/>
      <c r="AK2587" s="29"/>
      <c r="AL2587" s="29"/>
      <c r="AM2587" s="29"/>
      <c r="AN2587" s="29"/>
      <c r="AO2587" s="29"/>
      <c r="AP2587" s="29"/>
      <c r="AQ2587" s="29"/>
      <c r="AR2587" s="29"/>
      <c r="AS2587" s="29"/>
      <c r="AT2587" s="29"/>
      <c r="AU2587" s="29"/>
      <c r="AV2587" s="29"/>
      <c r="AW2587" s="29"/>
    </row>
    <row r="2588" spans="1:49" ht="35.25" customHeight="1" thickTop="1" thickBot="1">
      <c r="A2588" s="48"/>
      <c r="B2588" s="42"/>
      <c r="C2588" s="42"/>
      <c r="D2588" s="42"/>
      <c r="E2588" s="531"/>
      <c r="F2588" s="50"/>
      <c r="G2588" s="50"/>
      <c r="H2588" s="50"/>
      <c r="I2588" s="5" t="s">
        <v>2331</v>
      </c>
      <c r="J2588" s="364" t="s">
        <v>2891</v>
      </c>
      <c r="K2588" s="364" t="s">
        <v>2879</v>
      </c>
      <c r="L2588" s="364" t="s">
        <v>2880</v>
      </c>
      <c r="M2588" s="364" t="s">
        <v>2881</v>
      </c>
      <c r="N2588" s="364" t="s">
        <v>2882</v>
      </c>
      <c r="O2588" s="364" t="s">
        <v>2883</v>
      </c>
      <c r="P2588" s="364" t="s">
        <v>2884</v>
      </c>
      <c r="Q2588" s="364" t="s">
        <v>2885</v>
      </c>
      <c r="R2588" s="364" t="s">
        <v>2886</v>
      </c>
      <c r="S2588" s="364" t="s">
        <v>2887</v>
      </c>
      <c r="T2588" s="364" t="s">
        <v>2888</v>
      </c>
      <c r="U2588" s="364" t="s">
        <v>2889</v>
      </c>
      <c r="V2588" s="364" t="s">
        <v>2890</v>
      </c>
      <c r="W2588" s="365" t="s">
        <v>2893</v>
      </c>
      <c r="X2588" s="365" t="s">
        <v>2879</v>
      </c>
      <c r="Y2588" s="365" t="s">
        <v>2880</v>
      </c>
      <c r="Z2588" s="365" t="s">
        <v>2881</v>
      </c>
      <c r="AA2588" s="365" t="s">
        <v>2882</v>
      </c>
      <c r="AB2588" s="365" t="s">
        <v>2883</v>
      </c>
      <c r="AC2588" s="365" t="s">
        <v>2884</v>
      </c>
      <c r="AD2588" s="365" t="s">
        <v>2885</v>
      </c>
      <c r="AE2588" s="365" t="s">
        <v>2886</v>
      </c>
      <c r="AF2588" s="365" t="s">
        <v>2887</v>
      </c>
      <c r="AG2588" s="365" t="s">
        <v>2888</v>
      </c>
      <c r="AH2588" s="365" t="s">
        <v>2889</v>
      </c>
      <c r="AI2588" s="365" t="s">
        <v>2890</v>
      </c>
      <c r="AJ2588" s="366" t="s">
        <v>2892</v>
      </c>
      <c r="AK2588" s="366" t="s">
        <v>2879</v>
      </c>
      <c r="AL2588" s="366" t="s">
        <v>2880</v>
      </c>
      <c r="AM2588" s="366" t="s">
        <v>2881</v>
      </c>
      <c r="AN2588" s="366" t="s">
        <v>2882</v>
      </c>
      <c r="AO2588" s="366" t="s">
        <v>2883</v>
      </c>
      <c r="AP2588" s="366" t="s">
        <v>2884</v>
      </c>
      <c r="AQ2588" s="366" t="s">
        <v>2885</v>
      </c>
      <c r="AR2588" s="366" t="s">
        <v>2886</v>
      </c>
      <c r="AS2588" s="366" t="s">
        <v>2887</v>
      </c>
      <c r="AT2588" s="366" t="s">
        <v>2888</v>
      </c>
      <c r="AU2588" s="366" t="s">
        <v>2889</v>
      </c>
      <c r="AV2588" s="366" t="s">
        <v>2890</v>
      </c>
      <c r="AW2588" s="368" t="s">
        <v>2895</v>
      </c>
    </row>
    <row r="2589" spans="1:49">
      <c r="A2589" s="48"/>
      <c r="B2589" s="42"/>
      <c r="C2589" s="42"/>
      <c r="D2589" s="42"/>
      <c r="E2589" s="531"/>
      <c r="F2589" s="50"/>
      <c r="G2589" s="50"/>
      <c r="H2589" s="50"/>
      <c r="I2589" s="34"/>
      <c r="J2589" s="202" t="s">
        <v>1224</v>
      </c>
      <c r="K2589" s="202">
        <v>1</v>
      </c>
      <c r="L2589" s="202">
        <v>2</v>
      </c>
      <c r="M2589" s="202">
        <v>3</v>
      </c>
      <c r="N2589" s="202">
        <v>4</v>
      </c>
      <c r="O2589" s="202">
        <v>5</v>
      </c>
      <c r="P2589" s="202">
        <v>6</v>
      </c>
      <c r="Q2589" s="202">
        <v>7</v>
      </c>
      <c r="R2589" s="202">
        <v>8</v>
      </c>
      <c r="S2589" s="202">
        <v>9</v>
      </c>
      <c r="T2589" s="202">
        <v>10</v>
      </c>
      <c r="U2589" s="202">
        <v>13</v>
      </c>
      <c r="V2589" s="202">
        <v>14</v>
      </c>
      <c r="W2589" s="202" t="s">
        <v>1224</v>
      </c>
      <c r="X2589" s="202">
        <v>1</v>
      </c>
      <c r="Y2589" s="202">
        <v>2</v>
      </c>
      <c r="Z2589" s="202">
        <v>3</v>
      </c>
      <c r="AA2589" s="202">
        <v>4</v>
      </c>
      <c r="AB2589" s="202">
        <v>5</v>
      </c>
      <c r="AC2589" s="202">
        <v>6</v>
      </c>
      <c r="AD2589" s="202">
        <v>7</v>
      </c>
      <c r="AE2589" s="202">
        <v>8</v>
      </c>
      <c r="AF2589" s="202">
        <v>9</v>
      </c>
      <c r="AG2589" s="202">
        <v>10</v>
      </c>
      <c r="AH2589" s="202">
        <v>13</v>
      </c>
      <c r="AI2589" s="202">
        <v>14</v>
      </c>
      <c r="AJ2589" s="202" t="s">
        <v>1224</v>
      </c>
      <c r="AK2589" s="202">
        <v>1</v>
      </c>
      <c r="AL2589" s="202">
        <v>2</v>
      </c>
      <c r="AM2589" s="202">
        <v>3</v>
      </c>
      <c r="AN2589" s="202">
        <v>4</v>
      </c>
      <c r="AO2589" s="202">
        <v>5</v>
      </c>
      <c r="AP2589" s="202">
        <v>6</v>
      </c>
      <c r="AQ2589" s="202">
        <v>7</v>
      </c>
      <c r="AR2589" s="202">
        <v>8</v>
      </c>
      <c r="AS2589" s="202">
        <v>9</v>
      </c>
      <c r="AT2589" s="202">
        <v>10</v>
      </c>
      <c r="AU2589" s="202">
        <v>13</v>
      </c>
      <c r="AV2589" s="202">
        <v>14</v>
      </c>
      <c r="AW2589" s="202">
        <v>15</v>
      </c>
    </row>
    <row r="2590" spans="1:49">
      <c r="A2590" s="48"/>
      <c r="B2590" s="42"/>
      <c r="C2590" s="42"/>
      <c r="D2590" s="42"/>
      <c r="E2590" s="531"/>
      <c r="F2590" s="50"/>
      <c r="G2590" s="50"/>
      <c r="H2590" s="50"/>
      <c r="I2590" s="276" t="s">
        <v>2429</v>
      </c>
      <c r="J2590" s="277">
        <f>SUM(J2585)</f>
        <v>5570</v>
      </c>
      <c r="K2590" s="277">
        <f t="shared" ref="K2590:AT2590" si="773">SUM(K2585)</f>
        <v>0</v>
      </c>
      <c r="L2590" s="277">
        <f t="shared" si="773"/>
        <v>100</v>
      </c>
      <c r="M2590" s="277">
        <f t="shared" si="773"/>
        <v>100</v>
      </c>
      <c r="N2590" s="277">
        <f t="shared" si="773"/>
        <v>100</v>
      </c>
      <c r="O2590" s="277">
        <f t="shared" si="773"/>
        <v>3630</v>
      </c>
      <c r="P2590" s="277">
        <f t="shared" si="773"/>
        <v>200</v>
      </c>
      <c r="Q2590" s="277">
        <f t="shared" si="773"/>
        <v>70</v>
      </c>
      <c r="R2590" s="277">
        <f t="shared" si="773"/>
        <v>0</v>
      </c>
      <c r="S2590" s="277">
        <f t="shared" si="773"/>
        <v>0</v>
      </c>
      <c r="T2590" s="277">
        <f t="shared" si="773"/>
        <v>0</v>
      </c>
      <c r="U2590" s="277">
        <v>4200</v>
      </c>
      <c r="V2590" s="277">
        <v>1370</v>
      </c>
      <c r="W2590" s="277">
        <f>SUM(W2585)</f>
        <v>0</v>
      </c>
      <c r="X2590" s="277">
        <f t="shared" si="773"/>
        <v>0</v>
      </c>
      <c r="Y2590" s="277">
        <f t="shared" si="773"/>
        <v>0</v>
      </c>
      <c r="Z2590" s="277">
        <f t="shared" si="773"/>
        <v>0</v>
      </c>
      <c r="AA2590" s="277">
        <f t="shared" si="773"/>
        <v>0</v>
      </c>
      <c r="AB2590" s="277">
        <f t="shared" si="773"/>
        <v>0</v>
      </c>
      <c r="AC2590" s="277">
        <f t="shared" si="773"/>
        <v>0</v>
      </c>
      <c r="AD2590" s="277">
        <f t="shared" si="773"/>
        <v>0</v>
      </c>
      <c r="AE2590" s="277">
        <f t="shared" si="773"/>
        <v>0</v>
      </c>
      <c r="AF2590" s="277">
        <f t="shared" si="773"/>
        <v>0</v>
      </c>
      <c r="AG2590" s="277">
        <f t="shared" si="773"/>
        <v>0</v>
      </c>
      <c r="AH2590" s="277">
        <v>0</v>
      </c>
      <c r="AI2590" s="277">
        <v>0</v>
      </c>
      <c r="AJ2590" s="277">
        <f>SUM(AJ2585)</f>
        <v>11343</v>
      </c>
      <c r="AK2590" s="277">
        <f t="shared" si="773"/>
        <v>0</v>
      </c>
      <c r="AL2590" s="277">
        <f t="shared" si="773"/>
        <v>0</v>
      </c>
      <c r="AM2590" s="277">
        <f t="shared" si="773"/>
        <v>0</v>
      </c>
      <c r="AN2590" s="277">
        <f t="shared" si="773"/>
        <v>0</v>
      </c>
      <c r="AO2590" s="277">
        <f t="shared" si="773"/>
        <v>0</v>
      </c>
      <c r="AP2590" s="277">
        <f t="shared" si="773"/>
        <v>2400</v>
      </c>
      <c r="AQ2590" s="277">
        <f t="shared" si="773"/>
        <v>0</v>
      </c>
      <c r="AR2590" s="277">
        <f t="shared" si="773"/>
        <v>6000</v>
      </c>
      <c r="AS2590" s="277">
        <f t="shared" si="773"/>
        <v>0</v>
      </c>
      <c r="AT2590" s="277">
        <f t="shared" si="773"/>
        <v>0</v>
      </c>
      <c r="AU2590" s="277">
        <v>8400</v>
      </c>
      <c r="AV2590" s="277">
        <v>2943</v>
      </c>
      <c r="AW2590" s="277">
        <f>U2590+AH2590+AU2590</f>
        <v>12600</v>
      </c>
    </row>
    <row r="2591" spans="1:49">
      <c r="A2591" s="48"/>
      <c r="B2591" s="42"/>
      <c r="C2591" s="42"/>
      <c r="D2591" s="42"/>
      <c r="E2591" s="531"/>
      <c r="F2591" s="50"/>
      <c r="G2591" s="50"/>
      <c r="H2591" s="50"/>
      <c r="I2591" s="276"/>
      <c r="J2591" s="277"/>
      <c r="K2591" s="277"/>
      <c r="L2591" s="277"/>
      <c r="M2591" s="277"/>
      <c r="N2591" s="277"/>
      <c r="O2591" s="277"/>
      <c r="P2591" s="277"/>
      <c r="Q2591" s="277"/>
      <c r="R2591" s="277"/>
      <c r="S2591" s="277"/>
      <c r="T2591" s="277"/>
      <c r="U2591" s="277">
        <v>0</v>
      </c>
      <c r="V2591" s="277">
        <v>0</v>
      </c>
      <c r="W2591" s="277"/>
      <c r="X2591" s="277"/>
      <c r="Y2591" s="277"/>
      <c r="Z2591" s="277"/>
      <c r="AA2591" s="277"/>
      <c r="AB2591" s="277"/>
      <c r="AC2591" s="277"/>
      <c r="AD2591" s="277"/>
      <c r="AE2591" s="277"/>
      <c r="AF2591" s="277"/>
      <c r="AG2591" s="277"/>
      <c r="AH2591" s="277">
        <v>0</v>
      </c>
      <c r="AI2591" s="277">
        <v>0</v>
      </c>
      <c r="AJ2591" s="277"/>
      <c r="AK2591" s="277"/>
      <c r="AL2591" s="277"/>
      <c r="AM2591" s="277"/>
      <c r="AN2591" s="277"/>
      <c r="AO2591" s="277"/>
      <c r="AP2591" s="277"/>
      <c r="AQ2591" s="277"/>
      <c r="AR2591" s="277"/>
      <c r="AS2591" s="277"/>
      <c r="AT2591" s="277"/>
      <c r="AU2591" s="277">
        <v>0</v>
      </c>
      <c r="AV2591" s="277">
        <v>0</v>
      </c>
      <c r="AW2591" s="277">
        <f>U2591+AH2591+AU2591</f>
        <v>0</v>
      </c>
    </row>
    <row r="2592" spans="1:49">
      <c r="A2592" s="48"/>
      <c r="B2592" s="42"/>
      <c r="C2592" s="42"/>
      <c r="D2592" s="42"/>
      <c r="E2592" s="531"/>
      <c r="F2592" s="50"/>
      <c r="G2592" s="50"/>
      <c r="H2592" s="50"/>
      <c r="I2592" s="276"/>
      <c r="J2592" s="277"/>
      <c r="K2592" s="277"/>
      <c r="L2592" s="277"/>
      <c r="M2592" s="277"/>
      <c r="N2592" s="277"/>
      <c r="O2592" s="277"/>
      <c r="P2592" s="277"/>
      <c r="Q2592" s="277"/>
      <c r="R2592" s="277"/>
      <c r="S2592" s="277"/>
      <c r="T2592" s="277"/>
      <c r="U2592" s="277">
        <v>0</v>
      </c>
      <c r="V2592" s="277">
        <v>0</v>
      </c>
      <c r="W2592" s="277"/>
      <c r="X2592" s="277"/>
      <c r="Y2592" s="277"/>
      <c r="Z2592" s="277"/>
      <c r="AA2592" s="277"/>
      <c r="AB2592" s="277"/>
      <c r="AC2592" s="277"/>
      <c r="AD2592" s="277"/>
      <c r="AE2592" s="277"/>
      <c r="AF2592" s="277"/>
      <c r="AG2592" s="277"/>
      <c r="AH2592" s="277">
        <v>0</v>
      </c>
      <c r="AI2592" s="277">
        <v>0</v>
      </c>
      <c r="AJ2592" s="277"/>
      <c r="AK2592" s="277"/>
      <c r="AL2592" s="277"/>
      <c r="AM2592" s="277"/>
      <c r="AN2592" s="277"/>
      <c r="AO2592" s="277"/>
      <c r="AP2592" s="277"/>
      <c r="AQ2592" s="277"/>
      <c r="AR2592" s="277"/>
      <c r="AS2592" s="277"/>
      <c r="AT2592" s="277"/>
      <c r="AU2592" s="277">
        <v>0</v>
      </c>
      <c r="AV2592" s="277">
        <v>0</v>
      </c>
      <c r="AW2592" s="277">
        <f>U2592+AH2592+AU2592</f>
        <v>0</v>
      </c>
    </row>
    <row r="2593" spans="1:49">
      <c r="A2593" s="48"/>
      <c r="B2593" s="42"/>
      <c r="C2593" s="42"/>
      <c r="D2593" s="42"/>
      <c r="E2593" s="531"/>
      <c r="F2593" s="50"/>
      <c r="G2593" s="50"/>
      <c r="H2593" s="50"/>
      <c r="I2593" s="276"/>
      <c r="J2593" s="277"/>
      <c r="K2593" s="277"/>
      <c r="L2593" s="277"/>
      <c r="M2593" s="277"/>
      <c r="N2593" s="277"/>
      <c r="O2593" s="277"/>
      <c r="P2593" s="277"/>
      <c r="Q2593" s="277"/>
      <c r="R2593" s="277"/>
      <c r="S2593" s="277"/>
      <c r="T2593" s="277"/>
      <c r="U2593" s="277">
        <v>0</v>
      </c>
      <c r="V2593" s="277">
        <v>0</v>
      </c>
      <c r="W2593" s="277"/>
      <c r="X2593" s="277"/>
      <c r="Y2593" s="277"/>
      <c r="Z2593" s="277"/>
      <c r="AA2593" s="277"/>
      <c r="AB2593" s="277"/>
      <c r="AC2593" s="277"/>
      <c r="AD2593" s="277"/>
      <c r="AE2593" s="277"/>
      <c r="AF2593" s="277"/>
      <c r="AG2593" s="277"/>
      <c r="AH2593" s="277">
        <v>0</v>
      </c>
      <c r="AI2593" s="277">
        <v>0</v>
      </c>
      <c r="AJ2593" s="277"/>
      <c r="AK2593" s="277"/>
      <c r="AL2593" s="277"/>
      <c r="AM2593" s="277"/>
      <c r="AN2593" s="277"/>
      <c r="AO2593" s="277"/>
      <c r="AP2593" s="277"/>
      <c r="AQ2593" s="277"/>
      <c r="AR2593" s="277"/>
      <c r="AS2593" s="277"/>
      <c r="AT2593" s="277"/>
      <c r="AU2593" s="277">
        <v>0</v>
      </c>
      <c r="AV2593" s="277">
        <v>0</v>
      </c>
      <c r="AW2593" s="277">
        <f>U2593+AH2593+AU2593</f>
        <v>0</v>
      </c>
    </row>
    <row r="2594" spans="1:49">
      <c r="A2594" s="48"/>
      <c r="B2594" s="42"/>
      <c r="C2594" s="42"/>
      <c r="D2594" s="42"/>
      <c r="E2594" s="531"/>
      <c r="F2594" s="50"/>
      <c r="G2594" s="50"/>
      <c r="H2594" s="50"/>
      <c r="I2594" s="276" t="s">
        <v>1631</v>
      </c>
      <c r="J2594" s="277">
        <f>SUM(J2590:J2593)</f>
        <v>5570</v>
      </c>
      <c r="K2594" s="277">
        <f t="shared" ref="K2594:AT2594" si="774">SUM(K2590:K2593)</f>
        <v>0</v>
      </c>
      <c r="L2594" s="277">
        <f t="shared" si="774"/>
        <v>100</v>
      </c>
      <c r="M2594" s="277">
        <f t="shared" si="774"/>
        <v>100</v>
      </c>
      <c r="N2594" s="277">
        <f t="shared" si="774"/>
        <v>100</v>
      </c>
      <c r="O2594" s="277">
        <f t="shared" si="774"/>
        <v>3630</v>
      </c>
      <c r="P2594" s="277">
        <f t="shared" si="774"/>
        <v>200</v>
      </c>
      <c r="Q2594" s="277">
        <f t="shared" si="774"/>
        <v>70</v>
      </c>
      <c r="R2594" s="277">
        <f t="shared" si="774"/>
        <v>0</v>
      </c>
      <c r="S2594" s="277">
        <f t="shared" si="774"/>
        <v>0</v>
      </c>
      <c r="T2594" s="277">
        <f t="shared" si="774"/>
        <v>0</v>
      </c>
      <c r="U2594" s="277">
        <v>4200</v>
      </c>
      <c r="V2594" s="277">
        <v>1370</v>
      </c>
      <c r="W2594" s="277">
        <f>SUM(W2590:W2593)</f>
        <v>0</v>
      </c>
      <c r="X2594" s="277">
        <f t="shared" si="774"/>
        <v>0</v>
      </c>
      <c r="Y2594" s="277">
        <f t="shared" si="774"/>
        <v>0</v>
      </c>
      <c r="Z2594" s="277">
        <f t="shared" si="774"/>
        <v>0</v>
      </c>
      <c r="AA2594" s="277">
        <f t="shared" si="774"/>
        <v>0</v>
      </c>
      <c r="AB2594" s="277">
        <f t="shared" si="774"/>
        <v>0</v>
      </c>
      <c r="AC2594" s="277">
        <f t="shared" si="774"/>
        <v>0</v>
      </c>
      <c r="AD2594" s="277">
        <f t="shared" si="774"/>
        <v>0</v>
      </c>
      <c r="AE2594" s="277">
        <f t="shared" si="774"/>
        <v>0</v>
      </c>
      <c r="AF2594" s="277">
        <f t="shared" si="774"/>
        <v>0</v>
      </c>
      <c r="AG2594" s="277">
        <f t="shared" si="774"/>
        <v>0</v>
      </c>
      <c r="AH2594" s="277">
        <v>0</v>
      </c>
      <c r="AI2594" s="277">
        <v>0</v>
      </c>
      <c r="AJ2594" s="277">
        <f>SUM(AJ2590:AJ2593)</f>
        <v>11343</v>
      </c>
      <c r="AK2594" s="277">
        <f t="shared" si="774"/>
        <v>0</v>
      </c>
      <c r="AL2594" s="277">
        <f t="shared" si="774"/>
        <v>0</v>
      </c>
      <c r="AM2594" s="277">
        <f t="shared" si="774"/>
        <v>0</v>
      </c>
      <c r="AN2594" s="277">
        <f t="shared" si="774"/>
        <v>0</v>
      </c>
      <c r="AO2594" s="277">
        <f t="shared" si="774"/>
        <v>0</v>
      </c>
      <c r="AP2594" s="277">
        <f t="shared" si="774"/>
        <v>2400</v>
      </c>
      <c r="AQ2594" s="277">
        <f t="shared" si="774"/>
        <v>0</v>
      </c>
      <c r="AR2594" s="277">
        <f t="shared" si="774"/>
        <v>6000</v>
      </c>
      <c r="AS2594" s="277">
        <f t="shared" si="774"/>
        <v>0</v>
      </c>
      <c r="AT2594" s="277">
        <f t="shared" si="774"/>
        <v>0</v>
      </c>
      <c r="AU2594" s="277">
        <v>8400</v>
      </c>
      <c r="AV2594" s="277">
        <v>2943</v>
      </c>
      <c r="AW2594" s="277">
        <f>U2594+AH2594+AU2594</f>
        <v>12600</v>
      </c>
    </row>
    <row r="2595" spans="1:49">
      <c r="A2595" s="48"/>
      <c r="B2595" s="42"/>
      <c r="C2595" s="42"/>
      <c r="D2595" s="42"/>
      <c r="E2595" s="531"/>
      <c r="F2595" s="50"/>
      <c r="G2595" s="50"/>
      <c r="H2595" s="50"/>
      <c r="I2595" s="146"/>
      <c r="J2595" s="29"/>
      <c r="K2595" s="29"/>
      <c r="L2595" s="29"/>
      <c r="M2595" s="29"/>
      <c r="N2595" s="29"/>
      <c r="O2595" s="29"/>
      <c r="P2595" s="29"/>
      <c r="Q2595" s="29"/>
      <c r="R2595" s="29"/>
      <c r="S2595" s="29"/>
      <c r="T2595" s="29"/>
      <c r="U2595" s="29"/>
      <c r="V2595" s="29"/>
      <c r="W2595" s="29"/>
      <c r="X2595" s="29"/>
      <c r="Y2595" s="29"/>
      <c r="Z2595" s="29"/>
      <c r="AA2595" s="29"/>
      <c r="AB2595" s="29"/>
      <c r="AC2595" s="29"/>
      <c r="AD2595" s="29"/>
      <c r="AE2595" s="29"/>
      <c r="AF2595" s="29"/>
      <c r="AG2595" s="29"/>
      <c r="AH2595" s="29"/>
      <c r="AI2595" s="29"/>
      <c r="AJ2595" s="29"/>
      <c r="AK2595" s="29"/>
      <c r="AL2595" s="29"/>
      <c r="AM2595" s="29"/>
      <c r="AN2595" s="29"/>
      <c r="AO2595" s="29"/>
      <c r="AP2595" s="29"/>
      <c r="AQ2595" s="29"/>
      <c r="AR2595" s="29"/>
      <c r="AS2595" s="29"/>
      <c r="AT2595" s="29"/>
      <c r="AU2595" s="29"/>
      <c r="AV2595" s="29"/>
      <c r="AW2595" s="29"/>
    </row>
    <row r="2596" spans="1:49">
      <c r="A2596" s="48"/>
      <c r="B2596" s="42"/>
      <c r="C2596" s="42"/>
      <c r="D2596" s="42"/>
      <c r="E2596" s="531"/>
      <c r="F2596" s="50"/>
      <c r="G2596" s="50"/>
      <c r="H2596" s="50"/>
      <c r="I2596" s="53"/>
      <c r="J2596" s="29"/>
      <c r="K2596" s="29"/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W2596" s="29"/>
      <c r="X2596" s="29"/>
      <c r="Y2596" s="29"/>
      <c r="Z2596" s="29"/>
      <c r="AA2596" s="29"/>
      <c r="AB2596" s="29"/>
      <c r="AC2596" s="29"/>
      <c r="AD2596" s="29"/>
      <c r="AE2596" s="29"/>
      <c r="AF2596" s="29"/>
      <c r="AG2596" s="29"/>
      <c r="AH2596" s="29"/>
      <c r="AI2596" s="29"/>
      <c r="AJ2596" s="29"/>
      <c r="AK2596" s="29"/>
      <c r="AL2596" s="29"/>
      <c r="AM2596" s="29"/>
      <c r="AN2596" s="29"/>
      <c r="AO2596" s="29"/>
      <c r="AP2596" s="29"/>
      <c r="AQ2596" s="29"/>
      <c r="AR2596" s="29"/>
      <c r="AS2596" s="29"/>
      <c r="AT2596" s="29"/>
      <c r="AU2596" s="29"/>
      <c r="AV2596" s="29"/>
      <c r="AW2596" s="29"/>
    </row>
    <row r="2597" spans="1:49" ht="16.5" thickBot="1">
      <c r="A2597" s="78" t="s">
        <v>2146</v>
      </c>
      <c r="B2597" s="78"/>
      <c r="C2597" s="78"/>
      <c r="D2597" s="463"/>
      <c r="E2597" s="539"/>
      <c r="F2597" s="129"/>
      <c r="G2597" s="129"/>
      <c r="H2597" s="129"/>
      <c r="I2597" s="103"/>
    </row>
    <row r="2598" spans="1:49" s="151" customFormat="1" ht="36" customHeight="1" thickTop="1" thickBot="1">
      <c r="A2598" s="147" t="s">
        <v>2079</v>
      </c>
      <c r="B2598" s="5" t="s">
        <v>2080</v>
      </c>
      <c r="C2598" s="5" t="s">
        <v>1335</v>
      </c>
      <c r="D2598" s="450"/>
      <c r="E2598" s="148" t="s">
        <v>1570</v>
      </c>
      <c r="F2598" s="149" t="s">
        <v>1438</v>
      </c>
      <c r="G2598" s="149"/>
      <c r="H2598" s="149" t="s">
        <v>2332</v>
      </c>
      <c r="I2598" s="5" t="s">
        <v>856</v>
      </c>
      <c r="J2598" s="364" t="s">
        <v>2891</v>
      </c>
      <c r="K2598" s="364" t="s">
        <v>2879</v>
      </c>
      <c r="L2598" s="364" t="s">
        <v>2880</v>
      </c>
      <c r="M2598" s="364" t="s">
        <v>2881</v>
      </c>
      <c r="N2598" s="364" t="s">
        <v>2882</v>
      </c>
      <c r="O2598" s="364" t="s">
        <v>2883</v>
      </c>
      <c r="P2598" s="364" t="s">
        <v>2884</v>
      </c>
      <c r="Q2598" s="364" t="s">
        <v>2885</v>
      </c>
      <c r="R2598" s="364" t="s">
        <v>2886</v>
      </c>
      <c r="S2598" s="364" t="s">
        <v>2887</v>
      </c>
      <c r="T2598" s="364" t="s">
        <v>2888</v>
      </c>
      <c r="U2598" s="364" t="s">
        <v>2889</v>
      </c>
      <c r="V2598" s="364" t="s">
        <v>2890</v>
      </c>
      <c r="W2598" s="365" t="s">
        <v>2893</v>
      </c>
      <c r="X2598" s="365" t="s">
        <v>2879</v>
      </c>
      <c r="Y2598" s="365" t="s">
        <v>2880</v>
      </c>
      <c r="Z2598" s="365" t="s">
        <v>2881</v>
      </c>
      <c r="AA2598" s="365" t="s">
        <v>2882</v>
      </c>
      <c r="AB2598" s="365" t="s">
        <v>2883</v>
      </c>
      <c r="AC2598" s="365" t="s">
        <v>2884</v>
      </c>
      <c r="AD2598" s="365" t="s">
        <v>2885</v>
      </c>
      <c r="AE2598" s="365" t="s">
        <v>2886</v>
      </c>
      <c r="AF2598" s="365" t="s">
        <v>2887</v>
      </c>
      <c r="AG2598" s="365" t="s">
        <v>2888</v>
      </c>
      <c r="AH2598" s="365" t="s">
        <v>2889</v>
      </c>
      <c r="AI2598" s="365" t="s">
        <v>2890</v>
      </c>
      <c r="AJ2598" s="366" t="s">
        <v>2892</v>
      </c>
      <c r="AK2598" s="366" t="s">
        <v>2879</v>
      </c>
      <c r="AL2598" s="366" t="s">
        <v>2880</v>
      </c>
      <c r="AM2598" s="366" t="s">
        <v>2881</v>
      </c>
      <c r="AN2598" s="366" t="s">
        <v>2882</v>
      </c>
      <c r="AO2598" s="366" t="s">
        <v>2883</v>
      </c>
      <c r="AP2598" s="366" t="s">
        <v>2884</v>
      </c>
      <c r="AQ2598" s="366" t="s">
        <v>2885</v>
      </c>
      <c r="AR2598" s="366" t="s">
        <v>2886</v>
      </c>
      <c r="AS2598" s="366" t="s">
        <v>2887</v>
      </c>
      <c r="AT2598" s="366" t="s">
        <v>2888</v>
      </c>
      <c r="AU2598" s="366" t="s">
        <v>2889</v>
      </c>
      <c r="AV2598" s="366" t="s">
        <v>2890</v>
      </c>
      <c r="AW2598" s="368" t="s">
        <v>2895</v>
      </c>
    </row>
    <row r="2599" spans="1:49">
      <c r="A2599" s="33"/>
      <c r="B2599" s="34"/>
      <c r="C2599" s="34"/>
      <c r="D2599" s="34"/>
      <c r="E2599" s="35"/>
      <c r="F2599" s="36"/>
      <c r="G2599" s="36"/>
      <c r="H2599" s="36"/>
      <c r="I2599" s="34"/>
      <c r="J2599" s="202" t="s">
        <v>1224</v>
      </c>
      <c r="K2599" s="202">
        <v>1</v>
      </c>
      <c r="L2599" s="202">
        <v>2</v>
      </c>
      <c r="M2599" s="202">
        <v>3</v>
      </c>
      <c r="N2599" s="202">
        <v>4</v>
      </c>
      <c r="O2599" s="202">
        <v>5</v>
      </c>
      <c r="P2599" s="202">
        <v>6</v>
      </c>
      <c r="Q2599" s="202">
        <v>7</v>
      </c>
      <c r="R2599" s="202">
        <v>8</v>
      </c>
      <c r="S2599" s="202">
        <v>9</v>
      </c>
      <c r="T2599" s="202">
        <v>10</v>
      </c>
      <c r="U2599" s="202">
        <v>13</v>
      </c>
      <c r="V2599" s="202">
        <v>14</v>
      </c>
      <c r="W2599" s="202" t="s">
        <v>1224</v>
      </c>
      <c r="X2599" s="202">
        <v>1</v>
      </c>
      <c r="Y2599" s="202">
        <v>2</v>
      </c>
      <c r="Z2599" s="202">
        <v>3</v>
      </c>
      <c r="AA2599" s="202">
        <v>4</v>
      </c>
      <c r="AB2599" s="202">
        <v>5</v>
      </c>
      <c r="AC2599" s="202">
        <v>6</v>
      </c>
      <c r="AD2599" s="202">
        <v>7</v>
      </c>
      <c r="AE2599" s="202">
        <v>8</v>
      </c>
      <c r="AF2599" s="202">
        <v>9</v>
      </c>
      <c r="AG2599" s="202">
        <v>10</v>
      </c>
      <c r="AH2599" s="202">
        <v>13</v>
      </c>
      <c r="AI2599" s="202">
        <v>14</v>
      </c>
      <c r="AJ2599" s="202" t="s">
        <v>1224</v>
      </c>
      <c r="AK2599" s="202">
        <v>1</v>
      </c>
      <c r="AL2599" s="202">
        <v>2</v>
      </c>
      <c r="AM2599" s="202">
        <v>3</v>
      </c>
      <c r="AN2599" s="202">
        <v>4</v>
      </c>
      <c r="AO2599" s="202">
        <v>5</v>
      </c>
      <c r="AP2599" s="202">
        <v>6</v>
      </c>
      <c r="AQ2599" s="202">
        <v>7</v>
      </c>
      <c r="AR2599" s="202">
        <v>8</v>
      </c>
      <c r="AS2599" s="202">
        <v>9</v>
      </c>
      <c r="AT2599" s="202">
        <v>10</v>
      </c>
      <c r="AU2599" s="202">
        <v>13</v>
      </c>
      <c r="AV2599" s="202">
        <v>14</v>
      </c>
      <c r="AW2599" s="202">
        <v>15</v>
      </c>
    </row>
    <row r="2600" spans="1:49">
      <c r="A2600" s="37"/>
      <c r="B2600" s="38"/>
      <c r="C2600" s="38"/>
      <c r="D2600" s="38"/>
      <c r="E2600" s="60"/>
      <c r="F2600" s="61"/>
      <c r="G2600" s="61"/>
      <c r="H2600" s="61"/>
      <c r="I2600" s="38"/>
      <c r="J2600" s="62"/>
      <c r="K2600" s="62"/>
      <c r="L2600" s="62"/>
      <c r="M2600" s="62"/>
      <c r="N2600" s="62"/>
      <c r="O2600" s="62"/>
      <c r="P2600" s="62"/>
      <c r="Q2600" s="62"/>
      <c r="R2600" s="62"/>
      <c r="S2600" s="62"/>
      <c r="T2600" s="62"/>
      <c r="U2600" s="62"/>
      <c r="V2600" s="62"/>
      <c r="W2600" s="62"/>
      <c r="X2600" s="62"/>
      <c r="Y2600" s="62"/>
      <c r="Z2600" s="62"/>
      <c r="AA2600" s="62"/>
      <c r="AB2600" s="62"/>
      <c r="AC2600" s="62"/>
      <c r="AD2600" s="62"/>
      <c r="AE2600" s="62"/>
      <c r="AF2600" s="62"/>
      <c r="AG2600" s="62"/>
      <c r="AH2600" s="62"/>
      <c r="AI2600" s="62"/>
      <c r="AJ2600" s="62"/>
      <c r="AK2600" s="62"/>
      <c r="AL2600" s="62"/>
      <c r="AM2600" s="62"/>
      <c r="AN2600" s="62"/>
      <c r="AO2600" s="62"/>
      <c r="AP2600" s="62"/>
      <c r="AQ2600" s="62"/>
      <c r="AR2600" s="62"/>
      <c r="AS2600" s="62"/>
      <c r="AT2600" s="62"/>
      <c r="AU2600" s="62"/>
      <c r="AV2600" s="62"/>
      <c r="AW2600" s="62"/>
    </row>
    <row r="2601" spans="1:49">
      <c r="A2601" s="92" t="s">
        <v>797</v>
      </c>
      <c r="B2601" s="93" t="s">
        <v>1030</v>
      </c>
      <c r="C2601" s="93" t="s">
        <v>828</v>
      </c>
      <c r="D2601" s="460"/>
      <c r="E2601" s="531"/>
      <c r="F2601" s="50"/>
      <c r="G2601" s="50"/>
      <c r="H2601" s="50"/>
      <c r="I2601" s="41" t="s">
        <v>1146</v>
      </c>
    </row>
    <row r="2602" spans="1:49">
      <c r="A2602" s="48"/>
      <c r="B2602" s="1"/>
      <c r="C2602" s="1"/>
      <c r="D2602" s="369"/>
      <c r="E2602" s="531"/>
      <c r="F2602" s="50"/>
      <c r="G2602" s="50"/>
      <c r="H2602" s="50"/>
      <c r="I2602" s="108"/>
    </row>
    <row r="2603" spans="1:49">
      <c r="A2603" s="48"/>
      <c r="B2603" s="42"/>
      <c r="C2603" s="42"/>
      <c r="D2603" s="42"/>
      <c r="E2603" s="531"/>
      <c r="F2603" s="50"/>
      <c r="G2603" s="50"/>
      <c r="H2603" s="50"/>
      <c r="I2603" s="49" t="s">
        <v>1559</v>
      </c>
      <c r="J2603" s="12">
        <f>SUM(J2604,J2612,J2614)</f>
        <v>1000</v>
      </c>
      <c r="K2603" s="12">
        <f t="shared" ref="K2603:AT2603" si="775">SUM(K2604,K2612,K2614)</f>
        <v>0</v>
      </c>
      <c r="L2603" s="12">
        <f t="shared" si="775"/>
        <v>0</v>
      </c>
      <c r="M2603" s="12">
        <f t="shared" si="775"/>
        <v>0</v>
      </c>
      <c r="N2603" s="12">
        <f t="shared" si="775"/>
        <v>0</v>
      </c>
      <c r="O2603" s="12">
        <f t="shared" si="775"/>
        <v>0</v>
      </c>
      <c r="P2603" s="12">
        <f t="shared" si="775"/>
        <v>0</v>
      </c>
      <c r="Q2603" s="12">
        <f t="shared" si="775"/>
        <v>0</v>
      </c>
      <c r="R2603" s="12">
        <f t="shared" si="775"/>
        <v>0</v>
      </c>
      <c r="S2603" s="12">
        <f t="shared" si="775"/>
        <v>0</v>
      </c>
      <c r="T2603" s="12">
        <f t="shared" si="775"/>
        <v>0</v>
      </c>
      <c r="U2603" s="12">
        <v>0</v>
      </c>
      <c r="V2603" s="12">
        <v>1000</v>
      </c>
      <c r="W2603" s="12">
        <f>SUM(W2604,W2612,W2614)</f>
        <v>0</v>
      </c>
      <c r="X2603" s="12">
        <f t="shared" si="775"/>
        <v>0</v>
      </c>
      <c r="Y2603" s="12">
        <f t="shared" si="775"/>
        <v>0</v>
      </c>
      <c r="Z2603" s="12">
        <f t="shared" si="775"/>
        <v>0</v>
      </c>
      <c r="AA2603" s="12">
        <f t="shared" si="775"/>
        <v>0</v>
      </c>
      <c r="AB2603" s="12">
        <f t="shared" si="775"/>
        <v>0</v>
      </c>
      <c r="AC2603" s="12">
        <f t="shared" si="775"/>
        <v>0</v>
      </c>
      <c r="AD2603" s="12">
        <f t="shared" si="775"/>
        <v>0</v>
      </c>
      <c r="AE2603" s="12">
        <f t="shared" si="775"/>
        <v>0</v>
      </c>
      <c r="AF2603" s="12">
        <f t="shared" si="775"/>
        <v>0</v>
      </c>
      <c r="AG2603" s="12">
        <f t="shared" si="775"/>
        <v>0</v>
      </c>
      <c r="AH2603" s="12">
        <v>0</v>
      </c>
      <c r="AI2603" s="12">
        <v>0</v>
      </c>
      <c r="AJ2603" s="12">
        <f>SUM(AJ2604,AJ2612,AJ2614)</f>
        <v>3000</v>
      </c>
      <c r="AK2603" s="12">
        <f t="shared" si="775"/>
        <v>0</v>
      </c>
      <c r="AL2603" s="12">
        <f t="shared" si="775"/>
        <v>0</v>
      </c>
      <c r="AM2603" s="12">
        <f t="shared" si="775"/>
        <v>0</v>
      </c>
      <c r="AN2603" s="12">
        <f t="shared" si="775"/>
        <v>0</v>
      </c>
      <c r="AO2603" s="12">
        <f t="shared" si="775"/>
        <v>0</v>
      </c>
      <c r="AP2603" s="12">
        <f t="shared" si="775"/>
        <v>0</v>
      </c>
      <c r="AQ2603" s="12">
        <f t="shared" si="775"/>
        <v>0</v>
      </c>
      <c r="AR2603" s="12">
        <f t="shared" si="775"/>
        <v>0</v>
      </c>
      <c r="AS2603" s="12">
        <f t="shared" si="775"/>
        <v>0</v>
      </c>
      <c r="AT2603" s="12">
        <f t="shared" si="775"/>
        <v>0</v>
      </c>
      <c r="AU2603" s="12">
        <v>0</v>
      </c>
      <c r="AV2603" s="12">
        <v>3000</v>
      </c>
      <c r="AW2603" s="12">
        <f t="shared" ref="AW2603:AW2632" si="776">U2603+AH2603+AU2603</f>
        <v>0</v>
      </c>
    </row>
    <row r="2604" spans="1:49">
      <c r="A2604" s="44" t="s">
        <v>797</v>
      </c>
      <c r="B2604" s="45" t="s">
        <v>1030</v>
      </c>
      <c r="C2604" s="45" t="s">
        <v>828</v>
      </c>
      <c r="D2604" s="452" t="s">
        <v>2940</v>
      </c>
      <c r="E2604" s="213" t="s">
        <v>771</v>
      </c>
      <c r="F2604" s="65"/>
      <c r="G2604" s="65"/>
      <c r="H2604" s="65"/>
      <c r="I2604" s="1" t="s">
        <v>1500</v>
      </c>
      <c r="J2604" s="9">
        <f>SUM(J2605:J2606)</f>
        <v>0</v>
      </c>
      <c r="K2604" s="9">
        <f t="shared" ref="K2604:AT2604" si="777">SUM(K2605:K2606)</f>
        <v>0</v>
      </c>
      <c r="L2604" s="9">
        <f t="shared" si="777"/>
        <v>0</v>
      </c>
      <c r="M2604" s="9">
        <f t="shared" si="777"/>
        <v>0</v>
      </c>
      <c r="N2604" s="9">
        <f t="shared" si="777"/>
        <v>0</v>
      </c>
      <c r="O2604" s="9">
        <f t="shared" si="777"/>
        <v>0</v>
      </c>
      <c r="P2604" s="9">
        <f t="shared" si="777"/>
        <v>0</v>
      </c>
      <c r="Q2604" s="9">
        <f t="shared" si="777"/>
        <v>0</v>
      </c>
      <c r="R2604" s="9">
        <f t="shared" si="777"/>
        <v>0</v>
      </c>
      <c r="S2604" s="9">
        <f t="shared" si="777"/>
        <v>0</v>
      </c>
      <c r="T2604" s="9">
        <f t="shared" si="777"/>
        <v>0</v>
      </c>
      <c r="U2604" s="9">
        <v>0</v>
      </c>
      <c r="V2604" s="9">
        <v>0</v>
      </c>
      <c r="W2604" s="9">
        <f>SUM(W2605:W2606)</f>
        <v>0</v>
      </c>
      <c r="X2604" s="9">
        <f t="shared" si="777"/>
        <v>0</v>
      </c>
      <c r="Y2604" s="9">
        <f t="shared" si="777"/>
        <v>0</v>
      </c>
      <c r="Z2604" s="9">
        <f t="shared" si="777"/>
        <v>0</v>
      </c>
      <c r="AA2604" s="9">
        <f t="shared" si="777"/>
        <v>0</v>
      </c>
      <c r="AB2604" s="9">
        <f t="shared" si="777"/>
        <v>0</v>
      </c>
      <c r="AC2604" s="9">
        <f t="shared" si="777"/>
        <v>0</v>
      </c>
      <c r="AD2604" s="9">
        <f t="shared" si="777"/>
        <v>0</v>
      </c>
      <c r="AE2604" s="9">
        <f t="shared" si="777"/>
        <v>0</v>
      </c>
      <c r="AF2604" s="9">
        <f t="shared" si="777"/>
        <v>0</v>
      </c>
      <c r="AG2604" s="9">
        <f t="shared" si="777"/>
        <v>0</v>
      </c>
      <c r="AH2604" s="9">
        <v>0</v>
      </c>
      <c r="AI2604" s="9">
        <v>0</v>
      </c>
      <c r="AJ2604" s="9">
        <f>SUM(AJ2605:AJ2606)</f>
        <v>0</v>
      </c>
      <c r="AK2604" s="9">
        <f t="shared" si="777"/>
        <v>0</v>
      </c>
      <c r="AL2604" s="9">
        <f t="shared" si="777"/>
        <v>0</v>
      </c>
      <c r="AM2604" s="9">
        <f t="shared" si="777"/>
        <v>0</v>
      </c>
      <c r="AN2604" s="9">
        <f t="shared" si="777"/>
        <v>0</v>
      </c>
      <c r="AO2604" s="9">
        <f t="shared" si="777"/>
        <v>0</v>
      </c>
      <c r="AP2604" s="9">
        <f t="shared" si="777"/>
        <v>0</v>
      </c>
      <c r="AQ2604" s="9">
        <f t="shared" si="777"/>
        <v>0</v>
      </c>
      <c r="AR2604" s="9">
        <f t="shared" si="777"/>
        <v>0</v>
      </c>
      <c r="AS2604" s="9">
        <f t="shared" si="777"/>
        <v>0</v>
      </c>
      <c r="AT2604" s="9">
        <f t="shared" si="777"/>
        <v>0</v>
      </c>
      <c r="AU2604" s="9">
        <v>0</v>
      </c>
      <c r="AV2604" s="9">
        <v>0</v>
      </c>
      <c r="AW2604" s="9">
        <f t="shared" si="776"/>
        <v>0</v>
      </c>
    </row>
    <row r="2605" spans="1:49">
      <c r="A2605" s="44" t="s">
        <v>797</v>
      </c>
      <c r="B2605" s="45" t="s">
        <v>1030</v>
      </c>
      <c r="C2605" s="45" t="s">
        <v>828</v>
      </c>
      <c r="D2605" s="452" t="s">
        <v>2940</v>
      </c>
      <c r="E2605" s="367" t="s">
        <v>834</v>
      </c>
      <c r="F2605" s="50"/>
      <c r="G2605" s="468" t="s">
        <v>3096</v>
      </c>
      <c r="H2605" s="50" t="s">
        <v>2333</v>
      </c>
      <c r="I2605" s="42" t="s">
        <v>1165</v>
      </c>
      <c r="U2605" s="15">
        <v>0</v>
      </c>
      <c r="V2605" s="15">
        <v>0</v>
      </c>
      <c r="AH2605" s="15">
        <v>0</v>
      </c>
      <c r="AI2605" s="15">
        <v>0</v>
      </c>
      <c r="AU2605" s="15">
        <v>0</v>
      </c>
      <c r="AV2605" s="15">
        <v>0</v>
      </c>
      <c r="AW2605" s="15">
        <f t="shared" si="776"/>
        <v>0</v>
      </c>
    </row>
    <row r="2606" spans="1:49">
      <c r="A2606" s="44" t="s">
        <v>797</v>
      </c>
      <c r="B2606" s="45" t="s">
        <v>1030</v>
      </c>
      <c r="C2606" s="45" t="s">
        <v>828</v>
      </c>
      <c r="D2606" s="452" t="s">
        <v>2940</v>
      </c>
      <c r="E2606" s="367" t="s">
        <v>772</v>
      </c>
      <c r="F2606" s="50"/>
      <c r="G2606" s="468" t="s">
        <v>3096</v>
      </c>
      <c r="H2606" s="50" t="s">
        <v>2333</v>
      </c>
      <c r="I2606" s="42" t="s">
        <v>1227</v>
      </c>
      <c r="J2606" s="15">
        <f>SUM(J2607:J2611)</f>
        <v>0</v>
      </c>
      <c r="K2606" s="15">
        <f t="shared" ref="K2606:AT2606" si="778">SUM(K2607:K2611)</f>
        <v>0</v>
      </c>
      <c r="L2606" s="15">
        <f t="shared" si="778"/>
        <v>0</v>
      </c>
      <c r="M2606" s="15">
        <f t="shared" si="778"/>
        <v>0</v>
      </c>
      <c r="N2606" s="15">
        <f t="shared" si="778"/>
        <v>0</v>
      </c>
      <c r="O2606" s="15">
        <f t="shared" si="778"/>
        <v>0</v>
      </c>
      <c r="P2606" s="15">
        <f t="shared" si="778"/>
        <v>0</v>
      </c>
      <c r="Q2606" s="15">
        <f t="shared" si="778"/>
        <v>0</v>
      </c>
      <c r="R2606" s="15">
        <f t="shared" si="778"/>
        <v>0</v>
      </c>
      <c r="S2606" s="15">
        <f t="shared" si="778"/>
        <v>0</v>
      </c>
      <c r="T2606" s="15">
        <f t="shared" si="778"/>
        <v>0</v>
      </c>
      <c r="U2606" s="15">
        <v>0</v>
      </c>
      <c r="V2606" s="15">
        <v>0</v>
      </c>
      <c r="W2606" s="15">
        <f>SUM(W2607:W2611)</f>
        <v>0</v>
      </c>
      <c r="X2606" s="15">
        <f t="shared" si="778"/>
        <v>0</v>
      </c>
      <c r="Y2606" s="15">
        <f t="shared" si="778"/>
        <v>0</v>
      </c>
      <c r="Z2606" s="15">
        <f t="shared" si="778"/>
        <v>0</v>
      </c>
      <c r="AA2606" s="15">
        <f t="shared" si="778"/>
        <v>0</v>
      </c>
      <c r="AB2606" s="15">
        <f t="shared" si="778"/>
        <v>0</v>
      </c>
      <c r="AC2606" s="15">
        <f t="shared" si="778"/>
        <v>0</v>
      </c>
      <c r="AD2606" s="15">
        <f t="shared" si="778"/>
        <v>0</v>
      </c>
      <c r="AE2606" s="15">
        <f t="shared" si="778"/>
        <v>0</v>
      </c>
      <c r="AF2606" s="15">
        <f t="shared" si="778"/>
        <v>0</v>
      </c>
      <c r="AG2606" s="15">
        <f t="shared" si="778"/>
        <v>0</v>
      </c>
      <c r="AH2606" s="15">
        <v>0</v>
      </c>
      <c r="AI2606" s="15">
        <v>0</v>
      </c>
      <c r="AJ2606" s="15">
        <f>SUM(AJ2607:AJ2611)</f>
        <v>0</v>
      </c>
      <c r="AK2606" s="15">
        <f t="shared" si="778"/>
        <v>0</v>
      </c>
      <c r="AL2606" s="15">
        <f t="shared" si="778"/>
        <v>0</v>
      </c>
      <c r="AM2606" s="15">
        <f t="shared" si="778"/>
        <v>0</v>
      </c>
      <c r="AN2606" s="15">
        <f t="shared" si="778"/>
        <v>0</v>
      </c>
      <c r="AO2606" s="15">
        <f t="shared" si="778"/>
        <v>0</v>
      </c>
      <c r="AP2606" s="15">
        <f t="shared" si="778"/>
        <v>0</v>
      </c>
      <c r="AQ2606" s="15">
        <f t="shared" si="778"/>
        <v>0</v>
      </c>
      <c r="AR2606" s="15">
        <f t="shared" si="778"/>
        <v>0</v>
      </c>
      <c r="AS2606" s="15">
        <f t="shared" si="778"/>
        <v>0</v>
      </c>
      <c r="AT2606" s="15">
        <f t="shared" si="778"/>
        <v>0</v>
      </c>
      <c r="AU2606" s="15">
        <v>0</v>
      </c>
      <c r="AV2606" s="15">
        <v>0</v>
      </c>
      <c r="AW2606" s="15">
        <f t="shared" si="776"/>
        <v>0</v>
      </c>
    </row>
    <row r="2607" spans="1:49" s="144" customFormat="1">
      <c r="A2607" s="44" t="s">
        <v>797</v>
      </c>
      <c r="B2607" s="45" t="s">
        <v>1030</v>
      </c>
      <c r="C2607" s="45" t="s">
        <v>828</v>
      </c>
      <c r="D2607" s="452" t="s">
        <v>2940</v>
      </c>
      <c r="E2607" s="140" t="s">
        <v>850</v>
      </c>
      <c r="F2607" s="141" t="s">
        <v>269</v>
      </c>
      <c r="G2607" s="468" t="s">
        <v>3096</v>
      </c>
      <c r="H2607" s="50" t="s">
        <v>2333</v>
      </c>
      <c r="I2607" s="142" t="s">
        <v>1119</v>
      </c>
      <c r="J2607" s="15"/>
      <c r="K2607" s="15"/>
      <c r="L2607" s="15"/>
      <c r="M2607" s="15"/>
      <c r="N2607" s="15"/>
      <c r="O2607" s="15"/>
      <c r="P2607" s="15"/>
      <c r="Q2607" s="15"/>
      <c r="R2607" s="15"/>
      <c r="S2607" s="15"/>
      <c r="T2607" s="15"/>
      <c r="U2607" s="15">
        <v>0</v>
      </c>
      <c r="V2607" s="15">
        <v>0</v>
      </c>
      <c r="W2607" s="15"/>
      <c r="X2607" s="15"/>
      <c r="Y2607" s="15"/>
      <c r="Z2607" s="15"/>
      <c r="AA2607" s="15"/>
      <c r="AB2607" s="15"/>
      <c r="AC2607" s="15"/>
      <c r="AD2607" s="15"/>
      <c r="AE2607" s="15"/>
      <c r="AF2607" s="15"/>
      <c r="AG2607" s="15"/>
      <c r="AH2607" s="15">
        <v>0</v>
      </c>
      <c r="AI2607" s="15">
        <v>0</v>
      </c>
      <c r="AJ2607" s="15"/>
      <c r="AK2607" s="15"/>
      <c r="AL2607" s="15"/>
      <c r="AM2607" s="15"/>
      <c r="AN2607" s="15"/>
      <c r="AO2607" s="15"/>
      <c r="AP2607" s="15"/>
      <c r="AQ2607" s="15"/>
      <c r="AR2607" s="15"/>
      <c r="AS2607" s="15"/>
      <c r="AT2607" s="15"/>
      <c r="AU2607" s="15">
        <v>0</v>
      </c>
      <c r="AV2607" s="15">
        <v>0</v>
      </c>
      <c r="AW2607" s="15">
        <f t="shared" si="776"/>
        <v>0</v>
      </c>
    </row>
    <row r="2608" spans="1:49" s="144" customFormat="1">
      <c r="A2608" s="44" t="s">
        <v>797</v>
      </c>
      <c r="B2608" s="45" t="s">
        <v>1030</v>
      </c>
      <c r="C2608" s="45" t="s">
        <v>828</v>
      </c>
      <c r="D2608" s="452" t="s">
        <v>2940</v>
      </c>
      <c r="E2608" s="140" t="s">
        <v>851</v>
      </c>
      <c r="F2608" s="141" t="s">
        <v>270</v>
      </c>
      <c r="G2608" s="468" t="s">
        <v>3096</v>
      </c>
      <c r="H2608" s="50" t="s">
        <v>2333</v>
      </c>
      <c r="I2608" s="142" t="s">
        <v>1290</v>
      </c>
      <c r="J2608" s="15"/>
      <c r="K2608" s="15"/>
      <c r="L2608" s="15"/>
      <c r="M2608" s="15"/>
      <c r="N2608" s="15"/>
      <c r="O2608" s="15"/>
      <c r="P2608" s="15"/>
      <c r="Q2608" s="15"/>
      <c r="R2608" s="15"/>
      <c r="S2608" s="15"/>
      <c r="T2608" s="15"/>
      <c r="U2608" s="15">
        <v>0</v>
      </c>
      <c r="V2608" s="15">
        <v>0</v>
      </c>
      <c r="W2608" s="15"/>
      <c r="X2608" s="15"/>
      <c r="Y2608" s="15"/>
      <c r="Z2608" s="15"/>
      <c r="AA2608" s="15"/>
      <c r="AB2608" s="15"/>
      <c r="AC2608" s="15"/>
      <c r="AD2608" s="15"/>
      <c r="AE2608" s="15"/>
      <c r="AF2608" s="15"/>
      <c r="AG2608" s="15"/>
      <c r="AH2608" s="15">
        <v>0</v>
      </c>
      <c r="AI2608" s="15">
        <v>0</v>
      </c>
      <c r="AJ2608" s="15"/>
      <c r="AK2608" s="15"/>
      <c r="AL2608" s="15"/>
      <c r="AM2608" s="15"/>
      <c r="AN2608" s="15"/>
      <c r="AO2608" s="15"/>
      <c r="AP2608" s="15"/>
      <c r="AQ2608" s="15"/>
      <c r="AR2608" s="15"/>
      <c r="AS2608" s="15"/>
      <c r="AT2608" s="15"/>
      <c r="AU2608" s="15">
        <v>0</v>
      </c>
      <c r="AV2608" s="15">
        <v>0</v>
      </c>
      <c r="AW2608" s="15">
        <f t="shared" si="776"/>
        <v>0</v>
      </c>
    </row>
    <row r="2609" spans="1:49" s="144" customFormat="1">
      <c r="A2609" s="44" t="s">
        <v>797</v>
      </c>
      <c r="B2609" s="45" t="s">
        <v>1030</v>
      </c>
      <c r="C2609" s="45" t="s">
        <v>828</v>
      </c>
      <c r="D2609" s="452" t="s">
        <v>2940</v>
      </c>
      <c r="E2609" s="140" t="s">
        <v>852</v>
      </c>
      <c r="F2609" s="141" t="s">
        <v>271</v>
      </c>
      <c r="G2609" s="468" t="s">
        <v>3096</v>
      </c>
      <c r="H2609" s="50" t="s">
        <v>2333</v>
      </c>
      <c r="I2609" s="142" t="s">
        <v>1733</v>
      </c>
      <c r="J2609" s="15"/>
      <c r="K2609" s="15"/>
      <c r="L2609" s="15"/>
      <c r="M2609" s="15"/>
      <c r="N2609" s="15"/>
      <c r="O2609" s="15"/>
      <c r="P2609" s="15"/>
      <c r="Q2609" s="15"/>
      <c r="R2609" s="15"/>
      <c r="S2609" s="15"/>
      <c r="T2609" s="15"/>
      <c r="U2609" s="15">
        <v>0</v>
      </c>
      <c r="V2609" s="15">
        <v>0</v>
      </c>
      <c r="W2609" s="15"/>
      <c r="X2609" s="15"/>
      <c r="Y2609" s="15"/>
      <c r="Z2609" s="15"/>
      <c r="AA2609" s="15"/>
      <c r="AB2609" s="15"/>
      <c r="AC2609" s="15"/>
      <c r="AD2609" s="15"/>
      <c r="AE2609" s="15"/>
      <c r="AF2609" s="15"/>
      <c r="AG2609" s="15"/>
      <c r="AH2609" s="15">
        <v>0</v>
      </c>
      <c r="AI2609" s="15">
        <v>0</v>
      </c>
      <c r="AJ2609" s="15"/>
      <c r="AK2609" s="15"/>
      <c r="AL2609" s="15"/>
      <c r="AM2609" s="15"/>
      <c r="AN2609" s="15"/>
      <c r="AO2609" s="15"/>
      <c r="AP2609" s="15"/>
      <c r="AQ2609" s="15"/>
      <c r="AR2609" s="15"/>
      <c r="AS2609" s="15"/>
      <c r="AT2609" s="15"/>
      <c r="AU2609" s="15">
        <v>0</v>
      </c>
      <c r="AV2609" s="15">
        <v>0</v>
      </c>
      <c r="AW2609" s="15">
        <f t="shared" si="776"/>
        <v>0</v>
      </c>
    </row>
    <row r="2610" spans="1:49" s="144" customFormat="1">
      <c r="A2610" s="44" t="s">
        <v>797</v>
      </c>
      <c r="B2610" s="45" t="s">
        <v>1030</v>
      </c>
      <c r="C2610" s="45" t="s">
        <v>828</v>
      </c>
      <c r="D2610" s="452" t="s">
        <v>2940</v>
      </c>
      <c r="E2610" s="140" t="s">
        <v>853</v>
      </c>
      <c r="F2610" s="141" t="s">
        <v>272</v>
      </c>
      <c r="G2610" s="468" t="s">
        <v>3096</v>
      </c>
      <c r="H2610" s="50" t="s">
        <v>2333</v>
      </c>
      <c r="I2610" s="142" t="s">
        <v>1734</v>
      </c>
      <c r="J2610" s="15"/>
      <c r="K2610" s="15"/>
      <c r="L2610" s="15"/>
      <c r="M2610" s="15"/>
      <c r="N2610" s="15"/>
      <c r="O2610" s="15"/>
      <c r="P2610" s="15"/>
      <c r="Q2610" s="15"/>
      <c r="R2610" s="15"/>
      <c r="S2610" s="15"/>
      <c r="T2610" s="15"/>
      <c r="U2610" s="15">
        <v>0</v>
      </c>
      <c r="V2610" s="15">
        <v>0</v>
      </c>
      <c r="W2610" s="15"/>
      <c r="X2610" s="15"/>
      <c r="Y2610" s="15"/>
      <c r="Z2610" s="15"/>
      <c r="AA2610" s="15"/>
      <c r="AB2610" s="15"/>
      <c r="AC2610" s="15"/>
      <c r="AD2610" s="15"/>
      <c r="AE2610" s="15"/>
      <c r="AF2610" s="15"/>
      <c r="AG2610" s="15"/>
      <c r="AH2610" s="15">
        <v>0</v>
      </c>
      <c r="AI2610" s="15">
        <v>0</v>
      </c>
      <c r="AJ2610" s="15"/>
      <c r="AK2610" s="15"/>
      <c r="AL2610" s="15"/>
      <c r="AM2610" s="15"/>
      <c r="AN2610" s="15"/>
      <c r="AO2610" s="15"/>
      <c r="AP2610" s="15"/>
      <c r="AQ2610" s="15"/>
      <c r="AR2610" s="15"/>
      <c r="AS2610" s="15"/>
      <c r="AT2610" s="15"/>
      <c r="AU2610" s="15">
        <v>0</v>
      </c>
      <c r="AV2610" s="15">
        <v>0</v>
      </c>
      <c r="AW2610" s="15">
        <f t="shared" si="776"/>
        <v>0</v>
      </c>
    </row>
    <row r="2611" spans="1:49" s="144" customFormat="1">
      <c r="A2611" s="44" t="s">
        <v>797</v>
      </c>
      <c r="B2611" s="45" t="s">
        <v>1030</v>
      </c>
      <c r="C2611" s="45" t="s">
        <v>828</v>
      </c>
      <c r="D2611" s="452" t="s">
        <v>2940</v>
      </c>
      <c r="E2611" s="140" t="s">
        <v>854</v>
      </c>
      <c r="F2611" s="141" t="s">
        <v>273</v>
      </c>
      <c r="G2611" s="468" t="s">
        <v>3096</v>
      </c>
      <c r="H2611" s="50" t="s">
        <v>2333</v>
      </c>
      <c r="I2611" s="142" t="s">
        <v>1735</v>
      </c>
      <c r="J2611" s="15"/>
      <c r="K2611" s="15"/>
      <c r="L2611" s="15"/>
      <c r="M2611" s="15"/>
      <c r="N2611" s="15"/>
      <c r="O2611" s="15"/>
      <c r="P2611" s="15"/>
      <c r="Q2611" s="15"/>
      <c r="R2611" s="15"/>
      <c r="S2611" s="15"/>
      <c r="T2611" s="15"/>
      <c r="U2611" s="15">
        <v>0</v>
      </c>
      <c r="V2611" s="15">
        <v>0</v>
      </c>
      <c r="W2611" s="15"/>
      <c r="X2611" s="15"/>
      <c r="Y2611" s="15"/>
      <c r="Z2611" s="15"/>
      <c r="AA2611" s="15"/>
      <c r="AB2611" s="15"/>
      <c r="AC2611" s="15"/>
      <c r="AD2611" s="15"/>
      <c r="AE2611" s="15"/>
      <c r="AF2611" s="15"/>
      <c r="AG2611" s="15"/>
      <c r="AH2611" s="15">
        <v>0</v>
      </c>
      <c r="AI2611" s="15">
        <v>0</v>
      </c>
      <c r="AJ2611" s="15"/>
      <c r="AK2611" s="15"/>
      <c r="AL2611" s="15"/>
      <c r="AM2611" s="15"/>
      <c r="AN2611" s="15"/>
      <c r="AO2611" s="15"/>
      <c r="AP2611" s="15"/>
      <c r="AQ2611" s="15"/>
      <c r="AR2611" s="15"/>
      <c r="AS2611" s="15"/>
      <c r="AT2611" s="15"/>
      <c r="AU2611" s="15">
        <v>0</v>
      </c>
      <c r="AV2611" s="15">
        <v>0</v>
      </c>
      <c r="AW2611" s="15">
        <f t="shared" si="776"/>
        <v>0</v>
      </c>
    </row>
    <row r="2612" spans="1:49">
      <c r="A2612" s="44" t="s">
        <v>797</v>
      </c>
      <c r="B2612" s="45" t="s">
        <v>1030</v>
      </c>
      <c r="C2612" s="45" t="s">
        <v>828</v>
      </c>
      <c r="D2612" s="452" t="s">
        <v>2940</v>
      </c>
      <c r="E2612" s="213" t="s">
        <v>773</v>
      </c>
      <c r="F2612" s="65"/>
      <c r="G2612" s="65"/>
      <c r="H2612" s="65"/>
      <c r="I2612" s="1" t="s">
        <v>1362</v>
      </c>
      <c r="J2612" s="9">
        <f>SUM(J2613)</f>
        <v>0</v>
      </c>
      <c r="K2612" s="9">
        <f t="shared" ref="K2612:AT2612" si="779">SUM(K2613)</f>
        <v>0</v>
      </c>
      <c r="L2612" s="9">
        <f t="shared" si="779"/>
        <v>0</v>
      </c>
      <c r="M2612" s="9">
        <f t="shared" si="779"/>
        <v>0</v>
      </c>
      <c r="N2612" s="9">
        <f t="shared" si="779"/>
        <v>0</v>
      </c>
      <c r="O2612" s="9">
        <f t="shared" si="779"/>
        <v>0</v>
      </c>
      <c r="P2612" s="9">
        <f t="shared" si="779"/>
        <v>0</v>
      </c>
      <c r="Q2612" s="9">
        <f t="shared" si="779"/>
        <v>0</v>
      </c>
      <c r="R2612" s="9">
        <f t="shared" si="779"/>
        <v>0</v>
      </c>
      <c r="S2612" s="9">
        <f t="shared" si="779"/>
        <v>0</v>
      </c>
      <c r="T2612" s="9">
        <f t="shared" si="779"/>
        <v>0</v>
      </c>
      <c r="U2612" s="9">
        <v>0</v>
      </c>
      <c r="V2612" s="9">
        <v>0</v>
      </c>
      <c r="W2612" s="9">
        <f>SUM(W2613)</f>
        <v>0</v>
      </c>
      <c r="X2612" s="9">
        <f t="shared" si="779"/>
        <v>0</v>
      </c>
      <c r="Y2612" s="9">
        <f t="shared" si="779"/>
        <v>0</v>
      </c>
      <c r="Z2612" s="9">
        <f t="shared" si="779"/>
        <v>0</v>
      </c>
      <c r="AA2612" s="9">
        <f t="shared" si="779"/>
        <v>0</v>
      </c>
      <c r="AB2612" s="9">
        <f t="shared" si="779"/>
        <v>0</v>
      </c>
      <c r="AC2612" s="9">
        <f t="shared" si="779"/>
        <v>0</v>
      </c>
      <c r="AD2612" s="9">
        <f t="shared" si="779"/>
        <v>0</v>
      </c>
      <c r="AE2612" s="9">
        <f t="shared" si="779"/>
        <v>0</v>
      </c>
      <c r="AF2612" s="9">
        <f t="shared" si="779"/>
        <v>0</v>
      </c>
      <c r="AG2612" s="9">
        <f t="shared" si="779"/>
        <v>0</v>
      </c>
      <c r="AH2612" s="9">
        <v>0</v>
      </c>
      <c r="AI2612" s="9">
        <v>0</v>
      </c>
      <c r="AJ2612" s="9">
        <f>SUM(AJ2613)</f>
        <v>0</v>
      </c>
      <c r="AK2612" s="9">
        <f t="shared" si="779"/>
        <v>0</v>
      </c>
      <c r="AL2612" s="9">
        <f t="shared" si="779"/>
        <v>0</v>
      </c>
      <c r="AM2612" s="9">
        <f t="shared" si="779"/>
        <v>0</v>
      </c>
      <c r="AN2612" s="9">
        <f t="shared" si="779"/>
        <v>0</v>
      </c>
      <c r="AO2612" s="9">
        <f t="shared" si="779"/>
        <v>0</v>
      </c>
      <c r="AP2612" s="9">
        <f t="shared" si="779"/>
        <v>0</v>
      </c>
      <c r="AQ2612" s="9">
        <f t="shared" si="779"/>
        <v>0</v>
      </c>
      <c r="AR2612" s="9">
        <f t="shared" si="779"/>
        <v>0</v>
      </c>
      <c r="AS2612" s="9">
        <f t="shared" si="779"/>
        <v>0</v>
      </c>
      <c r="AT2612" s="9">
        <f t="shared" si="779"/>
        <v>0</v>
      </c>
      <c r="AU2612" s="9">
        <v>0</v>
      </c>
      <c r="AV2612" s="9">
        <v>0</v>
      </c>
      <c r="AW2612" s="9">
        <f t="shared" si="776"/>
        <v>0</v>
      </c>
    </row>
    <row r="2613" spans="1:49">
      <c r="A2613" s="44" t="s">
        <v>797</v>
      </c>
      <c r="B2613" s="45" t="s">
        <v>1030</v>
      </c>
      <c r="C2613" s="45" t="s">
        <v>828</v>
      </c>
      <c r="D2613" s="452" t="s">
        <v>2940</v>
      </c>
      <c r="E2613" s="367" t="s">
        <v>785</v>
      </c>
      <c r="F2613" s="50"/>
      <c r="G2613" s="468" t="s">
        <v>3096</v>
      </c>
      <c r="H2613" s="50" t="s">
        <v>2333</v>
      </c>
      <c r="I2613" s="42" t="s">
        <v>1363</v>
      </c>
      <c r="U2613" s="15">
        <v>0</v>
      </c>
      <c r="V2613" s="15">
        <v>0</v>
      </c>
      <c r="AH2613" s="15">
        <v>0</v>
      </c>
      <c r="AI2613" s="15">
        <v>0</v>
      </c>
      <c r="AU2613" s="15">
        <v>0</v>
      </c>
      <c r="AV2613" s="15">
        <v>0</v>
      </c>
      <c r="AW2613" s="15">
        <f t="shared" si="776"/>
        <v>0</v>
      </c>
    </row>
    <row r="2614" spans="1:49">
      <c r="A2614" s="44" t="s">
        <v>797</v>
      </c>
      <c r="B2614" s="45" t="s">
        <v>1030</v>
      </c>
      <c r="C2614" s="45" t="s">
        <v>828</v>
      </c>
      <c r="D2614" s="452" t="s">
        <v>2940</v>
      </c>
      <c r="E2614" s="213" t="s">
        <v>1364</v>
      </c>
      <c r="F2614" s="65"/>
      <c r="G2614" s="65"/>
      <c r="H2614" s="65"/>
      <c r="I2614" s="1" t="s">
        <v>2104</v>
      </c>
      <c r="J2614" s="9">
        <f>SUM(J2615:J2624)</f>
        <v>1000</v>
      </c>
      <c r="K2614" s="9">
        <f t="shared" ref="K2614:AT2614" si="780">SUM(K2615:K2624)</f>
        <v>0</v>
      </c>
      <c r="L2614" s="9">
        <f t="shared" si="780"/>
        <v>0</v>
      </c>
      <c r="M2614" s="9">
        <f t="shared" si="780"/>
        <v>0</v>
      </c>
      <c r="N2614" s="9">
        <f t="shared" si="780"/>
        <v>0</v>
      </c>
      <c r="O2614" s="9">
        <f t="shared" si="780"/>
        <v>0</v>
      </c>
      <c r="P2614" s="9">
        <f t="shared" si="780"/>
        <v>0</v>
      </c>
      <c r="Q2614" s="9">
        <f t="shared" si="780"/>
        <v>0</v>
      </c>
      <c r="R2614" s="9">
        <f t="shared" si="780"/>
        <v>0</v>
      </c>
      <c r="S2614" s="9">
        <f t="shared" si="780"/>
        <v>0</v>
      </c>
      <c r="T2614" s="9">
        <f t="shared" si="780"/>
        <v>0</v>
      </c>
      <c r="U2614" s="9">
        <v>0</v>
      </c>
      <c r="V2614" s="9">
        <v>1000</v>
      </c>
      <c r="W2614" s="9">
        <f>SUM(W2615:W2624)</f>
        <v>0</v>
      </c>
      <c r="X2614" s="9">
        <f t="shared" si="780"/>
        <v>0</v>
      </c>
      <c r="Y2614" s="9">
        <f t="shared" si="780"/>
        <v>0</v>
      </c>
      <c r="Z2614" s="9">
        <f t="shared" si="780"/>
        <v>0</v>
      </c>
      <c r="AA2614" s="9">
        <f t="shared" si="780"/>
        <v>0</v>
      </c>
      <c r="AB2614" s="9">
        <f t="shared" si="780"/>
        <v>0</v>
      </c>
      <c r="AC2614" s="9">
        <f t="shared" si="780"/>
        <v>0</v>
      </c>
      <c r="AD2614" s="9">
        <f t="shared" si="780"/>
        <v>0</v>
      </c>
      <c r="AE2614" s="9">
        <f t="shared" si="780"/>
        <v>0</v>
      </c>
      <c r="AF2614" s="9">
        <f t="shared" si="780"/>
        <v>0</v>
      </c>
      <c r="AG2614" s="9">
        <f t="shared" si="780"/>
        <v>0</v>
      </c>
      <c r="AH2614" s="9">
        <v>0</v>
      </c>
      <c r="AI2614" s="9">
        <v>0</v>
      </c>
      <c r="AJ2614" s="9">
        <f>SUM(AJ2615:AJ2624)</f>
        <v>3000</v>
      </c>
      <c r="AK2614" s="9">
        <f t="shared" si="780"/>
        <v>0</v>
      </c>
      <c r="AL2614" s="9">
        <f t="shared" si="780"/>
        <v>0</v>
      </c>
      <c r="AM2614" s="9">
        <f t="shared" si="780"/>
        <v>0</v>
      </c>
      <c r="AN2614" s="9">
        <f t="shared" si="780"/>
        <v>0</v>
      </c>
      <c r="AO2614" s="9">
        <f t="shared" si="780"/>
        <v>0</v>
      </c>
      <c r="AP2614" s="9">
        <f t="shared" si="780"/>
        <v>0</v>
      </c>
      <c r="AQ2614" s="9">
        <f t="shared" si="780"/>
        <v>0</v>
      </c>
      <c r="AR2614" s="9">
        <f t="shared" si="780"/>
        <v>0</v>
      </c>
      <c r="AS2614" s="9">
        <f t="shared" si="780"/>
        <v>0</v>
      </c>
      <c r="AT2614" s="9">
        <f t="shared" si="780"/>
        <v>0</v>
      </c>
      <c r="AU2614" s="9">
        <v>0</v>
      </c>
      <c r="AV2614" s="9">
        <v>3000</v>
      </c>
      <c r="AW2614" s="9">
        <f t="shared" si="776"/>
        <v>0</v>
      </c>
    </row>
    <row r="2615" spans="1:49">
      <c r="A2615" s="44" t="s">
        <v>797</v>
      </c>
      <c r="B2615" s="45" t="s">
        <v>1030</v>
      </c>
      <c r="C2615" s="45" t="s">
        <v>828</v>
      </c>
      <c r="D2615" s="452" t="s">
        <v>2940</v>
      </c>
      <c r="E2615" s="367" t="s">
        <v>786</v>
      </c>
      <c r="F2615" s="50"/>
      <c r="G2615" s="468" t="s">
        <v>3096</v>
      </c>
      <c r="H2615" s="50" t="s">
        <v>2333</v>
      </c>
      <c r="I2615" s="42" t="s">
        <v>1191</v>
      </c>
      <c r="U2615" s="15">
        <v>0</v>
      </c>
      <c r="V2615" s="15">
        <v>0</v>
      </c>
      <c r="AH2615" s="15">
        <v>0</v>
      </c>
      <c r="AI2615" s="15">
        <v>0</v>
      </c>
      <c r="AU2615" s="15">
        <v>0</v>
      </c>
      <c r="AV2615" s="15">
        <v>0</v>
      </c>
      <c r="AW2615" s="15">
        <f t="shared" si="776"/>
        <v>0</v>
      </c>
    </row>
    <row r="2616" spans="1:49">
      <c r="A2616" s="44" t="s">
        <v>797</v>
      </c>
      <c r="B2616" s="45" t="s">
        <v>1030</v>
      </c>
      <c r="C2616" s="45" t="s">
        <v>828</v>
      </c>
      <c r="D2616" s="452" t="s">
        <v>2940</v>
      </c>
      <c r="E2616" s="367" t="s">
        <v>1528</v>
      </c>
      <c r="F2616" s="50"/>
      <c r="G2616" s="468" t="s">
        <v>3096</v>
      </c>
      <c r="H2616" s="50" t="s">
        <v>2333</v>
      </c>
      <c r="I2616" s="42" t="s">
        <v>989</v>
      </c>
      <c r="U2616" s="15">
        <v>0</v>
      </c>
      <c r="V2616" s="15">
        <v>0</v>
      </c>
      <c r="AH2616" s="15">
        <v>0</v>
      </c>
      <c r="AI2616" s="15">
        <v>0</v>
      </c>
      <c r="AU2616" s="15">
        <v>0</v>
      </c>
      <c r="AV2616" s="15">
        <v>0</v>
      </c>
      <c r="AW2616" s="15">
        <f t="shared" si="776"/>
        <v>0</v>
      </c>
    </row>
    <row r="2617" spans="1:49">
      <c r="A2617" s="44" t="s">
        <v>797</v>
      </c>
      <c r="B2617" s="45" t="s">
        <v>1030</v>
      </c>
      <c r="C2617" s="45" t="s">
        <v>828</v>
      </c>
      <c r="D2617" s="452" t="s">
        <v>2940</v>
      </c>
      <c r="E2617" s="367" t="s">
        <v>1679</v>
      </c>
      <c r="F2617" s="50"/>
      <c r="G2617" s="468" t="s">
        <v>3096</v>
      </c>
      <c r="H2617" s="50" t="s">
        <v>2333</v>
      </c>
      <c r="I2617" s="42" t="s">
        <v>1048</v>
      </c>
      <c r="U2617" s="15">
        <v>0</v>
      </c>
      <c r="V2617" s="15">
        <v>0</v>
      </c>
      <c r="AH2617" s="15">
        <v>0</v>
      </c>
      <c r="AI2617" s="15">
        <v>0</v>
      </c>
      <c r="AU2617" s="15">
        <v>0</v>
      </c>
      <c r="AV2617" s="15">
        <v>0</v>
      </c>
      <c r="AW2617" s="15">
        <f t="shared" si="776"/>
        <v>0</v>
      </c>
    </row>
    <row r="2618" spans="1:49">
      <c r="A2618" s="44" t="s">
        <v>797</v>
      </c>
      <c r="B2618" s="45" t="s">
        <v>1030</v>
      </c>
      <c r="C2618" s="45" t="s">
        <v>828</v>
      </c>
      <c r="D2618" s="452" t="s">
        <v>2940</v>
      </c>
      <c r="E2618" s="367" t="s">
        <v>787</v>
      </c>
      <c r="F2618" s="50"/>
      <c r="G2618" s="468" t="s">
        <v>3096</v>
      </c>
      <c r="H2618" s="50" t="s">
        <v>2333</v>
      </c>
      <c r="I2618" s="42" t="s">
        <v>2226</v>
      </c>
      <c r="J2618" s="15">
        <v>0</v>
      </c>
      <c r="U2618" s="15">
        <v>0</v>
      </c>
      <c r="V2618" s="15">
        <v>0</v>
      </c>
      <c r="AH2618" s="15">
        <v>0</v>
      </c>
      <c r="AI2618" s="15">
        <v>0</v>
      </c>
      <c r="AJ2618" s="15">
        <v>3000</v>
      </c>
      <c r="AU2618" s="15">
        <v>0</v>
      </c>
      <c r="AV2618" s="15">
        <v>3000</v>
      </c>
      <c r="AW2618" s="15">
        <f t="shared" si="776"/>
        <v>0</v>
      </c>
    </row>
    <row r="2619" spans="1:49">
      <c r="A2619" s="44" t="s">
        <v>797</v>
      </c>
      <c r="B2619" s="45" t="s">
        <v>1030</v>
      </c>
      <c r="C2619" s="45" t="s">
        <v>828</v>
      </c>
      <c r="D2619" s="452" t="s">
        <v>2940</v>
      </c>
      <c r="E2619" s="367" t="s">
        <v>1116</v>
      </c>
      <c r="F2619" s="50"/>
      <c r="G2619" s="468" t="s">
        <v>3096</v>
      </c>
      <c r="H2619" s="50" t="s">
        <v>2333</v>
      </c>
      <c r="I2619" s="42" t="s">
        <v>1487</v>
      </c>
      <c r="U2619" s="15">
        <v>0</v>
      </c>
      <c r="V2619" s="15">
        <v>0</v>
      </c>
      <c r="AH2619" s="15">
        <v>0</v>
      </c>
      <c r="AI2619" s="15">
        <v>0</v>
      </c>
      <c r="AU2619" s="15">
        <v>0</v>
      </c>
      <c r="AV2619" s="15">
        <v>0</v>
      </c>
      <c r="AW2619" s="15">
        <f t="shared" si="776"/>
        <v>0</v>
      </c>
    </row>
    <row r="2620" spans="1:49">
      <c r="A2620" s="44" t="s">
        <v>797</v>
      </c>
      <c r="B2620" s="45" t="s">
        <v>1030</v>
      </c>
      <c r="C2620" s="45" t="s">
        <v>828</v>
      </c>
      <c r="D2620" s="452" t="s">
        <v>2940</v>
      </c>
      <c r="E2620" s="367" t="s">
        <v>1703</v>
      </c>
      <c r="F2620" s="50"/>
      <c r="G2620" s="468" t="s">
        <v>3096</v>
      </c>
      <c r="H2620" s="50" t="s">
        <v>2333</v>
      </c>
      <c r="I2620" s="42" t="s">
        <v>1047</v>
      </c>
      <c r="U2620" s="15">
        <v>0</v>
      </c>
      <c r="V2620" s="15">
        <v>0</v>
      </c>
      <c r="AH2620" s="15">
        <v>0</v>
      </c>
      <c r="AI2620" s="15">
        <v>0</v>
      </c>
      <c r="AU2620" s="15">
        <v>0</v>
      </c>
      <c r="AV2620" s="15">
        <v>0</v>
      </c>
      <c r="AW2620" s="15">
        <f t="shared" si="776"/>
        <v>0</v>
      </c>
    </row>
    <row r="2621" spans="1:49">
      <c r="A2621" s="44" t="s">
        <v>797</v>
      </c>
      <c r="B2621" s="45" t="s">
        <v>1030</v>
      </c>
      <c r="C2621" s="45" t="s">
        <v>828</v>
      </c>
      <c r="D2621" s="452" t="s">
        <v>2940</v>
      </c>
      <c r="E2621" s="367" t="s">
        <v>826</v>
      </c>
      <c r="F2621" s="50"/>
      <c r="G2621" s="468" t="s">
        <v>3096</v>
      </c>
      <c r="H2621" s="50" t="s">
        <v>2333</v>
      </c>
      <c r="I2621" s="42" t="s">
        <v>935</v>
      </c>
      <c r="U2621" s="15">
        <v>0</v>
      </c>
      <c r="V2621" s="15">
        <v>0</v>
      </c>
      <c r="AH2621" s="15">
        <v>0</v>
      </c>
      <c r="AI2621" s="15">
        <v>0</v>
      </c>
      <c r="AU2621" s="15">
        <v>0</v>
      </c>
      <c r="AV2621" s="15">
        <v>0</v>
      </c>
      <c r="AW2621" s="15">
        <f t="shared" si="776"/>
        <v>0</v>
      </c>
    </row>
    <row r="2622" spans="1:49">
      <c r="A2622" s="44" t="s">
        <v>797</v>
      </c>
      <c r="B2622" s="45" t="s">
        <v>1030</v>
      </c>
      <c r="C2622" s="45" t="s">
        <v>828</v>
      </c>
      <c r="D2622" s="452" t="s">
        <v>2940</v>
      </c>
      <c r="E2622" s="367" t="s">
        <v>1115</v>
      </c>
      <c r="F2622" s="50"/>
      <c r="G2622" s="468" t="s">
        <v>3096</v>
      </c>
      <c r="H2622" s="50" t="s">
        <v>2333</v>
      </c>
      <c r="I2622" s="42" t="s">
        <v>990</v>
      </c>
      <c r="U2622" s="15">
        <v>0</v>
      </c>
      <c r="V2622" s="15">
        <v>0</v>
      </c>
      <c r="AH2622" s="15">
        <v>0</v>
      </c>
      <c r="AI2622" s="15">
        <v>0</v>
      </c>
      <c r="AU2622" s="15">
        <v>0</v>
      </c>
      <c r="AV2622" s="15">
        <v>0</v>
      </c>
      <c r="AW2622" s="15">
        <f t="shared" si="776"/>
        <v>0</v>
      </c>
    </row>
    <row r="2623" spans="1:49">
      <c r="A2623" s="44" t="s">
        <v>797</v>
      </c>
      <c r="B2623" s="45" t="s">
        <v>1030</v>
      </c>
      <c r="C2623" s="45" t="s">
        <v>828</v>
      </c>
      <c r="D2623" s="452" t="s">
        <v>2940</v>
      </c>
      <c r="E2623" s="367" t="s">
        <v>1677</v>
      </c>
      <c r="F2623" s="50"/>
      <c r="G2623" s="468" t="s">
        <v>3096</v>
      </c>
      <c r="H2623" s="50" t="s">
        <v>2333</v>
      </c>
      <c r="I2623" s="42" t="s">
        <v>1688</v>
      </c>
      <c r="J2623" s="15">
        <v>1000</v>
      </c>
      <c r="U2623" s="15">
        <v>0</v>
      </c>
      <c r="V2623" s="15">
        <v>1000</v>
      </c>
      <c r="AH2623" s="15">
        <v>0</v>
      </c>
      <c r="AI2623" s="15">
        <v>0</v>
      </c>
      <c r="AU2623" s="15">
        <v>0</v>
      </c>
      <c r="AV2623" s="15">
        <v>0</v>
      </c>
      <c r="AW2623" s="15">
        <f t="shared" si="776"/>
        <v>0</v>
      </c>
    </row>
    <row r="2624" spans="1:49">
      <c r="A2624" s="44" t="s">
        <v>797</v>
      </c>
      <c r="B2624" s="45" t="s">
        <v>1030</v>
      </c>
      <c r="C2624" s="45" t="s">
        <v>828</v>
      </c>
      <c r="D2624" s="452" t="s">
        <v>2940</v>
      </c>
      <c r="E2624" s="367" t="s">
        <v>1677</v>
      </c>
      <c r="F2624" s="50" t="s">
        <v>274</v>
      </c>
      <c r="G2624" s="468" t="s">
        <v>3096</v>
      </c>
      <c r="H2624" s="50" t="s">
        <v>2333</v>
      </c>
      <c r="I2624" s="42" t="s">
        <v>25</v>
      </c>
      <c r="U2624" s="15">
        <v>0</v>
      </c>
      <c r="V2624" s="15">
        <v>0</v>
      </c>
      <c r="AH2624" s="15">
        <v>0</v>
      </c>
      <c r="AI2624" s="15">
        <v>0</v>
      </c>
      <c r="AU2624" s="15">
        <v>0</v>
      </c>
      <c r="AV2624" s="15">
        <v>0</v>
      </c>
      <c r="AW2624" s="15">
        <f t="shared" si="776"/>
        <v>0</v>
      </c>
    </row>
    <row r="2625" spans="1:49" s="52" customFormat="1">
      <c r="A2625" s="41"/>
      <c r="B2625" s="345"/>
      <c r="C2625" s="345"/>
      <c r="D2625" s="369"/>
      <c r="E2625" s="213"/>
      <c r="F2625" s="65"/>
      <c r="G2625" s="65"/>
      <c r="H2625" s="65"/>
      <c r="I2625" s="49" t="s">
        <v>3</v>
      </c>
      <c r="J2625" s="6">
        <f>SUM(J2626)</f>
        <v>0</v>
      </c>
      <c r="K2625" s="6">
        <f t="shared" ref="K2625:AT2626" si="781">SUM(K2626)</f>
        <v>0</v>
      </c>
      <c r="L2625" s="6">
        <f t="shared" si="781"/>
        <v>0</v>
      </c>
      <c r="M2625" s="6">
        <f t="shared" si="781"/>
        <v>0</v>
      </c>
      <c r="N2625" s="6">
        <f t="shared" si="781"/>
        <v>0</v>
      </c>
      <c r="O2625" s="6">
        <f t="shared" si="781"/>
        <v>0</v>
      </c>
      <c r="P2625" s="6">
        <f t="shared" si="781"/>
        <v>0</v>
      </c>
      <c r="Q2625" s="6">
        <f t="shared" si="781"/>
        <v>0</v>
      </c>
      <c r="R2625" s="6">
        <f t="shared" si="781"/>
        <v>0</v>
      </c>
      <c r="S2625" s="6">
        <f t="shared" si="781"/>
        <v>0</v>
      </c>
      <c r="T2625" s="6">
        <f t="shared" si="781"/>
        <v>0</v>
      </c>
      <c r="U2625" s="6">
        <v>0</v>
      </c>
      <c r="V2625" s="6">
        <v>0</v>
      </c>
      <c r="W2625" s="6">
        <f>SUM(W2626)</f>
        <v>0</v>
      </c>
      <c r="X2625" s="6">
        <f t="shared" si="781"/>
        <v>0</v>
      </c>
      <c r="Y2625" s="6">
        <f t="shared" si="781"/>
        <v>0</v>
      </c>
      <c r="Z2625" s="6">
        <f t="shared" si="781"/>
        <v>0</v>
      </c>
      <c r="AA2625" s="6">
        <f t="shared" si="781"/>
        <v>0</v>
      </c>
      <c r="AB2625" s="6">
        <f t="shared" si="781"/>
        <v>0</v>
      </c>
      <c r="AC2625" s="6">
        <f t="shared" si="781"/>
        <v>0</v>
      </c>
      <c r="AD2625" s="6">
        <f t="shared" si="781"/>
        <v>0</v>
      </c>
      <c r="AE2625" s="6">
        <f t="shared" si="781"/>
        <v>0</v>
      </c>
      <c r="AF2625" s="6">
        <f t="shared" si="781"/>
        <v>0</v>
      </c>
      <c r="AG2625" s="6">
        <f t="shared" si="781"/>
        <v>0</v>
      </c>
      <c r="AH2625" s="6">
        <v>0</v>
      </c>
      <c r="AI2625" s="6">
        <v>0</v>
      </c>
      <c r="AJ2625" s="6">
        <f>SUM(AJ2626)</f>
        <v>0</v>
      </c>
      <c r="AK2625" s="6">
        <f t="shared" si="781"/>
        <v>0</v>
      </c>
      <c r="AL2625" s="6">
        <f t="shared" si="781"/>
        <v>0</v>
      </c>
      <c r="AM2625" s="6">
        <f t="shared" si="781"/>
        <v>0</v>
      </c>
      <c r="AN2625" s="6">
        <f t="shared" si="781"/>
        <v>0</v>
      </c>
      <c r="AO2625" s="6">
        <f t="shared" si="781"/>
        <v>0</v>
      </c>
      <c r="AP2625" s="6">
        <f t="shared" si="781"/>
        <v>0</v>
      </c>
      <c r="AQ2625" s="6">
        <f t="shared" si="781"/>
        <v>0</v>
      </c>
      <c r="AR2625" s="6">
        <f t="shared" si="781"/>
        <v>0</v>
      </c>
      <c r="AS2625" s="6">
        <f t="shared" si="781"/>
        <v>0</v>
      </c>
      <c r="AT2625" s="6">
        <f t="shared" si="781"/>
        <v>0</v>
      </c>
      <c r="AU2625" s="6">
        <v>0</v>
      </c>
      <c r="AV2625" s="6">
        <v>0</v>
      </c>
      <c r="AW2625" s="6">
        <f t="shared" si="776"/>
        <v>0</v>
      </c>
    </row>
    <row r="2626" spans="1:49" s="52" customFormat="1">
      <c r="A2626" s="44" t="s">
        <v>797</v>
      </c>
      <c r="B2626" s="45" t="s">
        <v>1030</v>
      </c>
      <c r="C2626" s="45" t="s">
        <v>828</v>
      </c>
      <c r="D2626" s="452" t="s">
        <v>2940</v>
      </c>
      <c r="E2626" s="213" t="s">
        <v>833</v>
      </c>
      <c r="F2626" s="65"/>
      <c r="G2626" s="65"/>
      <c r="H2626" s="65"/>
      <c r="I2626" s="53" t="s">
        <v>1</v>
      </c>
      <c r="J2626" s="200">
        <f>SUM(J2627)</f>
        <v>0</v>
      </c>
      <c r="K2626" s="200">
        <f t="shared" si="781"/>
        <v>0</v>
      </c>
      <c r="L2626" s="200">
        <f t="shared" si="781"/>
        <v>0</v>
      </c>
      <c r="M2626" s="200">
        <f t="shared" si="781"/>
        <v>0</v>
      </c>
      <c r="N2626" s="200">
        <f t="shared" si="781"/>
        <v>0</v>
      </c>
      <c r="O2626" s="200">
        <f t="shared" si="781"/>
        <v>0</v>
      </c>
      <c r="P2626" s="200">
        <f t="shared" si="781"/>
        <v>0</v>
      </c>
      <c r="Q2626" s="200">
        <f t="shared" si="781"/>
        <v>0</v>
      </c>
      <c r="R2626" s="200">
        <f t="shared" si="781"/>
        <v>0</v>
      </c>
      <c r="S2626" s="200">
        <f t="shared" si="781"/>
        <v>0</v>
      </c>
      <c r="T2626" s="200">
        <f t="shared" si="781"/>
        <v>0</v>
      </c>
      <c r="U2626" s="200">
        <v>0</v>
      </c>
      <c r="V2626" s="200">
        <v>0</v>
      </c>
      <c r="W2626" s="200">
        <f>SUM(W2627)</f>
        <v>0</v>
      </c>
      <c r="X2626" s="200">
        <f t="shared" si="781"/>
        <v>0</v>
      </c>
      <c r="Y2626" s="200">
        <f t="shared" si="781"/>
        <v>0</v>
      </c>
      <c r="Z2626" s="200">
        <f t="shared" si="781"/>
        <v>0</v>
      </c>
      <c r="AA2626" s="200">
        <f t="shared" si="781"/>
        <v>0</v>
      </c>
      <c r="AB2626" s="200">
        <f t="shared" si="781"/>
        <v>0</v>
      </c>
      <c r="AC2626" s="200">
        <f t="shared" si="781"/>
        <v>0</v>
      </c>
      <c r="AD2626" s="200">
        <f t="shared" si="781"/>
        <v>0</v>
      </c>
      <c r="AE2626" s="200">
        <f t="shared" si="781"/>
        <v>0</v>
      </c>
      <c r="AF2626" s="200">
        <f t="shared" si="781"/>
        <v>0</v>
      </c>
      <c r="AG2626" s="200">
        <f t="shared" si="781"/>
        <v>0</v>
      </c>
      <c r="AH2626" s="200">
        <v>0</v>
      </c>
      <c r="AI2626" s="200">
        <v>0</v>
      </c>
      <c r="AJ2626" s="200">
        <f>SUM(AJ2627)</f>
        <v>0</v>
      </c>
      <c r="AK2626" s="200">
        <f t="shared" si="781"/>
        <v>0</v>
      </c>
      <c r="AL2626" s="200">
        <f t="shared" si="781"/>
        <v>0</v>
      </c>
      <c r="AM2626" s="200">
        <f t="shared" si="781"/>
        <v>0</v>
      </c>
      <c r="AN2626" s="200">
        <f t="shared" si="781"/>
        <v>0</v>
      </c>
      <c r="AO2626" s="200">
        <f t="shared" si="781"/>
        <v>0</v>
      </c>
      <c r="AP2626" s="200">
        <f t="shared" si="781"/>
        <v>0</v>
      </c>
      <c r="AQ2626" s="200">
        <f t="shared" si="781"/>
        <v>0</v>
      </c>
      <c r="AR2626" s="200">
        <f t="shared" si="781"/>
        <v>0</v>
      </c>
      <c r="AS2626" s="200">
        <f t="shared" si="781"/>
        <v>0</v>
      </c>
      <c r="AT2626" s="200">
        <f t="shared" si="781"/>
        <v>0</v>
      </c>
      <c r="AU2626" s="200">
        <v>0</v>
      </c>
      <c r="AV2626" s="200">
        <v>0</v>
      </c>
      <c r="AW2626" s="200">
        <f t="shared" si="776"/>
        <v>0</v>
      </c>
    </row>
    <row r="2627" spans="1:49" s="59" customFormat="1">
      <c r="A2627" s="44" t="s">
        <v>797</v>
      </c>
      <c r="B2627" s="45" t="s">
        <v>1030</v>
      </c>
      <c r="C2627" s="45" t="s">
        <v>828</v>
      </c>
      <c r="D2627" s="452" t="s">
        <v>2940</v>
      </c>
      <c r="E2627" s="57" t="s">
        <v>1517</v>
      </c>
      <c r="F2627" s="58"/>
      <c r="G2627" s="468" t="s">
        <v>3096</v>
      </c>
      <c r="H2627" s="50" t="s">
        <v>2333</v>
      </c>
      <c r="I2627" s="188" t="s">
        <v>2584</v>
      </c>
      <c r="J2627" s="13"/>
      <c r="K2627" s="13"/>
      <c r="L2627" s="13"/>
      <c r="M2627" s="13"/>
      <c r="N2627" s="13"/>
      <c r="O2627" s="13"/>
      <c r="P2627" s="13"/>
      <c r="Q2627" s="13"/>
      <c r="R2627" s="13"/>
      <c r="S2627" s="13"/>
      <c r="T2627" s="13"/>
      <c r="U2627" s="13">
        <v>0</v>
      </c>
      <c r="V2627" s="13">
        <v>0</v>
      </c>
      <c r="W2627" s="13"/>
      <c r="X2627" s="13"/>
      <c r="Y2627" s="13"/>
      <c r="Z2627" s="13"/>
      <c r="AA2627" s="13"/>
      <c r="AB2627" s="13"/>
      <c r="AC2627" s="13"/>
      <c r="AD2627" s="13"/>
      <c r="AE2627" s="13"/>
      <c r="AF2627" s="13"/>
      <c r="AG2627" s="13"/>
      <c r="AH2627" s="13">
        <v>0</v>
      </c>
      <c r="AI2627" s="13">
        <v>0</v>
      </c>
      <c r="AJ2627" s="13"/>
      <c r="AK2627" s="13"/>
      <c r="AL2627" s="13"/>
      <c r="AM2627" s="13"/>
      <c r="AN2627" s="13"/>
      <c r="AO2627" s="13"/>
      <c r="AP2627" s="13"/>
      <c r="AQ2627" s="13"/>
      <c r="AR2627" s="13"/>
      <c r="AS2627" s="13"/>
      <c r="AT2627" s="13"/>
      <c r="AU2627" s="13">
        <v>0</v>
      </c>
      <c r="AV2627" s="13">
        <v>0</v>
      </c>
      <c r="AW2627" s="13">
        <f t="shared" si="776"/>
        <v>0</v>
      </c>
    </row>
    <row r="2628" spans="1:49">
      <c r="A2628" s="44"/>
      <c r="B2628" s="45"/>
      <c r="C2628" s="45"/>
      <c r="D2628" s="45"/>
      <c r="E2628" s="531"/>
      <c r="F2628" s="50"/>
      <c r="G2628" s="50"/>
      <c r="H2628" s="50"/>
      <c r="I2628" s="49" t="s">
        <v>1157</v>
      </c>
      <c r="J2628" s="6">
        <f>SUM(J2629)</f>
        <v>0</v>
      </c>
      <c r="K2628" s="6">
        <f t="shared" ref="K2628:AT2628" si="782">SUM(K2629)</f>
        <v>0</v>
      </c>
      <c r="L2628" s="6">
        <f t="shared" si="782"/>
        <v>0</v>
      </c>
      <c r="M2628" s="6">
        <f t="shared" si="782"/>
        <v>0</v>
      </c>
      <c r="N2628" s="6">
        <f t="shared" si="782"/>
        <v>0</v>
      </c>
      <c r="O2628" s="6">
        <f t="shared" si="782"/>
        <v>0</v>
      </c>
      <c r="P2628" s="6">
        <f t="shared" si="782"/>
        <v>0</v>
      </c>
      <c r="Q2628" s="6">
        <f t="shared" si="782"/>
        <v>0</v>
      </c>
      <c r="R2628" s="6">
        <f t="shared" si="782"/>
        <v>0</v>
      </c>
      <c r="S2628" s="6">
        <f t="shared" si="782"/>
        <v>0</v>
      </c>
      <c r="T2628" s="6">
        <f t="shared" si="782"/>
        <v>0</v>
      </c>
      <c r="U2628" s="6">
        <v>0</v>
      </c>
      <c r="V2628" s="6">
        <v>0</v>
      </c>
      <c r="W2628" s="6">
        <f>SUM(W2629)</f>
        <v>0</v>
      </c>
      <c r="X2628" s="6">
        <f t="shared" si="782"/>
        <v>0</v>
      </c>
      <c r="Y2628" s="6">
        <f t="shared" si="782"/>
        <v>0</v>
      </c>
      <c r="Z2628" s="6">
        <f t="shared" si="782"/>
        <v>0</v>
      </c>
      <c r="AA2628" s="6">
        <f t="shared" si="782"/>
        <v>0</v>
      </c>
      <c r="AB2628" s="6">
        <f t="shared" si="782"/>
        <v>0</v>
      </c>
      <c r="AC2628" s="6">
        <f t="shared" si="782"/>
        <v>0</v>
      </c>
      <c r="AD2628" s="6">
        <f t="shared" si="782"/>
        <v>0</v>
      </c>
      <c r="AE2628" s="6">
        <f t="shared" si="782"/>
        <v>0</v>
      </c>
      <c r="AF2628" s="6">
        <f t="shared" si="782"/>
        <v>0</v>
      </c>
      <c r="AG2628" s="6">
        <f t="shared" si="782"/>
        <v>0</v>
      </c>
      <c r="AH2628" s="6">
        <v>0</v>
      </c>
      <c r="AI2628" s="6">
        <v>0</v>
      </c>
      <c r="AJ2628" s="6">
        <f>SUM(AJ2629)</f>
        <v>7000</v>
      </c>
      <c r="AK2628" s="6">
        <f t="shared" si="782"/>
        <v>0</v>
      </c>
      <c r="AL2628" s="6">
        <f t="shared" si="782"/>
        <v>0</v>
      </c>
      <c r="AM2628" s="6">
        <f t="shared" si="782"/>
        <v>0</v>
      </c>
      <c r="AN2628" s="6">
        <f t="shared" si="782"/>
        <v>0</v>
      </c>
      <c r="AO2628" s="6">
        <f t="shared" si="782"/>
        <v>0</v>
      </c>
      <c r="AP2628" s="6">
        <f t="shared" si="782"/>
        <v>2000</v>
      </c>
      <c r="AQ2628" s="6">
        <f t="shared" si="782"/>
        <v>0</v>
      </c>
      <c r="AR2628" s="6">
        <f t="shared" si="782"/>
        <v>5000</v>
      </c>
      <c r="AS2628" s="6">
        <f t="shared" si="782"/>
        <v>0</v>
      </c>
      <c r="AT2628" s="6">
        <f t="shared" si="782"/>
        <v>0</v>
      </c>
      <c r="AU2628" s="6">
        <v>7000</v>
      </c>
      <c r="AV2628" s="6">
        <v>0</v>
      </c>
      <c r="AW2628" s="6">
        <f t="shared" si="776"/>
        <v>7000</v>
      </c>
    </row>
    <row r="2629" spans="1:49">
      <c r="A2629" s="44" t="s">
        <v>797</v>
      </c>
      <c r="B2629" s="45" t="s">
        <v>1030</v>
      </c>
      <c r="C2629" s="45" t="s">
        <v>828</v>
      </c>
      <c r="D2629" s="452" t="s">
        <v>2940</v>
      </c>
      <c r="E2629" s="54" t="s">
        <v>1402</v>
      </c>
      <c r="F2629" s="50"/>
      <c r="G2629" s="50"/>
      <c r="H2629" s="50"/>
      <c r="I2629" s="519" t="s">
        <v>1158</v>
      </c>
      <c r="J2629" s="9">
        <f>SUM(J2630:J2631)</f>
        <v>0</v>
      </c>
      <c r="K2629" s="9">
        <f t="shared" ref="K2629:T2629" si="783">SUM(K2630:K2631)</f>
        <v>0</v>
      </c>
      <c r="L2629" s="9">
        <f t="shared" si="783"/>
        <v>0</v>
      </c>
      <c r="M2629" s="9">
        <f t="shared" si="783"/>
        <v>0</v>
      </c>
      <c r="N2629" s="9">
        <f t="shared" si="783"/>
        <v>0</v>
      </c>
      <c r="O2629" s="9">
        <f t="shared" si="783"/>
        <v>0</v>
      </c>
      <c r="P2629" s="9">
        <f t="shared" si="783"/>
        <v>0</v>
      </c>
      <c r="Q2629" s="9">
        <f t="shared" si="783"/>
        <v>0</v>
      </c>
      <c r="R2629" s="9">
        <f t="shared" si="783"/>
        <v>0</v>
      </c>
      <c r="S2629" s="9">
        <f t="shared" si="783"/>
        <v>0</v>
      </c>
      <c r="T2629" s="9">
        <f t="shared" si="783"/>
        <v>0</v>
      </c>
      <c r="U2629" s="9">
        <v>0</v>
      </c>
      <c r="V2629" s="9">
        <v>0</v>
      </c>
      <c r="W2629" s="9">
        <f>SUM(W2630:W2631)</f>
        <v>0</v>
      </c>
      <c r="X2629" s="9">
        <f t="shared" ref="X2629:AG2629" si="784">SUM(X2630:X2631)</f>
        <v>0</v>
      </c>
      <c r="Y2629" s="9">
        <f t="shared" si="784"/>
        <v>0</v>
      </c>
      <c r="Z2629" s="9">
        <f t="shared" si="784"/>
        <v>0</v>
      </c>
      <c r="AA2629" s="9">
        <f t="shared" si="784"/>
        <v>0</v>
      </c>
      <c r="AB2629" s="9">
        <f t="shared" si="784"/>
        <v>0</v>
      </c>
      <c r="AC2629" s="9">
        <f t="shared" si="784"/>
        <v>0</v>
      </c>
      <c r="AD2629" s="9">
        <f t="shared" si="784"/>
        <v>0</v>
      </c>
      <c r="AE2629" s="9">
        <f t="shared" si="784"/>
        <v>0</v>
      </c>
      <c r="AF2629" s="9">
        <f t="shared" si="784"/>
        <v>0</v>
      </c>
      <c r="AG2629" s="9">
        <f t="shared" si="784"/>
        <v>0</v>
      </c>
      <c r="AH2629" s="9">
        <v>0</v>
      </c>
      <c r="AI2629" s="9">
        <v>0</v>
      </c>
      <c r="AJ2629" s="9">
        <f>SUM(AJ2630:AJ2631)</f>
        <v>7000</v>
      </c>
      <c r="AK2629" s="9">
        <f t="shared" ref="AK2629:AT2629" si="785">SUM(AK2630:AK2631)</f>
        <v>0</v>
      </c>
      <c r="AL2629" s="9">
        <f t="shared" si="785"/>
        <v>0</v>
      </c>
      <c r="AM2629" s="9">
        <f t="shared" si="785"/>
        <v>0</v>
      </c>
      <c r="AN2629" s="9">
        <f t="shared" si="785"/>
        <v>0</v>
      </c>
      <c r="AO2629" s="9">
        <f t="shared" si="785"/>
        <v>0</v>
      </c>
      <c r="AP2629" s="9">
        <f t="shared" si="785"/>
        <v>2000</v>
      </c>
      <c r="AQ2629" s="9">
        <f t="shared" si="785"/>
        <v>0</v>
      </c>
      <c r="AR2629" s="9">
        <f t="shared" si="785"/>
        <v>5000</v>
      </c>
      <c r="AS2629" s="9">
        <f t="shared" si="785"/>
        <v>0</v>
      </c>
      <c r="AT2629" s="9">
        <f t="shared" si="785"/>
        <v>0</v>
      </c>
      <c r="AU2629" s="9">
        <v>7000</v>
      </c>
      <c r="AV2629" s="9">
        <v>0</v>
      </c>
      <c r="AW2629" s="9">
        <f t="shared" si="776"/>
        <v>7000</v>
      </c>
    </row>
    <row r="2630" spans="1:49" s="505" customFormat="1">
      <c r="A2630" s="478" t="s">
        <v>797</v>
      </c>
      <c r="B2630" s="479" t="s">
        <v>1030</v>
      </c>
      <c r="C2630" s="479" t="s">
        <v>828</v>
      </c>
      <c r="D2630" s="480" t="s">
        <v>2940</v>
      </c>
      <c r="E2630" s="481" t="s">
        <v>1409</v>
      </c>
      <c r="F2630" s="482"/>
      <c r="G2630" s="483" t="s">
        <v>3096</v>
      </c>
      <c r="H2630" s="482" t="s">
        <v>2333</v>
      </c>
      <c r="I2630" s="504" t="s">
        <v>1518</v>
      </c>
      <c r="J2630" s="496"/>
      <c r="K2630" s="496"/>
      <c r="L2630" s="496"/>
      <c r="M2630" s="496"/>
      <c r="N2630" s="496"/>
      <c r="O2630" s="496"/>
      <c r="P2630" s="496"/>
      <c r="Q2630" s="496"/>
      <c r="R2630" s="496"/>
      <c r="S2630" s="496"/>
      <c r="T2630" s="496"/>
      <c r="U2630" s="496">
        <v>0</v>
      </c>
      <c r="V2630" s="496">
        <v>0</v>
      </c>
      <c r="W2630" s="496"/>
      <c r="X2630" s="496"/>
      <c r="Y2630" s="496"/>
      <c r="Z2630" s="496"/>
      <c r="AA2630" s="496"/>
      <c r="AB2630" s="496"/>
      <c r="AC2630" s="496"/>
      <c r="AD2630" s="496"/>
      <c r="AE2630" s="496"/>
      <c r="AF2630" s="496"/>
      <c r="AG2630" s="496"/>
      <c r="AH2630" s="496">
        <v>0</v>
      </c>
      <c r="AI2630" s="496">
        <v>0</v>
      </c>
      <c r="AJ2630" s="496">
        <v>2000</v>
      </c>
      <c r="AK2630" s="496"/>
      <c r="AL2630" s="496"/>
      <c r="AM2630" s="496"/>
      <c r="AN2630" s="496"/>
      <c r="AO2630" s="496"/>
      <c r="AP2630" s="496">
        <v>2000</v>
      </c>
      <c r="AQ2630" s="496"/>
      <c r="AR2630" s="496"/>
      <c r="AS2630" s="496"/>
      <c r="AT2630" s="496"/>
      <c r="AU2630" s="496">
        <v>2000</v>
      </c>
      <c r="AV2630" s="496">
        <v>0</v>
      </c>
      <c r="AW2630" s="496">
        <f t="shared" si="776"/>
        <v>2000</v>
      </c>
    </row>
    <row r="2631" spans="1:49" s="505" customFormat="1">
      <c r="A2631" s="478" t="s">
        <v>797</v>
      </c>
      <c r="B2631" s="479" t="s">
        <v>1030</v>
      </c>
      <c r="C2631" s="479" t="s">
        <v>828</v>
      </c>
      <c r="D2631" s="480" t="s">
        <v>2940</v>
      </c>
      <c r="E2631" s="525" t="s">
        <v>1367</v>
      </c>
      <c r="F2631" s="526"/>
      <c r="G2631" s="483" t="s">
        <v>3096</v>
      </c>
      <c r="H2631" s="482"/>
      <c r="I2631" s="503" t="s">
        <v>1400</v>
      </c>
      <c r="J2631" s="496"/>
      <c r="K2631" s="496"/>
      <c r="L2631" s="496"/>
      <c r="M2631" s="496"/>
      <c r="N2631" s="496"/>
      <c r="O2631" s="496"/>
      <c r="P2631" s="496"/>
      <c r="Q2631" s="496"/>
      <c r="R2631" s="496"/>
      <c r="S2631" s="496"/>
      <c r="T2631" s="496"/>
      <c r="U2631" s="496">
        <v>0</v>
      </c>
      <c r="V2631" s="496">
        <v>0</v>
      </c>
      <c r="W2631" s="496"/>
      <c r="X2631" s="496"/>
      <c r="Y2631" s="496"/>
      <c r="Z2631" s="496"/>
      <c r="AA2631" s="496"/>
      <c r="AB2631" s="496"/>
      <c r="AC2631" s="496"/>
      <c r="AD2631" s="496"/>
      <c r="AE2631" s="496"/>
      <c r="AF2631" s="496"/>
      <c r="AG2631" s="496"/>
      <c r="AH2631" s="496">
        <v>0</v>
      </c>
      <c r="AI2631" s="496">
        <v>0</v>
      </c>
      <c r="AJ2631" s="496">
        <v>5000</v>
      </c>
      <c r="AK2631" s="496"/>
      <c r="AL2631" s="496"/>
      <c r="AM2631" s="496"/>
      <c r="AN2631" s="496"/>
      <c r="AO2631" s="496"/>
      <c r="AP2631" s="496"/>
      <c r="AQ2631" s="496"/>
      <c r="AR2631" s="496">
        <v>5000</v>
      </c>
      <c r="AS2631" s="496"/>
      <c r="AT2631" s="496"/>
      <c r="AU2631" s="496">
        <v>5000</v>
      </c>
      <c r="AV2631" s="496">
        <v>0</v>
      </c>
      <c r="AW2631" s="496">
        <f t="shared" si="776"/>
        <v>5000</v>
      </c>
    </row>
    <row r="2632" spans="1:49">
      <c r="A2632" s="48"/>
      <c r="B2632" s="42"/>
      <c r="C2632" s="42"/>
      <c r="D2632" s="42"/>
      <c r="E2632" s="531"/>
      <c r="F2632" s="50"/>
      <c r="G2632" s="50"/>
      <c r="H2632" s="50"/>
      <c r="I2632" s="49" t="s">
        <v>1631</v>
      </c>
      <c r="J2632" s="12">
        <f>SUM(J2603,J2625,J2628)</f>
        <v>1000</v>
      </c>
      <c r="K2632" s="12">
        <f t="shared" ref="K2632:T2632" si="786">SUM(K2603,K2625,K2628)</f>
        <v>0</v>
      </c>
      <c r="L2632" s="12">
        <f t="shared" si="786"/>
        <v>0</v>
      </c>
      <c r="M2632" s="12">
        <f t="shared" si="786"/>
        <v>0</v>
      </c>
      <c r="N2632" s="12">
        <f t="shared" si="786"/>
        <v>0</v>
      </c>
      <c r="O2632" s="12">
        <f t="shared" si="786"/>
        <v>0</v>
      </c>
      <c r="P2632" s="12">
        <f t="shared" si="786"/>
        <v>0</v>
      </c>
      <c r="Q2632" s="12">
        <f t="shared" si="786"/>
        <v>0</v>
      </c>
      <c r="R2632" s="12">
        <f t="shared" si="786"/>
        <v>0</v>
      </c>
      <c r="S2632" s="12">
        <f t="shared" si="786"/>
        <v>0</v>
      </c>
      <c r="T2632" s="12">
        <f t="shared" si="786"/>
        <v>0</v>
      </c>
      <c r="U2632" s="12">
        <v>0</v>
      </c>
      <c r="V2632" s="12">
        <v>1000</v>
      </c>
      <c r="W2632" s="12">
        <f>SUM(W2603,W2625,W2628)</f>
        <v>0</v>
      </c>
      <c r="X2632" s="12">
        <f t="shared" ref="X2632:AG2632" si="787">SUM(X2603,X2625,X2628)</f>
        <v>0</v>
      </c>
      <c r="Y2632" s="12">
        <f t="shared" si="787"/>
        <v>0</v>
      </c>
      <c r="Z2632" s="12">
        <f t="shared" si="787"/>
        <v>0</v>
      </c>
      <c r="AA2632" s="12">
        <f t="shared" si="787"/>
        <v>0</v>
      </c>
      <c r="AB2632" s="12">
        <f t="shared" si="787"/>
        <v>0</v>
      </c>
      <c r="AC2632" s="12">
        <f t="shared" si="787"/>
        <v>0</v>
      </c>
      <c r="AD2632" s="12">
        <f t="shared" si="787"/>
        <v>0</v>
      </c>
      <c r="AE2632" s="12">
        <f t="shared" si="787"/>
        <v>0</v>
      </c>
      <c r="AF2632" s="12">
        <f t="shared" si="787"/>
        <v>0</v>
      </c>
      <c r="AG2632" s="12">
        <f t="shared" si="787"/>
        <v>0</v>
      </c>
      <c r="AH2632" s="12">
        <v>0</v>
      </c>
      <c r="AI2632" s="12">
        <v>0</v>
      </c>
      <c r="AJ2632" s="12">
        <f>SUM(AJ2603,AJ2625,AJ2628)</f>
        <v>10000</v>
      </c>
      <c r="AK2632" s="12">
        <f>SUM(AK2603,AK2625,AK2628)</f>
        <v>0</v>
      </c>
      <c r="AL2632" s="12">
        <f t="shared" ref="AL2632:AT2632" si="788">SUM(AL2603,AL2625,AL2628)</f>
        <v>0</v>
      </c>
      <c r="AM2632" s="12">
        <f t="shared" si="788"/>
        <v>0</v>
      </c>
      <c r="AN2632" s="12">
        <f t="shared" si="788"/>
        <v>0</v>
      </c>
      <c r="AO2632" s="12">
        <f t="shared" si="788"/>
        <v>0</v>
      </c>
      <c r="AP2632" s="12">
        <f t="shared" si="788"/>
        <v>2000</v>
      </c>
      <c r="AQ2632" s="12">
        <f t="shared" si="788"/>
        <v>0</v>
      </c>
      <c r="AR2632" s="12">
        <f t="shared" si="788"/>
        <v>5000</v>
      </c>
      <c r="AS2632" s="12">
        <f t="shared" si="788"/>
        <v>0</v>
      </c>
      <c r="AT2632" s="12">
        <f t="shared" si="788"/>
        <v>0</v>
      </c>
      <c r="AU2632" s="12">
        <v>7000</v>
      </c>
      <c r="AV2632" s="12">
        <v>3000</v>
      </c>
      <c r="AW2632" s="12">
        <f t="shared" si="776"/>
        <v>7000</v>
      </c>
    </row>
    <row r="2633" spans="1:49">
      <c r="A2633" s="48"/>
      <c r="B2633" s="42"/>
      <c r="C2633" s="42"/>
      <c r="D2633" s="42"/>
      <c r="E2633" s="531"/>
      <c r="F2633" s="50"/>
      <c r="G2633" s="50"/>
      <c r="H2633" s="50"/>
      <c r="I2633" s="146" t="s">
        <v>970</v>
      </c>
      <c r="J2633" s="267"/>
      <c r="K2633" s="267"/>
      <c r="L2633" s="267"/>
      <c r="M2633" s="267"/>
      <c r="N2633" s="267"/>
      <c r="O2633" s="267"/>
      <c r="P2633" s="267"/>
      <c r="Q2633" s="267"/>
      <c r="R2633" s="267"/>
      <c r="S2633" s="267"/>
      <c r="T2633" s="267"/>
      <c r="U2633" s="267"/>
      <c r="V2633" s="267"/>
      <c r="W2633" s="267"/>
      <c r="X2633" s="267"/>
      <c r="Y2633" s="267"/>
      <c r="Z2633" s="267"/>
      <c r="AA2633" s="267"/>
      <c r="AB2633" s="267"/>
      <c r="AC2633" s="267"/>
      <c r="AD2633" s="267"/>
      <c r="AE2633" s="267"/>
      <c r="AF2633" s="267"/>
      <c r="AG2633" s="267"/>
      <c r="AH2633" s="267"/>
      <c r="AI2633" s="267"/>
      <c r="AJ2633" s="267"/>
      <c r="AK2633" s="267"/>
      <c r="AL2633" s="267"/>
      <c r="AM2633" s="267"/>
      <c r="AN2633" s="267"/>
      <c r="AO2633" s="267"/>
      <c r="AP2633" s="267"/>
      <c r="AQ2633" s="267"/>
      <c r="AR2633" s="267"/>
      <c r="AS2633" s="267"/>
      <c r="AT2633" s="267"/>
      <c r="AU2633" s="267"/>
      <c r="AV2633" s="267"/>
      <c r="AW2633" s="267"/>
    </row>
    <row r="2634" spans="1:49" ht="13.5" thickBot="1">
      <c r="A2634" s="48"/>
      <c r="B2634" s="42"/>
      <c r="C2634" s="42"/>
      <c r="D2634" s="42"/>
      <c r="E2634" s="531"/>
      <c r="F2634" s="50"/>
      <c r="G2634" s="50"/>
      <c r="H2634" s="50"/>
      <c r="I2634" s="146"/>
      <c r="J2634" s="29"/>
      <c r="K2634" s="29"/>
      <c r="L2634" s="29"/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W2634" s="29"/>
      <c r="X2634" s="29"/>
      <c r="Y2634" s="29"/>
      <c r="Z2634" s="29"/>
      <c r="AA2634" s="29"/>
      <c r="AB2634" s="29"/>
      <c r="AC2634" s="29"/>
      <c r="AD2634" s="29"/>
      <c r="AE2634" s="29"/>
      <c r="AF2634" s="29"/>
      <c r="AG2634" s="29"/>
      <c r="AH2634" s="29"/>
      <c r="AI2634" s="29"/>
      <c r="AJ2634" s="29"/>
      <c r="AK2634" s="29"/>
      <c r="AL2634" s="29"/>
      <c r="AM2634" s="29"/>
      <c r="AN2634" s="29"/>
      <c r="AO2634" s="29"/>
      <c r="AP2634" s="29"/>
      <c r="AQ2634" s="29"/>
      <c r="AR2634" s="29"/>
      <c r="AS2634" s="29"/>
      <c r="AT2634" s="29"/>
      <c r="AU2634" s="29"/>
      <c r="AV2634" s="29"/>
      <c r="AW2634" s="29"/>
    </row>
    <row r="2635" spans="1:49" ht="35.25" customHeight="1" thickTop="1" thickBot="1">
      <c r="A2635" s="48"/>
      <c r="B2635" s="42"/>
      <c r="C2635" s="42"/>
      <c r="D2635" s="42"/>
      <c r="E2635" s="531"/>
      <c r="F2635" s="50"/>
      <c r="G2635" s="50"/>
      <c r="H2635" s="50"/>
      <c r="I2635" s="5" t="s">
        <v>2331</v>
      </c>
      <c r="J2635" s="364" t="s">
        <v>2891</v>
      </c>
      <c r="K2635" s="364" t="s">
        <v>2879</v>
      </c>
      <c r="L2635" s="364" t="s">
        <v>2880</v>
      </c>
      <c r="M2635" s="364" t="s">
        <v>2881</v>
      </c>
      <c r="N2635" s="364" t="s">
        <v>2882</v>
      </c>
      <c r="O2635" s="364" t="s">
        <v>2883</v>
      </c>
      <c r="P2635" s="364" t="s">
        <v>2884</v>
      </c>
      <c r="Q2635" s="364" t="s">
        <v>2885</v>
      </c>
      <c r="R2635" s="364" t="s">
        <v>2886</v>
      </c>
      <c r="S2635" s="364" t="s">
        <v>2887</v>
      </c>
      <c r="T2635" s="364" t="s">
        <v>2888</v>
      </c>
      <c r="U2635" s="364" t="s">
        <v>2889</v>
      </c>
      <c r="V2635" s="364" t="s">
        <v>2890</v>
      </c>
      <c r="W2635" s="365" t="s">
        <v>2893</v>
      </c>
      <c r="X2635" s="365" t="s">
        <v>2879</v>
      </c>
      <c r="Y2635" s="365" t="s">
        <v>2880</v>
      </c>
      <c r="Z2635" s="365" t="s">
        <v>2881</v>
      </c>
      <c r="AA2635" s="365" t="s">
        <v>2882</v>
      </c>
      <c r="AB2635" s="365" t="s">
        <v>2883</v>
      </c>
      <c r="AC2635" s="365" t="s">
        <v>2884</v>
      </c>
      <c r="AD2635" s="365" t="s">
        <v>2885</v>
      </c>
      <c r="AE2635" s="365" t="s">
        <v>2886</v>
      </c>
      <c r="AF2635" s="365" t="s">
        <v>2887</v>
      </c>
      <c r="AG2635" s="365" t="s">
        <v>2888</v>
      </c>
      <c r="AH2635" s="365" t="s">
        <v>2889</v>
      </c>
      <c r="AI2635" s="365" t="s">
        <v>2890</v>
      </c>
      <c r="AJ2635" s="366" t="s">
        <v>2892</v>
      </c>
      <c r="AK2635" s="366" t="s">
        <v>2879</v>
      </c>
      <c r="AL2635" s="366" t="s">
        <v>2880</v>
      </c>
      <c r="AM2635" s="366" t="s">
        <v>2881</v>
      </c>
      <c r="AN2635" s="366" t="s">
        <v>2882</v>
      </c>
      <c r="AO2635" s="366" t="s">
        <v>2883</v>
      </c>
      <c r="AP2635" s="366" t="s">
        <v>2884</v>
      </c>
      <c r="AQ2635" s="366" t="s">
        <v>2885</v>
      </c>
      <c r="AR2635" s="366" t="s">
        <v>2886</v>
      </c>
      <c r="AS2635" s="366" t="s">
        <v>2887</v>
      </c>
      <c r="AT2635" s="366" t="s">
        <v>2888</v>
      </c>
      <c r="AU2635" s="366" t="s">
        <v>2889</v>
      </c>
      <c r="AV2635" s="366" t="s">
        <v>2890</v>
      </c>
      <c r="AW2635" s="368" t="s">
        <v>2895</v>
      </c>
    </row>
    <row r="2636" spans="1:49">
      <c r="A2636" s="48"/>
      <c r="B2636" s="42"/>
      <c r="C2636" s="42"/>
      <c r="D2636" s="42"/>
      <c r="E2636" s="531"/>
      <c r="F2636" s="50"/>
      <c r="G2636" s="50"/>
      <c r="H2636" s="50"/>
      <c r="I2636" s="34"/>
      <c r="J2636" s="202" t="s">
        <v>1224</v>
      </c>
      <c r="K2636" s="202">
        <v>1</v>
      </c>
      <c r="L2636" s="202">
        <v>2</v>
      </c>
      <c r="M2636" s="202">
        <v>3</v>
      </c>
      <c r="N2636" s="202">
        <v>4</v>
      </c>
      <c r="O2636" s="202">
        <v>5</v>
      </c>
      <c r="P2636" s="202">
        <v>6</v>
      </c>
      <c r="Q2636" s="202">
        <v>7</v>
      </c>
      <c r="R2636" s="202">
        <v>8</v>
      </c>
      <c r="S2636" s="202">
        <v>9</v>
      </c>
      <c r="T2636" s="202">
        <v>10</v>
      </c>
      <c r="U2636" s="202">
        <v>13</v>
      </c>
      <c r="V2636" s="202">
        <v>14</v>
      </c>
      <c r="W2636" s="202" t="s">
        <v>1224</v>
      </c>
      <c r="X2636" s="202">
        <v>1</v>
      </c>
      <c r="Y2636" s="202">
        <v>2</v>
      </c>
      <c r="Z2636" s="202">
        <v>3</v>
      </c>
      <c r="AA2636" s="202">
        <v>4</v>
      </c>
      <c r="AB2636" s="202">
        <v>5</v>
      </c>
      <c r="AC2636" s="202">
        <v>6</v>
      </c>
      <c r="AD2636" s="202">
        <v>7</v>
      </c>
      <c r="AE2636" s="202">
        <v>8</v>
      </c>
      <c r="AF2636" s="202">
        <v>9</v>
      </c>
      <c r="AG2636" s="202">
        <v>10</v>
      </c>
      <c r="AH2636" s="202">
        <v>13</v>
      </c>
      <c r="AI2636" s="202">
        <v>14</v>
      </c>
      <c r="AJ2636" s="202" t="s">
        <v>1224</v>
      </c>
      <c r="AK2636" s="202">
        <v>1</v>
      </c>
      <c r="AL2636" s="202">
        <v>2</v>
      </c>
      <c r="AM2636" s="202">
        <v>3</v>
      </c>
      <c r="AN2636" s="202">
        <v>4</v>
      </c>
      <c r="AO2636" s="202">
        <v>5</v>
      </c>
      <c r="AP2636" s="202">
        <v>6</v>
      </c>
      <c r="AQ2636" s="202">
        <v>7</v>
      </c>
      <c r="AR2636" s="202">
        <v>8</v>
      </c>
      <c r="AS2636" s="202">
        <v>9</v>
      </c>
      <c r="AT2636" s="202">
        <v>10</v>
      </c>
      <c r="AU2636" s="202">
        <v>13</v>
      </c>
      <c r="AV2636" s="202">
        <v>14</v>
      </c>
      <c r="AW2636" s="202">
        <v>15</v>
      </c>
    </row>
    <row r="2637" spans="1:49">
      <c r="A2637" s="48"/>
      <c r="B2637" s="42"/>
      <c r="C2637" s="42"/>
      <c r="D2637" s="42"/>
      <c r="E2637" s="531"/>
      <c r="F2637" s="50"/>
      <c r="G2637" s="50"/>
      <c r="H2637" s="50"/>
      <c r="I2637" s="276" t="s">
        <v>2429</v>
      </c>
      <c r="J2637" s="277">
        <f>SUM(J2632)</f>
        <v>1000</v>
      </c>
      <c r="K2637" s="277">
        <f t="shared" ref="K2637:AT2637" si="789">SUM(K2632)</f>
        <v>0</v>
      </c>
      <c r="L2637" s="277">
        <f t="shared" si="789"/>
        <v>0</v>
      </c>
      <c r="M2637" s="277">
        <f t="shared" si="789"/>
        <v>0</v>
      </c>
      <c r="N2637" s="277">
        <f t="shared" si="789"/>
        <v>0</v>
      </c>
      <c r="O2637" s="277">
        <f t="shared" si="789"/>
        <v>0</v>
      </c>
      <c r="P2637" s="277">
        <f t="shared" si="789"/>
        <v>0</v>
      </c>
      <c r="Q2637" s="277">
        <f t="shared" si="789"/>
        <v>0</v>
      </c>
      <c r="R2637" s="277">
        <f t="shared" si="789"/>
        <v>0</v>
      </c>
      <c r="S2637" s="277">
        <f t="shared" si="789"/>
        <v>0</v>
      </c>
      <c r="T2637" s="277">
        <f t="shared" si="789"/>
        <v>0</v>
      </c>
      <c r="U2637" s="277">
        <v>0</v>
      </c>
      <c r="V2637" s="277">
        <v>1000</v>
      </c>
      <c r="W2637" s="277">
        <f>SUM(W2632)</f>
        <v>0</v>
      </c>
      <c r="X2637" s="277">
        <f t="shared" si="789"/>
        <v>0</v>
      </c>
      <c r="Y2637" s="277">
        <f t="shared" si="789"/>
        <v>0</v>
      </c>
      <c r="Z2637" s="277">
        <f t="shared" si="789"/>
        <v>0</v>
      </c>
      <c r="AA2637" s="277">
        <f t="shared" si="789"/>
        <v>0</v>
      </c>
      <c r="AB2637" s="277">
        <f t="shared" si="789"/>
        <v>0</v>
      </c>
      <c r="AC2637" s="277">
        <f t="shared" si="789"/>
        <v>0</v>
      </c>
      <c r="AD2637" s="277">
        <f t="shared" si="789"/>
        <v>0</v>
      </c>
      <c r="AE2637" s="277">
        <f t="shared" si="789"/>
        <v>0</v>
      </c>
      <c r="AF2637" s="277">
        <f t="shared" si="789"/>
        <v>0</v>
      </c>
      <c r="AG2637" s="277">
        <f t="shared" si="789"/>
        <v>0</v>
      </c>
      <c r="AH2637" s="277">
        <v>0</v>
      </c>
      <c r="AI2637" s="277">
        <v>0</v>
      </c>
      <c r="AJ2637" s="277">
        <f>SUM(AJ2632)</f>
        <v>10000</v>
      </c>
      <c r="AK2637" s="277">
        <f t="shared" si="789"/>
        <v>0</v>
      </c>
      <c r="AL2637" s="277">
        <f t="shared" si="789"/>
        <v>0</v>
      </c>
      <c r="AM2637" s="277">
        <f t="shared" si="789"/>
        <v>0</v>
      </c>
      <c r="AN2637" s="277">
        <f t="shared" si="789"/>
        <v>0</v>
      </c>
      <c r="AO2637" s="277">
        <f t="shared" si="789"/>
        <v>0</v>
      </c>
      <c r="AP2637" s="277">
        <f t="shared" si="789"/>
        <v>2000</v>
      </c>
      <c r="AQ2637" s="277">
        <f t="shared" si="789"/>
        <v>0</v>
      </c>
      <c r="AR2637" s="277">
        <f t="shared" si="789"/>
        <v>5000</v>
      </c>
      <c r="AS2637" s="277">
        <f t="shared" si="789"/>
        <v>0</v>
      </c>
      <c r="AT2637" s="277">
        <f t="shared" si="789"/>
        <v>0</v>
      </c>
      <c r="AU2637" s="277">
        <v>7000</v>
      </c>
      <c r="AV2637" s="277">
        <v>3000</v>
      </c>
      <c r="AW2637" s="277">
        <f>U2637+AH2637+AU2637</f>
        <v>7000</v>
      </c>
    </row>
    <row r="2638" spans="1:49">
      <c r="A2638" s="48"/>
      <c r="B2638" s="42"/>
      <c r="C2638" s="42"/>
      <c r="D2638" s="42"/>
      <c r="E2638" s="531"/>
      <c r="F2638" s="50"/>
      <c r="G2638" s="50"/>
      <c r="H2638" s="50"/>
      <c r="I2638" s="276"/>
      <c r="J2638" s="277"/>
      <c r="K2638" s="277"/>
      <c r="L2638" s="277"/>
      <c r="M2638" s="277"/>
      <c r="N2638" s="277"/>
      <c r="O2638" s="277"/>
      <c r="P2638" s="277"/>
      <c r="Q2638" s="277"/>
      <c r="R2638" s="277"/>
      <c r="S2638" s="277"/>
      <c r="T2638" s="277"/>
      <c r="U2638" s="277">
        <v>0</v>
      </c>
      <c r="V2638" s="277">
        <v>0</v>
      </c>
      <c r="W2638" s="277"/>
      <c r="X2638" s="277"/>
      <c r="Y2638" s="277"/>
      <c r="Z2638" s="277"/>
      <c r="AA2638" s="277"/>
      <c r="AB2638" s="277"/>
      <c r="AC2638" s="277"/>
      <c r="AD2638" s="277"/>
      <c r="AE2638" s="277"/>
      <c r="AF2638" s="277"/>
      <c r="AG2638" s="277"/>
      <c r="AH2638" s="277">
        <v>0</v>
      </c>
      <c r="AI2638" s="277">
        <v>0</v>
      </c>
      <c r="AJ2638" s="277"/>
      <c r="AK2638" s="277"/>
      <c r="AL2638" s="277"/>
      <c r="AM2638" s="277"/>
      <c r="AN2638" s="277"/>
      <c r="AO2638" s="277"/>
      <c r="AP2638" s="277"/>
      <c r="AQ2638" s="277"/>
      <c r="AR2638" s="277"/>
      <c r="AS2638" s="277"/>
      <c r="AT2638" s="277"/>
      <c r="AU2638" s="277">
        <v>0</v>
      </c>
      <c r="AV2638" s="277">
        <v>0</v>
      </c>
      <c r="AW2638" s="277">
        <f>U2638+AH2638+AU2638</f>
        <v>0</v>
      </c>
    </row>
    <row r="2639" spans="1:49">
      <c r="A2639" s="48"/>
      <c r="B2639" s="42"/>
      <c r="C2639" s="42"/>
      <c r="D2639" s="42"/>
      <c r="E2639" s="531"/>
      <c r="F2639" s="50"/>
      <c r="G2639" s="50"/>
      <c r="H2639" s="50"/>
      <c r="I2639" s="276"/>
      <c r="J2639" s="277"/>
      <c r="K2639" s="277"/>
      <c r="L2639" s="277"/>
      <c r="M2639" s="277"/>
      <c r="N2639" s="277"/>
      <c r="O2639" s="277"/>
      <c r="P2639" s="277"/>
      <c r="Q2639" s="277"/>
      <c r="R2639" s="277"/>
      <c r="S2639" s="277"/>
      <c r="T2639" s="277"/>
      <c r="U2639" s="277">
        <v>0</v>
      </c>
      <c r="V2639" s="277">
        <v>0</v>
      </c>
      <c r="W2639" s="277"/>
      <c r="X2639" s="277"/>
      <c r="Y2639" s="277"/>
      <c r="Z2639" s="277"/>
      <c r="AA2639" s="277"/>
      <c r="AB2639" s="277"/>
      <c r="AC2639" s="277"/>
      <c r="AD2639" s="277"/>
      <c r="AE2639" s="277"/>
      <c r="AF2639" s="277"/>
      <c r="AG2639" s="277"/>
      <c r="AH2639" s="277">
        <v>0</v>
      </c>
      <c r="AI2639" s="277">
        <v>0</v>
      </c>
      <c r="AJ2639" s="277"/>
      <c r="AK2639" s="277"/>
      <c r="AL2639" s="277"/>
      <c r="AM2639" s="277"/>
      <c r="AN2639" s="277"/>
      <c r="AO2639" s="277"/>
      <c r="AP2639" s="277"/>
      <c r="AQ2639" s="277"/>
      <c r="AR2639" s="277"/>
      <c r="AS2639" s="277"/>
      <c r="AT2639" s="277"/>
      <c r="AU2639" s="277">
        <v>0</v>
      </c>
      <c r="AV2639" s="277">
        <v>0</v>
      </c>
      <c r="AW2639" s="277">
        <f>U2639+AH2639+AU2639</f>
        <v>0</v>
      </c>
    </row>
    <row r="2640" spans="1:49">
      <c r="A2640" s="48"/>
      <c r="B2640" s="42"/>
      <c r="C2640" s="42"/>
      <c r="D2640" s="42"/>
      <c r="E2640" s="531"/>
      <c r="F2640" s="50"/>
      <c r="G2640" s="50"/>
      <c r="H2640" s="50"/>
      <c r="I2640" s="276"/>
      <c r="J2640" s="277"/>
      <c r="K2640" s="277"/>
      <c r="L2640" s="277"/>
      <c r="M2640" s="277"/>
      <c r="N2640" s="277"/>
      <c r="O2640" s="277"/>
      <c r="P2640" s="277"/>
      <c r="Q2640" s="277"/>
      <c r="R2640" s="277"/>
      <c r="S2640" s="277"/>
      <c r="T2640" s="277"/>
      <c r="U2640" s="277">
        <v>0</v>
      </c>
      <c r="V2640" s="277">
        <v>0</v>
      </c>
      <c r="W2640" s="277"/>
      <c r="X2640" s="277"/>
      <c r="Y2640" s="277"/>
      <c r="Z2640" s="277"/>
      <c r="AA2640" s="277"/>
      <c r="AB2640" s="277"/>
      <c r="AC2640" s="277"/>
      <c r="AD2640" s="277"/>
      <c r="AE2640" s="277"/>
      <c r="AF2640" s="277"/>
      <c r="AG2640" s="277"/>
      <c r="AH2640" s="277">
        <v>0</v>
      </c>
      <c r="AI2640" s="277">
        <v>0</v>
      </c>
      <c r="AJ2640" s="277"/>
      <c r="AK2640" s="277"/>
      <c r="AL2640" s="277"/>
      <c r="AM2640" s="277"/>
      <c r="AN2640" s="277"/>
      <c r="AO2640" s="277"/>
      <c r="AP2640" s="277"/>
      <c r="AQ2640" s="277"/>
      <c r="AR2640" s="277"/>
      <c r="AS2640" s="277"/>
      <c r="AT2640" s="277"/>
      <c r="AU2640" s="277">
        <v>0</v>
      </c>
      <c r="AV2640" s="277">
        <v>0</v>
      </c>
      <c r="AW2640" s="277">
        <f>U2640+AH2640+AU2640</f>
        <v>0</v>
      </c>
    </row>
    <row r="2641" spans="1:49">
      <c r="A2641" s="48"/>
      <c r="B2641" s="42"/>
      <c r="C2641" s="42"/>
      <c r="D2641" s="42"/>
      <c r="E2641" s="531"/>
      <c r="F2641" s="50"/>
      <c r="G2641" s="50"/>
      <c r="H2641" s="50"/>
      <c r="I2641" s="276" t="s">
        <v>1631</v>
      </c>
      <c r="J2641" s="277">
        <f>SUM(J2637:J2640)</f>
        <v>1000</v>
      </c>
      <c r="K2641" s="277">
        <f t="shared" ref="K2641:AT2641" si="790">SUM(K2637:K2640)</f>
        <v>0</v>
      </c>
      <c r="L2641" s="277">
        <f t="shared" si="790"/>
        <v>0</v>
      </c>
      <c r="M2641" s="277">
        <f t="shared" si="790"/>
        <v>0</v>
      </c>
      <c r="N2641" s="277">
        <f t="shared" si="790"/>
        <v>0</v>
      </c>
      <c r="O2641" s="277">
        <f t="shared" si="790"/>
        <v>0</v>
      </c>
      <c r="P2641" s="277">
        <f t="shared" si="790"/>
        <v>0</v>
      </c>
      <c r="Q2641" s="277">
        <f t="shared" si="790"/>
        <v>0</v>
      </c>
      <c r="R2641" s="277">
        <f t="shared" si="790"/>
        <v>0</v>
      </c>
      <c r="S2641" s="277">
        <f t="shared" si="790"/>
        <v>0</v>
      </c>
      <c r="T2641" s="277">
        <f t="shared" si="790"/>
        <v>0</v>
      </c>
      <c r="U2641" s="277">
        <v>0</v>
      </c>
      <c r="V2641" s="277">
        <v>1000</v>
      </c>
      <c r="W2641" s="277">
        <f>SUM(W2637:W2640)</f>
        <v>0</v>
      </c>
      <c r="X2641" s="277">
        <f t="shared" si="790"/>
        <v>0</v>
      </c>
      <c r="Y2641" s="277">
        <f t="shared" si="790"/>
        <v>0</v>
      </c>
      <c r="Z2641" s="277">
        <f t="shared" si="790"/>
        <v>0</v>
      </c>
      <c r="AA2641" s="277">
        <f t="shared" si="790"/>
        <v>0</v>
      </c>
      <c r="AB2641" s="277">
        <f t="shared" si="790"/>
        <v>0</v>
      </c>
      <c r="AC2641" s="277">
        <f t="shared" si="790"/>
        <v>0</v>
      </c>
      <c r="AD2641" s="277">
        <f t="shared" si="790"/>
        <v>0</v>
      </c>
      <c r="AE2641" s="277">
        <f t="shared" si="790"/>
        <v>0</v>
      </c>
      <c r="AF2641" s="277">
        <f t="shared" si="790"/>
        <v>0</v>
      </c>
      <c r="AG2641" s="277">
        <f t="shared" si="790"/>
        <v>0</v>
      </c>
      <c r="AH2641" s="277">
        <v>0</v>
      </c>
      <c r="AI2641" s="277">
        <v>0</v>
      </c>
      <c r="AJ2641" s="277">
        <f>SUM(AJ2637:AJ2640)</f>
        <v>10000</v>
      </c>
      <c r="AK2641" s="277">
        <f t="shared" si="790"/>
        <v>0</v>
      </c>
      <c r="AL2641" s="277">
        <f t="shared" si="790"/>
        <v>0</v>
      </c>
      <c r="AM2641" s="277">
        <f t="shared" si="790"/>
        <v>0</v>
      </c>
      <c r="AN2641" s="277">
        <f t="shared" si="790"/>
        <v>0</v>
      </c>
      <c r="AO2641" s="277">
        <f t="shared" si="790"/>
        <v>0</v>
      </c>
      <c r="AP2641" s="277">
        <f t="shared" si="790"/>
        <v>2000</v>
      </c>
      <c r="AQ2641" s="277">
        <f t="shared" si="790"/>
        <v>0</v>
      </c>
      <c r="AR2641" s="277">
        <f t="shared" si="790"/>
        <v>5000</v>
      </c>
      <c r="AS2641" s="277">
        <f t="shared" si="790"/>
        <v>0</v>
      </c>
      <c r="AT2641" s="277">
        <f t="shared" si="790"/>
        <v>0</v>
      </c>
      <c r="AU2641" s="277">
        <v>7000</v>
      </c>
      <c r="AV2641" s="277">
        <v>3000</v>
      </c>
      <c r="AW2641" s="277">
        <f>U2641+AH2641+AU2641</f>
        <v>7000</v>
      </c>
    </row>
    <row r="2642" spans="1:49">
      <c r="A2642" s="48"/>
      <c r="B2642" s="42"/>
      <c r="C2642" s="42"/>
      <c r="D2642" s="42"/>
      <c r="E2642" s="531"/>
      <c r="F2642" s="50"/>
      <c r="G2642" s="50"/>
      <c r="H2642" s="50"/>
      <c r="I2642" s="146"/>
      <c r="J2642" s="29"/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W2642" s="29"/>
      <c r="X2642" s="29"/>
      <c r="Y2642" s="29"/>
      <c r="Z2642" s="29"/>
      <c r="AA2642" s="29"/>
      <c r="AB2642" s="29"/>
      <c r="AC2642" s="29"/>
      <c r="AD2642" s="29"/>
      <c r="AE2642" s="29"/>
      <c r="AF2642" s="29"/>
      <c r="AG2642" s="29"/>
      <c r="AH2642" s="29"/>
      <c r="AI2642" s="29"/>
      <c r="AJ2642" s="29"/>
      <c r="AK2642" s="29"/>
      <c r="AL2642" s="29"/>
      <c r="AM2642" s="29"/>
      <c r="AN2642" s="29"/>
      <c r="AO2642" s="29"/>
      <c r="AP2642" s="29"/>
      <c r="AQ2642" s="29"/>
      <c r="AR2642" s="29"/>
      <c r="AS2642" s="29"/>
      <c r="AT2642" s="29"/>
      <c r="AU2642" s="29"/>
      <c r="AV2642" s="29"/>
      <c r="AW2642" s="29"/>
    </row>
    <row r="2643" spans="1:49">
      <c r="A2643" s="48"/>
      <c r="B2643" s="42"/>
      <c r="C2643" s="42"/>
      <c r="D2643" s="42"/>
      <c r="E2643" s="531"/>
      <c r="F2643" s="50"/>
      <c r="G2643" s="50"/>
      <c r="H2643" s="50"/>
      <c r="I2643" s="53"/>
      <c r="J2643" s="29"/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W2643" s="29"/>
      <c r="X2643" s="29"/>
      <c r="Y2643" s="29"/>
      <c r="Z2643" s="29"/>
      <c r="AA2643" s="29"/>
      <c r="AB2643" s="29"/>
      <c r="AC2643" s="29"/>
      <c r="AD2643" s="29"/>
      <c r="AE2643" s="29"/>
      <c r="AF2643" s="29"/>
      <c r="AG2643" s="29"/>
      <c r="AH2643" s="29"/>
      <c r="AI2643" s="29"/>
      <c r="AJ2643" s="29"/>
      <c r="AK2643" s="29"/>
      <c r="AL2643" s="29"/>
      <c r="AM2643" s="29"/>
      <c r="AN2643" s="29"/>
      <c r="AO2643" s="29"/>
      <c r="AP2643" s="29"/>
      <c r="AQ2643" s="29"/>
      <c r="AR2643" s="29"/>
      <c r="AS2643" s="29"/>
      <c r="AT2643" s="29"/>
      <c r="AU2643" s="29"/>
      <c r="AV2643" s="29"/>
      <c r="AW2643" s="29"/>
    </row>
    <row r="2644" spans="1:49" ht="16.5" thickBot="1">
      <c r="A2644" s="78" t="s">
        <v>2146</v>
      </c>
      <c r="B2644" s="78"/>
      <c r="C2644" s="78"/>
      <c r="D2644" s="463"/>
      <c r="E2644" s="539"/>
      <c r="F2644" s="129"/>
      <c r="G2644" s="129"/>
      <c r="H2644" s="129"/>
      <c r="I2644" s="103"/>
    </row>
    <row r="2645" spans="1:49" s="151" customFormat="1" ht="36" customHeight="1" thickTop="1" thickBot="1">
      <c r="A2645" s="147" t="s">
        <v>2079</v>
      </c>
      <c r="B2645" s="5" t="s">
        <v>2080</v>
      </c>
      <c r="C2645" s="5" t="s">
        <v>1335</v>
      </c>
      <c r="D2645" s="450"/>
      <c r="E2645" s="148" t="s">
        <v>1570</v>
      </c>
      <c r="F2645" s="149" t="s">
        <v>1438</v>
      </c>
      <c r="G2645" s="149"/>
      <c r="H2645" s="149" t="s">
        <v>2332</v>
      </c>
      <c r="I2645" s="5" t="s">
        <v>856</v>
      </c>
      <c r="J2645" s="364" t="s">
        <v>2891</v>
      </c>
      <c r="K2645" s="364" t="s">
        <v>2879</v>
      </c>
      <c r="L2645" s="364" t="s">
        <v>2880</v>
      </c>
      <c r="M2645" s="364" t="s">
        <v>2881</v>
      </c>
      <c r="N2645" s="364" t="s">
        <v>2882</v>
      </c>
      <c r="O2645" s="364" t="s">
        <v>2883</v>
      </c>
      <c r="P2645" s="364" t="s">
        <v>2884</v>
      </c>
      <c r="Q2645" s="364" t="s">
        <v>2885</v>
      </c>
      <c r="R2645" s="364" t="s">
        <v>2886</v>
      </c>
      <c r="S2645" s="364" t="s">
        <v>2887</v>
      </c>
      <c r="T2645" s="364" t="s">
        <v>2888</v>
      </c>
      <c r="U2645" s="364" t="s">
        <v>2889</v>
      </c>
      <c r="V2645" s="364" t="s">
        <v>2890</v>
      </c>
      <c r="W2645" s="365" t="s">
        <v>2893</v>
      </c>
      <c r="X2645" s="365" t="s">
        <v>2879</v>
      </c>
      <c r="Y2645" s="365" t="s">
        <v>2880</v>
      </c>
      <c r="Z2645" s="365" t="s">
        <v>2881</v>
      </c>
      <c r="AA2645" s="365" t="s">
        <v>2882</v>
      </c>
      <c r="AB2645" s="365" t="s">
        <v>2883</v>
      </c>
      <c r="AC2645" s="365" t="s">
        <v>2884</v>
      </c>
      <c r="AD2645" s="365" t="s">
        <v>2885</v>
      </c>
      <c r="AE2645" s="365" t="s">
        <v>2886</v>
      </c>
      <c r="AF2645" s="365" t="s">
        <v>2887</v>
      </c>
      <c r="AG2645" s="365" t="s">
        <v>2888</v>
      </c>
      <c r="AH2645" s="365" t="s">
        <v>2889</v>
      </c>
      <c r="AI2645" s="365" t="s">
        <v>2890</v>
      </c>
      <c r="AJ2645" s="366" t="s">
        <v>2892</v>
      </c>
      <c r="AK2645" s="366" t="s">
        <v>2879</v>
      </c>
      <c r="AL2645" s="366" t="s">
        <v>2880</v>
      </c>
      <c r="AM2645" s="366" t="s">
        <v>2881</v>
      </c>
      <c r="AN2645" s="366" t="s">
        <v>2882</v>
      </c>
      <c r="AO2645" s="366" t="s">
        <v>2883</v>
      </c>
      <c r="AP2645" s="366" t="s">
        <v>2884</v>
      </c>
      <c r="AQ2645" s="366" t="s">
        <v>2885</v>
      </c>
      <c r="AR2645" s="366" t="s">
        <v>2886</v>
      </c>
      <c r="AS2645" s="366" t="s">
        <v>2887</v>
      </c>
      <c r="AT2645" s="366" t="s">
        <v>2888</v>
      </c>
      <c r="AU2645" s="366" t="s">
        <v>2889</v>
      </c>
      <c r="AV2645" s="366" t="s">
        <v>2890</v>
      </c>
      <c r="AW2645" s="368" t="s">
        <v>2895</v>
      </c>
    </row>
    <row r="2646" spans="1:49">
      <c r="A2646" s="33"/>
      <c r="B2646" s="34"/>
      <c r="C2646" s="34"/>
      <c r="D2646" s="34"/>
      <c r="E2646" s="35"/>
      <c r="F2646" s="36"/>
      <c r="G2646" s="36"/>
      <c r="H2646" s="36"/>
      <c r="I2646" s="34"/>
      <c r="J2646" s="202" t="s">
        <v>1224</v>
      </c>
      <c r="K2646" s="202">
        <v>1</v>
      </c>
      <c r="L2646" s="202">
        <v>2</v>
      </c>
      <c r="M2646" s="202">
        <v>3</v>
      </c>
      <c r="N2646" s="202">
        <v>4</v>
      </c>
      <c r="O2646" s="202">
        <v>5</v>
      </c>
      <c r="P2646" s="202">
        <v>6</v>
      </c>
      <c r="Q2646" s="202">
        <v>7</v>
      </c>
      <c r="R2646" s="202">
        <v>8</v>
      </c>
      <c r="S2646" s="202">
        <v>9</v>
      </c>
      <c r="T2646" s="202">
        <v>10</v>
      </c>
      <c r="U2646" s="202">
        <v>13</v>
      </c>
      <c r="V2646" s="202">
        <v>14</v>
      </c>
      <c r="W2646" s="202" t="s">
        <v>1224</v>
      </c>
      <c r="X2646" s="202">
        <v>1</v>
      </c>
      <c r="Y2646" s="202">
        <v>2</v>
      </c>
      <c r="Z2646" s="202">
        <v>3</v>
      </c>
      <c r="AA2646" s="202">
        <v>4</v>
      </c>
      <c r="AB2646" s="202">
        <v>5</v>
      </c>
      <c r="AC2646" s="202">
        <v>6</v>
      </c>
      <c r="AD2646" s="202">
        <v>7</v>
      </c>
      <c r="AE2646" s="202">
        <v>8</v>
      </c>
      <c r="AF2646" s="202">
        <v>9</v>
      </c>
      <c r="AG2646" s="202">
        <v>10</v>
      </c>
      <c r="AH2646" s="202">
        <v>13</v>
      </c>
      <c r="AI2646" s="202">
        <v>14</v>
      </c>
      <c r="AJ2646" s="202" t="s">
        <v>1224</v>
      </c>
      <c r="AK2646" s="202">
        <v>1</v>
      </c>
      <c r="AL2646" s="202">
        <v>2</v>
      </c>
      <c r="AM2646" s="202">
        <v>3</v>
      </c>
      <c r="AN2646" s="202">
        <v>4</v>
      </c>
      <c r="AO2646" s="202">
        <v>5</v>
      </c>
      <c r="AP2646" s="202">
        <v>6</v>
      </c>
      <c r="AQ2646" s="202">
        <v>7</v>
      </c>
      <c r="AR2646" s="202">
        <v>8</v>
      </c>
      <c r="AS2646" s="202">
        <v>9</v>
      </c>
      <c r="AT2646" s="202">
        <v>10</v>
      </c>
      <c r="AU2646" s="202">
        <v>13</v>
      </c>
      <c r="AV2646" s="202">
        <v>14</v>
      </c>
      <c r="AW2646" s="202">
        <v>15</v>
      </c>
    </row>
    <row r="2647" spans="1:49">
      <c r="A2647" s="37"/>
      <c r="B2647" s="38"/>
      <c r="C2647" s="38"/>
      <c r="D2647" s="38"/>
      <c r="E2647" s="60"/>
      <c r="F2647" s="61"/>
      <c r="G2647" s="61"/>
      <c r="H2647" s="61"/>
      <c r="I2647" s="38"/>
      <c r="J2647" s="62"/>
      <c r="K2647" s="62"/>
      <c r="L2647" s="62"/>
      <c r="M2647" s="62"/>
      <c r="N2647" s="62"/>
      <c r="O2647" s="62"/>
      <c r="P2647" s="62"/>
      <c r="Q2647" s="62"/>
      <c r="R2647" s="62"/>
      <c r="S2647" s="62"/>
      <c r="T2647" s="62"/>
      <c r="U2647" s="62"/>
      <c r="V2647" s="62"/>
      <c r="W2647" s="62"/>
      <c r="X2647" s="62"/>
      <c r="Y2647" s="62"/>
      <c r="Z2647" s="62"/>
      <c r="AA2647" s="62"/>
      <c r="AB2647" s="62"/>
      <c r="AC2647" s="62"/>
      <c r="AD2647" s="62"/>
      <c r="AE2647" s="62"/>
      <c r="AF2647" s="62"/>
      <c r="AG2647" s="62"/>
      <c r="AH2647" s="62"/>
      <c r="AI2647" s="62"/>
      <c r="AJ2647" s="62"/>
      <c r="AK2647" s="62"/>
      <c r="AL2647" s="62"/>
      <c r="AM2647" s="62"/>
      <c r="AN2647" s="62"/>
      <c r="AO2647" s="62"/>
      <c r="AP2647" s="62"/>
      <c r="AQ2647" s="62"/>
      <c r="AR2647" s="62"/>
      <c r="AS2647" s="62"/>
      <c r="AT2647" s="62"/>
      <c r="AU2647" s="62"/>
      <c r="AV2647" s="62"/>
      <c r="AW2647" s="62"/>
    </row>
    <row r="2648" spans="1:49">
      <c r="A2648" s="92" t="s">
        <v>797</v>
      </c>
      <c r="B2648" s="93" t="s">
        <v>1030</v>
      </c>
      <c r="C2648" s="93" t="s">
        <v>1666</v>
      </c>
      <c r="D2648" s="460"/>
      <c r="E2648" s="531"/>
      <c r="F2648" s="50"/>
      <c r="G2648" s="50"/>
      <c r="H2648" s="50"/>
      <c r="I2648" s="41" t="s">
        <v>1334</v>
      </c>
    </row>
    <row r="2649" spans="1:49">
      <c r="A2649" s="48"/>
      <c r="B2649" s="1"/>
      <c r="C2649" s="1"/>
      <c r="D2649" s="369"/>
      <c r="E2649" s="531"/>
      <c r="F2649" s="50"/>
      <c r="G2649" s="50"/>
      <c r="H2649" s="50"/>
      <c r="I2649" s="108"/>
    </row>
    <row r="2650" spans="1:49">
      <c r="A2650" s="48"/>
      <c r="B2650" s="42"/>
      <c r="C2650" s="42"/>
      <c r="D2650" s="42"/>
      <c r="E2650" s="531"/>
      <c r="F2650" s="50"/>
      <c r="G2650" s="50"/>
      <c r="H2650" s="50"/>
      <c r="I2650" s="49" t="s">
        <v>1559</v>
      </c>
      <c r="J2650" s="12">
        <f>SUM(J2651,J2659,J2661)</f>
        <v>14000</v>
      </c>
      <c r="K2650" s="12">
        <f t="shared" ref="K2650:AT2650" si="791">SUM(K2651,K2659,K2661)</f>
        <v>0</v>
      </c>
      <c r="L2650" s="12">
        <f t="shared" si="791"/>
        <v>900</v>
      </c>
      <c r="M2650" s="12">
        <f t="shared" si="791"/>
        <v>1100</v>
      </c>
      <c r="N2650" s="12">
        <f t="shared" si="791"/>
        <v>1095</v>
      </c>
      <c r="O2650" s="12">
        <f t="shared" si="791"/>
        <v>950</v>
      </c>
      <c r="P2650" s="12">
        <f t="shared" si="791"/>
        <v>0</v>
      </c>
      <c r="Q2650" s="12">
        <f t="shared" si="791"/>
        <v>0</v>
      </c>
      <c r="R2650" s="12">
        <f t="shared" si="791"/>
        <v>800</v>
      </c>
      <c r="S2650" s="12">
        <f t="shared" si="791"/>
        <v>0</v>
      </c>
      <c r="T2650" s="12">
        <f t="shared" si="791"/>
        <v>2280</v>
      </c>
      <c r="U2650" s="12">
        <v>7125</v>
      </c>
      <c r="V2650" s="12">
        <v>6875</v>
      </c>
      <c r="W2650" s="12">
        <f>SUM(W2651,W2659,W2661)</f>
        <v>9844</v>
      </c>
      <c r="X2650" s="12">
        <f t="shared" si="791"/>
        <v>0</v>
      </c>
      <c r="Y2650" s="12">
        <f t="shared" si="791"/>
        <v>0</v>
      </c>
      <c r="Z2650" s="12">
        <f t="shared" si="791"/>
        <v>0</v>
      </c>
      <c r="AA2650" s="12">
        <f t="shared" si="791"/>
        <v>0</v>
      </c>
      <c r="AB2650" s="12">
        <f t="shared" si="791"/>
        <v>0</v>
      </c>
      <c r="AC2650" s="12">
        <f t="shared" si="791"/>
        <v>0</v>
      </c>
      <c r="AD2650" s="12">
        <f t="shared" si="791"/>
        <v>0</v>
      </c>
      <c r="AE2650" s="12">
        <f t="shared" si="791"/>
        <v>0</v>
      </c>
      <c r="AF2650" s="12">
        <f t="shared" si="791"/>
        <v>0</v>
      </c>
      <c r="AG2650" s="12">
        <f t="shared" si="791"/>
        <v>0</v>
      </c>
      <c r="AH2650" s="12">
        <v>0</v>
      </c>
      <c r="AI2650" s="12">
        <v>9844</v>
      </c>
      <c r="AJ2650" s="12">
        <f>SUM(AJ2651,AJ2659,AJ2661)</f>
        <v>112340</v>
      </c>
      <c r="AK2650" s="12">
        <f t="shared" si="791"/>
        <v>0</v>
      </c>
      <c r="AL2650" s="12">
        <f t="shared" si="791"/>
        <v>334</v>
      </c>
      <c r="AM2650" s="12">
        <f t="shared" si="791"/>
        <v>7000</v>
      </c>
      <c r="AN2650" s="12">
        <f t="shared" si="791"/>
        <v>534</v>
      </c>
      <c r="AO2650" s="12">
        <f t="shared" si="791"/>
        <v>267</v>
      </c>
      <c r="AP2650" s="12">
        <f t="shared" si="791"/>
        <v>41390</v>
      </c>
      <c r="AQ2650" s="12">
        <f t="shared" si="791"/>
        <v>0</v>
      </c>
      <c r="AR2650" s="12">
        <f t="shared" si="791"/>
        <v>15150</v>
      </c>
      <c r="AS2650" s="12">
        <f t="shared" si="791"/>
        <v>0</v>
      </c>
      <c r="AT2650" s="12">
        <f t="shared" si="791"/>
        <v>13422</v>
      </c>
      <c r="AU2650" s="12">
        <v>78097</v>
      </c>
      <c r="AV2650" s="12">
        <v>34243</v>
      </c>
      <c r="AW2650" s="12">
        <f t="shared" ref="AW2650:AW2680" si="792">U2650+AH2650+AU2650</f>
        <v>85222</v>
      </c>
    </row>
    <row r="2651" spans="1:49">
      <c r="A2651" s="44" t="s">
        <v>797</v>
      </c>
      <c r="B2651" s="45" t="s">
        <v>1030</v>
      </c>
      <c r="C2651" s="45" t="s">
        <v>1666</v>
      </c>
      <c r="D2651" s="452" t="s">
        <v>2941</v>
      </c>
      <c r="E2651" s="213" t="s">
        <v>771</v>
      </c>
      <c r="F2651" s="65"/>
      <c r="G2651" s="65"/>
      <c r="H2651" s="65"/>
      <c r="I2651" s="1" t="s">
        <v>1500</v>
      </c>
      <c r="J2651" s="9">
        <f>SUM(J2652:J2653)</f>
        <v>0</v>
      </c>
      <c r="K2651" s="9">
        <f t="shared" ref="K2651:AT2651" si="793">SUM(K2652:K2653)</f>
        <v>0</v>
      </c>
      <c r="L2651" s="9">
        <f t="shared" si="793"/>
        <v>0</v>
      </c>
      <c r="M2651" s="9">
        <f t="shared" si="793"/>
        <v>0</v>
      </c>
      <c r="N2651" s="9">
        <f t="shared" si="793"/>
        <v>0</v>
      </c>
      <c r="O2651" s="9">
        <f t="shared" si="793"/>
        <v>0</v>
      </c>
      <c r="P2651" s="9">
        <f t="shared" si="793"/>
        <v>0</v>
      </c>
      <c r="Q2651" s="9">
        <f t="shared" si="793"/>
        <v>0</v>
      </c>
      <c r="R2651" s="9">
        <f t="shared" si="793"/>
        <v>0</v>
      </c>
      <c r="S2651" s="9">
        <f t="shared" si="793"/>
        <v>0</v>
      </c>
      <c r="T2651" s="9">
        <f t="shared" si="793"/>
        <v>0</v>
      </c>
      <c r="U2651" s="9">
        <v>0</v>
      </c>
      <c r="V2651" s="9">
        <v>0</v>
      </c>
      <c r="W2651" s="9">
        <f>SUM(W2652:W2653)</f>
        <v>0</v>
      </c>
      <c r="X2651" s="9">
        <f t="shared" si="793"/>
        <v>0</v>
      </c>
      <c r="Y2651" s="9">
        <f t="shared" si="793"/>
        <v>0</v>
      </c>
      <c r="Z2651" s="9">
        <f t="shared" si="793"/>
        <v>0</v>
      </c>
      <c r="AA2651" s="9">
        <f t="shared" si="793"/>
        <v>0</v>
      </c>
      <c r="AB2651" s="9">
        <f t="shared" si="793"/>
        <v>0</v>
      </c>
      <c r="AC2651" s="9">
        <f t="shared" si="793"/>
        <v>0</v>
      </c>
      <c r="AD2651" s="9">
        <f t="shared" si="793"/>
        <v>0</v>
      </c>
      <c r="AE2651" s="9">
        <f t="shared" si="793"/>
        <v>0</v>
      </c>
      <c r="AF2651" s="9">
        <f t="shared" si="793"/>
        <v>0</v>
      </c>
      <c r="AG2651" s="9">
        <f t="shared" si="793"/>
        <v>0</v>
      </c>
      <c r="AH2651" s="9">
        <v>0</v>
      </c>
      <c r="AI2651" s="9">
        <v>0</v>
      </c>
      <c r="AJ2651" s="9">
        <f>SUM(AJ2652:AJ2653)</f>
        <v>69600</v>
      </c>
      <c r="AK2651" s="9">
        <f t="shared" si="793"/>
        <v>0</v>
      </c>
      <c r="AL2651" s="9">
        <f t="shared" si="793"/>
        <v>0</v>
      </c>
      <c r="AM2651" s="9">
        <f t="shared" si="793"/>
        <v>5500</v>
      </c>
      <c r="AN2651" s="9">
        <f t="shared" si="793"/>
        <v>0</v>
      </c>
      <c r="AO2651" s="9">
        <f t="shared" si="793"/>
        <v>0</v>
      </c>
      <c r="AP2651" s="9">
        <f t="shared" si="793"/>
        <v>31600</v>
      </c>
      <c r="AQ2651" s="9">
        <f t="shared" si="793"/>
        <v>0</v>
      </c>
      <c r="AR2651" s="9">
        <f t="shared" si="793"/>
        <v>10300</v>
      </c>
      <c r="AS2651" s="9">
        <f t="shared" si="793"/>
        <v>0</v>
      </c>
      <c r="AT2651" s="9">
        <f t="shared" si="793"/>
        <v>7500</v>
      </c>
      <c r="AU2651" s="9">
        <v>54900</v>
      </c>
      <c r="AV2651" s="9">
        <v>14700</v>
      </c>
      <c r="AW2651" s="9">
        <f t="shared" si="792"/>
        <v>54900</v>
      </c>
    </row>
    <row r="2652" spans="1:49">
      <c r="A2652" s="44" t="s">
        <v>797</v>
      </c>
      <c r="B2652" s="45" t="s">
        <v>1030</v>
      </c>
      <c r="C2652" s="45" t="s">
        <v>1666</v>
      </c>
      <c r="D2652" s="452" t="s">
        <v>2941</v>
      </c>
      <c r="E2652" s="367" t="s">
        <v>834</v>
      </c>
      <c r="F2652" s="50"/>
      <c r="G2652" s="468" t="s">
        <v>3096</v>
      </c>
      <c r="H2652" s="50" t="s">
        <v>2333</v>
      </c>
      <c r="I2652" s="42" t="s">
        <v>1165</v>
      </c>
      <c r="U2652" s="15">
        <v>0</v>
      </c>
      <c r="V2652" s="15">
        <v>0</v>
      </c>
      <c r="AH2652" s="15">
        <v>0</v>
      </c>
      <c r="AI2652" s="15">
        <v>0</v>
      </c>
      <c r="AJ2652" s="15">
        <v>55500</v>
      </c>
      <c r="AM2652" s="15">
        <v>4500</v>
      </c>
      <c r="AP2652" s="15">
        <v>26500</v>
      </c>
      <c r="AR2652" s="15">
        <v>8600</v>
      </c>
      <c r="AT2652" s="15">
        <v>6500</v>
      </c>
      <c r="AU2652" s="15">
        <v>46100</v>
      </c>
      <c r="AV2652" s="15">
        <v>9400</v>
      </c>
      <c r="AW2652" s="15">
        <f t="shared" si="792"/>
        <v>46100</v>
      </c>
    </row>
    <row r="2653" spans="1:49">
      <c r="A2653" s="44" t="s">
        <v>797</v>
      </c>
      <c r="B2653" s="45" t="s">
        <v>1030</v>
      </c>
      <c r="C2653" s="45" t="s">
        <v>1666</v>
      </c>
      <c r="D2653" s="452" t="s">
        <v>2941</v>
      </c>
      <c r="E2653" s="367" t="s">
        <v>772</v>
      </c>
      <c r="F2653" s="50"/>
      <c r="G2653" s="468" t="s">
        <v>3096</v>
      </c>
      <c r="H2653" s="50" t="s">
        <v>2333</v>
      </c>
      <c r="I2653" s="42" t="s">
        <v>1227</v>
      </c>
      <c r="J2653" s="15">
        <f>SUM(J2654:J2658)</f>
        <v>0</v>
      </c>
      <c r="K2653" s="15">
        <f t="shared" ref="K2653:AT2653" si="794">SUM(K2654:K2658)</f>
        <v>0</v>
      </c>
      <c r="L2653" s="15">
        <f t="shared" si="794"/>
        <v>0</v>
      </c>
      <c r="M2653" s="15">
        <f t="shared" si="794"/>
        <v>0</v>
      </c>
      <c r="N2653" s="15">
        <f t="shared" si="794"/>
        <v>0</v>
      </c>
      <c r="O2653" s="15">
        <f t="shared" si="794"/>
        <v>0</v>
      </c>
      <c r="P2653" s="15">
        <f t="shared" si="794"/>
        <v>0</v>
      </c>
      <c r="Q2653" s="15">
        <f t="shared" si="794"/>
        <v>0</v>
      </c>
      <c r="R2653" s="15">
        <f t="shared" si="794"/>
        <v>0</v>
      </c>
      <c r="S2653" s="15">
        <f t="shared" si="794"/>
        <v>0</v>
      </c>
      <c r="T2653" s="15">
        <f t="shared" si="794"/>
        <v>0</v>
      </c>
      <c r="U2653" s="15">
        <v>0</v>
      </c>
      <c r="V2653" s="15">
        <v>0</v>
      </c>
      <c r="W2653" s="15">
        <f>SUM(W2654:W2658)</f>
        <v>0</v>
      </c>
      <c r="X2653" s="15">
        <f t="shared" si="794"/>
        <v>0</v>
      </c>
      <c r="Y2653" s="15">
        <f t="shared" si="794"/>
        <v>0</v>
      </c>
      <c r="Z2653" s="15">
        <f t="shared" si="794"/>
        <v>0</v>
      </c>
      <c r="AA2653" s="15">
        <f t="shared" si="794"/>
        <v>0</v>
      </c>
      <c r="AB2653" s="15">
        <f t="shared" si="794"/>
        <v>0</v>
      </c>
      <c r="AC2653" s="15">
        <f t="shared" si="794"/>
        <v>0</v>
      </c>
      <c r="AD2653" s="15">
        <f t="shared" si="794"/>
        <v>0</v>
      </c>
      <c r="AE2653" s="15">
        <f t="shared" si="794"/>
        <v>0</v>
      </c>
      <c r="AF2653" s="15">
        <f t="shared" si="794"/>
        <v>0</v>
      </c>
      <c r="AG2653" s="15">
        <f t="shared" si="794"/>
        <v>0</v>
      </c>
      <c r="AH2653" s="15">
        <v>0</v>
      </c>
      <c r="AI2653" s="15">
        <v>0</v>
      </c>
      <c r="AJ2653" s="15">
        <f>SUM(AJ2654:AJ2658)</f>
        <v>14100</v>
      </c>
      <c r="AK2653" s="15">
        <f t="shared" si="794"/>
        <v>0</v>
      </c>
      <c r="AL2653" s="15">
        <f t="shared" si="794"/>
        <v>0</v>
      </c>
      <c r="AM2653" s="15">
        <f t="shared" si="794"/>
        <v>1000</v>
      </c>
      <c r="AN2653" s="15">
        <f t="shared" si="794"/>
        <v>0</v>
      </c>
      <c r="AO2653" s="15">
        <f t="shared" si="794"/>
        <v>0</v>
      </c>
      <c r="AP2653" s="15">
        <f t="shared" si="794"/>
        <v>5100</v>
      </c>
      <c r="AQ2653" s="15">
        <f t="shared" si="794"/>
        <v>0</v>
      </c>
      <c r="AR2653" s="15">
        <f t="shared" si="794"/>
        <v>1700</v>
      </c>
      <c r="AS2653" s="15">
        <f t="shared" si="794"/>
        <v>0</v>
      </c>
      <c r="AT2653" s="15">
        <f t="shared" si="794"/>
        <v>1000</v>
      </c>
      <c r="AU2653" s="15">
        <v>8800</v>
      </c>
      <c r="AV2653" s="15">
        <v>5300</v>
      </c>
      <c r="AW2653" s="15">
        <f t="shared" si="792"/>
        <v>8800</v>
      </c>
    </row>
    <row r="2654" spans="1:49" s="144" customFormat="1">
      <c r="A2654" s="44" t="s">
        <v>797</v>
      </c>
      <c r="B2654" s="45" t="s">
        <v>1030</v>
      </c>
      <c r="C2654" s="45" t="s">
        <v>1666</v>
      </c>
      <c r="D2654" s="452" t="s">
        <v>2941</v>
      </c>
      <c r="E2654" s="140" t="s">
        <v>850</v>
      </c>
      <c r="F2654" s="141" t="s">
        <v>275</v>
      </c>
      <c r="G2654" s="468" t="s">
        <v>3096</v>
      </c>
      <c r="H2654" s="50" t="s">
        <v>2333</v>
      </c>
      <c r="I2654" s="142" t="s">
        <v>2686</v>
      </c>
      <c r="J2654" s="15"/>
      <c r="K2654" s="15"/>
      <c r="L2654" s="15"/>
      <c r="M2654" s="15"/>
      <c r="N2654" s="15"/>
      <c r="O2654" s="15"/>
      <c r="P2654" s="15"/>
      <c r="Q2654" s="15"/>
      <c r="R2654" s="15"/>
      <c r="S2654" s="15"/>
      <c r="T2654" s="15"/>
      <c r="U2654" s="15">
        <v>0</v>
      </c>
      <c r="V2654" s="15">
        <v>0</v>
      </c>
      <c r="W2654" s="15"/>
      <c r="X2654" s="15"/>
      <c r="Y2654" s="15"/>
      <c r="Z2654" s="15"/>
      <c r="AA2654" s="15"/>
      <c r="AB2654" s="15"/>
      <c r="AC2654" s="15"/>
      <c r="AD2654" s="15"/>
      <c r="AE2654" s="15"/>
      <c r="AF2654" s="15"/>
      <c r="AG2654" s="15"/>
      <c r="AH2654" s="15">
        <v>0</v>
      </c>
      <c r="AI2654" s="15">
        <v>0</v>
      </c>
      <c r="AJ2654" s="15">
        <v>2300</v>
      </c>
      <c r="AK2654" s="15"/>
      <c r="AL2654" s="15"/>
      <c r="AM2654" s="15">
        <v>500</v>
      </c>
      <c r="AN2654" s="15"/>
      <c r="AO2654" s="15"/>
      <c r="AP2654" s="15">
        <v>1200</v>
      </c>
      <c r="AQ2654" s="15"/>
      <c r="AR2654" s="15">
        <v>500</v>
      </c>
      <c r="AS2654" s="15"/>
      <c r="AT2654" s="15"/>
      <c r="AU2654" s="15">
        <v>2200</v>
      </c>
      <c r="AV2654" s="15">
        <v>100</v>
      </c>
      <c r="AW2654" s="15">
        <f t="shared" si="792"/>
        <v>2200</v>
      </c>
    </row>
    <row r="2655" spans="1:49" s="144" customFormat="1">
      <c r="A2655" s="44" t="s">
        <v>797</v>
      </c>
      <c r="B2655" s="45" t="s">
        <v>1030</v>
      </c>
      <c r="C2655" s="45" t="s">
        <v>1666</v>
      </c>
      <c r="D2655" s="452" t="s">
        <v>2941</v>
      </c>
      <c r="E2655" s="140" t="s">
        <v>851</v>
      </c>
      <c r="F2655" s="141" t="s">
        <v>276</v>
      </c>
      <c r="G2655" s="468" t="s">
        <v>3096</v>
      </c>
      <c r="H2655" s="50" t="s">
        <v>2333</v>
      </c>
      <c r="I2655" s="142" t="s">
        <v>2233</v>
      </c>
      <c r="J2655" s="15"/>
      <c r="K2655" s="15"/>
      <c r="L2655" s="15"/>
      <c r="M2655" s="15"/>
      <c r="N2655" s="15"/>
      <c r="O2655" s="15"/>
      <c r="P2655" s="15"/>
      <c r="Q2655" s="15"/>
      <c r="R2655" s="15"/>
      <c r="S2655" s="15"/>
      <c r="T2655" s="15"/>
      <c r="U2655" s="15">
        <v>0</v>
      </c>
      <c r="V2655" s="15">
        <v>0</v>
      </c>
      <c r="W2655" s="15"/>
      <c r="X2655" s="15"/>
      <c r="Y2655" s="15"/>
      <c r="Z2655" s="15"/>
      <c r="AA2655" s="15"/>
      <c r="AB2655" s="15"/>
      <c r="AC2655" s="15"/>
      <c r="AD2655" s="15"/>
      <c r="AE2655" s="15"/>
      <c r="AF2655" s="15"/>
      <c r="AG2655" s="15"/>
      <c r="AH2655" s="15">
        <v>0</v>
      </c>
      <c r="AI2655" s="15">
        <v>0</v>
      </c>
      <c r="AJ2655" s="15">
        <v>6500</v>
      </c>
      <c r="AK2655" s="15"/>
      <c r="AL2655" s="15"/>
      <c r="AM2655" s="15">
        <v>500</v>
      </c>
      <c r="AN2655" s="15"/>
      <c r="AO2655" s="15"/>
      <c r="AP2655" s="15">
        <v>2600</v>
      </c>
      <c r="AQ2655" s="15"/>
      <c r="AR2655" s="15">
        <v>1200</v>
      </c>
      <c r="AS2655" s="15"/>
      <c r="AT2655" s="15">
        <v>1000</v>
      </c>
      <c r="AU2655" s="15">
        <v>5300</v>
      </c>
      <c r="AV2655" s="15">
        <v>1200</v>
      </c>
      <c r="AW2655" s="15">
        <f t="shared" si="792"/>
        <v>5300</v>
      </c>
    </row>
    <row r="2656" spans="1:49" s="144" customFormat="1">
      <c r="A2656" s="44" t="s">
        <v>797</v>
      </c>
      <c r="B2656" s="45" t="s">
        <v>1030</v>
      </c>
      <c r="C2656" s="45" t="s">
        <v>1666</v>
      </c>
      <c r="D2656" s="452" t="s">
        <v>2941</v>
      </c>
      <c r="E2656" s="140" t="s">
        <v>852</v>
      </c>
      <c r="F2656" s="141" t="s">
        <v>277</v>
      </c>
      <c r="G2656" s="468" t="s">
        <v>3096</v>
      </c>
      <c r="H2656" s="50" t="s">
        <v>2333</v>
      </c>
      <c r="I2656" s="142" t="s">
        <v>1733</v>
      </c>
      <c r="J2656" s="15"/>
      <c r="K2656" s="15"/>
      <c r="L2656" s="15"/>
      <c r="M2656" s="15"/>
      <c r="N2656" s="15"/>
      <c r="O2656" s="15"/>
      <c r="P2656" s="15"/>
      <c r="Q2656" s="15"/>
      <c r="R2656" s="15"/>
      <c r="S2656" s="15"/>
      <c r="T2656" s="15"/>
      <c r="U2656" s="15">
        <v>0</v>
      </c>
      <c r="V2656" s="15">
        <v>0</v>
      </c>
      <c r="W2656" s="15"/>
      <c r="X2656" s="15"/>
      <c r="Y2656" s="15"/>
      <c r="Z2656" s="15"/>
      <c r="AA2656" s="15"/>
      <c r="AB2656" s="15"/>
      <c r="AC2656" s="15"/>
      <c r="AD2656" s="15"/>
      <c r="AE2656" s="15"/>
      <c r="AF2656" s="15"/>
      <c r="AG2656" s="15"/>
      <c r="AH2656" s="15">
        <v>0</v>
      </c>
      <c r="AI2656" s="15">
        <v>0</v>
      </c>
      <c r="AJ2656" s="15">
        <v>1300</v>
      </c>
      <c r="AK2656" s="15"/>
      <c r="AL2656" s="15"/>
      <c r="AM2656" s="15"/>
      <c r="AN2656" s="15"/>
      <c r="AO2656" s="15"/>
      <c r="AP2656" s="15">
        <v>1300</v>
      </c>
      <c r="AQ2656" s="15"/>
      <c r="AR2656" s="15"/>
      <c r="AS2656" s="15"/>
      <c r="AT2656" s="15"/>
      <c r="AU2656" s="15">
        <v>1300</v>
      </c>
      <c r="AV2656" s="15">
        <v>0</v>
      </c>
      <c r="AW2656" s="15">
        <f t="shared" si="792"/>
        <v>1300</v>
      </c>
    </row>
    <row r="2657" spans="1:49" s="144" customFormat="1">
      <c r="A2657" s="44" t="s">
        <v>797</v>
      </c>
      <c r="B2657" s="45" t="s">
        <v>1030</v>
      </c>
      <c r="C2657" s="45" t="s">
        <v>1666</v>
      </c>
      <c r="D2657" s="452" t="s">
        <v>2941</v>
      </c>
      <c r="E2657" s="140" t="s">
        <v>853</v>
      </c>
      <c r="F2657" s="141" t="s">
        <v>278</v>
      </c>
      <c r="G2657" s="468" t="s">
        <v>3096</v>
      </c>
      <c r="H2657" s="50" t="s">
        <v>2333</v>
      </c>
      <c r="I2657" s="142" t="s">
        <v>1734</v>
      </c>
      <c r="J2657" s="15"/>
      <c r="K2657" s="15"/>
      <c r="L2657" s="15"/>
      <c r="M2657" s="15"/>
      <c r="N2657" s="15"/>
      <c r="O2657" s="15"/>
      <c r="P2657" s="15"/>
      <c r="Q2657" s="15"/>
      <c r="R2657" s="15"/>
      <c r="S2657" s="15"/>
      <c r="T2657" s="15"/>
      <c r="U2657" s="15">
        <v>0</v>
      </c>
      <c r="V2657" s="15">
        <v>0</v>
      </c>
      <c r="W2657" s="15"/>
      <c r="X2657" s="15"/>
      <c r="Y2657" s="15"/>
      <c r="Z2657" s="15"/>
      <c r="AA2657" s="15"/>
      <c r="AB2657" s="15"/>
      <c r="AC2657" s="15"/>
      <c r="AD2657" s="15"/>
      <c r="AE2657" s="15"/>
      <c r="AF2657" s="15"/>
      <c r="AG2657" s="15"/>
      <c r="AH2657" s="15">
        <v>0</v>
      </c>
      <c r="AI2657" s="15">
        <v>0</v>
      </c>
      <c r="AJ2657" s="15"/>
      <c r="AK2657" s="15"/>
      <c r="AL2657" s="15"/>
      <c r="AM2657" s="15"/>
      <c r="AN2657" s="15"/>
      <c r="AO2657" s="15"/>
      <c r="AP2657" s="15"/>
      <c r="AQ2657" s="15"/>
      <c r="AR2657" s="15"/>
      <c r="AS2657" s="15"/>
      <c r="AT2657" s="15"/>
      <c r="AU2657" s="15">
        <v>0</v>
      </c>
      <c r="AV2657" s="15">
        <v>0</v>
      </c>
      <c r="AW2657" s="15">
        <f t="shared" si="792"/>
        <v>0</v>
      </c>
    </row>
    <row r="2658" spans="1:49" s="163" customFormat="1">
      <c r="A2658" s="44" t="s">
        <v>797</v>
      </c>
      <c r="B2658" s="45" t="s">
        <v>1030</v>
      </c>
      <c r="C2658" s="45" t="s">
        <v>1666</v>
      </c>
      <c r="D2658" s="452" t="s">
        <v>2941</v>
      </c>
      <c r="E2658" s="140" t="s">
        <v>854</v>
      </c>
      <c r="F2658" s="141" t="s">
        <v>279</v>
      </c>
      <c r="G2658" s="468" t="s">
        <v>3096</v>
      </c>
      <c r="H2658" s="50" t="s">
        <v>2333</v>
      </c>
      <c r="I2658" s="162" t="s">
        <v>1735</v>
      </c>
      <c r="J2658" s="15"/>
      <c r="K2658" s="15"/>
      <c r="L2658" s="15"/>
      <c r="M2658" s="15"/>
      <c r="N2658" s="15"/>
      <c r="O2658" s="15"/>
      <c r="P2658" s="15"/>
      <c r="Q2658" s="15"/>
      <c r="R2658" s="15"/>
      <c r="S2658" s="15"/>
      <c r="T2658" s="15"/>
      <c r="U2658" s="15">
        <v>0</v>
      </c>
      <c r="V2658" s="15">
        <v>0</v>
      </c>
      <c r="W2658" s="15"/>
      <c r="X2658" s="15"/>
      <c r="Y2658" s="15"/>
      <c r="Z2658" s="15"/>
      <c r="AA2658" s="15"/>
      <c r="AB2658" s="15"/>
      <c r="AC2658" s="15"/>
      <c r="AD2658" s="15"/>
      <c r="AE2658" s="15"/>
      <c r="AF2658" s="15"/>
      <c r="AG2658" s="15"/>
      <c r="AH2658" s="15">
        <v>0</v>
      </c>
      <c r="AI2658" s="15">
        <v>0</v>
      </c>
      <c r="AJ2658" s="15">
        <v>4000</v>
      </c>
      <c r="AK2658" s="15"/>
      <c r="AL2658" s="15"/>
      <c r="AM2658" s="15"/>
      <c r="AN2658" s="15"/>
      <c r="AO2658" s="15"/>
      <c r="AP2658" s="15"/>
      <c r="AQ2658" s="15"/>
      <c r="AR2658" s="15"/>
      <c r="AS2658" s="15"/>
      <c r="AT2658" s="15"/>
      <c r="AU2658" s="15">
        <v>0</v>
      </c>
      <c r="AV2658" s="15">
        <v>4000</v>
      </c>
      <c r="AW2658" s="15">
        <f t="shared" si="792"/>
        <v>0</v>
      </c>
    </row>
    <row r="2659" spans="1:49">
      <c r="A2659" s="44" t="s">
        <v>797</v>
      </c>
      <c r="B2659" s="45" t="s">
        <v>1030</v>
      </c>
      <c r="C2659" s="45" t="s">
        <v>1666</v>
      </c>
      <c r="D2659" s="452" t="s">
        <v>2941</v>
      </c>
      <c r="E2659" s="213" t="s">
        <v>773</v>
      </c>
      <c r="F2659" s="65"/>
      <c r="G2659" s="65"/>
      <c r="H2659" s="65"/>
      <c r="I2659" s="1" t="s">
        <v>1362</v>
      </c>
      <c r="J2659" s="9">
        <f>SUM(J2660)</f>
        <v>0</v>
      </c>
      <c r="K2659" s="9">
        <f t="shared" ref="K2659:AT2659" si="795">SUM(K2660)</f>
        <v>0</v>
      </c>
      <c r="L2659" s="9">
        <f t="shared" si="795"/>
        <v>0</v>
      </c>
      <c r="M2659" s="9">
        <f t="shared" si="795"/>
        <v>0</v>
      </c>
      <c r="N2659" s="9">
        <f t="shared" si="795"/>
        <v>0</v>
      </c>
      <c r="O2659" s="9">
        <f t="shared" si="795"/>
        <v>0</v>
      </c>
      <c r="P2659" s="9">
        <f t="shared" si="795"/>
        <v>0</v>
      </c>
      <c r="Q2659" s="9">
        <f t="shared" si="795"/>
        <v>0</v>
      </c>
      <c r="R2659" s="9">
        <f t="shared" si="795"/>
        <v>0</v>
      </c>
      <c r="S2659" s="9">
        <f t="shared" si="795"/>
        <v>0</v>
      </c>
      <c r="T2659" s="9">
        <f t="shared" si="795"/>
        <v>0</v>
      </c>
      <c r="U2659" s="9">
        <v>0</v>
      </c>
      <c r="V2659" s="9">
        <v>0</v>
      </c>
      <c r="W2659" s="9">
        <f>SUM(W2660)</f>
        <v>0</v>
      </c>
      <c r="X2659" s="9">
        <f t="shared" si="795"/>
        <v>0</v>
      </c>
      <c r="Y2659" s="9">
        <f t="shared" si="795"/>
        <v>0</v>
      </c>
      <c r="Z2659" s="9">
        <f t="shared" si="795"/>
        <v>0</v>
      </c>
      <c r="AA2659" s="9">
        <f t="shared" si="795"/>
        <v>0</v>
      </c>
      <c r="AB2659" s="9">
        <f t="shared" si="795"/>
        <v>0</v>
      </c>
      <c r="AC2659" s="9">
        <f t="shared" si="795"/>
        <v>0</v>
      </c>
      <c r="AD2659" s="9">
        <f t="shared" si="795"/>
        <v>0</v>
      </c>
      <c r="AE2659" s="9">
        <f t="shared" si="795"/>
        <v>0</v>
      </c>
      <c r="AF2659" s="9">
        <f t="shared" si="795"/>
        <v>0</v>
      </c>
      <c r="AG2659" s="9">
        <f t="shared" si="795"/>
        <v>0</v>
      </c>
      <c r="AH2659" s="9">
        <v>0</v>
      </c>
      <c r="AI2659" s="9">
        <v>0</v>
      </c>
      <c r="AJ2659" s="9">
        <f>SUM(AJ2660)</f>
        <v>6500</v>
      </c>
      <c r="AK2659" s="9">
        <f t="shared" si="795"/>
        <v>0</v>
      </c>
      <c r="AL2659" s="9">
        <f t="shared" si="795"/>
        <v>0</v>
      </c>
      <c r="AM2659" s="9">
        <f t="shared" si="795"/>
        <v>500</v>
      </c>
      <c r="AN2659" s="9">
        <f t="shared" si="795"/>
        <v>0</v>
      </c>
      <c r="AO2659" s="9">
        <f t="shared" si="795"/>
        <v>0</v>
      </c>
      <c r="AP2659" s="9">
        <f t="shared" si="795"/>
        <v>2800</v>
      </c>
      <c r="AQ2659" s="9">
        <f t="shared" si="795"/>
        <v>0</v>
      </c>
      <c r="AR2659" s="9">
        <f t="shared" si="795"/>
        <v>1400</v>
      </c>
      <c r="AS2659" s="9">
        <f t="shared" si="795"/>
        <v>0</v>
      </c>
      <c r="AT2659" s="9">
        <f t="shared" si="795"/>
        <v>800</v>
      </c>
      <c r="AU2659" s="9">
        <v>5500</v>
      </c>
      <c r="AV2659" s="9">
        <v>1000</v>
      </c>
      <c r="AW2659" s="9">
        <f t="shared" si="792"/>
        <v>5500</v>
      </c>
    </row>
    <row r="2660" spans="1:49">
      <c r="A2660" s="44" t="s">
        <v>797</v>
      </c>
      <c r="B2660" s="45" t="s">
        <v>1030</v>
      </c>
      <c r="C2660" s="45" t="s">
        <v>1666</v>
      </c>
      <c r="D2660" s="452" t="s">
        <v>2941</v>
      </c>
      <c r="E2660" s="367" t="s">
        <v>785</v>
      </c>
      <c r="F2660" s="50"/>
      <c r="G2660" s="468" t="s">
        <v>3096</v>
      </c>
      <c r="H2660" s="50" t="s">
        <v>2333</v>
      </c>
      <c r="I2660" s="42" t="s">
        <v>1363</v>
      </c>
      <c r="U2660" s="15">
        <v>0</v>
      </c>
      <c r="V2660" s="15">
        <v>0</v>
      </c>
      <c r="AH2660" s="15">
        <v>0</v>
      </c>
      <c r="AI2660" s="15">
        <v>0</v>
      </c>
      <c r="AJ2660" s="15">
        <v>6500</v>
      </c>
      <c r="AM2660" s="15">
        <v>500</v>
      </c>
      <c r="AP2660" s="15">
        <v>2800</v>
      </c>
      <c r="AR2660" s="15">
        <v>1400</v>
      </c>
      <c r="AT2660" s="15">
        <v>800</v>
      </c>
      <c r="AU2660" s="15">
        <v>5500</v>
      </c>
      <c r="AV2660" s="15">
        <v>1000</v>
      </c>
      <c r="AW2660" s="15">
        <f t="shared" si="792"/>
        <v>5500</v>
      </c>
    </row>
    <row r="2661" spans="1:49">
      <c r="A2661" s="44" t="s">
        <v>797</v>
      </c>
      <c r="B2661" s="45" t="s">
        <v>1030</v>
      </c>
      <c r="C2661" s="45" t="s">
        <v>1666</v>
      </c>
      <c r="D2661" s="452" t="s">
        <v>2941</v>
      </c>
      <c r="E2661" s="213" t="s">
        <v>1364</v>
      </c>
      <c r="F2661" s="65"/>
      <c r="G2661" s="65"/>
      <c r="H2661" s="65"/>
      <c r="I2661" s="1" t="s">
        <v>2104</v>
      </c>
      <c r="J2661" s="9">
        <f>SUM(J2662:J2671)</f>
        <v>14000</v>
      </c>
      <c r="K2661" s="9">
        <f t="shared" ref="K2661:AT2661" si="796">SUM(K2662:K2671)</f>
        <v>0</v>
      </c>
      <c r="L2661" s="9">
        <f t="shared" si="796"/>
        <v>900</v>
      </c>
      <c r="M2661" s="9">
        <f t="shared" si="796"/>
        <v>1100</v>
      </c>
      <c r="N2661" s="9">
        <f t="shared" si="796"/>
        <v>1095</v>
      </c>
      <c r="O2661" s="9">
        <f t="shared" si="796"/>
        <v>950</v>
      </c>
      <c r="P2661" s="9">
        <f t="shared" si="796"/>
        <v>0</v>
      </c>
      <c r="Q2661" s="9">
        <f t="shared" si="796"/>
        <v>0</v>
      </c>
      <c r="R2661" s="9">
        <f t="shared" si="796"/>
        <v>800</v>
      </c>
      <c r="S2661" s="9">
        <f t="shared" si="796"/>
        <v>0</v>
      </c>
      <c r="T2661" s="9">
        <f t="shared" si="796"/>
        <v>2280</v>
      </c>
      <c r="U2661" s="9">
        <v>7125</v>
      </c>
      <c r="V2661" s="9">
        <v>6875</v>
      </c>
      <c r="W2661" s="9">
        <f>SUM(W2662:W2671)</f>
        <v>9844</v>
      </c>
      <c r="X2661" s="9">
        <f t="shared" si="796"/>
        <v>0</v>
      </c>
      <c r="Y2661" s="9">
        <f t="shared" si="796"/>
        <v>0</v>
      </c>
      <c r="Z2661" s="9">
        <f t="shared" si="796"/>
        <v>0</v>
      </c>
      <c r="AA2661" s="9">
        <f t="shared" si="796"/>
        <v>0</v>
      </c>
      <c r="AB2661" s="9">
        <f t="shared" si="796"/>
        <v>0</v>
      </c>
      <c r="AC2661" s="9">
        <f t="shared" si="796"/>
        <v>0</v>
      </c>
      <c r="AD2661" s="9">
        <f t="shared" si="796"/>
        <v>0</v>
      </c>
      <c r="AE2661" s="9">
        <f t="shared" si="796"/>
        <v>0</v>
      </c>
      <c r="AF2661" s="9">
        <f t="shared" si="796"/>
        <v>0</v>
      </c>
      <c r="AG2661" s="9">
        <f t="shared" si="796"/>
        <v>0</v>
      </c>
      <c r="AH2661" s="9">
        <v>0</v>
      </c>
      <c r="AI2661" s="9">
        <v>9844</v>
      </c>
      <c r="AJ2661" s="9">
        <f>SUM(AJ2662:AJ2671)</f>
        <v>36240</v>
      </c>
      <c r="AK2661" s="9">
        <f t="shared" si="796"/>
        <v>0</v>
      </c>
      <c r="AL2661" s="9">
        <f t="shared" si="796"/>
        <v>334</v>
      </c>
      <c r="AM2661" s="9">
        <f t="shared" si="796"/>
        <v>1000</v>
      </c>
      <c r="AN2661" s="9">
        <f t="shared" si="796"/>
        <v>534</v>
      </c>
      <c r="AO2661" s="9">
        <f t="shared" si="796"/>
        <v>267</v>
      </c>
      <c r="AP2661" s="9">
        <f t="shared" si="796"/>
        <v>6990</v>
      </c>
      <c r="AQ2661" s="9">
        <f t="shared" si="796"/>
        <v>0</v>
      </c>
      <c r="AR2661" s="9">
        <f t="shared" si="796"/>
        <v>3450</v>
      </c>
      <c r="AS2661" s="9">
        <f t="shared" si="796"/>
        <v>0</v>
      </c>
      <c r="AT2661" s="9">
        <f t="shared" si="796"/>
        <v>5122</v>
      </c>
      <c r="AU2661" s="9">
        <v>17697</v>
      </c>
      <c r="AV2661" s="9">
        <v>18543</v>
      </c>
      <c r="AW2661" s="9">
        <f t="shared" si="792"/>
        <v>24822</v>
      </c>
    </row>
    <row r="2662" spans="1:49">
      <c r="A2662" s="44" t="s">
        <v>797</v>
      </c>
      <c r="B2662" s="45" t="s">
        <v>1030</v>
      </c>
      <c r="C2662" s="45" t="s">
        <v>1666</v>
      </c>
      <c r="D2662" s="452" t="s">
        <v>2941</v>
      </c>
      <c r="E2662" s="367" t="s">
        <v>786</v>
      </c>
      <c r="F2662" s="50"/>
      <c r="G2662" s="468" t="s">
        <v>3096</v>
      </c>
      <c r="H2662" s="50" t="s">
        <v>2333</v>
      </c>
      <c r="I2662" s="42" t="s">
        <v>2225</v>
      </c>
      <c r="J2662" s="15">
        <v>1500</v>
      </c>
      <c r="L2662" s="15">
        <v>700</v>
      </c>
      <c r="M2662" s="15">
        <v>600</v>
      </c>
      <c r="U2662" s="15">
        <v>1300</v>
      </c>
      <c r="V2662" s="15">
        <v>200</v>
      </c>
      <c r="AH2662" s="15">
        <v>0</v>
      </c>
      <c r="AI2662" s="15">
        <v>0</v>
      </c>
      <c r="AJ2662" s="15">
        <v>2880</v>
      </c>
      <c r="AM2662" s="15">
        <v>1000</v>
      </c>
      <c r="AR2662" s="15">
        <v>500</v>
      </c>
      <c r="AU2662" s="15">
        <v>1500</v>
      </c>
      <c r="AV2662" s="15">
        <v>1380</v>
      </c>
      <c r="AW2662" s="15">
        <f t="shared" si="792"/>
        <v>2800</v>
      </c>
    </row>
    <row r="2663" spans="1:49">
      <c r="A2663" s="44" t="s">
        <v>797</v>
      </c>
      <c r="B2663" s="45" t="s">
        <v>1030</v>
      </c>
      <c r="C2663" s="45" t="s">
        <v>1666</v>
      </c>
      <c r="D2663" s="452" t="s">
        <v>2941</v>
      </c>
      <c r="E2663" s="367" t="s">
        <v>1528</v>
      </c>
      <c r="F2663" s="50"/>
      <c r="G2663" s="468" t="s">
        <v>3096</v>
      </c>
      <c r="H2663" s="50" t="s">
        <v>2333</v>
      </c>
      <c r="I2663" s="42" t="s">
        <v>2687</v>
      </c>
      <c r="J2663" s="15">
        <v>1000</v>
      </c>
      <c r="U2663" s="15">
        <v>0</v>
      </c>
      <c r="V2663" s="15">
        <v>1000</v>
      </c>
      <c r="AH2663" s="15">
        <v>0</v>
      </c>
      <c r="AI2663" s="15">
        <v>0</v>
      </c>
      <c r="AJ2663" s="15">
        <v>2500</v>
      </c>
      <c r="AP2663" s="15">
        <v>2500</v>
      </c>
      <c r="AU2663" s="15">
        <v>2500</v>
      </c>
      <c r="AV2663" s="15">
        <v>0</v>
      </c>
      <c r="AW2663" s="15">
        <f t="shared" si="792"/>
        <v>2500</v>
      </c>
    </row>
    <row r="2664" spans="1:49">
      <c r="A2664" s="44" t="s">
        <v>797</v>
      </c>
      <c r="B2664" s="45" t="s">
        <v>1030</v>
      </c>
      <c r="C2664" s="45" t="s">
        <v>1666</v>
      </c>
      <c r="D2664" s="452" t="s">
        <v>2941</v>
      </c>
      <c r="E2664" s="367" t="s">
        <v>1679</v>
      </c>
      <c r="F2664" s="50"/>
      <c r="G2664" s="468" t="s">
        <v>3096</v>
      </c>
      <c r="H2664" s="50" t="s">
        <v>2333</v>
      </c>
      <c r="I2664" s="42" t="s">
        <v>1044</v>
      </c>
      <c r="J2664" s="15">
        <v>1000</v>
      </c>
      <c r="L2664" s="15">
        <v>200</v>
      </c>
      <c r="N2664" s="15">
        <v>350</v>
      </c>
      <c r="O2664" s="15">
        <v>250</v>
      </c>
      <c r="U2664" s="15">
        <v>800</v>
      </c>
      <c r="V2664" s="15">
        <v>200</v>
      </c>
      <c r="AH2664" s="15">
        <v>0</v>
      </c>
      <c r="AI2664" s="15">
        <v>0</v>
      </c>
      <c r="AJ2664" s="15">
        <v>1500</v>
      </c>
      <c r="AP2664" s="15">
        <v>500</v>
      </c>
      <c r="AR2664" s="15">
        <v>500</v>
      </c>
      <c r="AT2664" s="15">
        <v>500</v>
      </c>
      <c r="AU2664" s="15">
        <v>1500</v>
      </c>
      <c r="AV2664" s="15">
        <v>0</v>
      </c>
      <c r="AW2664" s="15">
        <f t="shared" si="792"/>
        <v>2300</v>
      </c>
    </row>
    <row r="2665" spans="1:49">
      <c r="A2665" s="44" t="s">
        <v>797</v>
      </c>
      <c r="B2665" s="45" t="s">
        <v>1030</v>
      </c>
      <c r="C2665" s="45" t="s">
        <v>1666</v>
      </c>
      <c r="D2665" s="452" t="s">
        <v>2941</v>
      </c>
      <c r="E2665" s="367" t="s">
        <v>787</v>
      </c>
      <c r="F2665" s="50"/>
      <c r="G2665" s="468" t="s">
        <v>3096</v>
      </c>
      <c r="H2665" s="50" t="s">
        <v>2333</v>
      </c>
      <c r="I2665" s="42" t="s">
        <v>2226</v>
      </c>
      <c r="J2665" s="15">
        <v>2000</v>
      </c>
      <c r="U2665" s="15">
        <v>0</v>
      </c>
      <c r="V2665" s="15">
        <v>2000</v>
      </c>
      <c r="AH2665" s="15">
        <v>0</v>
      </c>
      <c r="AI2665" s="15">
        <v>0</v>
      </c>
      <c r="AJ2665" s="15">
        <v>3120</v>
      </c>
      <c r="AP2665" s="15">
        <v>400</v>
      </c>
      <c r="AR2665" s="15">
        <v>200</v>
      </c>
      <c r="AT2665" s="15">
        <v>2300</v>
      </c>
      <c r="AU2665" s="15">
        <v>2900</v>
      </c>
      <c r="AV2665" s="15">
        <v>220</v>
      </c>
      <c r="AW2665" s="15">
        <f t="shared" si="792"/>
        <v>2900</v>
      </c>
    </row>
    <row r="2666" spans="1:49">
      <c r="A2666" s="44" t="s">
        <v>797</v>
      </c>
      <c r="B2666" s="45" t="s">
        <v>1030</v>
      </c>
      <c r="C2666" s="45" t="s">
        <v>1666</v>
      </c>
      <c r="D2666" s="452" t="s">
        <v>2941</v>
      </c>
      <c r="E2666" s="367" t="s">
        <v>1116</v>
      </c>
      <c r="F2666" s="50"/>
      <c r="G2666" s="468" t="s">
        <v>3096</v>
      </c>
      <c r="H2666" s="50" t="s">
        <v>2333</v>
      </c>
      <c r="I2666" s="42" t="s">
        <v>2688</v>
      </c>
      <c r="J2666" s="15">
        <v>1500</v>
      </c>
      <c r="N2666" s="15">
        <v>550</v>
      </c>
      <c r="U2666" s="15">
        <v>550</v>
      </c>
      <c r="V2666" s="15">
        <v>950</v>
      </c>
      <c r="AH2666" s="15">
        <v>0</v>
      </c>
      <c r="AI2666" s="15">
        <v>0</v>
      </c>
      <c r="AJ2666" s="15">
        <v>11700</v>
      </c>
      <c r="AL2666" s="15">
        <v>334</v>
      </c>
      <c r="AN2666" s="15">
        <v>534</v>
      </c>
      <c r="AO2666" s="15">
        <v>267</v>
      </c>
      <c r="AP2666" s="15">
        <v>502</v>
      </c>
      <c r="AR2666" s="15">
        <v>200</v>
      </c>
      <c r="AT2666" s="15">
        <v>267</v>
      </c>
      <c r="AU2666" s="15">
        <v>2104</v>
      </c>
      <c r="AV2666" s="15">
        <v>9596</v>
      </c>
      <c r="AW2666" s="15">
        <f t="shared" si="792"/>
        <v>2654</v>
      </c>
    </row>
    <row r="2667" spans="1:49">
      <c r="A2667" s="44" t="s">
        <v>797</v>
      </c>
      <c r="B2667" s="45" t="s">
        <v>1030</v>
      </c>
      <c r="C2667" s="45" t="s">
        <v>1666</v>
      </c>
      <c r="D2667" s="452" t="s">
        <v>2941</v>
      </c>
      <c r="E2667" s="367" t="s">
        <v>1703</v>
      </c>
      <c r="F2667" s="50"/>
      <c r="G2667" s="468" t="s">
        <v>3096</v>
      </c>
      <c r="H2667" s="50" t="s">
        <v>2333</v>
      </c>
      <c r="I2667" s="42" t="s">
        <v>1047</v>
      </c>
      <c r="U2667" s="15">
        <v>0</v>
      </c>
      <c r="V2667" s="15">
        <v>0</v>
      </c>
      <c r="AH2667" s="15">
        <v>0</v>
      </c>
      <c r="AI2667" s="15">
        <v>0</v>
      </c>
      <c r="AU2667" s="15">
        <v>0</v>
      </c>
      <c r="AV2667" s="15">
        <v>0</v>
      </c>
      <c r="AW2667" s="15">
        <f t="shared" si="792"/>
        <v>0</v>
      </c>
    </row>
    <row r="2668" spans="1:49">
      <c r="A2668" s="44" t="s">
        <v>797</v>
      </c>
      <c r="B2668" s="45" t="s">
        <v>1030</v>
      </c>
      <c r="C2668" s="45" t="s">
        <v>1666</v>
      </c>
      <c r="D2668" s="452" t="s">
        <v>2941</v>
      </c>
      <c r="E2668" s="367" t="s">
        <v>826</v>
      </c>
      <c r="F2668" s="50"/>
      <c r="G2668" s="468" t="s">
        <v>3096</v>
      </c>
      <c r="H2668" s="50" t="s">
        <v>2333</v>
      </c>
      <c r="I2668" s="42" t="s">
        <v>935</v>
      </c>
      <c r="J2668" s="15">
        <v>3000</v>
      </c>
      <c r="R2668" s="15">
        <v>800</v>
      </c>
      <c r="T2668" s="15">
        <v>1800</v>
      </c>
      <c r="U2668" s="15">
        <v>2600</v>
      </c>
      <c r="V2668" s="15">
        <v>400</v>
      </c>
      <c r="AH2668" s="15">
        <v>0</v>
      </c>
      <c r="AI2668" s="15">
        <v>0</v>
      </c>
      <c r="AJ2668" s="15">
        <v>2000</v>
      </c>
      <c r="AP2668" s="15">
        <v>500</v>
      </c>
      <c r="AR2668" s="15">
        <v>1000</v>
      </c>
      <c r="AT2668" s="15">
        <v>500</v>
      </c>
      <c r="AU2668" s="15">
        <v>2000</v>
      </c>
      <c r="AV2668" s="15">
        <v>0</v>
      </c>
      <c r="AW2668" s="15">
        <f t="shared" si="792"/>
        <v>4600</v>
      </c>
    </row>
    <row r="2669" spans="1:49">
      <c r="A2669" s="44" t="s">
        <v>797</v>
      </c>
      <c r="B2669" s="45" t="s">
        <v>1030</v>
      </c>
      <c r="C2669" s="45" t="s">
        <v>1666</v>
      </c>
      <c r="D2669" s="452" t="s">
        <v>2941</v>
      </c>
      <c r="E2669" s="367" t="s">
        <v>1115</v>
      </c>
      <c r="F2669" s="50"/>
      <c r="G2669" s="468" t="s">
        <v>3096</v>
      </c>
      <c r="H2669" s="50" t="s">
        <v>2333</v>
      </c>
      <c r="I2669" s="42" t="s">
        <v>990</v>
      </c>
      <c r="U2669" s="15">
        <v>0</v>
      </c>
      <c r="V2669" s="15">
        <v>0</v>
      </c>
      <c r="AH2669" s="15">
        <v>0</v>
      </c>
      <c r="AI2669" s="15">
        <v>0</v>
      </c>
      <c r="AJ2669" s="15">
        <v>1500</v>
      </c>
      <c r="AP2669" s="15">
        <v>1500</v>
      </c>
      <c r="AU2669" s="15">
        <v>1500</v>
      </c>
      <c r="AV2669" s="15">
        <v>0</v>
      </c>
      <c r="AW2669" s="15">
        <f t="shared" si="792"/>
        <v>1500</v>
      </c>
    </row>
    <row r="2670" spans="1:49">
      <c r="A2670" s="44" t="s">
        <v>797</v>
      </c>
      <c r="B2670" s="45" t="s">
        <v>1030</v>
      </c>
      <c r="C2670" s="45" t="s">
        <v>1666</v>
      </c>
      <c r="D2670" s="452" t="s">
        <v>2941</v>
      </c>
      <c r="E2670" s="367" t="s">
        <v>1677</v>
      </c>
      <c r="F2670" s="50"/>
      <c r="G2670" s="468" t="s">
        <v>3096</v>
      </c>
      <c r="H2670" s="50" t="s">
        <v>2333</v>
      </c>
      <c r="I2670" s="42" t="s">
        <v>1688</v>
      </c>
      <c r="J2670" s="15">
        <v>4000</v>
      </c>
      <c r="M2670" s="15">
        <v>500</v>
      </c>
      <c r="N2670" s="15">
        <v>195</v>
      </c>
      <c r="O2670" s="15">
        <v>700</v>
      </c>
      <c r="T2670" s="15">
        <v>480</v>
      </c>
      <c r="U2670" s="15">
        <v>1875</v>
      </c>
      <c r="V2670" s="15">
        <v>2125</v>
      </c>
      <c r="W2670" s="15">
        <v>9844</v>
      </c>
      <c r="AH2670" s="15">
        <v>0</v>
      </c>
      <c r="AI2670" s="15">
        <v>9844</v>
      </c>
      <c r="AJ2670" s="15">
        <v>10840</v>
      </c>
      <c r="AP2670" s="15">
        <v>1000</v>
      </c>
      <c r="AR2670" s="15">
        <v>1000</v>
      </c>
      <c r="AT2670" s="15">
        <v>1500</v>
      </c>
      <c r="AU2670" s="15">
        <v>3500</v>
      </c>
      <c r="AV2670" s="15">
        <v>7340</v>
      </c>
      <c r="AW2670" s="15">
        <f t="shared" si="792"/>
        <v>5375</v>
      </c>
    </row>
    <row r="2671" spans="1:49">
      <c r="A2671" s="44" t="s">
        <v>797</v>
      </c>
      <c r="B2671" s="45" t="s">
        <v>1030</v>
      </c>
      <c r="C2671" s="45" t="s">
        <v>1666</v>
      </c>
      <c r="D2671" s="452" t="s">
        <v>2941</v>
      </c>
      <c r="E2671" s="367" t="s">
        <v>1677</v>
      </c>
      <c r="F2671" s="50" t="s">
        <v>280</v>
      </c>
      <c r="G2671" s="468" t="s">
        <v>3096</v>
      </c>
      <c r="H2671" s="50" t="s">
        <v>2333</v>
      </c>
      <c r="I2671" s="42" t="s">
        <v>25</v>
      </c>
      <c r="U2671" s="15">
        <v>0</v>
      </c>
      <c r="V2671" s="15">
        <v>0</v>
      </c>
      <c r="AH2671" s="15">
        <v>0</v>
      </c>
      <c r="AI2671" s="15">
        <v>0</v>
      </c>
      <c r="AJ2671" s="15">
        <v>200</v>
      </c>
      <c r="AP2671" s="15">
        <v>88</v>
      </c>
      <c r="AR2671" s="15">
        <v>50</v>
      </c>
      <c r="AT2671" s="15">
        <v>55</v>
      </c>
      <c r="AU2671" s="15">
        <v>193</v>
      </c>
      <c r="AV2671" s="15">
        <v>7</v>
      </c>
      <c r="AW2671" s="15">
        <f t="shared" si="792"/>
        <v>193</v>
      </c>
    </row>
    <row r="2672" spans="1:49">
      <c r="A2672" s="68" t="s">
        <v>2050</v>
      </c>
      <c r="B2672" s="69"/>
      <c r="C2672" s="69"/>
      <c r="D2672" s="455"/>
      <c r="E2672" s="531"/>
      <c r="F2672" s="50"/>
      <c r="G2672" s="50"/>
      <c r="H2672" s="50"/>
      <c r="I2672" s="49" t="s">
        <v>3</v>
      </c>
      <c r="J2672" s="12">
        <f>SUM(J2673)</f>
        <v>0</v>
      </c>
      <c r="K2672" s="12">
        <f t="shared" ref="K2672:AT2672" si="797">SUM(K2673)</f>
        <v>0</v>
      </c>
      <c r="L2672" s="12">
        <f t="shared" si="797"/>
        <v>0</v>
      </c>
      <c r="M2672" s="12">
        <f t="shared" si="797"/>
        <v>0</v>
      </c>
      <c r="N2672" s="12">
        <f t="shared" si="797"/>
        <v>0</v>
      </c>
      <c r="O2672" s="12">
        <f t="shared" si="797"/>
        <v>0</v>
      </c>
      <c r="P2672" s="12">
        <f t="shared" si="797"/>
        <v>0</v>
      </c>
      <c r="Q2672" s="12">
        <f t="shared" si="797"/>
        <v>0</v>
      </c>
      <c r="R2672" s="12">
        <f t="shared" si="797"/>
        <v>0</v>
      </c>
      <c r="S2672" s="12">
        <f t="shared" si="797"/>
        <v>0</v>
      </c>
      <c r="T2672" s="12">
        <f t="shared" si="797"/>
        <v>0</v>
      </c>
      <c r="U2672" s="12">
        <v>0</v>
      </c>
      <c r="V2672" s="12">
        <v>0</v>
      </c>
      <c r="W2672" s="12">
        <f>SUM(W2673)</f>
        <v>0</v>
      </c>
      <c r="X2672" s="12">
        <f t="shared" si="797"/>
        <v>0</v>
      </c>
      <c r="Y2672" s="12">
        <f t="shared" si="797"/>
        <v>0</v>
      </c>
      <c r="Z2672" s="12">
        <f t="shared" si="797"/>
        <v>0</v>
      </c>
      <c r="AA2672" s="12">
        <f t="shared" si="797"/>
        <v>0</v>
      </c>
      <c r="AB2672" s="12">
        <f t="shared" si="797"/>
        <v>0</v>
      </c>
      <c r="AC2672" s="12">
        <f t="shared" si="797"/>
        <v>0</v>
      </c>
      <c r="AD2672" s="12">
        <f t="shared" si="797"/>
        <v>0</v>
      </c>
      <c r="AE2672" s="12">
        <f t="shared" si="797"/>
        <v>0</v>
      </c>
      <c r="AF2672" s="12">
        <f t="shared" si="797"/>
        <v>0</v>
      </c>
      <c r="AG2672" s="12">
        <f t="shared" si="797"/>
        <v>0</v>
      </c>
      <c r="AH2672" s="12">
        <v>0</v>
      </c>
      <c r="AI2672" s="12">
        <v>0</v>
      </c>
      <c r="AJ2672" s="12">
        <f>SUM(AJ2673)</f>
        <v>75000</v>
      </c>
      <c r="AK2672" s="12">
        <f t="shared" si="797"/>
        <v>2450</v>
      </c>
      <c r="AL2672" s="12">
        <f t="shared" si="797"/>
        <v>4025</v>
      </c>
      <c r="AM2672" s="12">
        <f t="shared" si="797"/>
        <v>1750</v>
      </c>
      <c r="AN2672" s="12">
        <f t="shared" si="797"/>
        <v>3500</v>
      </c>
      <c r="AO2672" s="12">
        <f t="shared" si="797"/>
        <v>525</v>
      </c>
      <c r="AP2672" s="12">
        <f t="shared" si="797"/>
        <v>5198</v>
      </c>
      <c r="AQ2672" s="12">
        <f t="shared" si="797"/>
        <v>0</v>
      </c>
      <c r="AR2672" s="12">
        <f t="shared" si="797"/>
        <v>6650</v>
      </c>
      <c r="AS2672" s="12">
        <f t="shared" si="797"/>
        <v>2100</v>
      </c>
      <c r="AT2672" s="12">
        <f t="shared" si="797"/>
        <v>2975</v>
      </c>
      <c r="AU2672" s="12">
        <v>29173</v>
      </c>
      <c r="AV2672" s="12">
        <v>45827</v>
      </c>
      <c r="AW2672" s="12">
        <f t="shared" si="792"/>
        <v>29173</v>
      </c>
    </row>
    <row r="2673" spans="1:49">
      <c r="A2673" s="44" t="s">
        <v>797</v>
      </c>
      <c r="B2673" s="45" t="s">
        <v>1030</v>
      </c>
      <c r="C2673" s="45" t="s">
        <v>1666</v>
      </c>
      <c r="D2673" s="452" t="s">
        <v>2941</v>
      </c>
      <c r="E2673" s="213" t="s">
        <v>833</v>
      </c>
      <c r="F2673" s="65"/>
      <c r="G2673" s="65"/>
      <c r="H2673" s="65"/>
      <c r="I2673" s="53" t="s">
        <v>1</v>
      </c>
      <c r="J2673" s="9">
        <f>SUM(J2674:J2675)</f>
        <v>0</v>
      </c>
      <c r="K2673" s="9">
        <f t="shared" ref="K2673:AT2673" si="798">SUM(K2674:K2675)</f>
        <v>0</v>
      </c>
      <c r="L2673" s="9">
        <f t="shared" si="798"/>
        <v>0</v>
      </c>
      <c r="M2673" s="9">
        <f t="shared" si="798"/>
        <v>0</v>
      </c>
      <c r="N2673" s="9">
        <f t="shared" si="798"/>
        <v>0</v>
      </c>
      <c r="O2673" s="9">
        <f t="shared" si="798"/>
        <v>0</v>
      </c>
      <c r="P2673" s="9">
        <f t="shared" si="798"/>
        <v>0</v>
      </c>
      <c r="Q2673" s="9">
        <f t="shared" si="798"/>
        <v>0</v>
      </c>
      <c r="R2673" s="9">
        <f t="shared" si="798"/>
        <v>0</v>
      </c>
      <c r="S2673" s="9">
        <f t="shared" si="798"/>
        <v>0</v>
      </c>
      <c r="T2673" s="9">
        <f t="shared" si="798"/>
        <v>0</v>
      </c>
      <c r="U2673" s="9">
        <v>0</v>
      </c>
      <c r="V2673" s="9">
        <v>0</v>
      </c>
      <c r="W2673" s="9">
        <f>SUM(W2674:W2675)</f>
        <v>0</v>
      </c>
      <c r="X2673" s="9">
        <f t="shared" si="798"/>
        <v>0</v>
      </c>
      <c r="Y2673" s="9">
        <f t="shared" si="798"/>
        <v>0</v>
      </c>
      <c r="Z2673" s="9">
        <f t="shared" si="798"/>
        <v>0</v>
      </c>
      <c r="AA2673" s="9">
        <f t="shared" si="798"/>
        <v>0</v>
      </c>
      <c r="AB2673" s="9">
        <f t="shared" si="798"/>
        <v>0</v>
      </c>
      <c r="AC2673" s="9">
        <f t="shared" si="798"/>
        <v>0</v>
      </c>
      <c r="AD2673" s="9">
        <f t="shared" si="798"/>
        <v>0</v>
      </c>
      <c r="AE2673" s="9">
        <f t="shared" si="798"/>
        <v>0</v>
      </c>
      <c r="AF2673" s="9">
        <f t="shared" si="798"/>
        <v>0</v>
      </c>
      <c r="AG2673" s="9">
        <f t="shared" si="798"/>
        <v>0</v>
      </c>
      <c r="AH2673" s="9">
        <v>0</v>
      </c>
      <c r="AI2673" s="9">
        <v>0</v>
      </c>
      <c r="AJ2673" s="9">
        <f>SUM(AJ2674:AJ2675)</f>
        <v>75000</v>
      </c>
      <c r="AK2673" s="9">
        <f t="shared" si="798"/>
        <v>2450</v>
      </c>
      <c r="AL2673" s="9">
        <f t="shared" si="798"/>
        <v>4025</v>
      </c>
      <c r="AM2673" s="9">
        <f t="shared" si="798"/>
        <v>1750</v>
      </c>
      <c r="AN2673" s="9">
        <f t="shared" si="798"/>
        <v>3500</v>
      </c>
      <c r="AO2673" s="9">
        <f t="shared" si="798"/>
        <v>525</v>
      </c>
      <c r="AP2673" s="9">
        <f t="shared" si="798"/>
        <v>5198</v>
      </c>
      <c r="AQ2673" s="9">
        <f t="shared" si="798"/>
        <v>0</v>
      </c>
      <c r="AR2673" s="9">
        <f t="shared" si="798"/>
        <v>6650</v>
      </c>
      <c r="AS2673" s="9">
        <f t="shared" si="798"/>
        <v>2100</v>
      </c>
      <c r="AT2673" s="9">
        <f t="shared" si="798"/>
        <v>2975</v>
      </c>
      <c r="AU2673" s="9">
        <v>29173</v>
      </c>
      <c r="AV2673" s="9">
        <v>45827</v>
      </c>
      <c r="AW2673" s="9">
        <f t="shared" si="792"/>
        <v>29173</v>
      </c>
    </row>
    <row r="2674" spans="1:49">
      <c r="A2674" s="44" t="s">
        <v>797</v>
      </c>
      <c r="B2674" s="45" t="s">
        <v>1030</v>
      </c>
      <c r="C2674" s="45" t="s">
        <v>1666</v>
      </c>
      <c r="D2674" s="452" t="s">
        <v>2941</v>
      </c>
      <c r="E2674" s="367" t="s">
        <v>1715</v>
      </c>
      <c r="F2674" s="50"/>
      <c r="G2674" s="468" t="s">
        <v>3096</v>
      </c>
      <c r="H2674" s="50" t="s">
        <v>2333</v>
      </c>
      <c r="I2674" s="42" t="s">
        <v>5</v>
      </c>
      <c r="J2674" s="270"/>
      <c r="K2674" s="270"/>
      <c r="L2674" s="270"/>
      <c r="M2674" s="270"/>
      <c r="N2674" s="270"/>
      <c r="O2674" s="270"/>
      <c r="P2674" s="270"/>
      <c r="Q2674" s="270"/>
      <c r="R2674" s="270"/>
      <c r="S2674" s="270"/>
      <c r="T2674" s="270"/>
      <c r="U2674" s="270">
        <v>0</v>
      </c>
      <c r="V2674" s="270">
        <v>0</v>
      </c>
      <c r="W2674" s="270"/>
      <c r="X2674" s="270"/>
      <c r="Y2674" s="270"/>
      <c r="Z2674" s="270"/>
      <c r="AA2674" s="270"/>
      <c r="AB2674" s="270"/>
      <c r="AC2674" s="270"/>
      <c r="AD2674" s="270"/>
      <c r="AE2674" s="270"/>
      <c r="AF2674" s="270"/>
      <c r="AG2674" s="270"/>
      <c r="AH2674" s="270">
        <v>0</v>
      </c>
      <c r="AI2674" s="270">
        <v>0</v>
      </c>
      <c r="AJ2674" s="270">
        <v>75000</v>
      </c>
      <c r="AK2674" s="270">
        <v>2450</v>
      </c>
      <c r="AL2674" s="270">
        <v>4025</v>
      </c>
      <c r="AM2674" s="270">
        <v>1750</v>
      </c>
      <c r="AN2674" s="270">
        <v>3500</v>
      </c>
      <c r="AO2674" s="270">
        <v>525</v>
      </c>
      <c r="AP2674" s="270">
        <v>5198</v>
      </c>
      <c r="AQ2674" s="270"/>
      <c r="AR2674" s="270">
        <v>6650</v>
      </c>
      <c r="AS2674" s="270">
        <v>2100</v>
      </c>
      <c r="AT2674" s="270">
        <v>2975</v>
      </c>
      <c r="AU2674" s="270">
        <v>29173</v>
      </c>
      <c r="AV2674" s="270">
        <v>45827</v>
      </c>
      <c r="AW2674" s="270">
        <f t="shared" si="792"/>
        <v>29173</v>
      </c>
    </row>
    <row r="2675" spans="1:49" s="59" customFormat="1">
      <c r="A2675" s="44" t="s">
        <v>797</v>
      </c>
      <c r="B2675" s="45" t="s">
        <v>1030</v>
      </c>
      <c r="C2675" s="45" t="s">
        <v>1666</v>
      </c>
      <c r="D2675" s="452" t="s">
        <v>2941</v>
      </c>
      <c r="E2675" s="57" t="s">
        <v>1517</v>
      </c>
      <c r="F2675" s="58"/>
      <c r="G2675" s="468" t="s">
        <v>3096</v>
      </c>
      <c r="H2675" s="50" t="s">
        <v>2333</v>
      </c>
      <c r="I2675" s="188" t="s">
        <v>2584</v>
      </c>
      <c r="J2675" s="13"/>
      <c r="K2675" s="13"/>
      <c r="L2675" s="13"/>
      <c r="M2675" s="13"/>
      <c r="N2675" s="13"/>
      <c r="O2675" s="13"/>
      <c r="P2675" s="13"/>
      <c r="Q2675" s="13"/>
      <c r="R2675" s="13"/>
      <c r="S2675" s="13"/>
      <c r="T2675" s="13"/>
      <c r="U2675" s="13">
        <v>0</v>
      </c>
      <c r="V2675" s="13">
        <v>0</v>
      </c>
      <c r="W2675" s="13"/>
      <c r="X2675" s="13"/>
      <c r="Y2675" s="13"/>
      <c r="Z2675" s="13"/>
      <c r="AA2675" s="13"/>
      <c r="AB2675" s="13"/>
      <c r="AC2675" s="13"/>
      <c r="AD2675" s="13"/>
      <c r="AE2675" s="13"/>
      <c r="AF2675" s="13"/>
      <c r="AG2675" s="13"/>
      <c r="AH2675" s="13">
        <v>0</v>
      </c>
      <c r="AI2675" s="13">
        <v>0</v>
      </c>
      <c r="AJ2675" s="13"/>
      <c r="AK2675" s="13"/>
      <c r="AL2675" s="13"/>
      <c r="AM2675" s="13"/>
      <c r="AN2675" s="13"/>
      <c r="AO2675" s="13"/>
      <c r="AP2675" s="13"/>
      <c r="AQ2675" s="13"/>
      <c r="AR2675" s="13"/>
      <c r="AS2675" s="13"/>
      <c r="AT2675" s="13"/>
      <c r="AU2675" s="13">
        <v>0</v>
      </c>
      <c r="AV2675" s="13">
        <v>0</v>
      </c>
      <c r="AW2675" s="13">
        <f t="shared" si="792"/>
        <v>0</v>
      </c>
    </row>
    <row r="2676" spans="1:49">
      <c r="A2676" s="44"/>
      <c r="B2676" s="45"/>
      <c r="C2676" s="45"/>
      <c r="D2676" s="45"/>
      <c r="E2676" s="531"/>
      <c r="F2676" s="50"/>
      <c r="G2676" s="50"/>
      <c r="H2676" s="50"/>
      <c r="I2676" s="49" t="s">
        <v>1157</v>
      </c>
      <c r="J2676" s="6">
        <f>SUM(J2677)</f>
        <v>8400</v>
      </c>
      <c r="K2676" s="6">
        <f t="shared" ref="K2676:AT2676" si="799">SUM(K2677)</f>
        <v>0</v>
      </c>
      <c r="L2676" s="6">
        <f t="shared" si="799"/>
        <v>300</v>
      </c>
      <c r="M2676" s="6">
        <f t="shared" si="799"/>
        <v>1500</v>
      </c>
      <c r="N2676" s="6">
        <f t="shared" si="799"/>
        <v>0</v>
      </c>
      <c r="O2676" s="6">
        <f t="shared" si="799"/>
        <v>0</v>
      </c>
      <c r="P2676" s="6">
        <f t="shared" si="799"/>
        <v>0</v>
      </c>
      <c r="Q2676" s="6">
        <f t="shared" si="799"/>
        <v>0</v>
      </c>
      <c r="R2676" s="6">
        <f t="shared" si="799"/>
        <v>0</v>
      </c>
      <c r="S2676" s="6">
        <f t="shared" si="799"/>
        <v>0</v>
      </c>
      <c r="T2676" s="6">
        <f t="shared" si="799"/>
        <v>0</v>
      </c>
      <c r="U2676" s="6">
        <v>1800</v>
      </c>
      <c r="V2676" s="6">
        <v>6600</v>
      </c>
      <c r="W2676" s="6">
        <f>SUM(W2677)</f>
        <v>0</v>
      </c>
      <c r="X2676" s="6">
        <f t="shared" si="799"/>
        <v>0</v>
      </c>
      <c r="Y2676" s="6">
        <f t="shared" si="799"/>
        <v>0</v>
      </c>
      <c r="Z2676" s="6">
        <f t="shared" si="799"/>
        <v>0</v>
      </c>
      <c r="AA2676" s="6">
        <f t="shared" si="799"/>
        <v>0</v>
      </c>
      <c r="AB2676" s="6">
        <f t="shared" si="799"/>
        <v>0</v>
      </c>
      <c r="AC2676" s="6">
        <f t="shared" si="799"/>
        <v>0</v>
      </c>
      <c r="AD2676" s="6">
        <f t="shared" si="799"/>
        <v>0</v>
      </c>
      <c r="AE2676" s="6">
        <f t="shared" si="799"/>
        <v>0</v>
      </c>
      <c r="AF2676" s="6">
        <f t="shared" si="799"/>
        <v>0</v>
      </c>
      <c r="AG2676" s="6">
        <f t="shared" si="799"/>
        <v>0</v>
      </c>
      <c r="AH2676" s="6">
        <v>0</v>
      </c>
      <c r="AI2676" s="6">
        <v>0</v>
      </c>
      <c r="AJ2676" s="6">
        <f>SUM(AJ2677)</f>
        <v>10498</v>
      </c>
      <c r="AK2676" s="6">
        <f t="shared" si="799"/>
        <v>0</v>
      </c>
      <c r="AL2676" s="6">
        <f t="shared" si="799"/>
        <v>0</v>
      </c>
      <c r="AM2676" s="6">
        <f t="shared" si="799"/>
        <v>5698</v>
      </c>
      <c r="AN2676" s="6">
        <f t="shared" si="799"/>
        <v>0</v>
      </c>
      <c r="AO2676" s="6">
        <f t="shared" si="799"/>
        <v>0</v>
      </c>
      <c r="AP2676" s="6">
        <f t="shared" si="799"/>
        <v>1000</v>
      </c>
      <c r="AQ2676" s="6">
        <f t="shared" si="799"/>
        <v>0</v>
      </c>
      <c r="AR2676" s="6">
        <f t="shared" si="799"/>
        <v>2000</v>
      </c>
      <c r="AS2676" s="6">
        <f t="shared" si="799"/>
        <v>0</v>
      </c>
      <c r="AT2676" s="6">
        <f t="shared" si="799"/>
        <v>0</v>
      </c>
      <c r="AU2676" s="6">
        <v>8698</v>
      </c>
      <c r="AV2676" s="6">
        <v>1800</v>
      </c>
      <c r="AW2676" s="6">
        <f t="shared" si="792"/>
        <v>10498</v>
      </c>
    </row>
    <row r="2677" spans="1:49">
      <c r="A2677" s="44" t="s">
        <v>797</v>
      </c>
      <c r="B2677" s="45" t="s">
        <v>1030</v>
      </c>
      <c r="C2677" s="45" t="s">
        <v>1666</v>
      </c>
      <c r="D2677" s="452" t="s">
        <v>2941</v>
      </c>
      <c r="E2677" s="213" t="s">
        <v>1402</v>
      </c>
      <c r="F2677" s="65"/>
      <c r="G2677" s="65"/>
      <c r="H2677" s="65"/>
      <c r="I2677" s="1" t="s">
        <v>1158</v>
      </c>
      <c r="J2677" s="9">
        <f>SUM(J2678:J2678)</f>
        <v>8400</v>
      </c>
      <c r="K2677" s="9">
        <f t="shared" ref="K2677:AT2677" si="800">SUM(K2678:K2678)</f>
        <v>0</v>
      </c>
      <c r="L2677" s="9">
        <f t="shared" si="800"/>
        <v>300</v>
      </c>
      <c r="M2677" s="9">
        <f t="shared" si="800"/>
        <v>1500</v>
      </c>
      <c r="N2677" s="9">
        <f t="shared" si="800"/>
        <v>0</v>
      </c>
      <c r="O2677" s="9">
        <f t="shared" si="800"/>
        <v>0</v>
      </c>
      <c r="P2677" s="9">
        <f t="shared" si="800"/>
        <v>0</v>
      </c>
      <c r="Q2677" s="9">
        <f t="shared" si="800"/>
        <v>0</v>
      </c>
      <c r="R2677" s="9">
        <f t="shared" si="800"/>
        <v>0</v>
      </c>
      <c r="S2677" s="9">
        <f t="shared" si="800"/>
        <v>0</v>
      </c>
      <c r="T2677" s="9">
        <f t="shared" si="800"/>
        <v>0</v>
      </c>
      <c r="U2677" s="9">
        <v>1800</v>
      </c>
      <c r="V2677" s="9">
        <v>6600</v>
      </c>
      <c r="W2677" s="9">
        <f>SUM(W2678:W2678)</f>
        <v>0</v>
      </c>
      <c r="X2677" s="9">
        <f t="shared" si="800"/>
        <v>0</v>
      </c>
      <c r="Y2677" s="9">
        <f t="shared" si="800"/>
        <v>0</v>
      </c>
      <c r="Z2677" s="9">
        <f t="shared" si="800"/>
        <v>0</v>
      </c>
      <c r="AA2677" s="9">
        <f t="shared" si="800"/>
        <v>0</v>
      </c>
      <c r="AB2677" s="9">
        <f t="shared" si="800"/>
        <v>0</v>
      </c>
      <c r="AC2677" s="9">
        <f t="shared" si="800"/>
        <v>0</v>
      </c>
      <c r="AD2677" s="9">
        <f t="shared" si="800"/>
        <v>0</v>
      </c>
      <c r="AE2677" s="9">
        <f t="shared" si="800"/>
        <v>0</v>
      </c>
      <c r="AF2677" s="9">
        <f t="shared" si="800"/>
        <v>0</v>
      </c>
      <c r="AG2677" s="9">
        <f t="shared" si="800"/>
        <v>0</v>
      </c>
      <c r="AH2677" s="9">
        <v>0</v>
      </c>
      <c r="AI2677" s="9">
        <v>0</v>
      </c>
      <c r="AJ2677" s="9">
        <f>SUM(AJ2678:AJ2678)</f>
        <v>10498</v>
      </c>
      <c r="AK2677" s="9">
        <f t="shared" si="800"/>
        <v>0</v>
      </c>
      <c r="AL2677" s="9">
        <f t="shared" si="800"/>
        <v>0</v>
      </c>
      <c r="AM2677" s="9">
        <f t="shared" si="800"/>
        <v>5698</v>
      </c>
      <c r="AN2677" s="9">
        <f t="shared" si="800"/>
        <v>0</v>
      </c>
      <c r="AO2677" s="9">
        <f t="shared" si="800"/>
        <v>0</v>
      </c>
      <c r="AP2677" s="9">
        <f t="shared" si="800"/>
        <v>1000</v>
      </c>
      <c r="AQ2677" s="9">
        <f t="shared" si="800"/>
        <v>0</v>
      </c>
      <c r="AR2677" s="9">
        <f t="shared" si="800"/>
        <v>2000</v>
      </c>
      <c r="AS2677" s="9">
        <f t="shared" si="800"/>
        <v>0</v>
      </c>
      <c r="AT2677" s="9">
        <f t="shared" si="800"/>
        <v>0</v>
      </c>
      <c r="AU2677" s="9">
        <v>8698</v>
      </c>
      <c r="AV2677" s="9">
        <v>1800</v>
      </c>
      <c r="AW2677" s="9">
        <f t="shared" si="792"/>
        <v>10498</v>
      </c>
    </row>
    <row r="2678" spans="1:49">
      <c r="A2678" s="44" t="s">
        <v>797</v>
      </c>
      <c r="B2678" s="45" t="s">
        <v>1030</v>
      </c>
      <c r="C2678" s="45" t="s">
        <v>1666</v>
      </c>
      <c r="D2678" s="452" t="s">
        <v>2941</v>
      </c>
      <c r="E2678" s="367" t="s">
        <v>1409</v>
      </c>
      <c r="F2678" s="50"/>
      <c r="G2678" s="468" t="s">
        <v>3096</v>
      </c>
      <c r="H2678" s="50" t="s">
        <v>2333</v>
      </c>
      <c r="I2678" s="42" t="s">
        <v>2689</v>
      </c>
      <c r="J2678" s="15">
        <v>8400</v>
      </c>
      <c r="L2678" s="15">
        <v>300</v>
      </c>
      <c r="M2678" s="15">
        <v>1500</v>
      </c>
      <c r="U2678" s="15">
        <v>1800</v>
      </c>
      <c r="V2678" s="15">
        <v>6600</v>
      </c>
      <c r="AH2678" s="15">
        <v>0</v>
      </c>
      <c r="AI2678" s="15">
        <v>0</v>
      </c>
      <c r="AJ2678" s="15">
        <v>10498</v>
      </c>
      <c r="AM2678" s="15">
        <v>5698</v>
      </c>
      <c r="AP2678" s="15">
        <v>1000</v>
      </c>
      <c r="AR2678" s="15">
        <v>2000</v>
      </c>
      <c r="AU2678" s="15">
        <v>8698</v>
      </c>
      <c r="AV2678" s="15">
        <v>1800</v>
      </c>
      <c r="AW2678" s="15">
        <f t="shared" si="792"/>
        <v>10498</v>
      </c>
    </row>
    <row r="2679" spans="1:49">
      <c r="A2679" s="44"/>
      <c r="B2679" s="45"/>
      <c r="C2679" s="45"/>
      <c r="D2679" s="45"/>
      <c r="E2679" s="531"/>
      <c r="F2679" s="50"/>
      <c r="G2679" s="50"/>
      <c r="H2679" s="50"/>
      <c r="I2679" s="42"/>
      <c r="U2679" s="15">
        <v>0</v>
      </c>
      <c r="V2679" s="15">
        <v>0</v>
      </c>
      <c r="AH2679" s="15">
        <v>0</v>
      </c>
      <c r="AI2679" s="15">
        <v>0</v>
      </c>
      <c r="AU2679" s="15">
        <v>0</v>
      </c>
      <c r="AV2679" s="15">
        <v>0</v>
      </c>
      <c r="AW2679" s="15">
        <f t="shared" si="792"/>
        <v>0</v>
      </c>
    </row>
    <row r="2680" spans="1:49">
      <c r="A2680" s="48"/>
      <c r="B2680" s="42"/>
      <c r="C2680" s="42"/>
      <c r="D2680" s="42"/>
      <c r="E2680" s="531"/>
      <c r="F2680" s="50"/>
      <c r="G2680" s="50"/>
      <c r="H2680" s="50"/>
      <c r="I2680" s="49" t="s">
        <v>1631</v>
      </c>
      <c r="J2680" s="12">
        <f>SUM(J2650,J2672,J2676)</f>
        <v>22400</v>
      </c>
      <c r="K2680" s="12">
        <f t="shared" ref="K2680:AT2680" si="801">SUM(K2650,K2672,K2676)</f>
        <v>0</v>
      </c>
      <c r="L2680" s="12">
        <f t="shared" si="801"/>
        <v>1200</v>
      </c>
      <c r="M2680" s="12">
        <f t="shared" si="801"/>
        <v>2600</v>
      </c>
      <c r="N2680" s="12">
        <f t="shared" si="801"/>
        <v>1095</v>
      </c>
      <c r="O2680" s="12">
        <f t="shared" si="801"/>
        <v>950</v>
      </c>
      <c r="P2680" s="12">
        <f t="shared" si="801"/>
        <v>0</v>
      </c>
      <c r="Q2680" s="12">
        <f t="shared" si="801"/>
        <v>0</v>
      </c>
      <c r="R2680" s="12">
        <f t="shared" si="801"/>
        <v>800</v>
      </c>
      <c r="S2680" s="12">
        <f t="shared" si="801"/>
        <v>0</v>
      </c>
      <c r="T2680" s="12">
        <f t="shared" si="801"/>
        <v>2280</v>
      </c>
      <c r="U2680" s="12">
        <v>8925</v>
      </c>
      <c r="V2680" s="12">
        <v>13475</v>
      </c>
      <c r="W2680" s="12">
        <f>SUM(W2650,W2672,W2676)</f>
        <v>9844</v>
      </c>
      <c r="X2680" s="12">
        <f t="shared" si="801"/>
        <v>0</v>
      </c>
      <c r="Y2680" s="12">
        <f t="shared" si="801"/>
        <v>0</v>
      </c>
      <c r="Z2680" s="12">
        <f t="shared" si="801"/>
        <v>0</v>
      </c>
      <c r="AA2680" s="12">
        <f t="shared" si="801"/>
        <v>0</v>
      </c>
      <c r="AB2680" s="12">
        <f t="shared" si="801"/>
        <v>0</v>
      </c>
      <c r="AC2680" s="12">
        <f t="shared" si="801"/>
        <v>0</v>
      </c>
      <c r="AD2680" s="12">
        <f t="shared" si="801"/>
        <v>0</v>
      </c>
      <c r="AE2680" s="12">
        <f t="shared" si="801"/>
        <v>0</v>
      </c>
      <c r="AF2680" s="12">
        <f t="shared" si="801"/>
        <v>0</v>
      </c>
      <c r="AG2680" s="12">
        <f t="shared" si="801"/>
        <v>0</v>
      </c>
      <c r="AH2680" s="12">
        <v>0</v>
      </c>
      <c r="AI2680" s="12">
        <v>9844</v>
      </c>
      <c r="AJ2680" s="12">
        <f>SUM(AJ2650,AJ2672,AJ2676)</f>
        <v>197838</v>
      </c>
      <c r="AK2680" s="12">
        <f t="shared" si="801"/>
        <v>2450</v>
      </c>
      <c r="AL2680" s="12">
        <f t="shared" si="801"/>
        <v>4359</v>
      </c>
      <c r="AM2680" s="12">
        <f t="shared" si="801"/>
        <v>14448</v>
      </c>
      <c r="AN2680" s="12">
        <f t="shared" si="801"/>
        <v>4034</v>
      </c>
      <c r="AO2680" s="12">
        <f t="shared" si="801"/>
        <v>792</v>
      </c>
      <c r="AP2680" s="12">
        <f t="shared" si="801"/>
        <v>47588</v>
      </c>
      <c r="AQ2680" s="12">
        <f t="shared" si="801"/>
        <v>0</v>
      </c>
      <c r="AR2680" s="12">
        <f t="shared" si="801"/>
        <v>23800</v>
      </c>
      <c r="AS2680" s="12">
        <f t="shared" si="801"/>
        <v>2100</v>
      </c>
      <c r="AT2680" s="12">
        <f t="shared" si="801"/>
        <v>16397</v>
      </c>
      <c r="AU2680" s="12">
        <v>115968</v>
      </c>
      <c r="AV2680" s="12">
        <v>81870</v>
      </c>
      <c r="AW2680" s="12">
        <f t="shared" si="792"/>
        <v>124893</v>
      </c>
    </row>
    <row r="2681" spans="1:49">
      <c r="A2681" s="48"/>
      <c r="B2681" s="42"/>
      <c r="C2681" s="42"/>
      <c r="D2681" s="42"/>
      <c r="E2681" s="531"/>
      <c r="F2681" s="50"/>
      <c r="G2681" s="50"/>
      <c r="H2681" s="50"/>
      <c r="I2681" s="146" t="s">
        <v>970</v>
      </c>
      <c r="J2681" s="267"/>
      <c r="K2681" s="267"/>
      <c r="L2681" s="267"/>
      <c r="M2681" s="267"/>
      <c r="N2681" s="267"/>
      <c r="O2681" s="267"/>
      <c r="P2681" s="267"/>
      <c r="Q2681" s="267"/>
      <c r="R2681" s="267"/>
      <c r="S2681" s="267"/>
      <c r="T2681" s="267"/>
      <c r="U2681" s="267"/>
      <c r="V2681" s="267"/>
      <c r="W2681" s="267"/>
      <c r="X2681" s="267"/>
      <c r="Y2681" s="267"/>
      <c r="Z2681" s="267"/>
      <c r="AA2681" s="267"/>
      <c r="AB2681" s="267"/>
      <c r="AC2681" s="267"/>
      <c r="AD2681" s="267"/>
      <c r="AE2681" s="267"/>
      <c r="AF2681" s="267"/>
      <c r="AG2681" s="267"/>
      <c r="AH2681" s="267"/>
      <c r="AI2681" s="267"/>
      <c r="AJ2681" s="267"/>
      <c r="AK2681" s="267"/>
      <c r="AL2681" s="267"/>
      <c r="AM2681" s="267"/>
      <c r="AN2681" s="267"/>
      <c r="AO2681" s="267"/>
      <c r="AP2681" s="267"/>
      <c r="AQ2681" s="267"/>
      <c r="AR2681" s="267"/>
      <c r="AS2681" s="267"/>
      <c r="AT2681" s="267"/>
      <c r="AU2681" s="267"/>
      <c r="AV2681" s="267"/>
      <c r="AW2681" s="267"/>
    </row>
    <row r="2682" spans="1:49" ht="13.5" thickBot="1">
      <c r="A2682" s="48"/>
      <c r="B2682" s="42"/>
      <c r="C2682" s="42"/>
      <c r="D2682" s="42"/>
      <c r="E2682" s="531"/>
      <c r="F2682" s="50"/>
      <c r="G2682" s="50"/>
      <c r="H2682" s="50"/>
      <c r="I2682" s="146"/>
      <c r="J2682" s="29"/>
      <c r="K2682" s="29"/>
      <c r="L2682" s="29"/>
      <c r="M2682" s="29"/>
      <c r="N2682" s="29"/>
      <c r="O2682" s="29"/>
      <c r="P2682" s="29"/>
      <c r="Q2682" s="29"/>
      <c r="R2682" s="29"/>
      <c r="S2682" s="29"/>
      <c r="T2682" s="29"/>
      <c r="U2682" s="29"/>
      <c r="V2682" s="29"/>
      <c r="W2682" s="29"/>
      <c r="X2682" s="29"/>
      <c r="Y2682" s="29"/>
      <c r="Z2682" s="29"/>
      <c r="AA2682" s="29"/>
      <c r="AB2682" s="29"/>
      <c r="AC2682" s="29"/>
      <c r="AD2682" s="29"/>
      <c r="AE2682" s="29"/>
      <c r="AF2682" s="29"/>
      <c r="AG2682" s="29"/>
      <c r="AH2682" s="29"/>
      <c r="AI2682" s="29"/>
      <c r="AJ2682" s="29"/>
      <c r="AK2682" s="29"/>
      <c r="AL2682" s="29"/>
      <c r="AM2682" s="29"/>
      <c r="AN2682" s="29"/>
      <c r="AO2682" s="29"/>
      <c r="AP2682" s="29"/>
      <c r="AQ2682" s="29"/>
      <c r="AR2682" s="29"/>
      <c r="AS2682" s="29"/>
      <c r="AT2682" s="29"/>
      <c r="AU2682" s="29"/>
      <c r="AV2682" s="29"/>
      <c r="AW2682" s="29"/>
    </row>
    <row r="2683" spans="1:49" ht="35.25" customHeight="1" thickTop="1" thickBot="1">
      <c r="A2683" s="48"/>
      <c r="B2683" s="42"/>
      <c r="C2683" s="42"/>
      <c r="D2683" s="42"/>
      <c r="E2683" s="531"/>
      <c r="F2683" s="50"/>
      <c r="G2683" s="50"/>
      <c r="H2683" s="50"/>
      <c r="I2683" s="5" t="s">
        <v>2331</v>
      </c>
      <c r="J2683" s="364" t="s">
        <v>2891</v>
      </c>
      <c r="K2683" s="364" t="s">
        <v>2879</v>
      </c>
      <c r="L2683" s="364" t="s">
        <v>2880</v>
      </c>
      <c r="M2683" s="364" t="s">
        <v>2881</v>
      </c>
      <c r="N2683" s="364" t="s">
        <v>2882</v>
      </c>
      <c r="O2683" s="364" t="s">
        <v>2883</v>
      </c>
      <c r="P2683" s="364" t="s">
        <v>2884</v>
      </c>
      <c r="Q2683" s="364" t="s">
        <v>2885</v>
      </c>
      <c r="R2683" s="364" t="s">
        <v>2886</v>
      </c>
      <c r="S2683" s="364" t="s">
        <v>2887</v>
      </c>
      <c r="T2683" s="364" t="s">
        <v>2888</v>
      </c>
      <c r="U2683" s="364" t="s">
        <v>2889</v>
      </c>
      <c r="V2683" s="364" t="s">
        <v>2890</v>
      </c>
      <c r="W2683" s="365" t="s">
        <v>2893</v>
      </c>
      <c r="X2683" s="365" t="s">
        <v>2879</v>
      </c>
      <c r="Y2683" s="365" t="s">
        <v>2880</v>
      </c>
      <c r="Z2683" s="365" t="s">
        <v>2881</v>
      </c>
      <c r="AA2683" s="365" t="s">
        <v>2882</v>
      </c>
      <c r="AB2683" s="365" t="s">
        <v>2883</v>
      </c>
      <c r="AC2683" s="365" t="s">
        <v>2884</v>
      </c>
      <c r="AD2683" s="365" t="s">
        <v>2885</v>
      </c>
      <c r="AE2683" s="365" t="s">
        <v>2886</v>
      </c>
      <c r="AF2683" s="365" t="s">
        <v>2887</v>
      </c>
      <c r="AG2683" s="365" t="s">
        <v>2888</v>
      </c>
      <c r="AH2683" s="365" t="s">
        <v>2889</v>
      </c>
      <c r="AI2683" s="365" t="s">
        <v>2890</v>
      </c>
      <c r="AJ2683" s="366" t="s">
        <v>2892</v>
      </c>
      <c r="AK2683" s="366" t="s">
        <v>2879</v>
      </c>
      <c r="AL2683" s="366" t="s">
        <v>2880</v>
      </c>
      <c r="AM2683" s="366" t="s">
        <v>2881</v>
      </c>
      <c r="AN2683" s="366" t="s">
        <v>2882</v>
      </c>
      <c r="AO2683" s="366" t="s">
        <v>2883</v>
      </c>
      <c r="AP2683" s="366" t="s">
        <v>2884</v>
      </c>
      <c r="AQ2683" s="366" t="s">
        <v>2885</v>
      </c>
      <c r="AR2683" s="366" t="s">
        <v>2886</v>
      </c>
      <c r="AS2683" s="366" t="s">
        <v>2887</v>
      </c>
      <c r="AT2683" s="366" t="s">
        <v>2888</v>
      </c>
      <c r="AU2683" s="366" t="s">
        <v>2889</v>
      </c>
      <c r="AV2683" s="366" t="s">
        <v>2890</v>
      </c>
      <c r="AW2683" s="368" t="s">
        <v>2895</v>
      </c>
    </row>
    <row r="2684" spans="1:49">
      <c r="A2684" s="48"/>
      <c r="B2684" s="42"/>
      <c r="C2684" s="42"/>
      <c r="D2684" s="42"/>
      <c r="E2684" s="531"/>
      <c r="F2684" s="50"/>
      <c r="G2684" s="50"/>
      <c r="H2684" s="50"/>
      <c r="I2684" s="34"/>
      <c r="J2684" s="202" t="s">
        <v>1224</v>
      </c>
      <c r="K2684" s="202">
        <v>1</v>
      </c>
      <c r="L2684" s="202">
        <v>2</v>
      </c>
      <c r="M2684" s="202">
        <v>3</v>
      </c>
      <c r="N2684" s="202">
        <v>4</v>
      </c>
      <c r="O2684" s="202">
        <v>5</v>
      </c>
      <c r="P2684" s="202">
        <v>6</v>
      </c>
      <c r="Q2684" s="202">
        <v>7</v>
      </c>
      <c r="R2684" s="202">
        <v>8</v>
      </c>
      <c r="S2684" s="202">
        <v>9</v>
      </c>
      <c r="T2684" s="202">
        <v>10</v>
      </c>
      <c r="U2684" s="202">
        <v>13</v>
      </c>
      <c r="V2684" s="202">
        <v>14</v>
      </c>
      <c r="W2684" s="202" t="s">
        <v>1224</v>
      </c>
      <c r="X2684" s="202">
        <v>1</v>
      </c>
      <c r="Y2684" s="202">
        <v>2</v>
      </c>
      <c r="Z2684" s="202">
        <v>3</v>
      </c>
      <c r="AA2684" s="202">
        <v>4</v>
      </c>
      <c r="AB2684" s="202">
        <v>5</v>
      </c>
      <c r="AC2684" s="202">
        <v>6</v>
      </c>
      <c r="AD2684" s="202">
        <v>7</v>
      </c>
      <c r="AE2684" s="202">
        <v>8</v>
      </c>
      <c r="AF2684" s="202">
        <v>9</v>
      </c>
      <c r="AG2684" s="202">
        <v>10</v>
      </c>
      <c r="AH2684" s="202">
        <v>13</v>
      </c>
      <c r="AI2684" s="202">
        <v>14</v>
      </c>
      <c r="AJ2684" s="202" t="s">
        <v>1224</v>
      </c>
      <c r="AK2684" s="202">
        <v>1</v>
      </c>
      <c r="AL2684" s="202">
        <v>2</v>
      </c>
      <c r="AM2684" s="202">
        <v>3</v>
      </c>
      <c r="AN2684" s="202">
        <v>4</v>
      </c>
      <c r="AO2684" s="202">
        <v>5</v>
      </c>
      <c r="AP2684" s="202">
        <v>6</v>
      </c>
      <c r="AQ2684" s="202">
        <v>7</v>
      </c>
      <c r="AR2684" s="202">
        <v>8</v>
      </c>
      <c r="AS2684" s="202">
        <v>9</v>
      </c>
      <c r="AT2684" s="202">
        <v>10</v>
      </c>
      <c r="AU2684" s="202">
        <v>13</v>
      </c>
      <c r="AV2684" s="202">
        <v>14</v>
      </c>
      <c r="AW2684" s="202">
        <v>15</v>
      </c>
    </row>
    <row r="2685" spans="1:49">
      <c r="A2685" s="48"/>
      <c r="B2685" s="42"/>
      <c r="C2685" s="42"/>
      <c r="D2685" s="42"/>
      <c r="E2685" s="531"/>
      <c r="F2685" s="50"/>
      <c r="G2685" s="50"/>
      <c r="H2685" s="50"/>
      <c r="I2685" s="276" t="s">
        <v>2429</v>
      </c>
      <c r="J2685" s="277">
        <f>SUM(J2680)</f>
        <v>22400</v>
      </c>
      <c r="K2685" s="277">
        <f t="shared" ref="K2685:AT2685" si="802">SUM(K2680)</f>
        <v>0</v>
      </c>
      <c r="L2685" s="277">
        <f t="shared" si="802"/>
        <v>1200</v>
      </c>
      <c r="M2685" s="277">
        <f t="shared" si="802"/>
        <v>2600</v>
      </c>
      <c r="N2685" s="277">
        <f t="shared" si="802"/>
        <v>1095</v>
      </c>
      <c r="O2685" s="277">
        <f t="shared" si="802"/>
        <v>950</v>
      </c>
      <c r="P2685" s="277">
        <f t="shared" si="802"/>
        <v>0</v>
      </c>
      <c r="Q2685" s="277">
        <f t="shared" si="802"/>
        <v>0</v>
      </c>
      <c r="R2685" s="277">
        <f t="shared" si="802"/>
        <v>800</v>
      </c>
      <c r="S2685" s="277">
        <f t="shared" si="802"/>
        <v>0</v>
      </c>
      <c r="T2685" s="277">
        <f t="shared" si="802"/>
        <v>2280</v>
      </c>
      <c r="U2685" s="277">
        <v>8925</v>
      </c>
      <c r="V2685" s="277">
        <v>13475</v>
      </c>
      <c r="W2685" s="277">
        <f>SUM(W2680)</f>
        <v>9844</v>
      </c>
      <c r="X2685" s="277">
        <f t="shared" si="802"/>
        <v>0</v>
      </c>
      <c r="Y2685" s="277">
        <f t="shared" si="802"/>
        <v>0</v>
      </c>
      <c r="Z2685" s="277">
        <f t="shared" si="802"/>
        <v>0</v>
      </c>
      <c r="AA2685" s="277">
        <f t="shared" si="802"/>
        <v>0</v>
      </c>
      <c r="AB2685" s="277">
        <f t="shared" si="802"/>
        <v>0</v>
      </c>
      <c r="AC2685" s="277">
        <f t="shared" si="802"/>
        <v>0</v>
      </c>
      <c r="AD2685" s="277">
        <f t="shared" si="802"/>
        <v>0</v>
      </c>
      <c r="AE2685" s="277">
        <f t="shared" si="802"/>
        <v>0</v>
      </c>
      <c r="AF2685" s="277">
        <f t="shared" si="802"/>
        <v>0</v>
      </c>
      <c r="AG2685" s="277">
        <f t="shared" si="802"/>
        <v>0</v>
      </c>
      <c r="AH2685" s="277">
        <v>0</v>
      </c>
      <c r="AI2685" s="277">
        <v>9844</v>
      </c>
      <c r="AJ2685" s="277">
        <f>SUM(AJ2680)</f>
        <v>197838</v>
      </c>
      <c r="AK2685" s="277">
        <f t="shared" si="802"/>
        <v>2450</v>
      </c>
      <c r="AL2685" s="277">
        <f t="shared" si="802"/>
        <v>4359</v>
      </c>
      <c r="AM2685" s="277">
        <f t="shared" si="802"/>
        <v>14448</v>
      </c>
      <c r="AN2685" s="277">
        <f t="shared" si="802"/>
        <v>4034</v>
      </c>
      <c r="AO2685" s="277">
        <f t="shared" si="802"/>
        <v>792</v>
      </c>
      <c r="AP2685" s="277">
        <f t="shared" si="802"/>
        <v>47588</v>
      </c>
      <c r="AQ2685" s="277">
        <f t="shared" si="802"/>
        <v>0</v>
      </c>
      <c r="AR2685" s="277">
        <f t="shared" si="802"/>
        <v>23800</v>
      </c>
      <c r="AS2685" s="277">
        <f t="shared" si="802"/>
        <v>2100</v>
      </c>
      <c r="AT2685" s="277">
        <f t="shared" si="802"/>
        <v>16397</v>
      </c>
      <c r="AU2685" s="277">
        <v>115968</v>
      </c>
      <c r="AV2685" s="277">
        <v>81870</v>
      </c>
      <c r="AW2685" s="277">
        <f>U2685+AH2685+AU2685</f>
        <v>124893</v>
      </c>
    </row>
    <row r="2686" spans="1:49">
      <c r="A2686" s="48"/>
      <c r="B2686" s="42"/>
      <c r="C2686" s="42"/>
      <c r="D2686" s="42"/>
      <c r="E2686" s="531"/>
      <c r="F2686" s="50"/>
      <c r="G2686" s="50"/>
      <c r="H2686" s="50"/>
      <c r="I2686" s="276"/>
      <c r="J2686" s="277"/>
      <c r="K2686" s="277"/>
      <c r="L2686" s="277"/>
      <c r="M2686" s="277"/>
      <c r="N2686" s="277"/>
      <c r="O2686" s="277"/>
      <c r="P2686" s="277"/>
      <c r="Q2686" s="277"/>
      <c r="R2686" s="277"/>
      <c r="S2686" s="277"/>
      <c r="T2686" s="277"/>
      <c r="U2686" s="277">
        <v>0</v>
      </c>
      <c r="V2686" s="277">
        <v>0</v>
      </c>
      <c r="W2686" s="277"/>
      <c r="X2686" s="277"/>
      <c r="Y2686" s="277"/>
      <c r="Z2686" s="277"/>
      <c r="AA2686" s="277"/>
      <c r="AB2686" s="277"/>
      <c r="AC2686" s="277"/>
      <c r="AD2686" s="277"/>
      <c r="AE2686" s="277"/>
      <c r="AF2686" s="277"/>
      <c r="AG2686" s="277"/>
      <c r="AH2686" s="277">
        <v>0</v>
      </c>
      <c r="AI2686" s="277">
        <v>0</v>
      </c>
      <c r="AJ2686" s="277"/>
      <c r="AK2686" s="277"/>
      <c r="AL2686" s="277"/>
      <c r="AM2686" s="277"/>
      <c r="AN2686" s="277"/>
      <c r="AO2686" s="277"/>
      <c r="AP2686" s="277"/>
      <c r="AQ2686" s="277"/>
      <c r="AR2686" s="277"/>
      <c r="AS2686" s="277"/>
      <c r="AT2686" s="277"/>
      <c r="AU2686" s="277">
        <v>0</v>
      </c>
      <c r="AV2686" s="277">
        <v>0</v>
      </c>
      <c r="AW2686" s="277">
        <f>U2686+AH2686+AU2686</f>
        <v>0</v>
      </c>
    </row>
    <row r="2687" spans="1:49">
      <c r="A2687" s="48"/>
      <c r="B2687" s="42"/>
      <c r="C2687" s="42"/>
      <c r="D2687" s="42"/>
      <c r="E2687" s="531"/>
      <c r="F2687" s="50"/>
      <c r="G2687" s="50"/>
      <c r="H2687" s="50"/>
      <c r="I2687" s="276"/>
      <c r="J2687" s="277"/>
      <c r="K2687" s="277"/>
      <c r="L2687" s="277"/>
      <c r="M2687" s="277"/>
      <c r="N2687" s="277"/>
      <c r="O2687" s="277"/>
      <c r="P2687" s="277"/>
      <c r="Q2687" s="277"/>
      <c r="R2687" s="277"/>
      <c r="S2687" s="277"/>
      <c r="T2687" s="277"/>
      <c r="U2687" s="277">
        <v>0</v>
      </c>
      <c r="V2687" s="277">
        <v>0</v>
      </c>
      <c r="W2687" s="277"/>
      <c r="X2687" s="277"/>
      <c r="Y2687" s="277"/>
      <c r="Z2687" s="277"/>
      <c r="AA2687" s="277"/>
      <c r="AB2687" s="277"/>
      <c r="AC2687" s="277"/>
      <c r="AD2687" s="277"/>
      <c r="AE2687" s="277"/>
      <c r="AF2687" s="277"/>
      <c r="AG2687" s="277"/>
      <c r="AH2687" s="277">
        <v>0</v>
      </c>
      <c r="AI2687" s="277">
        <v>0</v>
      </c>
      <c r="AJ2687" s="277"/>
      <c r="AK2687" s="277"/>
      <c r="AL2687" s="277"/>
      <c r="AM2687" s="277"/>
      <c r="AN2687" s="277"/>
      <c r="AO2687" s="277"/>
      <c r="AP2687" s="277"/>
      <c r="AQ2687" s="277"/>
      <c r="AR2687" s="277"/>
      <c r="AS2687" s="277"/>
      <c r="AT2687" s="277"/>
      <c r="AU2687" s="277">
        <v>0</v>
      </c>
      <c r="AV2687" s="277">
        <v>0</v>
      </c>
      <c r="AW2687" s="277">
        <f>U2687+AH2687+AU2687</f>
        <v>0</v>
      </c>
    </row>
    <row r="2688" spans="1:49">
      <c r="A2688" s="48"/>
      <c r="B2688" s="42"/>
      <c r="C2688" s="42"/>
      <c r="D2688" s="42"/>
      <c r="E2688" s="531"/>
      <c r="F2688" s="50"/>
      <c r="G2688" s="50"/>
      <c r="H2688" s="50"/>
      <c r="I2688" s="276"/>
      <c r="J2688" s="277"/>
      <c r="K2688" s="277"/>
      <c r="L2688" s="277"/>
      <c r="M2688" s="277"/>
      <c r="N2688" s="277"/>
      <c r="O2688" s="277"/>
      <c r="P2688" s="277"/>
      <c r="Q2688" s="277"/>
      <c r="R2688" s="277"/>
      <c r="S2688" s="277"/>
      <c r="T2688" s="277"/>
      <c r="U2688" s="277">
        <v>0</v>
      </c>
      <c r="V2688" s="277">
        <v>0</v>
      </c>
      <c r="W2688" s="277"/>
      <c r="X2688" s="277"/>
      <c r="Y2688" s="277"/>
      <c r="Z2688" s="277"/>
      <c r="AA2688" s="277"/>
      <c r="AB2688" s="277"/>
      <c r="AC2688" s="277"/>
      <c r="AD2688" s="277"/>
      <c r="AE2688" s="277"/>
      <c r="AF2688" s="277"/>
      <c r="AG2688" s="277"/>
      <c r="AH2688" s="277">
        <v>0</v>
      </c>
      <c r="AI2688" s="277">
        <v>0</v>
      </c>
      <c r="AJ2688" s="277"/>
      <c r="AK2688" s="277"/>
      <c r="AL2688" s="277"/>
      <c r="AM2688" s="277"/>
      <c r="AN2688" s="277"/>
      <c r="AO2688" s="277"/>
      <c r="AP2688" s="277"/>
      <c r="AQ2688" s="277"/>
      <c r="AR2688" s="277"/>
      <c r="AS2688" s="277"/>
      <c r="AT2688" s="277"/>
      <c r="AU2688" s="277">
        <v>0</v>
      </c>
      <c r="AV2688" s="277">
        <v>0</v>
      </c>
      <c r="AW2688" s="277">
        <f>U2688+AH2688+AU2688</f>
        <v>0</v>
      </c>
    </row>
    <row r="2689" spans="1:49">
      <c r="A2689" s="48"/>
      <c r="B2689" s="42"/>
      <c r="C2689" s="42"/>
      <c r="D2689" s="42"/>
      <c r="E2689" s="531"/>
      <c r="F2689" s="50"/>
      <c r="G2689" s="50"/>
      <c r="H2689" s="50"/>
      <c r="I2689" s="276" t="s">
        <v>1631</v>
      </c>
      <c r="J2689" s="277">
        <f>SUM(J2685:J2688)</f>
        <v>22400</v>
      </c>
      <c r="K2689" s="277">
        <f t="shared" ref="K2689:AT2689" si="803">SUM(K2685:K2688)</f>
        <v>0</v>
      </c>
      <c r="L2689" s="277">
        <f t="shared" si="803"/>
        <v>1200</v>
      </c>
      <c r="M2689" s="277">
        <f t="shared" si="803"/>
        <v>2600</v>
      </c>
      <c r="N2689" s="277">
        <f t="shared" si="803"/>
        <v>1095</v>
      </c>
      <c r="O2689" s="277">
        <f t="shared" si="803"/>
        <v>950</v>
      </c>
      <c r="P2689" s="277">
        <f t="shared" si="803"/>
        <v>0</v>
      </c>
      <c r="Q2689" s="277">
        <f t="shared" si="803"/>
        <v>0</v>
      </c>
      <c r="R2689" s="277">
        <f t="shared" si="803"/>
        <v>800</v>
      </c>
      <c r="S2689" s="277">
        <f t="shared" si="803"/>
        <v>0</v>
      </c>
      <c r="T2689" s="277">
        <f t="shared" si="803"/>
        <v>2280</v>
      </c>
      <c r="U2689" s="277">
        <v>8925</v>
      </c>
      <c r="V2689" s="277">
        <v>13475</v>
      </c>
      <c r="W2689" s="277">
        <f>SUM(W2685:W2688)</f>
        <v>9844</v>
      </c>
      <c r="X2689" s="277">
        <f t="shared" si="803"/>
        <v>0</v>
      </c>
      <c r="Y2689" s="277">
        <f t="shared" si="803"/>
        <v>0</v>
      </c>
      <c r="Z2689" s="277">
        <f t="shared" si="803"/>
        <v>0</v>
      </c>
      <c r="AA2689" s="277">
        <f t="shared" si="803"/>
        <v>0</v>
      </c>
      <c r="AB2689" s="277">
        <f t="shared" si="803"/>
        <v>0</v>
      </c>
      <c r="AC2689" s="277">
        <f t="shared" si="803"/>
        <v>0</v>
      </c>
      <c r="AD2689" s="277">
        <f t="shared" si="803"/>
        <v>0</v>
      </c>
      <c r="AE2689" s="277">
        <f t="shared" si="803"/>
        <v>0</v>
      </c>
      <c r="AF2689" s="277">
        <f t="shared" si="803"/>
        <v>0</v>
      </c>
      <c r="AG2689" s="277">
        <f t="shared" si="803"/>
        <v>0</v>
      </c>
      <c r="AH2689" s="277">
        <v>0</v>
      </c>
      <c r="AI2689" s="277">
        <v>9844</v>
      </c>
      <c r="AJ2689" s="277">
        <f>SUM(AJ2685:AJ2688)</f>
        <v>197838</v>
      </c>
      <c r="AK2689" s="277">
        <f t="shared" si="803"/>
        <v>2450</v>
      </c>
      <c r="AL2689" s="277">
        <f t="shared" si="803"/>
        <v>4359</v>
      </c>
      <c r="AM2689" s="277">
        <f t="shared" si="803"/>
        <v>14448</v>
      </c>
      <c r="AN2689" s="277">
        <f t="shared" si="803"/>
        <v>4034</v>
      </c>
      <c r="AO2689" s="277">
        <f t="shared" si="803"/>
        <v>792</v>
      </c>
      <c r="AP2689" s="277">
        <f t="shared" si="803"/>
        <v>47588</v>
      </c>
      <c r="AQ2689" s="277">
        <f t="shared" si="803"/>
        <v>0</v>
      </c>
      <c r="AR2689" s="277">
        <f t="shared" si="803"/>
        <v>23800</v>
      </c>
      <c r="AS2689" s="277">
        <f t="shared" si="803"/>
        <v>2100</v>
      </c>
      <c r="AT2689" s="277">
        <f t="shared" si="803"/>
        <v>16397</v>
      </c>
      <c r="AU2689" s="277">
        <v>115968</v>
      </c>
      <c r="AV2689" s="277">
        <v>81870</v>
      </c>
      <c r="AW2689" s="277">
        <f>U2689+AH2689+AU2689</f>
        <v>124893</v>
      </c>
    </row>
    <row r="2690" spans="1:49">
      <c r="A2690" s="48"/>
      <c r="B2690" s="42"/>
      <c r="C2690" s="42"/>
      <c r="D2690" s="42"/>
      <c r="E2690" s="531"/>
      <c r="F2690" s="50"/>
      <c r="G2690" s="50"/>
      <c r="H2690" s="50"/>
      <c r="I2690" s="146"/>
      <c r="J2690" s="29"/>
      <c r="K2690" s="29"/>
      <c r="L2690" s="29"/>
      <c r="M2690" s="29"/>
      <c r="N2690" s="29"/>
      <c r="O2690" s="29"/>
      <c r="P2690" s="29"/>
      <c r="Q2690" s="29"/>
      <c r="R2690" s="29"/>
      <c r="S2690" s="29"/>
      <c r="T2690" s="29"/>
      <c r="U2690" s="29"/>
      <c r="V2690" s="29"/>
      <c r="W2690" s="29"/>
      <c r="X2690" s="29"/>
      <c r="Y2690" s="29"/>
      <c r="Z2690" s="29"/>
      <c r="AA2690" s="29"/>
      <c r="AB2690" s="29"/>
      <c r="AC2690" s="29"/>
      <c r="AD2690" s="29"/>
      <c r="AE2690" s="29"/>
      <c r="AF2690" s="29"/>
      <c r="AG2690" s="29"/>
      <c r="AH2690" s="29"/>
      <c r="AI2690" s="29"/>
      <c r="AJ2690" s="29"/>
      <c r="AK2690" s="29"/>
      <c r="AL2690" s="29"/>
      <c r="AM2690" s="29"/>
      <c r="AN2690" s="29"/>
      <c r="AO2690" s="29"/>
      <c r="AP2690" s="29"/>
      <c r="AQ2690" s="29"/>
      <c r="AR2690" s="29"/>
      <c r="AS2690" s="29"/>
      <c r="AT2690" s="29"/>
      <c r="AU2690" s="29"/>
      <c r="AV2690" s="29"/>
      <c r="AW2690" s="29"/>
    </row>
    <row r="2691" spans="1:49">
      <c r="A2691" s="48"/>
      <c r="B2691" s="42"/>
      <c r="C2691" s="42"/>
      <c r="D2691" s="42"/>
      <c r="E2691" s="531"/>
      <c r="F2691" s="50"/>
      <c r="G2691" s="50"/>
      <c r="H2691" s="50"/>
      <c r="I2691" s="53"/>
      <c r="J2691" s="29"/>
      <c r="K2691" s="29"/>
      <c r="L2691" s="29"/>
      <c r="M2691" s="29"/>
      <c r="N2691" s="29"/>
      <c r="O2691" s="29"/>
      <c r="P2691" s="29"/>
      <c r="Q2691" s="29"/>
      <c r="R2691" s="29"/>
      <c r="S2691" s="29"/>
      <c r="T2691" s="29"/>
      <c r="U2691" s="29"/>
      <c r="V2691" s="29"/>
      <c r="W2691" s="29"/>
      <c r="X2691" s="29"/>
      <c r="Y2691" s="29"/>
      <c r="Z2691" s="29"/>
      <c r="AA2691" s="29"/>
      <c r="AB2691" s="29"/>
      <c r="AC2691" s="29"/>
      <c r="AD2691" s="29"/>
      <c r="AE2691" s="29"/>
      <c r="AF2691" s="29"/>
      <c r="AG2691" s="29"/>
      <c r="AH2691" s="29"/>
      <c r="AI2691" s="29"/>
      <c r="AJ2691" s="29"/>
      <c r="AK2691" s="29"/>
      <c r="AL2691" s="29"/>
      <c r="AM2691" s="29"/>
      <c r="AN2691" s="29"/>
      <c r="AO2691" s="29"/>
      <c r="AP2691" s="29"/>
      <c r="AQ2691" s="29"/>
      <c r="AR2691" s="29"/>
      <c r="AS2691" s="29"/>
      <c r="AT2691" s="29"/>
      <c r="AU2691" s="29"/>
      <c r="AV2691" s="29"/>
      <c r="AW2691" s="29"/>
    </row>
    <row r="2692" spans="1:49" ht="16.5" thickBot="1">
      <c r="A2692" s="78" t="s">
        <v>2146</v>
      </c>
      <c r="B2692" s="78"/>
      <c r="C2692" s="78"/>
      <c r="D2692" s="463"/>
      <c r="E2692" s="539"/>
      <c r="F2692" s="129"/>
      <c r="G2692" s="129"/>
      <c r="H2692" s="129"/>
      <c r="I2692" s="103"/>
    </row>
    <row r="2693" spans="1:49" s="151" customFormat="1" ht="36" customHeight="1" thickTop="1" thickBot="1">
      <c r="A2693" s="147" t="s">
        <v>2079</v>
      </c>
      <c r="B2693" s="5" t="s">
        <v>2080</v>
      </c>
      <c r="C2693" s="5" t="s">
        <v>1335</v>
      </c>
      <c r="D2693" s="450"/>
      <c r="E2693" s="148" t="s">
        <v>1570</v>
      </c>
      <c r="F2693" s="149" t="s">
        <v>1438</v>
      </c>
      <c r="G2693" s="149"/>
      <c r="H2693" s="149" t="s">
        <v>2332</v>
      </c>
      <c r="I2693" s="5" t="s">
        <v>856</v>
      </c>
      <c r="J2693" s="364" t="s">
        <v>2891</v>
      </c>
      <c r="K2693" s="364" t="s">
        <v>2879</v>
      </c>
      <c r="L2693" s="364" t="s">
        <v>2880</v>
      </c>
      <c r="M2693" s="364" t="s">
        <v>2881</v>
      </c>
      <c r="N2693" s="364" t="s">
        <v>2882</v>
      </c>
      <c r="O2693" s="364" t="s">
        <v>2883</v>
      </c>
      <c r="P2693" s="364" t="s">
        <v>2884</v>
      </c>
      <c r="Q2693" s="364" t="s">
        <v>2885</v>
      </c>
      <c r="R2693" s="364" t="s">
        <v>2886</v>
      </c>
      <c r="S2693" s="364" t="s">
        <v>2887</v>
      </c>
      <c r="T2693" s="364" t="s">
        <v>2888</v>
      </c>
      <c r="U2693" s="364" t="s">
        <v>2889</v>
      </c>
      <c r="V2693" s="364" t="s">
        <v>2890</v>
      </c>
      <c r="W2693" s="365" t="s">
        <v>2893</v>
      </c>
      <c r="X2693" s="365" t="s">
        <v>2879</v>
      </c>
      <c r="Y2693" s="365" t="s">
        <v>2880</v>
      </c>
      <c r="Z2693" s="365" t="s">
        <v>2881</v>
      </c>
      <c r="AA2693" s="365" t="s">
        <v>2882</v>
      </c>
      <c r="AB2693" s="365" t="s">
        <v>2883</v>
      </c>
      <c r="AC2693" s="365" t="s">
        <v>2884</v>
      </c>
      <c r="AD2693" s="365" t="s">
        <v>2885</v>
      </c>
      <c r="AE2693" s="365" t="s">
        <v>2886</v>
      </c>
      <c r="AF2693" s="365" t="s">
        <v>2887</v>
      </c>
      <c r="AG2693" s="365" t="s">
        <v>2888</v>
      </c>
      <c r="AH2693" s="365" t="s">
        <v>2889</v>
      </c>
      <c r="AI2693" s="365" t="s">
        <v>2890</v>
      </c>
      <c r="AJ2693" s="366" t="s">
        <v>2892</v>
      </c>
      <c r="AK2693" s="366" t="s">
        <v>2879</v>
      </c>
      <c r="AL2693" s="366" t="s">
        <v>2880</v>
      </c>
      <c r="AM2693" s="366" t="s">
        <v>2881</v>
      </c>
      <c r="AN2693" s="366" t="s">
        <v>2882</v>
      </c>
      <c r="AO2693" s="366" t="s">
        <v>2883</v>
      </c>
      <c r="AP2693" s="366" t="s">
        <v>2884</v>
      </c>
      <c r="AQ2693" s="366" t="s">
        <v>2885</v>
      </c>
      <c r="AR2693" s="366" t="s">
        <v>2886</v>
      </c>
      <c r="AS2693" s="366" t="s">
        <v>2887</v>
      </c>
      <c r="AT2693" s="366" t="s">
        <v>2888</v>
      </c>
      <c r="AU2693" s="366" t="s">
        <v>2889</v>
      </c>
      <c r="AV2693" s="366" t="s">
        <v>2890</v>
      </c>
      <c r="AW2693" s="368" t="s">
        <v>2895</v>
      </c>
    </row>
    <row r="2694" spans="1:49">
      <c r="A2694" s="33"/>
      <c r="B2694" s="34"/>
      <c r="C2694" s="34"/>
      <c r="D2694" s="34"/>
      <c r="E2694" s="35"/>
      <c r="F2694" s="36"/>
      <c r="G2694" s="36"/>
      <c r="H2694" s="36"/>
      <c r="I2694" s="34"/>
      <c r="J2694" s="202" t="s">
        <v>1224</v>
      </c>
      <c r="K2694" s="202">
        <v>1</v>
      </c>
      <c r="L2694" s="202">
        <v>2</v>
      </c>
      <c r="M2694" s="202">
        <v>3</v>
      </c>
      <c r="N2694" s="202">
        <v>4</v>
      </c>
      <c r="O2694" s="202">
        <v>5</v>
      </c>
      <c r="P2694" s="202">
        <v>6</v>
      </c>
      <c r="Q2694" s="202">
        <v>7</v>
      </c>
      <c r="R2694" s="202">
        <v>8</v>
      </c>
      <c r="S2694" s="202">
        <v>9</v>
      </c>
      <c r="T2694" s="202">
        <v>10</v>
      </c>
      <c r="U2694" s="202">
        <v>13</v>
      </c>
      <c r="V2694" s="202">
        <v>14</v>
      </c>
      <c r="W2694" s="202" t="s">
        <v>1224</v>
      </c>
      <c r="X2694" s="202">
        <v>1</v>
      </c>
      <c r="Y2694" s="202">
        <v>2</v>
      </c>
      <c r="Z2694" s="202">
        <v>3</v>
      </c>
      <c r="AA2694" s="202">
        <v>4</v>
      </c>
      <c r="AB2694" s="202">
        <v>5</v>
      </c>
      <c r="AC2694" s="202">
        <v>6</v>
      </c>
      <c r="AD2694" s="202">
        <v>7</v>
      </c>
      <c r="AE2694" s="202">
        <v>8</v>
      </c>
      <c r="AF2694" s="202">
        <v>9</v>
      </c>
      <c r="AG2694" s="202">
        <v>10</v>
      </c>
      <c r="AH2694" s="202">
        <v>13</v>
      </c>
      <c r="AI2694" s="202">
        <v>14</v>
      </c>
      <c r="AJ2694" s="202" t="s">
        <v>1224</v>
      </c>
      <c r="AK2694" s="202">
        <v>1</v>
      </c>
      <c r="AL2694" s="202">
        <v>2</v>
      </c>
      <c r="AM2694" s="202">
        <v>3</v>
      </c>
      <c r="AN2694" s="202">
        <v>4</v>
      </c>
      <c r="AO2694" s="202">
        <v>5</v>
      </c>
      <c r="AP2694" s="202">
        <v>6</v>
      </c>
      <c r="AQ2694" s="202">
        <v>7</v>
      </c>
      <c r="AR2694" s="202">
        <v>8</v>
      </c>
      <c r="AS2694" s="202">
        <v>9</v>
      </c>
      <c r="AT2694" s="202">
        <v>10</v>
      </c>
      <c r="AU2694" s="202">
        <v>13</v>
      </c>
      <c r="AV2694" s="202">
        <v>14</v>
      </c>
      <c r="AW2694" s="202">
        <v>15</v>
      </c>
    </row>
    <row r="2695" spans="1:49">
      <c r="A2695" s="37"/>
      <c r="B2695" s="38"/>
      <c r="C2695" s="38"/>
      <c r="D2695" s="38"/>
      <c r="E2695" s="60"/>
      <c r="F2695" s="61"/>
      <c r="G2695" s="61"/>
      <c r="H2695" s="61"/>
      <c r="I2695" s="38"/>
      <c r="J2695" s="62"/>
      <c r="K2695" s="62"/>
      <c r="L2695" s="62"/>
      <c r="M2695" s="62"/>
      <c r="N2695" s="62"/>
      <c r="O2695" s="62"/>
      <c r="P2695" s="62"/>
      <c r="Q2695" s="62"/>
      <c r="R2695" s="62"/>
      <c r="S2695" s="62"/>
      <c r="T2695" s="62"/>
      <c r="U2695" s="62"/>
      <c r="V2695" s="62"/>
      <c r="W2695" s="62"/>
      <c r="X2695" s="62"/>
      <c r="Y2695" s="62"/>
      <c r="Z2695" s="62"/>
      <c r="AA2695" s="62"/>
      <c r="AB2695" s="62"/>
      <c r="AC2695" s="62"/>
      <c r="AD2695" s="62"/>
      <c r="AE2695" s="62"/>
      <c r="AF2695" s="62"/>
      <c r="AG2695" s="62"/>
      <c r="AH2695" s="62"/>
      <c r="AI2695" s="62"/>
      <c r="AJ2695" s="62"/>
      <c r="AK2695" s="62"/>
      <c r="AL2695" s="62"/>
      <c r="AM2695" s="62"/>
      <c r="AN2695" s="62"/>
      <c r="AO2695" s="62"/>
      <c r="AP2695" s="62"/>
      <c r="AQ2695" s="62"/>
      <c r="AR2695" s="62"/>
      <c r="AS2695" s="62"/>
      <c r="AT2695" s="62"/>
      <c r="AU2695" s="62"/>
      <c r="AV2695" s="62"/>
      <c r="AW2695" s="62"/>
    </row>
    <row r="2696" spans="1:49">
      <c r="A2696" s="92" t="s">
        <v>797</v>
      </c>
      <c r="B2696" s="93" t="s">
        <v>1030</v>
      </c>
      <c r="C2696" s="93" t="s">
        <v>1667</v>
      </c>
      <c r="D2696" s="460"/>
      <c r="E2696" s="531"/>
      <c r="F2696" s="50"/>
      <c r="G2696" s="50"/>
      <c r="H2696" s="50"/>
      <c r="I2696" s="108" t="s">
        <v>1019</v>
      </c>
    </row>
    <row r="2697" spans="1:49">
      <c r="A2697" s="48"/>
      <c r="B2697" s="1"/>
      <c r="C2697" s="1"/>
      <c r="D2697" s="369"/>
      <c r="E2697" s="531"/>
      <c r="F2697" s="50"/>
      <c r="G2697" s="50"/>
      <c r="H2697" s="50"/>
      <c r="I2697" s="108"/>
    </row>
    <row r="2698" spans="1:49">
      <c r="A2698" s="48"/>
      <c r="B2698" s="42"/>
      <c r="C2698" s="42"/>
      <c r="D2698" s="42"/>
      <c r="E2698" s="531"/>
      <c r="F2698" s="50"/>
      <c r="G2698" s="50"/>
      <c r="H2698" s="50"/>
      <c r="I2698" s="49" t="s">
        <v>1559</v>
      </c>
      <c r="J2698" s="12">
        <f>SUM(J2699,J2707,J2709)</f>
        <v>61500</v>
      </c>
      <c r="K2698" s="12">
        <f t="shared" ref="K2698:AT2698" si="804">SUM(K2699,K2707,K2709)</f>
        <v>0</v>
      </c>
      <c r="L2698" s="12">
        <f t="shared" si="804"/>
        <v>6259</v>
      </c>
      <c r="M2698" s="12">
        <f t="shared" si="804"/>
        <v>0</v>
      </c>
      <c r="N2698" s="12">
        <f t="shared" si="804"/>
        <v>11882</v>
      </c>
      <c r="O2698" s="12">
        <f t="shared" si="804"/>
        <v>5589</v>
      </c>
      <c r="P2698" s="12">
        <f t="shared" si="804"/>
        <v>900</v>
      </c>
      <c r="Q2698" s="12">
        <f t="shared" si="804"/>
        <v>4068</v>
      </c>
      <c r="R2698" s="12">
        <f t="shared" si="804"/>
        <v>0</v>
      </c>
      <c r="S2698" s="12">
        <f t="shared" si="804"/>
        <v>0</v>
      </c>
      <c r="T2698" s="12">
        <f t="shared" si="804"/>
        <v>8894</v>
      </c>
      <c r="U2698" s="12">
        <v>37592</v>
      </c>
      <c r="V2698" s="12">
        <v>23908</v>
      </c>
      <c r="W2698" s="12">
        <f>SUM(W2699,W2707,W2709)</f>
        <v>0</v>
      </c>
      <c r="X2698" s="12">
        <f t="shared" si="804"/>
        <v>0</v>
      </c>
      <c r="Y2698" s="12">
        <f t="shared" si="804"/>
        <v>0</v>
      </c>
      <c r="Z2698" s="12">
        <f t="shared" si="804"/>
        <v>0</v>
      </c>
      <c r="AA2698" s="12">
        <f t="shared" si="804"/>
        <v>0</v>
      </c>
      <c r="AB2698" s="12">
        <f t="shared" si="804"/>
        <v>0</v>
      </c>
      <c r="AC2698" s="12">
        <f t="shared" si="804"/>
        <v>0</v>
      </c>
      <c r="AD2698" s="12">
        <f t="shared" si="804"/>
        <v>0</v>
      </c>
      <c r="AE2698" s="12">
        <f t="shared" si="804"/>
        <v>0</v>
      </c>
      <c r="AF2698" s="12">
        <f t="shared" si="804"/>
        <v>0</v>
      </c>
      <c r="AG2698" s="12">
        <f t="shared" si="804"/>
        <v>0</v>
      </c>
      <c r="AH2698" s="12">
        <v>0</v>
      </c>
      <c r="AI2698" s="12">
        <v>0</v>
      </c>
      <c r="AJ2698" s="12">
        <f>SUM(AJ2699,AJ2707,AJ2709)</f>
        <v>4789</v>
      </c>
      <c r="AK2698" s="12">
        <f t="shared" si="804"/>
        <v>0</v>
      </c>
      <c r="AL2698" s="12">
        <f t="shared" si="804"/>
        <v>0</v>
      </c>
      <c r="AM2698" s="12">
        <f t="shared" si="804"/>
        <v>2441</v>
      </c>
      <c r="AN2698" s="12">
        <f t="shared" si="804"/>
        <v>0</v>
      </c>
      <c r="AO2698" s="12">
        <f t="shared" si="804"/>
        <v>1200</v>
      </c>
      <c r="AP2698" s="12">
        <f t="shared" si="804"/>
        <v>748</v>
      </c>
      <c r="AQ2698" s="12">
        <f t="shared" si="804"/>
        <v>0</v>
      </c>
      <c r="AR2698" s="12">
        <f t="shared" si="804"/>
        <v>0</v>
      </c>
      <c r="AS2698" s="12">
        <f t="shared" si="804"/>
        <v>0</v>
      </c>
      <c r="AT2698" s="12">
        <f t="shared" si="804"/>
        <v>0</v>
      </c>
      <c r="AU2698" s="12">
        <v>4389</v>
      </c>
      <c r="AV2698" s="12">
        <v>400</v>
      </c>
      <c r="AW2698" s="12">
        <f t="shared" ref="AW2698:AW2727" si="805">U2698+AH2698+AU2698</f>
        <v>41981</v>
      </c>
    </row>
    <row r="2699" spans="1:49">
      <c r="A2699" s="44" t="s">
        <v>797</v>
      </c>
      <c r="B2699" s="45" t="s">
        <v>1030</v>
      </c>
      <c r="C2699" s="45" t="s">
        <v>1667</v>
      </c>
      <c r="D2699" s="452" t="s">
        <v>2942</v>
      </c>
      <c r="E2699" s="213" t="s">
        <v>771</v>
      </c>
      <c r="F2699" s="65"/>
      <c r="G2699" s="65"/>
      <c r="H2699" s="65"/>
      <c r="I2699" s="1" t="s">
        <v>1500</v>
      </c>
      <c r="J2699" s="9">
        <f>SUM(J2700:J2701)</f>
        <v>24300</v>
      </c>
      <c r="K2699" s="9">
        <f t="shared" ref="K2699:AT2699" si="806">SUM(K2700:K2701)</f>
        <v>0</v>
      </c>
      <c r="L2699" s="9">
        <f t="shared" si="806"/>
        <v>2900</v>
      </c>
      <c r="M2699" s="9">
        <f t="shared" si="806"/>
        <v>0</v>
      </c>
      <c r="N2699" s="9">
        <f t="shared" si="806"/>
        <v>5569</v>
      </c>
      <c r="O2699" s="9">
        <f t="shared" si="806"/>
        <v>2589</v>
      </c>
      <c r="P2699" s="9">
        <f t="shared" si="806"/>
        <v>900</v>
      </c>
      <c r="Q2699" s="9">
        <f t="shared" si="806"/>
        <v>1068</v>
      </c>
      <c r="R2699" s="9">
        <f t="shared" si="806"/>
        <v>0</v>
      </c>
      <c r="S2699" s="9">
        <f t="shared" si="806"/>
        <v>0</v>
      </c>
      <c r="T2699" s="9">
        <f t="shared" si="806"/>
        <v>3800</v>
      </c>
      <c r="U2699" s="9">
        <v>16826</v>
      </c>
      <c r="V2699" s="9">
        <v>7474</v>
      </c>
      <c r="W2699" s="9">
        <f>SUM(W2700:W2701)</f>
        <v>0</v>
      </c>
      <c r="X2699" s="9">
        <f t="shared" si="806"/>
        <v>0</v>
      </c>
      <c r="Y2699" s="9">
        <f t="shared" si="806"/>
        <v>0</v>
      </c>
      <c r="Z2699" s="9">
        <f t="shared" si="806"/>
        <v>0</v>
      </c>
      <c r="AA2699" s="9">
        <f t="shared" si="806"/>
        <v>0</v>
      </c>
      <c r="AB2699" s="9">
        <f t="shared" si="806"/>
        <v>0</v>
      </c>
      <c r="AC2699" s="9">
        <f t="shared" si="806"/>
        <v>0</v>
      </c>
      <c r="AD2699" s="9">
        <f t="shared" si="806"/>
        <v>0</v>
      </c>
      <c r="AE2699" s="9">
        <f t="shared" si="806"/>
        <v>0</v>
      </c>
      <c r="AF2699" s="9">
        <f t="shared" si="806"/>
        <v>0</v>
      </c>
      <c r="AG2699" s="9">
        <f t="shared" si="806"/>
        <v>0</v>
      </c>
      <c r="AH2699" s="9">
        <v>0</v>
      </c>
      <c r="AI2699" s="9">
        <v>0</v>
      </c>
      <c r="AJ2699" s="9">
        <f>SUM(AJ2700:AJ2701)</f>
        <v>0</v>
      </c>
      <c r="AK2699" s="9">
        <f t="shared" si="806"/>
        <v>0</v>
      </c>
      <c r="AL2699" s="9">
        <f t="shared" si="806"/>
        <v>0</v>
      </c>
      <c r="AM2699" s="9">
        <f t="shared" si="806"/>
        <v>0</v>
      </c>
      <c r="AN2699" s="9">
        <f t="shared" si="806"/>
        <v>0</v>
      </c>
      <c r="AO2699" s="9">
        <f t="shared" si="806"/>
        <v>0</v>
      </c>
      <c r="AP2699" s="9">
        <f t="shared" si="806"/>
        <v>0</v>
      </c>
      <c r="AQ2699" s="9">
        <f t="shared" si="806"/>
        <v>0</v>
      </c>
      <c r="AR2699" s="9">
        <f t="shared" si="806"/>
        <v>0</v>
      </c>
      <c r="AS2699" s="9">
        <f t="shared" si="806"/>
        <v>0</v>
      </c>
      <c r="AT2699" s="9">
        <f t="shared" si="806"/>
        <v>0</v>
      </c>
      <c r="AU2699" s="9">
        <v>0</v>
      </c>
      <c r="AV2699" s="9">
        <v>0</v>
      </c>
      <c r="AW2699" s="9">
        <f t="shared" si="805"/>
        <v>16826</v>
      </c>
    </row>
    <row r="2700" spans="1:49">
      <c r="A2700" s="44" t="s">
        <v>797</v>
      </c>
      <c r="B2700" s="45" t="s">
        <v>1030</v>
      </c>
      <c r="C2700" s="45" t="s">
        <v>1667</v>
      </c>
      <c r="D2700" s="452" t="s">
        <v>2942</v>
      </c>
      <c r="E2700" s="367" t="s">
        <v>834</v>
      </c>
      <c r="F2700" s="50"/>
      <c r="G2700" s="468" t="s">
        <v>3096</v>
      </c>
      <c r="H2700" s="50" t="s">
        <v>2333</v>
      </c>
      <c r="I2700" s="42" t="s">
        <v>2232</v>
      </c>
      <c r="J2700" s="15">
        <v>20000</v>
      </c>
      <c r="L2700" s="15">
        <v>2500</v>
      </c>
      <c r="N2700" s="15">
        <v>4369</v>
      </c>
      <c r="O2700" s="15">
        <v>2089</v>
      </c>
      <c r="Q2700" s="15">
        <v>1068</v>
      </c>
      <c r="T2700" s="15">
        <v>2700</v>
      </c>
      <c r="U2700" s="15">
        <v>12726</v>
      </c>
      <c r="V2700" s="15">
        <v>7274</v>
      </c>
      <c r="AH2700" s="15">
        <v>0</v>
      </c>
      <c r="AI2700" s="15">
        <v>0</v>
      </c>
      <c r="AU2700" s="15">
        <v>0</v>
      </c>
      <c r="AV2700" s="15">
        <v>0</v>
      </c>
      <c r="AW2700" s="15">
        <f t="shared" si="805"/>
        <v>12726</v>
      </c>
    </row>
    <row r="2701" spans="1:49">
      <c r="A2701" s="44" t="s">
        <v>797</v>
      </c>
      <c r="B2701" s="45" t="s">
        <v>1030</v>
      </c>
      <c r="C2701" s="45" t="s">
        <v>1667</v>
      </c>
      <c r="D2701" s="452" t="s">
        <v>2942</v>
      </c>
      <c r="E2701" s="367" t="s">
        <v>772</v>
      </c>
      <c r="F2701" s="50"/>
      <c r="G2701" s="468" t="s">
        <v>3096</v>
      </c>
      <c r="H2701" s="50" t="s">
        <v>2333</v>
      </c>
      <c r="I2701" s="42" t="s">
        <v>1227</v>
      </c>
      <c r="J2701" s="15">
        <f>SUM(J2702:J2706)</f>
        <v>4300</v>
      </c>
      <c r="K2701" s="15">
        <f t="shared" ref="K2701:AT2701" si="807">SUM(K2702:K2706)</f>
        <v>0</v>
      </c>
      <c r="L2701" s="15">
        <f t="shared" si="807"/>
        <v>400</v>
      </c>
      <c r="M2701" s="15">
        <f t="shared" si="807"/>
        <v>0</v>
      </c>
      <c r="N2701" s="15">
        <f t="shared" si="807"/>
        <v>1200</v>
      </c>
      <c r="O2701" s="15">
        <f t="shared" si="807"/>
        <v>500</v>
      </c>
      <c r="P2701" s="15">
        <f t="shared" si="807"/>
        <v>900</v>
      </c>
      <c r="Q2701" s="15">
        <f t="shared" si="807"/>
        <v>0</v>
      </c>
      <c r="R2701" s="15">
        <f t="shared" si="807"/>
        <v>0</v>
      </c>
      <c r="S2701" s="15">
        <f t="shared" si="807"/>
        <v>0</v>
      </c>
      <c r="T2701" s="15">
        <f t="shared" si="807"/>
        <v>1100</v>
      </c>
      <c r="U2701" s="15">
        <v>4100</v>
      </c>
      <c r="V2701" s="15">
        <v>200</v>
      </c>
      <c r="W2701" s="15">
        <f>SUM(W2702:W2706)</f>
        <v>0</v>
      </c>
      <c r="X2701" s="15">
        <f t="shared" si="807"/>
        <v>0</v>
      </c>
      <c r="Y2701" s="15">
        <f t="shared" si="807"/>
        <v>0</v>
      </c>
      <c r="Z2701" s="15">
        <f t="shared" si="807"/>
        <v>0</v>
      </c>
      <c r="AA2701" s="15">
        <f t="shared" si="807"/>
        <v>0</v>
      </c>
      <c r="AB2701" s="15">
        <f t="shared" si="807"/>
        <v>0</v>
      </c>
      <c r="AC2701" s="15">
        <f t="shared" si="807"/>
        <v>0</v>
      </c>
      <c r="AD2701" s="15">
        <f t="shared" si="807"/>
        <v>0</v>
      </c>
      <c r="AE2701" s="15">
        <f t="shared" si="807"/>
        <v>0</v>
      </c>
      <c r="AF2701" s="15">
        <f t="shared" si="807"/>
        <v>0</v>
      </c>
      <c r="AG2701" s="15">
        <f t="shared" si="807"/>
        <v>0</v>
      </c>
      <c r="AH2701" s="15">
        <v>0</v>
      </c>
      <c r="AI2701" s="15">
        <v>0</v>
      </c>
      <c r="AJ2701" s="15">
        <f>SUM(AJ2702:AJ2706)</f>
        <v>0</v>
      </c>
      <c r="AK2701" s="15">
        <f t="shared" si="807"/>
        <v>0</v>
      </c>
      <c r="AL2701" s="15">
        <f t="shared" si="807"/>
        <v>0</v>
      </c>
      <c r="AM2701" s="15">
        <f t="shared" si="807"/>
        <v>0</v>
      </c>
      <c r="AN2701" s="15">
        <f t="shared" si="807"/>
        <v>0</v>
      </c>
      <c r="AO2701" s="15">
        <f t="shared" si="807"/>
        <v>0</v>
      </c>
      <c r="AP2701" s="15">
        <f t="shared" si="807"/>
        <v>0</v>
      </c>
      <c r="AQ2701" s="15">
        <f t="shared" si="807"/>
        <v>0</v>
      </c>
      <c r="AR2701" s="15">
        <f t="shared" si="807"/>
        <v>0</v>
      </c>
      <c r="AS2701" s="15">
        <f t="shared" si="807"/>
        <v>0</v>
      </c>
      <c r="AT2701" s="15">
        <f t="shared" si="807"/>
        <v>0</v>
      </c>
      <c r="AU2701" s="15">
        <v>0</v>
      </c>
      <c r="AV2701" s="15">
        <v>0</v>
      </c>
      <c r="AW2701" s="15">
        <f t="shared" si="805"/>
        <v>4100</v>
      </c>
    </row>
    <row r="2702" spans="1:49" s="144" customFormat="1">
      <c r="A2702" s="44" t="s">
        <v>797</v>
      </c>
      <c r="B2702" s="45" t="s">
        <v>1030</v>
      </c>
      <c r="C2702" s="45" t="s">
        <v>1667</v>
      </c>
      <c r="D2702" s="452" t="s">
        <v>2942</v>
      </c>
      <c r="E2702" s="140" t="s">
        <v>850</v>
      </c>
      <c r="F2702" s="141" t="s">
        <v>281</v>
      </c>
      <c r="G2702" s="468" t="s">
        <v>3096</v>
      </c>
      <c r="H2702" s="50" t="s">
        <v>2333</v>
      </c>
      <c r="I2702" s="142" t="s">
        <v>1119</v>
      </c>
      <c r="J2702" s="15">
        <v>600</v>
      </c>
      <c r="K2702" s="15"/>
      <c r="L2702" s="15"/>
      <c r="M2702" s="15"/>
      <c r="N2702" s="15">
        <v>200</v>
      </c>
      <c r="O2702" s="15"/>
      <c r="P2702" s="15"/>
      <c r="Q2702" s="15"/>
      <c r="R2702" s="15"/>
      <c r="S2702" s="15"/>
      <c r="T2702" s="15">
        <v>200</v>
      </c>
      <c r="U2702" s="15">
        <v>400</v>
      </c>
      <c r="V2702" s="15">
        <v>200</v>
      </c>
      <c r="W2702" s="15"/>
      <c r="X2702" s="15"/>
      <c r="Y2702" s="15"/>
      <c r="Z2702" s="15"/>
      <c r="AA2702" s="15"/>
      <c r="AB2702" s="15"/>
      <c r="AC2702" s="15"/>
      <c r="AD2702" s="15"/>
      <c r="AE2702" s="15"/>
      <c r="AF2702" s="15"/>
      <c r="AG2702" s="15"/>
      <c r="AH2702" s="15">
        <v>0</v>
      </c>
      <c r="AI2702" s="15">
        <v>0</v>
      </c>
      <c r="AJ2702" s="15"/>
      <c r="AK2702" s="15"/>
      <c r="AL2702" s="15"/>
      <c r="AM2702" s="15"/>
      <c r="AN2702" s="15"/>
      <c r="AO2702" s="15"/>
      <c r="AP2702" s="15"/>
      <c r="AQ2702" s="15"/>
      <c r="AR2702" s="15"/>
      <c r="AS2702" s="15"/>
      <c r="AT2702" s="15"/>
      <c r="AU2702" s="15">
        <v>0</v>
      </c>
      <c r="AV2702" s="15">
        <v>0</v>
      </c>
      <c r="AW2702" s="15">
        <f t="shared" si="805"/>
        <v>400</v>
      </c>
    </row>
    <row r="2703" spans="1:49" s="144" customFormat="1">
      <c r="A2703" s="44" t="s">
        <v>797</v>
      </c>
      <c r="B2703" s="45" t="s">
        <v>1030</v>
      </c>
      <c r="C2703" s="45" t="s">
        <v>1667</v>
      </c>
      <c r="D2703" s="452" t="s">
        <v>2942</v>
      </c>
      <c r="E2703" s="140" t="s">
        <v>851</v>
      </c>
      <c r="F2703" s="141" t="s">
        <v>282</v>
      </c>
      <c r="G2703" s="468" t="s">
        <v>3096</v>
      </c>
      <c r="H2703" s="50" t="s">
        <v>2333</v>
      </c>
      <c r="I2703" s="142" t="s">
        <v>1290</v>
      </c>
      <c r="J2703" s="15">
        <v>2800</v>
      </c>
      <c r="K2703" s="15"/>
      <c r="L2703" s="15">
        <v>400</v>
      </c>
      <c r="M2703" s="15"/>
      <c r="N2703" s="15">
        <v>1000</v>
      </c>
      <c r="O2703" s="15">
        <v>500</v>
      </c>
      <c r="P2703" s="15"/>
      <c r="Q2703" s="15"/>
      <c r="R2703" s="15"/>
      <c r="S2703" s="15"/>
      <c r="T2703" s="15">
        <v>900</v>
      </c>
      <c r="U2703" s="15">
        <v>2800</v>
      </c>
      <c r="V2703" s="15">
        <v>0</v>
      </c>
      <c r="W2703" s="15"/>
      <c r="X2703" s="15"/>
      <c r="Y2703" s="15"/>
      <c r="Z2703" s="15"/>
      <c r="AA2703" s="15"/>
      <c r="AB2703" s="15"/>
      <c r="AC2703" s="15"/>
      <c r="AD2703" s="15"/>
      <c r="AE2703" s="15"/>
      <c r="AF2703" s="15"/>
      <c r="AG2703" s="15"/>
      <c r="AH2703" s="15">
        <v>0</v>
      </c>
      <c r="AI2703" s="15">
        <v>0</v>
      </c>
      <c r="AJ2703" s="15"/>
      <c r="AK2703" s="15"/>
      <c r="AL2703" s="15"/>
      <c r="AM2703" s="15"/>
      <c r="AN2703" s="15"/>
      <c r="AO2703" s="15"/>
      <c r="AP2703" s="15"/>
      <c r="AQ2703" s="15"/>
      <c r="AR2703" s="15"/>
      <c r="AS2703" s="15"/>
      <c r="AT2703" s="15"/>
      <c r="AU2703" s="15">
        <v>0</v>
      </c>
      <c r="AV2703" s="15">
        <v>0</v>
      </c>
      <c r="AW2703" s="15">
        <f t="shared" si="805"/>
        <v>2800</v>
      </c>
    </row>
    <row r="2704" spans="1:49" s="144" customFormat="1">
      <c r="A2704" s="44" t="s">
        <v>797</v>
      </c>
      <c r="B2704" s="45" t="s">
        <v>1030</v>
      </c>
      <c r="C2704" s="45" t="s">
        <v>1667</v>
      </c>
      <c r="D2704" s="452" t="s">
        <v>2942</v>
      </c>
      <c r="E2704" s="140" t="s">
        <v>852</v>
      </c>
      <c r="F2704" s="141" t="s">
        <v>283</v>
      </c>
      <c r="G2704" s="468" t="s">
        <v>3096</v>
      </c>
      <c r="H2704" s="50" t="s">
        <v>2333</v>
      </c>
      <c r="I2704" s="142" t="s">
        <v>1733</v>
      </c>
      <c r="J2704" s="15">
        <v>900</v>
      </c>
      <c r="K2704" s="15"/>
      <c r="L2704" s="15"/>
      <c r="M2704" s="15"/>
      <c r="N2704" s="15"/>
      <c r="O2704" s="15"/>
      <c r="P2704" s="15">
        <v>900</v>
      </c>
      <c r="Q2704" s="15"/>
      <c r="R2704" s="15"/>
      <c r="S2704" s="15"/>
      <c r="T2704" s="15"/>
      <c r="U2704" s="15">
        <v>900</v>
      </c>
      <c r="V2704" s="15">
        <v>0</v>
      </c>
      <c r="W2704" s="15"/>
      <c r="X2704" s="15"/>
      <c r="Y2704" s="15"/>
      <c r="Z2704" s="15"/>
      <c r="AA2704" s="15"/>
      <c r="AB2704" s="15"/>
      <c r="AC2704" s="15"/>
      <c r="AD2704" s="15"/>
      <c r="AE2704" s="15"/>
      <c r="AF2704" s="15"/>
      <c r="AG2704" s="15"/>
      <c r="AH2704" s="15">
        <v>0</v>
      </c>
      <c r="AI2704" s="15">
        <v>0</v>
      </c>
      <c r="AJ2704" s="15"/>
      <c r="AK2704" s="15"/>
      <c r="AL2704" s="15"/>
      <c r="AM2704" s="15"/>
      <c r="AN2704" s="15"/>
      <c r="AO2704" s="15"/>
      <c r="AP2704" s="15"/>
      <c r="AQ2704" s="15"/>
      <c r="AR2704" s="15"/>
      <c r="AS2704" s="15"/>
      <c r="AT2704" s="15"/>
      <c r="AU2704" s="15">
        <v>0</v>
      </c>
      <c r="AV2704" s="15">
        <v>0</v>
      </c>
      <c r="AW2704" s="15">
        <f t="shared" si="805"/>
        <v>900</v>
      </c>
    </row>
    <row r="2705" spans="1:49" s="144" customFormat="1">
      <c r="A2705" s="44" t="s">
        <v>797</v>
      </c>
      <c r="B2705" s="45" t="s">
        <v>1030</v>
      </c>
      <c r="C2705" s="45" t="s">
        <v>1667</v>
      </c>
      <c r="D2705" s="452" t="s">
        <v>2942</v>
      </c>
      <c r="E2705" s="140" t="s">
        <v>853</v>
      </c>
      <c r="F2705" s="141" t="s">
        <v>284</v>
      </c>
      <c r="G2705" s="468" t="s">
        <v>3096</v>
      </c>
      <c r="H2705" s="50" t="s">
        <v>2333</v>
      </c>
      <c r="I2705" s="142" t="s">
        <v>1734</v>
      </c>
      <c r="J2705" s="15">
        <v>0</v>
      </c>
      <c r="K2705" s="15"/>
      <c r="L2705" s="15"/>
      <c r="M2705" s="15"/>
      <c r="N2705" s="15"/>
      <c r="O2705" s="15"/>
      <c r="P2705" s="15"/>
      <c r="Q2705" s="15"/>
      <c r="R2705" s="15"/>
      <c r="S2705" s="15"/>
      <c r="T2705" s="15"/>
      <c r="U2705" s="15">
        <v>0</v>
      </c>
      <c r="V2705" s="15">
        <v>0</v>
      </c>
      <c r="W2705" s="15"/>
      <c r="X2705" s="15"/>
      <c r="Y2705" s="15"/>
      <c r="Z2705" s="15"/>
      <c r="AA2705" s="15"/>
      <c r="AB2705" s="15"/>
      <c r="AC2705" s="15"/>
      <c r="AD2705" s="15"/>
      <c r="AE2705" s="15"/>
      <c r="AF2705" s="15"/>
      <c r="AG2705" s="15"/>
      <c r="AH2705" s="15">
        <v>0</v>
      </c>
      <c r="AI2705" s="15">
        <v>0</v>
      </c>
      <c r="AJ2705" s="15"/>
      <c r="AK2705" s="15"/>
      <c r="AL2705" s="15"/>
      <c r="AM2705" s="15"/>
      <c r="AN2705" s="15"/>
      <c r="AO2705" s="15"/>
      <c r="AP2705" s="15"/>
      <c r="AQ2705" s="15"/>
      <c r="AR2705" s="15"/>
      <c r="AS2705" s="15"/>
      <c r="AT2705" s="15"/>
      <c r="AU2705" s="15">
        <v>0</v>
      </c>
      <c r="AV2705" s="15">
        <v>0</v>
      </c>
      <c r="AW2705" s="15">
        <f t="shared" si="805"/>
        <v>0</v>
      </c>
    </row>
    <row r="2706" spans="1:49" s="144" customFormat="1">
      <c r="A2706" s="44" t="s">
        <v>797</v>
      </c>
      <c r="B2706" s="45" t="s">
        <v>1030</v>
      </c>
      <c r="C2706" s="45" t="s">
        <v>1667</v>
      </c>
      <c r="D2706" s="452" t="s">
        <v>2942</v>
      </c>
      <c r="E2706" s="140" t="s">
        <v>854</v>
      </c>
      <c r="F2706" s="141" t="s">
        <v>285</v>
      </c>
      <c r="G2706" s="468" t="s">
        <v>3096</v>
      </c>
      <c r="H2706" s="50" t="s">
        <v>2333</v>
      </c>
      <c r="I2706" s="142" t="s">
        <v>2324</v>
      </c>
      <c r="J2706" s="15"/>
      <c r="K2706" s="15"/>
      <c r="L2706" s="15"/>
      <c r="M2706" s="15"/>
      <c r="N2706" s="15"/>
      <c r="O2706" s="15"/>
      <c r="P2706" s="15"/>
      <c r="Q2706" s="15"/>
      <c r="R2706" s="15"/>
      <c r="S2706" s="15"/>
      <c r="T2706" s="15"/>
      <c r="U2706" s="15">
        <v>0</v>
      </c>
      <c r="V2706" s="15">
        <v>0</v>
      </c>
      <c r="W2706" s="15"/>
      <c r="X2706" s="15"/>
      <c r="Y2706" s="15"/>
      <c r="Z2706" s="15"/>
      <c r="AA2706" s="15"/>
      <c r="AB2706" s="15"/>
      <c r="AC2706" s="15"/>
      <c r="AD2706" s="15"/>
      <c r="AE2706" s="15"/>
      <c r="AF2706" s="15"/>
      <c r="AG2706" s="15"/>
      <c r="AH2706" s="15">
        <v>0</v>
      </c>
      <c r="AI2706" s="15">
        <v>0</v>
      </c>
      <c r="AJ2706" s="15"/>
      <c r="AK2706" s="15"/>
      <c r="AL2706" s="15"/>
      <c r="AM2706" s="15"/>
      <c r="AN2706" s="15"/>
      <c r="AO2706" s="15"/>
      <c r="AP2706" s="15"/>
      <c r="AQ2706" s="15"/>
      <c r="AR2706" s="15"/>
      <c r="AS2706" s="15"/>
      <c r="AT2706" s="15"/>
      <c r="AU2706" s="15">
        <v>0</v>
      </c>
      <c r="AV2706" s="15">
        <v>0</v>
      </c>
      <c r="AW2706" s="15">
        <f t="shared" si="805"/>
        <v>0</v>
      </c>
    </row>
    <row r="2707" spans="1:49">
      <c r="A2707" s="44" t="s">
        <v>797</v>
      </c>
      <c r="B2707" s="45" t="s">
        <v>1030</v>
      </c>
      <c r="C2707" s="45" t="s">
        <v>1667</v>
      </c>
      <c r="D2707" s="452" t="s">
        <v>2942</v>
      </c>
      <c r="E2707" s="213" t="s">
        <v>773</v>
      </c>
      <c r="F2707" s="65"/>
      <c r="G2707" s="65"/>
      <c r="H2707" s="65"/>
      <c r="I2707" s="1" t="s">
        <v>1362</v>
      </c>
      <c r="J2707" s="9">
        <f>SUM(J2708)</f>
        <v>2200</v>
      </c>
      <c r="K2707" s="9">
        <f t="shared" ref="K2707:AT2707" si="808">SUM(K2708)</f>
        <v>0</v>
      </c>
      <c r="L2707" s="9">
        <f t="shared" si="808"/>
        <v>0</v>
      </c>
      <c r="M2707" s="9">
        <f t="shared" si="808"/>
        <v>0</v>
      </c>
      <c r="N2707" s="9">
        <f t="shared" si="808"/>
        <v>1000</v>
      </c>
      <c r="O2707" s="9">
        <f t="shared" si="808"/>
        <v>0</v>
      </c>
      <c r="P2707" s="9">
        <f t="shared" si="808"/>
        <v>0</v>
      </c>
      <c r="Q2707" s="9">
        <f t="shared" si="808"/>
        <v>0</v>
      </c>
      <c r="R2707" s="9">
        <f t="shared" si="808"/>
        <v>0</v>
      </c>
      <c r="S2707" s="9">
        <f t="shared" si="808"/>
        <v>0</v>
      </c>
      <c r="T2707" s="9">
        <f t="shared" si="808"/>
        <v>1000</v>
      </c>
      <c r="U2707" s="9">
        <v>2000</v>
      </c>
      <c r="V2707" s="9">
        <v>200</v>
      </c>
      <c r="W2707" s="9">
        <f>SUM(W2708)</f>
        <v>0</v>
      </c>
      <c r="X2707" s="9">
        <f t="shared" si="808"/>
        <v>0</v>
      </c>
      <c r="Y2707" s="9">
        <f t="shared" si="808"/>
        <v>0</v>
      </c>
      <c r="Z2707" s="9">
        <f t="shared" si="808"/>
        <v>0</v>
      </c>
      <c r="AA2707" s="9">
        <f t="shared" si="808"/>
        <v>0</v>
      </c>
      <c r="AB2707" s="9">
        <f t="shared" si="808"/>
        <v>0</v>
      </c>
      <c r="AC2707" s="9">
        <f t="shared" si="808"/>
        <v>0</v>
      </c>
      <c r="AD2707" s="9">
        <f t="shared" si="808"/>
        <v>0</v>
      </c>
      <c r="AE2707" s="9">
        <f t="shared" si="808"/>
        <v>0</v>
      </c>
      <c r="AF2707" s="9">
        <f t="shared" si="808"/>
        <v>0</v>
      </c>
      <c r="AG2707" s="9">
        <f t="shared" si="808"/>
        <v>0</v>
      </c>
      <c r="AH2707" s="9">
        <v>0</v>
      </c>
      <c r="AI2707" s="9">
        <v>0</v>
      </c>
      <c r="AJ2707" s="9">
        <f>SUM(AJ2708)</f>
        <v>0</v>
      </c>
      <c r="AK2707" s="9">
        <f t="shared" si="808"/>
        <v>0</v>
      </c>
      <c r="AL2707" s="9">
        <f t="shared" si="808"/>
        <v>0</v>
      </c>
      <c r="AM2707" s="9">
        <f t="shared" si="808"/>
        <v>0</v>
      </c>
      <c r="AN2707" s="9">
        <f t="shared" si="808"/>
        <v>0</v>
      </c>
      <c r="AO2707" s="9">
        <f t="shared" si="808"/>
        <v>0</v>
      </c>
      <c r="AP2707" s="9">
        <f t="shared" si="808"/>
        <v>0</v>
      </c>
      <c r="AQ2707" s="9">
        <f t="shared" si="808"/>
        <v>0</v>
      </c>
      <c r="AR2707" s="9">
        <f t="shared" si="808"/>
        <v>0</v>
      </c>
      <c r="AS2707" s="9">
        <f t="shared" si="808"/>
        <v>0</v>
      </c>
      <c r="AT2707" s="9">
        <f t="shared" si="808"/>
        <v>0</v>
      </c>
      <c r="AU2707" s="9">
        <v>0</v>
      </c>
      <c r="AV2707" s="9">
        <v>0</v>
      </c>
      <c r="AW2707" s="9">
        <f t="shared" si="805"/>
        <v>2000</v>
      </c>
    </row>
    <row r="2708" spans="1:49">
      <c r="A2708" s="44" t="s">
        <v>797</v>
      </c>
      <c r="B2708" s="45" t="s">
        <v>1030</v>
      </c>
      <c r="C2708" s="45" t="s">
        <v>1667</v>
      </c>
      <c r="D2708" s="452" t="s">
        <v>2942</v>
      </c>
      <c r="E2708" s="367" t="s">
        <v>785</v>
      </c>
      <c r="F2708" s="50"/>
      <c r="G2708" s="468" t="s">
        <v>3096</v>
      </c>
      <c r="H2708" s="50" t="s">
        <v>2333</v>
      </c>
      <c r="I2708" s="42" t="s">
        <v>1363</v>
      </c>
      <c r="J2708" s="15">
        <v>2200</v>
      </c>
      <c r="N2708" s="15">
        <v>1000</v>
      </c>
      <c r="T2708" s="15">
        <v>1000</v>
      </c>
      <c r="U2708" s="15">
        <v>2000</v>
      </c>
      <c r="V2708" s="15">
        <v>200</v>
      </c>
      <c r="AH2708" s="15">
        <v>0</v>
      </c>
      <c r="AI2708" s="15">
        <v>0</v>
      </c>
      <c r="AU2708" s="15">
        <v>0</v>
      </c>
      <c r="AV2708" s="15">
        <v>0</v>
      </c>
      <c r="AW2708" s="15">
        <f t="shared" si="805"/>
        <v>2000</v>
      </c>
    </row>
    <row r="2709" spans="1:49">
      <c r="A2709" s="44" t="s">
        <v>797</v>
      </c>
      <c r="B2709" s="45" t="s">
        <v>1030</v>
      </c>
      <c r="C2709" s="45" t="s">
        <v>1667</v>
      </c>
      <c r="D2709" s="452" t="s">
        <v>2942</v>
      </c>
      <c r="E2709" s="213" t="s">
        <v>1364</v>
      </c>
      <c r="F2709" s="65"/>
      <c r="G2709" s="65"/>
      <c r="H2709" s="65"/>
      <c r="I2709" s="1" t="s">
        <v>2104</v>
      </c>
      <c r="J2709" s="9">
        <f>SUM(J2710:J2719)</f>
        <v>35000</v>
      </c>
      <c r="K2709" s="9">
        <f t="shared" ref="K2709:AT2709" si="809">SUM(K2710:K2719)</f>
        <v>0</v>
      </c>
      <c r="L2709" s="9">
        <f t="shared" si="809"/>
        <v>3359</v>
      </c>
      <c r="M2709" s="9">
        <f t="shared" si="809"/>
        <v>0</v>
      </c>
      <c r="N2709" s="9">
        <f t="shared" si="809"/>
        <v>5313</v>
      </c>
      <c r="O2709" s="9">
        <f t="shared" si="809"/>
        <v>3000</v>
      </c>
      <c r="P2709" s="9">
        <f t="shared" si="809"/>
        <v>0</v>
      </c>
      <c r="Q2709" s="9">
        <f t="shared" si="809"/>
        <v>3000</v>
      </c>
      <c r="R2709" s="9">
        <f t="shared" si="809"/>
        <v>0</v>
      </c>
      <c r="S2709" s="9">
        <f t="shared" si="809"/>
        <v>0</v>
      </c>
      <c r="T2709" s="9">
        <f t="shared" si="809"/>
        <v>4094</v>
      </c>
      <c r="U2709" s="9">
        <v>18766</v>
      </c>
      <c r="V2709" s="9">
        <v>16234</v>
      </c>
      <c r="W2709" s="9">
        <f>SUM(W2710:W2719)</f>
        <v>0</v>
      </c>
      <c r="X2709" s="9">
        <f t="shared" si="809"/>
        <v>0</v>
      </c>
      <c r="Y2709" s="9">
        <f t="shared" si="809"/>
        <v>0</v>
      </c>
      <c r="Z2709" s="9">
        <f t="shared" si="809"/>
        <v>0</v>
      </c>
      <c r="AA2709" s="9">
        <f t="shared" si="809"/>
        <v>0</v>
      </c>
      <c r="AB2709" s="9">
        <f t="shared" si="809"/>
        <v>0</v>
      </c>
      <c r="AC2709" s="9">
        <f t="shared" si="809"/>
        <v>0</v>
      </c>
      <c r="AD2709" s="9">
        <f t="shared" si="809"/>
        <v>0</v>
      </c>
      <c r="AE2709" s="9">
        <f t="shared" si="809"/>
        <v>0</v>
      </c>
      <c r="AF2709" s="9">
        <f t="shared" si="809"/>
        <v>0</v>
      </c>
      <c r="AG2709" s="9">
        <f t="shared" si="809"/>
        <v>0</v>
      </c>
      <c r="AH2709" s="9">
        <v>0</v>
      </c>
      <c r="AI2709" s="9">
        <v>0</v>
      </c>
      <c r="AJ2709" s="9">
        <f>SUM(AJ2710:AJ2719)</f>
        <v>4789</v>
      </c>
      <c r="AK2709" s="9">
        <f t="shared" si="809"/>
        <v>0</v>
      </c>
      <c r="AL2709" s="9">
        <f t="shared" si="809"/>
        <v>0</v>
      </c>
      <c r="AM2709" s="9">
        <f t="shared" si="809"/>
        <v>2441</v>
      </c>
      <c r="AN2709" s="9">
        <f t="shared" si="809"/>
        <v>0</v>
      </c>
      <c r="AO2709" s="9">
        <f t="shared" si="809"/>
        <v>1200</v>
      </c>
      <c r="AP2709" s="9">
        <f t="shared" si="809"/>
        <v>748</v>
      </c>
      <c r="AQ2709" s="9">
        <f t="shared" si="809"/>
        <v>0</v>
      </c>
      <c r="AR2709" s="9">
        <f t="shared" si="809"/>
        <v>0</v>
      </c>
      <c r="AS2709" s="9">
        <f t="shared" si="809"/>
        <v>0</v>
      </c>
      <c r="AT2709" s="9">
        <f t="shared" si="809"/>
        <v>0</v>
      </c>
      <c r="AU2709" s="9">
        <v>4389</v>
      </c>
      <c r="AV2709" s="9">
        <v>400</v>
      </c>
      <c r="AW2709" s="9">
        <f t="shared" si="805"/>
        <v>23155</v>
      </c>
    </row>
    <row r="2710" spans="1:49">
      <c r="A2710" s="44" t="s">
        <v>797</v>
      </c>
      <c r="B2710" s="45" t="s">
        <v>1030</v>
      </c>
      <c r="C2710" s="45" t="s">
        <v>1667</v>
      </c>
      <c r="D2710" s="452" t="s">
        <v>2942</v>
      </c>
      <c r="E2710" s="367" t="s">
        <v>786</v>
      </c>
      <c r="F2710" s="50"/>
      <c r="G2710" s="468" t="s">
        <v>3096</v>
      </c>
      <c r="H2710" s="50" t="s">
        <v>2333</v>
      </c>
      <c r="I2710" s="42" t="s">
        <v>1191</v>
      </c>
      <c r="U2710" s="15">
        <v>0</v>
      </c>
      <c r="V2710" s="15">
        <v>0</v>
      </c>
      <c r="AH2710" s="15">
        <v>0</v>
      </c>
      <c r="AI2710" s="15">
        <v>0</v>
      </c>
      <c r="AU2710" s="15">
        <v>0</v>
      </c>
      <c r="AV2710" s="15">
        <v>0</v>
      </c>
      <c r="AW2710" s="15">
        <f t="shared" si="805"/>
        <v>0</v>
      </c>
    </row>
    <row r="2711" spans="1:49">
      <c r="A2711" s="44" t="s">
        <v>797</v>
      </c>
      <c r="B2711" s="45" t="s">
        <v>1030</v>
      </c>
      <c r="C2711" s="45" t="s">
        <v>1667</v>
      </c>
      <c r="D2711" s="452" t="s">
        <v>2942</v>
      </c>
      <c r="E2711" s="367" t="s">
        <v>1528</v>
      </c>
      <c r="F2711" s="50"/>
      <c r="G2711" s="468" t="s">
        <v>3096</v>
      </c>
      <c r="H2711" s="50" t="s">
        <v>2333</v>
      </c>
      <c r="I2711" s="42" t="s">
        <v>989</v>
      </c>
      <c r="U2711" s="15">
        <v>0</v>
      </c>
      <c r="V2711" s="15">
        <v>0</v>
      </c>
      <c r="AH2711" s="15">
        <v>0</v>
      </c>
      <c r="AI2711" s="15">
        <v>0</v>
      </c>
      <c r="AU2711" s="15">
        <v>0</v>
      </c>
      <c r="AV2711" s="15">
        <v>0</v>
      </c>
      <c r="AW2711" s="15">
        <f t="shared" si="805"/>
        <v>0</v>
      </c>
    </row>
    <row r="2712" spans="1:49">
      <c r="A2712" s="44" t="s">
        <v>797</v>
      </c>
      <c r="B2712" s="45" t="s">
        <v>1030</v>
      </c>
      <c r="C2712" s="45" t="s">
        <v>1667</v>
      </c>
      <c r="D2712" s="452" t="s">
        <v>2942</v>
      </c>
      <c r="E2712" s="367" t="s">
        <v>1679</v>
      </c>
      <c r="F2712" s="50"/>
      <c r="G2712" s="468" t="s">
        <v>3096</v>
      </c>
      <c r="H2712" s="50" t="s">
        <v>2333</v>
      </c>
      <c r="I2712" s="42" t="s">
        <v>1048</v>
      </c>
      <c r="U2712" s="15">
        <v>0</v>
      </c>
      <c r="V2712" s="15">
        <v>0</v>
      </c>
      <c r="AH2712" s="15">
        <v>0</v>
      </c>
      <c r="AI2712" s="15">
        <v>0</v>
      </c>
      <c r="AU2712" s="15">
        <v>0</v>
      </c>
      <c r="AV2712" s="15">
        <v>0</v>
      </c>
      <c r="AW2712" s="15">
        <f t="shared" si="805"/>
        <v>0</v>
      </c>
    </row>
    <row r="2713" spans="1:49" s="72" customFormat="1">
      <c r="A2713" s="44" t="s">
        <v>797</v>
      </c>
      <c r="B2713" s="45" t="s">
        <v>1030</v>
      </c>
      <c r="C2713" s="45" t="s">
        <v>1667</v>
      </c>
      <c r="D2713" s="452" t="s">
        <v>2942</v>
      </c>
      <c r="E2713" s="367" t="s">
        <v>787</v>
      </c>
      <c r="F2713" s="50"/>
      <c r="G2713" s="468" t="s">
        <v>3096</v>
      </c>
      <c r="H2713" s="50" t="s">
        <v>2333</v>
      </c>
      <c r="I2713" s="42" t="s">
        <v>2319</v>
      </c>
      <c r="J2713" s="15">
        <v>35000</v>
      </c>
      <c r="K2713" s="15"/>
      <c r="L2713" s="15">
        <v>3359</v>
      </c>
      <c r="M2713" s="15"/>
      <c r="N2713" s="15">
        <v>5313</v>
      </c>
      <c r="O2713" s="15">
        <v>3000</v>
      </c>
      <c r="P2713" s="15"/>
      <c r="Q2713" s="15">
        <v>3000</v>
      </c>
      <c r="R2713" s="15"/>
      <c r="S2713" s="15"/>
      <c r="T2713" s="15">
        <v>4094</v>
      </c>
      <c r="U2713" s="15">
        <v>18766</v>
      </c>
      <c r="V2713" s="15">
        <v>16234</v>
      </c>
      <c r="W2713" s="15"/>
      <c r="X2713" s="15"/>
      <c r="Y2713" s="15"/>
      <c r="Z2713" s="15"/>
      <c r="AA2713" s="15"/>
      <c r="AB2713" s="15"/>
      <c r="AC2713" s="15"/>
      <c r="AD2713" s="15"/>
      <c r="AE2713" s="15"/>
      <c r="AF2713" s="15"/>
      <c r="AG2713" s="15"/>
      <c r="AH2713" s="15">
        <v>0</v>
      </c>
      <c r="AI2713" s="15">
        <v>0</v>
      </c>
      <c r="AJ2713" s="15">
        <v>3189</v>
      </c>
      <c r="AK2713" s="15"/>
      <c r="AL2713" s="15"/>
      <c r="AM2713" s="15">
        <v>2441</v>
      </c>
      <c r="AN2713" s="15"/>
      <c r="AO2713" s="15"/>
      <c r="AP2713" s="15">
        <v>748</v>
      </c>
      <c r="AQ2713" s="15"/>
      <c r="AR2713" s="15"/>
      <c r="AS2713" s="15"/>
      <c r="AT2713" s="15"/>
      <c r="AU2713" s="15">
        <v>3189</v>
      </c>
      <c r="AV2713" s="15">
        <v>0</v>
      </c>
      <c r="AW2713" s="15">
        <f t="shared" si="805"/>
        <v>21955</v>
      </c>
    </row>
    <row r="2714" spans="1:49">
      <c r="A2714" s="44" t="s">
        <v>797</v>
      </c>
      <c r="B2714" s="45" t="s">
        <v>1030</v>
      </c>
      <c r="C2714" s="45" t="s">
        <v>1667</v>
      </c>
      <c r="D2714" s="452" t="s">
        <v>2942</v>
      </c>
      <c r="E2714" s="367" t="s">
        <v>1116</v>
      </c>
      <c r="F2714" s="50"/>
      <c r="G2714" s="468" t="s">
        <v>3096</v>
      </c>
      <c r="H2714" s="50" t="s">
        <v>2333</v>
      </c>
      <c r="I2714" s="42" t="s">
        <v>1487</v>
      </c>
      <c r="U2714" s="15">
        <v>0</v>
      </c>
      <c r="V2714" s="15">
        <v>0</v>
      </c>
      <c r="AH2714" s="15">
        <v>0</v>
      </c>
      <c r="AI2714" s="15">
        <v>0</v>
      </c>
      <c r="AU2714" s="15">
        <v>0</v>
      </c>
      <c r="AV2714" s="15">
        <v>0</v>
      </c>
      <c r="AW2714" s="15">
        <f t="shared" si="805"/>
        <v>0</v>
      </c>
    </row>
    <row r="2715" spans="1:49">
      <c r="A2715" s="44" t="s">
        <v>797</v>
      </c>
      <c r="B2715" s="45" t="s">
        <v>1030</v>
      </c>
      <c r="C2715" s="45" t="s">
        <v>1667</v>
      </c>
      <c r="D2715" s="452" t="s">
        <v>2942</v>
      </c>
      <c r="E2715" s="367" t="s">
        <v>1703</v>
      </c>
      <c r="F2715" s="50"/>
      <c r="G2715" s="468" t="s">
        <v>3096</v>
      </c>
      <c r="H2715" s="50" t="s">
        <v>2333</v>
      </c>
      <c r="I2715" s="42" t="s">
        <v>1047</v>
      </c>
      <c r="U2715" s="15">
        <v>0</v>
      </c>
      <c r="V2715" s="15">
        <v>0</v>
      </c>
      <c r="AH2715" s="15">
        <v>0</v>
      </c>
      <c r="AI2715" s="15">
        <v>0</v>
      </c>
      <c r="AU2715" s="15">
        <v>0</v>
      </c>
      <c r="AV2715" s="15">
        <v>0</v>
      </c>
      <c r="AW2715" s="15">
        <f t="shared" si="805"/>
        <v>0</v>
      </c>
    </row>
    <row r="2716" spans="1:49">
      <c r="A2716" s="44" t="s">
        <v>797</v>
      </c>
      <c r="B2716" s="45" t="s">
        <v>1030</v>
      </c>
      <c r="C2716" s="45" t="s">
        <v>1667</v>
      </c>
      <c r="D2716" s="452" t="s">
        <v>2942</v>
      </c>
      <c r="E2716" s="367" t="s">
        <v>826</v>
      </c>
      <c r="F2716" s="50"/>
      <c r="G2716" s="468" t="s">
        <v>3096</v>
      </c>
      <c r="H2716" s="50" t="s">
        <v>2333</v>
      </c>
      <c r="I2716" s="42" t="s">
        <v>935</v>
      </c>
      <c r="U2716" s="15">
        <v>0</v>
      </c>
      <c r="V2716" s="15">
        <v>0</v>
      </c>
      <c r="AH2716" s="15">
        <v>0</v>
      </c>
      <c r="AI2716" s="15">
        <v>0</v>
      </c>
      <c r="AU2716" s="15">
        <v>0</v>
      </c>
      <c r="AV2716" s="15">
        <v>0</v>
      </c>
      <c r="AW2716" s="15">
        <f t="shared" si="805"/>
        <v>0</v>
      </c>
    </row>
    <row r="2717" spans="1:49">
      <c r="A2717" s="44" t="s">
        <v>797</v>
      </c>
      <c r="B2717" s="45" t="s">
        <v>1030</v>
      </c>
      <c r="C2717" s="45" t="s">
        <v>1667</v>
      </c>
      <c r="D2717" s="452" t="s">
        <v>2942</v>
      </c>
      <c r="E2717" s="367" t="s">
        <v>1115</v>
      </c>
      <c r="F2717" s="50"/>
      <c r="G2717" s="468" t="s">
        <v>3096</v>
      </c>
      <c r="H2717" s="50" t="s">
        <v>2333</v>
      </c>
      <c r="I2717" s="42" t="s">
        <v>990</v>
      </c>
      <c r="U2717" s="15">
        <v>0</v>
      </c>
      <c r="V2717" s="15">
        <v>0</v>
      </c>
      <c r="AH2717" s="15">
        <v>0</v>
      </c>
      <c r="AI2717" s="15">
        <v>0</v>
      </c>
      <c r="AU2717" s="15">
        <v>0</v>
      </c>
      <c r="AV2717" s="15">
        <v>0</v>
      </c>
      <c r="AW2717" s="15">
        <f t="shared" si="805"/>
        <v>0</v>
      </c>
    </row>
    <row r="2718" spans="1:49">
      <c r="A2718" s="44" t="s">
        <v>797</v>
      </c>
      <c r="B2718" s="45" t="s">
        <v>1030</v>
      </c>
      <c r="C2718" s="45" t="s">
        <v>1667</v>
      </c>
      <c r="D2718" s="452" t="s">
        <v>2942</v>
      </c>
      <c r="E2718" s="367" t="s">
        <v>1677</v>
      </c>
      <c r="F2718" s="50"/>
      <c r="G2718" s="468" t="s">
        <v>3096</v>
      </c>
      <c r="H2718" s="50" t="s">
        <v>2333</v>
      </c>
      <c r="I2718" s="42" t="s">
        <v>1688</v>
      </c>
      <c r="U2718" s="15">
        <v>0</v>
      </c>
      <c r="V2718" s="15">
        <v>0</v>
      </c>
      <c r="AH2718" s="15">
        <v>0</v>
      </c>
      <c r="AI2718" s="15">
        <v>0</v>
      </c>
      <c r="AJ2718" s="15">
        <v>1600</v>
      </c>
      <c r="AO2718" s="15">
        <v>1200</v>
      </c>
      <c r="AU2718" s="15">
        <v>1200</v>
      </c>
      <c r="AV2718" s="15">
        <v>400</v>
      </c>
      <c r="AW2718" s="15">
        <f t="shared" si="805"/>
        <v>1200</v>
      </c>
    </row>
    <row r="2719" spans="1:49">
      <c r="A2719" s="44" t="s">
        <v>797</v>
      </c>
      <c r="B2719" s="45" t="s">
        <v>1030</v>
      </c>
      <c r="C2719" s="45" t="s">
        <v>1667</v>
      </c>
      <c r="D2719" s="452" t="s">
        <v>2942</v>
      </c>
      <c r="E2719" s="367" t="s">
        <v>1677</v>
      </c>
      <c r="F2719" s="50" t="s">
        <v>286</v>
      </c>
      <c r="G2719" s="468" t="s">
        <v>3096</v>
      </c>
      <c r="H2719" s="50" t="s">
        <v>2333</v>
      </c>
      <c r="I2719" s="42" t="s">
        <v>25</v>
      </c>
      <c r="U2719" s="15">
        <v>0</v>
      </c>
      <c r="V2719" s="15">
        <v>0</v>
      </c>
      <c r="AH2719" s="15">
        <v>0</v>
      </c>
      <c r="AI2719" s="15">
        <v>0</v>
      </c>
      <c r="AU2719" s="15">
        <v>0</v>
      </c>
      <c r="AV2719" s="15">
        <v>0</v>
      </c>
      <c r="AW2719" s="15">
        <f t="shared" si="805"/>
        <v>0</v>
      </c>
    </row>
    <row r="2720" spans="1:49" s="52" customFormat="1">
      <c r="A2720" s="41"/>
      <c r="B2720" s="345"/>
      <c r="C2720" s="345"/>
      <c r="D2720" s="369"/>
      <c r="E2720" s="213"/>
      <c r="F2720" s="65"/>
      <c r="G2720" s="65"/>
      <c r="H2720" s="65"/>
      <c r="I2720" s="49" t="s">
        <v>3</v>
      </c>
      <c r="J2720" s="6">
        <f>SUM(J2721)</f>
        <v>0</v>
      </c>
      <c r="K2720" s="6">
        <f t="shared" ref="K2720:AT2721" si="810">SUM(K2721)</f>
        <v>0</v>
      </c>
      <c r="L2720" s="6">
        <f t="shared" si="810"/>
        <v>0</v>
      </c>
      <c r="M2720" s="6">
        <f t="shared" si="810"/>
        <v>0</v>
      </c>
      <c r="N2720" s="6">
        <f t="shared" si="810"/>
        <v>0</v>
      </c>
      <c r="O2720" s="6">
        <f t="shared" si="810"/>
        <v>0</v>
      </c>
      <c r="P2720" s="6">
        <f t="shared" si="810"/>
        <v>0</v>
      </c>
      <c r="Q2720" s="6">
        <f t="shared" si="810"/>
        <v>0</v>
      </c>
      <c r="R2720" s="6">
        <f t="shared" si="810"/>
        <v>0</v>
      </c>
      <c r="S2720" s="6">
        <f t="shared" si="810"/>
        <v>0</v>
      </c>
      <c r="T2720" s="6">
        <f t="shared" si="810"/>
        <v>0</v>
      </c>
      <c r="U2720" s="6">
        <v>0</v>
      </c>
      <c r="V2720" s="6">
        <v>0</v>
      </c>
      <c r="W2720" s="6">
        <f>SUM(W2721)</f>
        <v>0</v>
      </c>
      <c r="X2720" s="6">
        <f t="shared" si="810"/>
        <v>0</v>
      </c>
      <c r="Y2720" s="6">
        <f t="shared" si="810"/>
        <v>0</v>
      </c>
      <c r="Z2720" s="6">
        <f t="shared" si="810"/>
        <v>0</v>
      </c>
      <c r="AA2720" s="6">
        <f t="shared" si="810"/>
        <v>0</v>
      </c>
      <c r="AB2720" s="6">
        <f t="shared" si="810"/>
        <v>0</v>
      </c>
      <c r="AC2720" s="6">
        <f t="shared" si="810"/>
        <v>0</v>
      </c>
      <c r="AD2720" s="6">
        <f t="shared" si="810"/>
        <v>0</v>
      </c>
      <c r="AE2720" s="6">
        <f t="shared" si="810"/>
        <v>0</v>
      </c>
      <c r="AF2720" s="6">
        <f t="shared" si="810"/>
        <v>0</v>
      </c>
      <c r="AG2720" s="6">
        <f t="shared" si="810"/>
        <v>0</v>
      </c>
      <c r="AH2720" s="6">
        <v>0</v>
      </c>
      <c r="AI2720" s="6">
        <v>0</v>
      </c>
      <c r="AJ2720" s="6">
        <f>SUM(AJ2721)</f>
        <v>0</v>
      </c>
      <c r="AK2720" s="6">
        <f t="shared" si="810"/>
        <v>0</v>
      </c>
      <c r="AL2720" s="6">
        <f t="shared" si="810"/>
        <v>0</v>
      </c>
      <c r="AM2720" s="6">
        <f t="shared" si="810"/>
        <v>0</v>
      </c>
      <c r="AN2720" s="6">
        <f t="shared" si="810"/>
        <v>0</v>
      </c>
      <c r="AO2720" s="6">
        <f t="shared" si="810"/>
        <v>0</v>
      </c>
      <c r="AP2720" s="6">
        <f t="shared" si="810"/>
        <v>0</v>
      </c>
      <c r="AQ2720" s="6">
        <f t="shared" si="810"/>
        <v>0</v>
      </c>
      <c r="AR2720" s="6">
        <f t="shared" si="810"/>
        <v>0</v>
      </c>
      <c r="AS2720" s="6">
        <f t="shared" si="810"/>
        <v>0</v>
      </c>
      <c r="AT2720" s="6">
        <f t="shared" si="810"/>
        <v>0</v>
      </c>
      <c r="AU2720" s="6">
        <v>0</v>
      </c>
      <c r="AV2720" s="6">
        <v>0</v>
      </c>
      <c r="AW2720" s="6">
        <f t="shared" si="805"/>
        <v>0</v>
      </c>
    </row>
    <row r="2721" spans="1:49" s="52" customFormat="1">
      <c r="A2721" s="44" t="s">
        <v>797</v>
      </c>
      <c r="B2721" s="45" t="s">
        <v>1030</v>
      </c>
      <c r="C2721" s="45" t="s">
        <v>1667</v>
      </c>
      <c r="D2721" s="452" t="s">
        <v>2942</v>
      </c>
      <c r="E2721" s="213" t="s">
        <v>833</v>
      </c>
      <c r="F2721" s="65"/>
      <c r="G2721" s="65"/>
      <c r="H2721" s="65"/>
      <c r="I2721" s="53" t="s">
        <v>1</v>
      </c>
      <c r="J2721" s="200">
        <f>SUM(J2722)</f>
        <v>0</v>
      </c>
      <c r="K2721" s="200">
        <f t="shared" si="810"/>
        <v>0</v>
      </c>
      <c r="L2721" s="200">
        <f t="shared" si="810"/>
        <v>0</v>
      </c>
      <c r="M2721" s="200">
        <f t="shared" si="810"/>
        <v>0</v>
      </c>
      <c r="N2721" s="200">
        <f t="shared" si="810"/>
        <v>0</v>
      </c>
      <c r="O2721" s="200">
        <f t="shared" si="810"/>
        <v>0</v>
      </c>
      <c r="P2721" s="200">
        <f t="shared" si="810"/>
        <v>0</v>
      </c>
      <c r="Q2721" s="200">
        <f t="shared" si="810"/>
        <v>0</v>
      </c>
      <c r="R2721" s="200">
        <f t="shared" si="810"/>
        <v>0</v>
      </c>
      <c r="S2721" s="200">
        <f t="shared" si="810"/>
        <v>0</v>
      </c>
      <c r="T2721" s="200">
        <f t="shared" si="810"/>
        <v>0</v>
      </c>
      <c r="U2721" s="200">
        <v>0</v>
      </c>
      <c r="V2721" s="200">
        <v>0</v>
      </c>
      <c r="W2721" s="200">
        <f>SUM(W2722)</f>
        <v>0</v>
      </c>
      <c r="X2721" s="200">
        <f t="shared" si="810"/>
        <v>0</v>
      </c>
      <c r="Y2721" s="200">
        <f t="shared" si="810"/>
        <v>0</v>
      </c>
      <c r="Z2721" s="200">
        <f t="shared" si="810"/>
        <v>0</v>
      </c>
      <c r="AA2721" s="200">
        <f t="shared" si="810"/>
        <v>0</v>
      </c>
      <c r="AB2721" s="200">
        <f t="shared" si="810"/>
        <v>0</v>
      </c>
      <c r="AC2721" s="200">
        <f t="shared" si="810"/>
        <v>0</v>
      </c>
      <c r="AD2721" s="200">
        <f t="shared" si="810"/>
        <v>0</v>
      </c>
      <c r="AE2721" s="200">
        <f t="shared" si="810"/>
        <v>0</v>
      </c>
      <c r="AF2721" s="200">
        <f t="shared" si="810"/>
        <v>0</v>
      </c>
      <c r="AG2721" s="200">
        <f t="shared" si="810"/>
        <v>0</v>
      </c>
      <c r="AH2721" s="200">
        <v>0</v>
      </c>
      <c r="AI2721" s="200">
        <v>0</v>
      </c>
      <c r="AJ2721" s="200">
        <f>SUM(AJ2722)</f>
        <v>0</v>
      </c>
      <c r="AK2721" s="200">
        <f t="shared" si="810"/>
        <v>0</v>
      </c>
      <c r="AL2721" s="200">
        <f t="shared" si="810"/>
        <v>0</v>
      </c>
      <c r="AM2721" s="200">
        <f t="shared" si="810"/>
        <v>0</v>
      </c>
      <c r="AN2721" s="200">
        <f t="shared" si="810"/>
        <v>0</v>
      </c>
      <c r="AO2721" s="200">
        <f t="shared" si="810"/>
        <v>0</v>
      </c>
      <c r="AP2721" s="200">
        <f t="shared" si="810"/>
        <v>0</v>
      </c>
      <c r="AQ2721" s="200">
        <f t="shared" si="810"/>
        <v>0</v>
      </c>
      <c r="AR2721" s="200">
        <f t="shared" si="810"/>
        <v>0</v>
      </c>
      <c r="AS2721" s="200">
        <f t="shared" si="810"/>
        <v>0</v>
      </c>
      <c r="AT2721" s="200">
        <f t="shared" si="810"/>
        <v>0</v>
      </c>
      <c r="AU2721" s="200">
        <v>0</v>
      </c>
      <c r="AV2721" s="200">
        <v>0</v>
      </c>
      <c r="AW2721" s="200">
        <f t="shared" si="805"/>
        <v>0</v>
      </c>
    </row>
    <row r="2722" spans="1:49" s="59" customFormat="1">
      <c r="A2722" s="44" t="s">
        <v>797</v>
      </c>
      <c r="B2722" s="45" t="s">
        <v>1030</v>
      </c>
      <c r="C2722" s="45" t="s">
        <v>1667</v>
      </c>
      <c r="D2722" s="452" t="s">
        <v>2942</v>
      </c>
      <c r="E2722" s="57" t="s">
        <v>1517</v>
      </c>
      <c r="F2722" s="58"/>
      <c r="G2722" s="468" t="s">
        <v>3096</v>
      </c>
      <c r="H2722" s="50" t="s">
        <v>2333</v>
      </c>
      <c r="I2722" s="188" t="s">
        <v>2584</v>
      </c>
      <c r="J2722" s="13"/>
      <c r="K2722" s="13"/>
      <c r="L2722" s="13"/>
      <c r="M2722" s="13"/>
      <c r="N2722" s="13"/>
      <c r="O2722" s="13"/>
      <c r="P2722" s="13"/>
      <c r="Q2722" s="13"/>
      <c r="R2722" s="13"/>
      <c r="S2722" s="13"/>
      <c r="T2722" s="13"/>
      <c r="U2722" s="13">
        <v>0</v>
      </c>
      <c r="V2722" s="13">
        <v>0</v>
      </c>
      <c r="W2722" s="13"/>
      <c r="X2722" s="13"/>
      <c r="Y2722" s="13"/>
      <c r="Z2722" s="13"/>
      <c r="AA2722" s="13"/>
      <c r="AB2722" s="13"/>
      <c r="AC2722" s="13"/>
      <c r="AD2722" s="13"/>
      <c r="AE2722" s="13"/>
      <c r="AF2722" s="13"/>
      <c r="AG2722" s="13"/>
      <c r="AH2722" s="13">
        <v>0</v>
      </c>
      <c r="AI2722" s="13">
        <v>0</v>
      </c>
      <c r="AJ2722" s="13"/>
      <c r="AK2722" s="13"/>
      <c r="AL2722" s="13"/>
      <c r="AM2722" s="13"/>
      <c r="AN2722" s="13"/>
      <c r="AO2722" s="13"/>
      <c r="AP2722" s="13"/>
      <c r="AQ2722" s="13"/>
      <c r="AR2722" s="13"/>
      <c r="AS2722" s="13"/>
      <c r="AT2722" s="13"/>
      <c r="AU2722" s="13">
        <v>0</v>
      </c>
      <c r="AV2722" s="13">
        <v>0</v>
      </c>
      <c r="AW2722" s="13">
        <f t="shared" si="805"/>
        <v>0</v>
      </c>
    </row>
    <row r="2723" spans="1:49">
      <c r="A2723" s="44"/>
      <c r="B2723" s="45"/>
      <c r="C2723" s="45"/>
      <c r="D2723" s="45"/>
      <c r="E2723" s="531"/>
      <c r="F2723" s="50"/>
      <c r="G2723" s="50"/>
      <c r="H2723" s="50"/>
      <c r="I2723" s="49" t="s">
        <v>1157</v>
      </c>
      <c r="J2723" s="6">
        <f>SUM(J2724)</f>
        <v>3000</v>
      </c>
      <c r="K2723" s="6">
        <f t="shared" ref="K2723:AT2724" si="811">SUM(K2724)</f>
        <v>0</v>
      </c>
      <c r="L2723" s="6">
        <f t="shared" si="811"/>
        <v>1100</v>
      </c>
      <c r="M2723" s="6">
        <f t="shared" si="811"/>
        <v>0</v>
      </c>
      <c r="N2723" s="6">
        <f t="shared" si="811"/>
        <v>0</v>
      </c>
      <c r="O2723" s="6">
        <f t="shared" si="811"/>
        <v>0</v>
      </c>
      <c r="P2723" s="6">
        <f t="shared" si="811"/>
        <v>0</v>
      </c>
      <c r="Q2723" s="6">
        <f t="shared" si="811"/>
        <v>1900</v>
      </c>
      <c r="R2723" s="6">
        <f t="shared" si="811"/>
        <v>0</v>
      </c>
      <c r="S2723" s="6">
        <f t="shared" si="811"/>
        <v>0</v>
      </c>
      <c r="T2723" s="6">
        <f t="shared" si="811"/>
        <v>0</v>
      </c>
      <c r="U2723" s="6">
        <v>3000</v>
      </c>
      <c r="V2723" s="6">
        <v>0</v>
      </c>
      <c r="W2723" s="6">
        <f>SUM(W2724)</f>
        <v>0</v>
      </c>
      <c r="X2723" s="6">
        <f t="shared" si="811"/>
        <v>0</v>
      </c>
      <c r="Y2723" s="6">
        <f t="shared" si="811"/>
        <v>0</v>
      </c>
      <c r="Z2723" s="6">
        <f t="shared" si="811"/>
        <v>0</v>
      </c>
      <c r="AA2723" s="6">
        <f t="shared" si="811"/>
        <v>0</v>
      </c>
      <c r="AB2723" s="6">
        <f t="shared" si="811"/>
        <v>0</v>
      </c>
      <c r="AC2723" s="6">
        <f t="shared" si="811"/>
        <v>0</v>
      </c>
      <c r="AD2723" s="6">
        <f t="shared" si="811"/>
        <v>0</v>
      </c>
      <c r="AE2723" s="6">
        <f t="shared" si="811"/>
        <v>0</v>
      </c>
      <c r="AF2723" s="6">
        <f t="shared" si="811"/>
        <v>0</v>
      </c>
      <c r="AG2723" s="6">
        <f t="shared" si="811"/>
        <v>0</v>
      </c>
      <c r="AH2723" s="6">
        <v>0</v>
      </c>
      <c r="AI2723" s="6">
        <v>0</v>
      </c>
      <c r="AJ2723" s="6">
        <f>SUM(AJ2724)</f>
        <v>0</v>
      </c>
      <c r="AK2723" s="6">
        <f t="shared" si="811"/>
        <v>0</v>
      </c>
      <c r="AL2723" s="6">
        <f t="shared" si="811"/>
        <v>0</v>
      </c>
      <c r="AM2723" s="6">
        <f t="shared" si="811"/>
        <v>0</v>
      </c>
      <c r="AN2723" s="6">
        <f t="shared" si="811"/>
        <v>0</v>
      </c>
      <c r="AO2723" s="6">
        <f t="shared" si="811"/>
        <v>0</v>
      </c>
      <c r="AP2723" s="6">
        <f t="shared" si="811"/>
        <v>0</v>
      </c>
      <c r="AQ2723" s="6">
        <f t="shared" si="811"/>
        <v>0</v>
      </c>
      <c r="AR2723" s="6">
        <f t="shared" si="811"/>
        <v>0</v>
      </c>
      <c r="AS2723" s="6">
        <f t="shared" si="811"/>
        <v>0</v>
      </c>
      <c r="AT2723" s="6">
        <f t="shared" si="811"/>
        <v>0</v>
      </c>
      <c r="AU2723" s="6">
        <v>0</v>
      </c>
      <c r="AV2723" s="6">
        <v>0</v>
      </c>
      <c r="AW2723" s="6">
        <f t="shared" si="805"/>
        <v>3000</v>
      </c>
    </row>
    <row r="2724" spans="1:49">
      <c r="A2724" s="44" t="s">
        <v>797</v>
      </c>
      <c r="B2724" s="45" t="s">
        <v>1030</v>
      </c>
      <c r="C2724" s="45" t="s">
        <v>1667</v>
      </c>
      <c r="D2724" s="452" t="s">
        <v>2942</v>
      </c>
      <c r="E2724" s="54" t="s">
        <v>1402</v>
      </c>
      <c r="F2724" s="50"/>
      <c r="G2724" s="50"/>
      <c r="H2724" s="50"/>
      <c r="I2724" s="1" t="s">
        <v>1158</v>
      </c>
      <c r="J2724" s="9">
        <f>SUM(J2725)</f>
        <v>3000</v>
      </c>
      <c r="K2724" s="9">
        <f t="shared" si="811"/>
        <v>0</v>
      </c>
      <c r="L2724" s="9">
        <f t="shared" si="811"/>
        <v>1100</v>
      </c>
      <c r="M2724" s="9">
        <f t="shared" si="811"/>
        <v>0</v>
      </c>
      <c r="N2724" s="9">
        <f t="shared" si="811"/>
        <v>0</v>
      </c>
      <c r="O2724" s="9">
        <f t="shared" si="811"/>
        <v>0</v>
      </c>
      <c r="P2724" s="9">
        <f t="shared" si="811"/>
        <v>0</v>
      </c>
      <c r="Q2724" s="9">
        <f t="shared" si="811"/>
        <v>1900</v>
      </c>
      <c r="R2724" s="9">
        <f t="shared" si="811"/>
        <v>0</v>
      </c>
      <c r="S2724" s="9">
        <f t="shared" si="811"/>
        <v>0</v>
      </c>
      <c r="T2724" s="9">
        <f t="shared" si="811"/>
        <v>0</v>
      </c>
      <c r="U2724" s="9">
        <v>3000</v>
      </c>
      <c r="V2724" s="9">
        <v>0</v>
      </c>
      <c r="W2724" s="9">
        <f>SUM(W2725)</f>
        <v>0</v>
      </c>
      <c r="X2724" s="9">
        <f t="shared" si="811"/>
        <v>0</v>
      </c>
      <c r="Y2724" s="9">
        <f t="shared" si="811"/>
        <v>0</v>
      </c>
      <c r="Z2724" s="9">
        <f t="shared" si="811"/>
        <v>0</v>
      </c>
      <c r="AA2724" s="9">
        <f t="shared" si="811"/>
        <v>0</v>
      </c>
      <c r="AB2724" s="9">
        <f t="shared" si="811"/>
        <v>0</v>
      </c>
      <c r="AC2724" s="9">
        <f t="shared" si="811"/>
        <v>0</v>
      </c>
      <c r="AD2724" s="9">
        <f t="shared" si="811"/>
        <v>0</v>
      </c>
      <c r="AE2724" s="9">
        <f t="shared" si="811"/>
        <v>0</v>
      </c>
      <c r="AF2724" s="9">
        <f t="shared" si="811"/>
        <v>0</v>
      </c>
      <c r="AG2724" s="9">
        <f t="shared" si="811"/>
        <v>0</v>
      </c>
      <c r="AH2724" s="9">
        <v>0</v>
      </c>
      <c r="AI2724" s="9">
        <v>0</v>
      </c>
      <c r="AJ2724" s="9">
        <f>SUM(AJ2725)</f>
        <v>0</v>
      </c>
      <c r="AK2724" s="9">
        <f t="shared" si="811"/>
        <v>0</v>
      </c>
      <c r="AL2724" s="9">
        <f t="shared" si="811"/>
        <v>0</v>
      </c>
      <c r="AM2724" s="9">
        <f t="shared" si="811"/>
        <v>0</v>
      </c>
      <c r="AN2724" s="9">
        <f t="shared" si="811"/>
        <v>0</v>
      </c>
      <c r="AO2724" s="9">
        <f t="shared" si="811"/>
        <v>0</v>
      </c>
      <c r="AP2724" s="9">
        <f t="shared" si="811"/>
        <v>0</v>
      </c>
      <c r="AQ2724" s="9">
        <f t="shared" si="811"/>
        <v>0</v>
      </c>
      <c r="AR2724" s="9">
        <f t="shared" si="811"/>
        <v>0</v>
      </c>
      <c r="AS2724" s="9">
        <f t="shared" si="811"/>
        <v>0</v>
      </c>
      <c r="AT2724" s="9">
        <f t="shared" si="811"/>
        <v>0</v>
      </c>
      <c r="AU2724" s="9">
        <v>0</v>
      </c>
      <c r="AV2724" s="9">
        <v>0</v>
      </c>
      <c r="AW2724" s="9">
        <f t="shared" si="805"/>
        <v>3000</v>
      </c>
    </row>
    <row r="2725" spans="1:49">
      <c r="A2725" s="44" t="s">
        <v>797</v>
      </c>
      <c r="B2725" s="45" t="s">
        <v>1030</v>
      </c>
      <c r="C2725" s="45" t="s">
        <v>1667</v>
      </c>
      <c r="D2725" s="452" t="s">
        <v>2942</v>
      </c>
      <c r="E2725" s="367" t="s">
        <v>1409</v>
      </c>
      <c r="F2725" s="50"/>
      <c r="G2725" s="468" t="s">
        <v>3096</v>
      </c>
      <c r="H2725" s="50" t="s">
        <v>2333</v>
      </c>
      <c r="I2725" s="42" t="s">
        <v>1518</v>
      </c>
      <c r="J2725" s="15">
        <v>3000</v>
      </c>
      <c r="L2725" s="15">
        <v>1100</v>
      </c>
      <c r="Q2725" s="15">
        <v>1900</v>
      </c>
      <c r="U2725" s="15">
        <v>3000</v>
      </c>
      <c r="V2725" s="15">
        <v>0</v>
      </c>
      <c r="AH2725" s="15">
        <v>0</v>
      </c>
      <c r="AI2725" s="15">
        <v>0</v>
      </c>
      <c r="AU2725" s="15">
        <v>0</v>
      </c>
      <c r="AV2725" s="15">
        <v>0</v>
      </c>
      <c r="AW2725" s="15">
        <f t="shared" si="805"/>
        <v>3000</v>
      </c>
    </row>
    <row r="2726" spans="1:49">
      <c r="A2726" s="44"/>
      <c r="B2726" s="45"/>
      <c r="C2726" s="45"/>
      <c r="D2726" s="45"/>
      <c r="E2726" s="531"/>
      <c r="F2726" s="50"/>
      <c r="G2726" s="50"/>
      <c r="H2726" s="50"/>
      <c r="I2726" s="42"/>
      <c r="U2726" s="15">
        <v>0</v>
      </c>
      <c r="V2726" s="15">
        <v>0</v>
      </c>
      <c r="AH2726" s="15">
        <v>0</v>
      </c>
      <c r="AI2726" s="15">
        <v>0</v>
      </c>
      <c r="AU2726" s="15">
        <v>0</v>
      </c>
      <c r="AV2726" s="15">
        <v>0</v>
      </c>
      <c r="AW2726" s="15">
        <f t="shared" si="805"/>
        <v>0</v>
      </c>
    </row>
    <row r="2727" spans="1:49">
      <c r="A2727" s="48"/>
      <c r="B2727" s="42"/>
      <c r="C2727" s="42"/>
      <c r="D2727" s="42"/>
      <c r="E2727" s="531"/>
      <c r="F2727" s="50"/>
      <c r="G2727" s="50"/>
      <c r="H2727" s="50"/>
      <c r="I2727" s="49" t="s">
        <v>1631</v>
      </c>
      <c r="J2727" s="12">
        <f>SUM(J2698,J2723,J2720)</f>
        <v>64500</v>
      </c>
      <c r="K2727" s="12">
        <f t="shared" ref="K2727:AT2727" si="812">SUM(K2698,K2723,K2720)</f>
        <v>0</v>
      </c>
      <c r="L2727" s="12">
        <f t="shared" si="812"/>
        <v>7359</v>
      </c>
      <c r="M2727" s="12">
        <f t="shared" si="812"/>
        <v>0</v>
      </c>
      <c r="N2727" s="12">
        <f t="shared" si="812"/>
        <v>11882</v>
      </c>
      <c r="O2727" s="12">
        <f t="shared" si="812"/>
        <v>5589</v>
      </c>
      <c r="P2727" s="12">
        <f t="shared" si="812"/>
        <v>900</v>
      </c>
      <c r="Q2727" s="12">
        <f t="shared" si="812"/>
        <v>5968</v>
      </c>
      <c r="R2727" s="12">
        <f t="shared" si="812"/>
        <v>0</v>
      </c>
      <c r="S2727" s="12">
        <f t="shared" si="812"/>
        <v>0</v>
      </c>
      <c r="T2727" s="12">
        <f t="shared" si="812"/>
        <v>8894</v>
      </c>
      <c r="U2727" s="12">
        <v>40592</v>
      </c>
      <c r="V2727" s="12">
        <v>23908</v>
      </c>
      <c r="W2727" s="12">
        <f>SUM(W2698,W2723,W2720)</f>
        <v>0</v>
      </c>
      <c r="X2727" s="12">
        <f t="shared" si="812"/>
        <v>0</v>
      </c>
      <c r="Y2727" s="12">
        <f t="shared" si="812"/>
        <v>0</v>
      </c>
      <c r="Z2727" s="12">
        <f t="shared" si="812"/>
        <v>0</v>
      </c>
      <c r="AA2727" s="12">
        <f t="shared" si="812"/>
        <v>0</v>
      </c>
      <c r="AB2727" s="12">
        <f t="shared" si="812"/>
        <v>0</v>
      </c>
      <c r="AC2727" s="12">
        <f t="shared" si="812"/>
        <v>0</v>
      </c>
      <c r="AD2727" s="12">
        <f t="shared" si="812"/>
        <v>0</v>
      </c>
      <c r="AE2727" s="12">
        <f t="shared" si="812"/>
        <v>0</v>
      </c>
      <c r="AF2727" s="12">
        <f t="shared" si="812"/>
        <v>0</v>
      </c>
      <c r="AG2727" s="12">
        <f t="shared" si="812"/>
        <v>0</v>
      </c>
      <c r="AH2727" s="12">
        <v>0</v>
      </c>
      <c r="AI2727" s="12">
        <v>0</v>
      </c>
      <c r="AJ2727" s="12">
        <f>SUM(AJ2698,AJ2723,AJ2720)</f>
        <v>4789</v>
      </c>
      <c r="AK2727" s="12">
        <f t="shared" si="812"/>
        <v>0</v>
      </c>
      <c r="AL2727" s="12">
        <f t="shared" si="812"/>
        <v>0</v>
      </c>
      <c r="AM2727" s="12">
        <f t="shared" si="812"/>
        <v>2441</v>
      </c>
      <c r="AN2727" s="12">
        <f t="shared" si="812"/>
        <v>0</v>
      </c>
      <c r="AO2727" s="12">
        <f t="shared" si="812"/>
        <v>1200</v>
      </c>
      <c r="AP2727" s="12">
        <f t="shared" si="812"/>
        <v>748</v>
      </c>
      <c r="AQ2727" s="12">
        <f t="shared" si="812"/>
        <v>0</v>
      </c>
      <c r="AR2727" s="12">
        <f t="shared" si="812"/>
        <v>0</v>
      </c>
      <c r="AS2727" s="12">
        <f t="shared" si="812"/>
        <v>0</v>
      </c>
      <c r="AT2727" s="12">
        <f t="shared" si="812"/>
        <v>0</v>
      </c>
      <c r="AU2727" s="12">
        <v>4389</v>
      </c>
      <c r="AV2727" s="12">
        <v>400</v>
      </c>
      <c r="AW2727" s="12">
        <f t="shared" si="805"/>
        <v>44981</v>
      </c>
    </row>
    <row r="2728" spans="1:49">
      <c r="A2728" s="48"/>
      <c r="B2728" s="42"/>
      <c r="C2728" s="42"/>
      <c r="D2728" s="42"/>
      <c r="E2728" s="531"/>
      <c r="F2728" s="50"/>
      <c r="G2728" s="50"/>
      <c r="H2728" s="50"/>
      <c r="I2728" s="146" t="s">
        <v>970</v>
      </c>
      <c r="J2728" s="267"/>
      <c r="K2728" s="267"/>
      <c r="L2728" s="267"/>
      <c r="M2728" s="267"/>
      <c r="N2728" s="267"/>
      <c r="O2728" s="267"/>
      <c r="P2728" s="267"/>
      <c r="Q2728" s="267"/>
      <c r="R2728" s="267"/>
      <c r="S2728" s="267"/>
      <c r="T2728" s="267"/>
      <c r="U2728" s="267"/>
      <c r="V2728" s="267"/>
      <c r="W2728" s="267"/>
      <c r="X2728" s="267"/>
      <c r="Y2728" s="267"/>
      <c r="Z2728" s="267"/>
      <c r="AA2728" s="267"/>
      <c r="AB2728" s="267"/>
      <c r="AC2728" s="267"/>
      <c r="AD2728" s="267"/>
      <c r="AE2728" s="267"/>
      <c r="AF2728" s="267"/>
      <c r="AG2728" s="267"/>
      <c r="AH2728" s="267"/>
      <c r="AI2728" s="267"/>
      <c r="AJ2728" s="267"/>
      <c r="AK2728" s="267"/>
      <c r="AL2728" s="267"/>
      <c r="AM2728" s="267"/>
      <c r="AN2728" s="267"/>
      <c r="AO2728" s="267"/>
      <c r="AP2728" s="267"/>
      <c r="AQ2728" s="267"/>
      <c r="AR2728" s="267"/>
      <c r="AS2728" s="267"/>
      <c r="AT2728" s="267"/>
      <c r="AU2728" s="267"/>
      <c r="AV2728" s="267"/>
      <c r="AW2728" s="267"/>
    </row>
    <row r="2729" spans="1:49" ht="13.5" thickBot="1">
      <c r="A2729" s="48"/>
      <c r="B2729" s="42"/>
      <c r="C2729" s="42"/>
      <c r="D2729" s="42"/>
      <c r="E2729" s="531"/>
      <c r="F2729" s="50"/>
      <c r="G2729" s="50"/>
      <c r="H2729" s="50"/>
      <c r="I2729" s="146"/>
      <c r="J2729" s="29"/>
      <c r="K2729" s="29"/>
      <c r="L2729" s="29"/>
      <c r="M2729" s="29"/>
      <c r="N2729" s="29"/>
      <c r="O2729" s="29"/>
      <c r="P2729" s="29"/>
      <c r="Q2729" s="29"/>
      <c r="R2729" s="29"/>
      <c r="S2729" s="29"/>
      <c r="T2729" s="29"/>
      <c r="U2729" s="29"/>
      <c r="V2729" s="29"/>
      <c r="W2729" s="29"/>
      <c r="X2729" s="29"/>
      <c r="Y2729" s="29"/>
      <c r="Z2729" s="29"/>
      <c r="AA2729" s="29"/>
      <c r="AB2729" s="29"/>
      <c r="AC2729" s="29"/>
      <c r="AD2729" s="29"/>
      <c r="AE2729" s="29"/>
      <c r="AF2729" s="29"/>
      <c r="AG2729" s="29"/>
      <c r="AH2729" s="29"/>
      <c r="AI2729" s="29"/>
      <c r="AJ2729" s="29"/>
      <c r="AK2729" s="29"/>
      <c r="AL2729" s="29"/>
      <c r="AM2729" s="29"/>
      <c r="AN2729" s="29"/>
      <c r="AO2729" s="29"/>
      <c r="AP2729" s="29"/>
      <c r="AQ2729" s="29"/>
      <c r="AR2729" s="29"/>
      <c r="AS2729" s="29"/>
      <c r="AT2729" s="29"/>
      <c r="AU2729" s="29"/>
      <c r="AV2729" s="29"/>
      <c r="AW2729" s="29"/>
    </row>
    <row r="2730" spans="1:49" ht="35.25" customHeight="1" thickTop="1" thickBot="1">
      <c r="A2730" s="48"/>
      <c r="B2730" s="42"/>
      <c r="C2730" s="42"/>
      <c r="D2730" s="42"/>
      <c r="E2730" s="531"/>
      <c r="F2730" s="50"/>
      <c r="G2730" s="50"/>
      <c r="H2730" s="50"/>
      <c r="I2730" s="5" t="s">
        <v>2331</v>
      </c>
      <c r="J2730" s="364" t="s">
        <v>2891</v>
      </c>
      <c r="K2730" s="364" t="s">
        <v>2879</v>
      </c>
      <c r="L2730" s="364" t="s">
        <v>2880</v>
      </c>
      <c r="M2730" s="364" t="s">
        <v>2881</v>
      </c>
      <c r="N2730" s="364" t="s">
        <v>2882</v>
      </c>
      <c r="O2730" s="364" t="s">
        <v>2883</v>
      </c>
      <c r="P2730" s="364" t="s">
        <v>2884</v>
      </c>
      <c r="Q2730" s="364" t="s">
        <v>2885</v>
      </c>
      <c r="R2730" s="364" t="s">
        <v>2886</v>
      </c>
      <c r="S2730" s="364" t="s">
        <v>2887</v>
      </c>
      <c r="T2730" s="364" t="s">
        <v>2888</v>
      </c>
      <c r="U2730" s="364" t="s">
        <v>2889</v>
      </c>
      <c r="V2730" s="364" t="s">
        <v>2890</v>
      </c>
      <c r="W2730" s="365" t="s">
        <v>2893</v>
      </c>
      <c r="X2730" s="365" t="s">
        <v>2879</v>
      </c>
      <c r="Y2730" s="365" t="s">
        <v>2880</v>
      </c>
      <c r="Z2730" s="365" t="s">
        <v>2881</v>
      </c>
      <c r="AA2730" s="365" t="s">
        <v>2882</v>
      </c>
      <c r="AB2730" s="365" t="s">
        <v>2883</v>
      </c>
      <c r="AC2730" s="365" t="s">
        <v>2884</v>
      </c>
      <c r="AD2730" s="365" t="s">
        <v>2885</v>
      </c>
      <c r="AE2730" s="365" t="s">
        <v>2886</v>
      </c>
      <c r="AF2730" s="365" t="s">
        <v>2887</v>
      </c>
      <c r="AG2730" s="365" t="s">
        <v>2888</v>
      </c>
      <c r="AH2730" s="365" t="s">
        <v>2889</v>
      </c>
      <c r="AI2730" s="365" t="s">
        <v>2890</v>
      </c>
      <c r="AJ2730" s="366" t="s">
        <v>2892</v>
      </c>
      <c r="AK2730" s="366" t="s">
        <v>2879</v>
      </c>
      <c r="AL2730" s="366" t="s">
        <v>2880</v>
      </c>
      <c r="AM2730" s="366" t="s">
        <v>2881</v>
      </c>
      <c r="AN2730" s="366" t="s">
        <v>2882</v>
      </c>
      <c r="AO2730" s="366" t="s">
        <v>2883</v>
      </c>
      <c r="AP2730" s="366" t="s">
        <v>2884</v>
      </c>
      <c r="AQ2730" s="366" t="s">
        <v>2885</v>
      </c>
      <c r="AR2730" s="366" t="s">
        <v>2886</v>
      </c>
      <c r="AS2730" s="366" t="s">
        <v>2887</v>
      </c>
      <c r="AT2730" s="366" t="s">
        <v>2888</v>
      </c>
      <c r="AU2730" s="366" t="s">
        <v>2889</v>
      </c>
      <c r="AV2730" s="366" t="s">
        <v>2890</v>
      </c>
      <c r="AW2730" s="368" t="s">
        <v>2895</v>
      </c>
    </row>
    <row r="2731" spans="1:49">
      <c r="A2731" s="48"/>
      <c r="B2731" s="42"/>
      <c r="C2731" s="42"/>
      <c r="D2731" s="42"/>
      <c r="E2731" s="531"/>
      <c r="F2731" s="50"/>
      <c r="G2731" s="50"/>
      <c r="H2731" s="50"/>
      <c r="I2731" s="34"/>
      <c r="J2731" s="202" t="s">
        <v>1224</v>
      </c>
      <c r="K2731" s="202">
        <v>1</v>
      </c>
      <c r="L2731" s="202">
        <v>2</v>
      </c>
      <c r="M2731" s="202">
        <v>3</v>
      </c>
      <c r="N2731" s="202">
        <v>4</v>
      </c>
      <c r="O2731" s="202">
        <v>5</v>
      </c>
      <c r="P2731" s="202">
        <v>6</v>
      </c>
      <c r="Q2731" s="202">
        <v>7</v>
      </c>
      <c r="R2731" s="202">
        <v>8</v>
      </c>
      <c r="S2731" s="202">
        <v>9</v>
      </c>
      <c r="T2731" s="202">
        <v>10</v>
      </c>
      <c r="U2731" s="202">
        <v>13</v>
      </c>
      <c r="V2731" s="202">
        <v>14</v>
      </c>
      <c r="W2731" s="202" t="s">
        <v>1224</v>
      </c>
      <c r="X2731" s="202">
        <v>1</v>
      </c>
      <c r="Y2731" s="202">
        <v>2</v>
      </c>
      <c r="Z2731" s="202">
        <v>3</v>
      </c>
      <c r="AA2731" s="202">
        <v>4</v>
      </c>
      <c r="AB2731" s="202">
        <v>5</v>
      </c>
      <c r="AC2731" s="202">
        <v>6</v>
      </c>
      <c r="AD2731" s="202">
        <v>7</v>
      </c>
      <c r="AE2731" s="202">
        <v>8</v>
      </c>
      <c r="AF2731" s="202">
        <v>9</v>
      </c>
      <c r="AG2731" s="202">
        <v>10</v>
      </c>
      <c r="AH2731" s="202">
        <v>13</v>
      </c>
      <c r="AI2731" s="202">
        <v>14</v>
      </c>
      <c r="AJ2731" s="202" t="s">
        <v>1224</v>
      </c>
      <c r="AK2731" s="202">
        <v>1</v>
      </c>
      <c r="AL2731" s="202">
        <v>2</v>
      </c>
      <c r="AM2731" s="202">
        <v>3</v>
      </c>
      <c r="AN2731" s="202">
        <v>4</v>
      </c>
      <c r="AO2731" s="202">
        <v>5</v>
      </c>
      <c r="AP2731" s="202">
        <v>6</v>
      </c>
      <c r="AQ2731" s="202">
        <v>7</v>
      </c>
      <c r="AR2731" s="202">
        <v>8</v>
      </c>
      <c r="AS2731" s="202">
        <v>9</v>
      </c>
      <c r="AT2731" s="202">
        <v>10</v>
      </c>
      <c r="AU2731" s="202">
        <v>13</v>
      </c>
      <c r="AV2731" s="202">
        <v>14</v>
      </c>
      <c r="AW2731" s="202">
        <v>15</v>
      </c>
    </row>
    <row r="2732" spans="1:49">
      <c r="A2732" s="48"/>
      <c r="B2732" s="42"/>
      <c r="C2732" s="42"/>
      <c r="D2732" s="42"/>
      <c r="E2732" s="531"/>
      <c r="F2732" s="50"/>
      <c r="G2732" s="50"/>
      <c r="H2732" s="50"/>
      <c r="I2732" s="276" t="s">
        <v>2429</v>
      </c>
      <c r="J2732" s="277">
        <f>SUM(J2727)</f>
        <v>64500</v>
      </c>
      <c r="K2732" s="277">
        <f t="shared" ref="K2732:AT2732" si="813">SUM(K2727)</f>
        <v>0</v>
      </c>
      <c r="L2732" s="277">
        <f t="shared" si="813"/>
        <v>7359</v>
      </c>
      <c r="M2732" s="277">
        <f t="shared" si="813"/>
        <v>0</v>
      </c>
      <c r="N2732" s="277">
        <f t="shared" si="813"/>
        <v>11882</v>
      </c>
      <c r="O2732" s="277">
        <f t="shared" si="813"/>
        <v>5589</v>
      </c>
      <c r="P2732" s="277">
        <f t="shared" si="813"/>
        <v>900</v>
      </c>
      <c r="Q2732" s="277">
        <f t="shared" si="813"/>
        <v>5968</v>
      </c>
      <c r="R2732" s="277">
        <f t="shared" si="813"/>
        <v>0</v>
      </c>
      <c r="S2732" s="277">
        <f t="shared" si="813"/>
        <v>0</v>
      </c>
      <c r="T2732" s="277">
        <f t="shared" si="813"/>
        <v>8894</v>
      </c>
      <c r="U2732" s="277">
        <v>40592</v>
      </c>
      <c r="V2732" s="277">
        <v>23908</v>
      </c>
      <c r="W2732" s="277">
        <f>SUM(W2727)</f>
        <v>0</v>
      </c>
      <c r="X2732" s="277">
        <f t="shared" si="813"/>
        <v>0</v>
      </c>
      <c r="Y2732" s="277">
        <f t="shared" si="813"/>
        <v>0</v>
      </c>
      <c r="Z2732" s="277">
        <f t="shared" si="813"/>
        <v>0</v>
      </c>
      <c r="AA2732" s="277">
        <f t="shared" si="813"/>
        <v>0</v>
      </c>
      <c r="AB2732" s="277">
        <f t="shared" si="813"/>
        <v>0</v>
      </c>
      <c r="AC2732" s="277">
        <f t="shared" si="813"/>
        <v>0</v>
      </c>
      <c r="AD2732" s="277">
        <f t="shared" si="813"/>
        <v>0</v>
      </c>
      <c r="AE2732" s="277">
        <f t="shared" si="813"/>
        <v>0</v>
      </c>
      <c r="AF2732" s="277">
        <f t="shared" si="813"/>
        <v>0</v>
      </c>
      <c r="AG2732" s="277">
        <f t="shared" si="813"/>
        <v>0</v>
      </c>
      <c r="AH2732" s="277">
        <v>0</v>
      </c>
      <c r="AI2732" s="277">
        <v>0</v>
      </c>
      <c r="AJ2732" s="277">
        <f>SUM(AJ2727)</f>
        <v>4789</v>
      </c>
      <c r="AK2732" s="277">
        <f t="shared" si="813"/>
        <v>0</v>
      </c>
      <c r="AL2732" s="277">
        <f t="shared" si="813"/>
        <v>0</v>
      </c>
      <c r="AM2732" s="277">
        <f t="shared" si="813"/>
        <v>2441</v>
      </c>
      <c r="AN2732" s="277">
        <f t="shared" si="813"/>
        <v>0</v>
      </c>
      <c r="AO2732" s="277">
        <f t="shared" si="813"/>
        <v>1200</v>
      </c>
      <c r="AP2732" s="277">
        <f t="shared" si="813"/>
        <v>748</v>
      </c>
      <c r="AQ2732" s="277">
        <f t="shared" si="813"/>
        <v>0</v>
      </c>
      <c r="AR2732" s="277">
        <f t="shared" si="813"/>
        <v>0</v>
      </c>
      <c r="AS2732" s="277">
        <f t="shared" si="813"/>
        <v>0</v>
      </c>
      <c r="AT2732" s="277">
        <f t="shared" si="813"/>
        <v>0</v>
      </c>
      <c r="AU2732" s="277">
        <v>4389</v>
      </c>
      <c r="AV2732" s="277">
        <v>400</v>
      </c>
      <c r="AW2732" s="277">
        <f>U2732+AH2732+AU2732</f>
        <v>44981</v>
      </c>
    </row>
    <row r="2733" spans="1:49">
      <c r="A2733" s="48"/>
      <c r="B2733" s="42"/>
      <c r="C2733" s="42"/>
      <c r="D2733" s="42"/>
      <c r="E2733" s="531"/>
      <c r="F2733" s="50"/>
      <c r="G2733" s="50"/>
      <c r="H2733" s="50"/>
      <c r="I2733" s="276"/>
      <c r="J2733" s="277"/>
      <c r="K2733" s="277"/>
      <c r="L2733" s="277"/>
      <c r="M2733" s="277"/>
      <c r="N2733" s="277"/>
      <c r="O2733" s="277"/>
      <c r="P2733" s="277"/>
      <c r="Q2733" s="277"/>
      <c r="R2733" s="277"/>
      <c r="S2733" s="277"/>
      <c r="T2733" s="277"/>
      <c r="U2733" s="277">
        <v>0</v>
      </c>
      <c r="V2733" s="277">
        <v>0</v>
      </c>
      <c r="W2733" s="277"/>
      <c r="X2733" s="277"/>
      <c r="Y2733" s="277"/>
      <c r="Z2733" s="277"/>
      <c r="AA2733" s="277"/>
      <c r="AB2733" s="277"/>
      <c r="AC2733" s="277"/>
      <c r="AD2733" s="277"/>
      <c r="AE2733" s="277"/>
      <c r="AF2733" s="277"/>
      <c r="AG2733" s="277"/>
      <c r="AH2733" s="277">
        <v>0</v>
      </c>
      <c r="AI2733" s="277">
        <v>0</v>
      </c>
      <c r="AJ2733" s="277"/>
      <c r="AK2733" s="277"/>
      <c r="AL2733" s="277"/>
      <c r="AM2733" s="277"/>
      <c r="AN2733" s="277"/>
      <c r="AO2733" s="277"/>
      <c r="AP2733" s="277"/>
      <c r="AQ2733" s="277"/>
      <c r="AR2733" s="277"/>
      <c r="AS2733" s="277"/>
      <c r="AT2733" s="277"/>
      <c r="AU2733" s="277">
        <v>0</v>
      </c>
      <c r="AV2733" s="277">
        <v>0</v>
      </c>
      <c r="AW2733" s="277">
        <f>U2733+AH2733+AU2733</f>
        <v>0</v>
      </c>
    </row>
    <row r="2734" spans="1:49">
      <c r="A2734" s="48"/>
      <c r="B2734" s="42"/>
      <c r="C2734" s="42"/>
      <c r="D2734" s="42"/>
      <c r="E2734" s="531"/>
      <c r="F2734" s="50"/>
      <c r="G2734" s="50"/>
      <c r="H2734" s="50"/>
      <c r="I2734" s="276"/>
      <c r="J2734" s="277"/>
      <c r="K2734" s="277"/>
      <c r="L2734" s="277"/>
      <c r="M2734" s="277"/>
      <c r="N2734" s="277"/>
      <c r="O2734" s="277"/>
      <c r="P2734" s="277"/>
      <c r="Q2734" s="277"/>
      <c r="R2734" s="277"/>
      <c r="S2734" s="277"/>
      <c r="T2734" s="277"/>
      <c r="U2734" s="277">
        <v>0</v>
      </c>
      <c r="V2734" s="277">
        <v>0</v>
      </c>
      <c r="W2734" s="277"/>
      <c r="X2734" s="277"/>
      <c r="Y2734" s="277"/>
      <c r="Z2734" s="277"/>
      <c r="AA2734" s="277"/>
      <c r="AB2734" s="277"/>
      <c r="AC2734" s="277"/>
      <c r="AD2734" s="277"/>
      <c r="AE2734" s="277"/>
      <c r="AF2734" s="277"/>
      <c r="AG2734" s="277"/>
      <c r="AH2734" s="277">
        <v>0</v>
      </c>
      <c r="AI2734" s="277">
        <v>0</v>
      </c>
      <c r="AJ2734" s="277"/>
      <c r="AK2734" s="277"/>
      <c r="AL2734" s="277"/>
      <c r="AM2734" s="277"/>
      <c r="AN2734" s="277"/>
      <c r="AO2734" s="277"/>
      <c r="AP2734" s="277"/>
      <c r="AQ2734" s="277"/>
      <c r="AR2734" s="277"/>
      <c r="AS2734" s="277"/>
      <c r="AT2734" s="277"/>
      <c r="AU2734" s="277">
        <v>0</v>
      </c>
      <c r="AV2734" s="277">
        <v>0</v>
      </c>
      <c r="AW2734" s="277">
        <f>U2734+AH2734+AU2734</f>
        <v>0</v>
      </c>
    </row>
    <row r="2735" spans="1:49">
      <c r="A2735" s="48"/>
      <c r="B2735" s="42"/>
      <c r="C2735" s="42"/>
      <c r="D2735" s="42"/>
      <c r="E2735" s="531"/>
      <c r="F2735" s="50"/>
      <c r="G2735" s="50"/>
      <c r="H2735" s="50"/>
      <c r="I2735" s="276"/>
      <c r="J2735" s="277"/>
      <c r="K2735" s="277"/>
      <c r="L2735" s="277"/>
      <c r="M2735" s="277"/>
      <c r="N2735" s="277"/>
      <c r="O2735" s="277"/>
      <c r="P2735" s="277"/>
      <c r="Q2735" s="277"/>
      <c r="R2735" s="277"/>
      <c r="S2735" s="277"/>
      <c r="T2735" s="277"/>
      <c r="U2735" s="277">
        <v>0</v>
      </c>
      <c r="V2735" s="277">
        <v>0</v>
      </c>
      <c r="W2735" s="277"/>
      <c r="X2735" s="277"/>
      <c r="Y2735" s="277"/>
      <c r="Z2735" s="277"/>
      <c r="AA2735" s="277"/>
      <c r="AB2735" s="277"/>
      <c r="AC2735" s="277"/>
      <c r="AD2735" s="277"/>
      <c r="AE2735" s="277"/>
      <c r="AF2735" s="277"/>
      <c r="AG2735" s="277"/>
      <c r="AH2735" s="277">
        <v>0</v>
      </c>
      <c r="AI2735" s="277">
        <v>0</v>
      </c>
      <c r="AJ2735" s="277"/>
      <c r="AK2735" s="277"/>
      <c r="AL2735" s="277"/>
      <c r="AM2735" s="277"/>
      <c r="AN2735" s="277"/>
      <c r="AO2735" s="277"/>
      <c r="AP2735" s="277"/>
      <c r="AQ2735" s="277"/>
      <c r="AR2735" s="277"/>
      <c r="AS2735" s="277"/>
      <c r="AT2735" s="277"/>
      <c r="AU2735" s="277">
        <v>0</v>
      </c>
      <c r="AV2735" s="277">
        <v>0</v>
      </c>
      <c r="AW2735" s="277">
        <f>U2735+AH2735+AU2735</f>
        <v>0</v>
      </c>
    </row>
    <row r="2736" spans="1:49">
      <c r="A2736" s="48"/>
      <c r="B2736" s="42"/>
      <c r="C2736" s="42"/>
      <c r="D2736" s="42"/>
      <c r="E2736" s="531"/>
      <c r="F2736" s="50"/>
      <c r="G2736" s="50"/>
      <c r="H2736" s="50"/>
      <c r="I2736" s="276" t="s">
        <v>1631</v>
      </c>
      <c r="J2736" s="277">
        <f>SUM(J2732:J2735)</f>
        <v>64500</v>
      </c>
      <c r="K2736" s="277">
        <f t="shared" ref="K2736:AT2736" si="814">SUM(K2732:K2735)</f>
        <v>0</v>
      </c>
      <c r="L2736" s="277">
        <f t="shared" si="814"/>
        <v>7359</v>
      </c>
      <c r="M2736" s="277">
        <f t="shared" si="814"/>
        <v>0</v>
      </c>
      <c r="N2736" s="277">
        <f t="shared" si="814"/>
        <v>11882</v>
      </c>
      <c r="O2736" s="277">
        <f t="shared" si="814"/>
        <v>5589</v>
      </c>
      <c r="P2736" s="277">
        <f t="shared" si="814"/>
        <v>900</v>
      </c>
      <c r="Q2736" s="277">
        <f t="shared" si="814"/>
        <v>5968</v>
      </c>
      <c r="R2736" s="277">
        <f t="shared" si="814"/>
        <v>0</v>
      </c>
      <c r="S2736" s="277">
        <f t="shared" si="814"/>
        <v>0</v>
      </c>
      <c r="T2736" s="277">
        <f t="shared" si="814"/>
        <v>8894</v>
      </c>
      <c r="U2736" s="277">
        <v>40592</v>
      </c>
      <c r="V2736" s="277">
        <v>23908</v>
      </c>
      <c r="W2736" s="277">
        <f>SUM(W2732:W2735)</f>
        <v>0</v>
      </c>
      <c r="X2736" s="277">
        <f t="shared" si="814"/>
        <v>0</v>
      </c>
      <c r="Y2736" s="277">
        <f t="shared" si="814"/>
        <v>0</v>
      </c>
      <c r="Z2736" s="277">
        <f t="shared" si="814"/>
        <v>0</v>
      </c>
      <c r="AA2736" s="277">
        <f t="shared" si="814"/>
        <v>0</v>
      </c>
      <c r="AB2736" s="277">
        <f t="shared" si="814"/>
        <v>0</v>
      </c>
      <c r="AC2736" s="277">
        <f t="shared" si="814"/>
        <v>0</v>
      </c>
      <c r="AD2736" s="277">
        <f t="shared" si="814"/>
        <v>0</v>
      </c>
      <c r="AE2736" s="277">
        <f t="shared" si="814"/>
        <v>0</v>
      </c>
      <c r="AF2736" s="277">
        <f t="shared" si="814"/>
        <v>0</v>
      </c>
      <c r="AG2736" s="277">
        <f t="shared" si="814"/>
        <v>0</v>
      </c>
      <c r="AH2736" s="277">
        <v>0</v>
      </c>
      <c r="AI2736" s="277">
        <v>0</v>
      </c>
      <c r="AJ2736" s="277">
        <f>SUM(AJ2732:AJ2735)</f>
        <v>4789</v>
      </c>
      <c r="AK2736" s="277">
        <f t="shared" si="814"/>
        <v>0</v>
      </c>
      <c r="AL2736" s="277">
        <f t="shared" si="814"/>
        <v>0</v>
      </c>
      <c r="AM2736" s="277">
        <f t="shared" si="814"/>
        <v>2441</v>
      </c>
      <c r="AN2736" s="277">
        <f t="shared" si="814"/>
        <v>0</v>
      </c>
      <c r="AO2736" s="277">
        <f t="shared" si="814"/>
        <v>1200</v>
      </c>
      <c r="AP2736" s="277">
        <f t="shared" si="814"/>
        <v>748</v>
      </c>
      <c r="AQ2736" s="277">
        <f t="shared" si="814"/>
        <v>0</v>
      </c>
      <c r="AR2736" s="277">
        <f t="shared" si="814"/>
        <v>0</v>
      </c>
      <c r="AS2736" s="277">
        <f t="shared" si="814"/>
        <v>0</v>
      </c>
      <c r="AT2736" s="277">
        <f t="shared" si="814"/>
        <v>0</v>
      </c>
      <c r="AU2736" s="277">
        <v>4389</v>
      </c>
      <c r="AV2736" s="277">
        <v>400</v>
      </c>
      <c r="AW2736" s="277">
        <f>U2736+AH2736+AU2736</f>
        <v>44981</v>
      </c>
    </row>
    <row r="2737" spans="1:49">
      <c r="A2737" s="48"/>
      <c r="B2737" s="42"/>
      <c r="C2737" s="42"/>
      <c r="D2737" s="42"/>
      <c r="E2737" s="531"/>
      <c r="F2737" s="50"/>
      <c r="G2737" s="50"/>
      <c r="H2737" s="50"/>
      <c r="I2737" s="146"/>
      <c r="J2737" s="29"/>
      <c r="K2737" s="29"/>
      <c r="L2737" s="29"/>
      <c r="M2737" s="29"/>
      <c r="N2737" s="29"/>
      <c r="O2737" s="29"/>
      <c r="P2737" s="29"/>
      <c r="Q2737" s="29"/>
      <c r="R2737" s="29"/>
      <c r="S2737" s="29"/>
      <c r="T2737" s="29"/>
      <c r="U2737" s="29"/>
      <c r="V2737" s="29"/>
      <c r="W2737" s="29"/>
      <c r="X2737" s="29"/>
      <c r="Y2737" s="29"/>
      <c r="Z2737" s="29"/>
      <c r="AA2737" s="29"/>
      <c r="AB2737" s="29"/>
      <c r="AC2737" s="29"/>
      <c r="AD2737" s="29"/>
      <c r="AE2737" s="29"/>
      <c r="AF2737" s="29"/>
      <c r="AG2737" s="29"/>
      <c r="AH2737" s="29"/>
      <c r="AI2737" s="29"/>
      <c r="AJ2737" s="29"/>
      <c r="AK2737" s="29"/>
      <c r="AL2737" s="29"/>
      <c r="AM2737" s="29"/>
      <c r="AN2737" s="29"/>
      <c r="AO2737" s="29"/>
      <c r="AP2737" s="29"/>
      <c r="AQ2737" s="29"/>
      <c r="AR2737" s="29"/>
      <c r="AS2737" s="29"/>
      <c r="AT2737" s="29"/>
      <c r="AU2737" s="29"/>
      <c r="AV2737" s="29"/>
      <c r="AW2737" s="29"/>
    </row>
    <row r="2738" spans="1:49">
      <c r="A2738" s="48"/>
      <c r="B2738" s="42"/>
      <c r="C2738" s="42"/>
      <c r="D2738" s="42"/>
      <c r="E2738" s="531"/>
      <c r="F2738" s="50"/>
      <c r="G2738" s="50"/>
      <c r="H2738" s="50"/>
      <c r="I2738" s="53"/>
      <c r="J2738" s="29"/>
      <c r="K2738" s="29"/>
      <c r="L2738" s="29"/>
      <c r="M2738" s="29"/>
      <c r="N2738" s="29"/>
      <c r="O2738" s="29"/>
      <c r="P2738" s="29"/>
      <c r="Q2738" s="29"/>
      <c r="R2738" s="29"/>
      <c r="S2738" s="29"/>
      <c r="T2738" s="29"/>
      <c r="U2738" s="29"/>
      <c r="V2738" s="29"/>
      <c r="W2738" s="29"/>
      <c r="X2738" s="29"/>
      <c r="Y2738" s="29"/>
      <c r="Z2738" s="29"/>
      <c r="AA2738" s="29"/>
      <c r="AB2738" s="29"/>
      <c r="AC2738" s="29"/>
      <c r="AD2738" s="29"/>
      <c r="AE2738" s="29"/>
      <c r="AF2738" s="29"/>
      <c r="AG2738" s="29"/>
      <c r="AH2738" s="29"/>
      <c r="AI2738" s="29"/>
      <c r="AJ2738" s="29"/>
      <c r="AK2738" s="29"/>
      <c r="AL2738" s="29"/>
      <c r="AM2738" s="29"/>
      <c r="AN2738" s="29"/>
      <c r="AO2738" s="29"/>
      <c r="AP2738" s="29"/>
      <c r="AQ2738" s="29"/>
      <c r="AR2738" s="29"/>
      <c r="AS2738" s="29"/>
      <c r="AT2738" s="29"/>
      <c r="AU2738" s="29"/>
      <c r="AV2738" s="29"/>
      <c r="AW2738" s="29"/>
    </row>
    <row r="2739" spans="1:49" ht="16.5" thickBot="1">
      <c r="A2739" s="78" t="s">
        <v>2146</v>
      </c>
      <c r="B2739" s="78"/>
      <c r="C2739" s="78"/>
      <c r="D2739" s="463"/>
      <c r="E2739" s="539"/>
      <c r="F2739" s="129"/>
      <c r="G2739" s="129"/>
      <c r="H2739" s="129"/>
      <c r="I2739" s="103"/>
    </row>
    <row r="2740" spans="1:49" s="151" customFormat="1" ht="36" customHeight="1" thickTop="1" thickBot="1">
      <c r="A2740" s="147" t="s">
        <v>2079</v>
      </c>
      <c r="B2740" s="5" t="s">
        <v>2080</v>
      </c>
      <c r="C2740" s="5" t="s">
        <v>1335</v>
      </c>
      <c r="D2740" s="450"/>
      <c r="E2740" s="148" t="s">
        <v>1570</v>
      </c>
      <c r="F2740" s="149" t="s">
        <v>1438</v>
      </c>
      <c r="G2740" s="149"/>
      <c r="H2740" s="149" t="s">
        <v>2332</v>
      </c>
      <c r="I2740" s="5" t="s">
        <v>856</v>
      </c>
      <c r="J2740" s="364" t="s">
        <v>2891</v>
      </c>
      <c r="K2740" s="364" t="s">
        <v>2879</v>
      </c>
      <c r="L2740" s="364" t="s">
        <v>2880</v>
      </c>
      <c r="M2740" s="364" t="s">
        <v>2881</v>
      </c>
      <c r="N2740" s="364" t="s">
        <v>2882</v>
      </c>
      <c r="O2740" s="364" t="s">
        <v>2883</v>
      </c>
      <c r="P2740" s="364" t="s">
        <v>2884</v>
      </c>
      <c r="Q2740" s="364" t="s">
        <v>2885</v>
      </c>
      <c r="R2740" s="364" t="s">
        <v>2886</v>
      </c>
      <c r="S2740" s="364" t="s">
        <v>2887</v>
      </c>
      <c r="T2740" s="364" t="s">
        <v>2888</v>
      </c>
      <c r="U2740" s="364" t="s">
        <v>2889</v>
      </c>
      <c r="V2740" s="364" t="s">
        <v>2890</v>
      </c>
      <c r="W2740" s="365" t="s">
        <v>2893</v>
      </c>
      <c r="X2740" s="365" t="s">
        <v>2879</v>
      </c>
      <c r="Y2740" s="365" t="s">
        <v>2880</v>
      </c>
      <c r="Z2740" s="365" t="s">
        <v>2881</v>
      </c>
      <c r="AA2740" s="365" t="s">
        <v>2882</v>
      </c>
      <c r="AB2740" s="365" t="s">
        <v>2883</v>
      </c>
      <c r="AC2740" s="365" t="s">
        <v>2884</v>
      </c>
      <c r="AD2740" s="365" t="s">
        <v>2885</v>
      </c>
      <c r="AE2740" s="365" t="s">
        <v>2886</v>
      </c>
      <c r="AF2740" s="365" t="s">
        <v>2887</v>
      </c>
      <c r="AG2740" s="365" t="s">
        <v>2888</v>
      </c>
      <c r="AH2740" s="365" t="s">
        <v>2889</v>
      </c>
      <c r="AI2740" s="365" t="s">
        <v>2890</v>
      </c>
      <c r="AJ2740" s="366" t="s">
        <v>2892</v>
      </c>
      <c r="AK2740" s="366" t="s">
        <v>2879</v>
      </c>
      <c r="AL2740" s="366" t="s">
        <v>2880</v>
      </c>
      <c r="AM2740" s="366" t="s">
        <v>2881</v>
      </c>
      <c r="AN2740" s="366" t="s">
        <v>2882</v>
      </c>
      <c r="AO2740" s="366" t="s">
        <v>2883</v>
      </c>
      <c r="AP2740" s="366" t="s">
        <v>2884</v>
      </c>
      <c r="AQ2740" s="366" t="s">
        <v>2885</v>
      </c>
      <c r="AR2740" s="366" t="s">
        <v>2886</v>
      </c>
      <c r="AS2740" s="366" t="s">
        <v>2887</v>
      </c>
      <c r="AT2740" s="366" t="s">
        <v>2888</v>
      </c>
      <c r="AU2740" s="366" t="s">
        <v>2889</v>
      </c>
      <c r="AV2740" s="366" t="s">
        <v>2890</v>
      </c>
      <c r="AW2740" s="368" t="s">
        <v>2895</v>
      </c>
    </row>
    <row r="2741" spans="1:49">
      <c r="A2741" s="33"/>
      <c r="B2741" s="34"/>
      <c r="C2741" s="34"/>
      <c r="D2741" s="34"/>
      <c r="E2741" s="35"/>
      <c r="F2741" s="36"/>
      <c r="G2741" s="36"/>
      <c r="H2741" s="36"/>
      <c r="I2741" s="34"/>
      <c r="J2741" s="202" t="s">
        <v>1224</v>
      </c>
      <c r="K2741" s="202">
        <v>1</v>
      </c>
      <c r="L2741" s="202">
        <v>2</v>
      </c>
      <c r="M2741" s="202">
        <v>3</v>
      </c>
      <c r="N2741" s="202">
        <v>4</v>
      </c>
      <c r="O2741" s="202">
        <v>5</v>
      </c>
      <c r="P2741" s="202">
        <v>6</v>
      </c>
      <c r="Q2741" s="202">
        <v>7</v>
      </c>
      <c r="R2741" s="202">
        <v>8</v>
      </c>
      <c r="S2741" s="202">
        <v>9</v>
      </c>
      <c r="T2741" s="202">
        <v>10</v>
      </c>
      <c r="U2741" s="202">
        <v>13</v>
      </c>
      <c r="V2741" s="202">
        <v>14</v>
      </c>
      <c r="W2741" s="202" t="s">
        <v>1224</v>
      </c>
      <c r="X2741" s="202">
        <v>1</v>
      </c>
      <c r="Y2741" s="202">
        <v>2</v>
      </c>
      <c r="Z2741" s="202">
        <v>3</v>
      </c>
      <c r="AA2741" s="202">
        <v>4</v>
      </c>
      <c r="AB2741" s="202">
        <v>5</v>
      </c>
      <c r="AC2741" s="202">
        <v>6</v>
      </c>
      <c r="AD2741" s="202">
        <v>7</v>
      </c>
      <c r="AE2741" s="202">
        <v>8</v>
      </c>
      <c r="AF2741" s="202">
        <v>9</v>
      </c>
      <c r="AG2741" s="202">
        <v>10</v>
      </c>
      <c r="AH2741" s="202">
        <v>13</v>
      </c>
      <c r="AI2741" s="202">
        <v>14</v>
      </c>
      <c r="AJ2741" s="202" t="s">
        <v>1224</v>
      </c>
      <c r="AK2741" s="202">
        <v>1</v>
      </c>
      <c r="AL2741" s="202">
        <v>2</v>
      </c>
      <c r="AM2741" s="202">
        <v>3</v>
      </c>
      <c r="AN2741" s="202">
        <v>4</v>
      </c>
      <c r="AO2741" s="202">
        <v>5</v>
      </c>
      <c r="AP2741" s="202">
        <v>6</v>
      </c>
      <c r="AQ2741" s="202">
        <v>7</v>
      </c>
      <c r="AR2741" s="202">
        <v>8</v>
      </c>
      <c r="AS2741" s="202">
        <v>9</v>
      </c>
      <c r="AT2741" s="202">
        <v>10</v>
      </c>
      <c r="AU2741" s="202">
        <v>13</v>
      </c>
      <c r="AV2741" s="202">
        <v>14</v>
      </c>
      <c r="AW2741" s="202">
        <v>15</v>
      </c>
    </row>
    <row r="2742" spans="1:49">
      <c r="A2742" s="37"/>
      <c r="B2742" s="38"/>
      <c r="C2742" s="38"/>
      <c r="D2742" s="38"/>
      <c r="E2742" s="60"/>
      <c r="F2742" s="61"/>
      <c r="G2742" s="61"/>
      <c r="H2742" s="61"/>
      <c r="I2742" s="38"/>
      <c r="J2742" s="62"/>
      <c r="K2742" s="62"/>
      <c r="L2742" s="62"/>
      <c r="M2742" s="62"/>
      <c r="N2742" s="62"/>
      <c r="O2742" s="62"/>
      <c r="P2742" s="62"/>
      <c r="Q2742" s="62"/>
      <c r="R2742" s="62"/>
      <c r="S2742" s="62"/>
      <c r="T2742" s="62"/>
      <c r="U2742" s="62"/>
      <c r="V2742" s="62"/>
      <c r="W2742" s="62"/>
      <c r="X2742" s="62"/>
      <c r="Y2742" s="62"/>
      <c r="Z2742" s="62"/>
      <c r="AA2742" s="62"/>
      <c r="AB2742" s="62"/>
      <c r="AC2742" s="62"/>
      <c r="AD2742" s="62"/>
      <c r="AE2742" s="62"/>
      <c r="AF2742" s="62"/>
      <c r="AG2742" s="62"/>
      <c r="AH2742" s="62"/>
      <c r="AI2742" s="62"/>
      <c r="AJ2742" s="62"/>
      <c r="AK2742" s="62"/>
      <c r="AL2742" s="62"/>
      <c r="AM2742" s="62"/>
      <c r="AN2742" s="62"/>
      <c r="AO2742" s="62"/>
      <c r="AP2742" s="62"/>
      <c r="AQ2742" s="62"/>
      <c r="AR2742" s="62"/>
      <c r="AS2742" s="62"/>
      <c r="AT2742" s="62"/>
      <c r="AU2742" s="62"/>
      <c r="AV2742" s="62"/>
      <c r="AW2742" s="62"/>
    </row>
    <row r="2743" spans="1:49">
      <c r="A2743" s="92" t="s">
        <v>797</v>
      </c>
      <c r="B2743" s="93" t="s">
        <v>1030</v>
      </c>
      <c r="C2743" s="93" t="s">
        <v>1668</v>
      </c>
      <c r="D2743" s="460"/>
      <c r="E2743" s="531"/>
      <c r="F2743" s="50"/>
      <c r="G2743" s="50"/>
      <c r="H2743" s="50"/>
      <c r="I2743" s="108" t="s">
        <v>823</v>
      </c>
    </row>
    <row r="2744" spans="1:49">
      <c r="A2744" s="48"/>
      <c r="B2744" s="1"/>
      <c r="C2744" s="1"/>
      <c r="D2744" s="369"/>
      <c r="E2744" s="531"/>
      <c r="F2744" s="50"/>
      <c r="G2744" s="50"/>
      <c r="H2744" s="50"/>
      <c r="I2744" s="108"/>
    </row>
    <row r="2745" spans="1:49">
      <c r="A2745" s="48"/>
      <c r="B2745" s="42"/>
      <c r="C2745" s="42"/>
      <c r="D2745" s="42"/>
      <c r="E2745" s="531"/>
      <c r="F2745" s="50"/>
      <c r="G2745" s="50"/>
      <c r="H2745" s="50"/>
      <c r="I2745" s="49" t="s">
        <v>1559</v>
      </c>
      <c r="J2745" s="12">
        <f>SUM(J2746,J2754,J2756)</f>
        <v>38100</v>
      </c>
      <c r="K2745" s="12">
        <f t="shared" ref="K2745:AT2745" si="815">SUM(K2746,K2754,K2756)</f>
        <v>0</v>
      </c>
      <c r="L2745" s="12">
        <f t="shared" si="815"/>
        <v>3020</v>
      </c>
      <c r="M2745" s="12">
        <f t="shared" si="815"/>
        <v>0</v>
      </c>
      <c r="N2745" s="12">
        <f t="shared" si="815"/>
        <v>6535</v>
      </c>
      <c r="O2745" s="12">
        <f t="shared" si="815"/>
        <v>3430</v>
      </c>
      <c r="P2745" s="12">
        <f t="shared" si="815"/>
        <v>0</v>
      </c>
      <c r="Q2745" s="12">
        <f t="shared" si="815"/>
        <v>1324</v>
      </c>
      <c r="R2745" s="12">
        <f t="shared" si="815"/>
        <v>0</v>
      </c>
      <c r="S2745" s="12">
        <f t="shared" si="815"/>
        <v>3771</v>
      </c>
      <c r="T2745" s="12">
        <f t="shared" si="815"/>
        <v>5217</v>
      </c>
      <c r="U2745" s="12">
        <v>23297</v>
      </c>
      <c r="V2745" s="12">
        <v>14803</v>
      </c>
      <c r="W2745" s="12">
        <f>SUM(W2746,W2754,W2756)</f>
        <v>0</v>
      </c>
      <c r="X2745" s="12">
        <f t="shared" si="815"/>
        <v>0</v>
      </c>
      <c r="Y2745" s="12">
        <f t="shared" si="815"/>
        <v>0</v>
      </c>
      <c r="Z2745" s="12">
        <f t="shared" si="815"/>
        <v>0</v>
      </c>
      <c r="AA2745" s="12">
        <f t="shared" si="815"/>
        <v>0</v>
      </c>
      <c r="AB2745" s="12">
        <f t="shared" si="815"/>
        <v>0</v>
      </c>
      <c r="AC2745" s="12">
        <f t="shared" si="815"/>
        <v>0</v>
      </c>
      <c r="AD2745" s="12">
        <f t="shared" si="815"/>
        <v>0</v>
      </c>
      <c r="AE2745" s="12">
        <f t="shared" si="815"/>
        <v>0</v>
      </c>
      <c r="AF2745" s="12">
        <f t="shared" si="815"/>
        <v>0</v>
      </c>
      <c r="AG2745" s="12">
        <f t="shared" si="815"/>
        <v>0</v>
      </c>
      <c r="AH2745" s="12">
        <v>0</v>
      </c>
      <c r="AI2745" s="12">
        <v>0</v>
      </c>
      <c r="AJ2745" s="12">
        <f>SUM(AJ2746,AJ2754,AJ2756)</f>
        <v>4620</v>
      </c>
      <c r="AK2745" s="12">
        <f t="shared" si="815"/>
        <v>0</v>
      </c>
      <c r="AL2745" s="12">
        <f t="shared" si="815"/>
        <v>0</v>
      </c>
      <c r="AM2745" s="12">
        <f t="shared" si="815"/>
        <v>2312</v>
      </c>
      <c r="AN2745" s="12">
        <f t="shared" si="815"/>
        <v>0</v>
      </c>
      <c r="AO2745" s="12">
        <f t="shared" si="815"/>
        <v>1600</v>
      </c>
      <c r="AP2745" s="12">
        <f t="shared" si="815"/>
        <v>0</v>
      </c>
      <c r="AQ2745" s="12">
        <f t="shared" si="815"/>
        <v>0</v>
      </c>
      <c r="AR2745" s="12">
        <f t="shared" si="815"/>
        <v>708</v>
      </c>
      <c r="AS2745" s="12">
        <f t="shared" si="815"/>
        <v>0</v>
      </c>
      <c r="AT2745" s="12">
        <f t="shared" si="815"/>
        <v>0</v>
      </c>
      <c r="AU2745" s="12">
        <v>4620</v>
      </c>
      <c r="AV2745" s="12">
        <v>0</v>
      </c>
      <c r="AW2745" s="12">
        <f t="shared" ref="AW2745:AW2774" si="816">U2745+AH2745+AU2745</f>
        <v>27917</v>
      </c>
    </row>
    <row r="2746" spans="1:49">
      <c r="A2746" s="44" t="s">
        <v>797</v>
      </c>
      <c r="B2746" s="45" t="s">
        <v>1030</v>
      </c>
      <c r="C2746" s="45" t="s">
        <v>1668</v>
      </c>
      <c r="D2746" s="452" t="s">
        <v>2943</v>
      </c>
      <c r="E2746" s="213" t="s">
        <v>771</v>
      </c>
      <c r="F2746" s="65"/>
      <c r="G2746" s="65"/>
      <c r="H2746" s="65"/>
      <c r="I2746" s="1" t="s">
        <v>1500</v>
      </c>
      <c r="J2746" s="9">
        <f>SUM(J2747:J2748)</f>
        <v>9900</v>
      </c>
      <c r="K2746" s="9">
        <f t="shared" ref="K2746:AT2746" si="817">SUM(K2747:K2748)</f>
        <v>0</v>
      </c>
      <c r="L2746" s="9">
        <f t="shared" si="817"/>
        <v>0</v>
      </c>
      <c r="M2746" s="9">
        <f t="shared" si="817"/>
        <v>0</v>
      </c>
      <c r="N2746" s="9">
        <f t="shared" si="817"/>
        <v>0</v>
      </c>
      <c r="O2746" s="9">
        <f t="shared" si="817"/>
        <v>0</v>
      </c>
      <c r="P2746" s="9">
        <f t="shared" si="817"/>
        <v>0</v>
      </c>
      <c r="Q2746" s="9">
        <f t="shared" si="817"/>
        <v>0</v>
      </c>
      <c r="R2746" s="9">
        <f t="shared" si="817"/>
        <v>0</v>
      </c>
      <c r="S2746" s="9">
        <f t="shared" si="817"/>
        <v>0</v>
      </c>
      <c r="T2746" s="9">
        <f t="shared" si="817"/>
        <v>0</v>
      </c>
      <c r="U2746" s="9">
        <v>0</v>
      </c>
      <c r="V2746" s="9">
        <v>9900</v>
      </c>
      <c r="W2746" s="9">
        <f>SUM(W2747:W2748)</f>
        <v>0</v>
      </c>
      <c r="X2746" s="9">
        <f t="shared" si="817"/>
        <v>0</v>
      </c>
      <c r="Y2746" s="9">
        <f t="shared" si="817"/>
        <v>0</v>
      </c>
      <c r="Z2746" s="9">
        <f t="shared" si="817"/>
        <v>0</v>
      </c>
      <c r="AA2746" s="9">
        <f t="shared" si="817"/>
        <v>0</v>
      </c>
      <c r="AB2746" s="9">
        <f t="shared" si="817"/>
        <v>0</v>
      </c>
      <c r="AC2746" s="9">
        <f t="shared" si="817"/>
        <v>0</v>
      </c>
      <c r="AD2746" s="9">
        <f t="shared" si="817"/>
        <v>0</v>
      </c>
      <c r="AE2746" s="9">
        <f t="shared" si="817"/>
        <v>0</v>
      </c>
      <c r="AF2746" s="9">
        <f t="shared" si="817"/>
        <v>0</v>
      </c>
      <c r="AG2746" s="9">
        <f t="shared" si="817"/>
        <v>0</v>
      </c>
      <c r="AH2746" s="9">
        <v>0</v>
      </c>
      <c r="AI2746" s="9">
        <v>0</v>
      </c>
      <c r="AJ2746" s="9">
        <f>SUM(AJ2747:AJ2748)</f>
        <v>0</v>
      </c>
      <c r="AK2746" s="9">
        <f t="shared" si="817"/>
        <v>0</v>
      </c>
      <c r="AL2746" s="9">
        <f t="shared" si="817"/>
        <v>0</v>
      </c>
      <c r="AM2746" s="9">
        <f t="shared" si="817"/>
        <v>0</v>
      </c>
      <c r="AN2746" s="9">
        <f t="shared" si="817"/>
        <v>0</v>
      </c>
      <c r="AO2746" s="9">
        <f t="shared" si="817"/>
        <v>0</v>
      </c>
      <c r="AP2746" s="9">
        <f t="shared" si="817"/>
        <v>0</v>
      </c>
      <c r="AQ2746" s="9">
        <f t="shared" si="817"/>
        <v>0</v>
      </c>
      <c r="AR2746" s="9">
        <f t="shared" si="817"/>
        <v>0</v>
      </c>
      <c r="AS2746" s="9">
        <f t="shared" si="817"/>
        <v>0</v>
      </c>
      <c r="AT2746" s="9">
        <f t="shared" si="817"/>
        <v>0</v>
      </c>
      <c r="AU2746" s="9">
        <v>0</v>
      </c>
      <c r="AV2746" s="9">
        <v>0</v>
      </c>
      <c r="AW2746" s="9">
        <f t="shared" si="816"/>
        <v>0</v>
      </c>
    </row>
    <row r="2747" spans="1:49">
      <c r="A2747" s="44" t="s">
        <v>797</v>
      </c>
      <c r="B2747" s="45" t="s">
        <v>1030</v>
      </c>
      <c r="C2747" s="45" t="s">
        <v>1668</v>
      </c>
      <c r="D2747" s="452" t="s">
        <v>2943</v>
      </c>
      <c r="E2747" s="367" t="s">
        <v>834</v>
      </c>
      <c r="F2747" s="50"/>
      <c r="G2747" s="468" t="s">
        <v>3096</v>
      </c>
      <c r="H2747" s="50" t="s">
        <v>2333</v>
      </c>
      <c r="I2747" s="42" t="s">
        <v>1165</v>
      </c>
      <c r="J2747" s="15">
        <v>7900</v>
      </c>
      <c r="U2747" s="15">
        <v>0</v>
      </c>
      <c r="V2747" s="15">
        <v>7900</v>
      </c>
      <c r="AH2747" s="15">
        <v>0</v>
      </c>
      <c r="AI2747" s="15">
        <v>0</v>
      </c>
      <c r="AU2747" s="15">
        <v>0</v>
      </c>
      <c r="AV2747" s="15">
        <v>0</v>
      </c>
      <c r="AW2747" s="15">
        <f t="shared" si="816"/>
        <v>0</v>
      </c>
    </row>
    <row r="2748" spans="1:49">
      <c r="A2748" s="44" t="s">
        <v>797</v>
      </c>
      <c r="B2748" s="45" t="s">
        <v>1030</v>
      </c>
      <c r="C2748" s="45" t="s">
        <v>1668</v>
      </c>
      <c r="D2748" s="452" t="s">
        <v>2943</v>
      </c>
      <c r="E2748" s="367" t="s">
        <v>772</v>
      </c>
      <c r="F2748" s="50"/>
      <c r="G2748" s="468" t="s">
        <v>3096</v>
      </c>
      <c r="H2748" s="50" t="s">
        <v>2333</v>
      </c>
      <c r="I2748" s="42" t="s">
        <v>1227</v>
      </c>
      <c r="J2748" s="15">
        <f>SUM(J2749:J2753)</f>
        <v>2000</v>
      </c>
      <c r="K2748" s="15">
        <f t="shared" ref="K2748:AT2748" si="818">SUM(K2749:K2753)</f>
        <v>0</v>
      </c>
      <c r="L2748" s="15">
        <f t="shared" si="818"/>
        <v>0</v>
      </c>
      <c r="M2748" s="15">
        <f t="shared" si="818"/>
        <v>0</v>
      </c>
      <c r="N2748" s="15">
        <f t="shared" si="818"/>
        <v>0</v>
      </c>
      <c r="O2748" s="15">
        <f t="shared" si="818"/>
        <v>0</v>
      </c>
      <c r="P2748" s="15">
        <f t="shared" si="818"/>
        <v>0</v>
      </c>
      <c r="Q2748" s="15">
        <f t="shared" si="818"/>
        <v>0</v>
      </c>
      <c r="R2748" s="15">
        <f t="shared" si="818"/>
        <v>0</v>
      </c>
      <c r="S2748" s="15">
        <f t="shared" si="818"/>
        <v>0</v>
      </c>
      <c r="T2748" s="15">
        <f t="shared" si="818"/>
        <v>0</v>
      </c>
      <c r="U2748" s="15">
        <v>0</v>
      </c>
      <c r="V2748" s="15">
        <v>2000</v>
      </c>
      <c r="W2748" s="15">
        <f>SUM(W2749:W2753)</f>
        <v>0</v>
      </c>
      <c r="X2748" s="15">
        <f t="shared" si="818"/>
        <v>0</v>
      </c>
      <c r="Y2748" s="15">
        <f t="shared" si="818"/>
        <v>0</v>
      </c>
      <c r="Z2748" s="15">
        <f t="shared" si="818"/>
        <v>0</v>
      </c>
      <c r="AA2748" s="15">
        <f t="shared" si="818"/>
        <v>0</v>
      </c>
      <c r="AB2748" s="15">
        <f t="shared" si="818"/>
        <v>0</v>
      </c>
      <c r="AC2748" s="15">
        <f t="shared" si="818"/>
        <v>0</v>
      </c>
      <c r="AD2748" s="15">
        <f t="shared" si="818"/>
        <v>0</v>
      </c>
      <c r="AE2748" s="15">
        <f t="shared" si="818"/>
        <v>0</v>
      </c>
      <c r="AF2748" s="15">
        <f t="shared" si="818"/>
        <v>0</v>
      </c>
      <c r="AG2748" s="15">
        <f t="shared" si="818"/>
        <v>0</v>
      </c>
      <c r="AH2748" s="15">
        <v>0</v>
      </c>
      <c r="AI2748" s="15">
        <v>0</v>
      </c>
      <c r="AJ2748" s="15">
        <f>SUM(AJ2749:AJ2753)</f>
        <v>0</v>
      </c>
      <c r="AK2748" s="15">
        <f t="shared" si="818"/>
        <v>0</v>
      </c>
      <c r="AL2748" s="15">
        <f t="shared" si="818"/>
        <v>0</v>
      </c>
      <c r="AM2748" s="15">
        <f t="shared" si="818"/>
        <v>0</v>
      </c>
      <c r="AN2748" s="15">
        <f t="shared" si="818"/>
        <v>0</v>
      </c>
      <c r="AO2748" s="15">
        <f t="shared" si="818"/>
        <v>0</v>
      </c>
      <c r="AP2748" s="15">
        <f t="shared" si="818"/>
        <v>0</v>
      </c>
      <c r="AQ2748" s="15">
        <f t="shared" si="818"/>
        <v>0</v>
      </c>
      <c r="AR2748" s="15">
        <f t="shared" si="818"/>
        <v>0</v>
      </c>
      <c r="AS2748" s="15">
        <f t="shared" si="818"/>
        <v>0</v>
      </c>
      <c r="AT2748" s="15">
        <f t="shared" si="818"/>
        <v>0</v>
      </c>
      <c r="AU2748" s="15">
        <v>0</v>
      </c>
      <c r="AV2748" s="15">
        <v>0</v>
      </c>
      <c r="AW2748" s="15">
        <f t="shared" si="816"/>
        <v>0</v>
      </c>
    </row>
    <row r="2749" spans="1:49" s="144" customFormat="1">
      <c r="A2749" s="44" t="s">
        <v>797</v>
      </c>
      <c r="B2749" s="45" t="s">
        <v>1030</v>
      </c>
      <c r="C2749" s="45" t="s">
        <v>1668</v>
      </c>
      <c r="D2749" s="452" t="s">
        <v>2943</v>
      </c>
      <c r="E2749" s="140" t="s">
        <v>850</v>
      </c>
      <c r="F2749" s="141" t="s">
        <v>287</v>
      </c>
      <c r="G2749" s="468" t="s">
        <v>3096</v>
      </c>
      <c r="H2749" s="50" t="s">
        <v>2333</v>
      </c>
      <c r="I2749" s="142" t="s">
        <v>1119</v>
      </c>
      <c r="J2749" s="15">
        <v>500</v>
      </c>
      <c r="K2749" s="15"/>
      <c r="L2749" s="15"/>
      <c r="M2749" s="15"/>
      <c r="N2749" s="15"/>
      <c r="O2749" s="15"/>
      <c r="P2749" s="15"/>
      <c r="Q2749" s="15"/>
      <c r="R2749" s="15"/>
      <c r="S2749" s="15"/>
      <c r="T2749" s="15"/>
      <c r="U2749" s="15">
        <v>0</v>
      </c>
      <c r="V2749" s="15">
        <v>500</v>
      </c>
      <c r="W2749" s="15"/>
      <c r="X2749" s="15"/>
      <c r="Y2749" s="15"/>
      <c r="Z2749" s="15"/>
      <c r="AA2749" s="15"/>
      <c r="AB2749" s="15"/>
      <c r="AC2749" s="15"/>
      <c r="AD2749" s="15"/>
      <c r="AE2749" s="15"/>
      <c r="AF2749" s="15"/>
      <c r="AG2749" s="15"/>
      <c r="AH2749" s="15">
        <v>0</v>
      </c>
      <c r="AI2749" s="15">
        <v>0</v>
      </c>
      <c r="AJ2749" s="15"/>
      <c r="AK2749" s="15"/>
      <c r="AL2749" s="15"/>
      <c r="AM2749" s="15"/>
      <c r="AN2749" s="15"/>
      <c r="AO2749" s="15"/>
      <c r="AP2749" s="15"/>
      <c r="AQ2749" s="15"/>
      <c r="AR2749" s="15"/>
      <c r="AS2749" s="15"/>
      <c r="AT2749" s="15"/>
      <c r="AU2749" s="15">
        <v>0</v>
      </c>
      <c r="AV2749" s="15">
        <v>0</v>
      </c>
      <c r="AW2749" s="15">
        <f t="shared" si="816"/>
        <v>0</v>
      </c>
    </row>
    <row r="2750" spans="1:49" s="144" customFormat="1">
      <c r="A2750" s="44" t="s">
        <v>797</v>
      </c>
      <c r="B2750" s="45" t="s">
        <v>1030</v>
      </c>
      <c r="C2750" s="45" t="s">
        <v>1668</v>
      </c>
      <c r="D2750" s="452" t="s">
        <v>2943</v>
      </c>
      <c r="E2750" s="140" t="s">
        <v>851</v>
      </c>
      <c r="F2750" s="141" t="s">
        <v>288</v>
      </c>
      <c r="G2750" s="468" t="s">
        <v>3096</v>
      </c>
      <c r="H2750" s="50" t="s">
        <v>2333</v>
      </c>
      <c r="I2750" s="142" t="s">
        <v>1290</v>
      </c>
      <c r="J2750" s="15">
        <v>1500</v>
      </c>
      <c r="K2750" s="15"/>
      <c r="L2750" s="15"/>
      <c r="M2750" s="15"/>
      <c r="N2750" s="15"/>
      <c r="O2750" s="15"/>
      <c r="P2750" s="15"/>
      <c r="Q2750" s="15"/>
      <c r="R2750" s="15"/>
      <c r="S2750" s="15"/>
      <c r="T2750" s="15"/>
      <c r="U2750" s="15">
        <v>0</v>
      </c>
      <c r="V2750" s="15">
        <v>1500</v>
      </c>
      <c r="W2750" s="15"/>
      <c r="X2750" s="15"/>
      <c r="Y2750" s="15"/>
      <c r="Z2750" s="15"/>
      <c r="AA2750" s="15"/>
      <c r="AB2750" s="15"/>
      <c r="AC2750" s="15"/>
      <c r="AD2750" s="15"/>
      <c r="AE2750" s="15"/>
      <c r="AF2750" s="15"/>
      <c r="AG2750" s="15"/>
      <c r="AH2750" s="15">
        <v>0</v>
      </c>
      <c r="AI2750" s="15">
        <v>0</v>
      </c>
      <c r="AJ2750" s="15"/>
      <c r="AK2750" s="15"/>
      <c r="AL2750" s="15"/>
      <c r="AM2750" s="15"/>
      <c r="AN2750" s="15"/>
      <c r="AO2750" s="15"/>
      <c r="AP2750" s="15"/>
      <c r="AQ2750" s="15"/>
      <c r="AR2750" s="15"/>
      <c r="AS2750" s="15"/>
      <c r="AT2750" s="15"/>
      <c r="AU2750" s="15">
        <v>0</v>
      </c>
      <c r="AV2750" s="15">
        <v>0</v>
      </c>
      <c r="AW2750" s="15">
        <f t="shared" si="816"/>
        <v>0</v>
      </c>
    </row>
    <row r="2751" spans="1:49" s="144" customFormat="1">
      <c r="A2751" s="44" t="s">
        <v>797</v>
      </c>
      <c r="B2751" s="45" t="s">
        <v>1030</v>
      </c>
      <c r="C2751" s="45" t="s">
        <v>1668</v>
      </c>
      <c r="D2751" s="452" t="s">
        <v>2943</v>
      </c>
      <c r="E2751" s="140" t="s">
        <v>852</v>
      </c>
      <c r="F2751" s="141" t="s">
        <v>289</v>
      </c>
      <c r="G2751" s="468" t="s">
        <v>3096</v>
      </c>
      <c r="H2751" s="50" t="s">
        <v>2333</v>
      </c>
      <c r="I2751" s="142" t="s">
        <v>1733</v>
      </c>
      <c r="J2751" s="15"/>
      <c r="K2751" s="15"/>
      <c r="L2751" s="15"/>
      <c r="M2751" s="15"/>
      <c r="N2751" s="15"/>
      <c r="O2751" s="15"/>
      <c r="P2751" s="15"/>
      <c r="Q2751" s="15"/>
      <c r="R2751" s="15"/>
      <c r="S2751" s="15"/>
      <c r="T2751" s="15"/>
      <c r="U2751" s="15">
        <v>0</v>
      </c>
      <c r="V2751" s="15">
        <v>0</v>
      </c>
      <c r="W2751" s="15"/>
      <c r="X2751" s="15"/>
      <c r="Y2751" s="15"/>
      <c r="Z2751" s="15"/>
      <c r="AA2751" s="15"/>
      <c r="AB2751" s="15"/>
      <c r="AC2751" s="15"/>
      <c r="AD2751" s="15"/>
      <c r="AE2751" s="15"/>
      <c r="AF2751" s="15"/>
      <c r="AG2751" s="15"/>
      <c r="AH2751" s="15">
        <v>0</v>
      </c>
      <c r="AI2751" s="15">
        <v>0</v>
      </c>
      <c r="AJ2751" s="15"/>
      <c r="AK2751" s="15"/>
      <c r="AL2751" s="15"/>
      <c r="AM2751" s="15"/>
      <c r="AN2751" s="15"/>
      <c r="AO2751" s="15"/>
      <c r="AP2751" s="15"/>
      <c r="AQ2751" s="15"/>
      <c r="AR2751" s="15"/>
      <c r="AS2751" s="15"/>
      <c r="AT2751" s="15"/>
      <c r="AU2751" s="15">
        <v>0</v>
      </c>
      <c r="AV2751" s="15">
        <v>0</v>
      </c>
      <c r="AW2751" s="15">
        <f t="shared" si="816"/>
        <v>0</v>
      </c>
    </row>
    <row r="2752" spans="1:49" s="144" customFormat="1">
      <c r="A2752" s="44" t="s">
        <v>797</v>
      </c>
      <c r="B2752" s="45" t="s">
        <v>1030</v>
      </c>
      <c r="C2752" s="45" t="s">
        <v>1668</v>
      </c>
      <c r="D2752" s="452" t="s">
        <v>2943</v>
      </c>
      <c r="E2752" s="140" t="s">
        <v>853</v>
      </c>
      <c r="F2752" s="141" t="s">
        <v>290</v>
      </c>
      <c r="G2752" s="468" t="s">
        <v>3096</v>
      </c>
      <c r="H2752" s="50" t="s">
        <v>2333</v>
      </c>
      <c r="I2752" s="142" t="s">
        <v>1734</v>
      </c>
      <c r="J2752" s="15"/>
      <c r="K2752" s="15"/>
      <c r="L2752" s="15"/>
      <c r="M2752" s="15"/>
      <c r="N2752" s="15"/>
      <c r="O2752" s="15"/>
      <c r="P2752" s="15"/>
      <c r="Q2752" s="15"/>
      <c r="R2752" s="15"/>
      <c r="S2752" s="15"/>
      <c r="T2752" s="15"/>
      <c r="U2752" s="15">
        <v>0</v>
      </c>
      <c r="V2752" s="15">
        <v>0</v>
      </c>
      <c r="W2752" s="15"/>
      <c r="X2752" s="15"/>
      <c r="Y2752" s="15"/>
      <c r="Z2752" s="15"/>
      <c r="AA2752" s="15"/>
      <c r="AB2752" s="15"/>
      <c r="AC2752" s="15"/>
      <c r="AD2752" s="15"/>
      <c r="AE2752" s="15"/>
      <c r="AF2752" s="15"/>
      <c r="AG2752" s="15"/>
      <c r="AH2752" s="15">
        <v>0</v>
      </c>
      <c r="AI2752" s="15">
        <v>0</v>
      </c>
      <c r="AJ2752" s="15"/>
      <c r="AK2752" s="15"/>
      <c r="AL2752" s="15"/>
      <c r="AM2752" s="15"/>
      <c r="AN2752" s="15"/>
      <c r="AO2752" s="15"/>
      <c r="AP2752" s="15"/>
      <c r="AQ2752" s="15"/>
      <c r="AR2752" s="15"/>
      <c r="AS2752" s="15"/>
      <c r="AT2752" s="15"/>
      <c r="AU2752" s="15">
        <v>0</v>
      </c>
      <c r="AV2752" s="15">
        <v>0</v>
      </c>
      <c r="AW2752" s="15">
        <f t="shared" si="816"/>
        <v>0</v>
      </c>
    </row>
    <row r="2753" spans="1:49" s="144" customFormat="1">
      <c r="A2753" s="44" t="s">
        <v>797</v>
      </c>
      <c r="B2753" s="45" t="s">
        <v>1030</v>
      </c>
      <c r="C2753" s="45" t="s">
        <v>1668</v>
      </c>
      <c r="D2753" s="452" t="s">
        <v>2943</v>
      </c>
      <c r="E2753" s="140" t="s">
        <v>854</v>
      </c>
      <c r="F2753" s="141" t="s">
        <v>291</v>
      </c>
      <c r="G2753" s="468" t="s">
        <v>3096</v>
      </c>
      <c r="H2753" s="50" t="s">
        <v>2333</v>
      </c>
      <c r="I2753" s="142" t="s">
        <v>1735</v>
      </c>
      <c r="J2753" s="15"/>
      <c r="K2753" s="15"/>
      <c r="L2753" s="15"/>
      <c r="M2753" s="15"/>
      <c r="N2753" s="15"/>
      <c r="O2753" s="15"/>
      <c r="P2753" s="15"/>
      <c r="Q2753" s="15"/>
      <c r="R2753" s="15"/>
      <c r="S2753" s="15"/>
      <c r="T2753" s="15"/>
      <c r="U2753" s="15">
        <v>0</v>
      </c>
      <c r="V2753" s="15">
        <v>0</v>
      </c>
      <c r="W2753" s="15"/>
      <c r="X2753" s="15"/>
      <c r="Y2753" s="15"/>
      <c r="Z2753" s="15"/>
      <c r="AA2753" s="15"/>
      <c r="AB2753" s="15"/>
      <c r="AC2753" s="15"/>
      <c r="AD2753" s="15"/>
      <c r="AE2753" s="15"/>
      <c r="AF2753" s="15"/>
      <c r="AG2753" s="15"/>
      <c r="AH2753" s="15">
        <v>0</v>
      </c>
      <c r="AI2753" s="15">
        <v>0</v>
      </c>
      <c r="AJ2753" s="15"/>
      <c r="AK2753" s="15"/>
      <c r="AL2753" s="15"/>
      <c r="AM2753" s="15"/>
      <c r="AN2753" s="15"/>
      <c r="AO2753" s="15"/>
      <c r="AP2753" s="15"/>
      <c r="AQ2753" s="15"/>
      <c r="AR2753" s="15"/>
      <c r="AS2753" s="15"/>
      <c r="AT2753" s="15"/>
      <c r="AU2753" s="15">
        <v>0</v>
      </c>
      <c r="AV2753" s="15">
        <v>0</v>
      </c>
      <c r="AW2753" s="15">
        <f t="shared" si="816"/>
        <v>0</v>
      </c>
    </row>
    <row r="2754" spans="1:49">
      <c r="A2754" s="44" t="s">
        <v>797</v>
      </c>
      <c r="B2754" s="45" t="s">
        <v>1030</v>
      </c>
      <c r="C2754" s="45" t="s">
        <v>1668</v>
      </c>
      <c r="D2754" s="452" t="s">
        <v>2943</v>
      </c>
      <c r="E2754" s="213" t="s">
        <v>773</v>
      </c>
      <c r="F2754" s="65"/>
      <c r="G2754" s="65"/>
      <c r="H2754" s="65"/>
      <c r="I2754" s="1" t="s">
        <v>1362</v>
      </c>
      <c r="J2754" s="9">
        <f>SUM(J2755)</f>
        <v>0</v>
      </c>
      <c r="K2754" s="9">
        <f t="shared" ref="K2754:AT2754" si="819">SUM(K2755)</f>
        <v>0</v>
      </c>
      <c r="L2754" s="9">
        <f t="shared" si="819"/>
        <v>0</v>
      </c>
      <c r="M2754" s="9">
        <f t="shared" si="819"/>
        <v>0</v>
      </c>
      <c r="N2754" s="9">
        <f t="shared" si="819"/>
        <v>0</v>
      </c>
      <c r="O2754" s="9">
        <f t="shared" si="819"/>
        <v>0</v>
      </c>
      <c r="P2754" s="9">
        <f t="shared" si="819"/>
        <v>0</v>
      </c>
      <c r="Q2754" s="9">
        <f t="shared" si="819"/>
        <v>0</v>
      </c>
      <c r="R2754" s="9">
        <f t="shared" si="819"/>
        <v>0</v>
      </c>
      <c r="S2754" s="9">
        <f t="shared" si="819"/>
        <v>0</v>
      </c>
      <c r="T2754" s="9">
        <f t="shared" si="819"/>
        <v>0</v>
      </c>
      <c r="U2754" s="9">
        <v>0</v>
      </c>
      <c r="V2754" s="9">
        <v>0</v>
      </c>
      <c r="W2754" s="9">
        <f>SUM(W2755)</f>
        <v>0</v>
      </c>
      <c r="X2754" s="9">
        <f t="shared" si="819"/>
        <v>0</v>
      </c>
      <c r="Y2754" s="9">
        <f t="shared" si="819"/>
        <v>0</v>
      </c>
      <c r="Z2754" s="9">
        <f t="shared" si="819"/>
        <v>0</v>
      </c>
      <c r="AA2754" s="9">
        <f t="shared" si="819"/>
        <v>0</v>
      </c>
      <c r="AB2754" s="9">
        <f t="shared" si="819"/>
        <v>0</v>
      </c>
      <c r="AC2754" s="9">
        <f t="shared" si="819"/>
        <v>0</v>
      </c>
      <c r="AD2754" s="9">
        <f t="shared" si="819"/>
        <v>0</v>
      </c>
      <c r="AE2754" s="9">
        <f t="shared" si="819"/>
        <v>0</v>
      </c>
      <c r="AF2754" s="9">
        <f t="shared" si="819"/>
        <v>0</v>
      </c>
      <c r="AG2754" s="9">
        <f t="shared" si="819"/>
        <v>0</v>
      </c>
      <c r="AH2754" s="9">
        <v>0</v>
      </c>
      <c r="AI2754" s="9">
        <v>0</v>
      </c>
      <c r="AJ2754" s="9">
        <f>SUM(AJ2755)</f>
        <v>0</v>
      </c>
      <c r="AK2754" s="9">
        <f t="shared" si="819"/>
        <v>0</v>
      </c>
      <c r="AL2754" s="9">
        <f t="shared" si="819"/>
        <v>0</v>
      </c>
      <c r="AM2754" s="9">
        <f t="shared" si="819"/>
        <v>0</v>
      </c>
      <c r="AN2754" s="9">
        <f t="shared" si="819"/>
        <v>0</v>
      </c>
      <c r="AO2754" s="9">
        <f t="shared" si="819"/>
        <v>0</v>
      </c>
      <c r="AP2754" s="9">
        <f t="shared" si="819"/>
        <v>0</v>
      </c>
      <c r="AQ2754" s="9">
        <f t="shared" si="819"/>
        <v>0</v>
      </c>
      <c r="AR2754" s="9">
        <f t="shared" si="819"/>
        <v>0</v>
      </c>
      <c r="AS2754" s="9">
        <f t="shared" si="819"/>
        <v>0</v>
      </c>
      <c r="AT2754" s="9">
        <f t="shared" si="819"/>
        <v>0</v>
      </c>
      <c r="AU2754" s="9">
        <v>0</v>
      </c>
      <c r="AV2754" s="9">
        <v>0</v>
      </c>
      <c r="AW2754" s="9">
        <f t="shared" si="816"/>
        <v>0</v>
      </c>
    </row>
    <row r="2755" spans="1:49">
      <c r="A2755" s="44" t="s">
        <v>797</v>
      </c>
      <c r="B2755" s="45" t="s">
        <v>1030</v>
      </c>
      <c r="C2755" s="45" t="s">
        <v>1668</v>
      </c>
      <c r="D2755" s="452" t="s">
        <v>2943</v>
      </c>
      <c r="E2755" s="367" t="s">
        <v>785</v>
      </c>
      <c r="F2755" s="50"/>
      <c r="G2755" s="468" t="s">
        <v>3096</v>
      </c>
      <c r="H2755" s="50" t="s">
        <v>2333</v>
      </c>
      <c r="I2755" s="42" t="s">
        <v>1363</v>
      </c>
      <c r="U2755" s="15">
        <v>0</v>
      </c>
      <c r="V2755" s="15">
        <v>0</v>
      </c>
      <c r="AH2755" s="15">
        <v>0</v>
      </c>
      <c r="AI2755" s="15">
        <v>0</v>
      </c>
      <c r="AU2755" s="15">
        <v>0</v>
      </c>
      <c r="AV2755" s="15">
        <v>0</v>
      </c>
      <c r="AW2755" s="15">
        <f t="shared" si="816"/>
        <v>0</v>
      </c>
    </row>
    <row r="2756" spans="1:49">
      <c r="A2756" s="44" t="s">
        <v>797</v>
      </c>
      <c r="B2756" s="45" t="s">
        <v>1030</v>
      </c>
      <c r="C2756" s="45" t="s">
        <v>1668</v>
      </c>
      <c r="D2756" s="452" t="s">
        <v>2943</v>
      </c>
      <c r="E2756" s="213" t="s">
        <v>1364</v>
      </c>
      <c r="F2756" s="65"/>
      <c r="G2756" s="65"/>
      <c r="H2756" s="65"/>
      <c r="I2756" s="1" t="s">
        <v>2104</v>
      </c>
      <c r="J2756" s="9">
        <f>SUM(J2757:J2766)</f>
        <v>28200</v>
      </c>
      <c r="K2756" s="9">
        <f t="shared" ref="K2756:AT2756" si="820">SUM(K2757:K2766)</f>
        <v>0</v>
      </c>
      <c r="L2756" s="9">
        <f t="shared" si="820"/>
        <v>3020</v>
      </c>
      <c r="M2756" s="9">
        <f t="shared" si="820"/>
        <v>0</v>
      </c>
      <c r="N2756" s="9">
        <f t="shared" si="820"/>
        <v>6535</v>
      </c>
      <c r="O2756" s="9">
        <f t="shared" si="820"/>
        <v>3430</v>
      </c>
      <c r="P2756" s="9">
        <f t="shared" si="820"/>
        <v>0</v>
      </c>
      <c r="Q2756" s="9">
        <f t="shared" si="820"/>
        <v>1324</v>
      </c>
      <c r="R2756" s="9">
        <f t="shared" si="820"/>
        <v>0</v>
      </c>
      <c r="S2756" s="9">
        <f t="shared" si="820"/>
        <v>3771</v>
      </c>
      <c r="T2756" s="9">
        <f t="shared" si="820"/>
        <v>5217</v>
      </c>
      <c r="U2756" s="9">
        <v>23297</v>
      </c>
      <c r="V2756" s="9">
        <v>4903</v>
      </c>
      <c r="W2756" s="9">
        <f>SUM(W2757:W2766)</f>
        <v>0</v>
      </c>
      <c r="X2756" s="9">
        <f t="shared" si="820"/>
        <v>0</v>
      </c>
      <c r="Y2756" s="9">
        <f t="shared" si="820"/>
        <v>0</v>
      </c>
      <c r="Z2756" s="9">
        <f t="shared" si="820"/>
        <v>0</v>
      </c>
      <c r="AA2756" s="9">
        <f t="shared" si="820"/>
        <v>0</v>
      </c>
      <c r="AB2756" s="9">
        <f t="shared" si="820"/>
        <v>0</v>
      </c>
      <c r="AC2756" s="9">
        <f t="shared" si="820"/>
        <v>0</v>
      </c>
      <c r="AD2756" s="9">
        <f t="shared" si="820"/>
        <v>0</v>
      </c>
      <c r="AE2756" s="9">
        <f t="shared" si="820"/>
        <v>0</v>
      </c>
      <c r="AF2756" s="9">
        <f t="shared" si="820"/>
        <v>0</v>
      </c>
      <c r="AG2756" s="9">
        <f t="shared" si="820"/>
        <v>0</v>
      </c>
      <c r="AH2756" s="9">
        <v>0</v>
      </c>
      <c r="AI2756" s="9">
        <v>0</v>
      </c>
      <c r="AJ2756" s="9">
        <f>SUM(AJ2757:AJ2766)</f>
        <v>4620</v>
      </c>
      <c r="AK2756" s="9">
        <f t="shared" si="820"/>
        <v>0</v>
      </c>
      <c r="AL2756" s="9">
        <f t="shared" si="820"/>
        <v>0</v>
      </c>
      <c r="AM2756" s="9">
        <f t="shared" si="820"/>
        <v>2312</v>
      </c>
      <c r="AN2756" s="9">
        <f t="shared" si="820"/>
        <v>0</v>
      </c>
      <c r="AO2756" s="9">
        <f t="shared" si="820"/>
        <v>1600</v>
      </c>
      <c r="AP2756" s="9">
        <f t="shared" si="820"/>
        <v>0</v>
      </c>
      <c r="AQ2756" s="9">
        <f t="shared" si="820"/>
        <v>0</v>
      </c>
      <c r="AR2756" s="9">
        <f t="shared" si="820"/>
        <v>708</v>
      </c>
      <c r="AS2756" s="9">
        <f t="shared" si="820"/>
        <v>0</v>
      </c>
      <c r="AT2756" s="9">
        <f t="shared" si="820"/>
        <v>0</v>
      </c>
      <c r="AU2756" s="9">
        <v>4620</v>
      </c>
      <c r="AV2756" s="9">
        <v>0</v>
      </c>
      <c r="AW2756" s="9">
        <f t="shared" si="816"/>
        <v>27917</v>
      </c>
    </row>
    <row r="2757" spans="1:49">
      <c r="A2757" s="44" t="s">
        <v>797</v>
      </c>
      <c r="B2757" s="45" t="s">
        <v>1030</v>
      </c>
      <c r="C2757" s="45" t="s">
        <v>1668</v>
      </c>
      <c r="D2757" s="452" t="s">
        <v>2943</v>
      </c>
      <c r="E2757" s="367" t="s">
        <v>786</v>
      </c>
      <c r="F2757" s="50"/>
      <c r="G2757" s="468" t="s">
        <v>3096</v>
      </c>
      <c r="H2757" s="50" t="s">
        <v>2333</v>
      </c>
      <c r="I2757" s="42" t="s">
        <v>1191</v>
      </c>
      <c r="U2757" s="15">
        <v>0</v>
      </c>
      <c r="V2757" s="15">
        <v>0</v>
      </c>
      <c r="AH2757" s="15">
        <v>0</v>
      </c>
      <c r="AI2757" s="15">
        <v>0</v>
      </c>
      <c r="AU2757" s="15">
        <v>0</v>
      </c>
      <c r="AV2757" s="15">
        <v>0</v>
      </c>
      <c r="AW2757" s="15">
        <f t="shared" si="816"/>
        <v>0</v>
      </c>
    </row>
    <row r="2758" spans="1:49">
      <c r="A2758" s="44" t="s">
        <v>797</v>
      </c>
      <c r="B2758" s="45" t="s">
        <v>1030</v>
      </c>
      <c r="C2758" s="45" t="s">
        <v>1668</v>
      </c>
      <c r="D2758" s="452" t="s">
        <v>2943</v>
      </c>
      <c r="E2758" s="367" t="s">
        <v>1528</v>
      </c>
      <c r="F2758" s="50"/>
      <c r="G2758" s="468" t="s">
        <v>3096</v>
      </c>
      <c r="H2758" s="50" t="s">
        <v>2333</v>
      </c>
      <c r="I2758" s="42" t="s">
        <v>989</v>
      </c>
      <c r="U2758" s="15">
        <v>0</v>
      </c>
      <c r="V2758" s="15">
        <v>0</v>
      </c>
      <c r="AH2758" s="15">
        <v>0</v>
      </c>
      <c r="AI2758" s="15">
        <v>0</v>
      </c>
      <c r="AU2758" s="15">
        <v>0</v>
      </c>
      <c r="AV2758" s="15">
        <v>0</v>
      </c>
      <c r="AW2758" s="15">
        <f t="shared" si="816"/>
        <v>0</v>
      </c>
    </row>
    <row r="2759" spans="1:49">
      <c r="A2759" s="44" t="s">
        <v>797</v>
      </c>
      <c r="B2759" s="45" t="s">
        <v>1030</v>
      </c>
      <c r="C2759" s="45" t="s">
        <v>1668</v>
      </c>
      <c r="D2759" s="452" t="s">
        <v>2943</v>
      </c>
      <c r="E2759" s="367" t="s">
        <v>1679</v>
      </c>
      <c r="F2759" s="50"/>
      <c r="G2759" s="468" t="s">
        <v>3096</v>
      </c>
      <c r="H2759" s="50" t="s">
        <v>2333</v>
      </c>
      <c r="I2759" s="42" t="s">
        <v>1048</v>
      </c>
      <c r="J2759" s="15">
        <v>500</v>
      </c>
      <c r="Q2759" s="15">
        <v>500</v>
      </c>
      <c r="U2759" s="15">
        <v>500</v>
      </c>
      <c r="V2759" s="15">
        <v>0</v>
      </c>
      <c r="AH2759" s="15">
        <v>0</v>
      </c>
      <c r="AI2759" s="15">
        <v>0</v>
      </c>
      <c r="AU2759" s="15">
        <v>0</v>
      </c>
      <c r="AV2759" s="15">
        <v>0</v>
      </c>
      <c r="AW2759" s="15">
        <f t="shared" si="816"/>
        <v>500</v>
      </c>
    </row>
    <row r="2760" spans="1:49">
      <c r="A2760" s="44" t="s">
        <v>797</v>
      </c>
      <c r="B2760" s="45" t="s">
        <v>1030</v>
      </c>
      <c r="C2760" s="45" t="s">
        <v>1668</v>
      </c>
      <c r="D2760" s="452" t="s">
        <v>2943</v>
      </c>
      <c r="E2760" s="367" t="s">
        <v>787</v>
      </c>
      <c r="F2760" s="50"/>
      <c r="G2760" s="468" t="s">
        <v>3096</v>
      </c>
      <c r="H2760" s="50" t="s">
        <v>2333</v>
      </c>
      <c r="I2760" s="42" t="s">
        <v>2078</v>
      </c>
      <c r="J2760" s="15">
        <v>25200</v>
      </c>
      <c r="L2760" s="15">
        <v>3020</v>
      </c>
      <c r="N2760" s="15">
        <v>6535</v>
      </c>
      <c r="O2760" s="15">
        <v>3430</v>
      </c>
      <c r="Q2760" s="15">
        <v>824</v>
      </c>
      <c r="S2760" s="15">
        <v>2071</v>
      </c>
      <c r="T2760" s="15">
        <v>4417</v>
      </c>
      <c r="U2760" s="15">
        <v>20297</v>
      </c>
      <c r="V2760" s="15">
        <v>4903</v>
      </c>
      <c r="AH2760" s="15">
        <v>0</v>
      </c>
      <c r="AI2760" s="15">
        <v>0</v>
      </c>
      <c r="AJ2760" s="15">
        <v>3020</v>
      </c>
      <c r="AM2760" s="15">
        <v>2312</v>
      </c>
      <c r="AR2760" s="15">
        <v>708</v>
      </c>
      <c r="AU2760" s="15">
        <v>3020</v>
      </c>
      <c r="AV2760" s="15">
        <v>0</v>
      </c>
      <c r="AW2760" s="15">
        <f t="shared" si="816"/>
        <v>23317</v>
      </c>
    </row>
    <row r="2761" spans="1:49">
      <c r="A2761" s="44" t="s">
        <v>797</v>
      </c>
      <c r="B2761" s="45" t="s">
        <v>1030</v>
      </c>
      <c r="C2761" s="45" t="s">
        <v>1668</v>
      </c>
      <c r="D2761" s="452" t="s">
        <v>2943</v>
      </c>
      <c r="E2761" s="367" t="s">
        <v>1116</v>
      </c>
      <c r="F2761" s="50"/>
      <c r="G2761" s="468" t="s">
        <v>3096</v>
      </c>
      <c r="H2761" s="50" t="s">
        <v>2333</v>
      </c>
      <c r="I2761" s="42" t="s">
        <v>1487</v>
      </c>
      <c r="U2761" s="15">
        <v>0</v>
      </c>
      <c r="V2761" s="15">
        <v>0</v>
      </c>
      <c r="AH2761" s="15">
        <v>0</v>
      </c>
      <c r="AI2761" s="15">
        <v>0</v>
      </c>
      <c r="AU2761" s="15">
        <v>0</v>
      </c>
      <c r="AV2761" s="15">
        <v>0</v>
      </c>
      <c r="AW2761" s="15">
        <f t="shared" si="816"/>
        <v>0</v>
      </c>
    </row>
    <row r="2762" spans="1:49">
      <c r="A2762" s="44" t="s">
        <v>797</v>
      </c>
      <c r="B2762" s="45" t="s">
        <v>1030</v>
      </c>
      <c r="C2762" s="45" t="s">
        <v>1668</v>
      </c>
      <c r="D2762" s="452" t="s">
        <v>2943</v>
      </c>
      <c r="E2762" s="367" t="s">
        <v>1703</v>
      </c>
      <c r="F2762" s="50"/>
      <c r="G2762" s="468" t="s">
        <v>3096</v>
      </c>
      <c r="H2762" s="50" t="s">
        <v>2333</v>
      </c>
      <c r="I2762" s="42" t="s">
        <v>1047</v>
      </c>
      <c r="U2762" s="15">
        <v>0</v>
      </c>
      <c r="V2762" s="15">
        <v>0</v>
      </c>
      <c r="AH2762" s="15">
        <v>0</v>
      </c>
      <c r="AI2762" s="15">
        <v>0</v>
      </c>
      <c r="AU2762" s="15">
        <v>0</v>
      </c>
      <c r="AV2762" s="15">
        <v>0</v>
      </c>
      <c r="AW2762" s="15">
        <f t="shared" si="816"/>
        <v>0</v>
      </c>
    </row>
    <row r="2763" spans="1:49">
      <c r="A2763" s="44" t="s">
        <v>797</v>
      </c>
      <c r="B2763" s="45" t="s">
        <v>1030</v>
      </c>
      <c r="C2763" s="45" t="s">
        <v>1668</v>
      </c>
      <c r="D2763" s="452" t="s">
        <v>2943</v>
      </c>
      <c r="E2763" s="367" t="s">
        <v>826</v>
      </c>
      <c r="F2763" s="50"/>
      <c r="G2763" s="468" t="s">
        <v>3096</v>
      </c>
      <c r="H2763" s="50" t="s">
        <v>2333</v>
      </c>
      <c r="I2763" s="42" t="s">
        <v>935</v>
      </c>
      <c r="U2763" s="15">
        <v>0</v>
      </c>
      <c r="V2763" s="15">
        <v>0</v>
      </c>
      <c r="AH2763" s="15">
        <v>0</v>
      </c>
      <c r="AI2763" s="15">
        <v>0</v>
      </c>
      <c r="AU2763" s="15">
        <v>0</v>
      </c>
      <c r="AV2763" s="15">
        <v>0</v>
      </c>
      <c r="AW2763" s="15">
        <f t="shared" si="816"/>
        <v>0</v>
      </c>
    </row>
    <row r="2764" spans="1:49">
      <c r="A2764" s="44" t="s">
        <v>797</v>
      </c>
      <c r="B2764" s="45" t="s">
        <v>1030</v>
      </c>
      <c r="C2764" s="45" t="s">
        <v>1668</v>
      </c>
      <c r="D2764" s="452" t="s">
        <v>2943</v>
      </c>
      <c r="E2764" s="367" t="s">
        <v>1115</v>
      </c>
      <c r="F2764" s="50"/>
      <c r="G2764" s="468" t="s">
        <v>3096</v>
      </c>
      <c r="H2764" s="50" t="s">
        <v>2333</v>
      </c>
      <c r="I2764" s="42" t="s">
        <v>990</v>
      </c>
      <c r="U2764" s="15">
        <v>0</v>
      </c>
      <c r="V2764" s="15">
        <v>0</v>
      </c>
      <c r="AH2764" s="15">
        <v>0</v>
      </c>
      <c r="AI2764" s="15">
        <v>0</v>
      </c>
      <c r="AU2764" s="15">
        <v>0</v>
      </c>
      <c r="AV2764" s="15">
        <v>0</v>
      </c>
      <c r="AW2764" s="15">
        <f t="shared" si="816"/>
        <v>0</v>
      </c>
    </row>
    <row r="2765" spans="1:49">
      <c r="A2765" s="44" t="s">
        <v>797</v>
      </c>
      <c r="B2765" s="45" t="s">
        <v>1030</v>
      </c>
      <c r="C2765" s="45" t="s">
        <v>1668</v>
      </c>
      <c r="D2765" s="452" t="s">
        <v>2943</v>
      </c>
      <c r="E2765" s="367" t="s">
        <v>1677</v>
      </c>
      <c r="F2765" s="50"/>
      <c r="G2765" s="468" t="s">
        <v>3096</v>
      </c>
      <c r="H2765" s="50" t="s">
        <v>2333</v>
      </c>
      <c r="I2765" s="42" t="s">
        <v>1688</v>
      </c>
      <c r="J2765" s="15">
        <v>2500</v>
      </c>
      <c r="S2765" s="15">
        <v>1700</v>
      </c>
      <c r="T2765" s="15">
        <v>800</v>
      </c>
      <c r="U2765" s="15">
        <v>2500</v>
      </c>
      <c r="V2765" s="15">
        <v>0</v>
      </c>
      <c r="AH2765" s="15">
        <v>0</v>
      </c>
      <c r="AI2765" s="15">
        <v>0</v>
      </c>
      <c r="AJ2765" s="15">
        <v>1600</v>
      </c>
      <c r="AO2765" s="15">
        <v>1600</v>
      </c>
      <c r="AU2765" s="15">
        <v>1600</v>
      </c>
      <c r="AV2765" s="15">
        <v>0</v>
      </c>
      <c r="AW2765" s="15">
        <f t="shared" si="816"/>
        <v>4100</v>
      </c>
    </row>
    <row r="2766" spans="1:49">
      <c r="A2766" s="44" t="s">
        <v>797</v>
      </c>
      <c r="B2766" s="45" t="s">
        <v>1030</v>
      </c>
      <c r="C2766" s="45" t="s">
        <v>1668</v>
      </c>
      <c r="D2766" s="452" t="s">
        <v>2943</v>
      </c>
      <c r="E2766" s="367" t="s">
        <v>1677</v>
      </c>
      <c r="F2766" s="50" t="s">
        <v>292</v>
      </c>
      <c r="G2766" s="468" t="s">
        <v>3096</v>
      </c>
      <c r="H2766" s="50" t="s">
        <v>2333</v>
      </c>
      <c r="I2766" s="42" t="s">
        <v>25</v>
      </c>
      <c r="U2766" s="15">
        <v>0</v>
      </c>
      <c r="V2766" s="15">
        <v>0</v>
      </c>
      <c r="AH2766" s="15">
        <v>0</v>
      </c>
      <c r="AI2766" s="15">
        <v>0</v>
      </c>
      <c r="AU2766" s="15">
        <v>0</v>
      </c>
      <c r="AV2766" s="15">
        <v>0</v>
      </c>
      <c r="AW2766" s="15">
        <f t="shared" si="816"/>
        <v>0</v>
      </c>
    </row>
    <row r="2767" spans="1:49" s="52" customFormat="1">
      <c r="A2767" s="41"/>
      <c r="B2767" s="345"/>
      <c r="C2767" s="345"/>
      <c r="D2767" s="369"/>
      <c r="E2767" s="213"/>
      <c r="F2767" s="65"/>
      <c r="G2767" s="65"/>
      <c r="H2767" s="65"/>
      <c r="I2767" s="49" t="s">
        <v>3</v>
      </c>
      <c r="J2767" s="6">
        <f>SUM(J2768)</f>
        <v>0</v>
      </c>
      <c r="K2767" s="6">
        <f t="shared" ref="K2767:AT2768" si="821">SUM(K2768)</f>
        <v>0</v>
      </c>
      <c r="L2767" s="6">
        <f t="shared" si="821"/>
        <v>0</v>
      </c>
      <c r="M2767" s="6">
        <f t="shared" si="821"/>
        <v>0</v>
      </c>
      <c r="N2767" s="6">
        <f t="shared" si="821"/>
        <v>0</v>
      </c>
      <c r="O2767" s="6">
        <f t="shared" si="821"/>
        <v>0</v>
      </c>
      <c r="P2767" s="6">
        <f t="shared" si="821"/>
        <v>0</v>
      </c>
      <c r="Q2767" s="6">
        <f t="shared" si="821"/>
        <v>0</v>
      </c>
      <c r="R2767" s="6">
        <f t="shared" si="821"/>
        <v>0</v>
      </c>
      <c r="S2767" s="6">
        <f t="shared" si="821"/>
        <v>0</v>
      </c>
      <c r="T2767" s="6">
        <f t="shared" si="821"/>
        <v>0</v>
      </c>
      <c r="U2767" s="6">
        <v>0</v>
      </c>
      <c r="V2767" s="6">
        <v>0</v>
      </c>
      <c r="W2767" s="6">
        <f>SUM(W2768)</f>
        <v>0</v>
      </c>
      <c r="X2767" s="6">
        <f t="shared" si="821"/>
        <v>0</v>
      </c>
      <c r="Y2767" s="6">
        <f t="shared" si="821"/>
        <v>0</v>
      </c>
      <c r="Z2767" s="6">
        <f t="shared" si="821"/>
        <v>0</v>
      </c>
      <c r="AA2767" s="6">
        <f t="shared" si="821"/>
        <v>0</v>
      </c>
      <c r="AB2767" s="6">
        <f t="shared" si="821"/>
        <v>0</v>
      </c>
      <c r="AC2767" s="6">
        <f t="shared" si="821"/>
        <v>0</v>
      </c>
      <c r="AD2767" s="6">
        <f t="shared" si="821"/>
        <v>0</v>
      </c>
      <c r="AE2767" s="6">
        <f t="shared" si="821"/>
        <v>0</v>
      </c>
      <c r="AF2767" s="6">
        <f t="shared" si="821"/>
        <v>0</v>
      </c>
      <c r="AG2767" s="6">
        <f t="shared" si="821"/>
        <v>0</v>
      </c>
      <c r="AH2767" s="6">
        <v>0</v>
      </c>
      <c r="AI2767" s="6">
        <v>0</v>
      </c>
      <c r="AJ2767" s="6">
        <f>SUM(AJ2768)</f>
        <v>0</v>
      </c>
      <c r="AK2767" s="6">
        <f t="shared" si="821"/>
        <v>0</v>
      </c>
      <c r="AL2767" s="6">
        <f t="shared" si="821"/>
        <v>0</v>
      </c>
      <c r="AM2767" s="6">
        <f t="shared" si="821"/>
        <v>0</v>
      </c>
      <c r="AN2767" s="6">
        <f t="shared" si="821"/>
        <v>0</v>
      </c>
      <c r="AO2767" s="6">
        <f t="shared" si="821"/>
        <v>0</v>
      </c>
      <c r="AP2767" s="6">
        <f t="shared" si="821"/>
        <v>0</v>
      </c>
      <c r="AQ2767" s="6">
        <f t="shared" si="821"/>
        <v>0</v>
      </c>
      <c r="AR2767" s="6">
        <f t="shared" si="821"/>
        <v>0</v>
      </c>
      <c r="AS2767" s="6">
        <f t="shared" si="821"/>
        <v>0</v>
      </c>
      <c r="AT2767" s="6">
        <f t="shared" si="821"/>
        <v>0</v>
      </c>
      <c r="AU2767" s="6">
        <v>0</v>
      </c>
      <c r="AV2767" s="6">
        <v>0</v>
      </c>
      <c r="AW2767" s="6">
        <f t="shared" si="816"/>
        <v>0</v>
      </c>
    </row>
    <row r="2768" spans="1:49" s="52" customFormat="1">
      <c r="A2768" s="44" t="s">
        <v>797</v>
      </c>
      <c r="B2768" s="45" t="s">
        <v>1030</v>
      </c>
      <c r="C2768" s="45" t="s">
        <v>1668</v>
      </c>
      <c r="D2768" s="452" t="s">
        <v>2943</v>
      </c>
      <c r="E2768" s="213" t="s">
        <v>833</v>
      </c>
      <c r="F2768" s="65"/>
      <c r="G2768" s="65"/>
      <c r="H2768" s="65"/>
      <c r="I2768" s="53" t="s">
        <v>1</v>
      </c>
      <c r="J2768" s="200">
        <f>SUM(J2769)</f>
        <v>0</v>
      </c>
      <c r="K2768" s="200">
        <f t="shared" si="821"/>
        <v>0</v>
      </c>
      <c r="L2768" s="200">
        <f t="shared" si="821"/>
        <v>0</v>
      </c>
      <c r="M2768" s="200">
        <f t="shared" si="821"/>
        <v>0</v>
      </c>
      <c r="N2768" s="200">
        <f t="shared" si="821"/>
        <v>0</v>
      </c>
      <c r="O2768" s="200">
        <f t="shared" si="821"/>
        <v>0</v>
      </c>
      <c r="P2768" s="200">
        <f t="shared" si="821"/>
        <v>0</v>
      </c>
      <c r="Q2768" s="200">
        <f t="shared" si="821"/>
        <v>0</v>
      </c>
      <c r="R2768" s="200">
        <f t="shared" si="821"/>
        <v>0</v>
      </c>
      <c r="S2768" s="200">
        <f t="shared" si="821"/>
        <v>0</v>
      </c>
      <c r="T2768" s="200">
        <f t="shared" si="821"/>
        <v>0</v>
      </c>
      <c r="U2768" s="200">
        <v>0</v>
      </c>
      <c r="V2768" s="200">
        <v>0</v>
      </c>
      <c r="W2768" s="200">
        <f>SUM(W2769)</f>
        <v>0</v>
      </c>
      <c r="X2768" s="200">
        <f t="shared" si="821"/>
        <v>0</v>
      </c>
      <c r="Y2768" s="200">
        <f t="shared" si="821"/>
        <v>0</v>
      </c>
      <c r="Z2768" s="200">
        <f t="shared" si="821"/>
        <v>0</v>
      </c>
      <c r="AA2768" s="200">
        <f t="shared" si="821"/>
        <v>0</v>
      </c>
      <c r="AB2768" s="200">
        <f t="shared" si="821"/>
        <v>0</v>
      </c>
      <c r="AC2768" s="200">
        <f t="shared" si="821"/>
        <v>0</v>
      </c>
      <c r="AD2768" s="200">
        <f t="shared" si="821"/>
        <v>0</v>
      </c>
      <c r="AE2768" s="200">
        <f t="shared" si="821"/>
        <v>0</v>
      </c>
      <c r="AF2768" s="200">
        <f t="shared" si="821"/>
        <v>0</v>
      </c>
      <c r="AG2768" s="200">
        <f t="shared" si="821"/>
        <v>0</v>
      </c>
      <c r="AH2768" s="200">
        <v>0</v>
      </c>
      <c r="AI2768" s="200">
        <v>0</v>
      </c>
      <c r="AJ2768" s="200">
        <f>SUM(AJ2769)</f>
        <v>0</v>
      </c>
      <c r="AK2768" s="200">
        <f t="shared" si="821"/>
        <v>0</v>
      </c>
      <c r="AL2768" s="200">
        <f t="shared" si="821"/>
        <v>0</v>
      </c>
      <c r="AM2768" s="200">
        <f t="shared" si="821"/>
        <v>0</v>
      </c>
      <c r="AN2768" s="200">
        <f t="shared" si="821"/>
        <v>0</v>
      </c>
      <c r="AO2768" s="200">
        <f t="shared" si="821"/>
        <v>0</v>
      </c>
      <c r="AP2768" s="200">
        <f t="shared" si="821"/>
        <v>0</v>
      </c>
      <c r="AQ2768" s="200">
        <f t="shared" si="821"/>
        <v>0</v>
      </c>
      <c r="AR2768" s="200">
        <f t="shared" si="821"/>
        <v>0</v>
      </c>
      <c r="AS2768" s="200">
        <f t="shared" si="821"/>
        <v>0</v>
      </c>
      <c r="AT2768" s="200">
        <f t="shared" si="821"/>
        <v>0</v>
      </c>
      <c r="AU2768" s="200">
        <v>0</v>
      </c>
      <c r="AV2768" s="200">
        <v>0</v>
      </c>
      <c r="AW2768" s="200">
        <f t="shared" si="816"/>
        <v>0</v>
      </c>
    </row>
    <row r="2769" spans="1:49" s="59" customFormat="1">
      <c r="A2769" s="44" t="s">
        <v>797</v>
      </c>
      <c r="B2769" s="45" t="s">
        <v>1030</v>
      </c>
      <c r="C2769" s="45" t="s">
        <v>1668</v>
      </c>
      <c r="D2769" s="452" t="s">
        <v>2943</v>
      </c>
      <c r="E2769" s="57" t="s">
        <v>1517</v>
      </c>
      <c r="F2769" s="58"/>
      <c r="G2769" s="468" t="s">
        <v>3096</v>
      </c>
      <c r="H2769" s="50" t="s">
        <v>2333</v>
      </c>
      <c r="I2769" s="188" t="s">
        <v>2584</v>
      </c>
      <c r="J2769" s="13"/>
      <c r="K2769" s="13"/>
      <c r="L2769" s="13"/>
      <c r="M2769" s="13"/>
      <c r="N2769" s="13"/>
      <c r="O2769" s="13"/>
      <c r="P2769" s="13"/>
      <c r="Q2769" s="13"/>
      <c r="R2769" s="13"/>
      <c r="S2769" s="13"/>
      <c r="T2769" s="13"/>
      <c r="U2769" s="13">
        <v>0</v>
      </c>
      <c r="V2769" s="13">
        <v>0</v>
      </c>
      <c r="W2769" s="13"/>
      <c r="X2769" s="13"/>
      <c r="Y2769" s="13"/>
      <c r="Z2769" s="13"/>
      <c r="AA2769" s="13"/>
      <c r="AB2769" s="13"/>
      <c r="AC2769" s="13"/>
      <c r="AD2769" s="13"/>
      <c r="AE2769" s="13"/>
      <c r="AF2769" s="13"/>
      <c r="AG2769" s="13"/>
      <c r="AH2769" s="13">
        <v>0</v>
      </c>
      <c r="AI2769" s="13">
        <v>0</v>
      </c>
      <c r="AJ2769" s="13"/>
      <c r="AK2769" s="13"/>
      <c r="AL2769" s="13"/>
      <c r="AM2769" s="13"/>
      <c r="AN2769" s="13"/>
      <c r="AO2769" s="13"/>
      <c r="AP2769" s="13"/>
      <c r="AQ2769" s="13"/>
      <c r="AR2769" s="13"/>
      <c r="AS2769" s="13"/>
      <c r="AT2769" s="13"/>
      <c r="AU2769" s="13">
        <v>0</v>
      </c>
      <c r="AV2769" s="13">
        <v>0</v>
      </c>
      <c r="AW2769" s="13">
        <f t="shared" si="816"/>
        <v>0</v>
      </c>
    </row>
    <row r="2770" spans="1:49">
      <c r="A2770" s="44"/>
      <c r="B2770" s="45"/>
      <c r="C2770" s="45"/>
      <c r="D2770" s="45"/>
      <c r="E2770" s="367"/>
      <c r="F2770" s="50"/>
      <c r="G2770" s="50"/>
      <c r="H2770" s="50"/>
      <c r="I2770" s="110" t="s">
        <v>1157</v>
      </c>
      <c r="J2770" s="6">
        <f>SUM(J2771)</f>
        <v>3000</v>
      </c>
      <c r="K2770" s="6">
        <f t="shared" ref="K2770:AT2770" si="822">SUM(K2771)</f>
        <v>0</v>
      </c>
      <c r="L2770" s="6">
        <f t="shared" si="822"/>
        <v>0</v>
      </c>
      <c r="M2770" s="6">
        <f t="shared" si="822"/>
        <v>0</v>
      </c>
      <c r="N2770" s="6">
        <f t="shared" si="822"/>
        <v>700</v>
      </c>
      <c r="O2770" s="6">
        <f t="shared" si="822"/>
        <v>340</v>
      </c>
      <c r="P2770" s="6">
        <f t="shared" si="822"/>
        <v>0</v>
      </c>
      <c r="Q2770" s="6">
        <f t="shared" si="822"/>
        <v>0</v>
      </c>
      <c r="R2770" s="6">
        <f t="shared" si="822"/>
        <v>0</v>
      </c>
      <c r="S2770" s="6">
        <f t="shared" si="822"/>
        <v>1960</v>
      </c>
      <c r="T2770" s="6">
        <f t="shared" si="822"/>
        <v>0</v>
      </c>
      <c r="U2770" s="6">
        <v>3000</v>
      </c>
      <c r="V2770" s="6">
        <v>0</v>
      </c>
      <c r="W2770" s="6">
        <f>SUM(W2771)</f>
        <v>0</v>
      </c>
      <c r="X2770" s="6">
        <f t="shared" si="822"/>
        <v>0</v>
      </c>
      <c r="Y2770" s="6">
        <f t="shared" si="822"/>
        <v>0</v>
      </c>
      <c r="Z2770" s="6">
        <f t="shared" si="822"/>
        <v>0</v>
      </c>
      <c r="AA2770" s="6">
        <f t="shared" si="822"/>
        <v>0</v>
      </c>
      <c r="AB2770" s="6">
        <f t="shared" si="822"/>
        <v>0</v>
      </c>
      <c r="AC2770" s="6">
        <f t="shared" si="822"/>
        <v>0</v>
      </c>
      <c r="AD2770" s="6">
        <f t="shared" si="822"/>
        <v>0</v>
      </c>
      <c r="AE2770" s="6">
        <f t="shared" si="822"/>
        <v>0</v>
      </c>
      <c r="AF2770" s="6">
        <f t="shared" si="822"/>
        <v>0</v>
      </c>
      <c r="AG2770" s="6">
        <f t="shared" si="822"/>
        <v>0</v>
      </c>
      <c r="AH2770" s="6">
        <v>0</v>
      </c>
      <c r="AI2770" s="6">
        <v>0</v>
      </c>
      <c r="AJ2770" s="6">
        <f>SUM(AJ2771)</f>
        <v>40000</v>
      </c>
      <c r="AK2770" s="6">
        <f t="shared" si="822"/>
        <v>0</v>
      </c>
      <c r="AL2770" s="6">
        <f t="shared" si="822"/>
        <v>0</v>
      </c>
      <c r="AM2770" s="6">
        <f t="shared" si="822"/>
        <v>0</v>
      </c>
      <c r="AN2770" s="6">
        <f t="shared" si="822"/>
        <v>0</v>
      </c>
      <c r="AO2770" s="6">
        <f t="shared" si="822"/>
        <v>0</v>
      </c>
      <c r="AP2770" s="6">
        <f t="shared" si="822"/>
        <v>0</v>
      </c>
      <c r="AQ2770" s="6">
        <f t="shared" si="822"/>
        <v>0</v>
      </c>
      <c r="AR2770" s="6">
        <f t="shared" si="822"/>
        <v>0</v>
      </c>
      <c r="AS2770" s="6">
        <f t="shared" si="822"/>
        <v>0</v>
      </c>
      <c r="AT2770" s="6">
        <f t="shared" si="822"/>
        <v>0</v>
      </c>
      <c r="AU2770" s="6">
        <v>0</v>
      </c>
      <c r="AV2770" s="6">
        <v>40000</v>
      </c>
      <c r="AW2770" s="6">
        <f t="shared" si="816"/>
        <v>3000</v>
      </c>
    </row>
    <row r="2771" spans="1:49">
      <c r="A2771" s="44" t="s">
        <v>797</v>
      </c>
      <c r="B2771" s="45" t="s">
        <v>1030</v>
      </c>
      <c r="C2771" s="45" t="s">
        <v>1668</v>
      </c>
      <c r="D2771" s="452" t="s">
        <v>2943</v>
      </c>
      <c r="E2771" s="54" t="s">
        <v>1402</v>
      </c>
      <c r="F2771" s="50"/>
      <c r="G2771" s="50"/>
      <c r="H2771" s="50"/>
      <c r="I2771" s="74" t="s">
        <v>1158</v>
      </c>
      <c r="J2771" s="9">
        <f>SUM(J2772:J2772)</f>
        <v>3000</v>
      </c>
      <c r="K2771" s="9">
        <f t="shared" ref="K2771:AT2771" si="823">SUM(K2772:K2772)</f>
        <v>0</v>
      </c>
      <c r="L2771" s="9">
        <f t="shared" si="823"/>
        <v>0</v>
      </c>
      <c r="M2771" s="9">
        <f t="shared" si="823"/>
        <v>0</v>
      </c>
      <c r="N2771" s="9">
        <f t="shared" si="823"/>
        <v>700</v>
      </c>
      <c r="O2771" s="9">
        <f t="shared" si="823"/>
        <v>340</v>
      </c>
      <c r="P2771" s="9">
        <f t="shared" si="823"/>
        <v>0</v>
      </c>
      <c r="Q2771" s="9">
        <f t="shared" si="823"/>
        <v>0</v>
      </c>
      <c r="R2771" s="9">
        <f t="shared" si="823"/>
        <v>0</v>
      </c>
      <c r="S2771" s="9">
        <f t="shared" si="823"/>
        <v>1960</v>
      </c>
      <c r="T2771" s="9">
        <f t="shared" si="823"/>
        <v>0</v>
      </c>
      <c r="U2771" s="9">
        <v>3000</v>
      </c>
      <c r="V2771" s="9">
        <v>0</v>
      </c>
      <c r="W2771" s="9">
        <f>SUM(W2772:W2772)</f>
        <v>0</v>
      </c>
      <c r="X2771" s="9">
        <f t="shared" si="823"/>
        <v>0</v>
      </c>
      <c r="Y2771" s="9">
        <f t="shared" si="823"/>
        <v>0</v>
      </c>
      <c r="Z2771" s="9">
        <f t="shared" si="823"/>
        <v>0</v>
      </c>
      <c r="AA2771" s="9">
        <f t="shared" si="823"/>
        <v>0</v>
      </c>
      <c r="AB2771" s="9">
        <f t="shared" si="823"/>
        <v>0</v>
      </c>
      <c r="AC2771" s="9">
        <f t="shared" si="823"/>
        <v>0</v>
      </c>
      <c r="AD2771" s="9">
        <f t="shared" si="823"/>
        <v>0</v>
      </c>
      <c r="AE2771" s="9">
        <f t="shared" si="823"/>
        <v>0</v>
      </c>
      <c r="AF2771" s="9">
        <f t="shared" si="823"/>
        <v>0</v>
      </c>
      <c r="AG2771" s="9">
        <f t="shared" si="823"/>
        <v>0</v>
      </c>
      <c r="AH2771" s="9">
        <v>0</v>
      </c>
      <c r="AI2771" s="9">
        <v>0</v>
      </c>
      <c r="AJ2771" s="9">
        <f>SUM(AJ2772:AJ2772)</f>
        <v>40000</v>
      </c>
      <c r="AK2771" s="9">
        <f t="shared" si="823"/>
        <v>0</v>
      </c>
      <c r="AL2771" s="9">
        <f t="shared" si="823"/>
        <v>0</v>
      </c>
      <c r="AM2771" s="9">
        <f t="shared" si="823"/>
        <v>0</v>
      </c>
      <c r="AN2771" s="9">
        <f t="shared" si="823"/>
        <v>0</v>
      </c>
      <c r="AO2771" s="9">
        <f t="shared" si="823"/>
        <v>0</v>
      </c>
      <c r="AP2771" s="9">
        <f t="shared" si="823"/>
        <v>0</v>
      </c>
      <c r="AQ2771" s="9">
        <f t="shared" si="823"/>
        <v>0</v>
      </c>
      <c r="AR2771" s="9">
        <f t="shared" si="823"/>
        <v>0</v>
      </c>
      <c r="AS2771" s="9">
        <f t="shared" si="823"/>
        <v>0</v>
      </c>
      <c r="AT2771" s="9">
        <f t="shared" si="823"/>
        <v>0</v>
      </c>
      <c r="AU2771" s="9">
        <v>0</v>
      </c>
      <c r="AV2771" s="9">
        <v>40000</v>
      </c>
      <c r="AW2771" s="9">
        <f t="shared" si="816"/>
        <v>3000</v>
      </c>
    </row>
    <row r="2772" spans="1:49">
      <c r="A2772" s="44" t="s">
        <v>797</v>
      </c>
      <c r="B2772" s="45" t="s">
        <v>1030</v>
      </c>
      <c r="C2772" s="45" t="s">
        <v>1668</v>
      </c>
      <c r="D2772" s="452" t="s">
        <v>2943</v>
      </c>
      <c r="E2772" s="367" t="s">
        <v>1409</v>
      </c>
      <c r="F2772" s="50"/>
      <c r="G2772" s="468" t="s">
        <v>3096</v>
      </c>
      <c r="H2772" s="50" t="s">
        <v>2333</v>
      </c>
      <c r="I2772" s="42" t="s">
        <v>1691</v>
      </c>
      <c r="J2772" s="15">
        <v>3000</v>
      </c>
      <c r="N2772" s="15">
        <v>700</v>
      </c>
      <c r="O2772" s="15">
        <v>340</v>
      </c>
      <c r="S2772" s="15">
        <v>1960</v>
      </c>
      <c r="U2772" s="15">
        <v>3000</v>
      </c>
      <c r="V2772" s="15">
        <v>0</v>
      </c>
      <c r="AH2772" s="15">
        <v>0</v>
      </c>
      <c r="AI2772" s="15">
        <v>0</v>
      </c>
      <c r="AJ2772" s="15">
        <v>40000</v>
      </c>
      <c r="AU2772" s="15">
        <v>0</v>
      </c>
      <c r="AV2772" s="15">
        <v>40000</v>
      </c>
      <c r="AW2772" s="15">
        <f t="shared" si="816"/>
        <v>3000</v>
      </c>
    </row>
    <row r="2773" spans="1:49">
      <c r="A2773" s="44"/>
      <c r="B2773" s="45"/>
      <c r="C2773" s="45"/>
      <c r="D2773" s="45"/>
      <c r="E2773" s="531"/>
      <c r="F2773" s="50"/>
      <c r="G2773" s="50"/>
      <c r="H2773" s="50"/>
      <c r="I2773" s="42"/>
      <c r="U2773" s="15">
        <v>0</v>
      </c>
      <c r="V2773" s="15">
        <v>0</v>
      </c>
      <c r="AH2773" s="15">
        <v>0</v>
      </c>
      <c r="AI2773" s="15">
        <v>0</v>
      </c>
      <c r="AU2773" s="15">
        <v>0</v>
      </c>
      <c r="AV2773" s="15">
        <v>0</v>
      </c>
      <c r="AW2773" s="15">
        <f t="shared" si="816"/>
        <v>0</v>
      </c>
    </row>
    <row r="2774" spans="1:49">
      <c r="A2774" s="44"/>
      <c r="B2774" s="45"/>
      <c r="C2774" s="45"/>
      <c r="D2774" s="45"/>
      <c r="E2774" s="531"/>
      <c r="F2774" s="50"/>
      <c r="G2774" s="50"/>
      <c r="H2774" s="50"/>
      <c r="I2774" s="49" t="s">
        <v>1631</v>
      </c>
      <c r="J2774" s="12">
        <f>SUM(J2745,J2770,J2767)</f>
        <v>41100</v>
      </c>
      <c r="K2774" s="12">
        <f t="shared" ref="K2774:AT2774" si="824">SUM(K2745,K2770,K2767)</f>
        <v>0</v>
      </c>
      <c r="L2774" s="12">
        <f t="shared" si="824"/>
        <v>3020</v>
      </c>
      <c r="M2774" s="12">
        <f t="shared" si="824"/>
        <v>0</v>
      </c>
      <c r="N2774" s="12">
        <f t="shared" si="824"/>
        <v>7235</v>
      </c>
      <c r="O2774" s="12">
        <f t="shared" si="824"/>
        <v>3770</v>
      </c>
      <c r="P2774" s="12">
        <f t="shared" si="824"/>
        <v>0</v>
      </c>
      <c r="Q2774" s="12">
        <f t="shared" si="824"/>
        <v>1324</v>
      </c>
      <c r="R2774" s="12">
        <f t="shared" si="824"/>
        <v>0</v>
      </c>
      <c r="S2774" s="12">
        <f t="shared" si="824"/>
        <v>5731</v>
      </c>
      <c r="T2774" s="12">
        <f t="shared" si="824"/>
        <v>5217</v>
      </c>
      <c r="U2774" s="12">
        <v>26297</v>
      </c>
      <c r="V2774" s="12">
        <v>14803</v>
      </c>
      <c r="W2774" s="12">
        <f>SUM(W2745,W2770,W2767)</f>
        <v>0</v>
      </c>
      <c r="X2774" s="12">
        <f t="shared" si="824"/>
        <v>0</v>
      </c>
      <c r="Y2774" s="12">
        <f t="shared" si="824"/>
        <v>0</v>
      </c>
      <c r="Z2774" s="12">
        <f t="shared" si="824"/>
        <v>0</v>
      </c>
      <c r="AA2774" s="12">
        <f t="shared" si="824"/>
        <v>0</v>
      </c>
      <c r="AB2774" s="12">
        <f t="shared" si="824"/>
        <v>0</v>
      </c>
      <c r="AC2774" s="12">
        <f t="shared" si="824"/>
        <v>0</v>
      </c>
      <c r="AD2774" s="12">
        <f t="shared" si="824"/>
        <v>0</v>
      </c>
      <c r="AE2774" s="12">
        <f t="shared" si="824"/>
        <v>0</v>
      </c>
      <c r="AF2774" s="12">
        <f t="shared" si="824"/>
        <v>0</v>
      </c>
      <c r="AG2774" s="12">
        <f t="shared" si="824"/>
        <v>0</v>
      </c>
      <c r="AH2774" s="12">
        <v>0</v>
      </c>
      <c r="AI2774" s="12">
        <v>0</v>
      </c>
      <c r="AJ2774" s="12">
        <f>SUM(AJ2745,AJ2770,AJ2767)</f>
        <v>44620</v>
      </c>
      <c r="AK2774" s="12">
        <f t="shared" si="824"/>
        <v>0</v>
      </c>
      <c r="AL2774" s="12">
        <f t="shared" si="824"/>
        <v>0</v>
      </c>
      <c r="AM2774" s="12">
        <f t="shared" si="824"/>
        <v>2312</v>
      </c>
      <c r="AN2774" s="12">
        <f t="shared" si="824"/>
        <v>0</v>
      </c>
      <c r="AO2774" s="12">
        <f t="shared" si="824"/>
        <v>1600</v>
      </c>
      <c r="AP2774" s="12">
        <f t="shared" si="824"/>
        <v>0</v>
      </c>
      <c r="AQ2774" s="12">
        <f t="shared" si="824"/>
        <v>0</v>
      </c>
      <c r="AR2774" s="12">
        <f t="shared" si="824"/>
        <v>708</v>
      </c>
      <c r="AS2774" s="12">
        <f t="shared" si="824"/>
        <v>0</v>
      </c>
      <c r="AT2774" s="12">
        <f t="shared" si="824"/>
        <v>0</v>
      </c>
      <c r="AU2774" s="12">
        <v>4620</v>
      </c>
      <c r="AV2774" s="12">
        <v>40000</v>
      </c>
      <c r="AW2774" s="12">
        <f t="shared" si="816"/>
        <v>30917</v>
      </c>
    </row>
    <row r="2775" spans="1:49">
      <c r="A2775" s="44"/>
      <c r="B2775" s="45"/>
      <c r="C2775" s="45"/>
      <c r="D2775" s="45"/>
      <c r="E2775" s="531"/>
      <c r="F2775" s="50"/>
      <c r="G2775" s="50"/>
      <c r="H2775" s="50"/>
      <c r="I2775" s="146" t="s">
        <v>970</v>
      </c>
      <c r="J2775" s="267"/>
      <c r="K2775" s="267"/>
      <c r="L2775" s="267"/>
      <c r="M2775" s="267"/>
      <c r="N2775" s="267"/>
      <c r="O2775" s="267"/>
      <c r="P2775" s="267"/>
      <c r="Q2775" s="267"/>
      <c r="R2775" s="267"/>
      <c r="S2775" s="267"/>
      <c r="T2775" s="267"/>
      <c r="U2775" s="267"/>
      <c r="V2775" s="267"/>
      <c r="W2775" s="267"/>
      <c r="X2775" s="267"/>
      <c r="Y2775" s="267"/>
      <c r="Z2775" s="267"/>
      <c r="AA2775" s="267"/>
      <c r="AB2775" s="267"/>
      <c r="AC2775" s="267"/>
      <c r="AD2775" s="267"/>
      <c r="AE2775" s="267"/>
      <c r="AF2775" s="267"/>
      <c r="AG2775" s="267"/>
      <c r="AH2775" s="267"/>
      <c r="AI2775" s="267"/>
      <c r="AJ2775" s="267"/>
      <c r="AK2775" s="267"/>
      <c r="AL2775" s="267"/>
      <c r="AM2775" s="267"/>
      <c r="AN2775" s="267"/>
      <c r="AO2775" s="267"/>
      <c r="AP2775" s="267"/>
      <c r="AQ2775" s="267"/>
      <c r="AR2775" s="267"/>
      <c r="AS2775" s="267"/>
      <c r="AT2775" s="267"/>
      <c r="AU2775" s="267"/>
      <c r="AV2775" s="267"/>
      <c r="AW2775" s="267"/>
    </row>
    <row r="2776" spans="1:49" ht="13.5" thickBot="1">
      <c r="A2776" s="48"/>
      <c r="B2776" s="42"/>
      <c r="C2776" s="42"/>
      <c r="D2776" s="42"/>
      <c r="E2776" s="531"/>
      <c r="F2776" s="50"/>
      <c r="G2776" s="50"/>
      <c r="H2776" s="50"/>
      <c r="I2776" s="146"/>
      <c r="J2776" s="29"/>
      <c r="K2776" s="29"/>
      <c r="L2776" s="29"/>
      <c r="M2776" s="29"/>
      <c r="N2776" s="29"/>
      <c r="O2776" s="29"/>
      <c r="P2776" s="29"/>
      <c r="Q2776" s="29"/>
      <c r="R2776" s="29"/>
      <c r="S2776" s="29"/>
      <c r="T2776" s="29"/>
      <c r="U2776" s="29"/>
      <c r="V2776" s="29"/>
      <c r="W2776" s="29"/>
      <c r="X2776" s="29"/>
      <c r="Y2776" s="29"/>
      <c r="Z2776" s="29"/>
      <c r="AA2776" s="29"/>
      <c r="AB2776" s="29"/>
      <c r="AC2776" s="29"/>
      <c r="AD2776" s="29"/>
      <c r="AE2776" s="29"/>
      <c r="AF2776" s="29"/>
      <c r="AG2776" s="29"/>
      <c r="AH2776" s="29"/>
      <c r="AI2776" s="29"/>
      <c r="AJ2776" s="29"/>
      <c r="AK2776" s="29"/>
      <c r="AL2776" s="29"/>
      <c r="AM2776" s="29"/>
      <c r="AN2776" s="29"/>
      <c r="AO2776" s="29"/>
      <c r="AP2776" s="29"/>
      <c r="AQ2776" s="29"/>
      <c r="AR2776" s="29"/>
      <c r="AS2776" s="29"/>
      <c r="AT2776" s="29"/>
      <c r="AU2776" s="29"/>
      <c r="AV2776" s="29"/>
      <c r="AW2776" s="29"/>
    </row>
    <row r="2777" spans="1:49" ht="35.25" customHeight="1" thickTop="1" thickBot="1">
      <c r="A2777" s="48"/>
      <c r="B2777" s="42"/>
      <c r="C2777" s="42"/>
      <c r="D2777" s="42"/>
      <c r="E2777" s="531"/>
      <c r="F2777" s="50"/>
      <c r="G2777" s="50"/>
      <c r="H2777" s="50"/>
      <c r="I2777" s="5" t="s">
        <v>2331</v>
      </c>
      <c r="J2777" s="364" t="s">
        <v>2891</v>
      </c>
      <c r="K2777" s="364" t="s">
        <v>2879</v>
      </c>
      <c r="L2777" s="364" t="s">
        <v>2880</v>
      </c>
      <c r="M2777" s="364" t="s">
        <v>2881</v>
      </c>
      <c r="N2777" s="364" t="s">
        <v>2882</v>
      </c>
      <c r="O2777" s="364" t="s">
        <v>2883</v>
      </c>
      <c r="P2777" s="364" t="s">
        <v>2884</v>
      </c>
      <c r="Q2777" s="364" t="s">
        <v>2885</v>
      </c>
      <c r="R2777" s="364" t="s">
        <v>2886</v>
      </c>
      <c r="S2777" s="364" t="s">
        <v>2887</v>
      </c>
      <c r="T2777" s="364" t="s">
        <v>2888</v>
      </c>
      <c r="U2777" s="364" t="s">
        <v>2889</v>
      </c>
      <c r="V2777" s="364" t="s">
        <v>2890</v>
      </c>
      <c r="W2777" s="365" t="s">
        <v>2893</v>
      </c>
      <c r="X2777" s="365" t="s">
        <v>2879</v>
      </c>
      <c r="Y2777" s="365" t="s">
        <v>2880</v>
      </c>
      <c r="Z2777" s="365" t="s">
        <v>2881</v>
      </c>
      <c r="AA2777" s="365" t="s">
        <v>2882</v>
      </c>
      <c r="AB2777" s="365" t="s">
        <v>2883</v>
      </c>
      <c r="AC2777" s="365" t="s">
        <v>2884</v>
      </c>
      <c r="AD2777" s="365" t="s">
        <v>2885</v>
      </c>
      <c r="AE2777" s="365" t="s">
        <v>2886</v>
      </c>
      <c r="AF2777" s="365" t="s">
        <v>2887</v>
      </c>
      <c r="AG2777" s="365" t="s">
        <v>2888</v>
      </c>
      <c r="AH2777" s="365" t="s">
        <v>2889</v>
      </c>
      <c r="AI2777" s="365" t="s">
        <v>2890</v>
      </c>
      <c r="AJ2777" s="366" t="s">
        <v>2892</v>
      </c>
      <c r="AK2777" s="366" t="s">
        <v>2879</v>
      </c>
      <c r="AL2777" s="366" t="s">
        <v>2880</v>
      </c>
      <c r="AM2777" s="366" t="s">
        <v>2881</v>
      </c>
      <c r="AN2777" s="366" t="s">
        <v>2882</v>
      </c>
      <c r="AO2777" s="366" t="s">
        <v>2883</v>
      </c>
      <c r="AP2777" s="366" t="s">
        <v>2884</v>
      </c>
      <c r="AQ2777" s="366" t="s">
        <v>2885</v>
      </c>
      <c r="AR2777" s="366" t="s">
        <v>2886</v>
      </c>
      <c r="AS2777" s="366" t="s">
        <v>2887</v>
      </c>
      <c r="AT2777" s="366" t="s">
        <v>2888</v>
      </c>
      <c r="AU2777" s="366" t="s">
        <v>2889</v>
      </c>
      <c r="AV2777" s="366" t="s">
        <v>2890</v>
      </c>
      <c r="AW2777" s="368" t="s">
        <v>2895</v>
      </c>
    </row>
    <row r="2778" spans="1:49">
      <c r="A2778" s="48"/>
      <c r="B2778" s="42"/>
      <c r="C2778" s="42"/>
      <c r="D2778" s="42"/>
      <c r="E2778" s="531"/>
      <c r="F2778" s="50"/>
      <c r="G2778" s="50"/>
      <c r="H2778" s="50"/>
      <c r="I2778" s="34"/>
      <c r="J2778" s="202" t="s">
        <v>1224</v>
      </c>
      <c r="K2778" s="202">
        <v>1</v>
      </c>
      <c r="L2778" s="202">
        <v>2</v>
      </c>
      <c r="M2778" s="202">
        <v>3</v>
      </c>
      <c r="N2778" s="202">
        <v>4</v>
      </c>
      <c r="O2778" s="202">
        <v>5</v>
      </c>
      <c r="P2778" s="202">
        <v>6</v>
      </c>
      <c r="Q2778" s="202">
        <v>7</v>
      </c>
      <c r="R2778" s="202">
        <v>8</v>
      </c>
      <c r="S2778" s="202">
        <v>9</v>
      </c>
      <c r="T2778" s="202">
        <v>10</v>
      </c>
      <c r="U2778" s="202">
        <v>13</v>
      </c>
      <c r="V2778" s="202">
        <v>14</v>
      </c>
      <c r="W2778" s="202" t="s">
        <v>1224</v>
      </c>
      <c r="X2778" s="202">
        <v>1</v>
      </c>
      <c r="Y2778" s="202">
        <v>2</v>
      </c>
      <c r="Z2778" s="202">
        <v>3</v>
      </c>
      <c r="AA2778" s="202">
        <v>4</v>
      </c>
      <c r="AB2778" s="202">
        <v>5</v>
      </c>
      <c r="AC2778" s="202">
        <v>6</v>
      </c>
      <c r="AD2778" s="202">
        <v>7</v>
      </c>
      <c r="AE2778" s="202">
        <v>8</v>
      </c>
      <c r="AF2778" s="202">
        <v>9</v>
      </c>
      <c r="AG2778" s="202">
        <v>10</v>
      </c>
      <c r="AH2778" s="202">
        <v>13</v>
      </c>
      <c r="AI2778" s="202">
        <v>14</v>
      </c>
      <c r="AJ2778" s="202" t="s">
        <v>1224</v>
      </c>
      <c r="AK2778" s="202">
        <v>1</v>
      </c>
      <c r="AL2778" s="202">
        <v>2</v>
      </c>
      <c r="AM2778" s="202">
        <v>3</v>
      </c>
      <c r="AN2778" s="202">
        <v>4</v>
      </c>
      <c r="AO2778" s="202">
        <v>5</v>
      </c>
      <c r="AP2778" s="202">
        <v>6</v>
      </c>
      <c r="AQ2778" s="202">
        <v>7</v>
      </c>
      <c r="AR2778" s="202">
        <v>8</v>
      </c>
      <c r="AS2778" s="202">
        <v>9</v>
      </c>
      <c r="AT2778" s="202">
        <v>10</v>
      </c>
      <c r="AU2778" s="202">
        <v>13</v>
      </c>
      <c r="AV2778" s="202">
        <v>14</v>
      </c>
      <c r="AW2778" s="202">
        <v>15</v>
      </c>
    </row>
    <row r="2779" spans="1:49">
      <c r="A2779" s="48"/>
      <c r="B2779" s="42"/>
      <c r="C2779" s="42"/>
      <c r="D2779" s="42"/>
      <c r="E2779" s="531"/>
      <c r="F2779" s="50"/>
      <c r="G2779" s="50"/>
      <c r="H2779" s="50"/>
      <c r="I2779" s="276" t="s">
        <v>2429</v>
      </c>
      <c r="J2779" s="277">
        <f>SUM(J2774)</f>
        <v>41100</v>
      </c>
      <c r="K2779" s="277">
        <f t="shared" ref="K2779:AT2779" si="825">SUM(K2774)</f>
        <v>0</v>
      </c>
      <c r="L2779" s="277">
        <f t="shared" si="825"/>
        <v>3020</v>
      </c>
      <c r="M2779" s="277">
        <f t="shared" si="825"/>
        <v>0</v>
      </c>
      <c r="N2779" s="277">
        <f t="shared" si="825"/>
        <v>7235</v>
      </c>
      <c r="O2779" s="277">
        <f t="shared" si="825"/>
        <v>3770</v>
      </c>
      <c r="P2779" s="277">
        <f t="shared" si="825"/>
        <v>0</v>
      </c>
      <c r="Q2779" s="277">
        <f t="shared" si="825"/>
        <v>1324</v>
      </c>
      <c r="R2779" s="277">
        <f t="shared" si="825"/>
        <v>0</v>
      </c>
      <c r="S2779" s="277">
        <f t="shared" si="825"/>
        <v>5731</v>
      </c>
      <c r="T2779" s="277">
        <f t="shared" si="825"/>
        <v>5217</v>
      </c>
      <c r="U2779" s="277">
        <v>26297</v>
      </c>
      <c r="V2779" s="277">
        <v>14803</v>
      </c>
      <c r="W2779" s="277">
        <f>SUM(W2774)</f>
        <v>0</v>
      </c>
      <c r="X2779" s="277">
        <f t="shared" si="825"/>
        <v>0</v>
      </c>
      <c r="Y2779" s="277">
        <f t="shared" si="825"/>
        <v>0</v>
      </c>
      <c r="Z2779" s="277">
        <f t="shared" si="825"/>
        <v>0</v>
      </c>
      <c r="AA2779" s="277">
        <f t="shared" si="825"/>
        <v>0</v>
      </c>
      <c r="AB2779" s="277">
        <f t="shared" si="825"/>
        <v>0</v>
      </c>
      <c r="AC2779" s="277">
        <f t="shared" si="825"/>
        <v>0</v>
      </c>
      <c r="AD2779" s="277">
        <f t="shared" si="825"/>
        <v>0</v>
      </c>
      <c r="AE2779" s="277">
        <f t="shared" si="825"/>
        <v>0</v>
      </c>
      <c r="AF2779" s="277">
        <f t="shared" si="825"/>
        <v>0</v>
      </c>
      <c r="AG2779" s="277">
        <f t="shared" si="825"/>
        <v>0</v>
      </c>
      <c r="AH2779" s="277">
        <v>0</v>
      </c>
      <c r="AI2779" s="277">
        <v>0</v>
      </c>
      <c r="AJ2779" s="277">
        <f>SUM(AJ2774)</f>
        <v>44620</v>
      </c>
      <c r="AK2779" s="277">
        <f t="shared" si="825"/>
        <v>0</v>
      </c>
      <c r="AL2779" s="277">
        <f t="shared" si="825"/>
        <v>0</v>
      </c>
      <c r="AM2779" s="277">
        <f t="shared" si="825"/>
        <v>2312</v>
      </c>
      <c r="AN2779" s="277">
        <f t="shared" si="825"/>
        <v>0</v>
      </c>
      <c r="AO2779" s="277">
        <f t="shared" si="825"/>
        <v>1600</v>
      </c>
      <c r="AP2779" s="277">
        <f t="shared" si="825"/>
        <v>0</v>
      </c>
      <c r="AQ2779" s="277">
        <f t="shared" si="825"/>
        <v>0</v>
      </c>
      <c r="AR2779" s="277">
        <f t="shared" si="825"/>
        <v>708</v>
      </c>
      <c r="AS2779" s="277">
        <f t="shared" si="825"/>
        <v>0</v>
      </c>
      <c r="AT2779" s="277">
        <f t="shared" si="825"/>
        <v>0</v>
      </c>
      <c r="AU2779" s="277">
        <v>4620</v>
      </c>
      <c r="AV2779" s="277">
        <v>40000</v>
      </c>
      <c r="AW2779" s="277">
        <f>U2779+AH2779+AU2779</f>
        <v>30917</v>
      </c>
    </row>
    <row r="2780" spans="1:49">
      <c r="A2780" s="48"/>
      <c r="B2780" s="42"/>
      <c r="C2780" s="42"/>
      <c r="D2780" s="42"/>
      <c r="E2780" s="531"/>
      <c r="F2780" s="50"/>
      <c r="G2780" s="50"/>
      <c r="H2780" s="50"/>
      <c r="I2780" s="276"/>
      <c r="J2780" s="277"/>
      <c r="K2780" s="277"/>
      <c r="L2780" s="277"/>
      <c r="M2780" s="277"/>
      <c r="N2780" s="277"/>
      <c r="O2780" s="277"/>
      <c r="P2780" s="277"/>
      <c r="Q2780" s="277"/>
      <c r="R2780" s="277"/>
      <c r="S2780" s="277"/>
      <c r="T2780" s="277"/>
      <c r="U2780" s="277">
        <v>0</v>
      </c>
      <c r="V2780" s="277">
        <v>0</v>
      </c>
      <c r="W2780" s="277"/>
      <c r="X2780" s="277"/>
      <c r="Y2780" s="277"/>
      <c r="Z2780" s="277"/>
      <c r="AA2780" s="277"/>
      <c r="AB2780" s="277"/>
      <c r="AC2780" s="277"/>
      <c r="AD2780" s="277"/>
      <c r="AE2780" s="277"/>
      <c r="AF2780" s="277"/>
      <c r="AG2780" s="277"/>
      <c r="AH2780" s="277">
        <v>0</v>
      </c>
      <c r="AI2780" s="277">
        <v>0</v>
      </c>
      <c r="AJ2780" s="277"/>
      <c r="AK2780" s="277"/>
      <c r="AL2780" s="277"/>
      <c r="AM2780" s="277"/>
      <c r="AN2780" s="277"/>
      <c r="AO2780" s="277"/>
      <c r="AP2780" s="277"/>
      <c r="AQ2780" s="277"/>
      <c r="AR2780" s="277"/>
      <c r="AS2780" s="277"/>
      <c r="AT2780" s="277"/>
      <c r="AU2780" s="277">
        <v>0</v>
      </c>
      <c r="AV2780" s="277">
        <v>0</v>
      </c>
      <c r="AW2780" s="277">
        <f>U2780+AH2780+AU2780</f>
        <v>0</v>
      </c>
    </row>
    <row r="2781" spans="1:49">
      <c r="A2781" s="48"/>
      <c r="B2781" s="42"/>
      <c r="C2781" s="42"/>
      <c r="D2781" s="42"/>
      <c r="E2781" s="531"/>
      <c r="F2781" s="50"/>
      <c r="G2781" s="50"/>
      <c r="H2781" s="50"/>
      <c r="I2781" s="276"/>
      <c r="J2781" s="277"/>
      <c r="K2781" s="277"/>
      <c r="L2781" s="277"/>
      <c r="M2781" s="277"/>
      <c r="N2781" s="277"/>
      <c r="O2781" s="277"/>
      <c r="P2781" s="277"/>
      <c r="Q2781" s="277"/>
      <c r="R2781" s="277"/>
      <c r="S2781" s="277"/>
      <c r="T2781" s="277"/>
      <c r="U2781" s="277">
        <v>0</v>
      </c>
      <c r="V2781" s="277">
        <v>0</v>
      </c>
      <c r="W2781" s="277"/>
      <c r="X2781" s="277"/>
      <c r="Y2781" s="277"/>
      <c r="Z2781" s="277"/>
      <c r="AA2781" s="277"/>
      <c r="AB2781" s="277"/>
      <c r="AC2781" s="277"/>
      <c r="AD2781" s="277"/>
      <c r="AE2781" s="277"/>
      <c r="AF2781" s="277"/>
      <c r="AG2781" s="277"/>
      <c r="AH2781" s="277">
        <v>0</v>
      </c>
      <c r="AI2781" s="277">
        <v>0</v>
      </c>
      <c r="AJ2781" s="277"/>
      <c r="AK2781" s="277"/>
      <c r="AL2781" s="277"/>
      <c r="AM2781" s="277"/>
      <c r="AN2781" s="277"/>
      <c r="AO2781" s="277"/>
      <c r="AP2781" s="277"/>
      <c r="AQ2781" s="277"/>
      <c r="AR2781" s="277"/>
      <c r="AS2781" s="277"/>
      <c r="AT2781" s="277"/>
      <c r="AU2781" s="277">
        <v>0</v>
      </c>
      <c r="AV2781" s="277">
        <v>0</v>
      </c>
      <c r="AW2781" s="277">
        <f>U2781+AH2781+AU2781</f>
        <v>0</v>
      </c>
    </row>
    <row r="2782" spans="1:49">
      <c r="A2782" s="48"/>
      <c r="B2782" s="42"/>
      <c r="C2782" s="42"/>
      <c r="D2782" s="42"/>
      <c r="E2782" s="531"/>
      <c r="F2782" s="50"/>
      <c r="G2782" s="50"/>
      <c r="H2782" s="50"/>
      <c r="I2782" s="276"/>
      <c r="J2782" s="277"/>
      <c r="K2782" s="277"/>
      <c r="L2782" s="277"/>
      <c r="M2782" s="277"/>
      <c r="N2782" s="277"/>
      <c r="O2782" s="277"/>
      <c r="P2782" s="277"/>
      <c r="Q2782" s="277"/>
      <c r="R2782" s="277"/>
      <c r="S2782" s="277"/>
      <c r="T2782" s="277"/>
      <c r="U2782" s="277">
        <v>0</v>
      </c>
      <c r="V2782" s="277">
        <v>0</v>
      </c>
      <c r="W2782" s="277"/>
      <c r="X2782" s="277"/>
      <c r="Y2782" s="277"/>
      <c r="Z2782" s="277"/>
      <c r="AA2782" s="277"/>
      <c r="AB2782" s="277"/>
      <c r="AC2782" s="277"/>
      <c r="AD2782" s="277"/>
      <c r="AE2782" s="277"/>
      <c r="AF2782" s="277"/>
      <c r="AG2782" s="277"/>
      <c r="AH2782" s="277">
        <v>0</v>
      </c>
      <c r="AI2782" s="277">
        <v>0</v>
      </c>
      <c r="AJ2782" s="277"/>
      <c r="AK2782" s="277"/>
      <c r="AL2782" s="277"/>
      <c r="AM2782" s="277"/>
      <c r="AN2782" s="277"/>
      <c r="AO2782" s="277"/>
      <c r="AP2782" s="277"/>
      <c r="AQ2782" s="277"/>
      <c r="AR2782" s="277"/>
      <c r="AS2782" s="277"/>
      <c r="AT2782" s="277"/>
      <c r="AU2782" s="277">
        <v>0</v>
      </c>
      <c r="AV2782" s="277">
        <v>0</v>
      </c>
      <c r="AW2782" s="277">
        <f>U2782+AH2782+AU2782</f>
        <v>0</v>
      </c>
    </row>
    <row r="2783" spans="1:49">
      <c r="A2783" s="48"/>
      <c r="B2783" s="42"/>
      <c r="C2783" s="42"/>
      <c r="D2783" s="42"/>
      <c r="E2783" s="531"/>
      <c r="F2783" s="50"/>
      <c r="G2783" s="50"/>
      <c r="H2783" s="50"/>
      <c r="I2783" s="276" t="s">
        <v>1631</v>
      </c>
      <c r="J2783" s="277">
        <f>SUM(J2779:J2782)</f>
        <v>41100</v>
      </c>
      <c r="K2783" s="277">
        <f t="shared" ref="K2783:AT2783" si="826">SUM(K2779:K2782)</f>
        <v>0</v>
      </c>
      <c r="L2783" s="277">
        <f t="shared" si="826"/>
        <v>3020</v>
      </c>
      <c r="M2783" s="277">
        <f t="shared" si="826"/>
        <v>0</v>
      </c>
      <c r="N2783" s="277">
        <f t="shared" si="826"/>
        <v>7235</v>
      </c>
      <c r="O2783" s="277">
        <f t="shared" si="826"/>
        <v>3770</v>
      </c>
      <c r="P2783" s="277">
        <f t="shared" si="826"/>
        <v>0</v>
      </c>
      <c r="Q2783" s="277">
        <f t="shared" si="826"/>
        <v>1324</v>
      </c>
      <c r="R2783" s="277">
        <f t="shared" si="826"/>
        <v>0</v>
      </c>
      <c r="S2783" s="277">
        <f t="shared" si="826"/>
        <v>5731</v>
      </c>
      <c r="T2783" s="277">
        <f t="shared" si="826"/>
        <v>5217</v>
      </c>
      <c r="U2783" s="277">
        <v>26297</v>
      </c>
      <c r="V2783" s="277">
        <v>14803</v>
      </c>
      <c r="W2783" s="277">
        <f>SUM(W2779:W2782)</f>
        <v>0</v>
      </c>
      <c r="X2783" s="277">
        <f t="shared" si="826"/>
        <v>0</v>
      </c>
      <c r="Y2783" s="277">
        <f t="shared" si="826"/>
        <v>0</v>
      </c>
      <c r="Z2783" s="277">
        <f t="shared" si="826"/>
        <v>0</v>
      </c>
      <c r="AA2783" s="277">
        <f t="shared" si="826"/>
        <v>0</v>
      </c>
      <c r="AB2783" s="277">
        <f t="shared" si="826"/>
        <v>0</v>
      </c>
      <c r="AC2783" s="277">
        <f t="shared" si="826"/>
        <v>0</v>
      </c>
      <c r="AD2783" s="277">
        <f t="shared" si="826"/>
        <v>0</v>
      </c>
      <c r="AE2783" s="277">
        <f t="shared" si="826"/>
        <v>0</v>
      </c>
      <c r="AF2783" s="277">
        <f t="shared" si="826"/>
        <v>0</v>
      </c>
      <c r="AG2783" s="277">
        <f t="shared" si="826"/>
        <v>0</v>
      </c>
      <c r="AH2783" s="277">
        <v>0</v>
      </c>
      <c r="AI2783" s="277">
        <v>0</v>
      </c>
      <c r="AJ2783" s="277">
        <f>SUM(AJ2779:AJ2782)</f>
        <v>44620</v>
      </c>
      <c r="AK2783" s="277">
        <f t="shared" si="826"/>
        <v>0</v>
      </c>
      <c r="AL2783" s="277">
        <f t="shared" si="826"/>
        <v>0</v>
      </c>
      <c r="AM2783" s="277">
        <f t="shared" si="826"/>
        <v>2312</v>
      </c>
      <c r="AN2783" s="277">
        <f t="shared" si="826"/>
        <v>0</v>
      </c>
      <c r="AO2783" s="277">
        <f t="shared" si="826"/>
        <v>1600</v>
      </c>
      <c r="AP2783" s="277">
        <f t="shared" si="826"/>
        <v>0</v>
      </c>
      <c r="AQ2783" s="277">
        <f t="shared" si="826"/>
        <v>0</v>
      </c>
      <c r="AR2783" s="277">
        <f t="shared" si="826"/>
        <v>708</v>
      </c>
      <c r="AS2783" s="277">
        <f t="shared" si="826"/>
        <v>0</v>
      </c>
      <c r="AT2783" s="277">
        <f t="shared" si="826"/>
        <v>0</v>
      </c>
      <c r="AU2783" s="277">
        <v>4620</v>
      </c>
      <c r="AV2783" s="277">
        <v>40000</v>
      </c>
      <c r="AW2783" s="277">
        <f>U2783+AH2783+AU2783</f>
        <v>30917</v>
      </c>
    </row>
    <row r="2784" spans="1:49">
      <c r="A2784" s="48"/>
      <c r="B2784" s="42"/>
      <c r="C2784" s="42"/>
      <c r="D2784" s="42"/>
      <c r="E2784" s="531"/>
      <c r="F2784" s="50"/>
      <c r="G2784" s="50"/>
      <c r="H2784" s="50"/>
      <c r="I2784" s="146"/>
      <c r="J2784" s="29"/>
      <c r="K2784" s="29"/>
      <c r="L2784" s="29"/>
      <c r="M2784" s="29"/>
      <c r="N2784" s="29"/>
      <c r="O2784" s="29"/>
      <c r="P2784" s="29"/>
      <c r="Q2784" s="29"/>
      <c r="R2784" s="29"/>
      <c r="S2784" s="29"/>
      <c r="T2784" s="29"/>
      <c r="U2784" s="29"/>
      <c r="V2784" s="29"/>
      <c r="W2784" s="29"/>
      <c r="X2784" s="29"/>
      <c r="Y2784" s="29"/>
      <c r="Z2784" s="29"/>
      <c r="AA2784" s="29"/>
      <c r="AB2784" s="29"/>
      <c r="AC2784" s="29"/>
      <c r="AD2784" s="29"/>
      <c r="AE2784" s="29"/>
      <c r="AF2784" s="29"/>
      <c r="AG2784" s="29"/>
      <c r="AH2784" s="29"/>
      <c r="AI2784" s="29"/>
      <c r="AJ2784" s="29"/>
      <c r="AK2784" s="29"/>
      <c r="AL2784" s="29"/>
      <c r="AM2784" s="29"/>
      <c r="AN2784" s="29"/>
      <c r="AO2784" s="29"/>
      <c r="AP2784" s="29"/>
      <c r="AQ2784" s="29"/>
      <c r="AR2784" s="29"/>
      <c r="AS2784" s="29"/>
      <c r="AT2784" s="29"/>
      <c r="AU2784" s="29"/>
      <c r="AV2784" s="29"/>
      <c r="AW2784" s="29"/>
    </row>
    <row r="2785" spans="1:49">
      <c r="A2785" s="44"/>
      <c r="B2785" s="45"/>
      <c r="C2785" s="45"/>
      <c r="D2785" s="45"/>
      <c r="E2785" s="531"/>
      <c r="F2785" s="50"/>
      <c r="G2785" s="50"/>
      <c r="H2785" s="50"/>
      <c r="I2785" s="53"/>
      <c r="J2785" s="29"/>
      <c r="K2785" s="29"/>
      <c r="L2785" s="29"/>
      <c r="M2785" s="29"/>
      <c r="N2785" s="29"/>
      <c r="O2785" s="29"/>
      <c r="P2785" s="29"/>
      <c r="Q2785" s="29"/>
      <c r="R2785" s="29"/>
      <c r="S2785" s="29"/>
      <c r="T2785" s="29"/>
      <c r="U2785" s="29"/>
      <c r="V2785" s="29"/>
      <c r="W2785" s="29"/>
      <c r="X2785" s="29"/>
      <c r="Y2785" s="29"/>
      <c r="Z2785" s="29"/>
      <c r="AA2785" s="29"/>
      <c r="AB2785" s="29"/>
      <c r="AC2785" s="29"/>
      <c r="AD2785" s="29"/>
      <c r="AE2785" s="29"/>
      <c r="AF2785" s="29"/>
      <c r="AG2785" s="29"/>
      <c r="AH2785" s="29"/>
      <c r="AI2785" s="29"/>
      <c r="AJ2785" s="29"/>
      <c r="AK2785" s="29"/>
      <c r="AL2785" s="29"/>
      <c r="AM2785" s="29"/>
      <c r="AN2785" s="29"/>
      <c r="AO2785" s="29"/>
      <c r="AP2785" s="29"/>
      <c r="AQ2785" s="29"/>
      <c r="AR2785" s="29"/>
      <c r="AS2785" s="29"/>
      <c r="AT2785" s="29"/>
      <c r="AU2785" s="29"/>
      <c r="AV2785" s="29"/>
      <c r="AW2785" s="29"/>
    </row>
    <row r="2786" spans="1:49" ht="16.5" thickBot="1">
      <c r="A2786" s="78" t="s">
        <v>2146</v>
      </c>
      <c r="B2786" s="78"/>
      <c r="C2786" s="78"/>
      <c r="D2786" s="463"/>
      <c r="E2786" s="539"/>
      <c r="F2786" s="129"/>
      <c r="G2786" s="129"/>
      <c r="H2786" s="129"/>
      <c r="I2786" s="103"/>
    </row>
    <row r="2787" spans="1:49" s="151" customFormat="1" ht="36" customHeight="1" thickTop="1" thickBot="1">
      <c r="A2787" s="147" t="s">
        <v>2079</v>
      </c>
      <c r="B2787" s="5" t="s">
        <v>2080</v>
      </c>
      <c r="C2787" s="5" t="s">
        <v>1335</v>
      </c>
      <c r="D2787" s="450"/>
      <c r="E2787" s="148" t="s">
        <v>1570</v>
      </c>
      <c r="F2787" s="149" t="s">
        <v>1438</v>
      </c>
      <c r="G2787" s="149"/>
      <c r="H2787" s="149" t="s">
        <v>2332</v>
      </c>
      <c r="I2787" s="5" t="s">
        <v>856</v>
      </c>
      <c r="J2787" s="364" t="s">
        <v>2891</v>
      </c>
      <c r="K2787" s="364" t="s">
        <v>2879</v>
      </c>
      <c r="L2787" s="364" t="s">
        <v>2880</v>
      </c>
      <c r="M2787" s="364" t="s">
        <v>2881</v>
      </c>
      <c r="N2787" s="364" t="s">
        <v>2882</v>
      </c>
      <c r="O2787" s="364" t="s">
        <v>2883</v>
      </c>
      <c r="P2787" s="364" t="s">
        <v>2884</v>
      </c>
      <c r="Q2787" s="364" t="s">
        <v>2885</v>
      </c>
      <c r="R2787" s="364" t="s">
        <v>2886</v>
      </c>
      <c r="S2787" s="364" t="s">
        <v>2887</v>
      </c>
      <c r="T2787" s="364" t="s">
        <v>2888</v>
      </c>
      <c r="U2787" s="364" t="s">
        <v>2889</v>
      </c>
      <c r="V2787" s="364" t="s">
        <v>2890</v>
      </c>
      <c r="W2787" s="365" t="s">
        <v>2893</v>
      </c>
      <c r="X2787" s="365" t="s">
        <v>2879</v>
      </c>
      <c r="Y2787" s="365" t="s">
        <v>2880</v>
      </c>
      <c r="Z2787" s="365" t="s">
        <v>2881</v>
      </c>
      <c r="AA2787" s="365" t="s">
        <v>2882</v>
      </c>
      <c r="AB2787" s="365" t="s">
        <v>2883</v>
      </c>
      <c r="AC2787" s="365" t="s">
        <v>2884</v>
      </c>
      <c r="AD2787" s="365" t="s">
        <v>2885</v>
      </c>
      <c r="AE2787" s="365" t="s">
        <v>2886</v>
      </c>
      <c r="AF2787" s="365" t="s">
        <v>2887</v>
      </c>
      <c r="AG2787" s="365" t="s">
        <v>2888</v>
      </c>
      <c r="AH2787" s="365" t="s">
        <v>2889</v>
      </c>
      <c r="AI2787" s="365" t="s">
        <v>2890</v>
      </c>
      <c r="AJ2787" s="366" t="s">
        <v>2892</v>
      </c>
      <c r="AK2787" s="366" t="s">
        <v>2879</v>
      </c>
      <c r="AL2787" s="366" t="s">
        <v>2880</v>
      </c>
      <c r="AM2787" s="366" t="s">
        <v>2881</v>
      </c>
      <c r="AN2787" s="366" t="s">
        <v>2882</v>
      </c>
      <c r="AO2787" s="366" t="s">
        <v>2883</v>
      </c>
      <c r="AP2787" s="366" t="s">
        <v>2884</v>
      </c>
      <c r="AQ2787" s="366" t="s">
        <v>2885</v>
      </c>
      <c r="AR2787" s="366" t="s">
        <v>2886</v>
      </c>
      <c r="AS2787" s="366" t="s">
        <v>2887</v>
      </c>
      <c r="AT2787" s="366" t="s">
        <v>2888</v>
      </c>
      <c r="AU2787" s="366" t="s">
        <v>2889</v>
      </c>
      <c r="AV2787" s="366" t="s">
        <v>2890</v>
      </c>
      <c r="AW2787" s="368" t="s">
        <v>2895</v>
      </c>
    </row>
    <row r="2788" spans="1:49">
      <c r="A2788" s="33"/>
      <c r="B2788" s="34"/>
      <c r="C2788" s="34"/>
      <c r="D2788" s="34"/>
      <c r="E2788" s="35"/>
      <c r="F2788" s="36"/>
      <c r="G2788" s="36"/>
      <c r="H2788" s="36"/>
      <c r="I2788" s="34"/>
      <c r="J2788" s="202" t="s">
        <v>1224</v>
      </c>
      <c r="K2788" s="202">
        <v>1</v>
      </c>
      <c r="L2788" s="202">
        <v>2</v>
      </c>
      <c r="M2788" s="202">
        <v>3</v>
      </c>
      <c r="N2788" s="202">
        <v>4</v>
      </c>
      <c r="O2788" s="202">
        <v>5</v>
      </c>
      <c r="P2788" s="202">
        <v>6</v>
      </c>
      <c r="Q2788" s="202">
        <v>7</v>
      </c>
      <c r="R2788" s="202">
        <v>8</v>
      </c>
      <c r="S2788" s="202">
        <v>9</v>
      </c>
      <c r="T2788" s="202">
        <v>10</v>
      </c>
      <c r="U2788" s="202">
        <v>13</v>
      </c>
      <c r="V2788" s="202">
        <v>14</v>
      </c>
      <c r="W2788" s="202" t="s">
        <v>1224</v>
      </c>
      <c r="X2788" s="202">
        <v>1</v>
      </c>
      <c r="Y2788" s="202">
        <v>2</v>
      </c>
      <c r="Z2788" s="202">
        <v>3</v>
      </c>
      <c r="AA2788" s="202">
        <v>4</v>
      </c>
      <c r="AB2788" s="202">
        <v>5</v>
      </c>
      <c r="AC2788" s="202">
        <v>6</v>
      </c>
      <c r="AD2788" s="202">
        <v>7</v>
      </c>
      <c r="AE2788" s="202">
        <v>8</v>
      </c>
      <c r="AF2788" s="202">
        <v>9</v>
      </c>
      <c r="AG2788" s="202">
        <v>10</v>
      </c>
      <c r="AH2788" s="202">
        <v>13</v>
      </c>
      <c r="AI2788" s="202">
        <v>14</v>
      </c>
      <c r="AJ2788" s="202" t="s">
        <v>1224</v>
      </c>
      <c r="AK2788" s="202">
        <v>1</v>
      </c>
      <c r="AL2788" s="202">
        <v>2</v>
      </c>
      <c r="AM2788" s="202">
        <v>3</v>
      </c>
      <c r="AN2788" s="202">
        <v>4</v>
      </c>
      <c r="AO2788" s="202">
        <v>5</v>
      </c>
      <c r="AP2788" s="202">
        <v>6</v>
      </c>
      <c r="AQ2788" s="202">
        <v>7</v>
      </c>
      <c r="AR2788" s="202">
        <v>8</v>
      </c>
      <c r="AS2788" s="202">
        <v>9</v>
      </c>
      <c r="AT2788" s="202">
        <v>10</v>
      </c>
      <c r="AU2788" s="202">
        <v>13</v>
      </c>
      <c r="AV2788" s="202">
        <v>14</v>
      </c>
      <c r="AW2788" s="202">
        <v>15</v>
      </c>
    </row>
    <row r="2789" spans="1:49">
      <c r="A2789" s="37"/>
      <c r="B2789" s="38"/>
      <c r="C2789" s="38"/>
      <c r="D2789" s="38"/>
      <c r="E2789" s="60"/>
      <c r="F2789" s="61"/>
      <c r="G2789" s="61"/>
      <c r="H2789" s="61"/>
      <c r="I2789" s="38"/>
      <c r="J2789" s="62"/>
      <c r="K2789" s="62"/>
      <c r="L2789" s="62"/>
      <c r="M2789" s="62"/>
      <c r="N2789" s="62"/>
      <c r="O2789" s="62"/>
      <c r="P2789" s="62"/>
      <c r="Q2789" s="62"/>
      <c r="R2789" s="62"/>
      <c r="S2789" s="62"/>
      <c r="T2789" s="62"/>
      <c r="U2789" s="62"/>
      <c r="V2789" s="62"/>
      <c r="W2789" s="62"/>
      <c r="X2789" s="62"/>
      <c r="Y2789" s="62"/>
      <c r="Z2789" s="62"/>
      <c r="AA2789" s="62"/>
      <c r="AB2789" s="62"/>
      <c r="AC2789" s="62"/>
      <c r="AD2789" s="62"/>
      <c r="AE2789" s="62"/>
      <c r="AF2789" s="62"/>
      <c r="AG2789" s="62"/>
      <c r="AH2789" s="62"/>
      <c r="AI2789" s="62"/>
      <c r="AJ2789" s="62"/>
      <c r="AK2789" s="62"/>
      <c r="AL2789" s="62"/>
      <c r="AM2789" s="62"/>
      <c r="AN2789" s="62"/>
      <c r="AO2789" s="62"/>
      <c r="AP2789" s="62"/>
      <c r="AQ2789" s="62"/>
      <c r="AR2789" s="62"/>
      <c r="AS2789" s="62"/>
      <c r="AT2789" s="62"/>
      <c r="AU2789" s="62"/>
      <c r="AV2789" s="62"/>
      <c r="AW2789" s="62"/>
    </row>
    <row r="2790" spans="1:49">
      <c r="A2790" s="92" t="s">
        <v>797</v>
      </c>
      <c r="B2790" s="93" t="s">
        <v>1030</v>
      </c>
      <c r="C2790" s="93" t="s">
        <v>1669</v>
      </c>
      <c r="D2790" s="460"/>
      <c r="E2790" s="531"/>
      <c r="F2790" s="50"/>
      <c r="G2790" s="50"/>
      <c r="H2790" s="50"/>
      <c r="I2790" s="108" t="s">
        <v>824</v>
      </c>
    </row>
    <row r="2791" spans="1:49">
      <c r="A2791" s="48"/>
      <c r="B2791" s="1"/>
      <c r="C2791" s="1"/>
      <c r="D2791" s="369"/>
      <c r="E2791" s="531"/>
      <c r="F2791" s="50"/>
      <c r="G2791" s="50"/>
      <c r="H2791" s="50"/>
      <c r="I2791" s="109"/>
    </row>
    <row r="2792" spans="1:49">
      <c r="A2792" s="48"/>
      <c r="B2792" s="42"/>
      <c r="C2792" s="42"/>
      <c r="D2792" s="42"/>
      <c r="E2792" s="531"/>
      <c r="F2792" s="50"/>
      <c r="G2792" s="50"/>
      <c r="H2792" s="50"/>
      <c r="I2792" s="49" t="s">
        <v>1559</v>
      </c>
      <c r="J2792" s="12">
        <f>SUM(J2793,J2801,J2803)</f>
        <v>4000</v>
      </c>
      <c r="K2792" s="12">
        <f t="shared" ref="K2792:AT2792" si="827">SUM(K2793,K2801,K2803)</f>
        <v>0</v>
      </c>
      <c r="L2792" s="12">
        <f t="shared" si="827"/>
        <v>0</v>
      </c>
      <c r="M2792" s="12">
        <f t="shared" si="827"/>
        <v>0</v>
      </c>
      <c r="N2792" s="12">
        <f t="shared" si="827"/>
        <v>0</v>
      </c>
      <c r="O2792" s="12">
        <f t="shared" si="827"/>
        <v>825</v>
      </c>
      <c r="P2792" s="12">
        <f t="shared" si="827"/>
        <v>950</v>
      </c>
      <c r="Q2792" s="12">
        <f t="shared" si="827"/>
        <v>0</v>
      </c>
      <c r="R2792" s="12">
        <f t="shared" si="827"/>
        <v>0</v>
      </c>
      <c r="S2792" s="12">
        <f t="shared" si="827"/>
        <v>0</v>
      </c>
      <c r="T2792" s="12">
        <f t="shared" si="827"/>
        <v>0</v>
      </c>
      <c r="U2792" s="12">
        <v>1775</v>
      </c>
      <c r="V2792" s="12">
        <v>2225</v>
      </c>
      <c r="W2792" s="12">
        <f>SUM(W2793,W2801,W2803)</f>
        <v>0</v>
      </c>
      <c r="X2792" s="12">
        <f t="shared" si="827"/>
        <v>0</v>
      </c>
      <c r="Y2792" s="12">
        <f t="shared" si="827"/>
        <v>0</v>
      </c>
      <c r="Z2792" s="12">
        <f t="shared" si="827"/>
        <v>0</v>
      </c>
      <c r="AA2792" s="12">
        <f t="shared" si="827"/>
        <v>0</v>
      </c>
      <c r="AB2792" s="12">
        <f t="shared" si="827"/>
        <v>0</v>
      </c>
      <c r="AC2792" s="12">
        <f t="shared" si="827"/>
        <v>0</v>
      </c>
      <c r="AD2792" s="12">
        <f t="shared" si="827"/>
        <v>0</v>
      </c>
      <c r="AE2792" s="12">
        <f t="shared" si="827"/>
        <v>0</v>
      </c>
      <c r="AF2792" s="12">
        <f t="shared" si="827"/>
        <v>0</v>
      </c>
      <c r="AG2792" s="12">
        <f t="shared" si="827"/>
        <v>0</v>
      </c>
      <c r="AH2792" s="12">
        <v>0</v>
      </c>
      <c r="AI2792" s="12">
        <v>0</v>
      </c>
      <c r="AJ2792" s="12">
        <f>SUM(AJ2793,AJ2801,AJ2803)</f>
        <v>6272</v>
      </c>
      <c r="AK2792" s="12">
        <f t="shared" si="827"/>
        <v>0</v>
      </c>
      <c r="AL2792" s="12">
        <f t="shared" si="827"/>
        <v>0</v>
      </c>
      <c r="AM2792" s="12">
        <f t="shared" si="827"/>
        <v>2065</v>
      </c>
      <c r="AN2792" s="12">
        <f t="shared" si="827"/>
        <v>0</v>
      </c>
      <c r="AO2792" s="12">
        <f t="shared" si="827"/>
        <v>1200</v>
      </c>
      <c r="AP2792" s="12">
        <f t="shared" si="827"/>
        <v>0</v>
      </c>
      <c r="AQ2792" s="12">
        <f t="shared" si="827"/>
        <v>0</v>
      </c>
      <c r="AR2792" s="12">
        <f t="shared" si="827"/>
        <v>642</v>
      </c>
      <c r="AS2792" s="12">
        <f t="shared" si="827"/>
        <v>0</v>
      </c>
      <c r="AT2792" s="12">
        <f t="shared" si="827"/>
        <v>0</v>
      </c>
      <c r="AU2792" s="12">
        <v>3907</v>
      </c>
      <c r="AV2792" s="12">
        <v>2365</v>
      </c>
      <c r="AW2792" s="12">
        <f t="shared" ref="AW2792:AW2822" si="828">U2792+AH2792+AU2792</f>
        <v>5682</v>
      </c>
    </row>
    <row r="2793" spans="1:49">
      <c r="A2793" s="44" t="s">
        <v>797</v>
      </c>
      <c r="B2793" s="45" t="s">
        <v>1030</v>
      </c>
      <c r="C2793" s="45" t="s">
        <v>1669</v>
      </c>
      <c r="D2793" s="452" t="s">
        <v>2944</v>
      </c>
      <c r="E2793" s="213" t="s">
        <v>771</v>
      </c>
      <c r="F2793" s="65"/>
      <c r="G2793" s="65"/>
      <c r="H2793" s="65"/>
      <c r="I2793" s="1" t="s">
        <v>1500</v>
      </c>
      <c r="J2793" s="9">
        <f>SUM(J2794:J2795)</f>
        <v>0</v>
      </c>
      <c r="K2793" s="9">
        <f t="shared" ref="K2793:AT2793" si="829">SUM(K2794:K2795)</f>
        <v>0</v>
      </c>
      <c r="L2793" s="9">
        <f t="shared" si="829"/>
        <v>0</v>
      </c>
      <c r="M2793" s="9">
        <f t="shared" si="829"/>
        <v>0</v>
      </c>
      <c r="N2793" s="9">
        <f t="shared" si="829"/>
        <v>0</v>
      </c>
      <c r="O2793" s="9">
        <f t="shared" si="829"/>
        <v>0</v>
      </c>
      <c r="P2793" s="9">
        <f t="shared" si="829"/>
        <v>0</v>
      </c>
      <c r="Q2793" s="9">
        <f t="shared" si="829"/>
        <v>0</v>
      </c>
      <c r="R2793" s="9">
        <f t="shared" si="829"/>
        <v>0</v>
      </c>
      <c r="S2793" s="9">
        <f t="shared" si="829"/>
        <v>0</v>
      </c>
      <c r="T2793" s="9">
        <f t="shared" si="829"/>
        <v>0</v>
      </c>
      <c r="U2793" s="9">
        <v>0</v>
      </c>
      <c r="V2793" s="9">
        <v>0</v>
      </c>
      <c r="W2793" s="9">
        <f>SUM(W2794:W2795)</f>
        <v>0</v>
      </c>
      <c r="X2793" s="9">
        <f t="shared" si="829"/>
        <v>0</v>
      </c>
      <c r="Y2793" s="9">
        <f t="shared" si="829"/>
        <v>0</v>
      </c>
      <c r="Z2793" s="9">
        <f t="shared" si="829"/>
        <v>0</v>
      </c>
      <c r="AA2793" s="9">
        <f t="shared" si="829"/>
        <v>0</v>
      </c>
      <c r="AB2793" s="9">
        <f t="shared" si="829"/>
        <v>0</v>
      </c>
      <c r="AC2793" s="9">
        <f t="shared" si="829"/>
        <v>0</v>
      </c>
      <c r="AD2793" s="9">
        <f t="shared" si="829"/>
        <v>0</v>
      </c>
      <c r="AE2793" s="9">
        <f t="shared" si="829"/>
        <v>0</v>
      </c>
      <c r="AF2793" s="9">
        <f t="shared" si="829"/>
        <v>0</v>
      </c>
      <c r="AG2793" s="9">
        <f t="shared" si="829"/>
        <v>0</v>
      </c>
      <c r="AH2793" s="9">
        <v>0</v>
      </c>
      <c r="AI2793" s="9">
        <v>0</v>
      </c>
      <c r="AJ2793" s="9">
        <f>SUM(AJ2794:AJ2795)</f>
        <v>0</v>
      </c>
      <c r="AK2793" s="9">
        <f t="shared" si="829"/>
        <v>0</v>
      </c>
      <c r="AL2793" s="9">
        <f t="shared" si="829"/>
        <v>0</v>
      </c>
      <c r="AM2793" s="9">
        <f t="shared" si="829"/>
        <v>0</v>
      </c>
      <c r="AN2793" s="9">
        <f t="shared" si="829"/>
        <v>0</v>
      </c>
      <c r="AO2793" s="9">
        <f t="shared" si="829"/>
        <v>0</v>
      </c>
      <c r="AP2793" s="9">
        <f t="shared" si="829"/>
        <v>0</v>
      </c>
      <c r="AQ2793" s="9">
        <f t="shared" si="829"/>
        <v>0</v>
      </c>
      <c r="AR2793" s="9">
        <f t="shared" si="829"/>
        <v>0</v>
      </c>
      <c r="AS2793" s="9">
        <f t="shared" si="829"/>
        <v>0</v>
      </c>
      <c r="AT2793" s="9">
        <f t="shared" si="829"/>
        <v>0</v>
      </c>
      <c r="AU2793" s="9">
        <v>0</v>
      </c>
      <c r="AV2793" s="9">
        <v>0</v>
      </c>
      <c r="AW2793" s="9">
        <f t="shared" si="828"/>
        <v>0</v>
      </c>
    </row>
    <row r="2794" spans="1:49">
      <c r="A2794" s="44" t="s">
        <v>797</v>
      </c>
      <c r="B2794" s="45" t="s">
        <v>1030</v>
      </c>
      <c r="C2794" s="45" t="s">
        <v>1669</v>
      </c>
      <c r="D2794" s="452" t="s">
        <v>2944</v>
      </c>
      <c r="E2794" s="367" t="s">
        <v>834</v>
      </c>
      <c r="F2794" s="50"/>
      <c r="G2794" s="468" t="s">
        <v>3096</v>
      </c>
      <c r="H2794" s="50" t="s">
        <v>2333</v>
      </c>
      <c r="I2794" s="42" t="s">
        <v>1165</v>
      </c>
      <c r="U2794" s="15">
        <v>0</v>
      </c>
      <c r="V2794" s="15">
        <v>0</v>
      </c>
      <c r="AH2794" s="15">
        <v>0</v>
      </c>
      <c r="AI2794" s="15">
        <v>0</v>
      </c>
      <c r="AU2794" s="15">
        <v>0</v>
      </c>
      <c r="AV2794" s="15">
        <v>0</v>
      </c>
      <c r="AW2794" s="15">
        <f t="shared" si="828"/>
        <v>0</v>
      </c>
    </row>
    <row r="2795" spans="1:49">
      <c r="A2795" s="44" t="s">
        <v>797</v>
      </c>
      <c r="B2795" s="45" t="s">
        <v>1030</v>
      </c>
      <c r="C2795" s="45" t="s">
        <v>1669</v>
      </c>
      <c r="D2795" s="452" t="s">
        <v>2944</v>
      </c>
      <c r="E2795" s="367" t="s">
        <v>772</v>
      </c>
      <c r="F2795" s="50"/>
      <c r="G2795" s="468" t="s">
        <v>3096</v>
      </c>
      <c r="H2795" s="50" t="s">
        <v>2333</v>
      </c>
      <c r="I2795" s="42" t="s">
        <v>1227</v>
      </c>
      <c r="J2795" s="15">
        <f>SUM(J2796:J2800)</f>
        <v>0</v>
      </c>
      <c r="K2795" s="15">
        <f t="shared" ref="K2795:AT2795" si="830">SUM(K2796:K2800)</f>
        <v>0</v>
      </c>
      <c r="L2795" s="15">
        <f t="shared" si="830"/>
        <v>0</v>
      </c>
      <c r="M2795" s="15">
        <f t="shared" si="830"/>
        <v>0</v>
      </c>
      <c r="N2795" s="15">
        <f t="shared" si="830"/>
        <v>0</v>
      </c>
      <c r="O2795" s="15">
        <f t="shared" si="830"/>
        <v>0</v>
      </c>
      <c r="P2795" s="15">
        <f t="shared" si="830"/>
        <v>0</v>
      </c>
      <c r="Q2795" s="15">
        <f t="shared" si="830"/>
        <v>0</v>
      </c>
      <c r="R2795" s="15">
        <f t="shared" si="830"/>
        <v>0</v>
      </c>
      <c r="S2795" s="15">
        <f t="shared" si="830"/>
        <v>0</v>
      </c>
      <c r="T2795" s="15">
        <f t="shared" si="830"/>
        <v>0</v>
      </c>
      <c r="U2795" s="15">
        <v>0</v>
      </c>
      <c r="V2795" s="15">
        <v>0</v>
      </c>
      <c r="W2795" s="15">
        <f>SUM(W2796:W2800)</f>
        <v>0</v>
      </c>
      <c r="X2795" s="15">
        <f t="shared" si="830"/>
        <v>0</v>
      </c>
      <c r="Y2795" s="15">
        <f t="shared" si="830"/>
        <v>0</v>
      </c>
      <c r="Z2795" s="15">
        <f t="shared" si="830"/>
        <v>0</v>
      </c>
      <c r="AA2795" s="15">
        <f t="shared" si="830"/>
        <v>0</v>
      </c>
      <c r="AB2795" s="15">
        <f t="shared" si="830"/>
        <v>0</v>
      </c>
      <c r="AC2795" s="15">
        <f t="shared" si="830"/>
        <v>0</v>
      </c>
      <c r="AD2795" s="15">
        <f t="shared" si="830"/>
        <v>0</v>
      </c>
      <c r="AE2795" s="15">
        <f t="shared" si="830"/>
        <v>0</v>
      </c>
      <c r="AF2795" s="15">
        <f t="shared" si="830"/>
        <v>0</v>
      </c>
      <c r="AG2795" s="15">
        <f t="shared" si="830"/>
        <v>0</v>
      </c>
      <c r="AH2795" s="15">
        <v>0</v>
      </c>
      <c r="AI2795" s="15">
        <v>0</v>
      </c>
      <c r="AJ2795" s="15">
        <f>SUM(AJ2796:AJ2800)</f>
        <v>0</v>
      </c>
      <c r="AK2795" s="15">
        <f t="shared" si="830"/>
        <v>0</v>
      </c>
      <c r="AL2795" s="15">
        <f t="shared" si="830"/>
        <v>0</v>
      </c>
      <c r="AM2795" s="15">
        <f t="shared" si="830"/>
        <v>0</v>
      </c>
      <c r="AN2795" s="15">
        <f t="shared" si="830"/>
        <v>0</v>
      </c>
      <c r="AO2795" s="15">
        <f t="shared" si="830"/>
        <v>0</v>
      </c>
      <c r="AP2795" s="15">
        <f t="shared" si="830"/>
        <v>0</v>
      </c>
      <c r="AQ2795" s="15">
        <f t="shared" si="830"/>
        <v>0</v>
      </c>
      <c r="AR2795" s="15">
        <f t="shared" si="830"/>
        <v>0</v>
      </c>
      <c r="AS2795" s="15">
        <f t="shared" si="830"/>
        <v>0</v>
      </c>
      <c r="AT2795" s="15">
        <f t="shared" si="830"/>
        <v>0</v>
      </c>
      <c r="AU2795" s="15">
        <v>0</v>
      </c>
      <c r="AV2795" s="15">
        <v>0</v>
      </c>
      <c r="AW2795" s="15">
        <f t="shared" si="828"/>
        <v>0</v>
      </c>
    </row>
    <row r="2796" spans="1:49" s="144" customFormat="1">
      <c r="A2796" s="44" t="s">
        <v>797</v>
      </c>
      <c r="B2796" s="45" t="s">
        <v>1030</v>
      </c>
      <c r="C2796" s="45" t="s">
        <v>1669</v>
      </c>
      <c r="D2796" s="452" t="s">
        <v>2944</v>
      </c>
      <c r="E2796" s="140" t="s">
        <v>850</v>
      </c>
      <c r="F2796" s="141" t="s">
        <v>293</v>
      </c>
      <c r="G2796" s="468" t="s">
        <v>3096</v>
      </c>
      <c r="H2796" s="50" t="s">
        <v>2333</v>
      </c>
      <c r="I2796" s="142" t="s">
        <v>1119</v>
      </c>
      <c r="J2796" s="15"/>
      <c r="K2796" s="15"/>
      <c r="L2796" s="15"/>
      <c r="M2796" s="15"/>
      <c r="N2796" s="15"/>
      <c r="O2796" s="15"/>
      <c r="P2796" s="15"/>
      <c r="Q2796" s="15"/>
      <c r="R2796" s="15"/>
      <c r="S2796" s="15"/>
      <c r="T2796" s="15"/>
      <c r="U2796" s="15">
        <v>0</v>
      </c>
      <c r="V2796" s="15">
        <v>0</v>
      </c>
      <c r="W2796" s="15"/>
      <c r="X2796" s="15"/>
      <c r="Y2796" s="15"/>
      <c r="Z2796" s="15"/>
      <c r="AA2796" s="15"/>
      <c r="AB2796" s="15"/>
      <c r="AC2796" s="15"/>
      <c r="AD2796" s="15"/>
      <c r="AE2796" s="15"/>
      <c r="AF2796" s="15"/>
      <c r="AG2796" s="15"/>
      <c r="AH2796" s="15">
        <v>0</v>
      </c>
      <c r="AI2796" s="15">
        <v>0</v>
      </c>
      <c r="AJ2796" s="15"/>
      <c r="AK2796" s="15"/>
      <c r="AL2796" s="15"/>
      <c r="AM2796" s="15"/>
      <c r="AN2796" s="15"/>
      <c r="AO2796" s="15"/>
      <c r="AP2796" s="15"/>
      <c r="AQ2796" s="15"/>
      <c r="AR2796" s="15"/>
      <c r="AS2796" s="15"/>
      <c r="AT2796" s="15"/>
      <c r="AU2796" s="15">
        <v>0</v>
      </c>
      <c r="AV2796" s="15">
        <v>0</v>
      </c>
      <c r="AW2796" s="15">
        <f t="shared" si="828"/>
        <v>0</v>
      </c>
    </row>
    <row r="2797" spans="1:49" s="144" customFormat="1">
      <c r="A2797" s="44" t="s">
        <v>797</v>
      </c>
      <c r="B2797" s="45" t="s">
        <v>1030</v>
      </c>
      <c r="C2797" s="45" t="s">
        <v>1669</v>
      </c>
      <c r="D2797" s="452" t="s">
        <v>2944</v>
      </c>
      <c r="E2797" s="140" t="s">
        <v>851</v>
      </c>
      <c r="F2797" s="141" t="s">
        <v>294</v>
      </c>
      <c r="G2797" s="468" t="s">
        <v>3096</v>
      </c>
      <c r="H2797" s="50" t="s">
        <v>2333</v>
      </c>
      <c r="I2797" s="142" t="s">
        <v>1290</v>
      </c>
      <c r="J2797" s="15"/>
      <c r="K2797" s="15"/>
      <c r="L2797" s="15"/>
      <c r="M2797" s="15"/>
      <c r="N2797" s="15"/>
      <c r="O2797" s="15"/>
      <c r="P2797" s="15"/>
      <c r="Q2797" s="15"/>
      <c r="R2797" s="15"/>
      <c r="S2797" s="15"/>
      <c r="T2797" s="15"/>
      <c r="U2797" s="15">
        <v>0</v>
      </c>
      <c r="V2797" s="15">
        <v>0</v>
      </c>
      <c r="W2797" s="15"/>
      <c r="X2797" s="15"/>
      <c r="Y2797" s="15"/>
      <c r="Z2797" s="15"/>
      <c r="AA2797" s="15"/>
      <c r="AB2797" s="15"/>
      <c r="AC2797" s="15"/>
      <c r="AD2797" s="15"/>
      <c r="AE2797" s="15"/>
      <c r="AF2797" s="15"/>
      <c r="AG2797" s="15"/>
      <c r="AH2797" s="15">
        <v>0</v>
      </c>
      <c r="AI2797" s="15">
        <v>0</v>
      </c>
      <c r="AJ2797" s="15"/>
      <c r="AK2797" s="15"/>
      <c r="AL2797" s="15"/>
      <c r="AM2797" s="15"/>
      <c r="AN2797" s="15"/>
      <c r="AO2797" s="15"/>
      <c r="AP2797" s="15"/>
      <c r="AQ2797" s="15"/>
      <c r="AR2797" s="15"/>
      <c r="AS2797" s="15"/>
      <c r="AT2797" s="15"/>
      <c r="AU2797" s="15">
        <v>0</v>
      </c>
      <c r="AV2797" s="15">
        <v>0</v>
      </c>
      <c r="AW2797" s="15">
        <f t="shared" si="828"/>
        <v>0</v>
      </c>
    </row>
    <row r="2798" spans="1:49" s="144" customFormat="1">
      <c r="A2798" s="44" t="s">
        <v>797</v>
      </c>
      <c r="B2798" s="45" t="s">
        <v>1030</v>
      </c>
      <c r="C2798" s="45" t="s">
        <v>1669</v>
      </c>
      <c r="D2798" s="452" t="s">
        <v>2944</v>
      </c>
      <c r="E2798" s="140" t="s">
        <v>852</v>
      </c>
      <c r="F2798" s="141" t="s">
        <v>295</v>
      </c>
      <c r="G2798" s="468" t="s">
        <v>3096</v>
      </c>
      <c r="H2798" s="50" t="s">
        <v>2333</v>
      </c>
      <c r="I2798" s="142" t="s">
        <v>1733</v>
      </c>
      <c r="J2798" s="15"/>
      <c r="K2798" s="15"/>
      <c r="L2798" s="15"/>
      <c r="M2798" s="15"/>
      <c r="N2798" s="15"/>
      <c r="O2798" s="15"/>
      <c r="P2798" s="15"/>
      <c r="Q2798" s="15"/>
      <c r="R2798" s="15"/>
      <c r="S2798" s="15"/>
      <c r="T2798" s="15"/>
      <c r="U2798" s="15">
        <v>0</v>
      </c>
      <c r="V2798" s="15">
        <v>0</v>
      </c>
      <c r="W2798" s="15"/>
      <c r="X2798" s="15"/>
      <c r="Y2798" s="15"/>
      <c r="Z2798" s="15"/>
      <c r="AA2798" s="15"/>
      <c r="AB2798" s="15"/>
      <c r="AC2798" s="15"/>
      <c r="AD2798" s="15"/>
      <c r="AE2798" s="15"/>
      <c r="AF2798" s="15"/>
      <c r="AG2798" s="15"/>
      <c r="AH2798" s="15">
        <v>0</v>
      </c>
      <c r="AI2798" s="15">
        <v>0</v>
      </c>
      <c r="AJ2798" s="15"/>
      <c r="AK2798" s="15"/>
      <c r="AL2798" s="15"/>
      <c r="AM2798" s="15"/>
      <c r="AN2798" s="15"/>
      <c r="AO2798" s="15"/>
      <c r="AP2798" s="15"/>
      <c r="AQ2798" s="15"/>
      <c r="AR2798" s="15"/>
      <c r="AS2798" s="15"/>
      <c r="AT2798" s="15"/>
      <c r="AU2798" s="15">
        <v>0</v>
      </c>
      <c r="AV2798" s="15">
        <v>0</v>
      </c>
      <c r="AW2798" s="15">
        <f t="shared" si="828"/>
        <v>0</v>
      </c>
    </row>
    <row r="2799" spans="1:49" s="144" customFormat="1">
      <c r="A2799" s="44" t="s">
        <v>797</v>
      </c>
      <c r="B2799" s="45" t="s">
        <v>1030</v>
      </c>
      <c r="C2799" s="45" t="s">
        <v>1669</v>
      </c>
      <c r="D2799" s="452" t="s">
        <v>2944</v>
      </c>
      <c r="E2799" s="140" t="s">
        <v>853</v>
      </c>
      <c r="F2799" s="141" t="s">
        <v>296</v>
      </c>
      <c r="G2799" s="468" t="s">
        <v>3096</v>
      </c>
      <c r="H2799" s="50" t="s">
        <v>2333</v>
      </c>
      <c r="I2799" s="142" t="s">
        <v>1734</v>
      </c>
      <c r="J2799" s="15"/>
      <c r="K2799" s="15"/>
      <c r="L2799" s="15"/>
      <c r="M2799" s="15"/>
      <c r="N2799" s="15"/>
      <c r="O2799" s="15"/>
      <c r="P2799" s="15"/>
      <c r="Q2799" s="15"/>
      <c r="R2799" s="15"/>
      <c r="S2799" s="15"/>
      <c r="T2799" s="15"/>
      <c r="U2799" s="15">
        <v>0</v>
      </c>
      <c r="V2799" s="15">
        <v>0</v>
      </c>
      <c r="W2799" s="15"/>
      <c r="X2799" s="15"/>
      <c r="Y2799" s="15"/>
      <c r="Z2799" s="15"/>
      <c r="AA2799" s="15"/>
      <c r="AB2799" s="15"/>
      <c r="AC2799" s="15"/>
      <c r="AD2799" s="15"/>
      <c r="AE2799" s="15"/>
      <c r="AF2799" s="15"/>
      <c r="AG2799" s="15"/>
      <c r="AH2799" s="15">
        <v>0</v>
      </c>
      <c r="AI2799" s="15">
        <v>0</v>
      </c>
      <c r="AJ2799" s="15"/>
      <c r="AK2799" s="15"/>
      <c r="AL2799" s="15"/>
      <c r="AM2799" s="15"/>
      <c r="AN2799" s="15"/>
      <c r="AO2799" s="15"/>
      <c r="AP2799" s="15"/>
      <c r="AQ2799" s="15"/>
      <c r="AR2799" s="15"/>
      <c r="AS2799" s="15"/>
      <c r="AT2799" s="15"/>
      <c r="AU2799" s="15">
        <v>0</v>
      </c>
      <c r="AV2799" s="15">
        <v>0</v>
      </c>
      <c r="AW2799" s="15">
        <f t="shared" si="828"/>
        <v>0</v>
      </c>
    </row>
    <row r="2800" spans="1:49" s="144" customFormat="1">
      <c r="A2800" s="44" t="s">
        <v>797</v>
      </c>
      <c r="B2800" s="45" t="s">
        <v>1030</v>
      </c>
      <c r="C2800" s="45" t="s">
        <v>1669</v>
      </c>
      <c r="D2800" s="452" t="s">
        <v>2944</v>
      </c>
      <c r="E2800" s="140" t="s">
        <v>854</v>
      </c>
      <c r="F2800" s="141" t="s">
        <v>297</v>
      </c>
      <c r="G2800" s="468" t="s">
        <v>3096</v>
      </c>
      <c r="H2800" s="50" t="s">
        <v>2333</v>
      </c>
      <c r="I2800" s="142" t="s">
        <v>1735</v>
      </c>
      <c r="J2800" s="15"/>
      <c r="K2800" s="15"/>
      <c r="L2800" s="15"/>
      <c r="M2800" s="15"/>
      <c r="N2800" s="15"/>
      <c r="O2800" s="15"/>
      <c r="P2800" s="15"/>
      <c r="Q2800" s="15"/>
      <c r="R2800" s="15"/>
      <c r="S2800" s="15"/>
      <c r="T2800" s="15"/>
      <c r="U2800" s="15">
        <v>0</v>
      </c>
      <c r="V2800" s="15">
        <v>0</v>
      </c>
      <c r="W2800" s="15"/>
      <c r="X2800" s="15"/>
      <c r="Y2800" s="15"/>
      <c r="Z2800" s="15"/>
      <c r="AA2800" s="15"/>
      <c r="AB2800" s="15"/>
      <c r="AC2800" s="15"/>
      <c r="AD2800" s="15"/>
      <c r="AE2800" s="15"/>
      <c r="AF2800" s="15"/>
      <c r="AG2800" s="15"/>
      <c r="AH2800" s="15">
        <v>0</v>
      </c>
      <c r="AI2800" s="15">
        <v>0</v>
      </c>
      <c r="AJ2800" s="15"/>
      <c r="AK2800" s="15"/>
      <c r="AL2800" s="15"/>
      <c r="AM2800" s="15"/>
      <c r="AN2800" s="15"/>
      <c r="AO2800" s="15"/>
      <c r="AP2800" s="15"/>
      <c r="AQ2800" s="15"/>
      <c r="AR2800" s="15"/>
      <c r="AS2800" s="15"/>
      <c r="AT2800" s="15"/>
      <c r="AU2800" s="15">
        <v>0</v>
      </c>
      <c r="AV2800" s="15">
        <v>0</v>
      </c>
      <c r="AW2800" s="15">
        <f t="shared" si="828"/>
        <v>0</v>
      </c>
    </row>
    <row r="2801" spans="1:49">
      <c r="A2801" s="44" t="s">
        <v>797</v>
      </c>
      <c r="B2801" s="45" t="s">
        <v>1030</v>
      </c>
      <c r="C2801" s="45" t="s">
        <v>1669</v>
      </c>
      <c r="D2801" s="452" t="s">
        <v>2944</v>
      </c>
      <c r="E2801" s="213" t="s">
        <v>773</v>
      </c>
      <c r="F2801" s="65"/>
      <c r="G2801" s="65"/>
      <c r="H2801" s="65"/>
      <c r="I2801" s="1" t="s">
        <v>1362</v>
      </c>
      <c r="J2801" s="9">
        <f>SUM(J2802)</f>
        <v>0</v>
      </c>
      <c r="K2801" s="9">
        <f t="shared" ref="K2801:AT2801" si="831">SUM(K2802)</f>
        <v>0</v>
      </c>
      <c r="L2801" s="9">
        <f t="shared" si="831"/>
        <v>0</v>
      </c>
      <c r="M2801" s="9">
        <f t="shared" si="831"/>
        <v>0</v>
      </c>
      <c r="N2801" s="9">
        <f t="shared" si="831"/>
        <v>0</v>
      </c>
      <c r="O2801" s="9">
        <f t="shared" si="831"/>
        <v>0</v>
      </c>
      <c r="P2801" s="9">
        <f t="shared" si="831"/>
        <v>0</v>
      </c>
      <c r="Q2801" s="9">
        <f t="shared" si="831"/>
        <v>0</v>
      </c>
      <c r="R2801" s="9">
        <f t="shared" si="831"/>
        <v>0</v>
      </c>
      <c r="S2801" s="9">
        <f t="shared" si="831"/>
        <v>0</v>
      </c>
      <c r="T2801" s="9">
        <f t="shared" si="831"/>
        <v>0</v>
      </c>
      <c r="U2801" s="9">
        <v>0</v>
      </c>
      <c r="V2801" s="9">
        <v>0</v>
      </c>
      <c r="W2801" s="9">
        <f>SUM(W2802)</f>
        <v>0</v>
      </c>
      <c r="X2801" s="9">
        <f t="shared" si="831"/>
        <v>0</v>
      </c>
      <c r="Y2801" s="9">
        <f t="shared" si="831"/>
        <v>0</v>
      </c>
      <c r="Z2801" s="9">
        <f t="shared" si="831"/>
        <v>0</v>
      </c>
      <c r="AA2801" s="9">
        <f t="shared" si="831"/>
        <v>0</v>
      </c>
      <c r="AB2801" s="9">
        <f t="shared" si="831"/>
        <v>0</v>
      </c>
      <c r="AC2801" s="9">
        <f t="shared" si="831"/>
        <v>0</v>
      </c>
      <c r="AD2801" s="9">
        <f t="shared" si="831"/>
        <v>0</v>
      </c>
      <c r="AE2801" s="9">
        <f t="shared" si="831"/>
        <v>0</v>
      </c>
      <c r="AF2801" s="9">
        <f t="shared" si="831"/>
        <v>0</v>
      </c>
      <c r="AG2801" s="9">
        <f t="shared" si="831"/>
        <v>0</v>
      </c>
      <c r="AH2801" s="9">
        <v>0</v>
      </c>
      <c r="AI2801" s="9">
        <v>0</v>
      </c>
      <c r="AJ2801" s="9">
        <f>SUM(AJ2802)</f>
        <v>0</v>
      </c>
      <c r="AK2801" s="9">
        <f t="shared" si="831"/>
        <v>0</v>
      </c>
      <c r="AL2801" s="9">
        <f t="shared" si="831"/>
        <v>0</v>
      </c>
      <c r="AM2801" s="9">
        <f t="shared" si="831"/>
        <v>0</v>
      </c>
      <c r="AN2801" s="9">
        <f t="shared" si="831"/>
        <v>0</v>
      </c>
      <c r="AO2801" s="9">
        <f t="shared" si="831"/>
        <v>0</v>
      </c>
      <c r="AP2801" s="9">
        <f t="shared" si="831"/>
        <v>0</v>
      </c>
      <c r="AQ2801" s="9">
        <f t="shared" si="831"/>
        <v>0</v>
      </c>
      <c r="AR2801" s="9">
        <f t="shared" si="831"/>
        <v>0</v>
      </c>
      <c r="AS2801" s="9">
        <f t="shared" si="831"/>
        <v>0</v>
      </c>
      <c r="AT2801" s="9">
        <f t="shared" si="831"/>
        <v>0</v>
      </c>
      <c r="AU2801" s="9">
        <v>0</v>
      </c>
      <c r="AV2801" s="9">
        <v>0</v>
      </c>
      <c r="AW2801" s="9">
        <f t="shared" si="828"/>
        <v>0</v>
      </c>
    </row>
    <row r="2802" spans="1:49">
      <c r="A2802" s="44" t="s">
        <v>797</v>
      </c>
      <c r="B2802" s="45" t="s">
        <v>1030</v>
      </c>
      <c r="C2802" s="45" t="s">
        <v>1669</v>
      </c>
      <c r="D2802" s="452" t="s">
        <v>2944</v>
      </c>
      <c r="E2802" s="367" t="s">
        <v>785</v>
      </c>
      <c r="F2802" s="50"/>
      <c r="G2802" s="468" t="s">
        <v>3096</v>
      </c>
      <c r="H2802" s="50" t="s">
        <v>2333</v>
      </c>
      <c r="I2802" s="42" t="s">
        <v>1363</v>
      </c>
      <c r="U2802" s="15">
        <v>0</v>
      </c>
      <c r="V2802" s="15">
        <v>0</v>
      </c>
      <c r="AH2802" s="15">
        <v>0</v>
      </c>
      <c r="AI2802" s="15">
        <v>0</v>
      </c>
      <c r="AU2802" s="15">
        <v>0</v>
      </c>
      <c r="AV2802" s="15">
        <v>0</v>
      </c>
      <c r="AW2802" s="15">
        <f t="shared" si="828"/>
        <v>0</v>
      </c>
    </row>
    <row r="2803" spans="1:49">
      <c r="A2803" s="44" t="s">
        <v>797</v>
      </c>
      <c r="B2803" s="45" t="s">
        <v>1030</v>
      </c>
      <c r="C2803" s="45" t="s">
        <v>1669</v>
      </c>
      <c r="D2803" s="452" t="s">
        <v>2944</v>
      </c>
      <c r="E2803" s="213" t="s">
        <v>1364</v>
      </c>
      <c r="F2803" s="65"/>
      <c r="G2803" s="65"/>
      <c r="H2803" s="65"/>
      <c r="I2803" s="1" t="s">
        <v>2104</v>
      </c>
      <c r="J2803" s="9">
        <f>SUM(J2804:J2813)</f>
        <v>4000</v>
      </c>
      <c r="K2803" s="9">
        <f t="shared" ref="K2803:AT2803" si="832">SUM(K2804:K2813)</f>
        <v>0</v>
      </c>
      <c r="L2803" s="9">
        <f t="shared" si="832"/>
        <v>0</v>
      </c>
      <c r="M2803" s="9">
        <f t="shared" si="832"/>
        <v>0</v>
      </c>
      <c r="N2803" s="9">
        <f t="shared" si="832"/>
        <v>0</v>
      </c>
      <c r="O2803" s="9">
        <f t="shared" si="832"/>
        <v>825</v>
      </c>
      <c r="P2803" s="9">
        <f t="shared" si="832"/>
        <v>950</v>
      </c>
      <c r="Q2803" s="9">
        <f t="shared" si="832"/>
        <v>0</v>
      </c>
      <c r="R2803" s="9">
        <f t="shared" si="832"/>
        <v>0</v>
      </c>
      <c r="S2803" s="9">
        <f t="shared" si="832"/>
        <v>0</v>
      </c>
      <c r="T2803" s="9">
        <f t="shared" si="832"/>
        <v>0</v>
      </c>
      <c r="U2803" s="9">
        <v>1775</v>
      </c>
      <c r="V2803" s="9">
        <v>2225</v>
      </c>
      <c r="W2803" s="9">
        <f>SUM(W2804:W2813)</f>
        <v>0</v>
      </c>
      <c r="X2803" s="9">
        <f t="shared" si="832"/>
        <v>0</v>
      </c>
      <c r="Y2803" s="9">
        <f t="shared" si="832"/>
        <v>0</v>
      </c>
      <c r="Z2803" s="9">
        <f t="shared" si="832"/>
        <v>0</v>
      </c>
      <c r="AA2803" s="9">
        <f t="shared" si="832"/>
        <v>0</v>
      </c>
      <c r="AB2803" s="9">
        <f t="shared" si="832"/>
        <v>0</v>
      </c>
      <c r="AC2803" s="9">
        <f t="shared" si="832"/>
        <v>0</v>
      </c>
      <c r="AD2803" s="9">
        <f t="shared" si="832"/>
        <v>0</v>
      </c>
      <c r="AE2803" s="9">
        <f t="shared" si="832"/>
        <v>0</v>
      </c>
      <c r="AF2803" s="9">
        <f t="shared" si="832"/>
        <v>0</v>
      </c>
      <c r="AG2803" s="9">
        <f t="shared" si="832"/>
        <v>0</v>
      </c>
      <c r="AH2803" s="9">
        <v>0</v>
      </c>
      <c r="AI2803" s="9">
        <v>0</v>
      </c>
      <c r="AJ2803" s="9">
        <f>SUM(AJ2804:AJ2813)</f>
        <v>6272</v>
      </c>
      <c r="AK2803" s="9">
        <f t="shared" si="832"/>
        <v>0</v>
      </c>
      <c r="AL2803" s="9">
        <f t="shared" si="832"/>
        <v>0</v>
      </c>
      <c r="AM2803" s="9">
        <f t="shared" si="832"/>
        <v>2065</v>
      </c>
      <c r="AN2803" s="9">
        <f t="shared" si="832"/>
        <v>0</v>
      </c>
      <c r="AO2803" s="9">
        <f t="shared" si="832"/>
        <v>1200</v>
      </c>
      <c r="AP2803" s="9">
        <f t="shared" si="832"/>
        <v>0</v>
      </c>
      <c r="AQ2803" s="9">
        <f t="shared" si="832"/>
        <v>0</v>
      </c>
      <c r="AR2803" s="9">
        <f t="shared" si="832"/>
        <v>642</v>
      </c>
      <c r="AS2803" s="9">
        <f t="shared" si="832"/>
        <v>0</v>
      </c>
      <c r="AT2803" s="9">
        <f t="shared" si="832"/>
        <v>0</v>
      </c>
      <c r="AU2803" s="9">
        <v>3907</v>
      </c>
      <c r="AV2803" s="9">
        <v>2365</v>
      </c>
      <c r="AW2803" s="9">
        <f t="shared" si="828"/>
        <v>5682</v>
      </c>
    </row>
    <row r="2804" spans="1:49">
      <c r="A2804" s="44" t="s">
        <v>797</v>
      </c>
      <c r="B2804" s="45" t="s">
        <v>1030</v>
      </c>
      <c r="C2804" s="45" t="s">
        <v>1669</v>
      </c>
      <c r="D2804" s="452" t="s">
        <v>2944</v>
      </c>
      <c r="E2804" s="367" t="s">
        <v>786</v>
      </c>
      <c r="F2804" s="50"/>
      <c r="G2804" s="468" t="s">
        <v>3096</v>
      </c>
      <c r="H2804" s="50" t="s">
        <v>2333</v>
      </c>
      <c r="I2804" s="42" t="s">
        <v>1191</v>
      </c>
      <c r="U2804" s="15">
        <v>0</v>
      </c>
      <c r="V2804" s="15">
        <v>0</v>
      </c>
      <c r="AH2804" s="15">
        <v>0</v>
      </c>
      <c r="AI2804" s="15">
        <v>0</v>
      </c>
      <c r="AU2804" s="15">
        <v>0</v>
      </c>
      <c r="AV2804" s="15">
        <v>0</v>
      </c>
      <c r="AW2804" s="15">
        <f t="shared" si="828"/>
        <v>0</v>
      </c>
    </row>
    <row r="2805" spans="1:49">
      <c r="A2805" s="44" t="s">
        <v>797</v>
      </c>
      <c r="B2805" s="45" t="s">
        <v>1030</v>
      </c>
      <c r="C2805" s="45" t="s">
        <v>1669</v>
      </c>
      <c r="D2805" s="452" t="s">
        <v>2944</v>
      </c>
      <c r="E2805" s="367" t="s">
        <v>1528</v>
      </c>
      <c r="F2805" s="50"/>
      <c r="G2805" s="468" t="s">
        <v>3096</v>
      </c>
      <c r="H2805" s="50" t="s">
        <v>2333</v>
      </c>
      <c r="I2805" s="42" t="s">
        <v>989</v>
      </c>
      <c r="U2805" s="15">
        <v>0</v>
      </c>
      <c r="V2805" s="15">
        <v>0</v>
      </c>
      <c r="AH2805" s="15">
        <v>0</v>
      </c>
      <c r="AI2805" s="15">
        <v>0</v>
      </c>
      <c r="AU2805" s="15">
        <v>0</v>
      </c>
      <c r="AV2805" s="15">
        <v>0</v>
      </c>
      <c r="AW2805" s="15">
        <f t="shared" si="828"/>
        <v>0</v>
      </c>
    </row>
    <row r="2806" spans="1:49">
      <c r="A2806" s="44" t="s">
        <v>797</v>
      </c>
      <c r="B2806" s="45" t="s">
        <v>1030</v>
      </c>
      <c r="C2806" s="45" t="s">
        <v>1669</v>
      </c>
      <c r="D2806" s="452" t="s">
        <v>2944</v>
      </c>
      <c r="E2806" s="367" t="s">
        <v>1679</v>
      </c>
      <c r="F2806" s="50"/>
      <c r="G2806" s="468" t="s">
        <v>3096</v>
      </c>
      <c r="H2806" s="50" t="s">
        <v>2333</v>
      </c>
      <c r="I2806" s="42" t="s">
        <v>1048</v>
      </c>
      <c r="U2806" s="15">
        <v>0</v>
      </c>
      <c r="V2806" s="15">
        <v>0</v>
      </c>
      <c r="AH2806" s="15">
        <v>0</v>
      </c>
      <c r="AI2806" s="15">
        <v>0</v>
      </c>
      <c r="AU2806" s="15">
        <v>0</v>
      </c>
      <c r="AV2806" s="15">
        <v>0</v>
      </c>
      <c r="AW2806" s="15">
        <f t="shared" si="828"/>
        <v>0</v>
      </c>
    </row>
    <row r="2807" spans="1:49">
      <c r="A2807" s="44" t="s">
        <v>797</v>
      </c>
      <c r="B2807" s="45" t="s">
        <v>1030</v>
      </c>
      <c r="C2807" s="45" t="s">
        <v>1669</v>
      </c>
      <c r="D2807" s="452" t="s">
        <v>2944</v>
      </c>
      <c r="E2807" s="367" t="s">
        <v>787</v>
      </c>
      <c r="F2807" s="50"/>
      <c r="G2807" s="468" t="s">
        <v>3096</v>
      </c>
      <c r="H2807" s="50" t="s">
        <v>2333</v>
      </c>
      <c r="I2807" s="42" t="s">
        <v>2078</v>
      </c>
      <c r="J2807" s="15">
        <v>1000</v>
      </c>
      <c r="U2807" s="15">
        <v>0</v>
      </c>
      <c r="V2807" s="15">
        <v>1000</v>
      </c>
      <c r="AH2807" s="15">
        <v>0</v>
      </c>
      <c r="AI2807" s="15">
        <v>0</v>
      </c>
      <c r="AJ2807" s="15">
        <v>4772</v>
      </c>
      <c r="AM2807" s="15">
        <v>2065</v>
      </c>
      <c r="AR2807" s="15">
        <v>642</v>
      </c>
      <c r="AU2807" s="15">
        <v>2707</v>
      </c>
      <c r="AV2807" s="15">
        <v>2065</v>
      </c>
      <c r="AW2807" s="15">
        <f t="shared" si="828"/>
        <v>2707</v>
      </c>
    </row>
    <row r="2808" spans="1:49">
      <c r="A2808" s="44" t="s">
        <v>797</v>
      </c>
      <c r="B2808" s="45" t="s">
        <v>1030</v>
      </c>
      <c r="C2808" s="45" t="s">
        <v>1669</v>
      </c>
      <c r="D2808" s="452" t="s">
        <v>2944</v>
      </c>
      <c r="E2808" s="367" t="s">
        <v>1116</v>
      </c>
      <c r="F2808" s="50"/>
      <c r="G2808" s="468" t="s">
        <v>3096</v>
      </c>
      <c r="H2808" s="50" t="s">
        <v>2333</v>
      </c>
      <c r="I2808" s="42" t="s">
        <v>1487</v>
      </c>
      <c r="U2808" s="15">
        <v>0</v>
      </c>
      <c r="V2808" s="15">
        <v>0</v>
      </c>
      <c r="AH2808" s="15">
        <v>0</v>
      </c>
      <c r="AI2808" s="15">
        <v>0</v>
      </c>
      <c r="AU2808" s="15">
        <v>0</v>
      </c>
      <c r="AV2808" s="15">
        <v>0</v>
      </c>
      <c r="AW2808" s="15">
        <f t="shared" si="828"/>
        <v>0</v>
      </c>
    </row>
    <row r="2809" spans="1:49">
      <c r="A2809" s="44" t="s">
        <v>797</v>
      </c>
      <c r="B2809" s="45" t="s">
        <v>1030</v>
      </c>
      <c r="C2809" s="45" t="s">
        <v>1669</v>
      </c>
      <c r="D2809" s="452" t="s">
        <v>2944</v>
      </c>
      <c r="E2809" s="367" t="s">
        <v>1703</v>
      </c>
      <c r="F2809" s="50"/>
      <c r="G2809" s="468" t="s">
        <v>3096</v>
      </c>
      <c r="H2809" s="50" t="s">
        <v>2333</v>
      </c>
      <c r="I2809" s="42" t="s">
        <v>1047</v>
      </c>
      <c r="U2809" s="15">
        <v>0</v>
      </c>
      <c r="V2809" s="15">
        <v>0</v>
      </c>
      <c r="AH2809" s="15">
        <v>0</v>
      </c>
      <c r="AI2809" s="15">
        <v>0</v>
      </c>
      <c r="AU2809" s="15">
        <v>0</v>
      </c>
      <c r="AV2809" s="15">
        <v>0</v>
      </c>
      <c r="AW2809" s="15">
        <f t="shared" si="828"/>
        <v>0</v>
      </c>
    </row>
    <row r="2810" spans="1:49">
      <c r="A2810" s="44" t="s">
        <v>797</v>
      </c>
      <c r="B2810" s="45" t="s">
        <v>1030</v>
      </c>
      <c r="C2810" s="45" t="s">
        <v>1669</v>
      </c>
      <c r="D2810" s="452" t="s">
        <v>2944</v>
      </c>
      <c r="E2810" s="367" t="s">
        <v>826</v>
      </c>
      <c r="F2810" s="50"/>
      <c r="G2810" s="468" t="s">
        <v>3096</v>
      </c>
      <c r="H2810" s="50" t="s">
        <v>2333</v>
      </c>
      <c r="I2810" s="42" t="s">
        <v>2170</v>
      </c>
      <c r="J2810" s="15">
        <v>2000</v>
      </c>
      <c r="O2810" s="15">
        <v>825</v>
      </c>
      <c r="P2810" s="15">
        <v>950</v>
      </c>
      <c r="U2810" s="15">
        <v>1775</v>
      </c>
      <c r="V2810" s="15">
        <v>225</v>
      </c>
      <c r="AH2810" s="15">
        <v>0</v>
      </c>
      <c r="AI2810" s="15">
        <v>0</v>
      </c>
      <c r="AU2810" s="15">
        <v>0</v>
      </c>
      <c r="AV2810" s="15">
        <v>0</v>
      </c>
      <c r="AW2810" s="15">
        <f t="shared" si="828"/>
        <v>1775</v>
      </c>
    </row>
    <row r="2811" spans="1:49">
      <c r="A2811" s="44" t="s">
        <v>797</v>
      </c>
      <c r="B2811" s="45" t="s">
        <v>1030</v>
      </c>
      <c r="C2811" s="45" t="s">
        <v>1669</v>
      </c>
      <c r="D2811" s="452" t="s">
        <v>2944</v>
      </c>
      <c r="E2811" s="367" t="s">
        <v>1115</v>
      </c>
      <c r="F2811" s="50"/>
      <c r="G2811" s="468" t="s">
        <v>3096</v>
      </c>
      <c r="H2811" s="50" t="s">
        <v>2333</v>
      </c>
      <c r="I2811" s="42" t="s">
        <v>990</v>
      </c>
      <c r="U2811" s="15">
        <v>0</v>
      </c>
      <c r="V2811" s="15">
        <v>0</v>
      </c>
      <c r="AH2811" s="15">
        <v>0</v>
      </c>
      <c r="AI2811" s="15">
        <v>0</v>
      </c>
      <c r="AU2811" s="15">
        <v>0</v>
      </c>
      <c r="AV2811" s="15">
        <v>0</v>
      </c>
      <c r="AW2811" s="15">
        <f t="shared" si="828"/>
        <v>0</v>
      </c>
    </row>
    <row r="2812" spans="1:49">
      <c r="A2812" s="44" t="s">
        <v>797</v>
      </c>
      <c r="B2812" s="45" t="s">
        <v>1030</v>
      </c>
      <c r="C2812" s="45" t="s">
        <v>1669</v>
      </c>
      <c r="D2812" s="452" t="s">
        <v>2944</v>
      </c>
      <c r="E2812" s="367" t="s">
        <v>1677</v>
      </c>
      <c r="F2812" s="50"/>
      <c r="G2812" s="468" t="s">
        <v>3096</v>
      </c>
      <c r="H2812" s="50" t="s">
        <v>2333</v>
      </c>
      <c r="I2812" s="42" t="s">
        <v>1688</v>
      </c>
      <c r="J2812" s="15">
        <v>1000</v>
      </c>
      <c r="U2812" s="15">
        <v>0</v>
      </c>
      <c r="V2812" s="15">
        <v>1000</v>
      </c>
      <c r="AH2812" s="15">
        <v>0</v>
      </c>
      <c r="AI2812" s="15">
        <v>0</v>
      </c>
      <c r="AJ2812" s="15">
        <v>1500</v>
      </c>
      <c r="AO2812" s="15">
        <v>1200</v>
      </c>
      <c r="AU2812" s="15">
        <v>1200</v>
      </c>
      <c r="AV2812" s="15">
        <v>300</v>
      </c>
      <c r="AW2812" s="15">
        <f t="shared" si="828"/>
        <v>1200</v>
      </c>
    </row>
    <row r="2813" spans="1:49">
      <c r="A2813" s="44" t="s">
        <v>797</v>
      </c>
      <c r="B2813" s="45" t="s">
        <v>1030</v>
      </c>
      <c r="C2813" s="45" t="s">
        <v>1669</v>
      </c>
      <c r="D2813" s="452" t="s">
        <v>2944</v>
      </c>
      <c r="E2813" s="367" t="s">
        <v>1677</v>
      </c>
      <c r="F2813" s="50" t="s">
        <v>298</v>
      </c>
      <c r="G2813" s="468" t="s">
        <v>3096</v>
      </c>
      <c r="H2813" s="50" t="s">
        <v>2333</v>
      </c>
      <c r="I2813" s="42" t="s">
        <v>25</v>
      </c>
      <c r="U2813" s="15">
        <v>0</v>
      </c>
      <c r="V2813" s="15">
        <v>0</v>
      </c>
      <c r="AH2813" s="15">
        <v>0</v>
      </c>
      <c r="AI2813" s="15">
        <v>0</v>
      </c>
      <c r="AU2813" s="15">
        <v>0</v>
      </c>
      <c r="AV2813" s="15">
        <v>0</v>
      </c>
      <c r="AW2813" s="15">
        <f t="shared" si="828"/>
        <v>0</v>
      </c>
    </row>
    <row r="2814" spans="1:49" s="52" customFormat="1">
      <c r="A2814" s="41"/>
      <c r="B2814" s="345"/>
      <c r="C2814" s="345"/>
      <c r="D2814" s="369"/>
      <c r="E2814" s="213"/>
      <c r="F2814" s="65"/>
      <c r="G2814" s="65"/>
      <c r="H2814" s="65"/>
      <c r="I2814" s="49" t="s">
        <v>3</v>
      </c>
      <c r="J2814" s="6">
        <f>SUM(J2815)</f>
        <v>0</v>
      </c>
      <c r="K2814" s="6">
        <f t="shared" ref="K2814:AT2815" si="833">SUM(K2815)</f>
        <v>0</v>
      </c>
      <c r="L2814" s="6">
        <f t="shared" si="833"/>
        <v>0</v>
      </c>
      <c r="M2814" s="6">
        <f t="shared" si="833"/>
        <v>0</v>
      </c>
      <c r="N2814" s="6">
        <f t="shared" si="833"/>
        <v>0</v>
      </c>
      <c r="O2814" s="6">
        <f t="shared" si="833"/>
        <v>0</v>
      </c>
      <c r="P2814" s="6">
        <f t="shared" si="833"/>
        <v>0</v>
      </c>
      <c r="Q2814" s="6">
        <f t="shared" si="833"/>
        <v>0</v>
      </c>
      <c r="R2814" s="6">
        <f t="shared" si="833"/>
        <v>0</v>
      </c>
      <c r="S2814" s="6">
        <f t="shared" si="833"/>
        <v>0</v>
      </c>
      <c r="T2814" s="6">
        <f t="shared" si="833"/>
        <v>0</v>
      </c>
      <c r="U2814" s="6">
        <v>0</v>
      </c>
      <c r="V2814" s="6">
        <v>0</v>
      </c>
      <c r="W2814" s="6">
        <f>SUM(W2815)</f>
        <v>0</v>
      </c>
      <c r="X2814" s="6">
        <f t="shared" si="833"/>
        <v>0</v>
      </c>
      <c r="Y2814" s="6">
        <f t="shared" si="833"/>
        <v>0</v>
      </c>
      <c r="Z2814" s="6">
        <f t="shared" si="833"/>
        <v>0</v>
      </c>
      <c r="AA2814" s="6">
        <f t="shared" si="833"/>
        <v>0</v>
      </c>
      <c r="AB2814" s="6">
        <f t="shared" si="833"/>
        <v>0</v>
      </c>
      <c r="AC2814" s="6">
        <f t="shared" si="833"/>
        <v>0</v>
      </c>
      <c r="AD2814" s="6">
        <f t="shared" si="833"/>
        <v>0</v>
      </c>
      <c r="AE2814" s="6">
        <f t="shared" si="833"/>
        <v>0</v>
      </c>
      <c r="AF2814" s="6">
        <f t="shared" si="833"/>
        <v>0</v>
      </c>
      <c r="AG2814" s="6">
        <f t="shared" si="833"/>
        <v>0</v>
      </c>
      <c r="AH2814" s="6">
        <v>0</v>
      </c>
      <c r="AI2814" s="6">
        <v>0</v>
      </c>
      <c r="AJ2814" s="6">
        <f>SUM(AJ2815)</f>
        <v>0</v>
      </c>
      <c r="AK2814" s="6">
        <f t="shared" si="833"/>
        <v>0</v>
      </c>
      <c r="AL2814" s="6">
        <f t="shared" si="833"/>
        <v>0</v>
      </c>
      <c r="AM2814" s="6">
        <f t="shared" si="833"/>
        <v>0</v>
      </c>
      <c r="AN2814" s="6">
        <f t="shared" si="833"/>
        <v>0</v>
      </c>
      <c r="AO2814" s="6">
        <f t="shared" si="833"/>
        <v>0</v>
      </c>
      <c r="AP2814" s="6">
        <f t="shared" si="833"/>
        <v>0</v>
      </c>
      <c r="AQ2814" s="6">
        <f t="shared" si="833"/>
        <v>0</v>
      </c>
      <c r="AR2814" s="6">
        <f t="shared" si="833"/>
        <v>0</v>
      </c>
      <c r="AS2814" s="6">
        <f t="shared" si="833"/>
        <v>0</v>
      </c>
      <c r="AT2814" s="6">
        <f t="shared" si="833"/>
        <v>0</v>
      </c>
      <c r="AU2814" s="6">
        <v>0</v>
      </c>
      <c r="AV2814" s="6">
        <v>0</v>
      </c>
      <c r="AW2814" s="6">
        <f t="shared" si="828"/>
        <v>0</v>
      </c>
    </row>
    <row r="2815" spans="1:49" s="52" customFormat="1">
      <c r="A2815" s="44" t="s">
        <v>797</v>
      </c>
      <c r="B2815" s="45" t="s">
        <v>1030</v>
      </c>
      <c r="C2815" s="45" t="s">
        <v>1669</v>
      </c>
      <c r="D2815" s="452" t="s">
        <v>2944</v>
      </c>
      <c r="E2815" s="213" t="s">
        <v>833</v>
      </c>
      <c r="F2815" s="65"/>
      <c r="G2815" s="65"/>
      <c r="H2815" s="65"/>
      <c r="I2815" s="53" t="s">
        <v>1</v>
      </c>
      <c r="J2815" s="200">
        <f>SUM(J2816)</f>
        <v>0</v>
      </c>
      <c r="K2815" s="200">
        <f t="shared" si="833"/>
        <v>0</v>
      </c>
      <c r="L2815" s="200">
        <f t="shared" si="833"/>
        <v>0</v>
      </c>
      <c r="M2815" s="200">
        <f t="shared" si="833"/>
        <v>0</v>
      </c>
      <c r="N2815" s="200">
        <f t="shared" si="833"/>
        <v>0</v>
      </c>
      <c r="O2815" s="200">
        <f t="shared" si="833"/>
        <v>0</v>
      </c>
      <c r="P2815" s="200">
        <f t="shared" si="833"/>
        <v>0</v>
      </c>
      <c r="Q2815" s="200">
        <f t="shared" si="833"/>
        <v>0</v>
      </c>
      <c r="R2815" s="200">
        <f t="shared" si="833"/>
        <v>0</v>
      </c>
      <c r="S2815" s="200">
        <f t="shared" si="833"/>
        <v>0</v>
      </c>
      <c r="T2815" s="200">
        <f t="shared" si="833"/>
        <v>0</v>
      </c>
      <c r="U2815" s="200">
        <v>0</v>
      </c>
      <c r="V2815" s="200">
        <v>0</v>
      </c>
      <c r="W2815" s="200">
        <f>SUM(W2816)</f>
        <v>0</v>
      </c>
      <c r="X2815" s="200">
        <f t="shared" si="833"/>
        <v>0</v>
      </c>
      <c r="Y2815" s="200">
        <f t="shared" si="833"/>
        <v>0</v>
      </c>
      <c r="Z2815" s="200">
        <f t="shared" si="833"/>
        <v>0</v>
      </c>
      <c r="AA2815" s="200">
        <f t="shared" si="833"/>
        <v>0</v>
      </c>
      <c r="AB2815" s="200">
        <f t="shared" si="833"/>
        <v>0</v>
      </c>
      <c r="AC2815" s="200">
        <f t="shared" si="833"/>
        <v>0</v>
      </c>
      <c r="AD2815" s="200">
        <f t="shared" si="833"/>
        <v>0</v>
      </c>
      <c r="AE2815" s="200">
        <f t="shared" si="833"/>
        <v>0</v>
      </c>
      <c r="AF2815" s="200">
        <f t="shared" si="833"/>
        <v>0</v>
      </c>
      <c r="AG2815" s="200">
        <f t="shared" si="833"/>
        <v>0</v>
      </c>
      <c r="AH2815" s="200">
        <v>0</v>
      </c>
      <c r="AI2815" s="200">
        <v>0</v>
      </c>
      <c r="AJ2815" s="200">
        <f>SUM(AJ2816)</f>
        <v>0</v>
      </c>
      <c r="AK2815" s="200">
        <f t="shared" si="833"/>
        <v>0</v>
      </c>
      <c r="AL2815" s="200">
        <f t="shared" si="833"/>
        <v>0</v>
      </c>
      <c r="AM2815" s="200">
        <f t="shared" si="833"/>
        <v>0</v>
      </c>
      <c r="AN2815" s="200">
        <f t="shared" si="833"/>
        <v>0</v>
      </c>
      <c r="AO2815" s="200">
        <f t="shared" si="833"/>
        <v>0</v>
      </c>
      <c r="AP2815" s="200">
        <f t="shared" si="833"/>
        <v>0</v>
      </c>
      <c r="AQ2815" s="200">
        <f t="shared" si="833"/>
        <v>0</v>
      </c>
      <c r="AR2815" s="200">
        <f t="shared" si="833"/>
        <v>0</v>
      </c>
      <c r="AS2815" s="200">
        <f t="shared" si="833"/>
        <v>0</v>
      </c>
      <c r="AT2815" s="200">
        <f t="shared" si="833"/>
        <v>0</v>
      </c>
      <c r="AU2815" s="200">
        <v>0</v>
      </c>
      <c r="AV2815" s="200">
        <v>0</v>
      </c>
      <c r="AW2815" s="200">
        <f t="shared" si="828"/>
        <v>0</v>
      </c>
    </row>
    <row r="2816" spans="1:49" s="59" customFormat="1">
      <c r="A2816" s="44" t="s">
        <v>797</v>
      </c>
      <c r="B2816" s="45" t="s">
        <v>1030</v>
      </c>
      <c r="C2816" s="45" t="s">
        <v>1669</v>
      </c>
      <c r="D2816" s="452" t="s">
        <v>2944</v>
      </c>
      <c r="E2816" s="57" t="s">
        <v>1517</v>
      </c>
      <c r="F2816" s="58"/>
      <c r="G2816" s="468" t="s">
        <v>3096</v>
      </c>
      <c r="H2816" s="50" t="s">
        <v>2333</v>
      </c>
      <c r="I2816" s="188" t="s">
        <v>2584</v>
      </c>
      <c r="J2816" s="13"/>
      <c r="K2816" s="13"/>
      <c r="L2816" s="13"/>
      <c r="M2816" s="13"/>
      <c r="N2816" s="13"/>
      <c r="O2816" s="13"/>
      <c r="P2816" s="13"/>
      <c r="Q2816" s="13"/>
      <c r="R2816" s="13"/>
      <c r="S2816" s="13"/>
      <c r="T2816" s="13"/>
      <c r="U2816" s="13">
        <v>0</v>
      </c>
      <c r="V2816" s="13">
        <v>0</v>
      </c>
      <c r="W2816" s="13"/>
      <c r="X2816" s="13"/>
      <c r="Y2816" s="13"/>
      <c r="Z2816" s="13"/>
      <c r="AA2816" s="13"/>
      <c r="AB2816" s="13"/>
      <c r="AC2816" s="13"/>
      <c r="AD2816" s="13"/>
      <c r="AE2816" s="13"/>
      <c r="AF2816" s="13"/>
      <c r="AG2816" s="13"/>
      <c r="AH2816" s="13">
        <v>0</v>
      </c>
      <c r="AI2816" s="13">
        <v>0</v>
      </c>
      <c r="AJ2816" s="13"/>
      <c r="AK2816" s="13"/>
      <c r="AL2816" s="13"/>
      <c r="AM2816" s="13"/>
      <c r="AN2816" s="13"/>
      <c r="AO2816" s="13"/>
      <c r="AP2816" s="13"/>
      <c r="AQ2816" s="13"/>
      <c r="AR2816" s="13"/>
      <c r="AS2816" s="13"/>
      <c r="AT2816" s="13"/>
      <c r="AU2816" s="13">
        <v>0</v>
      </c>
      <c r="AV2816" s="13">
        <v>0</v>
      </c>
      <c r="AW2816" s="13">
        <f t="shared" si="828"/>
        <v>0</v>
      </c>
    </row>
    <row r="2817" spans="1:49">
      <c r="A2817" s="44"/>
      <c r="B2817" s="45"/>
      <c r="C2817" s="45"/>
      <c r="D2817" s="45"/>
      <c r="E2817" s="531"/>
      <c r="F2817" s="50"/>
      <c r="G2817" s="50"/>
      <c r="H2817" s="50"/>
      <c r="I2817" s="49" t="s">
        <v>1157</v>
      </c>
      <c r="J2817" s="6">
        <f>SUM(J2818)</f>
        <v>6000</v>
      </c>
      <c r="K2817" s="6">
        <f t="shared" ref="K2817:AT2817" si="834">SUM(K2818)</f>
        <v>0</v>
      </c>
      <c r="L2817" s="6">
        <f t="shared" si="834"/>
        <v>0</v>
      </c>
      <c r="M2817" s="6">
        <f t="shared" si="834"/>
        <v>2050</v>
      </c>
      <c r="N2817" s="6">
        <f t="shared" si="834"/>
        <v>0</v>
      </c>
      <c r="O2817" s="6">
        <f t="shared" si="834"/>
        <v>0</v>
      </c>
      <c r="P2817" s="6">
        <f t="shared" si="834"/>
        <v>0</v>
      </c>
      <c r="Q2817" s="6">
        <f t="shared" si="834"/>
        <v>0</v>
      </c>
      <c r="R2817" s="6">
        <f t="shared" si="834"/>
        <v>1412</v>
      </c>
      <c r="S2817" s="6">
        <f t="shared" si="834"/>
        <v>0</v>
      </c>
      <c r="T2817" s="6">
        <f t="shared" si="834"/>
        <v>825</v>
      </c>
      <c r="U2817" s="6">
        <v>4287</v>
      </c>
      <c r="V2817" s="6">
        <v>1713</v>
      </c>
      <c r="W2817" s="6">
        <f>SUM(W2818)</f>
        <v>5823</v>
      </c>
      <c r="X2817" s="6">
        <f t="shared" si="834"/>
        <v>0</v>
      </c>
      <c r="Y2817" s="6">
        <f t="shared" si="834"/>
        <v>0</v>
      </c>
      <c r="Z2817" s="6">
        <f t="shared" si="834"/>
        <v>0</v>
      </c>
      <c r="AA2817" s="6">
        <f t="shared" si="834"/>
        <v>0</v>
      </c>
      <c r="AB2817" s="6">
        <f t="shared" si="834"/>
        <v>0</v>
      </c>
      <c r="AC2817" s="6">
        <f t="shared" si="834"/>
        <v>5823</v>
      </c>
      <c r="AD2817" s="6">
        <f t="shared" si="834"/>
        <v>0</v>
      </c>
      <c r="AE2817" s="6">
        <f t="shared" si="834"/>
        <v>0</v>
      </c>
      <c r="AF2817" s="6">
        <f t="shared" si="834"/>
        <v>0</v>
      </c>
      <c r="AG2817" s="6">
        <f t="shared" si="834"/>
        <v>0</v>
      </c>
      <c r="AH2817" s="6">
        <v>5823</v>
      </c>
      <c r="AI2817" s="6">
        <v>0</v>
      </c>
      <c r="AJ2817" s="6">
        <f>SUM(AJ2818)</f>
        <v>0</v>
      </c>
      <c r="AK2817" s="6">
        <f t="shared" si="834"/>
        <v>0</v>
      </c>
      <c r="AL2817" s="6">
        <f t="shared" si="834"/>
        <v>0</v>
      </c>
      <c r="AM2817" s="6">
        <f t="shared" si="834"/>
        <v>0</v>
      </c>
      <c r="AN2817" s="6">
        <f t="shared" si="834"/>
        <v>0</v>
      </c>
      <c r="AO2817" s="6">
        <f t="shared" si="834"/>
        <v>0</v>
      </c>
      <c r="AP2817" s="6">
        <f t="shared" si="834"/>
        <v>0</v>
      </c>
      <c r="AQ2817" s="6">
        <f t="shared" si="834"/>
        <v>0</v>
      </c>
      <c r="AR2817" s="6">
        <f t="shared" si="834"/>
        <v>0</v>
      </c>
      <c r="AS2817" s="6">
        <f t="shared" si="834"/>
        <v>0</v>
      </c>
      <c r="AT2817" s="6">
        <f t="shared" si="834"/>
        <v>0</v>
      </c>
      <c r="AU2817" s="6">
        <v>0</v>
      </c>
      <c r="AV2817" s="6">
        <v>0</v>
      </c>
      <c r="AW2817" s="6">
        <f t="shared" si="828"/>
        <v>10110</v>
      </c>
    </row>
    <row r="2818" spans="1:49">
      <c r="A2818" s="44" t="s">
        <v>797</v>
      </c>
      <c r="B2818" s="45" t="s">
        <v>1030</v>
      </c>
      <c r="C2818" s="45" t="s">
        <v>1669</v>
      </c>
      <c r="D2818" s="452" t="s">
        <v>2944</v>
      </c>
      <c r="E2818" s="54" t="s">
        <v>1402</v>
      </c>
      <c r="F2818" s="50"/>
      <c r="G2818" s="50"/>
      <c r="H2818" s="50"/>
      <c r="I2818" s="1" t="s">
        <v>1158</v>
      </c>
      <c r="J2818" s="9">
        <f>SUM(J2819:J2820)</f>
        <v>6000</v>
      </c>
      <c r="K2818" s="9">
        <f t="shared" ref="K2818:T2818" si="835">SUM(K2819:K2820)</f>
        <v>0</v>
      </c>
      <c r="L2818" s="9">
        <f t="shared" si="835"/>
        <v>0</v>
      </c>
      <c r="M2818" s="9">
        <f t="shared" si="835"/>
        <v>2050</v>
      </c>
      <c r="N2818" s="9">
        <f t="shared" si="835"/>
        <v>0</v>
      </c>
      <c r="O2818" s="9">
        <f t="shared" si="835"/>
        <v>0</v>
      </c>
      <c r="P2818" s="9">
        <f t="shared" si="835"/>
        <v>0</v>
      </c>
      <c r="Q2818" s="9">
        <f t="shared" si="835"/>
        <v>0</v>
      </c>
      <c r="R2818" s="9">
        <f t="shared" si="835"/>
        <v>1412</v>
      </c>
      <c r="S2818" s="9">
        <f t="shared" si="835"/>
        <v>0</v>
      </c>
      <c r="T2818" s="9">
        <f t="shared" si="835"/>
        <v>825</v>
      </c>
      <c r="U2818" s="9">
        <v>4287</v>
      </c>
      <c r="V2818" s="9">
        <v>1713</v>
      </c>
      <c r="W2818" s="9">
        <f t="shared" ref="W2818:AG2818" si="836">SUM(W2819:W2820)</f>
        <v>5823</v>
      </c>
      <c r="X2818" s="9">
        <f t="shared" si="836"/>
        <v>0</v>
      </c>
      <c r="Y2818" s="9">
        <f t="shared" si="836"/>
        <v>0</v>
      </c>
      <c r="Z2818" s="9">
        <f t="shared" si="836"/>
        <v>0</v>
      </c>
      <c r="AA2818" s="9">
        <f t="shared" si="836"/>
        <v>0</v>
      </c>
      <c r="AB2818" s="9">
        <f t="shared" si="836"/>
        <v>0</v>
      </c>
      <c r="AC2818" s="9">
        <f t="shared" si="836"/>
        <v>5823</v>
      </c>
      <c r="AD2818" s="9">
        <f t="shared" si="836"/>
        <v>0</v>
      </c>
      <c r="AE2818" s="9">
        <f t="shared" si="836"/>
        <v>0</v>
      </c>
      <c r="AF2818" s="9">
        <f t="shared" si="836"/>
        <v>0</v>
      </c>
      <c r="AG2818" s="9">
        <f t="shared" si="836"/>
        <v>0</v>
      </c>
      <c r="AH2818" s="9">
        <v>5823</v>
      </c>
      <c r="AI2818" s="9">
        <v>0</v>
      </c>
      <c r="AJ2818" s="9">
        <f>SUM(AJ2819:AJ2820)</f>
        <v>0</v>
      </c>
      <c r="AK2818" s="9">
        <f t="shared" ref="AK2818:AT2818" si="837">SUM(AK2819:AK2820)</f>
        <v>0</v>
      </c>
      <c r="AL2818" s="9">
        <f t="shared" si="837"/>
        <v>0</v>
      </c>
      <c r="AM2818" s="9">
        <f t="shared" si="837"/>
        <v>0</v>
      </c>
      <c r="AN2818" s="9">
        <f t="shared" si="837"/>
        <v>0</v>
      </c>
      <c r="AO2818" s="9">
        <f t="shared" si="837"/>
        <v>0</v>
      </c>
      <c r="AP2818" s="9">
        <f t="shared" si="837"/>
        <v>0</v>
      </c>
      <c r="AQ2818" s="9">
        <f t="shared" si="837"/>
        <v>0</v>
      </c>
      <c r="AR2818" s="9">
        <f t="shared" si="837"/>
        <v>0</v>
      </c>
      <c r="AS2818" s="9">
        <f t="shared" si="837"/>
        <v>0</v>
      </c>
      <c r="AT2818" s="9">
        <f t="shared" si="837"/>
        <v>0</v>
      </c>
      <c r="AU2818" s="9">
        <v>0</v>
      </c>
      <c r="AV2818" s="9">
        <v>0</v>
      </c>
      <c r="AW2818" s="9">
        <f t="shared" si="828"/>
        <v>10110</v>
      </c>
    </row>
    <row r="2819" spans="1:49">
      <c r="A2819" s="44" t="s">
        <v>797</v>
      </c>
      <c r="B2819" s="45" t="s">
        <v>1030</v>
      </c>
      <c r="C2819" s="45" t="s">
        <v>1669</v>
      </c>
      <c r="D2819" s="452" t="s">
        <v>2944</v>
      </c>
      <c r="E2819" s="367" t="s">
        <v>1409</v>
      </c>
      <c r="F2819" s="50"/>
      <c r="G2819" s="468" t="s">
        <v>3096</v>
      </c>
      <c r="H2819" s="50" t="s">
        <v>2333</v>
      </c>
      <c r="I2819" s="42" t="s">
        <v>2301</v>
      </c>
      <c r="J2819" s="15">
        <v>6000</v>
      </c>
      <c r="M2819" s="15">
        <v>2050</v>
      </c>
      <c r="R2819" s="15">
        <v>1412</v>
      </c>
      <c r="T2819" s="15">
        <v>825</v>
      </c>
      <c r="U2819" s="15">
        <v>4287</v>
      </c>
      <c r="V2819" s="15">
        <v>1713</v>
      </c>
      <c r="AH2819" s="15">
        <v>0</v>
      </c>
      <c r="AI2819" s="15">
        <v>0</v>
      </c>
      <c r="AU2819" s="15">
        <v>0</v>
      </c>
      <c r="AV2819" s="15">
        <v>0</v>
      </c>
      <c r="AW2819" s="15">
        <f t="shared" si="828"/>
        <v>4287</v>
      </c>
    </row>
    <row r="2820" spans="1:49" s="505" customFormat="1">
      <c r="A2820" s="478" t="s">
        <v>797</v>
      </c>
      <c r="B2820" s="479" t="s">
        <v>1030</v>
      </c>
      <c r="C2820" s="479" t="s">
        <v>1669</v>
      </c>
      <c r="D2820" s="480" t="s">
        <v>2944</v>
      </c>
      <c r="E2820" s="481" t="s">
        <v>1367</v>
      </c>
      <c r="F2820" s="482"/>
      <c r="G2820" s="483" t="s">
        <v>3096</v>
      </c>
      <c r="H2820" s="482" t="s">
        <v>2334</v>
      </c>
      <c r="I2820" s="504" t="s">
        <v>1400</v>
      </c>
      <c r="J2820" s="496"/>
      <c r="K2820" s="496"/>
      <c r="L2820" s="496"/>
      <c r="M2820" s="496"/>
      <c r="N2820" s="496"/>
      <c r="O2820" s="496"/>
      <c r="P2820" s="496"/>
      <c r="Q2820" s="496"/>
      <c r="R2820" s="496"/>
      <c r="S2820" s="496"/>
      <c r="T2820" s="496"/>
      <c r="U2820" s="496">
        <v>0</v>
      </c>
      <c r="V2820" s="496">
        <v>0</v>
      </c>
      <c r="W2820" s="496">
        <v>5823</v>
      </c>
      <c r="X2820" s="496"/>
      <c r="Y2820" s="496"/>
      <c r="Z2820" s="496"/>
      <c r="AA2820" s="496"/>
      <c r="AB2820" s="496"/>
      <c r="AC2820" s="496">
        <v>5823</v>
      </c>
      <c r="AD2820" s="496"/>
      <c r="AE2820" s="496"/>
      <c r="AF2820" s="496"/>
      <c r="AG2820" s="496"/>
      <c r="AH2820" s="496">
        <v>5823</v>
      </c>
      <c r="AI2820" s="496">
        <v>0</v>
      </c>
      <c r="AJ2820" s="496"/>
      <c r="AK2820" s="496"/>
      <c r="AL2820" s="496"/>
      <c r="AM2820" s="496"/>
      <c r="AN2820" s="496"/>
      <c r="AO2820" s="496"/>
      <c r="AP2820" s="496"/>
      <c r="AQ2820" s="496"/>
      <c r="AR2820" s="496"/>
      <c r="AS2820" s="496"/>
      <c r="AT2820" s="496"/>
      <c r="AU2820" s="496">
        <v>0</v>
      </c>
      <c r="AV2820" s="496">
        <v>0</v>
      </c>
      <c r="AW2820" s="496">
        <f t="shared" si="828"/>
        <v>5823</v>
      </c>
    </row>
    <row r="2821" spans="1:49">
      <c r="A2821" s="44"/>
      <c r="B2821" s="45"/>
      <c r="C2821" s="45"/>
      <c r="D2821" s="45"/>
      <c r="E2821" s="531"/>
      <c r="F2821" s="50"/>
      <c r="G2821" s="50"/>
      <c r="H2821" s="50"/>
      <c r="I2821" s="42"/>
      <c r="U2821" s="15">
        <v>0</v>
      </c>
      <c r="V2821" s="15">
        <v>0</v>
      </c>
      <c r="AH2821" s="15">
        <v>0</v>
      </c>
      <c r="AI2821" s="15">
        <v>0</v>
      </c>
      <c r="AU2821" s="15">
        <v>0</v>
      </c>
      <c r="AV2821" s="15">
        <v>0</v>
      </c>
      <c r="AW2821" s="15">
        <f t="shared" si="828"/>
        <v>0</v>
      </c>
    </row>
    <row r="2822" spans="1:49">
      <c r="A2822" s="48"/>
      <c r="B2822" s="42"/>
      <c r="C2822" s="42"/>
      <c r="D2822" s="42"/>
      <c r="E2822" s="531"/>
      <c r="F2822" s="50"/>
      <c r="G2822" s="50"/>
      <c r="H2822" s="50"/>
      <c r="I2822" s="49" t="s">
        <v>1631</v>
      </c>
      <c r="J2822" s="12">
        <f>SUM(J2792,J2817,J2814)</f>
        <v>10000</v>
      </c>
      <c r="K2822" s="12">
        <f t="shared" ref="K2822:AT2822" si="838">SUM(K2792,K2817,K2814)</f>
        <v>0</v>
      </c>
      <c r="L2822" s="12">
        <f t="shared" si="838"/>
        <v>0</v>
      </c>
      <c r="M2822" s="12">
        <f t="shared" si="838"/>
        <v>2050</v>
      </c>
      <c r="N2822" s="12">
        <f t="shared" si="838"/>
        <v>0</v>
      </c>
      <c r="O2822" s="12">
        <f t="shared" si="838"/>
        <v>825</v>
      </c>
      <c r="P2822" s="12">
        <f t="shared" si="838"/>
        <v>950</v>
      </c>
      <c r="Q2822" s="12">
        <f t="shared" si="838"/>
        <v>0</v>
      </c>
      <c r="R2822" s="12">
        <f t="shared" si="838"/>
        <v>1412</v>
      </c>
      <c r="S2822" s="12">
        <f t="shared" si="838"/>
        <v>0</v>
      </c>
      <c r="T2822" s="12">
        <f t="shared" si="838"/>
        <v>825</v>
      </c>
      <c r="U2822" s="12">
        <v>6062</v>
      </c>
      <c r="V2822" s="12">
        <v>3938</v>
      </c>
      <c r="W2822" s="12">
        <f>SUM(W2792,W2817,W2814)</f>
        <v>5823</v>
      </c>
      <c r="X2822" s="12">
        <f t="shared" si="838"/>
        <v>0</v>
      </c>
      <c r="Y2822" s="12">
        <f t="shared" si="838"/>
        <v>0</v>
      </c>
      <c r="Z2822" s="12">
        <f t="shared" si="838"/>
        <v>0</v>
      </c>
      <c r="AA2822" s="12">
        <f t="shared" si="838"/>
        <v>0</v>
      </c>
      <c r="AB2822" s="12">
        <f t="shared" si="838"/>
        <v>0</v>
      </c>
      <c r="AC2822" s="12">
        <f t="shared" si="838"/>
        <v>5823</v>
      </c>
      <c r="AD2822" s="12">
        <f t="shared" si="838"/>
        <v>0</v>
      </c>
      <c r="AE2822" s="12">
        <f t="shared" si="838"/>
        <v>0</v>
      </c>
      <c r="AF2822" s="12">
        <f t="shared" si="838"/>
        <v>0</v>
      </c>
      <c r="AG2822" s="12">
        <f t="shared" si="838"/>
        <v>0</v>
      </c>
      <c r="AH2822" s="12">
        <v>5823</v>
      </c>
      <c r="AI2822" s="12">
        <v>0</v>
      </c>
      <c r="AJ2822" s="12">
        <f>SUM(AJ2792,AJ2817,AJ2814)</f>
        <v>6272</v>
      </c>
      <c r="AK2822" s="12">
        <f t="shared" si="838"/>
        <v>0</v>
      </c>
      <c r="AL2822" s="12">
        <f t="shared" si="838"/>
        <v>0</v>
      </c>
      <c r="AM2822" s="12">
        <f t="shared" si="838"/>
        <v>2065</v>
      </c>
      <c r="AN2822" s="12">
        <f t="shared" si="838"/>
        <v>0</v>
      </c>
      <c r="AO2822" s="12">
        <f t="shared" si="838"/>
        <v>1200</v>
      </c>
      <c r="AP2822" s="12">
        <f t="shared" si="838"/>
        <v>0</v>
      </c>
      <c r="AQ2822" s="12">
        <f t="shared" si="838"/>
        <v>0</v>
      </c>
      <c r="AR2822" s="12">
        <f t="shared" si="838"/>
        <v>642</v>
      </c>
      <c r="AS2822" s="12">
        <f t="shared" si="838"/>
        <v>0</v>
      </c>
      <c r="AT2822" s="12">
        <f t="shared" si="838"/>
        <v>0</v>
      </c>
      <c r="AU2822" s="12">
        <v>3907</v>
      </c>
      <c r="AV2822" s="12">
        <v>2365</v>
      </c>
      <c r="AW2822" s="12">
        <f t="shared" si="828"/>
        <v>15792</v>
      </c>
    </row>
    <row r="2823" spans="1:49">
      <c r="A2823" s="48"/>
      <c r="B2823" s="42"/>
      <c r="C2823" s="42"/>
      <c r="D2823" s="42"/>
      <c r="E2823" s="531"/>
      <c r="F2823" s="50"/>
      <c r="G2823" s="50"/>
      <c r="H2823" s="50"/>
      <c r="I2823" s="146" t="s">
        <v>970</v>
      </c>
      <c r="J2823" s="267"/>
      <c r="K2823" s="267"/>
      <c r="L2823" s="267"/>
      <c r="M2823" s="267"/>
      <c r="N2823" s="267"/>
      <c r="O2823" s="267"/>
      <c r="P2823" s="267"/>
      <c r="Q2823" s="267"/>
      <c r="R2823" s="267"/>
      <c r="S2823" s="267"/>
      <c r="T2823" s="267"/>
      <c r="U2823" s="267"/>
      <c r="V2823" s="267"/>
      <c r="W2823" s="267"/>
      <c r="X2823" s="267"/>
      <c r="Y2823" s="267"/>
      <c r="Z2823" s="267"/>
      <c r="AA2823" s="267"/>
      <c r="AB2823" s="267"/>
      <c r="AC2823" s="267"/>
      <c r="AD2823" s="267"/>
      <c r="AE2823" s="267"/>
      <c r="AF2823" s="267"/>
      <c r="AG2823" s="267"/>
      <c r="AH2823" s="267"/>
      <c r="AI2823" s="267"/>
      <c r="AJ2823" s="267"/>
      <c r="AK2823" s="267"/>
      <c r="AL2823" s="267"/>
      <c r="AM2823" s="267"/>
      <c r="AN2823" s="267"/>
      <c r="AO2823" s="267"/>
      <c r="AP2823" s="267"/>
      <c r="AQ2823" s="267"/>
      <c r="AR2823" s="267"/>
      <c r="AS2823" s="267"/>
      <c r="AT2823" s="267"/>
      <c r="AU2823" s="267"/>
      <c r="AV2823" s="267"/>
      <c r="AW2823" s="267"/>
    </row>
    <row r="2824" spans="1:49" ht="13.5" thickBot="1">
      <c r="A2824" s="48"/>
      <c r="B2824" s="42"/>
      <c r="C2824" s="42"/>
      <c r="D2824" s="42"/>
      <c r="E2824" s="531"/>
      <c r="F2824" s="50"/>
      <c r="G2824" s="50"/>
      <c r="H2824" s="50"/>
      <c r="I2824" s="146"/>
      <c r="J2824" s="29"/>
      <c r="K2824" s="29"/>
      <c r="L2824" s="29"/>
      <c r="M2824" s="29"/>
      <c r="N2824" s="29"/>
      <c r="O2824" s="29"/>
      <c r="P2824" s="29"/>
      <c r="Q2824" s="29"/>
      <c r="R2824" s="29"/>
      <c r="S2824" s="29"/>
      <c r="T2824" s="29"/>
      <c r="U2824" s="29"/>
      <c r="V2824" s="29"/>
      <c r="W2824" s="29"/>
      <c r="X2824" s="29"/>
      <c r="Y2824" s="29"/>
      <c r="Z2824" s="29"/>
      <c r="AA2824" s="29"/>
      <c r="AB2824" s="29"/>
      <c r="AC2824" s="29"/>
      <c r="AD2824" s="29"/>
      <c r="AE2824" s="29"/>
      <c r="AF2824" s="29"/>
      <c r="AG2824" s="29"/>
      <c r="AH2824" s="29"/>
      <c r="AI2824" s="29"/>
      <c r="AJ2824" s="29"/>
      <c r="AK2824" s="29"/>
      <c r="AL2824" s="29"/>
      <c r="AM2824" s="29"/>
      <c r="AN2824" s="29"/>
      <c r="AO2824" s="29"/>
      <c r="AP2824" s="29"/>
      <c r="AQ2824" s="29"/>
      <c r="AR2824" s="29"/>
      <c r="AS2824" s="29"/>
      <c r="AT2824" s="29"/>
      <c r="AU2824" s="29"/>
      <c r="AV2824" s="29"/>
      <c r="AW2824" s="29"/>
    </row>
    <row r="2825" spans="1:49" ht="35.25" customHeight="1" thickTop="1" thickBot="1">
      <c r="A2825" s="48"/>
      <c r="B2825" s="42"/>
      <c r="C2825" s="42"/>
      <c r="D2825" s="42"/>
      <c r="E2825" s="531"/>
      <c r="F2825" s="50"/>
      <c r="G2825" s="50"/>
      <c r="H2825" s="50"/>
      <c r="I2825" s="5" t="s">
        <v>2331</v>
      </c>
      <c r="J2825" s="364" t="s">
        <v>2891</v>
      </c>
      <c r="K2825" s="364" t="s">
        <v>2879</v>
      </c>
      <c r="L2825" s="364" t="s">
        <v>2880</v>
      </c>
      <c r="M2825" s="364" t="s">
        <v>2881</v>
      </c>
      <c r="N2825" s="364" t="s">
        <v>2882</v>
      </c>
      <c r="O2825" s="364" t="s">
        <v>2883</v>
      </c>
      <c r="P2825" s="364" t="s">
        <v>2884</v>
      </c>
      <c r="Q2825" s="364" t="s">
        <v>2885</v>
      </c>
      <c r="R2825" s="364" t="s">
        <v>2886</v>
      </c>
      <c r="S2825" s="364" t="s">
        <v>2887</v>
      </c>
      <c r="T2825" s="364" t="s">
        <v>2888</v>
      </c>
      <c r="U2825" s="364" t="s">
        <v>2889</v>
      </c>
      <c r="V2825" s="364" t="s">
        <v>2890</v>
      </c>
      <c r="W2825" s="365" t="s">
        <v>2893</v>
      </c>
      <c r="X2825" s="365" t="s">
        <v>2879</v>
      </c>
      <c r="Y2825" s="365" t="s">
        <v>2880</v>
      </c>
      <c r="Z2825" s="365" t="s">
        <v>2881</v>
      </c>
      <c r="AA2825" s="365" t="s">
        <v>2882</v>
      </c>
      <c r="AB2825" s="365" t="s">
        <v>2883</v>
      </c>
      <c r="AC2825" s="365" t="s">
        <v>2884</v>
      </c>
      <c r="AD2825" s="365" t="s">
        <v>2885</v>
      </c>
      <c r="AE2825" s="365" t="s">
        <v>2886</v>
      </c>
      <c r="AF2825" s="365" t="s">
        <v>2887</v>
      </c>
      <c r="AG2825" s="365" t="s">
        <v>2888</v>
      </c>
      <c r="AH2825" s="365" t="s">
        <v>2889</v>
      </c>
      <c r="AI2825" s="365" t="s">
        <v>2890</v>
      </c>
      <c r="AJ2825" s="366" t="s">
        <v>2892</v>
      </c>
      <c r="AK2825" s="366" t="s">
        <v>2879</v>
      </c>
      <c r="AL2825" s="366" t="s">
        <v>2880</v>
      </c>
      <c r="AM2825" s="366" t="s">
        <v>2881</v>
      </c>
      <c r="AN2825" s="366" t="s">
        <v>2882</v>
      </c>
      <c r="AO2825" s="366" t="s">
        <v>2883</v>
      </c>
      <c r="AP2825" s="366" t="s">
        <v>2884</v>
      </c>
      <c r="AQ2825" s="366" t="s">
        <v>2885</v>
      </c>
      <c r="AR2825" s="366" t="s">
        <v>2886</v>
      </c>
      <c r="AS2825" s="366" t="s">
        <v>2887</v>
      </c>
      <c r="AT2825" s="366" t="s">
        <v>2888</v>
      </c>
      <c r="AU2825" s="366" t="s">
        <v>2889</v>
      </c>
      <c r="AV2825" s="366" t="s">
        <v>2890</v>
      </c>
      <c r="AW2825" s="368" t="s">
        <v>2895</v>
      </c>
    </row>
    <row r="2826" spans="1:49">
      <c r="A2826" s="48"/>
      <c r="B2826" s="42"/>
      <c r="C2826" s="42"/>
      <c r="D2826" s="42"/>
      <c r="E2826" s="531"/>
      <c r="F2826" s="50"/>
      <c r="G2826" s="50"/>
      <c r="H2826" s="50"/>
      <c r="I2826" s="34"/>
      <c r="J2826" s="202" t="s">
        <v>1224</v>
      </c>
      <c r="K2826" s="202">
        <v>1</v>
      </c>
      <c r="L2826" s="202">
        <v>2</v>
      </c>
      <c r="M2826" s="202">
        <v>3</v>
      </c>
      <c r="N2826" s="202">
        <v>4</v>
      </c>
      <c r="O2826" s="202">
        <v>5</v>
      </c>
      <c r="P2826" s="202">
        <v>6</v>
      </c>
      <c r="Q2826" s="202">
        <v>7</v>
      </c>
      <c r="R2826" s="202">
        <v>8</v>
      </c>
      <c r="S2826" s="202">
        <v>9</v>
      </c>
      <c r="T2826" s="202">
        <v>10</v>
      </c>
      <c r="U2826" s="202">
        <v>13</v>
      </c>
      <c r="V2826" s="202">
        <v>14</v>
      </c>
      <c r="W2826" s="202" t="s">
        <v>1224</v>
      </c>
      <c r="X2826" s="202">
        <v>1</v>
      </c>
      <c r="Y2826" s="202">
        <v>2</v>
      </c>
      <c r="Z2826" s="202">
        <v>3</v>
      </c>
      <c r="AA2826" s="202">
        <v>4</v>
      </c>
      <c r="AB2826" s="202">
        <v>5</v>
      </c>
      <c r="AC2826" s="202">
        <v>6</v>
      </c>
      <c r="AD2826" s="202">
        <v>7</v>
      </c>
      <c r="AE2826" s="202">
        <v>8</v>
      </c>
      <c r="AF2826" s="202">
        <v>9</v>
      </c>
      <c r="AG2826" s="202">
        <v>10</v>
      </c>
      <c r="AH2826" s="202">
        <v>13</v>
      </c>
      <c r="AI2826" s="202">
        <v>14</v>
      </c>
      <c r="AJ2826" s="202" t="s">
        <v>1224</v>
      </c>
      <c r="AK2826" s="202">
        <v>1</v>
      </c>
      <c r="AL2826" s="202">
        <v>2</v>
      </c>
      <c r="AM2826" s="202">
        <v>3</v>
      </c>
      <c r="AN2826" s="202">
        <v>4</v>
      </c>
      <c r="AO2826" s="202">
        <v>5</v>
      </c>
      <c r="AP2826" s="202">
        <v>6</v>
      </c>
      <c r="AQ2826" s="202">
        <v>7</v>
      </c>
      <c r="AR2826" s="202">
        <v>8</v>
      </c>
      <c r="AS2826" s="202">
        <v>9</v>
      </c>
      <c r="AT2826" s="202">
        <v>10</v>
      </c>
      <c r="AU2826" s="202">
        <v>13</v>
      </c>
      <c r="AV2826" s="202">
        <v>14</v>
      </c>
      <c r="AW2826" s="202">
        <v>15</v>
      </c>
    </row>
    <row r="2827" spans="1:49">
      <c r="A2827" s="48"/>
      <c r="B2827" s="42"/>
      <c r="C2827" s="42"/>
      <c r="D2827" s="42"/>
      <c r="E2827" s="531"/>
      <c r="F2827" s="50"/>
      <c r="G2827" s="50"/>
      <c r="H2827" s="50"/>
      <c r="I2827" s="276" t="s">
        <v>2429</v>
      </c>
      <c r="J2827" s="277">
        <f>SUM(J2822)</f>
        <v>10000</v>
      </c>
      <c r="K2827" s="277">
        <f t="shared" ref="K2827:AT2827" si="839">SUM(K2822)</f>
        <v>0</v>
      </c>
      <c r="L2827" s="277">
        <f t="shared" si="839"/>
        <v>0</v>
      </c>
      <c r="M2827" s="277">
        <f t="shared" si="839"/>
        <v>2050</v>
      </c>
      <c r="N2827" s="277">
        <f t="shared" si="839"/>
        <v>0</v>
      </c>
      <c r="O2827" s="277">
        <f t="shared" si="839"/>
        <v>825</v>
      </c>
      <c r="P2827" s="277">
        <f t="shared" si="839"/>
        <v>950</v>
      </c>
      <c r="Q2827" s="277">
        <f t="shared" si="839"/>
        <v>0</v>
      </c>
      <c r="R2827" s="277">
        <f t="shared" si="839"/>
        <v>1412</v>
      </c>
      <c r="S2827" s="277">
        <f t="shared" si="839"/>
        <v>0</v>
      </c>
      <c r="T2827" s="277">
        <f t="shared" si="839"/>
        <v>825</v>
      </c>
      <c r="U2827" s="277">
        <v>6062</v>
      </c>
      <c r="V2827" s="277">
        <v>3938</v>
      </c>
      <c r="W2827" s="277">
        <f>SUM(W2822)</f>
        <v>5823</v>
      </c>
      <c r="X2827" s="277">
        <f t="shared" si="839"/>
        <v>0</v>
      </c>
      <c r="Y2827" s="277">
        <f t="shared" si="839"/>
        <v>0</v>
      </c>
      <c r="Z2827" s="277">
        <f t="shared" si="839"/>
        <v>0</v>
      </c>
      <c r="AA2827" s="277">
        <f t="shared" si="839"/>
        <v>0</v>
      </c>
      <c r="AB2827" s="277">
        <f t="shared" si="839"/>
        <v>0</v>
      </c>
      <c r="AC2827" s="277">
        <f t="shared" si="839"/>
        <v>5823</v>
      </c>
      <c r="AD2827" s="277">
        <f t="shared" si="839"/>
        <v>0</v>
      </c>
      <c r="AE2827" s="277">
        <f t="shared" si="839"/>
        <v>0</v>
      </c>
      <c r="AF2827" s="277">
        <f t="shared" si="839"/>
        <v>0</v>
      </c>
      <c r="AG2827" s="277">
        <f t="shared" si="839"/>
        <v>0</v>
      </c>
      <c r="AH2827" s="277">
        <v>5823</v>
      </c>
      <c r="AI2827" s="277">
        <v>0</v>
      </c>
      <c r="AJ2827" s="277">
        <f>SUM(AJ2822)</f>
        <v>6272</v>
      </c>
      <c r="AK2827" s="277">
        <f t="shared" si="839"/>
        <v>0</v>
      </c>
      <c r="AL2827" s="277">
        <f t="shared" si="839"/>
        <v>0</v>
      </c>
      <c r="AM2827" s="277">
        <f t="shared" si="839"/>
        <v>2065</v>
      </c>
      <c r="AN2827" s="277">
        <f t="shared" si="839"/>
        <v>0</v>
      </c>
      <c r="AO2827" s="277">
        <f t="shared" si="839"/>
        <v>1200</v>
      </c>
      <c r="AP2827" s="277">
        <f t="shared" si="839"/>
        <v>0</v>
      </c>
      <c r="AQ2827" s="277">
        <f t="shared" si="839"/>
        <v>0</v>
      </c>
      <c r="AR2827" s="277">
        <f t="shared" si="839"/>
        <v>642</v>
      </c>
      <c r="AS2827" s="277">
        <f t="shared" si="839"/>
        <v>0</v>
      </c>
      <c r="AT2827" s="277">
        <f t="shared" si="839"/>
        <v>0</v>
      </c>
      <c r="AU2827" s="277">
        <v>3907</v>
      </c>
      <c r="AV2827" s="277">
        <v>2365</v>
      </c>
      <c r="AW2827" s="277">
        <f>U2827+AH2827+AU2827</f>
        <v>15792</v>
      </c>
    </row>
    <row r="2828" spans="1:49">
      <c r="A2828" s="48"/>
      <c r="B2828" s="42"/>
      <c r="C2828" s="42"/>
      <c r="D2828" s="42"/>
      <c r="E2828" s="531"/>
      <c r="F2828" s="50"/>
      <c r="G2828" s="50"/>
      <c r="H2828" s="50"/>
      <c r="I2828" s="276"/>
      <c r="J2828" s="277"/>
      <c r="K2828" s="277"/>
      <c r="L2828" s="277"/>
      <c r="M2828" s="277"/>
      <c r="N2828" s="277"/>
      <c r="O2828" s="277"/>
      <c r="P2828" s="277"/>
      <c r="Q2828" s="277"/>
      <c r="R2828" s="277"/>
      <c r="S2828" s="277"/>
      <c r="T2828" s="277"/>
      <c r="U2828" s="277">
        <v>0</v>
      </c>
      <c r="V2828" s="277">
        <v>0</v>
      </c>
      <c r="W2828" s="277"/>
      <c r="X2828" s="277"/>
      <c r="Y2828" s="277"/>
      <c r="Z2828" s="277"/>
      <c r="AA2828" s="277"/>
      <c r="AB2828" s="277"/>
      <c r="AC2828" s="277"/>
      <c r="AD2828" s="277"/>
      <c r="AE2828" s="277"/>
      <c r="AF2828" s="277"/>
      <c r="AG2828" s="277"/>
      <c r="AH2828" s="277">
        <v>0</v>
      </c>
      <c r="AI2828" s="277">
        <v>0</v>
      </c>
      <c r="AJ2828" s="277"/>
      <c r="AK2828" s="277"/>
      <c r="AL2828" s="277"/>
      <c r="AM2828" s="277"/>
      <c r="AN2828" s="277"/>
      <c r="AO2828" s="277"/>
      <c r="AP2828" s="277"/>
      <c r="AQ2828" s="277"/>
      <c r="AR2828" s="277"/>
      <c r="AS2828" s="277"/>
      <c r="AT2828" s="277"/>
      <c r="AU2828" s="277">
        <v>0</v>
      </c>
      <c r="AV2828" s="277">
        <v>0</v>
      </c>
      <c r="AW2828" s="277">
        <f>U2828+AH2828+AU2828</f>
        <v>0</v>
      </c>
    </row>
    <row r="2829" spans="1:49">
      <c r="A2829" s="48"/>
      <c r="B2829" s="42"/>
      <c r="C2829" s="42"/>
      <c r="D2829" s="42"/>
      <c r="E2829" s="531"/>
      <c r="F2829" s="50"/>
      <c r="G2829" s="50"/>
      <c r="H2829" s="50"/>
      <c r="I2829" s="276"/>
      <c r="J2829" s="277"/>
      <c r="K2829" s="277"/>
      <c r="L2829" s="277"/>
      <c r="M2829" s="277"/>
      <c r="N2829" s="277"/>
      <c r="O2829" s="277"/>
      <c r="P2829" s="277"/>
      <c r="Q2829" s="277"/>
      <c r="R2829" s="277"/>
      <c r="S2829" s="277"/>
      <c r="T2829" s="277"/>
      <c r="U2829" s="277">
        <v>0</v>
      </c>
      <c r="V2829" s="277">
        <v>0</v>
      </c>
      <c r="W2829" s="277"/>
      <c r="X2829" s="277"/>
      <c r="Y2829" s="277"/>
      <c r="Z2829" s="277"/>
      <c r="AA2829" s="277"/>
      <c r="AB2829" s="277"/>
      <c r="AC2829" s="277"/>
      <c r="AD2829" s="277"/>
      <c r="AE2829" s="277"/>
      <c r="AF2829" s="277"/>
      <c r="AG2829" s="277"/>
      <c r="AH2829" s="277">
        <v>0</v>
      </c>
      <c r="AI2829" s="277">
        <v>0</v>
      </c>
      <c r="AJ2829" s="277"/>
      <c r="AK2829" s="277"/>
      <c r="AL2829" s="277"/>
      <c r="AM2829" s="277"/>
      <c r="AN2829" s="277"/>
      <c r="AO2829" s="277"/>
      <c r="AP2829" s="277"/>
      <c r="AQ2829" s="277"/>
      <c r="AR2829" s="277"/>
      <c r="AS2829" s="277"/>
      <c r="AT2829" s="277"/>
      <c r="AU2829" s="277">
        <v>0</v>
      </c>
      <c r="AV2829" s="277">
        <v>0</v>
      </c>
      <c r="AW2829" s="277">
        <f>U2829+AH2829+AU2829</f>
        <v>0</v>
      </c>
    </row>
    <row r="2830" spans="1:49">
      <c r="A2830" s="48"/>
      <c r="B2830" s="42"/>
      <c r="C2830" s="42"/>
      <c r="D2830" s="42"/>
      <c r="E2830" s="531"/>
      <c r="F2830" s="50"/>
      <c r="G2830" s="50"/>
      <c r="H2830" s="50"/>
      <c r="I2830" s="276"/>
      <c r="J2830" s="277"/>
      <c r="K2830" s="277"/>
      <c r="L2830" s="277"/>
      <c r="M2830" s="277"/>
      <c r="N2830" s="277"/>
      <c r="O2830" s="277"/>
      <c r="P2830" s="277"/>
      <c r="Q2830" s="277"/>
      <c r="R2830" s="277"/>
      <c r="S2830" s="277"/>
      <c r="T2830" s="277"/>
      <c r="U2830" s="277">
        <v>0</v>
      </c>
      <c r="V2830" s="277">
        <v>0</v>
      </c>
      <c r="W2830" s="277"/>
      <c r="X2830" s="277"/>
      <c r="Y2830" s="277"/>
      <c r="Z2830" s="277"/>
      <c r="AA2830" s="277"/>
      <c r="AB2830" s="277"/>
      <c r="AC2830" s="277"/>
      <c r="AD2830" s="277"/>
      <c r="AE2830" s="277"/>
      <c r="AF2830" s="277"/>
      <c r="AG2830" s="277"/>
      <c r="AH2830" s="277">
        <v>0</v>
      </c>
      <c r="AI2830" s="277">
        <v>0</v>
      </c>
      <c r="AJ2830" s="277"/>
      <c r="AK2830" s="277"/>
      <c r="AL2830" s="277"/>
      <c r="AM2830" s="277"/>
      <c r="AN2830" s="277"/>
      <c r="AO2830" s="277"/>
      <c r="AP2830" s="277"/>
      <c r="AQ2830" s="277"/>
      <c r="AR2830" s="277"/>
      <c r="AS2830" s="277"/>
      <c r="AT2830" s="277"/>
      <c r="AU2830" s="277">
        <v>0</v>
      </c>
      <c r="AV2830" s="277">
        <v>0</v>
      </c>
      <c r="AW2830" s="277">
        <f>U2830+AH2830+AU2830</f>
        <v>0</v>
      </c>
    </row>
    <row r="2831" spans="1:49">
      <c r="A2831" s="48"/>
      <c r="B2831" s="42"/>
      <c r="C2831" s="42"/>
      <c r="D2831" s="42"/>
      <c r="E2831" s="531"/>
      <c r="F2831" s="50"/>
      <c r="G2831" s="50"/>
      <c r="H2831" s="50"/>
      <c r="I2831" s="276" t="s">
        <v>1631</v>
      </c>
      <c r="J2831" s="277">
        <f>SUM(J2827:J2830)</f>
        <v>10000</v>
      </c>
      <c r="K2831" s="277">
        <f t="shared" ref="K2831:AT2831" si="840">SUM(K2827:K2830)</f>
        <v>0</v>
      </c>
      <c r="L2831" s="277">
        <f t="shared" si="840"/>
        <v>0</v>
      </c>
      <c r="M2831" s="277">
        <f t="shared" si="840"/>
        <v>2050</v>
      </c>
      <c r="N2831" s="277">
        <f t="shared" si="840"/>
        <v>0</v>
      </c>
      <c r="O2831" s="277">
        <f t="shared" si="840"/>
        <v>825</v>
      </c>
      <c r="P2831" s="277">
        <f t="shared" si="840"/>
        <v>950</v>
      </c>
      <c r="Q2831" s="277">
        <f t="shared" si="840"/>
        <v>0</v>
      </c>
      <c r="R2831" s="277">
        <f t="shared" si="840"/>
        <v>1412</v>
      </c>
      <c r="S2831" s="277">
        <f t="shared" si="840"/>
        <v>0</v>
      </c>
      <c r="T2831" s="277">
        <f t="shared" si="840"/>
        <v>825</v>
      </c>
      <c r="U2831" s="277">
        <v>6062</v>
      </c>
      <c r="V2831" s="277">
        <v>3938</v>
      </c>
      <c r="W2831" s="277">
        <f>SUM(W2827:W2830)</f>
        <v>5823</v>
      </c>
      <c r="X2831" s="277">
        <f t="shared" si="840"/>
        <v>0</v>
      </c>
      <c r="Y2831" s="277">
        <f t="shared" si="840"/>
        <v>0</v>
      </c>
      <c r="Z2831" s="277">
        <f t="shared" si="840"/>
        <v>0</v>
      </c>
      <c r="AA2831" s="277">
        <f t="shared" si="840"/>
        <v>0</v>
      </c>
      <c r="AB2831" s="277">
        <f t="shared" si="840"/>
        <v>0</v>
      </c>
      <c r="AC2831" s="277">
        <f t="shared" si="840"/>
        <v>5823</v>
      </c>
      <c r="AD2831" s="277">
        <f t="shared" si="840"/>
        <v>0</v>
      </c>
      <c r="AE2831" s="277">
        <f t="shared" si="840"/>
        <v>0</v>
      </c>
      <c r="AF2831" s="277">
        <f t="shared" si="840"/>
        <v>0</v>
      </c>
      <c r="AG2831" s="277">
        <f t="shared" si="840"/>
        <v>0</v>
      </c>
      <c r="AH2831" s="277">
        <v>5823</v>
      </c>
      <c r="AI2831" s="277">
        <v>0</v>
      </c>
      <c r="AJ2831" s="277">
        <f>SUM(AJ2827:AJ2830)</f>
        <v>6272</v>
      </c>
      <c r="AK2831" s="277">
        <f t="shared" si="840"/>
        <v>0</v>
      </c>
      <c r="AL2831" s="277">
        <f t="shared" si="840"/>
        <v>0</v>
      </c>
      <c r="AM2831" s="277">
        <f t="shared" si="840"/>
        <v>2065</v>
      </c>
      <c r="AN2831" s="277">
        <f t="shared" si="840"/>
        <v>0</v>
      </c>
      <c r="AO2831" s="277">
        <f t="shared" si="840"/>
        <v>1200</v>
      </c>
      <c r="AP2831" s="277">
        <f t="shared" si="840"/>
        <v>0</v>
      </c>
      <c r="AQ2831" s="277">
        <f t="shared" si="840"/>
        <v>0</v>
      </c>
      <c r="AR2831" s="277">
        <f t="shared" si="840"/>
        <v>642</v>
      </c>
      <c r="AS2831" s="277">
        <f t="shared" si="840"/>
        <v>0</v>
      </c>
      <c r="AT2831" s="277">
        <f t="shared" si="840"/>
        <v>0</v>
      </c>
      <c r="AU2831" s="277">
        <v>3907</v>
      </c>
      <c r="AV2831" s="277">
        <v>2365</v>
      </c>
      <c r="AW2831" s="277">
        <f>U2831+AH2831+AU2831</f>
        <v>15792</v>
      </c>
    </row>
    <row r="2832" spans="1:49">
      <c r="A2832" s="48"/>
      <c r="B2832" s="42"/>
      <c r="C2832" s="42"/>
      <c r="D2832" s="42"/>
      <c r="E2832" s="531"/>
      <c r="F2832" s="50"/>
      <c r="G2832" s="50"/>
      <c r="H2832" s="50"/>
      <c r="I2832" s="146"/>
      <c r="J2832" s="29"/>
      <c r="K2832" s="29"/>
      <c r="L2832" s="29"/>
      <c r="M2832" s="29"/>
      <c r="N2832" s="29"/>
      <c r="O2832" s="29"/>
      <c r="P2832" s="29"/>
      <c r="Q2832" s="29"/>
      <c r="R2832" s="29"/>
      <c r="S2832" s="29"/>
      <c r="T2832" s="29"/>
      <c r="U2832" s="29"/>
      <c r="V2832" s="29"/>
      <c r="W2832" s="29"/>
      <c r="X2832" s="29"/>
      <c r="Y2832" s="29"/>
      <c r="Z2832" s="29"/>
      <c r="AA2832" s="29"/>
      <c r="AB2832" s="29"/>
      <c r="AC2832" s="29"/>
      <c r="AD2832" s="29"/>
      <c r="AE2832" s="29"/>
      <c r="AF2832" s="29"/>
      <c r="AG2832" s="29"/>
      <c r="AH2832" s="29"/>
      <c r="AI2832" s="29"/>
      <c r="AJ2832" s="29"/>
      <c r="AK2832" s="29"/>
      <c r="AL2832" s="29"/>
      <c r="AM2832" s="29"/>
      <c r="AN2832" s="29"/>
      <c r="AO2832" s="29"/>
      <c r="AP2832" s="29"/>
      <c r="AQ2832" s="29"/>
      <c r="AR2832" s="29"/>
      <c r="AS2832" s="29"/>
      <c r="AT2832" s="29"/>
      <c r="AU2832" s="29"/>
      <c r="AV2832" s="29"/>
      <c r="AW2832" s="29"/>
    </row>
    <row r="2833" spans="1:49">
      <c r="A2833" s="48"/>
      <c r="B2833" s="42"/>
      <c r="C2833" s="42"/>
      <c r="D2833" s="42"/>
      <c r="E2833" s="531"/>
      <c r="F2833" s="50"/>
      <c r="G2833" s="50"/>
      <c r="H2833" s="50"/>
      <c r="I2833" s="53"/>
      <c r="J2833" s="29"/>
      <c r="K2833" s="29"/>
      <c r="L2833" s="29"/>
      <c r="M2833" s="29"/>
      <c r="N2833" s="29"/>
      <c r="O2833" s="29"/>
      <c r="P2833" s="29"/>
      <c r="Q2833" s="29"/>
      <c r="R2833" s="29"/>
      <c r="S2833" s="29"/>
      <c r="T2833" s="29"/>
      <c r="U2833" s="29"/>
      <c r="V2833" s="29"/>
      <c r="W2833" s="29"/>
      <c r="X2833" s="29"/>
      <c r="Y2833" s="29"/>
      <c r="Z2833" s="29"/>
      <c r="AA2833" s="29"/>
      <c r="AB2833" s="29"/>
      <c r="AC2833" s="29"/>
      <c r="AD2833" s="29"/>
      <c r="AE2833" s="29"/>
      <c r="AF2833" s="29"/>
      <c r="AG2833" s="29"/>
      <c r="AH2833" s="29"/>
      <c r="AI2833" s="29"/>
      <c r="AJ2833" s="29"/>
      <c r="AK2833" s="29"/>
      <c r="AL2833" s="29"/>
      <c r="AM2833" s="29"/>
      <c r="AN2833" s="29"/>
      <c r="AO2833" s="29"/>
      <c r="AP2833" s="29"/>
      <c r="AQ2833" s="29"/>
      <c r="AR2833" s="29"/>
      <c r="AS2833" s="29"/>
      <c r="AT2833" s="29"/>
      <c r="AU2833" s="29"/>
      <c r="AV2833" s="29"/>
      <c r="AW2833" s="29"/>
    </row>
    <row r="2834" spans="1:49" ht="16.5" thickBot="1">
      <c r="A2834" s="78" t="s">
        <v>2146</v>
      </c>
      <c r="B2834" s="78"/>
      <c r="C2834" s="78"/>
      <c r="D2834" s="463"/>
      <c r="E2834" s="539"/>
      <c r="F2834" s="129"/>
      <c r="G2834" s="129"/>
      <c r="H2834" s="129"/>
      <c r="I2834" s="103"/>
    </row>
    <row r="2835" spans="1:49" s="151" customFormat="1" ht="36" customHeight="1" thickTop="1" thickBot="1">
      <c r="A2835" s="147" t="s">
        <v>2079</v>
      </c>
      <c r="B2835" s="5" t="s">
        <v>2080</v>
      </c>
      <c r="C2835" s="5" t="s">
        <v>1335</v>
      </c>
      <c r="D2835" s="450"/>
      <c r="E2835" s="148" t="s">
        <v>1570</v>
      </c>
      <c r="F2835" s="149" t="s">
        <v>1438</v>
      </c>
      <c r="G2835" s="149"/>
      <c r="H2835" s="149" t="s">
        <v>2332</v>
      </c>
      <c r="I2835" s="5" t="s">
        <v>856</v>
      </c>
      <c r="J2835" s="364" t="s">
        <v>2891</v>
      </c>
      <c r="K2835" s="364" t="s">
        <v>2879</v>
      </c>
      <c r="L2835" s="364" t="s">
        <v>2880</v>
      </c>
      <c r="M2835" s="364" t="s">
        <v>2881</v>
      </c>
      <c r="N2835" s="364" t="s">
        <v>2882</v>
      </c>
      <c r="O2835" s="364" t="s">
        <v>2883</v>
      </c>
      <c r="P2835" s="364" t="s">
        <v>2884</v>
      </c>
      <c r="Q2835" s="364" t="s">
        <v>2885</v>
      </c>
      <c r="R2835" s="364" t="s">
        <v>2886</v>
      </c>
      <c r="S2835" s="364" t="s">
        <v>2887</v>
      </c>
      <c r="T2835" s="364" t="s">
        <v>2888</v>
      </c>
      <c r="U2835" s="364" t="s">
        <v>2889</v>
      </c>
      <c r="V2835" s="364" t="s">
        <v>2890</v>
      </c>
      <c r="W2835" s="365" t="s">
        <v>2893</v>
      </c>
      <c r="X2835" s="365" t="s">
        <v>2879</v>
      </c>
      <c r="Y2835" s="365" t="s">
        <v>2880</v>
      </c>
      <c r="Z2835" s="365" t="s">
        <v>2881</v>
      </c>
      <c r="AA2835" s="365" t="s">
        <v>2882</v>
      </c>
      <c r="AB2835" s="365" t="s">
        <v>2883</v>
      </c>
      <c r="AC2835" s="365" t="s">
        <v>2884</v>
      </c>
      <c r="AD2835" s="365" t="s">
        <v>2885</v>
      </c>
      <c r="AE2835" s="365" t="s">
        <v>2886</v>
      </c>
      <c r="AF2835" s="365" t="s">
        <v>2887</v>
      </c>
      <c r="AG2835" s="365" t="s">
        <v>2888</v>
      </c>
      <c r="AH2835" s="365" t="s">
        <v>2889</v>
      </c>
      <c r="AI2835" s="365" t="s">
        <v>2890</v>
      </c>
      <c r="AJ2835" s="366" t="s">
        <v>2892</v>
      </c>
      <c r="AK2835" s="366" t="s">
        <v>2879</v>
      </c>
      <c r="AL2835" s="366" t="s">
        <v>2880</v>
      </c>
      <c r="AM2835" s="366" t="s">
        <v>2881</v>
      </c>
      <c r="AN2835" s="366" t="s">
        <v>2882</v>
      </c>
      <c r="AO2835" s="366" t="s">
        <v>2883</v>
      </c>
      <c r="AP2835" s="366" t="s">
        <v>2884</v>
      </c>
      <c r="AQ2835" s="366" t="s">
        <v>2885</v>
      </c>
      <c r="AR2835" s="366" t="s">
        <v>2886</v>
      </c>
      <c r="AS2835" s="366" t="s">
        <v>2887</v>
      </c>
      <c r="AT2835" s="366" t="s">
        <v>2888</v>
      </c>
      <c r="AU2835" s="366" t="s">
        <v>2889</v>
      </c>
      <c r="AV2835" s="366" t="s">
        <v>2890</v>
      </c>
      <c r="AW2835" s="368" t="s">
        <v>2895</v>
      </c>
    </row>
    <row r="2836" spans="1:49">
      <c r="A2836" s="33"/>
      <c r="B2836" s="34"/>
      <c r="C2836" s="34"/>
      <c r="D2836" s="34"/>
      <c r="E2836" s="35"/>
      <c r="F2836" s="36"/>
      <c r="G2836" s="36"/>
      <c r="H2836" s="36"/>
      <c r="I2836" s="34"/>
      <c r="J2836" s="202" t="s">
        <v>1224</v>
      </c>
      <c r="K2836" s="202">
        <v>1</v>
      </c>
      <c r="L2836" s="202">
        <v>2</v>
      </c>
      <c r="M2836" s="202">
        <v>3</v>
      </c>
      <c r="N2836" s="202">
        <v>4</v>
      </c>
      <c r="O2836" s="202">
        <v>5</v>
      </c>
      <c r="P2836" s="202">
        <v>6</v>
      </c>
      <c r="Q2836" s="202">
        <v>7</v>
      </c>
      <c r="R2836" s="202">
        <v>8</v>
      </c>
      <c r="S2836" s="202">
        <v>9</v>
      </c>
      <c r="T2836" s="202">
        <v>10</v>
      </c>
      <c r="U2836" s="202">
        <v>13</v>
      </c>
      <c r="V2836" s="202">
        <v>14</v>
      </c>
      <c r="W2836" s="202" t="s">
        <v>1224</v>
      </c>
      <c r="X2836" s="202">
        <v>1</v>
      </c>
      <c r="Y2836" s="202">
        <v>2</v>
      </c>
      <c r="Z2836" s="202">
        <v>3</v>
      </c>
      <c r="AA2836" s="202">
        <v>4</v>
      </c>
      <c r="AB2836" s="202">
        <v>5</v>
      </c>
      <c r="AC2836" s="202">
        <v>6</v>
      </c>
      <c r="AD2836" s="202">
        <v>7</v>
      </c>
      <c r="AE2836" s="202">
        <v>8</v>
      </c>
      <c r="AF2836" s="202">
        <v>9</v>
      </c>
      <c r="AG2836" s="202">
        <v>10</v>
      </c>
      <c r="AH2836" s="202">
        <v>13</v>
      </c>
      <c r="AI2836" s="202">
        <v>14</v>
      </c>
      <c r="AJ2836" s="202" t="s">
        <v>1224</v>
      </c>
      <c r="AK2836" s="202">
        <v>1</v>
      </c>
      <c r="AL2836" s="202">
        <v>2</v>
      </c>
      <c r="AM2836" s="202">
        <v>3</v>
      </c>
      <c r="AN2836" s="202">
        <v>4</v>
      </c>
      <c r="AO2836" s="202">
        <v>5</v>
      </c>
      <c r="AP2836" s="202">
        <v>6</v>
      </c>
      <c r="AQ2836" s="202">
        <v>7</v>
      </c>
      <c r="AR2836" s="202">
        <v>8</v>
      </c>
      <c r="AS2836" s="202">
        <v>9</v>
      </c>
      <c r="AT2836" s="202">
        <v>10</v>
      </c>
      <c r="AU2836" s="202">
        <v>13</v>
      </c>
      <c r="AV2836" s="202">
        <v>14</v>
      </c>
      <c r="AW2836" s="202">
        <v>15</v>
      </c>
    </row>
    <row r="2837" spans="1:49">
      <c r="A2837" s="37"/>
      <c r="B2837" s="38"/>
      <c r="C2837" s="38"/>
      <c r="D2837" s="38"/>
      <c r="E2837" s="60"/>
      <c r="F2837" s="61"/>
      <c r="G2837" s="61"/>
      <c r="H2837" s="61"/>
      <c r="I2837" s="38"/>
      <c r="J2837" s="62"/>
      <c r="K2837" s="62"/>
      <c r="L2837" s="62"/>
      <c r="M2837" s="62"/>
      <c r="N2837" s="62"/>
      <c r="O2837" s="62"/>
      <c r="P2837" s="62"/>
      <c r="Q2837" s="62"/>
      <c r="R2837" s="62"/>
      <c r="S2837" s="62"/>
      <c r="T2837" s="62"/>
      <c r="U2837" s="62"/>
      <c r="V2837" s="62"/>
      <c r="W2837" s="62"/>
      <c r="X2837" s="62"/>
      <c r="Y2837" s="62"/>
      <c r="Z2837" s="62"/>
      <c r="AA2837" s="62"/>
      <c r="AB2837" s="62"/>
      <c r="AC2837" s="62"/>
      <c r="AD2837" s="62"/>
      <c r="AE2837" s="62"/>
      <c r="AF2837" s="62"/>
      <c r="AG2837" s="62"/>
      <c r="AH2837" s="62"/>
      <c r="AI2837" s="62"/>
      <c r="AJ2837" s="62"/>
      <c r="AK2837" s="62"/>
      <c r="AL2837" s="62"/>
      <c r="AM2837" s="62"/>
      <c r="AN2837" s="62"/>
      <c r="AO2837" s="62"/>
      <c r="AP2837" s="62"/>
      <c r="AQ2837" s="62"/>
      <c r="AR2837" s="62"/>
      <c r="AS2837" s="62"/>
      <c r="AT2837" s="62"/>
      <c r="AU2837" s="62"/>
      <c r="AV2837" s="62"/>
      <c r="AW2837" s="62"/>
    </row>
    <row r="2838" spans="1:49">
      <c r="A2838" s="92" t="s">
        <v>797</v>
      </c>
      <c r="B2838" s="93" t="s">
        <v>1030</v>
      </c>
      <c r="C2838" s="93" t="s">
        <v>1670</v>
      </c>
      <c r="D2838" s="460"/>
      <c r="E2838" s="531"/>
      <c r="F2838" s="50"/>
      <c r="G2838" s="50"/>
      <c r="H2838" s="50"/>
      <c r="I2838" s="108" t="s">
        <v>770</v>
      </c>
    </row>
    <row r="2839" spans="1:49">
      <c r="A2839" s="48"/>
      <c r="B2839" s="1"/>
      <c r="C2839" s="1"/>
      <c r="D2839" s="369"/>
      <c r="E2839" s="531"/>
      <c r="F2839" s="50"/>
      <c r="G2839" s="50"/>
      <c r="H2839" s="50"/>
      <c r="I2839" s="109"/>
    </row>
    <row r="2840" spans="1:49">
      <c r="A2840" s="48"/>
      <c r="B2840" s="42"/>
      <c r="C2840" s="42"/>
      <c r="D2840" s="42"/>
      <c r="E2840" s="531"/>
      <c r="F2840" s="50"/>
      <c r="G2840" s="50"/>
      <c r="H2840" s="50"/>
      <c r="I2840" s="49" t="s">
        <v>1559</v>
      </c>
      <c r="J2840" s="12">
        <f>SUM(J2841,J2849,J2851)</f>
        <v>0</v>
      </c>
      <c r="K2840" s="12">
        <f t="shared" ref="K2840:AT2840" si="841">SUM(K2841,K2849,K2851)</f>
        <v>0</v>
      </c>
      <c r="L2840" s="12">
        <f t="shared" si="841"/>
        <v>0</v>
      </c>
      <c r="M2840" s="12">
        <f t="shared" si="841"/>
        <v>0</v>
      </c>
      <c r="N2840" s="12">
        <f t="shared" si="841"/>
        <v>0</v>
      </c>
      <c r="O2840" s="12">
        <f t="shared" si="841"/>
        <v>0</v>
      </c>
      <c r="P2840" s="12">
        <f t="shared" si="841"/>
        <v>0</v>
      </c>
      <c r="Q2840" s="12">
        <f t="shared" si="841"/>
        <v>0</v>
      </c>
      <c r="R2840" s="12">
        <f t="shared" si="841"/>
        <v>0</v>
      </c>
      <c r="S2840" s="12">
        <f t="shared" si="841"/>
        <v>0</v>
      </c>
      <c r="T2840" s="12">
        <f t="shared" si="841"/>
        <v>0</v>
      </c>
      <c r="U2840" s="12">
        <v>0</v>
      </c>
      <c r="V2840" s="12">
        <v>0</v>
      </c>
      <c r="W2840" s="12">
        <f>SUM(W2841,W2849,W2851)</f>
        <v>0</v>
      </c>
      <c r="X2840" s="12">
        <f t="shared" si="841"/>
        <v>0</v>
      </c>
      <c r="Y2840" s="12">
        <f t="shared" si="841"/>
        <v>0</v>
      </c>
      <c r="Z2840" s="12">
        <f t="shared" si="841"/>
        <v>0</v>
      </c>
      <c r="AA2840" s="12">
        <f t="shared" si="841"/>
        <v>0</v>
      </c>
      <c r="AB2840" s="12">
        <f t="shared" si="841"/>
        <v>0</v>
      </c>
      <c r="AC2840" s="12">
        <f t="shared" si="841"/>
        <v>0</v>
      </c>
      <c r="AD2840" s="12">
        <f t="shared" si="841"/>
        <v>0</v>
      </c>
      <c r="AE2840" s="12">
        <f t="shared" si="841"/>
        <v>0</v>
      </c>
      <c r="AF2840" s="12">
        <f t="shared" si="841"/>
        <v>0</v>
      </c>
      <c r="AG2840" s="12">
        <f t="shared" si="841"/>
        <v>0</v>
      </c>
      <c r="AH2840" s="12">
        <v>0</v>
      </c>
      <c r="AI2840" s="12">
        <v>0</v>
      </c>
      <c r="AJ2840" s="12">
        <f>SUM(AJ2841,AJ2849,AJ2851)</f>
        <v>1582</v>
      </c>
      <c r="AK2840" s="12">
        <f t="shared" si="841"/>
        <v>0</v>
      </c>
      <c r="AL2840" s="12">
        <f t="shared" si="841"/>
        <v>0</v>
      </c>
      <c r="AM2840" s="12">
        <f t="shared" si="841"/>
        <v>0</v>
      </c>
      <c r="AN2840" s="12">
        <f t="shared" si="841"/>
        <v>1206</v>
      </c>
      <c r="AO2840" s="12">
        <f t="shared" si="841"/>
        <v>0</v>
      </c>
      <c r="AP2840" s="12">
        <f t="shared" si="841"/>
        <v>376</v>
      </c>
      <c r="AQ2840" s="12">
        <f t="shared" si="841"/>
        <v>0</v>
      </c>
      <c r="AR2840" s="12">
        <f t="shared" si="841"/>
        <v>0</v>
      </c>
      <c r="AS2840" s="12">
        <f t="shared" si="841"/>
        <v>0</v>
      </c>
      <c r="AT2840" s="12">
        <f t="shared" si="841"/>
        <v>0</v>
      </c>
      <c r="AU2840" s="12">
        <v>1582</v>
      </c>
      <c r="AV2840" s="12">
        <v>0</v>
      </c>
      <c r="AW2840" s="12">
        <f t="shared" ref="AW2840:AW2864" si="842">U2840+AH2840+AU2840</f>
        <v>1582</v>
      </c>
    </row>
    <row r="2841" spans="1:49">
      <c r="A2841" s="44" t="s">
        <v>797</v>
      </c>
      <c r="B2841" s="45" t="s">
        <v>1030</v>
      </c>
      <c r="C2841" s="45" t="s">
        <v>1670</v>
      </c>
      <c r="D2841" s="452" t="s">
        <v>2945</v>
      </c>
      <c r="E2841" s="213" t="s">
        <v>771</v>
      </c>
      <c r="F2841" s="65"/>
      <c r="G2841" s="65"/>
      <c r="H2841" s="65"/>
      <c r="I2841" s="1" t="s">
        <v>1500</v>
      </c>
      <c r="J2841" s="9">
        <f>SUM(J2842:J2843)</f>
        <v>0</v>
      </c>
      <c r="K2841" s="9">
        <f t="shared" ref="K2841:AT2841" si="843">SUM(K2842:K2843)</f>
        <v>0</v>
      </c>
      <c r="L2841" s="9">
        <f t="shared" si="843"/>
        <v>0</v>
      </c>
      <c r="M2841" s="9">
        <f t="shared" si="843"/>
        <v>0</v>
      </c>
      <c r="N2841" s="9">
        <f t="shared" si="843"/>
        <v>0</v>
      </c>
      <c r="O2841" s="9">
        <f t="shared" si="843"/>
        <v>0</v>
      </c>
      <c r="P2841" s="9">
        <f t="shared" si="843"/>
        <v>0</v>
      </c>
      <c r="Q2841" s="9">
        <f t="shared" si="843"/>
        <v>0</v>
      </c>
      <c r="R2841" s="9">
        <f t="shared" si="843"/>
        <v>0</v>
      </c>
      <c r="S2841" s="9">
        <f t="shared" si="843"/>
        <v>0</v>
      </c>
      <c r="T2841" s="9">
        <f t="shared" si="843"/>
        <v>0</v>
      </c>
      <c r="U2841" s="9">
        <v>0</v>
      </c>
      <c r="V2841" s="9">
        <v>0</v>
      </c>
      <c r="W2841" s="9">
        <f>SUM(W2842:W2843)</f>
        <v>0</v>
      </c>
      <c r="X2841" s="9">
        <f t="shared" si="843"/>
        <v>0</v>
      </c>
      <c r="Y2841" s="9">
        <f t="shared" si="843"/>
        <v>0</v>
      </c>
      <c r="Z2841" s="9">
        <f t="shared" si="843"/>
        <v>0</v>
      </c>
      <c r="AA2841" s="9">
        <f t="shared" si="843"/>
        <v>0</v>
      </c>
      <c r="AB2841" s="9">
        <f t="shared" si="843"/>
        <v>0</v>
      </c>
      <c r="AC2841" s="9">
        <f t="shared" si="843"/>
        <v>0</v>
      </c>
      <c r="AD2841" s="9">
        <f t="shared" si="843"/>
        <v>0</v>
      </c>
      <c r="AE2841" s="9">
        <f t="shared" si="843"/>
        <v>0</v>
      </c>
      <c r="AF2841" s="9">
        <f t="shared" si="843"/>
        <v>0</v>
      </c>
      <c r="AG2841" s="9">
        <f t="shared" si="843"/>
        <v>0</v>
      </c>
      <c r="AH2841" s="9">
        <v>0</v>
      </c>
      <c r="AI2841" s="9">
        <v>0</v>
      </c>
      <c r="AJ2841" s="9">
        <f>SUM(AJ2842:AJ2843)</f>
        <v>0</v>
      </c>
      <c r="AK2841" s="9">
        <f t="shared" si="843"/>
        <v>0</v>
      </c>
      <c r="AL2841" s="9">
        <f t="shared" si="843"/>
        <v>0</v>
      </c>
      <c r="AM2841" s="9">
        <f t="shared" si="843"/>
        <v>0</v>
      </c>
      <c r="AN2841" s="9">
        <f t="shared" si="843"/>
        <v>0</v>
      </c>
      <c r="AO2841" s="9">
        <f t="shared" si="843"/>
        <v>0</v>
      </c>
      <c r="AP2841" s="9">
        <f t="shared" si="843"/>
        <v>0</v>
      </c>
      <c r="AQ2841" s="9">
        <f t="shared" si="843"/>
        <v>0</v>
      </c>
      <c r="AR2841" s="9">
        <f t="shared" si="843"/>
        <v>0</v>
      </c>
      <c r="AS2841" s="9">
        <f t="shared" si="843"/>
        <v>0</v>
      </c>
      <c r="AT2841" s="9">
        <f t="shared" si="843"/>
        <v>0</v>
      </c>
      <c r="AU2841" s="9">
        <v>0</v>
      </c>
      <c r="AV2841" s="9">
        <v>0</v>
      </c>
      <c r="AW2841" s="9">
        <f t="shared" si="842"/>
        <v>0</v>
      </c>
    </row>
    <row r="2842" spans="1:49">
      <c r="A2842" s="44" t="s">
        <v>797</v>
      </c>
      <c r="B2842" s="45" t="s">
        <v>1030</v>
      </c>
      <c r="C2842" s="45" t="s">
        <v>1670</v>
      </c>
      <c r="D2842" s="452" t="s">
        <v>2945</v>
      </c>
      <c r="E2842" s="367" t="s">
        <v>834</v>
      </c>
      <c r="F2842" s="50"/>
      <c r="G2842" s="468" t="s">
        <v>3096</v>
      </c>
      <c r="H2842" s="50" t="s">
        <v>2333</v>
      </c>
      <c r="I2842" s="42" t="s">
        <v>1165</v>
      </c>
      <c r="U2842" s="15">
        <v>0</v>
      </c>
      <c r="V2842" s="15">
        <v>0</v>
      </c>
      <c r="AH2842" s="15">
        <v>0</v>
      </c>
      <c r="AI2842" s="15">
        <v>0</v>
      </c>
      <c r="AU2842" s="15">
        <v>0</v>
      </c>
      <c r="AV2842" s="15">
        <v>0</v>
      </c>
      <c r="AW2842" s="15">
        <f t="shared" si="842"/>
        <v>0</v>
      </c>
    </row>
    <row r="2843" spans="1:49">
      <c r="A2843" s="44" t="s">
        <v>797</v>
      </c>
      <c r="B2843" s="45" t="s">
        <v>1030</v>
      </c>
      <c r="C2843" s="45" t="s">
        <v>1670</v>
      </c>
      <c r="D2843" s="452" t="s">
        <v>2945</v>
      </c>
      <c r="E2843" s="367" t="s">
        <v>772</v>
      </c>
      <c r="F2843" s="50"/>
      <c r="G2843" s="468" t="s">
        <v>3096</v>
      </c>
      <c r="H2843" s="50" t="s">
        <v>2333</v>
      </c>
      <c r="I2843" s="42" t="s">
        <v>1227</v>
      </c>
      <c r="J2843" s="15">
        <f>SUM(J2844:J2848)</f>
        <v>0</v>
      </c>
      <c r="K2843" s="15">
        <f t="shared" ref="K2843:AT2843" si="844">SUM(K2844:K2848)</f>
        <v>0</v>
      </c>
      <c r="L2843" s="15">
        <f t="shared" si="844"/>
        <v>0</v>
      </c>
      <c r="M2843" s="15">
        <f t="shared" si="844"/>
        <v>0</v>
      </c>
      <c r="N2843" s="15">
        <f t="shared" si="844"/>
        <v>0</v>
      </c>
      <c r="O2843" s="15">
        <f t="shared" si="844"/>
        <v>0</v>
      </c>
      <c r="P2843" s="15">
        <f t="shared" si="844"/>
        <v>0</v>
      </c>
      <c r="Q2843" s="15">
        <f t="shared" si="844"/>
        <v>0</v>
      </c>
      <c r="R2843" s="15">
        <f t="shared" si="844"/>
        <v>0</v>
      </c>
      <c r="S2843" s="15">
        <f t="shared" si="844"/>
        <v>0</v>
      </c>
      <c r="T2843" s="15">
        <f t="shared" si="844"/>
        <v>0</v>
      </c>
      <c r="U2843" s="15">
        <v>0</v>
      </c>
      <c r="V2843" s="15">
        <v>0</v>
      </c>
      <c r="W2843" s="15">
        <f>SUM(W2844:W2848)</f>
        <v>0</v>
      </c>
      <c r="X2843" s="15">
        <f t="shared" si="844"/>
        <v>0</v>
      </c>
      <c r="Y2843" s="15">
        <f t="shared" si="844"/>
        <v>0</v>
      </c>
      <c r="Z2843" s="15">
        <f t="shared" si="844"/>
        <v>0</v>
      </c>
      <c r="AA2843" s="15">
        <f t="shared" si="844"/>
        <v>0</v>
      </c>
      <c r="AB2843" s="15">
        <f t="shared" si="844"/>
        <v>0</v>
      </c>
      <c r="AC2843" s="15">
        <f t="shared" si="844"/>
        <v>0</v>
      </c>
      <c r="AD2843" s="15">
        <f t="shared" si="844"/>
        <v>0</v>
      </c>
      <c r="AE2843" s="15">
        <f t="shared" si="844"/>
        <v>0</v>
      </c>
      <c r="AF2843" s="15">
        <f t="shared" si="844"/>
        <v>0</v>
      </c>
      <c r="AG2843" s="15">
        <f t="shared" si="844"/>
        <v>0</v>
      </c>
      <c r="AH2843" s="15">
        <v>0</v>
      </c>
      <c r="AI2843" s="15">
        <v>0</v>
      </c>
      <c r="AJ2843" s="15">
        <f>SUM(AJ2844:AJ2848)</f>
        <v>0</v>
      </c>
      <c r="AK2843" s="15">
        <f t="shared" si="844"/>
        <v>0</v>
      </c>
      <c r="AL2843" s="15">
        <f t="shared" si="844"/>
        <v>0</v>
      </c>
      <c r="AM2843" s="15">
        <f t="shared" si="844"/>
        <v>0</v>
      </c>
      <c r="AN2843" s="15">
        <f t="shared" si="844"/>
        <v>0</v>
      </c>
      <c r="AO2843" s="15">
        <f t="shared" si="844"/>
        <v>0</v>
      </c>
      <c r="AP2843" s="15">
        <f t="shared" si="844"/>
        <v>0</v>
      </c>
      <c r="AQ2843" s="15">
        <f t="shared" si="844"/>
        <v>0</v>
      </c>
      <c r="AR2843" s="15">
        <f t="shared" si="844"/>
        <v>0</v>
      </c>
      <c r="AS2843" s="15">
        <f t="shared" si="844"/>
        <v>0</v>
      </c>
      <c r="AT2843" s="15">
        <f t="shared" si="844"/>
        <v>0</v>
      </c>
      <c r="AU2843" s="15">
        <v>0</v>
      </c>
      <c r="AV2843" s="15">
        <v>0</v>
      </c>
      <c r="AW2843" s="15">
        <f t="shared" si="842"/>
        <v>0</v>
      </c>
    </row>
    <row r="2844" spans="1:49" s="144" customFormat="1">
      <c r="A2844" s="44" t="s">
        <v>797</v>
      </c>
      <c r="B2844" s="45" t="s">
        <v>1030</v>
      </c>
      <c r="C2844" s="45" t="s">
        <v>1670</v>
      </c>
      <c r="D2844" s="452" t="s">
        <v>2945</v>
      </c>
      <c r="E2844" s="140" t="s">
        <v>850</v>
      </c>
      <c r="F2844" s="141" t="s">
        <v>299</v>
      </c>
      <c r="G2844" s="468" t="s">
        <v>3096</v>
      </c>
      <c r="H2844" s="50" t="s">
        <v>2333</v>
      </c>
      <c r="I2844" s="142" t="s">
        <v>1119</v>
      </c>
      <c r="J2844" s="15"/>
      <c r="K2844" s="15"/>
      <c r="L2844" s="15"/>
      <c r="M2844" s="15"/>
      <c r="N2844" s="15"/>
      <c r="O2844" s="15"/>
      <c r="P2844" s="15"/>
      <c r="Q2844" s="15"/>
      <c r="R2844" s="15"/>
      <c r="S2844" s="15"/>
      <c r="T2844" s="15"/>
      <c r="U2844" s="15">
        <v>0</v>
      </c>
      <c r="V2844" s="15">
        <v>0</v>
      </c>
      <c r="W2844" s="15"/>
      <c r="X2844" s="15"/>
      <c r="Y2844" s="15"/>
      <c r="Z2844" s="15"/>
      <c r="AA2844" s="15"/>
      <c r="AB2844" s="15"/>
      <c r="AC2844" s="15"/>
      <c r="AD2844" s="15"/>
      <c r="AE2844" s="15"/>
      <c r="AF2844" s="15"/>
      <c r="AG2844" s="15"/>
      <c r="AH2844" s="15">
        <v>0</v>
      </c>
      <c r="AI2844" s="15">
        <v>0</v>
      </c>
      <c r="AJ2844" s="15"/>
      <c r="AK2844" s="15"/>
      <c r="AL2844" s="15"/>
      <c r="AM2844" s="15"/>
      <c r="AN2844" s="15"/>
      <c r="AO2844" s="15"/>
      <c r="AP2844" s="15"/>
      <c r="AQ2844" s="15"/>
      <c r="AR2844" s="15"/>
      <c r="AS2844" s="15"/>
      <c r="AT2844" s="15"/>
      <c r="AU2844" s="15">
        <v>0</v>
      </c>
      <c r="AV2844" s="15">
        <v>0</v>
      </c>
      <c r="AW2844" s="15">
        <f t="shared" si="842"/>
        <v>0</v>
      </c>
    </row>
    <row r="2845" spans="1:49" s="144" customFormat="1">
      <c r="A2845" s="44" t="s">
        <v>797</v>
      </c>
      <c r="B2845" s="45" t="s">
        <v>1030</v>
      </c>
      <c r="C2845" s="45" t="s">
        <v>1670</v>
      </c>
      <c r="D2845" s="452" t="s">
        <v>2945</v>
      </c>
      <c r="E2845" s="140" t="s">
        <v>851</v>
      </c>
      <c r="F2845" s="141" t="s">
        <v>300</v>
      </c>
      <c r="G2845" s="468" t="s">
        <v>3096</v>
      </c>
      <c r="H2845" s="50" t="s">
        <v>2333</v>
      </c>
      <c r="I2845" s="142" t="s">
        <v>1290</v>
      </c>
      <c r="J2845" s="15"/>
      <c r="K2845" s="15"/>
      <c r="L2845" s="15"/>
      <c r="M2845" s="15"/>
      <c r="N2845" s="15"/>
      <c r="O2845" s="15"/>
      <c r="P2845" s="15"/>
      <c r="Q2845" s="15"/>
      <c r="R2845" s="15"/>
      <c r="S2845" s="15"/>
      <c r="T2845" s="15"/>
      <c r="U2845" s="15">
        <v>0</v>
      </c>
      <c r="V2845" s="15">
        <v>0</v>
      </c>
      <c r="W2845" s="15"/>
      <c r="X2845" s="15"/>
      <c r="Y2845" s="15"/>
      <c r="Z2845" s="15"/>
      <c r="AA2845" s="15"/>
      <c r="AB2845" s="15"/>
      <c r="AC2845" s="15"/>
      <c r="AD2845" s="15"/>
      <c r="AE2845" s="15"/>
      <c r="AF2845" s="15"/>
      <c r="AG2845" s="15"/>
      <c r="AH2845" s="15">
        <v>0</v>
      </c>
      <c r="AI2845" s="15">
        <v>0</v>
      </c>
      <c r="AJ2845" s="15"/>
      <c r="AK2845" s="15"/>
      <c r="AL2845" s="15"/>
      <c r="AM2845" s="15"/>
      <c r="AN2845" s="15"/>
      <c r="AO2845" s="15"/>
      <c r="AP2845" s="15"/>
      <c r="AQ2845" s="15"/>
      <c r="AR2845" s="15"/>
      <c r="AS2845" s="15"/>
      <c r="AT2845" s="15"/>
      <c r="AU2845" s="15">
        <v>0</v>
      </c>
      <c r="AV2845" s="15">
        <v>0</v>
      </c>
      <c r="AW2845" s="15">
        <f t="shared" si="842"/>
        <v>0</v>
      </c>
    </row>
    <row r="2846" spans="1:49" s="144" customFormat="1">
      <c r="A2846" s="44" t="s">
        <v>797</v>
      </c>
      <c r="B2846" s="45" t="s">
        <v>1030</v>
      </c>
      <c r="C2846" s="45" t="s">
        <v>1670</v>
      </c>
      <c r="D2846" s="452" t="s">
        <v>2945</v>
      </c>
      <c r="E2846" s="140" t="s">
        <v>852</v>
      </c>
      <c r="F2846" s="141" t="s">
        <v>301</v>
      </c>
      <c r="G2846" s="468" t="s">
        <v>3096</v>
      </c>
      <c r="H2846" s="50" t="s">
        <v>2333</v>
      </c>
      <c r="I2846" s="142" t="s">
        <v>1733</v>
      </c>
      <c r="J2846" s="15"/>
      <c r="K2846" s="15"/>
      <c r="L2846" s="15"/>
      <c r="M2846" s="15"/>
      <c r="N2846" s="15"/>
      <c r="O2846" s="15"/>
      <c r="P2846" s="15"/>
      <c r="Q2846" s="15"/>
      <c r="R2846" s="15"/>
      <c r="S2846" s="15"/>
      <c r="T2846" s="15"/>
      <c r="U2846" s="15">
        <v>0</v>
      </c>
      <c r="V2846" s="15">
        <v>0</v>
      </c>
      <c r="W2846" s="15"/>
      <c r="X2846" s="15"/>
      <c r="Y2846" s="15"/>
      <c r="Z2846" s="15"/>
      <c r="AA2846" s="15"/>
      <c r="AB2846" s="15"/>
      <c r="AC2846" s="15"/>
      <c r="AD2846" s="15"/>
      <c r="AE2846" s="15"/>
      <c r="AF2846" s="15"/>
      <c r="AG2846" s="15"/>
      <c r="AH2846" s="15">
        <v>0</v>
      </c>
      <c r="AI2846" s="15">
        <v>0</v>
      </c>
      <c r="AJ2846" s="15"/>
      <c r="AK2846" s="15"/>
      <c r="AL2846" s="15"/>
      <c r="AM2846" s="15"/>
      <c r="AN2846" s="15"/>
      <c r="AO2846" s="15"/>
      <c r="AP2846" s="15"/>
      <c r="AQ2846" s="15"/>
      <c r="AR2846" s="15"/>
      <c r="AS2846" s="15"/>
      <c r="AT2846" s="15"/>
      <c r="AU2846" s="15">
        <v>0</v>
      </c>
      <c r="AV2846" s="15">
        <v>0</v>
      </c>
      <c r="AW2846" s="15">
        <f t="shared" si="842"/>
        <v>0</v>
      </c>
    </row>
    <row r="2847" spans="1:49" s="144" customFormat="1">
      <c r="A2847" s="44" t="s">
        <v>797</v>
      </c>
      <c r="B2847" s="45" t="s">
        <v>1030</v>
      </c>
      <c r="C2847" s="45" t="s">
        <v>1670</v>
      </c>
      <c r="D2847" s="452" t="s">
        <v>2945</v>
      </c>
      <c r="E2847" s="140" t="s">
        <v>853</v>
      </c>
      <c r="F2847" s="141" t="s">
        <v>302</v>
      </c>
      <c r="G2847" s="468" t="s">
        <v>3096</v>
      </c>
      <c r="H2847" s="50" t="s">
        <v>2333</v>
      </c>
      <c r="I2847" s="142" t="s">
        <v>1734</v>
      </c>
      <c r="J2847" s="15"/>
      <c r="K2847" s="15"/>
      <c r="L2847" s="15"/>
      <c r="M2847" s="15"/>
      <c r="N2847" s="15"/>
      <c r="O2847" s="15"/>
      <c r="P2847" s="15"/>
      <c r="Q2847" s="15"/>
      <c r="R2847" s="15"/>
      <c r="S2847" s="15"/>
      <c r="T2847" s="15"/>
      <c r="U2847" s="15">
        <v>0</v>
      </c>
      <c r="V2847" s="15">
        <v>0</v>
      </c>
      <c r="W2847" s="15"/>
      <c r="X2847" s="15"/>
      <c r="Y2847" s="15"/>
      <c r="Z2847" s="15"/>
      <c r="AA2847" s="15"/>
      <c r="AB2847" s="15"/>
      <c r="AC2847" s="15"/>
      <c r="AD2847" s="15"/>
      <c r="AE2847" s="15"/>
      <c r="AF2847" s="15"/>
      <c r="AG2847" s="15"/>
      <c r="AH2847" s="15">
        <v>0</v>
      </c>
      <c r="AI2847" s="15">
        <v>0</v>
      </c>
      <c r="AJ2847" s="15"/>
      <c r="AK2847" s="15"/>
      <c r="AL2847" s="15"/>
      <c r="AM2847" s="15"/>
      <c r="AN2847" s="15"/>
      <c r="AO2847" s="15"/>
      <c r="AP2847" s="15"/>
      <c r="AQ2847" s="15"/>
      <c r="AR2847" s="15"/>
      <c r="AS2847" s="15"/>
      <c r="AT2847" s="15"/>
      <c r="AU2847" s="15">
        <v>0</v>
      </c>
      <c r="AV2847" s="15">
        <v>0</v>
      </c>
      <c r="AW2847" s="15">
        <f t="shared" si="842"/>
        <v>0</v>
      </c>
    </row>
    <row r="2848" spans="1:49" s="144" customFormat="1">
      <c r="A2848" s="44" t="s">
        <v>797</v>
      </c>
      <c r="B2848" s="45" t="s">
        <v>1030</v>
      </c>
      <c r="C2848" s="45" t="s">
        <v>1670</v>
      </c>
      <c r="D2848" s="452" t="s">
        <v>2945</v>
      </c>
      <c r="E2848" s="140" t="s">
        <v>854</v>
      </c>
      <c r="F2848" s="141" t="s">
        <v>303</v>
      </c>
      <c r="G2848" s="468" t="s">
        <v>3096</v>
      </c>
      <c r="H2848" s="50" t="s">
        <v>2333</v>
      </c>
      <c r="I2848" s="142" t="s">
        <v>1735</v>
      </c>
      <c r="J2848" s="15"/>
      <c r="K2848" s="15"/>
      <c r="L2848" s="15"/>
      <c r="M2848" s="15"/>
      <c r="N2848" s="15"/>
      <c r="O2848" s="15"/>
      <c r="P2848" s="15"/>
      <c r="Q2848" s="15"/>
      <c r="R2848" s="15"/>
      <c r="S2848" s="15"/>
      <c r="T2848" s="15"/>
      <c r="U2848" s="15">
        <v>0</v>
      </c>
      <c r="V2848" s="15">
        <v>0</v>
      </c>
      <c r="W2848" s="15"/>
      <c r="X2848" s="15"/>
      <c r="Y2848" s="15"/>
      <c r="Z2848" s="15"/>
      <c r="AA2848" s="15"/>
      <c r="AB2848" s="15"/>
      <c r="AC2848" s="15"/>
      <c r="AD2848" s="15"/>
      <c r="AE2848" s="15"/>
      <c r="AF2848" s="15"/>
      <c r="AG2848" s="15"/>
      <c r="AH2848" s="15">
        <v>0</v>
      </c>
      <c r="AI2848" s="15">
        <v>0</v>
      </c>
      <c r="AJ2848" s="15"/>
      <c r="AK2848" s="15"/>
      <c r="AL2848" s="15"/>
      <c r="AM2848" s="15"/>
      <c r="AN2848" s="15"/>
      <c r="AO2848" s="15"/>
      <c r="AP2848" s="15"/>
      <c r="AQ2848" s="15"/>
      <c r="AR2848" s="15"/>
      <c r="AS2848" s="15"/>
      <c r="AT2848" s="15"/>
      <c r="AU2848" s="15">
        <v>0</v>
      </c>
      <c r="AV2848" s="15">
        <v>0</v>
      </c>
      <c r="AW2848" s="15">
        <f t="shared" si="842"/>
        <v>0</v>
      </c>
    </row>
    <row r="2849" spans="1:49">
      <c r="A2849" s="44" t="s">
        <v>797</v>
      </c>
      <c r="B2849" s="45" t="s">
        <v>1030</v>
      </c>
      <c r="C2849" s="45" t="s">
        <v>1670</v>
      </c>
      <c r="D2849" s="452" t="s">
        <v>2945</v>
      </c>
      <c r="E2849" s="213" t="s">
        <v>773</v>
      </c>
      <c r="F2849" s="65"/>
      <c r="G2849" s="65"/>
      <c r="H2849" s="65"/>
      <c r="I2849" s="1" t="s">
        <v>1362</v>
      </c>
      <c r="J2849" s="9">
        <f>SUM(J2850)</f>
        <v>0</v>
      </c>
      <c r="K2849" s="9">
        <f t="shared" ref="K2849:AT2849" si="845">SUM(K2850)</f>
        <v>0</v>
      </c>
      <c r="L2849" s="9">
        <f t="shared" si="845"/>
        <v>0</v>
      </c>
      <c r="M2849" s="9">
        <f t="shared" si="845"/>
        <v>0</v>
      </c>
      <c r="N2849" s="9">
        <f t="shared" si="845"/>
        <v>0</v>
      </c>
      <c r="O2849" s="9">
        <f t="shared" si="845"/>
        <v>0</v>
      </c>
      <c r="P2849" s="9">
        <f t="shared" si="845"/>
        <v>0</v>
      </c>
      <c r="Q2849" s="9">
        <f t="shared" si="845"/>
        <v>0</v>
      </c>
      <c r="R2849" s="9">
        <f t="shared" si="845"/>
        <v>0</v>
      </c>
      <c r="S2849" s="9">
        <f t="shared" si="845"/>
        <v>0</v>
      </c>
      <c r="T2849" s="9">
        <f t="shared" si="845"/>
        <v>0</v>
      </c>
      <c r="U2849" s="9">
        <v>0</v>
      </c>
      <c r="V2849" s="9">
        <v>0</v>
      </c>
      <c r="W2849" s="9">
        <f>SUM(W2850)</f>
        <v>0</v>
      </c>
      <c r="X2849" s="9">
        <f t="shared" si="845"/>
        <v>0</v>
      </c>
      <c r="Y2849" s="9">
        <f t="shared" si="845"/>
        <v>0</v>
      </c>
      <c r="Z2849" s="9">
        <f t="shared" si="845"/>
        <v>0</v>
      </c>
      <c r="AA2849" s="9">
        <f t="shared" si="845"/>
        <v>0</v>
      </c>
      <c r="AB2849" s="9">
        <f t="shared" si="845"/>
        <v>0</v>
      </c>
      <c r="AC2849" s="9">
        <f t="shared" si="845"/>
        <v>0</v>
      </c>
      <c r="AD2849" s="9">
        <f t="shared" si="845"/>
        <v>0</v>
      </c>
      <c r="AE2849" s="9">
        <f t="shared" si="845"/>
        <v>0</v>
      </c>
      <c r="AF2849" s="9">
        <f t="shared" si="845"/>
        <v>0</v>
      </c>
      <c r="AG2849" s="9">
        <f t="shared" si="845"/>
        <v>0</v>
      </c>
      <c r="AH2849" s="9">
        <v>0</v>
      </c>
      <c r="AI2849" s="9">
        <v>0</v>
      </c>
      <c r="AJ2849" s="9">
        <f>SUM(AJ2850)</f>
        <v>0</v>
      </c>
      <c r="AK2849" s="9">
        <f t="shared" si="845"/>
        <v>0</v>
      </c>
      <c r="AL2849" s="9">
        <f t="shared" si="845"/>
        <v>0</v>
      </c>
      <c r="AM2849" s="9">
        <f t="shared" si="845"/>
        <v>0</v>
      </c>
      <c r="AN2849" s="9">
        <f t="shared" si="845"/>
        <v>0</v>
      </c>
      <c r="AO2849" s="9">
        <f t="shared" si="845"/>
        <v>0</v>
      </c>
      <c r="AP2849" s="9">
        <f t="shared" si="845"/>
        <v>0</v>
      </c>
      <c r="AQ2849" s="9">
        <f t="shared" si="845"/>
        <v>0</v>
      </c>
      <c r="AR2849" s="9">
        <f t="shared" si="845"/>
        <v>0</v>
      </c>
      <c r="AS2849" s="9">
        <f t="shared" si="845"/>
        <v>0</v>
      </c>
      <c r="AT2849" s="9">
        <f t="shared" si="845"/>
        <v>0</v>
      </c>
      <c r="AU2849" s="9">
        <v>0</v>
      </c>
      <c r="AV2849" s="9">
        <v>0</v>
      </c>
      <c r="AW2849" s="9">
        <f t="shared" si="842"/>
        <v>0</v>
      </c>
    </row>
    <row r="2850" spans="1:49">
      <c r="A2850" s="44" t="s">
        <v>797</v>
      </c>
      <c r="B2850" s="45" t="s">
        <v>1030</v>
      </c>
      <c r="C2850" s="45" t="s">
        <v>1670</v>
      </c>
      <c r="D2850" s="452" t="s">
        <v>2945</v>
      </c>
      <c r="E2850" s="367" t="s">
        <v>785</v>
      </c>
      <c r="F2850" s="50"/>
      <c r="G2850" s="468" t="s">
        <v>3096</v>
      </c>
      <c r="H2850" s="50" t="s">
        <v>2333</v>
      </c>
      <c r="I2850" s="42" t="s">
        <v>1363</v>
      </c>
      <c r="U2850" s="15">
        <v>0</v>
      </c>
      <c r="V2850" s="15">
        <v>0</v>
      </c>
      <c r="AH2850" s="15">
        <v>0</v>
      </c>
      <c r="AI2850" s="15">
        <v>0</v>
      </c>
      <c r="AU2850" s="15">
        <v>0</v>
      </c>
      <c r="AV2850" s="15">
        <v>0</v>
      </c>
      <c r="AW2850" s="15">
        <f t="shared" si="842"/>
        <v>0</v>
      </c>
    </row>
    <row r="2851" spans="1:49">
      <c r="A2851" s="44" t="s">
        <v>797</v>
      </c>
      <c r="B2851" s="45" t="s">
        <v>1030</v>
      </c>
      <c r="C2851" s="45" t="s">
        <v>1670</v>
      </c>
      <c r="D2851" s="452" t="s">
        <v>2945</v>
      </c>
      <c r="E2851" s="213" t="s">
        <v>1364</v>
      </c>
      <c r="F2851" s="65"/>
      <c r="G2851" s="65"/>
      <c r="H2851" s="65"/>
      <c r="I2851" s="1" t="s">
        <v>2104</v>
      </c>
      <c r="J2851" s="9">
        <f>SUM(J2852:J2861)</f>
        <v>0</v>
      </c>
      <c r="K2851" s="9">
        <f t="shared" ref="K2851:AT2851" si="846">SUM(K2852:K2861)</f>
        <v>0</v>
      </c>
      <c r="L2851" s="9">
        <f t="shared" si="846"/>
        <v>0</v>
      </c>
      <c r="M2851" s="9">
        <f t="shared" si="846"/>
        <v>0</v>
      </c>
      <c r="N2851" s="9">
        <f t="shared" si="846"/>
        <v>0</v>
      </c>
      <c r="O2851" s="9">
        <f t="shared" si="846"/>
        <v>0</v>
      </c>
      <c r="P2851" s="9">
        <f t="shared" si="846"/>
        <v>0</v>
      </c>
      <c r="Q2851" s="9">
        <f t="shared" si="846"/>
        <v>0</v>
      </c>
      <c r="R2851" s="9">
        <f t="shared" si="846"/>
        <v>0</v>
      </c>
      <c r="S2851" s="9">
        <f t="shared" si="846"/>
        <v>0</v>
      </c>
      <c r="T2851" s="9">
        <f t="shared" si="846"/>
        <v>0</v>
      </c>
      <c r="U2851" s="9">
        <v>0</v>
      </c>
      <c r="V2851" s="9">
        <v>0</v>
      </c>
      <c r="W2851" s="9">
        <f>SUM(W2852:W2861)</f>
        <v>0</v>
      </c>
      <c r="X2851" s="9">
        <f t="shared" si="846"/>
        <v>0</v>
      </c>
      <c r="Y2851" s="9">
        <f t="shared" si="846"/>
        <v>0</v>
      </c>
      <c r="Z2851" s="9">
        <f t="shared" si="846"/>
        <v>0</v>
      </c>
      <c r="AA2851" s="9">
        <f t="shared" si="846"/>
        <v>0</v>
      </c>
      <c r="AB2851" s="9">
        <f t="shared" si="846"/>
        <v>0</v>
      </c>
      <c r="AC2851" s="9">
        <f t="shared" si="846"/>
        <v>0</v>
      </c>
      <c r="AD2851" s="9">
        <f t="shared" si="846"/>
        <v>0</v>
      </c>
      <c r="AE2851" s="9">
        <f t="shared" si="846"/>
        <v>0</v>
      </c>
      <c r="AF2851" s="9">
        <f t="shared" si="846"/>
        <v>0</v>
      </c>
      <c r="AG2851" s="9">
        <f t="shared" si="846"/>
        <v>0</v>
      </c>
      <c r="AH2851" s="9">
        <v>0</v>
      </c>
      <c r="AI2851" s="9">
        <v>0</v>
      </c>
      <c r="AJ2851" s="9">
        <f>SUM(AJ2852:AJ2861)</f>
        <v>1582</v>
      </c>
      <c r="AK2851" s="9">
        <f t="shared" si="846"/>
        <v>0</v>
      </c>
      <c r="AL2851" s="9">
        <f t="shared" si="846"/>
        <v>0</v>
      </c>
      <c r="AM2851" s="9">
        <f t="shared" si="846"/>
        <v>0</v>
      </c>
      <c r="AN2851" s="9">
        <f t="shared" si="846"/>
        <v>1206</v>
      </c>
      <c r="AO2851" s="9">
        <f t="shared" si="846"/>
        <v>0</v>
      </c>
      <c r="AP2851" s="9">
        <f t="shared" si="846"/>
        <v>376</v>
      </c>
      <c r="AQ2851" s="9">
        <f t="shared" si="846"/>
        <v>0</v>
      </c>
      <c r="AR2851" s="9">
        <f t="shared" si="846"/>
        <v>0</v>
      </c>
      <c r="AS2851" s="9">
        <f t="shared" si="846"/>
        <v>0</v>
      </c>
      <c r="AT2851" s="9">
        <f t="shared" si="846"/>
        <v>0</v>
      </c>
      <c r="AU2851" s="9">
        <v>1582</v>
      </c>
      <c r="AV2851" s="9">
        <v>0</v>
      </c>
      <c r="AW2851" s="9">
        <f t="shared" si="842"/>
        <v>1582</v>
      </c>
    </row>
    <row r="2852" spans="1:49">
      <c r="A2852" s="44" t="s">
        <v>797</v>
      </c>
      <c r="B2852" s="45" t="s">
        <v>1030</v>
      </c>
      <c r="C2852" s="45" t="s">
        <v>1670</v>
      </c>
      <c r="D2852" s="452" t="s">
        <v>2945</v>
      </c>
      <c r="E2852" s="367" t="s">
        <v>786</v>
      </c>
      <c r="F2852" s="50"/>
      <c r="G2852" s="468" t="s">
        <v>3096</v>
      </c>
      <c r="H2852" s="50" t="s">
        <v>2333</v>
      </c>
      <c r="I2852" s="42" t="s">
        <v>1191</v>
      </c>
      <c r="U2852" s="15">
        <v>0</v>
      </c>
      <c r="V2852" s="15">
        <v>0</v>
      </c>
      <c r="AH2852" s="15">
        <v>0</v>
      </c>
      <c r="AI2852" s="15">
        <v>0</v>
      </c>
      <c r="AU2852" s="15">
        <v>0</v>
      </c>
      <c r="AV2852" s="15">
        <v>0</v>
      </c>
      <c r="AW2852" s="15">
        <f t="shared" si="842"/>
        <v>0</v>
      </c>
    </row>
    <row r="2853" spans="1:49">
      <c r="A2853" s="44" t="s">
        <v>797</v>
      </c>
      <c r="B2853" s="45" t="s">
        <v>1030</v>
      </c>
      <c r="C2853" s="45" t="s">
        <v>1670</v>
      </c>
      <c r="D2853" s="452" t="s">
        <v>2945</v>
      </c>
      <c r="E2853" s="367" t="s">
        <v>1528</v>
      </c>
      <c r="F2853" s="50"/>
      <c r="G2853" s="468" t="s">
        <v>3096</v>
      </c>
      <c r="H2853" s="50" t="s">
        <v>2333</v>
      </c>
      <c r="I2853" s="42" t="s">
        <v>989</v>
      </c>
      <c r="U2853" s="15">
        <v>0</v>
      </c>
      <c r="V2853" s="15">
        <v>0</v>
      </c>
      <c r="AH2853" s="15">
        <v>0</v>
      </c>
      <c r="AI2853" s="15">
        <v>0</v>
      </c>
      <c r="AU2853" s="15">
        <v>0</v>
      </c>
      <c r="AV2853" s="15">
        <v>0</v>
      </c>
      <c r="AW2853" s="15">
        <f t="shared" si="842"/>
        <v>0</v>
      </c>
    </row>
    <row r="2854" spans="1:49">
      <c r="A2854" s="44" t="s">
        <v>797</v>
      </c>
      <c r="B2854" s="45" t="s">
        <v>1030</v>
      </c>
      <c r="C2854" s="45" t="s">
        <v>1670</v>
      </c>
      <c r="D2854" s="452" t="s">
        <v>2945</v>
      </c>
      <c r="E2854" s="367" t="s">
        <v>1679</v>
      </c>
      <c r="F2854" s="50"/>
      <c r="G2854" s="468" t="s">
        <v>3096</v>
      </c>
      <c r="H2854" s="50" t="s">
        <v>2333</v>
      </c>
      <c r="I2854" s="42" t="s">
        <v>1048</v>
      </c>
      <c r="U2854" s="15">
        <v>0</v>
      </c>
      <c r="V2854" s="15">
        <v>0</v>
      </c>
      <c r="AH2854" s="15">
        <v>0</v>
      </c>
      <c r="AI2854" s="15">
        <v>0</v>
      </c>
      <c r="AU2854" s="15">
        <v>0</v>
      </c>
      <c r="AV2854" s="15">
        <v>0</v>
      </c>
      <c r="AW2854" s="15">
        <f t="shared" si="842"/>
        <v>0</v>
      </c>
    </row>
    <row r="2855" spans="1:49">
      <c r="A2855" s="44" t="s">
        <v>797</v>
      </c>
      <c r="B2855" s="45" t="s">
        <v>1030</v>
      </c>
      <c r="C2855" s="45" t="s">
        <v>1670</v>
      </c>
      <c r="D2855" s="452" t="s">
        <v>2945</v>
      </c>
      <c r="E2855" s="367" t="s">
        <v>787</v>
      </c>
      <c r="F2855" s="50"/>
      <c r="G2855" s="468" t="s">
        <v>3096</v>
      </c>
      <c r="H2855" s="50" t="s">
        <v>2333</v>
      </c>
      <c r="I2855" s="42" t="s">
        <v>2078</v>
      </c>
      <c r="U2855" s="15">
        <v>0</v>
      </c>
      <c r="V2855" s="15">
        <v>0</v>
      </c>
      <c r="AH2855" s="15">
        <v>0</v>
      </c>
      <c r="AI2855" s="15">
        <v>0</v>
      </c>
      <c r="AJ2855" s="15">
        <v>1582</v>
      </c>
      <c r="AN2855" s="15">
        <v>1206</v>
      </c>
      <c r="AP2855" s="15">
        <v>376</v>
      </c>
      <c r="AU2855" s="15">
        <v>1582</v>
      </c>
      <c r="AV2855" s="15">
        <v>0</v>
      </c>
      <c r="AW2855" s="15">
        <f t="shared" si="842"/>
        <v>1582</v>
      </c>
    </row>
    <row r="2856" spans="1:49">
      <c r="A2856" s="44" t="s">
        <v>797</v>
      </c>
      <c r="B2856" s="45" t="s">
        <v>1030</v>
      </c>
      <c r="C2856" s="45" t="s">
        <v>1670</v>
      </c>
      <c r="D2856" s="452" t="s">
        <v>2945</v>
      </c>
      <c r="E2856" s="367" t="s">
        <v>1116</v>
      </c>
      <c r="F2856" s="50"/>
      <c r="G2856" s="468" t="s">
        <v>3096</v>
      </c>
      <c r="H2856" s="50" t="s">
        <v>2333</v>
      </c>
      <c r="I2856" s="42" t="s">
        <v>1487</v>
      </c>
      <c r="U2856" s="15">
        <v>0</v>
      </c>
      <c r="V2856" s="15">
        <v>0</v>
      </c>
      <c r="AH2856" s="15">
        <v>0</v>
      </c>
      <c r="AI2856" s="15">
        <v>0</v>
      </c>
      <c r="AU2856" s="15">
        <v>0</v>
      </c>
      <c r="AV2856" s="15">
        <v>0</v>
      </c>
      <c r="AW2856" s="15">
        <f t="shared" si="842"/>
        <v>0</v>
      </c>
    </row>
    <row r="2857" spans="1:49">
      <c r="A2857" s="44" t="s">
        <v>797</v>
      </c>
      <c r="B2857" s="45" t="s">
        <v>1030</v>
      </c>
      <c r="C2857" s="45" t="s">
        <v>1670</v>
      </c>
      <c r="D2857" s="452" t="s">
        <v>2945</v>
      </c>
      <c r="E2857" s="367" t="s">
        <v>1703</v>
      </c>
      <c r="F2857" s="50"/>
      <c r="G2857" s="468" t="s">
        <v>3096</v>
      </c>
      <c r="H2857" s="50" t="s">
        <v>2333</v>
      </c>
      <c r="I2857" s="42" t="s">
        <v>1047</v>
      </c>
      <c r="U2857" s="15">
        <v>0</v>
      </c>
      <c r="V2857" s="15">
        <v>0</v>
      </c>
      <c r="AH2857" s="15">
        <v>0</v>
      </c>
      <c r="AI2857" s="15">
        <v>0</v>
      </c>
      <c r="AU2857" s="15">
        <v>0</v>
      </c>
      <c r="AV2857" s="15">
        <v>0</v>
      </c>
      <c r="AW2857" s="15">
        <f t="shared" si="842"/>
        <v>0</v>
      </c>
    </row>
    <row r="2858" spans="1:49">
      <c r="A2858" s="44" t="s">
        <v>797</v>
      </c>
      <c r="B2858" s="45" t="s">
        <v>1030</v>
      </c>
      <c r="C2858" s="45" t="s">
        <v>1670</v>
      </c>
      <c r="D2858" s="452" t="s">
        <v>2945</v>
      </c>
      <c r="E2858" s="367" t="s">
        <v>826</v>
      </c>
      <c r="F2858" s="50"/>
      <c r="G2858" s="468" t="s">
        <v>3096</v>
      </c>
      <c r="H2858" s="50" t="s">
        <v>2333</v>
      </c>
      <c r="I2858" s="42" t="s">
        <v>935</v>
      </c>
      <c r="U2858" s="15">
        <v>0</v>
      </c>
      <c r="V2858" s="15">
        <v>0</v>
      </c>
      <c r="AH2858" s="15">
        <v>0</v>
      </c>
      <c r="AI2858" s="15">
        <v>0</v>
      </c>
      <c r="AU2858" s="15">
        <v>0</v>
      </c>
      <c r="AV2858" s="15">
        <v>0</v>
      </c>
      <c r="AW2858" s="15">
        <f t="shared" si="842"/>
        <v>0</v>
      </c>
    </row>
    <row r="2859" spans="1:49">
      <c r="A2859" s="44" t="s">
        <v>797</v>
      </c>
      <c r="B2859" s="45" t="s">
        <v>1030</v>
      </c>
      <c r="C2859" s="45" t="s">
        <v>1670</v>
      </c>
      <c r="D2859" s="452" t="s">
        <v>2945</v>
      </c>
      <c r="E2859" s="367" t="s">
        <v>1115</v>
      </c>
      <c r="F2859" s="50"/>
      <c r="G2859" s="468" t="s">
        <v>3096</v>
      </c>
      <c r="H2859" s="50" t="s">
        <v>2333</v>
      </c>
      <c r="I2859" s="42" t="s">
        <v>990</v>
      </c>
      <c r="U2859" s="15">
        <v>0</v>
      </c>
      <c r="V2859" s="15">
        <v>0</v>
      </c>
      <c r="AH2859" s="15">
        <v>0</v>
      </c>
      <c r="AI2859" s="15">
        <v>0</v>
      </c>
      <c r="AU2859" s="15">
        <v>0</v>
      </c>
      <c r="AV2859" s="15">
        <v>0</v>
      </c>
      <c r="AW2859" s="15">
        <f t="shared" si="842"/>
        <v>0</v>
      </c>
    </row>
    <row r="2860" spans="1:49">
      <c r="A2860" s="44" t="s">
        <v>797</v>
      </c>
      <c r="B2860" s="45" t="s">
        <v>1030</v>
      </c>
      <c r="C2860" s="45" t="s">
        <v>1670</v>
      </c>
      <c r="D2860" s="452" t="s">
        <v>2945</v>
      </c>
      <c r="E2860" s="367" t="s">
        <v>1677</v>
      </c>
      <c r="F2860" s="50"/>
      <c r="G2860" s="468" t="s">
        <v>3096</v>
      </c>
      <c r="H2860" s="50" t="s">
        <v>2333</v>
      </c>
      <c r="I2860" s="42" t="s">
        <v>1688</v>
      </c>
      <c r="U2860" s="15">
        <v>0</v>
      </c>
      <c r="V2860" s="15">
        <v>0</v>
      </c>
      <c r="AH2860" s="15">
        <v>0</v>
      </c>
      <c r="AI2860" s="15">
        <v>0</v>
      </c>
      <c r="AU2860" s="15">
        <v>0</v>
      </c>
      <c r="AV2860" s="15">
        <v>0</v>
      </c>
      <c r="AW2860" s="15">
        <f t="shared" si="842"/>
        <v>0</v>
      </c>
    </row>
    <row r="2861" spans="1:49">
      <c r="A2861" s="44" t="s">
        <v>797</v>
      </c>
      <c r="B2861" s="45" t="s">
        <v>1030</v>
      </c>
      <c r="C2861" s="45" t="s">
        <v>1670</v>
      </c>
      <c r="D2861" s="452" t="s">
        <v>2945</v>
      </c>
      <c r="E2861" s="367" t="s">
        <v>1677</v>
      </c>
      <c r="F2861" s="50" t="s">
        <v>304</v>
      </c>
      <c r="G2861" s="468" t="s">
        <v>3096</v>
      </c>
      <c r="H2861" s="50" t="s">
        <v>2333</v>
      </c>
      <c r="I2861" s="42" t="s">
        <v>25</v>
      </c>
      <c r="U2861" s="15">
        <v>0</v>
      </c>
      <c r="V2861" s="15">
        <v>0</v>
      </c>
      <c r="AH2861" s="15">
        <v>0</v>
      </c>
      <c r="AI2861" s="15">
        <v>0</v>
      </c>
      <c r="AU2861" s="15">
        <v>0</v>
      </c>
      <c r="AV2861" s="15">
        <v>0</v>
      </c>
      <c r="AW2861" s="15">
        <f t="shared" si="842"/>
        <v>0</v>
      </c>
    </row>
    <row r="2862" spans="1:49" s="52" customFormat="1">
      <c r="A2862" s="41"/>
      <c r="B2862" s="345"/>
      <c r="C2862" s="345"/>
      <c r="D2862" s="369"/>
      <c r="E2862" s="213"/>
      <c r="F2862" s="65"/>
      <c r="G2862" s="65"/>
      <c r="H2862" s="65"/>
      <c r="I2862" s="49" t="s">
        <v>3</v>
      </c>
      <c r="J2862" s="6">
        <f>SUM(J2863)</f>
        <v>0</v>
      </c>
      <c r="K2862" s="6">
        <f t="shared" ref="K2862:AT2863" si="847">SUM(K2863)</f>
        <v>0</v>
      </c>
      <c r="L2862" s="6">
        <f t="shared" si="847"/>
        <v>0</v>
      </c>
      <c r="M2862" s="6">
        <f t="shared" si="847"/>
        <v>0</v>
      </c>
      <c r="N2862" s="6">
        <f t="shared" si="847"/>
        <v>0</v>
      </c>
      <c r="O2862" s="6">
        <f t="shared" si="847"/>
        <v>0</v>
      </c>
      <c r="P2862" s="6">
        <f t="shared" si="847"/>
        <v>0</v>
      </c>
      <c r="Q2862" s="6">
        <f t="shared" si="847"/>
        <v>0</v>
      </c>
      <c r="R2862" s="6">
        <f t="shared" si="847"/>
        <v>0</v>
      </c>
      <c r="S2862" s="6">
        <f t="shared" si="847"/>
        <v>0</v>
      </c>
      <c r="T2862" s="6">
        <f t="shared" si="847"/>
        <v>0</v>
      </c>
      <c r="U2862" s="6">
        <v>0</v>
      </c>
      <c r="V2862" s="6">
        <v>0</v>
      </c>
      <c r="W2862" s="6">
        <f>SUM(W2863)</f>
        <v>0</v>
      </c>
      <c r="X2862" s="6">
        <f t="shared" si="847"/>
        <v>0</v>
      </c>
      <c r="Y2862" s="6">
        <f t="shared" si="847"/>
        <v>0</v>
      </c>
      <c r="Z2862" s="6">
        <f t="shared" si="847"/>
        <v>0</v>
      </c>
      <c r="AA2862" s="6">
        <f t="shared" si="847"/>
        <v>0</v>
      </c>
      <c r="AB2862" s="6">
        <f t="shared" si="847"/>
        <v>0</v>
      </c>
      <c r="AC2862" s="6">
        <f t="shared" si="847"/>
        <v>0</v>
      </c>
      <c r="AD2862" s="6">
        <f t="shared" si="847"/>
        <v>0</v>
      </c>
      <c r="AE2862" s="6">
        <f t="shared" si="847"/>
        <v>0</v>
      </c>
      <c r="AF2862" s="6">
        <f t="shared" si="847"/>
        <v>0</v>
      </c>
      <c r="AG2862" s="6">
        <f t="shared" si="847"/>
        <v>0</v>
      </c>
      <c r="AH2862" s="6">
        <v>0</v>
      </c>
      <c r="AI2862" s="6">
        <v>0</v>
      </c>
      <c r="AJ2862" s="6">
        <f>SUM(AJ2863)</f>
        <v>0</v>
      </c>
      <c r="AK2862" s="6">
        <f t="shared" si="847"/>
        <v>0</v>
      </c>
      <c r="AL2862" s="6">
        <f t="shared" si="847"/>
        <v>0</v>
      </c>
      <c r="AM2862" s="6">
        <f t="shared" si="847"/>
        <v>0</v>
      </c>
      <c r="AN2862" s="6">
        <f t="shared" si="847"/>
        <v>0</v>
      </c>
      <c r="AO2862" s="6">
        <f t="shared" si="847"/>
        <v>0</v>
      </c>
      <c r="AP2862" s="6">
        <f t="shared" si="847"/>
        <v>0</v>
      </c>
      <c r="AQ2862" s="6">
        <f t="shared" si="847"/>
        <v>0</v>
      </c>
      <c r="AR2862" s="6">
        <f t="shared" si="847"/>
        <v>0</v>
      </c>
      <c r="AS2862" s="6">
        <f t="shared" si="847"/>
        <v>0</v>
      </c>
      <c r="AT2862" s="6">
        <f t="shared" si="847"/>
        <v>0</v>
      </c>
      <c r="AU2862" s="6">
        <v>0</v>
      </c>
      <c r="AV2862" s="6">
        <v>0</v>
      </c>
      <c r="AW2862" s="6">
        <f t="shared" si="842"/>
        <v>0</v>
      </c>
    </row>
    <row r="2863" spans="1:49" s="52" customFormat="1">
      <c r="A2863" s="44" t="s">
        <v>797</v>
      </c>
      <c r="B2863" s="45" t="s">
        <v>1030</v>
      </c>
      <c r="C2863" s="45" t="s">
        <v>1670</v>
      </c>
      <c r="D2863" s="452" t="s">
        <v>2945</v>
      </c>
      <c r="E2863" s="213" t="s">
        <v>833</v>
      </c>
      <c r="F2863" s="65"/>
      <c r="G2863" s="65"/>
      <c r="H2863" s="65"/>
      <c r="I2863" s="53" t="s">
        <v>1</v>
      </c>
      <c r="J2863" s="200">
        <f>SUM(J2864)</f>
        <v>0</v>
      </c>
      <c r="K2863" s="200">
        <f t="shared" si="847"/>
        <v>0</v>
      </c>
      <c r="L2863" s="200">
        <f t="shared" si="847"/>
        <v>0</v>
      </c>
      <c r="M2863" s="200">
        <f t="shared" si="847"/>
        <v>0</v>
      </c>
      <c r="N2863" s="200">
        <f t="shared" si="847"/>
        <v>0</v>
      </c>
      <c r="O2863" s="200">
        <f t="shared" si="847"/>
        <v>0</v>
      </c>
      <c r="P2863" s="200">
        <f t="shared" si="847"/>
        <v>0</v>
      </c>
      <c r="Q2863" s="200">
        <f t="shared" si="847"/>
        <v>0</v>
      </c>
      <c r="R2863" s="200">
        <f t="shared" si="847"/>
        <v>0</v>
      </c>
      <c r="S2863" s="200">
        <f t="shared" si="847"/>
        <v>0</v>
      </c>
      <c r="T2863" s="200">
        <f t="shared" si="847"/>
        <v>0</v>
      </c>
      <c r="U2863" s="200">
        <v>0</v>
      </c>
      <c r="V2863" s="200">
        <v>0</v>
      </c>
      <c r="W2863" s="200">
        <f>SUM(W2864)</f>
        <v>0</v>
      </c>
      <c r="X2863" s="200">
        <f t="shared" si="847"/>
        <v>0</v>
      </c>
      <c r="Y2863" s="200">
        <f t="shared" si="847"/>
        <v>0</v>
      </c>
      <c r="Z2863" s="200">
        <f t="shared" si="847"/>
        <v>0</v>
      </c>
      <c r="AA2863" s="200">
        <f t="shared" si="847"/>
        <v>0</v>
      </c>
      <c r="AB2863" s="200">
        <f t="shared" si="847"/>
        <v>0</v>
      </c>
      <c r="AC2863" s="200">
        <f t="shared" si="847"/>
        <v>0</v>
      </c>
      <c r="AD2863" s="200">
        <f t="shared" si="847"/>
        <v>0</v>
      </c>
      <c r="AE2863" s="200">
        <f t="shared" si="847"/>
        <v>0</v>
      </c>
      <c r="AF2863" s="200">
        <f t="shared" si="847"/>
        <v>0</v>
      </c>
      <c r="AG2863" s="200">
        <f t="shared" si="847"/>
        <v>0</v>
      </c>
      <c r="AH2863" s="200">
        <v>0</v>
      </c>
      <c r="AI2863" s="200">
        <v>0</v>
      </c>
      <c r="AJ2863" s="200">
        <f>SUM(AJ2864)</f>
        <v>0</v>
      </c>
      <c r="AK2863" s="200">
        <f t="shared" si="847"/>
        <v>0</v>
      </c>
      <c r="AL2863" s="200">
        <f t="shared" si="847"/>
        <v>0</v>
      </c>
      <c r="AM2863" s="200">
        <f t="shared" si="847"/>
        <v>0</v>
      </c>
      <c r="AN2863" s="200">
        <f t="shared" si="847"/>
        <v>0</v>
      </c>
      <c r="AO2863" s="200">
        <f t="shared" si="847"/>
        <v>0</v>
      </c>
      <c r="AP2863" s="200">
        <f t="shared" si="847"/>
        <v>0</v>
      </c>
      <c r="AQ2863" s="200">
        <f t="shared" si="847"/>
        <v>0</v>
      </c>
      <c r="AR2863" s="200">
        <f t="shared" si="847"/>
        <v>0</v>
      </c>
      <c r="AS2863" s="200">
        <f t="shared" si="847"/>
        <v>0</v>
      </c>
      <c r="AT2863" s="200">
        <f t="shared" si="847"/>
        <v>0</v>
      </c>
      <c r="AU2863" s="200">
        <v>0</v>
      </c>
      <c r="AV2863" s="200">
        <v>0</v>
      </c>
      <c r="AW2863" s="200">
        <f t="shared" si="842"/>
        <v>0</v>
      </c>
    </row>
    <row r="2864" spans="1:49" s="59" customFormat="1">
      <c r="A2864" s="44" t="s">
        <v>797</v>
      </c>
      <c r="B2864" s="45" t="s">
        <v>1030</v>
      </c>
      <c r="C2864" s="45" t="s">
        <v>1670</v>
      </c>
      <c r="D2864" s="452" t="s">
        <v>2945</v>
      </c>
      <c r="E2864" s="57" t="s">
        <v>1517</v>
      </c>
      <c r="F2864" s="58"/>
      <c r="G2864" s="468" t="s">
        <v>3096</v>
      </c>
      <c r="H2864" s="50" t="s">
        <v>2333</v>
      </c>
      <c r="I2864" s="188" t="s">
        <v>2584</v>
      </c>
      <c r="J2864" s="13"/>
      <c r="K2864" s="13"/>
      <c r="L2864" s="13"/>
      <c r="M2864" s="13"/>
      <c r="N2864" s="13"/>
      <c r="O2864" s="13"/>
      <c r="P2864" s="13"/>
      <c r="Q2864" s="13"/>
      <c r="R2864" s="13"/>
      <c r="S2864" s="13"/>
      <c r="T2864" s="13"/>
      <c r="U2864" s="13">
        <v>0</v>
      </c>
      <c r="V2864" s="13">
        <v>0</v>
      </c>
      <c r="W2864" s="13"/>
      <c r="X2864" s="13"/>
      <c r="Y2864" s="13"/>
      <c r="Z2864" s="13"/>
      <c r="AA2864" s="13"/>
      <c r="AB2864" s="13"/>
      <c r="AC2864" s="13"/>
      <c r="AD2864" s="13"/>
      <c r="AE2864" s="13"/>
      <c r="AF2864" s="13"/>
      <c r="AG2864" s="13"/>
      <c r="AH2864" s="13">
        <v>0</v>
      </c>
      <c r="AI2864" s="13">
        <v>0</v>
      </c>
      <c r="AJ2864" s="13"/>
      <c r="AK2864" s="13"/>
      <c r="AL2864" s="13"/>
      <c r="AM2864" s="13"/>
      <c r="AN2864" s="13"/>
      <c r="AO2864" s="13"/>
      <c r="AP2864" s="13"/>
      <c r="AQ2864" s="13"/>
      <c r="AR2864" s="13"/>
      <c r="AS2864" s="13"/>
      <c r="AT2864" s="13"/>
      <c r="AU2864" s="13">
        <v>0</v>
      </c>
      <c r="AV2864" s="13">
        <v>0</v>
      </c>
      <c r="AW2864" s="13">
        <f t="shared" si="842"/>
        <v>0</v>
      </c>
    </row>
    <row r="2865" spans="1:49" s="59" customFormat="1">
      <c r="A2865" s="44"/>
      <c r="B2865" s="45"/>
      <c r="C2865" s="45"/>
      <c r="D2865" s="45"/>
      <c r="E2865" s="531"/>
      <c r="F2865" s="50"/>
      <c r="G2865" s="50"/>
      <c r="H2865" s="50"/>
      <c r="I2865" s="49" t="s">
        <v>1157</v>
      </c>
      <c r="J2865" s="192">
        <f t="shared" ref="J2865:AT2866" si="848">SUM(J2866)</f>
        <v>0</v>
      </c>
      <c r="K2865" s="192">
        <f t="shared" si="848"/>
        <v>0</v>
      </c>
      <c r="L2865" s="192">
        <f t="shared" si="848"/>
        <v>0</v>
      </c>
      <c r="M2865" s="192">
        <f t="shared" si="848"/>
        <v>0</v>
      </c>
      <c r="N2865" s="192">
        <f t="shared" si="848"/>
        <v>0</v>
      </c>
      <c r="O2865" s="192">
        <f t="shared" si="848"/>
        <v>0</v>
      </c>
      <c r="P2865" s="192">
        <f t="shared" si="848"/>
        <v>0</v>
      </c>
      <c r="Q2865" s="192">
        <f t="shared" si="848"/>
        <v>0</v>
      </c>
      <c r="R2865" s="192">
        <f t="shared" si="848"/>
        <v>0</v>
      </c>
      <c r="S2865" s="192">
        <f t="shared" si="848"/>
        <v>0</v>
      </c>
      <c r="T2865" s="192">
        <f t="shared" si="848"/>
        <v>0</v>
      </c>
      <c r="U2865" s="192">
        <v>0</v>
      </c>
      <c r="V2865" s="192">
        <v>0</v>
      </c>
      <c r="W2865" s="192">
        <f t="shared" si="848"/>
        <v>0</v>
      </c>
      <c r="X2865" s="192">
        <f t="shared" si="848"/>
        <v>0</v>
      </c>
      <c r="Y2865" s="192">
        <f t="shared" si="848"/>
        <v>0</v>
      </c>
      <c r="Z2865" s="192">
        <f t="shared" si="848"/>
        <v>0</v>
      </c>
      <c r="AA2865" s="192">
        <f t="shared" si="848"/>
        <v>0</v>
      </c>
      <c r="AB2865" s="192">
        <f t="shared" si="848"/>
        <v>0</v>
      </c>
      <c r="AC2865" s="192">
        <f t="shared" si="848"/>
        <v>0</v>
      </c>
      <c r="AD2865" s="192">
        <f t="shared" si="848"/>
        <v>0</v>
      </c>
      <c r="AE2865" s="192">
        <f t="shared" si="848"/>
        <v>0</v>
      </c>
      <c r="AF2865" s="192">
        <f t="shared" si="848"/>
        <v>0</v>
      </c>
      <c r="AG2865" s="192">
        <f t="shared" si="848"/>
        <v>0</v>
      </c>
      <c r="AH2865" s="192">
        <v>0</v>
      </c>
      <c r="AI2865" s="192">
        <v>0</v>
      </c>
      <c r="AJ2865" s="192">
        <f t="shared" si="848"/>
        <v>0</v>
      </c>
      <c r="AK2865" s="192">
        <f t="shared" si="848"/>
        <v>0</v>
      </c>
      <c r="AL2865" s="192">
        <f t="shared" si="848"/>
        <v>0</v>
      </c>
      <c r="AM2865" s="192">
        <f t="shared" si="848"/>
        <v>0</v>
      </c>
      <c r="AN2865" s="192">
        <f t="shared" si="848"/>
        <v>0</v>
      </c>
      <c r="AO2865" s="192">
        <f t="shared" si="848"/>
        <v>0</v>
      </c>
      <c r="AP2865" s="192">
        <f t="shared" si="848"/>
        <v>0</v>
      </c>
      <c r="AQ2865" s="192">
        <f t="shared" si="848"/>
        <v>0</v>
      </c>
      <c r="AR2865" s="192">
        <f t="shared" si="848"/>
        <v>0</v>
      </c>
      <c r="AS2865" s="192">
        <f t="shared" si="848"/>
        <v>0</v>
      </c>
      <c r="AT2865" s="192">
        <f t="shared" si="848"/>
        <v>0</v>
      </c>
      <c r="AU2865" s="192">
        <v>0</v>
      </c>
      <c r="AV2865" s="192">
        <v>0</v>
      </c>
      <c r="AW2865" s="192">
        <f t="shared" ref="AW2865:AW2866" si="849">SUM(AW2866)</f>
        <v>0</v>
      </c>
    </row>
    <row r="2866" spans="1:49" s="59" customFormat="1">
      <c r="A2866" s="44" t="s">
        <v>797</v>
      </c>
      <c r="B2866" s="45" t="s">
        <v>1030</v>
      </c>
      <c r="C2866" s="45" t="s">
        <v>1670</v>
      </c>
      <c r="D2866" s="452" t="s">
        <v>2945</v>
      </c>
      <c r="E2866" s="54" t="s">
        <v>1402</v>
      </c>
      <c r="F2866" s="50"/>
      <c r="G2866" s="50"/>
      <c r="H2866" s="50"/>
      <c r="I2866" s="491" t="s">
        <v>1158</v>
      </c>
      <c r="J2866" s="19">
        <f t="shared" si="848"/>
        <v>0</v>
      </c>
      <c r="K2866" s="19">
        <f t="shared" si="848"/>
        <v>0</v>
      </c>
      <c r="L2866" s="19">
        <f t="shared" si="848"/>
        <v>0</v>
      </c>
      <c r="M2866" s="19">
        <f t="shared" si="848"/>
        <v>0</v>
      </c>
      <c r="N2866" s="19">
        <f t="shared" si="848"/>
        <v>0</v>
      </c>
      <c r="O2866" s="19">
        <f t="shared" si="848"/>
        <v>0</v>
      </c>
      <c r="P2866" s="19">
        <f t="shared" si="848"/>
        <v>0</v>
      </c>
      <c r="Q2866" s="19">
        <f t="shared" si="848"/>
        <v>0</v>
      </c>
      <c r="R2866" s="19">
        <f t="shared" si="848"/>
        <v>0</v>
      </c>
      <c r="S2866" s="19">
        <f t="shared" si="848"/>
        <v>0</v>
      </c>
      <c r="T2866" s="19">
        <f t="shared" si="848"/>
        <v>0</v>
      </c>
      <c r="U2866" s="19">
        <v>0</v>
      </c>
      <c r="V2866" s="19">
        <v>0</v>
      </c>
      <c r="W2866" s="19">
        <f t="shared" si="848"/>
        <v>0</v>
      </c>
      <c r="X2866" s="19">
        <f t="shared" si="848"/>
        <v>0</v>
      </c>
      <c r="Y2866" s="19">
        <f t="shared" si="848"/>
        <v>0</v>
      </c>
      <c r="Z2866" s="19">
        <f t="shared" si="848"/>
        <v>0</v>
      </c>
      <c r="AA2866" s="19">
        <f t="shared" si="848"/>
        <v>0</v>
      </c>
      <c r="AB2866" s="19">
        <f t="shared" si="848"/>
        <v>0</v>
      </c>
      <c r="AC2866" s="19">
        <f t="shared" si="848"/>
        <v>0</v>
      </c>
      <c r="AD2866" s="19">
        <f t="shared" si="848"/>
        <v>0</v>
      </c>
      <c r="AE2866" s="19">
        <f t="shared" si="848"/>
        <v>0</v>
      </c>
      <c r="AF2866" s="19">
        <f t="shared" si="848"/>
        <v>0</v>
      </c>
      <c r="AG2866" s="19">
        <f t="shared" si="848"/>
        <v>0</v>
      </c>
      <c r="AH2866" s="19">
        <v>0</v>
      </c>
      <c r="AI2866" s="19">
        <v>0</v>
      </c>
      <c r="AJ2866" s="19">
        <f t="shared" si="848"/>
        <v>0</v>
      </c>
      <c r="AK2866" s="19">
        <f t="shared" si="848"/>
        <v>0</v>
      </c>
      <c r="AL2866" s="19">
        <f t="shared" si="848"/>
        <v>0</v>
      </c>
      <c r="AM2866" s="19">
        <f t="shared" si="848"/>
        <v>0</v>
      </c>
      <c r="AN2866" s="19">
        <f t="shared" si="848"/>
        <v>0</v>
      </c>
      <c r="AO2866" s="19">
        <f t="shared" si="848"/>
        <v>0</v>
      </c>
      <c r="AP2866" s="19">
        <f t="shared" si="848"/>
        <v>0</v>
      </c>
      <c r="AQ2866" s="19">
        <f t="shared" si="848"/>
        <v>0</v>
      </c>
      <c r="AR2866" s="19">
        <f t="shared" si="848"/>
        <v>0</v>
      </c>
      <c r="AS2866" s="19">
        <f t="shared" si="848"/>
        <v>0</v>
      </c>
      <c r="AT2866" s="19">
        <f t="shared" si="848"/>
        <v>0</v>
      </c>
      <c r="AU2866" s="19">
        <v>0</v>
      </c>
      <c r="AV2866" s="19">
        <v>0</v>
      </c>
      <c r="AW2866" s="19">
        <f t="shared" si="849"/>
        <v>0</v>
      </c>
    </row>
    <row r="2867" spans="1:49" s="490" customFormat="1">
      <c r="A2867" s="478" t="s">
        <v>797</v>
      </c>
      <c r="B2867" s="479" t="s">
        <v>1030</v>
      </c>
      <c r="C2867" s="479" t="s">
        <v>1670</v>
      </c>
      <c r="D2867" s="480" t="s">
        <v>2945</v>
      </c>
      <c r="E2867" s="481" t="s">
        <v>1409</v>
      </c>
      <c r="F2867" s="482"/>
      <c r="G2867" s="483" t="s">
        <v>3096</v>
      </c>
      <c r="H2867" s="482" t="s">
        <v>2333</v>
      </c>
      <c r="I2867" s="504" t="s">
        <v>2301</v>
      </c>
      <c r="J2867" s="489"/>
      <c r="K2867" s="489"/>
      <c r="L2867" s="489"/>
      <c r="M2867" s="489"/>
      <c r="N2867" s="489"/>
      <c r="O2867" s="489"/>
      <c r="P2867" s="489"/>
      <c r="Q2867" s="489"/>
      <c r="R2867" s="489"/>
      <c r="S2867" s="489"/>
      <c r="T2867" s="489"/>
      <c r="U2867" s="489"/>
      <c r="V2867" s="489"/>
      <c r="W2867" s="489"/>
      <c r="X2867" s="489"/>
      <c r="Y2867" s="489"/>
      <c r="Z2867" s="489"/>
      <c r="AA2867" s="489"/>
      <c r="AB2867" s="489"/>
      <c r="AC2867" s="489"/>
      <c r="AD2867" s="489"/>
      <c r="AE2867" s="489"/>
      <c r="AF2867" s="489"/>
      <c r="AG2867" s="489"/>
      <c r="AH2867" s="489"/>
      <c r="AI2867" s="489"/>
      <c r="AJ2867" s="489"/>
      <c r="AK2867" s="489"/>
      <c r="AL2867" s="489"/>
      <c r="AM2867" s="489"/>
      <c r="AN2867" s="489"/>
      <c r="AO2867" s="489"/>
      <c r="AP2867" s="489"/>
      <c r="AQ2867" s="489"/>
      <c r="AR2867" s="489"/>
      <c r="AS2867" s="489"/>
      <c r="AT2867" s="489"/>
      <c r="AU2867" s="489"/>
      <c r="AV2867" s="489"/>
      <c r="AW2867" s="489"/>
    </row>
    <row r="2868" spans="1:49">
      <c r="A2868" s="44"/>
      <c r="B2868" s="45"/>
      <c r="C2868" s="45"/>
      <c r="D2868" s="45"/>
      <c r="E2868" s="531"/>
      <c r="F2868" s="50"/>
      <c r="G2868" s="50"/>
      <c r="H2868" s="50"/>
      <c r="I2868" s="42"/>
      <c r="U2868" s="15">
        <v>0</v>
      </c>
      <c r="V2868" s="15">
        <v>0</v>
      </c>
      <c r="AH2868" s="15">
        <v>0</v>
      </c>
      <c r="AI2868" s="15">
        <v>0</v>
      </c>
      <c r="AU2868" s="15">
        <v>0</v>
      </c>
      <c r="AV2868" s="15">
        <v>0</v>
      </c>
      <c r="AW2868" s="15">
        <f>U2868+AH2868+AU2868</f>
        <v>0</v>
      </c>
    </row>
    <row r="2869" spans="1:49">
      <c r="A2869" s="44"/>
      <c r="B2869" s="45"/>
      <c r="C2869" s="45"/>
      <c r="D2869" s="45"/>
      <c r="E2869" s="531"/>
      <c r="F2869" s="50"/>
      <c r="G2869" s="50"/>
      <c r="H2869" s="50"/>
      <c r="I2869" s="49" t="s">
        <v>1631</v>
      </c>
      <c r="J2869" s="12">
        <f>SUM(J2840,J2862,J2865)</f>
        <v>0</v>
      </c>
      <c r="K2869" s="12">
        <f t="shared" ref="K2869:AT2869" si="850">SUM(K2840,K2862)</f>
        <v>0</v>
      </c>
      <c r="L2869" s="12">
        <f t="shared" si="850"/>
        <v>0</v>
      </c>
      <c r="M2869" s="12">
        <f t="shared" si="850"/>
        <v>0</v>
      </c>
      <c r="N2869" s="12">
        <f t="shared" si="850"/>
        <v>0</v>
      </c>
      <c r="O2869" s="12">
        <f t="shared" si="850"/>
        <v>0</v>
      </c>
      <c r="P2869" s="12">
        <f t="shared" si="850"/>
        <v>0</v>
      </c>
      <c r="Q2869" s="12">
        <f t="shared" si="850"/>
        <v>0</v>
      </c>
      <c r="R2869" s="12">
        <f t="shared" si="850"/>
        <v>0</v>
      </c>
      <c r="S2869" s="12">
        <f t="shared" si="850"/>
        <v>0</v>
      </c>
      <c r="T2869" s="12">
        <f t="shared" si="850"/>
        <v>0</v>
      </c>
      <c r="U2869" s="12">
        <v>0</v>
      </c>
      <c r="V2869" s="12">
        <v>0</v>
      </c>
      <c r="W2869" s="12">
        <f>SUM(W2840,W2862,W2865)</f>
        <v>0</v>
      </c>
      <c r="X2869" s="12">
        <f t="shared" si="850"/>
        <v>0</v>
      </c>
      <c r="Y2869" s="12">
        <f t="shared" si="850"/>
        <v>0</v>
      </c>
      <c r="Z2869" s="12">
        <f t="shared" si="850"/>
        <v>0</v>
      </c>
      <c r="AA2869" s="12">
        <f t="shared" si="850"/>
        <v>0</v>
      </c>
      <c r="AB2869" s="12">
        <f t="shared" si="850"/>
        <v>0</v>
      </c>
      <c r="AC2869" s="12">
        <f t="shared" si="850"/>
        <v>0</v>
      </c>
      <c r="AD2869" s="12">
        <f t="shared" si="850"/>
        <v>0</v>
      </c>
      <c r="AE2869" s="12">
        <f t="shared" si="850"/>
        <v>0</v>
      </c>
      <c r="AF2869" s="12">
        <f t="shared" si="850"/>
        <v>0</v>
      </c>
      <c r="AG2869" s="12">
        <f t="shared" si="850"/>
        <v>0</v>
      </c>
      <c r="AH2869" s="12">
        <v>0</v>
      </c>
      <c r="AI2869" s="12">
        <v>0</v>
      </c>
      <c r="AJ2869" s="12">
        <f>SUM(AJ2840,AJ2862,AJ2865)</f>
        <v>1582</v>
      </c>
      <c r="AK2869" s="12">
        <f t="shared" si="850"/>
        <v>0</v>
      </c>
      <c r="AL2869" s="12">
        <f t="shared" si="850"/>
        <v>0</v>
      </c>
      <c r="AM2869" s="12">
        <f t="shared" si="850"/>
        <v>0</v>
      </c>
      <c r="AN2869" s="12">
        <f t="shared" si="850"/>
        <v>1206</v>
      </c>
      <c r="AO2869" s="12">
        <f t="shared" si="850"/>
        <v>0</v>
      </c>
      <c r="AP2869" s="12">
        <f t="shared" si="850"/>
        <v>376</v>
      </c>
      <c r="AQ2869" s="12">
        <f t="shared" si="850"/>
        <v>0</v>
      </c>
      <c r="AR2869" s="12">
        <f t="shared" si="850"/>
        <v>0</v>
      </c>
      <c r="AS2869" s="12">
        <f t="shared" si="850"/>
        <v>0</v>
      </c>
      <c r="AT2869" s="12">
        <f t="shared" si="850"/>
        <v>0</v>
      </c>
      <c r="AU2869" s="12">
        <v>1582</v>
      </c>
      <c r="AV2869" s="12">
        <v>0</v>
      </c>
      <c r="AW2869" s="12">
        <f>U2869+AH2869+AU2869</f>
        <v>1582</v>
      </c>
    </row>
    <row r="2870" spans="1:49">
      <c r="A2870" s="44"/>
      <c r="B2870" s="45"/>
      <c r="C2870" s="45"/>
      <c r="D2870" s="45"/>
      <c r="E2870" s="531"/>
      <c r="F2870" s="50"/>
      <c r="G2870" s="50"/>
      <c r="H2870" s="50"/>
      <c r="I2870" s="146" t="s">
        <v>970</v>
      </c>
      <c r="J2870" s="267"/>
      <c r="K2870" s="267"/>
      <c r="L2870" s="267"/>
      <c r="M2870" s="267"/>
      <c r="N2870" s="267"/>
      <c r="O2870" s="267"/>
      <c r="P2870" s="267"/>
      <c r="Q2870" s="267"/>
      <c r="R2870" s="267"/>
      <c r="S2870" s="267"/>
      <c r="T2870" s="267"/>
      <c r="U2870" s="267"/>
      <c r="V2870" s="267"/>
      <c r="W2870" s="267"/>
      <c r="X2870" s="267"/>
      <c r="Y2870" s="267"/>
      <c r="Z2870" s="267"/>
      <c r="AA2870" s="267"/>
      <c r="AB2870" s="267"/>
      <c r="AC2870" s="267"/>
      <c r="AD2870" s="267"/>
      <c r="AE2870" s="267"/>
      <c r="AF2870" s="267"/>
      <c r="AG2870" s="267"/>
      <c r="AH2870" s="267"/>
      <c r="AI2870" s="267"/>
      <c r="AJ2870" s="267"/>
      <c r="AK2870" s="267"/>
      <c r="AL2870" s="267"/>
      <c r="AM2870" s="267"/>
      <c r="AN2870" s="267"/>
      <c r="AO2870" s="267"/>
      <c r="AP2870" s="267"/>
      <c r="AQ2870" s="267"/>
      <c r="AR2870" s="267"/>
      <c r="AS2870" s="267"/>
      <c r="AT2870" s="267"/>
      <c r="AU2870" s="267"/>
      <c r="AV2870" s="267"/>
      <c r="AW2870" s="267"/>
    </row>
    <row r="2871" spans="1:49" ht="13.5" thickBot="1">
      <c r="A2871" s="48"/>
      <c r="B2871" s="42"/>
      <c r="C2871" s="42"/>
      <c r="D2871" s="42"/>
      <c r="E2871" s="531"/>
      <c r="F2871" s="50"/>
      <c r="G2871" s="50"/>
      <c r="H2871" s="50"/>
      <c r="I2871" s="146"/>
      <c r="J2871" s="29"/>
      <c r="K2871" s="29"/>
      <c r="L2871" s="29"/>
      <c r="M2871" s="29"/>
      <c r="N2871" s="29"/>
      <c r="O2871" s="29"/>
      <c r="P2871" s="29"/>
      <c r="Q2871" s="29"/>
      <c r="R2871" s="29"/>
      <c r="S2871" s="29"/>
      <c r="T2871" s="29"/>
      <c r="U2871" s="29"/>
      <c r="V2871" s="29"/>
      <c r="W2871" s="29"/>
      <c r="X2871" s="29"/>
      <c r="Y2871" s="29"/>
      <c r="Z2871" s="29"/>
      <c r="AA2871" s="29"/>
      <c r="AB2871" s="29"/>
      <c r="AC2871" s="29"/>
      <c r="AD2871" s="29"/>
      <c r="AE2871" s="29"/>
      <c r="AF2871" s="29"/>
      <c r="AG2871" s="29"/>
      <c r="AH2871" s="29"/>
      <c r="AI2871" s="29"/>
      <c r="AJ2871" s="29"/>
      <c r="AK2871" s="29"/>
      <c r="AL2871" s="29"/>
      <c r="AM2871" s="29"/>
      <c r="AN2871" s="29"/>
      <c r="AO2871" s="29"/>
      <c r="AP2871" s="29"/>
      <c r="AQ2871" s="29"/>
      <c r="AR2871" s="29"/>
      <c r="AS2871" s="29"/>
      <c r="AT2871" s="29"/>
      <c r="AU2871" s="29"/>
      <c r="AV2871" s="29"/>
      <c r="AW2871" s="29"/>
    </row>
    <row r="2872" spans="1:49" ht="35.25" customHeight="1" thickTop="1" thickBot="1">
      <c r="A2872" s="48"/>
      <c r="B2872" s="42"/>
      <c r="C2872" s="42"/>
      <c r="D2872" s="42"/>
      <c r="E2872" s="531"/>
      <c r="F2872" s="50"/>
      <c r="G2872" s="50"/>
      <c r="H2872" s="50"/>
      <c r="I2872" s="5" t="s">
        <v>2331</v>
      </c>
      <c r="J2872" s="364" t="s">
        <v>2891</v>
      </c>
      <c r="K2872" s="364" t="s">
        <v>2879</v>
      </c>
      <c r="L2872" s="364" t="s">
        <v>2880</v>
      </c>
      <c r="M2872" s="364" t="s">
        <v>2881</v>
      </c>
      <c r="N2872" s="364" t="s">
        <v>2882</v>
      </c>
      <c r="O2872" s="364" t="s">
        <v>2883</v>
      </c>
      <c r="P2872" s="364" t="s">
        <v>2884</v>
      </c>
      <c r="Q2872" s="364" t="s">
        <v>2885</v>
      </c>
      <c r="R2872" s="364" t="s">
        <v>2886</v>
      </c>
      <c r="S2872" s="364" t="s">
        <v>2887</v>
      </c>
      <c r="T2872" s="364" t="s">
        <v>2888</v>
      </c>
      <c r="U2872" s="364" t="s">
        <v>2889</v>
      </c>
      <c r="V2872" s="364" t="s">
        <v>2890</v>
      </c>
      <c r="W2872" s="365" t="s">
        <v>2893</v>
      </c>
      <c r="X2872" s="365" t="s">
        <v>2879</v>
      </c>
      <c r="Y2872" s="365" t="s">
        <v>2880</v>
      </c>
      <c r="Z2872" s="365" t="s">
        <v>2881</v>
      </c>
      <c r="AA2872" s="365" t="s">
        <v>2882</v>
      </c>
      <c r="AB2872" s="365" t="s">
        <v>2883</v>
      </c>
      <c r="AC2872" s="365" t="s">
        <v>2884</v>
      </c>
      <c r="AD2872" s="365" t="s">
        <v>2885</v>
      </c>
      <c r="AE2872" s="365" t="s">
        <v>2886</v>
      </c>
      <c r="AF2872" s="365" t="s">
        <v>2887</v>
      </c>
      <c r="AG2872" s="365" t="s">
        <v>2888</v>
      </c>
      <c r="AH2872" s="365" t="s">
        <v>2889</v>
      </c>
      <c r="AI2872" s="365" t="s">
        <v>2890</v>
      </c>
      <c r="AJ2872" s="366" t="s">
        <v>2892</v>
      </c>
      <c r="AK2872" s="366" t="s">
        <v>2879</v>
      </c>
      <c r="AL2872" s="366" t="s">
        <v>2880</v>
      </c>
      <c r="AM2872" s="366" t="s">
        <v>2881</v>
      </c>
      <c r="AN2872" s="366" t="s">
        <v>2882</v>
      </c>
      <c r="AO2872" s="366" t="s">
        <v>2883</v>
      </c>
      <c r="AP2872" s="366" t="s">
        <v>2884</v>
      </c>
      <c r="AQ2872" s="366" t="s">
        <v>2885</v>
      </c>
      <c r="AR2872" s="366" t="s">
        <v>2886</v>
      </c>
      <c r="AS2872" s="366" t="s">
        <v>2887</v>
      </c>
      <c r="AT2872" s="366" t="s">
        <v>2888</v>
      </c>
      <c r="AU2872" s="366" t="s">
        <v>2889</v>
      </c>
      <c r="AV2872" s="366" t="s">
        <v>2890</v>
      </c>
      <c r="AW2872" s="368" t="s">
        <v>2895</v>
      </c>
    </row>
    <row r="2873" spans="1:49">
      <c r="A2873" s="48"/>
      <c r="B2873" s="42"/>
      <c r="C2873" s="42"/>
      <c r="D2873" s="42"/>
      <c r="E2873" s="531"/>
      <c r="F2873" s="50"/>
      <c r="G2873" s="50"/>
      <c r="H2873" s="50"/>
      <c r="I2873" s="34"/>
      <c r="J2873" s="202" t="s">
        <v>1224</v>
      </c>
      <c r="K2873" s="202">
        <v>1</v>
      </c>
      <c r="L2873" s="202">
        <v>2</v>
      </c>
      <c r="M2873" s="202">
        <v>3</v>
      </c>
      <c r="N2873" s="202">
        <v>4</v>
      </c>
      <c r="O2873" s="202">
        <v>5</v>
      </c>
      <c r="P2873" s="202">
        <v>6</v>
      </c>
      <c r="Q2873" s="202">
        <v>7</v>
      </c>
      <c r="R2873" s="202">
        <v>8</v>
      </c>
      <c r="S2873" s="202">
        <v>9</v>
      </c>
      <c r="T2873" s="202">
        <v>10</v>
      </c>
      <c r="U2873" s="202">
        <v>13</v>
      </c>
      <c r="V2873" s="202">
        <v>14</v>
      </c>
      <c r="W2873" s="202" t="s">
        <v>1224</v>
      </c>
      <c r="X2873" s="202">
        <v>1</v>
      </c>
      <c r="Y2873" s="202">
        <v>2</v>
      </c>
      <c r="Z2873" s="202">
        <v>3</v>
      </c>
      <c r="AA2873" s="202">
        <v>4</v>
      </c>
      <c r="AB2873" s="202">
        <v>5</v>
      </c>
      <c r="AC2873" s="202">
        <v>6</v>
      </c>
      <c r="AD2873" s="202">
        <v>7</v>
      </c>
      <c r="AE2873" s="202">
        <v>8</v>
      </c>
      <c r="AF2873" s="202">
        <v>9</v>
      </c>
      <c r="AG2873" s="202">
        <v>10</v>
      </c>
      <c r="AH2873" s="202">
        <v>13</v>
      </c>
      <c r="AI2873" s="202">
        <v>14</v>
      </c>
      <c r="AJ2873" s="202" t="s">
        <v>1224</v>
      </c>
      <c r="AK2873" s="202">
        <v>1</v>
      </c>
      <c r="AL2873" s="202">
        <v>2</v>
      </c>
      <c r="AM2873" s="202">
        <v>3</v>
      </c>
      <c r="AN2873" s="202">
        <v>4</v>
      </c>
      <c r="AO2873" s="202">
        <v>5</v>
      </c>
      <c r="AP2873" s="202">
        <v>6</v>
      </c>
      <c r="AQ2873" s="202">
        <v>7</v>
      </c>
      <c r="AR2873" s="202">
        <v>8</v>
      </c>
      <c r="AS2873" s="202">
        <v>9</v>
      </c>
      <c r="AT2873" s="202">
        <v>10</v>
      </c>
      <c r="AU2873" s="202">
        <v>13</v>
      </c>
      <c r="AV2873" s="202">
        <v>14</v>
      </c>
      <c r="AW2873" s="202">
        <v>15</v>
      </c>
    </row>
    <row r="2874" spans="1:49">
      <c r="A2874" s="48"/>
      <c r="B2874" s="42"/>
      <c r="C2874" s="42"/>
      <c r="D2874" s="42"/>
      <c r="E2874" s="531"/>
      <c r="F2874" s="50"/>
      <c r="G2874" s="50"/>
      <c r="H2874" s="50"/>
      <c r="I2874" s="276" t="s">
        <v>2429</v>
      </c>
      <c r="J2874" s="277">
        <f>SUM(J2869)</f>
        <v>0</v>
      </c>
      <c r="K2874" s="277">
        <f t="shared" ref="K2874:AT2874" si="851">SUM(K2869)</f>
        <v>0</v>
      </c>
      <c r="L2874" s="277">
        <f t="shared" si="851"/>
        <v>0</v>
      </c>
      <c r="M2874" s="277">
        <f t="shared" si="851"/>
        <v>0</v>
      </c>
      <c r="N2874" s="277">
        <f t="shared" si="851"/>
        <v>0</v>
      </c>
      <c r="O2874" s="277">
        <f t="shared" si="851"/>
        <v>0</v>
      </c>
      <c r="P2874" s="277">
        <f t="shared" si="851"/>
        <v>0</v>
      </c>
      <c r="Q2874" s="277">
        <f t="shared" si="851"/>
        <v>0</v>
      </c>
      <c r="R2874" s="277">
        <f t="shared" si="851"/>
        <v>0</v>
      </c>
      <c r="S2874" s="277">
        <f t="shared" si="851"/>
        <v>0</v>
      </c>
      <c r="T2874" s="277">
        <f t="shared" si="851"/>
        <v>0</v>
      </c>
      <c r="U2874" s="277">
        <v>0</v>
      </c>
      <c r="V2874" s="277">
        <v>0</v>
      </c>
      <c r="W2874" s="277">
        <f>SUM(W2869)</f>
        <v>0</v>
      </c>
      <c r="X2874" s="277">
        <f t="shared" si="851"/>
        <v>0</v>
      </c>
      <c r="Y2874" s="277">
        <f t="shared" si="851"/>
        <v>0</v>
      </c>
      <c r="Z2874" s="277">
        <f t="shared" si="851"/>
        <v>0</v>
      </c>
      <c r="AA2874" s="277">
        <f t="shared" si="851"/>
        <v>0</v>
      </c>
      <c r="AB2874" s="277">
        <f t="shared" si="851"/>
        <v>0</v>
      </c>
      <c r="AC2874" s="277">
        <f t="shared" si="851"/>
        <v>0</v>
      </c>
      <c r="AD2874" s="277">
        <f t="shared" si="851"/>
        <v>0</v>
      </c>
      <c r="AE2874" s="277">
        <f t="shared" si="851"/>
        <v>0</v>
      </c>
      <c r="AF2874" s="277">
        <f t="shared" si="851"/>
        <v>0</v>
      </c>
      <c r="AG2874" s="277">
        <f t="shared" si="851"/>
        <v>0</v>
      </c>
      <c r="AH2874" s="277">
        <v>0</v>
      </c>
      <c r="AI2874" s="277">
        <v>0</v>
      </c>
      <c r="AJ2874" s="277">
        <f>SUM(AJ2869)</f>
        <v>1582</v>
      </c>
      <c r="AK2874" s="277">
        <f t="shared" si="851"/>
        <v>0</v>
      </c>
      <c r="AL2874" s="277">
        <f t="shared" si="851"/>
        <v>0</v>
      </c>
      <c r="AM2874" s="277">
        <f t="shared" si="851"/>
        <v>0</v>
      </c>
      <c r="AN2874" s="277">
        <f t="shared" si="851"/>
        <v>1206</v>
      </c>
      <c r="AO2874" s="277">
        <f t="shared" si="851"/>
        <v>0</v>
      </c>
      <c r="AP2874" s="277">
        <f t="shared" si="851"/>
        <v>376</v>
      </c>
      <c r="AQ2874" s="277">
        <f t="shared" si="851"/>
        <v>0</v>
      </c>
      <c r="AR2874" s="277">
        <f t="shared" si="851"/>
        <v>0</v>
      </c>
      <c r="AS2874" s="277">
        <f t="shared" si="851"/>
        <v>0</v>
      </c>
      <c r="AT2874" s="277">
        <f t="shared" si="851"/>
        <v>0</v>
      </c>
      <c r="AU2874" s="277">
        <v>1582</v>
      </c>
      <c r="AV2874" s="277">
        <v>0</v>
      </c>
      <c r="AW2874" s="277">
        <f>U2874+AH2874+AU2874</f>
        <v>1582</v>
      </c>
    </row>
    <row r="2875" spans="1:49">
      <c r="A2875" s="48"/>
      <c r="B2875" s="42"/>
      <c r="C2875" s="42"/>
      <c r="D2875" s="42"/>
      <c r="E2875" s="531"/>
      <c r="F2875" s="50"/>
      <c r="G2875" s="50"/>
      <c r="H2875" s="50"/>
      <c r="I2875" s="276"/>
      <c r="J2875" s="277"/>
      <c r="K2875" s="277"/>
      <c r="L2875" s="277"/>
      <c r="M2875" s="277"/>
      <c r="N2875" s="277"/>
      <c r="O2875" s="277"/>
      <c r="P2875" s="277"/>
      <c r="Q2875" s="277"/>
      <c r="R2875" s="277"/>
      <c r="S2875" s="277"/>
      <c r="T2875" s="277"/>
      <c r="U2875" s="277">
        <v>0</v>
      </c>
      <c r="V2875" s="277">
        <v>0</v>
      </c>
      <c r="W2875" s="277"/>
      <c r="X2875" s="277"/>
      <c r="Y2875" s="277"/>
      <c r="Z2875" s="277"/>
      <c r="AA2875" s="277"/>
      <c r="AB2875" s="277"/>
      <c r="AC2875" s="277"/>
      <c r="AD2875" s="277"/>
      <c r="AE2875" s="277"/>
      <c r="AF2875" s="277"/>
      <c r="AG2875" s="277"/>
      <c r="AH2875" s="277">
        <v>0</v>
      </c>
      <c r="AI2875" s="277">
        <v>0</v>
      </c>
      <c r="AJ2875" s="277"/>
      <c r="AK2875" s="277"/>
      <c r="AL2875" s="277"/>
      <c r="AM2875" s="277"/>
      <c r="AN2875" s="277"/>
      <c r="AO2875" s="277"/>
      <c r="AP2875" s="277"/>
      <c r="AQ2875" s="277"/>
      <c r="AR2875" s="277"/>
      <c r="AS2875" s="277"/>
      <c r="AT2875" s="277"/>
      <c r="AU2875" s="277">
        <v>0</v>
      </c>
      <c r="AV2875" s="277">
        <v>0</v>
      </c>
      <c r="AW2875" s="277">
        <f>U2875+AH2875+AU2875</f>
        <v>0</v>
      </c>
    </row>
    <row r="2876" spans="1:49">
      <c r="A2876" s="48"/>
      <c r="B2876" s="42"/>
      <c r="C2876" s="42"/>
      <c r="D2876" s="42"/>
      <c r="E2876" s="531"/>
      <c r="F2876" s="50"/>
      <c r="G2876" s="50"/>
      <c r="H2876" s="50"/>
      <c r="I2876" s="276"/>
      <c r="J2876" s="277"/>
      <c r="K2876" s="277"/>
      <c r="L2876" s="277"/>
      <c r="M2876" s="277"/>
      <c r="N2876" s="277"/>
      <c r="O2876" s="277"/>
      <c r="P2876" s="277"/>
      <c r="Q2876" s="277"/>
      <c r="R2876" s="277"/>
      <c r="S2876" s="277"/>
      <c r="T2876" s="277"/>
      <c r="U2876" s="277">
        <v>0</v>
      </c>
      <c r="V2876" s="277">
        <v>0</v>
      </c>
      <c r="W2876" s="277"/>
      <c r="X2876" s="277"/>
      <c r="Y2876" s="277"/>
      <c r="Z2876" s="277"/>
      <c r="AA2876" s="277"/>
      <c r="AB2876" s="277"/>
      <c r="AC2876" s="277"/>
      <c r="AD2876" s="277"/>
      <c r="AE2876" s="277"/>
      <c r="AF2876" s="277"/>
      <c r="AG2876" s="277"/>
      <c r="AH2876" s="277">
        <v>0</v>
      </c>
      <c r="AI2876" s="277">
        <v>0</v>
      </c>
      <c r="AJ2876" s="277"/>
      <c r="AK2876" s="277"/>
      <c r="AL2876" s="277"/>
      <c r="AM2876" s="277"/>
      <c r="AN2876" s="277"/>
      <c r="AO2876" s="277"/>
      <c r="AP2876" s="277"/>
      <c r="AQ2876" s="277"/>
      <c r="AR2876" s="277"/>
      <c r="AS2876" s="277"/>
      <c r="AT2876" s="277"/>
      <c r="AU2876" s="277">
        <v>0</v>
      </c>
      <c r="AV2876" s="277">
        <v>0</v>
      </c>
      <c r="AW2876" s="277">
        <f>U2876+AH2876+AU2876</f>
        <v>0</v>
      </c>
    </row>
    <row r="2877" spans="1:49">
      <c r="A2877" s="48"/>
      <c r="B2877" s="42"/>
      <c r="C2877" s="42"/>
      <c r="D2877" s="42"/>
      <c r="E2877" s="531"/>
      <c r="F2877" s="50"/>
      <c r="G2877" s="50"/>
      <c r="H2877" s="50"/>
      <c r="I2877" s="276"/>
      <c r="J2877" s="277"/>
      <c r="K2877" s="277"/>
      <c r="L2877" s="277"/>
      <c r="M2877" s="277"/>
      <c r="N2877" s="277"/>
      <c r="O2877" s="277"/>
      <c r="P2877" s="277"/>
      <c r="Q2877" s="277"/>
      <c r="R2877" s="277"/>
      <c r="S2877" s="277"/>
      <c r="T2877" s="277"/>
      <c r="U2877" s="277">
        <v>0</v>
      </c>
      <c r="V2877" s="277">
        <v>0</v>
      </c>
      <c r="W2877" s="277"/>
      <c r="X2877" s="277"/>
      <c r="Y2877" s="277"/>
      <c r="Z2877" s="277"/>
      <c r="AA2877" s="277"/>
      <c r="AB2877" s="277"/>
      <c r="AC2877" s="277"/>
      <c r="AD2877" s="277"/>
      <c r="AE2877" s="277"/>
      <c r="AF2877" s="277"/>
      <c r="AG2877" s="277"/>
      <c r="AH2877" s="277">
        <v>0</v>
      </c>
      <c r="AI2877" s="277">
        <v>0</v>
      </c>
      <c r="AJ2877" s="277"/>
      <c r="AK2877" s="277"/>
      <c r="AL2877" s="277"/>
      <c r="AM2877" s="277"/>
      <c r="AN2877" s="277"/>
      <c r="AO2877" s="277"/>
      <c r="AP2877" s="277"/>
      <c r="AQ2877" s="277"/>
      <c r="AR2877" s="277"/>
      <c r="AS2877" s="277"/>
      <c r="AT2877" s="277"/>
      <c r="AU2877" s="277">
        <v>0</v>
      </c>
      <c r="AV2877" s="277">
        <v>0</v>
      </c>
      <c r="AW2877" s="277">
        <f>U2877+AH2877+AU2877</f>
        <v>0</v>
      </c>
    </row>
    <row r="2878" spans="1:49">
      <c r="A2878" s="48"/>
      <c r="B2878" s="42"/>
      <c r="C2878" s="42"/>
      <c r="D2878" s="42"/>
      <c r="E2878" s="531"/>
      <c r="F2878" s="50"/>
      <c r="G2878" s="50"/>
      <c r="H2878" s="50"/>
      <c r="I2878" s="276" t="s">
        <v>1631</v>
      </c>
      <c r="J2878" s="277">
        <f>SUM(J2874:J2877)</f>
        <v>0</v>
      </c>
      <c r="K2878" s="277">
        <f t="shared" ref="K2878:AT2878" si="852">SUM(K2874:K2877)</f>
        <v>0</v>
      </c>
      <c r="L2878" s="277">
        <f t="shared" si="852"/>
        <v>0</v>
      </c>
      <c r="M2878" s="277">
        <f t="shared" si="852"/>
        <v>0</v>
      </c>
      <c r="N2878" s="277">
        <f t="shared" si="852"/>
        <v>0</v>
      </c>
      <c r="O2878" s="277">
        <f t="shared" si="852"/>
        <v>0</v>
      </c>
      <c r="P2878" s="277">
        <f t="shared" si="852"/>
        <v>0</v>
      </c>
      <c r="Q2878" s="277">
        <f t="shared" si="852"/>
        <v>0</v>
      </c>
      <c r="R2878" s="277">
        <f t="shared" si="852"/>
        <v>0</v>
      </c>
      <c r="S2878" s="277">
        <f t="shared" si="852"/>
        <v>0</v>
      </c>
      <c r="T2878" s="277">
        <f t="shared" si="852"/>
        <v>0</v>
      </c>
      <c r="U2878" s="277">
        <v>0</v>
      </c>
      <c r="V2878" s="277">
        <v>0</v>
      </c>
      <c r="W2878" s="277">
        <f>SUM(W2874:W2877)</f>
        <v>0</v>
      </c>
      <c r="X2878" s="277">
        <f t="shared" si="852"/>
        <v>0</v>
      </c>
      <c r="Y2878" s="277">
        <f t="shared" si="852"/>
        <v>0</v>
      </c>
      <c r="Z2878" s="277">
        <f t="shared" si="852"/>
        <v>0</v>
      </c>
      <c r="AA2878" s="277">
        <f t="shared" si="852"/>
        <v>0</v>
      </c>
      <c r="AB2878" s="277">
        <f t="shared" si="852"/>
        <v>0</v>
      </c>
      <c r="AC2878" s="277">
        <f t="shared" si="852"/>
        <v>0</v>
      </c>
      <c r="AD2878" s="277">
        <f t="shared" si="852"/>
        <v>0</v>
      </c>
      <c r="AE2878" s="277">
        <f t="shared" si="852"/>
        <v>0</v>
      </c>
      <c r="AF2878" s="277">
        <f t="shared" si="852"/>
        <v>0</v>
      </c>
      <c r="AG2878" s="277">
        <f t="shared" si="852"/>
        <v>0</v>
      </c>
      <c r="AH2878" s="277">
        <v>0</v>
      </c>
      <c r="AI2878" s="277">
        <v>0</v>
      </c>
      <c r="AJ2878" s="277">
        <f>SUM(AJ2874:AJ2877)</f>
        <v>1582</v>
      </c>
      <c r="AK2878" s="277">
        <f t="shared" si="852"/>
        <v>0</v>
      </c>
      <c r="AL2878" s="277">
        <f t="shared" si="852"/>
        <v>0</v>
      </c>
      <c r="AM2878" s="277">
        <f t="shared" si="852"/>
        <v>0</v>
      </c>
      <c r="AN2878" s="277">
        <f t="shared" si="852"/>
        <v>1206</v>
      </c>
      <c r="AO2878" s="277">
        <f t="shared" si="852"/>
        <v>0</v>
      </c>
      <c r="AP2878" s="277">
        <f t="shared" si="852"/>
        <v>376</v>
      </c>
      <c r="AQ2878" s="277">
        <f t="shared" si="852"/>
        <v>0</v>
      </c>
      <c r="AR2878" s="277">
        <f t="shared" si="852"/>
        <v>0</v>
      </c>
      <c r="AS2878" s="277">
        <f t="shared" si="852"/>
        <v>0</v>
      </c>
      <c r="AT2878" s="277">
        <f t="shared" si="852"/>
        <v>0</v>
      </c>
      <c r="AU2878" s="277">
        <v>1582</v>
      </c>
      <c r="AV2878" s="277">
        <v>0</v>
      </c>
      <c r="AW2878" s="277">
        <f>U2878+AH2878+AU2878</f>
        <v>1582</v>
      </c>
    </row>
    <row r="2879" spans="1:49">
      <c r="A2879" s="48"/>
      <c r="B2879" s="42"/>
      <c r="C2879" s="42"/>
      <c r="D2879" s="42"/>
      <c r="E2879" s="531"/>
      <c r="F2879" s="50"/>
      <c r="G2879" s="50"/>
      <c r="H2879" s="50"/>
      <c r="I2879" s="146"/>
      <c r="J2879" s="29"/>
      <c r="K2879" s="29"/>
      <c r="L2879" s="29"/>
      <c r="M2879" s="29"/>
      <c r="N2879" s="29"/>
      <c r="O2879" s="29"/>
      <c r="P2879" s="29"/>
      <c r="Q2879" s="29"/>
      <c r="R2879" s="29"/>
      <c r="S2879" s="29"/>
      <c r="T2879" s="29"/>
      <c r="U2879" s="29"/>
      <c r="V2879" s="29"/>
      <c r="W2879" s="29"/>
      <c r="X2879" s="29"/>
      <c r="Y2879" s="29"/>
      <c r="Z2879" s="29"/>
      <c r="AA2879" s="29"/>
      <c r="AB2879" s="29"/>
      <c r="AC2879" s="29"/>
      <c r="AD2879" s="29"/>
      <c r="AE2879" s="29"/>
      <c r="AF2879" s="29"/>
      <c r="AG2879" s="29"/>
      <c r="AH2879" s="29"/>
      <c r="AI2879" s="29"/>
      <c r="AJ2879" s="29"/>
      <c r="AK2879" s="29"/>
      <c r="AL2879" s="29"/>
      <c r="AM2879" s="29"/>
      <c r="AN2879" s="29"/>
      <c r="AO2879" s="29"/>
      <c r="AP2879" s="29"/>
      <c r="AQ2879" s="29"/>
      <c r="AR2879" s="29"/>
      <c r="AS2879" s="29"/>
      <c r="AT2879" s="29"/>
      <c r="AU2879" s="29"/>
      <c r="AV2879" s="29"/>
      <c r="AW2879" s="29"/>
    </row>
    <row r="2880" spans="1:49">
      <c r="A2880" s="44"/>
      <c r="B2880" s="45"/>
      <c r="C2880" s="45"/>
      <c r="D2880" s="45"/>
      <c r="E2880" s="531"/>
      <c r="F2880" s="50"/>
      <c r="G2880" s="50"/>
      <c r="H2880" s="50"/>
      <c r="I2880" s="53"/>
      <c r="J2880" s="29"/>
      <c r="K2880" s="29"/>
      <c r="L2880" s="29"/>
      <c r="M2880" s="29"/>
      <c r="N2880" s="29"/>
      <c r="O2880" s="29"/>
      <c r="P2880" s="29"/>
      <c r="Q2880" s="29"/>
      <c r="R2880" s="29"/>
      <c r="S2880" s="29"/>
      <c r="T2880" s="29"/>
      <c r="U2880" s="29"/>
      <c r="V2880" s="29"/>
      <c r="W2880" s="29"/>
      <c r="X2880" s="29"/>
      <c r="Y2880" s="29"/>
      <c r="Z2880" s="29"/>
      <c r="AA2880" s="29"/>
      <c r="AB2880" s="29"/>
      <c r="AC2880" s="29"/>
      <c r="AD2880" s="29"/>
      <c r="AE2880" s="29"/>
      <c r="AF2880" s="29"/>
      <c r="AG2880" s="29"/>
      <c r="AH2880" s="29"/>
      <c r="AI2880" s="29"/>
      <c r="AJ2880" s="29"/>
      <c r="AK2880" s="29"/>
      <c r="AL2880" s="29"/>
      <c r="AM2880" s="29"/>
      <c r="AN2880" s="29"/>
      <c r="AO2880" s="29"/>
      <c r="AP2880" s="29"/>
      <c r="AQ2880" s="29"/>
      <c r="AR2880" s="29"/>
      <c r="AS2880" s="29"/>
      <c r="AT2880" s="29"/>
      <c r="AU2880" s="29"/>
      <c r="AV2880" s="29"/>
      <c r="AW2880" s="29"/>
    </row>
    <row r="2881" spans="1:49" ht="16.5" thickBot="1">
      <c r="A2881" s="78" t="s">
        <v>2146</v>
      </c>
      <c r="B2881" s="78"/>
      <c r="C2881" s="78"/>
      <c r="D2881" s="463"/>
      <c r="E2881" s="539"/>
      <c r="F2881" s="129"/>
      <c r="G2881" s="129"/>
      <c r="H2881" s="129"/>
      <c r="I2881" s="103"/>
    </row>
    <row r="2882" spans="1:49" s="151" customFormat="1" ht="36" customHeight="1" thickTop="1" thickBot="1">
      <c r="A2882" s="147" t="s">
        <v>2079</v>
      </c>
      <c r="B2882" s="5" t="s">
        <v>2080</v>
      </c>
      <c r="C2882" s="5" t="s">
        <v>1335</v>
      </c>
      <c r="D2882" s="450"/>
      <c r="E2882" s="148" t="s">
        <v>1570</v>
      </c>
      <c r="F2882" s="149" t="s">
        <v>1438</v>
      </c>
      <c r="G2882" s="149"/>
      <c r="H2882" s="149" t="s">
        <v>2332</v>
      </c>
      <c r="I2882" s="5" t="s">
        <v>856</v>
      </c>
      <c r="J2882" s="364" t="s">
        <v>2891</v>
      </c>
      <c r="K2882" s="364" t="s">
        <v>2879</v>
      </c>
      <c r="L2882" s="364" t="s">
        <v>2880</v>
      </c>
      <c r="M2882" s="364" t="s">
        <v>2881</v>
      </c>
      <c r="N2882" s="364" t="s">
        <v>2882</v>
      </c>
      <c r="O2882" s="364" t="s">
        <v>2883</v>
      </c>
      <c r="P2882" s="364" t="s">
        <v>2884</v>
      </c>
      <c r="Q2882" s="364" t="s">
        <v>2885</v>
      </c>
      <c r="R2882" s="364" t="s">
        <v>2886</v>
      </c>
      <c r="S2882" s="364" t="s">
        <v>2887</v>
      </c>
      <c r="T2882" s="364" t="s">
        <v>2888</v>
      </c>
      <c r="U2882" s="364" t="s">
        <v>2889</v>
      </c>
      <c r="V2882" s="364" t="s">
        <v>2890</v>
      </c>
      <c r="W2882" s="365" t="s">
        <v>2893</v>
      </c>
      <c r="X2882" s="365" t="s">
        <v>2879</v>
      </c>
      <c r="Y2882" s="365" t="s">
        <v>2880</v>
      </c>
      <c r="Z2882" s="365" t="s">
        <v>2881</v>
      </c>
      <c r="AA2882" s="365" t="s">
        <v>2882</v>
      </c>
      <c r="AB2882" s="365" t="s">
        <v>2883</v>
      </c>
      <c r="AC2882" s="365" t="s">
        <v>2884</v>
      </c>
      <c r="AD2882" s="365" t="s">
        <v>2885</v>
      </c>
      <c r="AE2882" s="365" t="s">
        <v>2886</v>
      </c>
      <c r="AF2882" s="365" t="s">
        <v>2887</v>
      </c>
      <c r="AG2882" s="365" t="s">
        <v>2888</v>
      </c>
      <c r="AH2882" s="365" t="s">
        <v>2889</v>
      </c>
      <c r="AI2882" s="365" t="s">
        <v>2890</v>
      </c>
      <c r="AJ2882" s="366" t="s">
        <v>2892</v>
      </c>
      <c r="AK2882" s="366" t="s">
        <v>2879</v>
      </c>
      <c r="AL2882" s="366" t="s">
        <v>2880</v>
      </c>
      <c r="AM2882" s="366" t="s">
        <v>2881</v>
      </c>
      <c r="AN2882" s="366" t="s">
        <v>2882</v>
      </c>
      <c r="AO2882" s="366" t="s">
        <v>2883</v>
      </c>
      <c r="AP2882" s="366" t="s">
        <v>2884</v>
      </c>
      <c r="AQ2882" s="366" t="s">
        <v>2885</v>
      </c>
      <c r="AR2882" s="366" t="s">
        <v>2886</v>
      </c>
      <c r="AS2882" s="366" t="s">
        <v>2887</v>
      </c>
      <c r="AT2882" s="366" t="s">
        <v>2888</v>
      </c>
      <c r="AU2882" s="366" t="s">
        <v>2889</v>
      </c>
      <c r="AV2882" s="366" t="s">
        <v>2890</v>
      </c>
      <c r="AW2882" s="368" t="s">
        <v>2895</v>
      </c>
    </row>
    <row r="2883" spans="1:49">
      <c r="A2883" s="33"/>
      <c r="B2883" s="34"/>
      <c r="C2883" s="34"/>
      <c r="D2883" s="34"/>
      <c r="E2883" s="35"/>
      <c r="F2883" s="36"/>
      <c r="G2883" s="36"/>
      <c r="H2883" s="36"/>
      <c r="I2883" s="34"/>
      <c r="J2883" s="202" t="s">
        <v>1224</v>
      </c>
      <c r="K2883" s="202">
        <v>1</v>
      </c>
      <c r="L2883" s="202">
        <v>2</v>
      </c>
      <c r="M2883" s="202">
        <v>3</v>
      </c>
      <c r="N2883" s="202">
        <v>4</v>
      </c>
      <c r="O2883" s="202">
        <v>5</v>
      </c>
      <c r="P2883" s="202">
        <v>6</v>
      </c>
      <c r="Q2883" s="202">
        <v>7</v>
      </c>
      <c r="R2883" s="202">
        <v>8</v>
      </c>
      <c r="S2883" s="202">
        <v>9</v>
      </c>
      <c r="T2883" s="202">
        <v>10</v>
      </c>
      <c r="U2883" s="202">
        <v>13</v>
      </c>
      <c r="V2883" s="202">
        <v>14</v>
      </c>
      <c r="W2883" s="202" t="s">
        <v>1224</v>
      </c>
      <c r="X2883" s="202">
        <v>1</v>
      </c>
      <c r="Y2883" s="202">
        <v>2</v>
      </c>
      <c r="Z2883" s="202">
        <v>3</v>
      </c>
      <c r="AA2883" s="202">
        <v>4</v>
      </c>
      <c r="AB2883" s="202">
        <v>5</v>
      </c>
      <c r="AC2883" s="202">
        <v>6</v>
      </c>
      <c r="AD2883" s="202">
        <v>7</v>
      </c>
      <c r="AE2883" s="202">
        <v>8</v>
      </c>
      <c r="AF2883" s="202">
        <v>9</v>
      </c>
      <c r="AG2883" s="202">
        <v>10</v>
      </c>
      <c r="AH2883" s="202">
        <v>13</v>
      </c>
      <c r="AI2883" s="202">
        <v>14</v>
      </c>
      <c r="AJ2883" s="202" t="s">
        <v>1224</v>
      </c>
      <c r="AK2883" s="202">
        <v>1</v>
      </c>
      <c r="AL2883" s="202">
        <v>2</v>
      </c>
      <c r="AM2883" s="202">
        <v>3</v>
      </c>
      <c r="AN2883" s="202">
        <v>4</v>
      </c>
      <c r="AO2883" s="202">
        <v>5</v>
      </c>
      <c r="AP2883" s="202">
        <v>6</v>
      </c>
      <c r="AQ2883" s="202">
        <v>7</v>
      </c>
      <c r="AR2883" s="202">
        <v>8</v>
      </c>
      <c r="AS2883" s="202">
        <v>9</v>
      </c>
      <c r="AT2883" s="202">
        <v>10</v>
      </c>
      <c r="AU2883" s="202">
        <v>13</v>
      </c>
      <c r="AV2883" s="202">
        <v>14</v>
      </c>
      <c r="AW2883" s="202">
        <v>15</v>
      </c>
    </row>
    <row r="2884" spans="1:49">
      <c r="A2884" s="37"/>
      <c r="B2884" s="38"/>
      <c r="C2884" s="38"/>
      <c r="D2884" s="38"/>
      <c r="E2884" s="60"/>
      <c r="F2884" s="61"/>
      <c r="G2884" s="61"/>
      <c r="H2884" s="61"/>
      <c r="I2884" s="38"/>
      <c r="J2884" s="62"/>
      <c r="K2884" s="62"/>
      <c r="L2884" s="62"/>
      <c r="M2884" s="62"/>
      <c r="N2884" s="62"/>
      <c r="O2884" s="62"/>
      <c r="P2884" s="62"/>
      <c r="Q2884" s="62"/>
      <c r="R2884" s="62"/>
      <c r="S2884" s="62"/>
      <c r="T2884" s="62"/>
      <c r="U2884" s="62"/>
      <c r="V2884" s="62"/>
      <c r="W2884" s="62"/>
      <c r="X2884" s="62"/>
      <c r="Y2884" s="62"/>
      <c r="Z2884" s="62"/>
      <c r="AA2884" s="62"/>
      <c r="AB2884" s="62"/>
      <c r="AC2884" s="62"/>
      <c r="AD2884" s="62"/>
      <c r="AE2884" s="62"/>
      <c r="AF2884" s="62"/>
      <c r="AG2884" s="62"/>
      <c r="AH2884" s="62"/>
      <c r="AI2884" s="62"/>
      <c r="AJ2884" s="62"/>
      <c r="AK2884" s="62"/>
      <c r="AL2884" s="62"/>
      <c r="AM2884" s="62"/>
      <c r="AN2884" s="62"/>
      <c r="AO2884" s="62"/>
      <c r="AP2884" s="62"/>
      <c r="AQ2884" s="62"/>
      <c r="AR2884" s="62"/>
      <c r="AS2884" s="62"/>
      <c r="AT2884" s="62"/>
      <c r="AU2884" s="62"/>
      <c r="AV2884" s="62"/>
      <c r="AW2884" s="62"/>
    </row>
    <row r="2885" spans="1:49">
      <c r="A2885" s="92" t="s">
        <v>797</v>
      </c>
      <c r="B2885" s="93" t="s">
        <v>1030</v>
      </c>
      <c r="C2885" s="93" t="s">
        <v>1671</v>
      </c>
      <c r="D2885" s="460"/>
      <c r="E2885" s="531"/>
      <c r="F2885" s="50"/>
      <c r="G2885" s="50"/>
      <c r="H2885" s="50"/>
      <c r="I2885" s="108" t="s">
        <v>774</v>
      </c>
    </row>
    <row r="2886" spans="1:49">
      <c r="A2886" s="48"/>
      <c r="B2886" s="1"/>
      <c r="C2886" s="1"/>
      <c r="D2886" s="369"/>
      <c r="E2886" s="531"/>
      <c r="F2886" s="50"/>
      <c r="G2886" s="50"/>
      <c r="H2886" s="50"/>
      <c r="I2886" s="108"/>
    </row>
    <row r="2887" spans="1:49">
      <c r="A2887" s="48"/>
      <c r="B2887" s="42"/>
      <c r="C2887" s="42"/>
      <c r="D2887" s="42"/>
      <c r="E2887" s="531"/>
      <c r="F2887" s="50"/>
      <c r="G2887" s="50"/>
      <c r="H2887" s="50"/>
      <c r="I2887" s="49" t="s">
        <v>1559</v>
      </c>
      <c r="J2887" s="12">
        <f>SUM(J2888,J2896,J2898)</f>
        <v>7400</v>
      </c>
      <c r="K2887" s="12">
        <f t="shared" ref="K2887:AT2887" si="853">SUM(K2888,K2896,K2898)</f>
        <v>650</v>
      </c>
      <c r="L2887" s="12">
        <f t="shared" si="853"/>
        <v>200</v>
      </c>
      <c r="M2887" s="12">
        <f t="shared" si="853"/>
        <v>1350</v>
      </c>
      <c r="N2887" s="12">
        <f t="shared" si="853"/>
        <v>600</v>
      </c>
      <c r="O2887" s="12">
        <f t="shared" si="853"/>
        <v>600</v>
      </c>
      <c r="P2887" s="12">
        <f t="shared" si="853"/>
        <v>800</v>
      </c>
      <c r="Q2887" s="12">
        <f t="shared" si="853"/>
        <v>0</v>
      </c>
      <c r="R2887" s="12">
        <f t="shared" si="853"/>
        <v>0</v>
      </c>
      <c r="S2887" s="12">
        <f t="shared" si="853"/>
        <v>0</v>
      </c>
      <c r="T2887" s="12">
        <f t="shared" si="853"/>
        <v>0</v>
      </c>
      <c r="U2887" s="12">
        <v>4200</v>
      </c>
      <c r="V2887" s="12">
        <v>3200</v>
      </c>
      <c r="W2887" s="12">
        <f>SUM(W2888,W2896,W2898)</f>
        <v>0</v>
      </c>
      <c r="X2887" s="12">
        <f t="shared" si="853"/>
        <v>0</v>
      </c>
      <c r="Y2887" s="12">
        <f t="shared" si="853"/>
        <v>0</v>
      </c>
      <c r="Z2887" s="12">
        <f t="shared" si="853"/>
        <v>0</v>
      </c>
      <c r="AA2887" s="12">
        <f t="shared" si="853"/>
        <v>0</v>
      </c>
      <c r="AB2887" s="12">
        <f t="shared" si="853"/>
        <v>0</v>
      </c>
      <c r="AC2887" s="12">
        <f t="shared" si="853"/>
        <v>0</v>
      </c>
      <c r="AD2887" s="12">
        <f t="shared" si="853"/>
        <v>0</v>
      </c>
      <c r="AE2887" s="12">
        <f t="shared" si="853"/>
        <v>0</v>
      </c>
      <c r="AF2887" s="12">
        <f t="shared" si="853"/>
        <v>0</v>
      </c>
      <c r="AG2887" s="12">
        <f t="shared" si="853"/>
        <v>0</v>
      </c>
      <c r="AH2887" s="12">
        <v>0</v>
      </c>
      <c r="AI2887" s="12">
        <v>0</v>
      </c>
      <c r="AJ2887" s="12">
        <f>SUM(AJ2888,AJ2896,AJ2898)</f>
        <v>14301</v>
      </c>
      <c r="AK2887" s="12">
        <f t="shared" si="853"/>
        <v>0</v>
      </c>
      <c r="AL2887" s="12">
        <f t="shared" si="853"/>
        <v>0</v>
      </c>
      <c r="AM2887" s="12">
        <f t="shared" si="853"/>
        <v>0</v>
      </c>
      <c r="AN2887" s="12">
        <f t="shared" si="853"/>
        <v>2470</v>
      </c>
      <c r="AO2887" s="12">
        <f t="shared" si="853"/>
        <v>0</v>
      </c>
      <c r="AP2887" s="12">
        <f t="shared" si="853"/>
        <v>1600</v>
      </c>
      <c r="AQ2887" s="12">
        <f t="shared" si="853"/>
        <v>0</v>
      </c>
      <c r="AR2887" s="12">
        <f t="shared" si="853"/>
        <v>761</v>
      </c>
      <c r="AS2887" s="12">
        <f t="shared" si="853"/>
        <v>0</v>
      </c>
      <c r="AT2887" s="12">
        <f t="shared" si="853"/>
        <v>0</v>
      </c>
      <c r="AU2887" s="12">
        <v>4831</v>
      </c>
      <c r="AV2887" s="12">
        <v>9470</v>
      </c>
      <c r="AW2887" s="12">
        <f t="shared" ref="AW2887:AW2916" si="854">U2887+AH2887+AU2887</f>
        <v>9031</v>
      </c>
    </row>
    <row r="2888" spans="1:49">
      <c r="A2888" s="44" t="s">
        <v>797</v>
      </c>
      <c r="B2888" s="45" t="s">
        <v>1030</v>
      </c>
      <c r="C2888" s="45" t="s">
        <v>1671</v>
      </c>
      <c r="D2888" s="452" t="s">
        <v>2946</v>
      </c>
      <c r="E2888" s="213" t="s">
        <v>771</v>
      </c>
      <c r="F2888" s="65"/>
      <c r="G2888" s="65"/>
      <c r="H2888" s="65"/>
      <c r="I2888" s="1" t="s">
        <v>1500</v>
      </c>
      <c r="J2888" s="9">
        <f>SUM(J2889:J2890)</f>
        <v>0</v>
      </c>
      <c r="K2888" s="9">
        <f t="shared" ref="K2888:AT2888" si="855">SUM(K2889:K2890)</f>
        <v>0</v>
      </c>
      <c r="L2888" s="9">
        <f t="shared" si="855"/>
        <v>0</v>
      </c>
      <c r="M2888" s="9">
        <f t="shared" si="855"/>
        <v>0</v>
      </c>
      <c r="N2888" s="9">
        <f t="shared" si="855"/>
        <v>0</v>
      </c>
      <c r="O2888" s="9">
        <f t="shared" si="855"/>
        <v>0</v>
      </c>
      <c r="P2888" s="9">
        <f t="shared" si="855"/>
        <v>0</v>
      </c>
      <c r="Q2888" s="9">
        <f t="shared" si="855"/>
        <v>0</v>
      </c>
      <c r="R2888" s="9">
        <f t="shared" si="855"/>
        <v>0</v>
      </c>
      <c r="S2888" s="9">
        <f t="shared" si="855"/>
        <v>0</v>
      </c>
      <c r="T2888" s="9">
        <f t="shared" si="855"/>
        <v>0</v>
      </c>
      <c r="U2888" s="9">
        <v>0</v>
      </c>
      <c r="V2888" s="9">
        <v>0</v>
      </c>
      <c r="W2888" s="9">
        <f>SUM(W2889:W2890)</f>
        <v>0</v>
      </c>
      <c r="X2888" s="9">
        <f t="shared" si="855"/>
        <v>0</v>
      </c>
      <c r="Y2888" s="9">
        <f t="shared" si="855"/>
        <v>0</v>
      </c>
      <c r="Z2888" s="9">
        <f t="shared" si="855"/>
        <v>0</v>
      </c>
      <c r="AA2888" s="9">
        <f t="shared" si="855"/>
        <v>0</v>
      </c>
      <c r="AB2888" s="9">
        <f t="shared" si="855"/>
        <v>0</v>
      </c>
      <c r="AC2888" s="9">
        <f t="shared" si="855"/>
        <v>0</v>
      </c>
      <c r="AD2888" s="9">
        <f t="shared" si="855"/>
        <v>0</v>
      </c>
      <c r="AE2888" s="9">
        <f t="shared" si="855"/>
        <v>0</v>
      </c>
      <c r="AF2888" s="9">
        <f t="shared" si="855"/>
        <v>0</v>
      </c>
      <c r="AG2888" s="9">
        <f t="shared" si="855"/>
        <v>0</v>
      </c>
      <c r="AH2888" s="9">
        <v>0</v>
      </c>
      <c r="AI2888" s="9">
        <v>0</v>
      </c>
      <c r="AJ2888" s="9">
        <f>SUM(AJ2889:AJ2890)</f>
        <v>0</v>
      </c>
      <c r="AK2888" s="9">
        <f t="shared" si="855"/>
        <v>0</v>
      </c>
      <c r="AL2888" s="9">
        <f t="shared" si="855"/>
        <v>0</v>
      </c>
      <c r="AM2888" s="9">
        <f t="shared" si="855"/>
        <v>0</v>
      </c>
      <c r="AN2888" s="9">
        <f t="shared" si="855"/>
        <v>0</v>
      </c>
      <c r="AO2888" s="9">
        <f t="shared" si="855"/>
        <v>0</v>
      </c>
      <c r="AP2888" s="9">
        <f t="shared" si="855"/>
        <v>0</v>
      </c>
      <c r="AQ2888" s="9">
        <f t="shared" si="855"/>
        <v>0</v>
      </c>
      <c r="AR2888" s="9">
        <f t="shared" si="855"/>
        <v>0</v>
      </c>
      <c r="AS2888" s="9">
        <f t="shared" si="855"/>
        <v>0</v>
      </c>
      <c r="AT2888" s="9">
        <f t="shared" si="855"/>
        <v>0</v>
      </c>
      <c r="AU2888" s="9">
        <v>0</v>
      </c>
      <c r="AV2888" s="9">
        <v>0</v>
      </c>
      <c r="AW2888" s="9">
        <f t="shared" si="854"/>
        <v>0</v>
      </c>
    </row>
    <row r="2889" spans="1:49">
      <c r="A2889" s="44" t="s">
        <v>797</v>
      </c>
      <c r="B2889" s="45" t="s">
        <v>1030</v>
      </c>
      <c r="C2889" s="45" t="s">
        <v>1671</v>
      </c>
      <c r="D2889" s="452" t="s">
        <v>2946</v>
      </c>
      <c r="E2889" s="367" t="s">
        <v>834</v>
      </c>
      <c r="F2889" s="50"/>
      <c r="G2889" s="468" t="s">
        <v>3096</v>
      </c>
      <c r="H2889" s="50" t="s">
        <v>2333</v>
      </c>
      <c r="I2889" s="42" t="s">
        <v>1165</v>
      </c>
      <c r="U2889" s="15">
        <v>0</v>
      </c>
      <c r="V2889" s="15">
        <v>0</v>
      </c>
      <c r="AH2889" s="15">
        <v>0</v>
      </c>
      <c r="AI2889" s="15">
        <v>0</v>
      </c>
      <c r="AU2889" s="15">
        <v>0</v>
      </c>
      <c r="AV2889" s="15">
        <v>0</v>
      </c>
      <c r="AW2889" s="15">
        <f t="shared" si="854"/>
        <v>0</v>
      </c>
    </row>
    <row r="2890" spans="1:49">
      <c r="A2890" s="44" t="s">
        <v>797</v>
      </c>
      <c r="B2890" s="45" t="s">
        <v>1030</v>
      </c>
      <c r="C2890" s="45" t="s">
        <v>1671</v>
      </c>
      <c r="D2890" s="452" t="s">
        <v>2946</v>
      </c>
      <c r="E2890" s="367" t="s">
        <v>772</v>
      </c>
      <c r="F2890" s="50"/>
      <c r="G2890" s="468" t="s">
        <v>3096</v>
      </c>
      <c r="H2890" s="50" t="s">
        <v>2333</v>
      </c>
      <c r="I2890" s="42" t="s">
        <v>1227</v>
      </c>
      <c r="J2890" s="15">
        <f>SUM(J2891:J2895)</f>
        <v>0</v>
      </c>
      <c r="K2890" s="15">
        <f t="shared" ref="K2890:AT2890" si="856">SUM(K2891:K2895)</f>
        <v>0</v>
      </c>
      <c r="L2890" s="15">
        <f t="shared" si="856"/>
        <v>0</v>
      </c>
      <c r="M2890" s="15">
        <f t="shared" si="856"/>
        <v>0</v>
      </c>
      <c r="N2890" s="15">
        <f t="shared" si="856"/>
        <v>0</v>
      </c>
      <c r="O2890" s="15">
        <f t="shared" si="856"/>
        <v>0</v>
      </c>
      <c r="P2890" s="15">
        <f t="shared" si="856"/>
        <v>0</v>
      </c>
      <c r="Q2890" s="15">
        <f t="shared" si="856"/>
        <v>0</v>
      </c>
      <c r="R2890" s="15">
        <f t="shared" si="856"/>
        <v>0</v>
      </c>
      <c r="S2890" s="15">
        <f t="shared" si="856"/>
        <v>0</v>
      </c>
      <c r="T2890" s="15">
        <f t="shared" si="856"/>
        <v>0</v>
      </c>
      <c r="U2890" s="15">
        <v>0</v>
      </c>
      <c r="V2890" s="15">
        <v>0</v>
      </c>
      <c r="W2890" s="15">
        <f>SUM(W2891:W2895)</f>
        <v>0</v>
      </c>
      <c r="X2890" s="15">
        <f t="shared" si="856"/>
        <v>0</v>
      </c>
      <c r="Y2890" s="15">
        <f t="shared" si="856"/>
        <v>0</v>
      </c>
      <c r="Z2890" s="15">
        <f t="shared" si="856"/>
        <v>0</v>
      </c>
      <c r="AA2890" s="15">
        <f t="shared" si="856"/>
        <v>0</v>
      </c>
      <c r="AB2890" s="15">
        <f t="shared" si="856"/>
        <v>0</v>
      </c>
      <c r="AC2890" s="15">
        <f t="shared" si="856"/>
        <v>0</v>
      </c>
      <c r="AD2890" s="15">
        <f t="shared" si="856"/>
        <v>0</v>
      </c>
      <c r="AE2890" s="15">
        <f t="shared" si="856"/>
        <v>0</v>
      </c>
      <c r="AF2890" s="15">
        <f t="shared" si="856"/>
        <v>0</v>
      </c>
      <c r="AG2890" s="15">
        <f t="shared" si="856"/>
        <v>0</v>
      </c>
      <c r="AH2890" s="15">
        <v>0</v>
      </c>
      <c r="AI2890" s="15">
        <v>0</v>
      </c>
      <c r="AJ2890" s="15">
        <f>SUM(AJ2891:AJ2895)</f>
        <v>0</v>
      </c>
      <c r="AK2890" s="15">
        <f t="shared" si="856"/>
        <v>0</v>
      </c>
      <c r="AL2890" s="15">
        <f t="shared" si="856"/>
        <v>0</v>
      </c>
      <c r="AM2890" s="15">
        <f t="shared" si="856"/>
        <v>0</v>
      </c>
      <c r="AN2890" s="15">
        <f t="shared" si="856"/>
        <v>0</v>
      </c>
      <c r="AO2890" s="15">
        <f t="shared" si="856"/>
        <v>0</v>
      </c>
      <c r="AP2890" s="15">
        <f t="shared" si="856"/>
        <v>0</v>
      </c>
      <c r="AQ2890" s="15">
        <f t="shared" si="856"/>
        <v>0</v>
      </c>
      <c r="AR2890" s="15">
        <f t="shared" si="856"/>
        <v>0</v>
      </c>
      <c r="AS2890" s="15">
        <f t="shared" si="856"/>
        <v>0</v>
      </c>
      <c r="AT2890" s="15">
        <f t="shared" si="856"/>
        <v>0</v>
      </c>
      <c r="AU2890" s="15">
        <v>0</v>
      </c>
      <c r="AV2890" s="15">
        <v>0</v>
      </c>
      <c r="AW2890" s="15">
        <f t="shared" si="854"/>
        <v>0</v>
      </c>
    </row>
    <row r="2891" spans="1:49" s="144" customFormat="1">
      <c r="A2891" s="44" t="s">
        <v>797</v>
      </c>
      <c r="B2891" s="45" t="s">
        <v>1030</v>
      </c>
      <c r="C2891" s="45" t="s">
        <v>1671</v>
      </c>
      <c r="D2891" s="452" t="s">
        <v>2946</v>
      </c>
      <c r="E2891" s="140" t="s">
        <v>850</v>
      </c>
      <c r="F2891" s="141" t="s">
        <v>305</v>
      </c>
      <c r="G2891" s="468" t="s">
        <v>3096</v>
      </c>
      <c r="H2891" s="50" t="s">
        <v>2333</v>
      </c>
      <c r="I2891" s="142" t="s">
        <v>1119</v>
      </c>
      <c r="J2891" s="15"/>
      <c r="K2891" s="15"/>
      <c r="L2891" s="15"/>
      <c r="M2891" s="15"/>
      <c r="N2891" s="15"/>
      <c r="O2891" s="15"/>
      <c r="P2891" s="15"/>
      <c r="Q2891" s="15"/>
      <c r="R2891" s="15"/>
      <c r="S2891" s="15"/>
      <c r="T2891" s="15"/>
      <c r="U2891" s="15">
        <v>0</v>
      </c>
      <c r="V2891" s="15">
        <v>0</v>
      </c>
      <c r="W2891" s="15"/>
      <c r="X2891" s="15"/>
      <c r="Y2891" s="15"/>
      <c r="Z2891" s="15"/>
      <c r="AA2891" s="15"/>
      <c r="AB2891" s="15"/>
      <c r="AC2891" s="15"/>
      <c r="AD2891" s="15"/>
      <c r="AE2891" s="15"/>
      <c r="AF2891" s="15"/>
      <c r="AG2891" s="15"/>
      <c r="AH2891" s="15">
        <v>0</v>
      </c>
      <c r="AI2891" s="15">
        <v>0</v>
      </c>
      <c r="AJ2891" s="15"/>
      <c r="AK2891" s="15"/>
      <c r="AL2891" s="15"/>
      <c r="AM2891" s="15"/>
      <c r="AN2891" s="15"/>
      <c r="AO2891" s="15"/>
      <c r="AP2891" s="15"/>
      <c r="AQ2891" s="15"/>
      <c r="AR2891" s="15"/>
      <c r="AS2891" s="15"/>
      <c r="AT2891" s="15"/>
      <c r="AU2891" s="15">
        <v>0</v>
      </c>
      <c r="AV2891" s="15">
        <v>0</v>
      </c>
      <c r="AW2891" s="15">
        <f t="shared" si="854"/>
        <v>0</v>
      </c>
    </row>
    <row r="2892" spans="1:49" s="144" customFormat="1">
      <c r="A2892" s="44" t="s">
        <v>797</v>
      </c>
      <c r="B2892" s="45" t="s">
        <v>1030</v>
      </c>
      <c r="C2892" s="45" t="s">
        <v>1671</v>
      </c>
      <c r="D2892" s="452" t="s">
        <v>2946</v>
      </c>
      <c r="E2892" s="140" t="s">
        <v>851</v>
      </c>
      <c r="F2892" s="141" t="s">
        <v>306</v>
      </c>
      <c r="G2892" s="468" t="s">
        <v>3096</v>
      </c>
      <c r="H2892" s="50" t="s">
        <v>2333</v>
      </c>
      <c r="I2892" s="142" t="s">
        <v>1290</v>
      </c>
      <c r="J2892" s="15"/>
      <c r="K2892" s="15"/>
      <c r="L2892" s="15"/>
      <c r="M2892" s="15"/>
      <c r="N2892" s="15"/>
      <c r="O2892" s="15"/>
      <c r="P2892" s="15"/>
      <c r="Q2892" s="15"/>
      <c r="R2892" s="15"/>
      <c r="S2892" s="15"/>
      <c r="T2892" s="15"/>
      <c r="U2892" s="15">
        <v>0</v>
      </c>
      <c r="V2892" s="15">
        <v>0</v>
      </c>
      <c r="W2892" s="15"/>
      <c r="X2892" s="15"/>
      <c r="Y2892" s="15"/>
      <c r="Z2892" s="15"/>
      <c r="AA2892" s="15"/>
      <c r="AB2892" s="15"/>
      <c r="AC2892" s="15"/>
      <c r="AD2892" s="15"/>
      <c r="AE2892" s="15"/>
      <c r="AF2892" s="15"/>
      <c r="AG2892" s="15"/>
      <c r="AH2892" s="15">
        <v>0</v>
      </c>
      <c r="AI2892" s="15">
        <v>0</v>
      </c>
      <c r="AJ2892" s="15"/>
      <c r="AK2892" s="15"/>
      <c r="AL2892" s="15"/>
      <c r="AM2892" s="15"/>
      <c r="AN2892" s="15"/>
      <c r="AO2892" s="15"/>
      <c r="AP2892" s="15"/>
      <c r="AQ2892" s="15"/>
      <c r="AR2892" s="15"/>
      <c r="AS2892" s="15"/>
      <c r="AT2892" s="15"/>
      <c r="AU2892" s="15">
        <v>0</v>
      </c>
      <c r="AV2892" s="15">
        <v>0</v>
      </c>
      <c r="AW2892" s="15">
        <f t="shared" si="854"/>
        <v>0</v>
      </c>
    </row>
    <row r="2893" spans="1:49" s="144" customFormat="1">
      <c r="A2893" s="44" t="s">
        <v>797</v>
      </c>
      <c r="B2893" s="45" t="s">
        <v>1030</v>
      </c>
      <c r="C2893" s="45" t="s">
        <v>1671</v>
      </c>
      <c r="D2893" s="452" t="s">
        <v>2946</v>
      </c>
      <c r="E2893" s="140" t="s">
        <v>852</v>
      </c>
      <c r="F2893" s="141" t="s">
        <v>307</v>
      </c>
      <c r="G2893" s="468" t="s">
        <v>3096</v>
      </c>
      <c r="H2893" s="50" t="s">
        <v>2333</v>
      </c>
      <c r="I2893" s="142" t="s">
        <v>1733</v>
      </c>
      <c r="J2893" s="15"/>
      <c r="K2893" s="15"/>
      <c r="L2893" s="15"/>
      <c r="M2893" s="15"/>
      <c r="N2893" s="15"/>
      <c r="O2893" s="15"/>
      <c r="P2893" s="15"/>
      <c r="Q2893" s="15"/>
      <c r="R2893" s="15"/>
      <c r="S2893" s="15"/>
      <c r="T2893" s="15"/>
      <c r="U2893" s="15">
        <v>0</v>
      </c>
      <c r="V2893" s="15">
        <v>0</v>
      </c>
      <c r="W2893" s="15"/>
      <c r="X2893" s="15"/>
      <c r="Y2893" s="15"/>
      <c r="Z2893" s="15"/>
      <c r="AA2893" s="15"/>
      <c r="AB2893" s="15"/>
      <c r="AC2893" s="15"/>
      <c r="AD2893" s="15"/>
      <c r="AE2893" s="15"/>
      <c r="AF2893" s="15"/>
      <c r="AG2893" s="15"/>
      <c r="AH2893" s="15">
        <v>0</v>
      </c>
      <c r="AI2893" s="15">
        <v>0</v>
      </c>
      <c r="AJ2893" s="15"/>
      <c r="AK2893" s="15"/>
      <c r="AL2893" s="15"/>
      <c r="AM2893" s="15"/>
      <c r="AN2893" s="15"/>
      <c r="AO2893" s="15"/>
      <c r="AP2893" s="15"/>
      <c r="AQ2893" s="15"/>
      <c r="AR2893" s="15"/>
      <c r="AS2893" s="15"/>
      <c r="AT2893" s="15"/>
      <c r="AU2893" s="15">
        <v>0</v>
      </c>
      <c r="AV2893" s="15">
        <v>0</v>
      </c>
      <c r="AW2893" s="15">
        <f t="shared" si="854"/>
        <v>0</v>
      </c>
    </row>
    <row r="2894" spans="1:49" s="144" customFormat="1">
      <c r="A2894" s="44" t="s">
        <v>797</v>
      </c>
      <c r="B2894" s="45" t="s">
        <v>1030</v>
      </c>
      <c r="C2894" s="45" t="s">
        <v>1671</v>
      </c>
      <c r="D2894" s="452" t="s">
        <v>2946</v>
      </c>
      <c r="E2894" s="140" t="s">
        <v>853</v>
      </c>
      <c r="F2894" s="141" t="s">
        <v>308</v>
      </c>
      <c r="G2894" s="468" t="s">
        <v>3096</v>
      </c>
      <c r="H2894" s="50" t="s">
        <v>2333</v>
      </c>
      <c r="I2894" s="142" t="s">
        <v>1734</v>
      </c>
      <c r="J2894" s="15"/>
      <c r="K2894" s="15"/>
      <c r="L2894" s="15"/>
      <c r="M2894" s="15"/>
      <c r="N2894" s="15"/>
      <c r="O2894" s="15"/>
      <c r="P2894" s="15"/>
      <c r="Q2894" s="15"/>
      <c r="R2894" s="15"/>
      <c r="S2894" s="15"/>
      <c r="T2894" s="15"/>
      <c r="U2894" s="15">
        <v>0</v>
      </c>
      <c r="V2894" s="15">
        <v>0</v>
      </c>
      <c r="W2894" s="15"/>
      <c r="X2894" s="15"/>
      <c r="Y2894" s="15"/>
      <c r="Z2894" s="15"/>
      <c r="AA2894" s="15"/>
      <c r="AB2894" s="15"/>
      <c r="AC2894" s="15"/>
      <c r="AD2894" s="15"/>
      <c r="AE2894" s="15"/>
      <c r="AF2894" s="15"/>
      <c r="AG2894" s="15"/>
      <c r="AH2894" s="15">
        <v>0</v>
      </c>
      <c r="AI2894" s="15">
        <v>0</v>
      </c>
      <c r="AJ2894" s="15"/>
      <c r="AK2894" s="15"/>
      <c r="AL2894" s="15"/>
      <c r="AM2894" s="15"/>
      <c r="AN2894" s="15"/>
      <c r="AO2894" s="15"/>
      <c r="AP2894" s="15"/>
      <c r="AQ2894" s="15"/>
      <c r="AR2894" s="15"/>
      <c r="AS2894" s="15"/>
      <c r="AT2894" s="15"/>
      <c r="AU2894" s="15">
        <v>0</v>
      </c>
      <c r="AV2894" s="15">
        <v>0</v>
      </c>
      <c r="AW2894" s="15">
        <f t="shared" si="854"/>
        <v>0</v>
      </c>
    </row>
    <row r="2895" spans="1:49" s="144" customFormat="1">
      <c r="A2895" s="44" t="s">
        <v>797</v>
      </c>
      <c r="B2895" s="45" t="s">
        <v>1030</v>
      </c>
      <c r="C2895" s="45" t="s">
        <v>1671</v>
      </c>
      <c r="D2895" s="452" t="s">
        <v>2946</v>
      </c>
      <c r="E2895" s="140" t="s">
        <v>854</v>
      </c>
      <c r="F2895" s="141" t="s">
        <v>309</v>
      </c>
      <c r="G2895" s="468" t="s">
        <v>3096</v>
      </c>
      <c r="H2895" s="50" t="s">
        <v>2333</v>
      </c>
      <c r="I2895" s="142" t="s">
        <v>1735</v>
      </c>
      <c r="J2895" s="15"/>
      <c r="K2895" s="15"/>
      <c r="L2895" s="15"/>
      <c r="M2895" s="15"/>
      <c r="N2895" s="15"/>
      <c r="O2895" s="15"/>
      <c r="P2895" s="15"/>
      <c r="Q2895" s="15"/>
      <c r="R2895" s="15"/>
      <c r="S2895" s="15"/>
      <c r="T2895" s="15"/>
      <c r="U2895" s="15">
        <v>0</v>
      </c>
      <c r="V2895" s="15">
        <v>0</v>
      </c>
      <c r="W2895" s="15"/>
      <c r="X2895" s="15"/>
      <c r="Y2895" s="15"/>
      <c r="Z2895" s="15"/>
      <c r="AA2895" s="15"/>
      <c r="AB2895" s="15"/>
      <c r="AC2895" s="15"/>
      <c r="AD2895" s="15"/>
      <c r="AE2895" s="15"/>
      <c r="AF2895" s="15"/>
      <c r="AG2895" s="15"/>
      <c r="AH2895" s="15">
        <v>0</v>
      </c>
      <c r="AI2895" s="15">
        <v>0</v>
      </c>
      <c r="AJ2895" s="15"/>
      <c r="AK2895" s="15"/>
      <c r="AL2895" s="15"/>
      <c r="AM2895" s="15"/>
      <c r="AN2895" s="15"/>
      <c r="AO2895" s="15"/>
      <c r="AP2895" s="15"/>
      <c r="AQ2895" s="15"/>
      <c r="AR2895" s="15"/>
      <c r="AS2895" s="15"/>
      <c r="AT2895" s="15"/>
      <c r="AU2895" s="15">
        <v>0</v>
      </c>
      <c r="AV2895" s="15">
        <v>0</v>
      </c>
      <c r="AW2895" s="15">
        <f t="shared" si="854"/>
        <v>0</v>
      </c>
    </row>
    <row r="2896" spans="1:49">
      <c r="A2896" s="44" t="s">
        <v>797</v>
      </c>
      <c r="B2896" s="45" t="s">
        <v>1030</v>
      </c>
      <c r="C2896" s="45" t="s">
        <v>1671</v>
      </c>
      <c r="D2896" s="452" t="s">
        <v>2946</v>
      </c>
      <c r="E2896" s="213" t="s">
        <v>773</v>
      </c>
      <c r="F2896" s="65"/>
      <c r="G2896" s="65"/>
      <c r="H2896" s="65"/>
      <c r="I2896" s="1" t="s">
        <v>1362</v>
      </c>
      <c r="J2896" s="9">
        <f>SUM(J2897)</f>
        <v>0</v>
      </c>
      <c r="K2896" s="9">
        <f t="shared" ref="K2896:AT2896" si="857">SUM(K2897)</f>
        <v>0</v>
      </c>
      <c r="L2896" s="9">
        <f t="shared" si="857"/>
        <v>0</v>
      </c>
      <c r="M2896" s="9">
        <f t="shared" si="857"/>
        <v>0</v>
      </c>
      <c r="N2896" s="9">
        <f t="shared" si="857"/>
        <v>0</v>
      </c>
      <c r="O2896" s="9">
        <f t="shared" si="857"/>
        <v>0</v>
      </c>
      <c r="P2896" s="9">
        <f t="shared" si="857"/>
        <v>0</v>
      </c>
      <c r="Q2896" s="9">
        <f t="shared" si="857"/>
        <v>0</v>
      </c>
      <c r="R2896" s="9">
        <f t="shared" si="857"/>
        <v>0</v>
      </c>
      <c r="S2896" s="9">
        <f t="shared" si="857"/>
        <v>0</v>
      </c>
      <c r="T2896" s="9">
        <f t="shared" si="857"/>
        <v>0</v>
      </c>
      <c r="U2896" s="9">
        <v>0</v>
      </c>
      <c r="V2896" s="9">
        <v>0</v>
      </c>
      <c r="W2896" s="9">
        <f>SUM(W2897)</f>
        <v>0</v>
      </c>
      <c r="X2896" s="9">
        <f t="shared" si="857"/>
        <v>0</v>
      </c>
      <c r="Y2896" s="9">
        <f t="shared" si="857"/>
        <v>0</v>
      </c>
      <c r="Z2896" s="9">
        <f t="shared" si="857"/>
        <v>0</v>
      </c>
      <c r="AA2896" s="9">
        <f t="shared" si="857"/>
        <v>0</v>
      </c>
      <c r="AB2896" s="9">
        <f t="shared" si="857"/>
        <v>0</v>
      </c>
      <c r="AC2896" s="9">
        <f t="shared" si="857"/>
        <v>0</v>
      </c>
      <c r="AD2896" s="9">
        <f t="shared" si="857"/>
        <v>0</v>
      </c>
      <c r="AE2896" s="9">
        <f t="shared" si="857"/>
        <v>0</v>
      </c>
      <c r="AF2896" s="9">
        <f t="shared" si="857"/>
        <v>0</v>
      </c>
      <c r="AG2896" s="9">
        <f t="shared" si="857"/>
        <v>0</v>
      </c>
      <c r="AH2896" s="9">
        <v>0</v>
      </c>
      <c r="AI2896" s="9">
        <v>0</v>
      </c>
      <c r="AJ2896" s="9">
        <f>SUM(AJ2897)</f>
        <v>0</v>
      </c>
      <c r="AK2896" s="9">
        <f t="shared" si="857"/>
        <v>0</v>
      </c>
      <c r="AL2896" s="9">
        <f t="shared" si="857"/>
        <v>0</v>
      </c>
      <c r="AM2896" s="9">
        <f t="shared" si="857"/>
        <v>0</v>
      </c>
      <c r="AN2896" s="9">
        <f t="shared" si="857"/>
        <v>0</v>
      </c>
      <c r="AO2896" s="9">
        <f t="shared" si="857"/>
        <v>0</v>
      </c>
      <c r="AP2896" s="9">
        <f t="shared" si="857"/>
        <v>0</v>
      </c>
      <c r="AQ2896" s="9">
        <f t="shared" si="857"/>
        <v>0</v>
      </c>
      <c r="AR2896" s="9">
        <f t="shared" si="857"/>
        <v>0</v>
      </c>
      <c r="AS2896" s="9">
        <f t="shared" si="857"/>
        <v>0</v>
      </c>
      <c r="AT2896" s="9">
        <f t="shared" si="857"/>
        <v>0</v>
      </c>
      <c r="AU2896" s="9">
        <v>0</v>
      </c>
      <c r="AV2896" s="9">
        <v>0</v>
      </c>
      <c r="AW2896" s="9">
        <f t="shared" si="854"/>
        <v>0</v>
      </c>
    </row>
    <row r="2897" spans="1:49">
      <c r="A2897" s="44" t="s">
        <v>797</v>
      </c>
      <c r="B2897" s="45" t="s">
        <v>1030</v>
      </c>
      <c r="C2897" s="45" t="s">
        <v>1671</v>
      </c>
      <c r="D2897" s="452" t="s">
        <v>2946</v>
      </c>
      <c r="E2897" s="367" t="s">
        <v>785</v>
      </c>
      <c r="F2897" s="50"/>
      <c r="G2897" s="468" t="s">
        <v>3096</v>
      </c>
      <c r="H2897" s="50" t="s">
        <v>2333</v>
      </c>
      <c r="I2897" s="42" t="s">
        <v>1363</v>
      </c>
      <c r="U2897" s="15">
        <v>0</v>
      </c>
      <c r="V2897" s="15">
        <v>0</v>
      </c>
      <c r="AH2897" s="15">
        <v>0</v>
      </c>
      <c r="AI2897" s="15">
        <v>0</v>
      </c>
      <c r="AU2897" s="15">
        <v>0</v>
      </c>
      <c r="AV2897" s="15">
        <v>0</v>
      </c>
      <c r="AW2897" s="15">
        <f t="shared" si="854"/>
        <v>0</v>
      </c>
    </row>
    <row r="2898" spans="1:49">
      <c r="A2898" s="44" t="s">
        <v>797</v>
      </c>
      <c r="B2898" s="45" t="s">
        <v>1030</v>
      </c>
      <c r="C2898" s="45" t="s">
        <v>1671</v>
      </c>
      <c r="D2898" s="452" t="s">
        <v>2946</v>
      </c>
      <c r="E2898" s="213" t="s">
        <v>1364</v>
      </c>
      <c r="F2898" s="65"/>
      <c r="G2898" s="65"/>
      <c r="H2898" s="65"/>
      <c r="I2898" s="1" t="s">
        <v>2104</v>
      </c>
      <c r="J2898" s="9">
        <f>SUM(J2899:J2908)</f>
        <v>7400</v>
      </c>
      <c r="K2898" s="9">
        <f t="shared" ref="K2898:AT2898" si="858">SUM(K2899:K2908)</f>
        <v>650</v>
      </c>
      <c r="L2898" s="9">
        <f t="shared" si="858"/>
        <v>200</v>
      </c>
      <c r="M2898" s="9">
        <f t="shared" si="858"/>
        <v>1350</v>
      </c>
      <c r="N2898" s="9">
        <f t="shared" si="858"/>
        <v>600</v>
      </c>
      <c r="O2898" s="9">
        <f t="shared" si="858"/>
        <v>600</v>
      </c>
      <c r="P2898" s="9">
        <f t="shared" si="858"/>
        <v>800</v>
      </c>
      <c r="Q2898" s="9">
        <f t="shared" si="858"/>
        <v>0</v>
      </c>
      <c r="R2898" s="9">
        <f t="shared" si="858"/>
        <v>0</v>
      </c>
      <c r="S2898" s="9">
        <f t="shared" si="858"/>
        <v>0</v>
      </c>
      <c r="T2898" s="9">
        <f t="shared" si="858"/>
        <v>0</v>
      </c>
      <c r="U2898" s="9">
        <v>4200</v>
      </c>
      <c r="V2898" s="9">
        <v>3200</v>
      </c>
      <c r="W2898" s="9">
        <f>SUM(W2899:W2908)</f>
        <v>0</v>
      </c>
      <c r="X2898" s="9">
        <f t="shared" si="858"/>
        <v>0</v>
      </c>
      <c r="Y2898" s="9">
        <f t="shared" si="858"/>
        <v>0</v>
      </c>
      <c r="Z2898" s="9">
        <f t="shared" si="858"/>
        <v>0</v>
      </c>
      <c r="AA2898" s="9">
        <f t="shared" si="858"/>
        <v>0</v>
      </c>
      <c r="AB2898" s="9">
        <f t="shared" si="858"/>
        <v>0</v>
      </c>
      <c r="AC2898" s="9">
        <f t="shared" si="858"/>
        <v>0</v>
      </c>
      <c r="AD2898" s="9">
        <f t="shared" si="858"/>
        <v>0</v>
      </c>
      <c r="AE2898" s="9">
        <f t="shared" si="858"/>
        <v>0</v>
      </c>
      <c r="AF2898" s="9">
        <f t="shared" si="858"/>
        <v>0</v>
      </c>
      <c r="AG2898" s="9">
        <f t="shared" si="858"/>
        <v>0</v>
      </c>
      <c r="AH2898" s="9">
        <v>0</v>
      </c>
      <c r="AI2898" s="9">
        <v>0</v>
      </c>
      <c r="AJ2898" s="9">
        <f>SUM(AJ2899:AJ2908)</f>
        <v>14301</v>
      </c>
      <c r="AK2898" s="9">
        <f t="shared" si="858"/>
        <v>0</v>
      </c>
      <c r="AL2898" s="9">
        <f t="shared" si="858"/>
        <v>0</v>
      </c>
      <c r="AM2898" s="9">
        <f t="shared" si="858"/>
        <v>0</v>
      </c>
      <c r="AN2898" s="9">
        <f t="shared" si="858"/>
        <v>2470</v>
      </c>
      <c r="AO2898" s="9">
        <f t="shared" si="858"/>
        <v>0</v>
      </c>
      <c r="AP2898" s="9">
        <f t="shared" si="858"/>
        <v>1600</v>
      </c>
      <c r="AQ2898" s="9">
        <f t="shared" si="858"/>
        <v>0</v>
      </c>
      <c r="AR2898" s="9">
        <f t="shared" si="858"/>
        <v>761</v>
      </c>
      <c r="AS2898" s="9">
        <f t="shared" si="858"/>
        <v>0</v>
      </c>
      <c r="AT2898" s="9">
        <f t="shared" si="858"/>
        <v>0</v>
      </c>
      <c r="AU2898" s="9">
        <v>4831</v>
      </c>
      <c r="AV2898" s="9">
        <v>9470</v>
      </c>
      <c r="AW2898" s="9">
        <f t="shared" si="854"/>
        <v>9031</v>
      </c>
    </row>
    <row r="2899" spans="1:49">
      <c r="A2899" s="44" t="s">
        <v>797</v>
      </c>
      <c r="B2899" s="45" t="s">
        <v>1030</v>
      </c>
      <c r="C2899" s="45" t="s">
        <v>1671</v>
      </c>
      <c r="D2899" s="452" t="s">
        <v>2946</v>
      </c>
      <c r="E2899" s="367" t="s">
        <v>786</v>
      </c>
      <c r="F2899" s="50"/>
      <c r="G2899" s="468" t="s">
        <v>3096</v>
      </c>
      <c r="H2899" s="50" t="s">
        <v>2333</v>
      </c>
      <c r="I2899" s="42" t="s">
        <v>1191</v>
      </c>
      <c r="J2899" s="15">
        <v>1000</v>
      </c>
      <c r="K2899" s="15">
        <v>100</v>
      </c>
      <c r="L2899" s="15">
        <v>100</v>
      </c>
      <c r="M2899" s="15">
        <v>200</v>
      </c>
      <c r="N2899" s="15">
        <v>100</v>
      </c>
      <c r="P2899" s="15">
        <v>100</v>
      </c>
      <c r="U2899" s="15">
        <v>600</v>
      </c>
      <c r="V2899" s="15">
        <v>400</v>
      </c>
      <c r="AH2899" s="15">
        <v>0</v>
      </c>
      <c r="AI2899" s="15">
        <v>0</v>
      </c>
      <c r="AU2899" s="15">
        <v>0</v>
      </c>
      <c r="AV2899" s="15">
        <v>0</v>
      </c>
      <c r="AW2899" s="15">
        <f t="shared" si="854"/>
        <v>600</v>
      </c>
    </row>
    <row r="2900" spans="1:49">
      <c r="A2900" s="44" t="s">
        <v>797</v>
      </c>
      <c r="B2900" s="45" t="s">
        <v>1030</v>
      </c>
      <c r="C2900" s="45" t="s">
        <v>1671</v>
      </c>
      <c r="D2900" s="452" t="s">
        <v>2946</v>
      </c>
      <c r="E2900" s="367" t="s">
        <v>1528</v>
      </c>
      <c r="F2900" s="50"/>
      <c r="G2900" s="468" t="s">
        <v>3096</v>
      </c>
      <c r="H2900" s="50" t="s">
        <v>2333</v>
      </c>
      <c r="I2900" s="42" t="s">
        <v>989</v>
      </c>
      <c r="U2900" s="15">
        <v>0</v>
      </c>
      <c r="V2900" s="15">
        <v>0</v>
      </c>
      <c r="AH2900" s="15">
        <v>0</v>
      </c>
      <c r="AI2900" s="15">
        <v>0</v>
      </c>
      <c r="AU2900" s="15">
        <v>0</v>
      </c>
      <c r="AV2900" s="15">
        <v>0</v>
      </c>
      <c r="AW2900" s="15">
        <f t="shared" si="854"/>
        <v>0</v>
      </c>
    </row>
    <row r="2901" spans="1:49">
      <c r="A2901" s="44" t="s">
        <v>797</v>
      </c>
      <c r="B2901" s="45" t="s">
        <v>1030</v>
      </c>
      <c r="C2901" s="45" t="s">
        <v>1671</v>
      </c>
      <c r="D2901" s="452" t="s">
        <v>2946</v>
      </c>
      <c r="E2901" s="367" t="s">
        <v>1679</v>
      </c>
      <c r="F2901" s="50"/>
      <c r="G2901" s="468" t="s">
        <v>3096</v>
      </c>
      <c r="H2901" s="50" t="s">
        <v>2333</v>
      </c>
      <c r="I2901" s="42" t="s">
        <v>1048</v>
      </c>
      <c r="U2901" s="15">
        <v>0</v>
      </c>
      <c r="V2901" s="15">
        <v>0</v>
      </c>
      <c r="AH2901" s="15">
        <v>0</v>
      </c>
      <c r="AI2901" s="15">
        <v>0</v>
      </c>
      <c r="AU2901" s="15">
        <v>0</v>
      </c>
      <c r="AV2901" s="15">
        <v>0</v>
      </c>
      <c r="AW2901" s="15">
        <f t="shared" si="854"/>
        <v>0</v>
      </c>
    </row>
    <row r="2902" spans="1:49">
      <c r="A2902" s="44" t="s">
        <v>797</v>
      </c>
      <c r="B2902" s="45" t="s">
        <v>1030</v>
      </c>
      <c r="C2902" s="45" t="s">
        <v>1671</v>
      </c>
      <c r="D2902" s="452" t="s">
        <v>2946</v>
      </c>
      <c r="E2902" s="367" t="s">
        <v>787</v>
      </c>
      <c r="F2902" s="50"/>
      <c r="G2902" s="468" t="s">
        <v>3096</v>
      </c>
      <c r="H2902" s="50" t="s">
        <v>2333</v>
      </c>
      <c r="I2902" s="42" t="s">
        <v>2319</v>
      </c>
      <c r="J2902" s="15">
        <v>2000</v>
      </c>
      <c r="K2902" s="15">
        <v>300</v>
      </c>
      <c r="M2902" s="15">
        <v>200</v>
      </c>
      <c r="N2902" s="15">
        <v>200</v>
      </c>
      <c r="P2902" s="15">
        <v>200</v>
      </c>
      <c r="U2902" s="15">
        <v>900</v>
      </c>
      <c r="V2902" s="15">
        <v>1100</v>
      </c>
      <c r="AH2902" s="15">
        <v>0</v>
      </c>
      <c r="AI2902" s="15">
        <v>0</v>
      </c>
      <c r="AJ2902" s="15">
        <v>5701</v>
      </c>
      <c r="AN2902" s="15">
        <v>2470</v>
      </c>
      <c r="AR2902" s="15">
        <v>761</v>
      </c>
      <c r="AU2902" s="15">
        <v>3231</v>
      </c>
      <c r="AV2902" s="15">
        <v>2470</v>
      </c>
      <c r="AW2902" s="15">
        <f t="shared" si="854"/>
        <v>4131</v>
      </c>
    </row>
    <row r="2903" spans="1:49">
      <c r="A2903" s="44" t="s">
        <v>797</v>
      </c>
      <c r="B2903" s="45" t="s">
        <v>1030</v>
      </c>
      <c r="C2903" s="45" t="s">
        <v>1671</v>
      </c>
      <c r="D2903" s="452" t="s">
        <v>2946</v>
      </c>
      <c r="E2903" s="367" t="s">
        <v>1116</v>
      </c>
      <c r="F2903" s="50"/>
      <c r="G2903" s="468" t="s">
        <v>3096</v>
      </c>
      <c r="H2903" s="50" t="s">
        <v>2333</v>
      </c>
      <c r="I2903" s="42" t="s">
        <v>1487</v>
      </c>
      <c r="J2903" s="15">
        <v>1000</v>
      </c>
      <c r="L2903" s="15">
        <v>100</v>
      </c>
      <c r="M2903" s="15">
        <v>200</v>
      </c>
      <c r="N2903" s="15">
        <v>100</v>
      </c>
      <c r="U2903" s="15">
        <v>400</v>
      </c>
      <c r="V2903" s="15">
        <v>600</v>
      </c>
      <c r="AH2903" s="15">
        <v>0</v>
      </c>
      <c r="AI2903" s="15">
        <v>0</v>
      </c>
      <c r="AU2903" s="15">
        <v>0</v>
      </c>
      <c r="AV2903" s="15">
        <v>0</v>
      </c>
      <c r="AW2903" s="15">
        <f t="shared" si="854"/>
        <v>400</v>
      </c>
    </row>
    <row r="2904" spans="1:49">
      <c r="A2904" s="44" t="s">
        <v>797</v>
      </c>
      <c r="B2904" s="45" t="s">
        <v>1030</v>
      </c>
      <c r="C2904" s="45" t="s">
        <v>1671</v>
      </c>
      <c r="D2904" s="452" t="s">
        <v>2946</v>
      </c>
      <c r="E2904" s="367" t="s">
        <v>1703</v>
      </c>
      <c r="F2904" s="50"/>
      <c r="G2904" s="468" t="s">
        <v>3096</v>
      </c>
      <c r="H2904" s="50" t="s">
        <v>2333</v>
      </c>
      <c r="I2904" s="42" t="s">
        <v>1047</v>
      </c>
      <c r="U2904" s="15">
        <v>0</v>
      </c>
      <c r="V2904" s="15">
        <v>0</v>
      </c>
      <c r="AH2904" s="15">
        <v>0</v>
      </c>
      <c r="AI2904" s="15">
        <v>0</v>
      </c>
      <c r="AU2904" s="15">
        <v>0</v>
      </c>
      <c r="AV2904" s="15">
        <v>0</v>
      </c>
      <c r="AW2904" s="15">
        <f t="shared" si="854"/>
        <v>0</v>
      </c>
    </row>
    <row r="2905" spans="1:49">
      <c r="A2905" s="44" t="s">
        <v>797</v>
      </c>
      <c r="B2905" s="45" t="s">
        <v>1030</v>
      </c>
      <c r="C2905" s="45" t="s">
        <v>1671</v>
      </c>
      <c r="D2905" s="452" t="s">
        <v>2946</v>
      </c>
      <c r="E2905" s="367" t="s">
        <v>826</v>
      </c>
      <c r="F2905" s="50"/>
      <c r="G2905" s="468" t="s">
        <v>3096</v>
      </c>
      <c r="H2905" s="50" t="s">
        <v>2333</v>
      </c>
      <c r="I2905" s="42" t="s">
        <v>2320</v>
      </c>
      <c r="J2905" s="15">
        <v>2000</v>
      </c>
      <c r="K2905" s="15">
        <v>250</v>
      </c>
      <c r="M2905" s="15">
        <v>550</v>
      </c>
      <c r="N2905" s="15">
        <v>200</v>
      </c>
      <c r="O2905" s="15">
        <v>300</v>
      </c>
      <c r="P2905" s="15">
        <v>100</v>
      </c>
      <c r="U2905" s="15">
        <v>1400</v>
      </c>
      <c r="V2905" s="15">
        <v>600</v>
      </c>
      <c r="AH2905" s="15">
        <v>0</v>
      </c>
      <c r="AI2905" s="15">
        <v>0</v>
      </c>
      <c r="AJ2905" s="15">
        <v>7000</v>
      </c>
      <c r="AU2905" s="15">
        <v>0</v>
      </c>
      <c r="AV2905" s="15">
        <v>7000</v>
      </c>
      <c r="AW2905" s="15">
        <f t="shared" si="854"/>
        <v>1400</v>
      </c>
    </row>
    <row r="2906" spans="1:49">
      <c r="A2906" s="44" t="s">
        <v>797</v>
      </c>
      <c r="B2906" s="45" t="s">
        <v>1030</v>
      </c>
      <c r="C2906" s="45" t="s">
        <v>1671</v>
      </c>
      <c r="D2906" s="452" t="s">
        <v>2946</v>
      </c>
      <c r="E2906" s="367" t="s">
        <v>1115</v>
      </c>
      <c r="F2906" s="50"/>
      <c r="G2906" s="468" t="s">
        <v>3096</v>
      </c>
      <c r="H2906" s="50" t="s">
        <v>2333</v>
      </c>
      <c r="I2906" s="42" t="s">
        <v>990</v>
      </c>
      <c r="U2906" s="15">
        <v>0</v>
      </c>
      <c r="V2906" s="15">
        <v>0</v>
      </c>
      <c r="AH2906" s="15">
        <v>0</v>
      </c>
      <c r="AI2906" s="15">
        <v>0</v>
      </c>
      <c r="AU2906" s="15">
        <v>0</v>
      </c>
      <c r="AV2906" s="15">
        <v>0</v>
      </c>
      <c r="AW2906" s="15">
        <f t="shared" si="854"/>
        <v>0</v>
      </c>
    </row>
    <row r="2907" spans="1:49">
      <c r="A2907" s="44" t="s">
        <v>797</v>
      </c>
      <c r="B2907" s="45" t="s">
        <v>1030</v>
      </c>
      <c r="C2907" s="45" t="s">
        <v>1671</v>
      </c>
      <c r="D2907" s="452" t="s">
        <v>2946</v>
      </c>
      <c r="E2907" s="367" t="s">
        <v>1677</v>
      </c>
      <c r="F2907" s="50"/>
      <c r="G2907" s="468" t="s">
        <v>3096</v>
      </c>
      <c r="H2907" s="50" t="s">
        <v>2333</v>
      </c>
      <c r="I2907" s="42" t="s">
        <v>2325</v>
      </c>
      <c r="J2907" s="15">
        <v>1400</v>
      </c>
      <c r="M2907" s="15">
        <v>200</v>
      </c>
      <c r="O2907" s="15">
        <v>300</v>
      </c>
      <c r="P2907" s="15">
        <v>400</v>
      </c>
      <c r="U2907" s="15">
        <v>900</v>
      </c>
      <c r="V2907" s="15">
        <v>500</v>
      </c>
      <c r="AH2907" s="15">
        <v>0</v>
      </c>
      <c r="AI2907" s="15">
        <v>0</v>
      </c>
      <c r="AJ2907" s="15">
        <v>1600</v>
      </c>
      <c r="AP2907" s="15">
        <v>1600</v>
      </c>
      <c r="AU2907" s="15">
        <v>1600</v>
      </c>
      <c r="AV2907" s="15">
        <v>0</v>
      </c>
      <c r="AW2907" s="15">
        <f t="shared" si="854"/>
        <v>2500</v>
      </c>
    </row>
    <row r="2908" spans="1:49">
      <c r="A2908" s="44" t="s">
        <v>797</v>
      </c>
      <c r="B2908" s="45" t="s">
        <v>1030</v>
      </c>
      <c r="C2908" s="45" t="s">
        <v>1671</v>
      </c>
      <c r="D2908" s="452" t="s">
        <v>2946</v>
      </c>
      <c r="E2908" s="367" t="s">
        <v>1677</v>
      </c>
      <c r="F2908" s="50" t="s">
        <v>310</v>
      </c>
      <c r="G2908" s="468" t="s">
        <v>3096</v>
      </c>
      <c r="H2908" s="50" t="s">
        <v>2333</v>
      </c>
      <c r="I2908" s="42" t="s">
        <v>25</v>
      </c>
      <c r="U2908" s="15">
        <v>0</v>
      </c>
      <c r="V2908" s="15">
        <v>0</v>
      </c>
      <c r="AH2908" s="15">
        <v>0</v>
      </c>
      <c r="AI2908" s="15">
        <v>0</v>
      </c>
      <c r="AU2908" s="15">
        <v>0</v>
      </c>
      <c r="AV2908" s="15">
        <v>0</v>
      </c>
      <c r="AW2908" s="15">
        <f t="shared" si="854"/>
        <v>0</v>
      </c>
    </row>
    <row r="2909" spans="1:49" s="52" customFormat="1">
      <c r="A2909" s="41"/>
      <c r="B2909" s="345"/>
      <c r="C2909" s="345"/>
      <c r="D2909" s="369"/>
      <c r="E2909" s="213"/>
      <c r="F2909" s="65"/>
      <c r="G2909" s="65"/>
      <c r="H2909" s="65"/>
      <c r="I2909" s="49" t="s">
        <v>3</v>
      </c>
      <c r="J2909" s="6">
        <f>SUM(J2910)</f>
        <v>0</v>
      </c>
      <c r="K2909" s="6">
        <f t="shared" ref="K2909:AT2910" si="859">SUM(K2910)</f>
        <v>0</v>
      </c>
      <c r="L2909" s="6">
        <f t="shared" si="859"/>
        <v>0</v>
      </c>
      <c r="M2909" s="6">
        <f t="shared" si="859"/>
        <v>0</v>
      </c>
      <c r="N2909" s="6">
        <f t="shared" si="859"/>
        <v>0</v>
      </c>
      <c r="O2909" s="6">
        <f t="shared" si="859"/>
        <v>0</v>
      </c>
      <c r="P2909" s="6">
        <f t="shared" si="859"/>
        <v>0</v>
      </c>
      <c r="Q2909" s="6">
        <f t="shared" si="859"/>
        <v>0</v>
      </c>
      <c r="R2909" s="6">
        <f t="shared" si="859"/>
        <v>0</v>
      </c>
      <c r="S2909" s="6">
        <f t="shared" si="859"/>
        <v>0</v>
      </c>
      <c r="T2909" s="6">
        <f t="shared" si="859"/>
        <v>0</v>
      </c>
      <c r="U2909" s="6">
        <v>0</v>
      </c>
      <c r="V2909" s="6">
        <v>0</v>
      </c>
      <c r="W2909" s="6">
        <f>SUM(W2910)</f>
        <v>0</v>
      </c>
      <c r="X2909" s="6">
        <f t="shared" si="859"/>
        <v>0</v>
      </c>
      <c r="Y2909" s="6">
        <f t="shared" si="859"/>
        <v>0</v>
      </c>
      <c r="Z2909" s="6">
        <f t="shared" si="859"/>
        <v>0</v>
      </c>
      <c r="AA2909" s="6">
        <f t="shared" si="859"/>
        <v>0</v>
      </c>
      <c r="AB2909" s="6">
        <f t="shared" si="859"/>
        <v>0</v>
      </c>
      <c r="AC2909" s="6">
        <f t="shared" si="859"/>
        <v>0</v>
      </c>
      <c r="AD2909" s="6">
        <f t="shared" si="859"/>
        <v>0</v>
      </c>
      <c r="AE2909" s="6">
        <f t="shared" si="859"/>
        <v>0</v>
      </c>
      <c r="AF2909" s="6">
        <f t="shared" si="859"/>
        <v>0</v>
      </c>
      <c r="AG2909" s="6">
        <f t="shared" si="859"/>
        <v>0</v>
      </c>
      <c r="AH2909" s="6">
        <v>0</v>
      </c>
      <c r="AI2909" s="6">
        <v>0</v>
      </c>
      <c r="AJ2909" s="6">
        <f>SUM(AJ2910)</f>
        <v>0</v>
      </c>
      <c r="AK2909" s="6">
        <f t="shared" si="859"/>
        <v>0</v>
      </c>
      <c r="AL2909" s="6">
        <f t="shared" si="859"/>
        <v>0</v>
      </c>
      <c r="AM2909" s="6">
        <f t="shared" si="859"/>
        <v>0</v>
      </c>
      <c r="AN2909" s="6">
        <f t="shared" si="859"/>
        <v>0</v>
      </c>
      <c r="AO2909" s="6">
        <f t="shared" si="859"/>
        <v>0</v>
      </c>
      <c r="AP2909" s="6">
        <f t="shared" si="859"/>
        <v>0</v>
      </c>
      <c r="AQ2909" s="6">
        <f t="shared" si="859"/>
        <v>0</v>
      </c>
      <c r="AR2909" s="6">
        <f t="shared" si="859"/>
        <v>0</v>
      </c>
      <c r="AS2909" s="6">
        <f t="shared" si="859"/>
        <v>0</v>
      </c>
      <c r="AT2909" s="6">
        <f t="shared" si="859"/>
        <v>0</v>
      </c>
      <c r="AU2909" s="6">
        <v>0</v>
      </c>
      <c r="AV2909" s="6">
        <v>0</v>
      </c>
      <c r="AW2909" s="6">
        <f t="shared" si="854"/>
        <v>0</v>
      </c>
    </row>
    <row r="2910" spans="1:49" s="52" customFormat="1">
      <c r="A2910" s="44" t="s">
        <v>797</v>
      </c>
      <c r="B2910" s="45" t="s">
        <v>1030</v>
      </c>
      <c r="C2910" s="45" t="s">
        <v>1671</v>
      </c>
      <c r="D2910" s="452" t="s">
        <v>2946</v>
      </c>
      <c r="E2910" s="213" t="s">
        <v>833</v>
      </c>
      <c r="F2910" s="65"/>
      <c r="G2910" s="65"/>
      <c r="H2910" s="65"/>
      <c r="I2910" s="53" t="s">
        <v>1</v>
      </c>
      <c r="J2910" s="200">
        <f>SUM(J2911)</f>
        <v>0</v>
      </c>
      <c r="K2910" s="200">
        <f t="shared" si="859"/>
        <v>0</v>
      </c>
      <c r="L2910" s="200">
        <f t="shared" si="859"/>
        <v>0</v>
      </c>
      <c r="M2910" s="200">
        <f t="shared" si="859"/>
        <v>0</v>
      </c>
      <c r="N2910" s="200">
        <f t="shared" si="859"/>
        <v>0</v>
      </c>
      <c r="O2910" s="200">
        <f t="shared" si="859"/>
        <v>0</v>
      </c>
      <c r="P2910" s="200">
        <f t="shared" si="859"/>
        <v>0</v>
      </c>
      <c r="Q2910" s="200">
        <f t="shared" si="859"/>
        <v>0</v>
      </c>
      <c r="R2910" s="200">
        <f t="shared" si="859"/>
        <v>0</v>
      </c>
      <c r="S2910" s="200">
        <f t="shared" si="859"/>
        <v>0</v>
      </c>
      <c r="T2910" s="200">
        <f t="shared" si="859"/>
        <v>0</v>
      </c>
      <c r="U2910" s="200">
        <v>0</v>
      </c>
      <c r="V2910" s="200">
        <v>0</v>
      </c>
      <c r="W2910" s="200">
        <f>SUM(W2911)</f>
        <v>0</v>
      </c>
      <c r="X2910" s="200">
        <f t="shared" si="859"/>
        <v>0</v>
      </c>
      <c r="Y2910" s="200">
        <f t="shared" si="859"/>
        <v>0</v>
      </c>
      <c r="Z2910" s="200">
        <f t="shared" si="859"/>
        <v>0</v>
      </c>
      <c r="AA2910" s="200">
        <f t="shared" si="859"/>
        <v>0</v>
      </c>
      <c r="AB2910" s="200">
        <f t="shared" si="859"/>
        <v>0</v>
      </c>
      <c r="AC2910" s="200">
        <f t="shared" si="859"/>
        <v>0</v>
      </c>
      <c r="AD2910" s="200">
        <f t="shared" si="859"/>
        <v>0</v>
      </c>
      <c r="AE2910" s="200">
        <f t="shared" si="859"/>
        <v>0</v>
      </c>
      <c r="AF2910" s="200">
        <f t="shared" si="859"/>
        <v>0</v>
      </c>
      <c r="AG2910" s="200">
        <f t="shared" si="859"/>
        <v>0</v>
      </c>
      <c r="AH2910" s="200">
        <v>0</v>
      </c>
      <c r="AI2910" s="200">
        <v>0</v>
      </c>
      <c r="AJ2910" s="200">
        <f>SUM(AJ2911)</f>
        <v>0</v>
      </c>
      <c r="AK2910" s="200">
        <f t="shared" si="859"/>
        <v>0</v>
      </c>
      <c r="AL2910" s="200">
        <f t="shared" si="859"/>
        <v>0</v>
      </c>
      <c r="AM2910" s="200">
        <f t="shared" si="859"/>
        <v>0</v>
      </c>
      <c r="AN2910" s="200">
        <f t="shared" si="859"/>
        <v>0</v>
      </c>
      <c r="AO2910" s="200">
        <f t="shared" si="859"/>
        <v>0</v>
      </c>
      <c r="AP2910" s="200">
        <f t="shared" si="859"/>
        <v>0</v>
      </c>
      <c r="AQ2910" s="200">
        <f t="shared" si="859"/>
        <v>0</v>
      </c>
      <c r="AR2910" s="200">
        <f t="shared" si="859"/>
        <v>0</v>
      </c>
      <c r="AS2910" s="200">
        <f t="shared" si="859"/>
        <v>0</v>
      </c>
      <c r="AT2910" s="200">
        <f t="shared" si="859"/>
        <v>0</v>
      </c>
      <c r="AU2910" s="200">
        <v>0</v>
      </c>
      <c r="AV2910" s="200">
        <v>0</v>
      </c>
      <c r="AW2910" s="200">
        <f t="shared" si="854"/>
        <v>0</v>
      </c>
    </row>
    <row r="2911" spans="1:49" s="59" customFormat="1">
      <c r="A2911" s="44" t="s">
        <v>797</v>
      </c>
      <c r="B2911" s="45" t="s">
        <v>1030</v>
      </c>
      <c r="C2911" s="45" t="s">
        <v>1671</v>
      </c>
      <c r="D2911" s="452" t="s">
        <v>2946</v>
      </c>
      <c r="E2911" s="57" t="s">
        <v>1517</v>
      </c>
      <c r="F2911" s="58"/>
      <c r="G2911" s="468" t="s">
        <v>3096</v>
      </c>
      <c r="H2911" s="50" t="s">
        <v>2333</v>
      </c>
      <c r="I2911" s="188" t="s">
        <v>2584</v>
      </c>
      <c r="J2911" s="13"/>
      <c r="K2911" s="13"/>
      <c r="L2911" s="13"/>
      <c r="M2911" s="13"/>
      <c r="N2911" s="13"/>
      <c r="O2911" s="13"/>
      <c r="P2911" s="13"/>
      <c r="Q2911" s="13"/>
      <c r="R2911" s="13"/>
      <c r="S2911" s="13"/>
      <c r="T2911" s="13"/>
      <c r="U2911" s="13">
        <v>0</v>
      </c>
      <c r="V2911" s="13">
        <v>0</v>
      </c>
      <c r="W2911" s="13"/>
      <c r="X2911" s="13"/>
      <c r="Y2911" s="13"/>
      <c r="Z2911" s="13"/>
      <c r="AA2911" s="13"/>
      <c r="AB2911" s="13"/>
      <c r="AC2911" s="13"/>
      <c r="AD2911" s="13"/>
      <c r="AE2911" s="13"/>
      <c r="AF2911" s="13"/>
      <c r="AG2911" s="13"/>
      <c r="AH2911" s="13">
        <v>0</v>
      </c>
      <c r="AI2911" s="13">
        <v>0</v>
      </c>
      <c r="AJ2911" s="13"/>
      <c r="AK2911" s="13"/>
      <c r="AL2911" s="13"/>
      <c r="AM2911" s="13"/>
      <c r="AN2911" s="13"/>
      <c r="AO2911" s="13"/>
      <c r="AP2911" s="13"/>
      <c r="AQ2911" s="13"/>
      <c r="AR2911" s="13"/>
      <c r="AS2911" s="13"/>
      <c r="AT2911" s="13"/>
      <c r="AU2911" s="13">
        <v>0</v>
      </c>
      <c r="AV2911" s="13">
        <v>0</v>
      </c>
      <c r="AW2911" s="13">
        <f t="shared" si="854"/>
        <v>0</v>
      </c>
    </row>
    <row r="2912" spans="1:49">
      <c r="A2912" s="44"/>
      <c r="B2912" s="45"/>
      <c r="C2912" s="45"/>
      <c r="D2912" s="45"/>
      <c r="E2912" s="531"/>
      <c r="F2912" s="50"/>
      <c r="G2912" s="50"/>
      <c r="H2912" s="50"/>
      <c r="I2912" s="49" t="s">
        <v>1157</v>
      </c>
      <c r="J2912" s="6">
        <f>SUM(J2913)</f>
        <v>8000</v>
      </c>
      <c r="K2912" s="6">
        <f t="shared" ref="K2912:AT2912" si="860">SUM(K2913)</f>
        <v>0</v>
      </c>
      <c r="L2912" s="6">
        <f t="shared" si="860"/>
        <v>495</v>
      </c>
      <c r="M2912" s="6">
        <f t="shared" si="860"/>
        <v>602</v>
      </c>
      <c r="N2912" s="6">
        <f t="shared" si="860"/>
        <v>400</v>
      </c>
      <c r="O2912" s="6">
        <f t="shared" si="860"/>
        <v>391</v>
      </c>
      <c r="P2912" s="6">
        <f t="shared" si="860"/>
        <v>170</v>
      </c>
      <c r="Q2912" s="6">
        <f t="shared" si="860"/>
        <v>850</v>
      </c>
      <c r="R2912" s="6">
        <f t="shared" si="860"/>
        <v>0</v>
      </c>
      <c r="S2912" s="6">
        <f t="shared" si="860"/>
        <v>835</v>
      </c>
      <c r="T2912" s="6">
        <f t="shared" si="860"/>
        <v>0</v>
      </c>
      <c r="U2912" s="6">
        <v>3743</v>
      </c>
      <c r="V2912" s="6">
        <v>4257</v>
      </c>
      <c r="W2912" s="6">
        <f>SUM(W2913)</f>
        <v>0</v>
      </c>
      <c r="X2912" s="6">
        <f t="shared" si="860"/>
        <v>0</v>
      </c>
      <c r="Y2912" s="6">
        <f t="shared" si="860"/>
        <v>0</v>
      </c>
      <c r="Z2912" s="6">
        <f t="shared" si="860"/>
        <v>0</v>
      </c>
      <c r="AA2912" s="6">
        <f t="shared" si="860"/>
        <v>0</v>
      </c>
      <c r="AB2912" s="6">
        <f t="shared" si="860"/>
        <v>0</v>
      </c>
      <c r="AC2912" s="6">
        <f t="shared" si="860"/>
        <v>0</v>
      </c>
      <c r="AD2912" s="6">
        <f t="shared" si="860"/>
        <v>0</v>
      </c>
      <c r="AE2912" s="6">
        <f t="shared" si="860"/>
        <v>0</v>
      </c>
      <c r="AF2912" s="6">
        <f t="shared" si="860"/>
        <v>0</v>
      </c>
      <c r="AG2912" s="6">
        <f t="shared" si="860"/>
        <v>0</v>
      </c>
      <c r="AH2912" s="6">
        <v>0</v>
      </c>
      <c r="AI2912" s="6">
        <v>0</v>
      </c>
      <c r="AJ2912" s="6">
        <f>SUM(AJ2913)</f>
        <v>7008</v>
      </c>
      <c r="AK2912" s="6">
        <f t="shared" si="860"/>
        <v>0</v>
      </c>
      <c r="AL2912" s="6">
        <f t="shared" si="860"/>
        <v>0</v>
      </c>
      <c r="AM2912" s="6">
        <f t="shared" si="860"/>
        <v>0</v>
      </c>
      <c r="AN2912" s="6">
        <f t="shared" si="860"/>
        <v>0</v>
      </c>
      <c r="AO2912" s="6">
        <f t="shared" si="860"/>
        <v>0</v>
      </c>
      <c r="AP2912" s="6">
        <f t="shared" si="860"/>
        <v>0</v>
      </c>
      <c r="AQ2912" s="6">
        <f t="shared" si="860"/>
        <v>0</v>
      </c>
      <c r="AR2912" s="6">
        <f t="shared" si="860"/>
        <v>0</v>
      </c>
      <c r="AS2912" s="6">
        <f t="shared" si="860"/>
        <v>0</v>
      </c>
      <c r="AT2912" s="6">
        <f t="shared" si="860"/>
        <v>0</v>
      </c>
      <c r="AU2912" s="6">
        <v>0</v>
      </c>
      <c r="AV2912" s="6">
        <v>7008</v>
      </c>
      <c r="AW2912" s="6">
        <f t="shared" si="854"/>
        <v>3743</v>
      </c>
    </row>
    <row r="2913" spans="1:49">
      <c r="A2913" s="44" t="s">
        <v>797</v>
      </c>
      <c r="B2913" s="45" t="s">
        <v>1030</v>
      </c>
      <c r="C2913" s="45" t="s">
        <v>1671</v>
      </c>
      <c r="D2913" s="452" t="s">
        <v>2946</v>
      </c>
      <c r="E2913" s="54" t="s">
        <v>1402</v>
      </c>
      <c r="F2913" s="50"/>
      <c r="G2913" s="50"/>
      <c r="H2913" s="50"/>
      <c r="I2913" s="1" t="s">
        <v>1158</v>
      </c>
      <c r="J2913" s="9">
        <f>SUM(J2914:J2915)</f>
        <v>8000</v>
      </c>
      <c r="K2913" s="9">
        <f t="shared" ref="K2913:T2913" si="861">SUM(K2914:K2915)</f>
        <v>0</v>
      </c>
      <c r="L2913" s="9">
        <f t="shared" si="861"/>
        <v>495</v>
      </c>
      <c r="M2913" s="9">
        <f t="shared" si="861"/>
        <v>602</v>
      </c>
      <c r="N2913" s="9">
        <f t="shared" si="861"/>
        <v>400</v>
      </c>
      <c r="O2913" s="9">
        <f t="shared" si="861"/>
        <v>391</v>
      </c>
      <c r="P2913" s="9">
        <f t="shared" si="861"/>
        <v>170</v>
      </c>
      <c r="Q2913" s="9">
        <f t="shared" si="861"/>
        <v>850</v>
      </c>
      <c r="R2913" s="9">
        <f t="shared" si="861"/>
        <v>0</v>
      </c>
      <c r="S2913" s="9">
        <f t="shared" si="861"/>
        <v>835</v>
      </c>
      <c r="T2913" s="9">
        <f t="shared" si="861"/>
        <v>0</v>
      </c>
      <c r="U2913" s="9">
        <v>3743</v>
      </c>
      <c r="V2913" s="9">
        <v>4257</v>
      </c>
      <c r="W2913" s="9">
        <f>SUM(W2914:W2915)</f>
        <v>0</v>
      </c>
      <c r="X2913" s="9">
        <f t="shared" ref="X2913:AG2913" si="862">SUM(X2914:X2915)</f>
        <v>0</v>
      </c>
      <c r="Y2913" s="9">
        <f t="shared" si="862"/>
        <v>0</v>
      </c>
      <c r="Z2913" s="9">
        <f t="shared" si="862"/>
        <v>0</v>
      </c>
      <c r="AA2913" s="9">
        <f t="shared" si="862"/>
        <v>0</v>
      </c>
      <c r="AB2913" s="9">
        <f t="shared" si="862"/>
        <v>0</v>
      </c>
      <c r="AC2913" s="9">
        <f t="shared" si="862"/>
        <v>0</v>
      </c>
      <c r="AD2913" s="9">
        <f t="shared" si="862"/>
        <v>0</v>
      </c>
      <c r="AE2913" s="9">
        <f t="shared" si="862"/>
        <v>0</v>
      </c>
      <c r="AF2913" s="9">
        <f t="shared" si="862"/>
        <v>0</v>
      </c>
      <c r="AG2913" s="9">
        <f t="shared" si="862"/>
        <v>0</v>
      </c>
      <c r="AH2913" s="9">
        <v>0</v>
      </c>
      <c r="AI2913" s="9">
        <v>0</v>
      </c>
      <c r="AJ2913" s="9">
        <f>SUM(AJ2914:AJ2915)</f>
        <v>7008</v>
      </c>
      <c r="AK2913" s="9">
        <f t="shared" ref="AK2913:AT2913" si="863">SUM(AK2914:AK2915)</f>
        <v>0</v>
      </c>
      <c r="AL2913" s="9">
        <f t="shared" si="863"/>
        <v>0</v>
      </c>
      <c r="AM2913" s="9">
        <f t="shared" si="863"/>
        <v>0</v>
      </c>
      <c r="AN2913" s="9">
        <f t="shared" si="863"/>
        <v>0</v>
      </c>
      <c r="AO2913" s="9">
        <f t="shared" si="863"/>
        <v>0</v>
      </c>
      <c r="AP2913" s="9">
        <f t="shared" si="863"/>
        <v>0</v>
      </c>
      <c r="AQ2913" s="9">
        <f t="shared" si="863"/>
        <v>0</v>
      </c>
      <c r="AR2913" s="9">
        <f t="shared" si="863"/>
        <v>0</v>
      </c>
      <c r="AS2913" s="9">
        <f t="shared" si="863"/>
        <v>0</v>
      </c>
      <c r="AT2913" s="9">
        <f t="shared" si="863"/>
        <v>0</v>
      </c>
      <c r="AU2913" s="9">
        <v>0</v>
      </c>
      <c r="AV2913" s="9">
        <v>7008</v>
      </c>
      <c r="AW2913" s="9">
        <f t="shared" si="854"/>
        <v>3743</v>
      </c>
    </row>
    <row r="2914" spans="1:49">
      <c r="A2914" s="44" t="s">
        <v>797</v>
      </c>
      <c r="B2914" s="45" t="s">
        <v>1030</v>
      </c>
      <c r="C2914" s="45" t="s">
        <v>1671</v>
      </c>
      <c r="D2914" s="452" t="s">
        <v>2946</v>
      </c>
      <c r="E2914" s="367" t="s">
        <v>1409</v>
      </c>
      <c r="F2914" s="50"/>
      <c r="G2914" s="468" t="s">
        <v>3096</v>
      </c>
      <c r="H2914" s="50" t="s">
        <v>2333</v>
      </c>
      <c r="I2914" s="42" t="s">
        <v>2301</v>
      </c>
      <c r="J2914" s="15">
        <v>8000</v>
      </c>
      <c r="L2914" s="15">
        <v>495</v>
      </c>
      <c r="M2914" s="15">
        <v>602</v>
      </c>
      <c r="N2914" s="15">
        <v>400</v>
      </c>
      <c r="O2914" s="15">
        <v>391</v>
      </c>
      <c r="P2914" s="15">
        <v>170</v>
      </c>
      <c r="Q2914" s="15">
        <v>850</v>
      </c>
      <c r="S2914" s="15">
        <v>835</v>
      </c>
      <c r="U2914" s="15">
        <v>3743</v>
      </c>
      <c r="V2914" s="15">
        <v>4257</v>
      </c>
      <c r="AH2914" s="15">
        <v>0</v>
      </c>
      <c r="AI2914" s="15">
        <v>0</v>
      </c>
      <c r="AU2914" s="15">
        <v>0</v>
      </c>
      <c r="AV2914" s="15">
        <v>0</v>
      </c>
      <c r="AW2914" s="15">
        <f t="shared" si="854"/>
        <v>3743</v>
      </c>
    </row>
    <row r="2915" spans="1:49" s="505" customFormat="1">
      <c r="A2915" s="478" t="s">
        <v>797</v>
      </c>
      <c r="B2915" s="479" t="s">
        <v>1030</v>
      </c>
      <c r="C2915" s="479" t="s">
        <v>1671</v>
      </c>
      <c r="D2915" s="480" t="s">
        <v>2946</v>
      </c>
      <c r="E2915" s="481" t="s">
        <v>1367</v>
      </c>
      <c r="F2915" s="482"/>
      <c r="G2915" s="483" t="s">
        <v>3096</v>
      </c>
      <c r="H2915" s="482" t="s">
        <v>2334</v>
      </c>
      <c r="I2915" s="504" t="s">
        <v>1400</v>
      </c>
      <c r="J2915" s="496"/>
      <c r="K2915" s="496"/>
      <c r="L2915" s="496"/>
      <c r="M2915" s="496"/>
      <c r="N2915" s="496"/>
      <c r="O2915" s="496"/>
      <c r="P2915" s="496"/>
      <c r="Q2915" s="496"/>
      <c r="R2915" s="496"/>
      <c r="S2915" s="496"/>
      <c r="T2915" s="496"/>
      <c r="U2915" s="496">
        <v>0</v>
      </c>
      <c r="V2915" s="496">
        <v>0</v>
      </c>
      <c r="W2915" s="496"/>
      <c r="X2915" s="496"/>
      <c r="Y2915" s="496"/>
      <c r="Z2915" s="496"/>
      <c r="AA2915" s="496"/>
      <c r="AB2915" s="496"/>
      <c r="AC2915" s="496"/>
      <c r="AD2915" s="496"/>
      <c r="AE2915" s="496"/>
      <c r="AF2915" s="496"/>
      <c r="AG2915" s="496"/>
      <c r="AH2915" s="496">
        <v>0</v>
      </c>
      <c r="AI2915" s="496">
        <v>0</v>
      </c>
      <c r="AJ2915" s="496">
        <v>7008</v>
      </c>
      <c r="AK2915" s="496"/>
      <c r="AL2915" s="496"/>
      <c r="AM2915" s="496"/>
      <c r="AN2915" s="496"/>
      <c r="AO2915" s="496"/>
      <c r="AP2915" s="496"/>
      <c r="AQ2915" s="496"/>
      <c r="AR2915" s="496"/>
      <c r="AS2915" s="496"/>
      <c r="AT2915" s="496"/>
      <c r="AU2915" s="496">
        <v>0</v>
      </c>
      <c r="AV2915" s="496">
        <v>7008</v>
      </c>
      <c r="AW2915" s="496">
        <f t="shared" si="854"/>
        <v>0</v>
      </c>
    </row>
    <row r="2916" spans="1:49">
      <c r="A2916" s="48"/>
      <c r="B2916" s="42"/>
      <c r="C2916" s="42"/>
      <c r="D2916" s="42"/>
      <c r="E2916" s="531"/>
      <c r="F2916" s="50"/>
      <c r="G2916" s="50"/>
      <c r="H2916" s="50"/>
      <c r="I2916" s="49" t="s">
        <v>1631</v>
      </c>
      <c r="J2916" s="12">
        <f>SUM(J2887,J2912,J2909)</f>
        <v>15400</v>
      </c>
      <c r="K2916" s="12">
        <f t="shared" ref="K2916:AT2916" si="864">SUM(K2887,K2912,K2909)</f>
        <v>650</v>
      </c>
      <c r="L2916" s="12">
        <f t="shared" si="864"/>
        <v>695</v>
      </c>
      <c r="M2916" s="12">
        <f t="shared" si="864"/>
        <v>1952</v>
      </c>
      <c r="N2916" s="12">
        <f t="shared" si="864"/>
        <v>1000</v>
      </c>
      <c r="O2916" s="12">
        <f t="shared" si="864"/>
        <v>991</v>
      </c>
      <c r="P2916" s="12">
        <f t="shared" si="864"/>
        <v>970</v>
      </c>
      <c r="Q2916" s="12">
        <f t="shared" si="864"/>
        <v>850</v>
      </c>
      <c r="R2916" s="12">
        <f t="shared" si="864"/>
        <v>0</v>
      </c>
      <c r="S2916" s="12">
        <f t="shared" si="864"/>
        <v>835</v>
      </c>
      <c r="T2916" s="12">
        <f t="shared" si="864"/>
        <v>0</v>
      </c>
      <c r="U2916" s="12">
        <v>7943</v>
      </c>
      <c r="V2916" s="12">
        <v>7457</v>
      </c>
      <c r="W2916" s="12">
        <f>SUM(W2887,W2912,W2909)</f>
        <v>0</v>
      </c>
      <c r="X2916" s="12">
        <f t="shared" si="864"/>
        <v>0</v>
      </c>
      <c r="Y2916" s="12">
        <f t="shared" si="864"/>
        <v>0</v>
      </c>
      <c r="Z2916" s="12">
        <f t="shared" si="864"/>
        <v>0</v>
      </c>
      <c r="AA2916" s="12">
        <f t="shared" si="864"/>
        <v>0</v>
      </c>
      <c r="AB2916" s="12">
        <f t="shared" si="864"/>
        <v>0</v>
      </c>
      <c r="AC2916" s="12">
        <f t="shared" si="864"/>
        <v>0</v>
      </c>
      <c r="AD2916" s="12">
        <f t="shared" si="864"/>
        <v>0</v>
      </c>
      <c r="AE2916" s="12">
        <f t="shared" si="864"/>
        <v>0</v>
      </c>
      <c r="AF2916" s="12">
        <f t="shared" si="864"/>
        <v>0</v>
      </c>
      <c r="AG2916" s="12">
        <f t="shared" si="864"/>
        <v>0</v>
      </c>
      <c r="AH2916" s="12">
        <v>0</v>
      </c>
      <c r="AI2916" s="12">
        <v>0</v>
      </c>
      <c r="AJ2916" s="12">
        <f>SUM(AJ2887,AJ2912,AJ2909)</f>
        <v>21309</v>
      </c>
      <c r="AK2916" s="12">
        <f t="shared" si="864"/>
        <v>0</v>
      </c>
      <c r="AL2916" s="12">
        <f t="shared" si="864"/>
        <v>0</v>
      </c>
      <c r="AM2916" s="12">
        <f t="shared" si="864"/>
        <v>0</v>
      </c>
      <c r="AN2916" s="12">
        <f t="shared" si="864"/>
        <v>2470</v>
      </c>
      <c r="AO2916" s="12">
        <f t="shared" si="864"/>
        <v>0</v>
      </c>
      <c r="AP2916" s="12">
        <f t="shared" si="864"/>
        <v>1600</v>
      </c>
      <c r="AQ2916" s="12">
        <f t="shared" si="864"/>
        <v>0</v>
      </c>
      <c r="AR2916" s="12">
        <f t="shared" si="864"/>
        <v>761</v>
      </c>
      <c r="AS2916" s="12">
        <f t="shared" si="864"/>
        <v>0</v>
      </c>
      <c r="AT2916" s="12">
        <f t="shared" si="864"/>
        <v>0</v>
      </c>
      <c r="AU2916" s="12">
        <v>4831</v>
      </c>
      <c r="AV2916" s="12">
        <v>16478</v>
      </c>
      <c r="AW2916" s="12">
        <f t="shared" si="854"/>
        <v>12774</v>
      </c>
    </row>
    <row r="2917" spans="1:49">
      <c r="A2917" s="48"/>
      <c r="B2917" s="42"/>
      <c r="C2917" s="42"/>
      <c r="D2917" s="42"/>
      <c r="E2917" s="531"/>
      <c r="F2917" s="50"/>
      <c r="G2917" s="50"/>
      <c r="H2917" s="50"/>
      <c r="I2917" s="146" t="s">
        <v>970</v>
      </c>
      <c r="J2917" s="267"/>
      <c r="K2917" s="267"/>
      <c r="L2917" s="267"/>
      <c r="M2917" s="267"/>
      <c r="N2917" s="267"/>
      <c r="O2917" s="267"/>
      <c r="P2917" s="267"/>
      <c r="Q2917" s="267"/>
      <c r="R2917" s="267"/>
      <c r="S2917" s="267"/>
      <c r="T2917" s="267"/>
      <c r="U2917" s="267"/>
      <c r="V2917" s="267"/>
      <c r="W2917" s="267"/>
      <c r="X2917" s="267"/>
      <c r="Y2917" s="267"/>
      <c r="Z2917" s="267"/>
      <c r="AA2917" s="267"/>
      <c r="AB2917" s="267"/>
      <c r="AC2917" s="267"/>
      <c r="AD2917" s="267"/>
      <c r="AE2917" s="267"/>
      <c r="AF2917" s="267"/>
      <c r="AG2917" s="267"/>
      <c r="AH2917" s="267"/>
      <c r="AI2917" s="267"/>
      <c r="AJ2917" s="267"/>
      <c r="AK2917" s="267"/>
      <c r="AL2917" s="267"/>
      <c r="AM2917" s="267"/>
      <c r="AN2917" s="267"/>
      <c r="AO2917" s="267"/>
      <c r="AP2917" s="267"/>
      <c r="AQ2917" s="267"/>
      <c r="AR2917" s="267"/>
      <c r="AS2917" s="267"/>
      <c r="AT2917" s="267"/>
      <c r="AU2917" s="267"/>
      <c r="AV2917" s="267"/>
      <c r="AW2917" s="267"/>
    </row>
    <row r="2918" spans="1:49" ht="13.5" thickBot="1">
      <c r="A2918" s="48"/>
      <c r="B2918" s="42"/>
      <c r="C2918" s="42"/>
      <c r="D2918" s="42"/>
      <c r="E2918" s="531"/>
      <c r="F2918" s="50"/>
      <c r="G2918" s="50"/>
      <c r="H2918" s="50"/>
      <c r="I2918" s="146"/>
      <c r="J2918" s="29"/>
      <c r="K2918" s="29"/>
      <c r="L2918" s="29"/>
      <c r="M2918" s="29"/>
      <c r="N2918" s="29"/>
      <c r="O2918" s="29"/>
      <c r="P2918" s="29"/>
      <c r="Q2918" s="29"/>
      <c r="R2918" s="29"/>
      <c r="S2918" s="29"/>
      <c r="T2918" s="29"/>
      <c r="U2918" s="29"/>
      <c r="V2918" s="29"/>
      <c r="W2918" s="29"/>
      <c r="X2918" s="29"/>
      <c r="Y2918" s="29"/>
      <c r="Z2918" s="29"/>
      <c r="AA2918" s="29"/>
      <c r="AB2918" s="29"/>
      <c r="AC2918" s="29"/>
      <c r="AD2918" s="29"/>
      <c r="AE2918" s="29"/>
      <c r="AF2918" s="29"/>
      <c r="AG2918" s="29"/>
      <c r="AH2918" s="29"/>
      <c r="AI2918" s="29"/>
      <c r="AJ2918" s="29"/>
      <c r="AK2918" s="29"/>
      <c r="AL2918" s="29"/>
      <c r="AM2918" s="29"/>
      <c r="AN2918" s="29"/>
      <c r="AO2918" s="29"/>
      <c r="AP2918" s="29"/>
      <c r="AQ2918" s="29"/>
      <c r="AR2918" s="29"/>
      <c r="AS2918" s="29"/>
      <c r="AT2918" s="29"/>
      <c r="AU2918" s="29"/>
      <c r="AV2918" s="29"/>
      <c r="AW2918" s="29"/>
    </row>
    <row r="2919" spans="1:49" ht="35.25" customHeight="1" thickTop="1" thickBot="1">
      <c r="A2919" s="48"/>
      <c r="B2919" s="42"/>
      <c r="C2919" s="42"/>
      <c r="D2919" s="42"/>
      <c r="E2919" s="531"/>
      <c r="F2919" s="50"/>
      <c r="G2919" s="50"/>
      <c r="H2919" s="50"/>
      <c r="I2919" s="5" t="s">
        <v>2331</v>
      </c>
      <c r="J2919" s="364" t="s">
        <v>2891</v>
      </c>
      <c r="K2919" s="364" t="s">
        <v>2879</v>
      </c>
      <c r="L2919" s="364" t="s">
        <v>2880</v>
      </c>
      <c r="M2919" s="364" t="s">
        <v>2881</v>
      </c>
      <c r="N2919" s="364" t="s">
        <v>2882</v>
      </c>
      <c r="O2919" s="364" t="s">
        <v>2883</v>
      </c>
      <c r="P2919" s="364" t="s">
        <v>2884</v>
      </c>
      <c r="Q2919" s="364" t="s">
        <v>2885</v>
      </c>
      <c r="R2919" s="364" t="s">
        <v>2886</v>
      </c>
      <c r="S2919" s="364" t="s">
        <v>2887</v>
      </c>
      <c r="T2919" s="364" t="s">
        <v>2888</v>
      </c>
      <c r="U2919" s="364" t="s">
        <v>2889</v>
      </c>
      <c r="V2919" s="364" t="s">
        <v>2890</v>
      </c>
      <c r="W2919" s="365" t="s">
        <v>2893</v>
      </c>
      <c r="X2919" s="365" t="s">
        <v>2879</v>
      </c>
      <c r="Y2919" s="365" t="s">
        <v>2880</v>
      </c>
      <c r="Z2919" s="365" t="s">
        <v>2881</v>
      </c>
      <c r="AA2919" s="365" t="s">
        <v>2882</v>
      </c>
      <c r="AB2919" s="365" t="s">
        <v>2883</v>
      </c>
      <c r="AC2919" s="365" t="s">
        <v>2884</v>
      </c>
      <c r="AD2919" s="365" t="s">
        <v>2885</v>
      </c>
      <c r="AE2919" s="365" t="s">
        <v>2886</v>
      </c>
      <c r="AF2919" s="365" t="s">
        <v>2887</v>
      </c>
      <c r="AG2919" s="365" t="s">
        <v>2888</v>
      </c>
      <c r="AH2919" s="365" t="s">
        <v>2889</v>
      </c>
      <c r="AI2919" s="365" t="s">
        <v>2890</v>
      </c>
      <c r="AJ2919" s="366" t="s">
        <v>2892</v>
      </c>
      <c r="AK2919" s="366" t="s">
        <v>2879</v>
      </c>
      <c r="AL2919" s="366" t="s">
        <v>2880</v>
      </c>
      <c r="AM2919" s="366" t="s">
        <v>2881</v>
      </c>
      <c r="AN2919" s="366" t="s">
        <v>2882</v>
      </c>
      <c r="AO2919" s="366" t="s">
        <v>2883</v>
      </c>
      <c r="AP2919" s="366" t="s">
        <v>2884</v>
      </c>
      <c r="AQ2919" s="366" t="s">
        <v>2885</v>
      </c>
      <c r="AR2919" s="366" t="s">
        <v>2886</v>
      </c>
      <c r="AS2919" s="366" t="s">
        <v>2887</v>
      </c>
      <c r="AT2919" s="366" t="s">
        <v>2888</v>
      </c>
      <c r="AU2919" s="366" t="s">
        <v>2889</v>
      </c>
      <c r="AV2919" s="366" t="s">
        <v>2890</v>
      </c>
      <c r="AW2919" s="368" t="s">
        <v>2895</v>
      </c>
    </row>
    <row r="2920" spans="1:49">
      <c r="A2920" s="48"/>
      <c r="B2920" s="42"/>
      <c r="C2920" s="42"/>
      <c r="D2920" s="42"/>
      <c r="E2920" s="531"/>
      <c r="F2920" s="50"/>
      <c r="G2920" s="50"/>
      <c r="H2920" s="50"/>
      <c r="I2920" s="34"/>
      <c r="J2920" s="202" t="s">
        <v>1224</v>
      </c>
      <c r="K2920" s="202">
        <v>1</v>
      </c>
      <c r="L2920" s="202">
        <v>2</v>
      </c>
      <c r="M2920" s="202">
        <v>3</v>
      </c>
      <c r="N2920" s="202">
        <v>4</v>
      </c>
      <c r="O2920" s="202">
        <v>5</v>
      </c>
      <c r="P2920" s="202">
        <v>6</v>
      </c>
      <c r="Q2920" s="202">
        <v>7</v>
      </c>
      <c r="R2920" s="202">
        <v>8</v>
      </c>
      <c r="S2920" s="202">
        <v>9</v>
      </c>
      <c r="T2920" s="202">
        <v>10</v>
      </c>
      <c r="U2920" s="202">
        <v>13</v>
      </c>
      <c r="V2920" s="202">
        <v>14</v>
      </c>
      <c r="W2920" s="202" t="s">
        <v>1224</v>
      </c>
      <c r="X2920" s="202">
        <v>1</v>
      </c>
      <c r="Y2920" s="202">
        <v>2</v>
      </c>
      <c r="Z2920" s="202">
        <v>3</v>
      </c>
      <c r="AA2920" s="202">
        <v>4</v>
      </c>
      <c r="AB2920" s="202">
        <v>5</v>
      </c>
      <c r="AC2920" s="202">
        <v>6</v>
      </c>
      <c r="AD2920" s="202">
        <v>7</v>
      </c>
      <c r="AE2920" s="202">
        <v>8</v>
      </c>
      <c r="AF2920" s="202">
        <v>9</v>
      </c>
      <c r="AG2920" s="202">
        <v>10</v>
      </c>
      <c r="AH2920" s="202">
        <v>13</v>
      </c>
      <c r="AI2920" s="202">
        <v>14</v>
      </c>
      <c r="AJ2920" s="202" t="s">
        <v>1224</v>
      </c>
      <c r="AK2920" s="202">
        <v>1</v>
      </c>
      <c r="AL2920" s="202">
        <v>2</v>
      </c>
      <c r="AM2920" s="202">
        <v>3</v>
      </c>
      <c r="AN2920" s="202">
        <v>4</v>
      </c>
      <c r="AO2920" s="202">
        <v>5</v>
      </c>
      <c r="AP2920" s="202">
        <v>6</v>
      </c>
      <c r="AQ2920" s="202">
        <v>7</v>
      </c>
      <c r="AR2920" s="202">
        <v>8</v>
      </c>
      <c r="AS2920" s="202">
        <v>9</v>
      </c>
      <c r="AT2920" s="202">
        <v>10</v>
      </c>
      <c r="AU2920" s="202">
        <v>13</v>
      </c>
      <c r="AV2920" s="202">
        <v>14</v>
      </c>
      <c r="AW2920" s="202">
        <v>15</v>
      </c>
    </row>
    <row r="2921" spans="1:49">
      <c r="A2921" s="48"/>
      <c r="B2921" s="42"/>
      <c r="C2921" s="42"/>
      <c r="D2921" s="42"/>
      <c r="E2921" s="531"/>
      <c r="F2921" s="50"/>
      <c r="G2921" s="50"/>
      <c r="H2921" s="50"/>
      <c r="I2921" s="276" t="s">
        <v>2429</v>
      </c>
      <c r="J2921" s="277">
        <f>SUM(J2916)</f>
        <v>15400</v>
      </c>
      <c r="K2921" s="277">
        <f t="shared" ref="K2921:AT2921" si="865">SUM(K2916)</f>
        <v>650</v>
      </c>
      <c r="L2921" s="277">
        <f t="shared" si="865"/>
        <v>695</v>
      </c>
      <c r="M2921" s="277">
        <f t="shared" si="865"/>
        <v>1952</v>
      </c>
      <c r="N2921" s="277">
        <f t="shared" si="865"/>
        <v>1000</v>
      </c>
      <c r="O2921" s="277">
        <f t="shared" si="865"/>
        <v>991</v>
      </c>
      <c r="P2921" s="277">
        <f t="shared" si="865"/>
        <v>970</v>
      </c>
      <c r="Q2921" s="277">
        <f t="shared" si="865"/>
        <v>850</v>
      </c>
      <c r="R2921" s="277">
        <f t="shared" si="865"/>
        <v>0</v>
      </c>
      <c r="S2921" s="277">
        <f t="shared" si="865"/>
        <v>835</v>
      </c>
      <c r="T2921" s="277">
        <f t="shared" si="865"/>
        <v>0</v>
      </c>
      <c r="U2921" s="277">
        <v>7943</v>
      </c>
      <c r="V2921" s="277">
        <v>7457</v>
      </c>
      <c r="W2921" s="277">
        <f>SUM(W2916)</f>
        <v>0</v>
      </c>
      <c r="X2921" s="277">
        <f t="shared" si="865"/>
        <v>0</v>
      </c>
      <c r="Y2921" s="277">
        <f t="shared" si="865"/>
        <v>0</v>
      </c>
      <c r="Z2921" s="277">
        <f t="shared" si="865"/>
        <v>0</v>
      </c>
      <c r="AA2921" s="277">
        <f t="shared" si="865"/>
        <v>0</v>
      </c>
      <c r="AB2921" s="277">
        <f t="shared" si="865"/>
        <v>0</v>
      </c>
      <c r="AC2921" s="277">
        <f t="shared" si="865"/>
        <v>0</v>
      </c>
      <c r="AD2921" s="277">
        <f t="shared" si="865"/>
        <v>0</v>
      </c>
      <c r="AE2921" s="277">
        <f t="shared" si="865"/>
        <v>0</v>
      </c>
      <c r="AF2921" s="277">
        <f t="shared" si="865"/>
        <v>0</v>
      </c>
      <c r="AG2921" s="277">
        <f t="shared" si="865"/>
        <v>0</v>
      </c>
      <c r="AH2921" s="277">
        <v>0</v>
      </c>
      <c r="AI2921" s="277">
        <v>0</v>
      </c>
      <c r="AJ2921" s="277">
        <f>SUM(AJ2916)</f>
        <v>21309</v>
      </c>
      <c r="AK2921" s="277">
        <f t="shared" si="865"/>
        <v>0</v>
      </c>
      <c r="AL2921" s="277">
        <f t="shared" si="865"/>
        <v>0</v>
      </c>
      <c r="AM2921" s="277">
        <f t="shared" si="865"/>
        <v>0</v>
      </c>
      <c r="AN2921" s="277">
        <f t="shared" si="865"/>
        <v>2470</v>
      </c>
      <c r="AO2921" s="277">
        <f t="shared" si="865"/>
        <v>0</v>
      </c>
      <c r="AP2921" s="277">
        <f t="shared" si="865"/>
        <v>1600</v>
      </c>
      <c r="AQ2921" s="277">
        <f t="shared" si="865"/>
        <v>0</v>
      </c>
      <c r="AR2921" s="277">
        <f t="shared" si="865"/>
        <v>761</v>
      </c>
      <c r="AS2921" s="277">
        <f t="shared" si="865"/>
        <v>0</v>
      </c>
      <c r="AT2921" s="277">
        <f t="shared" si="865"/>
        <v>0</v>
      </c>
      <c r="AU2921" s="277">
        <v>4831</v>
      </c>
      <c r="AV2921" s="277">
        <v>16478</v>
      </c>
      <c r="AW2921" s="277">
        <f>U2921+AH2921+AU2921</f>
        <v>12774</v>
      </c>
    </row>
    <row r="2922" spans="1:49">
      <c r="A2922" s="48"/>
      <c r="B2922" s="42"/>
      <c r="C2922" s="42"/>
      <c r="D2922" s="42"/>
      <c r="E2922" s="531"/>
      <c r="F2922" s="50"/>
      <c r="G2922" s="50"/>
      <c r="H2922" s="50"/>
      <c r="I2922" s="276"/>
      <c r="J2922" s="277"/>
      <c r="K2922" s="277"/>
      <c r="L2922" s="277"/>
      <c r="M2922" s="277"/>
      <c r="N2922" s="277"/>
      <c r="O2922" s="277"/>
      <c r="P2922" s="277"/>
      <c r="Q2922" s="277"/>
      <c r="R2922" s="277"/>
      <c r="S2922" s="277"/>
      <c r="T2922" s="277"/>
      <c r="U2922" s="277">
        <v>0</v>
      </c>
      <c r="V2922" s="277">
        <v>0</v>
      </c>
      <c r="W2922" s="277"/>
      <c r="X2922" s="277"/>
      <c r="Y2922" s="277"/>
      <c r="Z2922" s="277"/>
      <c r="AA2922" s="277"/>
      <c r="AB2922" s="277"/>
      <c r="AC2922" s="277"/>
      <c r="AD2922" s="277"/>
      <c r="AE2922" s="277"/>
      <c r="AF2922" s="277"/>
      <c r="AG2922" s="277"/>
      <c r="AH2922" s="277">
        <v>0</v>
      </c>
      <c r="AI2922" s="277">
        <v>0</v>
      </c>
      <c r="AJ2922" s="277"/>
      <c r="AK2922" s="277"/>
      <c r="AL2922" s="277"/>
      <c r="AM2922" s="277"/>
      <c r="AN2922" s="277"/>
      <c r="AO2922" s="277"/>
      <c r="AP2922" s="277"/>
      <c r="AQ2922" s="277"/>
      <c r="AR2922" s="277"/>
      <c r="AS2922" s="277"/>
      <c r="AT2922" s="277"/>
      <c r="AU2922" s="277">
        <v>0</v>
      </c>
      <c r="AV2922" s="277">
        <v>0</v>
      </c>
      <c r="AW2922" s="277">
        <f>U2922+AH2922+AU2922</f>
        <v>0</v>
      </c>
    </row>
    <row r="2923" spans="1:49">
      <c r="A2923" s="48"/>
      <c r="B2923" s="42"/>
      <c r="C2923" s="42"/>
      <c r="D2923" s="42"/>
      <c r="E2923" s="531"/>
      <c r="F2923" s="50"/>
      <c r="G2923" s="50"/>
      <c r="H2923" s="50"/>
      <c r="I2923" s="276"/>
      <c r="J2923" s="277"/>
      <c r="K2923" s="277"/>
      <c r="L2923" s="277"/>
      <c r="M2923" s="277"/>
      <c r="N2923" s="277"/>
      <c r="O2923" s="277"/>
      <c r="P2923" s="277"/>
      <c r="Q2923" s="277"/>
      <c r="R2923" s="277"/>
      <c r="S2923" s="277"/>
      <c r="T2923" s="277"/>
      <c r="U2923" s="277">
        <v>0</v>
      </c>
      <c r="V2923" s="277">
        <v>0</v>
      </c>
      <c r="W2923" s="277"/>
      <c r="X2923" s="277"/>
      <c r="Y2923" s="277"/>
      <c r="Z2923" s="277"/>
      <c r="AA2923" s="277"/>
      <c r="AB2923" s="277"/>
      <c r="AC2923" s="277"/>
      <c r="AD2923" s="277"/>
      <c r="AE2923" s="277"/>
      <c r="AF2923" s="277"/>
      <c r="AG2923" s="277"/>
      <c r="AH2923" s="277">
        <v>0</v>
      </c>
      <c r="AI2923" s="277">
        <v>0</v>
      </c>
      <c r="AJ2923" s="277"/>
      <c r="AK2923" s="277"/>
      <c r="AL2923" s="277"/>
      <c r="AM2923" s="277"/>
      <c r="AN2923" s="277"/>
      <c r="AO2923" s="277"/>
      <c r="AP2923" s="277"/>
      <c r="AQ2923" s="277"/>
      <c r="AR2923" s="277"/>
      <c r="AS2923" s="277"/>
      <c r="AT2923" s="277"/>
      <c r="AU2923" s="277">
        <v>0</v>
      </c>
      <c r="AV2923" s="277">
        <v>0</v>
      </c>
      <c r="AW2923" s="277">
        <f>U2923+AH2923+AU2923</f>
        <v>0</v>
      </c>
    </row>
    <row r="2924" spans="1:49">
      <c r="A2924" s="48"/>
      <c r="B2924" s="42"/>
      <c r="C2924" s="42"/>
      <c r="D2924" s="42"/>
      <c r="E2924" s="531"/>
      <c r="F2924" s="50"/>
      <c r="G2924" s="50"/>
      <c r="H2924" s="50"/>
      <c r="I2924" s="276"/>
      <c r="J2924" s="277"/>
      <c r="K2924" s="277"/>
      <c r="L2924" s="277"/>
      <c r="M2924" s="277"/>
      <c r="N2924" s="277"/>
      <c r="O2924" s="277"/>
      <c r="P2924" s="277"/>
      <c r="Q2924" s="277"/>
      <c r="R2924" s="277"/>
      <c r="S2924" s="277"/>
      <c r="T2924" s="277"/>
      <c r="U2924" s="277">
        <v>0</v>
      </c>
      <c r="V2924" s="277">
        <v>0</v>
      </c>
      <c r="W2924" s="277"/>
      <c r="X2924" s="277"/>
      <c r="Y2924" s="277"/>
      <c r="Z2924" s="277"/>
      <c r="AA2924" s="277"/>
      <c r="AB2924" s="277"/>
      <c r="AC2924" s="277"/>
      <c r="AD2924" s="277"/>
      <c r="AE2924" s="277"/>
      <c r="AF2924" s="277"/>
      <c r="AG2924" s="277"/>
      <c r="AH2924" s="277">
        <v>0</v>
      </c>
      <c r="AI2924" s="277">
        <v>0</v>
      </c>
      <c r="AJ2924" s="277"/>
      <c r="AK2924" s="277"/>
      <c r="AL2924" s="277"/>
      <c r="AM2924" s="277"/>
      <c r="AN2924" s="277"/>
      <c r="AO2924" s="277"/>
      <c r="AP2924" s="277"/>
      <c r="AQ2924" s="277"/>
      <c r="AR2924" s="277"/>
      <c r="AS2924" s="277"/>
      <c r="AT2924" s="277"/>
      <c r="AU2924" s="277">
        <v>0</v>
      </c>
      <c r="AV2924" s="277">
        <v>0</v>
      </c>
      <c r="AW2924" s="277">
        <f>U2924+AH2924+AU2924</f>
        <v>0</v>
      </c>
    </row>
    <row r="2925" spans="1:49">
      <c r="A2925" s="48"/>
      <c r="B2925" s="42"/>
      <c r="C2925" s="42"/>
      <c r="D2925" s="42"/>
      <c r="E2925" s="531"/>
      <c r="F2925" s="50"/>
      <c r="G2925" s="50"/>
      <c r="H2925" s="50"/>
      <c r="I2925" s="276" t="s">
        <v>1631</v>
      </c>
      <c r="J2925" s="277">
        <f>SUM(J2921:J2924)</f>
        <v>15400</v>
      </c>
      <c r="K2925" s="277">
        <f t="shared" ref="K2925:AT2925" si="866">SUM(K2921:K2924)</f>
        <v>650</v>
      </c>
      <c r="L2925" s="277">
        <f t="shared" si="866"/>
        <v>695</v>
      </c>
      <c r="M2925" s="277">
        <f t="shared" si="866"/>
        <v>1952</v>
      </c>
      <c r="N2925" s="277">
        <f t="shared" si="866"/>
        <v>1000</v>
      </c>
      <c r="O2925" s="277">
        <f t="shared" si="866"/>
        <v>991</v>
      </c>
      <c r="P2925" s="277">
        <f t="shared" si="866"/>
        <v>970</v>
      </c>
      <c r="Q2925" s="277">
        <f t="shared" si="866"/>
        <v>850</v>
      </c>
      <c r="R2925" s="277">
        <f t="shared" si="866"/>
        <v>0</v>
      </c>
      <c r="S2925" s="277">
        <f t="shared" si="866"/>
        <v>835</v>
      </c>
      <c r="T2925" s="277">
        <f t="shared" si="866"/>
        <v>0</v>
      </c>
      <c r="U2925" s="277">
        <v>7943</v>
      </c>
      <c r="V2925" s="277">
        <v>7457</v>
      </c>
      <c r="W2925" s="277">
        <f>SUM(W2921:W2924)</f>
        <v>0</v>
      </c>
      <c r="X2925" s="277">
        <f t="shared" si="866"/>
        <v>0</v>
      </c>
      <c r="Y2925" s="277">
        <f t="shared" si="866"/>
        <v>0</v>
      </c>
      <c r="Z2925" s="277">
        <f t="shared" si="866"/>
        <v>0</v>
      </c>
      <c r="AA2925" s="277">
        <f t="shared" si="866"/>
        <v>0</v>
      </c>
      <c r="AB2925" s="277">
        <f t="shared" si="866"/>
        <v>0</v>
      </c>
      <c r="AC2925" s="277">
        <f t="shared" si="866"/>
        <v>0</v>
      </c>
      <c r="AD2925" s="277">
        <f t="shared" si="866"/>
        <v>0</v>
      </c>
      <c r="AE2925" s="277">
        <f t="shared" si="866"/>
        <v>0</v>
      </c>
      <c r="AF2925" s="277">
        <f t="shared" si="866"/>
        <v>0</v>
      </c>
      <c r="AG2925" s="277">
        <f t="shared" si="866"/>
        <v>0</v>
      </c>
      <c r="AH2925" s="277">
        <v>0</v>
      </c>
      <c r="AI2925" s="277">
        <v>0</v>
      </c>
      <c r="AJ2925" s="277">
        <f>SUM(AJ2921:AJ2924)</f>
        <v>21309</v>
      </c>
      <c r="AK2925" s="277">
        <f t="shared" si="866"/>
        <v>0</v>
      </c>
      <c r="AL2925" s="277">
        <f t="shared" si="866"/>
        <v>0</v>
      </c>
      <c r="AM2925" s="277">
        <f t="shared" si="866"/>
        <v>0</v>
      </c>
      <c r="AN2925" s="277">
        <f t="shared" si="866"/>
        <v>2470</v>
      </c>
      <c r="AO2925" s="277">
        <f t="shared" si="866"/>
        <v>0</v>
      </c>
      <c r="AP2925" s="277">
        <f t="shared" si="866"/>
        <v>1600</v>
      </c>
      <c r="AQ2925" s="277">
        <f t="shared" si="866"/>
        <v>0</v>
      </c>
      <c r="AR2925" s="277">
        <f t="shared" si="866"/>
        <v>761</v>
      </c>
      <c r="AS2925" s="277">
        <f t="shared" si="866"/>
        <v>0</v>
      </c>
      <c r="AT2925" s="277">
        <f t="shared" si="866"/>
        <v>0</v>
      </c>
      <c r="AU2925" s="277">
        <v>4831</v>
      </c>
      <c r="AV2925" s="277">
        <v>16478</v>
      </c>
      <c r="AW2925" s="277">
        <f>U2925+AH2925+AU2925</f>
        <v>12774</v>
      </c>
    </row>
    <row r="2926" spans="1:49">
      <c r="A2926" s="48"/>
      <c r="B2926" s="42"/>
      <c r="C2926" s="42"/>
      <c r="D2926" s="42"/>
      <c r="E2926" s="531"/>
      <c r="F2926" s="50"/>
      <c r="G2926" s="50"/>
      <c r="H2926" s="50"/>
      <c r="I2926" s="146"/>
      <c r="J2926" s="29"/>
      <c r="K2926" s="29"/>
      <c r="L2926" s="29"/>
      <c r="M2926" s="29"/>
      <c r="N2926" s="29"/>
      <c r="O2926" s="29"/>
      <c r="P2926" s="29"/>
      <c r="Q2926" s="29"/>
      <c r="R2926" s="29"/>
      <c r="S2926" s="29"/>
      <c r="T2926" s="29"/>
      <c r="U2926" s="29"/>
      <c r="V2926" s="29"/>
      <c r="W2926" s="29"/>
      <c r="X2926" s="29"/>
      <c r="Y2926" s="29"/>
      <c r="Z2926" s="29"/>
      <c r="AA2926" s="29"/>
      <c r="AB2926" s="29"/>
      <c r="AC2926" s="29"/>
      <c r="AD2926" s="29"/>
      <c r="AE2926" s="29"/>
      <c r="AF2926" s="29"/>
      <c r="AG2926" s="29"/>
      <c r="AH2926" s="29"/>
      <c r="AI2926" s="29"/>
      <c r="AJ2926" s="29"/>
      <c r="AK2926" s="29"/>
      <c r="AL2926" s="29"/>
      <c r="AM2926" s="29"/>
      <c r="AN2926" s="29"/>
      <c r="AO2926" s="29"/>
      <c r="AP2926" s="29"/>
      <c r="AQ2926" s="29"/>
      <c r="AR2926" s="29"/>
      <c r="AS2926" s="29"/>
      <c r="AT2926" s="29"/>
      <c r="AU2926" s="29"/>
      <c r="AV2926" s="29"/>
      <c r="AW2926" s="29"/>
    </row>
    <row r="2927" spans="1:49">
      <c r="A2927" s="48"/>
      <c r="B2927" s="42"/>
      <c r="C2927" s="42"/>
      <c r="D2927" s="42"/>
      <c r="E2927" s="531"/>
      <c r="F2927" s="50"/>
      <c r="G2927" s="50"/>
      <c r="H2927" s="50"/>
      <c r="I2927" s="53"/>
      <c r="J2927" s="29"/>
      <c r="K2927" s="29"/>
      <c r="L2927" s="29"/>
      <c r="M2927" s="29"/>
      <c r="N2927" s="29"/>
      <c r="O2927" s="29"/>
      <c r="P2927" s="29"/>
      <c r="Q2927" s="29"/>
      <c r="R2927" s="29"/>
      <c r="S2927" s="29"/>
      <c r="T2927" s="29"/>
      <c r="U2927" s="29"/>
      <c r="V2927" s="29"/>
      <c r="W2927" s="29"/>
      <c r="X2927" s="29"/>
      <c r="Y2927" s="29"/>
      <c r="Z2927" s="29"/>
      <c r="AA2927" s="29"/>
      <c r="AB2927" s="29"/>
      <c r="AC2927" s="29"/>
      <c r="AD2927" s="29"/>
      <c r="AE2927" s="29"/>
      <c r="AF2927" s="29"/>
      <c r="AG2927" s="29"/>
      <c r="AH2927" s="29"/>
      <c r="AI2927" s="29"/>
      <c r="AJ2927" s="29"/>
      <c r="AK2927" s="29"/>
      <c r="AL2927" s="29"/>
      <c r="AM2927" s="29"/>
      <c r="AN2927" s="29"/>
      <c r="AO2927" s="29"/>
      <c r="AP2927" s="29"/>
      <c r="AQ2927" s="29"/>
      <c r="AR2927" s="29"/>
      <c r="AS2927" s="29"/>
      <c r="AT2927" s="29"/>
      <c r="AU2927" s="29"/>
      <c r="AV2927" s="29"/>
      <c r="AW2927" s="29"/>
    </row>
    <row r="2928" spans="1:49" ht="16.5" thickBot="1">
      <c r="A2928" s="78" t="s">
        <v>2146</v>
      </c>
      <c r="B2928" s="78"/>
      <c r="C2928" s="78"/>
      <c r="D2928" s="463"/>
      <c r="E2928" s="539"/>
      <c r="F2928" s="129"/>
      <c r="G2928" s="129"/>
      <c r="H2928" s="129"/>
      <c r="I2928" s="103"/>
    </row>
    <row r="2929" spans="1:49" s="151" customFormat="1" ht="36" customHeight="1" thickTop="1" thickBot="1">
      <c r="A2929" s="147" t="s">
        <v>2079</v>
      </c>
      <c r="B2929" s="5" t="s">
        <v>2080</v>
      </c>
      <c r="C2929" s="5" t="s">
        <v>1335</v>
      </c>
      <c r="D2929" s="450"/>
      <c r="E2929" s="148" t="s">
        <v>1570</v>
      </c>
      <c r="F2929" s="149" t="s">
        <v>1438</v>
      </c>
      <c r="G2929" s="149"/>
      <c r="H2929" s="149" t="s">
        <v>2332</v>
      </c>
      <c r="I2929" s="5" t="s">
        <v>856</v>
      </c>
      <c r="J2929" s="364" t="s">
        <v>2891</v>
      </c>
      <c r="K2929" s="364" t="s">
        <v>2879</v>
      </c>
      <c r="L2929" s="364" t="s">
        <v>2880</v>
      </c>
      <c r="M2929" s="364" t="s">
        <v>2881</v>
      </c>
      <c r="N2929" s="364" t="s">
        <v>2882</v>
      </c>
      <c r="O2929" s="364" t="s">
        <v>2883</v>
      </c>
      <c r="P2929" s="364" t="s">
        <v>2884</v>
      </c>
      <c r="Q2929" s="364" t="s">
        <v>2885</v>
      </c>
      <c r="R2929" s="364" t="s">
        <v>2886</v>
      </c>
      <c r="S2929" s="364" t="s">
        <v>2887</v>
      </c>
      <c r="T2929" s="364" t="s">
        <v>2888</v>
      </c>
      <c r="U2929" s="364" t="s">
        <v>2889</v>
      </c>
      <c r="V2929" s="364" t="s">
        <v>2890</v>
      </c>
      <c r="W2929" s="365" t="s">
        <v>2893</v>
      </c>
      <c r="X2929" s="365" t="s">
        <v>2879</v>
      </c>
      <c r="Y2929" s="365" t="s">
        <v>2880</v>
      </c>
      <c r="Z2929" s="365" t="s">
        <v>2881</v>
      </c>
      <c r="AA2929" s="365" t="s">
        <v>2882</v>
      </c>
      <c r="AB2929" s="365" t="s">
        <v>2883</v>
      </c>
      <c r="AC2929" s="365" t="s">
        <v>2884</v>
      </c>
      <c r="AD2929" s="365" t="s">
        <v>2885</v>
      </c>
      <c r="AE2929" s="365" t="s">
        <v>2886</v>
      </c>
      <c r="AF2929" s="365" t="s">
        <v>2887</v>
      </c>
      <c r="AG2929" s="365" t="s">
        <v>2888</v>
      </c>
      <c r="AH2929" s="365" t="s">
        <v>2889</v>
      </c>
      <c r="AI2929" s="365" t="s">
        <v>2890</v>
      </c>
      <c r="AJ2929" s="366" t="s">
        <v>2892</v>
      </c>
      <c r="AK2929" s="366" t="s">
        <v>2879</v>
      </c>
      <c r="AL2929" s="366" t="s">
        <v>2880</v>
      </c>
      <c r="AM2929" s="366" t="s">
        <v>2881</v>
      </c>
      <c r="AN2929" s="366" t="s">
        <v>2882</v>
      </c>
      <c r="AO2929" s="366" t="s">
        <v>2883</v>
      </c>
      <c r="AP2929" s="366" t="s">
        <v>2884</v>
      </c>
      <c r="AQ2929" s="366" t="s">
        <v>2885</v>
      </c>
      <c r="AR2929" s="366" t="s">
        <v>2886</v>
      </c>
      <c r="AS2929" s="366" t="s">
        <v>2887</v>
      </c>
      <c r="AT2929" s="366" t="s">
        <v>2888</v>
      </c>
      <c r="AU2929" s="366" t="s">
        <v>2889</v>
      </c>
      <c r="AV2929" s="366" t="s">
        <v>2890</v>
      </c>
      <c r="AW2929" s="368" t="s">
        <v>2895</v>
      </c>
    </row>
    <row r="2930" spans="1:49">
      <c r="A2930" s="33"/>
      <c r="B2930" s="34"/>
      <c r="C2930" s="34"/>
      <c r="D2930" s="34"/>
      <c r="E2930" s="35"/>
      <c r="F2930" s="36"/>
      <c r="G2930" s="36"/>
      <c r="H2930" s="36"/>
      <c r="I2930" s="34"/>
      <c r="J2930" s="202" t="s">
        <v>1224</v>
      </c>
      <c r="K2930" s="202">
        <v>1</v>
      </c>
      <c r="L2930" s="202">
        <v>2</v>
      </c>
      <c r="M2930" s="202">
        <v>3</v>
      </c>
      <c r="N2930" s="202">
        <v>4</v>
      </c>
      <c r="O2930" s="202">
        <v>5</v>
      </c>
      <c r="P2930" s="202">
        <v>6</v>
      </c>
      <c r="Q2930" s="202">
        <v>7</v>
      </c>
      <c r="R2930" s="202">
        <v>8</v>
      </c>
      <c r="S2930" s="202">
        <v>9</v>
      </c>
      <c r="T2930" s="202">
        <v>10</v>
      </c>
      <c r="U2930" s="202">
        <v>13</v>
      </c>
      <c r="V2930" s="202">
        <v>14</v>
      </c>
      <c r="W2930" s="202" t="s">
        <v>1224</v>
      </c>
      <c r="X2930" s="202">
        <v>1</v>
      </c>
      <c r="Y2930" s="202">
        <v>2</v>
      </c>
      <c r="Z2930" s="202">
        <v>3</v>
      </c>
      <c r="AA2930" s="202">
        <v>4</v>
      </c>
      <c r="AB2930" s="202">
        <v>5</v>
      </c>
      <c r="AC2930" s="202">
        <v>6</v>
      </c>
      <c r="AD2930" s="202">
        <v>7</v>
      </c>
      <c r="AE2930" s="202">
        <v>8</v>
      </c>
      <c r="AF2930" s="202">
        <v>9</v>
      </c>
      <c r="AG2930" s="202">
        <v>10</v>
      </c>
      <c r="AH2930" s="202">
        <v>13</v>
      </c>
      <c r="AI2930" s="202">
        <v>14</v>
      </c>
      <c r="AJ2930" s="202" t="s">
        <v>1224</v>
      </c>
      <c r="AK2930" s="202">
        <v>1</v>
      </c>
      <c r="AL2930" s="202">
        <v>2</v>
      </c>
      <c r="AM2930" s="202">
        <v>3</v>
      </c>
      <c r="AN2930" s="202">
        <v>4</v>
      </c>
      <c r="AO2930" s="202">
        <v>5</v>
      </c>
      <c r="AP2930" s="202">
        <v>6</v>
      </c>
      <c r="AQ2930" s="202">
        <v>7</v>
      </c>
      <c r="AR2930" s="202">
        <v>8</v>
      </c>
      <c r="AS2930" s="202">
        <v>9</v>
      </c>
      <c r="AT2930" s="202">
        <v>10</v>
      </c>
      <c r="AU2930" s="202">
        <v>13</v>
      </c>
      <c r="AV2930" s="202">
        <v>14</v>
      </c>
      <c r="AW2930" s="202">
        <v>15</v>
      </c>
    </row>
    <row r="2931" spans="1:49">
      <c r="A2931" s="37"/>
      <c r="B2931" s="38"/>
      <c r="C2931" s="38"/>
      <c r="D2931" s="38"/>
      <c r="E2931" s="60"/>
      <c r="F2931" s="61"/>
      <c r="G2931" s="61"/>
      <c r="H2931" s="61"/>
      <c r="I2931" s="38"/>
      <c r="J2931" s="62"/>
      <c r="K2931" s="62"/>
      <c r="L2931" s="62"/>
      <c r="M2931" s="62"/>
      <c r="N2931" s="62"/>
      <c r="O2931" s="62"/>
      <c r="P2931" s="62"/>
      <c r="Q2931" s="62"/>
      <c r="R2931" s="62"/>
      <c r="S2931" s="62"/>
      <c r="T2931" s="62"/>
      <c r="U2931" s="62"/>
      <c r="V2931" s="62"/>
      <c r="W2931" s="62"/>
      <c r="X2931" s="62"/>
      <c r="Y2931" s="62"/>
      <c r="Z2931" s="62"/>
      <c r="AA2931" s="62"/>
      <c r="AB2931" s="62"/>
      <c r="AC2931" s="62"/>
      <c r="AD2931" s="62"/>
      <c r="AE2931" s="62"/>
      <c r="AF2931" s="62"/>
      <c r="AG2931" s="62"/>
      <c r="AH2931" s="62"/>
      <c r="AI2931" s="62"/>
      <c r="AJ2931" s="62"/>
      <c r="AK2931" s="62"/>
      <c r="AL2931" s="62"/>
      <c r="AM2931" s="62"/>
      <c r="AN2931" s="62"/>
      <c r="AO2931" s="62"/>
      <c r="AP2931" s="62"/>
      <c r="AQ2931" s="62"/>
      <c r="AR2931" s="62"/>
      <c r="AS2931" s="62"/>
      <c r="AT2931" s="62"/>
      <c r="AU2931" s="62"/>
      <c r="AV2931" s="62"/>
      <c r="AW2931" s="62"/>
    </row>
    <row r="2932" spans="1:49">
      <c r="A2932" s="92" t="s">
        <v>797</v>
      </c>
      <c r="B2932" s="93" t="s">
        <v>1030</v>
      </c>
      <c r="C2932" s="93" t="s">
        <v>1672</v>
      </c>
      <c r="D2932" s="460"/>
      <c r="E2932" s="531"/>
      <c r="F2932" s="50"/>
      <c r="G2932" s="50"/>
      <c r="H2932" s="50"/>
      <c r="I2932" s="108" t="s">
        <v>2108</v>
      </c>
    </row>
    <row r="2933" spans="1:49">
      <c r="A2933" s="48"/>
      <c r="B2933" s="1"/>
      <c r="C2933" s="1"/>
      <c r="D2933" s="369"/>
      <c r="E2933" s="531"/>
      <c r="F2933" s="50"/>
      <c r="G2933" s="50"/>
      <c r="H2933" s="50"/>
      <c r="I2933" s="108"/>
    </row>
    <row r="2934" spans="1:49">
      <c r="A2934" s="48"/>
      <c r="B2934" s="42"/>
      <c r="C2934" s="42"/>
      <c r="D2934" s="42"/>
      <c r="E2934" s="531"/>
      <c r="F2934" s="50"/>
      <c r="G2934" s="50"/>
      <c r="H2934" s="50"/>
      <c r="I2934" s="49" t="s">
        <v>1559</v>
      </c>
      <c r="J2934" s="12">
        <f>SUM(J2935,J2943,J2945)</f>
        <v>5076</v>
      </c>
      <c r="K2934" s="12">
        <f t="shared" ref="K2934:AT2934" si="867">SUM(K2935,K2943,K2945)</f>
        <v>800</v>
      </c>
      <c r="L2934" s="12">
        <f t="shared" si="867"/>
        <v>500</v>
      </c>
      <c r="M2934" s="12">
        <f t="shared" si="867"/>
        <v>560</v>
      </c>
      <c r="N2934" s="12">
        <f t="shared" si="867"/>
        <v>0</v>
      </c>
      <c r="O2934" s="12">
        <f t="shared" si="867"/>
        <v>2812</v>
      </c>
      <c r="P2934" s="12">
        <f t="shared" si="867"/>
        <v>228</v>
      </c>
      <c r="Q2934" s="12">
        <f t="shared" si="867"/>
        <v>0</v>
      </c>
      <c r="R2934" s="12">
        <f t="shared" si="867"/>
        <v>0</v>
      </c>
      <c r="S2934" s="12">
        <f t="shared" si="867"/>
        <v>0</v>
      </c>
      <c r="T2934" s="12">
        <f t="shared" si="867"/>
        <v>0</v>
      </c>
      <c r="U2934" s="12">
        <v>4900</v>
      </c>
      <c r="V2934" s="12">
        <v>176</v>
      </c>
      <c r="W2934" s="12">
        <f>SUM(W2935,W2943,W2945)</f>
        <v>1970</v>
      </c>
      <c r="X2934" s="12">
        <f t="shared" si="867"/>
        <v>0</v>
      </c>
      <c r="Y2934" s="12">
        <f t="shared" si="867"/>
        <v>0</v>
      </c>
      <c r="Z2934" s="12">
        <f t="shared" si="867"/>
        <v>0</v>
      </c>
      <c r="AA2934" s="12">
        <f t="shared" si="867"/>
        <v>0</v>
      </c>
      <c r="AB2934" s="12">
        <f t="shared" si="867"/>
        <v>497</v>
      </c>
      <c r="AC2934" s="12">
        <f t="shared" si="867"/>
        <v>499</v>
      </c>
      <c r="AD2934" s="12">
        <f t="shared" si="867"/>
        <v>0</v>
      </c>
      <c r="AE2934" s="12">
        <f t="shared" si="867"/>
        <v>0</v>
      </c>
      <c r="AF2934" s="12">
        <f t="shared" si="867"/>
        <v>0</v>
      </c>
      <c r="AG2934" s="12">
        <f t="shared" si="867"/>
        <v>0</v>
      </c>
      <c r="AH2934" s="12">
        <v>996</v>
      </c>
      <c r="AI2934" s="12">
        <v>974</v>
      </c>
      <c r="AJ2934" s="12">
        <f>SUM(AJ2935,AJ2943,AJ2945)</f>
        <v>5009</v>
      </c>
      <c r="AK2934" s="12">
        <f t="shared" si="867"/>
        <v>0</v>
      </c>
      <c r="AL2934" s="12">
        <f t="shared" si="867"/>
        <v>0</v>
      </c>
      <c r="AM2934" s="12">
        <f t="shared" si="867"/>
        <v>0</v>
      </c>
      <c r="AN2934" s="12">
        <f t="shared" si="867"/>
        <v>1825</v>
      </c>
      <c r="AO2934" s="12">
        <f t="shared" si="867"/>
        <v>0</v>
      </c>
      <c r="AP2934" s="12">
        <f t="shared" si="867"/>
        <v>800</v>
      </c>
      <c r="AQ2934" s="12">
        <f t="shared" si="867"/>
        <v>0</v>
      </c>
      <c r="AR2934" s="12">
        <f t="shared" si="867"/>
        <v>559</v>
      </c>
      <c r="AS2934" s="12">
        <f t="shared" si="867"/>
        <v>0</v>
      </c>
      <c r="AT2934" s="12">
        <f t="shared" si="867"/>
        <v>0</v>
      </c>
      <c r="AU2934" s="12">
        <v>3184</v>
      </c>
      <c r="AV2934" s="12">
        <v>1825</v>
      </c>
      <c r="AW2934" s="12">
        <f t="shared" ref="AW2934:AW2963" si="868">U2934+AH2934+AU2934</f>
        <v>9080</v>
      </c>
    </row>
    <row r="2935" spans="1:49">
      <c r="A2935" s="44" t="s">
        <v>797</v>
      </c>
      <c r="B2935" s="45" t="s">
        <v>1030</v>
      </c>
      <c r="C2935" s="45" t="s">
        <v>1672</v>
      </c>
      <c r="D2935" s="452" t="s">
        <v>2947</v>
      </c>
      <c r="E2935" s="213" t="s">
        <v>771</v>
      </c>
      <c r="F2935" s="65"/>
      <c r="G2935" s="65"/>
      <c r="H2935" s="65"/>
      <c r="I2935" s="1" t="s">
        <v>1500</v>
      </c>
      <c r="J2935" s="9">
        <f>SUM(J2936:J2937)</f>
        <v>0</v>
      </c>
      <c r="K2935" s="9">
        <f t="shared" ref="K2935:AT2935" si="869">SUM(K2936:K2937)</f>
        <v>0</v>
      </c>
      <c r="L2935" s="9">
        <f t="shared" si="869"/>
        <v>0</v>
      </c>
      <c r="M2935" s="9">
        <f t="shared" si="869"/>
        <v>0</v>
      </c>
      <c r="N2935" s="9">
        <f t="shared" si="869"/>
        <v>0</v>
      </c>
      <c r="O2935" s="9">
        <f t="shared" si="869"/>
        <v>0</v>
      </c>
      <c r="P2935" s="9">
        <f t="shared" si="869"/>
        <v>0</v>
      </c>
      <c r="Q2935" s="9">
        <f t="shared" si="869"/>
        <v>0</v>
      </c>
      <c r="R2935" s="9">
        <f t="shared" si="869"/>
        <v>0</v>
      </c>
      <c r="S2935" s="9">
        <f t="shared" si="869"/>
        <v>0</v>
      </c>
      <c r="T2935" s="9">
        <f t="shared" si="869"/>
        <v>0</v>
      </c>
      <c r="U2935" s="9">
        <v>0</v>
      </c>
      <c r="V2935" s="9">
        <v>0</v>
      </c>
      <c r="W2935" s="9">
        <f>SUM(W2936:W2937)</f>
        <v>1970</v>
      </c>
      <c r="X2935" s="9">
        <f t="shared" si="869"/>
        <v>0</v>
      </c>
      <c r="Y2935" s="9">
        <f t="shared" si="869"/>
        <v>0</v>
      </c>
      <c r="Z2935" s="9">
        <f t="shared" si="869"/>
        <v>0</v>
      </c>
      <c r="AA2935" s="9">
        <f t="shared" si="869"/>
        <v>0</v>
      </c>
      <c r="AB2935" s="9">
        <f t="shared" si="869"/>
        <v>497</v>
      </c>
      <c r="AC2935" s="9">
        <f t="shared" si="869"/>
        <v>499</v>
      </c>
      <c r="AD2935" s="9">
        <f t="shared" si="869"/>
        <v>0</v>
      </c>
      <c r="AE2935" s="9">
        <f t="shared" si="869"/>
        <v>0</v>
      </c>
      <c r="AF2935" s="9">
        <f t="shared" si="869"/>
        <v>0</v>
      </c>
      <c r="AG2935" s="9">
        <f t="shared" si="869"/>
        <v>0</v>
      </c>
      <c r="AH2935" s="9">
        <v>996</v>
      </c>
      <c r="AI2935" s="9">
        <v>974</v>
      </c>
      <c r="AJ2935" s="9">
        <f>SUM(AJ2936:AJ2937)</f>
        <v>0</v>
      </c>
      <c r="AK2935" s="9">
        <f t="shared" si="869"/>
        <v>0</v>
      </c>
      <c r="AL2935" s="9">
        <f t="shared" si="869"/>
        <v>0</v>
      </c>
      <c r="AM2935" s="9">
        <f t="shared" si="869"/>
        <v>0</v>
      </c>
      <c r="AN2935" s="9">
        <f t="shared" si="869"/>
        <v>0</v>
      </c>
      <c r="AO2935" s="9">
        <f t="shared" si="869"/>
        <v>0</v>
      </c>
      <c r="AP2935" s="9">
        <f t="shared" si="869"/>
        <v>0</v>
      </c>
      <c r="AQ2935" s="9">
        <f t="shared" si="869"/>
        <v>0</v>
      </c>
      <c r="AR2935" s="9">
        <f t="shared" si="869"/>
        <v>0</v>
      </c>
      <c r="AS2935" s="9">
        <f t="shared" si="869"/>
        <v>0</v>
      </c>
      <c r="AT2935" s="9">
        <f t="shared" si="869"/>
        <v>0</v>
      </c>
      <c r="AU2935" s="9">
        <v>0</v>
      </c>
      <c r="AV2935" s="9">
        <v>0</v>
      </c>
      <c r="AW2935" s="9">
        <f t="shared" si="868"/>
        <v>996</v>
      </c>
    </row>
    <row r="2936" spans="1:49">
      <c r="A2936" s="44" t="s">
        <v>797</v>
      </c>
      <c r="B2936" s="45" t="s">
        <v>1030</v>
      </c>
      <c r="C2936" s="45" t="s">
        <v>1672</v>
      </c>
      <c r="D2936" s="452" t="s">
        <v>2947</v>
      </c>
      <c r="E2936" s="367" t="s">
        <v>834</v>
      </c>
      <c r="F2936" s="50"/>
      <c r="G2936" s="468" t="s">
        <v>3096</v>
      </c>
      <c r="H2936" s="50" t="s">
        <v>2333</v>
      </c>
      <c r="I2936" s="42" t="s">
        <v>1165</v>
      </c>
      <c r="U2936" s="15">
        <v>0</v>
      </c>
      <c r="V2936" s="15">
        <v>0</v>
      </c>
      <c r="W2936" s="15">
        <v>1970</v>
      </c>
      <c r="AB2936" s="15">
        <v>497</v>
      </c>
      <c r="AC2936" s="15">
        <v>499</v>
      </c>
      <c r="AH2936" s="15">
        <v>996</v>
      </c>
      <c r="AI2936" s="15">
        <v>974</v>
      </c>
      <c r="AU2936" s="15">
        <v>0</v>
      </c>
      <c r="AV2936" s="15">
        <v>0</v>
      </c>
      <c r="AW2936" s="15">
        <f t="shared" si="868"/>
        <v>996</v>
      </c>
    </row>
    <row r="2937" spans="1:49">
      <c r="A2937" s="44" t="s">
        <v>797</v>
      </c>
      <c r="B2937" s="45" t="s">
        <v>1030</v>
      </c>
      <c r="C2937" s="45" t="s">
        <v>1672</v>
      </c>
      <c r="D2937" s="452" t="s">
        <v>2947</v>
      </c>
      <c r="E2937" s="367" t="s">
        <v>772</v>
      </c>
      <c r="F2937" s="50"/>
      <c r="G2937" s="468" t="s">
        <v>3096</v>
      </c>
      <c r="H2937" s="50" t="s">
        <v>2333</v>
      </c>
      <c r="I2937" s="42" t="s">
        <v>1227</v>
      </c>
      <c r="J2937" s="15">
        <f>SUM(J2938:J2942)</f>
        <v>0</v>
      </c>
      <c r="K2937" s="15">
        <f t="shared" ref="K2937:AT2937" si="870">SUM(K2938:K2942)</f>
        <v>0</v>
      </c>
      <c r="L2937" s="15">
        <f t="shared" si="870"/>
        <v>0</v>
      </c>
      <c r="M2937" s="15">
        <f t="shared" si="870"/>
        <v>0</v>
      </c>
      <c r="N2937" s="15">
        <f t="shared" si="870"/>
        <v>0</v>
      </c>
      <c r="O2937" s="15">
        <f t="shared" si="870"/>
        <v>0</v>
      </c>
      <c r="P2937" s="15">
        <f t="shared" si="870"/>
        <v>0</v>
      </c>
      <c r="Q2937" s="15">
        <f t="shared" si="870"/>
        <v>0</v>
      </c>
      <c r="R2937" s="15">
        <f t="shared" si="870"/>
        <v>0</v>
      </c>
      <c r="S2937" s="15">
        <f t="shared" si="870"/>
        <v>0</v>
      </c>
      <c r="T2937" s="15">
        <f t="shared" si="870"/>
        <v>0</v>
      </c>
      <c r="U2937" s="15">
        <v>0</v>
      </c>
      <c r="V2937" s="15">
        <v>0</v>
      </c>
      <c r="W2937" s="15">
        <f>SUM(W2938:W2942)</f>
        <v>0</v>
      </c>
      <c r="X2937" s="15">
        <f t="shared" si="870"/>
        <v>0</v>
      </c>
      <c r="Y2937" s="15">
        <f t="shared" si="870"/>
        <v>0</v>
      </c>
      <c r="Z2937" s="15">
        <f t="shared" si="870"/>
        <v>0</v>
      </c>
      <c r="AA2937" s="15">
        <f t="shared" si="870"/>
        <v>0</v>
      </c>
      <c r="AB2937" s="15">
        <f t="shared" si="870"/>
        <v>0</v>
      </c>
      <c r="AC2937" s="15">
        <f t="shared" si="870"/>
        <v>0</v>
      </c>
      <c r="AD2937" s="15">
        <f t="shared" si="870"/>
        <v>0</v>
      </c>
      <c r="AE2937" s="15">
        <f t="shared" si="870"/>
        <v>0</v>
      </c>
      <c r="AF2937" s="15">
        <f t="shared" si="870"/>
        <v>0</v>
      </c>
      <c r="AG2937" s="15">
        <f t="shared" si="870"/>
        <v>0</v>
      </c>
      <c r="AH2937" s="15">
        <v>0</v>
      </c>
      <c r="AI2937" s="15">
        <v>0</v>
      </c>
      <c r="AJ2937" s="15">
        <f>SUM(AJ2938:AJ2942)</f>
        <v>0</v>
      </c>
      <c r="AK2937" s="15">
        <f t="shared" si="870"/>
        <v>0</v>
      </c>
      <c r="AL2937" s="15">
        <f t="shared" si="870"/>
        <v>0</v>
      </c>
      <c r="AM2937" s="15">
        <f t="shared" si="870"/>
        <v>0</v>
      </c>
      <c r="AN2937" s="15">
        <f t="shared" si="870"/>
        <v>0</v>
      </c>
      <c r="AO2937" s="15">
        <f t="shared" si="870"/>
        <v>0</v>
      </c>
      <c r="AP2937" s="15">
        <f t="shared" si="870"/>
        <v>0</v>
      </c>
      <c r="AQ2937" s="15">
        <f t="shared" si="870"/>
        <v>0</v>
      </c>
      <c r="AR2937" s="15">
        <f t="shared" si="870"/>
        <v>0</v>
      </c>
      <c r="AS2937" s="15">
        <f t="shared" si="870"/>
        <v>0</v>
      </c>
      <c r="AT2937" s="15">
        <f t="shared" si="870"/>
        <v>0</v>
      </c>
      <c r="AU2937" s="15">
        <v>0</v>
      </c>
      <c r="AV2937" s="15">
        <v>0</v>
      </c>
      <c r="AW2937" s="15">
        <f t="shared" si="868"/>
        <v>0</v>
      </c>
    </row>
    <row r="2938" spans="1:49" s="144" customFormat="1">
      <c r="A2938" s="44" t="s">
        <v>797</v>
      </c>
      <c r="B2938" s="45" t="s">
        <v>1030</v>
      </c>
      <c r="C2938" s="45" t="s">
        <v>1672</v>
      </c>
      <c r="D2938" s="452" t="s">
        <v>2947</v>
      </c>
      <c r="E2938" s="140" t="s">
        <v>850</v>
      </c>
      <c r="F2938" s="141" t="s">
        <v>311</v>
      </c>
      <c r="G2938" s="468" t="s">
        <v>3096</v>
      </c>
      <c r="H2938" s="50" t="s">
        <v>2333</v>
      </c>
      <c r="I2938" s="142" t="s">
        <v>1119</v>
      </c>
      <c r="J2938" s="15"/>
      <c r="K2938" s="15"/>
      <c r="L2938" s="15"/>
      <c r="M2938" s="15"/>
      <c r="N2938" s="15"/>
      <c r="O2938" s="15"/>
      <c r="P2938" s="15"/>
      <c r="Q2938" s="15"/>
      <c r="R2938" s="15"/>
      <c r="S2938" s="15"/>
      <c r="T2938" s="15"/>
      <c r="U2938" s="15">
        <v>0</v>
      </c>
      <c r="V2938" s="15">
        <v>0</v>
      </c>
      <c r="W2938" s="15"/>
      <c r="X2938" s="15"/>
      <c r="Y2938" s="15"/>
      <c r="Z2938" s="15"/>
      <c r="AA2938" s="15"/>
      <c r="AB2938" s="15"/>
      <c r="AC2938" s="15"/>
      <c r="AD2938" s="15"/>
      <c r="AE2938" s="15"/>
      <c r="AF2938" s="15"/>
      <c r="AG2938" s="15"/>
      <c r="AH2938" s="15">
        <v>0</v>
      </c>
      <c r="AI2938" s="15">
        <v>0</v>
      </c>
      <c r="AJ2938" s="15"/>
      <c r="AK2938" s="15"/>
      <c r="AL2938" s="15"/>
      <c r="AM2938" s="15"/>
      <c r="AN2938" s="15"/>
      <c r="AO2938" s="15"/>
      <c r="AP2938" s="15"/>
      <c r="AQ2938" s="15"/>
      <c r="AR2938" s="15"/>
      <c r="AS2938" s="15"/>
      <c r="AT2938" s="15"/>
      <c r="AU2938" s="15">
        <v>0</v>
      </c>
      <c r="AV2938" s="15">
        <v>0</v>
      </c>
      <c r="AW2938" s="15">
        <f t="shared" si="868"/>
        <v>0</v>
      </c>
    </row>
    <row r="2939" spans="1:49" s="144" customFormat="1">
      <c r="A2939" s="44" t="s">
        <v>797</v>
      </c>
      <c r="B2939" s="45" t="s">
        <v>1030</v>
      </c>
      <c r="C2939" s="45" t="s">
        <v>1672</v>
      </c>
      <c r="D2939" s="452" t="s">
        <v>2947</v>
      </c>
      <c r="E2939" s="140" t="s">
        <v>851</v>
      </c>
      <c r="F2939" s="141" t="s">
        <v>312</v>
      </c>
      <c r="G2939" s="468" t="s">
        <v>3096</v>
      </c>
      <c r="H2939" s="50" t="s">
        <v>2333</v>
      </c>
      <c r="I2939" s="142" t="s">
        <v>1290</v>
      </c>
      <c r="J2939" s="15"/>
      <c r="K2939" s="15"/>
      <c r="L2939" s="15"/>
      <c r="M2939" s="15"/>
      <c r="N2939" s="15"/>
      <c r="O2939" s="15"/>
      <c r="P2939" s="15"/>
      <c r="Q2939" s="15"/>
      <c r="R2939" s="15"/>
      <c r="S2939" s="15"/>
      <c r="T2939" s="15"/>
      <c r="U2939" s="15">
        <v>0</v>
      </c>
      <c r="V2939" s="15">
        <v>0</v>
      </c>
      <c r="W2939" s="15"/>
      <c r="X2939" s="15"/>
      <c r="Y2939" s="15"/>
      <c r="Z2939" s="15"/>
      <c r="AA2939" s="15"/>
      <c r="AB2939" s="15"/>
      <c r="AC2939" s="15"/>
      <c r="AD2939" s="15"/>
      <c r="AE2939" s="15"/>
      <c r="AF2939" s="15"/>
      <c r="AG2939" s="15"/>
      <c r="AH2939" s="15">
        <v>0</v>
      </c>
      <c r="AI2939" s="15">
        <v>0</v>
      </c>
      <c r="AJ2939" s="15"/>
      <c r="AK2939" s="15"/>
      <c r="AL2939" s="15"/>
      <c r="AM2939" s="15"/>
      <c r="AN2939" s="15"/>
      <c r="AO2939" s="15"/>
      <c r="AP2939" s="15"/>
      <c r="AQ2939" s="15"/>
      <c r="AR2939" s="15"/>
      <c r="AS2939" s="15"/>
      <c r="AT2939" s="15"/>
      <c r="AU2939" s="15">
        <v>0</v>
      </c>
      <c r="AV2939" s="15">
        <v>0</v>
      </c>
      <c r="AW2939" s="15">
        <f t="shared" si="868"/>
        <v>0</v>
      </c>
    </row>
    <row r="2940" spans="1:49" s="144" customFormat="1">
      <c r="A2940" s="44" t="s">
        <v>797</v>
      </c>
      <c r="B2940" s="45" t="s">
        <v>1030</v>
      </c>
      <c r="C2940" s="45" t="s">
        <v>1672</v>
      </c>
      <c r="D2940" s="452" t="s">
        <v>2947</v>
      </c>
      <c r="E2940" s="140" t="s">
        <v>852</v>
      </c>
      <c r="F2940" s="141" t="s">
        <v>313</v>
      </c>
      <c r="G2940" s="468" t="s">
        <v>3096</v>
      </c>
      <c r="H2940" s="50" t="s">
        <v>2333</v>
      </c>
      <c r="I2940" s="142" t="s">
        <v>1733</v>
      </c>
      <c r="J2940" s="15"/>
      <c r="K2940" s="15"/>
      <c r="L2940" s="15"/>
      <c r="M2940" s="15"/>
      <c r="N2940" s="15"/>
      <c r="O2940" s="15"/>
      <c r="P2940" s="15"/>
      <c r="Q2940" s="15"/>
      <c r="R2940" s="15"/>
      <c r="S2940" s="15"/>
      <c r="T2940" s="15"/>
      <c r="U2940" s="15">
        <v>0</v>
      </c>
      <c r="V2940" s="15">
        <v>0</v>
      </c>
      <c r="W2940" s="15"/>
      <c r="X2940" s="15"/>
      <c r="Y2940" s="15"/>
      <c r="Z2940" s="15"/>
      <c r="AA2940" s="15"/>
      <c r="AB2940" s="15"/>
      <c r="AC2940" s="15"/>
      <c r="AD2940" s="15"/>
      <c r="AE2940" s="15"/>
      <c r="AF2940" s="15"/>
      <c r="AG2940" s="15"/>
      <c r="AH2940" s="15">
        <v>0</v>
      </c>
      <c r="AI2940" s="15">
        <v>0</v>
      </c>
      <c r="AJ2940" s="15"/>
      <c r="AK2940" s="15"/>
      <c r="AL2940" s="15"/>
      <c r="AM2940" s="15"/>
      <c r="AN2940" s="15"/>
      <c r="AO2940" s="15"/>
      <c r="AP2940" s="15"/>
      <c r="AQ2940" s="15"/>
      <c r="AR2940" s="15"/>
      <c r="AS2940" s="15"/>
      <c r="AT2940" s="15"/>
      <c r="AU2940" s="15">
        <v>0</v>
      </c>
      <c r="AV2940" s="15">
        <v>0</v>
      </c>
      <c r="AW2940" s="15">
        <f t="shared" si="868"/>
        <v>0</v>
      </c>
    </row>
    <row r="2941" spans="1:49" s="144" customFormat="1">
      <c r="A2941" s="44" t="s">
        <v>797</v>
      </c>
      <c r="B2941" s="45" t="s">
        <v>1030</v>
      </c>
      <c r="C2941" s="45" t="s">
        <v>1672</v>
      </c>
      <c r="D2941" s="452" t="s">
        <v>2947</v>
      </c>
      <c r="E2941" s="140" t="s">
        <v>853</v>
      </c>
      <c r="F2941" s="141" t="s">
        <v>314</v>
      </c>
      <c r="G2941" s="468" t="s">
        <v>3096</v>
      </c>
      <c r="H2941" s="50" t="s">
        <v>2333</v>
      </c>
      <c r="I2941" s="142" t="s">
        <v>1734</v>
      </c>
      <c r="J2941" s="15"/>
      <c r="K2941" s="15"/>
      <c r="L2941" s="15"/>
      <c r="M2941" s="15"/>
      <c r="N2941" s="15"/>
      <c r="O2941" s="15"/>
      <c r="P2941" s="15"/>
      <c r="Q2941" s="15"/>
      <c r="R2941" s="15"/>
      <c r="S2941" s="15"/>
      <c r="T2941" s="15"/>
      <c r="U2941" s="15">
        <v>0</v>
      </c>
      <c r="V2941" s="15">
        <v>0</v>
      </c>
      <c r="W2941" s="15"/>
      <c r="X2941" s="15"/>
      <c r="Y2941" s="15"/>
      <c r="Z2941" s="15"/>
      <c r="AA2941" s="15"/>
      <c r="AB2941" s="15"/>
      <c r="AC2941" s="15"/>
      <c r="AD2941" s="15"/>
      <c r="AE2941" s="15"/>
      <c r="AF2941" s="15"/>
      <c r="AG2941" s="15"/>
      <c r="AH2941" s="15">
        <v>0</v>
      </c>
      <c r="AI2941" s="15">
        <v>0</v>
      </c>
      <c r="AJ2941" s="15"/>
      <c r="AK2941" s="15"/>
      <c r="AL2941" s="15"/>
      <c r="AM2941" s="15"/>
      <c r="AN2941" s="15"/>
      <c r="AO2941" s="15"/>
      <c r="AP2941" s="15"/>
      <c r="AQ2941" s="15"/>
      <c r="AR2941" s="15"/>
      <c r="AS2941" s="15"/>
      <c r="AT2941" s="15"/>
      <c r="AU2941" s="15">
        <v>0</v>
      </c>
      <c r="AV2941" s="15">
        <v>0</v>
      </c>
      <c r="AW2941" s="15">
        <f t="shared" si="868"/>
        <v>0</v>
      </c>
    </row>
    <row r="2942" spans="1:49" s="144" customFormat="1">
      <c r="A2942" s="44" t="s">
        <v>797</v>
      </c>
      <c r="B2942" s="45" t="s">
        <v>1030</v>
      </c>
      <c r="C2942" s="45" t="s">
        <v>1672</v>
      </c>
      <c r="D2942" s="452" t="s">
        <v>2947</v>
      </c>
      <c r="E2942" s="140" t="s">
        <v>854</v>
      </c>
      <c r="F2942" s="141" t="s">
        <v>315</v>
      </c>
      <c r="G2942" s="468" t="s">
        <v>3096</v>
      </c>
      <c r="H2942" s="50" t="s">
        <v>2333</v>
      </c>
      <c r="I2942" s="142" t="s">
        <v>1735</v>
      </c>
      <c r="J2942" s="15"/>
      <c r="K2942" s="15"/>
      <c r="L2942" s="15"/>
      <c r="M2942" s="15"/>
      <c r="N2942" s="15"/>
      <c r="O2942" s="15"/>
      <c r="P2942" s="15"/>
      <c r="Q2942" s="15"/>
      <c r="R2942" s="15"/>
      <c r="S2942" s="15"/>
      <c r="T2942" s="15"/>
      <c r="U2942" s="15">
        <v>0</v>
      </c>
      <c r="V2942" s="15">
        <v>0</v>
      </c>
      <c r="W2942" s="15"/>
      <c r="X2942" s="15"/>
      <c r="Y2942" s="15"/>
      <c r="Z2942" s="15"/>
      <c r="AA2942" s="15"/>
      <c r="AB2942" s="15"/>
      <c r="AC2942" s="15"/>
      <c r="AD2942" s="15"/>
      <c r="AE2942" s="15"/>
      <c r="AF2942" s="15"/>
      <c r="AG2942" s="15"/>
      <c r="AH2942" s="15">
        <v>0</v>
      </c>
      <c r="AI2942" s="15">
        <v>0</v>
      </c>
      <c r="AJ2942" s="15"/>
      <c r="AK2942" s="15"/>
      <c r="AL2942" s="15"/>
      <c r="AM2942" s="15"/>
      <c r="AN2942" s="15"/>
      <c r="AO2942" s="15"/>
      <c r="AP2942" s="15"/>
      <c r="AQ2942" s="15"/>
      <c r="AR2942" s="15"/>
      <c r="AS2942" s="15"/>
      <c r="AT2942" s="15"/>
      <c r="AU2942" s="15">
        <v>0</v>
      </c>
      <c r="AV2942" s="15">
        <v>0</v>
      </c>
      <c r="AW2942" s="15">
        <f t="shared" si="868"/>
        <v>0</v>
      </c>
    </row>
    <row r="2943" spans="1:49">
      <c r="A2943" s="44" t="s">
        <v>797</v>
      </c>
      <c r="B2943" s="45" t="s">
        <v>1030</v>
      </c>
      <c r="C2943" s="45" t="s">
        <v>1672</v>
      </c>
      <c r="D2943" s="452" t="s">
        <v>2947</v>
      </c>
      <c r="E2943" s="213" t="s">
        <v>773</v>
      </c>
      <c r="F2943" s="65"/>
      <c r="G2943" s="65"/>
      <c r="H2943" s="65"/>
      <c r="I2943" s="1" t="s">
        <v>1362</v>
      </c>
      <c r="J2943" s="9">
        <f>SUM(J2944)</f>
        <v>0</v>
      </c>
      <c r="K2943" s="9">
        <f t="shared" ref="K2943:AT2943" si="871">SUM(K2944)</f>
        <v>0</v>
      </c>
      <c r="L2943" s="9">
        <f t="shared" si="871"/>
        <v>0</v>
      </c>
      <c r="M2943" s="9">
        <f t="shared" si="871"/>
        <v>0</v>
      </c>
      <c r="N2943" s="9">
        <f t="shared" si="871"/>
        <v>0</v>
      </c>
      <c r="O2943" s="9">
        <f t="shared" si="871"/>
        <v>0</v>
      </c>
      <c r="P2943" s="9">
        <f t="shared" si="871"/>
        <v>0</v>
      </c>
      <c r="Q2943" s="9">
        <f t="shared" si="871"/>
        <v>0</v>
      </c>
      <c r="R2943" s="9">
        <f t="shared" si="871"/>
        <v>0</v>
      </c>
      <c r="S2943" s="9">
        <f t="shared" si="871"/>
        <v>0</v>
      </c>
      <c r="T2943" s="9">
        <f t="shared" si="871"/>
        <v>0</v>
      </c>
      <c r="U2943" s="9">
        <v>0</v>
      </c>
      <c r="V2943" s="9">
        <v>0</v>
      </c>
      <c r="W2943" s="9">
        <f>SUM(W2944)</f>
        <v>0</v>
      </c>
      <c r="X2943" s="9">
        <f t="shared" si="871"/>
        <v>0</v>
      </c>
      <c r="Y2943" s="9">
        <f t="shared" si="871"/>
        <v>0</v>
      </c>
      <c r="Z2943" s="9">
        <f t="shared" si="871"/>
        <v>0</v>
      </c>
      <c r="AA2943" s="9">
        <f t="shared" si="871"/>
        <v>0</v>
      </c>
      <c r="AB2943" s="9">
        <f t="shared" si="871"/>
        <v>0</v>
      </c>
      <c r="AC2943" s="9">
        <f t="shared" si="871"/>
        <v>0</v>
      </c>
      <c r="AD2943" s="9">
        <f t="shared" si="871"/>
        <v>0</v>
      </c>
      <c r="AE2943" s="9">
        <f t="shared" si="871"/>
        <v>0</v>
      </c>
      <c r="AF2943" s="9">
        <f t="shared" si="871"/>
        <v>0</v>
      </c>
      <c r="AG2943" s="9">
        <f t="shared" si="871"/>
        <v>0</v>
      </c>
      <c r="AH2943" s="9">
        <v>0</v>
      </c>
      <c r="AI2943" s="9">
        <v>0</v>
      </c>
      <c r="AJ2943" s="9">
        <f>SUM(AJ2944)</f>
        <v>0</v>
      </c>
      <c r="AK2943" s="9">
        <f t="shared" si="871"/>
        <v>0</v>
      </c>
      <c r="AL2943" s="9">
        <f t="shared" si="871"/>
        <v>0</v>
      </c>
      <c r="AM2943" s="9">
        <f t="shared" si="871"/>
        <v>0</v>
      </c>
      <c r="AN2943" s="9">
        <f t="shared" si="871"/>
        <v>0</v>
      </c>
      <c r="AO2943" s="9">
        <f t="shared" si="871"/>
        <v>0</v>
      </c>
      <c r="AP2943" s="9">
        <f t="shared" si="871"/>
        <v>0</v>
      </c>
      <c r="AQ2943" s="9">
        <f t="shared" si="871"/>
        <v>0</v>
      </c>
      <c r="AR2943" s="9">
        <f t="shared" si="871"/>
        <v>0</v>
      </c>
      <c r="AS2943" s="9">
        <f t="shared" si="871"/>
        <v>0</v>
      </c>
      <c r="AT2943" s="9">
        <f t="shared" si="871"/>
        <v>0</v>
      </c>
      <c r="AU2943" s="9">
        <v>0</v>
      </c>
      <c r="AV2943" s="9">
        <v>0</v>
      </c>
      <c r="AW2943" s="9">
        <f t="shared" si="868"/>
        <v>0</v>
      </c>
    </row>
    <row r="2944" spans="1:49">
      <c r="A2944" s="44" t="s">
        <v>797</v>
      </c>
      <c r="B2944" s="45" t="s">
        <v>1030</v>
      </c>
      <c r="C2944" s="45" t="s">
        <v>1672</v>
      </c>
      <c r="D2944" s="452" t="s">
        <v>2947</v>
      </c>
      <c r="E2944" s="367" t="s">
        <v>785</v>
      </c>
      <c r="F2944" s="50"/>
      <c r="G2944" s="468" t="s">
        <v>3096</v>
      </c>
      <c r="H2944" s="50" t="s">
        <v>2333</v>
      </c>
      <c r="I2944" s="42" t="s">
        <v>1363</v>
      </c>
      <c r="U2944" s="15">
        <v>0</v>
      </c>
      <c r="V2944" s="15">
        <v>0</v>
      </c>
      <c r="AH2944" s="15">
        <v>0</v>
      </c>
      <c r="AI2944" s="15">
        <v>0</v>
      </c>
      <c r="AU2944" s="15">
        <v>0</v>
      </c>
      <c r="AV2944" s="15">
        <v>0</v>
      </c>
      <c r="AW2944" s="15">
        <f t="shared" si="868"/>
        <v>0</v>
      </c>
    </row>
    <row r="2945" spans="1:49">
      <c r="A2945" s="44" t="s">
        <v>797</v>
      </c>
      <c r="B2945" s="45" t="s">
        <v>1030</v>
      </c>
      <c r="C2945" s="45" t="s">
        <v>1672</v>
      </c>
      <c r="D2945" s="452" t="s">
        <v>2947</v>
      </c>
      <c r="E2945" s="213" t="s">
        <v>1364</v>
      </c>
      <c r="F2945" s="65"/>
      <c r="G2945" s="65"/>
      <c r="H2945" s="65"/>
      <c r="I2945" s="1" t="s">
        <v>2104</v>
      </c>
      <c r="J2945" s="9">
        <f>SUM(J2946:J2955)</f>
        <v>5076</v>
      </c>
      <c r="K2945" s="9">
        <f t="shared" ref="K2945:AT2945" si="872">SUM(K2946:K2955)</f>
        <v>800</v>
      </c>
      <c r="L2945" s="9">
        <f t="shared" si="872"/>
        <v>500</v>
      </c>
      <c r="M2945" s="9">
        <f t="shared" si="872"/>
        <v>560</v>
      </c>
      <c r="N2945" s="9">
        <f t="shared" si="872"/>
        <v>0</v>
      </c>
      <c r="O2945" s="9">
        <f t="shared" si="872"/>
        <v>2812</v>
      </c>
      <c r="P2945" s="9">
        <f t="shared" si="872"/>
        <v>228</v>
      </c>
      <c r="Q2945" s="9">
        <f t="shared" si="872"/>
        <v>0</v>
      </c>
      <c r="R2945" s="9">
        <f t="shared" si="872"/>
        <v>0</v>
      </c>
      <c r="S2945" s="9">
        <f t="shared" si="872"/>
        <v>0</v>
      </c>
      <c r="T2945" s="9">
        <f t="shared" si="872"/>
        <v>0</v>
      </c>
      <c r="U2945" s="9">
        <v>4900</v>
      </c>
      <c r="V2945" s="9">
        <v>176</v>
      </c>
      <c r="W2945" s="9">
        <f>SUM(W2946:W2955)</f>
        <v>0</v>
      </c>
      <c r="X2945" s="9">
        <f t="shared" si="872"/>
        <v>0</v>
      </c>
      <c r="Y2945" s="9">
        <f t="shared" si="872"/>
        <v>0</v>
      </c>
      <c r="Z2945" s="9">
        <f t="shared" si="872"/>
        <v>0</v>
      </c>
      <c r="AA2945" s="9">
        <f t="shared" si="872"/>
        <v>0</v>
      </c>
      <c r="AB2945" s="9">
        <f t="shared" si="872"/>
        <v>0</v>
      </c>
      <c r="AC2945" s="9">
        <f t="shared" si="872"/>
        <v>0</v>
      </c>
      <c r="AD2945" s="9">
        <f t="shared" si="872"/>
        <v>0</v>
      </c>
      <c r="AE2945" s="9">
        <f t="shared" si="872"/>
        <v>0</v>
      </c>
      <c r="AF2945" s="9">
        <f t="shared" si="872"/>
        <v>0</v>
      </c>
      <c r="AG2945" s="9">
        <f t="shared" si="872"/>
        <v>0</v>
      </c>
      <c r="AH2945" s="9">
        <v>0</v>
      </c>
      <c r="AI2945" s="9">
        <v>0</v>
      </c>
      <c r="AJ2945" s="9">
        <f>SUM(AJ2946:AJ2955)</f>
        <v>5009</v>
      </c>
      <c r="AK2945" s="9">
        <f t="shared" si="872"/>
        <v>0</v>
      </c>
      <c r="AL2945" s="9">
        <f t="shared" si="872"/>
        <v>0</v>
      </c>
      <c r="AM2945" s="9">
        <f t="shared" si="872"/>
        <v>0</v>
      </c>
      <c r="AN2945" s="9">
        <f t="shared" si="872"/>
        <v>1825</v>
      </c>
      <c r="AO2945" s="9">
        <f t="shared" si="872"/>
        <v>0</v>
      </c>
      <c r="AP2945" s="9">
        <f t="shared" si="872"/>
        <v>800</v>
      </c>
      <c r="AQ2945" s="9">
        <f t="shared" si="872"/>
        <v>0</v>
      </c>
      <c r="AR2945" s="9">
        <f t="shared" si="872"/>
        <v>559</v>
      </c>
      <c r="AS2945" s="9">
        <f t="shared" si="872"/>
        <v>0</v>
      </c>
      <c r="AT2945" s="9">
        <f t="shared" si="872"/>
        <v>0</v>
      </c>
      <c r="AU2945" s="9">
        <v>3184</v>
      </c>
      <c r="AV2945" s="9">
        <v>1825</v>
      </c>
      <c r="AW2945" s="9">
        <f t="shared" si="868"/>
        <v>8084</v>
      </c>
    </row>
    <row r="2946" spans="1:49">
      <c r="A2946" s="44" t="s">
        <v>797</v>
      </c>
      <c r="B2946" s="45" t="s">
        <v>1030</v>
      </c>
      <c r="C2946" s="45" t="s">
        <v>1672</v>
      </c>
      <c r="D2946" s="452" t="s">
        <v>2947</v>
      </c>
      <c r="E2946" s="367" t="s">
        <v>786</v>
      </c>
      <c r="F2946" s="50"/>
      <c r="G2946" s="468" t="s">
        <v>3096</v>
      </c>
      <c r="H2946" s="50" t="s">
        <v>2333</v>
      </c>
      <c r="I2946" s="42" t="s">
        <v>1191</v>
      </c>
      <c r="J2946" s="15">
        <v>1000</v>
      </c>
      <c r="K2946" s="15">
        <v>100</v>
      </c>
      <c r="L2946" s="15">
        <v>100</v>
      </c>
      <c r="M2946" s="15">
        <v>100</v>
      </c>
      <c r="O2946" s="15">
        <v>472</v>
      </c>
      <c r="P2946" s="15">
        <v>228</v>
      </c>
      <c r="U2946" s="15">
        <v>1000</v>
      </c>
      <c r="V2946" s="15">
        <v>0</v>
      </c>
      <c r="AH2946" s="15">
        <v>0</v>
      </c>
      <c r="AI2946" s="15">
        <v>0</v>
      </c>
      <c r="AU2946" s="15">
        <v>0</v>
      </c>
      <c r="AV2946" s="15">
        <v>0</v>
      </c>
      <c r="AW2946" s="15">
        <f t="shared" si="868"/>
        <v>1000</v>
      </c>
    </row>
    <row r="2947" spans="1:49">
      <c r="A2947" s="44" t="s">
        <v>797</v>
      </c>
      <c r="B2947" s="45" t="s">
        <v>1030</v>
      </c>
      <c r="C2947" s="45" t="s">
        <v>1672</v>
      </c>
      <c r="D2947" s="452" t="s">
        <v>2947</v>
      </c>
      <c r="E2947" s="367" t="s">
        <v>1528</v>
      </c>
      <c r="F2947" s="50"/>
      <c r="G2947" s="468" t="s">
        <v>3096</v>
      </c>
      <c r="H2947" s="50" t="s">
        <v>2333</v>
      </c>
      <c r="I2947" s="42" t="s">
        <v>989</v>
      </c>
      <c r="U2947" s="15">
        <v>0</v>
      </c>
      <c r="V2947" s="15">
        <v>0</v>
      </c>
      <c r="AH2947" s="15">
        <v>0</v>
      </c>
      <c r="AI2947" s="15">
        <v>0</v>
      </c>
      <c r="AU2947" s="15">
        <v>0</v>
      </c>
      <c r="AV2947" s="15">
        <v>0</v>
      </c>
      <c r="AW2947" s="15">
        <f t="shared" si="868"/>
        <v>0</v>
      </c>
    </row>
    <row r="2948" spans="1:49">
      <c r="A2948" s="44" t="s">
        <v>797</v>
      </c>
      <c r="B2948" s="45" t="s">
        <v>1030</v>
      </c>
      <c r="C2948" s="45" t="s">
        <v>1672</v>
      </c>
      <c r="D2948" s="452" t="s">
        <v>2947</v>
      </c>
      <c r="E2948" s="367" t="s">
        <v>1679</v>
      </c>
      <c r="F2948" s="50"/>
      <c r="G2948" s="468" t="s">
        <v>3096</v>
      </c>
      <c r="H2948" s="50" t="s">
        <v>2333</v>
      </c>
      <c r="I2948" s="42" t="s">
        <v>1048</v>
      </c>
      <c r="U2948" s="15">
        <v>0</v>
      </c>
      <c r="V2948" s="15">
        <v>0</v>
      </c>
      <c r="AH2948" s="15">
        <v>0</v>
      </c>
      <c r="AI2948" s="15">
        <v>0</v>
      </c>
      <c r="AU2948" s="15">
        <v>0</v>
      </c>
      <c r="AV2948" s="15">
        <v>0</v>
      </c>
      <c r="AW2948" s="15">
        <f t="shared" si="868"/>
        <v>0</v>
      </c>
    </row>
    <row r="2949" spans="1:49">
      <c r="A2949" s="44" t="s">
        <v>797</v>
      </c>
      <c r="B2949" s="45" t="s">
        <v>1030</v>
      </c>
      <c r="C2949" s="45" t="s">
        <v>1672</v>
      </c>
      <c r="D2949" s="452" t="s">
        <v>2947</v>
      </c>
      <c r="E2949" s="367" t="s">
        <v>787</v>
      </c>
      <c r="F2949" s="50"/>
      <c r="G2949" s="468" t="s">
        <v>3096</v>
      </c>
      <c r="H2949" s="50" t="s">
        <v>2333</v>
      </c>
      <c r="I2949" s="42" t="s">
        <v>2078</v>
      </c>
      <c r="J2949" s="15">
        <v>1000</v>
      </c>
      <c r="K2949" s="15">
        <v>300</v>
      </c>
      <c r="L2949" s="15">
        <v>200</v>
      </c>
      <c r="M2949" s="15">
        <v>200</v>
      </c>
      <c r="O2949" s="15">
        <v>300</v>
      </c>
      <c r="U2949" s="15">
        <v>1000</v>
      </c>
      <c r="V2949" s="15">
        <v>0</v>
      </c>
      <c r="AH2949" s="15">
        <v>0</v>
      </c>
      <c r="AI2949" s="15">
        <v>0</v>
      </c>
      <c r="AJ2949" s="15">
        <v>4209</v>
      </c>
      <c r="AN2949" s="15">
        <v>1825</v>
      </c>
      <c r="AR2949" s="15">
        <v>559</v>
      </c>
      <c r="AU2949" s="15">
        <v>2384</v>
      </c>
      <c r="AV2949" s="15">
        <v>1825</v>
      </c>
      <c r="AW2949" s="15">
        <f t="shared" si="868"/>
        <v>3384</v>
      </c>
    </row>
    <row r="2950" spans="1:49">
      <c r="A2950" s="44" t="s">
        <v>797</v>
      </c>
      <c r="B2950" s="45" t="s">
        <v>1030</v>
      </c>
      <c r="C2950" s="45" t="s">
        <v>1672</v>
      </c>
      <c r="D2950" s="452" t="s">
        <v>2947</v>
      </c>
      <c r="E2950" s="367" t="s">
        <v>1116</v>
      </c>
      <c r="F2950" s="50"/>
      <c r="G2950" s="468" t="s">
        <v>3096</v>
      </c>
      <c r="H2950" s="50" t="s">
        <v>2333</v>
      </c>
      <c r="I2950" s="42" t="s">
        <v>1487</v>
      </c>
      <c r="J2950" s="15">
        <v>400</v>
      </c>
      <c r="K2950" s="15">
        <v>100</v>
      </c>
      <c r="L2950" s="15">
        <v>100</v>
      </c>
      <c r="M2950" s="15">
        <v>100</v>
      </c>
      <c r="O2950" s="15">
        <v>100</v>
      </c>
      <c r="U2950" s="15">
        <v>400</v>
      </c>
      <c r="V2950" s="15">
        <v>0</v>
      </c>
      <c r="AH2950" s="15">
        <v>0</v>
      </c>
      <c r="AI2950" s="15">
        <v>0</v>
      </c>
      <c r="AU2950" s="15">
        <v>0</v>
      </c>
      <c r="AV2950" s="15">
        <v>0</v>
      </c>
      <c r="AW2950" s="15">
        <f t="shared" si="868"/>
        <v>400</v>
      </c>
    </row>
    <row r="2951" spans="1:49">
      <c r="A2951" s="44" t="s">
        <v>797</v>
      </c>
      <c r="B2951" s="45" t="s">
        <v>1030</v>
      </c>
      <c r="C2951" s="45" t="s">
        <v>1672</v>
      </c>
      <c r="D2951" s="452" t="s">
        <v>2947</v>
      </c>
      <c r="E2951" s="367" t="s">
        <v>1703</v>
      </c>
      <c r="F2951" s="50"/>
      <c r="G2951" s="468" t="s">
        <v>3096</v>
      </c>
      <c r="H2951" s="50" t="s">
        <v>2333</v>
      </c>
      <c r="I2951" s="42" t="s">
        <v>1047</v>
      </c>
      <c r="U2951" s="15">
        <v>0</v>
      </c>
      <c r="V2951" s="15">
        <v>0</v>
      </c>
      <c r="AH2951" s="15">
        <v>0</v>
      </c>
      <c r="AI2951" s="15">
        <v>0</v>
      </c>
      <c r="AU2951" s="15">
        <v>0</v>
      </c>
      <c r="AV2951" s="15">
        <v>0</v>
      </c>
      <c r="AW2951" s="15">
        <f t="shared" si="868"/>
        <v>0</v>
      </c>
    </row>
    <row r="2952" spans="1:49">
      <c r="A2952" s="44" t="s">
        <v>797</v>
      </c>
      <c r="B2952" s="45" t="s">
        <v>1030</v>
      </c>
      <c r="C2952" s="45" t="s">
        <v>1672</v>
      </c>
      <c r="D2952" s="452" t="s">
        <v>2947</v>
      </c>
      <c r="E2952" s="367" t="s">
        <v>826</v>
      </c>
      <c r="F2952" s="50"/>
      <c r="G2952" s="468" t="s">
        <v>3096</v>
      </c>
      <c r="H2952" s="50" t="s">
        <v>2333</v>
      </c>
      <c r="I2952" s="42" t="s">
        <v>935</v>
      </c>
      <c r="J2952" s="15">
        <v>1176</v>
      </c>
      <c r="K2952" s="15">
        <v>300</v>
      </c>
      <c r="L2952" s="15">
        <v>100</v>
      </c>
      <c r="M2952" s="15">
        <v>160</v>
      </c>
      <c r="O2952" s="15">
        <v>440</v>
      </c>
      <c r="U2952" s="15">
        <v>1000</v>
      </c>
      <c r="V2952" s="15">
        <v>176</v>
      </c>
      <c r="AH2952" s="15">
        <v>0</v>
      </c>
      <c r="AI2952" s="15">
        <v>0</v>
      </c>
      <c r="AU2952" s="15">
        <v>0</v>
      </c>
      <c r="AV2952" s="15">
        <v>0</v>
      </c>
      <c r="AW2952" s="15">
        <f t="shared" si="868"/>
        <v>1000</v>
      </c>
    </row>
    <row r="2953" spans="1:49">
      <c r="A2953" s="44" t="s">
        <v>797</v>
      </c>
      <c r="B2953" s="45" t="s">
        <v>1030</v>
      </c>
      <c r="C2953" s="45" t="s">
        <v>1672</v>
      </c>
      <c r="D2953" s="452" t="s">
        <v>2947</v>
      </c>
      <c r="E2953" s="367" t="s">
        <v>1115</v>
      </c>
      <c r="F2953" s="50"/>
      <c r="G2953" s="468" t="s">
        <v>3096</v>
      </c>
      <c r="H2953" s="50" t="s">
        <v>2333</v>
      </c>
      <c r="I2953" s="42" t="s">
        <v>990</v>
      </c>
      <c r="U2953" s="15">
        <v>0</v>
      </c>
      <c r="V2953" s="15">
        <v>0</v>
      </c>
      <c r="AH2953" s="15">
        <v>0</v>
      </c>
      <c r="AI2953" s="15">
        <v>0</v>
      </c>
      <c r="AU2953" s="15">
        <v>0</v>
      </c>
      <c r="AV2953" s="15">
        <v>0</v>
      </c>
      <c r="AW2953" s="15">
        <f t="shared" si="868"/>
        <v>0</v>
      </c>
    </row>
    <row r="2954" spans="1:49">
      <c r="A2954" s="44" t="s">
        <v>797</v>
      </c>
      <c r="B2954" s="45" t="s">
        <v>1030</v>
      </c>
      <c r="C2954" s="45" t="s">
        <v>1672</v>
      </c>
      <c r="D2954" s="452" t="s">
        <v>2947</v>
      </c>
      <c r="E2954" s="367" t="s">
        <v>1677</v>
      </c>
      <c r="F2954" s="50"/>
      <c r="G2954" s="468" t="s">
        <v>3096</v>
      </c>
      <c r="H2954" s="50" t="s">
        <v>2333</v>
      </c>
      <c r="I2954" s="42" t="s">
        <v>1198</v>
      </c>
      <c r="J2954" s="15">
        <v>1500</v>
      </c>
      <c r="O2954" s="15">
        <v>1500</v>
      </c>
      <c r="U2954" s="15">
        <v>1500</v>
      </c>
      <c r="V2954" s="15">
        <v>0</v>
      </c>
      <c r="AH2954" s="15">
        <v>0</v>
      </c>
      <c r="AI2954" s="15">
        <v>0</v>
      </c>
      <c r="AJ2954" s="15">
        <v>800</v>
      </c>
      <c r="AP2954" s="15">
        <v>800</v>
      </c>
      <c r="AU2954" s="15">
        <v>800</v>
      </c>
      <c r="AV2954" s="15">
        <v>0</v>
      </c>
      <c r="AW2954" s="15">
        <f t="shared" si="868"/>
        <v>2300</v>
      </c>
    </row>
    <row r="2955" spans="1:49">
      <c r="A2955" s="44" t="s">
        <v>797</v>
      </c>
      <c r="B2955" s="45" t="s">
        <v>1030</v>
      </c>
      <c r="C2955" s="45" t="s">
        <v>1672</v>
      </c>
      <c r="D2955" s="452" t="s">
        <v>2947</v>
      </c>
      <c r="E2955" s="367" t="s">
        <v>1677</v>
      </c>
      <c r="F2955" s="50" t="s">
        <v>316</v>
      </c>
      <c r="G2955" s="468" t="s">
        <v>3096</v>
      </c>
      <c r="H2955" s="50" t="s">
        <v>2333</v>
      </c>
      <c r="I2955" s="42" t="s">
        <v>25</v>
      </c>
      <c r="U2955" s="15">
        <v>0</v>
      </c>
      <c r="V2955" s="15">
        <v>0</v>
      </c>
      <c r="AH2955" s="15">
        <v>0</v>
      </c>
      <c r="AI2955" s="15">
        <v>0</v>
      </c>
      <c r="AU2955" s="15">
        <v>0</v>
      </c>
      <c r="AV2955" s="15">
        <v>0</v>
      </c>
      <c r="AW2955" s="15">
        <f t="shared" si="868"/>
        <v>0</v>
      </c>
    </row>
    <row r="2956" spans="1:49" s="52" customFormat="1">
      <c r="A2956" s="41"/>
      <c r="B2956" s="345"/>
      <c r="C2956" s="345"/>
      <c r="D2956" s="369"/>
      <c r="E2956" s="213"/>
      <c r="F2956" s="65"/>
      <c r="G2956" s="65"/>
      <c r="H2956" s="65"/>
      <c r="I2956" s="49" t="s">
        <v>3</v>
      </c>
      <c r="J2956" s="6">
        <f>SUM(J2957)</f>
        <v>0</v>
      </c>
      <c r="K2956" s="6">
        <f t="shared" ref="K2956:AT2957" si="873">SUM(K2957)</f>
        <v>0</v>
      </c>
      <c r="L2956" s="6">
        <f t="shared" si="873"/>
        <v>0</v>
      </c>
      <c r="M2956" s="6">
        <f t="shared" si="873"/>
        <v>0</v>
      </c>
      <c r="N2956" s="6">
        <f t="shared" si="873"/>
        <v>0</v>
      </c>
      <c r="O2956" s="6">
        <f t="shared" si="873"/>
        <v>0</v>
      </c>
      <c r="P2956" s="6">
        <f t="shared" si="873"/>
        <v>0</v>
      </c>
      <c r="Q2956" s="6">
        <f t="shared" si="873"/>
        <v>0</v>
      </c>
      <c r="R2956" s="6">
        <f t="shared" si="873"/>
        <v>0</v>
      </c>
      <c r="S2956" s="6">
        <f t="shared" si="873"/>
        <v>0</v>
      </c>
      <c r="T2956" s="6">
        <f t="shared" si="873"/>
        <v>0</v>
      </c>
      <c r="U2956" s="6">
        <v>0</v>
      </c>
      <c r="V2956" s="6">
        <v>0</v>
      </c>
      <c r="W2956" s="6">
        <f>SUM(W2957)</f>
        <v>0</v>
      </c>
      <c r="X2956" s="6">
        <f t="shared" si="873"/>
        <v>0</v>
      </c>
      <c r="Y2956" s="6">
        <f t="shared" si="873"/>
        <v>0</v>
      </c>
      <c r="Z2956" s="6">
        <f t="shared" si="873"/>
        <v>0</v>
      </c>
      <c r="AA2956" s="6">
        <f t="shared" si="873"/>
        <v>0</v>
      </c>
      <c r="AB2956" s="6">
        <f t="shared" si="873"/>
        <v>0</v>
      </c>
      <c r="AC2956" s="6">
        <f t="shared" si="873"/>
        <v>0</v>
      </c>
      <c r="AD2956" s="6">
        <f t="shared" si="873"/>
        <v>0</v>
      </c>
      <c r="AE2956" s="6">
        <f t="shared" si="873"/>
        <v>0</v>
      </c>
      <c r="AF2956" s="6">
        <f t="shared" si="873"/>
        <v>0</v>
      </c>
      <c r="AG2956" s="6">
        <f t="shared" si="873"/>
        <v>0</v>
      </c>
      <c r="AH2956" s="6">
        <v>0</v>
      </c>
      <c r="AI2956" s="6">
        <v>0</v>
      </c>
      <c r="AJ2956" s="6">
        <f>SUM(AJ2957)</f>
        <v>0</v>
      </c>
      <c r="AK2956" s="6">
        <f t="shared" si="873"/>
        <v>0</v>
      </c>
      <c r="AL2956" s="6">
        <f t="shared" si="873"/>
        <v>0</v>
      </c>
      <c r="AM2956" s="6">
        <f t="shared" si="873"/>
        <v>0</v>
      </c>
      <c r="AN2956" s="6">
        <f t="shared" si="873"/>
        <v>0</v>
      </c>
      <c r="AO2956" s="6">
        <f t="shared" si="873"/>
        <v>0</v>
      </c>
      <c r="AP2956" s="6">
        <f t="shared" si="873"/>
        <v>0</v>
      </c>
      <c r="AQ2956" s="6">
        <f t="shared" si="873"/>
        <v>0</v>
      </c>
      <c r="AR2956" s="6">
        <f t="shared" si="873"/>
        <v>0</v>
      </c>
      <c r="AS2956" s="6">
        <f t="shared" si="873"/>
        <v>0</v>
      </c>
      <c r="AT2956" s="6">
        <f t="shared" si="873"/>
        <v>0</v>
      </c>
      <c r="AU2956" s="6">
        <v>0</v>
      </c>
      <c r="AV2956" s="6">
        <v>0</v>
      </c>
      <c r="AW2956" s="6">
        <f t="shared" si="868"/>
        <v>0</v>
      </c>
    </row>
    <row r="2957" spans="1:49" s="52" customFormat="1">
      <c r="A2957" s="44" t="s">
        <v>797</v>
      </c>
      <c r="B2957" s="45" t="s">
        <v>1030</v>
      </c>
      <c r="C2957" s="45" t="s">
        <v>1672</v>
      </c>
      <c r="D2957" s="452" t="s">
        <v>2947</v>
      </c>
      <c r="E2957" s="213" t="s">
        <v>833</v>
      </c>
      <c r="F2957" s="65"/>
      <c r="G2957" s="65"/>
      <c r="H2957" s="65"/>
      <c r="I2957" s="53" t="s">
        <v>1</v>
      </c>
      <c r="J2957" s="200">
        <f>SUM(J2958)</f>
        <v>0</v>
      </c>
      <c r="K2957" s="200">
        <f t="shared" si="873"/>
        <v>0</v>
      </c>
      <c r="L2957" s="200">
        <f t="shared" si="873"/>
        <v>0</v>
      </c>
      <c r="M2957" s="200">
        <f t="shared" si="873"/>
        <v>0</v>
      </c>
      <c r="N2957" s="200">
        <f t="shared" si="873"/>
        <v>0</v>
      </c>
      <c r="O2957" s="200">
        <f t="shared" si="873"/>
        <v>0</v>
      </c>
      <c r="P2957" s="200">
        <f t="shared" si="873"/>
        <v>0</v>
      </c>
      <c r="Q2957" s="200">
        <f t="shared" si="873"/>
        <v>0</v>
      </c>
      <c r="R2957" s="200">
        <f t="shared" si="873"/>
        <v>0</v>
      </c>
      <c r="S2957" s="200">
        <f t="shared" si="873"/>
        <v>0</v>
      </c>
      <c r="T2957" s="200">
        <f t="shared" si="873"/>
        <v>0</v>
      </c>
      <c r="U2957" s="200">
        <v>0</v>
      </c>
      <c r="V2957" s="200">
        <v>0</v>
      </c>
      <c r="W2957" s="200">
        <f>SUM(W2958)</f>
        <v>0</v>
      </c>
      <c r="X2957" s="200">
        <f t="shared" si="873"/>
        <v>0</v>
      </c>
      <c r="Y2957" s="200">
        <f t="shared" si="873"/>
        <v>0</v>
      </c>
      <c r="Z2957" s="200">
        <f t="shared" si="873"/>
        <v>0</v>
      </c>
      <c r="AA2957" s="200">
        <f t="shared" si="873"/>
        <v>0</v>
      </c>
      <c r="AB2957" s="200">
        <f t="shared" si="873"/>
        <v>0</v>
      </c>
      <c r="AC2957" s="200">
        <f t="shared" si="873"/>
        <v>0</v>
      </c>
      <c r="AD2957" s="200">
        <f t="shared" si="873"/>
        <v>0</v>
      </c>
      <c r="AE2957" s="200">
        <f t="shared" si="873"/>
        <v>0</v>
      </c>
      <c r="AF2957" s="200">
        <f t="shared" si="873"/>
        <v>0</v>
      </c>
      <c r="AG2957" s="200">
        <f t="shared" si="873"/>
        <v>0</v>
      </c>
      <c r="AH2957" s="200">
        <v>0</v>
      </c>
      <c r="AI2957" s="200">
        <v>0</v>
      </c>
      <c r="AJ2957" s="200">
        <f>SUM(AJ2958)</f>
        <v>0</v>
      </c>
      <c r="AK2957" s="200">
        <f t="shared" si="873"/>
        <v>0</v>
      </c>
      <c r="AL2957" s="200">
        <f t="shared" si="873"/>
        <v>0</v>
      </c>
      <c r="AM2957" s="200">
        <f t="shared" si="873"/>
        <v>0</v>
      </c>
      <c r="AN2957" s="200">
        <f t="shared" si="873"/>
        <v>0</v>
      </c>
      <c r="AO2957" s="200">
        <f t="shared" si="873"/>
        <v>0</v>
      </c>
      <c r="AP2957" s="200">
        <f t="shared" si="873"/>
        <v>0</v>
      </c>
      <c r="AQ2957" s="200">
        <f t="shared" si="873"/>
        <v>0</v>
      </c>
      <c r="AR2957" s="200">
        <f t="shared" si="873"/>
        <v>0</v>
      </c>
      <c r="AS2957" s="200">
        <f t="shared" si="873"/>
        <v>0</v>
      </c>
      <c r="AT2957" s="200">
        <f t="shared" si="873"/>
        <v>0</v>
      </c>
      <c r="AU2957" s="200">
        <v>0</v>
      </c>
      <c r="AV2957" s="200">
        <v>0</v>
      </c>
      <c r="AW2957" s="200">
        <f t="shared" si="868"/>
        <v>0</v>
      </c>
    </row>
    <row r="2958" spans="1:49" s="59" customFormat="1">
      <c r="A2958" s="44" t="s">
        <v>797</v>
      </c>
      <c r="B2958" s="45" t="s">
        <v>1030</v>
      </c>
      <c r="C2958" s="45" t="s">
        <v>1672</v>
      </c>
      <c r="D2958" s="452" t="s">
        <v>2947</v>
      </c>
      <c r="E2958" s="57" t="s">
        <v>1517</v>
      </c>
      <c r="F2958" s="58"/>
      <c r="G2958" s="468" t="s">
        <v>3096</v>
      </c>
      <c r="H2958" s="50" t="s">
        <v>2333</v>
      </c>
      <c r="I2958" s="188" t="s">
        <v>2584</v>
      </c>
      <c r="J2958" s="13"/>
      <c r="K2958" s="13"/>
      <c r="L2958" s="13"/>
      <c r="M2958" s="13"/>
      <c r="N2958" s="13"/>
      <c r="O2958" s="13"/>
      <c r="P2958" s="13"/>
      <c r="Q2958" s="13"/>
      <c r="R2958" s="13"/>
      <c r="S2958" s="13"/>
      <c r="T2958" s="13"/>
      <c r="U2958" s="13">
        <v>0</v>
      </c>
      <c r="V2958" s="13">
        <v>0</v>
      </c>
      <c r="W2958" s="13"/>
      <c r="X2958" s="13"/>
      <c r="Y2958" s="13"/>
      <c r="Z2958" s="13"/>
      <c r="AA2958" s="13"/>
      <c r="AB2958" s="13"/>
      <c r="AC2958" s="13"/>
      <c r="AD2958" s="13"/>
      <c r="AE2958" s="13"/>
      <c r="AF2958" s="13"/>
      <c r="AG2958" s="13"/>
      <c r="AH2958" s="13">
        <v>0</v>
      </c>
      <c r="AI2958" s="13">
        <v>0</v>
      </c>
      <c r="AJ2958" s="13"/>
      <c r="AK2958" s="13"/>
      <c r="AL2958" s="13"/>
      <c r="AM2958" s="13"/>
      <c r="AN2958" s="13"/>
      <c r="AO2958" s="13"/>
      <c r="AP2958" s="13"/>
      <c r="AQ2958" s="13"/>
      <c r="AR2958" s="13"/>
      <c r="AS2958" s="13"/>
      <c r="AT2958" s="13"/>
      <c r="AU2958" s="13">
        <v>0</v>
      </c>
      <c r="AV2958" s="13">
        <v>0</v>
      </c>
      <c r="AW2958" s="13">
        <f t="shared" si="868"/>
        <v>0</v>
      </c>
    </row>
    <row r="2959" spans="1:49">
      <c r="A2959" s="68" t="s">
        <v>2050</v>
      </c>
      <c r="B2959" s="69"/>
      <c r="C2959" s="69"/>
      <c r="D2959" s="455"/>
      <c r="E2959" s="531"/>
      <c r="F2959" s="50"/>
      <c r="G2959" s="50"/>
      <c r="H2959" s="50"/>
      <c r="I2959" s="49" t="s">
        <v>1157</v>
      </c>
      <c r="J2959" s="12">
        <f>SUM(J2960)</f>
        <v>6000</v>
      </c>
      <c r="K2959" s="12">
        <f t="shared" ref="K2959:AT2960" si="874">SUM(K2960)</f>
        <v>540</v>
      </c>
      <c r="L2959" s="12">
        <f t="shared" si="874"/>
        <v>940</v>
      </c>
      <c r="M2959" s="12">
        <f t="shared" si="874"/>
        <v>0</v>
      </c>
      <c r="N2959" s="12">
        <f t="shared" si="874"/>
        <v>860</v>
      </c>
      <c r="O2959" s="12">
        <f t="shared" si="874"/>
        <v>3660</v>
      </c>
      <c r="P2959" s="12">
        <f t="shared" si="874"/>
        <v>0</v>
      </c>
      <c r="Q2959" s="12">
        <f t="shared" si="874"/>
        <v>0</v>
      </c>
      <c r="R2959" s="12">
        <f t="shared" si="874"/>
        <v>0</v>
      </c>
      <c r="S2959" s="12">
        <f t="shared" si="874"/>
        <v>0</v>
      </c>
      <c r="T2959" s="12">
        <f t="shared" si="874"/>
        <v>0</v>
      </c>
      <c r="U2959" s="12">
        <v>6000</v>
      </c>
      <c r="V2959" s="12">
        <v>0</v>
      </c>
      <c r="W2959" s="12">
        <f>SUM(W2960)</f>
        <v>210</v>
      </c>
      <c r="X2959" s="12">
        <f t="shared" si="874"/>
        <v>0</v>
      </c>
      <c r="Y2959" s="12">
        <f t="shared" si="874"/>
        <v>0</v>
      </c>
      <c r="Z2959" s="12">
        <f t="shared" si="874"/>
        <v>210</v>
      </c>
      <c r="AA2959" s="12">
        <f t="shared" si="874"/>
        <v>0</v>
      </c>
      <c r="AB2959" s="12">
        <f t="shared" si="874"/>
        <v>0</v>
      </c>
      <c r="AC2959" s="12">
        <f t="shared" si="874"/>
        <v>0</v>
      </c>
      <c r="AD2959" s="12">
        <f t="shared" si="874"/>
        <v>0</v>
      </c>
      <c r="AE2959" s="12">
        <f t="shared" si="874"/>
        <v>0</v>
      </c>
      <c r="AF2959" s="12">
        <f t="shared" si="874"/>
        <v>0</v>
      </c>
      <c r="AG2959" s="12">
        <f t="shared" si="874"/>
        <v>0</v>
      </c>
      <c r="AH2959" s="12">
        <v>210</v>
      </c>
      <c r="AI2959" s="12">
        <v>0</v>
      </c>
      <c r="AJ2959" s="12">
        <f>SUM(AJ2960)</f>
        <v>40000</v>
      </c>
      <c r="AK2959" s="12">
        <f t="shared" si="874"/>
        <v>0</v>
      </c>
      <c r="AL2959" s="12">
        <f t="shared" si="874"/>
        <v>0</v>
      </c>
      <c r="AM2959" s="12">
        <f t="shared" si="874"/>
        <v>0</v>
      </c>
      <c r="AN2959" s="12">
        <f t="shared" si="874"/>
        <v>0</v>
      </c>
      <c r="AO2959" s="12">
        <f t="shared" si="874"/>
        <v>0</v>
      </c>
      <c r="AP2959" s="12">
        <f t="shared" si="874"/>
        <v>0</v>
      </c>
      <c r="AQ2959" s="12">
        <f t="shared" si="874"/>
        <v>0</v>
      </c>
      <c r="AR2959" s="12">
        <f t="shared" si="874"/>
        <v>0</v>
      </c>
      <c r="AS2959" s="12">
        <f t="shared" si="874"/>
        <v>0</v>
      </c>
      <c r="AT2959" s="12">
        <f t="shared" si="874"/>
        <v>40000</v>
      </c>
      <c r="AU2959" s="12">
        <v>40000</v>
      </c>
      <c r="AV2959" s="12">
        <v>0</v>
      </c>
      <c r="AW2959" s="12">
        <f t="shared" si="868"/>
        <v>46210</v>
      </c>
    </row>
    <row r="2960" spans="1:49">
      <c r="A2960" s="44" t="s">
        <v>797</v>
      </c>
      <c r="B2960" s="45" t="s">
        <v>1030</v>
      </c>
      <c r="C2960" s="45" t="s">
        <v>1672</v>
      </c>
      <c r="D2960" s="452" t="s">
        <v>2947</v>
      </c>
      <c r="E2960" s="213" t="s">
        <v>1402</v>
      </c>
      <c r="F2960" s="65"/>
      <c r="G2960" s="65"/>
      <c r="H2960" s="65"/>
      <c r="I2960" s="1" t="s">
        <v>1158</v>
      </c>
      <c r="J2960" s="9">
        <f>SUM(J2961)</f>
        <v>6000</v>
      </c>
      <c r="K2960" s="9">
        <f t="shared" si="874"/>
        <v>540</v>
      </c>
      <c r="L2960" s="9">
        <f t="shared" si="874"/>
        <v>940</v>
      </c>
      <c r="M2960" s="9">
        <f t="shared" si="874"/>
        <v>0</v>
      </c>
      <c r="N2960" s="9">
        <f t="shared" si="874"/>
        <v>860</v>
      </c>
      <c r="O2960" s="9">
        <f t="shared" si="874"/>
        <v>3660</v>
      </c>
      <c r="P2960" s="9">
        <f t="shared" si="874"/>
        <v>0</v>
      </c>
      <c r="Q2960" s="9">
        <f t="shared" si="874"/>
        <v>0</v>
      </c>
      <c r="R2960" s="9">
        <f t="shared" si="874"/>
        <v>0</v>
      </c>
      <c r="S2960" s="9">
        <f t="shared" si="874"/>
        <v>0</v>
      </c>
      <c r="T2960" s="9">
        <f t="shared" si="874"/>
        <v>0</v>
      </c>
      <c r="U2960" s="9">
        <v>6000</v>
      </c>
      <c r="V2960" s="9">
        <v>0</v>
      </c>
      <c r="W2960" s="9">
        <f>SUM(W2961)</f>
        <v>210</v>
      </c>
      <c r="X2960" s="9">
        <f t="shared" si="874"/>
        <v>0</v>
      </c>
      <c r="Y2960" s="9">
        <f t="shared" si="874"/>
        <v>0</v>
      </c>
      <c r="Z2960" s="9">
        <f t="shared" si="874"/>
        <v>210</v>
      </c>
      <c r="AA2960" s="9">
        <f t="shared" si="874"/>
        <v>0</v>
      </c>
      <c r="AB2960" s="9">
        <f t="shared" si="874"/>
        <v>0</v>
      </c>
      <c r="AC2960" s="9">
        <f t="shared" si="874"/>
        <v>0</v>
      </c>
      <c r="AD2960" s="9">
        <f t="shared" si="874"/>
        <v>0</v>
      </c>
      <c r="AE2960" s="9">
        <f t="shared" si="874"/>
        <v>0</v>
      </c>
      <c r="AF2960" s="9">
        <f t="shared" si="874"/>
        <v>0</v>
      </c>
      <c r="AG2960" s="9">
        <f t="shared" si="874"/>
        <v>0</v>
      </c>
      <c r="AH2960" s="9">
        <v>210</v>
      </c>
      <c r="AI2960" s="9">
        <v>0</v>
      </c>
      <c r="AJ2960" s="9">
        <f>SUM(AJ2961)</f>
        <v>40000</v>
      </c>
      <c r="AK2960" s="9">
        <f t="shared" si="874"/>
        <v>0</v>
      </c>
      <c r="AL2960" s="9">
        <f t="shared" si="874"/>
        <v>0</v>
      </c>
      <c r="AM2960" s="9">
        <f t="shared" si="874"/>
        <v>0</v>
      </c>
      <c r="AN2960" s="9">
        <f t="shared" si="874"/>
        <v>0</v>
      </c>
      <c r="AO2960" s="9">
        <f t="shared" si="874"/>
        <v>0</v>
      </c>
      <c r="AP2960" s="9">
        <f t="shared" si="874"/>
        <v>0</v>
      </c>
      <c r="AQ2960" s="9">
        <f t="shared" si="874"/>
        <v>0</v>
      </c>
      <c r="AR2960" s="9">
        <f t="shared" si="874"/>
        <v>0</v>
      </c>
      <c r="AS2960" s="9">
        <f t="shared" si="874"/>
        <v>0</v>
      </c>
      <c r="AT2960" s="9">
        <f t="shared" si="874"/>
        <v>40000</v>
      </c>
      <c r="AU2960" s="9">
        <v>40000</v>
      </c>
      <c r="AV2960" s="9">
        <v>0</v>
      </c>
      <c r="AW2960" s="9">
        <f t="shared" si="868"/>
        <v>46210</v>
      </c>
    </row>
    <row r="2961" spans="1:49">
      <c r="A2961" s="44" t="s">
        <v>797</v>
      </c>
      <c r="B2961" s="45" t="s">
        <v>1030</v>
      </c>
      <c r="C2961" s="45" t="s">
        <v>1672</v>
      </c>
      <c r="D2961" s="452" t="s">
        <v>2947</v>
      </c>
      <c r="E2961" s="367" t="s">
        <v>1409</v>
      </c>
      <c r="F2961" s="50"/>
      <c r="G2961" s="468" t="s">
        <v>3096</v>
      </c>
      <c r="H2961" s="50" t="s">
        <v>2333</v>
      </c>
      <c r="I2961" s="42" t="s">
        <v>1518</v>
      </c>
      <c r="J2961" s="15">
        <v>6000</v>
      </c>
      <c r="K2961" s="15">
        <v>540</v>
      </c>
      <c r="L2961" s="15">
        <v>940</v>
      </c>
      <c r="N2961" s="15">
        <v>860</v>
      </c>
      <c r="O2961" s="15">
        <v>3660</v>
      </c>
      <c r="U2961" s="15">
        <v>6000</v>
      </c>
      <c r="V2961" s="15">
        <v>0</v>
      </c>
      <c r="W2961" s="15">
        <v>210</v>
      </c>
      <c r="Z2961" s="15">
        <v>210</v>
      </c>
      <c r="AH2961" s="15">
        <v>210</v>
      </c>
      <c r="AI2961" s="15">
        <v>0</v>
      </c>
      <c r="AJ2961" s="15">
        <v>40000</v>
      </c>
      <c r="AT2961" s="15">
        <v>40000</v>
      </c>
      <c r="AU2961" s="15">
        <v>40000</v>
      </c>
      <c r="AV2961" s="15">
        <v>0</v>
      </c>
      <c r="AW2961" s="15">
        <f t="shared" si="868"/>
        <v>46210</v>
      </c>
    </row>
    <row r="2962" spans="1:49">
      <c r="A2962" s="44"/>
      <c r="B2962" s="45"/>
      <c r="C2962" s="45"/>
      <c r="D2962" s="45"/>
      <c r="E2962" s="531"/>
      <c r="F2962" s="50"/>
      <c r="G2962" s="50"/>
      <c r="H2962" s="50"/>
      <c r="I2962" s="42"/>
      <c r="U2962" s="15">
        <v>0</v>
      </c>
      <c r="V2962" s="15">
        <v>0</v>
      </c>
      <c r="AH2962" s="15">
        <v>0</v>
      </c>
      <c r="AI2962" s="15">
        <v>0</v>
      </c>
      <c r="AU2962" s="15">
        <v>0</v>
      </c>
      <c r="AV2962" s="15">
        <v>0</v>
      </c>
      <c r="AW2962" s="15">
        <f t="shared" si="868"/>
        <v>0</v>
      </c>
    </row>
    <row r="2963" spans="1:49">
      <c r="A2963" s="48"/>
      <c r="B2963" s="42"/>
      <c r="C2963" s="42"/>
      <c r="D2963" s="42"/>
      <c r="E2963" s="531"/>
      <c r="F2963" s="50"/>
      <c r="G2963" s="50"/>
      <c r="H2963" s="50"/>
      <c r="I2963" s="49" t="s">
        <v>1631</v>
      </c>
      <c r="J2963" s="12">
        <f>SUM(J2934,J2959,J2956)</f>
        <v>11076</v>
      </c>
      <c r="K2963" s="12">
        <f t="shared" ref="K2963:AT2963" si="875">SUM(K2934,K2959,K2956)</f>
        <v>1340</v>
      </c>
      <c r="L2963" s="12">
        <f t="shared" si="875"/>
        <v>1440</v>
      </c>
      <c r="M2963" s="12">
        <f t="shared" si="875"/>
        <v>560</v>
      </c>
      <c r="N2963" s="12">
        <f t="shared" si="875"/>
        <v>860</v>
      </c>
      <c r="O2963" s="12">
        <f t="shared" si="875"/>
        <v>6472</v>
      </c>
      <c r="P2963" s="12">
        <f t="shared" si="875"/>
        <v>228</v>
      </c>
      <c r="Q2963" s="12">
        <f t="shared" si="875"/>
        <v>0</v>
      </c>
      <c r="R2963" s="12">
        <f t="shared" si="875"/>
        <v>0</v>
      </c>
      <c r="S2963" s="12">
        <f t="shared" si="875"/>
        <v>0</v>
      </c>
      <c r="T2963" s="12">
        <f t="shared" si="875"/>
        <v>0</v>
      </c>
      <c r="U2963" s="12">
        <v>10900</v>
      </c>
      <c r="V2963" s="12">
        <v>176</v>
      </c>
      <c r="W2963" s="12">
        <f>SUM(W2934,W2959,W2956)</f>
        <v>2180</v>
      </c>
      <c r="X2963" s="12">
        <f t="shared" si="875"/>
        <v>0</v>
      </c>
      <c r="Y2963" s="12">
        <f t="shared" si="875"/>
        <v>0</v>
      </c>
      <c r="Z2963" s="12">
        <f t="shared" si="875"/>
        <v>210</v>
      </c>
      <c r="AA2963" s="12">
        <f t="shared" si="875"/>
        <v>0</v>
      </c>
      <c r="AB2963" s="12">
        <f t="shared" si="875"/>
        <v>497</v>
      </c>
      <c r="AC2963" s="12">
        <f t="shared" si="875"/>
        <v>499</v>
      </c>
      <c r="AD2963" s="12">
        <f t="shared" si="875"/>
        <v>0</v>
      </c>
      <c r="AE2963" s="12">
        <f t="shared" si="875"/>
        <v>0</v>
      </c>
      <c r="AF2963" s="12">
        <f t="shared" si="875"/>
        <v>0</v>
      </c>
      <c r="AG2963" s="12">
        <f t="shared" si="875"/>
        <v>0</v>
      </c>
      <c r="AH2963" s="12">
        <v>1206</v>
      </c>
      <c r="AI2963" s="12">
        <v>974</v>
      </c>
      <c r="AJ2963" s="12">
        <f>SUM(AJ2934,AJ2959,AJ2956)</f>
        <v>45009</v>
      </c>
      <c r="AK2963" s="12">
        <f t="shared" si="875"/>
        <v>0</v>
      </c>
      <c r="AL2963" s="12">
        <f t="shared" si="875"/>
        <v>0</v>
      </c>
      <c r="AM2963" s="12">
        <f t="shared" si="875"/>
        <v>0</v>
      </c>
      <c r="AN2963" s="12">
        <f t="shared" si="875"/>
        <v>1825</v>
      </c>
      <c r="AO2963" s="12">
        <f t="shared" si="875"/>
        <v>0</v>
      </c>
      <c r="AP2963" s="12">
        <f t="shared" si="875"/>
        <v>800</v>
      </c>
      <c r="AQ2963" s="12">
        <f t="shared" si="875"/>
        <v>0</v>
      </c>
      <c r="AR2963" s="12">
        <f t="shared" si="875"/>
        <v>559</v>
      </c>
      <c r="AS2963" s="12">
        <f t="shared" si="875"/>
        <v>0</v>
      </c>
      <c r="AT2963" s="12">
        <f t="shared" si="875"/>
        <v>40000</v>
      </c>
      <c r="AU2963" s="12">
        <v>43184</v>
      </c>
      <c r="AV2963" s="12">
        <v>1825</v>
      </c>
      <c r="AW2963" s="12">
        <f t="shared" si="868"/>
        <v>55290</v>
      </c>
    </row>
    <row r="2964" spans="1:49">
      <c r="A2964" s="48"/>
      <c r="B2964" s="42"/>
      <c r="C2964" s="42"/>
      <c r="D2964" s="42"/>
      <c r="E2964" s="531"/>
      <c r="F2964" s="50"/>
      <c r="G2964" s="50"/>
      <c r="H2964" s="50"/>
      <c r="I2964" s="146" t="s">
        <v>970</v>
      </c>
      <c r="J2964" s="267"/>
      <c r="K2964" s="267"/>
      <c r="L2964" s="267"/>
      <c r="M2964" s="267"/>
      <c r="N2964" s="267"/>
      <c r="O2964" s="267"/>
      <c r="P2964" s="267"/>
      <c r="Q2964" s="267"/>
      <c r="R2964" s="267"/>
      <c r="S2964" s="267"/>
      <c r="T2964" s="267"/>
      <c r="U2964" s="267"/>
      <c r="V2964" s="267"/>
      <c r="W2964" s="267"/>
      <c r="X2964" s="267"/>
      <c r="Y2964" s="267"/>
      <c r="Z2964" s="267"/>
      <c r="AA2964" s="267"/>
      <c r="AB2964" s="267"/>
      <c r="AC2964" s="267"/>
      <c r="AD2964" s="267"/>
      <c r="AE2964" s="267"/>
      <c r="AF2964" s="267"/>
      <c r="AG2964" s="267"/>
      <c r="AH2964" s="267"/>
      <c r="AI2964" s="267"/>
      <c r="AJ2964" s="267"/>
      <c r="AK2964" s="267"/>
      <c r="AL2964" s="267"/>
      <c r="AM2964" s="267"/>
      <c r="AN2964" s="267"/>
      <c r="AO2964" s="267"/>
      <c r="AP2964" s="267"/>
      <c r="AQ2964" s="267"/>
      <c r="AR2964" s="267"/>
      <c r="AS2964" s="267"/>
      <c r="AT2964" s="267"/>
      <c r="AU2964" s="267"/>
      <c r="AV2964" s="267"/>
      <c r="AW2964" s="267"/>
    </row>
    <row r="2965" spans="1:49" ht="13.5" thickBot="1">
      <c r="A2965" s="48"/>
      <c r="B2965" s="42"/>
      <c r="C2965" s="42"/>
      <c r="D2965" s="42"/>
      <c r="E2965" s="531"/>
      <c r="F2965" s="50"/>
      <c r="G2965" s="50"/>
      <c r="H2965" s="50"/>
      <c r="I2965" s="146"/>
      <c r="J2965" s="29"/>
      <c r="K2965" s="29"/>
      <c r="L2965" s="29"/>
      <c r="M2965" s="29"/>
      <c r="N2965" s="29"/>
      <c r="O2965" s="29"/>
      <c r="P2965" s="29"/>
      <c r="Q2965" s="29"/>
      <c r="R2965" s="29"/>
      <c r="S2965" s="29"/>
      <c r="T2965" s="29"/>
      <c r="U2965" s="29"/>
      <c r="V2965" s="29"/>
      <c r="W2965" s="29"/>
      <c r="X2965" s="29"/>
      <c r="Y2965" s="29"/>
      <c r="Z2965" s="29"/>
      <c r="AA2965" s="29"/>
      <c r="AB2965" s="29"/>
      <c r="AC2965" s="29"/>
      <c r="AD2965" s="29"/>
      <c r="AE2965" s="29"/>
      <c r="AF2965" s="29"/>
      <c r="AG2965" s="29"/>
      <c r="AH2965" s="29"/>
      <c r="AI2965" s="29"/>
      <c r="AJ2965" s="29"/>
      <c r="AK2965" s="29"/>
      <c r="AL2965" s="29"/>
      <c r="AM2965" s="29"/>
      <c r="AN2965" s="29"/>
      <c r="AO2965" s="29"/>
      <c r="AP2965" s="29"/>
      <c r="AQ2965" s="29"/>
      <c r="AR2965" s="29"/>
      <c r="AS2965" s="29"/>
      <c r="AT2965" s="29"/>
      <c r="AU2965" s="29"/>
      <c r="AV2965" s="29"/>
      <c r="AW2965" s="29"/>
    </row>
    <row r="2966" spans="1:49" ht="35.25" customHeight="1" thickTop="1" thickBot="1">
      <c r="A2966" s="48"/>
      <c r="B2966" s="42"/>
      <c r="C2966" s="42"/>
      <c r="D2966" s="42"/>
      <c r="E2966" s="531"/>
      <c r="F2966" s="50"/>
      <c r="G2966" s="50"/>
      <c r="H2966" s="50"/>
      <c r="I2966" s="5" t="s">
        <v>2331</v>
      </c>
      <c r="J2966" s="364" t="s">
        <v>2891</v>
      </c>
      <c r="K2966" s="364" t="s">
        <v>2879</v>
      </c>
      <c r="L2966" s="364" t="s">
        <v>2880</v>
      </c>
      <c r="M2966" s="364" t="s">
        <v>2881</v>
      </c>
      <c r="N2966" s="364" t="s">
        <v>2882</v>
      </c>
      <c r="O2966" s="364" t="s">
        <v>2883</v>
      </c>
      <c r="P2966" s="364" t="s">
        <v>2884</v>
      </c>
      <c r="Q2966" s="364" t="s">
        <v>2885</v>
      </c>
      <c r="R2966" s="364" t="s">
        <v>2886</v>
      </c>
      <c r="S2966" s="364" t="s">
        <v>2887</v>
      </c>
      <c r="T2966" s="364" t="s">
        <v>2888</v>
      </c>
      <c r="U2966" s="364" t="s">
        <v>2889</v>
      </c>
      <c r="V2966" s="364" t="s">
        <v>2890</v>
      </c>
      <c r="W2966" s="365" t="s">
        <v>2893</v>
      </c>
      <c r="X2966" s="365" t="s">
        <v>2879</v>
      </c>
      <c r="Y2966" s="365" t="s">
        <v>2880</v>
      </c>
      <c r="Z2966" s="365" t="s">
        <v>2881</v>
      </c>
      <c r="AA2966" s="365" t="s">
        <v>2882</v>
      </c>
      <c r="AB2966" s="365" t="s">
        <v>2883</v>
      </c>
      <c r="AC2966" s="365" t="s">
        <v>2884</v>
      </c>
      <c r="AD2966" s="365" t="s">
        <v>2885</v>
      </c>
      <c r="AE2966" s="365" t="s">
        <v>2886</v>
      </c>
      <c r="AF2966" s="365" t="s">
        <v>2887</v>
      </c>
      <c r="AG2966" s="365" t="s">
        <v>2888</v>
      </c>
      <c r="AH2966" s="365" t="s">
        <v>2889</v>
      </c>
      <c r="AI2966" s="365" t="s">
        <v>2890</v>
      </c>
      <c r="AJ2966" s="366" t="s">
        <v>2892</v>
      </c>
      <c r="AK2966" s="366" t="s">
        <v>2879</v>
      </c>
      <c r="AL2966" s="366" t="s">
        <v>2880</v>
      </c>
      <c r="AM2966" s="366" t="s">
        <v>2881</v>
      </c>
      <c r="AN2966" s="366" t="s">
        <v>2882</v>
      </c>
      <c r="AO2966" s="366" t="s">
        <v>2883</v>
      </c>
      <c r="AP2966" s="366" t="s">
        <v>2884</v>
      </c>
      <c r="AQ2966" s="366" t="s">
        <v>2885</v>
      </c>
      <c r="AR2966" s="366" t="s">
        <v>2886</v>
      </c>
      <c r="AS2966" s="366" t="s">
        <v>2887</v>
      </c>
      <c r="AT2966" s="366" t="s">
        <v>2888</v>
      </c>
      <c r="AU2966" s="366" t="s">
        <v>2889</v>
      </c>
      <c r="AV2966" s="366" t="s">
        <v>2890</v>
      </c>
      <c r="AW2966" s="368" t="s">
        <v>2895</v>
      </c>
    </row>
    <row r="2967" spans="1:49">
      <c r="A2967" s="48"/>
      <c r="B2967" s="42"/>
      <c r="C2967" s="42"/>
      <c r="D2967" s="42"/>
      <c r="E2967" s="531"/>
      <c r="F2967" s="50"/>
      <c r="G2967" s="50"/>
      <c r="H2967" s="50"/>
      <c r="I2967" s="34"/>
      <c r="J2967" s="202" t="s">
        <v>1224</v>
      </c>
      <c r="K2967" s="202">
        <v>1</v>
      </c>
      <c r="L2967" s="202">
        <v>2</v>
      </c>
      <c r="M2967" s="202">
        <v>3</v>
      </c>
      <c r="N2967" s="202">
        <v>4</v>
      </c>
      <c r="O2967" s="202">
        <v>5</v>
      </c>
      <c r="P2967" s="202">
        <v>6</v>
      </c>
      <c r="Q2967" s="202">
        <v>7</v>
      </c>
      <c r="R2967" s="202">
        <v>8</v>
      </c>
      <c r="S2967" s="202">
        <v>9</v>
      </c>
      <c r="T2967" s="202">
        <v>10</v>
      </c>
      <c r="U2967" s="202">
        <v>13</v>
      </c>
      <c r="V2967" s="202">
        <v>14</v>
      </c>
      <c r="W2967" s="202" t="s">
        <v>1224</v>
      </c>
      <c r="X2967" s="202">
        <v>1</v>
      </c>
      <c r="Y2967" s="202">
        <v>2</v>
      </c>
      <c r="Z2967" s="202">
        <v>3</v>
      </c>
      <c r="AA2967" s="202">
        <v>4</v>
      </c>
      <c r="AB2967" s="202">
        <v>5</v>
      </c>
      <c r="AC2967" s="202">
        <v>6</v>
      </c>
      <c r="AD2967" s="202">
        <v>7</v>
      </c>
      <c r="AE2967" s="202">
        <v>8</v>
      </c>
      <c r="AF2967" s="202">
        <v>9</v>
      </c>
      <c r="AG2967" s="202">
        <v>10</v>
      </c>
      <c r="AH2967" s="202">
        <v>13</v>
      </c>
      <c r="AI2967" s="202">
        <v>14</v>
      </c>
      <c r="AJ2967" s="202" t="s">
        <v>1224</v>
      </c>
      <c r="AK2967" s="202">
        <v>1</v>
      </c>
      <c r="AL2967" s="202">
        <v>2</v>
      </c>
      <c r="AM2967" s="202">
        <v>3</v>
      </c>
      <c r="AN2967" s="202">
        <v>4</v>
      </c>
      <c r="AO2967" s="202">
        <v>5</v>
      </c>
      <c r="AP2967" s="202">
        <v>6</v>
      </c>
      <c r="AQ2967" s="202">
        <v>7</v>
      </c>
      <c r="AR2967" s="202">
        <v>8</v>
      </c>
      <c r="AS2967" s="202">
        <v>9</v>
      </c>
      <c r="AT2967" s="202">
        <v>10</v>
      </c>
      <c r="AU2967" s="202">
        <v>13</v>
      </c>
      <c r="AV2967" s="202">
        <v>14</v>
      </c>
      <c r="AW2967" s="202">
        <v>15</v>
      </c>
    </row>
    <row r="2968" spans="1:49">
      <c r="A2968" s="48"/>
      <c r="B2968" s="42"/>
      <c r="C2968" s="42"/>
      <c r="D2968" s="42"/>
      <c r="E2968" s="531"/>
      <c r="F2968" s="50"/>
      <c r="G2968" s="50"/>
      <c r="H2968" s="50"/>
      <c r="I2968" s="276" t="s">
        <v>2429</v>
      </c>
      <c r="J2968" s="277">
        <f>SUM(J2963)</f>
        <v>11076</v>
      </c>
      <c r="K2968" s="277">
        <f t="shared" ref="K2968:AT2968" si="876">SUM(K2963)</f>
        <v>1340</v>
      </c>
      <c r="L2968" s="277">
        <f t="shared" si="876"/>
        <v>1440</v>
      </c>
      <c r="M2968" s="277">
        <f t="shared" si="876"/>
        <v>560</v>
      </c>
      <c r="N2968" s="277">
        <f t="shared" si="876"/>
        <v>860</v>
      </c>
      <c r="O2968" s="277">
        <f t="shared" si="876"/>
        <v>6472</v>
      </c>
      <c r="P2968" s="277">
        <f t="shared" si="876"/>
        <v>228</v>
      </c>
      <c r="Q2968" s="277">
        <f t="shared" si="876"/>
        <v>0</v>
      </c>
      <c r="R2968" s="277">
        <f t="shared" si="876"/>
        <v>0</v>
      </c>
      <c r="S2968" s="277">
        <f t="shared" si="876"/>
        <v>0</v>
      </c>
      <c r="T2968" s="277">
        <f t="shared" si="876"/>
        <v>0</v>
      </c>
      <c r="U2968" s="277">
        <v>10900</v>
      </c>
      <c r="V2968" s="277">
        <v>176</v>
      </c>
      <c r="W2968" s="277">
        <f>SUM(W2963)</f>
        <v>2180</v>
      </c>
      <c r="X2968" s="277">
        <f t="shared" si="876"/>
        <v>0</v>
      </c>
      <c r="Y2968" s="277">
        <f t="shared" si="876"/>
        <v>0</v>
      </c>
      <c r="Z2968" s="277">
        <f t="shared" si="876"/>
        <v>210</v>
      </c>
      <c r="AA2968" s="277">
        <f t="shared" si="876"/>
        <v>0</v>
      </c>
      <c r="AB2968" s="277">
        <f t="shared" si="876"/>
        <v>497</v>
      </c>
      <c r="AC2968" s="277">
        <f t="shared" si="876"/>
        <v>499</v>
      </c>
      <c r="AD2968" s="277">
        <f t="shared" si="876"/>
        <v>0</v>
      </c>
      <c r="AE2968" s="277">
        <f t="shared" si="876"/>
        <v>0</v>
      </c>
      <c r="AF2968" s="277">
        <f t="shared" si="876"/>
        <v>0</v>
      </c>
      <c r="AG2968" s="277">
        <f t="shared" si="876"/>
        <v>0</v>
      </c>
      <c r="AH2968" s="277">
        <v>1206</v>
      </c>
      <c r="AI2968" s="277">
        <v>974</v>
      </c>
      <c r="AJ2968" s="277">
        <f>SUM(AJ2963)</f>
        <v>45009</v>
      </c>
      <c r="AK2968" s="277">
        <f t="shared" si="876"/>
        <v>0</v>
      </c>
      <c r="AL2968" s="277">
        <f t="shared" si="876"/>
        <v>0</v>
      </c>
      <c r="AM2968" s="277">
        <f t="shared" si="876"/>
        <v>0</v>
      </c>
      <c r="AN2968" s="277">
        <f t="shared" si="876"/>
        <v>1825</v>
      </c>
      <c r="AO2968" s="277">
        <f t="shared" si="876"/>
        <v>0</v>
      </c>
      <c r="AP2968" s="277">
        <f t="shared" si="876"/>
        <v>800</v>
      </c>
      <c r="AQ2968" s="277">
        <f t="shared" si="876"/>
        <v>0</v>
      </c>
      <c r="AR2968" s="277">
        <f t="shared" si="876"/>
        <v>559</v>
      </c>
      <c r="AS2968" s="277">
        <f t="shared" si="876"/>
        <v>0</v>
      </c>
      <c r="AT2968" s="277">
        <f t="shared" si="876"/>
        <v>40000</v>
      </c>
      <c r="AU2968" s="277">
        <v>43184</v>
      </c>
      <c r="AV2968" s="277">
        <v>1825</v>
      </c>
      <c r="AW2968" s="277">
        <f>U2968+AH2968+AU2968</f>
        <v>55290</v>
      </c>
    </row>
    <row r="2969" spans="1:49">
      <c r="A2969" s="48"/>
      <c r="B2969" s="42"/>
      <c r="C2969" s="42"/>
      <c r="D2969" s="42"/>
      <c r="E2969" s="531"/>
      <c r="F2969" s="50"/>
      <c r="G2969" s="50"/>
      <c r="H2969" s="50"/>
      <c r="I2969" s="276"/>
      <c r="J2969" s="277"/>
      <c r="K2969" s="277"/>
      <c r="L2969" s="277"/>
      <c r="M2969" s="277"/>
      <c r="N2969" s="277"/>
      <c r="O2969" s="277"/>
      <c r="P2969" s="277"/>
      <c r="Q2969" s="277"/>
      <c r="R2969" s="277"/>
      <c r="S2969" s="277"/>
      <c r="T2969" s="277"/>
      <c r="U2969" s="277">
        <v>0</v>
      </c>
      <c r="V2969" s="277">
        <v>0</v>
      </c>
      <c r="W2969" s="277"/>
      <c r="X2969" s="277"/>
      <c r="Y2969" s="277"/>
      <c r="Z2969" s="277"/>
      <c r="AA2969" s="277"/>
      <c r="AB2969" s="277"/>
      <c r="AC2969" s="277"/>
      <c r="AD2969" s="277"/>
      <c r="AE2969" s="277"/>
      <c r="AF2969" s="277"/>
      <c r="AG2969" s="277"/>
      <c r="AH2969" s="277">
        <v>0</v>
      </c>
      <c r="AI2969" s="277">
        <v>0</v>
      </c>
      <c r="AJ2969" s="277"/>
      <c r="AK2969" s="277"/>
      <c r="AL2969" s="277"/>
      <c r="AM2969" s="277"/>
      <c r="AN2969" s="277"/>
      <c r="AO2969" s="277"/>
      <c r="AP2969" s="277"/>
      <c r="AQ2969" s="277"/>
      <c r="AR2969" s="277"/>
      <c r="AS2969" s="277"/>
      <c r="AT2969" s="277"/>
      <c r="AU2969" s="277">
        <v>0</v>
      </c>
      <c r="AV2969" s="277">
        <v>0</v>
      </c>
      <c r="AW2969" s="277">
        <f>U2969+AH2969+AU2969</f>
        <v>0</v>
      </c>
    </row>
    <row r="2970" spans="1:49">
      <c r="A2970" s="48"/>
      <c r="B2970" s="42"/>
      <c r="C2970" s="42"/>
      <c r="D2970" s="42"/>
      <c r="E2970" s="531"/>
      <c r="F2970" s="50"/>
      <c r="G2970" s="50"/>
      <c r="H2970" s="50"/>
      <c r="I2970" s="276"/>
      <c r="J2970" s="277"/>
      <c r="K2970" s="277"/>
      <c r="L2970" s="277"/>
      <c r="M2970" s="277"/>
      <c r="N2970" s="277"/>
      <c r="O2970" s="277"/>
      <c r="P2970" s="277"/>
      <c r="Q2970" s="277"/>
      <c r="R2970" s="277"/>
      <c r="S2970" s="277"/>
      <c r="T2970" s="277"/>
      <c r="U2970" s="277">
        <v>0</v>
      </c>
      <c r="V2970" s="277">
        <v>0</v>
      </c>
      <c r="W2970" s="277"/>
      <c r="X2970" s="277"/>
      <c r="Y2970" s="277"/>
      <c r="Z2970" s="277"/>
      <c r="AA2970" s="277"/>
      <c r="AB2970" s="277"/>
      <c r="AC2970" s="277"/>
      <c r="AD2970" s="277"/>
      <c r="AE2970" s="277"/>
      <c r="AF2970" s="277"/>
      <c r="AG2970" s="277"/>
      <c r="AH2970" s="277">
        <v>0</v>
      </c>
      <c r="AI2970" s="277">
        <v>0</v>
      </c>
      <c r="AJ2970" s="277"/>
      <c r="AK2970" s="277"/>
      <c r="AL2970" s="277"/>
      <c r="AM2970" s="277"/>
      <c r="AN2970" s="277"/>
      <c r="AO2970" s="277"/>
      <c r="AP2970" s="277"/>
      <c r="AQ2970" s="277"/>
      <c r="AR2970" s="277"/>
      <c r="AS2970" s="277"/>
      <c r="AT2970" s="277"/>
      <c r="AU2970" s="277">
        <v>0</v>
      </c>
      <c r="AV2970" s="277">
        <v>0</v>
      </c>
      <c r="AW2970" s="277">
        <f>U2970+AH2970+AU2970</f>
        <v>0</v>
      </c>
    </row>
    <row r="2971" spans="1:49">
      <c r="A2971" s="48"/>
      <c r="B2971" s="42"/>
      <c r="C2971" s="42"/>
      <c r="D2971" s="42"/>
      <c r="E2971" s="531"/>
      <c r="F2971" s="50"/>
      <c r="G2971" s="50"/>
      <c r="H2971" s="50"/>
      <c r="I2971" s="276"/>
      <c r="J2971" s="277"/>
      <c r="K2971" s="277"/>
      <c r="L2971" s="277"/>
      <c r="M2971" s="277"/>
      <c r="N2971" s="277"/>
      <c r="O2971" s="277"/>
      <c r="P2971" s="277"/>
      <c r="Q2971" s="277"/>
      <c r="R2971" s="277"/>
      <c r="S2971" s="277"/>
      <c r="T2971" s="277"/>
      <c r="U2971" s="277">
        <v>0</v>
      </c>
      <c r="V2971" s="277">
        <v>0</v>
      </c>
      <c r="W2971" s="277"/>
      <c r="X2971" s="277"/>
      <c r="Y2971" s="277"/>
      <c r="Z2971" s="277"/>
      <c r="AA2971" s="277"/>
      <c r="AB2971" s="277"/>
      <c r="AC2971" s="277"/>
      <c r="AD2971" s="277"/>
      <c r="AE2971" s="277"/>
      <c r="AF2971" s="277"/>
      <c r="AG2971" s="277"/>
      <c r="AH2971" s="277">
        <v>0</v>
      </c>
      <c r="AI2971" s="277">
        <v>0</v>
      </c>
      <c r="AJ2971" s="277"/>
      <c r="AK2971" s="277"/>
      <c r="AL2971" s="277"/>
      <c r="AM2971" s="277"/>
      <c r="AN2971" s="277"/>
      <c r="AO2971" s="277"/>
      <c r="AP2971" s="277"/>
      <c r="AQ2971" s="277"/>
      <c r="AR2971" s="277"/>
      <c r="AS2971" s="277"/>
      <c r="AT2971" s="277"/>
      <c r="AU2971" s="277">
        <v>0</v>
      </c>
      <c r="AV2971" s="277">
        <v>0</v>
      </c>
      <c r="AW2971" s="277">
        <f>U2971+AH2971+AU2971</f>
        <v>0</v>
      </c>
    </row>
    <row r="2972" spans="1:49">
      <c r="A2972" s="48"/>
      <c r="B2972" s="42"/>
      <c r="C2972" s="42"/>
      <c r="D2972" s="42"/>
      <c r="E2972" s="531"/>
      <c r="F2972" s="50"/>
      <c r="G2972" s="50"/>
      <c r="H2972" s="50"/>
      <c r="I2972" s="276" t="s">
        <v>1631</v>
      </c>
      <c r="J2972" s="277">
        <f>SUM(J2968:J2971)</f>
        <v>11076</v>
      </c>
      <c r="K2972" s="277">
        <f t="shared" ref="K2972:AT2972" si="877">SUM(K2968:K2971)</f>
        <v>1340</v>
      </c>
      <c r="L2972" s="277">
        <f t="shared" si="877"/>
        <v>1440</v>
      </c>
      <c r="M2972" s="277">
        <f t="shared" si="877"/>
        <v>560</v>
      </c>
      <c r="N2972" s="277">
        <f t="shared" si="877"/>
        <v>860</v>
      </c>
      <c r="O2972" s="277">
        <f t="shared" si="877"/>
        <v>6472</v>
      </c>
      <c r="P2972" s="277">
        <f t="shared" si="877"/>
        <v>228</v>
      </c>
      <c r="Q2972" s="277">
        <f t="shared" si="877"/>
        <v>0</v>
      </c>
      <c r="R2972" s="277">
        <f t="shared" si="877"/>
        <v>0</v>
      </c>
      <c r="S2972" s="277">
        <f t="shared" si="877"/>
        <v>0</v>
      </c>
      <c r="T2972" s="277">
        <f t="shared" si="877"/>
        <v>0</v>
      </c>
      <c r="U2972" s="277">
        <v>10900</v>
      </c>
      <c r="V2972" s="277">
        <v>176</v>
      </c>
      <c r="W2972" s="277">
        <f>SUM(W2968:W2971)</f>
        <v>2180</v>
      </c>
      <c r="X2972" s="277">
        <f t="shared" si="877"/>
        <v>0</v>
      </c>
      <c r="Y2972" s="277">
        <f t="shared" si="877"/>
        <v>0</v>
      </c>
      <c r="Z2972" s="277">
        <f t="shared" si="877"/>
        <v>210</v>
      </c>
      <c r="AA2972" s="277">
        <f t="shared" si="877"/>
        <v>0</v>
      </c>
      <c r="AB2972" s="277">
        <f t="shared" si="877"/>
        <v>497</v>
      </c>
      <c r="AC2972" s="277">
        <f t="shared" si="877"/>
        <v>499</v>
      </c>
      <c r="AD2972" s="277">
        <f t="shared" si="877"/>
        <v>0</v>
      </c>
      <c r="AE2972" s="277">
        <f t="shared" si="877"/>
        <v>0</v>
      </c>
      <c r="AF2972" s="277">
        <f t="shared" si="877"/>
        <v>0</v>
      </c>
      <c r="AG2972" s="277">
        <f t="shared" si="877"/>
        <v>0</v>
      </c>
      <c r="AH2972" s="277">
        <v>1206</v>
      </c>
      <c r="AI2972" s="277">
        <v>974</v>
      </c>
      <c r="AJ2972" s="277">
        <f>SUM(AJ2968:AJ2971)</f>
        <v>45009</v>
      </c>
      <c r="AK2972" s="277">
        <f t="shared" si="877"/>
        <v>0</v>
      </c>
      <c r="AL2972" s="277">
        <f t="shared" si="877"/>
        <v>0</v>
      </c>
      <c r="AM2972" s="277">
        <f t="shared" si="877"/>
        <v>0</v>
      </c>
      <c r="AN2972" s="277">
        <f t="shared" si="877"/>
        <v>1825</v>
      </c>
      <c r="AO2972" s="277">
        <f t="shared" si="877"/>
        <v>0</v>
      </c>
      <c r="AP2972" s="277">
        <f t="shared" si="877"/>
        <v>800</v>
      </c>
      <c r="AQ2972" s="277">
        <f t="shared" si="877"/>
        <v>0</v>
      </c>
      <c r="AR2972" s="277">
        <f t="shared" si="877"/>
        <v>559</v>
      </c>
      <c r="AS2972" s="277">
        <f t="shared" si="877"/>
        <v>0</v>
      </c>
      <c r="AT2972" s="277">
        <f t="shared" si="877"/>
        <v>40000</v>
      </c>
      <c r="AU2972" s="277">
        <v>43184</v>
      </c>
      <c r="AV2972" s="277">
        <v>1825</v>
      </c>
      <c r="AW2972" s="277">
        <f>U2972+AH2972+AU2972</f>
        <v>55290</v>
      </c>
    </row>
    <row r="2973" spans="1:49">
      <c r="A2973" s="48"/>
      <c r="B2973" s="42"/>
      <c r="C2973" s="42"/>
      <c r="D2973" s="42"/>
      <c r="E2973" s="531"/>
      <c r="F2973" s="50"/>
      <c r="G2973" s="50"/>
      <c r="H2973" s="50"/>
      <c r="I2973" s="146"/>
      <c r="J2973" s="29"/>
      <c r="K2973" s="29"/>
      <c r="L2973" s="29"/>
      <c r="M2973" s="29"/>
      <c r="N2973" s="29"/>
      <c r="O2973" s="29"/>
      <c r="P2973" s="29"/>
      <c r="Q2973" s="29"/>
      <c r="R2973" s="29"/>
      <c r="S2973" s="29"/>
      <c r="T2973" s="29"/>
      <c r="U2973" s="29"/>
      <c r="V2973" s="29"/>
      <c r="W2973" s="29"/>
      <c r="X2973" s="29"/>
      <c r="Y2973" s="29"/>
      <c r="Z2973" s="29"/>
      <c r="AA2973" s="29"/>
      <c r="AB2973" s="29"/>
      <c r="AC2973" s="29"/>
      <c r="AD2973" s="29"/>
      <c r="AE2973" s="29"/>
      <c r="AF2973" s="29"/>
      <c r="AG2973" s="29"/>
      <c r="AH2973" s="29"/>
      <c r="AI2973" s="29"/>
      <c r="AJ2973" s="29"/>
      <c r="AK2973" s="29"/>
      <c r="AL2973" s="29"/>
      <c r="AM2973" s="29"/>
      <c r="AN2973" s="29"/>
      <c r="AO2973" s="29"/>
      <c r="AP2973" s="29"/>
      <c r="AQ2973" s="29"/>
      <c r="AR2973" s="29"/>
      <c r="AS2973" s="29"/>
      <c r="AT2973" s="29"/>
      <c r="AU2973" s="29"/>
      <c r="AV2973" s="29"/>
      <c r="AW2973" s="29"/>
    </row>
    <row r="2974" spans="1:49">
      <c r="A2974" s="48"/>
      <c r="B2974" s="42"/>
      <c r="C2974" s="42"/>
      <c r="D2974" s="42"/>
      <c r="E2974" s="531"/>
      <c r="F2974" s="50"/>
      <c r="G2974" s="50"/>
      <c r="H2974" s="50"/>
      <c r="I2974" s="53"/>
      <c r="J2974" s="29"/>
      <c r="K2974" s="29"/>
      <c r="L2974" s="29"/>
      <c r="M2974" s="29"/>
      <c r="N2974" s="29"/>
      <c r="O2974" s="29"/>
      <c r="P2974" s="29"/>
      <c r="Q2974" s="29"/>
      <c r="R2974" s="29"/>
      <c r="S2974" s="29"/>
      <c r="T2974" s="29"/>
      <c r="U2974" s="29"/>
      <c r="V2974" s="29"/>
      <c r="W2974" s="29"/>
      <c r="X2974" s="29"/>
      <c r="Y2974" s="29"/>
      <c r="Z2974" s="29"/>
      <c r="AA2974" s="29"/>
      <c r="AB2974" s="29"/>
      <c r="AC2974" s="29"/>
      <c r="AD2974" s="29"/>
      <c r="AE2974" s="29"/>
      <c r="AF2974" s="29"/>
      <c r="AG2974" s="29"/>
      <c r="AH2974" s="29"/>
      <c r="AI2974" s="29"/>
      <c r="AJ2974" s="29"/>
      <c r="AK2974" s="29"/>
      <c r="AL2974" s="29"/>
      <c r="AM2974" s="29"/>
      <c r="AN2974" s="29"/>
      <c r="AO2974" s="29"/>
      <c r="AP2974" s="29"/>
      <c r="AQ2974" s="29"/>
      <c r="AR2974" s="29"/>
      <c r="AS2974" s="29"/>
      <c r="AT2974" s="29"/>
      <c r="AU2974" s="29"/>
      <c r="AV2974" s="29"/>
      <c r="AW2974" s="29"/>
    </row>
    <row r="2975" spans="1:49" ht="16.5" thickBot="1">
      <c r="A2975" s="78" t="s">
        <v>2146</v>
      </c>
      <c r="B2975" s="78"/>
      <c r="C2975" s="78"/>
      <c r="D2975" s="463"/>
      <c r="E2975" s="539"/>
      <c r="F2975" s="129"/>
      <c r="G2975" s="129"/>
      <c r="H2975" s="129"/>
      <c r="I2975" s="103"/>
    </row>
    <row r="2976" spans="1:49" s="151" customFormat="1" ht="36" customHeight="1" thickTop="1" thickBot="1">
      <c r="A2976" s="147" t="s">
        <v>2079</v>
      </c>
      <c r="B2976" s="5" t="s">
        <v>2080</v>
      </c>
      <c r="C2976" s="5" t="s">
        <v>1335</v>
      </c>
      <c r="D2976" s="450"/>
      <c r="E2976" s="148" t="s">
        <v>1570</v>
      </c>
      <c r="F2976" s="149" t="s">
        <v>1438</v>
      </c>
      <c r="G2976" s="149"/>
      <c r="H2976" s="149" t="s">
        <v>2332</v>
      </c>
      <c r="I2976" s="5" t="s">
        <v>856</v>
      </c>
      <c r="J2976" s="364" t="s">
        <v>2891</v>
      </c>
      <c r="K2976" s="364" t="s">
        <v>2879</v>
      </c>
      <c r="L2976" s="364" t="s">
        <v>2880</v>
      </c>
      <c r="M2976" s="364" t="s">
        <v>2881</v>
      </c>
      <c r="N2976" s="364" t="s">
        <v>2882</v>
      </c>
      <c r="O2976" s="364" t="s">
        <v>2883</v>
      </c>
      <c r="P2976" s="364" t="s">
        <v>2884</v>
      </c>
      <c r="Q2976" s="364" t="s">
        <v>2885</v>
      </c>
      <c r="R2976" s="364" t="s">
        <v>2886</v>
      </c>
      <c r="S2976" s="364" t="s">
        <v>2887</v>
      </c>
      <c r="T2976" s="364" t="s">
        <v>2888</v>
      </c>
      <c r="U2976" s="364" t="s">
        <v>2889</v>
      </c>
      <c r="V2976" s="364" t="s">
        <v>2890</v>
      </c>
      <c r="W2976" s="365" t="s">
        <v>2893</v>
      </c>
      <c r="X2976" s="365" t="s">
        <v>2879</v>
      </c>
      <c r="Y2976" s="365" t="s">
        <v>2880</v>
      </c>
      <c r="Z2976" s="365" t="s">
        <v>2881</v>
      </c>
      <c r="AA2976" s="365" t="s">
        <v>2882</v>
      </c>
      <c r="AB2976" s="365" t="s">
        <v>2883</v>
      </c>
      <c r="AC2976" s="365" t="s">
        <v>2884</v>
      </c>
      <c r="AD2976" s="365" t="s">
        <v>2885</v>
      </c>
      <c r="AE2976" s="365" t="s">
        <v>2886</v>
      </c>
      <c r="AF2976" s="365" t="s">
        <v>2887</v>
      </c>
      <c r="AG2976" s="365" t="s">
        <v>2888</v>
      </c>
      <c r="AH2976" s="365" t="s">
        <v>2889</v>
      </c>
      <c r="AI2976" s="365" t="s">
        <v>2890</v>
      </c>
      <c r="AJ2976" s="366" t="s">
        <v>2892</v>
      </c>
      <c r="AK2976" s="366" t="s">
        <v>2879</v>
      </c>
      <c r="AL2976" s="366" t="s">
        <v>2880</v>
      </c>
      <c r="AM2976" s="366" t="s">
        <v>2881</v>
      </c>
      <c r="AN2976" s="366" t="s">
        <v>2882</v>
      </c>
      <c r="AO2976" s="366" t="s">
        <v>2883</v>
      </c>
      <c r="AP2976" s="366" t="s">
        <v>2884</v>
      </c>
      <c r="AQ2976" s="366" t="s">
        <v>2885</v>
      </c>
      <c r="AR2976" s="366" t="s">
        <v>2886</v>
      </c>
      <c r="AS2976" s="366" t="s">
        <v>2887</v>
      </c>
      <c r="AT2976" s="366" t="s">
        <v>2888</v>
      </c>
      <c r="AU2976" s="366" t="s">
        <v>2889</v>
      </c>
      <c r="AV2976" s="366" t="s">
        <v>2890</v>
      </c>
      <c r="AW2976" s="368" t="s">
        <v>2895</v>
      </c>
    </row>
    <row r="2977" spans="1:49">
      <c r="A2977" s="33"/>
      <c r="B2977" s="34"/>
      <c r="C2977" s="34"/>
      <c r="D2977" s="34"/>
      <c r="E2977" s="35"/>
      <c r="F2977" s="36"/>
      <c r="G2977" s="36"/>
      <c r="H2977" s="36"/>
      <c r="I2977" s="34"/>
      <c r="J2977" s="202" t="s">
        <v>1224</v>
      </c>
      <c r="K2977" s="202">
        <v>1</v>
      </c>
      <c r="L2977" s="202">
        <v>2</v>
      </c>
      <c r="M2977" s="202">
        <v>3</v>
      </c>
      <c r="N2977" s="202">
        <v>4</v>
      </c>
      <c r="O2977" s="202">
        <v>5</v>
      </c>
      <c r="P2977" s="202">
        <v>6</v>
      </c>
      <c r="Q2977" s="202">
        <v>7</v>
      </c>
      <c r="R2977" s="202">
        <v>8</v>
      </c>
      <c r="S2977" s="202">
        <v>9</v>
      </c>
      <c r="T2977" s="202">
        <v>10</v>
      </c>
      <c r="U2977" s="202">
        <v>13</v>
      </c>
      <c r="V2977" s="202">
        <v>14</v>
      </c>
      <c r="W2977" s="202" t="s">
        <v>1224</v>
      </c>
      <c r="X2977" s="202">
        <v>1</v>
      </c>
      <c r="Y2977" s="202">
        <v>2</v>
      </c>
      <c r="Z2977" s="202">
        <v>3</v>
      </c>
      <c r="AA2977" s="202">
        <v>4</v>
      </c>
      <c r="AB2977" s="202">
        <v>5</v>
      </c>
      <c r="AC2977" s="202">
        <v>6</v>
      </c>
      <c r="AD2977" s="202">
        <v>7</v>
      </c>
      <c r="AE2977" s="202">
        <v>8</v>
      </c>
      <c r="AF2977" s="202">
        <v>9</v>
      </c>
      <c r="AG2977" s="202">
        <v>10</v>
      </c>
      <c r="AH2977" s="202">
        <v>13</v>
      </c>
      <c r="AI2977" s="202">
        <v>14</v>
      </c>
      <c r="AJ2977" s="202" t="s">
        <v>1224</v>
      </c>
      <c r="AK2977" s="202">
        <v>1</v>
      </c>
      <c r="AL2977" s="202">
        <v>2</v>
      </c>
      <c r="AM2977" s="202">
        <v>3</v>
      </c>
      <c r="AN2977" s="202">
        <v>4</v>
      </c>
      <c r="AO2977" s="202">
        <v>5</v>
      </c>
      <c r="AP2977" s="202">
        <v>6</v>
      </c>
      <c r="AQ2977" s="202">
        <v>7</v>
      </c>
      <c r="AR2977" s="202">
        <v>8</v>
      </c>
      <c r="AS2977" s="202">
        <v>9</v>
      </c>
      <c r="AT2977" s="202">
        <v>10</v>
      </c>
      <c r="AU2977" s="202">
        <v>13</v>
      </c>
      <c r="AV2977" s="202">
        <v>14</v>
      </c>
      <c r="AW2977" s="202">
        <v>15</v>
      </c>
    </row>
    <row r="2978" spans="1:49">
      <c r="A2978" s="37"/>
      <c r="B2978" s="38"/>
      <c r="C2978" s="38"/>
      <c r="D2978" s="38"/>
      <c r="E2978" s="60"/>
      <c r="F2978" s="61"/>
      <c r="G2978" s="61"/>
      <c r="H2978" s="61"/>
      <c r="I2978" s="38"/>
      <c r="J2978" s="62"/>
      <c r="K2978" s="62"/>
      <c r="L2978" s="62"/>
      <c r="M2978" s="62"/>
      <c r="N2978" s="62"/>
      <c r="O2978" s="62"/>
      <c r="P2978" s="62"/>
      <c r="Q2978" s="62"/>
      <c r="R2978" s="62"/>
      <c r="S2978" s="62"/>
      <c r="T2978" s="62"/>
      <c r="U2978" s="62"/>
      <c r="V2978" s="62"/>
      <c r="W2978" s="62"/>
      <c r="X2978" s="62"/>
      <c r="Y2978" s="62"/>
      <c r="Z2978" s="62"/>
      <c r="AA2978" s="62"/>
      <c r="AB2978" s="62"/>
      <c r="AC2978" s="62"/>
      <c r="AD2978" s="62"/>
      <c r="AE2978" s="62"/>
      <c r="AF2978" s="62"/>
      <c r="AG2978" s="62"/>
      <c r="AH2978" s="62"/>
      <c r="AI2978" s="62"/>
      <c r="AJ2978" s="62"/>
      <c r="AK2978" s="62"/>
      <c r="AL2978" s="62"/>
      <c r="AM2978" s="62"/>
      <c r="AN2978" s="62"/>
      <c r="AO2978" s="62"/>
      <c r="AP2978" s="62"/>
      <c r="AQ2978" s="62"/>
      <c r="AR2978" s="62"/>
      <c r="AS2978" s="62"/>
      <c r="AT2978" s="62"/>
      <c r="AU2978" s="62"/>
      <c r="AV2978" s="62"/>
      <c r="AW2978" s="62"/>
    </row>
    <row r="2979" spans="1:49">
      <c r="A2979" s="92" t="s">
        <v>797</v>
      </c>
      <c r="B2979" s="93" t="s">
        <v>1030</v>
      </c>
      <c r="C2979" s="93" t="s">
        <v>1673</v>
      </c>
      <c r="D2979" s="460"/>
      <c r="E2979" s="531"/>
      <c r="F2979" s="50"/>
      <c r="G2979" s="50"/>
      <c r="H2979" s="50"/>
      <c r="I2979" s="108" t="s">
        <v>1717</v>
      </c>
    </row>
    <row r="2980" spans="1:49">
      <c r="A2980" s="48"/>
      <c r="B2980" s="1"/>
      <c r="C2980" s="1"/>
      <c r="D2980" s="369"/>
      <c r="E2980" s="531"/>
      <c r="F2980" s="50"/>
      <c r="G2980" s="50"/>
      <c r="H2980" s="50"/>
      <c r="I2980" s="108"/>
    </row>
    <row r="2981" spans="1:49">
      <c r="A2981" s="48"/>
      <c r="B2981" s="42"/>
      <c r="C2981" s="42"/>
      <c r="D2981" s="42"/>
      <c r="E2981" s="531"/>
      <c r="F2981" s="50"/>
      <c r="G2981" s="50"/>
      <c r="H2981" s="50"/>
      <c r="I2981" s="49" t="s">
        <v>1559</v>
      </c>
      <c r="J2981" s="12">
        <f>SUM(J2982,J2990,J2992)</f>
        <v>5000</v>
      </c>
      <c r="K2981" s="12">
        <f t="shared" ref="K2981:AT2981" si="878">SUM(K2982,K2990,K2992)</f>
        <v>200</v>
      </c>
      <c r="L2981" s="12">
        <f t="shared" si="878"/>
        <v>400</v>
      </c>
      <c r="M2981" s="12">
        <f t="shared" si="878"/>
        <v>0</v>
      </c>
      <c r="N2981" s="12">
        <f t="shared" si="878"/>
        <v>0</v>
      </c>
      <c r="O2981" s="12">
        <f t="shared" si="878"/>
        <v>0</v>
      </c>
      <c r="P2981" s="12">
        <f t="shared" si="878"/>
        <v>0</v>
      </c>
      <c r="Q2981" s="12">
        <f t="shared" si="878"/>
        <v>400</v>
      </c>
      <c r="R2981" s="12">
        <f t="shared" si="878"/>
        <v>0</v>
      </c>
      <c r="S2981" s="12">
        <f t="shared" si="878"/>
        <v>700</v>
      </c>
      <c r="T2981" s="12">
        <f t="shared" si="878"/>
        <v>0</v>
      </c>
      <c r="U2981" s="12">
        <v>1700</v>
      </c>
      <c r="V2981" s="12">
        <v>3300</v>
      </c>
      <c r="W2981" s="12">
        <f>SUM(W2982,W2990,W2992)</f>
        <v>0</v>
      </c>
      <c r="X2981" s="12">
        <f t="shared" si="878"/>
        <v>0</v>
      </c>
      <c r="Y2981" s="12">
        <f t="shared" si="878"/>
        <v>0</v>
      </c>
      <c r="Z2981" s="12">
        <f t="shared" si="878"/>
        <v>0</v>
      </c>
      <c r="AA2981" s="12">
        <f t="shared" si="878"/>
        <v>0</v>
      </c>
      <c r="AB2981" s="12">
        <f t="shared" si="878"/>
        <v>0</v>
      </c>
      <c r="AC2981" s="12">
        <f t="shared" si="878"/>
        <v>0</v>
      </c>
      <c r="AD2981" s="12">
        <f t="shared" si="878"/>
        <v>0</v>
      </c>
      <c r="AE2981" s="12">
        <f t="shared" si="878"/>
        <v>0</v>
      </c>
      <c r="AF2981" s="12">
        <f t="shared" si="878"/>
        <v>0</v>
      </c>
      <c r="AG2981" s="12">
        <f t="shared" si="878"/>
        <v>0</v>
      </c>
      <c r="AH2981" s="12">
        <v>0</v>
      </c>
      <c r="AI2981" s="12">
        <v>0</v>
      </c>
      <c r="AJ2981" s="12">
        <f>SUM(AJ2982,AJ2990,AJ2992)</f>
        <v>6251</v>
      </c>
      <c r="AK2981" s="12">
        <f t="shared" si="878"/>
        <v>0</v>
      </c>
      <c r="AL2981" s="12">
        <f t="shared" si="878"/>
        <v>0</v>
      </c>
      <c r="AM2981" s="12">
        <f t="shared" si="878"/>
        <v>0</v>
      </c>
      <c r="AN2981" s="12">
        <f t="shared" si="878"/>
        <v>2190</v>
      </c>
      <c r="AO2981" s="12">
        <f t="shared" si="878"/>
        <v>0</v>
      </c>
      <c r="AP2981" s="12">
        <f t="shared" si="878"/>
        <v>1200</v>
      </c>
      <c r="AQ2981" s="12">
        <f t="shared" si="878"/>
        <v>0</v>
      </c>
      <c r="AR2981" s="12">
        <f t="shared" si="878"/>
        <v>671</v>
      </c>
      <c r="AS2981" s="12">
        <f t="shared" si="878"/>
        <v>0</v>
      </c>
      <c r="AT2981" s="12">
        <f t="shared" si="878"/>
        <v>0</v>
      </c>
      <c r="AU2981" s="12">
        <v>4061</v>
      </c>
      <c r="AV2981" s="12">
        <v>2190</v>
      </c>
      <c r="AW2981" s="12">
        <f t="shared" ref="AW2981:AW3010" si="879">U2981+AH2981+AU2981</f>
        <v>5761</v>
      </c>
    </row>
    <row r="2982" spans="1:49">
      <c r="A2982" s="44" t="s">
        <v>797</v>
      </c>
      <c r="B2982" s="45" t="s">
        <v>1030</v>
      </c>
      <c r="C2982" s="45" t="s">
        <v>1673</v>
      </c>
      <c r="D2982" s="452" t="s">
        <v>2948</v>
      </c>
      <c r="E2982" s="213" t="s">
        <v>771</v>
      </c>
      <c r="F2982" s="65"/>
      <c r="G2982" s="65"/>
      <c r="H2982" s="65"/>
      <c r="I2982" s="1" t="s">
        <v>1500</v>
      </c>
      <c r="J2982" s="9">
        <f>SUM(J2983:J2984)</f>
        <v>0</v>
      </c>
      <c r="K2982" s="9">
        <f t="shared" ref="K2982:AT2982" si="880">SUM(K2983:K2984)</f>
        <v>0</v>
      </c>
      <c r="L2982" s="9">
        <f t="shared" si="880"/>
        <v>0</v>
      </c>
      <c r="M2982" s="9">
        <f t="shared" si="880"/>
        <v>0</v>
      </c>
      <c r="N2982" s="9">
        <f t="shared" si="880"/>
        <v>0</v>
      </c>
      <c r="O2982" s="9">
        <f t="shared" si="880"/>
        <v>0</v>
      </c>
      <c r="P2982" s="9">
        <f t="shared" si="880"/>
        <v>0</v>
      </c>
      <c r="Q2982" s="9">
        <f t="shared" si="880"/>
        <v>0</v>
      </c>
      <c r="R2982" s="9">
        <f t="shared" si="880"/>
        <v>0</v>
      </c>
      <c r="S2982" s="9">
        <f t="shared" si="880"/>
        <v>0</v>
      </c>
      <c r="T2982" s="9">
        <f t="shared" si="880"/>
        <v>0</v>
      </c>
      <c r="U2982" s="9">
        <v>0</v>
      </c>
      <c r="V2982" s="9">
        <v>0</v>
      </c>
      <c r="W2982" s="9">
        <f>SUM(W2983:W2984)</f>
        <v>0</v>
      </c>
      <c r="X2982" s="9">
        <f t="shared" si="880"/>
        <v>0</v>
      </c>
      <c r="Y2982" s="9">
        <f t="shared" si="880"/>
        <v>0</v>
      </c>
      <c r="Z2982" s="9">
        <f t="shared" si="880"/>
        <v>0</v>
      </c>
      <c r="AA2982" s="9">
        <f t="shared" si="880"/>
        <v>0</v>
      </c>
      <c r="AB2982" s="9">
        <f t="shared" si="880"/>
        <v>0</v>
      </c>
      <c r="AC2982" s="9">
        <f t="shared" si="880"/>
        <v>0</v>
      </c>
      <c r="AD2982" s="9">
        <f t="shared" si="880"/>
        <v>0</v>
      </c>
      <c r="AE2982" s="9">
        <f t="shared" si="880"/>
        <v>0</v>
      </c>
      <c r="AF2982" s="9">
        <f t="shared" si="880"/>
        <v>0</v>
      </c>
      <c r="AG2982" s="9">
        <f t="shared" si="880"/>
        <v>0</v>
      </c>
      <c r="AH2982" s="9">
        <v>0</v>
      </c>
      <c r="AI2982" s="9">
        <v>0</v>
      </c>
      <c r="AJ2982" s="9">
        <f>SUM(AJ2983:AJ2984)</f>
        <v>0</v>
      </c>
      <c r="AK2982" s="9">
        <f t="shared" si="880"/>
        <v>0</v>
      </c>
      <c r="AL2982" s="9">
        <f t="shared" si="880"/>
        <v>0</v>
      </c>
      <c r="AM2982" s="9">
        <f t="shared" si="880"/>
        <v>0</v>
      </c>
      <c r="AN2982" s="9">
        <f t="shared" si="880"/>
        <v>0</v>
      </c>
      <c r="AO2982" s="9">
        <f t="shared" si="880"/>
        <v>0</v>
      </c>
      <c r="AP2982" s="9">
        <f t="shared" si="880"/>
        <v>0</v>
      </c>
      <c r="AQ2982" s="9">
        <f t="shared" si="880"/>
        <v>0</v>
      </c>
      <c r="AR2982" s="9">
        <f t="shared" si="880"/>
        <v>0</v>
      </c>
      <c r="AS2982" s="9">
        <f t="shared" si="880"/>
        <v>0</v>
      </c>
      <c r="AT2982" s="9">
        <f t="shared" si="880"/>
        <v>0</v>
      </c>
      <c r="AU2982" s="9">
        <v>0</v>
      </c>
      <c r="AV2982" s="9">
        <v>0</v>
      </c>
      <c r="AW2982" s="9">
        <f t="shared" si="879"/>
        <v>0</v>
      </c>
    </row>
    <row r="2983" spans="1:49">
      <c r="A2983" s="44" t="s">
        <v>797</v>
      </c>
      <c r="B2983" s="45" t="s">
        <v>1030</v>
      </c>
      <c r="C2983" s="45" t="s">
        <v>1673</v>
      </c>
      <c r="D2983" s="452" t="s">
        <v>2948</v>
      </c>
      <c r="E2983" s="367" t="s">
        <v>834</v>
      </c>
      <c r="F2983" s="50"/>
      <c r="G2983" s="468" t="s">
        <v>3096</v>
      </c>
      <c r="H2983" s="50" t="s">
        <v>2333</v>
      </c>
      <c r="I2983" s="42" t="s">
        <v>1165</v>
      </c>
      <c r="U2983" s="15">
        <v>0</v>
      </c>
      <c r="V2983" s="15">
        <v>0</v>
      </c>
      <c r="AH2983" s="15">
        <v>0</v>
      </c>
      <c r="AI2983" s="15">
        <v>0</v>
      </c>
      <c r="AU2983" s="15">
        <v>0</v>
      </c>
      <c r="AV2983" s="15">
        <v>0</v>
      </c>
      <c r="AW2983" s="15">
        <f t="shared" si="879"/>
        <v>0</v>
      </c>
    </row>
    <row r="2984" spans="1:49">
      <c r="A2984" s="44" t="s">
        <v>797</v>
      </c>
      <c r="B2984" s="45" t="s">
        <v>1030</v>
      </c>
      <c r="C2984" s="45" t="s">
        <v>1673</v>
      </c>
      <c r="D2984" s="452" t="s">
        <v>2948</v>
      </c>
      <c r="E2984" s="367" t="s">
        <v>772</v>
      </c>
      <c r="F2984" s="50"/>
      <c r="G2984" s="468" t="s">
        <v>3096</v>
      </c>
      <c r="H2984" s="50" t="s">
        <v>2333</v>
      </c>
      <c r="I2984" s="42" t="s">
        <v>1227</v>
      </c>
      <c r="J2984" s="15">
        <f>SUM(J2985:J2989)</f>
        <v>0</v>
      </c>
      <c r="K2984" s="15">
        <f t="shared" ref="K2984:AT2984" si="881">SUM(K2985:K2989)</f>
        <v>0</v>
      </c>
      <c r="L2984" s="15">
        <f t="shared" si="881"/>
        <v>0</v>
      </c>
      <c r="M2984" s="15">
        <f t="shared" si="881"/>
        <v>0</v>
      </c>
      <c r="N2984" s="15">
        <f t="shared" si="881"/>
        <v>0</v>
      </c>
      <c r="O2984" s="15">
        <f t="shared" si="881"/>
        <v>0</v>
      </c>
      <c r="P2984" s="15">
        <f t="shared" si="881"/>
        <v>0</v>
      </c>
      <c r="Q2984" s="15">
        <f t="shared" si="881"/>
        <v>0</v>
      </c>
      <c r="R2984" s="15">
        <f t="shared" si="881"/>
        <v>0</v>
      </c>
      <c r="S2984" s="15">
        <f t="shared" si="881"/>
        <v>0</v>
      </c>
      <c r="T2984" s="15">
        <f t="shared" si="881"/>
        <v>0</v>
      </c>
      <c r="U2984" s="15">
        <v>0</v>
      </c>
      <c r="V2984" s="15">
        <v>0</v>
      </c>
      <c r="W2984" s="15">
        <f>SUM(W2985:W2989)</f>
        <v>0</v>
      </c>
      <c r="X2984" s="15">
        <f t="shared" si="881"/>
        <v>0</v>
      </c>
      <c r="Y2984" s="15">
        <f t="shared" si="881"/>
        <v>0</v>
      </c>
      <c r="Z2984" s="15">
        <f t="shared" si="881"/>
        <v>0</v>
      </c>
      <c r="AA2984" s="15">
        <f t="shared" si="881"/>
        <v>0</v>
      </c>
      <c r="AB2984" s="15">
        <f t="shared" si="881"/>
        <v>0</v>
      </c>
      <c r="AC2984" s="15">
        <f t="shared" si="881"/>
        <v>0</v>
      </c>
      <c r="AD2984" s="15">
        <f t="shared" si="881"/>
        <v>0</v>
      </c>
      <c r="AE2984" s="15">
        <f t="shared" si="881"/>
        <v>0</v>
      </c>
      <c r="AF2984" s="15">
        <f t="shared" si="881"/>
        <v>0</v>
      </c>
      <c r="AG2984" s="15">
        <f t="shared" si="881"/>
        <v>0</v>
      </c>
      <c r="AH2984" s="15">
        <v>0</v>
      </c>
      <c r="AI2984" s="15">
        <v>0</v>
      </c>
      <c r="AJ2984" s="15">
        <f>SUM(AJ2985:AJ2989)</f>
        <v>0</v>
      </c>
      <c r="AK2984" s="15">
        <f t="shared" si="881"/>
        <v>0</v>
      </c>
      <c r="AL2984" s="15">
        <f t="shared" si="881"/>
        <v>0</v>
      </c>
      <c r="AM2984" s="15">
        <f t="shared" si="881"/>
        <v>0</v>
      </c>
      <c r="AN2984" s="15">
        <f t="shared" si="881"/>
        <v>0</v>
      </c>
      <c r="AO2984" s="15">
        <f t="shared" si="881"/>
        <v>0</v>
      </c>
      <c r="AP2984" s="15">
        <f t="shared" si="881"/>
        <v>0</v>
      </c>
      <c r="AQ2984" s="15">
        <f t="shared" si="881"/>
        <v>0</v>
      </c>
      <c r="AR2984" s="15">
        <f t="shared" si="881"/>
        <v>0</v>
      </c>
      <c r="AS2984" s="15">
        <f t="shared" si="881"/>
        <v>0</v>
      </c>
      <c r="AT2984" s="15">
        <f t="shared" si="881"/>
        <v>0</v>
      </c>
      <c r="AU2984" s="15">
        <v>0</v>
      </c>
      <c r="AV2984" s="15">
        <v>0</v>
      </c>
      <c r="AW2984" s="15">
        <f t="shared" si="879"/>
        <v>0</v>
      </c>
    </row>
    <row r="2985" spans="1:49" s="144" customFormat="1">
      <c r="A2985" s="44" t="s">
        <v>797</v>
      </c>
      <c r="B2985" s="45" t="s">
        <v>1030</v>
      </c>
      <c r="C2985" s="45" t="s">
        <v>1673</v>
      </c>
      <c r="D2985" s="452" t="s">
        <v>2948</v>
      </c>
      <c r="E2985" s="140" t="s">
        <v>850</v>
      </c>
      <c r="F2985" s="141" t="s">
        <v>692</v>
      </c>
      <c r="G2985" s="468" t="s">
        <v>3096</v>
      </c>
      <c r="H2985" s="50" t="s">
        <v>2333</v>
      </c>
      <c r="I2985" s="142" t="s">
        <v>1119</v>
      </c>
      <c r="J2985" s="15"/>
      <c r="K2985" s="15"/>
      <c r="L2985" s="15"/>
      <c r="M2985" s="15"/>
      <c r="N2985" s="15"/>
      <c r="O2985" s="15"/>
      <c r="P2985" s="15"/>
      <c r="Q2985" s="15"/>
      <c r="R2985" s="15"/>
      <c r="S2985" s="15"/>
      <c r="T2985" s="15"/>
      <c r="U2985" s="15">
        <v>0</v>
      </c>
      <c r="V2985" s="15">
        <v>0</v>
      </c>
      <c r="W2985" s="15"/>
      <c r="X2985" s="15"/>
      <c r="Y2985" s="15"/>
      <c r="Z2985" s="15"/>
      <c r="AA2985" s="15"/>
      <c r="AB2985" s="15"/>
      <c r="AC2985" s="15"/>
      <c r="AD2985" s="15"/>
      <c r="AE2985" s="15"/>
      <c r="AF2985" s="15"/>
      <c r="AG2985" s="15"/>
      <c r="AH2985" s="15">
        <v>0</v>
      </c>
      <c r="AI2985" s="15">
        <v>0</v>
      </c>
      <c r="AJ2985" s="15"/>
      <c r="AK2985" s="15"/>
      <c r="AL2985" s="15"/>
      <c r="AM2985" s="15"/>
      <c r="AN2985" s="15"/>
      <c r="AO2985" s="15"/>
      <c r="AP2985" s="15"/>
      <c r="AQ2985" s="15"/>
      <c r="AR2985" s="15"/>
      <c r="AS2985" s="15"/>
      <c r="AT2985" s="15"/>
      <c r="AU2985" s="15">
        <v>0</v>
      </c>
      <c r="AV2985" s="15">
        <v>0</v>
      </c>
      <c r="AW2985" s="15">
        <f t="shared" si="879"/>
        <v>0</v>
      </c>
    </row>
    <row r="2986" spans="1:49" s="144" customFormat="1">
      <c r="A2986" s="44" t="s">
        <v>797</v>
      </c>
      <c r="B2986" s="45" t="s">
        <v>1030</v>
      </c>
      <c r="C2986" s="45" t="s">
        <v>1673</v>
      </c>
      <c r="D2986" s="452" t="s">
        <v>2948</v>
      </c>
      <c r="E2986" s="140" t="s">
        <v>851</v>
      </c>
      <c r="F2986" s="141" t="s">
        <v>693</v>
      </c>
      <c r="G2986" s="468" t="s">
        <v>3096</v>
      </c>
      <c r="H2986" s="50" t="s">
        <v>2333</v>
      </c>
      <c r="I2986" s="142" t="s">
        <v>1290</v>
      </c>
      <c r="J2986" s="15"/>
      <c r="K2986" s="15"/>
      <c r="L2986" s="15"/>
      <c r="M2986" s="15"/>
      <c r="N2986" s="15"/>
      <c r="O2986" s="15"/>
      <c r="P2986" s="15"/>
      <c r="Q2986" s="15"/>
      <c r="R2986" s="15"/>
      <c r="S2986" s="15"/>
      <c r="T2986" s="15"/>
      <c r="U2986" s="15">
        <v>0</v>
      </c>
      <c r="V2986" s="15">
        <v>0</v>
      </c>
      <c r="W2986" s="15"/>
      <c r="X2986" s="15"/>
      <c r="Y2986" s="15"/>
      <c r="Z2986" s="15"/>
      <c r="AA2986" s="15"/>
      <c r="AB2986" s="15"/>
      <c r="AC2986" s="15"/>
      <c r="AD2986" s="15"/>
      <c r="AE2986" s="15"/>
      <c r="AF2986" s="15"/>
      <c r="AG2986" s="15"/>
      <c r="AH2986" s="15">
        <v>0</v>
      </c>
      <c r="AI2986" s="15">
        <v>0</v>
      </c>
      <c r="AJ2986" s="15"/>
      <c r="AK2986" s="15"/>
      <c r="AL2986" s="15"/>
      <c r="AM2986" s="15"/>
      <c r="AN2986" s="15"/>
      <c r="AO2986" s="15"/>
      <c r="AP2986" s="15"/>
      <c r="AQ2986" s="15"/>
      <c r="AR2986" s="15"/>
      <c r="AS2986" s="15"/>
      <c r="AT2986" s="15"/>
      <c r="AU2986" s="15">
        <v>0</v>
      </c>
      <c r="AV2986" s="15">
        <v>0</v>
      </c>
      <c r="AW2986" s="15">
        <f t="shared" si="879"/>
        <v>0</v>
      </c>
    </row>
    <row r="2987" spans="1:49" s="144" customFormat="1">
      <c r="A2987" s="44" t="s">
        <v>797</v>
      </c>
      <c r="B2987" s="45" t="s">
        <v>1030</v>
      </c>
      <c r="C2987" s="45" t="s">
        <v>1673</v>
      </c>
      <c r="D2987" s="452" t="s">
        <v>2948</v>
      </c>
      <c r="E2987" s="140" t="s">
        <v>852</v>
      </c>
      <c r="F2987" s="141" t="s">
        <v>694</v>
      </c>
      <c r="G2987" s="468" t="s">
        <v>3096</v>
      </c>
      <c r="H2987" s="50" t="s">
        <v>2333</v>
      </c>
      <c r="I2987" s="142" t="s">
        <v>1733</v>
      </c>
      <c r="J2987" s="15"/>
      <c r="K2987" s="15"/>
      <c r="L2987" s="15"/>
      <c r="M2987" s="15"/>
      <c r="N2987" s="15"/>
      <c r="O2987" s="15"/>
      <c r="P2987" s="15"/>
      <c r="Q2987" s="15"/>
      <c r="R2987" s="15"/>
      <c r="S2987" s="15"/>
      <c r="T2987" s="15"/>
      <c r="U2987" s="15">
        <v>0</v>
      </c>
      <c r="V2987" s="15">
        <v>0</v>
      </c>
      <c r="W2987" s="15"/>
      <c r="X2987" s="15"/>
      <c r="Y2987" s="15"/>
      <c r="Z2987" s="15"/>
      <c r="AA2987" s="15"/>
      <c r="AB2987" s="15"/>
      <c r="AC2987" s="15"/>
      <c r="AD2987" s="15"/>
      <c r="AE2987" s="15"/>
      <c r="AF2987" s="15"/>
      <c r="AG2987" s="15"/>
      <c r="AH2987" s="15">
        <v>0</v>
      </c>
      <c r="AI2987" s="15">
        <v>0</v>
      </c>
      <c r="AJ2987" s="15"/>
      <c r="AK2987" s="15"/>
      <c r="AL2987" s="15"/>
      <c r="AM2987" s="15"/>
      <c r="AN2987" s="15"/>
      <c r="AO2987" s="15"/>
      <c r="AP2987" s="15"/>
      <c r="AQ2987" s="15"/>
      <c r="AR2987" s="15"/>
      <c r="AS2987" s="15"/>
      <c r="AT2987" s="15"/>
      <c r="AU2987" s="15">
        <v>0</v>
      </c>
      <c r="AV2987" s="15">
        <v>0</v>
      </c>
      <c r="AW2987" s="15">
        <f t="shared" si="879"/>
        <v>0</v>
      </c>
    </row>
    <row r="2988" spans="1:49" s="144" customFormat="1">
      <c r="A2988" s="44" t="s">
        <v>797</v>
      </c>
      <c r="B2988" s="45" t="s">
        <v>1030</v>
      </c>
      <c r="C2988" s="45" t="s">
        <v>1673</v>
      </c>
      <c r="D2988" s="452" t="s">
        <v>2948</v>
      </c>
      <c r="E2988" s="140" t="s">
        <v>853</v>
      </c>
      <c r="F2988" s="141" t="s">
        <v>695</v>
      </c>
      <c r="G2988" s="468" t="s">
        <v>3096</v>
      </c>
      <c r="H2988" s="50" t="s">
        <v>2333</v>
      </c>
      <c r="I2988" s="142" t="s">
        <v>1734</v>
      </c>
      <c r="J2988" s="15"/>
      <c r="K2988" s="15"/>
      <c r="L2988" s="15"/>
      <c r="M2988" s="15"/>
      <c r="N2988" s="15"/>
      <c r="O2988" s="15"/>
      <c r="P2988" s="15"/>
      <c r="Q2988" s="15"/>
      <c r="R2988" s="15"/>
      <c r="S2988" s="15"/>
      <c r="T2988" s="15"/>
      <c r="U2988" s="15">
        <v>0</v>
      </c>
      <c r="V2988" s="15">
        <v>0</v>
      </c>
      <c r="W2988" s="15"/>
      <c r="X2988" s="15"/>
      <c r="Y2988" s="15"/>
      <c r="Z2988" s="15"/>
      <c r="AA2988" s="15"/>
      <c r="AB2988" s="15"/>
      <c r="AC2988" s="15"/>
      <c r="AD2988" s="15"/>
      <c r="AE2988" s="15"/>
      <c r="AF2988" s="15"/>
      <c r="AG2988" s="15"/>
      <c r="AH2988" s="15">
        <v>0</v>
      </c>
      <c r="AI2988" s="15">
        <v>0</v>
      </c>
      <c r="AJ2988" s="15"/>
      <c r="AK2988" s="15"/>
      <c r="AL2988" s="15"/>
      <c r="AM2988" s="15"/>
      <c r="AN2988" s="15"/>
      <c r="AO2988" s="15"/>
      <c r="AP2988" s="15"/>
      <c r="AQ2988" s="15"/>
      <c r="AR2988" s="15"/>
      <c r="AS2988" s="15"/>
      <c r="AT2988" s="15"/>
      <c r="AU2988" s="15">
        <v>0</v>
      </c>
      <c r="AV2988" s="15">
        <v>0</v>
      </c>
      <c r="AW2988" s="15">
        <f t="shared" si="879"/>
        <v>0</v>
      </c>
    </row>
    <row r="2989" spans="1:49" s="144" customFormat="1">
      <c r="A2989" s="44" t="s">
        <v>797</v>
      </c>
      <c r="B2989" s="45" t="s">
        <v>1030</v>
      </c>
      <c r="C2989" s="45" t="s">
        <v>1673</v>
      </c>
      <c r="D2989" s="452" t="s">
        <v>2948</v>
      </c>
      <c r="E2989" s="140" t="s">
        <v>854</v>
      </c>
      <c r="F2989" s="141" t="s">
        <v>317</v>
      </c>
      <c r="G2989" s="468" t="s">
        <v>3096</v>
      </c>
      <c r="H2989" s="50" t="s">
        <v>2333</v>
      </c>
      <c r="I2989" s="142" t="s">
        <v>1735</v>
      </c>
      <c r="J2989" s="15"/>
      <c r="K2989" s="15"/>
      <c r="L2989" s="15"/>
      <c r="M2989" s="15"/>
      <c r="N2989" s="15"/>
      <c r="O2989" s="15"/>
      <c r="P2989" s="15"/>
      <c r="Q2989" s="15"/>
      <c r="R2989" s="15"/>
      <c r="S2989" s="15"/>
      <c r="T2989" s="15"/>
      <c r="U2989" s="15">
        <v>0</v>
      </c>
      <c r="V2989" s="15">
        <v>0</v>
      </c>
      <c r="W2989" s="15"/>
      <c r="X2989" s="15"/>
      <c r="Y2989" s="15"/>
      <c r="Z2989" s="15"/>
      <c r="AA2989" s="15"/>
      <c r="AB2989" s="15"/>
      <c r="AC2989" s="15"/>
      <c r="AD2989" s="15"/>
      <c r="AE2989" s="15"/>
      <c r="AF2989" s="15"/>
      <c r="AG2989" s="15"/>
      <c r="AH2989" s="15">
        <v>0</v>
      </c>
      <c r="AI2989" s="15">
        <v>0</v>
      </c>
      <c r="AJ2989" s="15"/>
      <c r="AK2989" s="15"/>
      <c r="AL2989" s="15"/>
      <c r="AM2989" s="15"/>
      <c r="AN2989" s="15"/>
      <c r="AO2989" s="15"/>
      <c r="AP2989" s="15"/>
      <c r="AQ2989" s="15"/>
      <c r="AR2989" s="15"/>
      <c r="AS2989" s="15"/>
      <c r="AT2989" s="15"/>
      <c r="AU2989" s="15">
        <v>0</v>
      </c>
      <c r="AV2989" s="15">
        <v>0</v>
      </c>
      <c r="AW2989" s="15">
        <f t="shared" si="879"/>
        <v>0</v>
      </c>
    </row>
    <row r="2990" spans="1:49">
      <c r="A2990" s="44" t="s">
        <v>797</v>
      </c>
      <c r="B2990" s="45" t="s">
        <v>1030</v>
      </c>
      <c r="C2990" s="45" t="s">
        <v>1673</v>
      </c>
      <c r="D2990" s="452" t="s">
        <v>2948</v>
      </c>
      <c r="E2990" s="213" t="s">
        <v>773</v>
      </c>
      <c r="F2990" s="65"/>
      <c r="G2990" s="65"/>
      <c r="H2990" s="65"/>
      <c r="I2990" s="1" t="s">
        <v>1362</v>
      </c>
      <c r="J2990" s="9">
        <f>SUM(J2991)</f>
        <v>0</v>
      </c>
      <c r="K2990" s="9">
        <f t="shared" ref="K2990:AT2990" si="882">SUM(K2991)</f>
        <v>0</v>
      </c>
      <c r="L2990" s="9">
        <f t="shared" si="882"/>
        <v>0</v>
      </c>
      <c r="M2990" s="9">
        <f t="shared" si="882"/>
        <v>0</v>
      </c>
      <c r="N2990" s="9">
        <f t="shared" si="882"/>
        <v>0</v>
      </c>
      <c r="O2990" s="9">
        <f t="shared" si="882"/>
        <v>0</v>
      </c>
      <c r="P2990" s="9">
        <f t="shared" si="882"/>
        <v>0</v>
      </c>
      <c r="Q2990" s="9">
        <f t="shared" si="882"/>
        <v>0</v>
      </c>
      <c r="R2990" s="9">
        <f t="shared" si="882"/>
        <v>0</v>
      </c>
      <c r="S2990" s="9">
        <f t="shared" si="882"/>
        <v>0</v>
      </c>
      <c r="T2990" s="9">
        <f t="shared" si="882"/>
        <v>0</v>
      </c>
      <c r="U2990" s="9">
        <v>0</v>
      </c>
      <c r="V2990" s="9">
        <v>0</v>
      </c>
      <c r="W2990" s="9">
        <f>SUM(W2991)</f>
        <v>0</v>
      </c>
      <c r="X2990" s="9">
        <f t="shared" si="882"/>
        <v>0</v>
      </c>
      <c r="Y2990" s="9">
        <f t="shared" si="882"/>
        <v>0</v>
      </c>
      <c r="Z2990" s="9">
        <f t="shared" si="882"/>
        <v>0</v>
      </c>
      <c r="AA2990" s="9">
        <f t="shared" si="882"/>
        <v>0</v>
      </c>
      <c r="AB2990" s="9">
        <f t="shared" si="882"/>
        <v>0</v>
      </c>
      <c r="AC2990" s="9">
        <f t="shared" si="882"/>
        <v>0</v>
      </c>
      <c r="AD2990" s="9">
        <f t="shared" si="882"/>
        <v>0</v>
      </c>
      <c r="AE2990" s="9">
        <f t="shared" si="882"/>
        <v>0</v>
      </c>
      <c r="AF2990" s="9">
        <f t="shared" si="882"/>
        <v>0</v>
      </c>
      <c r="AG2990" s="9">
        <f t="shared" si="882"/>
        <v>0</v>
      </c>
      <c r="AH2990" s="9">
        <v>0</v>
      </c>
      <c r="AI2990" s="9">
        <v>0</v>
      </c>
      <c r="AJ2990" s="9">
        <f>SUM(AJ2991)</f>
        <v>0</v>
      </c>
      <c r="AK2990" s="9">
        <f t="shared" si="882"/>
        <v>0</v>
      </c>
      <c r="AL2990" s="9">
        <f t="shared" si="882"/>
        <v>0</v>
      </c>
      <c r="AM2990" s="9">
        <f t="shared" si="882"/>
        <v>0</v>
      </c>
      <c r="AN2990" s="9">
        <f t="shared" si="882"/>
        <v>0</v>
      </c>
      <c r="AO2990" s="9">
        <f t="shared" si="882"/>
        <v>0</v>
      </c>
      <c r="AP2990" s="9">
        <f t="shared" si="882"/>
        <v>0</v>
      </c>
      <c r="AQ2990" s="9">
        <f t="shared" si="882"/>
        <v>0</v>
      </c>
      <c r="AR2990" s="9">
        <f t="shared" si="882"/>
        <v>0</v>
      </c>
      <c r="AS2990" s="9">
        <f t="shared" si="882"/>
        <v>0</v>
      </c>
      <c r="AT2990" s="9">
        <f t="shared" si="882"/>
        <v>0</v>
      </c>
      <c r="AU2990" s="9">
        <v>0</v>
      </c>
      <c r="AV2990" s="9">
        <v>0</v>
      </c>
      <c r="AW2990" s="9">
        <f t="shared" si="879"/>
        <v>0</v>
      </c>
    </row>
    <row r="2991" spans="1:49">
      <c r="A2991" s="44" t="s">
        <v>797</v>
      </c>
      <c r="B2991" s="45" t="s">
        <v>1030</v>
      </c>
      <c r="C2991" s="45" t="s">
        <v>1673</v>
      </c>
      <c r="D2991" s="452" t="s">
        <v>2948</v>
      </c>
      <c r="E2991" s="367" t="s">
        <v>785</v>
      </c>
      <c r="F2991" s="50"/>
      <c r="G2991" s="468" t="s">
        <v>3096</v>
      </c>
      <c r="H2991" s="50" t="s">
        <v>2333</v>
      </c>
      <c r="I2991" s="42" t="s">
        <v>1363</v>
      </c>
      <c r="U2991" s="15">
        <v>0</v>
      </c>
      <c r="V2991" s="15">
        <v>0</v>
      </c>
      <c r="AH2991" s="15">
        <v>0</v>
      </c>
      <c r="AI2991" s="15">
        <v>0</v>
      </c>
      <c r="AU2991" s="15">
        <v>0</v>
      </c>
      <c r="AV2991" s="15">
        <v>0</v>
      </c>
      <c r="AW2991" s="15">
        <f t="shared" si="879"/>
        <v>0</v>
      </c>
    </row>
    <row r="2992" spans="1:49">
      <c r="A2992" s="44" t="s">
        <v>797</v>
      </c>
      <c r="B2992" s="45" t="s">
        <v>1030</v>
      </c>
      <c r="C2992" s="45" t="s">
        <v>1673</v>
      </c>
      <c r="D2992" s="452" t="s">
        <v>2948</v>
      </c>
      <c r="E2992" s="213" t="s">
        <v>1364</v>
      </c>
      <c r="F2992" s="65"/>
      <c r="G2992" s="65"/>
      <c r="H2992" s="65"/>
      <c r="I2992" s="1" t="s">
        <v>2104</v>
      </c>
      <c r="J2992" s="9">
        <f>SUM(J2993:J3002)</f>
        <v>5000</v>
      </c>
      <c r="K2992" s="9">
        <f t="shared" ref="K2992:AT2992" si="883">SUM(K2993:K3002)</f>
        <v>200</v>
      </c>
      <c r="L2992" s="9">
        <f t="shared" si="883"/>
        <v>400</v>
      </c>
      <c r="M2992" s="9">
        <f t="shared" si="883"/>
        <v>0</v>
      </c>
      <c r="N2992" s="9">
        <f t="shared" si="883"/>
        <v>0</v>
      </c>
      <c r="O2992" s="9">
        <f t="shared" si="883"/>
        <v>0</v>
      </c>
      <c r="P2992" s="9">
        <f t="shared" si="883"/>
        <v>0</v>
      </c>
      <c r="Q2992" s="9">
        <f t="shared" si="883"/>
        <v>400</v>
      </c>
      <c r="R2992" s="9">
        <f t="shared" si="883"/>
        <v>0</v>
      </c>
      <c r="S2992" s="9">
        <f t="shared" si="883"/>
        <v>700</v>
      </c>
      <c r="T2992" s="9">
        <f t="shared" si="883"/>
        <v>0</v>
      </c>
      <c r="U2992" s="9">
        <v>1700</v>
      </c>
      <c r="V2992" s="9">
        <v>3300</v>
      </c>
      <c r="W2992" s="9">
        <f>SUM(W2993:W3002)</f>
        <v>0</v>
      </c>
      <c r="X2992" s="9">
        <f t="shared" si="883"/>
        <v>0</v>
      </c>
      <c r="Y2992" s="9">
        <f t="shared" si="883"/>
        <v>0</v>
      </c>
      <c r="Z2992" s="9">
        <f t="shared" si="883"/>
        <v>0</v>
      </c>
      <c r="AA2992" s="9">
        <f t="shared" si="883"/>
        <v>0</v>
      </c>
      <c r="AB2992" s="9">
        <f t="shared" si="883"/>
        <v>0</v>
      </c>
      <c r="AC2992" s="9">
        <f t="shared" si="883"/>
        <v>0</v>
      </c>
      <c r="AD2992" s="9">
        <f t="shared" si="883"/>
        <v>0</v>
      </c>
      <c r="AE2992" s="9">
        <f t="shared" si="883"/>
        <v>0</v>
      </c>
      <c r="AF2992" s="9">
        <f t="shared" si="883"/>
        <v>0</v>
      </c>
      <c r="AG2992" s="9">
        <f t="shared" si="883"/>
        <v>0</v>
      </c>
      <c r="AH2992" s="9">
        <v>0</v>
      </c>
      <c r="AI2992" s="9">
        <v>0</v>
      </c>
      <c r="AJ2992" s="9">
        <f>SUM(AJ2993:AJ3002)</f>
        <v>6251</v>
      </c>
      <c r="AK2992" s="9">
        <f t="shared" si="883"/>
        <v>0</v>
      </c>
      <c r="AL2992" s="9">
        <f t="shared" si="883"/>
        <v>0</v>
      </c>
      <c r="AM2992" s="9">
        <f t="shared" si="883"/>
        <v>0</v>
      </c>
      <c r="AN2992" s="9">
        <f t="shared" si="883"/>
        <v>2190</v>
      </c>
      <c r="AO2992" s="9">
        <f t="shared" si="883"/>
        <v>0</v>
      </c>
      <c r="AP2992" s="9">
        <f t="shared" si="883"/>
        <v>1200</v>
      </c>
      <c r="AQ2992" s="9">
        <f t="shared" si="883"/>
        <v>0</v>
      </c>
      <c r="AR2992" s="9">
        <f t="shared" si="883"/>
        <v>671</v>
      </c>
      <c r="AS2992" s="9">
        <f t="shared" si="883"/>
        <v>0</v>
      </c>
      <c r="AT2992" s="9">
        <f t="shared" si="883"/>
        <v>0</v>
      </c>
      <c r="AU2992" s="9">
        <v>4061</v>
      </c>
      <c r="AV2992" s="9">
        <v>2190</v>
      </c>
      <c r="AW2992" s="9">
        <f t="shared" si="879"/>
        <v>5761</v>
      </c>
    </row>
    <row r="2993" spans="1:49">
      <c r="A2993" s="44" t="s">
        <v>797</v>
      </c>
      <c r="B2993" s="45" t="s">
        <v>1030</v>
      </c>
      <c r="C2993" s="45" t="s">
        <v>1673</v>
      </c>
      <c r="D2993" s="452" t="s">
        <v>2948</v>
      </c>
      <c r="E2993" s="367" t="s">
        <v>786</v>
      </c>
      <c r="F2993" s="50"/>
      <c r="G2993" s="468" t="s">
        <v>3096</v>
      </c>
      <c r="H2993" s="50" t="s">
        <v>2333</v>
      </c>
      <c r="I2993" s="42" t="s">
        <v>1191</v>
      </c>
      <c r="J2993" s="15">
        <v>1000</v>
      </c>
      <c r="K2993" s="15">
        <v>100</v>
      </c>
      <c r="L2993" s="15">
        <v>100</v>
      </c>
      <c r="U2993" s="15">
        <v>200</v>
      </c>
      <c r="V2993" s="15">
        <v>800</v>
      </c>
      <c r="AH2993" s="15">
        <v>0</v>
      </c>
      <c r="AI2993" s="15">
        <v>0</v>
      </c>
      <c r="AU2993" s="15">
        <v>0</v>
      </c>
      <c r="AV2993" s="15">
        <v>0</v>
      </c>
      <c r="AW2993" s="15">
        <f t="shared" si="879"/>
        <v>200</v>
      </c>
    </row>
    <row r="2994" spans="1:49">
      <c r="A2994" s="44" t="s">
        <v>797</v>
      </c>
      <c r="B2994" s="45" t="s">
        <v>1030</v>
      </c>
      <c r="C2994" s="45" t="s">
        <v>1673</v>
      </c>
      <c r="D2994" s="452" t="s">
        <v>2948</v>
      </c>
      <c r="E2994" s="367" t="s">
        <v>1528</v>
      </c>
      <c r="F2994" s="50"/>
      <c r="G2994" s="468" t="s">
        <v>3096</v>
      </c>
      <c r="H2994" s="50" t="s">
        <v>2333</v>
      </c>
      <c r="I2994" s="42" t="s">
        <v>989</v>
      </c>
      <c r="U2994" s="15">
        <v>0</v>
      </c>
      <c r="V2994" s="15">
        <v>0</v>
      </c>
      <c r="AH2994" s="15">
        <v>0</v>
      </c>
      <c r="AI2994" s="15">
        <v>0</v>
      </c>
      <c r="AU2994" s="15">
        <v>0</v>
      </c>
      <c r="AV2994" s="15">
        <v>0</v>
      </c>
      <c r="AW2994" s="15">
        <f t="shared" si="879"/>
        <v>0</v>
      </c>
    </row>
    <row r="2995" spans="1:49">
      <c r="A2995" s="44" t="s">
        <v>797</v>
      </c>
      <c r="B2995" s="45" t="s">
        <v>1030</v>
      </c>
      <c r="C2995" s="45" t="s">
        <v>1673</v>
      </c>
      <c r="D2995" s="452" t="s">
        <v>2948</v>
      </c>
      <c r="E2995" s="367" t="s">
        <v>1679</v>
      </c>
      <c r="F2995" s="50"/>
      <c r="G2995" s="468" t="s">
        <v>3096</v>
      </c>
      <c r="H2995" s="50" t="s">
        <v>2333</v>
      </c>
      <c r="I2995" s="42" t="s">
        <v>1048</v>
      </c>
      <c r="U2995" s="15">
        <v>0</v>
      </c>
      <c r="V2995" s="15">
        <v>0</v>
      </c>
      <c r="AH2995" s="15">
        <v>0</v>
      </c>
      <c r="AI2995" s="15">
        <v>0</v>
      </c>
      <c r="AU2995" s="15">
        <v>0</v>
      </c>
      <c r="AV2995" s="15">
        <v>0</v>
      </c>
      <c r="AW2995" s="15">
        <f t="shared" si="879"/>
        <v>0</v>
      </c>
    </row>
    <row r="2996" spans="1:49">
      <c r="A2996" s="44" t="s">
        <v>797</v>
      </c>
      <c r="B2996" s="45" t="s">
        <v>1030</v>
      </c>
      <c r="C2996" s="45" t="s">
        <v>1673</v>
      </c>
      <c r="D2996" s="452" t="s">
        <v>2948</v>
      </c>
      <c r="E2996" s="367" t="s">
        <v>787</v>
      </c>
      <c r="F2996" s="50"/>
      <c r="G2996" s="468" t="s">
        <v>3096</v>
      </c>
      <c r="H2996" s="50" t="s">
        <v>2333</v>
      </c>
      <c r="I2996" s="42" t="s">
        <v>2078</v>
      </c>
      <c r="J2996" s="15">
        <v>1000</v>
      </c>
      <c r="L2996" s="15">
        <v>100</v>
      </c>
      <c r="Q2996" s="15">
        <v>200</v>
      </c>
      <c r="U2996" s="15">
        <v>300</v>
      </c>
      <c r="V2996" s="15">
        <v>700</v>
      </c>
      <c r="AH2996" s="15">
        <v>0</v>
      </c>
      <c r="AI2996" s="15">
        <v>0</v>
      </c>
      <c r="AJ2996" s="15">
        <v>5051</v>
      </c>
      <c r="AN2996" s="15">
        <v>2190</v>
      </c>
      <c r="AR2996" s="15">
        <v>671</v>
      </c>
      <c r="AU2996" s="15">
        <v>2861</v>
      </c>
      <c r="AV2996" s="15">
        <v>2190</v>
      </c>
      <c r="AW2996" s="15">
        <f t="shared" si="879"/>
        <v>3161</v>
      </c>
    </row>
    <row r="2997" spans="1:49">
      <c r="A2997" s="44" t="s">
        <v>797</v>
      </c>
      <c r="B2997" s="45" t="s">
        <v>1030</v>
      </c>
      <c r="C2997" s="45" t="s">
        <v>1673</v>
      </c>
      <c r="D2997" s="452" t="s">
        <v>2948</v>
      </c>
      <c r="E2997" s="367" t="s">
        <v>1116</v>
      </c>
      <c r="F2997" s="50"/>
      <c r="G2997" s="468" t="s">
        <v>3096</v>
      </c>
      <c r="H2997" s="50" t="s">
        <v>2333</v>
      </c>
      <c r="I2997" s="42" t="s">
        <v>1487</v>
      </c>
      <c r="J2997" s="15">
        <v>500</v>
      </c>
      <c r="K2997" s="15">
        <v>100</v>
      </c>
      <c r="L2997" s="15">
        <v>100</v>
      </c>
      <c r="S2997" s="15">
        <v>300</v>
      </c>
      <c r="U2997" s="15">
        <v>500</v>
      </c>
      <c r="V2997" s="15">
        <v>0</v>
      </c>
      <c r="AH2997" s="15">
        <v>0</v>
      </c>
      <c r="AI2997" s="15">
        <v>0</v>
      </c>
      <c r="AU2997" s="15">
        <v>0</v>
      </c>
      <c r="AV2997" s="15">
        <v>0</v>
      </c>
      <c r="AW2997" s="15">
        <f t="shared" si="879"/>
        <v>500</v>
      </c>
    </row>
    <row r="2998" spans="1:49">
      <c r="A2998" s="44" t="s">
        <v>797</v>
      </c>
      <c r="B2998" s="45" t="s">
        <v>1030</v>
      </c>
      <c r="C2998" s="45" t="s">
        <v>1673</v>
      </c>
      <c r="D2998" s="452" t="s">
        <v>2948</v>
      </c>
      <c r="E2998" s="367" t="s">
        <v>1703</v>
      </c>
      <c r="F2998" s="50"/>
      <c r="G2998" s="468" t="s">
        <v>3096</v>
      </c>
      <c r="H2998" s="50" t="s">
        <v>2333</v>
      </c>
      <c r="I2998" s="42" t="s">
        <v>1047</v>
      </c>
      <c r="U2998" s="15">
        <v>0</v>
      </c>
      <c r="V2998" s="15">
        <v>0</v>
      </c>
      <c r="AH2998" s="15">
        <v>0</v>
      </c>
      <c r="AI2998" s="15">
        <v>0</v>
      </c>
      <c r="AU2998" s="15">
        <v>0</v>
      </c>
      <c r="AV2998" s="15">
        <v>0</v>
      </c>
      <c r="AW2998" s="15">
        <f t="shared" si="879"/>
        <v>0</v>
      </c>
    </row>
    <row r="2999" spans="1:49">
      <c r="A2999" s="44" t="s">
        <v>797</v>
      </c>
      <c r="B2999" s="45" t="s">
        <v>1030</v>
      </c>
      <c r="C2999" s="45" t="s">
        <v>1673</v>
      </c>
      <c r="D2999" s="452" t="s">
        <v>2948</v>
      </c>
      <c r="E2999" s="367" t="s">
        <v>826</v>
      </c>
      <c r="F2999" s="50"/>
      <c r="G2999" s="468" t="s">
        <v>3096</v>
      </c>
      <c r="H2999" s="50" t="s">
        <v>2333</v>
      </c>
      <c r="I2999" s="42" t="s">
        <v>935</v>
      </c>
      <c r="J2999" s="15">
        <v>500</v>
      </c>
      <c r="L2999" s="15">
        <v>100</v>
      </c>
      <c r="S2999" s="15">
        <v>400</v>
      </c>
      <c r="U2999" s="15">
        <v>500</v>
      </c>
      <c r="V2999" s="15">
        <v>0</v>
      </c>
      <c r="AH2999" s="15">
        <v>0</v>
      </c>
      <c r="AI2999" s="15">
        <v>0</v>
      </c>
      <c r="AU2999" s="15">
        <v>0</v>
      </c>
      <c r="AV2999" s="15">
        <v>0</v>
      </c>
      <c r="AW2999" s="15">
        <f t="shared" si="879"/>
        <v>500</v>
      </c>
    </row>
    <row r="3000" spans="1:49">
      <c r="A3000" s="44" t="s">
        <v>797</v>
      </c>
      <c r="B3000" s="45" t="s">
        <v>1030</v>
      </c>
      <c r="C3000" s="45" t="s">
        <v>1673</v>
      </c>
      <c r="D3000" s="452" t="s">
        <v>2948</v>
      </c>
      <c r="E3000" s="367" t="s">
        <v>1115</v>
      </c>
      <c r="F3000" s="50"/>
      <c r="G3000" s="468" t="s">
        <v>3096</v>
      </c>
      <c r="H3000" s="50" t="s">
        <v>2333</v>
      </c>
      <c r="I3000" s="42" t="s">
        <v>990</v>
      </c>
      <c r="U3000" s="15">
        <v>0</v>
      </c>
      <c r="V3000" s="15">
        <v>0</v>
      </c>
      <c r="AH3000" s="15">
        <v>0</v>
      </c>
      <c r="AI3000" s="15">
        <v>0</v>
      </c>
      <c r="AU3000" s="15">
        <v>0</v>
      </c>
      <c r="AV3000" s="15">
        <v>0</v>
      </c>
      <c r="AW3000" s="15">
        <f t="shared" si="879"/>
        <v>0</v>
      </c>
    </row>
    <row r="3001" spans="1:49">
      <c r="A3001" s="44" t="s">
        <v>797</v>
      </c>
      <c r="B3001" s="45" t="s">
        <v>1030</v>
      </c>
      <c r="C3001" s="45" t="s">
        <v>1673</v>
      </c>
      <c r="D3001" s="452" t="s">
        <v>2948</v>
      </c>
      <c r="E3001" s="367" t="s">
        <v>1677</v>
      </c>
      <c r="F3001" s="50"/>
      <c r="G3001" s="468" t="s">
        <v>3096</v>
      </c>
      <c r="H3001" s="50" t="s">
        <v>2333</v>
      </c>
      <c r="I3001" s="42" t="s">
        <v>1198</v>
      </c>
      <c r="J3001" s="15">
        <v>2000</v>
      </c>
      <c r="Q3001" s="15">
        <v>200</v>
      </c>
      <c r="U3001" s="15">
        <v>200</v>
      </c>
      <c r="V3001" s="15">
        <v>1800</v>
      </c>
      <c r="AH3001" s="15">
        <v>0</v>
      </c>
      <c r="AI3001" s="15">
        <v>0</v>
      </c>
      <c r="AJ3001" s="15">
        <v>1200</v>
      </c>
      <c r="AP3001" s="15">
        <v>1200</v>
      </c>
      <c r="AU3001" s="15">
        <v>1200</v>
      </c>
      <c r="AV3001" s="15">
        <v>0</v>
      </c>
      <c r="AW3001" s="15">
        <f t="shared" si="879"/>
        <v>1400</v>
      </c>
    </row>
    <row r="3002" spans="1:49">
      <c r="A3002" s="44" t="s">
        <v>797</v>
      </c>
      <c r="B3002" s="45" t="s">
        <v>1030</v>
      </c>
      <c r="C3002" s="45" t="s">
        <v>1673</v>
      </c>
      <c r="D3002" s="452" t="s">
        <v>2948</v>
      </c>
      <c r="E3002" s="367" t="s">
        <v>1677</v>
      </c>
      <c r="F3002" s="50" t="s">
        <v>318</v>
      </c>
      <c r="G3002" s="468" t="s">
        <v>3096</v>
      </c>
      <c r="H3002" s="50" t="s">
        <v>2333</v>
      </c>
      <c r="I3002" s="42" t="s">
        <v>25</v>
      </c>
      <c r="U3002" s="15">
        <v>0</v>
      </c>
      <c r="V3002" s="15">
        <v>0</v>
      </c>
      <c r="AH3002" s="15">
        <v>0</v>
      </c>
      <c r="AI3002" s="15">
        <v>0</v>
      </c>
      <c r="AU3002" s="15">
        <v>0</v>
      </c>
      <c r="AV3002" s="15">
        <v>0</v>
      </c>
      <c r="AW3002" s="15">
        <f t="shared" si="879"/>
        <v>0</v>
      </c>
    </row>
    <row r="3003" spans="1:49" s="52" customFormat="1">
      <c r="A3003" s="41"/>
      <c r="B3003" s="345"/>
      <c r="C3003" s="345"/>
      <c r="D3003" s="369"/>
      <c r="E3003" s="213"/>
      <c r="F3003" s="65"/>
      <c r="G3003" s="65"/>
      <c r="H3003" s="65"/>
      <c r="I3003" s="49" t="s">
        <v>3</v>
      </c>
      <c r="J3003" s="6">
        <f>SUM(J3004)</f>
        <v>0</v>
      </c>
      <c r="K3003" s="6">
        <f t="shared" ref="K3003:AT3004" si="884">SUM(K3004)</f>
        <v>0</v>
      </c>
      <c r="L3003" s="6">
        <f t="shared" si="884"/>
        <v>0</v>
      </c>
      <c r="M3003" s="6">
        <f t="shared" si="884"/>
        <v>0</v>
      </c>
      <c r="N3003" s="6">
        <f t="shared" si="884"/>
        <v>0</v>
      </c>
      <c r="O3003" s="6">
        <f t="shared" si="884"/>
        <v>0</v>
      </c>
      <c r="P3003" s="6">
        <f t="shared" si="884"/>
        <v>0</v>
      </c>
      <c r="Q3003" s="6">
        <f t="shared" si="884"/>
        <v>0</v>
      </c>
      <c r="R3003" s="6">
        <f t="shared" si="884"/>
        <v>0</v>
      </c>
      <c r="S3003" s="6">
        <f t="shared" si="884"/>
        <v>0</v>
      </c>
      <c r="T3003" s="6">
        <f t="shared" si="884"/>
        <v>0</v>
      </c>
      <c r="U3003" s="6">
        <v>0</v>
      </c>
      <c r="V3003" s="6">
        <v>0</v>
      </c>
      <c r="W3003" s="6">
        <f>SUM(W3004)</f>
        <v>0</v>
      </c>
      <c r="X3003" s="6">
        <f t="shared" si="884"/>
        <v>0</v>
      </c>
      <c r="Y3003" s="6">
        <f t="shared" si="884"/>
        <v>0</v>
      </c>
      <c r="Z3003" s="6">
        <f t="shared" si="884"/>
        <v>0</v>
      </c>
      <c r="AA3003" s="6">
        <f t="shared" si="884"/>
        <v>0</v>
      </c>
      <c r="AB3003" s="6">
        <f t="shared" si="884"/>
        <v>0</v>
      </c>
      <c r="AC3003" s="6">
        <f t="shared" si="884"/>
        <v>0</v>
      </c>
      <c r="AD3003" s="6">
        <f t="shared" si="884"/>
        <v>0</v>
      </c>
      <c r="AE3003" s="6">
        <f t="shared" si="884"/>
        <v>0</v>
      </c>
      <c r="AF3003" s="6">
        <f t="shared" si="884"/>
        <v>0</v>
      </c>
      <c r="AG3003" s="6">
        <f t="shared" si="884"/>
        <v>0</v>
      </c>
      <c r="AH3003" s="6">
        <v>0</v>
      </c>
      <c r="AI3003" s="6">
        <v>0</v>
      </c>
      <c r="AJ3003" s="6">
        <f>SUM(AJ3004)</f>
        <v>0</v>
      </c>
      <c r="AK3003" s="6">
        <f t="shared" si="884"/>
        <v>0</v>
      </c>
      <c r="AL3003" s="6">
        <f t="shared" si="884"/>
        <v>0</v>
      </c>
      <c r="AM3003" s="6">
        <f t="shared" si="884"/>
        <v>0</v>
      </c>
      <c r="AN3003" s="6">
        <f t="shared" si="884"/>
        <v>0</v>
      </c>
      <c r="AO3003" s="6">
        <f t="shared" si="884"/>
        <v>0</v>
      </c>
      <c r="AP3003" s="6">
        <f t="shared" si="884"/>
        <v>0</v>
      </c>
      <c r="AQ3003" s="6">
        <f t="shared" si="884"/>
        <v>0</v>
      </c>
      <c r="AR3003" s="6">
        <f t="shared" si="884"/>
        <v>0</v>
      </c>
      <c r="AS3003" s="6">
        <f t="shared" si="884"/>
        <v>0</v>
      </c>
      <c r="AT3003" s="6">
        <f t="shared" si="884"/>
        <v>0</v>
      </c>
      <c r="AU3003" s="6">
        <v>0</v>
      </c>
      <c r="AV3003" s="6">
        <v>0</v>
      </c>
      <c r="AW3003" s="6">
        <f t="shared" si="879"/>
        <v>0</v>
      </c>
    </row>
    <row r="3004" spans="1:49" s="52" customFormat="1">
      <c r="A3004" s="44" t="s">
        <v>797</v>
      </c>
      <c r="B3004" s="45" t="s">
        <v>1030</v>
      </c>
      <c r="C3004" s="45" t="s">
        <v>1673</v>
      </c>
      <c r="D3004" s="452" t="s">
        <v>2948</v>
      </c>
      <c r="E3004" s="213" t="s">
        <v>833</v>
      </c>
      <c r="F3004" s="65"/>
      <c r="G3004" s="65"/>
      <c r="H3004" s="65"/>
      <c r="I3004" s="53" t="s">
        <v>1</v>
      </c>
      <c r="J3004" s="200">
        <f>SUM(J3005)</f>
        <v>0</v>
      </c>
      <c r="K3004" s="200">
        <f t="shared" si="884"/>
        <v>0</v>
      </c>
      <c r="L3004" s="200">
        <f t="shared" si="884"/>
        <v>0</v>
      </c>
      <c r="M3004" s="200">
        <f t="shared" si="884"/>
        <v>0</v>
      </c>
      <c r="N3004" s="200">
        <f t="shared" si="884"/>
        <v>0</v>
      </c>
      <c r="O3004" s="200">
        <f t="shared" si="884"/>
        <v>0</v>
      </c>
      <c r="P3004" s="200">
        <f t="shared" si="884"/>
        <v>0</v>
      </c>
      <c r="Q3004" s="200">
        <f t="shared" si="884"/>
        <v>0</v>
      </c>
      <c r="R3004" s="200">
        <f t="shared" si="884"/>
        <v>0</v>
      </c>
      <c r="S3004" s="200">
        <f t="shared" si="884"/>
        <v>0</v>
      </c>
      <c r="T3004" s="200">
        <f t="shared" si="884"/>
        <v>0</v>
      </c>
      <c r="U3004" s="200">
        <v>0</v>
      </c>
      <c r="V3004" s="200">
        <v>0</v>
      </c>
      <c r="W3004" s="200">
        <f>SUM(W3005)</f>
        <v>0</v>
      </c>
      <c r="X3004" s="200">
        <f t="shared" si="884"/>
        <v>0</v>
      </c>
      <c r="Y3004" s="200">
        <f t="shared" si="884"/>
        <v>0</v>
      </c>
      <c r="Z3004" s="200">
        <f t="shared" si="884"/>
        <v>0</v>
      </c>
      <c r="AA3004" s="200">
        <f t="shared" si="884"/>
        <v>0</v>
      </c>
      <c r="AB3004" s="200">
        <f t="shared" si="884"/>
        <v>0</v>
      </c>
      <c r="AC3004" s="200">
        <f t="shared" si="884"/>
        <v>0</v>
      </c>
      <c r="AD3004" s="200">
        <f t="shared" si="884"/>
        <v>0</v>
      </c>
      <c r="AE3004" s="200">
        <f t="shared" si="884"/>
        <v>0</v>
      </c>
      <c r="AF3004" s="200">
        <f t="shared" si="884"/>
        <v>0</v>
      </c>
      <c r="AG3004" s="200">
        <f t="shared" si="884"/>
        <v>0</v>
      </c>
      <c r="AH3004" s="200">
        <v>0</v>
      </c>
      <c r="AI3004" s="200">
        <v>0</v>
      </c>
      <c r="AJ3004" s="200">
        <f>SUM(AJ3005)</f>
        <v>0</v>
      </c>
      <c r="AK3004" s="200">
        <f t="shared" si="884"/>
        <v>0</v>
      </c>
      <c r="AL3004" s="200">
        <f t="shared" si="884"/>
        <v>0</v>
      </c>
      <c r="AM3004" s="200">
        <f t="shared" si="884"/>
        <v>0</v>
      </c>
      <c r="AN3004" s="200">
        <f t="shared" si="884"/>
        <v>0</v>
      </c>
      <c r="AO3004" s="200">
        <f t="shared" si="884"/>
        <v>0</v>
      </c>
      <c r="AP3004" s="200">
        <f t="shared" si="884"/>
        <v>0</v>
      </c>
      <c r="AQ3004" s="200">
        <f t="shared" si="884"/>
        <v>0</v>
      </c>
      <c r="AR3004" s="200">
        <f t="shared" si="884"/>
        <v>0</v>
      </c>
      <c r="AS3004" s="200">
        <f t="shared" si="884"/>
        <v>0</v>
      </c>
      <c r="AT3004" s="200">
        <f t="shared" si="884"/>
        <v>0</v>
      </c>
      <c r="AU3004" s="200">
        <v>0</v>
      </c>
      <c r="AV3004" s="200">
        <v>0</v>
      </c>
      <c r="AW3004" s="200">
        <f t="shared" si="879"/>
        <v>0</v>
      </c>
    </row>
    <row r="3005" spans="1:49" s="59" customFormat="1">
      <c r="A3005" s="44" t="s">
        <v>797</v>
      </c>
      <c r="B3005" s="45" t="s">
        <v>1030</v>
      </c>
      <c r="C3005" s="45" t="s">
        <v>1673</v>
      </c>
      <c r="D3005" s="452" t="s">
        <v>2948</v>
      </c>
      <c r="E3005" s="57" t="s">
        <v>1517</v>
      </c>
      <c r="F3005" s="58"/>
      <c r="G3005" s="468" t="s">
        <v>3096</v>
      </c>
      <c r="H3005" s="50" t="s">
        <v>2333</v>
      </c>
      <c r="I3005" s="188" t="s">
        <v>2584</v>
      </c>
      <c r="J3005" s="13"/>
      <c r="K3005" s="13"/>
      <c r="L3005" s="13"/>
      <c r="M3005" s="13"/>
      <c r="N3005" s="13"/>
      <c r="O3005" s="13"/>
      <c r="P3005" s="13"/>
      <c r="Q3005" s="13"/>
      <c r="R3005" s="13"/>
      <c r="S3005" s="13"/>
      <c r="T3005" s="13"/>
      <c r="U3005" s="13">
        <v>0</v>
      </c>
      <c r="V3005" s="13">
        <v>0</v>
      </c>
      <c r="W3005" s="13"/>
      <c r="X3005" s="13"/>
      <c r="Y3005" s="13"/>
      <c r="Z3005" s="13"/>
      <c r="AA3005" s="13"/>
      <c r="AB3005" s="13"/>
      <c r="AC3005" s="13"/>
      <c r="AD3005" s="13"/>
      <c r="AE3005" s="13"/>
      <c r="AF3005" s="13"/>
      <c r="AG3005" s="13"/>
      <c r="AH3005" s="13">
        <v>0</v>
      </c>
      <c r="AI3005" s="13">
        <v>0</v>
      </c>
      <c r="AJ3005" s="13"/>
      <c r="AK3005" s="13"/>
      <c r="AL3005" s="13"/>
      <c r="AM3005" s="13"/>
      <c r="AN3005" s="13"/>
      <c r="AO3005" s="13"/>
      <c r="AP3005" s="13"/>
      <c r="AQ3005" s="13"/>
      <c r="AR3005" s="13"/>
      <c r="AS3005" s="13"/>
      <c r="AT3005" s="13"/>
      <c r="AU3005" s="13">
        <v>0</v>
      </c>
      <c r="AV3005" s="13">
        <v>0</v>
      </c>
      <c r="AW3005" s="13">
        <f t="shared" si="879"/>
        <v>0</v>
      </c>
    </row>
    <row r="3006" spans="1:49">
      <c r="A3006" s="44"/>
      <c r="B3006" s="45"/>
      <c r="C3006" s="45"/>
      <c r="D3006" s="45"/>
      <c r="E3006" s="531"/>
      <c r="F3006" s="50"/>
      <c r="G3006" s="50"/>
      <c r="H3006" s="50"/>
      <c r="I3006" s="49" t="s">
        <v>1157</v>
      </c>
      <c r="J3006" s="6">
        <f>SUM(J3007)</f>
        <v>6500</v>
      </c>
      <c r="K3006" s="6">
        <f t="shared" ref="K3006:AT3006" si="885">SUM(K3007)</f>
        <v>600</v>
      </c>
      <c r="L3006" s="6">
        <f t="shared" si="885"/>
        <v>400</v>
      </c>
      <c r="M3006" s="6">
        <f t="shared" si="885"/>
        <v>0</v>
      </c>
      <c r="N3006" s="6">
        <f t="shared" si="885"/>
        <v>800</v>
      </c>
      <c r="O3006" s="6">
        <f t="shared" si="885"/>
        <v>800</v>
      </c>
      <c r="P3006" s="6">
        <f t="shared" si="885"/>
        <v>800</v>
      </c>
      <c r="Q3006" s="6">
        <f t="shared" si="885"/>
        <v>400</v>
      </c>
      <c r="R3006" s="6">
        <f t="shared" si="885"/>
        <v>0</v>
      </c>
      <c r="S3006" s="6">
        <f t="shared" si="885"/>
        <v>900</v>
      </c>
      <c r="T3006" s="6">
        <f t="shared" si="885"/>
        <v>800</v>
      </c>
      <c r="U3006" s="6">
        <v>5500</v>
      </c>
      <c r="V3006" s="6">
        <v>1000</v>
      </c>
      <c r="W3006" s="6">
        <f>SUM(W3007)</f>
        <v>0</v>
      </c>
      <c r="X3006" s="6">
        <f t="shared" si="885"/>
        <v>0</v>
      </c>
      <c r="Y3006" s="6">
        <f t="shared" si="885"/>
        <v>0</v>
      </c>
      <c r="Z3006" s="6">
        <f t="shared" si="885"/>
        <v>0</v>
      </c>
      <c r="AA3006" s="6">
        <f t="shared" si="885"/>
        <v>0</v>
      </c>
      <c r="AB3006" s="6">
        <f t="shared" si="885"/>
        <v>0</v>
      </c>
      <c r="AC3006" s="6">
        <f t="shared" si="885"/>
        <v>0</v>
      </c>
      <c r="AD3006" s="6">
        <f t="shared" si="885"/>
        <v>0</v>
      </c>
      <c r="AE3006" s="6">
        <f t="shared" si="885"/>
        <v>0</v>
      </c>
      <c r="AF3006" s="6">
        <f t="shared" si="885"/>
        <v>0</v>
      </c>
      <c r="AG3006" s="6">
        <f t="shared" si="885"/>
        <v>0</v>
      </c>
      <c r="AH3006" s="6">
        <v>0</v>
      </c>
      <c r="AI3006" s="6">
        <v>0</v>
      </c>
      <c r="AJ3006" s="6">
        <f>SUM(AJ3007)</f>
        <v>0</v>
      </c>
      <c r="AK3006" s="6">
        <f t="shared" si="885"/>
        <v>0</v>
      </c>
      <c r="AL3006" s="6">
        <f t="shared" si="885"/>
        <v>0</v>
      </c>
      <c r="AM3006" s="6">
        <f t="shared" si="885"/>
        <v>0</v>
      </c>
      <c r="AN3006" s="6">
        <f t="shared" si="885"/>
        <v>0</v>
      </c>
      <c r="AO3006" s="6">
        <f t="shared" si="885"/>
        <v>0</v>
      </c>
      <c r="AP3006" s="6">
        <f t="shared" si="885"/>
        <v>0</v>
      </c>
      <c r="AQ3006" s="6">
        <f t="shared" si="885"/>
        <v>0</v>
      </c>
      <c r="AR3006" s="6">
        <f t="shared" si="885"/>
        <v>0</v>
      </c>
      <c r="AS3006" s="6">
        <f t="shared" si="885"/>
        <v>0</v>
      </c>
      <c r="AT3006" s="6">
        <f t="shared" si="885"/>
        <v>0</v>
      </c>
      <c r="AU3006" s="6">
        <v>0</v>
      </c>
      <c r="AV3006" s="6">
        <v>0</v>
      </c>
      <c r="AW3006" s="6">
        <f t="shared" si="879"/>
        <v>5500</v>
      </c>
    </row>
    <row r="3007" spans="1:49">
      <c r="A3007" s="44" t="s">
        <v>797</v>
      </c>
      <c r="B3007" s="45" t="s">
        <v>1030</v>
      </c>
      <c r="C3007" s="45" t="s">
        <v>1673</v>
      </c>
      <c r="D3007" s="452" t="s">
        <v>2948</v>
      </c>
      <c r="E3007" s="54" t="s">
        <v>1402</v>
      </c>
      <c r="F3007" s="50"/>
      <c r="G3007" s="50"/>
      <c r="H3007" s="50"/>
      <c r="I3007" s="1" t="s">
        <v>1158</v>
      </c>
      <c r="J3007" s="9">
        <f>SUM(J3008:J3008)</f>
        <v>6500</v>
      </c>
      <c r="K3007" s="9">
        <f t="shared" ref="K3007:AT3007" si="886">SUM(K3008:K3008)</f>
        <v>600</v>
      </c>
      <c r="L3007" s="9">
        <f t="shared" si="886"/>
        <v>400</v>
      </c>
      <c r="M3007" s="9">
        <f t="shared" si="886"/>
        <v>0</v>
      </c>
      <c r="N3007" s="9">
        <f t="shared" si="886"/>
        <v>800</v>
      </c>
      <c r="O3007" s="9">
        <f t="shared" si="886"/>
        <v>800</v>
      </c>
      <c r="P3007" s="9">
        <f t="shared" si="886"/>
        <v>800</v>
      </c>
      <c r="Q3007" s="9">
        <f t="shared" si="886"/>
        <v>400</v>
      </c>
      <c r="R3007" s="9">
        <f t="shared" si="886"/>
        <v>0</v>
      </c>
      <c r="S3007" s="9">
        <f t="shared" si="886"/>
        <v>900</v>
      </c>
      <c r="T3007" s="9">
        <f t="shared" si="886"/>
        <v>800</v>
      </c>
      <c r="U3007" s="9">
        <v>5500</v>
      </c>
      <c r="V3007" s="9">
        <v>1000</v>
      </c>
      <c r="W3007" s="9">
        <f>SUM(W3008:W3008)</f>
        <v>0</v>
      </c>
      <c r="X3007" s="9">
        <f t="shared" si="886"/>
        <v>0</v>
      </c>
      <c r="Y3007" s="9">
        <f t="shared" si="886"/>
        <v>0</v>
      </c>
      <c r="Z3007" s="9">
        <f t="shared" si="886"/>
        <v>0</v>
      </c>
      <c r="AA3007" s="9">
        <f t="shared" si="886"/>
        <v>0</v>
      </c>
      <c r="AB3007" s="9">
        <f t="shared" si="886"/>
        <v>0</v>
      </c>
      <c r="AC3007" s="9">
        <f t="shared" si="886"/>
        <v>0</v>
      </c>
      <c r="AD3007" s="9">
        <f t="shared" si="886"/>
        <v>0</v>
      </c>
      <c r="AE3007" s="9">
        <f t="shared" si="886"/>
        <v>0</v>
      </c>
      <c r="AF3007" s="9">
        <f t="shared" si="886"/>
        <v>0</v>
      </c>
      <c r="AG3007" s="9">
        <f t="shared" si="886"/>
        <v>0</v>
      </c>
      <c r="AH3007" s="9">
        <v>0</v>
      </c>
      <c r="AI3007" s="9">
        <v>0</v>
      </c>
      <c r="AJ3007" s="9">
        <f>SUM(AJ3008:AJ3008)</f>
        <v>0</v>
      </c>
      <c r="AK3007" s="9">
        <f t="shared" si="886"/>
        <v>0</v>
      </c>
      <c r="AL3007" s="9">
        <f t="shared" si="886"/>
        <v>0</v>
      </c>
      <c r="AM3007" s="9">
        <f t="shared" si="886"/>
        <v>0</v>
      </c>
      <c r="AN3007" s="9">
        <f t="shared" si="886"/>
        <v>0</v>
      </c>
      <c r="AO3007" s="9">
        <f t="shared" si="886"/>
        <v>0</v>
      </c>
      <c r="AP3007" s="9">
        <f t="shared" si="886"/>
        <v>0</v>
      </c>
      <c r="AQ3007" s="9">
        <f t="shared" si="886"/>
        <v>0</v>
      </c>
      <c r="AR3007" s="9">
        <f t="shared" si="886"/>
        <v>0</v>
      </c>
      <c r="AS3007" s="9">
        <f t="shared" si="886"/>
        <v>0</v>
      </c>
      <c r="AT3007" s="9">
        <f t="shared" si="886"/>
        <v>0</v>
      </c>
      <c r="AU3007" s="9">
        <v>0</v>
      </c>
      <c r="AV3007" s="9">
        <v>0</v>
      </c>
      <c r="AW3007" s="9">
        <f t="shared" si="879"/>
        <v>5500</v>
      </c>
    </row>
    <row r="3008" spans="1:49">
      <c r="A3008" s="44" t="s">
        <v>797</v>
      </c>
      <c r="B3008" s="45" t="s">
        <v>1030</v>
      </c>
      <c r="C3008" s="45" t="s">
        <v>1673</v>
      </c>
      <c r="D3008" s="452" t="s">
        <v>2948</v>
      </c>
      <c r="E3008" s="367" t="s">
        <v>1409</v>
      </c>
      <c r="F3008" s="50"/>
      <c r="G3008" s="468" t="s">
        <v>3096</v>
      </c>
      <c r="H3008" s="50" t="s">
        <v>2333</v>
      </c>
      <c r="I3008" s="42" t="s">
        <v>1518</v>
      </c>
      <c r="J3008" s="15">
        <v>6500</v>
      </c>
      <c r="K3008" s="15">
        <v>600</v>
      </c>
      <c r="L3008" s="15">
        <v>400</v>
      </c>
      <c r="N3008" s="15">
        <v>800</v>
      </c>
      <c r="O3008" s="15">
        <v>800</v>
      </c>
      <c r="P3008" s="15">
        <v>800</v>
      </c>
      <c r="Q3008" s="15">
        <v>400</v>
      </c>
      <c r="S3008" s="15">
        <v>900</v>
      </c>
      <c r="T3008" s="15">
        <v>800</v>
      </c>
      <c r="U3008" s="15">
        <v>5500</v>
      </c>
      <c r="V3008" s="15">
        <v>1000</v>
      </c>
      <c r="AH3008" s="15">
        <v>0</v>
      </c>
      <c r="AI3008" s="15">
        <v>0</v>
      </c>
      <c r="AU3008" s="15">
        <v>0</v>
      </c>
      <c r="AV3008" s="15">
        <v>0</v>
      </c>
      <c r="AW3008" s="15">
        <f t="shared" si="879"/>
        <v>5500</v>
      </c>
    </row>
    <row r="3009" spans="1:49">
      <c r="A3009" s="44"/>
      <c r="B3009" s="45"/>
      <c r="C3009" s="45"/>
      <c r="D3009" s="45"/>
      <c r="E3009" s="531"/>
      <c r="F3009" s="50"/>
      <c r="G3009" s="50"/>
      <c r="H3009" s="50"/>
      <c r="I3009" s="42"/>
      <c r="U3009" s="15">
        <v>0</v>
      </c>
      <c r="V3009" s="15">
        <v>0</v>
      </c>
      <c r="AH3009" s="15">
        <v>0</v>
      </c>
      <c r="AI3009" s="15">
        <v>0</v>
      </c>
      <c r="AU3009" s="15">
        <v>0</v>
      </c>
      <c r="AV3009" s="15">
        <v>0</v>
      </c>
      <c r="AW3009" s="15">
        <f t="shared" si="879"/>
        <v>0</v>
      </c>
    </row>
    <row r="3010" spans="1:49">
      <c r="A3010" s="48"/>
      <c r="B3010" s="42"/>
      <c r="C3010" s="42"/>
      <c r="D3010" s="42"/>
      <c r="E3010" s="531"/>
      <c r="F3010" s="50"/>
      <c r="G3010" s="50"/>
      <c r="H3010" s="50"/>
      <c r="I3010" s="49" t="s">
        <v>1631</v>
      </c>
      <c r="J3010" s="12">
        <f>SUM(J2981,J3006,J3003)</f>
        <v>11500</v>
      </c>
      <c r="K3010" s="12">
        <f t="shared" ref="K3010:AT3010" si="887">SUM(K2981,K3006,K3003)</f>
        <v>800</v>
      </c>
      <c r="L3010" s="12">
        <f t="shared" si="887"/>
        <v>800</v>
      </c>
      <c r="M3010" s="12">
        <f t="shared" si="887"/>
        <v>0</v>
      </c>
      <c r="N3010" s="12">
        <f t="shared" si="887"/>
        <v>800</v>
      </c>
      <c r="O3010" s="12">
        <f t="shared" si="887"/>
        <v>800</v>
      </c>
      <c r="P3010" s="12">
        <f t="shared" si="887"/>
        <v>800</v>
      </c>
      <c r="Q3010" s="12">
        <f t="shared" si="887"/>
        <v>800</v>
      </c>
      <c r="R3010" s="12">
        <f t="shared" si="887"/>
        <v>0</v>
      </c>
      <c r="S3010" s="12">
        <f t="shared" si="887"/>
        <v>1600</v>
      </c>
      <c r="T3010" s="12">
        <f t="shared" si="887"/>
        <v>800</v>
      </c>
      <c r="U3010" s="12">
        <v>7200</v>
      </c>
      <c r="V3010" s="12">
        <v>4300</v>
      </c>
      <c r="W3010" s="12">
        <f>SUM(W2981,W3006,W3003)</f>
        <v>0</v>
      </c>
      <c r="X3010" s="12">
        <f t="shared" si="887"/>
        <v>0</v>
      </c>
      <c r="Y3010" s="12">
        <f t="shared" si="887"/>
        <v>0</v>
      </c>
      <c r="Z3010" s="12">
        <f t="shared" si="887"/>
        <v>0</v>
      </c>
      <c r="AA3010" s="12">
        <f t="shared" si="887"/>
        <v>0</v>
      </c>
      <c r="AB3010" s="12">
        <f t="shared" si="887"/>
        <v>0</v>
      </c>
      <c r="AC3010" s="12">
        <f t="shared" si="887"/>
        <v>0</v>
      </c>
      <c r="AD3010" s="12">
        <f t="shared" si="887"/>
        <v>0</v>
      </c>
      <c r="AE3010" s="12">
        <f t="shared" si="887"/>
        <v>0</v>
      </c>
      <c r="AF3010" s="12">
        <f t="shared" si="887"/>
        <v>0</v>
      </c>
      <c r="AG3010" s="12">
        <f t="shared" si="887"/>
        <v>0</v>
      </c>
      <c r="AH3010" s="12">
        <v>0</v>
      </c>
      <c r="AI3010" s="12">
        <v>0</v>
      </c>
      <c r="AJ3010" s="12">
        <f>SUM(AJ2981,AJ3006,AJ3003)</f>
        <v>6251</v>
      </c>
      <c r="AK3010" s="12">
        <f t="shared" si="887"/>
        <v>0</v>
      </c>
      <c r="AL3010" s="12">
        <f t="shared" si="887"/>
        <v>0</v>
      </c>
      <c r="AM3010" s="12">
        <f t="shared" si="887"/>
        <v>0</v>
      </c>
      <c r="AN3010" s="12">
        <f t="shared" si="887"/>
        <v>2190</v>
      </c>
      <c r="AO3010" s="12">
        <f t="shared" si="887"/>
        <v>0</v>
      </c>
      <c r="AP3010" s="12">
        <f t="shared" si="887"/>
        <v>1200</v>
      </c>
      <c r="AQ3010" s="12">
        <f t="shared" si="887"/>
        <v>0</v>
      </c>
      <c r="AR3010" s="12">
        <f t="shared" si="887"/>
        <v>671</v>
      </c>
      <c r="AS3010" s="12">
        <f t="shared" si="887"/>
        <v>0</v>
      </c>
      <c r="AT3010" s="12">
        <f t="shared" si="887"/>
        <v>0</v>
      </c>
      <c r="AU3010" s="12">
        <v>4061</v>
      </c>
      <c r="AV3010" s="12">
        <v>2190</v>
      </c>
      <c r="AW3010" s="12">
        <f t="shared" si="879"/>
        <v>11261</v>
      </c>
    </row>
    <row r="3011" spans="1:49">
      <c r="A3011" s="48"/>
      <c r="B3011" s="42"/>
      <c r="C3011" s="42"/>
      <c r="D3011" s="42"/>
      <c r="E3011" s="531"/>
      <c r="F3011" s="50"/>
      <c r="G3011" s="50"/>
      <c r="H3011" s="50"/>
      <c r="I3011" s="146" t="s">
        <v>970</v>
      </c>
      <c r="J3011" s="267"/>
      <c r="K3011" s="267"/>
      <c r="L3011" s="267"/>
      <c r="M3011" s="267"/>
      <c r="N3011" s="267"/>
      <c r="O3011" s="267"/>
      <c r="P3011" s="267"/>
      <c r="Q3011" s="267"/>
      <c r="R3011" s="267"/>
      <c r="S3011" s="267"/>
      <c r="T3011" s="267"/>
      <c r="U3011" s="267"/>
      <c r="V3011" s="267"/>
      <c r="W3011" s="267"/>
      <c r="X3011" s="267"/>
      <c r="Y3011" s="267"/>
      <c r="Z3011" s="267"/>
      <c r="AA3011" s="267"/>
      <c r="AB3011" s="267"/>
      <c r="AC3011" s="267"/>
      <c r="AD3011" s="267"/>
      <c r="AE3011" s="267"/>
      <c r="AF3011" s="267"/>
      <c r="AG3011" s="267"/>
      <c r="AH3011" s="267"/>
      <c r="AI3011" s="267"/>
      <c r="AJ3011" s="267"/>
      <c r="AK3011" s="267"/>
      <c r="AL3011" s="267"/>
      <c r="AM3011" s="267"/>
      <c r="AN3011" s="267"/>
      <c r="AO3011" s="267"/>
      <c r="AP3011" s="267"/>
      <c r="AQ3011" s="267"/>
      <c r="AR3011" s="267"/>
      <c r="AS3011" s="267"/>
      <c r="AT3011" s="267"/>
      <c r="AU3011" s="267"/>
      <c r="AV3011" s="267"/>
      <c r="AW3011" s="267"/>
    </row>
    <row r="3012" spans="1:49" ht="13.5" thickBot="1">
      <c r="A3012" s="48"/>
      <c r="B3012" s="42"/>
      <c r="C3012" s="42"/>
      <c r="D3012" s="42"/>
      <c r="E3012" s="531"/>
      <c r="F3012" s="50"/>
      <c r="G3012" s="50"/>
      <c r="H3012" s="50"/>
      <c r="I3012" s="146"/>
      <c r="J3012" s="29"/>
      <c r="K3012" s="29"/>
      <c r="L3012" s="29"/>
      <c r="M3012" s="29"/>
      <c r="N3012" s="29"/>
      <c r="O3012" s="29"/>
      <c r="P3012" s="29"/>
      <c r="Q3012" s="29"/>
      <c r="R3012" s="29"/>
      <c r="S3012" s="29"/>
      <c r="T3012" s="29"/>
      <c r="U3012" s="29"/>
      <c r="V3012" s="29"/>
      <c r="W3012" s="29"/>
      <c r="X3012" s="29"/>
      <c r="Y3012" s="29"/>
      <c r="Z3012" s="29"/>
      <c r="AA3012" s="29"/>
      <c r="AB3012" s="29"/>
      <c r="AC3012" s="29"/>
      <c r="AD3012" s="29"/>
      <c r="AE3012" s="29"/>
      <c r="AF3012" s="29"/>
      <c r="AG3012" s="29"/>
      <c r="AH3012" s="29"/>
      <c r="AI3012" s="29"/>
      <c r="AJ3012" s="29"/>
      <c r="AK3012" s="29"/>
      <c r="AL3012" s="29"/>
      <c r="AM3012" s="29"/>
      <c r="AN3012" s="29"/>
      <c r="AO3012" s="29"/>
      <c r="AP3012" s="29"/>
      <c r="AQ3012" s="29"/>
      <c r="AR3012" s="29"/>
      <c r="AS3012" s="29"/>
      <c r="AT3012" s="29"/>
      <c r="AU3012" s="29"/>
      <c r="AV3012" s="29"/>
      <c r="AW3012" s="29"/>
    </row>
    <row r="3013" spans="1:49" ht="35.25" customHeight="1" thickTop="1" thickBot="1">
      <c r="A3013" s="48"/>
      <c r="B3013" s="42"/>
      <c r="C3013" s="42"/>
      <c r="D3013" s="42"/>
      <c r="E3013" s="531"/>
      <c r="F3013" s="50"/>
      <c r="G3013" s="50"/>
      <c r="H3013" s="50"/>
      <c r="I3013" s="5" t="s">
        <v>2331</v>
      </c>
      <c r="J3013" s="364" t="s">
        <v>2891</v>
      </c>
      <c r="K3013" s="364" t="s">
        <v>2879</v>
      </c>
      <c r="L3013" s="364" t="s">
        <v>2880</v>
      </c>
      <c r="M3013" s="364" t="s">
        <v>2881</v>
      </c>
      <c r="N3013" s="364" t="s">
        <v>2882</v>
      </c>
      <c r="O3013" s="364" t="s">
        <v>2883</v>
      </c>
      <c r="P3013" s="364" t="s">
        <v>2884</v>
      </c>
      <c r="Q3013" s="364" t="s">
        <v>2885</v>
      </c>
      <c r="R3013" s="364" t="s">
        <v>2886</v>
      </c>
      <c r="S3013" s="364" t="s">
        <v>2887</v>
      </c>
      <c r="T3013" s="364" t="s">
        <v>2888</v>
      </c>
      <c r="U3013" s="364" t="s">
        <v>2889</v>
      </c>
      <c r="V3013" s="364" t="s">
        <v>2890</v>
      </c>
      <c r="W3013" s="365" t="s">
        <v>2893</v>
      </c>
      <c r="X3013" s="365" t="s">
        <v>2879</v>
      </c>
      <c r="Y3013" s="365" t="s">
        <v>2880</v>
      </c>
      <c r="Z3013" s="365" t="s">
        <v>2881</v>
      </c>
      <c r="AA3013" s="365" t="s">
        <v>2882</v>
      </c>
      <c r="AB3013" s="365" t="s">
        <v>2883</v>
      </c>
      <c r="AC3013" s="365" t="s">
        <v>2884</v>
      </c>
      <c r="AD3013" s="365" t="s">
        <v>2885</v>
      </c>
      <c r="AE3013" s="365" t="s">
        <v>2886</v>
      </c>
      <c r="AF3013" s="365" t="s">
        <v>2887</v>
      </c>
      <c r="AG3013" s="365" t="s">
        <v>2888</v>
      </c>
      <c r="AH3013" s="365" t="s">
        <v>2889</v>
      </c>
      <c r="AI3013" s="365" t="s">
        <v>2890</v>
      </c>
      <c r="AJ3013" s="366" t="s">
        <v>2892</v>
      </c>
      <c r="AK3013" s="366" t="s">
        <v>2879</v>
      </c>
      <c r="AL3013" s="366" t="s">
        <v>2880</v>
      </c>
      <c r="AM3013" s="366" t="s">
        <v>2881</v>
      </c>
      <c r="AN3013" s="366" t="s">
        <v>2882</v>
      </c>
      <c r="AO3013" s="366" t="s">
        <v>2883</v>
      </c>
      <c r="AP3013" s="366" t="s">
        <v>2884</v>
      </c>
      <c r="AQ3013" s="366" t="s">
        <v>2885</v>
      </c>
      <c r="AR3013" s="366" t="s">
        <v>2886</v>
      </c>
      <c r="AS3013" s="366" t="s">
        <v>2887</v>
      </c>
      <c r="AT3013" s="366" t="s">
        <v>2888</v>
      </c>
      <c r="AU3013" s="366" t="s">
        <v>2889</v>
      </c>
      <c r="AV3013" s="366" t="s">
        <v>2890</v>
      </c>
      <c r="AW3013" s="368" t="s">
        <v>2895</v>
      </c>
    </row>
    <row r="3014" spans="1:49">
      <c r="A3014" s="48"/>
      <c r="B3014" s="42"/>
      <c r="C3014" s="42"/>
      <c r="D3014" s="42"/>
      <c r="E3014" s="531"/>
      <c r="F3014" s="50"/>
      <c r="G3014" s="50"/>
      <c r="H3014" s="50"/>
      <c r="I3014" s="34"/>
      <c r="J3014" s="202" t="s">
        <v>1224</v>
      </c>
      <c r="K3014" s="202">
        <v>1</v>
      </c>
      <c r="L3014" s="202">
        <v>2</v>
      </c>
      <c r="M3014" s="202">
        <v>3</v>
      </c>
      <c r="N3014" s="202">
        <v>4</v>
      </c>
      <c r="O3014" s="202">
        <v>5</v>
      </c>
      <c r="P3014" s="202">
        <v>6</v>
      </c>
      <c r="Q3014" s="202">
        <v>7</v>
      </c>
      <c r="R3014" s="202">
        <v>8</v>
      </c>
      <c r="S3014" s="202">
        <v>9</v>
      </c>
      <c r="T3014" s="202">
        <v>10</v>
      </c>
      <c r="U3014" s="202">
        <v>13</v>
      </c>
      <c r="V3014" s="202">
        <v>14</v>
      </c>
      <c r="W3014" s="202" t="s">
        <v>1224</v>
      </c>
      <c r="X3014" s="202">
        <v>1</v>
      </c>
      <c r="Y3014" s="202">
        <v>2</v>
      </c>
      <c r="Z3014" s="202">
        <v>3</v>
      </c>
      <c r="AA3014" s="202">
        <v>4</v>
      </c>
      <c r="AB3014" s="202">
        <v>5</v>
      </c>
      <c r="AC3014" s="202">
        <v>6</v>
      </c>
      <c r="AD3014" s="202">
        <v>7</v>
      </c>
      <c r="AE3014" s="202">
        <v>8</v>
      </c>
      <c r="AF3014" s="202">
        <v>9</v>
      </c>
      <c r="AG3014" s="202">
        <v>10</v>
      </c>
      <c r="AH3014" s="202">
        <v>13</v>
      </c>
      <c r="AI3014" s="202">
        <v>14</v>
      </c>
      <c r="AJ3014" s="202" t="s">
        <v>1224</v>
      </c>
      <c r="AK3014" s="202">
        <v>1</v>
      </c>
      <c r="AL3014" s="202">
        <v>2</v>
      </c>
      <c r="AM3014" s="202">
        <v>3</v>
      </c>
      <c r="AN3014" s="202">
        <v>4</v>
      </c>
      <c r="AO3014" s="202">
        <v>5</v>
      </c>
      <c r="AP3014" s="202">
        <v>6</v>
      </c>
      <c r="AQ3014" s="202">
        <v>7</v>
      </c>
      <c r="AR3014" s="202">
        <v>8</v>
      </c>
      <c r="AS3014" s="202">
        <v>9</v>
      </c>
      <c r="AT3014" s="202">
        <v>10</v>
      </c>
      <c r="AU3014" s="202">
        <v>13</v>
      </c>
      <c r="AV3014" s="202">
        <v>14</v>
      </c>
      <c r="AW3014" s="202">
        <v>15</v>
      </c>
    </row>
    <row r="3015" spans="1:49">
      <c r="A3015" s="48"/>
      <c r="B3015" s="42"/>
      <c r="C3015" s="42"/>
      <c r="D3015" s="42"/>
      <c r="E3015" s="531"/>
      <c r="F3015" s="50"/>
      <c r="G3015" s="50"/>
      <c r="H3015" s="50"/>
      <c r="I3015" s="276" t="s">
        <v>2429</v>
      </c>
      <c r="J3015" s="277">
        <f>SUM(J3010)</f>
        <v>11500</v>
      </c>
      <c r="K3015" s="277">
        <f t="shared" ref="K3015:AT3015" si="888">SUM(K3010)</f>
        <v>800</v>
      </c>
      <c r="L3015" s="277">
        <f t="shared" si="888"/>
        <v>800</v>
      </c>
      <c r="M3015" s="277">
        <f t="shared" si="888"/>
        <v>0</v>
      </c>
      <c r="N3015" s="277">
        <f t="shared" si="888"/>
        <v>800</v>
      </c>
      <c r="O3015" s="277">
        <f t="shared" si="888"/>
        <v>800</v>
      </c>
      <c r="P3015" s="277">
        <f t="shared" si="888"/>
        <v>800</v>
      </c>
      <c r="Q3015" s="277">
        <f t="shared" si="888"/>
        <v>800</v>
      </c>
      <c r="R3015" s="277">
        <f t="shared" si="888"/>
        <v>0</v>
      </c>
      <c r="S3015" s="277">
        <f t="shared" si="888"/>
        <v>1600</v>
      </c>
      <c r="T3015" s="277">
        <f t="shared" si="888"/>
        <v>800</v>
      </c>
      <c r="U3015" s="277">
        <v>7200</v>
      </c>
      <c r="V3015" s="277">
        <v>4300</v>
      </c>
      <c r="W3015" s="277">
        <f>SUM(W3010)</f>
        <v>0</v>
      </c>
      <c r="X3015" s="277">
        <f t="shared" si="888"/>
        <v>0</v>
      </c>
      <c r="Y3015" s="277">
        <f t="shared" si="888"/>
        <v>0</v>
      </c>
      <c r="Z3015" s="277">
        <f t="shared" si="888"/>
        <v>0</v>
      </c>
      <c r="AA3015" s="277">
        <f t="shared" si="888"/>
        <v>0</v>
      </c>
      <c r="AB3015" s="277">
        <f t="shared" si="888"/>
        <v>0</v>
      </c>
      <c r="AC3015" s="277">
        <f t="shared" si="888"/>
        <v>0</v>
      </c>
      <c r="AD3015" s="277">
        <f t="shared" si="888"/>
        <v>0</v>
      </c>
      <c r="AE3015" s="277">
        <f t="shared" si="888"/>
        <v>0</v>
      </c>
      <c r="AF3015" s="277">
        <f t="shared" si="888"/>
        <v>0</v>
      </c>
      <c r="AG3015" s="277">
        <f t="shared" si="888"/>
        <v>0</v>
      </c>
      <c r="AH3015" s="277">
        <v>0</v>
      </c>
      <c r="AI3015" s="277">
        <v>0</v>
      </c>
      <c r="AJ3015" s="277">
        <f>SUM(AJ3010)</f>
        <v>6251</v>
      </c>
      <c r="AK3015" s="277">
        <f t="shared" si="888"/>
        <v>0</v>
      </c>
      <c r="AL3015" s="277">
        <f t="shared" si="888"/>
        <v>0</v>
      </c>
      <c r="AM3015" s="277">
        <f t="shared" si="888"/>
        <v>0</v>
      </c>
      <c r="AN3015" s="277">
        <f t="shared" si="888"/>
        <v>2190</v>
      </c>
      <c r="AO3015" s="277">
        <f t="shared" si="888"/>
        <v>0</v>
      </c>
      <c r="AP3015" s="277">
        <f t="shared" si="888"/>
        <v>1200</v>
      </c>
      <c r="AQ3015" s="277">
        <f t="shared" si="888"/>
        <v>0</v>
      </c>
      <c r="AR3015" s="277">
        <f t="shared" si="888"/>
        <v>671</v>
      </c>
      <c r="AS3015" s="277">
        <f t="shared" si="888"/>
        <v>0</v>
      </c>
      <c r="AT3015" s="277">
        <f t="shared" si="888"/>
        <v>0</v>
      </c>
      <c r="AU3015" s="277">
        <v>4061</v>
      </c>
      <c r="AV3015" s="277">
        <v>2190</v>
      </c>
      <c r="AW3015" s="277">
        <f>U3015+AH3015+AU3015</f>
        <v>11261</v>
      </c>
    </row>
    <row r="3016" spans="1:49">
      <c r="A3016" s="48"/>
      <c r="B3016" s="42"/>
      <c r="C3016" s="42"/>
      <c r="D3016" s="42"/>
      <c r="E3016" s="531"/>
      <c r="F3016" s="50"/>
      <c r="G3016" s="50"/>
      <c r="H3016" s="50"/>
      <c r="I3016" s="276"/>
      <c r="J3016" s="277"/>
      <c r="K3016" s="277"/>
      <c r="L3016" s="277"/>
      <c r="M3016" s="277"/>
      <c r="N3016" s="277"/>
      <c r="O3016" s="277"/>
      <c r="P3016" s="277"/>
      <c r="Q3016" s="277"/>
      <c r="R3016" s="277"/>
      <c r="S3016" s="277"/>
      <c r="T3016" s="277"/>
      <c r="U3016" s="277">
        <v>0</v>
      </c>
      <c r="V3016" s="277">
        <v>0</v>
      </c>
      <c r="W3016" s="277"/>
      <c r="X3016" s="277"/>
      <c r="Y3016" s="277"/>
      <c r="Z3016" s="277"/>
      <c r="AA3016" s="277"/>
      <c r="AB3016" s="277"/>
      <c r="AC3016" s="277"/>
      <c r="AD3016" s="277"/>
      <c r="AE3016" s="277"/>
      <c r="AF3016" s="277"/>
      <c r="AG3016" s="277"/>
      <c r="AH3016" s="277">
        <v>0</v>
      </c>
      <c r="AI3016" s="277">
        <v>0</v>
      </c>
      <c r="AJ3016" s="277"/>
      <c r="AK3016" s="277"/>
      <c r="AL3016" s="277"/>
      <c r="AM3016" s="277"/>
      <c r="AN3016" s="277"/>
      <c r="AO3016" s="277"/>
      <c r="AP3016" s="277"/>
      <c r="AQ3016" s="277"/>
      <c r="AR3016" s="277"/>
      <c r="AS3016" s="277"/>
      <c r="AT3016" s="277"/>
      <c r="AU3016" s="277">
        <v>0</v>
      </c>
      <c r="AV3016" s="277">
        <v>0</v>
      </c>
      <c r="AW3016" s="277">
        <f>U3016+AH3016+AU3016</f>
        <v>0</v>
      </c>
    </row>
    <row r="3017" spans="1:49">
      <c r="A3017" s="48"/>
      <c r="B3017" s="42"/>
      <c r="C3017" s="42"/>
      <c r="D3017" s="42"/>
      <c r="E3017" s="531"/>
      <c r="F3017" s="50"/>
      <c r="G3017" s="50"/>
      <c r="H3017" s="50"/>
      <c r="I3017" s="276"/>
      <c r="J3017" s="277"/>
      <c r="K3017" s="277"/>
      <c r="L3017" s="277"/>
      <c r="M3017" s="277"/>
      <c r="N3017" s="277"/>
      <c r="O3017" s="277"/>
      <c r="P3017" s="277"/>
      <c r="Q3017" s="277"/>
      <c r="R3017" s="277"/>
      <c r="S3017" s="277"/>
      <c r="T3017" s="277"/>
      <c r="U3017" s="277">
        <v>0</v>
      </c>
      <c r="V3017" s="277">
        <v>0</v>
      </c>
      <c r="W3017" s="277"/>
      <c r="X3017" s="277"/>
      <c r="Y3017" s="277"/>
      <c r="Z3017" s="277"/>
      <c r="AA3017" s="277"/>
      <c r="AB3017" s="277"/>
      <c r="AC3017" s="277"/>
      <c r="AD3017" s="277"/>
      <c r="AE3017" s="277"/>
      <c r="AF3017" s="277"/>
      <c r="AG3017" s="277"/>
      <c r="AH3017" s="277">
        <v>0</v>
      </c>
      <c r="AI3017" s="277">
        <v>0</v>
      </c>
      <c r="AJ3017" s="277"/>
      <c r="AK3017" s="277"/>
      <c r="AL3017" s="277"/>
      <c r="AM3017" s="277"/>
      <c r="AN3017" s="277"/>
      <c r="AO3017" s="277"/>
      <c r="AP3017" s="277"/>
      <c r="AQ3017" s="277"/>
      <c r="AR3017" s="277"/>
      <c r="AS3017" s="277"/>
      <c r="AT3017" s="277"/>
      <c r="AU3017" s="277">
        <v>0</v>
      </c>
      <c r="AV3017" s="277">
        <v>0</v>
      </c>
      <c r="AW3017" s="277">
        <f>U3017+AH3017+AU3017</f>
        <v>0</v>
      </c>
    </row>
    <row r="3018" spans="1:49">
      <c r="A3018" s="48"/>
      <c r="B3018" s="42"/>
      <c r="C3018" s="42"/>
      <c r="D3018" s="42"/>
      <c r="E3018" s="531"/>
      <c r="F3018" s="50"/>
      <c r="G3018" s="50"/>
      <c r="H3018" s="50"/>
      <c r="I3018" s="276"/>
      <c r="J3018" s="277"/>
      <c r="K3018" s="277"/>
      <c r="L3018" s="277"/>
      <c r="M3018" s="277"/>
      <c r="N3018" s="277"/>
      <c r="O3018" s="277"/>
      <c r="P3018" s="277"/>
      <c r="Q3018" s="277"/>
      <c r="R3018" s="277"/>
      <c r="S3018" s="277"/>
      <c r="T3018" s="277"/>
      <c r="U3018" s="277">
        <v>0</v>
      </c>
      <c r="V3018" s="277">
        <v>0</v>
      </c>
      <c r="W3018" s="277"/>
      <c r="X3018" s="277"/>
      <c r="Y3018" s="277"/>
      <c r="Z3018" s="277"/>
      <c r="AA3018" s="277"/>
      <c r="AB3018" s="277"/>
      <c r="AC3018" s="277"/>
      <c r="AD3018" s="277"/>
      <c r="AE3018" s="277"/>
      <c r="AF3018" s="277"/>
      <c r="AG3018" s="277"/>
      <c r="AH3018" s="277">
        <v>0</v>
      </c>
      <c r="AI3018" s="277">
        <v>0</v>
      </c>
      <c r="AJ3018" s="277"/>
      <c r="AK3018" s="277"/>
      <c r="AL3018" s="277"/>
      <c r="AM3018" s="277"/>
      <c r="AN3018" s="277"/>
      <c r="AO3018" s="277"/>
      <c r="AP3018" s="277"/>
      <c r="AQ3018" s="277"/>
      <c r="AR3018" s="277"/>
      <c r="AS3018" s="277"/>
      <c r="AT3018" s="277"/>
      <c r="AU3018" s="277">
        <v>0</v>
      </c>
      <c r="AV3018" s="277">
        <v>0</v>
      </c>
      <c r="AW3018" s="277">
        <f>U3018+AH3018+AU3018</f>
        <v>0</v>
      </c>
    </row>
    <row r="3019" spans="1:49">
      <c r="A3019" s="48"/>
      <c r="B3019" s="42"/>
      <c r="C3019" s="42"/>
      <c r="D3019" s="42"/>
      <c r="E3019" s="531"/>
      <c r="F3019" s="50"/>
      <c r="G3019" s="50"/>
      <c r="H3019" s="50"/>
      <c r="I3019" s="276" t="s">
        <v>1631</v>
      </c>
      <c r="J3019" s="277">
        <f>SUM(J3015:J3018)</f>
        <v>11500</v>
      </c>
      <c r="K3019" s="277">
        <f t="shared" ref="K3019:AT3019" si="889">SUM(K3015:K3018)</f>
        <v>800</v>
      </c>
      <c r="L3019" s="277">
        <f t="shared" si="889"/>
        <v>800</v>
      </c>
      <c r="M3019" s="277">
        <f t="shared" si="889"/>
        <v>0</v>
      </c>
      <c r="N3019" s="277">
        <f t="shared" si="889"/>
        <v>800</v>
      </c>
      <c r="O3019" s="277">
        <f t="shared" si="889"/>
        <v>800</v>
      </c>
      <c r="P3019" s="277">
        <f t="shared" si="889"/>
        <v>800</v>
      </c>
      <c r="Q3019" s="277">
        <f t="shared" si="889"/>
        <v>800</v>
      </c>
      <c r="R3019" s="277">
        <f t="shared" si="889"/>
        <v>0</v>
      </c>
      <c r="S3019" s="277">
        <f t="shared" si="889"/>
        <v>1600</v>
      </c>
      <c r="T3019" s="277">
        <f t="shared" si="889"/>
        <v>800</v>
      </c>
      <c r="U3019" s="277">
        <v>7200</v>
      </c>
      <c r="V3019" s="277">
        <v>4300</v>
      </c>
      <c r="W3019" s="277">
        <f>SUM(W3015:W3018)</f>
        <v>0</v>
      </c>
      <c r="X3019" s="277">
        <f t="shared" si="889"/>
        <v>0</v>
      </c>
      <c r="Y3019" s="277">
        <f t="shared" si="889"/>
        <v>0</v>
      </c>
      <c r="Z3019" s="277">
        <f t="shared" si="889"/>
        <v>0</v>
      </c>
      <c r="AA3019" s="277">
        <f t="shared" si="889"/>
        <v>0</v>
      </c>
      <c r="AB3019" s="277">
        <f t="shared" si="889"/>
        <v>0</v>
      </c>
      <c r="AC3019" s="277">
        <f t="shared" si="889"/>
        <v>0</v>
      </c>
      <c r="AD3019" s="277">
        <f t="shared" si="889"/>
        <v>0</v>
      </c>
      <c r="AE3019" s="277">
        <f t="shared" si="889"/>
        <v>0</v>
      </c>
      <c r="AF3019" s="277">
        <f t="shared" si="889"/>
        <v>0</v>
      </c>
      <c r="AG3019" s="277">
        <f t="shared" si="889"/>
        <v>0</v>
      </c>
      <c r="AH3019" s="277">
        <v>0</v>
      </c>
      <c r="AI3019" s="277">
        <v>0</v>
      </c>
      <c r="AJ3019" s="277">
        <f>SUM(AJ3015:AJ3018)</f>
        <v>6251</v>
      </c>
      <c r="AK3019" s="277">
        <f t="shared" si="889"/>
        <v>0</v>
      </c>
      <c r="AL3019" s="277">
        <f t="shared" si="889"/>
        <v>0</v>
      </c>
      <c r="AM3019" s="277">
        <f t="shared" si="889"/>
        <v>0</v>
      </c>
      <c r="AN3019" s="277">
        <f t="shared" si="889"/>
        <v>2190</v>
      </c>
      <c r="AO3019" s="277">
        <f t="shared" si="889"/>
        <v>0</v>
      </c>
      <c r="AP3019" s="277">
        <f t="shared" si="889"/>
        <v>1200</v>
      </c>
      <c r="AQ3019" s="277">
        <f t="shared" si="889"/>
        <v>0</v>
      </c>
      <c r="AR3019" s="277">
        <f t="shared" si="889"/>
        <v>671</v>
      </c>
      <c r="AS3019" s="277">
        <f t="shared" si="889"/>
        <v>0</v>
      </c>
      <c r="AT3019" s="277">
        <f t="shared" si="889"/>
        <v>0</v>
      </c>
      <c r="AU3019" s="277">
        <v>4061</v>
      </c>
      <c r="AV3019" s="277">
        <v>2190</v>
      </c>
      <c r="AW3019" s="277">
        <f>U3019+AH3019+AU3019</f>
        <v>11261</v>
      </c>
    </row>
    <row r="3020" spans="1:49">
      <c r="A3020" s="48"/>
      <c r="B3020" s="42"/>
      <c r="C3020" s="42"/>
      <c r="D3020" s="42"/>
      <c r="E3020" s="531"/>
      <c r="F3020" s="50"/>
      <c r="G3020" s="50"/>
      <c r="H3020" s="50"/>
      <c r="I3020" s="146"/>
      <c r="J3020" s="29"/>
      <c r="K3020" s="29"/>
      <c r="L3020" s="29"/>
      <c r="M3020" s="29"/>
      <c r="N3020" s="29"/>
      <c r="O3020" s="29"/>
      <c r="P3020" s="29"/>
      <c r="Q3020" s="29"/>
      <c r="R3020" s="29"/>
      <c r="S3020" s="29"/>
      <c r="T3020" s="29"/>
      <c r="U3020" s="29"/>
      <c r="V3020" s="29"/>
      <c r="W3020" s="29"/>
      <c r="X3020" s="29"/>
      <c r="Y3020" s="29"/>
      <c r="Z3020" s="29"/>
      <c r="AA3020" s="29"/>
      <c r="AB3020" s="29"/>
      <c r="AC3020" s="29"/>
      <c r="AD3020" s="29"/>
      <c r="AE3020" s="29"/>
      <c r="AF3020" s="29"/>
      <c r="AG3020" s="29"/>
      <c r="AH3020" s="29"/>
      <c r="AI3020" s="29"/>
      <c r="AJ3020" s="29"/>
      <c r="AK3020" s="29"/>
      <c r="AL3020" s="29"/>
      <c r="AM3020" s="29"/>
      <c r="AN3020" s="29"/>
      <c r="AO3020" s="29"/>
      <c r="AP3020" s="29"/>
      <c r="AQ3020" s="29"/>
      <c r="AR3020" s="29"/>
      <c r="AS3020" s="29"/>
      <c r="AT3020" s="29"/>
      <c r="AU3020" s="29"/>
      <c r="AV3020" s="29"/>
      <c r="AW3020" s="29"/>
    </row>
    <row r="3021" spans="1:49">
      <c r="A3021" s="48"/>
      <c r="B3021" s="42"/>
      <c r="C3021" s="42"/>
      <c r="D3021" s="42"/>
      <c r="E3021" s="531"/>
      <c r="F3021" s="50"/>
      <c r="G3021" s="50"/>
      <c r="H3021" s="50"/>
      <c r="I3021" s="53"/>
      <c r="J3021" s="29"/>
      <c r="K3021" s="29"/>
      <c r="L3021" s="29"/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W3021" s="29"/>
      <c r="X3021" s="29"/>
      <c r="Y3021" s="29"/>
      <c r="Z3021" s="29"/>
      <c r="AA3021" s="29"/>
      <c r="AB3021" s="29"/>
      <c r="AC3021" s="29"/>
      <c r="AD3021" s="29"/>
      <c r="AE3021" s="29"/>
      <c r="AF3021" s="29"/>
      <c r="AG3021" s="29"/>
      <c r="AH3021" s="29"/>
      <c r="AI3021" s="29"/>
      <c r="AJ3021" s="29"/>
      <c r="AK3021" s="29"/>
      <c r="AL3021" s="29"/>
      <c r="AM3021" s="29"/>
      <c r="AN3021" s="29"/>
      <c r="AO3021" s="29"/>
      <c r="AP3021" s="29"/>
      <c r="AQ3021" s="29"/>
      <c r="AR3021" s="29"/>
      <c r="AS3021" s="29"/>
      <c r="AT3021" s="29"/>
      <c r="AU3021" s="29"/>
      <c r="AV3021" s="29"/>
      <c r="AW3021" s="29"/>
    </row>
    <row r="3022" spans="1:49" ht="16.5" thickBot="1">
      <c r="A3022" s="78" t="s">
        <v>2146</v>
      </c>
      <c r="B3022" s="78"/>
      <c r="C3022" s="78"/>
      <c r="D3022" s="463"/>
      <c r="E3022" s="539"/>
      <c r="F3022" s="129"/>
      <c r="G3022" s="129"/>
      <c r="H3022" s="129"/>
      <c r="I3022" s="103"/>
    </row>
    <row r="3023" spans="1:49" s="151" customFormat="1" ht="36" customHeight="1" thickTop="1" thickBot="1">
      <c r="A3023" s="147" t="s">
        <v>2079</v>
      </c>
      <c r="B3023" s="5" t="s">
        <v>2080</v>
      </c>
      <c r="C3023" s="5" t="s">
        <v>1335</v>
      </c>
      <c r="D3023" s="450"/>
      <c r="E3023" s="148" t="s">
        <v>1570</v>
      </c>
      <c r="F3023" s="149" t="s">
        <v>1438</v>
      </c>
      <c r="G3023" s="149"/>
      <c r="H3023" s="149" t="s">
        <v>2332</v>
      </c>
      <c r="I3023" s="5" t="s">
        <v>856</v>
      </c>
      <c r="J3023" s="364" t="s">
        <v>2891</v>
      </c>
      <c r="K3023" s="364" t="s">
        <v>2879</v>
      </c>
      <c r="L3023" s="364" t="s">
        <v>2880</v>
      </c>
      <c r="M3023" s="364" t="s">
        <v>2881</v>
      </c>
      <c r="N3023" s="364" t="s">
        <v>2882</v>
      </c>
      <c r="O3023" s="364" t="s">
        <v>2883</v>
      </c>
      <c r="P3023" s="364" t="s">
        <v>2884</v>
      </c>
      <c r="Q3023" s="364" t="s">
        <v>2885</v>
      </c>
      <c r="R3023" s="364" t="s">
        <v>2886</v>
      </c>
      <c r="S3023" s="364" t="s">
        <v>2887</v>
      </c>
      <c r="T3023" s="364" t="s">
        <v>2888</v>
      </c>
      <c r="U3023" s="364" t="s">
        <v>2889</v>
      </c>
      <c r="V3023" s="364" t="s">
        <v>2890</v>
      </c>
      <c r="W3023" s="365" t="s">
        <v>2893</v>
      </c>
      <c r="X3023" s="365" t="s">
        <v>2879</v>
      </c>
      <c r="Y3023" s="365" t="s">
        <v>2880</v>
      </c>
      <c r="Z3023" s="365" t="s">
        <v>2881</v>
      </c>
      <c r="AA3023" s="365" t="s">
        <v>2882</v>
      </c>
      <c r="AB3023" s="365" t="s">
        <v>2883</v>
      </c>
      <c r="AC3023" s="365" t="s">
        <v>2884</v>
      </c>
      <c r="AD3023" s="365" t="s">
        <v>2885</v>
      </c>
      <c r="AE3023" s="365" t="s">
        <v>2886</v>
      </c>
      <c r="AF3023" s="365" t="s">
        <v>2887</v>
      </c>
      <c r="AG3023" s="365" t="s">
        <v>2888</v>
      </c>
      <c r="AH3023" s="365" t="s">
        <v>2889</v>
      </c>
      <c r="AI3023" s="365" t="s">
        <v>2890</v>
      </c>
      <c r="AJ3023" s="366" t="s">
        <v>2892</v>
      </c>
      <c r="AK3023" s="366" t="s">
        <v>2879</v>
      </c>
      <c r="AL3023" s="366" t="s">
        <v>2880</v>
      </c>
      <c r="AM3023" s="366" t="s">
        <v>2881</v>
      </c>
      <c r="AN3023" s="366" t="s">
        <v>2882</v>
      </c>
      <c r="AO3023" s="366" t="s">
        <v>2883</v>
      </c>
      <c r="AP3023" s="366" t="s">
        <v>2884</v>
      </c>
      <c r="AQ3023" s="366" t="s">
        <v>2885</v>
      </c>
      <c r="AR3023" s="366" t="s">
        <v>2886</v>
      </c>
      <c r="AS3023" s="366" t="s">
        <v>2887</v>
      </c>
      <c r="AT3023" s="366" t="s">
        <v>2888</v>
      </c>
      <c r="AU3023" s="366" t="s">
        <v>2889</v>
      </c>
      <c r="AV3023" s="366" t="s">
        <v>2890</v>
      </c>
      <c r="AW3023" s="368" t="s">
        <v>2895</v>
      </c>
    </row>
    <row r="3024" spans="1:49">
      <c r="A3024" s="33"/>
      <c r="B3024" s="34"/>
      <c r="C3024" s="34"/>
      <c r="D3024" s="34"/>
      <c r="E3024" s="35"/>
      <c r="F3024" s="36"/>
      <c r="G3024" s="36"/>
      <c r="H3024" s="36"/>
      <c r="I3024" s="34"/>
      <c r="J3024" s="202" t="s">
        <v>1224</v>
      </c>
      <c r="K3024" s="202">
        <v>1</v>
      </c>
      <c r="L3024" s="202">
        <v>2</v>
      </c>
      <c r="M3024" s="202">
        <v>3</v>
      </c>
      <c r="N3024" s="202">
        <v>4</v>
      </c>
      <c r="O3024" s="202">
        <v>5</v>
      </c>
      <c r="P3024" s="202">
        <v>6</v>
      </c>
      <c r="Q3024" s="202">
        <v>7</v>
      </c>
      <c r="R3024" s="202">
        <v>8</v>
      </c>
      <c r="S3024" s="202">
        <v>9</v>
      </c>
      <c r="T3024" s="202">
        <v>10</v>
      </c>
      <c r="U3024" s="202">
        <v>13</v>
      </c>
      <c r="V3024" s="202">
        <v>14</v>
      </c>
      <c r="W3024" s="202" t="s">
        <v>1224</v>
      </c>
      <c r="X3024" s="202">
        <v>1</v>
      </c>
      <c r="Y3024" s="202">
        <v>2</v>
      </c>
      <c r="Z3024" s="202">
        <v>3</v>
      </c>
      <c r="AA3024" s="202">
        <v>4</v>
      </c>
      <c r="AB3024" s="202">
        <v>5</v>
      </c>
      <c r="AC3024" s="202">
        <v>6</v>
      </c>
      <c r="AD3024" s="202">
        <v>7</v>
      </c>
      <c r="AE3024" s="202">
        <v>8</v>
      </c>
      <c r="AF3024" s="202">
        <v>9</v>
      </c>
      <c r="AG3024" s="202">
        <v>10</v>
      </c>
      <c r="AH3024" s="202">
        <v>13</v>
      </c>
      <c r="AI3024" s="202">
        <v>14</v>
      </c>
      <c r="AJ3024" s="202" t="s">
        <v>1224</v>
      </c>
      <c r="AK3024" s="202">
        <v>1</v>
      </c>
      <c r="AL3024" s="202">
        <v>2</v>
      </c>
      <c r="AM3024" s="202">
        <v>3</v>
      </c>
      <c r="AN3024" s="202">
        <v>4</v>
      </c>
      <c r="AO3024" s="202">
        <v>5</v>
      </c>
      <c r="AP3024" s="202">
        <v>6</v>
      </c>
      <c r="AQ3024" s="202">
        <v>7</v>
      </c>
      <c r="AR3024" s="202">
        <v>8</v>
      </c>
      <c r="AS3024" s="202">
        <v>9</v>
      </c>
      <c r="AT3024" s="202">
        <v>10</v>
      </c>
      <c r="AU3024" s="202">
        <v>13</v>
      </c>
      <c r="AV3024" s="202">
        <v>14</v>
      </c>
      <c r="AW3024" s="202">
        <v>15</v>
      </c>
    </row>
    <row r="3025" spans="1:49">
      <c r="A3025" s="37"/>
      <c r="B3025" s="38"/>
      <c r="C3025" s="38"/>
      <c r="D3025" s="38"/>
      <c r="E3025" s="60"/>
      <c r="F3025" s="61"/>
      <c r="G3025" s="61"/>
      <c r="H3025" s="61"/>
      <c r="I3025" s="38"/>
      <c r="J3025" s="62"/>
      <c r="K3025" s="62"/>
      <c r="L3025" s="62"/>
      <c r="M3025" s="62"/>
      <c r="N3025" s="62"/>
      <c r="O3025" s="62"/>
      <c r="P3025" s="62"/>
      <c r="Q3025" s="62"/>
      <c r="R3025" s="62"/>
      <c r="S3025" s="62"/>
      <c r="T3025" s="62"/>
      <c r="U3025" s="62"/>
      <c r="V3025" s="62"/>
      <c r="W3025" s="62"/>
      <c r="X3025" s="62"/>
      <c r="Y3025" s="62"/>
      <c r="Z3025" s="62"/>
      <c r="AA3025" s="62"/>
      <c r="AB3025" s="62"/>
      <c r="AC3025" s="62"/>
      <c r="AD3025" s="62"/>
      <c r="AE3025" s="62"/>
      <c r="AF3025" s="62"/>
      <c r="AG3025" s="62"/>
      <c r="AH3025" s="62"/>
      <c r="AI3025" s="62"/>
      <c r="AJ3025" s="62"/>
      <c r="AK3025" s="62"/>
      <c r="AL3025" s="62"/>
      <c r="AM3025" s="62"/>
      <c r="AN3025" s="62"/>
      <c r="AO3025" s="62"/>
      <c r="AP3025" s="62"/>
      <c r="AQ3025" s="62"/>
      <c r="AR3025" s="62"/>
      <c r="AS3025" s="62"/>
      <c r="AT3025" s="62"/>
      <c r="AU3025" s="62"/>
      <c r="AV3025" s="62"/>
      <c r="AW3025" s="62"/>
    </row>
    <row r="3026" spans="1:49">
      <c r="A3026" s="92" t="s">
        <v>797</v>
      </c>
      <c r="B3026" s="93" t="s">
        <v>1030</v>
      </c>
      <c r="C3026" s="93" t="s">
        <v>1707</v>
      </c>
      <c r="D3026" s="460"/>
      <c r="E3026" s="531"/>
      <c r="F3026" s="50"/>
      <c r="G3026" s="50"/>
      <c r="H3026" s="50"/>
      <c r="I3026" s="108" t="s">
        <v>1228</v>
      </c>
    </row>
    <row r="3027" spans="1:49">
      <c r="A3027" s="48"/>
      <c r="B3027" s="1"/>
      <c r="C3027" s="1"/>
      <c r="D3027" s="369"/>
      <c r="E3027" s="531"/>
      <c r="F3027" s="50"/>
      <c r="G3027" s="50"/>
      <c r="H3027" s="50"/>
      <c r="I3027" s="108"/>
    </row>
    <row r="3028" spans="1:49">
      <c r="A3028" s="48"/>
      <c r="B3028" s="42"/>
      <c r="C3028" s="42"/>
      <c r="D3028" s="42"/>
      <c r="E3028" s="531"/>
      <c r="F3028" s="50"/>
      <c r="G3028" s="50"/>
      <c r="H3028" s="50"/>
      <c r="I3028" s="49" t="s">
        <v>1559</v>
      </c>
      <c r="J3028" s="12">
        <f>SUM(J3029,J3037,J3039)</f>
        <v>6000</v>
      </c>
      <c r="K3028" s="12">
        <f t="shared" ref="K3028:AT3028" si="890">SUM(K3029,K3037,K3039)</f>
        <v>0</v>
      </c>
      <c r="L3028" s="12">
        <f t="shared" si="890"/>
        <v>0</v>
      </c>
      <c r="M3028" s="12">
        <f t="shared" si="890"/>
        <v>0</v>
      </c>
      <c r="N3028" s="12">
        <f t="shared" si="890"/>
        <v>0</v>
      </c>
      <c r="O3028" s="12">
        <f t="shared" si="890"/>
        <v>0</v>
      </c>
      <c r="P3028" s="12">
        <f t="shared" si="890"/>
        <v>0</v>
      </c>
      <c r="Q3028" s="12">
        <f t="shared" si="890"/>
        <v>0</v>
      </c>
      <c r="R3028" s="12">
        <f t="shared" si="890"/>
        <v>0</v>
      </c>
      <c r="S3028" s="12">
        <f t="shared" si="890"/>
        <v>0</v>
      </c>
      <c r="T3028" s="12">
        <f t="shared" si="890"/>
        <v>0</v>
      </c>
      <c r="U3028" s="12">
        <v>0</v>
      </c>
      <c r="V3028" s="12">
        <v>6000</v>
      </c>
      <c r="W3028" s="12">
        <f>SUM(W3029,W3037,W3039)</f>
        <v>0</v>
      </c>
      <c r="X3028" s="12">
        <f t="shared" si="890"/>
        <v>0</v>
      </c>
      <c r="Y3028" s="12">
        <f t="shared" si="890"/>
        <v>0</v>
      </c>
      <c r="Z3028" s="12">
        <f t="shared" si="890"/>
        <v>0</v>
      </c>
      <c r="AA3028" s="12">
        <f t="shared" si="890"/>
        <v>0</v>
      </c>
      <c r="AB3028" s="12">
        <f t="shared" si="890"/>
        <v>0</v>
      </c>
      <c r="AC3028" s="12">
        <f t="shared" si="890"/>
        <v>0</v>
      </c>
      <c r="AD3028" s="12">
        <f t="shared" si="890"/>
        <v>0</v>
      </c>
      <c r="AE3028" s="12">
        <f t="shared" si="890"/>
        <v>0</v>
      </c>
      <c r="AF3028" s="12">
        <f t="shared" si="890"/>
        <v>0</v>
      </c>
      <c r="AG3028" s="12">
        <f t="shared" si="890"/>
        <v>0</v>
      </c>
      <c r="AH3028" s="12">
        <v>0</v>
      </c>
      <c r="AI3028" s="12">
        <v>0</v>
      </c>
      <c r="AJ3028" s="12">
        <f>SUM(AJ3029,AJ3037,AJ3039)</f>
        <v>7425</v>
      </c>
      <c r="AK3028" s="12">
        <f t="shared" si="890"/>
        <v>0</v>
      </c>
      <c r="AL3028" s="12">
        <f t="shared" si="890"/>
        <v>0</v>
      </c>
      <c r="AM3028" s="12">
        <f t="shared" si="890"/>
        <v>1832</v>
      </c>
      <c r="AN3028" s="12">
        <f t="shared" si="890"/>
        <v>0</v>
      </c>
      <c r="AO3028" s="12">
        <f t="shared" si="890"/>
        <v>0</v>
      </c>
      <c r="AP3028" s="12">
        <f t="shared" si="890"/>
        <v>0</v>
      </c>
      <c r="AQ3028" s="12">
        <f t="shared" si="890"/>
        <v>761</v>
      </c>
      <c r="AR3028" s="12">
        <f t="shared" si="890"/>
        <v>0</v>
      </c>
      <c r="AS3028" s="12">
        <f t="shared" si="890"/>
        <v>0</v>
      </c>
      <c r="AT3028" s="12">
        <f t="shared" si="890"/>
        <v>1000</v>
      </c>
      <c r="AU3028" s="12">
        <v>3593</v>
      </c>
      <c r="AV3028" s="12">
        <v>3832</v>
      </c>
      <c r="AW3028" s="12">
        <f t="shared" ref="AW3028:AW3057" si="891">U3028+AH3028+AU3028</f>
        <v>3593</v>
      </c>
    </row>
    <row r="3029" spans="1:49">
      <c r="A3029" s="44" t="s">
        <v>797</v>
      </c>
      <c r="B3029" s="45" t="s">
        <v>1030</v>
      </c>
      <c r="C3029" s="45" t="s">
        <v>1707</v>
      </c>
      <c r="D3029" s="452" t="s">
        <v>2949</v>
      </c>
      <c r="E3029" s="213" t="s">
        <v>771</v>
      </c>
      <c r="F3029" s="65"/>
      <c r="G3029" s="65"/>
      <c r="H3029" s="65"/>
      <c r="I3029" s="1" t="s">
        <v>1500</v>
      </c>
      <c r="J3029" s="9">
        <f>SUM(J3030:J3031)</f>
        <v>0</v>
      </c>
      <c r="K3029" s="9">
        <f t="shared" ref="K3029:AT3029" si="892">SUM(K3030:K3031)</f>
        <v>0</v>
      </c>
      <c r="L3029" s="9">
        <f t="shared" si="892"/>
        <v>0</v>
      </c>
      <c r="M3029" s="9">
        <f t="shared" si="892"/>
        <v>0</v>
      </c>
      <c r="N3029" s="9">
        <f t="shared" si="892"/>
        <v>0</v>
      </c>
      <c r="O3029" s="9">
        <f t="shared" si="892"/>
        <v>0</v>
      </c>
      <c r="P3029" s="9">
        <f t="shared" si="892"/>
        <v>0</v>
      </c>
      <c r="Q3029" s="9">
        <f t="shared" si="892"/>
        <v>0</v>
      </c>
      <c r="R3029" s="9">
        <f t="shared" si="892"/>
        <v>0</v>
      </c>
      <c r="S3029" s="9">
        <f t="shared" si="892"/>
        <v>0</v>
      </c>
      <c r="T3029" s="9">
        <f t="shared" si="892"/>
        <v>0</v>
      </c>
      <c r="U3029" s="9">
        <v>0</v>
      </c>
      <c r="V3029" s="9">
        <v>0</v>
      </c>
      <c r="W3029" s="9">
        <f>SUM(W3030:W3031)</f>
        <v>0</v>
      </c>
      <c r="X3029" s="9">
        <f t="shared" si="892"/>
        <v>0</v>
      </c>
      <c r="Y3029" s="9">
        <f t="shared" si="892"/>
        <v>0</v>
      </c>
      <c r="Z3029" s="9">
        <f t="shared" si="892"/>
        <v>0</v>
      </c>
      <c r="AA3029" s="9">
        <f t="shared" si="892"/>
        <v>0</v>
      </c>
      <c r="AB3029" s="9">
        <f t="shared" si="892"/>
        <v>0</v>
      </c>
      <c r="AC3029" s="9">
        <f t="shared" si="892"/>
        <v>0</v>
      </c>
      <c r="AD3029" s="9">
        <f t="shared" si="892"/>
        <v>0</v>
      </c>
      <c r="AE3029" s="9">
        <f t="shared" si="892"/>
        <v>0</v>
      </c>
      <c r="AF3029" s="9">
        <f t="shared" si="892"/>
        <v>0</v>
      </c>
      <c r="AG3029" s="9">
        <f t="shared" si="892"/>
        <v>0</v>
      </c>
      <c r="AH3029" s="9">
        <v>0</v>
      </c>
      <c r="AI3029" s="9">
        <v>0</v>
      </c>
      <c r="AJ3029" s="9">
        <f>SUM(AJ3030:AJ3031)</f>
        <v>0</v>
      </c>
      <c r="AK3029" s="9">
        <f t="shared" si="892"/>
        <v>0</v>
      </c>
      <c r="AL3029" s="9">
        <f t="shared" si="892"/>
        <v>0</v>
      </c>
      <c r="AM3029" s="9">
        <f t="shared" si="892"/>
        <v>0</v>
      </c>
      <c r="AN3029" s="9">
        <f t="shared" si="892"/>
        <v>0</v>
      </c>
      <c r="AO3029" s="9">
        <f t="shared" si="892"/>
        <v>0</v>
      </c>
      <c r="AP3029" s="9">
        <f t="shared" si="892"/>
        <v>0</v>
      </c>
      <c r="AQ3029" s="9">
        <f t="shared" si="892"/>
        <v>0</v>
      </c>
      <c r="AR3029" s="9">
        <f t="shared" si="892"/>
        <v>0</v>
      </c>
      <c r="AS3029" s="9">
        <f t="shared" si="892"/>
        <v>0</v>
      </c>
      <c r="AT3029" s="9">
        <f t="shared" si="892"/>
        <v>0</v>
      </c>
      <c r="AU3029" s="9">
        <v>0</v>
      </c>
      <c r="AV3029" s="9">
        <v>0</v>
      </c>
      <c r="AW3029" s="9">
        <f t="shared" si="891"/>
        <v>0</v>
      </c>
    </row>
    <row r="3030" spans="1:49">
      <c r="A3030" s="44" t="s">
        <v>797</v>
      </c>
      <c r="B3030" s="45" t="s">
        <v>1030</v>
      </c>
      <c r="C3030" s="45" t="s">
        <v>1707</v>
      </c>
      <c r="D3030" s="452" t="s">
        <v>2949</v>
      </c>
      <c r="E3030" s="367" t="s">
        <v>834</v>
      </c>
      <c r="F3030" s="50"/>
      <c r="G3030" s="468" t="s">
        <v>3096</v>
      </c>
      <c r="H3030" s="50" t="s">
        <v>2333</v>
      </c>
      <c r="I3030" s="42" t="s">
        <v>1165</v>
      </c>
      <c r="U3030" s="15">
        <v>0</v>
      </c>
      <c r="V3030" s="15">
        <v>0</v>
      </c>
      <c r="AH3030" s="15">
        <v>0</v>
      </c>
      <c r="AI3030" s="15">
        <v>0</v>
      </c>
      <c r="AU3030" s="15">
        <v>0</v>
      </c>
      <c r="AV3030" s="15">
        <v>0</v>
      </c>
      <c r="AW3030" s="15">
        <f t="shared" si="891"/>
        <v>0</v>
      </c>
    </row>
    <row r="3031" spans="1:49">
      <c r="A3031" s="44" t="s">
        <v>797</v>
      </c>
      <c r="B3031" s="45" t="s">
        <v>1030</v>
      </c>
      <c r="C3031" s="45" t="s">
        <v>1707</v>
      </c>
      <c r="D3031" s="452" t="s">
        <v>2949</v>
      </c>
      <c r="E3031" s="367" t="s">
        <v>772</v>
      </c>
      <c r="F3031" s="50"/>
      <c r="G3031" s="468" t="s">
        <v>3096</v>
      </c>
      <c r="H3031" s="50" t="s">
        <v>2333</v>
      </c>
      <c r="I3031" s="42" t="s">
        <v>1227</v>
      </c>
      <c r="J3031" s="15">
        <f>SUM(J3032:J3036)</f>
        <v>0</v>
      </c>
      <c r="K3031" s="15">
        <f t="shared" ref="K3031:AT3031" si="893">SUM(K3032:K3036)</f>
        <v>0</v>
      </c>
      <c r="L3031" s="15">
        <f t="shared" si="893"/>
        <v>0</v>
      </c>
      <c r="M3031" s="15">
        <f t="shared" si="893"/>
        <v>0</v>
      </c>
      <c r="N3031" s="15">
        <f t="shared" si="893"/>
        <v>0</v>
      </c>
      <c r="O3031" s="15">
        <f t="shared" si="893"/>
        <v>0</v>
      </c>
      <c r="P3031" s="15">
        <f t="shared" si="893"/>
        <v>0</v>
      </c>
      <c r="Q3031" s="15">
        <f t="shared" si="893"/>
        <v>0</v>
      </c>
      <c r="R3031" s="15">
        <f t="shared" si="893"/>
        <v>0</v>
      </c>
      <c r="S3031" s="15">
        <f t="shared" si="893"/>
        <v>0</v>
      </c>
      <c r="T3031" s="15">
        <f t="shared" si="893"/>
        <v>0</v>
      </c>
      <c r="U3031" s="15">
        <v>0</v>
      </c>
      <c r="V3031" s="15">
        <v>0</v>
      </c>
      <c r="W3031" s="15">
        <f>SUM(W3032:W3036)</f>
        <v>0</v>
      </c>
      <c r="X3031" s="15">
        <f t="shared" si="893"/>
        <v>0</v>
      </c>
      <c r="Y3031" s="15">
        <f t="shared" si="893"/>
        <v>0</v>
      </c>
      <c r="Z3031" s="15">
        <f t="shared" si="893"/>
        <v>0</v>
      </c>
      <c r="AA3031" s="15">
        <f t="shared" si="893"/>
        <v>0</v>
      </c>
      <c r="AB3031" s="15">
        <f t="shared" si="893"/>
        <v>0</v>
      </c>
      <c r="AC3031" s="15">
        <f t="shared" si="893"/>
        <v>0</v>
      </c>
      <c r="AD3031" s="15">
        <f t="shared" si="893"/>
        <v>0</v>
      </c>
      <c r="AE3031" s="15">
        <f t="shared" si="893"/>
        <v>0</v>
      </c>
      <c r="AF3031" s="15">
        <f t="shared" si="893"/>
        <v>0</v>
      </c>
      <c r="AG3031" s="15">
        <f t="shared" si="893"/>
        <v>0</v>
      </c>
      <c r="AH3031" s="15">
        <v>0</v>
      </c>
      <c r="AI3031" s="15">
        <v>0</v>
      </c>
      <c r="AJ3031" s="15">
        <f>SUM(AJ3032:AJ3036)</f>
        <v>0</v>
      </c>
      <c r="AK3031" s="15">
        <f t="shared" si="893"/>
        <v>0</v>
      </c>
      <c r="AL3031" s="15">
        <f t="shared" si="893"/>
        <v>0</v>
      </c>
      <c r="AM3031" s="15">
        <f t="shared" si="893"/>
        <v>0</v>
      </c>
      <c r="AN3031" s="15">
        <f t="shared" si="893"/>
        <v>0</v>
      </c>
      <c r="AO3031" s="15">
        <f t="shared" si="893"/>
        <v>0</v>
      </c>
      <c r="AP3031" s="15">
        <f t="shared" si="893"/>
        <v>0</v>
      </c>
      <c r="AQ3031" s="15">
        <f t="shared" si="893"/>
        <v>0</v>
      </c>
      <c r="AR3031" s="15">
        <f t="shared" si="893"/>
        <v>0</v>
      </c>
      <c r="AS3031" s="15">
        <f t="shared" si="893"/>
        <v>0</v>
      </c>
      <c r="AT3031" s="15">
        <f t="shared" si="893"/>
        <v>0</v>
      </c>
      <c r="AU3031" s="15">
        <v>0</v>
      </c>
      <c r="AV3031" s="15">
        <v>0</v>
      </c>
      <c r="AW3031" s="15">
        <f t="shared" si="891"/>
        <v>0</v>
      </c>
    </row>
    <row r="3032" spans="1:49" s="144" customFormat="1">
      <c r="A3032" s="44" t="s">
        <v>797</v>
      </c>
      <c r="B3032" s="45" t="s">
        <v>1030</v>
      </c>
      <c r="C3032" s="45" t="s">
        <v>1707</v>
      </c>
      <c r="D3032" s="452" t="s">
        <v>2949</v>
      </c>
      <c r="E3032" s="140" t="s">
        <v>850</v>
      </c>
      <c r="F3032" s="141" t="s">
        <v>319</v>
      </c>
      <c r="G3032" s="468" t="s">
        <v>3096</v>
      </c>
      <c r="H3032" s="50" t="s">
        <v>2333</v>
      </c>
      <c r="I3032" s="142" t="s">
        <v>1119</v>
      </c>
      <c r="J3032" s="15"/>
      <c r="K3032" s="15"/>
      <c r="L3032" s="15"/>
      <c r="M3032" s="15"/>
      <c r="N3032" s="15"/>
      <c r="O3032" s="15"/>
      <c r="P3032" s="15"/>
      <c r="Q3032" s="15"/>
      <c r="R3032" s="15"/>
      <c r="S3032" s="15"/>
      <c r="T3032" s="15"/>
      <c r="U3032" s="15">
        <v>0</v>
      </c>
      <c r="V3032" s="15">
        <v>0</v>
      </c>
      <c r="W3032" s="15"/>
      <c r="X3032" s="15"/>
      <c r="Y3032" s="15"/>
      <c r="Z3032" s="15"/>
      <c r="AA3032" s="15"/>
      <c r="AB3032" s="15"/>
      <c r="AC3032" s="15"/>
      <c r="AD3032" s="15"/>
      <c r="AE3032" s="15"/>
      <c r="AF3032" s="15"/>
      <c r="AG3032" s="15"/>
      <c r="AH3032" s="15">
        <v>0</v>
      </c>
      <c r="AI3032" s="15">
        <v>0</v>
      </c>
      <c r="AJ3032" s="15"/>
      <c r="AK3032" s="15"/>
      <c r="AL3032" s="15"/>
      <c r="AM3032" s="15"/>
      <c r="AN3032" s="15"/>
      <c r="AO3032" s="15"/>
      <c r="AP3032" s="15"/>
      <c r="AQ3032" s="15"/>
      <c r="AR3032" s="15"/>
      <c r="AS3032" s="15"/>
      <c r="AT3032" s="15"/>
      <c r="AU3032" s="15">
        <v>0</v>
      </c>
      <c r="AV3032" s="15">
        <v>0</v>
      </c>
      <c r="AW3032" s="15">
        <f t="shared" si="891"/>
        <v>0</v>
      </c>
    </row>
    <row r="3033" spans="1:49" s="144" customFormat="1">
      <c r="A3033" s="44" t="s">
        <v>797</v>
      </c>
      <c r="B3033" s="45" t="s">
        <v>1030</v>
      </c>
      <c r="C3033" s="45" t="s">
        <v>1707</v>
      </c>
      <c r="D3033" s="452" t="s">
        <v>2949</v>
      </c>
      <c r="E3033" s="140" t="s">
        <v>851</v>
      </c>
      <c r="F3033" s="141" t="s">
        <v>320</v>
      </c>
      <c r="G3033" s="468" t="s">
        <v>3096</v>
      </c>
      <c r="H3033" s="50" t="s">
        <v>2333</v>
      </c>
      <c r="I3033" s="142" t="s">
        <v>1290</v>
      </c>
      <c r="J3033" s="15"/>
      <c r="K3033" s="15"/>
      <c r="L3033" s="15"/>
      <c r="M3033" s="15"/>
      <c r="N3033" s="15"/>
      <c r="O3033" s="15"/>
      <c r="P3033" s="15"/>
      <c r="Q3033" s="15"/>
      <c r="R3033" s="15"/>
      <c r="S3033" s="15"/>
      <c r="T3033" s="15"/>
      <c r="U3033" s="15">
        <v>0</v>
      </c>
      <c r="V3033" s="15">
        <v>0</v>
      </c>
      <c r="W3033" s="15"/>
      <c r="X3033" s="15"/>
      <c r="Y3033" s="15"/>
      <c r="Z3033" s="15"/>
      <c r="AA3033" s="15"/>
      <c r="AB3033" s="15"/>
      <c r="AC3033" s="15"/>
      <c r="AD3033" s="15"/>
      <c r="AE3033" s="15"/>
      <c r="AF3033" s="15"/>
      <c r="AG3033" s="15"/>
      <c r="AH3033" s="15">
        <v>0</v>
      </c>
      <c r="AI3033" s="15">
        <v>0</v>
      </c>
      <c r="AJ3033" s="15"/>
      <c r="AK3033" s="15"/>
      <c r="AL3033" s="15"/>
      <c r="AM3033" s="15"/>
      <c r="AN3033" s="15"/>
      <c r="AO3033" s="15"/>
      <c r="AP3033" s="15"/>
      <c r="AQ3033" s="15"/>
      <c r="AR3033" s="15"/>
      <c r="AS3033" s="15"/>
      <c r="AT3033" s="15"/>
      <c r="AU3033" s="15">
        <v>0</v>
      </c>
      <c r="AV3033" s="15">
        <v>0</v>
      </c>
      <c r="AW3033" s="15">
        <f t="shared" si="891"/>
        <v>0</v>
      </c>
    </row>
    <row r="3034" spans="1:49" s="144" customFormat="1">
      <c r="A3034" s="44" t="s">
        <v>797</v>
      </c>
      <c r="B3034" s="45" t="s">
        <v>1030</v>
      </c>
      <c r="C3034" s="45" t="s">
        <v>1707</v>
      </c>
      <c r="D3034" s="452" t="s">
        <v>2949</v>
      </c>
      <c r="E3034" s="140" t="s">
        <v>852</v>
      </c>
      <c r="F3034" s="141" t="s">
        <v>321</v>
      </c>
      <c r="G3034" s="468" t="s">
        <v>3096</v>
      </c>
      <c r="H3034" s="50" t="s">
        <v>2333</v>
      </c>
      <c r="I3034" s="142" t="s">
        <v>1733</v>
      </c>
      <c r="J3034" s="15"/>
      <c r="K3034" s="15"/>
      <c r="L3034" s="15"/>
      <c r="M3034" s="15"/>
      <c r="N3034" s="15"/>
      <c r="O3034" s="15"/>
      <c r="P3034" s="15"/>
      <c r="Q3034" s="15"/>
      <c r="R3034" s="15"/>
      <c r="S3034" s="15"/>
      <c r="T3034" s="15"/>
      <c r="U3034" s="15">
        <v>0</v>
      </c>
      <c r="V3034" s="15">
        <v>0</v>
      </c>
      <c r="W3034" s="15"/>
      <c r="X3034" s="15"/>
      <c r="Y3034" s="15"/>
      <c r="Z3034" s="15"/>
      <c r="AA3034" s="15"/>
      <c r="AB3034" s="15"/>
      <c r="AC3034" s="15"/>
      <c r="AD3034" s="15"/>
      <c r="AE3034" s="15"/>
      <c r="AF3034" s="15"/>
      <c r="AG3034" s="15"/>
      <c r="AH3034" s="15">
        <v>0</v>
      </c>
      <c r="AI3034" s="15">
        <v>0</v>
      </c>
      <c r="AJ3034" s="15"/>
      <c r="AK3034" s="15"/>
      <c r="AL3034" s="15"/>
      <c r="AM3034" s="15"/>
      <c r="AN3034" s="15"/>
      <c r="AO3034" s="15"/>
      <c r="AP3034" s="15"/>
      <c r="AQ3034" s="15"/>
      <c r="AR3034" s="15"/>
      <c r="AS3034" s="15"/>
      <c r="AT3034" s="15"/>
      <c r="AU3034" s="15">
        <v>0</v>
      </c>
      <c r="AV3034" s="15">
        <v>0</v>
      </c>
      <c r="AW3034" s="15">
        <f t="shared" si="891"/>
        <v>0</v>
      </c>
    </row>
    <row r="3035" spans="1:49" s="144" customFormat="1">
      <c r="A3035" s="44" t="s">
        <v>797</v>
      </c>
      <c r="B3035" s="45" t="s">
        <v>1030</v>
      </c>
      <c r="C3035" s="45" t="s">
        <v>1707</v>
      </c>
      <c r="D3035" s="452" t="s">
        <v>2949</v>
      </c>
      <c r="E3035" s="140" t="s">
        <v>853</v>
      </c>
      <c r="F3035" s="141" t="s">
        <v>322</v>
      </c>
      <c r="G3035" s="468" t="s">
        <v>3096</v>
      </c>
      <c r="H3035" s="50" t="s">
        <v>2333</v>
      </c>
      <c r="I3035" s="142" t="s">
        <v>1734</v>
      </c>
      <c r="J3035" s="15"/>
      <c r="K3035" s="15"/>
      <c r="L3035" s="15"/>
      <c r="M3035" s="15"/>
      <c r="N3035" s="15"/>
      <c r="O3035" s="15"/>
      <c r="P3035" s="15"/>
      <c r="Q3035" s="15"/>
      <c r="R3035" s="15"/>
      <c r="S3035" s="15"/>
      <c r="T3035" s="15"/>
      <c r="U3035" s="15">
        <v>0</v>
      </c>
      <c r="V3035" s="15">
        <v>0</v>
      </c>
      <c r="W3035" s="15"/>
      <c r="X3035" s="15"/>
      <c r="Y3035" s="15"/>
      <c r="Z3035" s="15"/>
      <c r="AA3035" s="15"/>
      <c r="AB3035" s="15"/>
      <c r="AC3035" s="15"/>
      <c r="AD3035" s="15"/>
      <c r="AE3035" s="15"/>
      <c r="AF3035" s="15"/>
      <c r="AG3035" s="15"/>
      <c r="AH3035" s="15">
        <v>0</v>
      </c>
      <c r="AI3035" s="15">
        <v>0</v>
      </c>
      <c r="AJ3035" s="15"/>
      <c r="AK3035" s="15"/>
      <c r="AL3035" s="15"/>
      <c r="AM3035" s="15"/>
      <c r="AN3035" s="15"/>
      <c r="AO3035" s="15"/>
      <c r="AP3035" s="15"/>
      <c r="AQ3035" s="15"/>
      <c r="AR3035" s="15"/>
      <c r="AS3035" s="15"/>
      <c r="AT3035" s="15"/>
      <c r="AU3035" s="15">
        <v>0</v>
      </c>
      <c r="AV3035" s="15">
        <v>0</v>
      </c>
      <c r="AW3035" s="15">
        <f t="shared" si="891"/>
        <v>0</v>
      </c>
    </row>
    <row r="3036" spans="1:49" s="144" customFormat="1">
      <c r="A3036" s="44" t="s">
        <v>797</v>
      </c>
      <c r="B3036" s="45" t="s">
        <v>1030</v>
      </c>
      <c r="C3036" s="45" t="s">
        <v>1707</v>
      </c>
      <c r="D3036" s="452" t="s">
        <v>2949</v>
      </c>
      <c r="E3036" s="140" t="s">
        <v>854</v>
      </c>
      <c r="F3036" s="141" t="s">
        <v>323</v>
      </c>
      <c r="G3036" s="468" t="s">
        <v>3096</v>
      </c>
      <c r="H3036" s="50" t="s">
        <v>2333</v>
      </c>
      <c r="I3036" s="142" t="s">
        <v>1735</v>
      </c>
      <c r="J3036" s="15"/>
      <c r="K3036" s="15"/>
      <c r="L3036" s="15"/>
      <c r="M3036" s="15"/>
      <c r="N3036" s="15"/>
      <c r="O3036" s="15"/>
      <c r="P3036" s="15"/>
      <c r="Q3036" s="15"/>
      <c r="R3036" s="15"/>
      <c r="S3036" s="15"/>
      <c r="T3036" s="15"/>
      <c r="U3036" s="15">
        <v>0</v>
      </c>
      <c r="V3036" s="15">
        <v>0</v>
      </c>
      <c r="W3036" s="15"/>
      <c r="X3036" s="15"/>
      <c r="Y3036" s="15"/>
      <c r="Z3036" s="15"/>
      <c r="AA3036" s="15"/>
      <c r="AB3036" s="15"/>
      <c r="AC3036" s="15"/>
      <c r="AD3036" s="15"/>
      <c r="AE3036" s="15"/>
      <c r="AF3036" s="15"/>
      <c r="AG3036" s="15"/>
      <c r="AH3036" s="15">
        <v>0</v>
      </c>
      <c r="AI3036" s="15">
        <v>0</v>
      </c>
      <c r="AJ3036" s="15"/>
      <c r="AK3036" s="15"/>
      <c r="AL3036" s="15"/>
      <c r="AM3036" s="15"/>
      <c r="AN3036" s="15"/>
      <c r="AO3036" s="15"/>
      <c r="AP3036" s="15"/>
      <c r="AQ3036" s="15"/>
      <c r="AR3036" s="15"/>
      <c r="AS3036" s="15"/>
      <c r="AT3036" s="15"/>
      <c r="AU3036" s="15">
        <v>0</v>
      </c>
      <c r="AV3036" s="15">
        <v>0</v>
      </c>
      <c r="AW3036" s="15">
        <f t="shared" si="891"/>
        <v>0</v>
      </c>
    </row>
    <row r="3037" spans="1:49">
      <c r="A3037" s="44" t="s">
        <v>797</v>
      </c>
      <c r="B3037" s="45" t="s">
        <v>1030</v>
      </c>
      <c r="C3037" s="45" t="s">
        <v>1707</v>
      </c>
      <c r="D3037" s="452" t="s">
        <v>2949</v>
      </c>
      <c r="E3037" s="213" t="s">
        <v>773</v>
      </c>
      <c r="F3037" s="65"/>
      <c r="G3037" s="65"/>
      <c r="H3037" s="65"/>
      <c r="I3037" s="1" t="s">
        <v>1362</v>
      </c>
      <c r="J3037" s="9">
        <f>SUM(J3038)</f>
        <v>0</v>
      </c>
      <c r="K3037" s="9">
        <f t="shared" ref="K3037:AT3037" si="894">SUM(K3038)</f>
        <v>0</v>
      </c>
      <c r="L3037" s="9">
        <f t="shared" si="894"/>
        <v>0</v>
      </c>
      <c r="M3037" s="9">
        <f t="shared" si="894"/>
        <v>0</v>
      </c>
      <c r="N3037" s="9">
        <f t="shared" si="894"/>
        <v>0</v>
      </c>
      <c r="O3037" s="9">
        <f t="shared" si="894"/>
        <v>0</v>
      </c>
      <c r="P3037" s="9">
        <f t="shared" si="894"/>
        <v>0</v>
      </c>
      <c r="Q3037" s="9">
        <f t="shared" si="894"/>
        <v>0</v>
      </c>
      <c r="R3037" s="9">
        <f t="shared" si="894"/>
        <v>0</v>
      </c>
      <c r="S3037" s="9">
        <f t="shared" si="894"/>
        <v>0</v>
      </c>
      <c r="T3037" s="9">
        <f t="shared" si="894"/>
        <v>0</v>
      </c>
      <c r="U3037" s="9">
        <v>0</v>
      </c>
      <c r="V3037" s="9">
        <v>0</v>
      </c>
      <c r="W3037" s="9">
        <f>SUM(W3038)</f>
        <v>0</v>
      </c>
      <c r="X3037" s="9">
        <f t="shared" si="894"/>
        <v>0</v>
      </c>
      <c r="Y3037" s="9">
        <f t="shared" si="894"/>
        <v>0</v>
      </c>
      <c r="Z3037" s="9">
        <f t="shared" si="894"/>
        <v>0</v>
      </c>
      <c r="AA3037" s="9">
        <f t="shared" si="894"/>
        <v>0</v>
      </c>
      <c r="AB3037" s="9">
        <f t="shared" si="894"/>
        <v>0</v>
      </c>
      <c r="AC3037" s="9">
        <f t="shared" si="894"/>
        <v>0</v>
      </c>
      <c r="AD3037" s="9">
        <f t="shared" si="894"/>
        <v>0</v>
      </c>
      <c r="AE3037" s="9">
        <f t="shared" si="894"/>
        <v>0</v>
      </c>
      <c r="AF3037" s="9">
        <f t="shared" si="894"/>
        <v>0</v>
      </c>
      <c r="AG3037" s="9">
        <f t="shared" si="894"/>
        <v>0</v>
      </c>
      <c r="AH3037" s="9">
        <v>0</v>
      </c>
      <c r="AI3037" s="9">
        <v>0</v>
      </c>
      <c r="AJ3037" s="9">
        <f>SUM(AJ3038)</f>
        <v>0</v>
      </c>
      <c r="AK3037" s="9">
        <f t="shared" si="894"/>
        <v>0</v>
      </c>
      <c r="AL3037" s="9">
        <f t="shared" si="894"/>
        <v>0</v>
      </c>
      <c r="AM3037" s="9">
        <f t="shared" si="894"/>
        <v>0</v>
      </c>
      <c r="AN3037" s="9">
        <f t="shared" si="894"/>
        <v>0</v>
      </c>
      <c r="AO3037" s="9">
        <f t="shared" si="894"/>
        <v>0</v>
      </c>
      <c r="AP3037" s="9">
        <f t="shared" si="894"/>
        <v>0</v>
      </c>
      <c r="AQ3037" s="9">
        <f t="shared" si="894"/>
        <v>0</v>
      </c>
      <c r="AR3037" s="9">
        <f t="shared" si="894"/>
        <v>0</v>
      </c>
      <c r="AS3037" s="9">
        <f t="shared" si="894"/>
        <v>0</v>
      </c>
      <c r="AT3037" s="9">
        <f t="shared" si="894"/>
        <v>0</v>
      </c>
      <c r="AU3037" s="9">
        <v>0</v>
      </c>
      <c r="AV3037" s="9">
        <v>0</v>
      </c>
      <c r="AW3037" s="9">
        <f t="shared" si="891"/>
        <v>0</v>
      </c>
    </row>
    <row r="3038" spans="1:49">
      <c r="A3038" s="44" t="s">
        <v>797</v>
      </c>
      <c r="B3038" s="45" t="s">
        <v>1030</v>
      </c>
      <c r="C3038" s="45" t="s">
        <v>1707</v>
      </c>
      <c r="D3038" s="452" t="s">
        <v>2949</v>
      </c>
      <c r="E3038" s="367" t="s">
        <v>785</v>
      </c>
      <c r="F3038" s="50"/>
      <c r="G3038" s="468" t="s">
        <v>3096</v>
      </c>
      <c r="H3038" s="50" t="s">
        <v>2333</v>
      </c>
      <c r="I3038" s="42" t="s">
        <v>1363</v>
      </c>
      <c r="U3038" s="15">
        <v>0</v>
      </c>
      <c r="V3038" s="15">
        <v>0</v>
      </c>
      <c r="AH3038" s="15">
        <v>0</v>
      </c>
      <c r="AI3038" s="15">
        <v>0</v>
      </c>
      <c r="AU3038" s="15">
        <v>0</v>
      </c>
      <c r="AV3038" s="15">
        <v>0</v>
      </c>
      <c r="AW3038" s="15">
        <f t="shared" si="891"/>
        <v>0</v>
      </c>
    </row>
    <row r="3039" spans="1:49">
      <c r="A3039" s="44" t="s">
        <v>797</v>
      </c>
      <c r="B3039" s="45" t="s">
        <v>1030</v>
      </c>
      <c r="C3039" s="45" t="s">
        <v>1707</v>
      </c>
      <c r="D3039" s="452" t="s">
        <v>2949</v>
      </c>
      <c r="E3039" s="213" t="s">
        <v>1364</v>
      </c>
      <c r="F3039" s="65"/>
      <c r="G3039" s="65"/>
      <c r="H3039" s="65"/>
      <c r="I3039" s="1" t="s">
        <v>2104</v>
      </c>
      <c r="J3039" s="9">
        <f>SUM(J3040:J3049)</f>
        <v>6000</v>
      </c>
      <c r="K3039" s="9">
        <f t="shared" ref="K3039:AT3039" si="895">SUM(K3040:K3049)</f>
        <v>0</v>
      </c>
      <c r="L3039" s="9">
        <f t="shared" si="895"/>
        <v>0</v>
      </c>
      <c r="M3039" s="9">
        <f t="shared" si="895"/>
        <v>0</v>
      </c>
      <c r="N3039" s="9">
        <f t="shared" si="895"/>
        <v>0</v>
      </c>
      <c r="O3039" s="9">
        <f t="shared" si="895"/>
        <v>0</v>
      </c>
      <c r="P3039" s="9">
        <f t="shared" si="895"/>
        <v>0</v>
      </c>
      <c r="Q3039" s="9">
        <f t="shared" si="895"/>
        <v>0</v>
      </c>
      <c r="R3039" s="9">
        <f t="shared" si="895"/>
        <v>0</v>
      </c>
      <c r="S3039" s="9">
        <f t="shared" si="895"/>
        <v>0</v>
      </c>
      <c r="T3039" s="9">
        <f t="shared" si="895"/>
        <v>0</v>
      </c>
      <c r="U3039" s="9">
        <v>0</v>
      </c>
      <c r="V3039" s="9">
        <v>6000</v>
      </c>
      <c r="W3039" s="9">
        <f>SUM(W3040:W3049)</f>
        <v>0</v>
      </c>
      <c r="X3039" s="9">
        <f t="shared" si="895"/>
        <v>0</v>
      </c>
      <c r="Y3039" s="9">
        <f t="shared" si="895"/>
        <v>0</v>
      </c>
      <c r="Z3039" s="9">
        <f t="shared" si="895"/>
        <v>0</v>
      </c>
      <c r="AA3039" s="9">
        <f t="shared" si="895"/>
        <v>0</v>
      </c>
      <c r="AB3039" s="9">
        <f t="shared" si="895"/>
        <v>0</v>
      </c>
      <c r="AC3039" s="9">
        <f t="shared" si="895"/>
        <v>0</v>
      </c>
      <c r="AD3039" s="9">
        <f t="shared" si="895"/>
        <v>0</v>
      </c>
      <c r="AE3039" s="9">
        <f t="shared" si="895"/>
        <v>0</v>
      </c>
      <c r="AF3039" s="9">
        <f t="shared" si="895"/>
        <v>0</v>
      </c>
      <c r="AG3039" s="9">
        <f t="shared" si="895"/>
        <v>0</v>
      </c>
      <c r="AH3039" s="9">
        <v>0</v>
      </c>
      <c r="AI3039" s="9">
        <v>0</v>
      </c>
      <c r="AJ3039" s="9">
        <f>SUM(AJ3040:AJ3049)</f>
        <v>7425</v>
      </c>
      <c r="AK3039" s="9">
        <f t="shared" si="895"/>
        <v>0</v>
      </c>
      <c r="AL3039" s="9">
        <f t="shared" si="895"/>
        <v>0</v>
      </c>
      <c r="AM3039" s="9">
        <f t="shared" si="895"/>
        <v>1832</v>
      </c>
      <c r="AN3039" s="9">
        <f t="shared" si="895"/>
        <v>0</v>
      </c>
      <c r="AO3039" s="9">
        <f t="shared" si="895"/>
        <v>0</v>
      </c>
      <c r="AP3039" s="9">
        <f t="shared" si="895"/>
        <v>0</v>
      </c>
      <c r="AQ3039" s="9">
        <f t="shared" si="895"/>
        <v>761</v>
      </c>
      <c r="AR3039" s="9">
        <f t="shared" si="895"/>
        <v>0</v>
      </c>
      <c r="AS3039" s="9">
        <f t="shared" si="895"/>
        <v>0</v>
      </c>
      <c r="AT3039" s="9">
        <f t="shared" si="895"/>
        <v>1000</v>
      </c>
      <c r="AU3039" s="9">
        <v>3593</v>
      </c>
      <c r="AV3039" s="9">
        <v>3832</v>
      </c>
      <c r="AW3039" s="9">
        <f t="shared" si="891"/>
        <v>3593</v>
      </c>
    </row>
    <row r="3040" spans="1:49">
      <c r="A3040" s="44" t="s">
        <v>797</v>
      </c>
      <c r="B3040" s="45" t="s">
        <v>1030</v>
      </c>
      <c r="C3040" s="45" t="s">
        <v>1707</v>
      </c>
      <c r="D3040" s="452" t="s">
        <v>2949</v>
      </c>
      <c r="E3040" s="367" t="s">
        <v>786</v>
      </c>
      <c r="F3040" s="50"/>
      <c r="G3040" s="468" t="s">
        <v>3096</v>
      </c>
      <c r="H3040" s="50" t="s">
        <v>2333</v>
      </c>
      <c r="I3040" s="42" t="s">
        <v>1191</v>
      </c>
      <c r="U3040" s="15">
        <v>0</v>
      </c>
      <c r="V3040" s="15">
        <v>0</v>
      </c>
      <c r="AH3040" s="15">
        <v>0</v>
      </c>
      <c r="AI3040" s="15">
        <v>0</v>
      </c>
      <c r="AU3040" s="15">
        <v>0</v>
      </c>
      <c r="AV3040" s="15">
        <v>0</v>
      </c>
      <c r="AW3040" s="15">
        <f t="shared" si="891"/>
        <v>0</v>
      </c>
    </row>
    <row r="3041" spans="1:49">
      <c r="A3041" s="44" t="s">
        <v>797</v>
      </c>
      <c r="B3041" s="45" t="s">
        <v>1030</v>
      </c>
      <c r="C3041" s="45" t="s">
        <v>1707</v>
      </c>
      <c r="D3041" s="452" t="s">
        <v>2949</v>
      </c>
      <c r="E3041" s="367" t="s">
        <v>1528</v>
      </c>
      <c r="F3041" s="50"/>
      <c r="G3041" s="468" t="s">
        <v>3096</v>
      </c>
      <c r="H3041" s="50" t="s">
        <v>2333</v>
      </c>
      <c r="I3041" s="42" t="s">
        <v>989</v>
      </c>
      <c r="U3041" s="15">
        <v>0</v>
      </c>
      <c r="V3041" s="15">
        <v>0</v>
      </c>
      <c r="AH3041" s="15">
        <v>0</v>
      </c>
      <c r="AI3041" s="15">
        <v>0</v>
      </c>
      <c r="AU3041" s="15">
        <v>0</v>
      </c>
      <c r="AV3041" s="15">
        <v>0</v>
      </c>
      <c r="AW3041" s="15">
        <f t="shared" si="891"/>
        <v>0</v>
      </c>
    </row>
    <row r="3042" spans="1:49">
      <c r="A3042" s="44" t="s">
        <v>797</v>
      </c>
      <c r="B3042" s="45" t="s">
        <v>1030</v>
      </c>
      <c r="C3042" s="45" t="s">
        <v>1707</v>
      </c>
      <c r="D3042" s="452" t="s">
        <v>2949</v>
      </c>
      <c r="E3042" s="367" t="s">
        <v>1679</v>
      </c>
      <c r="F3042" s="50"/>
      <c r="G3042" s="468" t="s">
        <v>3096</v>
      </c>
      <c r="H3042" s="50" t="s">
        <v>2333</v>
      </c>
      <c r="I3042" s="42" t="s">
        <v>1048</v>
      </c>
      <c r="U3042" s="15">
        <v>0</v>
      </c>
      <c r="V3042" s="15">
        <v>0</v>
      </c>
      <c r="AH3042" s="15">
        <v>0</v>
      </c>
      <c r="AI3042" s="15">
        <v>0</v>
      </c>
      <c r="AU3042" s="15">
        <v>0</v>
      </c>
      <c r="AV3042" s="15">
        <v>0</v>
      </c>
      <c r="AW3042" s="15">
        <f t="shared" si="891"/>
        <v>0</v>
      </c>
    </row>
    <row r="3043" spans="1:49">
      <c r="A3043" s="44" t="s">
        <v>797</v>
      </c>
      <c r="B3043" s="45" t="s">
        <v>1030</v>
      </c>
      <c r="C3043" s="45" t="s">
        <v>1707</v>
      </c>
      <c r="D3043" s="452" t="s">
        <v>2949</v>
      </c>
      <c r="E3043" s="367" t="s">
        <v>787</v>
      </c>
      <c r="F3043" s="50"/>
      <c r="G3043" s="468" t="s">
        <v>3096</v>
      </c>
      <c r="H3043" s="50" t="s">
        <v>2333</v>
      </c>
      <c r="I3043" s="42" t="s">
        <v>2078</v>
      </c>
      <c r="J3043" s="15">
        <v>3000</v>
      </c>
      <c r="U3043" s="15">
        <v>0</v>
      </c>
      <c r="V3043" s="15">
        <v>3000</v>
      </c>
      <c r="AH3043" s="15">
        <v>0</v>
      </c>
      <c r="AI3043" s="15">
        <v>0</v>
      </c>
      <c r="AJ3043" s="15">
        <v>4225</v>
      </c>
      <c r="AM3043" s="15">
        <v>1832</v>
      </c>
      <c r="AQ3043" s="15">
        <v>561</v>
      </c>
      <c r="AU3043" s="15">
        <v>2393</v>
      </c>
      <c r="AV3043" s="15">
        <v>1832</v>
      </c>
      <c r="AW3043" s="15">
        <f t="shared" si="891"/>
        <v>2393</v>
      </c>
    </row>
    <row r="3044" spans="1:49">
      <c r="A3044" s="44" t="s">
        <v>797</v>
      </c>
      <c r="B3044" s="45" t="s">
        <v>1030</v>
      </c>
      <c r="C3044" s="45" t="s">
        <v>1707</v>
      </c>
      <c r="D3044" s="452" t="s">
        <v>2949</v>
      </c>
      <c r="E3044" s="367" t="s">
        <v>1116</v>
      </c>
      <c r="F3044" s="50"/>
      <c r="G3044" s="468" t="s">
        <v>3096</v>
      </c>
      <c r="H3044" s="50" t="s">
        <v>2333</v>
      </c>
      <c r="I3044" s="42" t="s">
        <v>1487</v>
      </c>
      <c r="U3044" s="15">
        <v>0</v>
      </c>
      <c r="V3044" s="15">
        <v>0</v>
      </c>
      <c r="AH3044" s="15">
        <v>0</v>
      </c>
      <c r="AI3044" s="15">
        <v>0</v>
      </c>
      <c r="AU3044" s="15">
        <v>0</v>
      </c>
      <c r="AV3044" s="15">
        <v>0</v>
      </c>
      <c r="AW3044" s="15">
        <f t="shared" si="891"/>
        <v>0</v>
      </c>
    </row>
    <row r="3045" spans="1:49">
      <c r="A3045" s="44" t="s">
        <v>797</v>
      </c>
      <c r="B3045" s="45" t="s">
        <v>1030</v>
      </c>
      <c r="C3045" s="45" t="s">
        <v>1707</v>
      </c>
      <c r="D3045" s="452" t="s">
        <v>2949</v>
      </c>
      <c r="E3045" s="367" t="s">
        <v>1703</v>
      </c>
      <c r="F3045" s="50"/>
      <c r="G3045" s="468" t="s">
        <v>3096</v>
      </c>
      <c r="H3045" s="50" t="s">
        <v>2333</v>
      </c>
      <c r="I3045" s="42" t="s">
        <v>1047</v>
      </c>
      <c r="U3045" s="15">
        <v>0</v>
      </c>
      <c r="V3045" s="15">
        <v>0</v>
      </c>
      <c r="AH3045" s="15">
        <v>0</v>
      </c>
      <c r="AI3045" s="15">
        <v>0</v>
      </c>
      <c r="AU3045" s="15">
        <v>0</v>
      </c>
      <c r="AV3045" s="15">
        <v>0</v>
      </c>
      <c r="AW3045" s="15">
        <f t="shared" si="891"/>
        <v>0</v>
      </c>
    </row>
    <row r="3046" spans="1:49">
      <c r="A3046" s="44" t="s">
        <v>797</v>
      </c>
      <c r="B3046" s="45" t="s">
        <v>1030</v>
      </c>
      <c r="C3046" s="45" t="s">
        <v>1707</v>
      </c>
      <c r="D3046" s="452" t="s">
        <v>2949</v>
      </c>
      <c r="E3046" s="367" t="s">
        <v>826</v>
      </c>
      <c r="F3046" s="50"/>
      <c r="G3046" s="468" t="s">
        <v>3096</v>
      </c>
      <c r="H3046" s="50" t="s">
        <v>2333</v>
      </c>
      <c r="I3046" s="42" t="s">
        <v>935</v>
      </c>
      <c r="J3046" s="15">
        <v>1000</v>
      </c>
      <c r="U3046" s="15">
        <v>0</v>
      </c>
      <c r="V3046" s="15">
        <v>1000</v>
      </c>
      <c r="AH3046" s="15">
        <v>0</v>
      </c>
      <c r="AI3046" s="15">
        <v>0</v>
      </c>
      <c r="AU3046" s="15">
        <v>0</v>
      </c>
      <c r="AV3046" s="15">
        <v>0</v>
      </c>
      <c r="AW3046" s="15">
        <f t="shared" si="891"/>
        <v>0</v>
      </c>
    </row>
    <row r="3047" spans="1:49">
      <c r="A3047" s="44" t="s">
        <v>797</v>
      </c>
      <c r="B3047" s="45" t="s">
        <v>1030</v>
      </c>
      <c r="C3047" s="45" t="s">
        <v>1707</v>
      </c>
      <c r="D3047" s="452" t="s">
        <v>2949</v>
      </c>
      <c r="E3047" s="367" t="s">
        <v>1115</v>
      </c>
      <c r="F3047" s="50"/>
      <c r="G3047" s="468" t="s">
        <v>3096</v>
      </c>
      <c r="H3047" s="50" t="s">
        <v>2333</v>
      </c>
      <c r="I3047" s="42" t="s">
        <v>990</v>
      </c>
      <c r="U3047" s="15">
        <v>0</v>
      </c>
      <c r="V3047" s="15">
        <v>0</v>
      </c>
      <c r="AH3047" s="15">
        <v>0</v>
      </c>
      <c r="AI3047" s="15">
        <v>0</v>
      </c>
      <c r="AU3047" s="15">
        <v>0</v>
      </c>
      <c r="AV3047" s="15">
        <v>0</v>
      </c>
      <c r="AW3047" s="15">
        <f t="shared" si="891"/>
        <v>0</v>
      </c>
    </row>
    <row r="3048" spans="1:49">
      <c r="A3048" s="44" t="s">
        <v>797</v>
      </c>
      <c r="B3048" s="45" t="s">
        <v>1030</v>
      </c>
      <c r="C3048" s="45" t="s">
        <v>1707</v>
      </c>
      <c r="D3048" s="452" t="s">
        <v>2949</v>
      </c>
      <c r="E3048" s="367" t="s">
        <v>1677</v>
      </c>
      <c r="F3048" s="50"/>
      <c r="G3048" s="468" t="s">
        <v>3096</v>
      </c>
      <c r="H3048" s="50" t="s">
        <v>2333</v>
      </c>
      <c r="I3048" s="42" t="s">
        <v>1688</v>
      </c>
      <c r="J3048" s="15">
        <v>2000</v>
      </c>
      <c r="U3048" s="15">
        <v>0</v>
      </c>
      <c r="V3048" s="15">
        <v>2000</v>
      </c>
      <c r="AH3048" s="15">
        <v>0</v>
      </c>
      <c r="AI3048" s="15">
        <v>0</v>
      </c>
      <c r="AJ3048" s="15">
        <v>3200</v>
      </c>
      <c r="AQ3048" s="15">
        <v>200</v>
      </c>
      <c r="AT3048" s="15">
        <v>1000</v>
      </c>
      <c r="AU3048" s="15">
        <v>1200</v>
      </c>
      <c r="AV3048" s="15">
        <v>2000</v>
      </c>
      <c r="AW3048" s="15">
        <f t="shared" si="891"/>
        <v>1200</v>
      </c>
    </row>
    <row r="3049" spans="1:49">
      <c r="A3049" s="44" t="s">
        <v>797</v>
      </c>
      <c r="B3049" s="45" t="s">
        <v>1030</v>
      </c>
      <c r="C3049" s="45" t="s">
        <v>1707</v>
      </c>
      <c r="D3049" s="452" t="s">
        <v>2949</v>
      </c>
      <c r="E3049" s="367" t="s">
        <v>1677</v>
      </c>
      <c r="F3049" s="50" t="s">
        <v>324</v>
      </c>
      <c r="G3049" s="468" t="s">
        <v>3096</v>
      </c>
      <c r="H3049" s="50" t="s">
        <v>2333</v>
      </c>
      <c r="I3049" s="42" t="s">
        <v>25</v>
      </c>
      <c r="U3049" s="15">
        <v>0</v>
      </c>
      <c r="V3049" s="15">
        <v>0</v>
      </c>
      <c r="AH3049" s="15">
        <v>0</v>
      </c>
      <c r="AI3049" s="15">
        <v>0</v>
      </c>
      <c r="AU3049" s="15">
        <v>0</v>
      </c>
      <c r="AV3049" s="15">
        <v>0</v>
      </c>
      <c r="AW3049" s="15">
        <f t="shared" si="891"/>
        <v>0</v>
      </c>
    </row>
    <row r="3050" spans="1:49" s="52" customFormat="1">
      <c r="A3050" s="41"/>
      <c r="B3050" s="345"/>
      <c r="C3050" s="345"/>
      <c r="D3050" s="369"/>
      <c r="E3050" s="213"/>
      <c r="F3050" s="65"/>
      <c r="G3050" s="65"/>
      <c r="H3050" s="65"/>
      <c r="I3050" s="49" t="s">
        <v>3</v>
      </c>
      <c r="J3050" s="6">
        <f>SUM(J3051)</f>
        <v>0</v>
      </c>
      <c r="K3050" s="6">
        <f t="shared" ref="K3050:AT3051" si="896">SUM(K3051)</f>
        <v>0</v>
      </c>
      <c r="L3050" s="6">
        <f t="shared" si="896"/>
        <v>0</v>
      </c>
      <c r="M3050" s="6">
        <f t="shared" si="896"/>
        <v>0</v>
      </c>
      <c r="N3050" s="6">
        <f t="shared" si="896"/>
        <v>0</v>
      </c>
      <c r="O3050" s="6">
        <f t="shared" si="896"/>
        <v>0</v>
      </c>
      <c r="P3050" s="6">
        <f t="shared" si="896"/>
        <v>0</v>
      </c>
      <c r="Q3050" s="6">
        <f t="shared" si="896"/>
        <v>0</v>
      </c>
      <c r="R3050" s="6">
        <f t="shared" si="896"/>
        <v>0</v>
      </c>
      <c r="S3050" s="6">
        <f t="shared" si="896"/>
        <v>0</v>
      </c>
      <c r="T3050" s="6">
        <f t="shared" si="896"/>
        <v>0</v>
      </c>
      <c r="U3050" s="6">
        <v>0</v>
      </c>
      <c r="V3050" s="6">
        <v>0</v>
      </c>
      <c r="W3050" s="6">
        <f>SUM(W3051)</f>
        <v>0</v>
      </c>
      <c r="X3050" s="6">
        <f t="shared" si="896"/>
        <v>0</v>
      </c>
      <c r="Y3050" s="6">
        <f t="shared" si="896"/>
        <v>0</v>
      </c>
      <c r="Z3050" s="6">
        <f t="shared" si="896"/>
        <v>0</v>
      </c>
      <c r="AA3050" s="6">
        <f t="shared" si="896"/>
        <v>0</v>
      </c>
      <c r="AB3050" s="6">
        <f t="shared" si="896"/>
        <v>0</v>
      </c>
      <c r="AC3050" s="6">
        <f t="shared" si="896"/>
        <v>0</v>
      </c>
      <c r="AD3050" s="6">
        <f t="shared" si="896"/>
        <v>0</v>
      </c>
      <c r="AE3050" s="6">
        <f t="shared" si="896"/>
        <v>0</v>
      </c>
      <c r="AF3050" s="6">
        <f t="shared" si="896"/>
        <v>0</v>
      </c>
      <c r="AG3050" s="6">
        <f t="shared" si="896"/>
        <v>0</v>
      </c>
      <c r="AH3050" s="6">
        <v>0</v>
      </c>
      <c r="AI3050" s="6">
        <v>0</v>
      </c>
      <c r="AJ3050" s="6">
        <f>SUM(AJ3051)</f>
        <v>0</v>
      </c>
      <c r="AK3050" s="6">
        <f t="shared" si="896"/>
        <v>0</v>
      </c>
      <c r="AL3050" s="6">
        <f t="shared" si="896"/>
        <v>0</v>
      </c>
      <c r="AM3050" s="6">
        <f t="shared" si="896"/>
        <v>0</v>
      </c>
      <c r="AN3050" s="6">
        <f t="shared" si="896"/>
        <v>0</v>
      </c>
      <c r="AO3050" s="6">
        <f t="shared" si="896"/>
        <v>0</v>
      </c>
      <c r="AP3050" s="6">
        <f t="shared" si="896"/>
        <v>0</v>
      </c>
      <c r="AQ3050" s="6">
        <f t="shared" si="896"/>
        <v>0</v>
      </c>
      <c r="AR3050" s="6">
        <f t="shared" si="896"/>
        <v>0</v>
      </c>
      <c r="AS3050" s="6">
        <f t="shared" si="896"/>
        <v>0</v>
      </c>
      <c r="AT3050" s="6">
        <f t="shared" si="896"/>
        <v>0</v>
      </c>
      <c r="AU3050" s="6">
        <v>0</v>
      </c>
      <c r="AV3050" s="6">
        <v>0</v>
      </c>
      <c r="AW3050" s="6">
        <f t="shared" si="891"/>
        <v>0</v>
      </c>
    </row>
    <row r="3051" spans="1:49" s="52" customFormat="1">
      <c r="A3051" s="44" t="s">
        <v>797</v>
      </c>
      <c r="B3051" s="45" t="s">
        <v>1030</v>
      </c>
      <c r="C3051" s="45" t="s">
        <v>1707</v>
      </c>
      <c r="D3051" s="452" t="s">
        <v>2949</v>
      </c>
      <c r="E3051" s="213" t="s">
        <v>833</v>
      </c>
      <c r="F3051" s="65"/>
      <c r="G3051" s="65"/>
      <c r="H3051" s="65"/>
      <c r="I3051" s="53" t="s">
        <v>1</v>
      </c>
      <c r="J3051" s="200">
        <f>SUM(J3052)</f>
        <v>0</v>
      </c>
      <c r="K3051" s="200">
        <f t="shared" si="896"/>
        <v>0</v>
      </c>
      <c r="L3051" s="200">
        <f t="shared" si="896"/>
        <v>0</v>
      </c>
      <c r="M3051" s="200">
        <f t="shared" si="896"/>
        <v>0</v>
      </c>
      <c r="N3051" s="200">
        <f t="shared" si="896"/>
        <v>0</v>
      </c>
      <c r="O3051" s="200">
        <f t="shared" si="896"/>
        <v>0</v>
      </c>
      <c r="P3051" s="200">
        <f t="shared" si="896"/>
        <v>0</v>
      </c>
      <c r="Q3051" s="200">
        <f t="shared" si="896"/>
        <v>0</v>
      </c>
      <c r="R3051" s="200">
        <f t="shared" si="896"/>
        <v>0</v>
      </c>
      <c r="S3051" s="200">
        <f t="shared" si="896"/>
        <v>0</v>
      </c>
      <c r="T3051" s="200">
        <f t="shared" si="896"/>
        <v>0</v>
      </c>
      <c r="U3051" s="200">
        <v>0</v>
      </c>
      <c r="V3051" s="200">
        <v>0</v>
      </c>
      <c r="W3051" s="200">
        <f>SUM(W3052)</f>
        <v>0</v>
      </c>
      <c r="X3051" s="200">
        <f t="shared" si="896"/>
        <v>0</v>
      </c>
      <c r="Y3051" s="200">
        <f t="shared" si="896"/>
        <v>0</v>
      </c>
      <c r="Z3051" s="200">
        <f t="shared" si="896"/>
        <v>0</v>
      </c>
      <c r="AA3051" s="200">
        <f t="shared" si="896"/>
        <v>0</v>
      </c>
      <c r="AB3051" s="200">
        <f t="shared" si="896"/>
        <v>0</v>
      </c>
      <c r="AC3051" s="200">
        <f t="shared" si="896"/>
        <v>0</v>
      </c>
      <c r="AD3051" s="200">
        <f t="shared" si="896"/>
        <v>0</v>
      </c>
      <c r="AE3051" s="200">
        <f t="shared" si="896"/>
        <v>0</v>
      </c>
      <c r="AF3051" s="200">
        <f t="shared" si="896"/>
        <v>0</v>
      </c>
      <c r="AG3051" s="200">
        <f t="shared" si="896"/>
        <v>0</v>
      </c>
      <c r="AH3051" s="200">
        <v>0</v>
      </c>
      <c r="AI3051" s="200">
        <v>0</v>
      </c>
      <c r="AJ3051" s="200">
        <f>SUM(AJ3052)</f>
        <v>0</v>
      </c>
      <c r="AK3051" s="200">
        <f t="shared" si="896"/>
        <v>0</v>
      </c>
      <c r="AL3051" s="200">
        <f t="shared" si="896"/>
        <v>0</v>
      </c>
      <c r="AM3051" s="200">
        <f t="shared" si="896"/>
        <v>0</v>
      </c>
      <c r="AN3051" s="200">
        <f t="shared" si="896"/>
        <v>0</v>
      </c>
      <c r="AO3051" s="200">
        <f t="shared" si="896"/>
        <v>0</v>
      </c>
      <c r="AP3051" s="200">
        <f t="shared" si="896"/>
        <v>0</v>
      </c>
      <c r="AQ3051" s="200">
        <f t="shared" si="896"/>
        <v>0</v>
      </c>
      <c r="AR3051" s="200">
        <f t="shared" si="896"/>
        <v>0</v>
      </c>
      <c r="AS3051" s="200">
        <f t="shared" si="896"/>
        <v>0</v>
      </c>
      <c r="AT3051" s="200">
        <f t="shared" si="896"/>
        <v>0</v>
      </c>
      <c r="AU3051" s="200">
        <v>0</v>
      </c>
      <c r="AV3051" s="200">
        <v>0</v>
      </c>
      <c r="AW3051" s="200">
        <f t="shared" si="891"/>
        <v>0</v>
      </c>
    </row>
    <row r="3052" spans="1:49" s="59" customFormat="1">
      <c r="A3052" s="44" t="s">
        <v>797</v>
      </c>
      <c r="B3052" s="45" t="s">
        <v>1030</v>
      </c>
      <c r="C3052" s="45" t="s">
        <v>1707</v>
      </c>
      <c r="D3052" s="452" t="s">
        <v>2949</v>
      </c>
      <c r="E3052" s="57" t="s">
        <v>1517</v>
      </c>
      <c r="F3052" s="58"/>
      <c r="G3052" s="468" t="s">
        <v>3096</v>
      </c>
      <c r="H3052" s="50" t="s">
        <v>2333</v>
      </c>
      <c r="I3052" s="188" t="s">
        <v>2584</v>
      </c>
      <c r="J3052" s="13"/>
      <c r="K3052" s="13"/>
      <c r="L3052" s="13"/>
      <c r="M3052" s="13"/>
      <c r="N3052" s="13"/>
      <c r="O3052" s="13"/>
      <c r="P3052" s="13"/>
      <c r="Q3052" s="13"/>
      <c r="R3052" s="13"/>
      <c r="S3052" s="13"/>
      <c r="T3052" s="13"/>
      <c r="U3052" s="13">
        <v>0</v>
      </c>
      <c r="V3052" s="13">
        <v>0</v>
      </c>
      <c r="W3052" s="13"/>
      <c r="X3052" s="13"/>
      <c r="Y3052" s="13"/>
      <c r="Z3052" s="13"/>
      <c r="AA3052" s="13"/>
      <c r="AB3052" s="13"/>
      <c r="AC3052" s="13"/>
      <c r="AD3052" s="13"/>
      <c r="AE3052" s="13"/>
      <c r="AF3052" s="13"/>
      <c r="AG3052" s="13"/>
      <c r="AH3052" s="13">
        <v>0</v>
      </c>
      <c r="AI3052" s="13">
        <v>0</v>
      </c>
      <c r="AJ3052" s="13"/>
      <c r="AK3052" s="13"/>
      <c r="AL3052" s="13"/>
      <c r="AM3052" s="13"/>
      <c r="AN3052" s="13"/>
      <c r="AO3052" s="13"/>
      <c r="AP3052" s="13"/>
      <c r="AQ3052" s="13"/>
      <c r="AR3052" s="13"/>
      <c r="AS3052" s="13"/>
      <c r="AT3052" s="13"/>
      <c r="AU3052" s="13">
        <v>0</v>
      </c>
      <c r="AV3052" s="13">
        <v>0</v>
      </c>
      <c r="AW3052" s="13">
        <f t="shared" si="891"/>
        <v>0</v>
      </c>
    </row>
    <row r="3053" spans="1:49">
      <c r="A3053" s="68" t="s">
        <v>2050</v>
      </c>
      <c r="B3053" s="69"/>
      <c r="C3053" s="69"/>
      <c r="D3053" s="455"/>
      <c r="E3053" s="367"/>
      <c r="F3053" s="50"/>
      <c r="G3053" s="50"/>
      <c r="H3053" s="50"/>
      <c r="I3053" s="49" t="s">
        <v>1157</v>
      </c>
      <c r="J3053" s="12">
        <f>SUM(J3054)</f>
        <v>5000</v>
      </c>
      <c r="K3053" s="12">
        <f t="shared" ref="K3053:AT3054" si="897">SUM(K3054)</f>
        <v>0</v>
      </c>
      <c r="L3053" s="12">
        <f t="shared" si="897"/>
        <v>0</v>
      </c>
      <c r="M3053" s="12">
        <f t="shared" si="897"/>
        <v>0</v>
      </c>
      <c r="N3053" s="12">
        <f t="shared" si="897"/>
        <v>0</v>
      </c>
      <c r="O3053" s="12">
        <f t="shared" si="897"/>
        <v>3000</v>
      </c>
      <c r="P3053" s="12">
        <f t="shared" si="897"/>
        <v>0</v>
      </c>
      <c r="Q3053" s="12">
        <f t="shared" si="897"/>
        <v>0</v>
      </c>
      <c r="R3053" s="12">
        <f t="shared" si="897"/>
        <v>0</v>
      </c>
      <c r="S3053" s="12">
        <f t="shared" si="897"/>
        <v>0</v>
      </c>
      <c r="T3053" s="12">
        <f t="shared" si="897"/>
        <v>2000</v>
      </c>
      <c r="U3053" s="12">
        <v>5000</v>
      </c>
      <c r="V3053" s="12">
        <v>0</v>
      </c>
      <c r="W3053" s="12">
        <f>SUM(W3054)</f>
        <v>0</v>
      </c>
      <c r="X3053" s="12">
        <f t="shared" si="897"/>
        <v>0</v>
      </c>
      <c r="Y3053" s="12">
        <f t="shared" si="897"/>
        <v>0</v>
      </c>
      <c r="Z3053" s="12">
        <f t="shared" si="897"/>
        <v>0</v>
      </c>
      <c r="AA3053" s="12">
        <f t="shared" si="897"/>
        <v>0</v>
      </c>
      <c r="AB3053" s="12">
        <f t="shared" si="897"/>
        <v>0</v>
      </c>
      <c r="AC3053" s="12">
        <f t="shared" si="897"/>
        <v>0</v>
      </c>
      <c r="AD3053" s="12">
        <f t="shared" si="897"/>
        <v>0</v>
      </c>
      <c r="AE3053" s="12">
        <f t="shared" si="897"/>
        <v>0</v>
      </c>
      <c r="AF3053" s="12">
        <f t="shared" si="897"/>
        <v>0</v>
      </c>
      <c r="AG3053" s="12">
        <f t="shared" si="897"/>
        <v>0</v>
      </c>
      <c r="AH3053" s="12">
        <v>0</v>
      </c>
      <c r="AI3053" s="12">
        <v>0</v>
      </c>
      <c r="AJ3053" s="12">
        <f>SUM(AJ3054)</f>
        <v>0</v>
      </c>
      <c r="AK3053" s="12">
        <f t="shared" si="897"/>
        <v>0</v>
      </c>
      <c r="AL3053" s="12">
        <f t="shared" si="897"/>
        <v>0</v>
      </c>
      <c r="AM3053" s="12">
        <f t="shared" si="897"/>
        <v>0</v>
      </c>
      <c r="AN3053" s="12">
        <f t="shared" si="897"/>
        <v>0</v>
      </c>
      <c r="AO3053" s="12">
        <f t="shared" si="897"/>
        <v>0</v>
      </c>
      <c r="AP3053" s="12">
        <f t="shared" si="897"/>
        <v>0</v>
      </c>
      <c r="AQ3053" s="12">
        <f t="shared" si="897"/>
        <v>0</v>
      </c>
      <c r="AR3053" s="12">
        <f t="shared" si="897"/>
        <v>0</v>
      </c>
      <c r="AS3053" s="12">
        <f t="shared" si="897"/>
        <v>0</v>
      </c>
      <c r="AT3053" s="12">
        <f t="shared" si="897"/>
        <v>0</v>
      </c>
      <c r="AU3053" s="12">
        <v>0</v>
      </c>
      <c r="AV3053" s="12">
        <v>0</v>
      </c>
      <c r="AW3053" s="12">
        <f t="shared" si="891"/>
        <v>5000</v>
      </c>
    </row>
    <row r="3054" spans="1:49">
      <c r="A3054" s="44" t="s">
        <v>797</v>
      </c>
      <c r="B3054" s="45" t="s">
        <v>1030</v>
      </c>
      <c r="C3054" s="45" t="s">
        <v>1707</v>
      </c>
      <c r="D3054" s="452" t="s">
        <v>2949</v>
      </c>
      <c r="E3054" s="213" t="s">
        <v>1402</v>
      </c>
      <c r="F3054" s="65"/>
      <c r="G3054" s="65"/>
      <c r="H3054" s="65"/>
      <c r="I3054" s="1" t="s">
        <v>1158</v>
      </c>
      <c r="J3054" s="9">
        <f>SUM(J3055)</f>
        <v>5000</v>
      </c>
      <c r="K3054" s="9">
        <f t="shared" si="897"/>
        <v>0</v>
      </c>
      <c r="L3054" s="9">
        <f t="shared" si="897"/>
        <v>0</v>
      </c>
      <c r="M3054" s="9">
        <f t="shared" si="897"/>
        <v>0</v>
      </c>
      <c r="N3054" s="9">
        <f t="shared" si="897"/>
        <v>0</v>
      </c>
      <c r="O3054" s="9">
        <f t="shared" si="897"/>
        <v>3000</v>
      </c>
      <c r="P3054" s="9">
        <f t="shared" si="897"/>
        <v>0</v>
      </c>
      <c r="Q3054" s="9">
        <f t="shared" si="897"/>
        <v>0</v>
      </c>
      <c r="R3054" s="9">
        <f t="shared" si="897"/>
        <v>0</v>
      </c>
      <c r="S3054" s="9">
        <f t="shared" si="897"/>
        <v>0</v>
      </c>
      <c r="T3054" s="9">
        <f t="shared" si="897"/>
        <v>2000</v>
      </c>
      <c r="U3054" s="9">
        <v>5000</v>
      </c>
      <c r="V3054" s="9">
        <v>0</v>
      </c>
      <c r="W3054" s="9">
        <f>SUM(W3055)</f>
        <v>0</v>
      </c>
      <c r="X3054" s="9">
        <f t="shared" si="897"/>
        <v>0</v>
      </c>
      <c r="Y3054" s="9">
        <f t="shared" si="897"/>
        <v>0</v>
      </c>
      <c r="Z3054" s="9">
        <f t="shared" si="897"/>
        <v>0</v>
      </c>
      <c r="AA3054" s="9">
        <f t="shared" si="897"/>
        <v>0</v>
      </c>
      <c r="AB3054" s="9">
        <f t="shared" si="897"/>
        <v>0</v>
      </c>
      <c r="AC3054" s="9">
        <f t="shared" si="897"/>
        <v>0</v>
      </c>
      <c r="AD3054" s="9">
        <f t="shared" si="897"/>
        <v>0</v>
      </c>
      <c r="AE3054" s="9">
        <f t="shared" si="897"/>
        <v>0</v>
      </c>
      <c r="AF3054" s="9">
        <f t="shared" si="897"/>
        <v>0</v>
      </c>
      <c r="AG3054" s="9">
        <f t="shared" si="897"/>
        <v>0</v>
      </c>
      <c r="AH3054" s="9">
        <v>0</v>
      </c>
      <c r="AI3054" s="9">
        <v>0</v>
      </c>
      <c r="AJ3054" s="9">
        <f>SUM(AJ3055)</f>
        <v>0</v>
      </c>
      <c r="AK3054" s="9">
        <f t="shared" si="897"/>
        <v>0</v>
      </c>
      <c r="AL3054" s="9">
        <f t="shared" si="897"/>
        <v>0</v>
      </c>
      <c r="AM3054" s="9">
        <f t="shared" si="897"/>
        <v>0</v>
      </c>
      <c r="AN3054" s="9">
        <f t="shared" si="897"/>
        <v>0</v>
      </c>
      <c r="AO3054" s="9">
        <f t="shared" si="897"/>
        <v>0</v>
      </c>
      <c r="AP3054" s="9">
        <f t="shared" si="897"/>
        <v>0</v>
      </c>
      <c r="AQ3054" s="9">
        <f t="shared" si="897"/>
        <v>0</v>
      </c>
      <c r="AR3054" s="9">
        <f t="shared" si="897"/>
        <v>0</v>
      </c>
      <c r="AS3054" s="9">
        <f t="shared" si="897"/>
        <v>0</v>
      </c>
      <c r="AT3054" s="9">
        <f t="shared" si="897"/>
        <v>0</v>
      </c>
      <c r="AU3054" s="9">
        <v>0</v>
      </c>
      <c r="AV3054" s="9">
        <v>0</v>
      </c>
      <c r="AW3054" s="9">
        <f t="shared" si="891"/>
        <v>5000</v>
      </c>
    </row>
    <row r="3055" spans="1:49">
      <c r="A3055" s="44" t="s">
        <v>797</v>
      </c>
      <c r="B3055" s="45" t="s">
        <v>1030</v>
      </c>
      <c r="C3055" s="45" t="s">
        <v>1707</v>
      </c>
      <c r="D3055" s="452" t="s">
        <v>2949</v>
      </c>
      <c r="E3055" s="367" t="s">
        <v>1409</v>
      </c>
      <c r="F3055" s="50"/>
      <c r="G3055" s="468" t="s">
        <v>3096</v>
      </c>
      <c r="H3055" s="50" t="s">
        <v>2333</v>
      </c>
      <c r="I3055" s="42" t="s">
        <v>1518</v>
      </c>
      <c r="J3055" s="15">
        <v>5000</v>
      </c>
      <c r="O3055" s="15">
        <v>3000</v>
      </c>
      <c r="T3055" s="15">
        <v>2000</v>
      </c>
      <c r="U3055" s="15">
        <v>5000</v>
      </c>
      <c r="V3055" s="15">
        <v>0</v>
      </c>
      <c r="AH3055" s="15">
        <v>0</v>
      </c>
      <c r="AI3055" s="15">
        <v>0</v>
      </c>
      <c r="AU3055" s="15">
        <v>0</v>
      </c>
      <c r="AV3055" s="15">
        <v>0</v>
      </c>
      <c r="AW3055" s="15">
        <f t="shared" si="891"/>
        <v>5000</v>
      </c>
    </row>
    <row r="3056" spans="1:49">
      <c r="A3056" s="44"/>
      <c r="B3056" s="45"/>
      <c r="C3056" s="45"/>
      <c r="D3056" s="45"/>
      <c r="E3056" s="531"/>
      <c r="F3056" s="50"/>
      <c r="G3056" s="50"/>
      <c r="H3056" s="50"/>
      <c r="I3056" s="42"/>
      <c r="U3056" s="15">
        <v>0</v>
      </c>
      <c r="V3056" s="15">
        <v>0</v>
      </c>
      <c r="AH3056" s="15">
        <v>0</v>
      </c>
      <c r="AI3056" s="15">
        <v>0</v>
      </c>
      <c r="AU3056" s="15">
        <v>0</v>
      </c>
      <c r="AV3056" s="15">
        <v>0</v>
      </c>
      <c r="AW3056" s="15">
        <f t="shared" si="891"/>
        <v>0</v>
      </c>
    </row>
    <row r="3057" spans="1:49">
      <c r="A3057" s="48"/>
      <c r="B3057" s="42"/>
      <c r="C3057" s="42"/>
      <c r="D3057" s="42"/>
      <c r="E3057" s="531"/>
      <c r="F3057" s="50"/>
      <c r="G3057" s="50"/>
      <c r="H3057" s="50"/>
      <c r="I3057" s="49" t="s">
        <v>1631</v>
      </c>
      <c r="J3057" s="12">
        <f>SUM(J3028,J3053,J3050)</f>
        <v>11000</v>
      </c>
      <c r="K3057" s="12">
        <f t="shared" ref="K3057:AT3057" si="898">SUM(K3028,K3053,K3050)</f>
        <v>0</v>
      </c>
      <c r="L3057" s="12">
        <f t="shared" si="898"/>
        <v>0</v>
      </c>
      <c r="M3057" s="12">
        <f t="shared" si="898"/>
        <v>0</v>
      </c>
      <c r="N3057" s="12">
        <f t="shared" si="898"/>
        <v>0</v>
      </c>
      <c r="O3057" s="12">
        <f t="shared" si="898"/>
        <v>3000</v>
      </c>
      <c r="P3057" s="12">
        <f t="shared" si="898"/>
        <v>0</v>
      </c>
      <c r="Q3057" s="12">
        <f t="shared" si="898"/>
        <v>0</v>
      </c>
      <c r="R3057" s="12">
        <f t="shared" si="898"/>
        <v>0</v>
      </c>
      <c r="S3057" s="12">
        <f t="shared" si="898"/>
        <v>0</v>
      </c>
      <c r="T3057" s="12">
        <f t="shared" si="898"/>
        <v>2000</v>
      </c>
      <c r="U3057" s="12">
        <v>5000</v>
      </c>
      <c r="V3057" s="12">
        <v>6000</v>
      </c>
      <c r="W3057" s="12">
        <f>SUM(W3028,W3053,W3050)</f>
        <v>0</v>
      </c>
      <c r="X3057" s="12">
        <f t="shared" si="898"/>
        <v>0</v>
      </c>
      <c r="Y3057" s="12">
        <f t="shared" si="898"/>
        <v>0</v>
      </c>
      <c r="Z3057" s="12">
        <f t="shared" si="898"/>
        <v>0</v>
      </c>
      <c r="AA3057" s="12">
        <f t="shared" si="898"/>
        <v>0</v>
      </c>
      <c r="AB3057" s="12">
        <f t="shared" si="898"/>
        <v>0</v>
      </c>
      <c r="AC3057" s="12">
        <f t="shared" si="898"/>
        <v>0</v>
      </c>
      <c r="AD3057" s="12">
        <f t="shared" si="898"/>
        <v>0</v>
      </c>
      <c r="AE3057" s="12">
        <f t="shared" si="898"/>
        <v>0</v>
      </c>
      <c r="AF3057" s="12">
        <f t="shared" si="898"/>
        <v>0</v>
      </c>
      <c r="AG3057" s="12">
        <f t="shared" si="898"/>
        <v>0</v>
      </c>
      <c r="AH3057" s="12">
        <v>0</v>
      </c>
      <c r="AI3057" s="12">
        <v>0</v>
      </c>
      <c r="AJ3057" s="12">
        <f>SUM(AJ3028,AJ3053,AJ3050)</f>
        <v>7425</v>
      </c>
      <c r="AK3057" s="12">
        <f t="shared" si="898"/>
        <v>0</v>
      </c>
      <c r="AL3057" s="12">
        <f t="shared" si="898"/>
        <v>0</v>
      </c>
      <c r="AM3057" s="12">
        <f t="shared" si="898"/>
        <v>1832</v>
      </c>
      <c r="AN3057" s="12">
        <f t="shared" si="898"/>
        <v>0</v>
      </c>
      <c r="AO3057" s="12">
        <f t="shared" si="898"/>
        <v>0</v>
      </c>
      <c r="AP3057" s="12">
        <f t="shared" si="898"/>
        <v>0</v>
      </c>
      <c r="AQ3057" s="12">
        <f t="shared" si="898"/>
        <v>761</v>
      </c>
      <c r="AR3057" s="12">
        <f t="shared" si="898"/>
        <v>0</v>
      </c>
      <c r="AS3057" s="12">
        <f t="shared" si="898"/>
        <v>0</v>
      </c>
      <c r="AT3057" s="12">
        <f t="shared" si="898"/>
        <v>1000</v>
      </c>
      <c r="AU3057" s="12">
        <v>3593</v>
      </c>
      <c r="AV3057" s="12">
        <v>3832</v>
      </c>
      <c r="AW3057" s="12">
        <f t="shared" si="891"/>
        <v>8593</v>
      </c>
    </row>
    <row r="3058" spans="1:49">
      <c r="A3058" s="48"/>
      <c r="B3058" s="42"/>
      <c r="C3058" s="42"/>
      <c r="D3058" s="42"/>
      <c r="E3058" s="531"/>
      <c r="F3058" s="50"/>
      <c r="G3058" s="50"/>
      <c r="H3058" s="50"/>
      <c r="I3058" s="146" t="s">
        <v>970</v>
      </c>
      <c r="J3058" s="267"/>
      <c r="K3058" s="267"/>
      <c r="L3058" s="267"/>
      <c r="M3058" s="267"/>
      <c r="N3058" s="267"/>
      <c r="O3058" s="267"/>
      <c r="P3058" s="267"/>
      <c r="Q3058" s="267"/>
      <c r="R3058" s="267"/>
      <c r="S3058" s="267"/>
      <c r="T3058" s="267"/>
      <c r="U3058" s="267"/>
      <c r="V3058" s="267"/>
      <c r="W3058" s="267"/>
      <c r="X3058" s="267"/>
      <c r="Y3058" s="267"/>
      <c r="Z3058" s="267"/>
      <c r="AA3058" s="267"/>
      <c r="AB3058" s="267"/>
      <c r="AC3058" s="267"/>
      <c r="AD3058" s="267"/>
      <c r="AE3058" s="267"/>
      <c r="AF3058" s="267"/>
      <c r="AG3058" s="267"/>
      <c r="AH3058" s="267"/>
      <c r="AI3058" s="267"/>
      <c r="AJ3058" s="267"/>
      <c r="AK3058" s="267"/>
      <c r="AL3058" s="267"/>
      <c r="AM3058" s="267"/>
      <c r="AN3058" s="267"/>
      <c r="AO3058" s="267"/>
      <c r="AP3058" s="267"/>
      <c r="AQ3058" s="267"/>
      <c r="AR3058" s="267"/>
      <c r="AS3058" s="267"/>
      <c r="AT3058" s="267"/>
      <c r="AU3058" s="267"/>
      <c r="AV3058" s="267"/>
      <c r="AW3058" s="267"/>
    </row>
    <row r="3059" spans="1:49" ht="13.5" thickBot="1">
      <c r="A3059" s="48"/>
      <c r="B3059" s="42"/>
      <c r="C3059" s="42"/>
      <c r="D3059" s="42"/>
      <c r="E3059" s="531"/>
      <c r="F3059" s="50"/>
      <c r="G3059" s="50"/>
      <c r="H3059" s="50"/>
      <c r="I3059" s="146"/>
      <c r="J3059" s="29"/>
      <c r="K3059" s="29"/>
      <c r="L3059" s="29"/>
      <c r="M3059" s="29"/>
      <c r="N3059" s="29"/>
      <c r="O3059" s="29"/>
      <c r="P3059" s="29"/>
      <c r="Q3059" s="29"/>
      <c r="R3059" s="29"/>
      <c r="S3059" s="29"/>
      <c r="T3059" s="29"/>
      <c r="U3059" s="29"/>
      <c r="V3059" s="29"/>
      <c r="W3059" s="29"/>
      <c r="X3059" s="29"/>
      <c r="Y3059" s="29"/>
      <c r="Z3059" s="29"/>
      <c r="AA3059" s="29"/>
      <c r="AB3059" s="29"/>
      <c r="AC3059" s="29"/>
      <c r="AD3059" s="29"/>
      <c r="AE3059" s="29"/>
      <c r="AF3059" s="29"/>
      <c r="AG3059" s="29"/>
      <c r="AH3059" s="29"/>
      <c r="AI3059" s="29"/>
      <c r="AJ3059" s="29"/>
      <c r="AK3059" s="29"/>
      <c r="AL3059" s="29"/>
      <c r="AM3059" s="29"/>
      <c r="AN3059" s="29"/>
      <c r="AO3059" s="29"/>
      <c r="AP3059" s="29"/>
      <c r="AQ3059" s="29"/>
      <c r="AR3059" s="29"/>
      <c r="AS3059" s="29"/>
      <c r="AT3059" s="29"/>
      <c r="AU3059" s="29"/>
      <c r="AV3059" s="29"/>
      <c r="AW3059" s="29"/>
    </row>
    <row r="3060" spans="1:49" ht="35.25" customHeight="1" thickTop="1" thickBot="1">
      <c r="A3060" s="48"/>
      <c r="B3060" s="42"/>
      <c r="C3060" s="42"/>
      <c r="D3060" s="42"/>
      <c r="E3060" s="531"/>
      <c r="F3060" s="50"/>
      <c r="G3060" s="50"/>
      <c r="H3060" s="50"/>
      <c r="I3060" s="5" t="s">
        <v>2331</v>
      </c>
      <c r="J3060" s="364" t="s">
        <v>2891</v>
      </c>
      <c r="K3060" s="364" t="s">
        <v>2879</v>
      </c>
      <c r="L3060" s="364" t="s">
        <v>2880</v>
      </c>
      <c r="M3060" s="364" t="s">
        <v>2881</v>
      </c>
      <c r="N3060" s="364" t="s">
        <v>2882</v>
      </c>
      <c r="O3060" s="364" t="s">
        <v>2883</v>
      </c>
      <c r="P3060" s="364" t="s">
        <v>2884</v>
      </c>
      <c r="Q3060" s="364" t="s">
        <v>2885</v>
      </c>
      <c r="R3060" s="364" t="s">
        <v>2886</v>
      </c>
      <c r="S3060" s="364" t="s">
        <v>2887</v>
      </c>
      <c r="T3060" s="364" t="s">
        <v>2888</v>
      </c>
      <c r="U3060" s="364" t="s">
        <v>2889</v>
      </c>
      <c r="V3060" s="364" t="s">
        <v>2890</v>
      </c>
      <c r="W3060" s="365" t="s">
        <v>2893</v>
      </c>
      <c r="X3060" s="365" t="s">
        <v>2879</v>
      </c>
      <c r="Y3060" s="365" t="s">
        <v>2880</v>
      </c>
      <c r="Z3060" s="365" t="s">
        <v>2881</v>
      </c>
      <c r="AA3060" s="365" t="s">
        <v>2882</v>
      </c>
      <c r="AB3060" s="365" t="s">
        <v>2883</v>
      </c>
      <c r="AC3060" s="365" t="s">
        <v>2884</v>
      </c>
      <c r="AD3060" s="365" t="s">
        <v>2885</v>
      </c>
      <c r="AE3060" s="365" t="s">
        <v>2886</v>
      </c>
      <c r="AF3060" s="365" t="s">
        <v>2887</v>
      </c>
      <c r="AG3060" s="365" t="s">
        <v>2888</v>
      </c>
      <c r="AH3060" s="365" t="s">
        <v>2889</v>
      </c>
      <c r="AI3060" s="365" t="s">
        <v>2890</v>
      </c>
      <c r="AJ3060" s="366" t="s">
        <v>2892</v>
      </c>
      <c r="AK3060" s="366" t="s">
        <v>2879</v>
      </c>
      <c r="AL3060" s="366" t="s">
        <v>2880</v>
      </c>
      <c r="AM3060" s="366" t="s">
        <v>2881</v>
      </c>
      <c r="AN3060" s="366" t="s">
        <v>2882</v>
      </c>
      <c r="AO3060" s="366" t="s">
        <v>2883</v>
      </c>
      <c r="AP3060" s="366" t="s">
        <v>2884</v>
      </c>
      <c r="AQ3060" s="366" t="s">
        <v>2885</v>
      </c>
      <c r="AR3060" s="366" t="s">
        <v>2886</v>
      </c>
      <c r="AS3060" s="366" t="s">
        <v>2887</v>
      </c>
      <c r="AT3060" s="366" t="s">
        <v>2888</v>
      </c>
      <c r="AU3060" s="366" t="s">
        <v>2889</v>
      </c>
      <c r="AV3060" s="366" t="s">
        <v>2890</v>
      </c>
      <c r="AW3060" s="368" t="s">
        <v>2895</v>
      </c>
    </row>
    <row r="3061" spans="1:49">
      <c r="A3061" s="48"/>
      <c r="B3061" s="42"/>
      <c r="C3061" s="42"/>
      <c r="D3061" s="42"/>
      <c r="E3061" s="531"/>
      <c r="F3061" s="50"/>
      <c r="G3061" s="50"/>
      <c r="H3061" s="50"/>
      <c r="I3061" s="34"/>
      <c r="J3061" s="202" t="s">
        <v>1224</v>
      </c>
      <c r="K3061" s="202">
        <v>1</v>
      </c>
      <c r="L3061" s="202">
        <v>2</v>
      </c>
      <c r="M3061" s="202">
        <v>3</v>
      </c>
      <c r="N3061" s="202">
        <v>4</v>
      </c>
      <c r="O3061" s="202">
        <v>5</v>
      </c>
      <c r="P3061" s="202">
        <v>6</v>
      </c>
      <c r="Q3061" s="202">
        <v>7</v>
      </c>
      <c r="R3061" s="202">
        <v>8</v>
      </c>
      <c r="S3061" s="202">
        <v>9</v>
      </c>
      <c r="T3061" s="202">
        <v>10</v>
      </c>
      <c r="U3061" s="202">
        <v>13</v>
      </c>
      <c r="V3061" s="202">
        <v>14</v>
      </c>
      <c r="W3061" s="202" t="s">
        <v>1224</v>
      </c>
      <c r="X3061" s="202">
        <v>1</v>
      </c>
      <c r="Y3061" s="202">
        <v>2</v>
      </c>
      <c r="Z3061" s="202">
        <v>3</v>
      </c>
      <c r="AA3061" s="202">
        <v>4</v>
      </c>
      <c r="AB3061" s="202">
        <v>5</v>
      </c>
      <c r="AC3061" s="202">
        <v>6</v>
      </c>
      <c r="AD3061" s="202">
        <v>7</v>
      </c>
      <c r="AE3061" s="202">
        <v>8</v>
      </c>
      <c r="AF3061" s="202">
        <v>9</v>
      </c>
      <c r="AG3061" s="202">
        <v>10</v>
      </c>
      <c r="AH3061" s="202">
        <v>13</v>
      </c>
      <c r="AI3061" s="202">
        <v>14</v>
      </c>
      <c r="AJ3061" s="202" t="s">
        <v>1224</v>
      </c>
      <c r="AK3061" s="202">
        <v>1</v>
      </c>
      <c r="AL3061" s="202">
        <v>2</v>
      </c>
      <c r="AM3061" s="202">
        <v>3</v>
      </c>
      <c r="AN3061" s="202">
        <v>4</v>
      </c>
      <c r="AO3061" s="202">
        <v>5</v>
      </c>
      <c r="AP3061" s="202">
        <v>6</v>
      </c>
      <c r="AQ3061" s="202">
        <v>7</v>
      </c>
      <c r="AR3061" s="202">
        <v>8</v>
      </c>
      <c r="AS3061" s="202">
        <v>9</v>
      </c>
      <c r="AT3061" s="202">
        <v>10</v>
      </c>
      <c r="AU3061" s="202">
        <v>13</v>
      </c>
      <c r="AV3061" s="202">
        <v>14</v>
      </c>
      <c r="AW3061" s="202">
        <v>15</v>
      </c>
    </row>
    <row r="3062" spans="1:49">
      <c r="A3062" s="48"/>
      <c r="B3062" s="42"/>
      <c r="C3062" s="42"/>
      <c r="D3062" s="42"/>
      <c r="E3062" s="531"/>
      <c r="F3062" s="50"/>
      <c r="G3062" s="50"/>
      <c r="H3062" s="50"/>
      <c r="I3062" s="276" t="s">
        <v>2429</v>
      </c>
      <c r="J3062" s="277">
        <f>SUM(J3057)</f>
        <v>11000</v>
      </c>
      <c r="K3062" s="277">
        <f t="shared" ref="K3062:AT3062" si="899">SUM(K3057)</f>
        <v>0</v>
      </c>
      <c r="L3062" s="277">
        <f t="shared" si="899"/>
        <v>0</v>
      </c>
      <c r="M3062" s="277">
        <f t="shared" si="899"/>
        <v>0</v>
      </c>
      <c r="N3062" s="277">
        <f t="shared" si="899"/>
        <v>0</v>
      </c>
      <c r="O3062" s="277">
        <f t="shared" si="899"/>
        <v>3000</v>
      </c>
      <c r="P3062" s="277">
        <f t="shared" si="899"/>
        <v>0</v>
      </c>
      <c r="Q3062" s="277">
        <f t="shared" si="899"/>
        <v>0</v>
      </c>
      <c r="R3062" s="277">
        <f t="shared" si="899"/>
        <v>0</v>
      </c>
      <c r="S3062" s="277">
        <f t="shared" si="899"/>
        <v>0</v>
      </c>
      <c r="T3062" s="277">
        <f t="shared" si="899"/>
        <v>2000</v>
      </c>
      <c r="U3062" s="277">
        <v>5000</v>
      </c>
      <c r="V3062" s="277">
        <v>6000</v>
      </c>
      <c r="W3062" s="277">
        <f>SUM(W3057)</f>
        <v>0</v>
      </c>
      <c r="X3062" s="277">
        <f t="shared" si="899"/>
        <v>0</v>
      </c>
      <c r="Y3062" s="277">
        <f t="shared" si="899"/>
        <v>0</v>
      </c>
      <c r="Z3062" s="277">
        <f t="shared" si="899"/>
        <v>0</v>
      </c>
      <c r="AA3062" s="277">
        <f t="shared" si="899"/>
        <v>0</v>
      </c>
      <c r="AB3062" s="277">
        <f t="shared" si="899"/>
        <v>0</v>
      </c>
      <c r="AC3062" s="277">
        <f t="shared" si="899"/>
        <v>0</v>
      </c>
      <c r="AD3062" s="277">
        <f t="shared" si="899"/>
        <v>0</v>
      </c>
      <c r="AE3062" s="277">
        <f t="shared" si="899"/>
        <v>0</v>
      </c>
      <c r="AF3062" s="277">
        <f t="shared" si="899"/>
        <v>0</v>
      </c>
      <c r="AG3062" s="277">
        <f t="shared" si="899"/>
        <v>0</v>
      </c>
      <c r="AH3062" s="277">
        <v>0</v>
      </c>
      <c r="AI3062" s="277">
        <v>0</v>
      </c>
      <c r="AJ3062" s="277">
        <f>SUM(AJ3057)</f>
        <v>7425</v>
      </c>
      <c r="AK3062" s="277">
        <f t="shared" si="899"/>
        <v>0</v>
      </c>
      <c r="AL3062" s="277">
        <f t="shared" si="899"/>
        <v>0</v>
      </c>
      <c r="AM3062" s="277">
        <f t="shared" si="899"/>
        <v>1832</v>
      </c>
      <c r="AN3062" s="277">
        <f t="shared" si="899"/>
        <v>0</v>
      </c>
      <c r="AO3062" s="277">
        <f t="shared" si="899"/>
        <v>0</v>
      </c>
      <c r="AP3062" s="277">
        <f t="shared" si="899"/>
        <v>0</v>
      </c>
      <c r="AQ3062" s="277">
        <f t="shared" si="899"/>
        <v>761</v>
      </c>
      <c r="AR3062" s="277">
        <f t="shared" si="899"/>
        <v>0</v>
      </c>
      <c r="AS3062" s="277">
        <f t="shared" si="899"/>
        <v>0</v>
      </c>
      <c r="AT3062" s="277">
        <f t="shared" si="899"/>
        <v>1000</v>
      </c>
      <c r="AU3062" s="277">
        <v>3593</v>
      </c>
      <c r="AV3062" s="277">
        <v>3832</v>
      </c>
      <c r="AW3062" s="277">
        <f>U3062+AH3062+AU3062</f>
        <v>8593</v>
      </c>
    </row>
    <row r="3063" spans="1:49">
      <c r="A3063" s="48"/>
      <c r="B3063" s="42"/>
      <c r="C3063" s="42"/>
      <c r="D3063" s="42"/>
      <c r="E3063" s="531"/>
      <c r="F3063" s="50"/>
      <c r="G3063" s="50"/>
      <c r="H3063" s="50"/>
      <c r="I3063" s="276"/>
      <c r="J3063" s="277"/>
      <c r="K3063" s="277"/>
      <c r="L3063" s="277"/>
      <c r="M3063" s="277"/>
      <c r="N3063" s="277"/>
      <c r="O3063" s="277"/>
      <c r="P3063" s="277"/>
      <c r="Q3063" s="277"/>
      <c r="R3063" s="277"/>
      <c r="S3063" s="277"/>
      <c r="T3063" s="277"/>
      <c r="U3063" s="277">
        <v>0</v>
      </c>
      <c r="V3063" s="277">
        <v>0</v>
      </c>
      <c r="W3063" s="277"/>
      <c r="X3063" s="277"/>
      <c r="Y3063" s="277"/>
      <c r="Z3063" s="277"/>
      <c r="AA3063" s="277"/>
      <c r="AB3063" s="277"/>
      <c r="AC3063" s="277"/>
      <c r="AD3063" s="277"/>
      <c r="AE3063" s="277"/>
      <c r="AF3063" s="277"/>
      <c r="AG3063" s="277"/>
      <c r="AH3063" s="277">
        <v>0</v>
      </c>
      <c r="AI3063" s="277">
        <v>0</v>
      </c>
      <c r="AJ3063" s="277"/>
      <c r="AK3063" s="277"/>
      <c r="AL3063" s="277"/>
      <c r="AM3063" s="277"/>
      <c r="AN3063" s="277"/>
      <c r="AO3063" s="277"/>
      <c r="AP3063" s="277"/>
      <c r="AQ3063" s="277"/>
      <c r="AR3063" s="277"/>
      <c r="AS3063" s="277"/>
      <c r="AT3063" s="277"/>
      <c r="AU3063" s="277">
        <v>0</v>
      </c>
      <c r="AV3063" s="277">
        <v>0</v>
      </c>
      <c r="AW3063" s="277">
        <f>U3063+AH3063+AU3063</f>
        <v>0</v>
      </c>
    </row>
    <row r="3064" spans="1:49">
      <c r="A3064" s="48"/>
      <c r="B3064" s="42"/>
      <c r="C3064" s="42"/>
      <c r="D3064" s="42"/>
      <c r="E3064" s="531"/>
      <c r="F3064" s="50"/>
      <c r="G3064" s="50"/>
      <c r="H3064" s="50"/>
      <c r="I3064" s="276"/>
      <c r="J3064" s="277"/>
      <c r="K3064" s="277"/>
      <c r="L3064" s="277"/>
      <c r="M3064" s="277"/>
      <c r="N3064" s="277"/>
      <c r="O3064" s="277"/>
      <c r="P3064" s="277"/>
      <c r="Q3064" s="277"/>
      <c r="R3064" s="277"/>
      <c r="S3064" s="277"/>
      <c r="T3064" s="277"/>
      <c r="U3064" s="277">
        <v>0</v>
      </c>
      <c r="V3064" s="277">
        <v>0</v>
      </c>
      <c r="W3064" s="277"/>
      <c r="X3064" s="277"/>
      <c r="Y3064" s="277"/>
      <c r="Z3064" s="277"/>
      <c r="AA3064" s="277"/>
      <c r="AB3064" s="277"/>
      <c r="AC3064" s="277"/>
      <c r="AD3064" s="277"/>
      <c r="AE3064" s="277"/>
      <c r="AF3064" s="277"/>
      <c r="AG3064" s="277"/>
      <c r="AH3064" s="277">
        <v>0</v>
      </c>
      <c r="AI3064" s="277">
        <v>0</v>
      </c>
      <c r="AJ3064" s="277"/>
      <c r="AK3064" s="277"/>
      <c r="AL3064" s="277"/>
      <c r="AM3064" s="277"/>
      <c r="AN3064" s="277"/>
      <c r="AO3064" s="277"/>
      <c r="AP3064" s="277"/>
      <c r="AQ3064" s="277"/>
      <c r="AR3064" s="277"/>
      <c r="AS3064" s="277"/>
      <c r="AT3064" s="277"/>
      <c r="AU3064" s="277">
        <v>0</v>
      </c>
      <c r="AV3064" s="277">
        <v>0</v>
      </c>
      <c r="AW3064" s="277">
        <f>U3064+AH3064+AU3064</f>
        <v>0</v>
      </c>
    </row>
    <row r="3065" spans="1:49">
      <c r="A3065" s="48"/>
      <c r="B3065" s="42"/>
      <c r="C3065" s="42"/>
      <c r="D3065" s="42"/>
      <c r="E3065" s="531"/>
      <c r="F3065" s="50"/>
      <c r="G3065" s="50"/>
      <c r="H3065" s="50"/>
      <c r="I3065" s="276"/>
      <c r="J3065" s="277"/>
      <c r="K3065" s="277"/>
      <c r="L3065" s="277"/>
      <c r="M3065" s="277"/>
      <c r="N3065" s="277"/>
      <c r="O3065" s="277"/>
      <c r="P3065" s="277"/>
      <c r="Q3065" s="277"/>
      <c r="R3065" s="277"/>
      <c r="S3065" s="277"/>
      <c r="T3065" s="277"/>
      <c r="U3065" s="277">
        <v>0</v>
      </c>
      <c r="V3065" s="277">
        <v>0</v>
      </c>
      <c r="W3065" s="277"/>
      <c r="X3065" s="277"/>
      <c r="Y3065" s="277"/>
      <c r="Z3065" s="277"/>
      <c r="AA3065" s="277"/>
      <c r="AB3065" s="277"/>
      <c r="AC3065" s="277"/>
      <c r="AD3065" s="277"/>
      <c r="AE3065" s="277"/>
      <c r="AF3065" s="277"/>
      <c r="AG3065" s="277"/>
      <c r="AH3065" s="277">
        <v>0</v>
      </c>
      <c r="AI3065" s="277">
        <v>0</v>
      </c>
      <c r="AJ3065" s="277"/>
      <c r="AK3065" s="277"/>
      <c r="AL3065" s="277"/>
      <c r="AM3065" s="277"/>
      <c r="AN3065" s="277"/>
      <c r="AO3065" s="277"/>
      <c r="AP3065" s="277"/>
      <c r="AQ3065" s="277"/>
      <c r="AR3065" s="277"/>
      <c r="AS3065" s="277"/>
      <c r="AT3065" s="277"/>
      <c r="AU3065" s="277">
        <v>0</v>
      </c>
      <c r="AV3065" s="277">
        <v>0</v>
      </c>
      <c r="AW3065" s="277">
        <f>U3065+AH3065+AU3065</f>
        <v>0</v>
      </c>
    </row>
    <row r="3066" spans="1:49">
      <c r="A3066" s="48"/>
      <c r="B3066" s="42"/>
      <c r="C3066" s="42"/>
      <c r="D3066" s="42"/>
      <c r="E3066" s="531"/>
      <c r="F3066" s="50"/>
      <c r="G3066" s="50"/>
      <c r="H3066" s="50"/>
      <c r="I3066" s="276" t="s">
        <v>1631</v>
      </c>
      <c r="J3066" s="277">
        <f>SUM(J3062:J3065)</f>
        <v>11000</v>
      </c>
      <c r="K3066" s="277">
        <f t="shared" ref="K3066:AT3066" si="900">SUM(K3062:K3065)</f>
        <v>0</v>
      </c>
      <c r="L3066" s="277">
        <f t="shared" si="900"/>
        <v>0</v>
      </c>
      <c r="M3066" s="277">
        <f t="shared" si="900"/>
        <v>0</v>
      </c>
      <c r="N3066" s="277">
        <f t="shared" si="900"/>
        <v>0</v>
      </c>
      <c r="O3066" s="277">
        <f t="shared" si="900"/>
        <v>3000</v>
      </c>
      <c r="P3066" s="277">
        <f t="shared" si="900"/>
        <v>0</v>
      </c>
      <c r="Q3066" s="277">
        <f t="shared" si="900"/>
        <v>0</v>
      </c>
      <c r="R3066" s="277">
        <f t="shared" si="900"/>
        <v>0</v>
      </c>
      <c r="S3066" s="277">
        <f t="shared" si="900"/>
        <v>0</v>
      </c>
      <c r="T3066" s="277">
        <f t="shared" si="900"/>
        <v>2000</v>
      </c>
      <c r="U3066" s="277">
        <v>5000</v>
      </c>
      <c r="V3066" s="277">
        <v>6000</v>
      </c>
      <c r="W3066" s="277">
        <f>SUM(W3062:W3065)</f>
        <v>0</v>
      </c>
      <c r="X3066" s="277">
        <f t="shared" si="900"/>
        <v>0</v>
      </c>
      <c r="Y3066" s="277">
        <f t="shared" si="900"/>
        <v>0</v>
      </c>
      <c r="Z3066" s="277">
        <f t="shared" si="900"/>
        <v>0</v>
      </c>
      <c r="AA3066" s="277">
        <f t="shared" si="900"/>
        <v>0</v>
      </c>
      <c r="AB3066" s="277">
        <f t="shared" si="900"/>
        <v>0</v>
      </c>
      <c r="AC3066" s="277">
        <f t="shared" si="900"/>
        <v>0</v>
      </c>
      <c r="AD3066" s="277">
        <f t="shared" si="900"/>
        <v>0</v>
      </c>
      <c r="AE3066" s="277">
        <f t="shared" si="900"/>
        <v>0</v>
      </c>
      <c r="AF3066" s="277">
        <f t="shared" si="900"/>
        <v>0</v>
      </c>
      <c r="AG3066" s="277">
        <f t="shared" si="900"/>
        <v>0</v>
      </c>
      <c r="AH3066" s="277">
        <v>0</v>
      </c>
      <c r="AI3066" s="277">
        <v>0</v>
      </c>
      <c r="AJ3066" s="277">
        <f>SUM(AJ3062:AJ3065)</f>
        <v>7425</v>
      </c>
      <c r="AK3066" s="277">
        <f t="shared" si="900"/>
        <v>0</v>
      </c>
      <c r="AL3066" s="277">
        <f t="shared" si="900"/>
        <v>0</v>
      </c>
      <c r="AM3066" s="277">
        <f t="shared" si="900"/>
        <v>1832</v>
      </c>
      <c r="AN3066" s="277">
        <f t="shared" si="900"/>
        <v>0</v>
      </c>
      <c r="AO3066" s="277">
        <f t="shared" si="900"/>
        <v>0</v>
      </c>
      <c r="AP3066" s="277">
        <f t="shared" si="900"/>
        <v>0</v>
      </c>
      <c r="AQ3066" s="277">
        <f t="shared" si="900"/>
        <v>761</v>
      </c>
      <c r="AR3066" s="277">
        <f t="shared" si="900"/>
        <v>0</v>
      </c>
      <c r="AS3066" s="277">
        <f t="shared" si="900"/>
        <v>0</v>
      </c>
      <c r="AT3066" s="277">
        <f t="shared" si="900"/>
        <v>1000</v>
      </c>
      <c r="AU3066" s="277">
        <v>3593</v>
      </c>
      <c r="AV3066" s="277">
        <v>3832</v>
      </c>
      <c r="AW3066" s="277">
        <f>U3066+AH3066+AU3066</f>
        <v>8593</v>
      </c>
    </row>
    <row r="3067" spans="1:49">
      <c r="A3067" s="48"/>
      <c r="B3067" s="42"/>
      <c r="C3067" s="42"/>
      <c r="D3067" s="42"/>
      <c r="E3067" s="531"/>
      <c r="F3067" s="50"/>
      <c r="G3067" s="50"/>
      <c r="H3067" s="50"/>
      <c r="I3067" s="146"/>
      <c r="J3067" s="29"/>
      <c r="K3067" s="29"/>
      <c r="L3067" s="29"/>
      <c r="M3067" s="29"/>
      <c r="N3067" s="29"/>
      <c r="O3067" s="29"/>
      <c r="P3067" s="29"/>
      <c r="Q3067" s="29"/>
      <c r="R3067" s="29"/>
      <c r="S3067" s="29"/>
      <c r="T3067" s="29"/>
      <c r="U3067" s="29"/>
      <c r="V3067" s="29"/>
      <c r="W3067" s="29"/>
      <c r="X3067" s="29"/>
      <c r="Y3067" s="29"/>
      <c r="Z3067" s="29"/>
      <c r="AA3067" s="29"/>
      <c r="AB3067" s="29"/>
      <c r="AC3067" s="29"/>
      <c r="AD3067" s="29"/>
      <c r="AE3067" s="29"/>
      <c r="AF3067" s="29"/>
      <c r="AG3067" s="29"/>
      <c r="AH3067" s="29"/>
      <c r="AI3067" s="29"/>
      <c r="AJ3067" s="29"/>
      <c r="AK3067" s="29"/>
      <c r="AL3067" s="29"/>
      <c r="AM3067" s="29"/>
      <c r="AN3067" s="29"/>
      <c r="AO3067" s="29"/>
      <c r="AP3067" s="29"/>
      <c r="AQ3067" s="29"/>
      <c r="AR3067" s="29"/>
      <c r="AS3067" s="29"/>
      <c r="AT3067" s="29"/>
      <c r="AU3067" s="29"/>
      <c r="AV3067" s="29"/>
      <c r="AW3067" s="29"/>
    </row>
    <row r="3068" spans="1:49">
      <c r="A3068" s="48"/>
      <c r="B3068" s="42"/>
      <c r="C3068" s="42"/>
      <c r="D3068" s="42"/>
      <c r="E3068" s="531"/>
      <c r="F3068" s="50"/>
      <c r="G3068" s="50"/>
      <c r="H3068" s="50"/>
      <c r="I3068" s="53"/>
      <c r="J3068" s="29"/>
      <c r="K3068" s="29"/>
      <c r="L3068" s="29"/>
      <c r="M3068" s="29"/>
      <c r="N3068" s="29"/>
      <c r="O3068" s="29"/>
      <c r="P3068" s="29"/>
      <c r="Q3068" s="29"/>
      <c r="R3068" s="29"/>
      <c r="S3068" s="29"/>
      <c r="T3068" s="29"/>
      <c r="U3068" s="29"/>
      <c r="V3068" s="29"/>
      <c r="W3068" s="29"/>
      <c r="X3068" s="29"/>
      <c r="Y3068" s="29"/>
      <c r="Z3068" s="29"/>
      <c r="AA3068" s="29"/>
      <c r="AB3068" s="29"/>
      <c r="AC3068" s="29"/>
      <c r="AD3068" s="29"/>
      <c r="AE3068" s="29"/>
      <c r="AF3068" s="29"/>
      <c r="AG3068" s="29"/>
      <c r="AH3068" s="29"/>
      <c r="AI3068" s="29"/>
      <c r="AJ3068" s="29"/>
      <c r="AK3068" s="29"/>
      <c r="AL3068" s="29"/>
      <c r="AM3068" s="29"/>
      <c r="AN3068" s="29"/>
      <c r="AO3068" s="29"/>
      <c r="AP3068" s="29"/>
      <c r="AQ3068" s="29"/>
      <c r="AR3068" s="29"/>
      <c r="AS3068" s="29"/>
      <c r="AT3068" s="29"/>
      <c r="AU3068" s="29"/>
      <c r="AV3068" s="29"/>
      <c r="AW3068" s="29"/>
    </row>
    <row r="3069" spans="1:49" ht="16.5" thickBot="1">
      <c r="A3069" s="78" t="s">
        <v>2146</v>
      </c>
      <c r="B3069" s="78"/>
      <c r="C3069" s="78"/>
      <c r="D3069" s="463"/>
      <c r="E3069" s="539"/>
      <c r="F3069" s="129"/>
      <c r="G3069" s="129"/>
      <c r="H3069" s="129"/>
      <c r="I3069" s="103"/>
    </row>
    <row r="3070" spans="1:49" s="151" customFormat="1" ht="36" customHeight="1" thickTop="1" thickBot="1">
      <c r="A3070" s="147" t="s">
        <v>2079</v>
      </c>
      <c r="B3070" s="5" t="s">
        <v>2080</v>
      </c>
      <c r="C3070" s="5" t="s">
        <v>1335</v>
      </c>
      <c r="D3070" s="450"/>
      <c r="E3070" s="148" t="s">
        <v>1570</v>
      </c>
      <c r="F3070" s="149" t="s">
        <v>1438</v>
      </c>
      <c r="G3070" s="149"/>
      <c r="H3070" s="149" t="s">
        <v>2332</v>
      </c>
      <c r="I3070" s="5" t="s">
        <v>856</v>
      </c>
      <c r="J3070" s="364" t="s">
        <v>2891</v>
      </c>
      <c r="K3070" s="364" t="s">
        <v>2879</v>
      </c>
      <c r="L3070" s="364" t="s">
        <v>2880</v>
      </c>
      <c r="M3070" s="364" t="s">
        <v>2881</v>
      </c>
      <c r="N3070" s="364" t="s">
        <v>2882</v>
      </c>
      <c r="O3070" s="364" t="s">
        <v>2883</v>
      </c>
      <c r="P3070" s="364" t="s">
        <v>2884</v>
      </c>
      <c r="Q3070" s="364" t="s">
        <v>2885</v>
      </c>
      <c r="R3070" s="364" t="s">
        <v>2886</v>
      </c>
      <c r="S3070" s="364" t="s">
        <v>2887</v>
      </c>
      <c r="T3070" s="364" t="s">
        <v>2888</v>
      </c>
      <c r="U3070" s="364" t="s">
        <v>2889</v>
      </c>
      <c r="V3070" s="364" t="s">
        <v>2890</v>
      </c>
      <c r="W3070" s="365" t="s">
        <v>2893</v>
      </c>
      <c r="X3070" s="365" t="s">
        <v>2879</v>
      </c>
      <c r="Y3070" s="365" t="s">
        <v>2880</v>
      </c>
      <c r="Z3070" s="365" t="s">
        <v>2881</v>
      </c>
      <c r="AA3070" s="365" t="s">
        <v>2882</v>
      </c>
      <c r="AB3070" s="365" t="s">
        <v>2883</v>
      </c>
      <c r="AC3070" s="365" t="s">
        <v>2884</v>
      </c>
      <c r="AD3070" s="365" t="s">
        <v>2885</v>
      </c>
      <c r="AE3070" s="365" t="s">
        <v>2886</v>
      </c>
      <c r="AF3070" s="365" t="s">
        <v>2887</v>
      </c>
      <c r="AG3070" s="365" t="s">
        <v>2888</v>
      </c>
      <c r="AH3070" s="365" t="s">
        <v>2889</v>
      </c>
      <c r="AI3070" s="365" t="s">
        <v>2890</v>
      </c>
      <c r="AJ3070" s="366" t="s">
        <v>2892</v>
      </c>
      <c r="AK3070" s="366" t="s">
        <v>2879</v>
      </c>
      <c r="AL3070" s="366" t="s">
        <v>2880</v>
      </c>
      <c r="AM3070" s="366" t="s">
        <v>2881</v>
      </c>
      <c r="AN3070" s="366" t="s">
        <v>2882</v>
      </c>
      <c r="AO3070" s="366" t="s">
        <v>2883</v>
      </c>
      <c r="AP3070" s="366" t="s">
        <v>2884</v>
      </c>
      <c r="AQ3070" s="366" t="s">
        <v>2885</v>
      </c>
      <c r="AR3070" s="366" t="s">
        <v>2886</v>
      </c>
      <c r="AS3070" s="366" t="s">
        <v>2887</v>
      </c>
      <c r="AT3070" s="366" t="s">
        <v>2888</v>
      </c>
      <c r="AU3070" s="366" t="s">
        <v>2889</v>
      </c>
      <c r="AV3070" s="366" t="s">
        <v>2890</v>
      </c>
      <c r="AW3070" s="368" t="s">
        <v>2895</v>
      </c>
    </row>
    <row r="3071" spans="1:49">
      <c r="A3071" s="33"/>
      <c r="B3071" s="34"/>
      <c r="C3071" s="34"/>
      <c r="D3071" s="34"/>
      <c r="E3071" s="35"/>
      <c r="F3071" s="36"/>
      <c r="G3071" s="36"/>
      <c r="H3071" s="36"/>
      <c r="I3071" s="34"/>
      <c r="J3071" s="202" t="s">
        <v>1224</v>
      </c>
      <c r="K3071" s="202">
        <v>1</v>
      </c>
      <c r="L3071" s="202">
        <v>2</v>
      </c>
      <c r="M3071" s="202">
        <v>3</v>
      </c>
      <c r="N3071" s="202">
        <v>4</v>
      </c>
      <c r="O3071" s="202">
        <v>5</v>
      </c>
      <c r="P3071" s="202">
        <v>6</v>
      </c>
      <c r="Q3071" s="202">
        <v>7</v>
      </c>
      <c r="R3071" s="202">
        <v>8</v>
      </c>
      <c r="S3071" s="202">
        <v>9</v>
      </c>
      <c r="T3071" s="202">
        <v>10</v>
      </c>
      <c r="U3071" s="202">
        <v>13</v>
      </c>
      <c r="V3071" s="202">
        <v>14</v>
      </c>
      <c r="W3071" s="202" t="s">
        <v>1224</v>
      </c>
      <c r="X3071" s="202">
        <v>1</v>
      </c>
      <c r="Y3071" s="202">
        <v>2</v>
      </c>
      <c r="Z3071" s="202">
        <v>3</v>
      </c>
      <c r="AA3071" s="202">
        <v>4</v>
      </c>
      <c r="AB3071" s="202">
        <v>5</v>
      </c>
      <c r="AC3071" s="202">
        <v>6</v>
      </c>
      <c r="AD3071" s="202">
        <v>7</v>
      </c>
      <c r="AE3071" s="202">
        <v>8</v>
      </c>
      <c r="AF3071" s="202">
        <v>9</v>
      </c>
      <c r="AG3071" s="202">
        <v>10</v>
      </c>
      <c r="AH3071" s="202">
        <v>13</v>
      </c>
      <c r="AI3071" s="202">
        <v>14</v>
      </c>
      <c r="AJ3071" s="202" t="s">
        <v>1224</v>
      </c>
      <c r="AK3071" s="202">
        <v>1</v>
      </c>
      <c r="AL3071" s="202">
        <v>2</v>
      </c>
      <c r="AM3071" s="202">
        <v>3</v>
      </c>
      <c r="AN3071" s="202">
        <v>4</v>
      </c>
      <c r="AO3071" s="202">
        <v>5</v>
      </c>
      <c r="AP3071" s="202">
        <v>6</v>
      </c>
      <c r="AQ3071" s="202">
        <v>7</v>
      </c>
      <c r="AR3071" s="202">
        <v>8</v>
      </c>
      <c r="AS3071" s="202">
        <v>9</v>
      </c>
      <c r="AT3071" s="202">
        <v>10</v>
      </c>
      <c r="AU3071" s="202">
        <v>13</v>
      </c>
      <c r="AV3071" s="202">
        <v>14</v>
      </c>
      <c r="AW3071" s="202">
        <v>15</v>
      </c>
    </row>
    <row r="3072" spans="1:49">
      <c r="A3072" s="37"/>
      <c r="B3072" s="38"/>
      <c r="C3072" s="38"/>
      <c r="D3072" s="38"/>
      <c r="E3072" s="60"/>
      <c r="F3072" s="61"/>
      <c r="G3072" s="61"/>
      <c r="H3072" s="61"/>
      <c r="I3072" s="38"/>
      <c r="J3072" s="62"/>
      <c r="K3072" s="62"/>
      <c r="L3072" s="62"/>
      <c r="M3072" s="62"/>
      <c r="N3072" s="62"/>
      <c r="O3072" s="62"/>
      <c r="P3072" s="62"/>
      <c r="Q3072" s="62"/>
      <c r="R3072" s="62"/>
      <c r="S3072" s="62"/>
      <c r="T3072" s="62"/>
      <c r="U3072" s="62"/>
      <c r="V3072" s="62"/>
      <c r="W3072" s="62"/>
      <c r="X3072" s="62"/>
      <c r="Y3072" s="62"/>
      <c r="Z3072" s="62"/>
      <c r="AA3072" s="62"/>
      <c r="AB3072" s="62"/>
      <c r="AC3072" s="62"/>
      <c r="AD3072" s="62"/>
      <c r="AE3072" s="62"/>
      <c r="AF3072" s="62"/>
      <c r="AG3072" s="62"/>
      <c r="AH3072" s="62"/>
      <c r="AI3072" s="62"/>
      <c r="AJ3072" s="62"/>
      <c r="AK3072" s="62"/>
      <c r="AL3072" s="62"/>
      <c r="AM3072" s="62"/>
      <c r="AN3072" s="62"/>
      <c r="AO3072" s="62"/>
      <c r="AP3072" s="62"/>
      <c r="AQ3072" s="62"/>
      <c r="AR3072" s="62"/>
      <c r="AS3072" s="62"/>
      <c r="AT3072" s="62"/>
      <c r="AU3072" s="62"/>
      <c r="AV3072" s="62"/>
      <c r="AW3072" s="62"/>
    </row>
    <row r="3073" spans="1:49">
      <c r="A3073" s="92" t="s">
        <v>797</v>
      </c>
      <c r="B3073" s="93" t="s">
        <v>1030</v>
      </c>
      <c r="C3073" s="93" t="s">
        <v>1708</v>
      </c>
      <c r="D3073" s="460"/>
      <c r="E3073" s="531"/>
      <c r="F3073" s="50"/>
      <c r="G3073" s="50"/>
      <c r="H3073" s="50"/>
      <c r="I3073" s="108" t="s">
        <v>1000</v>
      </c>
    </row>
    <row r="3074" spans="1:49">
      <c r="A3074" s="48"/>
      <c r="B3074" s="1"/>
      <c r="C3074" s="1"/>
      <c r="D3074" s="369"/>
      <c r="E3074" s="531"/>
      <c r="F3074" s="50"/>
      <c r="G3074" s="50"/>
      <c r="H3074" s="50"/>
      <c r="I3074" s="108"/>
    </row>
    <row r="3075" spans="1:49">
      <c r="A3075" s="48"/>
      <c r="B3075" s="42"/>
      <c r="C3075" s="42"/>
      <c r="D3075" s="42"/>
      <c r="E3075" s="531"/>
      <c r="F3075" s="50"/>
      <c r="G3075" s="50"/>
      <c r="H3075" s="50"/>
      <c r="I3075" s="49" t="s">
        <v>1559</v>
      </c>
      <c r="J3075" s="12">
        <f>SUM(J3076,J3084,J3086)</f>
        <v>1000</v>
      </c>
      <c r="K3075" s="12">
        <f t="shared" ref="K3075:AT3075" si="901">SUM(K3076,K3084,K3086)</f>
        <v>0</v>
      </c>
      <c r="L3075" s="12">
        <f t="shared" si="901"/>
        <v>0</v>
      </c>
      <c r="M3075" s="12">
        <f t="shared" si="901"/>
        <v>0</v>
      </c>
      <c r="N3075" s="12">
        <f t="shared" si="901"/>
        <v>0</v>
      </c>
      <c r="O3075" s="12">
        <f t="shared" si="901"/>
        <v>0</v>
      </c>
      <c r="P3075" s="12">
        <f t="shared" si="901"/>
        <v>0</v>
      </c>
      <c r="Q3075" s="12">
        <f t="shared" si="901"/>
        <v>0</v>
      </c>
      <c r="R3075" s="12">
        <f t="shared" si="901"/>
        <v>400</v>
      </c>
      <c r="S3075" s="12">
        <f t="shared" si="901"/>
        <v>0</v>
      </c>
      <c r="T3075" s="12">
        <f t="shared" si="901"/>
        <v>0</v>
      </c>
      <c r="U3075" s="12">
        <v>400</v>
      </c>
      <c r="V3075" s="12">
        <v>600</v>
      </c>
      <c r="W3075" s="12">
        <f>SUM(W3076,W3084,W3086)</f>
        <v>0</v>
      </c>
      <c r="X3075" s="12">
        <f t="shared" si="901"/>
        <v>0</v>
      </c>
      <c r="Y3075" s="12">
        <f t="shared" si="901"/>
        <v>0</v>
      </c>
      <c r="Z3075" s="12">
        <f t="shared" si="901"/>
        <v>0</v>
      </c>
      <c r="AA3075" s="12">
        <f t="shared" si="901"/>
        <v>0</v>
      </c>
      <c r="AB3075" s="12">
        <f t="shared" si="901"/>
        <v>0</v>
      </c>
      <c r="AC3075" s="12">
        <f t="shared" si="901"/>
        <v>0</v>
      </c>
      <c r="AD3075" s="12">
        <f t="shared" si="901"/>
        <v>0</v>
      </c>
      <c r="AE3075" s="12">
        <f t="shared" si="901"/>
        <v>0</v>
      </c>
      <c r="AF3075" s="12">
        <f t="shared" si="901"/>
        <v>0</v>
      </c>
      <c r="AG3075" s="12">
        <f t="shared" si="901"/>
        <v>0</v>
      </c>
      <c r="AH3075" s="12">
        <v>0</v>
      </c>
      <c r="AI3075" s="12">
        <v>0</v>
      </c>
      <c r="AJ3075" s="12">
        <f>SUM(AJ3076,AJ3084,AJ3086)</f>
        <v>365</v>
      </c>
      <c r="AK3075" s="12">
        <f t="shared" si="901"/>
        <v>0</v>
      </c>
      <c r="AL3075" s="12">
        <f t="shared" si="901"/>
        <v>0</v>
      </c>
      <c r="AM3075" s="12">
        <f t="shared" si="901"/>
        <v>0</v>
      </c>
      <c r="AN3075" s="12">
        <f t="shared" si="901"/>
        <v>0</v>
      </c>
      <c r="AO3075" s="12">
        <f t="shared" si="901"/>
        <v>0</v>
      </c>
      <c r="AP3075" s="12">
        <f t="shared" si="901"/>
        <v>0</v>
      </c>
      <c r="AQ3075" s="12">
        <f t="shared" si="901"/>
        <v>0</v>
      </c>
      <c r="AR3075" s="12">
        <f t="shared" si="901"/>
        <v>365</v>
      </c>
      <c r="AS3075" s="12">
        <f t="shared" si="901"/>
        <v>0</v>
      </c>
      <c r="AT3075" s="12">
        <f t="shared" si="901"/>
        <v>0</v>
      </c>
      <c r="AU3075" s="12">
        <v>365</v>
      </c>
      <c r="AV3075" s="12">
        <v>0</v>
      </c>
      <c r="AW3075" s="12">
        <f t="shared" ref="AW3075:AW3104" si="902">U3075+AH3075+AU3075</f>
        <v>765</v>
      </c>
    </row>
    <row r="3076" spans="1:49">
      <c r="A3076" s="44" t="s">
        <v>797</v>
      </c>
      <c r="B3076" s="45" t="s">
        <v>1030</v>
      </c>
      <c r="C3076" s="45" t="s">
        <v>1708</v>
      </c>
      <c r="D3076" s="452" t="s">
        <v>2950</v>
      </c>
      <c r="E3076" s="213" t="s">
        <v>771</v>
      </c>
      <c r="F3076" s="65"/>
      <c r="G3076" s="65"/>
      <c r="H3076" s="65"/>
      <c r="I3076" s="1" t="s">
        <v>1500</v>
      </c>
      <c r="J3076" s="9">
        <f>SUM(J3077:J3078)</f>
        <v>0</v>
      </c>
      <c r="K3076" s="9">
        <f t="shared" ref="K3076:AT3076" si="903">SUM(K3077:K3078)</f>
        <v>0</v>
      </c>
      <c r="L3076" s="9">
        <f t="shared" si="903"/>
        <v>0</v>
      </c>
      <c r="M3076" s="9">
        <f t="shared" si="903"/>
        <v>0</v>
      </c>
      <c r="N3076" s="9">
        <f t="shared" si="903"/>
        <v>0</v>
      </c>
      <c r="O3076" s="9">
        <f t="shared" si="903"/>
        <v>0</v>
      </c>
      <c r="P3076" s="9">
        <f t="shared" si="903"/>
        <v>0</v>
      </c>
      <c r="Q3076" s="9">
        <f t="shared" si="903"/>
        <v>0</v>
      </c>
      <c r="R3076" s="9">
        <f t="shared" si="903"/>
        <v>0</v>
      </c>
      <c r="S3076" s="9">
        <f t="shared" si="903"/>
        <v>0</v>
      </c>
      <c r="T3076" s="9">
        <f t="shared" si="903"/>
        <v>0</v>
      </c>
      <c r="U3076" s="9">
        <v>0</v>
      </c>
      <c r="V3076" s="9">
        <v>0</v>
      </c>
      <c r="W3076" s="9">
        <f>SUM(W3077:W3078)</f>
        <v>0</v>
      </c>
      <c r="X3076" s="9">
        <f t="shared" si="903"/>
        <v>0</v>
      </c>
      <c r="Y3076" s="9">
        <f t="shared" si="903"/>
        <v>0</v>
      </c>
      <c r="Z3076" s="9">
        <f t="shared" si="903"/>
        <v>0</v>
      </c>
      <c r="AA3076" s="9">
        <f t="shared" si="903"/>
        <v>0</v>
      </c>
      <c r="AB3076" s="9">
        <f t="shared" si="903"/>
        <v>0</v>
      </c>
      <c r="AC3076" s="9">
        <f t="shared" si="903"/>
        <v>0</v>
      </c>
      <c r="AD3076" s="9">
        <f t="shared" si="903"/>
        <v>0</v>
      </c>
      <c r="AE3076" s="9">
        <f t="shared" si="903"/>
        <v>0</v>
      </c>
      <c r="AF3076" s="9">
        <f t="shared" si="903"/>
        <v>0</v>
      </c>
      <c r="AG3076" s="9">
        <f t="shared" si="903"/>
        <v>0</v>
      </c>
      <c r="AH3076" s="9">
        <v>0</v>
      </c>
      <c r="AI3076" s="9">
        <v>0</v>
      </c>
      <c r="AJ3076" s="9">
        <f>SUM(AJ3077:AJ3078)</f>
        <v>0</v>
      </c>
      <c r="AK3076" s="9">
        <f t="shared" si="903"/>
        <v>0</v>
      </c>
      <c r="AL3076" s="9">
        <f t="shared" si="903"/>
        <v>0</v>
      </c>
      <c r="AM3076" s="9">
        <f t="shared" si="903"/>
        <v>0</v>
      </c>
      <c r="AN3076" s="9">
        <f t="shared" si="903"/>
        <v>0</v>
      </c>
      <c r="AO3076" s="9">
        <f t="shared" si="903"/>
        <v>0</v>
      </c>
      <c r="AP3076" s="9">
        <f t="shared" si="903"/>
        <v>0</v>
      </c>
      <c r="AQ3076" s="9">
        <f t="shared" si="903"/>
        <v>0</v>
      </c>
      <c r="AR3076" s="9">
        <f t="shared" si="903"/>
        <v>0</v>
      </c>
      <c r="AS3076" s="9">
        <f t="shared" si="903"/>
        <v>0</v>
      </c>
      <c r="AT3076" s="9">
        <f t="shared" si="903"/>
        <v>0</v>
      </c>
      <c r="AU3076" s="9">
        <v>0</v>
      </c>
      <c r="AV3076" s="9">
        <v>0</v>
      </c>
      <c r="AW3076" s="9">
        <f t="shared" si="902"/>
        <v>0</v>
      </c>
    </row>
    <row r="3077" spans="1:49">
      <c r="A3077" s="44" t="s">
        <v>797</v>
      </c>
      <c r="B3077" s="45" t="s">
        <v>1030</v>
      </c>
      <c r="C3077" s="45" t="s">
        <v>1708</v>
      </c>
      <c r="D3077" s="452" t="s">
        <v>2950</v>
      </c>
      <c r="E3077" s="367" t="s">
        <v>834</v>
      </c>
      <c r="F3077" s="50"/>
      <c r="G3077" s="468" t="s">
        <v>3096</v>
      </c>
      <c r="H3077" s="50" t="s">
        <v>2333</v>
      </c>
      <c r="I3077" s="42" t="s">
        <v>1165</v>
      </c>
      <c r="U3077" s="15">
        <v>0</v>
      </c>
      <c r="V3077" s="15">
        <v>0</v>
      </c>
      <c r="AH3077" s="15">
        <v>0</v>
      </c>
      <c r="AI3077" s="15">
        <v>0</v>
      </c>
      <c r="AU3077" s="15">
        <v>0</v>
      </c>
      <c r="AV3077" s="15">
        <v>0</v>
      </c>
      <c r="AW3077" s="15">
        <f t="shared" si="902"/>
        <v>0</v>
      </c>
    </row>
    <row r="3078" spans="1:49">
      <c r="A3078" s="44" t="s">
        <v>797</v>
      </c>
      <c r="B3078" s="45" t="s">
        <v>1030</v>
      </c>
      <c r="C3078" s="45" t="s">
        <v>1708</v>
      </c>
      <c r="D3078" s="452" t="s">
        <v>2950</v>
      </c>
      <c r="E3078" s="367" t="s">
        <v>772</v>
      </c>
      <c r="F3078" s="50"/>
      <c r="G3078" s="468" t="s">
        <v>3096</v>
      </c>
      <c r="H3078" s="50" t="s">
        <v>2333</v>
      </c>
      <c r="I3078" s="42" t="s">
        <v>1227</v>
      </c>
      <c r="J3078" s="15">
        <f>SUM(J3079:J3083)</f>
        <v>0</v>
      </c>
      <c r="K3078" s="15">
        <f t="shared" ref="K3078:AT3078" si="904">SUM(K3079:K3083)</f>
        <v>0</v>
      </c>
      <c r="L3078" s="15">
        <f t="shared" si="904"/>
        <v>0</v>
      </c>
      <c r="M3078" s="15">
        <f t="shared" si="904"/>
        <v>0</v>
      </c>
      <c r="N3078" s="15">
        <f t="shared" si="904"/>
        <v>0</v>
      </c>
      <c r="O3078" s="15">
        <f t="shared" si="904"/>
        <v>0</v>
      </c>
      <c r="P3078" s="15">
        <f t="shared" si="904"/>
        <v>0</v>
      </c>
      <c r="Q3078" s="15">
        <f t="shared" si="904"/>
        <v>0</v>
      </c>
      <c r="R3078" s="15">
        <f t="shared" si="904"/>
        <v>0</v>
      </c>
      <c r="S3078" s="15">
        <f t="shared" si="904"/>
        <v>0</v>
      </c>
      <c r="T3078" s="15">
        <f t="shared" si="904"/>
        <v>0</v>
      </c>
      <c r="U3078" s="15">
        <v>0</v>
      </c>
      <c r="V3078" s="15">
        <v>0</v>
      </c>
      <c r="W3078" s="15">
        <f>SUM(W3079:W3083)</f>
        <v>0</v>
      </c>
      <c r="X3078" s="15">
        <f t="shared" si="904"/>
        <v>0</v>
      </c>
      <c r="Y3078" s="15">
        <f t="shared" si="904"/>
        <v>0</v>
      </c>
      <c r="Z3078" s="15">
        <f t="shared" si="904"/>
        <v>0</v>
      </c>
      <c r="AA3078" s="15">
        <f t="shared" si="904"/>
        <v>0</v>
      </c>
      <c r="AB3078" s="15">
        <f t="shared" si="904"/>
        <v>0</v>
      </c>
      <c r="AC3078" s="15">
        <f t="shared" si="904"/>
        <v>0</v>
      </c>
      <c r="AD3078" s="15">
        <f t="shared" si="904"/>
        <v>0</v>
      </c>
      <c r="AE3078" s="15">
        <f t="shared" si="904"/>
        <v>0</v>
      </c>
      <c r="AF3078" s="15">
        <f t="shared" si="904"/>
        <v>0</v>
      </c>
      <c r="AG3078" s="15">
        <f t="shared" si="904"/>
        <v>0</v>
      </c>
      <c r="AH3078" s="15">
        <v>0</v>
      </c>
      <c r="AI3078" s="15">
        <v>0</v>
      </c>
      <c r="AJ3078" s="15">
        <f>SUM(AJ3079:AJ3083)</f>
        <v>0</v>
      </c>
      <c r="AK3078" s="15">
        <f t="shared" si="904"/>
        <v>0</v>
      </c>
      <c r="AL3078" s="15">
        <f t="shared" si="904"/>
        <v>0</v>
      </c>
      <c r="AM3078" s="15">
        <f t="shared" si="904"/>
        <v>0</v>
      </c>
      <c r="AN3078" s="15">
        <f t="shared" si="904"/>
        <v>0</v>
      </c>
      <c r="AO3078" s="15">
        <f t="shared" si="904"/>
        <v>0</v>
      </c>
      <c r="AP3078" s="15">
        <f t="shared" si="904"/>
        <v>0</v>
      </c>
      <c r="AQ3078" s="15">
        <f t="shared" si="904"/>
        <v>0</v>
      </c>
      <c r="AR3078" s="15">
        <f t="shared" si="904"/>
        <v>0</v>
      </c>
      <c r="AS3078" s="15">
        <f t="shared" si="904"/>
        <v>0</v>
      </c>
      <c r="AT3078" s="15">
        <f t="shared" si="904"/>
        <v>0</v>
      </c>
      <c r="AU3078" s="15">
        <v>0</v>
      </c>
      <c r="AV3078" s="15">
        <v>0</v>
      </c>
      <c r="AW3078" s="15">
        <f t="shared" si="902"/>
        <v>0</v>
      </c>
    </row>
    <row r="3079" spans="1:49" s="144" customFormat="1">
      <c r="A3079" s="44" t="s">
        <v>797</v>
      </c>
      <c r="B3079" s="45" t="s">
        <v>1030</v>
      </c>
      <c r="C3079" s="45" t="s">
        <v>1708</v>
      </c>
      <c r="D3079" s="452" t="s">
        <v>2950</v>
      </c>
      <c r="E3079" s="140" t="s">
        <v>850</v>
      </c>
      <c r="F3079" s="141" t="s">
        <v>325</v>
      </c>
      <c r="G3079" s="468" t="s">
        <v>3096</v>
      </c>
      <c r="H3079" s="50" t="s">
        <v>2333</v>
      </c>
      <c r="I3079" s="142" t="s">
        <v>1119</v>
      </c>
      <c r="J3079" s="15"/>
      <c r="K3079" s="15"/>
      <c r="L3079" s="15"/>
      <c r="M3079" s="15"/>
      <c r="N3079" s="15"/>
      <c r="O3079" s="15"/>
      <c r="P3079" s="15"/>
      <c r="Q3079" s="15"/>
      <c r="R3079" s="15"/>
      <c r="S3079" s="15"/>
      <c r="T3079" s="15"/>
      <c r="U3079" s="15">
        <v>0</v>
      </c>
      <c r="V3079" s="15">
        <v>0</v>
      </c>
      <c r="W3079" s="15"/>
      <c r="X3079" s="15"/>
      <c r="Y3079" s="15"/>
      <c r="Z3079" s="15"/>
      <c r="AA3079" s="15"/>
      <c r="AB3079" s="15"/>
      <c r="AC3079" s="15"/>
      <c r="AD3079" s="15"/>
      <c r="AE3079" s="15"/>
      <c r="AF3079" s="15"/>
      <c r="AG3079" s="15"/>
      <c r="AH3079" s="15">
        <v>0</v>
      </c>
      <c r="AI3079" s="15">
        <v>0</v>
      </c>
      <c r="AJ3079" s="15"/>
      <c r="AK3079" s="15"/>
      <c r="AL3079" s="15"/>
      <c r="AM3079" s="15"/>
      <c r="AN3079" s="15"/>
      <c r="AO3079" s="15"/>
      <c r="AP3079" s="15"/>
      <c r="AQ3079" s="15"/>
      <c r="AR3079" s="15"/>
      <c r="AS3079" s="15"/>
      <c r="AT3079" s="15"/>
      <c r="AU3079" s="15">
        <v>0</v>
      </c>
      <c r="AV3079" s="15">
        <v>0</v>
      </c>
      <c r="AW3079" s="15">
        <f t="shared" si="902"/>
        <v>0</v>
      </c>
    </row>
    <row r="3080" spans="1:49" s="144" customFormat="1">
      <c r="A3080" s="44" t="s">
        <v>797</v>
      </c>
      <c r="B3080" s="45" t="s">
        <v>1030</v>
      </c>
      <c r="C3080" s="45" t="s">
        <v>1708</v>
      </c>
      <c r="D3080" s="452" t="s">
        <v>2950</v>
      </c>
      <c r="E3080" s="140" t="s">
        <v>851</v>
      </c>
      <c r="F3080" s="141" t="s">
        <v>326</v>
      </c>
      <c r="G3080" s="468" t="s">
        <v>3096</v>
      </c>
      <c r="H3080" s="50" t="s">
        <v>2333</v>
      </c>
      <c r="I3080" s="142" t="s">
        <v>1290</v>
      </c>
      <c r="J3080" s="15"/>
      <c r="K3080" s="15"/>
      <c r="L3080" s="15"/>
      <c r="M3080" s="15"/>
      <c r="N3080" s="15"/>
      <c r="O3080" s="15"/>
      <c r="P3080" s="15"/>
      <c r="Q3080" s="15"/>
      <c r="R3080" s="15"/>
      <c r="S3080" s="15"/>
      <c r="T3080" s="15"/>
      <c r="U3080" s="15">
        <v>0</v>
      </c>
      <c r="V3080" s="15">
        <v>0</v>
      </c>
      <c r="W3080" s="15"/>
      <c r="X3080" s="15"/>
      <c r="Y3080" s="15"/>
      <c r="Z3080" s="15"/>
      <c r="AA3080" s="15"/>
      <c r="AB3080" s="15"/>
      <c r="AC3080" s="15"/>
      <c r="AD3080" s="15"/>
      <c r="AE3080" s="15"/>
      <c r="AF3080" s="15"/>
      <c r="AG3080" s="15"/>
      <c r="AH3080" s="15">
        <v>0</v>
      </c>
      <c r="AI3080" s="15">
        <v>0</v>
      </c>
      <c r="AJ3080" s="15"/>
      <c r="AK3080" s="15"/>
      <c r="AL3080" s="15"/>
      <c r="AM3080" s="15"/>
      <c r="AN3080" s="15"/>
      <c r="AO3080" s="15"/>
      <c r="AP3080" s="15"/>
      <c r="AQ3080" s="15"/>
      <c r="AR3080" s="15"/>
      <c r="AS3080" s="15"/>
      <c r="AT3080" s="15"/>
      <c r="AU3080" s="15">
        <v>0</v>
      </c>
      <c r="AV3080" s="15">
        <v>0</v>
      </c>
      <c r="AW3080" s="15">
        <f t="shared" si="902"/>
        <v>0</v>
      </c>
    </row>
    <row r="3081" spans="1:49" s="144" customFormat="1">
      <c r="A3081" s="44" t="s">
        <v>797</v>
      </c>
      <c r="B3081" s="45" t="s">
        <v>1030</v>
      </c>
      <c r="C3081" s="45" t="s">
        <v>1708</v>
      </c>
      <c r="D3081" s="452" t="s">
        <v>2950</v>
      </c>
      <c r="E3081" s="140" t="s">
        <v>852</v>
      </c>
      <c r="F3081" s="141" t="s">
        <v>327</v>
      </c>
      <c r="G3081" s="468" t="s">
        <v>3096</v>
      </c>
      <c r="H3081" s="50" t="s">
        <v>2333</v>
      </c>
      <c r="I3081" s="142" t="s">
        <v>1733</v>
      </c>
      <c r="J3081" s="15"/>
      <c r="K3081" s="15"/>
      <c r="L3081" s="15"/>
      <c r="M3081" s="15"/>
      <c r="N3081" s="15"/>
      <c r="O3081" s="15"/>
      <c r="P3081" s="15"/>
      <c r="Q3081" s="15"/>
      <c r="R3081" s="15"/>
      <c r="S3081" s="15"/>
      <c r="T3081" s="15"/>
      <c r="U3081" s="15">
        <v>0</v>
      </c>
      <c r="V3081" s="15">
        <v>0</v>
      </c>
      <c r="W3081" s="15"/>
      <c r="X3081" s="15"/>
      <c r="Y3081" s="15"/>
      <c r="Z3081" s="15"/>
      <c r="AA3081" s="15"/>
      <c r="AB3081" s="15"/>
      <c r="AC3081" s="15"/>
      <c r="AD3081" s="15"/>
      <c r="AE3081" s="15"/>
      <c r="AF3081" s="15"/>
      <c r="AG3081" s="15"/>
      <c r="AH3081" s="15">
        <v>0</v>
      </c>
      <c r="AI3081" s="15">
        <v>0</v>
      </c>
      <c r="AJ3081" s="15"/>
      <c r="AK3081" s="15"/>
      <c r="AL3081" s="15"/>
      <c r="AM3081" s="15"/>
      <c r="AN3081" s="15"/>
      <c r="AO3081" s="15"/>
      <c r="AP3081" s="15"/>
      <c r="AQ3081" s="15"/>
      <c r="AR3081" s="15"/>
      <c r="AS3081" s="15"/>
      <c r="AT3081" s="15"/>
      <c r="AU3081" s="15">
        <v>0</v>
      </c>
      <c r="AV3081" s="15">
        <v>0</v>
      </c>
      <c r="AW3081" s="15">
        <f t="shared" si="902"/>
        <v>0</v>
      </c>
    </row>
    <row r="3082" spans="1:49" s="144" customFormat="1">
      <c r="A3082" s="44" t="s">
        <v>797</v>
      </c>
      <c r="B3082" s="45" t="s">
        <v>1030</v>
      </c>
      <c r="C3082" s="45" t="s">
        <v>1708</v>
      </c>
      <c r="D3082" s="452" t="s">
        <v>2950</v>
      </c>
      <c r="E3082" s="140" t="s">
        <v>853</v>
      </c>
      <c r="F3082" s="141" t="s">
        <v>328</v>
      </c>
      <c r="G3082" s="468" t="s">
        <v>3096</v>
      </c>
      <c r="H3082" s="50" t="s">
        <v>2333</v>
      </c>
      <c r="I3082" s="142" t="s">
        <v>1734</v>
      </c>
      <c r="J3082" s="15"/>
      <c r="K3082" s="15"/>
      <c r="L3082" s="15"/>
      <c r="M3082" s="15"/>
      <c r="N3082" s="15"/>
      <c r="O3082" s="15"/>
      <c r="P3082" s="15"/>
      <c r="Q3082" s="15"/>
      <c r="R3082" s="15"/>
      <c r="S3082" s="15"/>
      <c r="T3082" s="15"/>
      <c r="U3082" s="15">
        <v>0</v>
      </c>
      <c r="V3082" s="15">
        <v>0</v>
      </c>
      <c r="W3082" s="15"/>
      <c r="X3082" s="15"/>
      <c r="Y3082" s="15"/>
      <c r="Z3082" s="15"/>
      <c r="AA3082" s="15"/>
      <c r="AB3082" s="15"/>
      <c r="AC3082" s="15"/>
      <c r="AD3082" s="15"/>
      <c r="AE3082" s="15"/>
      <c r="AF3082" s="15"/>
      <c r="AG3082" s="15"/>
      <c r="AH3082" s="15">
        <v>0</v>
      </c>
      <c r="AI3082" s="15">
        <v>0</v>
      </c>
      <c r="AJ3082" s="15"/>
      <c r="AK3082" s="15"/>
      <c r="AL3082" s="15"/>
      <c r="AM3082" s="15"/>
      <c r="AN3082" s="15"/>
      <c r="AO3082" s="15"/>
      <c r="AP3082" s="15"/>
      <c r="AQ3082" s="15"/>
      <c r="AR3082" s="15"/>
      <c r="AS3082" s="15"/>
      <c r="AT3082" s="15"/>
      <c r="AU3082" s="15">
        <v>0</v>
      </c>
      <c r="AV3082" s="15">
        <v>0</v>
      </c>
      <c r="AW3082" s="15">
        <f t="shared" si="902"/>
        <v>0</v>
      </c>
    </row>
    <row r="3083" spans="1:49" s="144" customFormat="1">
      <c r="A3083" s="44" t="s">
        <v>797</v>
      </c>
      <c r="B3083" s="45" t="s">
        <v>1030</v>
      </c>
      <c r="C3083" s="45" t="s">
        <v>1708</v>
      </c>
      <c r="D3083" s="452" t="s">
        <v>2950</v>
      </c>
      <c r="E3083" s="140" t="s">
        <v>854</v>
      </c>
      <c r="F3083" s="141" t="s">
        <v>329</v>
      </c>
      <c r="G3083" s="468" t="s">
        <v>3096</v>
      </c>
      <c r="H3083" s="50" t="s">
        <v>2333</v>
      </c>
      <c r="I3083" s="142" t="s">
        <v>1735</v>
      </c>
      <c r="J3083" s="15"/>
      <c r="K3083" s="15"/>
      <c r="L3083" s="15"/>
      <c r="M3083" s="15"/>
      <c r="N3083" s="15"/>
      <c r="O3083" s="15"/>
      <c r="P3083" s="15"/>
      <c r="Q3083" s="15"/>
      <c r="R3083" s="15"/>
      <c r="S3083" s="15"/>
      <c r="T3083" s="15"/>
      <c r="U3083" s="15">
        <v>0</v>
      </c>
      <c r="V3083" s="15">
        <v>0</v>
      </c>
      <c r="W3083" s="15"/>
      <c r="X3083" s="15"/>
      <c r="Y3083" s="15"/>
      <c r="Z3083" s="15"/>
      <c r="AA3083" s="15"/>
      <c r="AB3083" s="15"/>
      <c r="AC3083" s="15"/>
      <c r="AD3083" s="15"/>
      <c r="AE3083" s="15"/>
      <c r="AF3083" s="15"/>
      <c r="AG3083" s="15"/>
      <c r="AH3083" s="15">
        <v>0</v>
      </c>
      <c r="AI3083" s="15">
        <v>0</v>
      </c>
      <c r="AJ3083" s="15"/>
      <c r="AK3083" s="15"/>
      <c r="AL3083" s="15"/>
      <c r="AM3083" s="15"/>
      <c r="AN3083" s="15"/>
      <c r="AO3083" s="15"/>
      <c r="AP3083" s="15"/>
      <c r="AQ3083" s="15"/>
      <c r="AR3083" s="15"/>
      <c r="AS3083" s="15"/>
      <c r="AT3083" s="15"/>
      <c r="AU3083" s="15">
        <v>0</v>
      </c>
      <c r="AV3083" s="15">
        <v>0</v>
      </c>
      <c r="AW3083" s="15">
        <f t="shared" si="902"/>
        <v>0</v>
      </c>
    </row>
    <row r="3084" spans="1:49">
      <c r="A3084" s="44" t="s">
        <v>797</v>
      </c>
      <c r="B3084" s="45" t="s">
        <v>1030</v>
      </c>
      <c r="C3084" s="45" t="s">
        <v>1708</v>
      </c>
      <c r="D3084" s="452" t="s">
        <v>2950</v>
      </c>
      <c r="E3084" s="213" t="s">
        <v>773</v>
      </c>
      <c r="F3084" s="65"/>
      <c r="G3084" s="65"/>
      <c r="H3084" s="65"/>
      <c r="I3084" s="1" t="s">
        <v>1362</v>
      </c>
      <c r="J3084" s="9">
        <f>SUM(J3085)</f>
        <v>0</v>
      </c>
      <c r="K3084" s="9">
        <f t="shared" ref="K3084:AT3084" si="905">SUM(K3085)</f>
        <v>0</v>
      </c>
      <c r="L3084" s="9">
        <f t="shared" si="905"/>
        <v>0</v>
      </c>
      <c r="M3084" s="9">
        <f t="shared" si="905"/>
        <v>0</v>
      </c>
      <c r="N3084" s="9">
        <f t="shared" si="905"/>
        <v>0</v>
      </c>
      <c r="O3084" s="9">
        <f t="shared" si="905"/>
        <v>0</v>
      </c>
      <c r="P3084" s="9">
        <f t="shared" si="905"/>
        <v>0</v>
      </c>
      <c r="Q3084" s="9">
        <f t="shared" si="905"/>
        <v>0</v>
      </c>
      <c r="R3084" s="9">
        <f t="shared" si="905"/>
        <v>0</v>
      </c>
      <c r="S3084" s="9">
        <f t="shared" si="905"/>
        <v>0</v>
      </c>
      <c r="T3084" s="9">
        <f t="shared" si="905"/>
        <v>0</v>
      </c>
      <c r="U3084" s="9">
        <v>0</v>
      </c>
      <c r="V3084" s="9">
        <v>0</v>
      </c>
      <c r="W3084" s="9">
        <f>SUM(W3085)</f>
        <v>0</v>
      </c>
      <c r="X3084" s="9">
        <f t="shared" si="905"/>
        <v>0</v>
      </c>
      <c r="Y3084" s="9">
        <f t="shared" si="905"/>
        <v>0</v>
      </c>
      <c r="Z3084" s="9">
        <f t="shared" si="905"/>
        <v>0</v>
      </c>
      <c r="AA3084" s="9">
        <f t="shared" si="905"/>
        <v>0</v>
      </c>
      <c r="AB3084" s="9">
        <f t="shared" si="905"/>
        <v>0</v>
      </c>
      <c r="AC3084" s="9">
        <f t="shared" si="905"/>
        <v>0</v>
      </c>
      <c r="AD3084" s="9">
        <f t="shared" si="905"/>
        <v>0</v>
      </c>
      <c r="AE3084" s="9">
        <f t="shared" si="905"/>
        <v>0</v>
      </c>
      <c r="AF3084" s="9">
        <f t="shared" si="905"/>
        <v>0</v>
      </c>
      <c r="AG3084" s="9">
        <f t="shared" si="905"/>
        <v>0</v>
      </c>
      <c r="AH3084" s="9">
        <v>0</v>
      </c>
      <c r="AI3084" s="9">
        <v>0</v>
      </c>
      <c r="AJ3084" s="9">
        <f>SUM(AJ3085)</f>
        <v>0</v>
      </c>
      <c r="AK3084" s="9">
        <f t="shared" si="905"/>
        <v>0</v>
      </c>
      <c r="AL3084" s="9">
        <f t="shared" si="905"/>
        <v>0</v>
      </c>
      <c r="AM3084" s="9">
        <f t="shared" si="905"/>
        <v>0</v>
      </c>
      <c r="AN3084" s="9">
        <f t="shared" si="905"/>
        <v>0</v>
      </c>
      <c r="AO3084" s="9">
        <f t="shared" si="905"/>
        <v>0</v>
      </c>
      <c r="AP3084" s="9">
        <f t="shared" si="905"/>
        <v>0</v>
      </c>
      <c r="AQ3084" s="9">
        <f t="shared" si="905"/>
        <v>0</v>
      </c>
      <c r="AR3084" s="9">
        <f t="shared" si="905"/>
        <v>0</v>
      </c>
      <c r="AS3084" s="9">
        <f t="shared" si="905"/>
        <v>0</v>
      </c>
      <c r="AT3084" s="9">
        <f t="shared" si="905"/>
        <v>0</v>
      </c>
      <c r="AU3084" s="9">
        <v>0</v>
      </c>
      <c r="AV3084" s="9">
        <v>0</v>
      </c>
      <c r="AW3084" s="9">
        <f t="shared" si="902"/>
        <v>0</v>
      </c>
    </row>
    <row r="3085" spans="1:49">
      <c r="A3085" s="44" t="s">
        <v>797</v>
      </c>
      <c r="B3085" s="45" t="s">
        <v>1030</v>
      </c>
      <c r="C3085" s="45" t="s">
        <v>1708</v>
      </c>
      <c r="D3085" s="452" t="s">
        <v>2950</v>
      </c>
      <c r="E3085" s="367" t="s">
        <v>785</v>
      </c>
      <c r="F3085" s="50"/>
      <c r="G3085" s="468" t="s">
        <v>3096</v>
      </c>
      <c r="H3085" s="50" t="s">
        <v>2333</v>
      </c>
      <c r="I3085" s="42" t="s">
        <v>1363</v>
      </c>
      <c r="U3085" s="15">
        <v>0</v>
      </c>
      <c r="V3085" s="15">
        <v>0</v>
      </c>
      <c r="AH3085" s="15">
        <v>0</v>
      </c>
      <c r="AI3085" s="15">
        <v>0</v>
      </c>
      <c r="AU3085" s="15">
        <v>0</v>
      </c>
      <c r="AV3085" s="15">
        <v>0</v>
      </c>
      <c r="AW3085" s="15">
        <f t="shared" si="902"/>
        <v>0</v>
      </c>
    </row>
    <row r="3086" spans="1:49">
      <c r="A3086" s="44" t="s">
        <v>797</v>
      </c>
      <c r="B3086" s="45" t="s">
        <v>1030</v>
      </c>
      <c r="C3086" s="45" t="s">
        <v>1708</v>
      </c>
      <c r="D3086" s="452" t="s">
        <v>2950</v>
      </c>
      <c r="E3086" s="213" t="s">
        <v>1364</v>
      </c>
      <c r="F3086" s="65"/>
      <c r="G3086" s="65"/>
      <c r="H3086" s="65"/>
      <c r="I3086" s="1" t="s">
        <v>2104</v>
      </c>
      <c r="J3086" s="9">
        <f>SUM(J3087:J3096)</f>
        <v>1000</v>
      </c>
      <c r="K3086" s="9">
        <f t="shared" ref="K3086:AT3086" si="906">SUM(K3087:K3096)</f>
        <v>0</v>
      </c>
      <c r="L3086" s="9">
        <f t="shared" si="906"/>
        <v>0</v>
      </c>
      <c r="M3086" s="9">
        <f t="shared" si="906"/>
        <v>0</v>
      </c>
      <c r="N3086" s="9">
        <f t="shared" si="906"/>
        <v>0</v>
      </c>
      <c r="O3086" s="9">
        <f t="shared" si="906"/>
        <v>0</v>
      </c>
      <c r="P3086" s="9">
        <f t="shared" si="906"/>
        <v>0</v>
      </c>
      <c r="Q3086" s="9">
        <f t="shared" si="906"/>
        <v>0</v>
      </c>
      <c r="R3086" s="9">
        <f t="shared" si="906"/>
        <v>400</v>
      </c>
      <c r="S3086" s="9">
        <f t="shared" si="906"/>
        <v>0</v>
      </c>
      <c r="T3086" s="9">
        <f t="shared" si="906"/>
        <v>0</v>
      </c>
      <c r="U3086" s="9">
        <v>400</v>
      </c>
      <c r="V3086" s="9">
        <v>600</v>
      </c>
      <c r="W3086" s="9">
        <f>SUM(W3087:W3096)</f>
        <v>0</v>
      </c>
      <c r="X3086" s="9">
        <f t="shared" si="906"/>
        <v>0</v>
      </c>
      <c r="Y3086" s="9">
        <f t="shared" si="906"/>
        <v>0</v>
      </c>
      <c r="Z3086" s="9">
        <f t="shared" si="906"/>
        <v>0</v>
      </c>
      <c r="AA3086" s="9">
        <f t="shared" si="906"/>
        <v>0</v>
      </c>
      <c r="AB3086" s="9">
        <f t="shared" si="906"/>
        <v>0</v>
      </c>
      <c r="AC3086" s="9">
        <f t="shared" si="906"/>
        <v>0</v>
      </c>
      <c r="AD3086" s="9">
        <f t="shared" si="906"/>
        <v>0</v>
      </c>
      <c r="AE3086" s="9">
        <f t="shared" si="906"/>
        <v>0</v>
      </c>
      <c r="AF3086" s="9">
        <f t="shared" si="906"/>
        <v>0</v>
      </c>
      <c r="AG3086" s="9">
        <f t="shared" si="906"/>
        <v>0</v>
      </c>
      <c r="AH3086" s="9">
        <v>0</v>
      </c>
      <c r="AI3086" s="9">
        <v>0</v>
      </c>
      <c r="AJ3086" s="9">
        <f>SUM(AJ3087:AJ3096)</f>
        <v>365</v>
      </c>
      <c r="AK3086" s="9">
        <f t="shared" si="906"/>
        <v>0</v>
      </c>
      <c r="AL3086" s="9">
        <f t="shared" si="906"/>
        <v>0</v>
      </c>
      <c r="AM3086" s="9">
        <f t="shared" si="906"/>
        <v>0</v>
      </c>
      <c r="AN3086" s="9">
        <f t="shared" si="906"/>
        <v>0</v>
      </c>
      <c r="AO3086" s="9">
        <f t="shared" si="906"/>
        <v>0</v>
      </c>
      <c r="AP3086" s="9">
        <f t="shared" si="906"/>
        <v>0</v>
      </c>
      <c r="AQ3086" s="9">
        <f t="shared" si="906"/>
        <v>0</v>
      </c>
      <c r="AR3086" s="9">
        <f t="shared" si="906"/>
        <v>365</v>
      </c>
      <c r="AS3086" s="9">
        <f t="shared" si="906"/>
        <v>0</v>
      </c>
      <c r="AT3086" s="9">
        <f t="shared" si="906"/>
        <v>0</v>
      </c>
      <c r="AU3086" s="9">
        <v>365</v>
      </c>
      <c r="AV3086" s="9">
        <v>0</v>
      </c>
      <c r="AW3086" s="9">
        <f t="shared" si="902"/>
        <v>765</v>
      </c>
    </row>
    <row r="3087" spans="1:49">
      <c r="A3087" s="44" t="s">
        <v>797</v>
      </c>
      <c r="B3087" s="45" t="s">
        <v>1030</v>
      </c>
      <c r="C3087" s="45" t="s">
        <v>1708</v>
      </c>
      <c r="D3087" s="452" t="s">
        <v>2950</v>
      </c>
      <c r="E3087" s="367" t="s">
        <v>786</v>
      </c>
      <c r="F3087" s="50"/>
      <c r="G3087" s="468" t="s">
        <v>3096</v>
      </c>
      <c r="H3087" s="50" t="s">
        <v>2333</v>
      </c>
      <c r="I3087" s="42" t="s">
        <v>1191</v>
      </c>
      <c r="J3087" s="15">
        <v>348</v>
      </c>
      <c r="U3087" s="15">
        <v>0</v>
      </c>
      <c r="V3087" s="15">
        <v>348</v>
      </c>
      <c r="AH3087" s="15">
        <v>0</v>
      </c>
      <c r="AI3087" s="15">
        <v>0</v>
      </c>
      <c r="AU3087" s="15">
        <v>0</v>
      </c>
      <c r="AV3087" s="15">
        <v>0</v>
      </c>
      <c r="AW3087" s="15">
        <f t="shared" si="902"/>
        <v>0</v>
      </c>
    </row>
    <row r="3088" spans="1:49">
      <c r="A3088" s="44" t="s">
        <v>797</v>
      </c>
      <c r="B3088" s="45" t="s">
        <v>1030</v>
      </c>
      <c r="C3088" s="45" t="s">
        <v>1708</v>
      </c>
      <c r="D3088" s="452" t="s">
        <v>2950</v>
      </c>
      <c r="E3088" s="367" t="s">
        <v>1528</v>
      </c>
      <c r="F3088" s="50"/>
      <c r="G3088" s="468" t="s">
        <v>3096</v>
      </c>
      <c r="H3088" s="50" t="s">
        <v>2333</v>
      </c>
      <c r="I3088" s="42" t="s">
        <v>989</v>
      </c>
      <c r="U3088" s="15">
        <v>0</v>
      </c>
      <c r="V3088" s="15">
        <v>0</v>
      </c>
      <c r="AH3088" s="15">
        <v>0</v>
      </c>
      <c r="AI3088" s="15">
        <v>0</v>
      </c>
      <c r="AU3088" s="15">
        <v>0</v>
      </c>
      <c r="AV3088" s="15">
        <v>0</v>
      </c>
      <c r="AW3088" s="15">
        <f t="shared" si="902"/>
        <v>0</v>
      </c>
    </row>
    <row r="3089" spans="1:49">
      <c r="A3089" s="44" t="s">
        <v>797</v>
      </c>
      <c r="B3089" s="45" t="s">
        <v>1030</v>
      </c>
      <c r="C3089" s="45" t="s">
        <v>1708</v>
      </c>
      <c r="D3089" s="452" t="s">
        <v>2950</v>
      </c>
      <c r="E3089" s="367" t="s">
        <v>1679</v>
      </c>
      <c r="F3089" s="50"/>
      <c r="G3089" s="468" t="s">
        <v>3096</v>
      </c>
      <c r="H3089" s="50" t="s">
        <v>2333</v>
      </c>
      <c r="I3089" s="42" t="s">
        <v>1048</v>
      </c>
      <c r="U3089" s="15">
        <v>0</v>
      </c>
      <c r="V3089" s="15">
        <v>0</v>
      </c>
      <c r="AH3089" s="15">
        <v>0</v>
      </c>
      <c r="AI3089" s="15">
        <v>0</v>
      </c>
      <c r="AU3089" s="15">
        <v>0</v>
      </c>
      <c r="AV3089" s="15">
        <v>0</v>
      </c>
      <c r="AW3089" s="15">
        <f t="shared" si="902"/>
        <v>0</v>
      </c>
    </row>
    <row r="3090" spans="1:49">
      <c r="A3090" s="44" t="s">
        <v>797</v>
      </c>
      <c r="B3090" s="45" t="s">
        <v>1030</v>
      </c>
      <c r="C3090" s="45" t="s">
        <v>1708</v>
      </c>
      <c r="D3090" s="452" t="s">
        <v>2950</v>
      </c>
      <c r="E3090" s="367" t="s">
        <v>787</v>
      </c>
      <c r="F3090" s="50"/>
      <c r="G3090" s="468" t="s">
        <v>3096</v>
      </c>
      <c r="H3090" s="50" t="s">
        <v>2333</v>
      </c>
      <c r="I3090" s="42" t="s">
        <v>2078</v>
      </c>
      <c r="U3090" s="15">
        <v>0</v>
      </c>
      <c r="V3090" s="15">
        <v>0</v>
      </c>
      <c r="AH3090" s="15">
        <v>0</v>
      </c>
      <c r="AI3090" s="15">
        <v>0</v>
      </c>
      <c r="AJ3090" s="15">
        <v>365</v>
      </c>
      <c r="AR3090" s="15">
        <v>365</v>
      </c>
      <c r="AU3090" s="15">
        <v>365</v>
      </c>
      <c r="AV3090" s="15">
        <v>0</v>
      </c>
      <c r="AW3090" s="15">
        <f t="shared" si="902"/>
        <v>365</v>
      </c>
    </row>
    <row r="3091" spans="1:49">
      <c r="A3091" s="44" t="s">
        <v>797</v>
      </c>
      <c r="B3091" s="45" t="s">
        <v>1030</v>
      </c>
      <c r="C3091" s="45" t="s">
        <v>1708</v>
      </c>
      <c r="D3091" s="452" t="s">
        <v>2950</v>
      </c>
      <c r="E3091" s="367" t="s">
        <v>1116</v>
      </c>
      <c r="F3091" s="50"/>
      <c r="G3091" s="468" t="s">
        <v>3096</v>
      </c>
      <c r="H3091" s="50" t="s">
        <v>2333</v>
      </c>
      <c r="I3091" s="42" t="s">
        <v>1487</v>
      </c>
      <c r="U3091" s="15">
        <v>0</v>
      </c>
      <c r="V3091" s="15">
        <v>0</v>
      </c>
      <c r="AH3091" s="15">
        <v>0</v>
      </c>
      <c r="AI3091" s="15">
        <v>0</v>
      </c>
      <c r="AU3091" s="15">
        <v>0</v>
      </c>
      <c r="AV3091" s="15">
        <v>0</v>
      </c>
      <c r="AW3091" s="15">
        <f t="shared" si="902"/>
        <v>0</v>
      </c>
    </row>
    <row r="3092" spans="1:49">
      <c r="A3092" s="44" t="s">
        <v>797</v>
      </c>
      <c r="B3092" s="45" t="s">
        <v>1030</v>
      </c>
      <c r="C3092" s="45" t="s">
        <v>1708</v>
      </c>
      <c r="D3092" s="452" t="s">
        <v>2950</v>
      </c>
      <c r="E3092" s="367" t="s">
        <v>1703</v>
      </c>
      <c r="F3092" s="50"/>
      <c r="G3092" s="468" t="s">
        <v>3096</v>
      </c>
      <c r="H3092" s="50" t="s">
        <v>2333</v>
      </c>
      <c r="I3092" s="42" t="s">
        <v>1047</v>
      </c>
      <c r="U3092" s="15">
        <v>0</v>
      </c>
      <c r="V3092" s="15">
        <v>0</v>
      </c>
      <c r="AH3092" s="15">
        <v>0</v>
      </c>
      <c r="AI3092" s="15">
        <v>0</v>
      </c>
      <c r="AU3092" s="15">
        <v>0</v>
      </c>
      <c r="AV3092" s="15">
        <v>0</v>
      </c>
      <c r="AW3092" s="15">
        <f t="shared" si="902"/>
        <v>0</v>
      </c>
    </row>
    <row r="3093" spans="1:49">
      <c r="A3093" s="44" t="s">
        <v>797</v>
      </c>
      <c r="B3093" s="45" t="s">
        <v>1030</v>
      </c>
      <c r="C3093" s="45" t="s">
        <v>1708</v>
      </c>
      <c r="D3093" s="452" t="s">
        <v>2950</v>
      </c>
      <c r="E3093" s="367" t="s">
        <v>826</v>
      </c>
      <c r="F3093" s="50"/>
      <c r="G3093" s="468" t="s">
        <v>3096</v>
      </c>
      <c r="H3093" s="50" t="s">
        <v>2333</v>
      </c>
      <c r="I3093" s="42" t="s">
        <v>935</v>
      </c>
      <c r="U3093" s="15">
        <v>0</v>
      </c>
      <c r="V3093" s="15">
        <v>0</v>
      </c>
      <c r="AH3093" s="15">
        <v>0</v>
      </c>
      <c r="AI3093" s="15">
        <v>0</v>
      </c>
      <c r="AU3093" s="15">
        <v>0</v>
      </c>
      <c r="AV3093" s="15">
        <v>0</v>
      </c>
      <c r="AW3093" s="15">
        <f t="shared" si="902"/>
        <v>0</v>
      </c>
    </row>
    <row r="3094" spans="1:49">
      <c r="A3094" s="44" t="s">
        <v>797</v>
      </c>
      <c r="B3094" s="45" t="s">
        <v>1030</v>
      </c>
      <c r="C3094" s="45" t="s">
        <v>1708</v>
      </c>
      <c r="D3094" s="452" t="s">
        <v>2950</v>
      </c>
      <c r="E3094" s="367" t="s">
        <v>1115</v>
      </c>
      <c r="F3094" s="50"/>
      <c r="G3094" s="468" t="s">
        <v>3096</v>
      </c>
      <c r="H3094" s="50" t="s">
        <v>2333</v>
      </c>
      <c r="I3094" s="42" t="s">
        <v>990</v>
      </c>
      <c r="U3094" s="15">
        <v>0</v>
      </c>
      <c r="V3094" s="15">
        <v>0</v>
      </c>
      <c r="AH3094" s="15">
        <v>0</v>
      </c>
      <c r="AI3094" s="15">
        <v>0</v>
      </c>
      <c r="AU3094" s="15">
        <v>0</v>
      </c>
      <c r="AV3094" s="15">
        <v>0</v>
      </c>
      <c r="AW3094" s="15">
        <f t="shared" si="902"/>
        <v>0</v>
      </c>
    </row>
    <row r="3095" spans="1:49">
      <c r="A3095" s="44" t="s">
        <v>797</v>
      </c>
      <c r="B3095" s="45" t="s">
        <v>1030</v>
      </c>
      <c r="C3095" s="45" t="s">
        <v>1708</v>
      </c>
      <c r="D3095" s="452" t="s">
        <v>2950</v>
      </c>
      <c r="E3095" s="367" t="s">
        <v>1677</v>
      </c>
      <c r="F3095" s="50"/>
      <c r="G3095" s="468" t="s">
        <v>3096</v>
      </c>
      <c r="H3095" s="50" t="s">
        <v>2333</v>
      </c>
      <c r="I3095" s="42" t="s">
        <v>1688</v>
      </c>
      <c r="J3095" s="15">
        <v>652</v>
      </c>
      <c r="R3095" s="15">
        <v>400</v>
      </c>
      <c r="U3095" s="15">
        <v>400</v>
      </c>
      <c r="V3095" s="15">
        <v>252</v>
      </c>
      <c r="AH3095" s="15">
        <v>0</v>
      </c>
      <c r="AI3095" s="15">
        <v>0</v>
      </c>
      <c r="AU3095" s="15">
        <v>0</v>
      </c>
      <c r="AV3095" s="15">
        <v>0</v>
      </c>
      <c r="AW3095" s="15">
        <f t="shared" si="902"/>
        <v>400</v>
      </c>
    </row>
    <row r="3096" spans="1:49">
      <c r="A3096" s="44" t="s">
        <v>797</v>
      </c>
      <c r="B3096" s="45" t="s">
        <v>1030</v>
      </c>
      <c r="C3096" s="45" t="s">
        <v>1708</v>
      </c>
      <c r="D3096" s="452" t="s">
        <v>2950</v>
      </c>
      <c r="E3096" s="367" t="s">
        <v>1677</v>
      </c>
      <c r="F3096" s="50" t="s">
        <v>330</v>
      </c>
      <c r="G3096" s="468" t="s">
        <v>3096</v>
      </c>
      <c r="H3096" s="50" t="s">
        <v>2333</v>
      </c>
      <c r="I3096" s="42" t="s">
        <v>25</v>
      </c>
      <c r="U3096" s="15">
        <v>0</v>
      </c>
      <c r="V3096" s="15">
        <v>0</v>
      </c>
      <c r="AH3096" s="15">
        <v>0</v>
      </c>
      <c r="AI3096" s="15">
        <v>0</v>
      </c>
      <c r="AU3096" s="15">
        <v>0</v>
      </c>
      <c r="AV3096" s="15">
        <v>0</v>
      </c>
      <c r="AW3096" s="15">
        <f t="shared" si="902"/>
        <v>0</v>
      </c>
    </row>
    <row r="3097" spans="1:49" s="52" customFormat="1">
      <c r="A3097" s="41"/>
      <c r="B3097" s="345"/>
      <c r="C3097" s="345"/>
      <c r="D3097" s="369"/>
      <c r="E3097" s="213"/>
      <c r="F3097" s="65"/>
      <c r="G3097" s="65"/>
      <c r="H3097" s="65"/>
      <c r="I3097" s="49" t="s">
        <v>3</v>
      </c>
      <c r="J3097" s="6">
        <f>SUM(J3098)</f>
        <v>0</v>
      </c>
      <c r="K3097" s="6">
        <f t="shared" ref="K3097:AT3098" si="907">SUM(K3098)</f>
        <v>0</v>
      </c>
      <c r="L3097" s="6">
        <f t="shared" si="907"/>
        <v>0</v>
      </c>
      <c r="M3097" s="6">
        <f t="shared" si="907"/>
        <v>0</v>
      </c>
      <c r="N3097" s="6">
        <f t="shared" si="907"/>
        <v>0</v>
      </c>
      <c r="O3097" s="6">
        <f t="shared" si="907"/>
        <v>0</v>
      </c>
      <c r="P3097" s="6">
        <f t="shared" si="907"/>
        <v>0</v>
      </c>
      <c r="Q3097" s="6">
        <f t="shared" si="907"/>
        <v>0</v>
      </c>
      <c r="R3097" s="6">
        <f t="shared" si="907"/>
        <v>0</v>
      </c>
      <c r="S3097" s="6">
        <f t="shared" si="907"/>
        <v>0</v>
      </c>
      <c r="T3097" s="6">
        <f t="shared" si="907"/>
        <v>0</v>
      </c>
      <c r="U3097" s="6">
        <v>0</v>
      </c>
      <c r="V3097" s="6">
        <v>0</v>
      </c>
      <c r="W3097" s="6">
        <f>SUM(W3098)</f>
        <v>0</v>
      </c>
      <c r="X3097" s="6">
        <f t="shared" si="907"/>
        <v>0</v>
      </c>
      <c r="Y3097" s="6">
        <f t="shared" si="907"/>
        <v>0</v>
      </c>
      <c r="Z3097" s="6">
        <f t="shared" si="907"/>
        <v>0</v>
      </c>
      <c r="AA3097" s="6">
        <f t="shared" si="907"/>
        <v>0</v>
      </c>
      <c r="AB3097" s="6">
        <f t="shared" si="907"/>
        <v>0</v>
      </c>
      <c r="AC3097" s="6">
        <f t="shared" si="907"/>
        <v>0</v>
      </c>
      <c r="AD3097" s="6">
        <f t="shared" si="907"/>
        <v>0</v>
      </c>
      <c r="AE3097" s="6">
        <f t="shared" si="907"/>
        <v>0</v>
      </c>
      <c r="AF3097" s="6">
        <f t="shared" si="907"/>
        <v>0</v>
      </c>
      <c r="AG3097" s="6">
        <f t="shared" si="907"/>
        <v>0</v>
      </c>
      <c r="AH3097" s="6">
        <v>0</v>
      </c>
      <c r="AI3097" s="6">
        <v>0</v>
      </c>
      <c r="AJ3097" s="6">
        <f>SUM(AJ3098)</f>
        <v>0</v>
      </c>
      <c r="AK3097" s="6">
        <f t="shared" si="907"/>
        <v>0</v>
      </c>
      <c r="AL3097" s="6">
        <f t="shared" si="907"/>
        <v>0</v>
      </c>
      <c r="AM3097" s="6">
        <f t="shared" si="907"/>
        <v>0</v>
      </c>
      <c r="AN3097" s="6">
        <f t="shared" si="907"/>
        <v>0</v>
      </c>
      <c r="AO3097" s="6">
        <f t="shared" si="907"/>
        <v>0</v>
      </c>
      <c r="AP3097" s="6">
        <f t="shared" si="907"/>
        <v>0</v>
      </c>
      <c r="AQ3097" s="6">
        <f t="shared" si="907"/>
        <v>0</v>
      </c>
      <c r="AR3097" s="6">
        <f t="shared" si="907"/>
        <v>0</v>
      </c>
      <c r="AS3097" s="6">
        <f t="shared" si="907"/>
        <v>0</v>
      </c>
      <c r="AT3097" s="6">
        <f t="shared" si="907"/>
        <v>0</v>
      </c>
      <c r="AU3097" s="6">
        <v>0</v>
      </c>
      <c r="AV3097" s="6">
        <v>0</v>
      </c>
      <c r="AW3097" s="6">
        <f t="shared" si="902"/>
        <v>0</v>
      </c>
    </row>
    <row r="3098" spans="1:49" s="52" customFormat="1">
      <c r="A3098" s="44" t="s">
        <v>797</v>
      </c>
      <c r="B3098" s="45" t="s">
        <v>1030</v>
      </c>
      <c r="C3098" s="45" t="s">
        <v>1708</v>
      </c>
      <c r="D3098" s="452" t="s">
        <v>2950</v>
      </c>
      <c r="E3098" s="213" t="s">
        <v>833</v>
      </c>
      <c r="F3098" s="65"/>
      <c r="G3098" s="65"/>
      <c r="H3098" s="65"/>
      <c r="I3098" s="53" t="s">
        <v>1</v>
      </c>
      <c r="J3098" s="200">
        <f>SUM(J3099)</f>
        <v>0</v>
      </c>
      <c r="K3098" s="200">
        <f t="shared" si="907"/>
        <v>0</v>
      </c>
      <c r="L3098" s="200">
        <f t="shared" si="907"/>
        <v>0</v>
      </c>
      <c r="M3098" s="200">
        <f t="shared" si="907"/>
        <v>0</v>
      </c>
      <c r="N3098" s="200">
        <f t="shared" si="907"/>
        <v>0</v>
      </c>
      <c r="O3098" s="200">
        <f t="shared" si="907"/>
        <v>0</v>
      </c>
      <c r="P3098" s="200">
        <f t="shared" si="907"/>
        <v>0</v>
      </c>
      <c r="Q3098" s="200">
        <f t="shared" si="907"/>
        <v>0</v>
      </c>
      <c r="R3098" s="200">
        <f t="shared" si="907"/>
        <v>0</v>
      </c>
      <c r="S3098" s="200">
        <f t="shared" si="907"/>
        <v>0</v>
      </c>
      <c r="T3098" s="200">
        <f t="shared" si="907"/>
        <v>0</v>
      </c>
      <c r="U3098" s="200">
        <v>0</v>
      </c>
      <c r="V3098" s="200">
        <v>0</v>
      </c>
      <c r="W3098" s="200">
        <f>SUM(W3099)</f>
        <v>0</v>
      </c>
      <c r="X3098" s="200">
        <f t="shared" si="907"/>
        <v>0</v>
      </c>
      <c r="Y3098" s="200">
        <f t="shared" si="907"/>
        <v>0</v>
      </c>
      <c r="Z3098" s="200">
        <f t="shared" si="907"/>
        <v>0</v>
      </c>
      <c r="AA3098" s="200">
        <f t="shared" si="907"/>
        <v>0</v>
      </c>
      <c r="AB3098" s="200">
        <f t="shared" si="907"/>
        <v>0</v>
      </c>
      <c r="AC3098" s="200">
        <f t="shared" si="907"/>
        <v>0</v>
      </c>
      <c r="AD3098" s="200">
        <f t="shared" si="907"/>
        <v>0</v>
      </c>
      <c r="AE3098" s="200">
        <f t="shared" si="907"/>
        <v>0</v>
      </c>
      <c r="AF3098" s="200">
        <f t="shared" si="907"/>
        <v>0</v>
      </c>
      <c r="AG3098" s="200">
        <f t="shared" si="907"/>
        <v>0</v>
      </c>
      <c r="AH3098" s="200">
        <v>0</v>
      </c>
      <c r="AI3098" s="200">
        <v>0</v>
      </c>
      <c r="AJ3098" s="200">
        <f>SUM(AJ3099)</f>
        <v>0</v>
      </c>
      <c r="AK3098" s="200">
        <f t="shared" si="907"/>
        <v>0</v>
      </c>
      <c r="AL3098" s="200">
        <f t="shared" si="907"/>
        <v>0</v>
      </c>
      <c r="AM3098" s="200">
        <f t="shared" si="907"/>
        <v>0</v>
      </c>
      <c r="AN3098" s="200">
        <f t="shared" si="907"/>
        <v>0</v>
      </c>
      <c r="AO3098" s="200">
        <f t="shared" si="907"/>
        <v>0</v>
      </c>
      <c r="AP3098" s="200">
        <f t="shared" si="907"/>
        <v>0</v>
      </c>
      <c r="AQ3098" s="200">
        <f t="shared" si="907"/>
        <v>0</v>
      </c>
      <c r="AR3098" s="200">
        <f t="shared" si="907"/>
        <v>0</v>
      </c>
      <c r="AS3098" s="200">
        <f t="shared" si="907"/>
        <v>0</v>
      </c>
      <c r="AT3098" s="200">
        <f t="shared" si="907"/>
        <v>0</v>
      </c>
      <c r="AU3098" s="200">
        <v>0</v>
      </c>
      <c r="AV3098" s="200">
        <v>0</v>
      </c>
      <c r="AW3098" s="200">
        <f t="shared" si="902"/>
        <v>0</v>
      </c>
    </row>
    <row r="3099" spans="1:49" s="59" customFormat="1">
      <c r="A3099" s="44" t="s">
        <v>797</v>
      </c>
      <c r="B3099" s="45" t="s">
        <v>1030</v>
      </c>
      <c r="C3099" s="45" t="s">
        <v>1708</v>
      </c>
      <c r="D3099" s="452" t="s">
        <v>2950</v>
      </c>
      <c r="E3099" s="57" t="s">
        <v>1517</v>
      </c>
      <c r="F3099" s="58"/>
      <c r="G3099" s="468" t="s">
        <v>3096</v>
      </c>
      <c r="H3099" s="50" t="s">
        <v>2333</v>
      </c>
      <c r="I3099" s="188" t="s">
        <v>2584</v>
      </c>
      <c r="J3099" s="13"/>
      <c r="K3099" s="13"/>
      <c r="L3099" s="13"/>
      <c r="M3099" s="13"/>
      <c r="N3099" s="13"/>
      <c r="O3099" s="13"/>
      <c r="P3099" s="13"/>
      <c r="Q3099" s="13"/>
      <c r="R3099" s="13"/>
      <c r="S3099" s="13"/>
      <c r="T3099" s="13"/>
      <c r="U3099" s="13">
        <v>0</v>
      </c>
      <c r="V3099" s="13">
        <v>0</v>
      </c>
      <c r="W3099" s="13"/>
      <c r="X3099" s="13"/>
      <c r="Y3099" s="13"/>
      <c r="Z3099" s="13"/>
      <c r="AA3099" s="13"/>
      <c r="AB3099" s="13"/>
      <c r="AC3099" s="13"/>
      <c r="AD3099" s="13"/>
      <c r="AE3099" s="13"/>
      <c r="AF3099" s="13"/>
      <c r="AG3099" s="13"/>
      <c r="AH3099" s="13">
        <v>0</v>
      </c>
      <c r="AI3099" s="13">
        <v>0</v>
      </c>
      <c r="AJ3099" s="13"/>
      <c r="AK3099" s="13"/>
      <c r="AL3099" s="13"/>
      <c r="AM3099" s="13"/>
      <c r="AN3099" s="13"/>
      <c r="AO3099" s="13"/>
      <c r="AP3099" s="13"/>
      <c r="AQ3099" s="13"/>
      <c r="AR3099" s="13"/>
      <c r="AS3099" s="13"/>
      <c r="AT3099" s="13"/>
      <c r="AU3099" s="13">
        <v>0</v>
      </c>
      <c r="AV3099" s="13">
        <v>0</v>
      </c>
      <c r="AW3099" s="13">
        <f t="shared" si="902"/>
        <v>0</v>
      </c>
    </row>
    <row r="3100" spans="1:49" s="59" customFormat="1">
      <c r="A3100" s="44"/>
      <c r="B3100" s="45"/>
      <c r="C3100" s="45"/>
      <c r="D3100" s="45"/>
      <c r="E3100" s="367"/>
      <c r="F3100" s="50"/>
      <c r="G3100" s="50"/>
      <c r="H3100" s="50"/>
      <c r="I3100" s="49" t="s">
        <v>1157</v>
      </c>
      <c r="J3100" s="192">
        <f>SUM(J3101)</f>
        <v>2000</v>
      </c>
      <c r="K3100" s="192">
        <f t="shared" ref="K3100:AT3101" si="908">SUM(K3101)</f>
        <v>150</v>
      </c>
      <c r="L3100" s="192">
        <f t="shared" si="908"/>
        <v>0</v>
      </c>
      <c r="M3100" s="192">
        <f t="shared" si="908"/>
        <v>0</v>
      </c>
      <c r="N3100" s="192">
        <f t="shared" si="908"/>
        <v>0</v>
      </c>
      <c r="O3100" s="192">
        <f t="shared" si="908"/>
        <v>0</v>
      </c>
      <c r="P3100" s="192">
        <f t="shared" si="908"/>
        <v>1850</v>
      </c>
      <c r="Q3100" s="192">
        <f t="shared" si="908"/>
        <v>0</v>
      </c>
      <c r="R3100" s="192">
        <f t="shared" si="908"/>
        <v>0</v>
      </c>
      <c r="S3100" s="192">
        <f t="shared" si="908"/>
        <v>0</v>
      </c>
      <c r="T3100" s="192">
        <f t="shared" si="908"/>
        <v>0</v>
      </c>
      <c r="U3100" s="192">
        <v>2000</v>
      </c>
      <c r="V3100" s="192">
        <v>0</v>
      </c>
      <c r="W3100" s="192">
        <f>SUM(W3101)</f>
        <v>1000</v>
      </c>
      <c r="X3100" s="192">
        <f t="shared" si="908"/>
        <v>0</v>
      </c>
      <c r="Y3100" s="192">
        <f t="shared" si="908"/>
        <v>0</v>
      </c>
      <c r="Z3100" s="192">
        <f t="shared" si="908"/>
        <v>1000</v>
      </c>
      <c r="AA3100" s="192">
        <f t="shared" si="908"/>
        <v>0</v>
      </c>
      <c r="AB3100" s="192">
        <f t="shared" si="908"/>
        <v>0</v>
      </c>
      <c r="AC3100" s="192">
        <f t="shared" si="908"/>
        <v>0</v>
      </c>
      <c r="AD3100" s="192">
        <f t="shared" si="908"/>
        <v>0</v>
      </c>
      <c r="AE3100" s="192">
        <f t="shared" si="908"/>
        <v>0</v>
      </c>
      <c r="AF3100" s="192">
        <f t="shared" si="908"/>
        <v>0</v>
      </c>
      <c r="AG3100" s="192">
        <f t="shared" si="908"/>
        <v>0</v>
      </c>
      <c r="AH3100" s="192">
        <v>1000</v>
      </c>
      <c r="AI3100" s="192">
        <v>0</v>
      </c>
      <c r="AJ3100" s="192">
        <f>SUM(AJ3101)</f>
        <v>0</v>
      </c>
      <c r="AK3100" s="192">
        <f t="shared" si="908"/>
        <v>0</v>
      </c>
      <c r="AL3100" s="192">
        <f t="shared" si="908"/>
        <v>0</v>
      </c>
      <c r="AM3100" s="192">
        <f t="shared" si="908"/>
        <v>0</v>
      </c>
      <c r="AN3100" s="192">
        <f t="shared" si="908"/>
        <v>0</v>
      </c>
      <c r="AO3100" s="192">
        <f t="shared" si="908"/>
        <v>0</v>
      </c>
      <c r="AP3100" s="192">
        <f t="shared" si="908"/>
        <v>0</v>
      </c>
      <c r="AQ3100" s="192">
        <f t="shared" si="908"/>
        <v>0</v>
      </c>
      <c r="AR3100" s="192">
        <f t="shared" si="908"/>
        <v>0</v>
      </c>
      <c r="AS3100" s="192">
        <f t="shared" si="908"/>
        <v>0</v>
      </c>
      <c r="AT3100" s="192">
        <f t="shared" si="908"/>
        <v>0</v>
      </c>
      <c r="AU3100" s="192">
        <v>0</v>
      </c>
      <c r="AV3100" s="192">
        <v>0</v>
      </c>
      <c r="AW3100" s="192">
        <f t="shared" si="902"/>
        <v>3000</v>
      </c>
    </row>
    <row r="3101" spans="1:49" s="59" customFormat="1">
      <c r="A3101" s="44" t="s">
        <v>797</v>
      </c>
      <c r="B3101" s="45" t="s">
        <v>1030</v>
      </c>
      <c r="C3101" s="45" t="s">
        <v>1708</v>
      </c>
      <c r="D3101" s="452" t="s">
        <v>2950</v>
      </c>
      <c r="E3101" s="54" t="s">
        <v>1402</v>
      </c>
      <c r="F3101" s="50"/>
      <c r="G3101" s="50"/>
      <c r="H3101" s="50"/>
      <c r="I3101" s="357" t="s">
        <v>1158</v>
      </c>
      <c r="J3101" s="19">
        <f>SUM(J3102)</f>
        <v>2000</v>
      </c>
      <c r="K3101" s="19">
        <f t="shared" si="908"/>
        <v>150</v>
      </c>
      <c r="L3101" s="19">
        <f t="shared" si="908"/>
        <v>0</v>
      </c>
      <c r="M3101" s="19">
        <f t="shared" si="908"/>
        <v>0</v>
      </c>
      <c r="N3101" s="19">
        <f t="shared" si="908"/>
        <v>0</v>
      </c>
      <c r="O3101" s="19">
        <f t="shared" si="908"/>
        <v>0</v>
      </c>
      <c r="P3101" s="19">
        <f t="shared" si="908"/>
        <v>1850</v>
      </c>
      <c r="Q3101" s="19">
        <f t="shared" si="908"/>
        <v>0</v>
      </c>
      <c r="R3101" s="19">
        <f t="shared" si="908"/>
        <v>0</v>
      </c>
      <c r="S3101" s="19">
        <f t="shared" si="908"/>
        <v>0</v>
      </c>
      <c r="T3101" s="19">
        <f t="shared" si="908"/>
        <v>0</v>
      </c>
      <c r="U3101" s="19">
        <v>2000</v>
      </c>
      <c r="V3101" s="19">
        <v>0</v>
      </c>
      <c r="W3101" s="19">
        <f>SUM(W3102)</f>
        <v>1000</v>
      </c>
      <c r="X3101" s="19">
        <f t="shared" si="908"/>
        <v>0</v>
      </c>
      <c r="Y3101" s="19">
        <f t="shared" si="908"/>
        <v>0</v>
      </c>
      <c r="Z3101" s="19">
        <f t="shared" si="908"/>
        <v>1000</v>
      </c>
      <c r="AA3101" s="19">
        <f t="shared" si="908"/>
        <v>0</v>
      </c>
      <c r="AB3101" s="19">
        <f t="shared" si="908"/>
        <v>0</v>
      </c>
      <c r="AC3101" s="19">
        <f t="shared" si="908"/>
        <v>0</v>
      </c>
      <c r="AD3101" s="19">
        <f t="shared" si="908"/>
        <v>0</v>
      </c>
      <c r="AE3101" s="19">
        <f t="shared" si="908"/>
        <v>0</v>
      </c>
      <c r="AF3101" s="19">
        <f t="shared" si="908"/>
        <v>0</v>
      </c>
      <c r="AG3101" s="19">
        <f t="shared" si="908"/>
        <v>0</v>
      </c>
      <c r="AH3101" s="19">
        <v>1000</v>
      </c>
      <c r="AI3101" s="19">
        <v>0</v>
      </c>
      <c r="AJ3101" s="19">
        <f>SUM(AJ3102)</f>
        <v>0</v>
      </c>
      <c r="AK3101" s="19">
        <f t="shared" si="908"/>
        <v>0</v>
      </c>
      <c r="AL3101" s="19">
        <f t="shared" si="908"/>
        <v>0</v>
      </c>
      <c r="AM3101" s="19">
        <f t="shared" si="908"/>
        <v>0</v>
      </c>
      <c r="AN3101" s="19">
        <f t="shared" si="908"/>
        <v>0</v>
      </c>
      <c r="AO3101" s="19">
        <f t="shared" si="908"/>
        <v>0</v>
      </c>
      <c r="AP3101" s="19">
        <f t="shared" si="908"/>
        <v>0</v>
      </c>
      <c r="AQ3101" s="19">
        <f t="shared" si="908"/>
        <v>0</v>
      </c>
      <c r="AR3101" s="19">
        <f t="shared" si="908"/>
        <v>0</v>
      </c>
      <c r="AS3101" s="19">
        <f t="shared" si="908"/>
        <v>0</v>
      </c>
      <c r="AT3101" s="19">
        <f t="shared" si="908"/>
        <v>0</v>
      </c>
      <c r="AU3101" s="19">
        <v>0</v>
      </c>
      <c r="AV3101" s="19">
        <v>0</v>
      </c>
      <c r="AW3101" s="19">
        <f t="shared" si="902"/>
        <v>3000</v>
      </c>
    </row>
    <row r="3102" spans="1:49" s="59" customFormat="1">
      <c r="A3102" s="44" t="s">
        <v>797</v>
      </c>
      <c r="B3102" s="45" t="s">
        <v>1030</v>
      </c>
      <c r="C3102" s="45" t="s">
        <v>1708</v>
      </c>
      <c r="D3102" s="452" t="s">
        <v>2950</v>
      </c>
      <c r="E3102" s="367" t="s">
        <v>1409</v>
      </c>
      <c r="F3102" s="50"/>
      <c r="G3102" s="468" t="s">
        <v>3096</v>
      </c>
      <c r="H3102" s="50" t="s">
        <v>2333</v>
      </c>
      <c r="I3102" s="42" t="s">
        <v>1518</v>
      </c>
      <c r="J3102" s="13">
        <v>2000</v>
      </c>
      <c r="K3102" s="13">
        <v>150</v>
      </c>
      <c r="L3102" s="13"/>
      <c r="M3102" s="13"/>
      <c r="N3102" s="13"/>
      <c r="O3102" s="13"/>
      <c r="P3102" s="13">
        <v>1850</v>
      </c>
      <c r="Q3102" s="13"/>
      <c r="R3102" s="13"/>
      <c r="S3102" s="13"/>
      <c r="T3102" s="13"/>
      <c r="U3102" s="13">
        <v>2000</v>
      </c>
      <c r="V3102" s="13">
        <v>0</v>
      </c>
      <c r="W3102" s="13">
        <v>1000</v>
      </c>
      <c r="X3102" s="13"/>
      <c r="Y3102" s="13"/>
      <c r="Z3102" s="13">
        <v>1000</v>
      </c>
      <c r="AA3102" s="13"/>
      <c r="AB3102" s="13"/>
      <c r="AC3102" s="13"/>
      <c r="AD3102" s="13"/>
      <c r="AE3102" s="13"/>
      <c r="AF3102" s="13"/>
      <c r="AG3102" s="13"/>
      <c r="AH3102" s="13">
        <v>1000</v>
      </c>
      <c r="AI3102" s="13">
        <v>0</v>
      </c>
      <c r="AJ3102" s="13"/>
      <c r="AK3102" s="13"/>
      <c r="AL3102" s="13"/>
      <c r="AM3102" s="13"/>
      <c r="AN3102" s="13"/>
      <c r="AO3102" s="13"/>
      <c r="AP3102" s="13"/>
      <c r="AQ3102" s="13"/>
      <c r="AR3102" s="13"/>
      <c r="AS3102" s="13"/>
      <c r="AT3102" s="13"/>
      <c r="AU3102" s="13">
        <v>0</v>
      </c>
      <c r="AV3102" s="13">
        <v>0</v>
      </c>
      <c r="AW3102" s="13">
        <f t="shared" si="902"/>
        <v>3000</v>
      </c>
    </row>
    <row r="3103" spans="1:49">
      <c r="A3103" s="44"/>
      <c r="B3103" s="45"/>
      <c r="C3103" s="45"/>
      <c r="D3103" s="45"/>
      <c r="E3103" s="367"/>
      <c r="F3103" s="50"/>
      <c r="G3103" s="50"/>
      <c r="H3103" s="50"/>
      <c r="I3103" s="42"/>
      <c r="U3103" s="15">
        <v>0</v>
      </c>
      <c r="V3103" s="15">
        <v>0</v>
      </c>
      <c r="AH3103" s="15">
        <v>0</v>
      </c>
      <c r="AI3103" s="15">
        <v>0</v>
      </c>
      <c r="AU3103" s="15">
        <v>0</v>
      </c>
      <c r="AV3103" s="15">
        <v>0</v>
      </c>
      <c r="AW3103" s="15">
        <f t="shared" si="902"/>
        <v>0</v>
      </c>
    </row>
    <row r="3104" spans="1:49">
      <c r="A3104" s="48"/>
      <c r="B3104" s="42"/>
      <c r="C3104" s="42"/>
      <c r="D3104" s="42"/>
      <c r="E3104" s="531"/>
      <c r="F3104" s="50"/>
      <c r="G3104" s="50"/>
      <c r="H3104" s="50"/>
      <c r="I3104" s="49" t="s">
        <v>1631</v>
      </c>
      <c r="J3104" s="12">
        <f>SUM(J3075,J3097,J3100)</f>
        <v>3000</v>
      </c>
      <c r="K3104" s="12">
        <f t="shared" ref="K3104:AT3104" si="909">SUM(K3075,K3097,K3100)</f>
        <v>150</v>
      </c>
      <c r="L3104" s="12">
        <f t="shared" si="909"/>
        <v>0</v>
      </c>
      <c r="M3104" s="12">
        <f t="shared" si="909"/>
        <v>0</v>
      </c>
      <c r="N3104" s="12">
        <f t="shared" si="909"/>
        <v>0</v>
      </c>
      <c r="O3104" s="12">
        <f t="shared" si="909"/>
        <v>0</v>
      </c>
      <c r="P3104" s="12">
        <f t="shared" si="909"/>
        <v>1850</v>
      </c>
      <c r="Q3104" s="12">
        <f t="shared" si="909"/>
        <v>0</v>
      </c>
      <c r="R3104" s="12">
        <f t="shared" si="909"/>
        <v>400</v>
      </c>
      <c r="S3104" s="12">
        <f t="shared" si="909"/>
        <v>0</v>
      </c>
      <c r="T3104" s="12">
        <f t="shared" si="909"/>
        <v>0</v>
      </c>
      <c r="U3104" s="12">
        <v>2400</v>
      </c>
      <c r="V3104" s="12">
        <v>600</v>
      </c>
      <c r="W3104" s="12">
        <f>SUM(W3075,W3097,W3100)</f>
        <v>1000</v>
      </c>
      <c r="X3104" s="12">
        <f t="shared" si="909"/>
        <v>0</v>
      </c>
      <c r="Y3104" s="12">
        <f t="shared" si="909"/>
        <v>0</v>
      </c>
      <c r="Z3104" s="12">
        <f t="shared" si="909"/>
        <v>1000</v>
      </c>
      <c r="AA3104" s="12">
        <f t="shared" si="909"/>
        <v>0</v>
      </c>
      <c r="AB3104" s="12">
        <f t="shared" si="909"/>
        <v>0</v>
      </c>
      <c r="AC3104" s="12">
        <f t="shared" si="909"/>
        <v>0</v>
      </c>
      <c r="AD3104" s="12">
        <f t="shared" si="909"/>
        <v>0</v>
      </c>
      <c r="AE3104" s="12">
        <f t="shared" si="909"/>
        <v>0</v>
      </c>
      <c r="AF3104" s="12">
        <f t="shared" si="909"/>
        <v>0</v>
      </c>
      <c r="AG3104" s="12">
        <f t="shared" si="909"/>
        <v>0</v>
      </c>
      <c r="AH3104" s="12">
        <v>1000</v>
      </c>
      <c r="AI3104" s="12">
        <v>0</v>
      </c>
      <c r="AJ3104" s="12">
        <f>SUM(AJ3075,AJ3097,AJ3100)</f>
        <v>365</v>
      </c>
      <c r="AK3104" s="12">
        <f t="shared" si="909"/>
        <v>0</v>
      </c>
      <c r="AL3104" s="12">
        <f t="shared" si="909"/>
        <v>0</v>
      </c>
      <c r="AM3104" s="12">
        <f t="shared" si="909"/>
        <v>0</v>
      </c>
      <c r="AN3104" s="12">
        <f t="shared" si="909"/>
        <v>0</v>
      </c>
      <c r="AO3104" s="12">
        <f t="shared" si="909"/>
        <v>0</v>
      </c>
      <c r="AP3104" s="12">
        <f t="shared" si="909"/>
        <v>0</v>
      </c>
      <c r="AQ3104" s="12">
        <f t="shared" si="909"/>
        <v>0</v>
      </c>
      <c r="AR3104" s="12">
        <f t="shared" si="909"/>
        <v>365</v>
      </c>
      <c r="AS3104" s="12">
        <f t="shared" si="909"/>
        <v>0</v>
      </c>
      <c r="AT3104" s="12">
        <f t="shared" si="909"/>
        <v>0</v>
      </c>
      <c r="AU3104" s="12">
        <v>365</v>
      </c>
      <c r="AV3104" s="12">
        <v>0</v>
      </c>
      <c r="AW3104" s="12">
        <f t="shared" si="902"/>
        <v>3765</v>
      </c>
    </row>
    <row r="3105" spans="1:49">
      <c r="A3105" s="48"/>
      <c r="B3105" s="42"/>
      <c r="C3105" s="42"/>
      <c r="D3105" s="42"/>
      <c r="E3105" s="531"/>
      <c r="F3105" s="50"/>
      <c r="G3105" s="50"/>
      <c r="H3105" s="50"/>
      <c r="I3105" s="146" t="s">
        <v>970</v>
      </c>
      <c r="J3105" s="267"/>
      <c r="K3105" s="267"/>
      <c r="L3105" s="267"/>
      <c r="M3105" s="267"/>
      <c r="N3105" s="267"/>
      <c r="O3105" s="267"/>
      <c r="P3105" s="267"/>
      <c r="Q3105" s="267"/>
      <c r="R3105" s="267"/>
      <c r="S3105" s="267"/>
      <c r="T3105" s="267"/>
      <c r="U3105" s="267"/>
      <c r="V3105" s="267"/>
      <c r="W3105" s="267"/>
      <c r="X3105" s="267"/>
      <c r="Y3105" s="267"/>
      <c r="Z3105" s="267"/>
      <c r="AA3105" s="267"/>
      <c r="AB3105" s="267"/>
      <c r="AC3105" s="267"/>
      <c r="AD3105" s="267"/>
      <c r="AE3105" s="267"/>
      <c r="AF3105" s="267"/>
      <c r="AG3105" s="267"/>
      <c r="AH3105" s="267"/>
      <c r="AI3105" s="267"/>
      <c r="AJ3105" s="267"/>
      <c r="AK3105" s="267"/>
      <c r="AL3105" s="267"/>
      <c r="AM3105" s="267"/>
      <c r="AN3105" s="267"/>
      <c r="AO3105" s="267"/>
      <c r="AP3105" s="267"/>
      <c r="AQ3105" s="267"/>
      <c r="AR3105" s="267"/>
      <c r="AS3105" s="267"/>
      <c r="AT3105" s="267"/>
      <c r="AU3105" s="267"/>
      <c r="AV3105" s="267"/>
      <c r="AW3105" s="267"/>
    </row>
    <row r="3106" spans="1:49" ht="13.5" thickBot="1">
      <c r="A3106" s="48"/>
      <c r="B3106" s="42"/>
      <c r="C3106" s="42"/>
      <c r="D3106" s="42"/>
      <c r="E3106" s="531"/>
      <c r="F3106" s="50"/>
      <c r="G3106" s="50"/>
      <c r="H3106" s="50"/>
      <c r="I3106" s="146"/>
      <c r="J3106" s="29"/>
      <c r="K3106" s="29"/>
      <c r="L3106" s="29"/>
      <c r="M3106" s="29"/>
      <c r="N3106" s="29"/>
      <c r="O3106" s="29"/>
      <c r="P3106" s="29"/>
      <c r="Q3106" s="29"/>
      <c r="R3106" s="29"/>
      <c r="S3106" s="29"/>
      <c r="T3106" s="29"/>
      <c r="U3106" s="29"/>
      <c r="V3106" s="29"/>
      <c r="W3106" s="29"/>
      <c r="X3106" s="29"/>
      <c r="Y3106" s="29"/>
      <c r="Z3106" s="29"/>
      <c r="AA3106" s="29"/>
      <c r="AB3106" s="29"/>
      <c r="AC3106" s="29"/>
      <c r="AD3106" s="29"/>
      <c r="AE3106" s="29"/>
      <c r="AF3106" s="29"/>
      <c r="AG3106" s="29"/>
      <c r="AH3106" s="29"/>
      <c r="AI3106" s="29"/>
      <c r="AJ3106" s="29"/>
      <c r="AK3106" s="29"/>
      <c r="AL3106" s="29"/>
      <c r="AM3106" s="29"/>
      <c r="AN3106" s="29"/>
      <c r="AO3106" s="29"/>
      <c r="AP3106" s="29"/>
      <c r="AQ3106" s="29"/>
      <c r="AR3106" s="29"/>
      <c r="AS3106" s="29"/>
      <c r="AT3106" s="29"/>
      <c r="AU3106" s="29"/>
      <c r="AV3106" s="29"/>
      <c r="AW3106" s="29"/>
    </row>
    <row r="3107" spans="1:49" ht="35.25" customHeight="1" thickTop="1" thickBot="1">
      <c r="A3107" s="48"/>
      <c r="B3107" s="42"/>
      <c r="C3107" s="42"/>
      <c r="D3107" s="42"/>
      <c r="E3107" s="531"/>
      <c r="F3107" s="50"/>
      <c r="G3107" s="50"/>
      <c r="H3107" s="50"/>
      <c r="I3107" s="5" t="s">
        <v>2331</v>
      </c>
      <c r="J3107" s="364" t="s">
        <v>2891</v>
      </c>
      <c r="K3107" s="364" t="s">
        <v>2879</v>
      </c>
      <c r="L3107" s="364" t="s">
        <v>2880</v>
      </c>
      <c r="M3107" s="364" t="s">
        <v>2881</v>
      </c>
      <c r="N3107" s="364" t="s">
        <v>2882</v>
      </c>
      <c r="O3107" s="364" t="s">
        <v>2883</v>
      </c>
      <c r="P3107" s="364" t="s">
        <v>2884</v>
      </c>
      <c r="Q3107" s="364" t="s">
        <v>2885</v>
      </c>
      <c r="R3107" s="364" t="s">
        <v>2886</v>
      </c>
      <c r="S3107" s="364" t="s">
        <v>2887</v>
      </c>
      <c r="T3107" s="364" t="s">
        <v>2888</v>
      </c>
      <c r="U3107" s="364" t="s">
        <v>2889</v>
      </c>
      <c r="V3107" s="364" t="s">
        <v>2890</v>
      </c>
      <c r="W3107" s="365" t="s">
        <v>2893</v>
      </c>
      <c r="X3107" s="365" t="s">
        <v>2879</v>
      </c>
      <c r="Y3107" s="365" t="s">
        <v>2880</v>
      </c>
      <c r="Z3107" s="365" t="s">
        <v>2881</v>
      </c>
      <c r="AA3107" s="365" t="s">
        <v>2882</v>
      </c>
      <c r="AB3107" s="365" t="s">
        <v>2883</v>
      </c>
      <c r="AC3107" s="365" t="s">
        <v>2884</v>
      </c>
      <c r="AD3107" s="365" t="s">
        <v>2885</v>
      </c>
      <c r="AE3107" s="365" t="s">
        <v>2886</v>
      </c>
      <c r="AF3107" s="365" t="s">
        <v>2887</v>
      </c>
      <c r="AG3107" s="365" t="s">
        <v>2888</v>
      </c>
      <c r="AH3107" s="365" t="s">
        <v>2889</v>
      </c>
      <c r="AI3107" s="365" t="s">
        <v>2890</v>
      </c>
      <c r="AJ3107" s="366" t="s">
        <v>2892</v>
      </c>
      <c r="AK3107" s="366" t="s">
        <v>2879</v>
      </c>
      <c r="AL3107" s="366" t="s">
        <v>2880</v>
      </c>
      <c r="AM3107" s="366" t="s">
        <v>2881</v>
      </c>
      <c r="AN3107" s="366" t="s">
        <v>2882</v>
      </c>
      <c r="AO3107" s="366" t="s">
        <v>2883</v>
      </c>
      <c r="AP3107" s="366" t="s">
        <v>2884</v>
      </c>
      <c r="AQ3107" s="366" t="s">
        <v>2885</v>
      </c>
      <c r="AR3107" s="366" t="s">
        <v>2886</v>
      </c>
      <c r="AS3107" s="366" t="s">
        <v>2887</v>
      </c>
      <c r="AT3107" s="366" t="s">
        <v>2888</v>
      </c>
      <c r="AU3107" s="366" t="s">
        <v>2889</v>
      </c>
      <c r="AV3107" s="366" t="s">
        <v>2890</v>
      </c>
      <c r="AW3107" s="368" t="s">
        <v>2895</v>
      </c>
    </row>
    <row r="3108" spans="1:49">
      <c r="A3108" s="48"/>
      <c r="B3108" s="42"/>
      <c r="C3108" s="42"/>
      <c r="D3108" s="42"/>
      <c r="E3108" s="531"/>
      <c r="F3108" s="50"/>
      <c r="G3108" s="50"/>
      <c r="H3108" s="50"/>
      <c r="I3108" s="34"/>
      <c r="J3108" s="202" t="s">
        <v>1224</v>
      </c>
      <c r="K3108" s="202">
        <v>1</v>
      </c>
      <c r="L3108" s="202">
        <v>2</v>
      </c>
      <c r="M3108" s="202">
        <v>3</v>
      </c>
      <c r="N3108" s="202">
        <v>4</v>
      </c>
      <c r="O3108" s="202">
        <v>5</v>
      </c>
      <c r="P3108" s="202">
        <v>6</v>
      </c>
      <c r="Q3108" s="202">
        <v>7</v>
      </c>
      <c r="R3108" s="202">
        <v>8</v>
      </c>
      <c r="S3108" s="202">
        <v>9</v>
      </c>
      <c r="T3108" s="202">
        <v>10</v>
      </c>
      <c r="U3108" s="202">
        <v>13</v>
      </c>
      <c r="V3108" s="202">
        <v>14</v>
      </c>
      <c r="W3108" s="202" t="s">
        <v>1224</v>
      </c>
      <c r="X3108" s="202">
        <v>1</v>
      </c>
      <c r="Y3108" s="202">
        <v>2</v>
      </c>
      <c r="Z3108" s="202">
        <v>3</v>
      </c>
      <c r="AA3108" s="202">
        <v>4</v>
      </c>
      <c r="AB3108" s="202">
        <v>5</v>
      </c>
      <c r="AC3108" s="202">
        <v>6</v>
      </c>
      <c r="AD3108" s="202">
        <v>7</v>
      </c>
      <c r="AE3108" s="202">
        <v>8</v>
      </c>
      <c r="AF3108" s="202">
        <v>9</v>
      </c>
      <c r="AG3108" s="202">
        <v>10</v>
      </c>
      <c r="AH3108" s="202">
        <v>13</v>
      </c>
      <c r="AI3108" s="202">
        <v>14</v>
      </c>
      <c r="AJ3108" s="202" t="s">
        <v>1224</v>
      </c>
      <c r="AK3108" s="202">
        <v>1</v>
      </c>
      <c r="AL3108" s="202">
        <v>2</v>
      </c>
      <c r="AM3108" s="202">
        <v>3</v>
      </c>
      <c r="AN3108" s="202">
        <v>4</v>
      </c>
      <c r="AO3108" s="202">
        <v>5</v>
      </c>
      <c r="AP3108" s="202">
        <v>6</v>
      </c>
      <c r="AQ3108" s="202">
        <v>7</v>
      </c>
      <c r="AR3108" s="202">
        <v>8</v>
      </c>
      <c r="AS3108" s="202">
        <v>9</v>
      </c>
      <c r="AT3108" s="202">
        <v>10</v>
      </c>
      <c r="AU3108" s="202">
        <v>13</v>
      </c>
      <c r="AV3108" s="202">
        <v>14</v>
      </c>
      <c r="AW3108" s="202">
        <v>15</v>
      </c>
    </row>
    <row r="3109" spans="1:49">
      <c r="A3109" s="48"/>
      <c r="B3109" s="42"/>
      <c r="C3109" s="42"/>
      <c r="D3109" s="42"/>
      <c r="E3109" s="531"/>
      <c r="F3109" s="50"/>
      <c r="G3109" s="50"/>
      <c r="H3109" s="50"/>
      <c r="I3109" s="276" t="s">
        <v>2429</v>
      </c>
      <c r="J3109" s="277">
        <f>SUM(J3104)</f>
        <v>3000</v>
      </c>
      <c r="K3109" s="277">
        <f t="shared" ref="K3109:AT3109" si="910">SUM(K3104)</f>
        <v>150</v>
      </c>
      <c r="L3109" s="277">
        <f t="shared" si="910"/>
        <v>0</v>
      </c>
      <c r="M3109" s="277">
        <f t="shared" si="910"/>
        <v>0</v>
      </c>
      <c r="N3109" s="277">
        <f t="shared" si="910"/>
        <v>0</v>
      </c>
      <c r="O3109" s="277">
        <f t="shared" si="910"/>
        <v>0</v>
      </c>
      <c r="P3109" s="277">
        <f t="shared" si="910"/>
        <v>1850</v>
      </c>
      <c r="Q3109" s="277">
        <f t="shared" si="910"/>
        <v>0</v>
      </c>
      <c r="R3109" s="277">
        <f t="shared" si="910"/>
        <v>400</v>
      </c>
      <c r="S3109" s="277">
        <f t="shared" si="910"/>
        <v>0</v>
      </c>
      <c r="T3109" s="277">
        <f t="shared" si="910"/>
        <v>0</v>
      </c>
      <c r="U3109" s="277">
        <v>2400</v>
      </c>
      <c r="V3109" s="277">
        <v>600</v>
      </c>
      <c r="W3109" s="277">
        <f>SUM(W3104)</f>
        <v>1000</v>
      </c>
      <c r="X3109" s="277">
        <f t="shared" si="910"/>
        <v>0</v>
      </c>
      <c r="Y3109" s="277">
        <f t="shared" si="910"/>
        <v>0</v>
      </c>
      <c r="Z3109" s="277">
        <f t="shared" si="910"/>
        <v>1000</v>
      </c>
      <c r="AA3109" s="277">
        <f t="shared" si="910"/>
        <v>0</v>
      </c>
      <c r="AB3109" s="277">
        <f t="shared" si="910"/>
        <v>0</v>
      </c>
      <c r="AC3109" s="277">
        <f t="shared" si="910"/>
        <v>0</v>
      </c>
      <c r="AD3109" s="277">
        <f t="shared" si="910"/>
        <v>0</v>
      </c>
      <c r="AE3109" s="277">
        <f t="shared" si="910"/>
        <v>0</v>
      </c>
      <c r="AF3109" s="277">
        <f t="shared" si="910"/>
        <v>0</v>
      </c>
      <c r="AG3109" s="277">
        <f t="shared" si="910"/>
        <v>0</v>
      </c>
      <c r="AH3109" s="277">
        <v>1000</v>
      </c>
      <c r="AI3109" s="277">
        <v>0</v>
      </c>
      <c r="AJ3109" s="277">
        <f>SUM(AJ3104)</f>
        <v>365</v>
      </c>
      <c r="AK3109" s="277">
        <f t="shared" si="910"/>
        <v>0</v>
      </c>
      <c r="AL3109" s="277">
        <f t="shared" si="910"/>
        <v>0</v>
      </c>
      <c r="AM3109" s="277">
        <f t="shared" si="910"/>
        <v>0</v>
      </c>
      <c r="AN3109" s="277">
        <f t="shared" si="910"/>
        <v>0</v>
      </c>
      <c r="AO3109" s="277">
        <f t="shared" si="910"/>
        <v>0</v>
      </c>
      <c r="AP3109" s="277">
        <f t="shared" si="910"/>
        <v>0</v>
      </c>
      <c r="AQ3109" s="277">
        <f t="shared" si="910"/>
        <v>0</v>
      </c>
      <c r="AR3109" s="277">
        <f t="shared" si="910"/>
        <v>365</v>
      </c>
      <c r="AS3109" s="277">
        <f t="shared" si="910"/>
        <v>0</v>
      </c>
      <c r="AT3109" s="277">
        <f t="shared" si="910"/>
        <v>0</v>
      </c>
      <c r="AU3109" s="277">
        <v>365</v>
      </c>
      <c r="AV3109" s="277">
        <v>0</v>
      </c>
      <c r="AW3109" s="277">
        <f>U3109+AH3109+AU3109</f>
        <v>3765</v>
      </c>
    </row>
    <row r="3110" spans="1:49">
      <c r="A3110" s="48"/>
      <c r="B3110" s="42"/>
      <c r="C3110" s="42"/>
      <c r="D3110" s="42"/>
      <c r="E3110" s="531"/>
      <c r="F3110" s="50"/>
      <c r="G3110" s="50"/>
      <c r="H3110" s="50"/>
      <c r="I3110" s="276"/>
      <c r="J3110" s="277"/>
      <c r="K3110" s="277"/>
      <c r="L3110" s="277"/>
      <c r="M3110" s="277"/>
      <c r="N3110" s="277"/>
      <c r="O3110" s="277"/>
      <c r="P3110" s="277"/>
      <c r="Q3110" s="277"/>
      <c r="R3110" s="277"/>
      <c r="S3110" s="277"/>
      <c r="T3110" s="277"/>
      <c r="U3110" s="277">
        <v>0</v>
      </c>
      <c r="V3110" s="277">
        <v>0</v>
      </c>
      <c r="W3110" s="277"/>
      <c r="X3110" s="277"/>
      <c r="Y3110" s="277"/>
      <c r="Z3110" s="277"/>
      <c r="AA3110" s="277"/>
      <c r="AB3110" s="277"/>
      <c r="AC3110" s="277"/>
      <c r="AD3110" s="277"/>
      <c r="AE3110" s="277"/>
      <c r="AF3110" s="277"/>
      <c r="AG3110" s="277"/>
      <c r="AH3110" s="277">
        <v>0</v>
      </c>
      <c r="AI3110" s="277">
        <v>0</v>
      </c>
      <c r="AJ3110" s="277"/>
      <c r="AK3110" s="277"/>
      <c r="AL3110" s="277"/>
      <c r="AM3110" s="277"/>
      <c r="AN3110" s="277"/>
      <c r="AO3110" s="277"/>
      <c r="AP3110" s="277"/>
      <c r="AQ3110" s="277"/>
      <c r="AR3110" s="277"/>
      <c r="AS3110" s="277"/>
      <c r="AT3110" s="277"/>
      <c r="AU3110" s="277">
        <v>0</v>
      </c>
      <c r="AV3110" s="277">
        <v>0</v>
      </c>
      <c r="AW3110" s="277">
        <f>U3110+AH3110+AU3110</f>
        <v>0</v>
      </c>
    </row>
    <row r="3111" spans="1:49">
      <c r="A3111" s="48"/>
      <c r="B3111" s="42"/>
      <c r="C3111" s="42"/>
      <c r="D3111" s="42"/>
      <c r="E3111" s="531"/>
      <c r="F3111" s="50"/>
      <c r="G3111" s="50"/>
      <c r="H3111" s="50"/>
      <c r="I3111" s="276"/>
      <c r="J3111" s="277"/>
      <c r="K3111" s="277"/>
      <c r="L3111" s="277"/>
      <c r="M3111" s="277"/>
      <c r="N3111" s="277"/>
      <c r="O3111" s="277"/>
      <c r="P3111" s="277"/>
      <c r="Q3111" s="277"/>
      <c r="R3111" s="277"/>
      <c r="S3111" s="277"/>
      <c r="T3111" s="277"/>
      <c r="U3111" s="277">
        <v>0</v>
      </c>
      <c r="V3111" s="277">
        <v>0</v>
      </c>
      <c r="W3111" s="277"/>
      <c r="X3111" s="277"/>
      <c r="Y3111" s="277"/>
      <c r="Z3111" s="277"/>
      <c r="AA3111" s="277"/>
      <c r="AB3111" s="277"/>
      <c r="AC3111" s="277"/>
      <c r="AD3111" s="277"/>
      <c r="AE3111" s="277"/>
      <c r="AF3111" s="277"/>
      <c r="AG3111" s="277"/>
      <c r="AH3111" s="277">
        <v>0</v>
      </c>
      <c r="AI3111" s="277">
        <v>0</v>
      </c>
      <c r="AJ3111" s="277"/>
      <c r="AK3111" s="277"/>
      <c r="AL3111" s="277"/>
      <c r="AM3111" s="277"/>
      <c r="AN3111" s="277"/>
      <c r="AO3111" s="277"/>
      <c r="AP3111" s="277"/>
      <c r="AQ3111" s="277"/>
      <c r="AR3111" s="277"/>
      <c r="AS3111" s="277"/>
      <c r="AT3111" s="277"/>
      <c r="AU3111" s="277">
        <v>0</v>
      </c>
      <c r="AV3111" s="277">
        <v>0</v>
      </c>
      <c r="AW3111" s="277">
        <f>U3111+AH3111+AU3111</f>
        <v>0</v>
      </c>
    </row>
    <row r="3112" spans="1:49">
      <c r="A3112" s="48"/>
      <c r="B3112" s="42"/>
      <c r="C3112" s="42"/>
      <c r="D3112" s="42"/>
      <c r="E3112" s="531"/>
      <c r="F3112" s="50"/>
      <c r="G3112" s="50"/>
      <c r="H3112" s="50"/>
      <c r="I3112" s="276"/>
      <c r="J3112" s="277"/>
      <c r="K3112" s="277"/>
      <c r="L3112" s="277"/>
      <c r="M3112" s="277"/>
      <c r="N3112" s="277"/>
      <c r="O3112" s="277"/>
      <c r="P3112" s="277"/>
      <c r="Q3112" s="277"/>
      <c r="R3112" s="277"/>
      <c r="S3112" s="277"/>
      <c r="T3112" s="277"/>
      <c r="U3112" s="277">
        <v>0</v>
      </c>
      <c r="V3112" s="277">
        <v>0</v>
      </c>
      <c r="W3112" s="277"/>
      <c r="X3112" s="277"/>
      <c r="Y3112" s="277"/>
      <c r="Z3112" s="277"/>
      <c r="AA3112" s="277"/>
      <c r="AB3112" s="277"/>
      <c r="AC3112" s="277"/>
      <c r="AD3112" s="277"/>
      <c r="AE3112" s="277"/>
      <c r="AF3112" s="277"/>
      <c r="AG3112" s="277"/>
      <c r="AH3112" s="277">
        <v>0</v>
      </c>
      <c r="AI3112" s="277">
        <v>0</v>
      </c>
      <c r="AJ3112" s="277"/>
      <c r="AK3112" s="277"/>
      <c r="AL3112" s="277"/>
      <c r="AM3112" s="277"/>
      <c r="AN3112" s="277"/>
      <c r="AO3112" s="277"/>
      <c r="AP3112" s="277"/>
      <c r="AQ3112" s="277"/>
      <c r="AR3112" s="277"/>
      <c r="AS3112" s="277"/>
      <c r="AT3112" s="277"/>
      <c r="AU3112" s="277">
        <v>0</v>
      </c>
      <c r="AV3112" s="277">
        <v>0</v>
      </c>
      <c r="AW3112" s="277">
        <f>U3112+AH3112+AU3112</f>
        <v>0</v>
      </c>
    </row>
    <row r="3113" spans="1:49">
      <c r="A3113" s="48"/>
      <c r="B3113" s="42"/>
      <c r="C3113" s="42"/>
      <c r="D3113" s="42"/>
      <c r="E3113" s="531"/>
      <c r="F3113" s="50"/>
      <c r="G3113" s="50"/>
      <c r="H3113" s="50"/>
      <c r="I3113" s="276" t="s">
        <v>1631</v>
      </c>
      <c r="J3113" s="277">
        <f>SUM(J3109:J3112)</f>
        <v>3000</v>
      </c>
      <c r="K3113" s="277">
        <f t="shared" ref="K3113:AT3113" si="911">SUM(K3109:K3112)</f>
        <v>150</v>
      </c>
      <c r="L3113" s="277">
        <f t="shared" si="911"/>
        <v>0</v>
      </c>
      <c r="M3113" s="277">
        <f t="shared" si="911"/>
        <v>0</v>
      </c>
      <c r="N3113" s="277">
        <f t="shared" si="911"/>
        <v>0</v>
      </c>
      <c r="O3113" s="277">
        <f t="shared" si="911"/>
        <v>0</v>
      </c>
      <c r="P3113" s="277">
        <f t="shared" si="911"/>
        <v>1850</v>
      </c>
      <c r="Q3113" s="277">
        <f t="shared" si="911"/>
        <v>0</v>
      </c>
      <c r="R3113" s="277">
        <f t="shared" si="911"/>
        <v>400</v>
      </c>
      <c r="S3113" s="277">
        <f t="shared" si="911"/>
        <v>0</v>
      </c>
      <c r="T3113" s="277">
        <f t="shared" si="911"/>
        <v>0</v>
      </c>
      <c r="U3113" s="277">
        <v>2400</v>
      </c>
      <c r="V3113" s="277">
        <v>600</v>
      </c>
      <c r="W3113" s="277">
        <f>SUM(W3109:W3112)</f>
        <v>1000</v>
      </c>
      <c r="X3113" s="277">
        <f t="shared" si="911"/>
        <v>0</v>
      </c>
      <c r="Y3113" s="277">
        <f t="shared" si="911"/>
        <v>0</v>
      </c>
      <c r="Z3113" s="277">
        <f t="shared" si="911"/>
        <v>1000</v>
      </c>
      <c r="AA3113" s="277">
        <f t="shared" si="911"/>
        <v>0</v>
      </c>
      <c r="AB3113" s="277">
        <f t="shared" si="911"/>
        <v>0</v>
      </c>
      <c r="AC3113" s="277">
        <f t="shared" si="911"/>
        <v>0</v>
      </c>
      <c r="AD3113" s="277">
        <f t="shared" si="911"/>
        <v>0</v>
      </c>
      <c r="AE3113" s="277">
        <f t="shared" si="911"/>
        <v>0</v>
      </c>
      <c r="AF3113" s="277">
        <f t="shared" si="911"/>
        <v>0</v>
      </c>
      <c r="AG3113" s="277">
        <f t="shared" si="911"/>
        <v>0</v>
      </c>
      <c r="AH3113" s="277">
        <v>1000</v>
      </c>
      <c r="AI3113" s="277">
        <v>0</v>
      </c>
      <c r="AJ3113" s="277">
        <f>SUM(AJ3109:AJ3112)</f>
        <v>365</v>
      </c>
      <c r="AK3113" s="277">
        <f t="shared" si="911"/>
        <v>0</v>
      </c>
      <c r="AL3113" s="277">
        <f t="shared" si="911"/>
        <v>0</v>
      </c>
      <c r="AM3113" s="277">
        <f t="shared" si="911"/>
        <v>0</v>
      </c>
      <c r="AN3113" s="277">
        <f t="shared" si="911"/>
        <v>0</v>
      </c>
      <c r="AO3113" s="277">
        <f t="shared" si="911"/>
        <v>0</v>
      </c>
      <c r="AP3113" s="277">
        <f t="shared" si="911"/>
        <v>0</v>
      </c>
      <c r="AQ3113" s="277">
        <f t="shared" si="911"/>
        <v>0</v>
      </c>
      <c r="AR3113" s="277">
        <f t="shared" si="911"/>
        <v>365</v>
      </c>
      <c r="AS3113" s="277">
        <f t="shared" si="911"/>
        <v>0</v>
      </c>
      <c r="AT3113" s="277">
        <f t="shared" si="911"/>
        <v>0</v>
      </c>
      <c r="AU3113" s="277">
        <v>365</v>
      </c>
      <c r="AV3113" s="277">
        <v>0</v>
      </c>
      <c r="AW3113" s="277">
        <f>U3113+AH3113+AU3113</f>
        <v>3765</v>
      </c>
    </row>
    <row r="3114" spans="1:49">
      <c r="A3114" s="48"/>
      <c r="B3114" s="42"/>
      <c r="C3114" s="42"/>
      <c r="D3114" s="42"/>
      <c r="E3114" s="531"/>
      <c r="F3114" s="50"/>
      <c r="G3114" s="50"/>
      <c r="H3114" s="50"/>
      <c r="I3114" s="146"/>
      <c r="J3114" s="29"/>
      <c r="K3114" s="29"/>
      <c r="L3114" s="29"/>
      <c r="M3114" s="29"/>
      <c r="N3114" s="29"/>
      <c r="O3114" s="29"/>
      <c r="P3114" s="29"/>
      <c r="Q3114" s="29"/>
      <c r="R3114" s="29"/>
      <c r="S3114" s="29"/>
      <c r="T3114" s="29"/>
      <c r="U3114" s="29"/>
      <c r="V3114" s="29"/>
      <c r="W3114" s="29"/>
      <c r="X3114" s="29"/>
      <c r="Y3114" s="29"/>
      <c r="Z3114" s="29"/>
      <c r="AA3114" s="29"/>
      <c r="AB3114" s="29"/>
      <c r="AC3114" s="29"/>
      <c r="AD3114" s="29"/>
      <c r="AE3114" s="29"/>
      <c r="AF3114" s="29"/>
      <c r="AG3114" s="29"/>
      <c r="AH3114" s="29"/>
      <c r="AI3114" s="29"/>
      <c r="AJ3114" s="29"/>
      <c r="AK3114" s="29"/>
      <c r="AL3114" s="29"/>
      <c r="AM3114" s="29"/>
      <c r="AN3114" s="29"/>
      <c r="AO3114" s="29"/>
      <c r="AP3114" s="29"/>
      <c r="AQ3114" s="29"/>
      <c r="AR3114" s="29"/>
      <c r="AS3114" s="29"/>
      <c r="AT3114" s="29"/>
      <c r="AU3114" s="29"/>
      <c r="AV3114" s="29"/>
      <c r="AW3114" s="29"/>
    </row>
    <row r="3115" spans="1:49">
      <c r="A3115" s="48"/>
      <c r="B3115" s="42"/>
      <c r="C3115" s="42"/>
      <c r="D3115" s="42"/>
      <c r="E3115" s="531"/>
      <c r="F3115" s="50"/>
      <c r="G3115" s="50"/>
      <c r="H3115" s="50"/>
      <c r="I3115" s="53"/>
      <c r="J3115" s="29"/>
      <c r="K3115" s="29"/>
      <c r="L3115" s="29"/>
      <c r="M3115" s="29"/>
      <c r="N3115" s="29"/>
      <c r="O3115" s="29"/>
      <c r="P3115" s="29"/>
      <c r="Q3115" s="29"/>
      <c r="R3115" s="29"/>
      <c r="S3115" s="29"/>
      <c r="T3115" s="29"/>
      <c r="U3115" s="29"/>
      <c r="V3115" s="29"/>
      <c r="W3115" s="29"/>
      <c r="X3115" s="29"/>
      <c r="Y3115" s="29"/>
      <c r="Z3115" s="29"/>
      <c r="AA3115" s="29"/>
      <c r="AB3115" s="29"/>
      <c r="AC3115" s="29"/>
      <c r="AD3115" s="29"/>
      <c r="AE3115" s="29"/>
      <c r="AF3115" s="29"/>
      <c r="AG3115" s="29"/>
      <c r="AH3115" s="29"/>
      <c r="AI3115" s="29"/>
      <c r="AJ3115" s="29"/>
      <c r="AK3115" s="29"/>
      <c r="AL3115" s="29"/>
      <c r="AM3115" s="29"/>
      <c r="AN3115" s="29"/>
      <c r="AO3115" s="29"/>
      <c r="AP3115" s="29"/>
      <c r="AQ3115" s="29"/>
      <c r="AR3115" s="29"/>
      <c r="AS3115" s="29"/>
      <c r="AT3115" s="29"/>
      <c r="AU3115" s="29"/>
      <c r="AV3115" s="29"/>
      <c r="AW3115" s="29"/>
    </row>
    <row r="3116" spans="1:49" ht="16.5" thickBot="1">
      <c r="A3116" s="78" t="s">
        <v>2146</v>
      </c>
      <c r="B3116" s="78"/>
      <c r="C3116" s="78"/>
      <c r="D3116" s="463"/>
      <c r="E3116" s="539"/>
      <c r="F3116" s="129"/>
      <c r="G3116" s="129"/>
      <c r="H3116" s="129"/>
      <c r="I3116" s="103"/>
    </row>
    <row r="3117" spans="1:49" s="151" customFormat="1" ht="36" customHeight="1" thickTop="1" thickBot="1">
      <c r="A3117" s="147" t="s">
        <v>2079</v>
      </c>
      <c r="B3117" s="5" t="s">
        <v>2080</v>
      </c>
      <c r="C3117" s="5" t="s">
        <v>1335</v>
      </c>
      <c r="D3117" s="450"/>
      <c r="E3117" s="148" t="s">
        <v>1570</v>
      </c>
      <c r="F3117" s="149" t="s">
        <v>1438</v>
      </c>
      <c r="G3117" s="149"/>
      <c r="H3117" s="149" t="s">
        <v>2332</v>
      </c>
      <c r="I3117" s="5" t="s">
        <v>856</v>
      </c>
      <c r="J3117" s="364" t="s">
        <v>2891</v>
      </c>
      <c r="K3117" s="364" t="s">
        <v>2879</v>
      </c>
      <c r="L3117" s="364" t="s">
        <v>2880</v>
      </c>
      <c r="M3117" s="364" t="s">
        <v>2881</v>
      </c>
      <c r="N3117" s="364" t="s">
        <v>2882</v>
      </c>
      <c r="O3117" s="364" t="s">
        <v>2883</v>
      </c>
      <c r="P3117" s="364" t="s">
        <v>2884</v>
      </c>
      <c r="Q3117" s="364" t="s">
        <v>2885</v>
      </c>
      <c r="R3117" s="364" t="s">
        <v>2886</v>
      </c>
      <c r="S3117" s="364" t="s">
        <v>2887</v>
      </c>
      <c r="T3117" s="364" t="s">
        <v>2888</v>
      </c>
      <c r="U3117" s="364" t="s">
        <v>2889</v>
      </c>
      <c r="V3117" s="364" t="s">
        <v>2890</v>
      </c>
      <c r="W3117" s="365" t="s">
        <v>2893</v>
      </c>
      <c r="X3117" s="365" t="s">
        <v>2879</v>
      </c>
      <c r="Y3117" s="365" t="s">
        <v>2880</v>
      </c>
      <c r="Z3117" s="365" t="s">
        <v>2881</v>
      </c>
      <c r="AA3117" s="365" t="s">
        <v>2882</v>
      </c>
      <c r="AB3117" s="365" t="s">
        <v>2883</v>
      </c>
      <c r="AC3117" s="365" t="s">
        <v>2884</v>
      </c>
      <c r="AD3117" s="365" t="s">
        <v>2885</v>
      </c>
      <c r="AE3117" s="365" t="s">
        <v>2886</v>
      </c>
      <c r="AF3117" s="365" t="s">
        <v>2887</v>
      </c>
      <c r="AG3117" s="365" t="s">
        <v>2888</v>
      </c>
      <c r="AH3117" s="365" t="s">
        <v>2889</v>
      </c>
      <c r="AI3117" s="365" t="s">
        <v>2890</v>
      </c>
      <c r="AJ3117" s="366" t="s">
        <v>2892</v>
      </c>
      <c r="AK3117" s="366" t="s">
        <v>2879</v>
      </c>
      <c r="AL3117" s="366" t="s">
        <v>2880</v>
      </c>
      <c r="AM3117" s="366" t="s">
        <v>2881</v>
      </c>
      <c r="AN3117" s="366" t="s">
        <v>2882</v>
      </c>
      <c r="AO3117" s="366" t="s">
        <v>2883</v>
      </c>
      <c r="AP3117" s="366" t="s">
        <v>2884</v>
      </c>
      <c r="AQ3117" s="366" t="s">
        <v>2885</v>
      </c>
      <c r="AR3117" s="366" t="s">
        <v>2886</v>
      </c>
      <c r="AS3117" s="366" t="s">
        <v>2887</v>
      </c>
      <c r="AT3117" s="366" t="s">
        <v>2888</v>
      </c>
      <c r="AU3117" s="366" t="s">
        <v>2889</v>
      </c>
      <c r="AV3117" s="366" t="s">
        <v>2890</v>
      </c>
      <c r="AW3117" s="368" t="s">
        <v>2895</v>
      </c>
    </row>
    <row r="3118" spans="1:49">
      <c r="A3118" s="33"/>
      <c r="B3118" s="34"/>
      <c r="C3118" s="34"/>
      <c r="D3118" s="34"/>
      <c r="E3118" s="35"/>
      <c r="F3118" s="36"/>
      <c r="G3118" s="36"/>
      <c r="H3118" s="36"/>
      <c r="I3118" s="34"/>
      <c r="J3118" s="202" t="s">
        <v>1224</v>
      </c>
      <c r="K3118" s="202">
        <v>1</v>
      </c>
      <c r="L3118" s="202">
        <v>2</v>
      </c>
      <c r="M3118" s="202">
        <v>3</v>
      </c>
      <c r="N3118" s="202">
        <v>4</v>
      </c>
      <c r="O3118" s="202">
        <v>5</v>
      </c>
      <c r="P3118" s="202">
        <v>6</v>
      </c>
      <c r="Q3118" s="202">
        <v>7</v>
      </c>
      <c r="R3118" s="202">
        <v>8</v>
      </c>
      <c r="S3118" s="202">
        <v>9</v>
      </c>
      <c r="T3118" s="202">
        <v>10</v>
      </c>
      <c r="U3118" s="202">
        <v>13</v>
      </c>
      <c r="V3118" s="202">
        <v>14</v>
      </c>
      <c r="W3118" s="202" t="s">
        <v>1224</v>
      </c>
      <c r="X3118" s="202">
        <v>1</v>
      </c>
      <c r="Y3118" s="202">
        <v>2</v>
      </c>
      <c r="Z3118" s="202">
        <v>3</v>
      </c>
      <c r="AA3118" s="202">
        <v>4</v>
      </c>
      <c r="AB3118" s="202">
        <v>5</v>
      </c>
      <c r="AC3118" s="202">
        <v>6</v>
      </c>
      <c r="AD3118" s="202">
        <v>7</v>
      </c>
      <c r="AE3118" s="202">
        <v>8</v>
      </c>
      <c r="AF3118" s="202">
        <v>9</v>
      </c>
      <c r="AG3118" s="202">
        <v>10</v>
      </c>
      <c r="AH3118" s="202">
        <v>13</v>
      </c>
      <c r="AI3118" s="202">
        <v>14</v>
      </c>
      <c r="AJ3118" s="202" t="s">
        <v>1224</v>
      </c>
      <c r="AK3118" s="202">
        <v>1</v>
      </c>
      <c r="AL3118" s="202">
        <v>2</v>
      </c>
      <c r="AM3118" s="202">
        <v>3</v>
      </c>
      <c r="AN3118" s="202">
        <v>4</v>
      </c>
      <c r="AO3118" s="202">
        <v>5</v>
      </c>
      <c r="AP3118" s="202">
        <v>6</v>
      </c>
      <c r="AQ3118" s="202">
        <v>7</v>
      </c>
      <c r="AR3118" s="202">
        <v>8</v>
      </c>
      <c r="AS3118" s="202">
        <v>9</v>
      </c>
      <c r="AT3118" s="202">
        <v>10</v>
      </c>
      <c r="AU3118" s="202">
        <v>13</v>
      </c>
      <c r="AV3118" s="202">
        <v>14</v>
      </c>
      <c r="AW3118" s="202">
        <v>15</v>
      </c>
    </row>
    <row r="3119" spans="1:49">
      <c r="A3119" s="37"/>
      <c r="B3119" s="38"/>
      <c r="C3119" s="38"/>
      <c r="D3119" s="38"/>
      <c r="E3119" s="60"/>
      <c r="F3119" s="61"/>
      <c r="G3119" s="61"/>
      <c r="H3119" s="61"/>
      <c r="I3119" s="38"/>
      <c r="J3119" s="62"/>
      <c r="K3119" s="62"/>
      <c r="L3119" s="62"/>
      <c r="M3119" s="62"/>
      <c r="N3119" s="62"/>
      <c r="O3119" s="62"/>
      <c r="P3119" s="62"/>
      <c r="Q3119" s="62"/>
      <c r="R3119" s="62"/>
      <c r="S3119" s="62"/>
      <c r="T3119" s="62"/>
      <c r="U3119" s="62"/>
      <c r="V3119" s="62"/>
      <c r="W3119" s="62"/>
      <c r="X3119" s="62"/>
      <c r="Y3119" s="62"/>
      <c r="Z3119" s="62"/>
      <c r="AA3119" s="62"/>
      <c r="AB3119" s="62"/>
      <c r="AC3119" s="62"/>
      <c r="AD3119" s="62"/>
      <c r="AE3119" s="62"/>
      <c r="AF3119" s="62"/>
      <c r="AG3119" s="62"/>
      <c r="AH3119" s="62"/>
      <c r="AI3119" s="62"/>
      <c r="AJ3119" s="62"/>
      <c r="AK3119" s="62"/>
      <c r="AL3119" s="62"/>
      <c r="AM3119" s="62"/>
      <c r="AN3119" s="62"/>
      <c r="AO3119" s="62"/>
      <c r="AP3119" s="62"/>
      <c r="AQ3119" s="62"/>
      <c r="AR3119" s="62"/>
      <c r="AS3119" s="62"/>
      <c r="AT3119" s="62"/>
      <c r="AU3119" s="62"/>
      <c r="AV3119" s="62"/>
      <c r="AW3119" s="62"/>
    </row>
    <row r="3120" spans="1:49">
      <c r="A3120" s="92" t="s">
        <v>797</v>
      </c>
      <c r="B3120" s="93" t="s">
        <v>1030</v>
      </c>
      <c r="C3120" s="93" t="s">
        <v>815</v>
      </c>
      <c r="D3120" s="460"/>
      <c r="E3120" s="531"/>
      <c r="F3120" s="50"/>
      <c r="G3120" s="50"/>
      <c r="H3120" s="50"/>
      <c r="I3120" s="108" t="s">
        <v>2109</v>
      </c>
    </row>
    <row r="3121" spans="1:49">
      <c r="A3121" s="48"/>
      <c r="B3121" s="1"/>
      <c r="C3121" s="1"/>
      <c r="D3121" s="369"/>
      <c r="E3121" s="531"/>
      <c r="F3121" s="50"/>
      <c r="G3121" s="50"/>
      <c r="H3121" s="50"/>
      <c r="I3121" s="108"/>
    </row>
    <row r="3122" spans="1:49">
      <c r="A3122" s="48"/>
      <c r="B3122" s="42"/>
      <c r="C3122" s="42"/>
      <c r="D3122" s="42"/>
      <c r="E3122" s="531"/>
      <c r="F3122" s="50"/>
      <c r="G3122" s="50"/>
      <c r="H3122" s="50"/>
      <c r="I3122" s="49" t="s">
        <v>1559</v>
      </c>
      <c r="J3122" s="12">
        <f>SUM(J3123,J3131,J3133)</f>
        <v>185000</v>
      </c>
      <c r="K3122" s="12">
        <f t="shared" ref="K3122:AT3122" si="912">SUM(K3123,K3131,K3133)</f>
        <v>8347</v>
      </c>
      <c r="L3122" s="12">
        <f t="shared" si="912"/>
        <v>19970</v>
      </c>
      <c r="M3122" s="12">
        <f t="shared" si="912"/>
        <v>25698</v>
      </c>
      <c r="N3122" s="12">
        <f t="shared" si="912"/>
        <v>22234</v>
      </c>
      <c r="O3122" s="12">
        <f t="shared" si="912"/>
        <v>27972</v>
      </c>
      <c r="P3122" s="12">
        <f t="shared" si="912"/>
        <v>14283</v>
      </c>
      <c r="Q3122" s="12">
        <f t="shared" si="912"/>
        <v>4236</v>
      </c>
      <c r="R3122" s="12">
        <f t="shared" si="912"/>
        <v>0</v>
      </c>
      <c r="S3122" s="12">
        <f t="shared" si="912"/>
        <v>23666</v>
      </c>
      <c r="T3122" s="12">
        <f t="shared" si="912"/>
        <v>24118</v>
      </c>
      <c r="U3122" s="12">
        <v>170524</v>
      </c>
      <c r="V3122" s="12">
        <v>14476</v>
      </c>
      <c r="W3122" s="12">
        <f>SUM(W3123,W3131,W3133)</f>
        <v>0</v>
      </c>
      <c r="X3122" s="12">
        <f t="shared" si="912"/>
        <v>0</v>
      </c>
      <c r="Y3122" s="12">
        <f t="shared" si="912"/>
        <v>0</v>
      </c>
      <c r="Z3122" s="12">
        <f t="shared" si="912"/>
        <v>0</v>
      </c>
      <c r="AA3122" s="12">
        <f t="shared" si="912"/>
        <v>0</v>
      </c>
      <c r="AB3122" s="12">
        <f t="shared" si="912"/>
        <v>0</v>
      </c>
      <c r="AC3122" s="12">
        <f t="shared" si="912"/>
        <v>0</v>
      </c>
      <c r="AD3122" s="12">
        <f t="shared" si="912"/>
        <v>0</v>
      </c>
      <c r="AE3122" s="12">
        <f t="shared" si="912"/>
        <v>0</v>
      </c>
      <c r="AF3122" s="12">
        <f t="shared" si="912"/>
        <v>0</v>
      </c>
      <c r="AG3122" s="12">
        <f t="shared" si="912"/>
        <v>0</v>
      </c>
      <c r="AH3122" s="12">
        <v>0</v>
      </c>
      <c r="AI3122" s="12">
        <v>0</v>
      </c>
      <c r="AJ3122" s="12">
        <f>SUM(AJ3123,AJ3131,AJ3133)</f>
        <v>10522</v>
      </c>
      <c r="AK3122" s="12">
        <f t="shared" si="912"/>
        <v>368</v>
      </c>
      <c r="AL3122" s="12">
        <f t="shared" si="912"/>
        <v>0</v>
      </c>
      <c r="AM3122" s="12">
        <f t="shared" si="912"/>
        <v>3671</v>
      </c>
      <c r="AN3122" s="12">
        <f t="shared" si="912"/>
        <v>851</v>
      </c>
      <c r="AO3122" s="12">
        <f t="shared" si="912"/>
        <v>457</v>
      </c>
      <c r="AP3122" s="12">
        <f t="shared" si="912"/>
        <v>0</v>
      </c>
      <c r="AQ3122" s="12">
        <f t="shared" si="912"/>
        <v>0</v>
      </c>
      <c r="AR3122" s="12">
        <f t="shared" si="912"/>
        <v>0</v>
      </c>
      <c r="AS3122" s="12">
        <f t="shared" si="912"/>
        <v>916</v>
      </c>
      <c r="AT3122" s="12">
        <f t="shared" si="912"/>
        <v>0</v>
      </c>
      <c r="AU3122" s="12">
        <v>6263</v>
      </c>
      <c r="AV3122" s="12">
        <v>4259</v>
      </c>
      <c r="AW3122" s="12">
        <f t="shared" ref="AW3122:AW3151" si="913">U3122+AH3122+AU3122</f>
        <v>176787</v>
      </c>
    </row>
    <row r="3123" spans="1:49">
      <c r="A3123" s="44" t="s">
        <v>797</v>
      </c>
      <c r="B3123" s="45" t="s">
        <v>1030</v>
      </c>
      <c r="C3123" s="45" t="s">
        <v>815</v>
      </c>
      <c r="D3123" s="452" t="s">
        <v>2951</v>
      </c>
      <c r="E3123" s="213" t="s">
        <v>771</v>
      </c>
      <c r="F3123" s="65"/>
      <c r="G3123" s="65"/>
      <c r="H3123" s="65"/>
      <c r="I3123" s="1" t="s">
        <v>1500</v>
      </c>
      <c r="J3123" s="9">
        <f>SUM(J3124:J3125)</f>
        <v>68000</v>
      </c>
      <c r="K3123" s="9">
        <f t="shared" ref="K3123:AT3123" si="914">SUM(K3124:K3125)</f>
        <v>0</v>
      </c>
      <c r="L3123" s="9">
        <f t="shared" si="914"/>
        <v>0</v>
      </c>
      <c r="M3123" s="9">
        <f t="shared" si="914"/>
        <v>0</v>
      </c>
      <c r="N3123" s="9">
        <f t="shared" si="914"/>
        <v>0</v>
      </c>
      <c r="O3123" s="9">
        <f t="shared" si="914"/>
        <v>9000</v>
      </c>
      <c r="P3123" s="9">
        <f t="shared" si="914"/>
        <v>4000</v>
      </c>
      <c r="Q3123" s="9">
        <f t="shared" si="914"/>
        <v>1236</v>
      </c>
      <c r="R3123" s="9">
        <f t="shared" si="914"/>
        <v>0</v>
      </c>
      <c r="S3123" s="9">
        <f t="shared" si="914"/>
        <v>17170</v>
      </c>
      <c r="T3123" s="9">
        <f t="shared" si="914"/>
        <v>22118</v>
      </c>
      <c r="U3123" s="9">
        <v>53524</v>
      </c>
      <c r="V3123" s="9">
        <v>14476</v>
      </c>
      <c r="W3123" s="9">
        <f>SUM(W3124:W3125)</f>
        <v>0</v>
      </c>
      <c r="X3123" s="9">
        <f t="shared" si="914"/>
        <v>0</v>
      </c>
      <c r="Y3123" s="9">
        <f t="shared" si="914"/>
        <v>0</v>
      </c>
      <c r="Z3123" s="9">
        <f t="shared" si="914"/>
        <v>0</v>
      </c>
      <c r="AA3123" s="9">
        <f t="shared" si="914"/>
        <v>0</v>
      </c>
      <c r="AB3123" s="9">
        <f t="shared" si="914"/>
        <v>0</v>
      </c>
      <c r="AC3123" s="9">
        <f t="shared" si="914"/>
        <v>0</v>
      </c>
      <c r="AD3123" s="9">
        <f t="shared" si="914"/>
        <v>0</v>
      </c>
      <c r="AE3123" s="9">
        <f t="shared" si="914"/>
        <v>0</v>
      </c>
      <c r="AF3123" s="9">
        <f t="shared" si="914"/>
        <v>0</v>
      </c>
      <c r="AG3123" s="9">
        <f t="shared" si="914"/>
        <v>0</v>
      </c>
      <c r="AH3123" s="9">
        <v>0</v>
      </c>
      <c r="AI3123" s="9">
        <v>0</v>
      </c>
      <c r="AJ3123" s="9">
        <f>SUM(AJ3124:AJ3125)</f>
        <v>3433</v>
      </c>
      <c r="AK3123" s="9">
        <f t="shared" si="914"/>
        <v>0</v>
      </c>
      <c r="AL3123" s="9">
        <f t="shared" si="914"/>
        <v>0</v>
      </c>
      <c r="AM3123" s="9">
        <f t="shared" si="914"/>
        <v>2582</v>
      </c>
      <c r="AN3123" s="9">
        <f t="shared" si="914"/>
        <v>851</v>
      </c>
      <c r="AO3123" s="9">
        <f t="shared" si="914"/>
        <v>0</v>
      </c>
      <c r="AP3123" s="9">
        <f t="shared" si="914"/>
        <v>0</v>
      </c>
      <c r="AQ3123" s="9">
        <f t="shared" si="914"/>
        <v>0</v>
      </c>
      <c r="AR3123" s="9">
        <f t="shared" si="914"/>
        <v>0</v>
      </c>
      <c r="AS3123" s="9">
        <f t="shared" si="914"/>
        <v>0</v>
      </c>
      <c r="AT3123" s="9">
        <f t="shared" si="914"/>
        <v>0</v>
      </c>
      <c r="AU3123" s="9">
        <v>3433</v>
      </c>
      <c r="AV3123" s="9">
        <v>0</v>
      </c>
      <c r="AW3123" s="9">
        <f t="shared" si="913"/>
        <v>56957</v>
      </c>
    </row>
    <row r="3124" spans="1:49">
      <c r="A3124" s="44" t="s">
        <v>797</v>
      </c>
      <c r="B3124" s="45" t="s">
        <v>1030</v>
      </c>
      <c r="C3124" s="45" t="s">
        <v>815</v>
      </c>
      <c r="D3124" s="452" t="s">
        <v>2951</v>
      </c>
      <c r="E3124" s="367" t="s">
        <v>834</v>
      </c>
      <c r="F3124" s="50"/>
      <c r="G3124" s="468" t="s">
        <v>3096</v>
      </c>
      <c r="H3124" s="50" t="s">
        <v>2333</v>
      </c>
      <c r="I3124" s="42" t="s">
        <v>2321</v>
      </c>
      <c r="J3124" s="15">
        <v>60000</v>
      </c>
      <c r="O3124" s="15">
        <v>7000</v>
      </c>
      <c r="P3124" s="15">
        <v>3500</v>
      </c>
      <c r="Q3124" s="15">
        <v>1236</v>
      </c>
      <c r="S3124" s="15">
        <v>14670</v>
      </c>
      <c r="T3124" s="15">
        <v>19118</v>
      </c>
      <c r="U3124" s="15">
        <v>45524</v>
      </c>
      <c r="V3124" s="15">
        <v>14476</v>
      </c>
      <c r="AH3124" s="15">
        <v>0</v>
      </c>
      <c r="AI3124" s="15">
        <v>0</v>
      </c>
      <c r="AJ3124" s="15">
        <v>3433</v>
      </c>
      <c r="AM3124" s="15">
        <v>2582</v>
      </c>
      <c r="AN3124" s="15">
        <v>851</v>
      </c>
      <c r="AU3124" s="15">
        <v>3433</v>
      </c>
      <c r="AV3124" s="15">
        <v>0</v>
      </c>
      <c r="AW3124" s="15">
        <f t="shared" si="913"/>
        <v>48957</v>
      </c>
    </row>
    <row r="3125" spans="1:49">
      <c r="A3125" s="44" t="s">
        <v>797</v>
      </c>
      <c r="B3125" s="45" t="s">
        <v>1030</v>
      </c>
      <c r="C3125" s="45" t="s">
        <v>815</v>
      </c>
      <c r="D3125" s="452" t="s">
        <v>2951</v>
      </c>
      <c r="E3125" s="367" t="s">
        <v>772</v>
      </c>
      <c r="F3125" s="50"/>
      <c r="G3125" s="468" t="s">
        <v>3096</v>
      </c>
      <c r="H3125" s="50" t="s">
        <v>2333</v>
      </c>
      <c r="I3125" s="42" t="s">
        <v>1227</v>
      </c>
      <c r="J3125" s="15">
        <f>SUM(J3126:J3130)</f>
        <v>8000</v>
      </c>
      <c r="K3125" s="15">
        <f t="shared" ref="K3125:AT3125" si="915">SUM(K3126:K3130)</f>
        <v>0</v>
      </c>
      <c r="L3125" s="15">
        <f t="shared" si="915"/>
        <v>0</v>
      </c>
      <c r="M3125" s="15">
        <f t="shared" si="915"/>
        <v>0</v>
      </c>
      <c r="N3125" s="15">
        <f t="shared" si="915"/>
        <v>0</v>
      </c>
      <c r="O3125" s="15">
        <f t="shared" si="915"/>
        <v>2000</v>
      </c>
      <c r="P3125" s="15">
        <f t="shared" si="915"/>
        <v>500</v>
      </c>
      <c r="Q3125" s="15">
        <f t="shared" si="915"/>
        <v>0</v>
      </c>
      <c r="R3125" s="15">
        <f t="shared" si="915"/>
        <v>0</v>
      </c>
      <c r="S3125" s="15">
        <f t="shared" si="915"/>
        <v>2500</v>
      </c>
      <c r="T3125" s="15">
        <f t="shared" si="915"/>
        <v>3000</v>
      </c>
      <c r="U3125" s="15">
        <v>8000</v>
      </c>
      <c r="V3125" s="15">
        <v>0</v>
      </c>
      <c r="W3125" s="15">
        <f>SUM(W3126:W3130)</f>
        <v>0</v>
      </c>
      <c r="X3125" s="15">
        <f t="shared" si="915"/>
        <v>0</v>
      </c>
      <c r="Y3125" s="15">
        <f t="shared" si="915"/>
        <v>0</v>
      </c>
      <c r="Z3125" s="15">
        <f t="shared" si="915"/>
        <v>0</v>
      </c>
      <c r="AA3125" s="15">
        <f t="shared" si="915"/>
        <v>0</v>
      </c>
      <c r="AB3125" s="15">
        <f t="shared" si="915"/>
        <v>0</v>
      </c>
      <c r="AC3125" s="15">
        <f t="shared" si="915"/>
        <v>0</v>
      </c>
      <c r="AD3125" s="15">
        <f t="shared" si="915"/>
        <v>0</v>
      </c>
      <c r="AE3125" s="15">
        <f t="shared" si="915"/>
        <v>0</v>
      </c>
      <c r="AF3125" s="15">
        <f t="shared" si="915"/>
        <v>0</v>
      </c>
      <c r="AG3125" s="15">
        <f t="shared" si="915"/>
        <v>0</v>
      </c>
      <c r="AH3125" s="15">
        <v>0</v>
      </c>
      <c r="AI3125" s="15">
        <v>0</v>
      </c>
      <c r="AJ3125" s="15">
        <f>SUM(AJ3126:AJ3130)</f>
        <v>0</v>
      </c>
      <c r="AK3125" s="15">
        <f t="shared" si="915"/>
        <v>0</v>
      </c>
      <c r="AL3125" s="15">
        <f t="shared" si="915"/>
        <v>0</v>
      </c>
      <c r="AM3125" s="15">
        <f t="shared" si="915"/>
        <v>0</v>
      </c>
      <c r="AN3125" s="15">
        <f t="shared" si="915"/>
        <v>0</v>
      </c>
      <c r="AO3125" s="15">
        <f t="shared" si="915"/>
        <v>0</v>
      </c>
      <c r="AP3125" s="15">
        <f t="shared" si="915"/>
        <v>0</v>
      </c>
      <c r="AQ3125" s="15">
        <f t="shared" si="915"/>
        <v>0</v>
      </c>
      <c r="AR3125" s="15">
        <f t="shared" si="915"/>
        <v>0</v>
      </c>
      <c r="AS3125" s="15">
        <f t="shared" si="915"/>
        <v>0</v>
      </c>
      <c r="AT3125" s="15">
        <f t="shared" si="915"/>
        <v>0</v>
      </c>
      <c r="AU3125" s="15">
        <v>0</v>
      </c>
      <c r="AV3125" s="15">
        <v>0</v>
      </c>
      <c r="AW3125" s="15">
        <f t="shared" si="913"/>
        <v>8000</v>
      </c>
    </row>
    <row r="3126" spans="1:49" s="144" customFormat="1">
      <c r="A3126" s="44" t="s">
        <v>797</v>
      </c>
      <c r="B3126" s="45" t="s">
        <v>1030</v>
      </c>
      <c r="C3126" s="45" t="s">
        <v>815</v>
      </c>
      <c r="D3126" s="452" t="s">
        <v>2951</v>
      </c>
      <c r="E3126" s="140" t="s">
        <v>850</v>
      </c>
      <c r="F3126" s="141" t="s">
        <v>331</v>
      </c>
      <c r="G3126" s="468" t="s">
        <v>3096</v>
      </c>
      <c r="H3126" s="50" t="s">
        <v>2333</v>
      </c>
      <c r="I3126" s="142" t="s">
        <v>1119</v>
      </c>
      <c r="J3126" s="15">
        <v>2000</v>
      </c>
      <c r="K3126" s="15"/>
      <c r="L3126" s="15"/>
      <c r="M3126" s="15"/>
      <c r="N3126" s="15"/>
      <c r="O3126" s="15"/>
      <c r="P3126" s="15"/>
      <c r="Q3126" s="15"/>
      <c r="R3126" s="15"/>
      <c r="S3126" s="15"/>
      <c r="T3126" s="15">
        <v>2000</v>
      </c>
      <c r="U3126" s="15">
        <v>2000</v>
      </c>
      <c r="V3126" s="15">
        <v>0</v>
      </c>
      <c r="W3126" s="15"/>
      <c r="X3126" s="15"/>
      <c r="Y3126" s="15"/>
      <c r="Z3126" s="15"/>
      <c r="AA3126" s="15"/>
      <c r="AB3126" s="15"/>
      <c r="AC3126" s="15"/>
      <c r="AD3126" s="15"/>
      <c r="AE3126" s="15"/>
      <c r="AF3126" s="15"/>
      <c r="AG3126" s="15"/>
      <c r="AH3126" s="15">
        <v>0</v>
      </c>
      <c r="AI3126" s="15">
        <v>0</v>
      </c>
      <c r="AJ3126" s="15"/>
      <c r="AK3126" s="15"/>
      <c r="AL3126" s="15"/>
      <c r="AM3126" s="15"/>
      <c r="AN3126" s="15"/>
      <c r="AO3126" s="15"/>
      <c r="AP3126" s="15"/>
      <c r="AQ3126" s="15"/>
      <c r="AR3126" s="15"/>
      <c r="AS3126" s="15"/>
      <c r="AT3126" s="15"/>
      <c r="AU3126" s="15">
        <v>0</v>
      </c>
      <c r="AV3126" s="15">
        <v>0</v>
      </c>
      <c r="AW3126" s="15">
        <f t="shared" si="913"/>
        <v>2000</v>
      </c>
    </row>
    <row r="3127" spans="1:49" s="144" customFormat="1">
      <c r="A3127" s="44" t="s">
        <v>797</v>
      </c>
      <c r="B3127" s="45" t="s">
        <v>1030</v>
      </c>
      <c r="C3127" s="45" t="s">
        <v>815</v>
      </c>
      <c r="D3127" s="452" t="s">
        <v>2951</v>
      </c>
      <c r="E3127" s="140" t="s">
        <v>851</v>
      </c>
      <c r="F3127" s="141" t="s">
        <v>332</v>
      </c>
      <c r="G3127" s="468" t="s">
        <v>3096</v>
      </c>
      <c r="H3127" s="50" t="s">
        <v>2333</v>
      </c>
      <c r="I3127" s="142" t="s">
        <v>1290</v>
      </c>
      <c r="J3127" s="15">
        <v>6000</v>
      </c>
      <c r="K3127" s="15"/>
      <c r="L3127" s="15"/>
      <c r="M3127" s="15"/>
      <c r="N3127" s="15"/>
      <c r="O3127" s="15">
        <v>2000</v>
      </c>
      <c r="P3127" s="15">
        <v>500</v>
      </c>
      <c r="Q3127" s="15"/>
      <c r="R3127" s="15"/>
      <c r="S3127" s="15">
        <v>2500</v>
      </c>
      <c r="T3127" s="15">
        <v>1000</v>
      </c>
      <c r="U3127" s="15">
        <v>6000</v>
      </c>
      <c r="V3127" s="15">
        <v>0</v>
      </c>
      <c r="W3127" s="15"/>
      <c r="X3127" s="15"/>
      <c r="Y3127" s="15"/>
      <c r="Z3127" s="15"/>
      <c r="AA3127" s="15"/>
      <c r="AB3127" s="15"/>
      <c r="AC3127" s="15"/>
      <c r="AD3127" s="15"/>
      <c r="AE3127" s="15"/>
      <c r="AF3127" s="15"/>
      <c r="AG3127" s="15"/>
      <c r="AH3127" s="15">
        <v>0</v>
      </c>
      <c r="AI3127" s="15">
        <v>0</v>
      </c>
      <c r="AJ3127" s="15"/>
      <c r="AK3127" s="15"/>
      <c r="AL3127" s="15"/>
      <c r="AM3127" s="15"/>
      <c r="AN3127" s="15"/>
      <c r="AO3127" s="15"/>
      <c r="AP3127" s="15"/>
      <c r="AQ3127" s="15"/>
      <c r="AR3127" s="15"/>
      <c r="AS3127" s="15"/>
      <c r="AT3127" s="15"/>
      <c r="AU3127" s="15">
        <v>0</v>
      </c>
      <c r="AV3127" s="15">
        <v>0</v>
      </c>
      <c r="AW3127" s="15">
        <f t="shared" si="913"/>
        <v>6000</v>
      </c>
    </row>
    <row r="3128" spans="1:49" s="144" customFormat="1">
      <c r="A3128" s="44" t="s">
        <v>797</v>
      </c>
      <c r="B3128" s="45" t="s">
        <v>1030</v>
      </c>
      <c r="C3128" s="45" t="s">
        <v>815</v>
      </c>
      <c r="D3128" s="452" t="s">
        <v>2951</v>
      </c>
      <c r="E3128" s="140" t="s">
        <v>852</v>
      </c>
      <c r="F3128" s="141" t="s">
        <v>333</v>
      </c>
      <c r="G3128" s="468" t="s">
        <v>3096</v>
      </c>
      <c r="H3128" s="50" t="s">
        <v>2333</v>
      </c>
      <c r="I3128" s="142" t="s">
        <v>1733</v>
      </c>
      <c r="J3128" s="15"/>
      <c r="K3128" s="15"/>
      <c r="L3128" s="15"/>
      <c r="M3128" s="15"/>
      <c r="N3128" s="15"/>
      <c r="O3128" s="15"/>
      <c r="P3128" s="15"/>
      <c r="Q3128" s="15"/>
      <c r="R3128" s="15"/>
      <c r="S3128" s="15"/>
      <c r="T3128" s="15"/>
      <c r="U3128" s="15">
        <v>0</v>
      </c>
      <c r="V3128" s="15">
        <v>0</v>
      </c>
      <c r="W3128" s="15"/>
      <c r="X3128" s="15"/>
      <c r="Y3128" s="15"/>
      <c r="Z3128" s="15"/>
      <c r="AA3128" s="15"/>
      <c r="AB3128" s="15"/>
      <c r="AC3128" s="15"/>
      <c r="AD3128" s="15"/>
      <c r="AE3128" s="15"/>
      <c r="AF3128" s="15"/>
      <c r="AG3128" s="15"/>
      <c r="AH3128" s="15">
        <v>0</v>
      </c>
      <c r="AI3128" s="15">
        <v>0</v>
      </c>
      <c r="AJ3128" s="15"/>
      <c r="AK3128" s="15"/>
      <c r="AL3128" s="15"/>
      <c r="AM3128" s="15"/>
      <c r="AN3128" s="15"/>
      <c r="AO3128" s="15"/>
      <c r="AP3128" s="15"/>
      <c r="AQ3128" s="15"/>
      <c r="AR3128" s="15"/>
      <c r="AS3128" s="15"/>
      <c r="AT3128" s="15"/>
      <c r="AU3128" s="15">
        <v>0</v>
      </c>
      <c r="AV3128" s="15">
        <v>0</v>
      </c>
      <c r="AW3128" s="15">
        <f t="shared" si="913"/>
        <v>0</v>
      </c>
    </row>
    <row r="3129" spans="1:49" s="144" customFormat="1">
      <c r="A3129" s="44" t="s">
        <v>797</v>
      </c>
      <c r="B3129" s="45" t="s">
        <v>1030</v>
      </c>
      <c r="C3129" s="45" t="s">
        <v>815</v>
      </c>
      <c r="D3129" s="452" t="s">
        <v>2951</v>
      </c>
      <c r="E3129" s="140" t="s">
        <v>853</v>
      </c>
      <c r="F3129" s="141" t="s">
        <v>334</v>
      </c>
      <c r="G3129" s="468" t="s">
        <v>3096</v>
      </c>
      <c r="H3129" s="50" t="s">
        <v>2333</v>
      </c>
      <c r="I3129" s="142" t="s">
        <v>1734</v>
      </c>
      <c r="J3129" s="15"/>
      <c r="K3129" s="15"/>
      <c r="L3129" s="15"/>
      <c r="M3129" s="15"/>
      <c r="N3129" s="15"/>
      <c r="O3129" s="15"/>
      <c r="P3129" s="15"/>
      <c r="Q3129" s="15"/>
      <c r="R3129" s="15"/>
      <c r="S3129" s="15"/>
      <c r="T3129" s="15"/>
      <c r="U3129" s="15">
        <v>0</v>
      </c>
      <c r="V3129" s="15">
        <v>0</v>
      </c>
      <c r="W3129" s="15"/>
      <c r="X3129" s="15"/>
      <c r="Y3129" s="15"/>
      <c r="Z3129" s="15"/>
      <c r="AA3129" s="15"/>
      <c r="AB3129" s="15"/>
      <c r="AC3129" s="15"/>
      <c r="AD3129" s="15"/>
      <c r="AE3129" s="15"/>
      <c r="AF3129" s="15"/>
      <c r="AG3129" s="15"/>
      <c r="AH3129" s="15">
        <v>0</v>
      </c>
      <c r="AI3129" s="15">
        <v>0</v>
      </c>
      <c r="AJ3129" s="15"/>
      <c r="AK3129" s="15"/>
      <c r="AL3129" s="15"/>
      <c r="AM3129" s="15"/>
      <c r="AN3129" s="15"/>
      <c r="AO3129" s="15"/>
      <c r="AP3129" s="15"/>
      <c r="AQ3129" s="15"/>
      <c r="AR3129" s="15"/>
      <c r="AS3129" s="15"/>
      <c r="AT3129" s="15"/>
      <c r="AU3129" s="15">
        <v>0</v>
      </c>
      <c r="AV3129" s="15">
        <v>0</v>
      </c>
      <c r="AW3129" s="15">
        <f t="shared" si="913"/>
        <v>0</v>
      </c>
    </row>
    <row r="3130" spans="1:49" s="144" customFormat="1">
      <c r="A3130" s="44" t="s">
        <v>797</v>
      </c>
      <c r="B3130" s="45" t="s">
        <v>1030</v>
      </c>
      <c r="C3130" s="45" t="s">
        <v>815</v>
      </c>
      <c r="D3130" s="452" t="s">
        <v>2951</v>
      </c>
      <c r="E3130" s="140" t="s">
        <v>854</v>
      </c>
      <c r="F3130" s="141" t="s">
        <v>335</v>
      </c>
      <c r="G3130" s="468" t="s">
        <v>3096</v>
      </c>
      <c r="H3130" s="50" t="s">
        <v>2333</v>
      </c>
      <c r="I3130" s="142" t="s">
        <v>1735</v>
      </c>
      <c r="J3130" s="15"/>
      <c r="K3130" s="15"/>
      <c r="L3130" s="15"/>
      <c r="M3130" s="15"/>
      <c r="N3130" s="15"/>
      <c r="O3130" s="15"/>
      <c r="P3130" s="15"/>
      <c r="Q3130" s="15"/>
      <c r="R3130" s="15"/>
      <c r="S3130" s="15"/>
      <c r="T3130" s="15"/>
      <c r="U3130" s="15">
        <v>0</v>
      </c>
      <c r="V3130" s="15">
        <v>0</v>
      </c>
      <c r="W3130" s="15"/>
      <c r="X3130" s="15"/>
      <c r="Y3130" s="15"/>
      <c r="Z3130" s="15"/>
      <c r="AA3130" s="15"/>
      <c r="AB3130" s="15"/>
      <c r="AC3130" s="15"/>
      <c r="AD3130" s="15"/>
      <c r="AE3130" s="15"/>
      <c r="AF3130" s="15"/>
      <c r="AG3130" s="15"/>
      <c r="AH3130" s="15">
        <v>0</v>
      </c>
      <c r="AI3130" s="15">
        <v>0</v>
      </c>
      <c r="AJ3130" s="15"/>
      <c r="AK3130" s="15"/>
      <c r="AL3130" s="15"/>
      <c r="AM3130" s="15"/>
      <c r="AN3130" s="15"/>
      <c r="AO3130" s="15"/>
      <c r="AP3130" s="15"/>
      <c r="AQ3130" s="15"/>
      <c r="AR3130" s="15"/>
      <c r="AS3130" s="15"/>
      <c r="AT3130" s="15"/>
      <c r="AU3130" s="15">
        <v>0</v>
      </c>
      <c r="AV3130" s="15">
        <v>0</v>
      </c>
      <c r="AW3130" s="15">
        <f t="shared" si="913"/>
        <v>0</v>
      </c>
    </row>
    <row r="3131" spans="1:49">
      <c r="A3131" s="44" t="s">
        <v>797</v>
      </c>
      <c r="B3131" s="45" t="s">
        <v>1030</v>
      </c>
      <c r="C3131" s="45" t="s">
        <v>815</v>
      </c>
      <c r="D3131" s="452" t="s">
        <v>2951</v>
      </c>
      <c r="E3131" s="213" t="s">
        <v>773</v>
      </c>
      <c r="F3131" s="65"/>
      <c r="G3131" s="65"/>
      <c r="H3131" s="65"/>
      <c r="I3131" s="1" t="s">
        <v>1362</v>
      </c>
      <c r="J3131" s="9">
        <f>SUM(J3132)</f>
        <v>6500</v>
      </c>
      <c r="K3131" s="9">
        <f t="shared" ref="K3131:AT3131" si="916">SUM(K3132)</f>
        <v>0</v>
      </c>
      <c r="L3131" s="9">
        <f t="shared" si="916"/>
        <v>0</v>
      </c>
      <c r="M3131" s="9">
        <f t="shared" si="916"/>
        <v>0</v>
      </c>
      <c r="N3131" s="9">
        <f t="shared" si="916"/>
        <v>0</v>
      </c>
      <c r="O3131" s="9">
        <f t="shared" si="916"/>
        <v>2000</v>
      </c>
      <c r="P3131" s="9">
        <f t="shared" si="916"/>
        <v>500</v>
      </c>
      <c r="Q3131" s="9">
        <f t="shared" si="916"/>
        <v>0</v>
      </c>
      <c r="R3131" s="9">
        <f t="shared" si="916"/>
        <v>0</v>
      </c>
      <c r="S3131" s="9">
        <f t="shared" si="916"/>
        <v>4000</v>
      </c>
      <c r="T3131" s="9">
        <f t="shared" si="916"/>
        <v>0</v>
      </c>
      <c r="U3131" s="9">
        <v>6500</v>
      </c>
      <c r="V3131" s="9">
        <v>0</v>
      </c>
      <c r="W3131" s="9">
        <f>SUM(W3132)</f>
        <v>0</v>
      </c>
      <c r="X3131" s="9">
        <f t="shared" si="916"/>
        <v>0</v>
      </c>
      <c r="Y3131" s="9">
        <f t="shared" si="916"/>
        <v>0</v>
      </c>
      <c r="Z3131" s="9">
        <f t="shared" si="916"/>
        <v>0</v>
      </c>
      <c r="AA3131" s="9">
        <f t="shared" si="916"/>
        <v>0</v>
      </c>
      <c r="AB3131" s="9">
        <f t="shared" si="916"/>
        <v>0</v>
      </c>
      <c r="AC3131" s="9">
        <f t="shared" si="916"/>
        <v>0</v>
      </c>
      <c r="AD3131" s="9">
        <f t="shared" si="916"/>
        <v>0</v>
      </c>
      <c r="AE3131" s="9">
        <f t="shared" si="916"/>
        <v>0</v>
      </c>
      <c r="AF3131" s="9">
        <f t="shared" si="916"/>
        <v>0</v>
      </c>
      <c r="AG3131" s="9">
        <f t="shared" si="916"/>
        <v>0</v>
      </c>
      <c r="AH3131" s="9">
        <v>0</v>
      </c>
      <c r="AI3131" s="9">
        <v>0</v>
      </c>
      <c r="AJ3131" s="9">
        <f>SUM(AJ3132)</f>
        <v>0</v>
      </c>
      <c r="AK3131" s="9">
        <f t="shared" si="916"/>
        <v>0</v>
      </c>
      <c r="AL3131" s="9">
        <f t="shared" si="916"/>
        <v>0</v>
      </c>
      <c r="AM3131" s="9">
        <f t="shared" si="916"/>
        <v>0</v>
      </c>
      <c r="AN3131" s="9">
        <f t="shared" si="916"/>
        <v>0</v>
      </c>
      <c r="AO3131" s="9">
        <f t="shared" si="916"/>
        <v>0</v>
      </c>
      <c r="AP3131" s="9">
        <f t="shared" si="916"/>
        <v>0</v>
      </c>
      <c r="AQ3131" s="9">
        <f t="shared" si="916"/>
        <v>0</v>
      </c>
      <c r="AR3131" s="9">
        <f t="shared" si="916"/>
        <v>0</v>
      </c>
      <c r="AS3131" s="9">
        <f t="shared" si="916"/>
        <v>0</v>
      </c>
      <c r="AT3131" s="9">
        <f t="shared" si="916"/>
        <v>0</v>
      </c>
      <c r="AU3131" s="9">
        <v>0</v>
      </c>
      <c r="AV3131" s="9">
        <v>0</v>
      </c>
      <c r="AW3131" s="9">
        <f t="shared" si="913"/>
        <v>6500</v>
      </c>
    </row>
    <row r="3132" spans="1:49">
      <c r="A3132" s="44" t="s">
        <v>797</v>
      </c>
      <c r="B3132" s="45" t="s">
        <v>1030</v>
      </c>
      <c r="C3132" s="45" t="s">
        <v>815</v>
      </c>
      <c r="D3132" s="452" t="s">
        <v>2951</v>
      </c>
      <c r="E3132" s="367" t="s">
        <v>785</v>
      </c>
      <c r="F3132" s="50"/>
      <c r="G3132" s="468" t="s">
        <v>3096</v>
      </c>
      <c r="H3132" s="50" t="s">
        <v>2333</v>
      </c>
      <c r="I3132" s="42" t="s">
        <v>1363</v>
      </c>
      <c r="J3132" s="15">
        <v>6500</v>
      </c>
      <c r="O3132" s="15">
        <v>2000</v>
      </c>
      <c r="P3132" s="15">
        <v>500</v>
      </c>
      <c r="S3132" s="15">
        <v>4000</v>
      </c>
      <c r="U3132" s="15">
        <v>6500</v>
      </c>
      <c r="V3132" s="15">
        <v>0</v>
      </c>
      <c r="AH3132" s="15">
        <v>0</v>
      </c>
      <c r="AI3132" s="15">
        <v>0</v>
      </c>
      <c r="AU3132" s="15">
        <v>0</v>
      </c>
      <c r="AV3132" s="15">
        <v>0</v>
      </c>
      <c r="AW3132" s="15">
        <f t="shared" si="913"/>
        <v>6500</v>
      </c>
    </row>
    <row r="3133" spans="1:49">
      <c r="A3133" s="44" t="s">
        <v>797</v>
      </c>
      <c r="B3133" s="45" t="s">
        <v>1030</v>
      </c>
      <c r="C3133" s="45" t="s">
        <v>815</v>
      </c>
      <c r="D3133" s="452" t="s">
        <v>2951</v>
      </c>
      <c r="E3133" s="213" t="s">
        <v>1364</v>
      </c>
      <c r="F3133" s="65"/>
      <c r="G3133" s="65"/>
      <c r="H3133" s="65"/>
      <c r="I3133" s="1" t="s">
        <v>2104</v>
      </c>
      <c r="J3133" s="9">
        <f>SUM(J3134:J3143)</f>
        <v>110500</v>
      </c>
      <c r="K3133" s="9">
        <f t="shared" ref="K3133:AT3133" si="917">SUM(K3134:K3143)</f>
        <v>8347</v>
      </c>
      <c r="L3133" s="9">
        <f t="shared" si="917"/>
        <v>19970</v>
      </c>
      <c r="M3133" s="9">
        <f t="shared" si="917"/>
        <v>25698</v>
      </c>
      <c r="N3133" s="9">
        <f t="shared" si="917"/>
        <v>22234</v>
      </c>
      <c r="O3133" s="9">
        <f t="shared" si="917"/>
        <v>16972</v>
      </c>
      <c r="P3133" s="9">
        <f t="shared" si="917"/>
        <v>9783</v>
      </c>
      <c r="Q3133" s="9">
        <f t="shared" si="917"/>
        <v>3000</v>
      </c>
      <c r="R3133" s="9">
        <f t="shared" si="917"/>
        <v>0</v>
      </c>
      <c r="S3133" s="9">
        <f t="shared" si="917"/>
        <v>2496</v>
      </c>
      <c r="T3133" s="9">
        <f t="shared" si="917"/>
        <v>2000</v>
      </c>
      <c r="U3133" s="9">
        <v>110500</v>
      </c>
      <c r="V3133" s="9">
        <v>0</v>
      </c>
      <c r="W3133" s="9">
        <f>SUM(W3134:W3143)</f>
        <v>0</v>
      </c>
      <c r="X3133" s="9">
        <f t="shared" si="917"/>
        <v>0</v>
      </c>
      <c r="Y3133" s="9">
        <f t="shared" si="917"/>
        <v>0</v>
      </c>
      <c r="Z3133" s="9">
        <f t="shared" si="917"/>
        <v>0</v>
      </c>
      <c r="AA3133" s="9">
        <f t="shared" si="917"/>
        <v>0</v>
      </c>
      <c r="AB3133" s="9">
        <f t="shared" si="917"/>
        <v>0</v>
      </c>
      <c r="AC3133" s="9">
        <f t="shared" si="917"/>
        <v>0</v>
      </c>
      <c r="AD3133" s="9">
        <f t="shared" si="917"/>
        <v>0</v>
      </c>
      <c r="AE3133" s="9">
        <f t="shared" si="917"/>
        <v>0</v>
      </c>
      <c r="AF3133" s="9">
        <f t="shared" si="917"/>
        <v>0</v>
      </c>
      <c r="AG3133" s="9">
        <f t="shared" si="917"/>
        <v>0</v>
      </c>
      <c r="AH3133" s="9">
        <v>0</v>
      </c>
      <c r="AI3133" s="9">
        <v>0</v>
      </c>
      <c r="AJ3133" s="9">
        <f>SUM(AJ3134:AJ3143)</f>
        <v>7089</v>
      </c>
      <c r="AK3133" s="9">
        <f t="shared" si="917"/>
        <v>368</v>
      </c>
      <c r="AL3133" s="9">
        <f t="shared" si="917"/>
        <v>0</v>
      </c>
      <c r="AM3133" s="9">
        <f t="shared" si="917"/>
        <v>1089</v>
      </c>
      <c r="AN3133" s="9">
        <f t="shared" si="917"/>
        <v>0</v>
      </c>
      <c r="AO3133" s="9">
        <f t="shared" si="917"/>
        <v>457</v>
      </c>
      <c r="AP3133" s="9">
        <f t="shared" si="917"/>
        <v>0</v>
      </c>
      <c r="AQ3133" s="9">
        <f t="shared" si="917"/>
        <v>0</v>
      </c>
      <c r="AR3133" s="9">
        <f t="shared" si="917"/>
        <v>0</v>
      </c>
      <c r="AS3133" s="9">
        <f t="shared" si="917"/>
        <v>916</v>
      </c>
      <c r="AT3133" s="9">
        <f t="shared" si="917"/>
        <v>0</v>
      </c>
      <c r="AU3133" s="9">
        <v>2830</v>
      </c>
      <c r="AV3133" s="9">
        <v>4259</v>
      </c>
      <c r="AW3133" s="9">
        <f t="shared" si="913"/>
        <v>113330</v>
      </c>
    </row>
    <row r="3134" spans="1:49">
      <c r="A3134" s="44" t="s">
        <v>797</v>
      </c>
      <c r="B3134" s="45" t="s">
        <v>1030</v>
      </c>
      <c r="C3134" s="45" t="s">
        <v>815</v>
      </c>
      <c r="D3134" s="452" t="s">
        <v>2951</v>
      </c>
      <c r="E3134" s="367" t="s">
        <v>786</v>
      </c>
      <c r="F3134" s="50"/>
      <c r="G3134" s="468" t="s">
        <v>3096</v>
      </c>
      <c r="H3134" s="50" t="s">
        <v>2333</v>
      </c>
      <c r="I3134" s="42" t="s">
        <v>2225</v>
      </c>
      <c r="J3134" s="15">
        <v>2500</v>
      </c>
      <c r="K3134" s="15">
        <v>100</v>
      </c>
      <c r="L3134" s="15">
        <v>500</v>
      </c>
      <c r="M3134" s="15">
        <v>1000</v>
      </c>
      <c r="N3134" s="15">
        <v>400</v>
      </c>
      <c r="O3134" s="15">
        <v>500</v>
      </c>
      <c r="U3134" s="15">
        <v>2500</v>
      </c>
      <c r="V3134" s="15">
        <v>0</v>
      </c>
      <c r="AH3134" s="15">
        <v>0</v>
      </c>
      <c r="AI3134" s="15">
        <v>0</v>
      </c>
      <c r="AU3134" s="15">
        <v>0</v>
      </c>
      <c r="AV3134" s="15">
        <v>0</v>
      </c>
      <c r="AW3134" s="15">
        <f t="shared" si="913"/>
        <v>2500</v>
      </c>
    </row>
    <row r="3135" spans="1:49">
      <c r="A3135" s="44" t="s">
        <v>797</v>
      </c>
      <c r="B3135" s="45" t="s">
        <v>1030</v>
      </c>
      <c r="C3135" s="45" t="s">
        <v>815</v>
      </c>
      <c r="D3135" s="452" t="s">
        <v>2951</v>
      </c>
      <c r="E3135" s="367" t="s">
        <v>1528</v>
      </c>
      <c r="F3135" s="50"/>
      <c r="G3135" s="468" t="s">
        <v>3096</v>
      </c>
      <c r="H3135" s="50" t="s">
        <v>2333</v>
      </c>
      <c r="I3135" s="42" t="s">
        <v>989</v>
      </c>
      <c r="U3135" s="15">
        <v>0</v>
      </c>
      <c r="V3135" s="15">
        <v>0</v>
      </c>
      <c r="AH3135" s="15">
        <v>0</v>
      </c>
      <c r="AI3135" s="15">
        <v>0</v>
      </c>
      <c r="AU3135" s="15">
        <v>0</v>
      </c>
      <c r="AV3135" s="15">
        <v>0</v>
      </c>
      <c r="AW3135" s="15">
        <f t="shared" si="913"/>
        <v>0</v>
      </c>
    </row>
    <row r="3136" spans="1:49">
      <c r="A3136" s="44" t="s">
        <v>797</v>
      </c>
      <c r="B3136" s="45" t="s">
        <v>1030</v>
      </c>
      <c r="C3136" s="45" t="s">
        <v>815</v>
      </c>
      <c r="D3136" s="452" t="s">
        <v>2951</v>
      </c>
      <c r="E3136" s="367" t="s">
        <v>1679</v>
      </c>
      <c r="F3136" s="50"/>
      <c r="G3136" s="468" t="s">
        <v>3096</v>
      </c>
      <c r="H3136" s="50" t="s">
        <v>2333</v>
      </c>
      <c r="I3136" s="42" t="s">
        <v>1048</v>
      </c>
      <c r="U3136" s="15">
        <v>0</v>
      </c>
      <c r="V3136" s="15">
        <v>0</v>
      </c>
      <c r="AH3136" s="15">
        <v>0</v>
      </c>
      <c r="AI3136" s="15">
        <v>0</v>
      </c>
      <c r="AU3136" s="15">
        <v>0</v>
      </c>
      <c r="AV3136" s="15">
        <v>0</v>
      </c>
      <c r="AW3136" s="15">
        <f t="shared" si="913"/>
        <v>0</v>
      </c>
    </row>
    <row r="3137" spans="1:49">
      <c r="A3137" s="44" t="s">
        <v>797</v>
      </c>
      <c r="B3137" s="45" t="s">
        <v>1030</v>
      </c>
      <c r="C3137" s="45" t="s">
        <v>815</v>
      </c>
      <c r="D3137" s="452" t="s">
        <v>2951</v>
      </c>
      <c r="E3137" s="367" t="s">
        <v>787</v>
      </c>
      <c r="F3137" s="50"/>
      <c r="G3137" s="468" t="s">
        <v>3096</v>
      </c>
      <c r="H3137" s="50" t="s">
        <v>2333</v>
      </c>
      <c r="I3137" s="42" t="s">
        <v>2319</v>
      </c>
      <c r="J3137" s="15">
        <v>85000</v>
      </c>
      <c r="K3137" s="15">
        <v>7147</v>
      </c>
      <c r="L3137" s="15">
        <v>14970</v>
      </c>
      <c r="M3137" s="15">
        <v>19298</v>
      </c>
      <c r="N3137" s="15">
        <v>18334</v>
      </c>
      <c r="O3137" s="15">
        <v>9972</v>
      </c>
      <c r="P3137" s="15">
        <v>9783</v>
      </c>
      <c r="Q3137" s="15">
        <v>3000</v>
      </c>
      <c r="S3137" s="15">
        <v>2496</v>
      </c>
      <c r="U3137" s="15">
        <v>85000</v>
      </c>
      <c r="V3137" s="15">
        <v>0</v>
      </c>
      <c r="AH3137" s="15">
        <v>0</v>
      </c>
      <c r="AI3137" s="15">
        <v>0</v>
      </c>
      <c r="AJ3137" s="15">
        <v>7089</v>
      </c>
      <c r="AK3137" s="15">
        <v>368</v>
      </c>
      <c r="AM3137" s="15">
        <v>1089</v>
      </c>
      <c r="AO3137" s="15">
        <v>457</v>
      </c>
      <c r="AS3137" s="15">
        <v>916</v>
      </c>
      <c r="AU3137" s="15">
        <v>2830</v>
      </c>
      <c r="AV3137" s="15">
        <v>4259</v>
      </c>
      <c r="AW3137" s="15">
        <f t="shared" si="913"/>
        <v>87830</v>
      </c>
    </row>
    <row r="3138" spans="1:49">
      <c r="A3138" s="44" t="s">
        <v>797</v>
      </c>
      <c r="B3138" s="45" t="s">
        <v>1030</v>
      </c>
      <c r="C3138" s="45" t="s">
        <v>815</v>
      </c>
      <c r="D3138" s="452" t="s">
        <v>2951</v>
      </c>
      <c r="E3138" s="367" t="s">
        <v>1116</v>
      </c>
      <c r="F3138" s="50"/>
      <c r="G3138" s="468" t="s">
        <v>3096</v>
      </c>
      <c r="H3138" s="50" t="s">
        <v>2333</v>
      </c>
      <c r="I3138" s="42" t="s">
        <v>1487</v>
      </c>
      <c r="J3138" s="15">
        <v>5000</v>
      </c>
      <c r="K3138" s="15">
        <v>100</v>
      </c>
      <c r="L3138" s="15">
        <v>500</v>
      </c>
      <c r="M3138" s="15">
        <v>400</v>
      </c>
      <c r="N3138" s="15">
        <v>500</v>
      </c>
      <c r="O3138" s="15">
        <v>1500</v>
      </c>
      <c r="T3138" s="15">
        <v>2000</v>
      </c>
      <c r="U3138" s="15">
        <v>5000</v>
      </c>
      <c r="V3138" s="15">
        <v>0</v>
      </c>
      <c r="AH3138" s="15">
        <v>0</v>
      </c>
      <c r="AI3138" s="15">
        <v>0</v>
      </c>
      <c r="AU3138" s="15">
        <v>0</v>
      </c>
      <c r="AV3138" s="15">
        <v>0</v>
      </c>
      <c r="AW3138" s="15">
        <f t="shared" si="913"/>
        <v>5000</v>
      </c>
    </row>
    <row r="3139" spans="1:49">
      <c r="A3139" s="44" t="s">
        <v>797</v>
      </c>
      <c r="B3139" s="45" t="s">
        <v>1030</v>
      </c>
      <c r="C3139" s="45" t="s">
        <v>815</v>
      </c>
      <c r="D3139" s="452" t="s">
        <v>2951</v>
      </c>
      <c r="E3139" s="367" t="s">
        <v>1703</v>
      </c>
      <c r="F3139" s="50"/>
      <c r="G3139" s="468" t="s">
        <v>3096</v>
      </c>
      <c r="H3139" s="50" t="s">
        <v>2333</v>
      </c>
      <c r="I3139" s="42" t="s">
        <v>1047</v>
      </c>
      <c r="U3139" s="15">
        <v>0</v>
      </c>
      <c r="V3139" s="15">
        <v>0</v>
      </c>
      <c r="AH3139" s="15">
        <v>0</v>
      </c>
      <c r="AI3139" s="15">
        <v>0</v>
      </c>
      <c r="AU3139" s="15">
        <v>0</v>
      </c>
      <c r="AV3139" s="15">
        <v>0</v>
      </c>
      <c r="AW3139" s="15">
        <f t="shared" si="913"/>
        <v>0</v>
      </c>
    </row>
    <row r="3140" spans="1:49">
      <c r="A3140" s="44" t="s">
        <v>797</v>
      </c>
      <c r="B3140" s="45" t="s">
        <v>1030</v>
      </c>
      <c r="C3140" s="45" t="s">
        <v>815</v>
      </c>
      <c r="D3140" s="452" t="s">
        <v>2951</v>
      </c>
      <c r="E3140" s="367" t="s">
        <v>826</v>
      </c>
      <c r="F3140" s="50"/>
      <c r="G3140" s="468" t="s">
        <v>3096</v>
      </c>
      <c r="H3140" s="50" t="s">
        <v>2333</v>
      </c>
      <c r="I3140" s="42" t="s">
        <v>2170</v>
      </c>
      <c r="J3140" s="15">
        <v>8000</v>
      </c>
      <c r="K3140" s="15">
        <v>500</v>
      </c>
      <c r="L3140" s="15">
        <v>2000</v>
      </c>
      <c r="M3140" s="15">
        <v>2500</v>
      </c>
      <c r="N3140" s="15">
        <v>1000</v>
      </c>
      <c r="O3140" s="15">
        <v>2000</v>
      </c>
      <c r="U3140" s="15">
        <v>8000</v>
      </c>
      <c r="V3140" s="15">
        <v>0</v>
      </c>
      <c r="AH3140" s="15">
        <v>0</v>
      </c>
      <c r="AI3140" s="15">
        <v>0</v>
      </c>
      <c r="AU3140" s="15">
        <v>0</v>
      </c>
      <c r="AV3140" s="15">
        <v>0</v>
      </c>
      <c r="AW3140" s="15">
        <f t="shared" si="913"/>
        <v>8000</v>
      </c>
    </row>
    <row r="3141" spans="1:49">
      <c r="A3141" s="44" t="s">
        <v>797</v>
      </c>
      <c r="B3141" s="45" t="s">
        <v>1030</v>
      </c>
      <c r="C3141" s="45" t="s">
        <v>815</v>
      </c>
      <c r="D3141" s="452" t="s">
        <v>2951</v>
      </c>
      <c r="E3141" s="367" t="s">
        <v>1115</v>
      </c>
      <c r="F3141" s="50"/>
      <c r="G3141" s="468" t="s">
        <v>3096</v>
      </c>
      <c r="H3141" s="50" t="s">
        <v>2333</v>
      </c>
      <c r="I3141" s="42" t="s">
        <v>990</v>
      </c>
      <c r="U3141" s="15">
        <v>0</v>
      </c>
      <c r="V3141" s="15">
        <v>0</v>
      </c>
      <c r="AH3141" s="15">
        <v>0</v>
      </c>
      <c r="AI3141" s="15">
        <v>0</v>
      </c>
      <c r="AU3141" s="15">
        <v>0</v>
      </c>
      <c r="AV3141" s="15">
        <v>0</v>
      </c>
      <c r="AW3141" s="15">
        <f t="shared" si="913"/>
        <v>0</v>
      </c>
    </row>
    <row r="3142" spans="1:49">
      <c r="A3142" s="44" t="s">
        <v>797</v>
      </c>
      <c r="B3142" s="45" t="s">
        <v>1030</v>
      </c>
      <c r="C3142" s="45" t="s">
        <v>815</v>
      </c>
      <c r="D3142" s="452" t="s">
        <v>2951</v>
      </c>
      <c r="E3142" s="367" t="s">
        <v>1677</v>
      </c>
      <c r="F3142" s="50"/>
      <c r="G3142" s="468" t="s">
        <v>3096</v>
      </c>
      <c r="H3142" s="50" t="s">
        <v>2333</v>
      </c>
      <c r="I3142" s="42" t="s">
        <v>2325</v>
      </c>
      <c r="J3142" s="15">
        <v>10000</v>
      </c>
      <c r="K3142" s="15">
        <v>500</v>
      </c>
      <c r="L3142" s="15">
        <v>2000</v>
      </c>
      <c r="M3142" s="15">
        <v>2500</v>
      </c>
      <c r="N3142" s="15">
        <v>2000</v>
      </c>
      <c r="O3142" s="15">
        <v>3000</v>
      </c>
      <c r="U3142" s="15">
        <v>10000</v>
      </c>
      <c r="V3142" s="15">
        <v>0</v>
      </c>
      <c r="AH3142" s="15">
        <v>0</v>
      </c>
      <c r="AI3142" s="15">
        <v>0</v>
      </c>
      <c r="AU3142" s="15">
        <v>0</v>
      </c>
      <c r="AV3142" s="15">
        <v>0</v>
      </c>
      <c r="AW3142" s="15">
        <f t="shared" si="913"/>
        <v>10000</v>
      </c>
    </row>
    <row r="3143" spans="1:49">
      <c r="A3143" s="44" t="s">
        <v>797</v>
      </c>
      <c r="B3143" s="45" t="s">
        <v>1030</v>
      </c>
      <c r="C3143" s="45" t="s">
        <v>815</v>
      </c>
      <c r="D3143" s="452" t="s">
        <v>2951</v>
      </c>
      <c r="E3143" s="367" t="s">
        <v>1677</v>
      </c>
      <c r="F3143" s="50" t="s">
        <v>336</v>
      </c>
      <c r="G3143" s="468" t="s">
        <v>3096</v>
      </c>
      <c r="H3143" s="50" t="s">
        <v>2333</v>
      </c>
      <c r="I3143" s="42" t="s">
        <v>25</v>
      </c>
      <c r="U3143" s="15">
        <v>0</v>
      </c>
      <c r="V3143" s="15">
        <v>0</v>
      </c>
      <c r="AH3143" s="15">
        <v>0</v>
      </c>
      <c r="AI3143" s="15">
        <v>0</v>
      </c>
      <c r="AU3143" s="15">
        <v>0</v>
      </c>
      <c r="AV3143" s="15">
        <v>0</v>
      </c>
      <c r="AW3143" s="15">
        <f t="shared" si="913"/>
        <v>0</v>
      </c>
    </row>
    <row r="3144" spans="1:49" s="52" customFormat="1">
      <c r="A3144" s="41"/>
      <c r="B3144" s="345"/>
      <c r="C3144" s="345"/>
      <c r="D3144" s="369"/>
      <c r="E3144" s="213"/>
      <c r="F3144" s="65"/>
      <c r="G3144" s="65"/>
      <c r="H3144" s="65"/>
      <c r="I3144" s="49" t="s">
        <v>3</v>
      </c>
      <c r="J3144" s="6">
        <f>SUM(J3145)</f>
        <v>0</v>
      </c>
      <c r="K3144" s="6">
        <f t="shared" ref="K3144:AT3145" si="918">SUM(K3145)</f>
        <v>0</v>
      </c>
      <c r="L3144" s="6">
        <f t="shared" si="918"/>
        <v>0</v>
      </c>
      <c r="M3144" s="6">
        <f t="shared" si="918"/>
        <v>0</v>
      </c>
      <c r="N3144" s="6">
        <f t="shared" si="918"/>
        <v>0</v>
      </c>
      <c r="O3144" s="6">
        <f t="shared" si="918"/>
        <v>0</v>
      </c>
      <c r="P3144" s="6">
        <f t="shared" si="918"/>
        <v>0</v>
      </c>
      <c r="Q3144" s="6">
        <f t="shared" si="918"/>
        <v>0</v>
      </c>
      <c r="R3144" s="6">
        <f t="shared" si="918"/>
        <v>0</v>
      </c>
      <c r="S3144" s="6">
        <f t="shared" si="918"/>
        <v>0</v>
      </c>
      <c r="T3144" s="6">
        <f t="shared" si="918"/>
        <v>0</v>
      </c>
      <c r="U3144" s="6">
        <v>0</v>
      </c>
      <c r="V3144" s="6">
        <v>0</v>
      </c>
      <c r="W3144" s="6">
        <f>SUM(W3145)</f>
        <v>0</v>
      </c>
      <c r="X3144" s="6">
        <f t="shared" si="918"/>
        <v>0</v>
      </c>
      <c r="Y3144" s="6">
        <f t="shared" si="918"/>
        <v>0</v>
      </c>
      <c r="Z3144" s="6">
        <f t="shared" si="918"/>
        <v>0</v>
      </c>
      <c r="AA3144" s="6">
        <f t="shared" si="918"/>
        <v>0</v>
      </c>
      <c r="AB3144" s="6">
        <f t="shared" si="918"/>
        <v>0</v>
      </c>
      <c r="AC3144" s="6">
        <f t="shared" si="918"/>
        <v>0</v>
      </c>
      <c r="AD3144" s="6">
        <f t="shared" si="918"/>
        <v>0</v>
      </c>
      <c r="AE3144" s="6">
        <f t="shared" si="918"/>
        <v>0</v>
      </c>
      <c r="AF3144" s="6">
        <f t="shared" si="918"/>
        <v>0</v>
      </c>
      <c r="AG3144" s="6">
        <f t="shared" si="918"/>
        <v>0</v>
      </c>
      <c r="AH3144" s="6">
        <v>0</v>
      </c>
      <c r="AI3144" s="6">
        <v>0</v>
      </c>
      <c r="AJ3144" s="6">
        <f>SUM(AJ3145)</f>
        <v>0</v>
      </c>
      <c r="AK3144" s="6">
        <f t="shared" si="918"/>
        <v>0</v>
      </c>
      <c r="AL3144" s="6">
        <f t="shared" si="918"/>
        <v>0</v>
      </c>
      <c r="AM3144" s="6">
        <f t="shared" si="918"/>
        <v>0</v>
      </c>
      <c r="AN3144" s="6">
        <f t="shared" si="918"/>
        <v>0</v>
      </c>
      <c r="AO3144" s="6">
        <f t="shared" si="918"/>
        <v>0</v>
      </c>
      <c r="AP3144" s="6">
        <f t="shared" si="918"/>
        <v>0</v>
      </c>
      <c r="AQ3144" s="6">
        <f t="shared" si="918"/>
        <v>0</v>
      </c>
      <c r="AR3144" s="6">
        <f t="shared" si="918"/>
        <v>0</v>
      </c>
      <c r="AS3144" s="6">
        <f t="shared" si="918"/>
        <v>0</v>
      </c>
      <c r="AT3144" s="6">
        <f t="shared" si="918"/>
        <v>0</v>
      </c>
      <c r="AU3144" s="6">
        <v>0</v>
      </c>
      <c r="AV3144" s="6">
        <v>0</v>
      </c>
      <c r="AW3144" s="6">
        <f t="shared" si="913"/>
        <v>0</v>
      </c>
    </row>
    <row r="3145" spans="1:49" s="52" customFormat="1">
      <c r="A3145" s="44" t="s">
        <v>797</v>
      </c>
      <c r="B3145" s="45" t="s">
        <v>1030</v>
      </c>
      <c r="C3145" s="45" t="s">
        <v>815</v>
      </c>
      <c r="D3145" s="452" t="s">
        <v>2951</v>
      </c>
      <c r="E3145" s="213" t="s">
        <v>833</v>
      </c>
      <c r="F3145" s="65"/>
      <c r="G3145" s="65"/>
      <c r="H3145" s="65"/>
      <c r="I3145" s="53" t="s">
        <v>1</v>
      </c>
      <c r="J3145" s="200">
        <f>SUM(J3146)</f>
        <v>0</v>
      </c>
      <c r="K3145" s="200">
        <f t="shared" si="918"/>
        <v>0</v>
      </c>
      <c r="L3145" s="200">
        <f t="shared" si="918"/>
        <v>0</v>
      </c>
      <c r="M3145" s="200">
        <f t="shared" si="918"/>
        <v>0</v>
      </c>
      <c r="N3145" s="200">
        <f t="shared" si="918"/>
        <v>0</v>
      </c>
      <c r="O3145" s="200">
        <f t="shared" si="918"/>
        <v>0</v>
      </c>
      <c r="P3145" s="200">
        <f t="shared" si="918"/>
        <v>0</v>
      </c>
      <c r="Q3145" s="200">
        <f t="shared" si="918"/>
        <v>0</v>
      </c>
      <c r="R3145" s="200">
        <f t="shared" si="918"/>
        <v>0</v>
      </c>
      <c r="S3145" s="200">
        <f t="shared" si="918"/>
        <v>0</v>
      </c>
      <c r="T3145" s="200">
        <f t="shared" si="918"/>
        <v>0</v>
      </c>
      <c r="U3145" s="200">
        <v>0</v>
      </c>
      <c r="V3145" s="200">
        <v>0</v>
      </c>
      <c r="W3145" s="200">
        <f>SUM(W3146)</f>
        <v>0</v>
      </c>
      <c r="X3145" s="200">
        <f t="shared" si="918"/>
        <v>0</v>
      </c>
      <c r="Y3145" s="200">
        <f t="shared" si="918"/>
        <v>0</v>
      </c>
      <c r="Z3145" s="200">
        <f t="shared" si="918"/>
        <v>0</v>
      </c>
      <c r="AA3145" s="200">
        <f t="shared" si="918"/>
        <v>0</v>
      </c>
      <c r="AB3145" s="200">
        <f t="shared" si="918"/>
        <v>0</v>
      </c>
      <c r="AC3145" s="200">
        <f t="shared" si="918"/>
        <v>0</v>
      </c>
      <c r="AD3145" s="200">
        <f t="shared" si="918"/>
        <v>0</v>
      </c>
      <c r="AE3145" s="200">
        <f t="shared" si="918"/>
        <v>0</v>
      </c>
      <c r="AF3145" s="200">
        <f t="shared" si="918"/>
        <v>0</v>
      </c>
      <c r="AG3145" s="200">
        <f t="shared" si="918"/>
        <v>0</v>
      </c>
      <c r="AH3145" s="200">
        <v>0</v>
      </c>
      <c r="AI3145" s="200">
        <v>0</v>
      </c>
      <c r="AJ3145" s="200">
        <f>SUM(AJ3146)</f>
        <v>0</v>
      </c>
      <c r="AK3145" s="200">
        <f t="shared" si="918"/>
        <v>0</v>
      </c>
      <c r="AL3145" s="200">
        <f t="shared" si="918"/>
        <v>0</v>
      </c>
      <c r="AM3145" s="200">
        <f t="shared" si="918"/>
        <v>0</v>
      </c>
      <c r="AN3145" s="200">
        <f t="shared" si="918"/>
        <v>0</v>
      </c>
      <c r="AO3145" s="200">
        <f t="shared" si="918"/>
        <v>0</v>
      </c>
      <c r="AP3145" s="200">
        <f t="shared" si="918"/>
        <v>0</v>
      </c>
      <c r="AQ3145" s="200">
        <f t="shared" si="918"/>
        <v>0</v>
      </c>
      <c r="AR3145" s="200">
        <f t="shared" si="918"/>
        <v>0</v>
      </c>
      <c r="AS3145" s="200">
        <f t="shared" si="918"/>
        <v>0</v>
      </c>
      <c r="AT3145" s="200">
        <f t="shared" si="918"/>
        <v>0</v>
      </c>
      <c r="AU3145" s="200">
        <v>0</v>
      </c>
      <c r="AV3145" s="200">
        <v>0</v>
      </c>
      <c r="AW3145" s="200">
        <f t="shared" si="913"/>
        <v>0</v>
      </c>
    </row>
    <row r="3146" spans="1:49" s="59" customFormat="1">
      <c r="A3146" s="44" t="s">
        <v>797</v>
      </c>
      <c r="B3146" s="45" t="s">
        <v>1030</v>
      </c>
      <c r="C3146" s="45" t="s">
        <v>815</v>
      </c>
      <c r="D3146" s="452" t="s">
        <v>2951</v>
      </c>
      <c r="E3146" s="57" t="s">
        <v>1517</v>
      </c>
      <c r="F3146" s="58"/>
      <c r="G3146" s="468" t="s">
        <v>3096</v>
      </c>
      <c r="H3146" s="50" t="s">
        <v>2333</v>
      </c>
      <c r="I3146" s="188" t="s">
        <v>2584</v>
      </c>
      <c r="J3146" s="13"/>
      <c r="K3146" s="13"/>
      <c r="L3146" s="13"/>
      <c r="M3146" s="13"/>
      <c r="N3146" s="13"/>
      <c r="O3146" s="13"/>
      <c r="P3146" s="13"/>
      <c r="Q3146" s="13"/>
      <c r="R3146" s="13"/>
      <c r="S3146" s="13"/>
      <c r="T3146" s="13"/>
      <c r="U3146" s="13">
        <v>0</v>
      </c>
      <c r="V3146" s="13">
        <v>0</v>
      </c>
      <c r="W3146" s="13"/>
      <c r="X3146" s="13"/>
      <c r="Y3146" s="13"/>
      <c r="Z3146" s="13"/>
      <c r="AA3146" s="13"/>
      <c r="AB3146" s="13"/>
      <c r="AC3146" s="13"/>
      <c r="AD3146" s="13"/>
      <c r="AE3146" s="13"/>
      <c r="AF3146" s="13"/>
      <c r="AG3146" s="13"/>
      <c r="AH3146" s="13">
        <v>0</v>
      </c>
      <c r="AI3146" s="13">
        <v>0</v>
      </c>
      <c r="AJ3146" s="13"/>
      <c r="AK3146" s="13"/>
      <c r="AL3146" s="13"/>
      <c r="AM3146" s="13"/>
      <c r="AN3146" s="13"/>
      <c r="AO3146" s="13"/>
      <c r="AP3146" s="13"/>
      <c r="AQ3146" s="13"/>
      <c r="AR3146" s="13"/>
      <c r="AS3146" s="13"/>
      <c r="AT3146" s="13"/>
      <c r="AU3146" s="13">
        <v>0</v>
      </c>
      <c r="AV3146" s="13">
        <v>0</v>
      </c>
      <c r="AW3146" s="13">
        <f t="shared" si="913"/>
        <v>0</v>
      </c>
    </row>
    <row r="3147" spans="1:49">
      <c r="A3147" s="44"/>
      <c r="B3147" s="45"/>
      <c r="C3147" s="45"/>
      <c r="D3147" s="45"/>
      <c r="E3147" s="531"/>
      <c r="F3147" s="50"/>
      <c r="G3147" s="50"/>
      <c r="H3147" s="50"/>
      <c r="I3147" s="49" t="s">
        <v>1157</v>
      </c>
      <c r="J3147" s="6">
        <f>SUM(J3148)</f>
        <v>10000</v>
      </c>
      <c r="K3147" s="6">
        <f t="shared" ref="K3147:AT3147" si="919">SUM(K3148)</f>
        <v>800</v>
      </c>
      <c r="L3147" s="6">
        <f t="shared" si="919"/>
        <v>4000</v>
      </c>
      <c r="M3147" s="6">
        <f t="shared" si="919"/>
        <v>3200</v>
      </c>
      <c r="N3147" s="6">
        <f t="shared" si="919"/>
        <v>2000</v>
      </c>
      <c r="O3147" s="6">
        <f t="shared" si="919"/>
        <v>0</v>
      </c>
      <c r="P3147" s="6">
        <f t="shared" si="919"/>
        <v>0</v>
      </c>
      <c r="Q3147" s="6">
        <f t="shared" si="919"/>
        <v>0</v>
      </c>
      <c r="R3147" s="6">
        <f t="shared" si="919"/>
        <v>0</v>
      </c>
      <c r="S3147" s="6">
        <f t="shared" si="919"/>
        <v>0</v>
      </c>
      <c r="T3147" s="6">
        <f t="shared" si="919"/>
        <v>0</v>
      </c>
      <c r="U3147" s="6">
        <v>10000</v>
      </c>
      <c r="V3147" s="6">
        <v>0</v>
      </c>
      <c r="W3147" s="6">
        <f>SUM(W3148)</f>
        <v>0</v>
      </c>
      <c r="X3147" s="6">
        <f t="shared" si="919"/>
        <v>0</v>
      </c>
      <c r="Y3147" s="6">
        <f t="shared" si="919"/>
        <v>0</v>
      </c>
      <c r="Z3147" s="6">
        <f t="shared" si="919"/>
        <v>0</v>
      </c>
      <c r="AA3147" s="6">
        <f t="shared" si="919"/>
        <v>0</v>
      </c>
      <c r="AB3147" s="6">
        <f t="shared" si="919"/>
        <v>0</v>
      </c>
      <c r="AC3147" s="6">
        <f t="shared" si="919"/>
        <v>0</v>
      </c>
      <c r="AD3147" s="6">
        <f t="shared" si="919"/>
        <v>0</v>
      </c>
      <c r="AE3147" s="6">
        <f t="shared" si="919"/>
        <v>0</v>
      </c>
      <c r="AF3147" s="6">
        <f t="shared" si="919"/>
        <v>0</v>
      </c>
      <c r="AG3147" s="6">
        <f t="shared" si="919"/>
        <v>0</v>
      </c>
      <c r="AH3147" s="6">
        <v>0</v>
      </c>
      <c r="AI3147" s="6">
        <v>0</v>
      </c>
      <c r="AJ3147" s="6">
        <f>SUM(AJ3148)</f>
        <v>10000</v>
      </c>
      <c r="AK3147" s="6">
        <f t="shared" si="919"/>
        <v>0</v>
      </c>
      <c r="AL3147" s="6">
        <f t="shared" si="919"/>
        <v>0</v>
      </c>
      <c r="AM3147" s="6">
        <f t="shared" si="919"/>
        <v>0</v>
      </c>
      <c r="AN3147" s="6">
        <f t="shared" si="919"/>
        <v>0</v>
      </c>
      <c r="AO3147" s="6">
        <f t="shared" si="919"/>
        <v>0</v>
      </c>
      <c r="AP3147" s="6">
        <f t="shared" si="919"/>
        <v>10000</v>
      </c>
      <c r="AQ3147" s="6">
        <f t="shared" si="919"/>
        <v>0</v>
      </c>
      <c r="AR3147" s="6">
        <f t="shared" si="919"/>
        <v>0</v>
      </c>
      <c r="AS3147" s="6">
        <f t="shared" si="919"/>
        <v>0</v>
      </c>
      <c r="AT3147" s="6">
        <f t="shared" si="919"/>
        <v>0</v>
      </c>
      <c r="AU3147" s="6">
        <v>10000</v>
      </c>
      <c r="AV3147" s="6">
        <v>0</v>
      </c>
      <c r="AW3147" s="6">
        <f t="shared" si="913"/>
        <v>20000</v>
      </c>
    </row>
    <row r="3148" spans="1:49">
      <c r="A3148" s="44" t="s">
        <v>797</v>
      </c>
      <c r="B3148" s="45" t="s">
        <v>1030</v>
      </c>
      <c r="C3148" s="45" t="s">
        <v>815</v>
      </c>
      <c r="D3148" s="452" t="s">
        <v>2951</v>
      </c>
      <c r="E3148" s="54" t="s">
        <v>1402</v>
      </c>
      <c r="F3148" s="50"/>
      <c r="G3148" s="50"/>
      <c r="H3148" s="50"/>
      <c r="I3148" s="1" t="s">
        <v>1158</v>
      </c>
      <c r="J3148" s="9">
        <f>SUM(J3149:J3149)</f>
        <v>10000</v>
      </c>
      <c r="K3148" s="9">
        <f t="shared" ref="K3148:AT3148" si="920">SUM(K3149:K3149)</f>
        <v>800</v>
      </c>
      <c r="L3148" s="9">
        <f t="shared" si="920"/>
        <v>4000</v>
      </c>
      <c r="M3148" s="9">
        <f t="shared" si="920"/>
        <v>3200</v>
      </c>
      <c r="N3148" s="9">
        <f t="shared" si="920"/>
        <v>2000</v>
      </c>
      <c r="O3148" s="9">
        <f t="shared" si="920"/>
        <v>0</v>
      </c>
      <c r="P3148" s="9">
        <f t="shared" si="920"/>
        <v>0</v>
      </c>
      <c r="Q3148" s="9">
        <f t="shared" si="920"/>
        <v>0</v>
      </c>
      <c r="R3148" s="9">
        <f t="shared" si="920"/>
        <v>0</v>
      </c>
      <c r="S3148" s="9">
        <f t="shared" si="920"/>
        <v>0</v>
      </c>
      <c r="T3148" s="9">
        <f t="shared" si="920"/>
        <v>0</v>
      </c>
      <c r="U3148" s="9">
        <v>10000</v>
      </c>
      <c r="V3148" s="9">
        <v>0</v>
      </c>
      <c r="W3148" s="9">
        <f>SUM(W3149:W3149)</f>
        <v>0</v>
      </c>
      <c r="X3148" s="9">
        <f t="shared" si="920"/>
        <v>0</v>
      </c>
      <c r="Y3148" s="9">
        <f t="shared" si="920"/>
        <v>0</v>
      </c>
      <c r="Z3148" s="9">
        <f t="shared" si="920"/>
        <v>0</v>
      </c>
      <c r="AA3148" s="9">
        <f t="shared" si="920"/>
        <v>0</v>
      </c>
      <c r="AB3148" s="9">
        <f t="shared" si="920"/>
        <v>0</v>
      </c>
      <c r="AC3148" s="9">
        <f t="shared" si="920"/>
        <v>0</v>
      </c>
      <c r="AD3148" s="9">
        <f t="shared" si="920"/>
        <v>0</v>
      </c>
      <c r="AE3148" s="9">
        <f t="shared" si="920"/>
        <v>0</v>
      </c>
      <c r="AF3148" s="9">
        <f t="shared" si="920"/>
        <v>0</v>
      </c>
      <c r="AG3148" s="9">
        <f t="shared" si="920"/>
        <v>0</v>
      </c>
      <c r="AH3148" s="9">
        <v>0</v>
      </c>
      <c r="AI3148" s="9">
        <v>0</v>
      </c>
      <c r="AJ3148" s="9">
        <f>SUM(AJ3149:AJ3149)</f>
        <v>10000</v>
      </c>
      <c r="AK3148" s="9">
        <f t="shared" si="920"/>
        <v>0</v>
      </c>
      <c r="AL3148" s="9">
        <f t="shared" si="920"/>
        <v>0</v>
      </c>
      <c r="AM3148" s="9">
        <f t="shared" si="920"/>
        <v>0</v>
      </c>
      <c r="AN3148" s="9">
        <f t="shared" si="920"/>
        <v>0</v>
      </c>
      <c r="AO3148" s="9">
        <f t="shared" si="920"/>
        <v>0</v>
      </c>
      <c r="AP3148" s="9">
        <f t="shared" si="920"/>
        <v>10000</v>
      </c>
      <c r="AQ3148" s="9">
        <f t="shared" si="920"/>
        <v>0</v>
      </c>
      <c r="AR3148" s="9">
        <f t="shared" si="920"/>
        <v>0</v>
      </c>
      <c r="AS3148" s="9">
        <f t="shared" si="920"/>
        <v>0</v>
      </c>
      <c r="AT3148" s="9">
        <f t="shared" si="920"/>
        <v>0</v>
      </c>
      <c r="AU3148" s="9">
        <v>10000</v>
      </c>
      <c r="AV3148" s="9">
        <v>0</v>
      </c>
      <c r="AW3148" s="9">
        <f t="shared" si="913"/>
        <v>20000</v>
      </c>
    </row>
    <row r="3149" spans="1:49">
      <c r="A3149" s="44" t="s">
        <v>797</v>
      </c>
      <c r="B3149" s="45" t="s">
        <v>1030</v>
      </c>
      <c r="C3149" s="45" t="s">
        <v>815</v>
      </c>
      <c r="D3149" s="452" t="s">
        <v>2951</v>
      </c>
      <c r="E3149" s="367" t="s">
        <v>1409</v>
      </c>
      <c r="F3149" s="50"/>
      <c r="G3149" s="468" t="s">
        <v>3096</v>
      </c>
      <c r="H3149" s="50" t="s">
        <v>2333</v>
      </c>
      <c r="I3149" s="42" t="s">
        <v>2301</v>
      </c>
      <c r="J3149" s="15">
        <v>10000</v>
      </c>
      <c r="K3149" s="15">
        <v>800</v>
      </c>
      <c r="L3149" s="15">
        <v>4000</v>
      </c>
      <c r="M3149" s="15">
        <v>3200</v>
      </c>
      <c r="N3149" s="15">
        <v>2000</v>
      </c>
      <c r="U3149" s="15">
        <v>10000</v>
      </c>
      <c r="V3149" s="15">
        <v>0</v>
      </c>
      <c r="AH3149" s="15">
        <v>0</v>
      </c>
      <c r="AI3149" s="15">
        <v>0</v>
      </c>
      <c r="AJ3149" s="15">
        <v>10000</v>
      </c>
      <c r="AP3149" s="15">
        <v>10000</v>
      </c>
      <c r="AU3149" s="15">
        <v>10000</v>
      </c>
      <c r="AV3149" s="15">
        <v>0</v>
      </c>
      <c r="AW3149" s="15">
        <f t="shared" si="913"/>
        <v>20000</v>
      </c>
    </row>
    <row r="3150" spans="1:49">
      <c r="A3150" s="44"/>
      <c r="B3150" s="45"/>
      <c r="C3150" s="45"/>
      <c r="D3150" s="45"/>
      <c r="E3150" s="531"/>
      <c r="F3150" s="50"/>
      <c r="G3150" s="50"/>
      <c r="H3150" s="50"/>
      <c r="I3150" s="42"/>
      <c r="U3150" s="15">
        <v>0</v>
      </c>
      <c r="V3150" s="15">
        <v>0</v>
      </c>
      <c r="AH3150" s="15">
        <v>0</v>
      </c>
      <c r="AI3150" s="15">
        <v>0</v>
      </c>
      <c r="AU3150" s="15">
        <v>0</v>
      </c>
      <c r="AV3150" s="15">
        <v>0</v>
      </c>
      <c r="AW3150" s="15">
        <f t="shared" si="913"/>
        <v>0</v>
      </c>
    </row>
    <row r="3151" spans="1:49">
      <c r="A3151" s="44"/>
      <c r="B3151" s="45"/>
      <c r="C3151" s="45"/>
      <c r="D3151" s="45"/>
      <c r="E3151" s="531"/>
      <c r="F3151" s="50"/>
      <c r="G3151" s="50"/>
      <c r="H3151" s="50"/>
      <c r="I3151" s="49" t="s">
        <v>1631</v>
      </c>
      <c r="J3151" s="12">
        <f>SUM(J3122,J3147,J3144)</f>
        <v>195000</v>
      </c>
      <c r="K3151" s="12">
        <f t="shared" ref="K3151:AT3151" si="921">SUM(K3122,K3147,K3144)</f>
        <v>9147</v>
      </c>
      <c r="L3151" s="12">
        <f t="shared" si="921"/>
        <v>23970</v>
      </c>
      <c r="M3151" s="12">
        <f t="shared" si="921"/>
        <v>28898</v>
      </c>
      <c r="N3151" s="12">
        <f t="shared" si="921"/>
        <v>24234</v>
      </c>
      <c r="O3151" s="12">
        <f t="shared" si="921"/>
        <v>27972</v>
      </c>
      <c r="P3151" s="12">
        <f t="shared" si="921"/>
        <v>14283</v>
      </c>
      <c r="Q3151" s="12">
        <f t="shared" si="921"/>
        <v>4236</v>
      </c>
      <c r="R3151" s="12">
        <f t="shared" si="921"/>
        <v>0</v>
      </c>
      <c r="S3151" s="12">
        <f t="shared" si="921"/>
        <v>23666</v>
      </c>
      <c r="T3151" s="12">
        <f t="shared" si="921"/>
        <v>24118</v>
      </c>
      <c r="U3151" s="12">
        <v>180524</v>
      </c>
      <c r="V3151" s="12">
        <v>14476</v>
      </c>
      <c r="W3151" s="12">
        <f>SUM(W3122,W3147,W3144)</f>
        <v>0</v>
      </c>
      <c r="X3151" s="12">
        <f t="shared" si="921"/>
        <v>0</v>
      </c>
      <c r="Y3151" s="12">
        <f t="shared" si="921"/>
        <v>0</v>
      </c>
      <c r="Z3151" s="12">
        <f t="shared" si="921"/>
        <v>0</v>
      </c>
      <c r="AA3151" s="12">
        <f t="shared" si="921"/>
        <v>0</v>
      </c>
      <c r="AB3151" s="12">
        <f t="shared" si="921"/>
        <v>0</v>
      </c>
      <c r="AC3151" s="12">
        <f t="shared" si="921"/>
        <v>0</v>
      </c>
      <c r="AD3151" s="12">
        <f t="shared" si="921"/>
        <v>0</v>
      </c>
      <c r="AE3151" s="12">
        <f t="shared" si="921"/>
        <v>0</v>
      </c>
      <c r="AF3151" s="12">
        <f t="shared" si="921"/>
        <v>0</v>
      </c>
      <c r="AG3151" s="12">
        <f t="shared" si="921"/>
        <v>0</v>
      </c>
      <c r="AH3151" s="12">
        <v>0</v>
      </c>
      <c r="AI3151" s="12">
        <v>0</v>
      </c>
      <c r="AJ3151" s="12">
        <f>SUM(AJ3122,AJ3147,AJ3144)</f>
        <v>20522</v>
      </c>
      <c r="AK3151" s="12">
        <f t="shared" si="921"/>
        <v>368</v>
      </c>
      <c r="AL3151" s="12">
        <f t="shared" si="921"/>
        <v>0</v>
      </c>
      <c r="AM3151" s="12">
        <f t="shared" si="921"/>
        <v>3671</v>
      </c>
      <c r="AN3151" s="12">
        <f t="shared" si="921"/>
        <v>851</v>
      </c>
      <c r="AO3151" s="12">
        <f t="shared" si="921"/>
        <v>457</v>
      </c>
      <c r="AP3151" s="12">
        <f t="shared" si="921"/>
        <v>10000</v>
      </c>
      <c r="AQ3151" s="12">
        <f t="shared" si="921"/>
        <v>0</v>
      </c>
      <c r="AR3151" s="12">
        <f t="shared" si="921"/>
        <v>0</v>
      </c>
      <c r="AS3151" s="12">
        <f t="shared" si="921"/>
        <v>916</v>
      </c>
      <c r="AT3151" s="12">
        <f t="shared" si="921"/>
        <v>0</v>
      </c>
      <c r="AU3151" s="12">
        <v>16263</v>
      </c>
      <c r="AV3151" s="12">
        <v>4259</v>
      </c>
      <c r="AW3151" s="12">
        <f t="shared" si="913"/>
        <v>196787</v>
      </c>
    </row>
    <row r="3152" spans="1:49">
      <c r="A3152" s="44"/>
      <c r="B3152" s="45"/>
      <c r="C3152" s="45"/>
      <c r="D3152" s="45"/>
      <c r="E3152" s="531"/>
      <c r="F3152" s="50"/>
      <c r="G3152" s="50"/>
      <c r="H3152" s="50"/>
      <c r="I3152" s="146" t="s">
        <v>970</v>
      </c>
      <c r="J3152" s="267"/>
      <c r="K3152" s="267"/>
      <c r="L3152" s="267"/>
      <c r="M3152" s="267"/>
      <c r="N3152" s="267"/>
      <c r="O3152" s="267"/>
      <c r="P3152" s="267"/>
      <c r="Q3152" s="267"/>
      <c r="R3152" s="267"/>
      <c r="S3152" s="267"/>
      <c r="T3152" s="267"/>
      <c r="U3152" s="267"/>
      <c r="V3152" s="267"/>
      <c r="W3152" s="267"/>
      <c r="X3152" s="267"/>
      <c r="Y3152" s="267"/>
      <c r="Z3152" s="267"/>
      <c r="AA3152" s="267"/>
      <c r="AB3152" s="267"/>
      <c r="AC3152" s="267"/>
      <c r="AD3152" s="267"/>
      <c r="AE3152" s="267"/>
      <c r="AF3152" s="267"/>
      <c r="AG3152" s="267"/>
      <c r="AH3152" s="267"/>
      <c r="AI3152" s="267"/>
      <c r="AJ3152" s="267"/>
      <c r="AK3152" s="267"/>
      <c r="AL3152" s="267"/>
      <c r="AM3152" s="267"/>
      <c r="AN3152" s="267"/>
      <c r="AO3152" s="267"/>
      <c r="AP3152" s="267"/>
      <c r="AQ3152" s="267"/>
      <c r="AR3152" s="267"/>
      <c r="AS3152" s="267"/>
      <c r="AT3152" s="267"/>
      <c r="AU3152" s="267"/>
      <c r="AV3152" s="267"/>
      <c r="AW3152" s="267"/>
    </row>
    <row r="3153" spans="1:49" ht="13.5" thickBot="1">
      <c r="A3153" s="48"/>
      <c r="B3153" s="42"/>
      <c r="C3153" s="42"/>
      <c r="D3153" s="42"/>
      <c r="E3153" s="531"/>
      <c r="F3153" s="50"/>
      <c r="G3153" s="50"/>
      <c r="H3153" s="50"/>
      <c r="I3153" s="146"/>
      <c r="J3153" s="29"/>
      <c r="K3153" s="29"/>
      <c r="L3153" s="29"/>
      <c r="M3153" s="29"/>
      <c r="N3153" s="29"/>
      <c r="O3153" s="29"/>
      <c r="P3153" s="29"/>
      <c r="Q3153" s="29"/>
      <c r="R3153" s="29"/>
      <c r="S3153" s="29"/>
      <c r="T3153" s="29"/>
      <c r="U3153" s="29"/>
      <c r="V3153" s="29"/>
      <c r="W3153" s="29"/>
      <c r="X3153" s="29"/>
      <c r="Y3153" s="29"/>
      <c r="Z3153" s="29"/>
      <c r="AA3153" s="29"/>
      <c r="AB3153" s="29"/>
      <c r="AC3153" s="29"/>
      <c r="AD3153" s="29"/>
      <c r="AE3153" s="29"/>
      <c r="AF3153" s="29"/>
      <c r="AG3153" s="29"/>
      <c r="AH3153" s="29"/>
      <c r="AI3153" s="29"/>
      <c r="AJ3153" s="29"/>
      <c r="AK3153" s="29"/>
      <c r="AL3153" s="29"/>
      <c r="AM3153" s="29"/>
      <c r="AN3153" s="29"/>
      <c r="AO3153" s="29"/>
      <c r="AP3153" s="29"/>
      <c r="AQ3153" s="29"/>
      <c r="AR3153" s="29"/>
      <c r="AS3153" s="29"/>
      <c r="AT3153" s="29"/>
      <c r="AU3153" s="29"/>
      <c r="AV3153" s="29"/>
      <c r="AW3153" s="29"/>
    </row>
    <row r="3154" spans="1:49" ht="35.25" customHeight="1" thickTop="1" thickBot="1">
      <c r="A3154" s="48"/>
      <c r="B3154" s="42"/>
      <c r="C3154" s="42"/>
      <c r="D3154" s="42"/>
      <c r="E3154" s="531"/>
      <c r="F3154" s="50"/>
      <c r="G3154" s="50"/>
      <c r="H3154" s="50"/>
      <c r="I3154" s="5" t="s">
        <v>2331</v>
      </c>
      <c r="J3154" s="364" t="s">
        <v>2891</v>
      </c>
      <c r="K3154" s="364" t="s">
        <v>2879</v>
      </c>
      <c r="L3154" s="364" t="s">
        <v>2880</v>
      </c>
      <c r="M3154" s="364" t="s">
        <v>2881</v>
      </c>
      <c r="N3154" s="364" t="s">
        <v>2882</v>
      </c>
      <c r="O3154" s="364" t="s">
        <v>2883</v>
      </c>
      <c r="P3154" s="364" t="s">
        <v>2884</v>
      </c>
      <c r="Q3154" s="364" t="s">
        <v>2885</v>
      </c>
      <c r="R3154" s="364" t="s">
        <v>2886</v>
      </c>
      <c r="S3154" s="364" t="s">
        <v>2887</v>
      </c>
      <c r="T3154" s="364" t="s">
        <v>2888</v>
      </c>
      <c r="U3154" s="364" t="s">
        <v>2889</v>
      </c>
      <c r="V3154" s="364" t="s">
        <v>2890</v>
      </c>
      <c r="W3154" s="365" t="s">
        <v>2893</v>
      </c>
      <c r="X3154" s="365" t="s">
        <v>2879</v>
      </c>
      <c r="Y3154" s="365" t="s">
        <v>2880</v>
      </c>
      <c r="Z3154" s="365" t="s">
        <v>2881</v>
      </c>
      <c r="AA3154" s="365" t="s">
        <v>2882</v>
      </c>
      <c r="AB3154" s="365" t="s">
        <v>2883</v>
      </c>
      <c r="AC3154" s="365" t="s">
        <v>2884</v>
      </c>
      <c r="AD3154" s="365" t="s">
        <v>2885</v>
      </c>
      <c r="AE3154" s="365" t="s">
        <v>2886</v>
      </c>
      <c r="AF3154" s="365" t="s">
        <v>2887</v>
      </c>
      <c r="AG3154" s="365" t="s">
        <v>2888</v>
      </c>
      <c r="AH3154" s="365" t="s">
        <v>2889</v>
      </c>
      <c r="AI3154" s="365" t="s">
        <v>2890</v>
      </c>
      <c r="AJ3154" s="366" t="s">
        <v>2892</v>
      </c>
      <c r="AK3154" s="366" t="s">
        <v>2879</v>
      </c>
      <c r="AL3154" s="366" t="s">
        <v>2880</v>
      </c>
      <c r="AM3154" s="366" t="s">
        <v>2881</v>
      </c>
      <c r="AN3154" s="366" t="s">
        <v>2882</v>
      </c>
      <c r="AO3154" s="366" t="s">
        <v>2883</v>
      </c>
      <c r="AP3154" s="366" t="s">
        <v>2884</v>
      </c>
      <c r="AQ3154" s="366" t="s">
        <v>2885</v>
      </c>
      <c r="AR3154" s="366" t="s">
        <v>2886</v>
      </c>
      <c r="AS3154" s="366" t="s">
        <v>2887</v>
      </c>
      <c r="AT3154" s="366" t="s">
        <v>2888</v>
      </c>
      <c r="AU3154" s="366" t="s">
        <v>2889</v>
      </c>
      <c r="AV3154" s="366" t="s">
        <v>2890</v>
      </c>
      <c r="AW3154" s="368" t="s">
        <v>2895</v>
      </c>
    </row>
    <row r="3155" spans="1:49">
      <c r="A3155" s="48"/>
      <c r="B3155" s="42"/>
      <c r="C3155" s="42"/>
      <c r="D3155" s="42"/>
      <c r="E3155" s="531"/>
      <c r="F3155" s="50"/>
      <c r="G3155" s="50"/>
      <c r="H3155" s="50"/>
      <c r="I3155" s="34"/>
      <c r="J3155" s="202" t="s">
        <v>1224</v>
      </c>
      <c r="K3155" s="202">
        <v>1</v>
      </c>
      <c r="L3155" s="202">
        <v>2</v>
      </c>
      <c r="M3155" s="202">
        <v>3</v>
      </c>
      <c r="N3155" s="202">
        <v>4</v>
      </c>
      <c r="O3155" s="202">
        <v>5</v>
      </c>
      <c r="P3155" s="202">
        <v>6</v>
      </c>
      <c r="Q3155" s="202">
        <v>7</v>
      </c>
      <c r="R3155" s="202">
        <v>8</v>
      </c>
      <c r="S3155" s="202">
        <v>9</v>
      </c>
      <c r="T3155" s="202">
        <v>10</v>
      </c>
      <c r="U3155" s="202">
        <v>13</v>
      </c>
      <c r="V3155" s="202">
        <v>14</v>
      </c>
      <c r="W3155" s="202" t="s">
        <v>1224</v>
      </c>
      <c r="X3155" s="202">
        <v>1</v>
      </c>
      <c r="Y3155" s="202">
        <v>2</v>
      </c>
      <c r="Z3155" s="202">
        <v>3</v>
      </c>
      <c r="AA3155" s="202">
        <v>4</v>
      </c>
      <c r="AB3155" s="202">
        <v>5</v>
      </c>
      <c r="AC3155" s="202">
        <v>6</v>
      </c>
      <c r="AD3155" s="202">
        <v>7</v>
      </c>
      <c r="AE3155" s="202">
        <v>8</v>
      </c>
      <c r="AF3155" s="202">
        <v>9</v>
      </c>
      <c r="AG3155" s="202">
        <v>10</v>
      </c>
      <c r="AH3155" s="202">
        <v>13</v>
      </c>
      <c r="AI3155" s="202">
        <v>14</v>
      </c>
      <c r="AJ3155" s="202" t="s">
        <v>1224</v>
      </c>
      <c r="AK3155" s="202">
        <v>1</v>
      </c>
      <c r="AL3155" s="202">
        <v>2</v>
      </c>
      <c r="AM3155" s="202">
        <v>3</v>
      </c>
      <c r="AN3155" s="202">
        <v>4</v>
      </c>
      <c r="AO3155" s="202">
        <v>5</v>
      </c>
      <c r="AP3155" s="202">
        <v>6</v>
      </c>
      <c r="AQ3155" s="202">
        <v>7</v>
      </c>
      <c r="AR3155" s="202">
        <v>8</v>
      </c>
      <c r="AS3155" s="202">
        <v>9</v>
      </c>
      <c r="AT3155" s="202">
        <v>10</v>
      </c>
      <c r="AU3155" s="202">
        <v>13</v>
      </c>
      <c r="AV3155" s="202">
        <v>14</v>
      </c>
      <c r="AW3155" s="202">
        <v>15</v>
      </c>
    </row>
    <row r="3156" spans="1:49">
      <c r="A3156" s="48"/>
      <c r="B3156" s="42"/>
      <c r="C3156" s="42"/>
      <c r="D3156" s="42"/>
      <c r="E3156" s="531"/>
      <c r="F3156" s="50"/>
      <c r="G3156" s="50"/>
      <c r="H3156" s="50"/>
      <c r="I3156" s="276" t="s">
        <v>2429</v>
      </c>
      <c r="J3156" s="277">
        <f>SUM(J3151)</f>
        <v>195000</v>
      </c>
      <c r="K3156" s="277">
        <f t="shared" ref="K3156:AT3156" si="922">SUM(K3151)</f>
        <v>9147</v>
      </c>
      <c r="L3156" s="277">
        <f t="shared" si="922"/>
        <v>23970</v>
      </c>
      <c r="M3156" s="277">
        <f t="shared" si="922"/>
        <v>28898</v>
      </c>
      <c r="N3156" s="277">
        <f t="shared" si="922"/>
        <v>24234</v>
      </c>
      <c r="O3156" s="277">
        <f t="shared" si="922"/>
        <v>27972</v>
      </c>
      <c r="P3156" s="277">
        <f t="shared" si="922"/>
        <v>14283</v>
      </c>
      <c r="Q3156" s="277">
        <f t="shared" si="922"/>
        <v>4236</v>
      </c>
      <c r="R3156" s="277">
        <f t="shared" si="922"/>
        <v>0</v>
      </c>
      <c r="S3156" s="277">
        <f t="shared" si="922"/>
        <v>23666</v>
      </c>
      <c r="T3156" s="277">
        <f t="shared" si="922"/>
        <v>24118</v>
      </c>
      <c r="U3156" s="277">
        <v>180524</v>
      </c>
      <c r="V3156" s="277">
        <v>14476</v>
      </c>
      <c r="W3156" s="277">
        <f>SUM(W3151)</f>
        <v>0</v>
      </c>
      <c r="X3156" s="277">
        <f t="shared" si="922"/>
        <v>0</v>
      </c>
      <c r="Y3156" s="277">
        <f t="shared" si="922"/>
        <v>0</v>
      </c>
      <c r="Z3156" s="277">
        <f t="shared" si="922"/>
        <v>0</v>
      </c>
      <c r="AA3156" s="277">
        <f t="shared" si="922"/>
        <v>0</v>
      </c>
      <c r="AB3156" s="277">
        <f t="shared" si="922"/>
        <v>0</v>
      </c>
      <c r="AC3156" s="277">
        <f t="shared" si="922"/>
        <v>0</v>
      </c>
      <c r="AD3156" s="277">
        <f t="shared" si="922"/>
        <v>0</v>
      </c>
      <c r="AE3156" s="277">
        <f t="shared" si="922"/>
        <v>0</v>
      </c>
      <c r="AF3156" s="277">
        <f t="shared" si="922"/>
        <v>0</v>
      </c>
      <c r="AG3156" s="277">
        <f t="shared" si="922"/>
        <v>0</v>
      </c>
      <c r="AH3156" s="277">
        <v>0</v>
      </c>
      <c r="AI3156" s="277">
        <v>0</v>
      </c>
      <c r="AJ3156" s="277">
        <f>SUM(AJ3151)</f>
        <v>20522</v>
      </c>
      <c r="AK3156" s="277">
        <f t="shared" si="922"/>
        <v>368</v>
      </c>
      <c r="AL3156" s="277">
        <f t="shared" si="922"/>
        <v>0</v>
      </c>
      <c r="AM3156" s="277">
        <f t="shared" si="922"/>
        <v>3671</v>
      </c>
      <c r="AN3156" s="277">
        <f t="shared" si="922"/>
        <v>851</v>
      </c>
      <c r="AO3156" s="277">
        <f t="shared" si="922"/>
        <v>457</v>
      </c>
      <c r="AP3156" s="277">
        <f t="shared" si="922"/>
        <v>10000</v>
      </c>
      <c r="AQ3156" s="277">
        <f t="shared" si="922"/>
        <v>0</v>
      </c>
      <c r="AR3156" s="277">
        <f t="shared" si="922"/>
        <v>0</v>
      </c>
      <c r="AS3156" s="277">
        <f t="shared" si="922"/>
        <v>916</v>
      </c>
      <c r="AT3156" s="277">
        <f t="shared" si="922"/>
        <v>0</v>
      </c>
      <c r="AU3156" s="277">
        <v>16263</v>
      </c>
      <c r="AV3156" s="277">
        <v>4259</v>
      </c>
      <c r="AW3156" s="277">
        <f>U3156+AH3156+AU3156</f>
        <v>196787</v>
      </c>
    </row>
    <row r="3157" spans="1:49">
      <c r="A3157" s="48"/>
      <c r="B3157" s="42"/>
      <c r="C3157" s="42"/>
      <c r="D3157" s="42"/>
      <c r="E3157" s="531"/>
      <c r="F3157" s="50"/>
      <c r="G3157" s="50"/>
      <c r="H3157" s="50"/>
      <c r="I3157" s="276"/>
      <c r="J3157" s="277"/>
      <c r="K3157" s="277"/>
      <c r="L3157" s="277"/>
      <c r="M3157" s="277"/>
      <c r="N3157" s="277"/>
      <c r="O3157" s="277"/>
      <c r="P3157" s="277"/>
      <c r="Q3157" s="277"/>
      <c r="R3157" s="277"/>
      <c r="S3157" s="277"/>
      <c r="T3157" s="277"/>
      <c r="U3157" s="277">
        <v>0</v>
      </c>
      <c r="V3157" s="277">
        <v>0</v>
      </c>
      <c r="W3157" s="277"/>
      <c r="X3157" s="277"/>
      <c r="Y3157" s="277"/>
      <c r="Z3157" s="277"/>
      <c r="AA3157" s="277"/>
      <c r="AB3157" s="277"/>
      <c r="AC3157" s="277"/>
      <c r="AD3157" s="277"/>
      <c r="AE3157" s="277"/>
      <c r="AF3157" s="277"/>
      <c r="AG3157" s="277"/>
      <c r="AH3157" s="277">
        <v>0</v>
      </c>
      <c r="AI3157" s="277">
        <v>0</v>
      </c>
      <c r="AJ3157" s="277"/>
      <c r="AK3157" s="277"/>
      <c r="AL3157" s="277"/>
      <c r="AM3157" s="277"/>
      <c r="AN3157" s="277"/>
      <c r="AO3157" s="277"/>
      <c r="AP3157" s="277"/>
      <c r="AQ3157" s="277"/>
      <c r="AR3157" s="277"/>
      <c r="AS3157" s="277"/>
      <c r="AT3157" s="277"/>
      <c r="AU3157" s="277">
        <v>0</v>
      </c>
      <c r="AV3157" s="277">
        <v>0</v>
      </c>
      <c r="AW3157" s="277">
        <f>U3157+AH3157+AU3157</f>
        <v>0</v>
      </c>
    </row>
    <row r="3158" spans="1:49">
      <c r="A3158" s="48"/>
      <c r="B3158" s="42"/>
      <c r="C3158" s="42"/>
      <c r="D3158" s="42"/>
      <c r="E3158" s="531"/>
      <c r="F3158" s="50"/>
      <c r="G3158" s="50"/>
      <c r="H3158" s="50"/>
      <c r="I3158" s="276"/>
      <c r="J3158" s="277"/>
      <c r="K3158" s="277"/>
      <c r="L3158" s="277"/>
      <c r="M3158" s="277"/>
      <c r="N3158" s="277"/>
      <c r="O3158" s="277"/>
      <c r="P3158" s="277"/>
      <c r="Q3158" s="277"/>
      <c r="R3158" s="277"/>
      <c r="S3158" s="277"/>
      <c r="T3158" s="277"/>
      <c r="U3158" s="277">
        <v>0</v>
      </c>
      <c r="V3158" s="277">
        <v>0</v>
      </c>
      <c r="W3158" s="277"/>
      <c r="X3158" s="277"/>
      <c r="Y3158" s="277"/>
      <c r="Z3158" s="277"/>
      <c r="AA3158" s="277"/>
      <c r="AB3158" s="277"/>
      <c r="AC3158" s="277"/>
      <c r="AD3158" s="277"/>
      <c r="AE3158" s="277"/>
      <c r="AF3158" s="277"/>
      <c r="AG3158" s="277"/>
      <c r="AH3158" s="277">
        <v>0</v>
      </c>
      <c r="AI3158" s="277">
        <v>0</v>
      </c>
      <c r="AJ3158" s="277"/>
      <c r="AK3158" s="277"/>
      <c r="AL3158" s="277"/>
      <c r="AM3158" s="277"/>
      <c r="AN3158" s="277"/>
      <c r="AO3158" s="277"/>
      <c r="AP3158" s="277"/>
      <c r="AQ3158" s="277"/>
      <c r="AR3158" s="277"/>
      <c r="AS3158" s="277"/>
      <c r="AT3158" s="277"/>
      <c r="AU3158" s="277">
        <v>0</v>
      </c>
      <c r="AV3158" s="277">
        <v>0</v>
      </c>
      <c r="AW3158" s="277">
        <f>U3158+AH3158+AU3158</f>
        <v>0</v>
      </c>
    </row>
    <row r="3159" spans="1:49">
      <c r="A3159" s="48"/>
      <c r="B3159" s="42"/>
      <c r="C3159" s="42"/>
      <c r="D3159" s="42"/>
      <c r="E3159" s="531"/>
      <c r="F3159" s="50"/>
      <c r="G3159" s="50"/>
      <c r="H3159" s="50"/>
      <c r="I3159" s="276"/>
      <c r="J3159" s="277"/>
      <c r="K3159" s="277"/>
      <c r="L3159" s="277"/>
      <c r="M3159" s="277"/>
      <c r="N3159" s="277"/>
      <c r="O3159" s="277"/>
      <c r="P3159" s="277"/>
      <c r="Q3159" s="277"/>
      <c r="R3159" s="277"/>
      <c r="S3159" s="277"/>
      <c r="T3159" s="277"/>
      <c r="U3159" s="277">
        <v>0</v>
      </c>
      <c r="V3159" s="277">
        <v>0</v>
      </c>
      <c r="W3159" s="277"/>
      <c r="X3159" s="277"/>
      <c r="Y3159" s="277"/>
      <c r="Z3159" s="277"/>
      <c r="AA3159" s="277"/>
      <c r="AB3159" s="277"/>
      <c r="AC3159" s="277"/>
      <c r="AD3159" s="277"/>
      <c r="AE3159" s="277"/>
      <c r="AF3159" s="277"/>
      <c r="AG3159" s="277"/>
      <c r="AH3159" s="277">
        <v>0</v>
      </c>
      <c r="AI3159" s="277">
        <v>0</v>
      </c>
      <c r="AJ3159" s="277"/>
      <c r="AK3159" s="277"/>
      <c r="AL3159" s="277"/>
      <c r="AM3159" s="277"/>
      <c r="AN3159" s="277"/>
      <c r="AO3159" s="277"/>
      <c r="AP3159" s="277"/>
      <c r="AQ3159" s="277"/>
      <c r="AR3159" s="277"/>
      <c r="AS3159" s="277"/>
      <c r="AT3159" s="277"/>
      <c r="AU3159" s="277">
        <v>0</v>
      </c>
      <c r="AV3159" s="277">
        <v>0</v>
      </c>
      <c r="AW3159" s="277">
        <f>U3159+AH3159+AU3159</f>
        <v>0</v>
      </c>
    </row>
    <row r="3160" spans="1:49">
      <c r="A3160" s="48"/>
      <c r="B3160" s="42"/>
      <c r="C3160" s="42"/>
      <c r="D3160" s="42"/>
      <c r="E3160" s="531"/>
      <c r="F3160" s="50"/>
      <c r="G3160" s="50"/>
      <c r="H3160" s="50"/>
      <c r="I3160" s="276" t="s">
        <v>1631</v>
      </c>
      <c r="J3160" s="277">
        <f>SUM(J3156:J3159)</f>
        <v>195000</v>
      </c>
      <c r="K3160" s="277">
        <f t="shared" ref="K3160:AT3160" si="923">SUM(K3156:K3159)</f>
        <v>9147</v>
      </c>
      <c r="L3160" s="277">
        <f t="shared" si="923"/>
        <v>23970</v>
      </c>
      <c r="M3160" s="277">
        <f t="shared" si="923"/>
        <v>28898</v>
      </c>
      <c r="N3160" s="277">
        <f t="shared" si="923"/>
        <v>24234</v>
      </c>
      <c r="O3160" s="277">
        <f t="shared" si="923"/>
        <v>27972</v>
      </c>
      <c r="P3160" s="277">
        <f t="shared" si="923"/>
        <v>14283</v>
      </c>
      <c r="Q3160" s="277">
        <f t="shared" si="923"/>
        <v>4236</v>
      </c>
      <c r="R3160" s="277">
        <f t="shared" si="923"/>
        <v>0</v>
      </c>
      <c r="S3160" s="277">
        <f t="shared" si="923"/>
        <v>23666</v>
      </c>
      <c r="T3160" s="277">
        <f t="shared" si="923"/>
        <v>24118</v>
      </c>
      <c r="U3160" s="277">
        <v>180524</v>
      </c>
      <c r="V3160" s="277">
        <v>14476</v>
      </c>
      <c r="W3160" s="277">
        <f>SUM(W3156:W3159)</f>
        <v>0</v>
      </c>
      <c r="X3160" s="277">
        <f t="shared" si="923"/>
        <v>0</v>
      </c>
      <c r="Y3160" s="277">
        <f t="shared" si="923"/>
        <v>0</v>
      </c>
      <c r="Z3160" s="277">
        <f t="shared" si="923"/>
        <v>0</v>
      </c>
      <c r="AA3160" s="277">
        <f t="shared" si="923"/>
        <v>0</v>
      </c>
      <c r="AB3160" s="277">
        <f t="shared" si="923"/>
        <v>0</v>
      </c>
      <c r="AC3160" s="277">
        <f t="shared" si="923"/>
        <v>0</v>
      </c>
      <c r="AD3160" s="277">
        <f t="shared" si="923"/>
        <v>0</v>
      </c>
      <c r="AE3160" s="277">
        <f t="shared" si="923"/>
        <v>0</v>
      </c>
      <c r="AF3160" s="277">
        <f t="shared" si="923"/>
        <v>0</v>
      </c>
      <c r="AG3160" s="277">
        <f t="shared" si="923"/>
        <v>0</v>
      </c>
      <c r="AH3160" s="277">
        <v>0</v>
      </c>
      <c r="AI3160" s="277">
        <v>0</v>
      </c>
      <c r="AJ3160" s="277">
        <f>SUM(AJ3156:AJ3159)</f>
        <v>20522</v>
      </c>
      <c r="AK3160" s="277">
        <f t="shared" si="923"/>
        <v>368</v>
      </c>
      <c r="AL3160" s="277">
        <f t="shared" si="923"/>
        <v>0</v>
      </c>
      <c r="AM3160" s="277">
        <f t="shared" si="923"/>
        <v>3671</v>
      </c>
      <c r="AN3160" s="277">
        <f t="shared" si="923"/>
        <v>851</v>
      </c>
      <c r="AO3160" s="277">
        <f t="shared" si="923"/>
        <v>457</v>
      </c>
      <c r="AP3160" s="277">
        <f t="shared" si="923"/>
        <v>10000</v>
      </c>
      <c r="AQ3160" s="277">
        <f t="shared" si="923"/>
        <v>0</v>
      </c>
      <c r="AR3160" s="277">
        <f t="shared" si="923"/>
        <v>0</v>
      </c>
      <c r="AS3160" s="277">
        <f t="shared" si="923"/>
        <v>916</v>
      </c>
      <c r="AT3160" s="277">
        <f t="shared" si="923"/>
        <v>0</v>
      </c>
      <c r="AU3160" s="277">
        <v>16263</v>
      </c>
      <c r="AV3160" s="277">
        <v>4259</v>
      </c>
      <c r="AW3160" s="277">
        <f>U3160+AH3160+AU3160</f>
        <v>196787</v>
      </c>
    </row>
    <row r="3161" spans="1:49">
      <c r="A3161" s="48"/>
      <c r="B3161" s="42"/>
      <c r="C3161" s="42"/>
      <c r="D3161" s="42"/>
      <c r="E3161" s="531"/>
      <c r="F3161" s="50"/>
      <c r="G3161" s="50"/>
      <c r="H3161" s="50"/>
      <c r="I3161" s="146"/>
      <c r="J3161" s="29"/>
      <c r="K3161" s="29"/>
      <c r="L3161" s="29"/>
      <c r="M3161" s="29"/>
      <c r="N3161" s="29"/>
      <c r="O3161" s="29"/>
      <c r="P3161" s="29"/>
      <c r="Q3161" s="29"/>
      <c r="R3161" s="29"/>
      <c r="S3161" s="29"/>
      <c r="T3161" s="29"/>
      <c r="U3161" s="29"/>
      <c r="V3161" s="29"/>
      <c r="W3161" s="29"/>
      <c r="X3161" s="29"/>
      <c r="Y3161" s="29"/>
      <c r="Z3161" s="29"/>
      <c r="AA3161" s="29"/>
      <c r="AB3161" s="29"/>
      <c r="AC3161" s="29"/>
      <c r="AD3161" s="29"/>
      <c r="AE3161" s="29"/>
      <c r="AF3161" s="29"/>
      <c r="AG3161" s="29"/>
      <c r="AH3161" s="29"/>
      <c r="AI3161" s="29"/>
      <c r="AJ3161" s="29"/>
      <c r="AK3161" s="29"/>
      <c r="AL3161" s="29"/>
      <c r="AM3161" s="29"/>
      <c r="AN3161" s="29"/>
      <c r="AO3161" s="29"/>
      <c r="AP3161" s="29"/>
      <c r="AQ3161" s="29"/>
      <c r="AR3161" s="29"/>
      <c r="AS3161" s="29"/>
      <c r="AT3161" s="29"/>
      <c r="AU3161" s="29"/>
      <c r="AV3161" s="29"/>
      <c r="AW3161" s="29"/>
    </row>
    <row r="3162" spans="1:49">
      <c r="A3162" s="44"/>
      <c r="B3162" s="45"/>
      <c r="C3162" s="45"/>
      <c r="D3162" s="45"/>
      <c r="E3162" s="531"/>
      <c r="F3162" s="50"/>
      <c r="G3162" s="50"/>
      <c r="H3162" s="50"/>
      <c r="I3162" s="53"/>
      <c r="J3162" s="29"/>
      <c r="K3162" s="29"/>
      <c r="L3162" s="29"/>
      <c r="M3162" s="29"/>
      <c r="N3162" s="29"/>
      <c r="O3162" s="29"/>
      <c r="P3162" s="29"/>
      <c r="Q3162" s="29"/>
      <c r="R3162" s="29"/>
      <c r="S3162" s="29"/>
      <c r="T3162" s="29"/>
      <c r="U3162" s="29"/>
      <c r="V3162" s="29"/>
      <c r="W3162" s="29"/>
      <c r="X3162" s="29"/>
      <c r="Y3162" s="29"/>
      <c r="Z3162" s="29"/>
      <c r="AA3162" s="29"/>
      <c r="AB3162" s="29"/>
      <c r="AC3162" s="29"/>
      <c r="AD3162" s="29"/>
      <c r="AE3162" s="29"/>
      <c r="AF3162" s="29"/>
      <c r="AG3162" s="29"/>
      <c r="AH3162" s="29"/>
      <c r="AI3162" s="29"/>
      <c r="AJ3162" s="29"/>
      <c r="AK3162" s="29"/>
      <c r="AL3162" s="29"/>
      <c r="AM3162" s="29"/>
      <c r="AN3162" s="29"/>
      <c r="AO3162" s="29"/>
      <c r="AP3162" s="29"/>
      <c r="AQ3162" s="29"/>
      <c r="AR3162" s="29"/>
      <c r="AS3162" s="29"/>
      <c r="AT3162" s="29"/>
      <c r="AU3162" s="29"/>
      <c r="AV3162" s="29"/>
      <c r="AW3162" s="29"/>
    </row>
    <row r="3163" spans="1:49" ht="16.5" thickBot="1">
      <c r="A3163" s="78" t="s">
        <v>2146</v>
      </c>
      <c r="B3163" s="78"/>
      <c r="C3163" s="78"/>
      <c r="D3163" s="463"/>
      <c r="E3163" s="539"/>
      <c r="F3163" s="129"/>
      <c r="G3163" s="129"/>
      <c r="H3163" s="129"/>
      <c r="I3163" s="103"/>
    </row>
    <row r="3164" spans="1:49" s="151" customFormat="1" ht="36" customHeight="1" thickTop="1" thickBot="1">
      <c r="A3164" s="147" t="s">
        <v>2079</v>
      </c>
      <c r="B3164" s="5" t="s">
        <v>2080</v>
      </c>
      <c r="C3164" s="5" t="s">
        <v>1335</v>
      </c>
      <c r="D3164" s="450"/>
      <c r="E3164" s="148" t="s">
        <v>1570</v>
      </c>
      <c r="F3164" s="149" t="s">
        <v>1438</v>
      </c>
      <c r="G3164" s="149"/>
      <c r="H3164" s="149" t="s">
        <v>2332</v>
      </c>
      <c r="I3164" s="5" t="s">
        <v>856</v>
      </c>
      <c r="J3164" s="364" t="s">
        <v>2891</v>
      </c>
      <c r="K3164" s="364" t="s">
        <v>2879</v>
      </c>
      <c r="L3164" s="364" t="s">
        <v>2880</v>
      </c>
      <c r="M3164" s="364" t="s">
        <v>2881</v>
      </c>
      <c r="N3164" s="364" t="s">
        <v>2882</v>
      </c>
      <c r="O3164" s="364" t="s">
        <v>2883</v>
      </c>
      <c r="P3164" s="364" t="s">
        <v>2884</v>
      </c>
      <c r="Q3164" s="364" t="s">
        <v>2885</v>
      </c>
      <c r="R3164" s="364" t="s">
        <v>2886</v>
      </c>
      <c r="S3164" s="364" t="s">
        <v>2887</v>
      </c>
      <c r="T3164" s="364" t="s">
        <v>2888</v>
      </c>
      <c r="U3164" s="364" t="s">
        <v>2889</v>
      </c>
      <c r="V3164" s="364" t="s">
        <v>2890</v>
      </c>
      <c r="W3164" s="365" t="s">
        <v>2893</v>
      </c>
      <c r="X3164" s="365" t="s">
        <v>2879</v>
      </c>
      <c r="Y3164" s="365" t="s">
        <v>2880</v>
      </c>
      <c r="Z3164" s="365" t="s">
        <v>2881</v>
      </c>
      <c r="AA3164" s="365" t="s">
        <v>2882</v>
      </c>
      <c r="AB3164" s="365" t="s">
        <v>2883</v>
      </c>
      <c r="AC3164" s="365" t="s">
        <v>2884</v>
      </c>
      <c r="AD3164" s="365" t="s">
        <v>2885</v>
      </c>
      <c r="AE3164" s="365" t="s">
        <v>2886</v>
      </c>
      <c r="AF3164" s="365" t="s">
        <v>2887</v>
      </c>
      <c r="AG3164" s="365" t="s">
        <v>2888</v>
      </c>
      <c r="AH3164" s="365" t="s">
        <v>2889</v>
      </c>
      <c r="AI3164" s="365" t="s">
        <v>2890</v>
      </c>
      <c r="AJ3164" s="366" t="s">
        <v>2892</v>
      </c>
      <c r="AK3164" s="366" t="s">
        <v>2879</v>
      </c>
      <c r="AL3164" s="366" t="s">
        <v>2880</v>
      </c>
      <c r="AM3164" s="366" t="s">
        <v>2881</v>
      </c>
      <c r="AN3164" s="366" t="s">
        <v>2882</v>
      </c>
      <c r="AO3164" s="366" t="s">
        <v>2883</v>
      </c>
      <c r="AP3164" s="366" t="s">
        <v>2884</v>
      </c>
      <c r="AQ3164" s="366" t="s">
        <v>2885</v>
      </c>
      <c r="AR3164" s="366" t="s">
        <v>2886</v>
      </c>
      <c r="AS3164" s="366" t="s">
        <v>2887</v>
      </c>
      <c r="AT3164" s="366" t="s">
        <v>2888</v>
      </c>
      <c r="AU3164" s="366" t="s">
        <v>2889</v>
      </c>
      <c r="AV3164" s="366" t="s">
        <v>2890</v>
      </c>
      <c r="AW3164" s="368" t="s">
        <v>2895</v>
      </c>
    </row>
    <row r="3165" spans="1:49">
      <c r="A3165" s="33"/>
      <c r="B3165" s="34"/>
      <c r="C3165" s="34"/>
      <c r="D3165" s="34"/>
      <c r="E3165" s="35"/>
      <c r="F3165" s="36"/>
      <c r="G3165" s="36"/>
      <c r="H3165" s="36"/>
      <c r="I3165" s="34"/>
      <c r="J3165" s="202" t="s">
        <v>1224</v>
      </c>
      <c r="K3165" s="202">
        <v>1</v>
      </c>
      <c r="L3165" s="202">
        <v>2</v>
      </c>
      <c r="M3165" s="202">
        <v>3</v>
      </c>
      <c r="N3165" s="202">
        <v>4</v>
      </c>
      <c r="O3165" s="202">
        <v>5</v>
      </c>
      <c r="P3165" s="202">
        <v>6</v>
      </c>
      <c r="Q3165" s="202">
        <v>7</v>
      </c>
      <c r="R3165" s="202">
        <v>8</v>
      </c>
      <c r="S3165" s="202">
        <v>9</v>
      </c>
      <c r="T3165" s="202">
        <v>10</v>
      </c>
      <c r="U3165" s="202">
        <v>13</v>
      </c>
      <c r="V3165" s="202">
        <v>14</v>
      </c>
      <c r="W3165" s="202" t="s">
        <v>1224</v>
      </c>
      <c r="X3165" s="202">
        <v>1</v>
      </c>
      <c r="Y3165" s="202">
        <v>2</v>
      </c>
      <c r="Z3165" s="202">
        <v>3</v>
      </c>
      <c r="AA3165" s="202">
        <v>4</v>
      </c>
      <c r="AB3165" s="202">
        <v>5</v>
      </c>
      <c r="AC3165" s="202">
        <v>6</v>
      </c>
      <c r="AD3165" s="202">
        <v>7</v>
      </c>
      <c r="AE3165" s="202">
        <v>8</v>
      </c>
      <c r="AF3165" s="202">
        <v>9</v>
      </c>
      <c r="AG3165" s="202">
        <v>10</v>
      </c>
      <c r="AH3165" s="202">
        <v>13</v>
      </c>
      <c r="AI3165" s="202">
        <v>14</v>
      </c>
      <c r="AJ3165" s="202" t="s">
        <v>1224</v>
      </c>
      <c r="AK3165" s="202">
        <v>1</v>
      </c>
      <c r="AL3165" s="202">
        <v>2</v>
      </c>
      <c r="AM3165" s="202">
        <v>3</v>
      </c>
      <c r="AN3165" s="202">
        <v>4</v>
      </c>
      <c r="AO3165" s="202">
        <v>5</v>
      </c>
      <c r="AP3165" s="202">
        <v>6</v>
      </c>
      <c r="AQ3165" s="202">
        <v>7</v>
      </c>
      <c r="AR3165" s="202">
        <v>8</v>
      </c>
      <c r="AS3165" s="202">
        <v>9</v>
      </c>
      <c r="AT3165" s="202">
        <v>10</v>
      </c>
      <c r="AU3165" s="202">
        <v>13</v>
      </c>
      <c r="AV3165" s="202">
        <v>14</v>
      </c>
      <c r="AW3165" s="202">
        <v>15</v>
      </c>
    </row>
    <row r="3166" spans="1:49">
      <c r="A3166" s="37"/>
      <c r="B3166" s="38"/>
      <c r="C3166" s="38"/>
      <c r="D3166" s="38"/>
      <c r="E3166" s="60"/>
      <c r="F3166" s="61"/>
      <c r="G3166" s="61"/>
      <c r="H3166" s="61"/>
      <c r="I3166" s="38"/>
      <c r="J3166" s="62"/>
      <c r="K3166" s="62"/>
      <c r="L3166" s="62"/>
      <c r="M3166" s="62"/>
      <c r="N3166" s="62"/>
      <c r="O3166" s="62"/>
      <c r="P3166" s="62"/>
      <c r="Q3166" s="62"/>
      <c r="R3166" s="62"/>
      <c r="S3166" s="62"/>
      <c r="T3166" s="62"/>
      <c r="U3166" s="62"/>
      <c r="V3166" s="62"/>
      <c r="W3166" s="62"/>
      <c r="X3166" s="62"/>
      <c r="Y3166" s="62"/>
      <c r="Z3166" s="62"/>
      <c r="AA3166" s="62"/>
      <c r="AB3166" s="62"/>
      <c r="AC3166" s="62"/>
      <c r="AD3166" s="62"/>
      <c r="AE3166" s="62"/>
      <c r="AF3166" s="62"/>
      <c r="AG3166" s="62"/>
      <c r="AH3166" s="62"/>
      <c r="AI3166" s="62"/>
      <c r="AJ3166" s="62"/>
      <c r="AK3166" s="62"/>
      <c r="AL3166" s="62"/>
      <c r="AM3166" s="62"/>
      <c r="AN3166" s="62"/>
      <c r="AO3166" s="62"/>
      <c r="AP3166" s="62"/>
      <c r="AQ3166" s="62"/>
      <c r="AR3166" s="62"/>
      <c r="AS3166" s="62"/>
      <c r="AT3166" s="62"/>
      <c r="AU3166" s="62"/>
      <c r="AV3166" s="62"/>
      <c r="AW3166" s="62"/>
    </row>
    <row r="3167" spans="1:49">
      <c r="A3167" s="92" t="s">
        <v>797</v>
      </c>
      <c r="B3167" s="93" t="s">
        <v>1030</v>
      </c>
      <c r="C3167" s="93" t="s">
        <v>816</v>
      </c>
      <c r="D3167" s="460"/>
      <c r="E3167" s="531"/>
      <c r="F3167" s="50"/>
      <c r="G3167" s="50"/>
      <c r="H3167" s="50"/>
      <c r="I3167" s="108" t="s">
        <v>2110</v>
      </c>
    </row>
    <row r="3168" spans="1:49">
      <c r="A3168" s="48"/>
      <c r="B3168" s="1"/>
      <c r="C3168" s="1"/>
      <c r="D3168" s="369"/>
      <c r="E3168" s="531"/>
      <c r="F3168" s="50"/>
      <c r="G3168" s="50"/>
      <c r="H3168" s="50"/>
      <c r="I3168" s="108"/>
    </row>
    <row r="3169" spans="1:49">
      <c r="A3169" s="48"/>
      <c r="B3169" s="42"/>
      <c r="C3169" s="42"/>
      <c r="D3169" s="42"/>
      <c r="E3169" s="531"/>
      <c r="F3169" s="50"/>
      <c r="G3169" s="50"/>
      <c r="H3169" s="50"/>
      <c r="I3169" s="49" t="s">
        <v>1559</v>
      </c>
      <c r="J3169" s="12">
        <f>SUM(J3170,J3178,J3180)</f>
        <v>101500</v>
      </c>
      <c r="K3169" s="12">
        <f t="shared" ref="K3169:AT3169" si="924">SUM(K3170,K3178,K3180)</f>
        <v>2500</v>
      </c>
      <c r="L3169" s="12">
        <f t="shared" si="924"/>
        <v>4340</v>
      </c>
      <c r="M3169" s="12">
        <f t="shared" si="924"/>
        <v>8400</v>
      </c>
      <c r="N3169" s="12">
        <f t="shared" si="924"/>
        <v>7800</v>
      </c>
      <c r="O3169" s="12">
        <f t="shared" si="924"/>
        <v>10476</v>
      </c>
      <c r="P3169" s="12">
        <f t="shared" si="924"/>
        <v>4475</v>
      </c>
      <c r="Q3169" s="12">
        <f t="shared" si="924"/>
        <v>895</v>
      </c>
      <c r="R3169" s="12">
        <f t="shared" si="924"/>
        <v>0</v>
      </c>
      <c r="S3169" s="12">
        <f t="shared" si="924"/>
        <v>11500</v>
      </c>
      <c r="T3169" s="12">
        <f t="shared" si="924"/>
        <v>13380</v>
      </c>
      <c r="U3169" s="12">
        <v>63766</v>
      </c>
      <c r="V3169" s="12">
        <v>37734</v>
      </c>
      <c r="W3169" s="12">
        <f>SUM(W3170,W3178,W3180)</f>
        <v>0</v>
      </c>
      <c r="X3169" s="12">
        <f t="shared" si="924"/>
        <v>0</v>
      </c>
      <c r="Y3169" s="12">
        <f t="shared" si="924"/>
        <v>0</v>
      </c>
      <c r="Z3169" s="12">
        <f t="shared" si="924"/>
        <v>0</v>
      </c>
      <c r="AA3169" s="12">
        <f t="shared" si="924"/>
        <v>0</v>
      </c>
      <c r="AB3169" s="12">
        <f t="shared" si="924"/>
        <v>0</v>
      </c>
      <c r="AC3169" s="12">
        <f t="shared" si="924"/>
        <v>0</v>
      </c>
      <c r="AD3169" s="12">
        <f t="shared" si="924"/>
        <v>0</v>
      </c>
      <c r="AE3169" s="12">
        <f t="shared" si="924"/>
        <v>0</v>
      </c>
      <c r="AF3169" s="12">
        <f t="shared" si="924"/>
        <v>0</v>
      </c>
      <c r="AG3169" s="12">
        <f t="shared" si="924"/>
        <v>0</v>
      </c>
      <c r="AH3169" s="12">
        <v>0</v>
      </c>
      <c r="AI3169" s="12">
        <v>0</v>
      </c>
      <c r="AJ3169" s="12">
        <f>SUM(AJ3170,AJ3178,AJ3180)</f>
        <v>5500</v>
      </c>
      <c r="AK3169" s="12">
        <f t="shared" si="924"/>
        <v>2002</v>
      </c>
      <c r="AL3169" s="12">
        <f t="shared" si="924"/>
        <v>0</v>
      </c>
      <c r="AM3169" s="12">
        <f t="shared" si="924"/>
        <v>500</v>
      </c>
      <c r="AN3169" s="12">
        <f t="shared" si="924"/>
        <v>550</v>
      </c>
      <c r="AO3169" s="12">
        <f t="shared" si="924"/>
        <v>499</v>
      </c>
      <c r="AP3169" s="12">
        <f t="shared" si="924"/>
        <v>928</v>
      </c>
      <c r="AQ3169" s="12">
        <f t="shared" si="924"/>
        <v>261</v>
      </c>
      <c r="AR3169" s="12">
        <f t="shared" si="924"/>
        <v>0</v>
      </c>
      <c r="AS3169" s="12">
        <f t="shared" si="924"/>
        <v>0</v>
      </c>
      <c r="AT3169" s="12">
        <f t="shared" si="924"/>
        <v>0</v>
      </c>
      <c r="AU3169" s="12">
        <v>4740</v>
      </c>
      <c r="AV3169" s="12">
        <v>760</v>
      </c>
      <c r="AW3169" s="12">
        <f t="shared" ref="AW3169:AW3198" si="925">U3169+AH3169+AU3169</f>
        <v>68506</v>
      </c>
    </row>
    <row r="3170" spans="1:49">
      <c r="A3170" s="44" t="s">
        <v>797</v>
      </c>
      <c r="B3170" s="45" t="s">
        <v>1030</v>
      </c>
      <c r="C3170" s="45" t="s">
        <v>816</v>
      </c>
      <c r="D3170" s="452" t="s">
        <v>2952</v>
      </c>
      <c r="E3170" s="213" t="s">
        <v>771</v>
      </c>
      <c r="F3170" s="65"/>
      <c r="G3170" s="65"/>
      <c r="H3170" s="65"/>
      <c r="I3170" s="1" t="s">
        <v>1500</v>
      </c>
      <c r="J3170" s="9">
        <f>SUM(J3171:J3172)</f>
        <v>31000</v>
      </c>
      <c r="K3170" s="9">
        <f t="shared" ref="K3170:AT3170" si="926">SUM(K3171:K3172)</f>
        <v>0</v>
      </c>
      <c r="L3170" s="9">
        <f t="shared" si="926"/>
        <v>0</v>
      </c>
      <c r="M3170" s="9">
        <f t="shared" si="926"/>
        <v>0</v>
      </c>
      <c r="N3170" s="9">
        <f t="shared" si="926"/>
        <v>0</v>
      </c>
      <c r="O3170" s="9">
        <f t="shared" si="926"/>
        <v>1700</v>
      </c>
      <c r="P3170" s="9">
        <f t="shared" si="926"/>
        <v>800</v>
      </c>
      <c r="Q3170" s="9">
        <f t="shared" si="926"/>
        <v>0</v>
      </c>
      <c r="R3170" s="9">
        <f t="shared" si="926"/>
        <v>0</v>
      </c>
      <c r="S3170" s="9">
        <f t="shared" si="926"/>
        <v>1000</v>
      </c>
      <c r="T3170" s="9">
        <f t="shared" si="926"/>
        <v>1380</v>
      </c>
      <c r="U3170" s="9">
        <v>4880</v>
      </c>
      <c r="V3170" s="9">
        <v>26120</v>
      </c>
      <c r="W3170" s="9">
        <f>SUM(W3171:W3172)</f>
        <v>0</v>
      </c>
      <c r="X3170" s="9">
        <f t="shared" si="926"/>
        <v>0</v>
      </c>
      <c r="Y3170" s="9">
        <f t="shared" si="926"/>
        <v>0</v>
      </c>
      <c r="Z3170" s="9">
        <f t="shared" si="926"/>
        <v>0</v>
      </c>
      <c r="AA3170" s="9">
        <f t="shared" si="926"/>
        <v>0</v>
      </c>
      <c r="AB3170" s="9">
        <f t="shared" si="926"/>
        <v>0</v>
      </c>
      <c r="AC3170" s="9">
        <f t="shared" si="926"/>
        <v>0</v>
      </c>
      <c r="AD3170" s="9">
        <f t="shared" si="926"/>
        <v>0</v>
      </c>
      <c r="AE3170" s="9">
        <f t="shared" si="926"/>
        <v>0</v>
      </c>
      <c r="AF3170" s="9">
        <f t="shared" si="926"/>
        <v>0</v>
      </c>
      <c r="AG3170" s="9">
        <f t="shared" si="926"/>
        <v>0</v>
      </c>
      <c r="AH3170" s="9">
        <v>0</v>
      </c>
      <c r="AI3170" s="9">
        <v>0</v>
      </c>
      <c r="AJ3170" s="9">
        <f>SUM(AJ3171:AJ3172)</f>
        <v>0</v>
      </c>
      <c r="AK3170" s="9">
        <f t="shared" si="926"/>
        <v>0</v>
      </c>
      <c r="AL3170" s="9">
        <f t="shared" si="926"/>
        <v>0</v>
      </c>
      <c r="AM3170" s="9">
        <f t="shared" si="926"/>
        <v>0</v>
      </c>
      <c r="AN3170" s="9">
        <f t="shared" si="926"/>
        <v>0</v>
      </c>
      <c r="AO3170" s="9">
        <f t="shared" si="926"/>
        <v>0</v>
      </c>
      <c r="AP3170" s="9">
        <f t="shared" si="926"/>
        <v>0</v>
      </c>
      <c r="AQ3170" s="9">
        <f t="shared" si="926"/>
        <v>0</v>
      </c>
      <c r="AR3170" s="9">
        <f t="shared" si="926"/>
        <v>0</v>
      </c>
      <c r="AS3170" s="9">
        <f t="shared" si="926"/>
        <v>0</v>
      </c>
      <c r="AT3170" s="9">
        <f t="shared" si="926"/>
        <v>0</v>
      </c>
      <c r="AU3170" s="9">
        <v>0</v>
      </c>
      <c r="AV3170" s="9">
        <v>0</v>
      </c>
      <c r="AW3170" s="9">
        <f t="shared" si="925"/>
        <v>4880</v>
      </c>
    </row>
    <row r="3171" spans="1:49">
      <c r="A3171" s="44" t="s">
        <v>797</v>
      </c>
      <c r="B3171" s="45" t="s">
        <v>1030</v>
      </c>
      <c r="C3171" s="45" t="s">
        <v>816</v>
      </c>
      <c r="D3171" s="452" t="s">
        <v>2952</v>
      </c>
      <c r="E3171" s="367" t="s">
        <v>834</v>
      </c>
      <c r="F3171" s="50"/>
      <c r="G3171" s="468" t="s">
        <v>3096</v>
      </c>
      <c r="H3171" s="50" t="s">
        <v>2333</v>
      </c>
      <c r="I3171" s="42" t="s">
        <v>1165</v>
      </c>
      <c r="J3171" s="15">
        <v>28000</v>
      </c>
      <c r="O3171" s="15">
        <v>1500</v>
      </c>
      <c r="P3171" s="15">
        <v>800</v>
      </c>
      <c r="S3171" s="15">
        <v>1000</v>
      </c>
      <c r="T3171" s="15">
        <v>1380</v>
      </c>
      <c r="U3171" s="15">
        <v>4680</v>
      </c>
      <c r="V3171" s="15">
        <v>23320</v>
      </c>
      <c r="AH3171" s="15">
        <v>0</v>
      </c>
      <c r="AI3171" s="15">
        <v>0</v>
      </c>
      <c r="AU3171" s="15">
        <v>0</v>
      </c>
      <c r="AV3171" s="15">
        <v>0</v>
      </c>
      <c r="AW3171" s="15">
        <f t="shared" si="925"/>
        <v>4680</v>
      </c>
    </row>
    <row r="3172" spans="1:49">
      <c r="A3172" s="44" t="s">
        <v>797</v>
      </c>
      <c r="B3172" s="45" t="s">
        <v>1030</v>
      </c>
      <c r="C3172" s="45" t="s">
        <v>816</v>
      </c>
      <c r="D3172" s="452" t="s">
        <v>2952</v>
      </c>
      <c r="E3172" s="367" t="s">
        <v>772</v>
      </c>
      <c r="F3172" s="50"/>
      <c r="G3172" s="468" t="s">
        <v>3096</v>
      </c>
      <c r="H3172" s="50" t="s">
        <v>2333</v>
      </c>
      <c r="I3172" s="42" t="s">
        <v>1227</v>
      </c>
      <c r="J3172" s="15">
        <f>SUM(J3173:J3177)</f>
        <v>3000</v>
      </c>
      <c r="K3172" s="15">
        <f t="shared" ref="K3172:AT3172" si="927">SUM(K3173:K3177)</f>
        <v>0</v>
      </c>
      <c r="L3172" s="15">
        <f t="shared" si="927"/>
        <v>0</v>
      </c>
      <c r="M3172" s="15">
        <f t="shared" si="927"/>
        <v>0</v>
      </c>
      <c r="N3172" s="15">
        <f t="shared" si="927"/>
        <v>0</v>
      </c>
      <c r="O3172" s="15">
        <f t="shared" si="927"/>
        <v>200</v>
      </c>
      <c r="P3172" s="15">
        <f t="shared" si="927"/>
        <v>0</v>
      </c>
      <c r="Q3172" s="15">
        <f t="shared" si="927"/>
        <v>0</v>
      </c>
      <c r="R3172" s="15">
        <f t="shared" si="927"/>
        <v>0</v>
      </c>
      <c r="S3172" s="15">
        <f t="shared" si="927"/>
        <v>0</v>
      </c>
      <c r="T3172" s="15">
        <f t="shared" si="927"/>
        <v>0</v>
      </c>
      <c r="U3172" s="15">
        <v>200</v>
      </c>
      <c r="V3172" s="15">
        <v>2800</v>
      </c>
      <c r="W3172" s="15">
        <f>SUM(W3173:W3177)</f>
        <v>0</v>
      </c>
      <c r="X3172" s="15">
        <f t="shared" si="927"/>
        <v>0</v>
      </c>
      <c r="Y3172" s="15">
        <f t="shared" si="927"/>
        <v>0</v>
      </c>
      <c r="Z3172" s="15">
        <f t="shared" si="927"/>
        <v>0</v>
      </c>
      <c r="AA3172" s="15">
        <f t="shared" si="927"/>
        <v>0</v>
      </c>
      <c r="AB3172" s="15">
        <f t="shared" si="927"/>
        <v>0</v>
      </c>
      <c r="AC3172" s="15">
        <f t="shared" si="927"/>
        <v>0</v>
      </c>
      <c r="AD3172" s="15">
        <f t="shared" si="927"/>
        <v>0</v>
      </c>
      <c r="AE3172" s="15">
        <f t="shared" si="927"/>
        <v>0</v>
      </c>
      <c r="AF3172" s="15">
        <f t="shared" si="927"/>
        <v>0</v>
      </c>
      <c r="AG3172" s="15">
        <f t="shared" si="927"/>
        <v>0</v>
      </c>
      <c r="AH3172" s="15">
        <v>0</v>
      </c>
      <c r="AI3172" s="15">
        <v>0</v>
      </c>
      <c r="AJ3172" s="15">
        <f>SUM(AJ3173:AJ3177)</f>
        <v>0</v>
      </c>
      <c r="AK3172" s="15">
        <f t="shared" si="927"/>
        <v>0</v>
      </c>
      <c r="AL3172" s="15">
        <f t="shared" si="927"/>
        <v>0</v>
      </c>
      <c r="AM3172" s="15">
        <f t="shared" si="927"/>
        <v>0</v>
      </c>
      <c r="AN3172" s="15">
        <f t="shared" si="927"/>
        <v>0</v>
      </c>
      <c r="AO3172" s="15">
        <f t="shared" si="927"/>
        <v>0</v>
      </c>
      <c r="AP3172" s="15">
        <f t="shared" si="927"/>
        <v>0</v>
      </c>
      <c r="AQ3172" s="15">
        <f t="shared" si="927"/>
        <v>0</v>
      </c>
      <c r="AR3172" s="15">
        <f t="shared" si="927"/>
        <v>0</v>
      </c>
      <c r="AS3172" s="15">
        <f t="shared" si="927"/>
        <v>0</v>
      </c>
      <c r="AT3172" s="15">
        <f t="shared" si="927"/>
        <v>0</v>
      </c>
      <c r="AU3172" s="15">
        <v>0</v>
      </c>
      <c r="AV3172" s="15">
        <v>0</v>
      </c>
      <c r="AW3172" s="15">
        <f t="shared" si="925"/>
        <v>200</v>
      </c>
    </row>
    <row r="3173" spans="1:49" s="144" customFormat="1">
      <c r="A3173" s="44" t="s">
        <v>797</v>
      </c>
      <c r="B3173" s="45" t="s">
        <v>1030</v>
      </c>
      <c r="C3173" s="45" t="s">
        <v>816</v>
      </c>
      <c r="D3173" s="452" t="s">
        <v>2952</v>
      </c>
      <c r="E3173" s="140" t="s">
        <v>850</v>
      </c>
      <c r="F3173" s="141" t="s">
        <v>337</v>
      </c>
      <c r="G3173" s="468" t="s">
        <v>3096</v>
      </c>
      <c r="H3173" s="50" t="s">
        <v>2333</v>
      </c>
      <c r="I3173" s="142" t="s">
        <v>1119</v>
      </c>
      <c r="J3173" s="15"/>
      <c r="K3173" s="15"/>
      <c r="L3173" s="15"/>
      <c r="M3173" s="15"/>
      <c r="N3173" s="15"/>
      <c r="O3173" s="15"/>
      <c r="P3173" s="15"/>
      <c r="Q3173" s="15"/>
      <c r="R3173" s="15"/>
      <c r="S3173" s="15"/>
      <c r="T3173" s="15"/>
      <c r="U3173" s="15">
        <v>0</v>
      </c>
      <c r="V3173" s="15">
        <v>0</v>
      </c>
      <c r="W3173" s="15"/>
      <c r="X3173" s="15"/>
      <c r="Y3173" s="15"/>
      <c r="Z3173" s="15"/>
      <c r="AA3173" s="15"/>
      <c r="AB3173" s="15"/>
      <c r="AC3173" s="15"/>
      <c r="AD3173" s="15"/>
      <c r="AE3173" s="15"/>
      <c r="AF3173" s="15"/>
      <c r="AG3173" s="15"/>
      <c r="AH3173" s="15">
        <v>0</v>
      </c>
      <c r="AI3173" s="15">
        <v>0</v>
      </c>
      <c r="AJ3173" s="15"/>
      <c r="AK3173" s="15"/>
      <c r="AL3173" s="15"/>
      <c r="AM3173" s="15"/>
      <c r="AN3173" s="15"/>
      <c r="AO3173" s="15"/>
      <c r="AP3173" s="15"/>
      <c r="AQ3173" s="15"/>
      <c r="AR3173" s="15"/>
      <c r="AS3173" s="15"/>
      <c r="AT3173" s="15"/>
      <c r="AU3173" s="15">
        <v>0</v>
      </c>
      <c r="AV3173" s="15">
        <v>0</v>
      </c>
      <c r="AW3173" s="15">
        <f t="shared" si="925"/>
        <v>0</v>
      </c>
    </row>
    <row r="3174" spans="1:49" s="144" customFormat="1">
      <c r="A3174" s="44" t="s">
        <v>797</v>
      </c>
      <c r="B3174" s="45" t="s">
        <v>1030</v>
      </c>
      <c r="C3174" s="45" t="s">
        <v>816</v>
      </c>
      <c r="D3174" s="452" t="s">
        <v>2952</v>
      </c>
      <c r="E3174" s="140" t="s">
        <v>851</v>
      </c>
      <c r="F3174" s="141" t="s">
        <v>338</v>
      </c>
      <c r="G3174" s="468" t="s">
        <v>3096</v>
      </c>
      <c r="H3174" s="50" t="s">
        <v>2333</v>
      </c>
      <c r="I3174" s="142" t="s">
        <v>1290</v>
      </c>
      <c r="J3174" s="15">
        <v>3000</v>
      </c>
      <c r="K3174" s="15"/>
      <c r="L3174" s="15"/>
      <c r="M3174" s="15"/>
      <c r="N3174" s="15"/>
      <c r="O3174" s="15">
        <v>200</v>
      </c>
      <c r="P3174" s="15"/>
      <c r="Q3174" s="15"/>
      <c r="R3174" s="15"/>
      <c r="S3174" s="15"/>
      <c r="T3174" s="15"/>
      <c r="U3174" s="15">
        <v>200</v>
      </c>
      <c r="V3174" s="15">
        <v>2800</v>
      </c>
      <c r="W3174" s="15"/>
      <c r="X3174" s="15"/>
      <c r="Y3174" s="15"/>
      <c r="Z3174" s="15"/>
      <c r="AA3174" s="15"/>
      <c r="AB3174" s="15"/>
      <c r="AC3174" s="15"/>
      <c r="AD3174" s="15"/>
      <c r="AE3174" s="15"/>
      <c r="AF3174" s="15"/>
      <c r="AG3174" s="15"/>
      <c r="AH3174" s="15">
        <v>0</v>
      </c>
      <c r="AI3174" s="15">
        <v>0</v>
      </c>
      <c r="AJ3174" s="15"/>
      <c r="AK3174" s="15"/>
      <c r="AL3174" s="15"/>
      <c r="AM3174" s="15"/>
      <c r="AN3174" s="15"/>
      <c r="AO3174" s="15"/>
      <c r="AP3174" s="15"/>
      <c r="AQ3174" s="15"/>
      <c r="AR3174" s="15"/>
      <c r="AS3174" s="15"/>
      <c r="AT3174" s="15"/>
      <c r="AU3174" s="15">
        <v>0</v>
      </c>
      <c r="AV3174" s="15">
        <v>0</v>
      </c>
      <c r="AW3174" s="15">
        <f t="shared" si="925"/>
        <v>200</v>
      </c>
    </row>
    <row r="3175" spans="1:49" s="144" customFormat="1">
      <c r="A3175" s="44" t="s">
        <v>797</v>
      </c>
      <c r="B3175" s="45" t="s">
        <v>1030</v>
      </c>
      <c r="C3175" s="45" t="s">
        <v>816</v>
      </c>
      <c r="D3175" s="452" t="s">
        <v>2952</v>
      </c>
      <c r="E3175" s="140" t="s">
        <v>852</v>
      </c>
      <c r="F3175" s="141" t="s">
        <v>339</v>
      </c>
      <c r="G3175" s="468" t="s">
        <v>3096</v>
      </c>
      <c r="H3175" s="50" t="s">
        <v>2333</v>
      </c>
      <c r="I3175" s="142" t="s">
        <v>1733</v>
      </c>
      <c r="J3175" s="15"/>
      <c r="K3175" s="15"/>
      <c r="L3175" s="15"/>
      <c r="M3175" s="15"/>
      <c r="N3175" s="15"/>
      <c r="O3175" s="15"/>
      <c r="P3175" s="15"/>
      <c r="Q3175" s="15"/>
      <c r="R3175" s="15"/>
      <c r="S3175" s="15"/>
      <c r="T3175" s="15"/>
      <c r="U3175" s="15">
        <v>0</v>
      </c>
      <c r="V3175" s="15">
        <v>0</v>
      </c>
      <c r="W3175" s="15"/>
      <c r="X3175" s="15"/>
      <c r="Y3175" s="15"/>
      <c r="Z3175" s="15"/>
      <c r="AA3175" s="15"/>
      <c r="AB3175" s="15"/>
      <c r="AC3175" s="15"/>
      <c r="AD3175" s="15"/>
      <c r="AE3175" s="15"/>
      <c r="AF3175" s="15"/>
      <c r="AG3175" s="15"/>
      <c r="AH3175" s="15">
        <v>0</v>
      </c>
      <c r="AI3175" s="15">
        <v>0</v>
      </c>
      <c r="AJ3175" s="15"/>
      <c r="AK3175" s="15"/>
      <c r="AL3175" s="15"/>
      <c r="AM3175" s="15"/>
      <c r="AN3175" s="15"/>
      <c r="AO3175" s="15"/>
      <c r="AP3175" s="15"/>
      <c r="AQ3175" s="15"/>
      <c r="AR3175" s="15"/>
      <c r="AS3175" s="15"/>
      <c r="AT3175" s="15"/>
      <c r="AU3175" s="15">
        <v>0</v>
      </c>
      <c r="AV3175" s="15">
        <v>0</v>
      </c>
      <c r="AW3175" s="15">
        <f t="shared" si="925"/>
        <v>0</v>
      </c>
    </row>
    <row r="3176" spans="1:49" s="144" customFormat="1">
      <c r="A3176" s="44" t="s">
        <v>797</v>
      </c>
      <c r="B3176" s="45" t="s">
        <v>1030</v>
      </c>
      <c r="C3176" s="45" t="s">
        <v>816</v>
      </c>
      <c r="D3176" s="452" t="s">
        <v>2952</v>
      </c>
      <c r="E3176" s="140" t="s">
        <v>853</v>
      </c>
      <c r="F3176" s="141" t="s">
        <v>340</v>
      </c>
      <c r="G3176" s="468" t="s">
        <v>3096</v>
      </c>
      <c r="H3176" s="50" t="s">
        <v>2333</v>
      </c>
      <c r="I3176" s="142" t="s">
        <v>1734</v>
      </c>
      <c r="J3176" s="15"/>
      <c r="K3176" s="15"/>
      <c r="L3176" s="15"/>
      <c r="M3176" s="15"/>
      <c r="N3176" s="15"/>
      <c r="O3176" s="15"/>
      <c r="P3176" s="15"/>
      <c r="Q3176" s="15"/>
      <c r="R3176" s="15"/>
      <c r="S3176" s="15"/>
      <c r="T3176" s="15"/>
      <c r="U3176" s="15">
        <v>0</v>
      </c>
      <c r="V3176" s="15">
        <v>0</v>
      </c>
      <c r="W3176" s="15"/>
      <c r="X3176" s="15"/>
      <c r="Y3176" s="15"/>
      <c r="Z3176" s="15"/>
      <c r="AA3176" s="15"/>
      <c r="AB3176" s="15"/>
      <c r="AC3176" s="15"/>
      <c r="AD3176" s="15"/>
      <c r="AE3176" s="15"/>
      <c r="AF3176" s="15"/>
      <c r="AG3176" s="15"/>
      <c r="AH3176" s="15">
        <v>0</v>
      </c>
      <c r="AI3176" s="15">
        <v>0</v>
      </c>
      <c r="AJ3176" s="15"/>
      <c r="AK3176" s="15"/>
      <c r="AL3176" s="15"/>
      <c r="AM3176" s="15"/>
      <c r="AN3176" s="15"/>
      <c r="AO3176" s="15"/>
      <c r="AP3176" s="15"/>
      <c r="AQ3176" s="15"/>
      <c r="AR3176" s="15"/>
      <c r="AS3176" s="15"/>
      <c r="AT3176" s="15"/>
      <c r="AU3176" s="15">
        <v>0</v>
      </c>
      <c r="AV3176" s="15">
        <v>0</v>
      </c>
      <c r="AW3176" s="15">
        <f t="shared" si="925"/>
        <v>0</v>
      </c>
    </row>
    <row r="3177" spans="1:49" s="144" customFormat="1">
      <c r="A3177" s="44" t="s">
        <v>797</v>
      </c>
      <c r="B3177" s="45" t="s">
        <v>1030</v>
      </c>
      <c r="C3177" s="45" t="s">
        <v>816</v>
      </c>
      <c r="D3177" s="452" t="s">
        <v>2952</v>
      </c>
      <c r="E3177" s="140" t="s">
        <v>854</v>
      </c>
      <c r="F3177" s="141" t="s">
        <v>341</v>
      </c>
      <c r="G3177" s="468" t="s">
        <v>3096</v>
      </c>
      <c r="H3177" s="50" t="s">
        <v>2333</v>
      </c>
      <c r="I3177" s="142" t="s">
        <v>1735</v>
      </c>
      <c r="J3177" s="15"/>
      <c r="K3177" s="15"/>
      <c r="L3177" s="15"/>
      <c r="M3177" s="15"/>
      <c r="N3177" s="15"/>
      <c r="O3177" s="15"/>
      <c r="P3177" s="15"/>
      <c r="Q3177" s="15"/>
      <c r="R3177" s="15"/>
      <c r="S3177" s="15"/>
      <c r="T3177" s="15"/>
      <c r="U3177" s="15">
        <v>0</v>
      </c>
      <c r="V3177" s="15">
        <v>0</v>
      </c>
      <c r="W3177" s="15"/>
      <c r="X3177" s="15"/>
      <c r="Y3177" s="15"/>
      <c r="Z3177" s="15"/>
      <c r="AA3177" s="15"/>
      <c r="AB3177" s="15"/>
      <c r="AC3177" s="15"/>
      <c r="AD3177" s="15"/>
      <c r="AE3177" s="15"/>
      <c r="AF3177" s="15"/>
      <c r="AG3177" s="15"/>
      <c r="AH3177" s="15">
        <v>0</v>
      </c>
      <c r="AI3177" s="15">
        <v>0</v>
      </c>
      <c r="AJ3177" s="15"/>
      <c r="AK3177" s="15"/>
      <c r="AL3177" s="15"/>
      <c r="AM3177" s="15"/>
      <c r="AN3177" s="15"/>
      <c r="AO3177" s="15"/>
      <c r="AP3177" s="15"/>
      <c r="AQ3177" s="15"/>
      <c r="AR3177" s="15"/>
      <c r="AS3177" s="15"/>
      <c r="AT3177" s="15"/>
      <c r="AU3177" s="15">
        <v>0</v>
      </c>
      <c r="AV3177" s="15">
        <v>0</v>
      </c>
      <c r="AW3177" s="15">
        <f t="shared" si="925"/>
        <v>0</v>
      </c>
    </row>
    <row r="3178" spans="1:49">
      <c r="A3178" s="44" t="s">
        <v>797</v>
      </c>
      <c r="B3178" s="45" t="s">
        <v>1030</v>
      </c>
      <c r="C3178" s="45" t="s">
        <v>816</v>
      </c>
      <c r="D3178" s="452" t="s">
        <v>2952</v>
      </c>
      <c r="E3178" s="213" t="s">
        <v>773</v>
      </c>
      <c r="F3178" s="65"/>
      <c r="G3178" s="65"/>
      <c r="H3178" s="65"/>
      <c r="I3178" s="1" t="s">
        <v>1362</v>
      </c>
      <c r="J3178" s="9">
        <f>SUM(J3179)</f>
        <v>3000</v>
      </c>
      <c r="K3178" s="9">
        <f t="shared" ref="K3178:AT3178" si="928">SUM(K3179)</f>
        <v>0</v>
      </c>
      <c r="L3178" s="9">
        <f t="shared" si="928"/>
        <v>0</v>
      </c>
      <c r="M3178" s="9">
        <f t="shared" si="928"/>
        <v>0</v>
      </c>
      <c r="N3178" s="9">
        <f t="shared" si="928"/>
        <v>0</v>
      </c>
      <c r="O3178" s="9">
        <f t="shared" si="928"/>
        <v>500</v>
      </c>
      <c r="P3178" s="9">
        <f t="shared" si="928"/>
        <v>0</v>
      </c>
      <c r="Q3178" s="9">
        <f t="shared" si="928"/>
        <v>0</v>
      </c>
      <c r="R3178" s="9">
        <f t="shared" si="928"/>
        <v>0</v>
      </c>
      <c r="S3178" s="9">
        <f t="shared" si="928"/>
        <v>500</v>
      </c>
      <c r="T3178" s="9">
        <f t="shared" si="928"/>
        <v>2000</v>
      </c>
      <c r="U3178" s="9">
        <v>3000</v>
      </c>
      <c r="V3178" s="9">
        <v>0</v>
      </c>
      <c r="W3178" s="9">
        <f>SUM(W3179)</f>
        <v>0</v>
      </c>
      <c r="X3178" s="9">
        <f t="shared" si="928"/>
        <v>0</v>
      </c>
      <c r="Y3178" s="9">
        <f t="shared" si="928"/>
        <v>0</v>
      </c>
      <c r="Z3178" s="9">
        <f t="shared" si="928"/>
        <v>0</v>
      </c>
      <c r="AA3178" s="9">
        <f t="shared" si="928"/>
        <v>0</v>
      </c>
      <c r="AB3178" s="9">
        <f t="shared" si="928"/>
        <v>0</v>
      </c>
      <c r="AC3178" s="9">
        <f t="shared" si="928"/>
        <v>0</v>
      </c>
      <c r="AD3178" s="9">
        <f t="shared" si="928"/>
        <v>0</v>
      </c>
      <c r="AE3178" s="9">
        <f t="shared" si="928"/>
        <v>0</v>
      </c>
      <c r="AF3178" s="9">
        <f t="shared" si="928"/>
        <v>0</v>
      </c>
      <c r="AG3178" s="9">
        <f t="shared" si="928"/>
        <v>0</v>
      </c>
      <c r="AH3178" s="9">
        <v>0</v>
      </c>
      <c r="AI3178" s="9">
        <v>0</v>
      </c>
      <c r="AJ3178" s="9">
        <f>SUM(AJ3179)</f>
        <v>0</v>
      </c>
      <c r="AK3178" s="9">
        <f t="shared" si="928"/>
        <v>0</v>
      </c>
      <c r="AL3178" s="9">
        <f t="shared" si="928"/>
        <v>0</v>
      </c>
      <c r="AM3178" s="9">
        <f t="shared" si="928"/>
        <v>0</v>
      </c>
      <c r="AN3178" s="9">
        <f t="shared" si="928"/>
        <v>0</v>
      </c>
      <c r="AO3178" s="9">
        <f t="shared" si="928"/>
        <v>0</v>
      </c>
      <c r="AP3178" s="9">
        <f t="shared" si="928"/>
        <v>0</v>
      </c>
      <c r="AQ3178" s="9">
        <f t="shared" si="928"/>
        <v>0</v>
      </c>
      <c r="AR3178" s="9">
        <f t="shared" si="928"/>
        <v>0</v>
      </c>
      <c r="AS3178" s="9">
        <f t="shared" si="928"/>
        <v>0</v>
      </c>
      <c r="AT3178" s="9">
        <f t="shared" si="928"/>
        <v>0</v>
      </c>
      <c r="AU3178" s="9">
        <v>0</v>
      </c>
      <c r="AV3178" s="9">
        <v>0</v>
      </c>
      <c r="AW3178" s="9">
        <f t="shared" si="925"/>
        <v>3000</v>
      </c>
    </row>
    <row r="3179" spans="1:49">
      <c r="A3179" s="44" t="s">
        <v>797</v>
      </c>
      <c r="B3179" s="45" t="s">
        <v>1030</v>
      </c>
      <c r="C3179" s="45" t="s">
        <v>816</v>
      </c>
      <c r="D3179" s="452" t="s">
        <v>2952</v>
      </c>
      <c r="E3179" s="367" t="s">
        <v>785</v>
      </c>
      <c r="F3179" s="50"/>
      <c r="G3179" s="468" t="s">
        <v>3096</v>
      </c>
      <c r="H3179" s="50" t="s">
        <v>2333</v>
      </c>
      <c r="I3179" s="42" t="s">
        <v>1363</v>
      </c>
      <c r="J3179" s="15">
        <v>3000</v>
      </c>
      <c r="O3179" s="15">
        <v>500</v>
      </c>
      <c r="S3179" s="15">
        <v>500</v>
      </c>
      <c r="T3179" s="15">
        <v>2000</v>
      </c>
      <c r="U3179" s="15">
        <v>3000</v>
      </c>
      <c r="V3179" s="15">
        <v>0</v>
      </c>
      <c r="AH3179" s="15">
        <v>0</v>
      </c>
      <c r="AI3179" s="15">
        <v>0</v>
      </c>
      <c r="AU3179" s="15">
        <v>0</v>
      </c>
      <c r="AV3179" s="15">
        <v>0</v>
      </c>
      <c r="AW3179" s="15">
        <f t="shared" si="925"/>
        <v>3000</v>
      </c>
    </row>
    <row r="3180" spans="1:49">
      <c r="A3180" s="44" t="s">
        <v>797</v>
      </c>
      <c r="B3180" s="45" t="s">
        <v>1030</v>
      </c>
      <c r="C3180" s="45" t="s">
        <v>816</v>
      </c>
      <c r="D3180" s="452" t="s">
        <v>2952</v>
      </c>
      <c r="E3180" s="213" t="s">
        <v>1364</v>
      </c>
      <c r="F3180" s="65"/>
      <c r="G3180" s="65"/>
      <c r="H3180" s="65"/>
      <c r="I3180" s="1" t="s">
        <v>2104</v>
      </c>
      <c r="J3180" s="9">
        <f>SUM(J3181:J3190)</f>
        <v>67500</v>
      </c>
      <c r="K3180" s="9">
        <f t="shared" ref="K3180:AT3180" si="929">SUM(K3181:K3190)</f>
        <v>2500</v>
      </c>
      <c r="L3180" s="9">
        <f t="shared" si="929"/>
        <v>4340</v>
      </c>
      <c r="M3180" s="9">
        <f t="shared" si="929"/>
        <v>8400</v>
      </c>
      <c r="N3180" s="9">
        <f t="shared" si="929"/>
        <v>7800</v>
      </c>
      <c r="O3180" s="9">
        <f t="shared" si="929"/>
        <v>8276</v>
      </c>
      <c r="P3180" s="9">
        <f t="shared" si="929"/>
        <v>3675</v>
      </c>
      <c r="Q3180" s="9">
        <f t="shared" si="929"/>
        <v>895</v>
      </c>
      <c r="R3180" s="9">
        <f t="shared" si="929"/>
        <v>0</v>
      </c>
      <c r="S3180" s="9">
        <f t="shared" si="929"/>
        <v>10000</v>
      </c>
      <c r="T3180" s="9">
        <f t="shared" si="929"/>
        <v>10000</v>
      </c>
      <c r="U3180" s="9">
        <v>55886</v>
      </c>
      <c r="V3180" s="9">
        <v>11614</v>
      </c>
      <c r="W3180" s="9">
        <f>SUM(W3181:W3190)</f>
        <v>0</v>
      </c>
      <c r="X3180" s="9">
        <f t="shared" si="929"/>
        <v>0</v>
      </c>
      <c r="Y3180" s="9">
        <f t="shared" si="929"/>
        <v>0</v>
      </c>
      <c r="Z3180" s="9">
        <f t="shared" si="929"/>
        <v>0</v>
      </c>
      <c r="AA3180" s="9">
        <f t="shared" si="929"/>
        <v>0</v>
      </c>
      <c r="AB3180" s="9">
        <f t="shared" si="929"/>
        <v>0</v>
      </c>
      <c r="AC3180" s="9">
        <f t="shared" si="929"/>
        <v>0</v>
      </c>
      <c r="AD3180" s="9">
        <f t="shared" si="929"/>
        <v>0</v>
      </c>
      <c r="AE3180" s="9">
        <f t="shared" si="929"/>
        <v>0</v>
      </c>
      <c r="AF3180" s="9">
        <f t="shared" si="929"/>
        <v>0</v>
      </c>
      <c r="AG3180" s="9">
        <f t="shared" si="929"/>
        <v>0</v>
      </c>
      <c r="AH3180" s="9">
        <v>0</v>
      </c>
      <c r="AI3180" s="9">
        <v>0</v>
      </c>
      <c r="AJ3180" s="9">
        <f>SUM(AJ3181:AJ3190)</f>
        <v>5500</v>
      </c>
      <c r="AK3180" s="9">
        <f t="shared" si="929"/>
        <v>2002</v>
      </c>
      <c r="AL3180" s="9">
        <f t="shared" si="929"/>
        <v>0</v>
      </c>
      <c r="AM3180" s="9">
        <f t="shared" si="929"/>
        <v>500</v>
      </c>
      <c r="AN3180" s="9">
        <f t="shared" si="929"/>
        <v>550</v>
      </c>
      <c r="AO3180" s="9">
        <f t="shared" si="929"/>
        <v>499</v>
      </c>
      <c r="AP3180" s="9">
        <f t="shared" si="929"/>
        <v>928</v>
      </c>
      <c r="AQ3180" s="9">
        <f t="shared" si="929"/>
        <v>261</v>
      </c>
      <c r="AR3180" s="9">
        <f t="shared" si="929"/>
        <v>0</v>
      </c>
      <c r="AS3180" s="9">
        <f t="shared" si="929"/>
        <v>0</v>
      </c>
      <c r="AT3180" s="9">
        <f t="shared" si="929"/>
        <v>0</v>
      </c>
      <c r="AU3180" s="9">
        <v>4740</v>
      </c>
      <c r="AV3180" s="9">
        <v>760</v>
      </c>
      <c r="AW3180" s="9">
        <f t="shared" si="925"/>
        <v>60626</v>
      </c>
    </row>
    <row r="3181" spans="1:49">
      <c r="A3181" s="44" t="s">
        <v>797</v>
      </c>
      <c r="B3181" s="45" t="s">
        <v>1030</v>
      </c>
      <c r="C3181" s="45" t="s">
        <v>816</v>
      </c>
      <c r="D3181" s="452" t="s">
        <v>2952</v>
      </c>
      <c r="E3181" s="367" t="s">
        <v>786</v>
      </c>
      <c r="F3181" s="50"/>
      <c r="G3181" s="468" t="s">
        <v>3096</v>
      </c>
      <c r="H3181" s="50" t="s">
        <v>2333</v>
      </c>
      <c r="I3181" s="42" t="s">
        <v>1191</v>
      </c>
      <c r="J3181" s="15">
        <v>2000</v>
      </c>
      <c r="K3181" s="15">
        <v>100</v>
      </c>
      <c r="L3181" s="15">
        <v>300</v>
      </c>
      <c r="M3181" s="15">
        <v>600</v>
      </c>
      <c r="N3181" s="15">
        <v>400</v>
      </c>
      <c r="O3181" s="15">
        <v>400</v>
      </c>
      <c r="U3181" s="15">
        <v>1800</v>
      </c>
      <c r="V3181" s="15">
        <v>200</v>
      </c>
      <c r="AH3181" s="15">
        <v>0</v>
      </c>
      <c r="AI3181" s="15">
        <v>0</v>
      </c>
      <c r="AU3181" s="15">
        <v>0</v>
      </c>
      <c r="AV3181" s="15">
        <v>0</v>
      </c>
      <c r="AW3181" s="15">
        <f t="shared" si="925"/>
        <v>1800</v>
      </c>
    </row>
    <row r="3182" spans="1:49">
      <c r="A3182" s="44" t="s">
        <v>797</v>
      </c>
      <c r="B3182" s="45" t="s">
        <v>1030</v>
      </c>
      <c r="C3182" s="45" t="s">
        <v>816</v>
      </c>
      <c r="D3182" s="452" t="s">
        <v>2952</v>
      </c>
      <c r="E3182" s="367" t="s">
        <v>1528</v>
      </c>
      <c r="F3182" s="50"/>
      <c r="G3182" s="468" t="s">
        <v>3096</v>
      </c>
      <c r="H3182" s="50" t="s">
        <v>2333</v>
      </c>
      <c r="I3182" s="42" t="s">
        <v>989</v>
      </c>
      <c r="U3182" s="15">
        <v>0</v>
      </c>
      <c r="V3182" s="15">
        <v>0</v>
      </c>
      <c r="AH3182" s="15">
        <v>0</v>
      </c>
      <c r="AI3182" s="15">
        <v>0</v>
      </c>
      <c r="AU3182" s="15">
        <v>0</v>
      </c>
      <c r="AV3182" s="15">
        <v>0</v>
      </c>
      <c r="AW3182" s="15">
        <f t="shared" si="925"/>
        <v>0</v>
      </c>
    </row>
    <row r="3183" spans="1:49">
      <c r="A3183" s="44" t="s">
        <v>797</v>
      </c>
      <c r="B3183" s="45" t="s">
        <v>1030</v>
      </c>
      <c r="C3183" s="45" t="s">
        <v>816</v>
      </c>
      <c r="D3183" s="452" t="s">
        <v>2952</v>
      </c>
      <c r="E3183" s="367" t="s">
        <v>1679</v>
      </c>
      <c r="F3183" s="50"/>
      <c r="G3183" s="468" t="s">
        <v>3096</v>
      </c>
      <c r="H3183" s="50" t="s">
        <v>2333</v>
      </c>
      <c r="I3183" s="42" t="s">
        <v>1048</v>
      </c>
      <c r="U3183" s="15">
        <v>0</v>
      </c>
      <c r="V3183" s="15">
        <v>0</v>
      </c>
      <c r="AH3183" s="15">
        <v>0</v>
      </c>
      <c r="AI3183" s="15">
        <v>0</v>
      </c>
      <c r="AU3183" s="15">
        <v>0</v>
      </c>
      <c r="AV3183" s="15">
        <v>0</v>
      </c>
      <c r="AW3183" s="15">
        <f t="shared" si="925"/>
        <v>0</v>
      </c>
    </row>
    <row r="3184" spans="1:49">
      <c r="A3184" s="44" t="s">
        <v>797</v>
      </c>
      <c r="B3184" s="45" t="s">
        <v>1030</v>
      </c>
      <c r="C3184" s="45" t="s">
        <v>816</v>
      </c>
      <c r="D3184" s="452" t="s">
        <v>2952</v>
      </c>
      <c r="E3184" s="367" t="s">
        <v>787</v>
      </c>
      <c r="F3184" s="50"/>
      <c r="G3184" s="468" t="s">
        <v>3096</v>
      </c>
      <c r="H3184" s="50" t="s">
        <v>2333</v>
      </c>
      <c r="I3184" s="42" t="s">
        <v>2078</v>
      </c>
      <c r="J3184" s="15">
        <v>60000</v>
      </c>
      <c r="K3184" s="15">
        <v>1700</v>
      </c>
      <c r="L3184" s="15">
        <v>3340</v>
      </c>
      <c r="M3184" s="15">
        <v>6500</v>
      </c>
      <c r="N3184" s="15">
        <v>6800</v>
      </c>
      <c r="O3184" s="15">
        <v>5976</v>
      </c>
      <c r="P3184" s="15">
        <v>3375</v>
      </c>
      <c r="Q3184" s="15">
        <v>895</v>
      </c>
      <c r="S3184" s="15">
        <v>10000</v>
      </c>
      <c r="T3184" s="15">
        <v>10000</v>
      </c>
      <c r="U3184" s="15">
        <v>48586</v>
      </c>
      <c r="V3184" s="15">
        <v>11414</v>
      </c>
      <c r="AH3184" s="15">
        <v>0</v>
      </c>
      <c r="AI3184" s="15">
        <v>0</v>
      </c>
      <c r="AJ3184" s="15">
        <v>5500</v>
      </c>
      <c r="AK3184" s="15">
        <v>2002</v>
      </c>
      <c r="AM3184" s="15">
        <v>500</v>
      </c>
      <c r="AN3184" s="15">
        <v>550</v>
      </c>
      <c r="AO3184" s="15">
        <v>499</v>
      </c>
      <c r="AP3184" s="15">
        <v>928</v>
      </c>
      <c r="AQ3184" s="15">
        <v>261</v>
      </c>
      <c r="AU3184" s="15">
        <v>4740</v>
      </c>
      <c r="AV3184" s="15">
        <v>760</v>
      </c>
      <c r="AW3184" s="15">
        <f t="shared" si="925"/>
        <v>53326</v>
      </c>
    </row>
    <row r="3185" spans="1:49">
      <c r="A3185" s="44" t="s">
        <v>797</v>
      </c>
      <c r="B3185" s="45" t="s">
        <v>1030</v>
      </c>
      <c r="C3185" s="45" t="s">
        <v>816</v>
      </c>
      <c r="D3185" s="452" t="s">
        <v>2952</v>
      </c>
      <c r="E3185" s="367" t="s">
        <v>1116</v>
      </c>
      <c r="F3185" s="50"/>
      <c r="G3185" s="468" t="s">
        <v>3096</v>
      </c>
      <c r="H3185" s="50" t="s">
        <v>2333</v>
      </c>
      <c r="I3185" s="42" t="s">
        <v>1487</v>
      </c>
      <c r="J3185" s="15">
        <v>1000</v>
      </c>
      <c r="K3185" s="15">
        <v>100</v>
      </c>
      <c r="L3185" s="15">
        <v>200</v>
      </c>
      <c r="M3185" s="15">
        <v>300</v>
      </c>
      <c r="N3185" s="15">
        <v>200</v>
      </c>
      <c r="O3185" s="15">
        <v>200</v>
      </c>
      <c r="U3185" s="15">
        <v>1000</v>
      </c>
      <c r="V3185" s="15">
        <v>0</v>
      </c>
      <c r="AH3185" s="15">
        <v>0</v>
      </c>
      <c r="AI3185" s="15">
        <v>0</v>
      </c>
      <c r="AU3185" s="15">
        <v>0</v>
      </c>
      <c r="AV3185" s="15">
        <v>0</v>
      </c>
      <c r="AW3185" s="15">
        <f t="shared" si="925"/>
        <v>1000</v>
      </c>
    </row>
    <row r="3186" spans="1:49">
      <c r="A3186" s="44" t="s">
        <v>797</v>
      </c>
      <c r="B3186" s="45" t="s">
        <v>1030</v>
      </c>
      <c r="C3186" s="45" t="s">
        <v>816</v>
      </c>
      <c r="D3186" s="452" t="s">
        <v>2952</v>
      </c>
      <c r="E3186" s="367" t="s">
        <v>1703</v>
      </c>
      <c r="F3186" s="50"/>
      <c r="G3186" s="468" t="s">
        <v>3096</v>
      </c>
      <c r="H3186" s="50" t="s">
        <v>2333</v>
      </c>
      <c r="I3186" s="42" t="s">
        <v>1047</v>
      </c>
      <c r="U3186" s="15">
        <v>0</v>
      </c>
      <c r="V3186" s="15">
        <v>0</v>
      </c>
      <c r="AH3186" s="15">
        <v>0</v>
      </c>
      <c r="AI3186" s="15">
        <v>0</v>
      </c>
      <c r="AU3186" s="15">
        <v>0</v>
      </c>
      <c r="AV3186" s="15">
        <v>0</v>
      </c>
      <c r="AW3186" s="15">
        <f t="shared" si="925"/>
        <v>0</v>
      </c>
    </row>
    <row r="3187" spans="1:49">
      <c r="A3187" s="44" t="s">
        <v>797</v>
      </c>
      <c r="B3187" s="45" t="s">
        <v>1030</v>
      </c>
      <c r="C3187" s="45" t="s">
        <v>816</v>
      </c>
      <c r="D3187" s="452" t="s">
        <v>2952</v>
      </c>
      <c r="E3187" s="367" t="s">
        <v>826</v>
      </c>
      <c r="F3187" s="50"/>
      <c r="G3187" s="468" t="s">
        <v>3096</v>
      </c>
      <c r="H3187" s="50" t="s">
        <v>2333</v>
      </c>
      <c r="I3187" s="42" t="s">
        <v>935</v>
      </c>
      <c r="J3187" s="15">
        <v>2000</v>
      </c>
      <c r="K3187" s="15">
        <v>300</v>
      </c>
      <c r="L3187" s="15">
        <v>500</v>
      </c>
      <c r="M3187" s="15">
        <v>500</v>
      </c>
      <c r="N3187" s="15">
        <v>200</v>
      </c>
      <c r="O3187" s="15">
        <v>500</v>
      </c>
      <c r="U3187" s="15">
        <v>2000</v>
      </c>
      <c r="V3187" s="15">
        <v>0</v>
      </c>
      <c r="AH3187" s="15">
        <v>0</v>
      </c>
      <c r="AI3187" s="15">
        <v>0</v>
      </c>
      <c r="AU3187" s="15">
        <v>0</v>
      </c>
      <c r="AV3187" s="15">
        <v>0</v>
      </c>
      <c r="AW3187" s="15">
        <f t="shared" si="925"/>
        <v>2000</v>
      </c>
    </row>
    <row r="3188" spans="1:49">
      <c r="A3188" s="44" t="s">
        <v>797</v>
      </c>
      <c r="B3188" s="45" t="s">
        <v>1030</v>
      </c>
      <c r="C3188" s="45" t="s">
        <v>816</v>
      </c>
      <c r="D3188" s="452" t="s">
        <v>2952</v>
      </c>
      <c r="E3188" s="367" t="s">
        <v>1115</v>
      </c>
      <c r="F3188" s="50"/>
      <c r="G3188" s="468" t="s">
        <v>3096</v>
      </c>
      <c r="H3188" s="50" t="s">
        <v>2333</v>
      </c>
      <c r="I3188" s="42" t="s">
        <v>990</v>
      </c>
      <c r="U3188" s="15">
        <v>0</v>
      </c>
      <c r="V3188" s="15">
        <v>0</v>
      </c>
      <c r="AH3188" s="15">
        <v>0</v>
      </c>
      <c r="AI3188" s="15">
        <v>0</v>
      </c>
      <c r="AU3188" s="15">
        <v>0</v>
      </c>
      <c r="AV3188" s="15">
        <v>0</v>
      </c>
      <c r="AW3188" s="15">
        <f t="shared" si="925"/>
        <v>0</v>
      </c>
    </row>
    <row r="3189" spans="1:49">
      <c r="A3189" s="44" t="s">
        <v>797</v>
      </c>
      <c r="B3189" s="45" t="s">
        <v>1030</v>
      </c>
      <c r="C3189" s="45" t="s">
        <v>816</v>
      </c>
      <c r="D3189" s="452" t="s">
        <v>2952</v>
      </c>
      <c r="E3189" s="367" t="s">
        <v>1677</v>
      </c>
      <c r="F3189" s="50"/>
      <c r="G3189" s="468" t="s">
        <v>3096</v>
      </c>
      <c r="H3189" s="50" t="s">
        <v>2333</v>
      </c>
      <c r="I3189" s="42" t="s">
        <v>1688</v>
      </c>
      <c r="J3189" s="15">
        <v>2500</v>
      </c>
      <c r="K3189" s="15">
        <v>300</v>
      </c>
      <c r="M3189" s="15">
        <v>500</v>
      </c>
      <c r="N3189" s="15">
        <v>200</v>
      </c>
      <c r="O3189" s="15">
        <v>1200</v>
      </c>
      <c r="P3189" s="15">
        <v>300</v>
      </c>
      <c r="U3189" s="15">
        <v>2500</v>
      </c>
      <c r="V3189" s="15">
        <v>0</v>
      </c>
      <c r="AH3189" s="15">
        <v>0</v>
      </c>
      <c r="AI3189" s="15">
        <v>0</v>
      </c>
      <c r="AU3189" s="15">
        <v>0</v>
      </c>
      <c r="AV3189" s="15">
        <v>0</v>
      </c>
      <c r="AW3189" s="15">
        <f t="shared" si="925"/>
        <v>2500</v>
      </c>
    </row>
    <row r="3190" spans="1:49">
      <c r="A3190" s="44" t="s">
        <v>797</v>
      </c>
      <c r="B3190" s="45" t="s">
        <v>1030</v>
      </c>
      <c r="C3190" s="45" t="s">
        <v>816</v>
      </c>
      <c r="D3190" s="452" t="s">
        <v>2952</v>
      </c>
      <c r="E3190" s="367" t="s">
        <v>1677</v>
      </c>
      <c r="F3190" s="50" t="s">
        <v>342</v>
      </c>
      <c r="G3190" s="468" t="s">
        <v>3096</v>
      </c>
      <c r="H3190" s="50" t="s">
        <v>2333</v>
      </c>
      <c r="I3190" s="42" t="s">
        <v>25</v>
      </c>
      <c r="U3190" s="15">
        <v>0</v>
      </c>
      <c r="V3190" s="15">
        <v>0</v>
      </c>
      <c r="AH3190" s="15">
        <v>0</v>
      </c>
      <c r="AI3190" s="15">
        <v>0</v>
      </c>
      <c r="AU3190" s="15">
        <v>0</v>
      </c>
      <c r="AV3190" s="15">
        <v>0</v>
      </c>
      <c r="AW3190" s="15">
        <f t="shared" si="925"/>
        <v>0</v>
      </c>
    </row>
    <row r="3191" spans="1:49" s="52" customFormat="1">
      <c r="A3191" s="41"/>
      <c r="B3191" s="345"/>
      <c r="C3191" s="345"/>
      <c r="D3191" s="369"/>
      <c r="E3191" s="213"/>
      <c r="F3191" s="65"/>
      <c r="G3191" s="65"/>
      <c r="H3191" s="65"/>
      <c r="I3191" s="49" t="s">
        <v>3</v>
      </c>
      <c r="J3191" s="6">
        <f>SUM(J3192)</f>
        <v>0</v>
      </c>
      <c r="K3191" s="6">
        <f t="shared" ref="K3191:AT3192" si="930">SUM(K3192)</f>
        <v>0</v>
      </c>
      <c r="L3191" s="6">
        <f t="shared" si="930"/>
        <v>0</v>
      </c>
      <c r="M3191" s="6">
        <f t="shared" si="930"/>
        <v>0</v>
      </c>
      <c r="N3191" s="6">
        <f t="shared" si="930"/>
        <v>0</v>
      </c>
      <c r="O3191" s="6">
        <f t="shared" si="930"/>
        <v>0</v>
      </c>
      <c r="P3191" s="6">
        <f t="shared" si="930"/>
        <v>0</v>
      </c>
      <c r="Q3191" s="6">
        <f t="shared" si="930"/>
        <v>0</v>
      </c>
      <c r="R3191" s="6">
        <f t="shared" si="930"/>
        <v>0</v>
      </c>
      <c r="S3191" s="6">
        <f t="shared" si="930"/>
        <v>0</v>
      </c>
      <c r="T3191" s="6">
        <f t="shared" si="930"/>
        <v>0</v>
      </c>
      <c r="U3191" s="6">
        <v>0</v>
      </c>
      <c r="V3191" s="6">
        <v>0</v>
      </c>
      <c r="W3191" s="6">
        <f>SUM(W3192)</f>
        <v>0</v>
      </c>
      <c r="X3191" s="6">
        <f t="shared" si="930"/>
        <v>0</v>
      </c>
      <c r="Y3191" s="6">
        <f t="shared" si="930"/>
        <v>0</v>
      </c>
      <c r="Z3191" s="6">
        <f t="shared" si="930"/>
        <v>0</v>
      </c>
      <c r="AA3191" s="6">
        <f t="shared" si="930"/>
        <v>0</v>
      </c>
      <c r="AB3191" s="6">
        <f t="shared" si="930"/>
        <v>0</v>
      </c>
      <c r="AC3191" s="6">
        <f t="shared" si="930"/>
        <v>0</v>
      </c>
      <c r="AD3191" s="6">
        <f t="shared" si="930"/>
        <v>0</v>
      </c>
      <c r="AE3191" s="6">
        <f t="shared" si="930"/>
        <v>0</v>
      </c>
      <c r="AF3191" s="6">
        <f t="shared" si="930"/>
        <v>0</v>
      </c>
      <c r="AG3191" s="6">
        <f t="shared" si="930"/>
        <v>0</v>
      </c>
      <c r="AH3191" s="6">
        <v>0</v>
      </c>
      <c r="AI3191" s="6">
        <v>0</v>
      </c>
      <c r="AJ3191" s="6">
        <f>SUM(AJ3192)</f>
        <v>0</v>
      </c>
      <c r="AK3191" s="6">
        <f t="shared" si="930"/>
        <v>0</v>
      </c>
      <c r="AL3191" s="6">
        <f t="shared" si="930"/>
        <v>0</v>
      </c>
      <c r="AM3191" s="6">
        <f t="shared" si="930"/>
        <v>0</v>
      </c>
      <c r="AN3191" s="6">
        <f t="shared" si="930"/>
        <v>0</v>
      </c>
      <c r="AO3191" s="6">
        <f t="shared" si="930"/>
        <v>0</v>
      </c>
      <c r="AP3191" s="6">
        <f t="shared" si="930"/>
        <v>0</v>
      </c>
      <c r="AQ3191" s="6">
        <f t="shared" si="930"/>
        <v>0</v>
      </c>
      <c r="AR3191" s="6">
        <f t="shared" si="930"/>
        <v>0</v>
      </c>
      <c r="AS3191" s="6">
        <f t="shared" si="930"/>
        <v>0</v>
      </c>
      <c r="AT3191" s="6">
        <f t="shared" si="930"/>
        <v>0</v>
      </c>
      <c r="AU3191" s="6">
        <v>0</v>
      </c>
      <c r="AV3191" s="6">
        <v>0</v>
      </c>
      <c r="AW3191" s="6">
        <f t="shared" si="925"/>
        <v>0</v>
      </c>
    </row>
    <row r="3192" spans="1:49" s="52" customFormat="1">
      <c r="A3192" s="44" t="s">
        <v>797</v>
      </c>
      <c r="B3192" s="45" t="s">
        <v>1030</v>
      </c>
      <c r="C3192" s="45" t="s">
        <v>816</v>
      </c>
      <c r="D3192" s="452" t="s">
        <v>2952</v>
      </c>
      <c r="E3192" s="213" t="s">
        <v>833</v>
      </c>
      <c r="F3192" s="65"/>
      <c r="G3192" s="65"/>
      <c r="H3192" s="65"/>
      <c r="I3192" s="53" t="s">
        <v>1</v>
      </c>
      <c r="J3192" s="200">
        <f>SUM(J3193)</f>
        <v>0</v>
      </c>
      <c r="K3192" s="200">
        <f t="shared" si="930"/>
        <v>0</v>
      </c>
      <c r="L3192" s="200">
        <f t="shared" si="930"/>
        <v>0</v>
      </c>
      <c r="M3192" s="200">
        <f t="shared" si="930"/>
        <v>0</v>
      </c>
      <c r="N3192" s="200">
        <f t="shared" si="930"/>
        <v>0</v>
      </c>
      <c r="O3192" s="200">
        <f t="shared" si="930"/>
        <v>0</v>
      </c>
      <c r="P3192" s="200">
        <f t="shared" si="930"/>
        <v>0</v>
      </c>
      <c r="Q3192" s="200">
        <f t="shared" si="930"/>
        <v>0</v>
      </c>
      <c r="R3192" s="200">
        <f t="shared" si="930"/>
        <v>0</v>
      </c>
      <c r="S3192" s="200">
        <f t="shared" si="930"/>
        <v>0</v>
      </c>
      <c r="T3192" s="200">
        <f t="shared" si="930"/>
        <v>0</v>
      </c>
      <c r="U3192" s="200">
        <v>0</v>
      </c>
      <c r="V3192" s="200">
        <v>0</v>
      </c>
      <c r="W3192" s="200">
        <f>SUM(W3193)</f>
        <v>0</v>
      </c>
      <c r="X3192" s="200">
        <f t="shared" si="930"/>
        <v>0</v>
      </c>
      <c r="Y3192" s="200">
        <f t="shared" si="930"/>
        <v>0</v>
      </c>
      <c r="Z3192" s="200">
        <f t="shared" si="930"/>
        <v>0</v>
      </c>
      <c r="AA3192" s="200">
        <f t="shared" si="930"/>
        <v>0</v>
      </c>
      <c r="AB3192" s="200">
        <f t="shared" si="930"/>
        <v>0</v>
      </c>
      <c r="AC3192" s="200">
        <f t="shared" si="930"/>
        <v>0</v>
      </c>
      <c r="AD3192" s="200">
        <f t="shared" si="930"/>
        <v>0</v>
      </c>
      <c r="AE3192" s="200">
        <f t="shared" si="930"/>
        <v>0</v>
      </c>
      <c r="AF3192" s="200">
        <f t="shared" si="930"/>
        <v>0</v>
      </c>
      <c r="AG3192" s="200">
        <f t="shared" si="930"/>
        <v>0</v>
      </c>
      <c r="AH3192" s="200">
        <v>0</v>
      </c>
      <c r="AI3192" s="200">
        <v>0</v>
      </c>
      <c r="AJ3192" s="200">
        <f>SUM(AJ3193)</f>
        <v>0</v>
      </c>
      <c r="AK3192" s="200">
        <f t="shared" si="930"/>
        <v>0</v>
      </c>
      <c r="AL3192" s="200">
        <f t="shared" si="930"/>
        <v>0</v>
      </c>
      <c r="AM3192" s="200">
        <f t="shared" si="930"/>
        <v>0</v>
      </c>
      <c r="AN3192" s="200">
        <f t="shared" si="930"/>
        <v>0</v>
      </c>
      <c r="AO3192" s="200">
        <f t="shared" si="930"/>
        <v>0</v>
      </c>
      <c r="AP3192" s="200">
        <f t="shared" si="930"/>
        <v>0</v>
      </c>
      <c r="AQ3192" s="200">
        <f t="shared" si="930"/>
        <v>0</v>
      </c>
      <c r="AR3192" s="200">
        <f t="shared" si="930"/>
        <v>0</v>
      </c>
      <c r="AS3192" s="200">
        <f t="shared" si="930"/>
        <v>0</v>
      </c>
      <c r="AT3192" s="200">
        <f t="shared" si="930"/>
        <v>0</v>
      </c>
      <c r="AU3192" s="200">
        <v>0</v>
      </c>
      <c r="AV3192" s="200">
        <v>0</v>
      </c>
      <c r="AW3192" s="200">
        <f t="shared" si="925"/>
        <v>0</v>
      </c>
    </row>
    <row r="3193" spans="1:49" s="59" customFormat="1">
      <c r="A3193" s="44" t="s">
        <v>797</v>
      </c>
      <c r="B3193" s="45" t="s">
        <v>1030</v>
      </c>
      <c r="C3193" s="45" t="s">
        <v>816</v>
      </c>
      <c r="D3193" s="452" t="s">
        <v>2952</v>
      </c>
      <c r="E3193" s="57" t="s">
        <v>1517</v>
      </c>
      <c r="F3193" s="58"/>
      <c r="G3193" s="468" t="s">
        <v>3096</v>
      </c>
      <c r="H3193" s="50" t="s">
        <v>2333</v>
      </c>
      <c r="I3193" s="188" t="s">
        <v>2584</v>
      </c>
      <c r="J3193" s="13"/>
      <c r="K3193" s="13"/>
      <c r="L3193" s="13"/>
      <c r="M3193" s="13"/>
      <c r="N3193" s="13"/>
      <c r="O3193" s="13"/>
      <c r="P3193" s="13"/>
      <c r="Q3193" s="13"/>
      <c r="R3193" s="13"/>
      <c r="S3193" s="13"/>
      <c r="T3193" s="13"/>
      <c r="U3193" s="13">
        <v>0</v>
      </c>
      <c r="V3193" s="13">
        <v>0</v>
      </c>
      <c r="W3193" s="13"/>
      <c r="X3193" s="13"/>
      <c r="Y3193" s="13"/>
      <c r="Z3193" s="13"/>
      <c r="AA3193" s="13"/>
      <c r="AB3193" s="13"/>
      <c r="AC3193" s="13"/>
      <c r="AD3193" s="13"/>
      <c r="AE3193" s="13"/>
      <c r="AF3193" s="13"/>
      <c r="AG3193" s="13"/>
      <c r="AH3193" s="13">
        <v>0</v>
      </c>
      <c r="AI3193" s="13">
        <v>0</v>
      </c>
      <c r="AJ3193" s="13"/>
      <c r="AK3193" s="13"/>
      <c r="AL3193" s="13"/>
      <c r="AM3193" s="13"/>
      <c r="AN3193" s="13"/>
      <c r="AO3193" s="13"/>
      <c r="AP3193" s="13"/>
      <c r="AQ3193" s="13"/>
      <c r="AR3193" s="13"/>
      <c r="AS3193" s="13"/>
      <c r="AT3193" s="13"/>
      <c r="AU3193" s="13">
        <v>0</v>
      </c>
      <c r="AV3193" s="13">
        <v>0</v>
      </c>
      <c r="AW3193" s="13">
        <f t="shared" si="925"/>
        <v>0</v>
      </c>
    </row>
    <row r="3194" spans="1:49">
      <c r="A3194" s="44"/>
      <c r="B3194" s="45"/>
      <c r="C3194" s="45"/>
      <c r="D3194" s="45"/>
      <c r="E3194" s="531"/>
      <c r="F3194" s="50"/>
      <c r="G3194" s="50"/>
      <c r="H3194" s="50"/>
      <c r="I3194" s="49" t="s">
        <v>1157</v>
      </c>
      <c r="J3194" s="6">
        <f>SUM(J3195)</f>
        <v>16000</v>
      </c>
      <c r="K3194" s="6">
        <f t="shared" ref="K3194:AT3194" si="931">SUM(K3195)</f>
        <v>290</v>
      </c>
      <c r="L3194" s="6">
        <f t="shared" si="931"/>
        <v>2500</v>
      </c>
      <c r="M3194" s="6">
        <f t="shared" si="931"/>
        <v>1185</v>
      </c>
      <c r="N3194" s="6">
        <f t="shared" si="931"/>
        <v>1500</v>
      </c>
      <c r="O3194" s="6">
        <f t="shared" si="931"/>
        <v>1500</v>
      </c>
      <c r="P3194" s="6">
        <f t="shared" si="931"/>
        <v>1000</v>
      </c>
      <c r="Q3194" s="6">
        <f t="shared" si="931"/>
        <v>1000</v>
      </c>
      <c r="R3194" s="6">
        <f t="shared" si="931"/>
        <v>0</v>
      </c>
      <c r="S3194" s="6">
        <f t="shared" si="931"/>
        <v>1244</v>
      </c>
      <c r="T3194" s="6">
        <f t="shared" si="931"/>
        <v>2000</v>
      </c>
      <c r="U3194" s="6">
        <v>12219</v>
      </c>
      <c r="V3194" s="6">
        <v>3781</v>
      </c>
      <c r="W3194" s="6">
        <f>SUM(W3195)</f>
        <v>0</v>
      </c>
      <c r="X3194" s="6">
        <f t="shared" si="931"/>
        <v>0</v>
      </c>
      <c r="Y3194" s="6">
        <f t="shared" si="931"/>
        <v>0</v>
      </c>
      <c r="Z3194" s="6">
        <f t="shared" si="931"/>
        <v>0</v>
      </c>
      <c r="AA3194" s="6">
        <f t="shared" si="931"/>
        <v>0</v>
      </c>
      <c r="AB3194" s="6">
        <f t="shared" si="931"/>
        <v>0</v>
      </c>
      <c r="AC3194" s="6">
        <f t="shared" si="931"/>
        <v>0</v>
      </c>
      <c r="AD3194" s="6">
        <f t="shared" si="931"/>
        <v>0</v>
      </c>
      <c r="AE3194" s="6">
        <f t="shared" si="931"/>
        <v>0</v>
      </c>
      <c r="AF3194" s="6">
        <f t="shared" si="931"/>
        <v>0</v>
      </c>
      <c r="AG3194" s="6">
        <f t="shared" si="931"/>
        <v>0</v>
      </c>
      <c r="AH3194" s="6">
        <v>0</v>
      </c>
      <c r="AI3194" s="6">
        <v>0</v>
      </c>
      <c r="AJ3194" s="6">
        <f>SUM(AJ3195)</f>
        <v>0</v>
      </c>
      <c r="AK3194" s="6">
        <f t="shared" si="931"/>
        <v>0</v>
      </c>
      <c r="AL3194" s="6">
        <f t="shared" si="931"/>
        <v>0</v>
      </c>
      <c r="AM3194" s="6">
        <f t="shared" si="931"/>
        <v>0</v>
      </c>
      <c r="AN3194" s="6">
        <f t="shared" si="931"/>
        <v>0</v>
      </c>
      <c r="AO3194" s="6">
        <f t="shared" si="931"/>
        <v>0</v>
      </c>
      <c r="AP3194" s="6">
        <f t="shared" si="931"/>
        <v>0</v>
      </c>
      <c r="AQ3194" s="6">
        <f t="shared" si="931"/>
        <v>0</v>
      </c>
      <c r="AR3194" s="6">
        <f t="shared" si="931"/>
        <v>0</v>
      </c>
      <c r="AS3194" s="6">
        <f t="shared" si="931"/>
        <v>0</v>
      </c>
      <c r="AT3194" s="6">
        <f t="shared" si="931"/>
        <v>0</v>
      </c>
      <c r="AU3194" s="6">
        <v>0</v>
      </c>
      <c r="AV3194" s="6">
        <v>0</v>
      </c>
      <c r="AW3194" s="6">
        <f t="shared" si="925"/>
        <v>12219</v>
      </c>
    </row>
    <row r="3195" spans="1:49">
      <c r="A3195" s="44" t="s">
        <v>797</v>
      </c>
      <c r="B3195" s="45" t="s">
        <v>1030</v>
      </c>
      <c r="C3195" s="45" t="s">
        <v>816</v>
      </c>
      <c r="D3195" s="452" t="s">
        <v>2952</v>
      </c>
      <c r="E3195" s="54" t="s">
        <v>1402</v>
      </c>
      <c r="F3195" s="50"/>
      <c r="G3195" s="50"/>
      <c r="H3195" s="50"/>
      <c r="I3195" s="1" t="s">
        <v>1158</v>
      </c>
      <c r="J3195" s="9">
        <f>SUM(J3196:J3196)</f>
        <v>16000</v>
      </c>
      <c r="K3195" s="9">
        <f t="shared" ref="K3195:AT3195" si="932">SUM(K3196:K3196)</f>
        <v>290</v>
      </c>
      <c r="L3195" s="9">
        <f t="shared" si="932"/>
        <v>2500</v>
      </c>
      <c r="M3195" s="9">
        <f t="shared" si="932"/>
        <v>1185</v>
      </c>
      <c r="N3195" s="9">
        <f t="shared" si="932"/>
        <v>1500</v>
      </c>
      <c r="O3195" s="9">
        <f t="shared" si="932"/>
        <v>1500</v>
      </c>
      <c r="P3195" s="9">
        <f t="shared" si="932"/>
        <v>1000</v>
      </c>
      <c r="Q3195" s="9">
        <f t="shared" si="932"/>
        <v>1000</v>
      </c>
      <c r="R3195" s="9">
        <f t="shared" si="932"/>
        <v>0</v>
      </c>
      <c r="S3195" s="9">
        <f t="shared" si="932"/>
        <v>1244</v>
      </c>
      <c r="T3195" s="9">
        <f t="shared" si="932"/>
        <v>2000</v>
      </c>
      <c r="U3195" s="9">
        <v>12219</v>
      </c>
      <c r="V3195" s="9">
        <v>3781</v>
      </c>
      <c r="W3195" s="9">
        <f>SUM(W3196:W3196)</f>
        <v>0</v>
      </c>
      <c r="X3195" s="9">
        <f t="shared" si="932"/>
        <v>0</v>
      </c>
      <c r="Y3195" s="9">
        <f t="shared" si="932"/>
        <v>0</v>
      </c>
      <c r="Z3195" s="9">
        <f t="shared" si="932"/>
        <v>0</v>
      </c>
      <c r="AA3195" s="9">
        <f t="shared" si="932"/>
        <v>0</v>
      </c>
      <c r="AB3195" s="9">
        <f t="shared" si="932"/>
        <v>0</v>
      </c>
      <c r="AC3195" s="9">
        <f t="shared" si="932"/>
        <v>0</v>
      </c>
      <c r="AD3195" s="9">
        <f t="shared" si="932"/>
        <v>0</v>
      </c>
      <c r="AE3195" s="9">
        <f t="shared" si="932"/>
        <v>0</v>
      </c>
      <c r="AF3195" s="9">
        <f t="shared" si="932"/>
        <v>0</v>
      </c>
      <c r="AG3195" s="9">
        <f t="shared" si="932"/>
        <v>0</v>
      </c>
      <c r="AH3195" s="9">
        <v>0</v>
      </c>
      <c r="AI3195" s="9">
        <v>0</v>
      </c>
      <c r="AJ3195" s="9">
        <f>SUM(AJ3196:AJ3196)</f>
        <v>0</v>
      </c>
      <c r="AK3195" s="9">
        <f t="shared" si="932"/>
        <v>0</v>
      </c>
      <c r="AL3195" s="9">
        <f t="shared" si="932"/>
        <v>0</v>
      </c>
      <c r="AM3195" s="9">
        <f t="shared" si="932"/>
        <v>0</v>
      </c>
      <c r="AN3195" s="9">
        <f t="shared" si="932"/>
        <v>0</v>
      </c>
      <c r="AO3195" s="9">
        <f t="shared" si="932"/>
        <v>0</v>
      </c>
      <c r="AP3195" s="9">
        <f t="shared" si="932"/>
        <v>0</v>
      </c>
      <c r="AQ3195" s="9">
        <f t="shared" si="932"/>
        <v>0</v>
      </c>
      <c r="AR3195" s="9">
        <f t="shared" si="932"/>
        <v>0</v>
      </c>
      <c r="AS3195" s="9">
        <f t="shared" si="932"/>
        <v>0</v>
      </c>
      <c r="AT3195" s="9">
        <f t="shared" si="932"/>
        <v>0</v>
      </c>
      <c r="AU3195" s="9">
        <v>0</v>
      </c>
      <c r="AV3195" s="9">
        <v>0</v>
      </c>
      <c r="AW3195" s="9">
        <f t="shared" si="925"/>
        <v>12219</v>
      </c>
    </row>
    <row r="3196" spans="1:49">
      <c r="A3196" s="44" t="s">
        <v>797</v>
      </c>
      <c r="B3196" s="45" t="s">
        <v>1030</v>
      </c>
      <c r="C3196" s="45" t="s">
        <v>816</v>
      </c>
      <c r="D3196" s="452" t="s">
        <v>2952</v>
      </c>
      <c r="E3196" s="367" t="s">
        <v>1409</v>
      </c>
      <c r="F3196" s="50"/>
      <c r="G3196" s="468" t="s">
        <v>3096</v>
      </c>
      <c r="H3196" s="50" t="s">
        <v>2333</v>
      </c>
      <c r="I3196" s="42" t="s">
        <v>2301</v>
      </c>
      <c r="J3196" s="15">
        <v>16000</v>
      </c>
      <c r="K3196" s="15">
        <v>290</v>
      </c>
      <c r="L3196" s="15">
        <v>2500</v>
      </c>
      <c r="M3196" s="15">
        <v>1185</v>
      </c>
      <c r="N3196" s="15">
        <v>1500</v>
      </c>
      <c r="O3196" s="15">
        <v>1500</v>
      </c>
      <c r="P3196" s="15">
        <v>1000</v>
      </c>
      <c r="Q3196" s="15">
        <v>1000</v>
      </c>
      <c r="S3196" s="15">
        <v>1244</v>
      </c>
      <c r="T3196" s="15">
        <v>2000</v>
      </c>
      <c r="U3196" s="15">
        <v>12219</v>
      </c>
      <c r="V3196" s="15">
        <v>3781</v>
      </c>
      <c r="AH3196" s="15">
        <v>0</v>
      </c>
      <c r="AI3196" s="15">
        <v>0</v>
      </c>
      <c r="AU3196" s="15">
        <v>0</v>
      </c>
      <c r="AV3196" s="15">
        <v>0</v>
      </c>
      <c r="AW3196" s="15">
        <f t="shared" si="925"/>
        <v>12219</v>
      </c>
    </row>
    <row r="3197" spans="1:49">
      <c r="A3197" s="44"/>
      <c r="B3197" s="45"/>
      <c r="C3197" s="45"/>
      <c r="D3197" s="45"/>
      <c r="E3197" s="531"/>
      <c r="F3197" s="50"/>
      <c r="G3197" s="50"/>
      <c r="H3197" s="50"/>
      <c r="I3197" s="42"/>
      <c r="U3197" s="15">
        <v>0</v>
      </c>
      <c r="V3197" s="15">
        <v>0</v>
      </c>
      <c r="AH3197" s="15">
        <v>0</v>
      </c>
      <c r="AI3197" s="15">
        <v>0</v>
      </c>
      <c r="AU3197" s="15">
        <v>0</v>
      </c>
      <c r="AV3197" s="15">
        <v>0</v>
      </c>
      <c r="AW3197" s="15">
        <f t="shared" si="925"/>
        <v>0</v>
      </c>
    </row>
    <row r="3198" spans="1:49">
      <c r="A3198" s="48"/>
      <c r="B3198" s="42"/>
      <c r="C3198" s="42"/>
      <c r="D3198" s="42"/>
      <c r="E3198" s="531"/>
      <c r="F3198" s="50"/>
      <c r="G3198" s="50"/>
      <c r="H3198" s="50"/>
      <c r="I3198" s="49" t="s">
        <v>1631</v>
      </c>
      <c r="J3198" s="12">
        <f>SUM(J3169,J3194,J3191)</f>
        <v>117500</v>
      </c>
      <c r="K3198" s="12">
        <f t="shared" ref="K3198:AT3198" si="933">SUM(K3169,K3194,K3191)</f>
        <v>2790</v>
      </c>
      <c r="L3198" s="12">
        <f t="shared" si="933"/>
        <v>6840</v>
      </c>
      <c r="M3198" s="12">
        <f t="shared" si="933"/>
        <v>9585</v>
      </c>
      <c r="N3198" s="12">
        <f t="shared" si="933"/>
        <v>9300</v>
      </c>
      <c r="O3198" s="12">
        <f t="shared" si="933"/>
        <v>11976</v>
      </c>
      <c r="P3198" s="12">
        <f t="shared" si="933"/>
        <v>5475</v>
      </c>
      <c r="Q3198" s="12">
        <f t="shared" si="933"/>
        <v>1895</v>
      </c>
      <c r="R3198" s="12">
        <f t="shared" si="933"/>
        <v>0</v>
      </c>
      <c r="S3198" s="12">
        <f t="shared" si="933"/>
        <v>12744</v>
      </c>
      <c r="T3198" s="12">
        <f t="shared" si="933"/>
        <v>15380</v>
      </c>
      <c r="U3198" s="12">
        <v>75985</v>
      </c>
      <c r="V3198" s="12">
        <v>41515</v>
      </c>
      <c r="W3198" s="12">
        <f>SUM(W3169,W3194,W3191)</f>
        <v>0</v>
      </c>
      <c r="X3198" s="12">
        <f t="shared" si="933"/>
        <v>0</v>
      </c>
      <c r="Y3198" s="12">
        <f t="shared" si="933"/>
        <v>0</v>
      </c>
      <c r="Z3198" s="12">
        <f t="shared" si="933"/>
        <v>0</v>
      </c>
      <c r="AA3198" s="12">
        <f t="shared" si="933"/>
        <v>0</v>
      </c>
      <c r="AB3198" s="12">
        <f t="shared" si="933"/>
        <v>0</v>
      </c>
      <c r="AC3198" s="12">
        <f t="shared" si="933"/>
        <v>0</v>
      </c>
      <c r="AD3198" s="12">
        <f t="shared" si="933"/>
        <v>0</v>
      </c>
      <c r="AE3198" s="12">
        <f t="shared" si="933"/>
        <v>0</v>
      </c>
      <c r="AF3198" s="12">
        <f t="shared" si="933"/>
        <v>0</v>
      </c>
      <c r="AG3198" s="12">
        <f t="shared" si="933"/>
        <v>0</v>
      </c>
      <c r="AH3198" s="12">
        <v>0</v>
      </c>
      <c r="AI3198" s="12">
        <v>0</v>
      </c>
      <c r="AJ3198" s="12">
        <f>SUM(AJ3169,AJ3194,AJ3191)</f>
        <v>5500</v>
      </c>
      <c r="AK3198" s="12">
        <f t="shared" si="933"/>
        <v>2002</v>
      </c>
      <c r="AL3198" s="12">
        <f t="shared" si="933"/>
        <v>0</v>
      </c>
      <c r="AM3198" s="12">
        <f t="shared" si="933"/>
        <v>500</v>
      </c>
      <c r="AN3198" s="12">
        <f t="shared" si="933"/>
        <v>550</v>
      </c>
      <c r="AO3198" s="12">
        <f t="shared" si="933"/>
        <v>499</v>
      </c>
      <c r="AP3198" s="12">
        <f t="shared" si="933"/>
        <v>928</v>
      </c>
      <c r="AQ3198" s="12">
        <f t="shared" si="933"/>
        <v>261</v>
      </c>
      <c r="AR3198" s="12">
        <f t="shared" si="933"/>
        <v>0</v>
      </c>
      <c r="AS3198" s="12">
        <f t="shared" si="933"/>
        <v>0</v>
      </c>
      <c r="AT3198" s="12">
        <f t="shared" si="933"/>
        <v>0</v>
      </c>
      <c r="AU3198" s="12">
        <v>4740</v>
      </c>
      <c r="AV3198" s="12">
        <v>760</v>
      </c>
      <c r="AW3198" s="12">
        <f t="shared" si="925"/>
        <v>80725</v>
      </c>
    </row>
    <row r="3199" spans="1:49">
      <c r="A3199" s="48"/>
      <c r="B3199" s="42"/>
      <c r="C3199" s="42"/>
      <c r="D3199" s="42"/>
      <c r="E3199" s="531"/>
      <c r="F3199" s="50"/>
      <c r="G3199" s="50"/>
      <c r="H3199" s="50"/>
      <c r="I3199" s="146" t="s">
        <v>970</v>
      </c>
      <c r="J3199" s="267"/>
      <c r="K3199" s="267"/>
      <c r="L3199" s="267"/>
      <c r="M3199" s="267"/>
      <c r="N3199" s="267"/>
      <c r="O3199" s="267"/>
      <c r="P3199" s="267"/>
      <c r="Q3199" s="267"/>
      <c r="R3199" s="267"/>
      <c r="S3199" s="267"/>
      <c r="T3199" s="267"/>
      <c r="U3199" s="267"/>
      <c r="V3199" s="267"/>
      <c r="W3199" s="267"/>
      <c r="X3199" s="267"/>
      <c r="Y3199" s="267"/>
      <c r="Z3199" s="267"/>
      <c r="AA3199" s="267"/>
      <c r="AB3199" s="267"/>
      <c r="AC3199" s="267"/>
      <c r="AD3199" s="267"/>
      <c r="AE3199" s="267"/>
      <c r="AF3199" s="267"/>
      <c r="AG3199" s="267"/>
      <c r="AH3199" s="267"/>
      <c r="AI3199" s="267"/>
      <c r="AJ3199" s="267"/>
      <c r="AK3199" s="267"/>
      <c r="AL3199" s="267"/>
      <c r="AM3199" s="267"/>
      <c r="AN3199" s="267"/>
      <c r="AO3199" s="267"/>
      <c r="AP3199" s="267"/>
      <c r="AQ3199" s="267"/>
      <c r="AR3199" s="267"/>
      <c r="AS3199" s="267"/>
      <c r="AT3199" s="267"/>
      <c r="AU3199" s="267"/>
      <c r="AV3199" s="267"/>
      <c r="AW3199" s="267"/>
    </row>
    <row r="3200" spans="1:49" ht="13.5" thickBot="1">
      <c r="A3200" s="48"/>
      <c r="B3200" s="42"/>
      <c r="C3200" s="42"/>
      <c r="D3200" s="42"/>
      <c r="E3200" s="531"/>
      <c r="F3200" s="50"/>
      <c r="G3200" s="50"/>
      <c r="H3200" s="50"/>
      <c r="I3200" s="146"/>
      <c r="J3200" s="29"/>
      <c r="K3200" s="29"/>
      <c r="L3200" s="29"/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W3200" s="29"/>
      <c r="X3200" s="29"/>
      <c r="Y3200" s="29"/>
      <c r="Z3200" s="29"/>
      <c r="AA3200" s="29"/>
      <c r="AB3200" s="29"/>
      <c r="AC3200" s="29"/>
      <c r="AD3200" s="29"/>
      <c r="AE3200" s="29"/>
      <c r="AF3200" s="29"/>
      <c r="AG3200" s="29"/>
      <c r="AH3200" s="29"/>
      <c r="AI3200" s="29"/>
      <c r="AJ3200" s="29"/>
      <c r="AK3200" s="29"/>
      <c r="AL3200" s="29"/>
      <c r="AM3200" s="29"/>
      <c r="AN3200" s="29"/>
      <c r="AO3200" s="29"/>
      <c r="AP3200" s="29"/>
      <c r="AQ3200" s="29"/>
      <c r="AR3200" s="29"/>
      <c r="AS3200" s="29"/>
      <c r="AT3200" s="29"/>
      <c r="AU3200" s="29"/>
      <c r="AV3200" s="29"/>
      <c r="AW3200" s="29"/>
    </row>
    <row r="3201" spans="1:49" ht="35.25" customHeight="1" thickTop="1" thickBot="1">
      <c r="A3201" s="48"/>
      <c r="B3201" s="42"/>
      <c r="C3201" s="42"/>
      <c r="D3201" s="42"/>
      <c r="E3201" s="531"/>
      <c r="F3201" s="50"/>
      <c r="G3201" s="50"/>
      <c r="H3201" s="50"/>
      <c r="I3201" s="5" t="s">
        <v>2331</v>
      </c>
      <c r="J3201" s="364" t="s">
        <v>2891</v>
      </c>
      <c r="K3201" s="364" t="s">
        <v>2879</v>
      </c>
      <c r="L3201" s="364" t="s">
        <v>2880</v>
      </c>
      <c r="M3201" s="364" t="s">
        <v>2881</v>
      </c>
      <c r="N3201" s="364" t="s">
        <v>2882</v>
      </c>
      <c r="O3201" s="364" t="s">
        <v>2883</v>
      </c>
      <c r="P3201" s="364" t="s">
        <v>2884</v>
      </c>
      <c r="Q3201" s="364" t="s">
        <v>2885</v>
      </c>
      <c r="R3201" s="364" t="s">
        <v>2886</v>
      </c>
      <c r="S3201" s="364" t="s">
        <v>2887</v>
      </c>
      <c r="T3201" s="364" t="s">
        <v>2888</v>
      </c>
      <c r="U3201" s="364" t="s">
        <v>2889</v>
      </c>
      <c r="V3201" s="364" t="s">
        <v>2890</v>
      </c>
      <c r="W3201" s="365" t="s">
        <v>2893</v>
      </c>
      <c r="X3201" s="365" t="s">
        <v>2879</v>
      </c>
      <c r="Y3201" s="365" t="s">
        <v>2880</v>
      </c>
      <c r="Z3201" s="365" t="s">
        <v>2881</v>
      </c>
      <c r="AA3201" s="365" t="s">
        <v>2882</v>
      </c>
      <c r="AB3201" s="365" t="s">
        <v>2883</v>
      </c>
      <c r="AC3201" s="365" t="s">
        <v>2884</v>
      </c>
      <c r="AD3201" s="365" t="s">
        <v>2885</v>
      </c>
      <c r="AE3201" s="365" t="s">
        <v>2886</v>
      </c>
      <c r="AF3201" s="365" t="s">
        <v>2887</v>
      </c>
      <c r="AG3201" s="365" t="s">
        <v>2888</v>
      </c>
      <c r="AH3201" s="365" t="s">
        <v>2889</v>
      </c>
      <c r="AI3201" s="365" t="s">
        <v>2890</v>
      </c>
      <c r="AJ3201" s="366" t="s">
        <v>2892</v>
      </c>
      <c r="AK3201" s="366" t="s">
        <v>2879</v>
      </c>
      <c r="AL3201" s="366" t="s">
        <v>2880</v>
      </c>
      <c r="AM3201" s="366" t="s">
        <v>2881</v>
      </c>
      <c r="AN3201" s="366" t="s">
        <v>2882</v>
      </c>
      <c r="AO3201" s="366" t="s">
        <v>2883</v>
      </c>
      <c r="AP3201" s="366" t="s">
        <v>2884</v>
      </c>
      <c r="AQ3201" s="366" t="s">
        <v>2885</v>
      </c>
      <c r="AR3201" s="366" t="s">
        <v>2886</v>
      </c>
      <c r="AS3201" s="366" t="s">
        <v>2887</v>
      </c>
      <c r="AT3201" s="366" t="s">
        <v>2888</v>
      </c>
      <c r="AU3201" s="366" t="s">
        <v>2889</v>
      </c>
      <c r="AV3201" s="366" t="s">
        <v>2890</v>
      </c>
      <c r="AW3201" s="368" t="s">
        <v>2895</v>
      </c>
    </row>
    <row r="3202" spans="1:49">
      <c r="A3202" s="48"/>
      <c r="B3202" s="42"/>
      <c r="C3202" s="42"/>
      <c r="D3202" s="42"/>
      <c r="E3202" s="531"/>
      <c r="F3202" s="50"/>
      <c r="G3202" s="50"/>
      <c r="H3202" s="50"/>
      <c r="I3202" s="34"/>
      <c r="J3202" s="202" t="s">
        <v>1224</v>
      </c>
      <c r="K3202" s="202">
        <v>1</v>
      </c>
      <c r="L3202" s="202">
        <v>2</v>
      </c>
      <c r="M3202" s="202">
        <v>3</v>
      </c>
      <c r="N3202" s="202">
        <v>4</v>
      </c>
      <c r="O3202" s="202">
        <v>5</v>
      </c>
      <c r="P3202" s="202">
        <v>6</v>
      </c>
      <c r="Q3202" s="202">
        <v>7</v>
      </c>
      <c r="R3202" s="202">
        <v>8</v>
      </c>
      <c r="S3202" s="202">
        <v>9</v>
      </c>
      <c r="T3202" s="202">
        <v>10</v>
      </c>
      <c r="U3202" s="202">
        <v>13</v>
      </c>
      <c r="V3202" s="202">
        <v>14</v>
      </c>
      <c r="W3202" s="202" t="s">
        <v>1224</v>
      </c>
      <c r="X3202" s="202">
        <v>1</v>
      </c>
      <c r="Y3202" s="202">
        <v>2</v>
      </c>
      <c r="Z3202" s="202">
        <v>3</v>
      </c>
      <c r="AA3202" s="202">
        <v>4</v>
      </c>
      <c r="AB3202" s="202">
        <v>5</v>
      </c>
      <c r="AC3202" s="202">
        <v>6</v>
      </c>
      <c r="AD3202" s="202">
        <v>7</v>
      </c>
      <c r="AE3202" s="202">
        <v>8</v>
      </c>
      <c r="AF3202" s="202">
        <v>9</v>
      </c>
      <c r="AG3202" s="202">
        <v>10</v>
      </c>
      <c r="AH3202" s="202">
        <v>13</v>
      </c>
      <c r="AI3202" s="202">
        <v>14</v>
      </c>
      <c r="AJ3202" s="202" t="s">
        <v>1224</v>
      </c>
      <c r="AK3202" s="202">
        <v>1</v>
      </c>
      <c r="AL3202" s="202">
        <v>2</v>
      </c>
      <c r="AM3202" s="202">
        <v>3</v>
      </c>
      <c r="AN3202" s="202">
        <v>4</v>
      </c>
      <c r="AO3202" s="202">
        <v>5</v>
      </c>
      <c r="AP3202" s="202">
        <v>6</v>
      </c>
      <c r="AQ3202" s="202">
        <v>7</v>
      </c>
      <c r="AR3202" s="202">
        <v>8</v>
      </c>
      <c r="AS3202" s="202">
        <v>9</v>
      </c>
      <c r="AT3202" s="202">
        <v>10</v>
      </c>
      <c r="AU3202" s="202">
        <v>13</v>
      </c>
      <c r="AV3202" s="202">
        <v>14</v>
      </c>
      <c r="AW3202" s="202">
        <v>15</v>
      </c>
    </row>
    <row r="3203" spans="1:49">
      <c r="A3203" s="48"/>
      <c r="B3203" s="42"/>
      <c r="C3203" s="42"/>
      <c r="D3203" s="42"/>
      <c r="E3203" s="531"/>
      <c r="F3203" s="50"/>
      <c r="G3203" s="50"/>
      <c r="H3203" s="50"/>
      <c r="I3203" s="276" t="s">
        <v>2429</v>
      </c>
      <c r="J3203" s="277">
        <f>SUM(J3198)</f>
        <v>117500</v>
      </c>
      <c r="K3203" s="277">
        <f t="shared" ref="K3203:AT3203" si="934">SUM(K3198)</f>
        <v>2790</v>
      </c>
      <c r="L3203" s="277">
        <f t="shared" si="934"/>
        <v>6840</v>
      </c>
      <c r="M3203" s="277">
        <f t="shared" si="934"/>
        <v>9585</v>
      </c>
      <c r="N3203" s="277">
        <f t="shared" si="934"/>
        <v>9300</v>
      </c>
      <c r="O3203" s="277">
        <f t="shared" si="934"/>
        <v>11976</v>
      </c>
      <c r="P3203" s="277">
        <f t="shared" si="934"/>
        <v>5475</v>
      </c>
      <c r="Q3203" s="277">
        <f t="shared" si="934"/>
        <v>1895</v>
      </c>
      <c r="R3203" s="277">
        <f t="shared" si="934"/>
        <v>0</v>
      </c>
      <c r="S3203" s="277">
        <f t="shared" si="934"/>
        <v>12744</v>
      </c>
      <c r="T3203" s="277">
        <f t="shared" si="934"/>
        <v>15380</v>
      </c>
      <c r="U3203" s="277">
        <v>75985</v>
      </c>
      <c r="V3203" s="277">
        <v>41515</v>
      </c>
      <c r="W3203" s="277">
        <f>SUM(W3198)</f>
        <v>0</v>
      </c>
      <c r="X3203" s="277">
        <f t="shared" si="934"/>
        <v>0</v>
      </c>
      <c r="Y3203" s="277">
        <f t="shared" si="934"/>
        <v>0</v>
      </c>
      <c r="Z3203" s="277">
        <f t="shared" si="934"/>
        <v>0</v>
      </c>
      <c r="AA3203" s="277">
        <f t="shared" si="934"/>
        <v>0</v>
      </c>
      <c r="AB3203" s="277">
        <f t="shared" si="934"/>
        <v>0</v>
      </c>
      <c r="AC3203" s="277">
        <f t="shared" si="934"/>
        <v>0</v>
      </c>
      <c r="AD3203" s="277">
        <f t="shared" si="934"/>
        <v>0</v>
      </c>
      <c r="AE3203" s="277">
        <f t="shared" si="934"/>
        <v>0</v>
      </c>
      <c r="AF3203" s="277">
        <f t="shared" si="934"/>
        <v>0</v>
      </c>
      <c r="AG3203" s="277">
        <f t="shared" si="934"/>
        <v>0</v>
      </c>
      <c r="AH3203" s="277">
        <v>0</v>
      </c>
      <c r="AI3203" s="277">
        <v>0</v>
      </c>
      <c r="AJ3203" s="277">
        <f>SUM(AJ3198)</f>
        <v>5500</v>
      </c>
      <c r="AK3203" s="277">
        <f t="shared" si="934"/>
        <v>2002</v>
      </c>
      <c r="AL3203" s="277">
        <f t="shared" si="934"/>
        <v>0</v>
      </c>
      <c r="AM3203" s="277">
        <f t="shared" si="934"/>
        <v>500</v>
      </c>
      <c r="AN3203" s="277">
        <f t="shared" si="934"/>
        <v>550</v>
      </c>
      <c r="AO3203" s="277">
        <f t="shared" si="934"/>
        <v>499</v>
      </c>
      <c r="AP3203" s="277">
        <f t="shared" si="934"/>
        <v>928</v>
      </c>
      <c r="AQ3203" s="277">
        <f t="shared" si="934"/>
        <v>261</v>
      </c>
      <c r="AR3203" s="277">
        <f t="shared" si="934"/>
        <v>0</v>
      </c>
      <c r="AS3203" s="277">
        <f t="shared" si="934"/>
        <v>0</v>
      </c>
      <c r="AT3203" s="277">
        <f t="shared" si="934"/>
        <v>0</v>
      </c>
      <c r="AU3203" s="277">
        <v>4740</v>
      </c>
      <c r="AV3203" s="277">
        <v>760</v>
      </c>
      <c r="AW3203" s="277">
        <f>U3203+AH3203+AU3203</f>
        <v>80725</v>
      </c>
    </row>
    <row r="3204" spans="1:49">
      <c r="A3204" s="48"/>
      <c r="B3204" s="42"/>
      <c r="C3204" s="42"/>
      <c r="D3204" s="42"/>
      <c r="E3204" s="531"/>
      <c r="F3204" s="50"/>
      <c r="G3204" s="50"/>
      <c r="H3204" s="50"/>
      <c r="I3204" s="276"/>
      <c r="J3204" s="277"/>
      <c r="K3204" s="277"/>
      <c r="L3204" s="277"/>
      <c r="M3204" s="277"/>
      <c r="N3204" s="277"/>
      <c r="O3204" s="277"/>
      <c r="P3204" s="277"/>
      <c r="Q3204" s="277"/>
      <c r="R3204" s="277"/>
      <c r="S3204" s="277"/>
      <c r="T3204" s="277"/>
      <c r="U3204" s="277">
        <v>0</v>
      </c>
      <c r="V3204" s="277">
        <v>0</v>
      </c>
      <c r="W3204" s="277"/>
      <c r="X3204" s="277"/>
      <c r="Y3204" s="277"/>
      <c r="Z3204" s="277"/>
      <c r="AA3204" s="277"/>
      <c r="AB3204" s="277"/>
      <c r="AC3204" s="277"/>
      <c r="AD3204" s="277"/>
      <c r="AE3204" s="277"/>
      <c r="AF3204" s="277"/>
      <c r="AG3204" s="277"/>
      <c r="AH3204" s="277">
        <v>0</v>
      </c>
      <c r="AI3204" s="277">
        <v>0</v>
      </c>
      <c r="AJ3204" s="277"/>
      <c r="AK3204" s="277"/>
      <c r="AL3204" s="277"/>
      <c r="AM3204" s="277"/>
      <c r="AN3204" s="277"/>
      <c r="AO3204" s="277"/>
      <c r="AP3204" s="277"/>
      <c r="AQ3204" s="277"/>
      <c r="AR3204" s="277"/>
      <c r="AS3204" s="277"/>
      <c r="AT3204" s="277"/>
      <c r="AU3204" s="277">
        <v>0</v>
      </c>
      <c r="AV3204" s="277">
        <v>0</v>
      </c>
      <c r="AW3204" s="277">
        <f>U3204+AH3204+AU3204</f>
        <v>0</v>
      </c>
    </row>
    <row r="3205" spans="1:49">
      <c r="A3205" s="48"/>
      <c r="B3205" s="42"/>
      <c r="C3205" s="42"/>
      <c r="D3205" s="42"/>
      <c r="E3205" s="531"/>
      <c r="F3205" s="50"/>
      <c r="G3205" s="50"/>
      <c r="H3205" s="50"/>
      <c r="I3205" s="276"/>
      <c r="J3205" s="277"/>
      <c r="K3205" s="277"/>
      <c r="L3205" s="277"/>
      <c r="M3205" s="277"/>
      <c r="N3205" s="277"/>
      <c r="O3205" s="277"/>
      <c r="P3205" s="277"/>
      <c r="Q3205" s="277"/>
      <c r="R3205" s="277"/>
      <c r="S3205" s="277"/>
      <c r="T3205" s="277"/>
      <c r="U3205" s="277">
        <v>0</v>
      </c>
      <c r="V3205" s="277">
        <v>0</v>
      </c>
      <c r="W3205" s="277"/>
      <c r="X3205" s="277"/>
      <c r="Y3205" s="277"/>
      <c r="Z3205" s="277"/>
      <c r="AA3205" s="277"/>
      <c r="AB3205" s="277"/>
      <c r="AC3205" s="277"/>
      <c r="AD3205" s="277"/>
      <c r="AE3205" s="277"/>
      <c r="AF3205" s="277"/>
      <c r="AG3205" s="277"/>
      <c r="AH3205" s="277">
        <v>0</v>
      </c>
      <c r="AI3205" s="277">
        <v>0</v>
      </c>
      <c r="AJ3205" s="277"/>
      <c r="AK3205" s="277"/>
      <c r="AL3205" s="277"/>
      <c r="AM3205" s="277"/>
      <c r="AN3205" s="277"/>
      <c r="AO3205" s="277"/>
      <c r="AP3205" s="277"/>
      <c r="AQ3205" s="277"/>
      <c r="AR3205" s="277"/>
      <c r="AS3205" s="277"/>
      <c r="AT3205" s="277"/>
      <c r="AU3205" s="277">
        <v>0</v>
      </c>
      <c r="AV3205" s="277">
        <v>0</v>
      </c>
      <c r="AW3205" s="277">
        <f>U3205+AH3205+AU3205</f>
        <v>0</v>
      </c>
    </row>
    <row r="3206" spans="1:49">
      <c r="A3206" s="48"/>
      <c r="B3206" s="42"/>
      <c r="C3206" s="42"/>
      <c r="D3206" s="42"/>
      <c r="E3206" s="531"/>
      <c r="F3206" s="50"/>
      <c r="G3206" s="50"/>
      <c r="H3206" s="50"/>
      <c r="I3206" s="276"/>
      <c r="J3206" s="277"/>
      <c r="K3206" s="277"/>
      <c r="L3206" s="277"/>
      <c r="M3206" s="277"/>
      <c r="N3206" s="277"/>
      <c r="O3206" s="277"/>
      <c r="P3206" s="277"/>
      <c r="Q3206" s="277"/>
      <c r="R3206" s="277"/>
      <c r="S3206" s="277"/>
      <c r="T3206" s="277"/>
      <c r="U3206" s="277">
        <v>0</v>
      </c>
      <c r="V3206" s="277">
        <v>0</v>
      </c>
      <c r="W3206" s="277"/>
      <c r="X3206" s="277"/>
      <c r="Y3206" s="277"/>
      <c r="Z3206" s="277"/>
      <c r="AA3206" s="277"/>
      <c r="AB3206" s="277"/>
      <c r="AC3206" s="277"/>
      <c r="AD3206" s="277"/>
      <c r="AE3206" s="277"/>
      <c r="AF3206" s="277"/>
      <c r="AG3206" s="277"/>
      <c r="AH3206" s="277">
        <v>0</v>
      </c>
      <c r="AI3206" s="277">
        <v>0</v>
      </c>
      <c r="AJ3206" s="277"/>
      <c r="AK3206" s="277"/>
      <c r="AL3206" s="277"/>
      <c r="AM3206" s="277"/>
      <c r="AN3206" s="277"/>
      <c r="AO3206" s="277"/>
      <c r="AP3206" s="277"/>
      <c r="AQ3206" s="277"/>
      <c r="AR3206" s="277"/>
      <c r="AS3206" s="277"/>
      <c r="AT3206" s="277"/>
      <c r="AU3206" s="277">
        <v>0</v>
      </c>
      <c r="AV3206" s="277">
        <v>0</v>
      </c>
      <c r="AW3206" s="277">
        <f>U3206+AH3206+AU3206</f>
        <v>0</v>
      </c>
    </row>
    <row r="3207" spans="1:49">
      <c r="A3207" s="48"/>
      <c r="B3207" s="42"/>
      <c r="C3207" s="42"/>
      <c r="D3207" s="42"/>
      <c r="E3207" s="531"/>
      <c r="F3207" s="50"/>
      <c r="G3207" s="50"/>
      <c r="H3207" s="50"/>
      <c r="I3207" s="276" t="s">
        <v>1631</v>
      </c>
      <c r="J3207" s="277">
        <f>SUM(J3203:J3206)</f>
        <v>117500</v>
      </c>
      <c r="K3207" s="277">
        <f t="shared" ref="K3207:AT3207" si="935">SUM(K3203:K3206)</f>
        <v>2790</v>
      </c>
      <c r="L3207" s="277">
        <f t="shared" si="935"/>
        <v>6840</v>
      </c>
      <c r="M3207" s="277">
        <f t="shared" si="935"/>
        <v>9585</v>
      </c>
      <c r="N3207" s="277">
        <f t="shared" si="935"/>
        <v>9300</v>
      </c>
      <c r="O3207" s="277">
        <f t="shared" si="935"/>
        <v>11976</v>
      </c>
      <c r="P3207" s="277">
        <f t="shared" si="935"/>
        <v>5475</v>
      </c>
      <c r="Q3207" s="277">
        <f t="shared" si="935"/>
        <v>1895</v>
      </c>
      <c r="R3207" s="277">
        <f t="shared" si="935"/>
        <v>0</v>
      </c>
      <c r="S3207" s="277">
        <f t="shared" si="935"/>
        <v>12744</v>
      </c>
      <c r="T3207" s="277">
        <f t="shared" si="935"/>
        <v>15380</v>
      </c>
      <c r="U3207" s="277">
        <v>75985</v>
      </c>
      <c r="V3207" s="277">
        <v>41515</v>
      </c>
      <c r="W3207" s="277">
        <f>SUM(W3203:W3206)</f>
        <v>0</v>
      </c>
      <c r="X3207" s="277">
        <f t="shared" si="935"/>
        <v>0</v>
      </c>
      <c r="Y3207" s="277">
        <f t="shared" si="935"/>
        <v>0</v>
      </c>
      <c r="Z3207" s="277">
        <f t="shared" si="935"/>
        <v>0</v>
      </c>
      <c r="AA3207" s="277">
        <f t="shared" si="935"/>
        <v>0</v>
      </c>
      <c r="AB3207" s="277">
        <f t="shared" si="935"/>
        <v>0</v>
      </c>
      <c r="AC3207" s="277">
        <f t="shared" si="935"/>
        <v>0</v>
      </c>
      <c r="AD3207" s="277">
        <f t="shared" si="935"/>
        <v>0</v>
      </c>
      <c r="AE3207" s="277">
        <f t="shared" si="935"/>
        <v>0</v>
      </c>
      <c r="AF3207" s="277">
        <f t="shared" si="935"/>
        <v>0</v>
      </c>
      <c r="AG3207" s="277">
        <f t="shared" si="935"/>
        <v>0</v>
      </c>
      <c r="AH3207" s="277">
        <v>0</v>
      </c>
      <c r="AI3207" s="277">
        <v>0</v>
      </c>
      <c r="AJ3207" s="277">
        <f>SUM(AJ3203:AJ3206)</f>
        <v>5500</v>
      </c>
      <c r="AK3207" s="277">
        <f t="shared" si="935"/>
        <v>2002</v>
      </c>
      <c r="AL3207" s="277">
        <f t="shared" si="935"/>
        <v>0</v>
      </c>
      <c r="AM3207" s="277">
        <f t="shared" si="935"/>
        <v>500</v>
      </c>
      <c r="AN3207" s="277">
        <f t="shared" si="935"/>
        <v>550</v>
      </c>
      <c r="AO3207" s="277">
        <f t="shared" si="935"/>
        <v>499</v>
      </c>
      <c r="AP3207" s="277">
        <f t="shared" si="935"/>
        <v>928</v>
      </c>
      <c r="AQ3207" s="277">
        <f t="shared" si="935"/>
        <v>261</v>
      </c>
      <c r="AR3207" s="277">
        <f t="shared" si="935"/>
        <v>0</v>
      </c>
      <c r="AS3207" s="277">
        <f t="shared" si="935"/>
        <v>0</v>
      </c>
      <c r="AT3207" s="277">
        <f t="shared" si="935"/>
        <v>0</v>
      </c>
      <c r="AU3207" s="277">
        <v>4740</v>
      </c>
      <c r="AV3207" s="277">
        <v>760</v>
      </c>
      <c r="AW3207" s="277">
        <f>U3207+AH3207+AU3207</f>
        <v>80725</v>
      </c>
    </row>
    <row r="3208" spans="1:49">
      <c r="A3208" s="48"/>
      <c r="B3208" s="42"/>
      <c r="C3208" s="42"/>
      <c r="D3208" s="42"/>
      <c r="E3208" s="531"/>
      <c r="F3208" s="50"/>
      <c r="G3208" s="50"/>
      <c r="H3208" s="50"/>
      <c r="I3208" s="146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W3208" s="29"/>
      <c r="X3208" s="29"/>
      <c r="Y3208" s="29"/>
      <c r="Z3208" s="29"/>
      <c r="AA3208" s="29"/>
      <c r="AB3208" s="29"/>
      <c r="AC3208" s="29"/>
      <c r="AD3208" s="29"/>
      <c r="AE3208" s="29"/>
      <c r="AF3208" s="29"/>
      <c r="AG3208" s="29"/>
      <c r="AH3208" s="29"/>
      <c r="AI3208" s="29"/>
      <c r="AJ3208" s="29"/>
      <c r="AK3208" s="29"/>
      <c r="AL3208" s="29"/>
      <c r="AM3208" s="29"/>
      <c r="AN3208" s="29"/>
      <c r="AO3208" s="29"/>
      <c r="AP3208" s="29"/>
      <c r="AQ3208" s="29"/>
      <c r="AR3208" s="29"/>
      <c r="AS3208" s="29"/>
      <c r="AT3208" s="29"/>
      <c r="AU3208" s="29"/>
      <c r="AV3208" s="29"/>
      <c r="AW3208" s="29"/>
    </row>
    <row r="3209" spans="1:49">
      <c r="A3209" s="48"/>
      <c r="B3209" s="42"/>
      <c r="C3209" s="42"/>
      <c r="D3209" s="42"/>
      <c r="E3209" s="531"/>
      <c r="F3209" s="50"/>
      <c r="G3209" s="50"/>
      <c r="H3209" s="50"/>
      <c r="I3209" s="53"/>
      <c r="J3209" s="29"/>
      <c r="K3209" s="29"/>
      <c r="L3209" s="29"/>
      <c r="M3209" s="29"/>
      <c r="N3209" s="29"/>
      <c r="O3209" s="29"/>
      <c r="P3209" s="29"/>
      <c r="Q3209" s="29"/>
      <c r="R3209" s="29"/>
      <c r="S3209" s="29"/>
      <c r="T3209" s="29"/>
      <c r="U3209" s="29"/>
      <c r="V3209" s="29"/>
      <c r="W3209" s="29"/>
      <c r="X3209" s="29"/>
      <c r="Y3209" s="29"/>
      <c r="Z3209" s="29"/>
      <c r="AA3209" s="29"/>
      <c r="AB3209" s="29"/>
      <c r="AC3209" s="29"/>
      <c r="AD3209" s="29"/>
      <c r="AE3209" s="29"/>
      <c r="AF3209" s="29"/>
      <c r="AG3209" s="29"/>
      <c r="AH3209" s="29"/>
      <c r="AI3209" s="29"/>
      <c r="AJ3209" s="29"/>
      <c r="AK3209" s="29"/>
      <c r="AL3209" s="29"/>
      <c r="AM3209" s="29"/>
      <c r="AN3209" s="29"/>
      <c r="AO3209" s="29"/>
      <c r="AP3209" s="29"/>
      <c r="AQ3209" s="29"/>
      <c r="AR3209" s="29"/>
      <c r="AS3209" s="29"/>
      <c r="AT3209" s="29"/>
      <c r="AU3209" s="29"/>
      <c r="AV3209" s="29"/>
      <c r="AW3209" s="29"/>
    </row>
    <row r="3210" spans="1:49" ht="16.5" thickBot="1">
      <c r="A3210" s="78" t="s">
        <v>2146</v>
      </c>
      <c r="B3210" s="78"/>
      <c r="C3210" s="78"/>
      <c r="D3210" s="463"/>
      <c r="E3210" s="539"/>
      <c r="F3210" s="129"/>
      <c r="G3210" s="129"/>
      <c r="H3210" s="129"/>
      <c r="I3210" s="103"/>
    </row>
    <row r="3211" spans="1:49" s="151" customFormat="1" ht="36" customHeight="1" thickTop="1" thickBot="1">
      <c r="A3211" s="147" t="s">
        <v>2079</v>
      </c>
      <c r="B3211" s="5" t="s">
        <v>2080</v>
      </c>
      <c r="C3211" s="5" t="s">
        <v>1335</v>
      </c>
      <c r="D3211" s="450"/>
      <c r="E3211" s="148" t="s">
        <v>1570</v>
      </c>
      <c r="F3211" s="149" t="s">
        <v>1438</v>
      </c>
      <c r="G3211" s="149"/>
      <c r="H3211" s="149" t="s">
        <v>2332</v>
      </c>
      <c r="I3211" s="5" t="s">
        <v>856</v>
      </c>
      <c r="J3211" s="364" t="s">
        <v>2891</v>
      </c>
      <c r="K3211" s="364" t="s">
        <v>2879</v>
      </c>
      <c r="L3211" s="364" t="s">
        <v>2880</v>
      </c>
      <c r="M3211" s="364" t="s">
        <v>2881</v>
      </c>
      <c r="N3211" s="364" t="s">
        <v>2882</v>
      </c>
      <c r="O3211" s="364" t="s">
        <v>2883</v>
      </c>
      <c r="P3211" s="364" t="s">
        <v>2884</v>
      </c>
      <c r="Q3211" s="364" t="s">
        <v>2885</v>
      </c>
      <c r="R3211" s="364" t="s">
        <v>2886</v>
      </c>
      <c r="S3211" s="364" t="s">
        <v>2887</v>
      </c>
      <c r="T3211" s="364" t="s">
        <v>2888</v>
      </c>
      <c r="U3211" s="364" t="s">
        <v>2889</v>
      </c>
      <c r="V3211" s="364" t="s">
        <v>2890</v>
      </c>
      <c r="W3211" s="365" t="s">
        <v>2893</v>
      </c>
      <c r="X3211" s="365" t="s">
        <v>2879</v>
      </c>
      <c r="Y3211" s="365" t="s">
        <v>2880</v>
      </c>
      <c r="Z3211" s="365" t="s">
        <v>2881</v>
      </c>
      <c r="AA3211" s="365" t="s">
        <v>2882</v>
      </c>
      <c r="AB3211" s="365" t="s">
        <v>2883</v>
      </c>
      <c r="AC3211" s="365" t="s">
        <v>2884</v>
      </c>
      <c r="AD3211" s="365" t="s">
        <v>2885</v>
      </c>
      <c r="AE3211" s="365" t="s">
        <v>2886</v>
      </c>
      <c r="AF3211" s="365" t="s">
        <v>2887</v>
      </c>
      <c r="AG3211" s="365" t="s">
        <v>2888</v>
      </c>
      <c r="AH3211" s="365" t="s">
        <v>2889</v>
      </c>
      <c r="AI3211" s="365" t="s">
        <v>2890</v>
      </c>
      <c r="AJ3211" s="366" t="s">
        <v>2892</v>
      </c>
      <c r="AK3211" s="366" t="s">
        <v>2879</v>
      </c>
      <c r="AL3211" s="366" t="s">
        <v>2880</v>
      </c>
      <c r="AM3211" s="366" t="s">
        <v>2881</v>
      </c>
      <c r="AN3211" s="366" t="s">
        <v>2882</v>
      </c>
      <c r="AO3211" s="366" t="s">
        <v>2883</v>
      </c>
      <c r="AP3211" s="366" t="s">
        <v>2884</v>
      </c>
      <c r="AQ3211" s="366" t="s">
        <v>2885</v>
      </c>
      <c r="AR3211" s="366" t="s">
        <v>2886</v>
      </c>
      <c r="AS3211" s="366" t="s">
        <v>2887</v>
      </c>
      <c r="AT3211" s="366" t="s">
        <v>2888</v>
      </c>
      <c r="AU3211" s="366" t="s">
        <v>2889</v>
      </c>
      <c r="AV3211" s="366" t="s">
        <v>2890</v>
      </c>
      <c r="AW3211" s="368" t="s">
        <v>2895</v>
      </c>
    </row>
    <row r="3212" spans="1:49">
      <c r="A3212" s="33"/>
      <c r="B3212" s="34"/>
      <c r="C3212" s="34"/>
      <c r="D3212" s="34"/>
      <c r="E3212" s="35"/>
      <c r="F3212" s="36"/>
      <c r="G3212" s="36"/>
      <c r="H3212" s="36"/>
      <c r="I3212" s="34"/>
      <c r="J3212" s="202" t="s">
        <v>1224</v>
      </c>
      <c r="K3212" s="202">
        <v>1</v>
      </c>
      <c r="L3212" s="202">
        <v>2</v>
      </c>
      <c r="M3212" s="202">
        <v>3</v>
      </c>
      <c r="N3212" s="202">
        <v>4</v>
      </c>
      <c r="O3212" s="202">
        <v>5</v>
      </c>
      <c r="P3212" s="202">
        <v>6</v>
      </c>
      <c r="Q3212" s="202">
        <v>7</v>
      </c>
      <c r="R3212" s="202">
        <v>8</v>
      </c>
      <c r="S3212" s="202">
        <v>9</v>
      </c>
      <c r="T3212" s="202">
        <v>10</v>
      </c>
      <c r="U3212" s="202">
        <v>13</v>
      </c>
      <c r="V3212" s="202">
        <v>14</v>
      </c>
      <c r="W3212" s="202" t="s">
        <v>1224</v>
      </c>
      <c r="X3212" s="202">
        <v>1</v>
      </c>
      <c r="Y3212" s="202">
        <v>2</v>
      </c>
      <c r="Z3212" s="202">
        <v>3</v>
      </c>
      <c r="AA3212" s="202">
        <v>4</v>
      </c>
      <c r="AB3212" s="202">
        <v>5</v>
      </c>
      <c r="AC3212" s="202">
        <v>6</v>
      </c>
      <c r="AD3212" s="202">
        <v>7</v>
      </c>
      <c r="AE3212" s="202">
        <v>8</v>
      </c>
      <c r="AF3212" s="202">
        <v>9</v>
      </c>
      <c r="AG3212" s="202">
        <v>10</v>
      </c>
      <c r="AH3212" s="202">
        <v>13</v>
      </c>
      <c r="AI3212" s="202">
        <v>14</v>
      </c>
      <c r="AJ3212" s="202" t="s">
        <v>1224</v>
      </c>
      <c r="AK3212" s="202">
        <v>1</v>
      </c>
      <c r="AL3212" s="202">
        <v>2</v>
      </c>
      <c r="AM3212" s="202">
        <v>3</v>
      </c>
      <c r="AN3212" s="202">
        <v>4</v>
      </c>
      <c r="AO3212" s="202">
        <v>5</v>
      </c>
      <c r="AP3212" s="202">
        <v>6</v>
      </c>
      <c r="AQ3212" s="202">
        <v>7</v>
      </c>
      <c r="AR3212" s="202">
        <v>8</v>
      </c>
      <c r="AS3212" s="202">
        <v>9</v>
      </c>
      <c r="AT3212" s="202">
        <v>10</v>
      </c>
      <c r="AU3212" s="202">
        <v>13</v>
      </c>
      <c r="AV3212" s="202">
        <v>14</v>
      </c>
      <c r="AW3212" s="202">
        <v>15</v>
      </c>
    </row>
    <row r="3213" spans="1:49">
      <c r="A3213" s="37"/>
      <c r="B3213" s="38"/>
      <c r="C3213" s="38"/>
      <c r="D3213" s="38"/>
      <c r="E3213" s="60"/>
      <c r="F3213" s="61"/>
      <c r="G3213" s="61"/>
      <c r="H3213" s="61"/>
      <c r="I3213" s="38"/>
      <c r="J3213" s="62"/>
      <c r="K3213" s="62"/>
      <c r="L3213" s="62"/>
      <c r="M3213" s="62"/>
      <c r="N3213" s="62"/>
      <c r="O3213" s="62"/>
      <c r="P3213" s="62"/>
      <c r="Q3213" s="62"/>
      <c r="R3213" s="62"/>
      <c r="S3213" s="62"/>
      <c r="T3213" s="62"/>
      <c r="U3213" s="62"/>
      <c r="V3213" s="62"/>
      <c r="W3213" s="62"/>
      <c r="X3213" s="62"/>
      <c r="Y3213" s="62"/>
      <c r="Z3213" s="62"/>
      <c r="AA3213" s="62"/>
      <c r="AB3213" s="62"/>
      <c r="AC3213" s="62"/>
      <c r="AD3213" s="62"/>
      <c r="AE3213" s="62"/>
      <c r="AF3213" s="62"/>
      <c r="AG3213" s="62"/>
      <c r="AH3213" s="62"/>
      <c r="AI3213" s="62"/>
      <c r="AJ3213" s="62"/>
      <c r="AK3213" s="62"/>
      <c r="AL3213" s="62"/>
      <c r="AM3213" s="62"/>
      <c r="AN3213" s="62"/>
      <c r="AO3213" s="62"/>
      <c r="AP3213" s="62"/>
      <c r="AQ3213" s="62"/>
      <c r="AR3213" s="62"/>
      <c r="AS3213" s="62"/>
      <c r="AT3213" s="62"/>
      <c r="AU3213" s="62"/>
      <c r="AV3213" s="62"/>
      <c r="AW3213" s="62"/>
    </row>
    <row r="3214" spans="1:49">
      <c r="A3214" s="92" t="s">
        <v>797</v>
      </c>
      <c r="B3214" s="93" t="s">
        <v>1030</v>
      </c>
      <c r="C3214" s="93" t="s">
        <v>1551</v>
      </c>
      <c r="D3214" s="460"/>
      <c r="E3214" s="531"/>
      <c r="F3214" s="50"/>
      <c r="G3214" s="50"/>
      <c r="H3214" s="50"/>
      <c r="I3214" s="108" t="s">
        <v>1052</v>
      </c>
    </row>
    <row r="3215" spans="1:49">
      <c r="A3215" s="48"/>
      <c r="B3215" s="1"/>
      <c r="C3215" s="1"/>
      <c r="D3215" s="369"/>
      <c r="E3215" s="531"/>
      <c r="F3215" s="50"/>
      <c r="G3215" s="50"/>
      <c r="H3215" s="50"/>
      <c r="I3215" s="108"/>
    </row>
    <row r="3216" spans="1:49">
      <c r="A3216" s="48"/>
      <c r="B3216" s="42"/>
      <c r="C3216" s="42"/>
      <c r="D3216" s="42"/>
      <c r="E3216" s="531"/>
      <c r="F3216" s="50"/>
      <c r="G3216" s="50"/>
      <c r="H3216" s="50"/>
      <c r="I3216" s="49" t="s">
        <v>1559</v>
      </c>
      <c r="J3216" s="12">
        <f>SUM(J3217,J3225,J3227)</f>
        <v>42900</v>
      </c>
      <c r="K3216" s="12">
        <f t="shared" ref="K3216:AT3216" si="936">SUM(K3217,K3225,K3227)</f>
        <v>1018</v>
      </c>
      <c r="L3216" s="12">
        <f t="shared" si="936"/>
        <v>3700</v>
      </c>
      <c r="M3216" s="12">
        <f t="shared" si="936"/>
        <v>8253</v>
      </c>
      <c r="N3216" s="12">
        <f t="shared" si="936"/>
        <v>7661</v>
      </c>
      <c r="O3216" s="12">
        <f t="shared" si="936"/>
        <v>4124</v>
      </c>
      <c r="P3216" s="12">
        <f t="shared" si="936"/>
        <v>2100</v>
      </c>
      <c r="Q3216" s="12">
        <f t="shared" si="936"/>
        <v>0</v>
      </c>
      <c r="R3216" s="12">
        <f t="shared" si="936"/>
        <v>0</v>
      </c>
      <c r="S3216" s="12">
        <f t="shared" si="936"/>
        <v>4228</v>
      </c>
      <c r="T3216" s="12">
        <f t="shared" si="936"/>
        <v>11535</v>
      </c>
      <c r="U3216" s="12">
        <v>42619</v>
      </c>
      <c r="V3216" s="12">
        <v>281</v>
      </c>
      <c r="W3216" s="12">
        <f>SUM(W3217,W3225,W3227)</f>
        <v>0</v>
      </c>
      <c r="X3216" s="12">
        <f t="shared" si="936"/>
        <v>0</v>
      </c>
      <c r="Y3216" s="12">
        <f t="shared" si="936"/>
        <v>0</v>
      </c>
      <c r="Z3216" s="12">
        <f t="shared" si="936"/>
        <v>0</v>
      </c>
      <c r="AA3216" s="12">
        <f t="shared" si="936"/>
        <v>0</v>
      </c>
      <c r="AB3216" s="12">
        <f t="shared" si="936"/>
        <v>0</v>
      </c>
      <c r="AC3216" s="12">
        <f t="shared" si="936"/>
        <v>0</v>
      </c>
      <c r="AD3216" s="12">
        <f t="shared" si="936"/>
        <v>0</v>
      </c>
      <c r="AE3216" s="12">
        <f t="shared" si="936"/>
        <v>0</v>
      </c>
      <c r="AF3216" s="12">
        <f t="shared" si="936"/>
        <v>0</v>
      </c>
      <c r="AG3216" s="12">
        <f t="shared" si="936"/>
        <v>0</v>
      </c>
      <c r="AH3216" s="12">
        <v>0</v>
      </c>
      <c r="AI3216" s="12">
        <v>0</v>
      </c>
      <c r="AJ3216" s="12">
        <f>SUM(AJ3217,AJ3225,AJ3227)</f>
        <v>10880</v>
      </c>
      <c r="AK3216" s="12">
        <f t="shared" si="936"/>
        <v>544</v>
      </c>
      <c r="AL3216" s="12">
        <f t="shared" si="936"/>
        <v>0</v>
      </c>
      <c r="AM3216" s="12">
        <f t="shared" si="936"/>
        <v>6424</v>
      </c>
      <c r="AN3216" s="12">
        <f t="shared" si="936"/>
        <v>544</v>
      </c>
      <c r="AO3216" s="12">
        <f t="shared" si="936"/>
        <v>595</v>
      </c>
      <c r="AP3216" s="12">
        <f t="shared" si="936"/>
        <v>595</v>
      </c>
      <c r="AQ3216" s="12">
        <f t="shared" si="936"/>
        <v>0</v>
      </c>
      <c r="AR3216" s="12">
        <f t="shared" si="936"/>
        <v>0</v>
      </c>
      <c r="AS3216" s="12">
        <f t="shared" si="936"/>
        <v>0</v>
      </c>
      <c r="AT3216" s="12">
        <f t="shared" si="936"/>
        <v>0</v>
      </c>
      <c r="AU3216" s="12">
        <v>8702</v>
      </c>
      <c r="AV3216" s="12">
        <v>2178</v>
      </c>
      <c r="AW3216" s="12">
        <f t="shared" ref="AW3216:AW3245" si="937">U3216+AH3216+AU3216</f>
        <v>51321</v>
      </c>
    </row>
    <row r="3217" spans="1:49">
      <c r="A3217" s="44" t="s">
        <v>797</v>
      </c>
      <c r="B3217" s="45" t="s">
        <v>1030</v>
      </c>
      <c r="C3217" s="45" t="s">
        <v>1551</v>
      </c>
      <c r="D3217" s="452" t="s">
        <v>2953</v>
      </c>
      <c r="E3217" s="213" t="s">
        <v>771</v>
      </c>
      <c r="F3217" s="65"/>
      <c r="G3217" s="65"/>
      <c r="H3217" s="65"/>
      <c r="I3217" s="1" t="s">
        <v>1500</v>
      </c>
      <c r="J3217" s="9">
        <f>SUM(J3218:J3219)</f>
        <v>13400</v>
      </c>
      <c r="K3217" s="9">
        <f t="shared" ref="K3217:AT3217" si="938">SUM(K3218:K3219)</f>
        <v>0</v>
      </c>
      <c r="L3217" s="9">
        <f t="shared" si="938"/>
        <v>0</v>
      </c>
      <c r="M3217" s="9">
        <f t="shared" si="938"/>
        <v>0</v>
      </c>
      <c r="N3217" s="9">
        <f t="shared" si="938"/>
        <v>0</v>
      </c>
      <c r="O3217" s="9">
        <f t="shared" si="938"/>
        <v>724</v>
      </c>
      <c r="P3217" s="9">
        <f t="shared" si="938"/>
        <v>200</v>
      </c>
      <c r="Q3217" s="9">
        <f t="shared" si="938"/>
        <v>0</v>
      </c>
      <c r="R3217" s="9">
        <f t="shared" si="938"/>
        <v>0</v>
      </c>
      <c r="S3217" s="9">
        <f t="shared" si="938"/>
        <v>1360</v>
      </c>
      <c r="T3217" s="9">
        <f t="shared" si="938"/>
        <v>10835</v>
      </c>
      <c r="U3217" s="9">
        <v>13119</v>
      </c>
      <c r="V3217" s="9">
        <v>281</v>
      </c>
      <c r="W3217" s="9">
        <f>SUM(W3218:W3219)</f>
        <v>0</v>
      </c>
      <c r="X3217" s="9">
        <f t="shared" si="938"/>
        <v>0</v>
      </c>
      <c r="Y3217" s="9">
        <f t="shared" si="938"/>
        <v>0</v>
      </c>
      <c r="Z3217" s="9">
        <f t="shared" si="938"/>
        <v>0</v>
      </c>
      <c r="AA3217" s="9">
        <f t="shared" si="938"/>
        <v>0</v>
      </c>
      <c r="AB3217" s="9">
        <f t="shared" si="938"/>
        <v>0</v>
      </c>
      <c r="AC3217" s="9">
        <f t="shared" si="938"/>
        <v>0</v>
      </c>
      <c r="AD3217" s="9">
        <f t="shared" si="938"/>
        <v>0</v>
      </c>
      <c r="AE3217" s="9">
        <f t="shared" si="938"/>
        <v>0</v>
      </c>
      <c r="AF3217" s="9">
        <f t="shared" si="938"/>
        <v>0</v>
      </c>
      <c r="AG3217" s="9">
        <f t="shared" si="938"/>
        <v>0</v>
      </c>
      <c r="AH3217" s="9">
        <v>0</v>
      </c>
      <c r="AI3217" s="9">
        <v>0</v>
      </c>
      <c r="AJ3217" s="9">
        <f>SUM(AJ3218:AJ3219)</f>
        <v>2767</v>
      </c>
      <c r="AK3217" s="9">
        <f t="shared" si="938"/>
        <v>0</v>
      </c>
      <c r="AL3217" s="9">
        <f t="shared" si="938"/>
        <v>0</v>
      </c>
      <c r="AM3217" s="9">
        <f t="shared" si="938"/>
        <v>2767</v>
      </c>
      <c r="AN3217" s="9">
        <f t="shared" si="938"/>
        <v>0</v>
      </c>
      <c r="AO3217" s="9">
        <f t="shared" si="938"/>
        <v>0</v>
      </c>
      <c r="AP3217" s="9">
        <f t="shared" si="938"/>
        <v>0</v>
      </c>
      <c r="AQ3217" s="9">
        <f t="shared" si="938"/>
        <v>0</v>
      </c>
      <c r="AR3217" s="9">
        <f t="shared" si="938"/>
        <v>0</v>
      </c>
      <c r="AS3217" s="9">
        <f t="shared" si="938"/>
        <v>0</v>
      </c>
      <c r="AT3217" s="9">
        <f t="shared" si="938"/>
        <v>0</v>
      </c>
      <c r="AU3217" s="9">
        <v>2767</v>
      </c>
      <c r="AV3217" s="9">
        <v>0</v>
      </c>
      <c r="AW3217" s="9">
        <f t="shared" si="937"/>
        <v>15886</v>
      </c>
    </row>
    <row r="3218" spans="1:49">
      <c r="A3218" s="44" t="s">
        <v>797</v>
      </c>
      <c r="B3218" s="45" t="s">
        <v>1030</v>
      </c>
      <c r="C3218" s="45" t="s">
        <v>1551</v>
      </c>
      <c r="D3218" s="452" t="s">
        <v>2953</v>
      </c>
      <c r="E3218" s="367" t="s">
        <v>834</v>
      </c>
      <c r="F3218" s="50"/>
      <c r="G3218" s="468" t="s">
        <v>3096</v>
      </c>
      <c r="H3218" s="50" t="s">
        <v>2333</v>
      </c>
      <c r="I3218" s="42" t="s">
        <v>1165</v>
      </c>
      <c r="J3218" s="15">
        <v>12000</v>
      </c>
      <c r="O3218" s="15">
        <v>724</v>
      </c>
      <c r="S3218" s="15">
        <v>1360</v>
      </c>
      <c r="T3218" s="15">
        <v>9916</v>
      </c>
      <c r="U3218" s="15">
        <v>12000</v>
      </c>
      <c r="V3218" s="15">
        <v>0</v>
      </c>
      <c r="AH3218" s="15">
        <v>0</v>
      </c>
      <c r="AI3218" s="15">
        <v>0</v>
      </c>
      <c r="AJ3218" s="15">
        <v>2767</v>
      </c>
      <c r="AM3218" s="15">
        <v>2767</v>
      </c>
      <c r="AU3218" s="15">
        <v>2767</v>
      </c>
      <c r="AV3218" s="15">
        <v>0</v>
      </c>
      <c r="AW3218" s="15">
        <f t="shared" si="937"/>
        <v>14767</v>
      </c>
    </row>
    <row r="3219" spans="1:49">
      <c r="A3219" s="44" t="s">
        <v>797</v>
      </c>
      <c r="B3219" s="45" t="s">
        <v>1030</v>
      </c>
      <c r="C3219" s="45" t="s">
        <v>1551</v>
      </c>
      <c r="D3219" s="452" t="s">
        <v>2953</v>
      </c>
      <c r="E3219" s="367" t="s">
        <v>772</v>
      </c>
      <c r="F3219" s="50"/>
      <c r="G3219" s="468" t="s">
        <v>3096</v>
      </c>
      <c r="H3219" s="50" t="s">
        <v>2333</v>
      </c>
      <c r="I3219" s="42" t="s">
        <v>1227</v>
      </c>
      <c r="J3219" s="15">
        <f>SUM(J3220:J3224)</f>
        <v>1400</v>
      </c>
      <c r="K3219" s="15">
        <f t="shared" ref="K3219:AT3219" si="939">SUM(K3220:K3224)</f>
        <v>0</v>
      </c>
      <c r="L3219" s="15">
        <f t="shared" si="939"/>
        <v>0</v>
      </c>
      <c r="M3219" s="15">
        <f t="shared" si="939"/>
        <v>0</v>
      </c>
      <c r="N3219" s="15">
        <f t="shared" si="939"/>
        <v>0</v>
      </c>
      <c r="O3219" s="15">
        <f t="shared" si="939"/>
        <v>0</v>
      </c>
      <c r="P3219" s="15">
        <f t="shared" si="939"/>
        <v>200</v>
      </c>
      <c r="Q3219" s="15">
        <f t="shared" si="939"/>
        <v>0</v>
      </c>
      <c r="R3219" s="15">
        <f t="shared" si="939"/>
        <v>0</v>
      </c>
      <c r="S3219" s="15">
        <f t="shared" si="939"/>
        <v>0</v>
      </c>
      <c r="T3219" s="15">
        <f t="shared" si="939"/>
        <v>919</v>
      </c>
      <c r="U3219" s="15">
        <v>1119</v>
      </c>
      <c r="V3219" s="15">
        <v>281</v>
      </c>
      <c r="W3219" s="15">
        <f>SUM(W3220:W3224)</f>
        <v>0</v>
      </c>
      <c r="X3219" s="15">
        <f t="shared" si="939"/>
        <v>0</v>
      </c>
      <c r="Y3219" s="15">
        <f t="shared" si="939"/>
        <v>0</v>
      </c>
      <c r="Z3219" s="15">
        <f t="shared" si="939"/>
        <v>0</v>
      </c>
      <c r="AA3219" s="15">
        <f t="shared" si="939"/>
        <v>0</v>
      </c>
      <c r="AB3219" s="15">
        <f t="shared" si="939"/>
        <v>0</v>
      </c>
      <c r="AC3219" s="15">
        <f t="shared" si="939"/>
        <v>0</v>
      </c>
      <c r="AD3219" s="15">
        <f t="shared" si="939"/>
        <v>0</v>
      </c>
      <c r="AE3219" s="15">
        <f t="shared" si="939"/>
        <v>0</v>
      </c>
      <c r="AF3219" s="15">
        <f t="shared" si="939"/>
        <v>0</v>
      </c>
      <c r="AG3219" s="15">
        <f t="shared" si="939"/>
        <v>0</v>
      </c>
      <c r="AH3219" s="15">
        <v>0</v>
      </c>
      <c r="AI3219" s="15">
        <v>0</v>
      </c>
      <c r="AJ3219" s="15">
        <f>SUM(AJ3220:AJ3224)</f>
        <v>0</v>
      </c>
      <c r="AK3219" s="15">
        <f t="shared" si="939"/>
        <v>0</v>
      </c>
      <c r="AL3219" s="15">
        <f t="shared" si="939"/>
        <v>0</v>
      </c>
      <c r="AM3219" s="15">
        <f t="shared" si="939"/>
        <v>0</v>
      </c>
      <c r="AN3219" s="15">
        <f t="shared" si="939"/>
        <v>0</v>
      </c>
      <c r="AO3219" s="15">
        <f t="shared" si="939"/>
        <v>0</v>
      </c>
      <c r="AP3219" s="15">
        <f t="shared" si="939"/>
        <v>0</v>
      </c>
      <c r="AQ3219" s="15">
        <f t="shared" si="939"/>
        <v>0</v>
      </c>
      <c r="AR3219" s="15">
        <f t="shared" si="939"/>
        <v>0</v>
      </c>
      <c r="AS3219" s="15">
        <f t="shared" si="939"/>
        <v>0</v>
      </c>
      <c r="AT3219" s="15">
        <f t="shared" si="939"/>
        <v>0</v>
      </c>
      <c r="AU3219" s="15">
        <v>0</v>
      </c>
      <c r="AV3219" s="15">
        <v>0</v>
      </c>
      <c r="AW3219" s="15">
        <f t="shared" si="937"/>
        <v>1119</v>
      </c>
    </row>
    <row r="3220" spans="1:49" s="144" customFormat="1">
      <c r="A3220" s="44" t="s">
        <v>797</v>
      </c>
      <c r="B3220" s="45" t="s">
        <v>1030</v>
      </c>
      <c r="C3220" s="45" t="s">
        <v>1551</v>
      </c>
      <c r="D3220" s="452" t="s">
        <v>2953</v>
      </c>
      <c r="E3220" s="140" t="s">
        <v>850</v>
      </c>
      <c r="F3220" s="141" t="s">
        <v>343</v>
      </c>
      <c r="G3220" s="468" t="s">
        <v>3096</v>
      </c>
      <c r="H3220" s="50" t="s">
        <v>2333</v>
      </c>
      <c r="I3220" s="142" t="s">
        <v>1119</v>
      </c>
      <c r="J3220" s="15">
        <v>700</v>
      </c>
      <c r="K3220" s="15"/>
      <c r="L3220" s="15"/>
      <c r="M3220" s="15"/>
      <c r="N3220" s="15"/>
      <c r="O3220" s="15"/>
      <c r="P3220" s="15"/>
      <c r="Q3220" s="15"/>
      <c r="R3220" s="15"/>
      <c r="S3220" s="15"/>
      <c r="T3220" s="15">
        <v>419</v>
      </c>
      <c r="U3220" s="15">
        <v>419</v>
      </c>
      <c r="V3220" s="15">
        <v>281</v>
      </c>
      <c r="W3220" s="15"/>
      <c r="X3220" s="15"/>
      <c r="Y3220" s="15"/>
      <c r="Z3220" s="15"/>
      <c r="AA3220" s="15"/>
      <c r="AB3220" s="15"/>
      <c r="AC3220" s="15"/>
      <c r="AD3220" s="15"/>
      <c r="AE3220" s="15"/>
      <c r="AF3220" s="15"/>
      <c r="AG3220" s="15"/>
      <c r="AH3220" s="15">
        <v>0</v>
      </c>
      <c r="AI3220" s="15">
        <v>0</v>
      </c>
      <c r="AJ3220" s="15"/>
      <c r="AK3220" s="15"/>
      <c r="AL3220" s="15"/>
      <c r="AM3220" s="15"/>
      <c r="AN3220" s="15"/>
      <c r="AO3220" s="15"/>
      <c r="AP3220" s="15"/>
      <c r="AQ3220" s="15"/>
      <c r="AR3220" s="15"/>
      <c r="AS3220" s="15"/>
      <c r="AT3220" s="15"/>
      <c r="AU3220" s="15">
        <v>0</v>
      </c>
      <c r="AV3220" s="15">
        <v>0</v>
      </c>
      <c r="AW3220" s="15">
        <f t="shared" si="937"/>
        <v>419</v>
      </c>
    </row>
    <row r="3221" spans="1:49" s="144" customFormat="1">
      <c r="A3221" s="44" t="s">
        <v>797</v>
      </c>
      <c r="B3221" s="45" t="s">
        <v>1030</v>
      </c>
      <c r="C3221" s="45" t="s">
        <v>1551</v>
      </c>
      <c r="D3221" s="452" t="s">
        <v>2953</v>
      </c>
      <c r="E3221" s="140" t="s">
        <v>851</v>
      </c>
      <c r="F3221" s="141" t="s">
        <v>344</v>
      </c>
      <c r="G3221" s="468" t="s">
        <v>3096</v>
      </c>
      <c r="H3221" s="50" t="s">
        <v>2333</v>
      </c>
      <c r="I3221" s="142" t="s">
        <v>1290</v>
      </c>
      <c r="J3221" s="15">
        <v>500</v>
      </c>
      <c r="K3221" s="15"/>
      <c r="L3221" s="15"/>
      <c r="M3221" s="15"/>
      <c r="N3221" s="15"/>
      <c r="O3221" s="15"/>
      <c r="P3221" s="15"/>
      <c r="Q3221" s="15"/>
      <c r="R3221" s="15"/>
      <c r="S3221" s="15"/>
      <c r="T3221" s="15">
        <v>500</v>
      </c>
      <c r="U3221" s="15">
        <v>500</v>
      </c>
      <c r="V3221" s="15">
        <v>0</v>
      </c>
      <c r="W3221" s="15"/>
      <c r="X3221" s="15"/>
      <c r="Y3221" s="15"/>
      <c r="Z3221" s="15"/>
      <c r="AA3221" s="15"/>
      <c r="AB3221" s="15"/>
      <c r="AC3221" s="15"/>
      <c r="AD3221" s="15"/>
      <c r="AE3221" s="15"/>
      <c r="AF3221" s="15"/>
      <c r="AG3221" s="15"/>
      <c r="AH3221" s="15">
        <v>0</v>
      </c>
      <c r="AI3221" s="15">
        <v>0</v>
      </c>
      <c r="AJ3221" s="15"/>
      <c r="AK3221" s="15"/>
      <c r="AL3221" s="15"/>
      <c r="AM3221" s="15"/>
      <c r="AN3221" s="15"/>
      <c r="AO3221" s="15"/>
      <c r="AP3221" s="15"/>
      <c r="AQ3221" s="15"/>
      <c r="AR3221" s="15"/>
      <c r="AS3221" s="15"/>
      <c r="AT3221" s="15"/>
      <c r="AU3221" s="15">
        <v>0</v>
      </c>
      <c r="AV3221" s="15">
        <v>0</v>
      </c>
      <c r="AW3221" s="15">
        <f t="shared" si="937"/>
        <v>500</v>
      </c>
    </row>
    <row r="3222" spans="1:49" s="144" customFormat="1">
      <c r="A3222" s="44" t="s">
        <v>797</v>
      </c>
      <c r="B3222" s="45" t="s">
        <v>1030</v>
      </c>
      <c r="C3222" s="45" t="s">
        <v>1551</v>
      </c>
      <c r="D3222" s="452" t="s">
        <v>2953</v>
      </c>
      <c r="E3222" s="140" t="s">
        <v>852</v>
      </c>
      <c r="F3222" s="141" t="s">
        <v>345</v>
      </c>
      <c r="G3222" s="468" t="s">
        <v>3096</v>
      </c>
      <c r="H3222" s="50" t="s">
        <v>2333</v>
      </c>
      <c r="I3222" s="142" t="s">
        <v>1733</v>
      </c>
      <c r="J3222" s="15">
        <v>200</v>
      </c>
      <c r="K3222" s="15"/>
      <c r="L3222" s="15"/>
      <c r="M3222" s="15"/>
      <c r="N3222" s="15"/>
      <c r="O3222" s="15"/>
      <c r="P3222" s="15">
        <v>200</v>
      </c>
      <c r="Q3222" s="15"/>
      <c r="R3222" s="15"/>
      <c r="S3222" s="15"/>
      <c r="T3222" s="15"/>
      <c r="U3222" s="15">
        <v>200</v>
      </c>
      <c r="V3222" s="15">
        <v>0</v>
      </c>
      <c r="W3222" s="15"/>
      <c r="X3222" s="15"/>
      <c r="Y3222" s="15"/>
      <c r="Z3222" s="15"/>
      <c r="AA3222" s="15"/>
      <c r="AB3222" s="15"/>
      <c r="AC3222" s="15"/>
      <c r="AD3222" s="15"/>
      <c r="AE3222" s="15"/>
      <c r="AF3222" s="15"/>
      <c r="AG3222" s="15"/>
      <c r="AH3222" s="15">
        <v>0</v>
      </c>
      <c r="AI3222" s="15">
        <v>0</v>
      </c>
      <c r="AJ3222" s="15"/>
      <c r="AK3222" s="15"/>
      <c r="AL3222" s="15"/>
      <c r="AM3222" s="15"/>
      <c r="AN3222" s="15"/>
      <c r="AO3222" s="15"/>
      <c r="AP3222" s="15"/>
      <c r="AQ3222" s="15"/>
      <c r="AR3222" s="15"/>
      <c r="AS3222" s="15"/>
      <c r="AT3222" s="15"/>
      <c r="AU3222" s="15">
        <v>0</v>
      </c>
      <c r="AV3222" s="15">
        <v>0</v>
      </c>
      <c r="AW3222" s="15">
        <f t="shared" si="937"/>
        <v>200</v>
      </c>
    </row>
    <row r="3223" spans="1:49" s="144" customFormat="1">
      <c r="A3223" s="44" t="s">
        <v>797</v>
      </c>
      <c r="B3223" s="45" t="s">
        <v>1030</v>
      </c>
      <c r="C3223" s="45" t="s">
        <v>1551</v>
      </c>
      <c r="D3223" s="452" t="s">
        <v>2953</v>
      </c>
      <c r="E3223" s="140" t="s">
        <v>853</v>
      </c>
      <c r="F3223" s="141" t="s">
        <v>346</v>
      </c>
      <c r="G3223" s="468" t="s">
        <v>3096</v>
      </c>
      <c r="H3223" s="50" t="s">
        <v>2333</v>
      </c>
      <c r="I3223" s="142" t="s">
        <v>1734</v>
      </c>
      <c r="J3223" s="15"/>
      <c r="K3223" s="15"/>
      <c r="L3223" s="15"/>
      <c r="M3223" s="15"/>
      <c r="N3223" s="15"/>
      <c r="O3223" s="15"/>
      <c r="P3223" s="15"/>
      <c r="Q3223" s="15"/>
      <c r="R3223" s="15"/>
      <c r="S3223" s="15"/>
      <c r="T3223" s="15"/>
      <c r="U3223" s="15">
        <v>0</v>
      </c>
      <c r="V3223" s="15">
        <v>0</v>
      </c>
      <c r="W3223" s="15"/>
      <c r="X3223" s="15"/>
      <c r="Y3223" s="15"/>
      <c r="Z3223" s="15"/>
      <c r="AA3223" s="15"/>
      <c r="AB3223" s="15"/>
      <c r="AC3223" s="15"/>
      <c r="AD3223" s="15"/>
      <c r="AE3223" s="15"/>
      <c r="AF3223" s="15"/>
      <c r="AG3223" s="15"/>
      <c r="AH3223" s="15">
        <v>0</v>
      </c>
      <c r="AI3223" s="15">
        <v>0</v>
      </c>
      <c r="AJ3223" s="15"/>
      <c r="AK3223" s="15"/>
      <c r="AL3223" s="15"/>
      <c r="AM3223" s="15"/>
      <c r="AN3223" s="15"/>
      <c r="AO3223" s="15"/>
      <c r="AP3223" s="15"/>
      <c r="AQ3223" s="15"/>
      <c r="AR3223" s="15"/>
      <c r="AS3223" s="15"/>
      <c r="AT3223" s="15"/>
      <c r="AU3223" s="15">
        <v>0</v>
      </c>
      <c r="AV3223" s="15">
        <v>0</v>
      </c>
      <c r="AW3223" s="15">
        <f t="shared" si="937"/>
        <v>0</v>
      </c>
    </row>
    <row r="3224" spans="1:49" s="144" customFormat="1">
      <c r="A3224" s="44" t="s">
        <v>797</v>
      </c>
      <c r="B3224" s="45" t="s">
        <v>1030</v>
      </c>
      <c r="C3224" s="45" t="s">
        <v>1551</v>
      </c>
      <c r="D3224" s="452" t="s">
        <v>2953</v>
      </c>
      <c r="E3224" s="140" t="s">
        <v>854</v>
      </c>
      <c r="F3224" s="141" t="s">
        <v>347</v>
      </c>
      <c r="G3224" s="468" t="s">
        <v>3096</v>
      </c>
      <c r="H3224" s="50" t="s">
        <v>2333</v>
      </c>
      <c r="I3224" s="142" t="s">
        <v>1735</v>
      </c>
      <c r="J3224" s="15"/>
      <c r="K3224" s="15"/>
      <c r="L3224" s="15"/>
      <c r="M3224" s="15"/>
      <c r="N3224" s="15"/>
      <c r="O3224" s="15"/>
      <c r="P3224" s="15"/>
      <c r="Q3224" s="15"/>
      <c r="R3224" s="15"/>
      <c r="S3224" s="15"/>
      <c r="T3224" s="15"/>
      <c r="U3224" s="15">
        <v>0</v>
      </c>
      <c r="V3224" s="15">
        <v>0</v>
      </c>
      <c r="W3224" s="15"/>
      <c r="X3224" s="15"/>
      <c r="Y3224" s="15"/>
      <c r="Z3224" s="15"/>
      <c r="AA3224" s="15"/>
      <c r="AB3224" s="15"/>
      <c r="AC3224" s="15"/>
      <c r="AD3224" s="15"/>
      <c r="AE3224" s="15"/>
      <c r="AF3224" s="15"/>
      <c r="AG3224" s="15"/>
      <c r="AH3224" s="15">
        <v>0</v>
      </c>
      <c r="AI3224" s="15">
        <v>0</v>
      </c>
      <c r="AJ3224" s="15"/>
      <c r="AK3224" s="15"/>
      <c r="AL3224" s="15"/>
      <c r="AM3224" s="15"/>
      <c r="AN3224" s="15"/>
      <c r="AO3224" s="15"/>
      <c r="AP3224" s="15"/>
      <c r="AQ3224" s="15"/>
      <c r="AR3224" s="15"/>
      <c r="AS3224" s="15"/>
      <c r="AT3224" s="15"/>
      <c r="AU3224" s="15">
        <v>0</v>
      </c>
      <c r="AV3224" s="15">
        <v>0</v>
      </c>
      <c r="AW3224" s="15">
        <f t="shared" si="937"/>
        <v>0</v>
      </c>
    </row>
    <row r="3225" spans="1:49">
      <c r="A3225" s="44" t="s">
        <v>797</v>
      </c>
      <c r="B3225" s="45" t="s">
        <v>1030</v>
      </c>
      <c r="C3225" s="45" t="s">
        <v>1551</v>
      </c>
      <c r="D3225" s="452" t="s">
        <v>2953</v>
      </c>
      <c r="E3225" s="213" t="s">
        <v>773</v>
      </c>
      <c r="F3225" s="65"/>
      <c r="G3225" s="65"/>
      <c r="H3225" s="65"/>
      <c r="I3225" s="1" t="s">
        <v>1362</v>
      </c>
      <c r="J3225" s="9">
        <f>SUM(J3226)</f>
        <v>800</v>
      </c>
      <c r="K3225" s="9">
        <f t="shared" ref="K3225:AT3225" si="940">SUM(K3226)</f>
        <v>0</v>
      </c>
      <c r="L3225" s="9">
        <f t="shared" si="940"/>
        <v>0</v>
      </c>
      <c r="M3225" s="9">
        <f t="shared" si="940"/>
        <v>0</v>
      </c>
      <c r="N3225" s="9">
        <f t="shared" si="940"/>
        <v>0</v>
      </c>
      <c r="O3225" s="9">
        <f t="shared" si="940"/>
        <v>0</v>
      </c>
      <c r="P3225" s="9">
        <f t="shared" si="940"/>
        <v>100</v>
      </c>
      <c r="Q3225" s="9">
        <f t="shared" si="940"/>
        <v>0</v>
      </c>
      <c r="R3225" s="9">
        <f t="shared" si="940"/>
        <v>0</v>
      </c>
      <c r="S3225" s="9">
        <f t="shared" si="940"/>
        <v>700</v>
      </c>
      <c r="T3225" s="9">
        <f t="shared" si="940"/>
        <v>0</v>
      </c>
      <c r="U3225" s="9">
        <v>800</v>
      </c>
      <c r="V3225" s="9">
        <v>0</v>
      </c>
      <c r="W3225" s="9">
        <f>SUM(W3226)</f>
        <v>0</v>
      </c>
      <c r="X3225" s="9">
        <f t="shared" si="940"/>
        <v>0</v>
      </c>
      <c r="Y3225" s="9">
        <f t="shared" si="940"/>
        <v>0</v>
      </c>
      <c r="Z3225" s="9">
        <f t="shared" si="940"/>
        <v>0</v>
      </c>
      <c r="AA3225" s="9">
        <f t="shared" si="940"/>
        <v>0</v>
      </c>
      <c r="AB3225" s="9">
        <f t="shared" si="940"/>
        <v>0</v>
      </c>
      <c r="AC3225" s="9">
        <f t="shared" si="940"/>
        <v>0</v>
      </c>
      <c r="AD3225" s="9">
        <f t="shared" si="940"/>
        <v>0</v>
      </c>
      <c r="AE3225" s="9">
        <f t="shared" si="940"/>
        <v>0</v>
      </c>
      <c r="AF3225" s="9">
        <f t="shared" si="940"/>
        <v>0</v>
      </c>
      <c r="AG3225" s="9">
        <f t="shared" si="940"/>
        <v>0</v>
      </c>
      <c r="AH3225" s="9">
        <v>0</v>
      </c>
      <c r="AI3225" s="9">
        <v>0</v>
      </c>
      <c r="AJ3225" s="9">
        <f>SUM(AJ3226)</f>
        <v>0</v>
      </c>
      <c r="AK3225" s="9">
        <f t="shared" si="940"/>
        <v>0</v>
      </c>
      <c r="AL3225" s="9">
        <f t="shared" si="940"/>
        <v>0</v>
      </c>
      <c r="AM3225" s="9">
        <f t="shared" si="940"/>
        <v>0</v>
      </c>
      <c r="AN3225" s="9">
        <f t="shared" si="940"/>
        <v>0</v>
      </c>
      <c r="AO3225" s="9">
        <f t="shared" si="940"/>
        <v>0</v>
      </c>
      <c r="AP3225" s="9">
        <f t="shared" si="940"/>
        <v>0</v>
      </c>
      <c r="AQ3225" s="9">
        <f t="shared" si="940"/>
        <v>0</v>
      </c>
      <c r="AR3225" s="9">
        <f t="shared" si="940"/>
        <v>0</v>
      </c>
      <c r="AS3225" s="9">
        <f t="shared" si="940"/>
        <v>0</v>
      </c>
      <c r="AT3225" s="9">
        <f t="shared" si="940"/>
        <v>0</v>
      </c>
      <c r="AU3225" s="9">
        <v>0</v>
      </c>
      <c r="AV3225" s="9">
        <v>0</v>
      </c>
      <c r="AW3225" s="9">
        <f t="shared" si="937"/>
        <v>800</v>
      </c>
    </row>
    <row r="3226" spans="1:49">
      <c r="A3226" s="44" t="s">
        <v>797</v>
      </c>
      <c r="B3226" s="45" t="s">
        <v>1030</v>
      </c>
      <c r="C3226" s="45" t="s">
        <v>1551</v>
      </c>
      <c r="D3226" s="452" t="s">
        <v>2953</v>
      </c>
      <c r="E3226" s="367" t="s">
        <v>785</v>
      </c>
      <c r="F3226" s="50"/>
      <c r="G3226" s="468" t="s">
        <v>3096</v>
      </c>
      <c r="H3226" s="50" t="s">
        <v>2333</v>
      </c>
      <c r="I3226" s="42" t="s">
        <v>1363</v>
      </c>
      <c r="J3226" s="15">
        <v>800</v>
      </c>
      <c r="P3226" s="15">
        <v>100</v>
      </c>
      <c r="S3226" s="15">
        <v>700</v>
      </c>
      <c r="U3226" s="15">
        <v>800</v>
      </c>
      <c r="V3226" s="15">
        <v>0</v>
      </c>
      <c r="AH3226" s="15">
        <v>0</v>
      </c>
      <c r="AI3226" s="15">
        <v>0</v>
      </c>
      <c r="AU3226" s="15">
        <v>0</v>
      </c>
      <c r="AV3226" s="15">
        <v>0</v>
      </c>
      <c r="AW3226" s="15">
        <f t="shared" si="937"/>
        <v>800</v>
      </c>
    </row>
    <row r="3227" spans="1:49">
      <c r="A3227" s="44" t="s">
        <v>797</v>
      </c>
      <c r="B3227" s="45" t="s">
        <v>1030</v>
      </c>
      <c r="C3227" s="45" t="s">
        <v>1551</v>
      </c>
      <c r="D3227" s="452" t="s">
        <v>2953</v>
      </c>
      <c r="E3227" s="213" t="s">
        <v>1364</v>
      </c>
      <c r="F3227" s="65"/>
      <c r="G3227" s="65"/>
      <c r="H3227" s="65"/>
      <c r="I3227" s="1" t="s">
        <v>2104</v>
      </c>
      <c r="J3227" s="9">
        <f>SUM(J3228:J3237)</f>
        <v>28700</v>
      </c>
      <c r="K3227" s="9">
        <f t="shared" ref="K3227:AT3227" si="941">SUM(K3228:K3237)</f>
        <v>1018</v>
      </c>
      <c r="L3227" s="9">
        <f t="shared" si="941"/>
        <v>3700</v>
      </c>
      <c r="M3227" s="9">
        <f t="shared" si="941"/>
        <v>8253</v>
      </c>
      <c r="N3227" s="9">
        <f t="shared" si="941"/>
        <v>7661</v>
      </c>
      <c r="O3227" s="9">
        <f t="shared" si="941"/>
        <v>3400</v>
      </c>
      <c r="P3227" s="9">
        <f t="shared" si="941"/>
        <v>1800</v>
      </c>
      <c r="Q3227" s="9">
        <f t="shared" si="941"/>
        <v>0</v>
      </c>
      <c r="R3227" s="9">
        <f t="shared" si="941"/>
        <v>0</v>
      </c>
      <c r="S3227" s="9">
        <f t="shared" si="941"/>
        <v>2168</v>
      </c>
      <c r="T3227" s="9">
        <f t="shared" si="941"/>
        <v>700</v>
      </c>
      <c r="U3227" s="9">
        <v>28700</v>
      </c>
      <c r="V3227" s="9">
        <v>0</v>
      </c>
      <c r="W3227" s="9">
        <f>SUM(W3228:W3237)</f>
        <v>0</v>
      </c>
      <c r="X3227" s="9">
        <f t="shared" si="941"/>
        <v>0</v>
      </c>
      <c r="Y3227" s="9">
        <f t="shared" si="941"/>
        <v>0</v>
      </c>
      <c r="Z3227" s="9">
        <f t="shared" si="941"/>
        <v>0</v>
      </c>
      <c r="AA3227" s="9">
        <f t="shared" si="941"/>
        <v>0</v>
      </c>
      <c r="AB3227" s="9">
        <f t="shared" si="941"/>
        <v>0</v>
      </c>
      <c r="AC3227" s="9">
        <f t="shared" si="941"/>
        <v>0</v>
      </c>
      <c r="AD3227" s="9">
        <f t="shared" si="941"/>
        <v>0</v>
      </c>
      <c r="AE3227" s="9">
        <f t="shared" si="941"/>
        <v>0</v>
      </c>
      <c r="AF3227" s="9">
        <f t="shared" si="941"/>
        <v>0</v>
      </c>
      <c r="AG3227" s="9">
        <f t="shared" si="941"/>
        <v>0</v>
      </c>
      <c r="AH3227" s="9">
        <v>0</v>
      </c>
      <c r="AI3227" s="9">
        <v>0</v>
      </c>
      <c r="AJ3227" s="9">
        <f>SUM(AJ3228:AJ3237)</f>
        <v>8113</v>
      </c>
      <c r="AK3227" s="9">
        <f t="shared" si="941"/>
        <v>544</v>
      </c>
      <c r="AL3227" s="9">
        <f t="shared" si="941"/>
        <v>0</v>
      </c>
      <c r="AM3227" s="9">
        <f t="shared" si="941"/>
        <v>3657</v>
      </c>
      <c r="AN3227" s="9">
        <f t="shared" si="941"/>
        <v>544</v>
      </c>
      <c r="AO3227" s="9">
        <f t="shared" si="941"/>
        <v>595</v>
      </c>
      <c r="AP3227" s="9">
        <f t="shared" si="941"/>
        <v>595</v>
      </c>
      <c r="AQ3227" s="9">
        <f t="shared" si="941"/>
        <v>0</v>
      </c>
      <c r="AR3227" s="9">
        <f t="shared" si="941"/>
        <v>0</v>
      </c>
      <c r="AS3227" s="9">
        <f t="shared" si="941"/>
        <v>0</v>
      </c>
      <c r="AT3227" s="9">
        <f t="shared" si="941"/>
        <v>0</v>
      </c>
      <c r="AU3227" s="9">
        <v>5935</v>
      </c>
      <c r="AV3227" s="9">
        <v>2178</v>
      </c>
      <c r="AW3227" s="9">
        <f t="shared" si="937"/>
        <v>34635</v>
      </c>
    </row>
    <row r="3228" spans="1:49">
      <c r="A3228" s="44" t="s">
        <v>797</v>
      </c>
      <c r="B3228" s="45" t="s">
        <v>1030</v>
      </c>
      <c r="C3228" s="45" t="s">
        <v>1551</v>
      </c>
      <c r="D3228" s="452" t="s">
        <v>2953</v>
      </c>
      <c r="E3228" s="367" t="s">
        <v>786</v>
      </c>
      <c r="F3228" s="50"/>
      <c r="G3228" s="468" t="s">
        <v>3096</v>
      </c>
      <c r="H3228" s="50" t="s">
        <v>2333</v>
      </c>
      <c r="I3228" s="42" t="s">
        <v>1191</v>
      </c>
      <c r="J3228" s="15">
        <v>1500</v>
      </c>
      <c r="K3228" s="15">
        <v>100</v>
      </c>
      <c r="L3228" s="15">
        <v>100</v>
      </c>
      <c r="M3228" s="15">
        <v>300</v>
      </c>
      <c r="N3228" s="15">
        <v>300</v>
      </c>
      <c r="T3228" s="15">
        <v>700</v>
      </c>
      <c r="U3228" s="15">
        <v>1500</v>
      </c>
      <c r="V3228" s="15">
        <v>0</v>
      </c>
      <c r="AH3228" s="15">
        <v>0</v>
      </c>
      <c r="AI3228" s="15">
        <v>0</v>
      </c>
      <c r="AU3228" s="15">
        <v>0</v>
      </c>
      <c r="AV3228" s="15">
        <v>0</v>
      </c>
      <c r="AW3228" s="15">
        <f t="shared" si="937"/>
        <v>1500</v>
      </c>
    </row>
    <row r="3229" spans="1:49">
      <c r="A3229" s="44" t="s">
        <v>797</v>
      </c>
      <c r="B3229" s="45" t="s">
        <v>1030</v>
      </c>
      <c r="C3229" s="45" t="s">
        <v>1551</v>
      </c>
      <c r="D3229" s="452" t="s">
        <v>2953</v>
      </c>
      <c r="E3229" s="367" t="s">
        <v>1528</v>
      </c>
      <c r="F3229" s="50"/>
      <c r="G3229" s="468" t="s">
        <v>3096</v>
      </c>
      <c r="H3229" s="50" t="s">
        <v>2333</v>
      </c>
      <c r="I3229" s="42" t="s">
        <v>989</v>
      </c>
      <c r="U3229" s="15">
        <v>0</v>
      </c>
      <c r="V3229" s="15">
        <v>0</v>
      </c>
      <c r="AH3229" s="15">
        <v>0</v>
      </c>
      <c r="AI3229" s="15">
        <v>0</v>
      </c>
      <c r="AU3229" s="15">
        <v>0</v>
      </c>
      <c r="AV3229" s="15">
        <v>0</v>
      </c>
      <c r="AW3229" s="15">
        <f t="shared" si="937"/>
        <v>0</v>
      </c>
    </row>
    <row r="3230" spans="1:49">
      <c r="A3230" s="44" t="s">
        <v>797</v>
      </c>
      <c r="B3230" s="45" t="s">
        <v>1030</v>
      </c>
      <c r="C3230" s="45" t="s">
        <v>1551</v>
      </c>
      <c r="D3230" s="452" t="s">
        <v>2953</v>
      </c>
      <c r="E3230" s="367" t="s">
        <v>1679</v>
      </c>
      <c r="F3230" s="50"/>
      <c r="G3230" s="468" t="s">
        <v>3096</v>
      </c>
      <c r="H3230" s="50" t="s">
        <v>2333</v>
      </c>
      <c r="I3230" s="42" t="s">
        <v>1048</v>
      </c>
      <c r="U3230" s="15">
        <v>0</v>
      </c>
      <c r="V3230" s="15">
        <v>0</v>
      </c>
      <c r="AH3230" s="15">
        <v>0</v>
      </c>
      <c r="AI3230" s="15">
        <v>0</v>
      </c>
      <c r="AU3230" s="15">
        <v>0</v>
      </c>
      <c r="AV3230" s="15">
        <v>0</v>
      </c>
      <c r="AW3230" s="15">
        <f t="shared" si="937"/>
        <v>0</v>
      </c>
    </row>
    <row r="3231" spans="1:49">
      <c r="A3231" s="44" t="s">
        <v>797</v>
      </c>
      <c r="B3231" s="45" t="s">
        <v>1030</v>
      </c>
      <c r="C3231" s="45" t="s">
        <v>1551</v>
      </c>
      <c r="D3231" s="452" t="s">
        <v>2953</v>
      </c>
      <c r="E3231" s="367" t="s">
        <v>787</v>
      </c>
      <c r="F3231" s="50"/>
      <c r="G3231" s="468" t="s">
        <v>3096</v>
      </c>
      <c r="H3231" s="50" t="s">
        <v>2333</v>
      </c>
      <c r="I3231" s="42" t="s">
        <v>2078</v>
      </c>
      <c r="J3231" s="15">
        <v>22000</v>
      </c>
      <c r="K3231" s="15">
        <v>818</v>
      </c>
      <c r="L3231" s="15">
        <v>3000</v>
      </c>
      <c r="M3231" s="15">
        <v>6553</v>
      </c>
      <c r="N3231" s="15">
        <v>6061</v>
      </c>
      <c r="O3231" s="15">
        <v>3000</v>
      </c>
      <c r="P3231" s="15">
        <v>1300</v>
      </c>
      <c r="S3231" s="15">
        <v>1268</v>
      </c>
      <c r="U3231" s="15">
        <v>22000</v>
      </c>
      <c r="V3231" s="15">
        <v>0</v>
      </c>
      <c r="AH3231" s="15">
        <v>0</v>
      </c>
      <c r="AI3231" s="15">
        <v>0</v>
      </c>
      <c r="AJ3231" s="15">
        <v>8113</v>
      </c>
      <c r="AK3231" s="15">
        <v>544</v>
      </c>
      <c r="AM3231" s="15">
        <v>3657</v>
      </c>
      <c r="AN3231" s="15">
        <v>544</v>
      </c>
      <c r="AO3231" s="15">
        <v>595</v>
      </c>
      <c r="AP3231" s="15">
        <v>595</v>
      </c>
      <c r="AU3231" s="15">
        <v>5935</v>
      </c>
      <c r="AV3231" s="15">
        <v>2178</v>
      </c>
      <c r="AW3231" s="15">
        <f t="shared" si="937"/>
        <v>27935</v>
      </c>
    </row>
    <row r="3232" spans="1:49">
      <c r="A3232" s="44" t="s">
        <v>797</v>
      </c>
      <c r="B3232" s="45" t="s">
        <v>1030</v>
      </c>
      <c r="C3232" s="45" t="s">
        <v>1551</v>
      </c>
      <c r="D3232" s="452" t="s">
        <v>2953</v>
      </c>
      <c r="E3232" s="367" t="s">
        <v>1116</v>
      </c>
      <c r="F3232" s="50"/>
      <c r="G3232" s="468" t="s">
        <v>3096</v>
      </c>
      <c r="H3232" s="50" t="s">
        <v>2333</v>
      </c>
      <c r="I3232" s="42" t="s">
        <v>1487</v>
      </c>
      <c r="J3232" s="15">
        <v>1000</v>
      </c>
      <c r="K3232" s="15">
        <v>100</v>
      </c>
      <c r="L3232" s="15">
        <v>100</v>
      </c>
      <c r="M3232" s="15">
        <v>200</v>
      </c>
      <c r="N3232" s="15">
        <v>200</v>
      </c>
      <c r="S3232" s="15">
        <v>400</v>
      </c>
      <c r="U3232" s="15">
        <v>1000</v>
      </c>
      <c r="V3232" s="15">
        <v>0</v>
      </c>
      <c r="AH3232" s="15">
        <v>0</v>
      </c>
      <c r="AI3232" s="15">
        <v>0</v>
      </c>
      <c r="AU3232" s="15">
        <v>0</v>
      </c>
      <c r="AV3232" s="15">
        <v>0</v>
      </c>
      <c r="AW3232" s="15">
        <f t="shared" si="937"/>
        <v>1000</v>
      </c>
    </row>
    <row r="3233" spans="1:49">
      <c r="A3233" s="44" t="s">
        <v>797</v>
      </c>
      <c r="B3233" s="45" t="s">
        <v>1030</v>
      </c>
      <c r="C3233" s="45" t="s">
        <v>1551</v>
      </c>
      <c r="D3233" s="452" t="s">
        <v>2953</v>
      </c>
      <c r="E3233" s="367" t="s">
        <v>1703</v>
      </c>
      <c r="F3233" s="50"/>
      <c r="G3233" s="468" t="s">
        <v>3096</v>
      </c>
      <c r="H3233" s="50" t="s">
        <v>2333</v>
      </c>
      <c r="I3233" s="42" t="s">
        <v>1047</v>
      </c>
      <c r="U3233" s="15">
        <v>0</v>
      </c>
      <c r="V3233" s="15">
        <v>0</v>
      </c>
      <c r="AH3233" s="15">
        <v>0</v>
      </c>
      <c r="AI3233" s="15">
        <v>0</v>
      </c>
      <c r="AU3233" s="15">
        <v>0</v>
      </c>
      <c r="AV3233" s="15">
        <v>0</v>
      </c>
      <c r="AW3233" s="15">
        <f t="shared" si="937"/>
        <v>0</v>
      </c>
    </row>
    <row r="3234" spans="1:49">
      <c r="A3234" s="44" t="s">
        <v>797</v>
      </c>
      <c r="B3234" s="45" t="s">
        <v>1030</v>
      </c>
      <c r="C3234" s="45" t="s">
        <v>1551</v>
      </c>
      <c r="D3234" s="452" t="s">
        <v>2953</v>
      </c>
      <c r="E3234" s="367" t="s">
        <v>826</v>
      </c>
      <c r="F3234" s="50"/>
      <c r="G3234" s="468" t="s">
        <v>3096</v>
      </c>
      <c r="H3234" s="50" t="s">
        <v>2333</v>
      </c>
      <c r="I3234" s="42" t="s">
        <v>935</v>
      </c>
      <c r="J3234" s="15">
        <v>1500</v>
      </c>
      <c r="L3234" s="15">
        <v>500</v>
      </c>
      <c r="M3234" s="15">
        <v>500</v>
      </c>
      <c r="N3234" s="15">
        <v>500</v>
      </c>
      <c r="U3234" s="15">
        <v>1500</v>
      </c>
      <c r="V3234" s="15">
        <v>0</v>
      </c>
      <c r="AH3234" s="15">
        <v>0</v>
      </c>
      <c r="AI3234" s="15">
        <v>0</v>
      </c>
      <c r="AU3234" s="15">
        <v>0</v>
      </c>
      <c r="AV3234" s="15">
        <v>0</v>
      </c>
      <c r="AW3234" s="15">
        <f t="shared" si="937"/>
        <v>1500</v>
      </c>
    </row>
    <row r="3235" spans="1:49">
      <c r="A3235" s="44" t="s">
        <v>797</v>
      </c>
      <c r="B3235" s="45" t="s">
        <v>1030</v>
      </c>
      <c r="C3235" s="45" t="s">
        <v>1551</v>
      </c>
      <c r="D3235" s="452" t="s">
        <v>2953</v>
      </c>
      <c r="E3235" s="367" t="s">
        <v>1115</v>
      </c>
      <c r="F3235" s="50"/>
      <c r="G3235" s="468" t="s">
        <v>3096</v>
      </c>
      <c r="H3235" s="50" t="s">
        <v>2333</v>
      </c>
      <c r="I3235" s="42" t="s">
        <v>990</v>
      </c>
      <c r="U3235" s="15">
        <v>0</v>
      </c>
      <c r="V3235" s="15">
        <v>0</v>
      </c>
      <c r="AH3235" s="15">
        <v>0</v>
      </c>
      <c r="AI3235" s="15">
        <v>0</v>
      </c>
      <c r="AU3235" s="15">
        <v>0</v>
      </c>
      <c r="AV3235" s="15">
        <v>0</v>
      </c>
      <c r="AW3235" s="15">
        <f t="shared" si="937"/>
        <v>0</v>
      </c>
    </row>
    <row r="3236" spans="1:49">
      <c r="A3236" s="44" t="s">
        <v>797</v>
      </c>
      <c r="B3236" s="45" t="s">
        <v>1030</v>
      </c>
      <c r="C3236" s="45" t="s">
        <v>1551</v>
      </c>
      <c r="D3236" s="452" t="s">
        <v>2953</v>
      </c>
      <c r="E3236" s="367" t="s">
        <v>1677</v>
      </c>
      <c r="F3236" s="50"/>
      <c r="G3236" s="468" t="s">
        <v>3096</v>
      </c>
      <c r="H3236" s="50" t="s">
        <v>2333</v>
      </c>
      <c r="I3236" s="42" t="s">
        <v>1688</v>
      </c>
      <c r="J3236" s="15">
        <v>2700</v>
      </c>
      <c r="M3236" s="15">
        <v>700</v>
      </c>
      <c r="N3236" s="15">
        <v>600</v>
      </c>
      <c r="O3236" s="15">
        <v>400</v>
      </c>
      <c r="P3236" s="15">
        <v>500</v>
      </c>
      <c r="S3236" s="15">
        <v>500</v>
      </c>
      <c r="U3236" s="15">
        <v>2700</v>
      </c>
      <c r="V3236" s="15">
        <v>0</v>
      </c>
      <c r="AH3236" s="15">
        <v>0</v>
      </c>
      <c r="AI3236" s="15">
        <v>0</v>
      </c>
      <c r="AU3236" s="15">
        <v>0</v>
      </c>
      <c r="AV3236" s="15">
        <v>0</v>
      </c>
      <c r="AW3236" s="15">
        <f t="shared" si="937"/>
        <v>2700</v>
      </c>
    </row>
    <row r="3237" spans="1:49">
      <c r="A3237" s="44" t="s">
        <v>797</v>
      </c>
      <c r="B3237" s="45" t="s">
        <v>1030</v>
      </c>
      <c r="C3237" s="45" t="s">
        <v>1551</v>
      </c>
      <c r="D3237" s="452" t="s">
        <v>2953</v>
      </c>
      <c r="E3237" s="367" t="s">
        <v>1677</v>
      </c>
      <c r="F3237" s="50" t="s">
        <v>348</v>
      </c>
      <c r="G3237" s="468" t="s">
        <v>3096</v>
      </c>
      <c r="H3237" s="50" t="s">
        <v>2333</v>
      </c>
      <c r="I3237" s="42" t="s">
        <v>25</v>
      </c>
      <c r="U3237" s="15">
        <v>0</v>
      </c>
      <c r="V3237" s="15">
        <v>0</v>
      </c>
      <c r="AH3237" s="15">
        <v>0</v>
      </c>
      <c r="AI3237" s="15">
        <v>0</v>
      </c>
      <c r="AU3237" s="15">
        <v>0</v>
      </c>
      <c r="AV3237" s="15">
        <v>0</v>
      </c>
      <c r="AW3237" s="15">
        <f t="shared" si="937"/>
        <v>0</v>
      </c>
    </row>
    <row r="3238" spans="1:49" s="52" customFormat="1">
      <c r="A3238" s="41"/>
      <c r="B3238" s="345"/>
      <c r="C3238" s="345"/>
      <c r="D3238" s="369"/>
      <c r="E3238" s="213"/>
      <c r="F3238" s="65"/>
      <c r="G3238" s="65"/>
      <c r="H3238" s="65"/>
      <c r="I3238" s="49" t="s">
        <v>3</v>
      </c>
      <c r="J3238" s="6">
        <f>SUM(J3239)</f>
        <v>0</v>
      </c>
      <c r="K3238" s="6">
        <f t="shared" ref="K3238:AT3239" si="942">SUM(K3239)</f>
        <v>0</v>
      </c>
      <c r="L3238" s="6">
        <f t="shared" si="942"/>
        <v>0</v>
      </c>
      <c r="M3238" s="6">
        <f t="shared" si="942"/>
        <v>0</v>
      </c>
      <c r="N3238" s="6">
        <f t="shared" si="942"/>
        <v>0</v>
      </c>
      <c r="O3238" s="6">
        <f t="shared" si="942"/>
        <v>0</v>
      </c>
      <c r="P3238" s="6">
        <f t="shared" si="942"/>
        <v>0</v>
      </c>
      <c r="Q3238" s="6">
        <f t="shared" si="942"/>
        <v>0</v>
      </c>
      <c r="R3238" s="6">
        <f t="shared" si="942"/>
        <v>0</v>
      </c>
      <c r="S3238" s="6">
        <f t="shared" si="942"/>
        <v>0</v>
      </c>
      <c r="T3238" s="6">
        <f t="shared" si="942"/>
        <v>0</v>
      </c>
      <c r="U3238" s="6">
        <v>0</v>
      </c>
      <c r="V3238" s="6">
        <v>0</v>
      </c>
      <c r="W3238" s="6">
        <f>SUM(W3239)</f>
        <v>0</v>
      </c>
      <c r="X3238" s="6">
        <f t="shared" si="942"/>
        <v>0</v>
      </c>
      <c r="Y3238" s="6">
        <f t="shared" si="942"/>
        <v>0</v>
      </c>
      <c r="Z3238" s="6">
        <f t="shared" si="942"/>
        <v>0</v>
      </c>
      <c r="AA3238" s="6">
        <f t="shared" si="942"/>
        <v>0</v>
      </c>
      <c r="AB3238" s="6">
        <f t="shared" si="942"/>
        <v>0</v>
      </c>
      <c r="AC3238" s="6">
        <f t="shared" si="942"/>
        <v>0</v>
      </c>
      <c r="AD3238" s="6">
        <f t="shared" si="942"/>
        <v>0</v>
      </c>
      <c r="AE3238" s="6">
        <f t="shared" si="942"/>
        <v>0</v>
      </c>
      <c r="AF3238" s="6">
        <f t="shared" si="942"/>
        <v>0</v>
      </c>
      <c r="AG3238" s="6">
        <f t="shared" si="942"/>
        <v>0</v>
      </c>
      <c r="AH3238" s="6">
        <v>0</v>
      </c>
      <c r="AI3238" s="6">
        <v>0</v>
      </c>
      <c r="AJ3238" s="6">
        <f>SUM(AJ3239)</f>
        <v>0</v>
      </c>
      <c r="AK3238" s="6">
        <f t="shared" si="942"/>
        <v>0</v>
      </c>
      <c r="AL3238" s="6">
        <f t="shared" si="942"/>
        <v>0</v>
      </c>
      <c r="AM3238" s="6">
        <f t="shared" si="942"/>
        <v>0</v>
      </c>
      <c r="AN3238" s="6">
        <f t="shared" si="942"/>
        <v>0</v>
      </c>
      <c r="AO3238" s="6">
        <f t="shared" si="942"/>
        <v>0</v>
      </c>
      <c r="AP3238" s="6">
        <f t="shared" si="942"/>
        <v>0</v>
      </c>
      <c r="AQ3238" s="6">
        <f t="shared" si="942"/>
        <v>0</v>
      </c>
      <c r="AR3238" s="6">
        <f t="shared" si="942"/>
        <v>0</v>
      </c>
      <c r="AS3238" s="6">
        <f t="shared" si="942"/>
        <v>0</v>
      </c>
      <c r="AT3238" s="6">
        <f t="shared" si="942"/>
        <v>0</v>
      </c>
      <c r="AU3238" s="6">
        <v>0</v>
      </c>
      <c r="AV3238" s="6">
        <v>0</v>
      </c>
      <c r="AW3238" s="6">
        <f t="shared" si="937"/>
        <v>0</v>
      </c>
    </row>
    <row r="3239" spans="1:49" s="52" customFormat="1">
      <c r="A3239" s="44" t="s">
        <v>797</v>
      </c>
      <c r="B3239" s="45" t="s">
        <v>1030</v>
      </c>
      <c r="C3239" s="45" t="s">
        <v>1551</v>
      </c>
      <c r="D3239" s="452" t="s">
        <v>2953</v>
      </c>
      <c r="E3239" s="213" t="s">
        <v>833</v>
      </c>
      <c r="F3239" s="65"/>
      <c r="G3239" s="65"/>
      <c r="H3239" s="65"/>
      <c r="I3239" s="53" t="s">
        <v>1</v>
      </c>
      <c r="J3239" s="200">
        <f>SUM(J3240)</f>
        <v>0</v>
      </c>
      <c r="K3239" s="200">
        <f t="shared" si="942"/>
        <v>0</v>
      </c>
      <c r="L3239" s="200">
        <f t="shared" si="942"/>
        <v>0</v>
      </c>
      <c r="M3239" s="200">
        <f t="shared" si="942"/>
        <v>0</v>
      </c>
      <c r="N3239" s="200">
        <f t="shared" si="942"/>
        <v>0</v>
      </c>
      <c r="O3239" s="200">
        <f t="shared" si="942"/>
        <v>0</v>
      </c>
      <c r="P3239" s="200">
        <f t="shared" si="942"/>
        <v>0</v>
      </c>
      <c r="Q3239" s="200">
        <f t="shared" si="942"/>
        <v>0</v>
      </c>
      <c r="R3239" s="200">
        <f t="shared" si="942"/>
        <v>0</v>
      </c>
      <c r="S3239" s="200">
        <f t="shared" si="942"/>
        <v>0</v>
      </c>
      <c r="T3239" s="200">
        <f t="shared" si="942"/>
        <v>0</v>
      </c>
      <c r="U3239" s="200">
        <v>0</v>
      </c>
      <c r="V3239" s="200">
        <v>0</v>
      </c>
      <c r="W3239" s="200">
        <f>SUM(W3240)</f>
        <v>0</v>
      </c>
      <c r="X3239" s="200">
        <f t="shared" si="942"/>
        <v>0</v>
      </c>
      <c r="Y3239" s="200">
        <f t="shared" si="942"/>
        <v>0</v>
      </c>
      <c r="Z3239" s="200">
        <f t="shared" si="942"/>
        <v>0</v>
      </c>
      <c r="AA3239" s="200">
        <f t="shared" si="942"/>
        <v>0</v>
      </c>
      <c r="AB3239" s="200">
        <f t="shared" si="942"/>
        <v>0</v>
      </c>
      <c r="AC3239" s="200">
        <f t="shared" si="942"/>
        <v>0</v>
      </c>
      <c r="AD3239" s="200">
        <f t="shared" si="942"/>
        <v>0</v>
      </c>
      <c r="AE3239" s="200">
        <f t="shared" si="942"/>
        <v>0</v>
      </c>
      <c r="AF3239" s="200">
        <f t="shared" si="942"/>
        <v>0</v>
      </c>
      <c r="AG3239" s="200">
        <f t="shared" si="942"/>
        <v>0</v>
      </c>
      <c r="AH3239" s="200">
        <v>0</v>
      </c>
      <c r="AI3239" s="200">
        <v>0</v>
      </c>
      <c r="AJ3239" s="200">
        <f>SUM(AJ3240)</f>
        <v>0</v>
      </c>
      <c r="AK3239" s="200">
        <f t="shared" si="942"/>
        <v>0</v>
      </c>
      <c r="AL3239" s="200">
        <f t="shared" si="942"/>
        <v>0</v>
      </c>
      <c r="AM3239" s="200">
        <f t="shared" si="942"/>
        <v>0</v>
      </c>
      <c r="AN3239" s="200">
        <f t="shared" si="942"/>
        <v>0</v>
      </c>
      <c r="AO3239" s="200">
        <f t="shared" si="942"/>
        <v>0</v>
      </c>
      <c r="AP3239" s="200">
        <f t="shared" si="942"/>
        <v>0</v>
      </c>
      <c r="AQ3239" s="200">
        <f t="shared" si="942"/>
        <v>0</v>
      </c>
      <c r="AR3239" s="200">
        <f t="shared" si="942"/>
        <v>0</v>
      </c>
      <c r="AS3239" s="200">
        <f t="shared" si="942"/>
        <v>0</v>
      </c>
      <c r="AT3239" s="200">
        <f t="shared" si="942"/>
        <v>0</v>
      </c>
      <c r="AU3239" s="200">
        <v>0</v>
      </c>
      <c r="AV3239" s="200">
        <v>0</v>
      </c>
      <c r="AW3239" s="200">
        <f t="shared" si="937"/>
        <v>0</v>
      </c>
    </row>
    <row r="3240" spans="1:49" s="59" customFormat="1">
      <c r="A3240" s="44" t="s">
        <v>797</v>
      </c>
      <c r="B3240" s="45" t="s">
        <v>1030</v>
      </c>
      <c r="C3240" s="45" t="s">
        <v>1551</v>
      </c>
      <c r="D3240" s="452" t="s">
        <v>2953</v>
      </c>
      <c r="E3240" s="57" t="s">
        <v>1517</v>
      </c>
      <c r="F3240" s="58"/>
      <c r="G3240" s="468" t="s">
        <v>3096</v>
      </c>
      <c r="H3240" s="50" t="s">
        <v>2333</v>
      </c>
      <c r="I3240" s="188" t="s">
        <v>2584</v>
      </c>
      <c r="J3240" s="13"/>
      <c r="K3240" s="13"/>
      <c r="L3240" s="13"/>
      <c r="M3240" s="13"/>
      <c r="N3240" s="13"/>
      <c r="O3240" s="13"/>
      <c r="P3240" s="13"/>
      <c r="Q3240" s="13"/>
      <c r="R3240" s="13"/>
      <c r="S3240" s="13"/>
      <c r="T3240" s="13"/>
      <c r="U3240" s="13">
        <v>0</v>
      </c>
      <c r="V3240" s="13">
        <v>0</v>
      </c>
      <c r="W3240" s="13"/>
      <c r="X3240" s="13"/>
      <c r="Y3240" s="13"/>
      <c r="Z3240" s="13"/>
      <c r="AA3240" s="13"/>
      <c r="AB3240" s="13"/>
      <c r="AC3240" s="13"/>
      <c r="AD3240" s="13"/>
      <c r="AE3240" s="13"/>
      <c r="AF3240" s="13"/>
      <c r="AG3240" s="13"/>
      <c r="AH3240" s="13">
        <v>0</v>
      </c>
      <c r="AI3240" s="13">
        <v>0</v>
      </c>
      <c r="AJ3240" s="13"/>
      <c r="AK3240" s="13"/>
      <c r="AL3240" s="13"/>
      <c r="AM3240" s="13"/>
      <c r="AN3240" s="13"/>
      <c r="AO3240" s="13"/>
      <c r="AP3240" s="13"/>
      <c r="AQ3240" s="13"/>
      <c r="AR3240" s="13"/>
      <c r="AS3240" s="13"/>
      <c r="AT3240" s="13"/>
      <c r="AU3240" s="13">
        <v>0</v>
      </c>
      <c r="AV3240" s="13">
        <v>0</v>
      </c>
      <c r="AW3240" s="13">
        <f t="shared" si="937"/>
        <v>0</v>
      </c>
    </row>
    <row r="3241" spans="1:49">
      <c r="A3241" s="44"/>
      <c r="B3241" s="45"/>
      <c r="C3241" s="45"/>
      <c r="D3241" s="45"/>
      <c r="E3241" s="531"/>
      <c r="F3241" s="50"/>
      <c r="G3241" s="50"/>
      <c r="H3241" s="50"/>
      <c r="I3241" s="49" t="s">
        <v>1157</v>
      </c>
      <c r="J3241" s="6">
        <f>SUM(J3242)</f>
        <v>15000</v>
      </c>
      <c r="K3241" s="6">
        <f t="shared" ref="K3241:AT3241" si="943">SUM(K3242)</f>
        <v>0</v>
      </c>
      <c r="L3241" s="6">
        <f t="shared" si="943"/>
        <v>800</v>
      </c>
      <c r="M3241" s="6">
        <f t="shared" si="943"/>
        <v>1000</v>
      </c>
      <c r="N3241" s="6">
        <f t="shared" si="943"/>
        <v>1500</v>
      </c>
      <c r="O3241" s="6">
        <f t="shared" si="943"/>
        <v>1000</v>
      </c>
      <c r="P3241" s="6">
        <f t="shared" si="943"/>
        <v>415</v>
      </c>
      <c r="Q3241" s="6">
        <f t="shared" si="943"/>
        <v>0</v>
      </c>
      <c r="R3241" s="6">
        <f t="shared" si="943"/>
        <v>0</v>
      </c>
      <c r="S3241" s="6">
        <f t="shared" si="943"/>
        <v>6500</v>
      </c>
      <c r="T3241" s="6">
        <f t="shared" si="943"/>
        <v>3785</v>
      </c>
      <c r="U3241" s="6">
        <v>15000</v>
      </c>
      <c r="V3241" s="6">
        <v>0</v>
      </c>
      <c r="W3241" s="6">
        <f>SUM(W3242)</f>
        <v>0</v>
      </c>
      <c r="X3241" s="6">
        <f t="shared" si="943"/>
        <v>0</v>
      </c>
      <c r="Y3241" s="6">
        <f t="shared" si="943"/>
        <v>0</v>
      </c>
      <c r="Z3241" s="6">
        <f t="shared" si="943"/>
        <v>0</v>
      </c>
      <c r="AA3241" s="6">
        <f t="shared" si="943"/>
        <v>0</v>
      </c>
      <c r="AB3241" s="6">
        <f t="shared" si="943"/>
        <v>0</v>
      </c>
      <c r="AC3241" s="6">
        <f t="shared" si="943"/>
        <v>0</v>
      </c>
      <c r="AD3241" s="6">
        <f t="shared" si="943"/>
        <v>0</v>
      </c>
      <c r="AE3241" s="6">
        <f t="shared" si="943"/>
        <v>0</v>
      </c>
      <c r="AF3241" s="6">
        <f t="shared" si="943"/>
        <v>0</v>
      </c>
      <c r="AG3241" s="6">
        <f t="shared" si="943"/>
        <v>0</v>
      </c>
      <c r="AH3241" s="6">
        <v>0</v>
      </c>
      <c r="AI3241" s="6">
        <v>0</v>
      </c>
      <c r="AJ3241" s="6">
        <f>SUM(AJ3242)</f>
        <v>0</v>
      </c>
      <c r="AK3241" s="6">
        <f t="shared" si="943"/>
        <v>0</v>
      </c>
      <c r="AL3241" s="6">
        <f t="shared" si="943"/>
        <v>0</v>
      </c>
      <c r="AM3241" s="6">
        <f t="shared" si="943"/>
        <v>0</v>
      </c>
      <c r="AN3241" s="6">
        <f t="shared" si="943"/>
        <v>0</v>
      </c>
      <c r="AO3241" s="6">
        <f t="shared" si="943"/>
        <v>0</v>
      </c>
      <c r="AP3241" s="6">
        <f t="shared" si="943"/>
        <v>0</v>
      </c>
      <c r="AQ3241" s="6">
        <f t="shared" si="943"/>
        <v>0</v>
      </c>
      <c r="AR3241" s="6">
        <f t="shared" si="943"/>
        <v>0</v>
      </c>
      <c r="AS3241" s="6">
        <f t="shared" si="943"/>
        <v>0</v>
      </c>
      <c r="AT3241" s="6">
        <f t="shared" si="943"/>
        <v>0</v>
      </c>
      <c r="AU3241" s="6">
        <v>0</v>
      </c>
      <c r="AV3241" s="6">
        <v>0</v>
      </c>
      <c r="AW3241" s="6">
        <f t="shared" si="937"/>
        <v>15000</v>
      </c>
    </row>
    <row r="3242" spans="1:49">
      <c r="A3242" s="44" t="s">
        <v>797</v>
      </c>
      <c r="B3242" s="45" t="s">
        <v>1030</v>
      </c>
      <c r="C3242" s="45" t="s">
        <v>1551</v>
      </c>
      <c r="D3242" s="452" t="s">
        <v>2953</v>
      </c>
      <c r="E3242" s="213" t="s">
        <v>1402</v>
      </c>
      <c r="F3242" s="50"/>
      <c r="G3242" s="50"/>
      <c r="H3242" s="50"/>
      <c r="I3242" s="1" t="s">
        <v>1158</v>
      </c>
      <c r="J3242" s="9">
        <f>SUM(J3243:J3243)</f>
        <v>15000</v>
      </c>
      <c r="K3242" s="9">
        <f t="shared" ref="K3242:AT3242" si="944">SUM(K3243:K3243)</f>
        <v>0</v>
      </c>
      <c r="L3242" s="9">
        <f t="shared" si="944"/>
        <v>800</v>
      </c>
      <c r="M3242" s="9">
        <f t="shared" si="944"/>
        <v>1000</v>
      </c>
      <c r="N3242" s="9">
        <f t="shared" si="944"/>
        <v>1500</v>
      </c>
      <c r="O3242" s="9">
        <f t="shared" si="944"/>
        <v>1000</v>
      </c>
      <c r="P3242" s="9">
        <f t="shared" si="944"/>
        <v>415</v>
      </c>
      <c r="Q3242" s="9">
        <f t="shared" si="944"/>
        <v>0</v>
      </c>
      <c r="R3242" s="9">
        <f t="shared" si="944"/>
        <v>0</v>
      </c>
      <c r="S3242" s="9">
        <f t="shared" si="944"/>
        <v>6500</v>
      </c>
      <c r="T3242" s="9">
        <f t="shared" si="944"/>
        <v>3785</v>
      </c>
      <c r="U3242" s="9">
        <v>15000</v>
      </c>
      <c r="V3242" s="9">
        <v>0</v>
      </c>
      <c r="W3242" s="9">
        <f>SUM(W3243:W3243)</f>
        <v>0</v>
      </c>
      <c r="X3242" s="9">
        <f t="shared" si="944"/>
        <v>0</v>
      </c>
      <c r="Y3242" s="9">
        <f t="shared" si="944"/>
        <v>0</v>
      </c>
      <c r="Z3242" s="9">
        <f t="shared" si="944"/>
        <v>0</v>
      </c>
      <c r="AA3242" s="9">
        <f t="shared" si="944"/>
        <v>0</v>
      </c>
      <c r="AB3242" s="9">
        <f t="shared" si="944"/>
        <v>0</v>
      </c>
      <c r="AC3242" s="9">
        <f t="shared" si="944"/>
        <v>0</v>
      </c>
      <c r="AD3242" s="9">
        <f t="shared" si="944"/>
        <v>0</v>
      </c>
      <c r="AE3242" s="9">
        <f t="shared" si="944"/>
        <v>0</v>
      </c>
      <c r="AF3242" s="9">
        <f t="shared" si="944"/>
        <v>0</v>
      </c>
      <c r="AG3242" s="9">
        <f t="shared" si="944"/>
        <v>0</v>
      </c>
      <c r="AH3242" s="9">
        <v>0</v>
      </c>
      <c r="AI3242" s="9">
        <v>0</v>
      </c>
      <c r="AJ3242" s="9">
        <f>SUM(AJ3243:AJ3243)</f>
        <v>0</v>
      </c>
      <c r="AK3242" s="9">
        <f t="shared" si="944"/>
        <v>0</v>
      </c>
      <c r="AL3242" s="9">
        <f t="shared" si="944"/>
        <v>0</v>
      </c>
      <c r="AM3242" s="9">
        <f t="shared" si="944"/>
        <v>0</v>
      </c>
      <c r="AN3242" s="9">
        <f t="shared" si="944"/>
        <v>0</v>
      </c>
      <c r="AO3242" s="9">
        <f t="shared" si="944"/>
        <v>0</v>
      </c>
      <c r="AP3242" s="9">
        <f t="shared" si="944"/>
        <v>0</v>
      </c>
      <c r="AQ3242" s="9">
        <f t="shared" si="944"/>
        <v>0</v>
      </c>
      <c r="AR3242" s="9">
        <f t="shared" si="944"/>
        <v>0</v>
      </c>
      <c r="AS3242" s="9">
        <f t="shared" si="944"/>
        <v>0</v>
      </c>
      <c r="AT3242" s="9">
        <f t="shared" si="944"/>
        <v>0</v>
      </c>
      <c r="AU3242" s="9">
        <v>0</v>
      </c>
      <c r="AV3242" s="9">
        <v>0</v>
      </c>
      <c r="AW3242" s="9">
        <f t="shared" si="937"/>
        <v>15000</v>
      </c>
    </row>
    <row r="3243" spans="1:49">
      <c r="A3243" s="44" t="s">
        <v>797</v>
      </c>
      <c r="B3243" s="45" t="s">
        <v>1030</v>
      </c>
      <c r="C3243" s="45" t="s">
        <v>1551</v>
      </c>
      <c r="D3243" s="452" t="s">
        <v>2953</v>
      </c>
      <c r="E3243" s="367" t="s">
        <v>1409</v>
      </c>
      <c r="F3243" s="50"/>
      <c r="G3243" s="468" t="s">
        <v>3096</v>
      </c>
      <c r="H3243" s="50" t="s">
        <v>2333</v>
      </c>
      <c r="I3243" s="42" t="s">
        <v>1691</v>
      </c>
      <c r="J3243" s="15">
        <v>15000</v>
      </c>
      <c r="L3243" s="15">
        <v>800</v>
      </c>
      <c r="M3243" s="15">
        <v>1000</v>
      </c>
      <c r="N3243" s="15">
        <v>1500</v>
      </c>
      <c r="O3243" s="15">
        <v>1000</v>
      </c>
      <c r="P3243" s="15">
        <v>415</v>
      </c>
      <c r="S3243" s="15">
        <v>6500</v>
      </c>
      <c r="T3243" s="15">
        <v>3785</v>
      </c>
      <c r="U3243" s="15">
        <v>15000</v>
      </c>
      <c r="V3243" s="15">
        <v>0</v>
      </c>
      <c r="AH3243" s="15">
        <v>0</v>
      </c>
      <c r="AI3243" s="15">
        <v>0</v>
      </c>
      <c r="AU3243" s="15">
        <v>0</v>
      </c>
      <c r="AV3243" s="15">
        <v>0</v>
      </c>
      <c r="AW3243" s="15">
        <f t="shared" si="937"/>
        <v>15000</v>
      </c>
    </row>
    <row r="3244" spans="1:49">
      <c r="A3244" s="44"/>
      <c r="B3244" s="45"/>
      <c r="C3244" s="45"/>
      <c r="D3244" s="45"/>
      <c r="E3244" s="531"/>
      <c r="F3244" s="50"/>
      <c r="G3244" s="50"/>
      <c r="H3244" s="50"/>
      <c r="I3244" s="42"/>
      <c r="U3244" s="15">
        <v>0</v>
      </c>
      <c r="V3244" s="15">
        <v>0</v>
      </c>
      <c r="AH3244" s="15">
        <v>0</v>
      </c>
      <c r="AI3244" s="15">
        <v>0</v>
      </c>
      <c r="AU3244" s="15">
        <v>0</v>
      </c>
      <c r="AV3244" s="15">
        <v>0</v>
      </c>
      <c r="AW3244" s="15">
        <f t="shared" si="937"/>
        <v>0</v>
      </c>
    </row>
    <row r="3245" spans="1:49">
      <c r="A3245" s="44"/>
      <c r="B3245" s="45"/>
      <c r="C3245" s="45"/>
      <c r="D3245" s="45"/>
      <c r="E3245" s="531"/>
      <c r="F3245" s="50"/>
      <c r="G3245" s="50"/>
      <c r="H3245" s="50"/>
      <c r="I3245" s="49" t="s">
        <v>1631</v>
      </c>
      <c r="J3245" s="12">
        <f>SUM(J3216,J3241,J3238)</f>
        <v>57900</v>
      </c>
      <c r="K3245" s="12">
        <f t="shared" ref="K3245:AT3245" si="945">SUM(K3216,K3241,K3238)</f>
        <v>1018</v>
      </c>
      <c r="L3245" s="12">
        <f t="shared" si="945"/>
        <v>4500</v>
      </c>
      <c r="M3245" s="12">
        <f t="shared" si="945"/>
        <v>9253</v>
      </c>
      <c r="N3245" s="12">
        <f t="shared" si="945"/>
        <v>9161</v>
      </c>
      <c r="O3245" s="12">
        <f t="shared" si="945"/>
        <v>5124</v>
      </c>
      <c r="P3245" s="12">
        <f t="shared" si="945"/>
        <v>2515</v>
      </c>
      <c r="Q3245" s="12">
        <f t="shared" si="945"/>
        <v>0</v>
      </c>
      <c r="R3245" s="12">
        <f t="shared" si="945"/>
        <v>0</v>
      </c>
      <c r="S3245" s="12">
        <f t="shared" si="945"/>
        <v>10728</v>
      </c>
      <c r="T3245" s="12">
        <f t="shared" si="945"/>
        <v>15320</v>
      </c>
      <c r="U3245" s="12">
        <v>57619</v>
      </c>
      <c r="V3245" s="12">
        <v>281</v>
      </c>
      <c r="W3245" s="12">
        <f>SUM(W3216,W3241,W3238)</f>
        <v>0</v>
      </c>
      <c r="X3245" s="12">
        <f t="shared" si="945"/>
        <v>0</v>
      </c>
      <c r="Y3245" s="12">
        <f t="shared" si="945"/>
        <v>0</v>
      </c>
      <c r="Z3245" s="12">
        <f t="shared" si="945"/>
        <v>0</v>
      </c>
      <c r="AA3245" s="12">
        <f t="shared" si="945"/>
        <v>0</v>
      </c>
      <c r="AB3245" s="12">
        <f t="shared" si="945"/>
        <v>0</v>
      </c>
      <c r="AC3245" s="12">
        <f t="shared" si="945"/>
        <v>0</v>
      </c>
      <c r="AD3245" s="12">
        <f t="shared" si="945"/>
        <v>0</v>
      </c>
      <c r="AE3245" s="12">
        <f t="shared" si="945"/>
        <v>0</v>
      </c>
      <c r="AF3245" s="12">
        <f t="shared" si="945"/>
        <v>0</v>
      </c>
      <c r="AG3245" s="12">
        <f t="shared" si="945"/>
        <v>0</v>
      </c>
      <c r="AH3245" s="12">
        <v>0</v>
      </c>
      <c r="AI3245" s="12">
        <v>0</v>
      </c>
      <c r="AJ3245" s="12">
        <f>SUM(AJ3216,AJ3241,AJ3238)</f>
        <v>10880</v>
      </c>
      <c r="AK3245" s="12">
        <f t="shared" si="945"/>
        <v>544</v>
      </c>
      <c r="AL3245" s="12">
        <f t="shared" si="945"/>
        <v>0</v>
      </c>
      <c r="AM3245" s="12">
        <f t="shared" si="945"/>
        <v>6424</v>
      </c>
      <c r="AN3245" s="12">
        <f t="shared" si="945"/>
        <v>544</v>
      </c>
      <c r="AO3245" s="12">
        <f t="shared" si="945"/>
        <v>595</v>
      </c>
      <c r="AP3245" s="12">
        <f t="shared" si="945"/>
        <v>595</v>
      </c>
      <c r="AQ3245" s="12">
        <f t="shared" si="945"/>
        <v>0</v>
      </c>
      <c r="AR3245" s="12">
        <f t="shared" si="945"/>
        <v>0</v>
      </c>
      <c r="AS3245" s="12">
        <f t="shared" si="945"/>
        <v>0</v>
      </c>
      <c r="AT3245" s="12">
        <f t="shared" si="945"/>
        <v>0</v>
      </c>
      <c r="AU3245" s="12">
        <v>8702</v>
      </c>
      <c r="AV3245" s="12">
        <v>2178</v>
      </c>
      <c r="AW3245" s="12">
        <f t="shared" si="937"/>
        <v>66321</v>
      </c>
    </row>
    <row r="3246" spans="1:49">
      <c r="A3246" s="44"/>
      <c r="B3246" s="45"/>
      <c r="C3246" s="45"/>
      <c r="D3246" s="45"/>
      <c r="E3246" s="531"/>
      <c r="F3246" s="50"/>
      <c r="G3246" s="50"/>
      <c r="H3246" s="50"/>
      <c r="I3246" s="146" t="s">
        <v>970</v>
      </c>
      <c r="J3246" s="267"/>
      <c r="K3246" s="267"/>
      <c r="L3246" s="267"/>
      <c r="M3246" s="267"/>
      <c r="N3246" s="267"/>
      <c r="O3246" s="267"/>
      <c r="P3246" s="267"/>
      <c r="Q3246" s="267"/>
      <c r="R3246" s="267"/>
      <c r="S3246" s="267"/>
      <c r="T3246" s="267"/>
      <c r="U3246" s="267"/>
      <c r="V3246" s="267"/>
      <c r="W3246" s="267"/>
      <c r="X3246" s="267"/>
      <c r="Y3246" s="267"/>
      <c r="Z3246" s="267"/>
      <c r="AA3246" s="267"/>
      <c r="AB3246" s="267"/>
      <c r="AC3246" s="267"/>
      <c r="AD3246" s="267"/>
      <c r="AE3246" s="267"/>
      <c r="AF3246" s="267"/>
      <c r="AG3246" s="267"/>
      <c r="AH3246" s="267"/>
      <c r="AI3246" s="267"/>
      <c r="AJ3246" s="267"/>
      <c r="AK3246" s="267"/>
      <c r="AL3246" s="267"/>
      <c r="AM3246" s="267"/>
      <c r="AN3246" s="267"/>
      <c r="AO3246" s="267"/>
      <c r="AP3246" s="267"/>
      <c r="AQ3246" s="267"/>
      <c r="AR3246" s="267"/>
      <c r="AS3246" s="267"/>
      <c r="AT3246" s="267"/>
      <c r="AU3246" s="267"/>
      <c r="AV3246" s="267"/>
      <c r="AW3246" s="267"/>
    </row>
    <row r="3247" spans="1:49" ht="13.5" thickBot="1">
      <c r="A3247" s="48"/>
      <c r="B3247" s="42"/>
      <c r="C3247" s="42"/>
      <c r="D3247" s="42"/>
      <c r="E3247" s="531"/>
      <c r="F3247" s="50"/>
      <c r="G3247" s="50"/>
      <c r="H3247" s="50"/>
      <c r="I3247" s="146"/>
      <c r="J3247" s="29"/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W3247" s="29"/>
      <c r="X3247" s="29"/>
      <c r="Y3247" s="29"/>
      <c r="Z3247" s="29"/>
      <c r="AA3247" s="29"/>
      <c r="AB3247" s="29"/>
      <c r="AC3247" s="29"/>
      <c r="AD3247" s="29"/>
      <c r="AE3247" s="29"/>
      <c r="AF3247" s="29"/>
      <c r="AG3247" s="29"/>
      <c r="AH3247" s="29"/>
      <c r="AI3247" s="29"/>
      <c r="AJ3247" s="29"/>
      <c r="AK3247" s="29"/>
      <c r="AL3247" s="29"/>
      <c r="AM3247" s="29"/>
      <c r="AN3247" s="29"/>
      <c r="AO3247" s="29"/>
      <c r="AP3247" s="29"/>
      <c r="AQ3247" s="29"/>
      <c r="AR3247" s="29"/>
      <c r="AS3247" s="29"/>
      <c r="AT3247" s="29"/>
      <c r="AU3247" s="29"/>
      <c r="AV3247" s="29"/>
      <c r="AW3247" s="29"/>
    </row>
    <row r="3248" spans="1:49" ht="35.25" customHeight="1" thickTop="1" thickBot="1">
      <c r="A3248" s="48"/>
      <c r="B3248" s="42"/>
      <c r="C3248" s="42"/>
      <c r="D3248" s="42"/>
      <c r="E3248" s="531"/>
      <c r="F3248" s="50"/>
      <c r="G3248" s="50"/>
      <c r="H3248" s="50"/>
      <c r="I3248" s="5" t="s">
        <v>2331</v>
      </c>
      <c r="J3248" s="364" t="s">
        <v>2891</v>
      </c>
      <c r="K3248" s="364" t="s">
        <v>2879</v>
      </c>
      <c r="L3248" s="364" t="s">
        <v>2880</v>
      </c>
      <c r="M3248" s="364" t="s">
        <v>2881</v>
      </c>
      <c r="N3248" s="364" t="s">
        <v>2882</v>
      </c>
      <c r="O3248" s="364" t="s">
        <v>2883</v>
      </c>
      <c r="P3248" s="364" t="s">
        <v>2884</v>
      </c>
      <c r="Q3248" s="364" t="s">
        <v>2885</v>
      </c>
      <c r="R3248" s="364" t="s">
        <v>2886</v>
      </c>
      <c r="S3248" s="364" t="s">
        <v>2887</v>
      </c>
      <c r="T3248" s="364" t="s">
        <v>2888</v>
      </c>
      <c r="U3248" s="364" t="s">
        <v>2889</v>
      </c>
      <c r="V3248" s="364" t="s">
        <v>2890</v>
      </c>
      <c r="W3248" s="365" t="s">
        <v>2893</v>
      </c>
      <c r="X3248" s="365" t="s">
        <v>2879</v>
      </c>
      <c r="Y3248" s="365" t="s">
        <v>2880</v>
      </c>
      <c r="Z3248" s="365" t="s">
        <v>2881</v>
      </c>
      <c r="AA3248" s="365" t="s">
        <v>2882</v>
      </c>
      <c r="AB3248" s="365" t="s">
        <v>2883</v>
      </c>
      <c r="AC3248" s="365" t="s">
        <v>2884</v>
      </c>
      <c r="AD3248" s="365" t="s">
        <v>2885</v>
      </c>
      <c r="AE3248" s="365" t="s">
        <v>2886</v>
      </c>
      <c r="AF3248" s="365" t="s">
        <v>2887</v>
      </c>
      <c r="AG3248" s="365" t="s">
        <v>2888</v>
      </c>
      <c r="AH3248" s="365" t="s">
        <v>2889</v>
      </c>
      <c r="AI3248" s="365" t="s">
        <v>2890</v>
      </c>
      <c r="AJ3248" s="366" t="s">
        <v>2892</v>
      </c>
      <c r="AK3248" s="366" t="s">
        <v>2879</v>
      </c>
      <c r="AL3248" s="366" t="s">
        <v>2880</v>
      </c>
      <c r="AM3248" s="366" t="s">
        <v>2881</v>
      </c>
      <c r="AN3248" s="366" t="s">
        <v>2882</v>
      </c>
      <c r="AO3248" s="366" t="s">
        <v>2883</v>
      </c>
      <c r="AP3248" s="366" t="s">
        <v>2884</v>
      </c>
      <c r="AQ3248" s="366" t="s">
        <v>2885</v>
      </c>
      <c r="AR3248" s="366" t="s">
        <v>2886</v>
      </c>
      <c r="AS3248" s="366" t="s">
        <v>2887</v>
      </c>
      <c r="AT3248" s="366" t="s">
        <v>2888</v>
      </c>
      <c r="AU3248" s="366" t="s">
        <v>2889</v>
      </c>
      <c r="AV3248" s="366" t="s">
        <v>2890</v>
      </c>
      <c r="AW3248" s="368" t="s">
        <v>2895</v>
      </c>
    </row>
    <row r="3249" spans="1:49">
      <c r="A3249" s="48"/>
      <c r="B3249" s="42"/>
      <c r="C3249" s="42"/>
      <c r="D3249" s="42"/>
      <c r="E3249" s="531"/>
      <c r="F3249" s="50"/>
      <c r="G3249" s="50"/>
      <c r="H3249" s="50"/>
      <c r="I3249" s="34"/>
      <c r="J3249" s="202" t="s">
        <v>1224</v>
      </c>
      <c r="K3249" s="202">
        <v>1</v>
      </c>
      <c r="L3249" s="202">
        <v>2</v>
      </c>
      <c r="M3249" s="202">
        <v>3</v>
      </c>
      <c r="N3249" s="202">
        <v>4</v>
      </c>
      <c r="O3249" s="202">
        <v>5</v>
      </c>
      <c r="P3249" s="202">
        <v>6</v>
      </c>
      <c r="Q3249" s="202">
        <v>7</v>
      </c>
      <c r="R3249" s="202">
        <v>8</v>
      </c>
      <c r="S3249" s="202">
        <v>9</v>
      </c>
      <c r="T3249" s="202">
        <v>10</v>
      </c>
      <c r="U3249" s="202">
        <v>13</v>
      </c>
      <c r="V3249" s="202">
        <v>14</v>
      </c>
      <c r="W3249" s="202" t="s">
        <v>1224</v>
      </c>
      <c r="X3249" s="202">
        <v>1</v>
      </c>
      <c r="Y3249" s="202">
        <v>2</v>
      </c>
      <c r="Z3249" s="202">
        <v>3</v>
      </c>
      <c r="AA3249" s="202">
        <v>4</v>
      </c>
      <c r="AB3249" s="202">
        <v>5</v>
      </c>
      <c r="AC3249" s="202">
        <v>6</v>
      </c>
      <c r="AD3249" s="202">
        <v>7</v>
      </c>
      <c r="AE3249" s="202">
        <v>8</v>
      </c>
      <c r="AF3249" s="202">
        <v>9</v>
      </c>
      <c r="AG3249" s="202">
        <v>10</v>
      </c>
      <c r="AH3249" s="202">
        <v>13</v>
      </c>
      <c r="AI3249" s="202">
        <v>14</v>
      </c>
      <c r="AJ3249" s="202" t="s">
        <v>1224</v>
      </c>
      <c r="AK3249" s="202">
        <v>1</v>
      </c>
      <c r="AL3249" s="202">
        <v>2</v>
      </c>
      <c r="AM3249" s="202">
        <v>3</v>
      </c>
      <c r="AN3249" s="202">
        <v>4</v>
      </c>
      <c r="AO3249" s="202">
        <v>5</v>
      </c>
      <c r="AP3249" s="202">
        <v>6</v>
      </c>
      <c r="AQ3249" s="202">
        <v>7</v>
      </c>
      <c r="AR3249" s="202">
        <v>8</v>
      </c>
      <c r="AS3249" s="202">
        <v>9</v>
      </c>
      <c r="AT3249" s="202">
        <v>10</v>
      </c>
      <c r="AU3249" s="202">
        <v>13</v>
      </c>
      <c r="AV3249" s="202">
        <v>14</v>
      </c>
      <c r="AW3249" s="202">
        <v>15</v>
      </c>
    </row>
    <row r="3250" spans="1:49">
      <c r="A3250" s="48"/>
      <c r="B3250" s="42"/>
      <c r="C3250" s="42"/>
      <c r="D3250" s="42"/>
      <c r="E3250" s="531"/>
      <c r="F3250" s="50"/>
      <c r="G3250" s="50"/>
      <c r="H3250" s="50"/>
      <c r="I3250" s="276" t="s">
        <v>2429</v>
      </c>
      <c r="J3250" s="277">
        <f>SUM(J3245)</f>
        <v>57900</v>
      </c>
      <c r="K3250" s="277">
        <f t="shared" ref="K3250:AT3250" si="946">SUM(K3245)</f>
        <v>1018</v>
      </c>
      <c r="L3250" s="277">
        <f t="shared" si="946"/>
        <v>4500</v>
      </c>
      <c r="M3250" s="277">
        <f t="shared" si="946"/>
        <v>9253</v>
      </c>
      <c r="N3250" s="277">
        <f t="shared" si="946"/>
        <v>9161</v>
      </c>
      <c r="O3250" s="277">
        <f t="shared" si="946"/>
        <v>5124</v>
      </c>
      <c r="P3250" s="277">
        <f t="shared" si="946"/>
        <v>2515</v>
      </c>
      <c r="Q3250" s="277">
        <f t="shared" si="946"/>
        <v>0</v>
      </c>
      <c r="R3250" s="277">
        <f t="shared" si="946"/>
        <v>0</v>
      </c>
      <c r="S3250" s="277">
        <f t="shared" si="946"/>
        <v>10728</v>
      </c>
      <c r="T3250" s="277">
        <f t="shared" si="946"/>
        <v>15320</v>
      </c>
      <c r="U3250" s="277">
        <v>57619</v>
      </c>
      <c r="V3250" s="277">
        <v>281</v>
      </c>
      <c r="W3250" s="277">
        <f>SUM(W3245)</f>
        <v>0</v>
      </c>
      <c r="X3250" s="277">
        <f t="shared" si="946"/>
        <v>0</v>
      </c>
      <c r="Y3250" s="277">
        <f t="shared" si="946"/>
        <v>0</v>
      </c>
      <c r="Z3250" s="277">
        <f t="shared" si="946"/>
        <v>0</v>
      </c>
      <c r="AA3250" s="277">
        <f t="shared" si="946"/>
        <v>0</v>
      </c>
      <c r="AB3250" s="277">
        <f t="shared" si="946"/>
        <v>0</v>
      </c>
      <c r="AC3250" s="277">
        <f t="shared" si="946"/>
        <v>0</v>
      </c>
      <c r="AD3250" s="277">
        <f t="shared" si="946"/>
        <v>0</v>
      </c>
      <c r="AE3250" s="277">
        <f t="shared" si="946"/>
        <v>0</v>
      </c>
      <c r="AF3250" s="277">
        <f t="shared" si="946"/>
        <v>0</v>
      </c>
      <c r="AG3250" s="277">
        <f t="shared" si="946"/>
        <v>0</v>
      </c>
      <c r="AH3250" s="277">
        <v>0</v>
      </c>
      <c r="AI3250" s="277">
        <v>0</v>
      </c>
      <c r="AJ3250" s="277">
        <f>SUM(AJ3245)</f>
        <v>10880</v>
      </c>
      <c r="AK3250" s="277">
        <f t="shared" si="946"/>
        <v>544</v>
      </c>
      <c r="AL3250" s="277">
        <f t="shared" si="946"/>
        <v>0</v>
      </c>
      <c r="AM3250" s="277">
        <f t="shared" si="946"/>
        <v>6424</v>
      </c>
      <c r="AN3250" s="277">
        <f t="shared" si="946"/>
        <v>544</v>
      </c>
      <c r="AO3250" s="277">
        <f t="shared" si="946"/>
        <v>595</v>
      </c>
      <c r="AP3250" s="277">
        <f t="shared" si="946"/>
        <v>595</v>
      </c>
      <c r="AQ3250" s="277">
        <f t="shared" si="946"/>
        <v>0</v>
      </c>
      <c r="AR3250" s="277">
        <f t="shared" si="946"/>
        <v>0</v>
      </c>
      <c r="AS3250" s="277">
        <f t="shared" si="946"/>
        <v>0</v>
      </c>
      <c r="AT3250" s="277">
        <f t="shared" si="946"/>
        <v>0</v>
      </c>
      <c r="AU3250" s="277">
        <v>8702</v>
      </c>
      <c r="AV3250" s="277">
        <v>2178</v>
      </c>
      <c r="AW3250" s="277">
        <f>U3250+AH3250+AU3250</f>
        <v>66321</v>
      </c>
    </row>
    <row r="3251" spans="1:49">
      <c r="A3251" s="48"/>
      <c r="B3251" s="42"/>
      <c r="C3251" s="42"/>
      <c r="D3251" s="42"/>
      <c r="E3251" s="531"/>
      <c r="F3251" s="50"/>
      <c r="G3251" s="50"/>
      <c r="H3251" s="50"/>
      <c r="I3251" s="276"/>
      <c r="J3251" s="277"/>
      <c r="K3251" s="277"/>
      <c r="L3251" s="277"/>
      <c r="M3251" s="277"/>
      <c r="N3251" s="277"/>
      <c r="O3251" s="277"/>
      <c r="P3251" s="277"/>
      <c r="Q3251" s="277"/>
      <c r="R3251" s="277"/>
      <c r="S3251" s="277"/>
      <c r="T3251" s="277"/>
      <c r="U3251" s="277">
        <v>0</v>
      </c>
      <c r="V3251" s="277">
        <v>0</v>
      </c>
      <c r="W3251" s="277"/>
      <c r="X3251" s="277"/>
      <c r="Y3251" s="277"/>
      <c r="Z3251" s="277"/>
      <c r="AA3251" s="277"/>
      <c r="AB3251" s="277"/>
      <c r="AC3251" s="277"/>
      <c r="AD3251" s="277"/>
      <c r="AE3251" s="277"/>
      <c r="AF3251" s="277"/>
      <c r="AG3251" s="277"/>
      <c r="AH3251" s="277">
        <v>0</v>
      </c>
      <c r="AI3251" s="277">
        <v>0</v>
      </c>
      <c r="AJ3251" s="277"/>
      <c r="AK3251" s="277"/>
      <c r="AL3251" s="277"/>
      <c r="AM3251" s="277"/>
      <c r="AN3251" s="277"/>
      <c r="AO3251" s="277"/>
      <c r="AP3251" s="277"/>
      <c r="AQ3251" s="277"/>
      <c r="AR3251" s="277"/>
      <c r="AS3251" s="277"/>
      <c r="AT3251" s="277"/>
      <c r="AU3251" s="277">
        <v>0</v>
      </c>
      <c r="AV3251" s="277">
        <v>0</v>
      </c>
      <c r="AW3251" s="277">
        <f>U3251+AH3251+AU3251</f>
        <v>0</v>
      </c>
    </row>
    <row r="3252" spans="1:49">
      <c r="A3252" s="48"/>
      <c r="B3252" s="42"/>
      <c r="C3252" s="42"/>
      <c r="D3252" s="42"/>
      <c r="E3252" s="531"/>
      <c r="F3252" s="50"/>
      <c r="G3252" s="50"/>
      <c r="H3252" s="50"/>
      <c r="I3252" s="276"/>
      <c r="J3252" s="277"/>
      <c r="K3252" s="277"/>
      <c r="L3252" s="277"/>
      <c r="M3252" s="277"/>
      <c r="N3252" s="277"/>
      <c r="O3252" s="277"/>
      <c r="P3252" s="277"/>
      <c r="Q3252" s="277"/>
      <c r="R3252" s="277"/>
      <c r="S3252" s="277"/>
      <c r="T3252" s="277"/>
      <c r="U3252" s="277">
        <v>0</v>
      </c>
      <c r="V3252" s="277">
        <v>0</v>
      </c>
      <c r="W3252" s="277"/>
      <c r="X3252" s="277"/>
      <c r="Y3252" s="277"/>
      <c r="Z3252" s="277"/>
      <c r="AA3252" s="277"/>
      <c r="AB3252" s="277"/>
      <c r="AC3252" s="277"/>
      <c r="AD3252" s="277"/>
      <c r="AE3252" s="277"/>
      <c r="AF3252" s="277"/>
      <c r="AG3252" s="277"/>
      <c r="AH3252" s="277">
        <v>0</v>
      </c>
      <c r="AI3252" s="277">
        <v>0</v>
      </c>
      <c r="AJ3252" s="277"/>
      <c r="AK3252" s="277"/>
      <c r="AL3252" s="277"/>
      <c r="AM3252" s="277"/>
      <c r="AN3252" s="277"/>
      <c r="AO3252" s="277"/>
      <c r="AP3252" s="277"/>
      <c r="AQ3252" s="277"/>
      <c r="AR3252" s="277"/>
      <c r="AS3252" s="277"/>
      <c r="AT3252" s="277"/>
      <c r="AU3252" s="277">
        <v>0</v>
      </c>
      <c r="AV3252" s="277">
        <v>0</v>
      </c>
      <c r="AW3252" s="277">
        <f>U3252+AH3252+AU3252</f>
        <v>0</v>
      </c>
    </row>
    <row r="3253" spans="1:49">
      <c r="A3253" s="48"/>
      <c r="B3253" s="42"/>
      <c r="C3253" s="42"/>
      <c r="D3253" s="42"/>
      <c r="E3253" s="531"/>
      <c r="F3253" s="50"/>
      <c r="G3253" s="50"/>
      <c r="H3253" s="50"/>
      <c r="I3253" s="276"/>
      <c r="J3253" s="277"/>
      <c r="K3253" s="277"/>
      <c r="L3253" s="277"/>
      <c r="M3253" s="277"/>
      <c r="N3253" s="277"/>
      <c r="O3253" s="277"/>
      <c r="P3253" s="277"/>
      <c r="Q3253" s="277"/>
      <c r="R3253" s="277"/>
      <c r="S3253" s="277"/>
      <c r="T3253" s="277"/>
      <c r="U3253" s="277">
        <v>0</v>
      </c>
      <c r="V3253" s="277">
        <v>0</v>
      </c>
      <c r="W3253" s="277"/>
      <c r="X3253" s="277"/>
      <c r="Y3253" s="277"/>
      <c r="Z3253" s="277"/>
      <c r="AA3253" s="277"/>
      <c r="AB3253" s="277"/>
      <c r="AC3253" s="277"/>
      <c r="AD3253" s="277"/>
      <c r="AE3253" s="277"/>
      <c r="AF3253" s="277"/>
      <c r="AG3253" s="277"/>
      <c r="AH3253" s="277">
        <v>0</v>
      </c>
      <c r="AI3253" s="277">
        <v>0</v>
      </c>
      <c r="AJ3253" s="277"/>
      <c r="AK3253" s="277"/>
      <c r="AL3253" s="277"/>
      <c r="AM3253" s="277"/>
      <c r="AN3253" s="277"/>
      <c r="AO3253" s="277"/>
      <c r="AP3253" s="277"/>
      <c r="AQ3253" s="277"/>
      <c r="AR3253" s="277"/>
      <c r="AS3253" s="277"/>
      <c r="AT3253" s="277"/>
      <c r="AU3253" s="277">
        <v>0</v>
      </c>
      <c r="AV3253" s="277">
        <v>0</v>
      </c>
      <c r="AW3253" s="277">
        <f>U3253+AH3253+AU3253</f>
        <v>0</v>
      </c>
    </row>
    <row r="3254" spans="1:49">
      <c r="A3254" s="48"/>
      <c r="B3254" s="42"/>
      <c r="C3254" s="42"/>
      <c r="D3254" s="42"/>
      <c r="E3254" s="531"/>
      <c r="F3254" s="50"/>
      <c r="G3254" s="50"/>
      <c r="H3254" s="50"/>
      <c r="I3254" s="276" t="s">
        <v>1631</v>
      </c>
      <c r="J3254" s="277">
        <f>SUM(J3250:J3253)</f>
        <v>57900</v>
      </c>
      <c r="K3254" s="277">
        <f t="shared" ref="K3254:AT3254" si="947">SUM(K3250:K3253)</f>
        <v>1018</v>
      </c>
      <c r="L3254" s="277">
        <f t="shared" si="947"/>
        <v>4500</v>
      </c>
      <c r="M3254" s="277">
        <f t="shared" si="947"/>
        <v>9253</v>
      </c>
      <c r="N3254" s="277">
        <f t="shared" si="947"/>
        <v>9161</v>
      </c>
      <c r="O3254" s="277">
        <f t="shared" si="947"/>
        <v>5124</v>
      </c>
      <c r="P3254" s="277">
        <f t="shared" si="947"/>
        <v>2515</v>
      </c>
      <c r="Q3254" s="277">
        <f t="shared" si="947"/>
        <v>0</v>
      </c>
      <c r="R3254" s="277">
        <f t="shared" si="947"/>
        <v>0</v>
      </c>
      <c r="S3254" s="277">
        <f t="shared" si="947"/>
        <v>10728</v>
      </c>
      <c r="T3254" s="277">
        <f t="shared" si="947"/>
        <v>15320</v>
      </c>
      <c r="U3254" s="277">
        <v>57619</v>
      </c>
      <c r="V3254" s="277">
        <v>281</v>
      </c>
      <c r="W3254" s="277">
        <f>SUM(W3250:W3253)</f>
        <v>0</v>
      </c>
      <c r="X3254" s="277">
        <f t="shared" si="947"/>
        <v>0</v>
      </c>
      <c r="Y3254" s="277">
        <f t="shared" si="947"/>
        <v>0</v>
      </c>
      <c r="Z3254" s="277">
        <f t="shared" si="947"/>
        <v>0</v>
      </c>
      <c r="AA3254" s="277">
        <f t="shared" si="947"/>
        <v>0</v>
      </c>
      <c r="AB3254" s="277">
        <f t="shared" si="947"/>
        <v>0</v>
      </c>
      <c r="AC3254" s="277">
        <f t="shared" si="947"/>
        <v>0</v>
      </c>
      <c r="AD3254" s="277">
        <f t="shared" si="947"/>
        <v>0</v>
      </c>
      <c r="AE3254" s="277">
        <f t="shared" si="947"/>
        <v>0</v>
      </c>
      <c r="AF3254" s="277">
        <f t="shared" si="947"/>
        <v>0</v>
      </c>
      <c r="AG3254" s="277">
        <f t="shared" si="947"/>
        <v>0</v>
      </c>
      <c r="AH3254" s="277">
        <v>0</v>
      </c>
      <c r="AI3254" s="277">
        <v>0</v>
      </c>
      <c r="AJ3254" s="277">
        <f>SUM(AJ3250:AJ3253)</f>
        <v>10880</v>
      </c>
      <c r="AK3254" s="277">
        <f t="shared" si="947"/>
        <v>544</v>
      </c>
      <c r="AL3254" s="277">
        <f t="shared" si="947"/>
        <v>0</v>
      </c>
      <c r="AM3254" s="277">
        <f t="shared" si="947"/>
        <v>6424</v>
      </c>
      <c r="AN3254" s="277">
        <f t="shared" si="947"/>
        <v>544</v>
      </c>
      <c r="AO3254" s="277">
        <f t="shared" si="947"/>
        <v>595</v>
      </c>
      <c r="AP3254" s="277">
        <f t="shared" si="947"/>
        <v>595</v>
      </c>
      <c r="AQ3254" s="277">
        <f t="shared" si="947"/>
        <v>0</v>
      </c>
      <c r="AR3254" s="277">
        <f t="shared" si="947"/>
        <v>0</v>
      </c>
      <c r="AS3254" s="277">
        <f t="shared" si="947"/>
        <v>0</v>
      </c>
      <c r="AT3254" s="277">
        <f t="shared" si="947"/>
        <v>0</v>
      </c>
      <c r="AU3254" s="277">
        <v>8702</v>
      </c>
      <c r="AV3254" s="277">
        <v>2178</v>
      </c>
      <c r="AW3254" s="277">
        <f>U3254+AH3254+AU3254</f>
        <v>66321</v>
      </c>
    </row>
    <row r="3255" spans="1:49">
      <c r="A3255" s="48"/>
      <c r="B3255" s="42"/>
      <c r="C3255" s="42"/>
      <c r="D3255" s="42"/>
      <c r="E3255" s="531"/>
      <c r="F3255" s="50"/>
      <c r="G3255" s="50"/>
      <c r="H3255" s="50"/>
      <c r="I3255" s="146"/>
      <c r="J3255" s="29"/>
      <c r="K3255" s="29"/>
      <c r="L3255" s="29"/>
      <c r="M3255" s="29"/>
      <c r="N3255" s="29"/>
      <c r="O3255" s="29"/>
      <c r="P3255" s="29"/>
      <c r="Q3255" s="29"/>
      <c r="R3255" s="29"/>
      <c r="S3255" s="29"/>
      <c r="T3255" s="29"/>
      <c r="U3255" s="29"/>
      <c r="V3255" s="29"/>
      <c r="W3255" s="29"/>
      <c r="X3255" s="29"/>
      <c r="Y3255" s="29"/>
      <c r="Z3255" s="29"/>
      <c r="AA3255" s="29"/>
      <c r="AB3255" s="29"/>
      <c r="AC3255" s="29"/>
      <c r="AD3255" s="29"/>
      <c r="AE3255" s="29"/>
      <c r="AF3255" s="29"/>
      <c r="AG3255" s="29"/>
      <c r="AH3255" s="29"/>
      <c r="AI3255" s="29"/>
      <c r="AJ3255" s="29"/>
      <c r="AK3255" s="29"/>
      <c r="AL3255" s="29"/>
      <c r="AM3255" s="29"/>
      <c r="AN3255" s="29"/>
      <c r="AO3255" s="29"/>
      <c r="AP3255" s="29"/>
      <c r="AQ3255" s="29"/>
      <c r="AR3255" s="29"/>
      <c r="AS3255" s="29"/>
      <c r="AT3255" s="29"/>
      <c r="AU3255" s="29"/>
      <c r="AV3255" s="29"/>
      <c r="AW3255" s="29"/>
    </row>
    <row r="3256" spans="1:49">
      <c r="A3256" s="44"/>
      <c r="B3256" s="45"/>
      <c r="C3256" s="45"/>
      <c r="D3256" s="45"/>
      <c r="E3256" s="531"/>
      <c r="F3256" s="50"/>
      <c r="G3256" s="50"/>
      <c r="H3256" s="50"/>
      <c r="I3256" s="53"/>
      <c r="J3256" s="29"/>
      <c r="K3256" s="29"/>
      <c r="L3256" s="29"/>
      <c r="M3256" s="29"/>
      <c r="N3256" s="29"/>
      <c r="O3256" s="29"/>
      <c r="P3256" s="29"/>
      <c r="Q3256" s="29"/>
      <c r="R3256" s="29"/>
      <c r="S3256" s="29"/>
      <c r="T3256" s="29"/>
      <c r="U3256" s="29"/>
      <c r="V3256" s="29"/>
      <c r="W3256" s="29"/>
      <c r="X3256" s="29"/>
      <c r="Y3256" s="29"/>
      <c r="Z3256" s="29"/>
      <c r="AA3256" s="29"/>
      <c r="AB3256" s="29"/>
      <c r="AC3256" s="29"/>
      <c r="AD3256" s="29"/>
      <c r="AE3256" s="29"/>
      <c r="AF3256" s="29"/>
      <c r="AG3256" s="29"/>
      <c r="AH3256" s="29"/>
      <c r="AI3256" s="29"/>
      <c r="AJ3256" s="29"/>
      <c r="AK3256" s="29"/>
      <c r="AL3256" s="29"/>
      <c r="AM3256" s="29"/>
      <c r="AN3256" s="29"/>
      <c r="AO3256" s="29"/>
      <c r="AP3256" s="29"/>
      <c r="AQ3256" s="29"/>
      <c r="AR3256" s="29"/>
      <c r="AS3256" s="29"/>
      <c r="AT3256" s="29"/>
      <c r="AU3256" s="29"/>
      <c r="AV3256" s="29"/>
      <c r="AW3256" s="29"/>
    </row>
    <row r="3257" spans="1:49" ht="16.5" thickBot="1">
      <c r="A3257" s="78" t="s">
        <v>2146</v>
      </c>
      <c r="B3257" s="78"/>
      <c r="C3257" s="78"/>
      <c r="D3257" s="463"/>
      <c r="E3257" s="539"/>
      <c r="F3257" s="129"/>
      <c r="G3257" s="129"/>
      <c r="H3257" s="129"/>
      <c r="I3257" s="103"/>
    </row>
    <row r="3258" spans="1:49" s="151" customFormat="1" ht="36" customHeight="1" thickTop="1" thickBot="1">
      <c r="A3258" s="147" t="s">
        <v>2079</v>
      </c>
      <c r="B3258" s="5" t="s">
        <v>2080</v>
      </c>
      <c r="C3258" s="5" t="s">
        <v>1335</v>
      </c>
      <c r="D3258" s="450"/>
      <c r="E3258" s="148" t="s">
        <v>1570</v>
      </c>
      <c r="F3258" s="149" t="s">
        <v>1438</v>
      </c>
      <c r="G3258" s="149"/>
      <c r="H3258" s="149" t="s">
        <v>2332</v>
      </c>
      <c r="I3258" s="5" t="s">
        <v>856</v>
      </c>
      <c r="J3258" s="364" t="s">
        <v>2891</v>
      </c>
      <c r="K3258" s="364" t="s">
        <v>2879</v>
      </c>
      <c r="L3258" s="364" t="s">
        <v>2880</v>
      </c>
      <c r="M3258" s="364" t="s">
        <v>2881</v>
      </c>
      <c r="N3258" s="364" t="s">
        <v>2882</v>
      </c>
      <c r="O3258" s="364" t="s">
        <v>2883</v>
      </c>
      <c r="P3258" s="364" t="s">
        <v>2884</v>
      </c>
      <c r="Q3258" s="364" t="s">
        <v>2885</v>
      </c>
      <c r="R3258" s="364" t="s">
        <v>2886</v>
      </c>
      <c r="S3258" s="364" t="s">
        <v>2887</v>
      </c>
      <c r="T3258" s="364" t="s">
        <v>2888</v>
      </c>
      <c r="U3258" s="364" t="s">
        <v>2889</v>
      </c>
      <c r="V3258" s="364" t="s">
        <v>2890</v>
      </c>
      <c r="W3258" s="365" t="s">
        <v>2893</v>
      </c>
      <c r="X3258" s="365" t="s">
        <v>2879</v>
      </c>
      <c r="Y3258" s="365" t="s">
        <v>2880</v>
      </c>
      <c r="Z3258" s="365" t="s">
        <v>2881</v>
      </c>
      <c r="AA3258" s="365" t="s">
        <v>2882</v>
      </c>
      <c r="AB3258" s="365" t="s">
        <v>2883</v>
      </c>
      <c r="AC3258" s="365" t="s">
        <v>2884</v>
      </c>
      <c r="AD3258" s="365" t="s">
        <v>2885</v>
      </c>
      <c r="AE3258" s="365" t="s">
        <v>2886</v>
      </c>
      <c r="AF3258" s="365" t="s">
        <v>2887</v>
      </c>
      <c r="AG3258" s="365" t="s">
        <v>2888</v>
      </c>
      <c r="AH3258" s="365" t="s">
        <v>2889</v>
      </c>
      <c r="AI3258" s="365" t="s">
        <v>2890</v>
      </c>
      <c r="AJ3258" s="366" t="s">
        <v>2892</v>
      </c>
      <c r="AK3258" s="366" t="s">
        <v>2879</v>
      </c>
      <c r="AL3258" s="366" t="s">
        <v>2880</v>
      </c>
      <c r="AM3258" s="366" t="s">
        <v>2881</v>
      </c>
      <c r="AN3258" s="366" t="s">
        <v>2882</v>
      </c>
      <c r="AO3258" s="366" t="s">
        <v>2883</v>
      </c>
      <c r="AP3258" s="366" t="s">
        <v>2884</v>
      </c>
      <c r="AQ3258" s="366" t="s">
        <v>2885</v>
      </c>
      <c r="AR3258" s="366" t="s">
        <v>2886</v>
      </c>
      <c r="AS3258" s="366" t="s">
        <v>2887</v>
      </c>
      <c r="AT3258" s="366" t="s">
        <v>2888</v>
      </c>
      <c r="AU3258" s="366" t="s">
        <v>2889</v>
      </c>
      <c r="AV3258" s="366" t="s">
        <v>2890</v>
      </c>
      <c r="AW3258" s="368" t="s">
        <v>2895</v>
      </c>
    </row>
    <row r="3259" spans="1:49">
      <c r="A3259" s="33"/>
      <c r="B3259" s="34"/>
      <c r="C3259" s="34"/>
      <c r="D3259" s="34"/>
      <c r="E3259" s="35"/>
      <c r="F3259" s="36"/>
      <c r="G3259" s="36"/>
      <c r="H3259" s="36"/>
      <c r="I3259" s="34"/>
      <c r="J3259" s="202" t="s">
        <v>1224</v>
      </c>
      <c r="K3259" s="202">
        <v>1</v>
      </c>
      <c r="L3259" s="202">
        <v>2</v>
      </c>
      <c r="M3259" s="202">
        <v>3</v>
      </c>
      <c r="N3259" s="202">
        <v>4</v>
      </c>
      <c r="O3259" s="202">
        <v>5</v>
      </c>
      <c r="P3259" s="202">
        <v>6</v>
      </c>
      <c r="Q3259" s="202">
        <v>7</v>
      </c>
      <c r="R3259" s="202">
        <v>8</v>
      </c>
      <c r="S3259" s="202">
        <v>9</v>
      </c>
      <c r="T3259" s="202">
        <v>10</v>
      </c>
      <c r="U3259" s="202">
        <v>13</v>
      </c>
      <c r="V3259" s="202">
        <v>14</v>
      </c>
      <c r="W3259" s="202" t="s">
        <v>1224</v>
      </c>
      <c r="X3259" s="202">
        <v>1</v>
      </c>
      <c r="Y3259" s="202">
        <v>2</v>
      </c>
      <c r="Z3259" s="202">
        <v>3</v>
      </c>
      <c r="AA3259" s="202">
        <v>4</v>
      </c>
      <c r="AB3259" s="202">
        <v>5</v>
      </c>
      <c r="AC3259" s="202">
        <v>6</v>
      </c>
      <c r="AD3259" s="202">
        <v>7</v>
      </c>
      <c r="AE3259" s="202">
        <v>8</v>
      </c>
      <c r="AF3259" s="202">
        <v>9</v>
      </c>
      <c r="AG3259" s="202">
        <v>10</v>
      </c>
      <c r="AH3259" s="202">
        <v>13</v>
      </c>
      <c r="AI3259" s="202">
        <v>14</v>
      </c>
      <c r="AJ3259" s="202" t="s">
        <v>1224</v>
      </c>
      <c r="AK3259" s="202">
        <v>1</v>
      </c>
      <c r="AL3259" s="202">
        <v>2</v>
      </c>
      <c r="AM3259" s="202">
        <v>3</v>
      </c>
      <c r="AN3259" s="202">
        <v>4</v>
      </c>
      <c r="AO3259" s="202">
        <v>5</v>
      </c>
      <c r="AP3259" s="202">
        <v>6</v>
      </c>
      <c r="AQ3259" s="202">
        <v>7</v>
      </c>
      <c r="AR3259" s="202">
        <v>8</v>
      </c>
      <c r="AS3259" s="202">
        <v>9</v>
      </c>
      <c r="AT3259" s="202">
        <v>10</v>
      </c>
      <c r="AU3259" s="202">
        <v>13</v>
      </c>
      <c r="AV3259" s="202">
        <v>14</v>
      </c>
      <c r="AW3259" s="202">
        <v>15</v>
      </c>
    </row>
    <row r="3260" spans="1:49">
      <c r="A3260" s="37"/>
      <c r="B3260" s="38"/>
      <c r="C3260" s="38"/>
      <c r="D3260" s="38"/>
      <c r="E3260" s="60"/>
      <c r="F3260" s="61"/>
      <c r="G3260" s="61"/>
      <c r="H3260" s="61"/>
      <c r="I3260" s="38"/>
      <c r="J3260" s="62"/>
      <c r="K3260" s="62"/>
      <c r="L3260" s="62"/>
      <c r="M3260" s="62"/>
      <c r="N3260" s="62"/>
      <c r="O3260" s="62"/>
      <c r="P3260" s="62"/>
      <c r="Q3260" s="62"/>
      <c r="R3260" s="62"/>
      <c r="S3260" s="62"/>
      <c r="T3260" s="62"/>
      <c r="U3260" s="62"/>
      <c r="V3260" s="62"/>
      <c r="W3260" s="62"/>
      <c r="X3260" s="62"/>
      <c r="Y3260" s="62"/>
      <c r="Z3260" s="62"/>
      <c r="AA3260" s="62"/>
      <c r="AB3260" s="62"/>
      <c r="AC3260" s="62"/>
      <c r="AD3260" s="62"/>
      <c r="AE3260" s="62"/>
      <c r="AF3260" s="62"/>
      <c r="AG3260" s="62"/>
      <c r="AH3260" s="62"/>
      <c r="AI3260" s="62"/>
      <c r="AJ3260" s="62"/>
      <c r="AK3260" s="62"/>
      <c r="AL3260" s="62"/>
      <c r="AM3260" s="62"/>
      <c r="AN3260" s="62"/>
      <c r="AO3260" s="62"/>
      <c r="AP3260" s="62"/>
      <c r="AQ3260" s="62"/>
      <c r="AR3260" s="62"/>
      <c r="AS3260" s="62"/>
      <c r="AT3260" s="62"/>
      <c r="AU3260" s="62"/>
      <c r="AV3260" s="62"/>
      <c r="AW3260" s="62"/>
    </row>
    <row r="3261" spans="1:49">
      <c r="A3261" s="92" t="s">
        <v>797</v>
      </c>
      <c r="B3261" s="93" t="s">
        <v>1030</v>
      </c>
      <c r="C3261" s="93" t="s">
        <v>1552</v>
      </c>
      <c r="D3261" s="460"/>
      <c r="E3261" s="531"/>
      <c r="F3261" s="50"/>
      <c r="G3261" s="50"/>
      <c r="H3261" s="50"/>
      <c r="I3261" s="108" t="s">
        <v>1053</v>
      </c>
    </row>
    <row r="3262" spans="1:49">
      <c r="A3262" s="48"/>
      <c r="B3262" s="1"/>
      <c r="C3262" s="1"/>
      <c r="D3262" s="369"/>
      <c r="E3262" s="531"/>
      <c r="F3262" s="50"/>
      <c r="G3262" s="50"/>
      <c r="H3262" s="50"/>
      <c r="I3262" s="108"/>
    </row>
    <row r="3263" spans="1:49">
      <c r="A3263" s="48"/>
      <c r="B3263" s="42"/>
      <c r="C3263" s="42"/>
      <c r="D3263" s="42"/>
      <c r="E3263" s="531"/>
      <c r="F3263" s="50"/>
      <c r="G3263" s="50"/>
      <c r="H3263" s="50"/>
      <c r="I3263" s="49" t="s">
        <v>1559</v>
      </c>
      <c r="J3263" s="12">
        <f>SUM(J3264,J3272,J3274)</f>
        <v>134500</v>
      </c>
      <c r="K3263" s="12">
        <f t="shared" ref="K3263:AT3263" si="948">SUM(K3264,K3272,K3274)</f>
        <v>3000</v>
      </c>
      <c r="L3263" s="12">
        <f t="shared" si="948"/>
        <v>13690</v>
      </c>
      <c r="M3263" s="12">
        <f t="shared" si="948"/>
        <v>13965</v>
      </c>
      <c r="N3263" s="12">
        <f t="shared" si="948"/>
        <v>18100</v>
      </c>
      <c r="O3263" s="12">
        <f t="shared" si="948"/>
        <v>14770</v>
      </c>
      <c r="P3263" s="12">
        <f t="shared" si="948"/>
        <v>5700</v>
      </c>
      <c r="Q3263" s="12">
        <f t="shared" si="948"/>
        <v>500</v>
      </c>
      <c r="R3263" s="12">
        <f t="shared" si="948"/>
        <v>0</v>
      </c>
      <c r="S3263" s="12">
        <f t="shared" si="948"/>
        <v>17515</v>
      </c>
      <c r="T3263" s="12">
        <f t="shared" si="948"/>
        <v>21055</v>
      </c>
      <c r="U3263" s="12">
        <v>108295</v>
      </c>
      <c r="V3263" s="12">
        <v>26205</v>
      </c>
      <c r="W3263" s="12">
        <f>SUM(W3264,W3272,W3274)</f>
        <v>0</v>
      </c>
      <c r="X3263" s="12">
        <f t="shared" si="948"/>
        <v>0</v>
      </c>
      <c r="Y3263" s="12">
        <f t="shared" si="948"/>
        <v>0</v>
      </c>
      <c r="Z3263" s="12">
        <f t="shared" si="948"/>
        <v>0</v>
      </c>
      <c r="AA3263" s="12">
        <f t="shared" si="948"/>
        <v>0</v>
      </c>
      <c r="AB3263" s="12">
        <f t="shared" si="948"/>
        <v>0</v>
      </c>
      <c r="AC3263" s="12">
        <f t="shared" si="948"/>
        <v>0</v>
      </c>
      <c r="AD3263" s="12">
        <f t="shared" si="948"/>
        <v>0</v>
      </c>
      <c r="AE3263" s="12">
        <f t="shared" si="948"/>
        <v>0</v>
      </c>
      <c r="AF3263" s="12">
        <f t="shared" si="948"/>
        <v>0</v>
      </c>
      <c r="AG3263" s="12">
        <f t="shared" si="948"/>
        <v>0</v>
      </c>
      <c r="AH3263" s="12">
        <v>0</v>
      </c>
      <c r="AI3263" s="12">
        <v>0</v>
      </c>
      <c r="AJ3263" s="12">
        <f>SUM(AJ3264,AJ3272,AJ3274)</f>
        <v>5744</v>
      </c>
      <c r="AK3263" s="12">
        <f t="shared" si="948"/>
        <v>320</v>
      </c>
      <c r="AL3263" s="12">
        <f t="shared" si="948"/>
        <v>0</v>
      </c>
      <c r="AM3263" s="12">
        <f t="shared" si="948"/>
        <v>744</v>
      </c>
      <c r="AN3263" s="12">
        <f t="shared" si="948"/>
        <v>272</v>
      </c>
      <c r="AO3263" s="12">
        <f t="shared" si="948"/>
        <v>272</v>
      </c>
      <c r="AP3263" s="12">
        <f t="shared" si="948"/>
        <v>272</v>
      </c>
      <c r="AQ3263" s="12">
        <f t="shared" si="948"/>
        <v>0</v>
      </c>
      <c r="AR3263" s="12">
        <f t="shared" si="948"/>
        <v>0</v>
      </c>
      <c r="AS3263" s="12">
        <f t="shared" si="948"/>
        <v>0</v>
      </c>
      <c r="AT3263" s="12">
        <f t="shared" si="948"/>
        <v>0</v>
      </c>
      <c r="AU3263" s="12">
        <v>1880</v>
      </c>
      <c r="AV3263" s="12">
        <v>3864</v>
      </c>
      <c r="AW3263" s="12">
        <f t="shared" ref="AW3263:AW3292" si="949">U3263+AH3263+AU3263</f>
        <v>110175</v>
      </c>
    </row>
    <row r="3264" spans="1:49">
      <c r="A3264" s="44" t="s">
        <v>797</v>
      </c>
      <c r="B3264" s="45" t="s">
        <v>1030</v>
      </c>
      <c r="C3264" s="45" t="s">
        <v>1552</v>
      </c>
      <c r="D3264" s="452" t="s">
        <v>2954</v>
      </c>
      <c r="E3264" s="213" t="s">
        <v>771</v>
      </c>
      <c r="F3264" s="65"/>
      <c r="G3264" s="65"/>
      <c r="H3264" s="65"/>
      <c r="I3264" s="1" t="s">
        <v>1500</v>
      </c>
      <c r="J3264" s="9">
        <f>SUM(J3265:J3266)</f>
        <v>33000</v>
      </c>
      <c r="K3264" s="9">
        <f t="shared" ref="K3264:AT3264" si="950">SUM(K3265:K3266)</f>
        <v>0</v>
      </c>
      <c r="L3264" s="9">
        <f t="shared" si="950"/>
        <v>0</v>
      </c>
      <c r="M3264" s="9">
        <f t="shared" si="950"/>
        <v>0</v>
      </c>
      <c r="N3264" s="9">
        <f t="shared" si="950"/>
        <v>0</v>
      </c>
      <c r="O3264" s="9">
        <f t="shared" si="950"/>
        <v>2500</v>
      </c>
      <c r="P3264" s="9">
        <f t="shared" si="950"/>
        <v>1200</v>
      </c>
      <c r="Q3264" s="9">
        <f t="shared" si="950"/>
        <v>0</v>
      </c>
      <c r="R3264" s="9">
        <f t="shared" si="950"/>
        <v>0</v>
      </c>
      <c r="S3264" s="9">
        <f t="shared" si="950"/>
        <v>3200</v>
      </c>
      <c r="T3264" s="9">
        <f t="shared" si="950"/>
        <v>1295</v>
      </c>
      <c r="U3264" s="9">
        <v>8195</v>
      </c>
      <c r="V3264" s="9">
        <v>24805</v>
      </c>
      <c r="W3264" s="9">
        <f>SUM(W3265:W3266)</f>
        <v>0</v>
      </c>
      <c r="X3264" s="9">
        <f t="shared" si="950"/>
        <v>0</v>
      </c>
      <c r="Y3264" s="9">
        <f t="shared" si="950"/>
        <v>0</v>
      </c>
      <c r="Z3264" s="9">
        <f t="shared" si="950"/>
        <v>0</v>
      </c>
      <c r="AA3264" s="9">
        <f t="shared" si="950"/>
        <v>0</v>
      </c>
      <c r="AB3264" s="9">
        <f t="shared" si="950"/>
        <v>0</v>
      </c>
      <c r="AC3264" s="9">
        <f t="shared" si="950"/>
        <v>0</v>
      </c>
      <c r="AD3264" s="9">
        <f t="shared" si="950"/>
        <v>0</v>
      </c>
      <c r="AE3264" s="9">
        <f t="shared" si="950"/>
        <v>0</v>
      </c>
      <c r="AF3264" s="9">
        <f t="shared" si="950"/>
        <v>0</v>
      </c>
      <c r="AG3264" s="9">
        <f t="shared" si="950"/>
        <v>0</v>
      </c>
      <c r="AH3264" s="9">
        <v>0</v>
      </c>
      <c r="AI3264" s="9">
        <v>0</v>
      </c>
      <c r="AJ3264" s="9">
        <f>SUM(AJ3265:AJ3266)</f>
        <v>0</v>
      </c>
      <c r="AK3264" s="9">
        <f t="shared" si="950"/>
        <v>0</v>
      </c>
      <c r="AL3264" s="9">
        <f t="shared" si="950"/>
        <v>0</v>
      </c>
      <c r="AM3264" s="9">
        <f t="shared" si="950"/>
        <v>0</v>
      </c>
      <c r="AN3264" s="9">
        <f t="shared" si="950"/>
        <v>0</v>
      </c>
      <c r="AO3264" s="9">
        <f t="shared" si="950"/>
        <v>0</v>
      </c>
      <c r="AP3264" s="9">
        <f t="shared" si="950"/>
        <v>0</v>
      </c>
      <c r="AQ3264" s="9">
        <f t="shared" si="950"/>
        <v>0</v>
      </c>
      <c r="AR3264" s="9">
        <f t="shared" si="950"/>
        <v>0</v>
      </c>
      <c r="AS3264" s="9">
        <f t="shared" si="950"/>
        <v>0</v>
      </c>
      <c r="AT3264" s="9">
        <f t="shared" si="950"/>
        <v>0</v>
      </c>
      <c r="AU3264" s="9">
        <v>0</v>
      </c>
      <c r="AV3264" s="9">
        <v>0</v>
      </c>
      <c r="AW3264" s="9">
        <f t="shared" si="949"/>
        <v>8195</v>
      </c>
    </row>
    <row r="3265" spans="1:49">
      <c r="A3265" s="44" t="s">
        <v>797</v>
      </c>
      <c r="B3265" s="45" t="s">
        <v>1030</v>
      </c>
      <c r="C3265" s="45" t="s">
        <v>1552</v>
      </c>
      <c r="D3265" s="452" t="s">
        <v>2954</v>
      </c>
      <c r="E3265" s="367" t="s">
        <v>834</v>
      </c>
      <c r="F3265" s="50"/>
      <c r="G3265" s="468" t="s">
        <v>3096</v>
      </c>
      <c r="H3265" s="50" t="s">
        <v>2333</v>
      </c>
      <c r="I3265" s="42" t="s">
        <v>1165</v>
      </c>
      <c r="J3265" s="15">
        <v>30000</v>
      </c>
      <c r="O3265" s="15">
        <v>2000</v>
      </c>
      <c r="P3265" s="15">
        <v>1000</v>
      </c>
      <c r="S3265" s="15">
        <v>2800</v>
      </c>
      <c r="T3265" s="15">
        <v>1295</v>
      </c>
      <c r="U3265" s="15">
        <v>7095</v>
      </c>
      <c r="V3265" s="15">
        <v>22905</v>
      </c>
      <c r="AH3265" s="15">
        <v>0</v>
      </c>
      <c r="AI3265" s="15">
        <v>0</v>
      </c>
      <c r="AU3265" s="15">
        <v>0</v>
      </c>
      <c r="AV3265" s="15">
        <v>0</v>
      </c>
      <c r="AW3265" s="15">
        <f t="shared" si="949"/>
        <v>7095</v>
      </c>
    </row>
    <row r="3266" spans="1:49">
      <c r="A3266" s="44" t="s">
        <v>797</v>
      </c>
      <c r="B3266" s="45" t="s">
        <v>1030</v>
      </c>
      <c r="C3266" s="45" t="s">
        <v>1552</v>
      </c>
      <c r="D3266" s="452" t="s">
        <v>2954</v>
      </c>
      <c r="E3266" s="367" t="s">
        <v>772</v>
      </c>
      <c r="F3266" s="50"/>
      <c r="G3266" s="468" t="s">
        <v>3096</v>
      </c>
      <c r="H3266" s="50" t="s">
        <v>2333</v>
      </c>
      <c r="I3266" s="42" t="s">
        <v>1227</v>
      </c>
      <c r="J3266" s="15">
        <f>SUM(J3267:J3271)</f>
        <v>3000</v>
      </c>
      <c r="K3266" s="15">
        <f t="shared" ref="K3266:AT3266" si="951">SUM(K3267:K3271)</f>
        <v>0</v>
      </c>
      <c r="L3266" s="15">
        <f t="shared" si="951"/>
        <v>0</v>
      </c>
      <c r="M3266" s="15">
        <f t="shared" si="951"/>
        <v>0</v>
      </c>
      <c r="N3266" s="15">
        <f t="shared" si="951"/>
        <v>0</v>
      </c>
      <c r="O3266" s="15">
        <f t="shared" si="951"/>
        <v>500</v>
      </c>
      <c r="P3266" s="15">
        <f t="shared" si="951"/>
        <v>200</v>
      </c>
      <c r="Q3266" s="15">
        <f t="shared" si="951"/>
        <v>0</v>
      </c>
      <c r="R3266" s="15">
        <f t="shared" si="951"/>
        <v>0</v>
      </c>
      <c r="S3266" s="15">
        <f t="shared" si="951"/>
        <v>400</v>
      </c>
      <c r="T3266" s="15">
        <f t="shared" si="951"/>
        <v>0</v>
      </c>
      <c r="U3266" s="15">
        <v>1100</v>
      </c>
      <c r="V3266" s="15">
        <v>1900</v>
      </c>
      <c r="W3266" s="15">
        <f>SUM(W3267:W3271)</f>
        <v>0</v>
      </c>
      <c r="X3266" s="15">
        <f t="shared" si="951"/>
        <v>0</v>
      </c>
      <c r="Y3266" s="15">
        <f t="shared" si="951"/>
        <v>0</v>
      </c>
      <c r="Z3266" s="15">
        <f t="shared" si="951"/>
        <v>0</v>
      </c>
      <c r="AA3266" s="15">
        <f t="shared" si="951"/>
        <v>0</v>
      </c>
      <c r="AB3266" s="15">
        <f t="shared" si="951"/>
        <v>0</v>
      </c>
      <c r="AC3266" s="15">
        <f t="shared" si="951"/>
        <v>0</v>
      </c>
      <c r="AD3266" s="15">
        <f t="shared" si="951"/>
        <v>0</v>
      </c>
      <c r="AE3266" s="15">
        <f t="shared" si="951"/>
        <v>0</v>
      </c>
      <c r="AF3266" s="15">
        <f t="shared" si="951"/>
        <v>0</v>
      </c>
      <c r="AG3266" s="15">
        <f t="shared" si="951"/>
        <v>0</v>
      </c>
      <c r="AH3266" s="15">
        <v>0</v>
      </c>
      <c r="AI3266" s="15">
        <v>0</v>
      </c>
      <c r="AJ3266" s="15">
        <f>SUM(AJ3267:AJ3271)</f>
        <v>0</v>
      </c>
      <c r="AK3266" s="15">
        <f t="shared" si="951"/>
        <v>0</v>
      </c>
      <c r="AL3266" s="15">
        <f t="shared" si="951"/>
        <v>0</v>
      </c>
      <c r="AM3266" s="15">
        <f t="shared" si="951"/>
        <v>0</v>
      </c>
      <c r="AN3266" s="15">
        <f t="shared" si="951"/>
        <v>0</v>
      </c>
      <c r="AO3266" s="15">
        <f t="shared" si="951"/>
        <v>0</v>
      </c>
      <c r="AP3266" s="15">
        <f t="shared" si="951"/>
        <v>0</v>
      </c>
      <c r="AQ3266" s="15">
        <f t="shared" si="951"/>
        <v>0</v>
      </c>
      <c r="AR3266" s="15">
        <f t="shared" si="951"/>
        <v>0</v>
      </c>
      <c r="AS3266" s="15">
        <f t="shared" si="951"/>
        <v>0</v>
      </c>
      <c r="AT3266" s="15">
        <f t="shared" si="951"/>
        <v>0</v>
      </c>
      <c r="AU3266" s="15">
        <v>0</v>
      </c>
      <c r="AV3266" s="15">
        <v>0</v>
      </c>
      <c r="AW3266" s="15">
        <f t="shared" si="949"/>
        <v>1100</v>
      </c>
    </row>
    <row r="3267" spans="1:49" s="144" customFormat="1">
      <c r="A3267" s="44" t="s">
        <v>797</v>
      </c>
      <c r="B3267" s="45" t="s">
        <v>1030</v>
      </c>
      <c r="C3267" s="45" t="s">
        <v>1552</v>
      </c>
      <c r="D3267" s="452" t="s">
        <v>2954</v>
      </c>
      <c r="E3267" s="140" t="s">
        <v>850</v>
      </c>
      <c r="F3267" s="141" t="s">
        <v>349</v>
      </c>
      <c r="G3267" s="468" t="s">
        <v>3096</v>
      </c>
      <c r="H3267" s="50" t="s">
        <v>2333</v>
      </c>
      <c r="I3267" s="142" t="s">
        <v>1119</v>
      </c>
      <c r="J3267" s="15"/>
      <c r="K3267" s="15"/>
      <c r="L3267" s="15"/>
      <c r="M3267" s="15"/>
      <c r="N3267" s="15"/>
      <c r="O3267" s="15"/>
      <c r="P3267" s="15"/>
      <c r="Q3267" s="15"/>
      <c r="R3267" s="15"/>
      <c r="S3267" s="15"/>
      <c r="T3267" s="15"/>
      <c r="U3267" s="15">
        <v>0</v>
      </c>
      <c r="V3267" s="15">
        <v>0</v>
      </c>
      <c r="W3267" s="15"/>
      <c r="X3267" s="15"/>
      <c r="Y3267" s="15"/>
      <c r="Z3267" s="15"/>
      <c r="AA3267" s="15"/>
      <c r="AB3267" s="15"/>
      <c r="AC3267" s="15"/>
      <c r="AD3267" s="15"/>
      <c r="AE3267" s="15"/>
      <c r="AF3267" s="15"/>
      <c r="AG3267" s="15"/>
      <c r="AH3267" s="15">
        <v>0</v>
      </c>
      <c r="AI3267" s="15">
        <v>0</v>
      </c>
      <c r="AJ3267" s="15"/>
      <c r="AK3267" s="15"/>
      <c r="AL3267" s="15"/>
      <c r="AM3267" s="15"/>
      <c r="AN3267" s="15"/>
      <c r="AO3267" s="15"/>
      <c r="AP3267" s="15"/>
      <c r="AQ3267" s="15"/>
      <c r="AR3267" s="15"/>
      <c r="AS3267" s="15"/>
      <c r="AT3267" s="15"/>
      <c r="AU3267" s="15">
        <v>0</v>
      </c>
      <c r="AV3267" s="15">
        <v>0</v>
      </c>
      <c r="AW3267" s="15">
        <f t="shared" si="949"/>
        <v>0</v>
      </c>
    </row>
    <row r="3268" spans="1:49" s="144" customFormat="1">
      <c r="A3268" s="44" t="s">
        <v>797</v>
      </c>
      <c r="B3268" s="45" t="s">
        <v>1030</v>
      </c>
      <c r="C3268" s="45" t="s">
        <v>1552</v>
      </c>
      <c r="D3268" s="452" t="s">
        <v>2954</v>
      </c>
      <c r="E3268" s="140" t="s">
        <v>851</v>
      </c>
      <c r="F3268" s="141" t="s">
        <v>350</v>
      </c>
      <c r="G3268" s="468" t="s">
        <v>3096</v>
      </c>
      <c r="H3268" s="50" t="s">
        <v>2333</v>
      </c>
      <c r="I3268" s="142" t="s">
        <v>1290</v>
      </c>
      <c r="J3268" s="15">
        <v>3000</v>
      </c>
      <c r="K3268" s="15"/>
      <c r="L3268" s="15"/>
      <c r="M3268" s="15"/>
      <c r="N3268" s="15"/>
      <c r="O3268" s="15">
        <v>500</v>
      </c>
      <c r="P3268" s="15">
        <v>200</v>
      </c>
      <c r="Q3268" s="15"/>
      <c r="R3268" s="15"/>
      <c r="S3268" s="15">
        <v>400</v>
      </c>
      <c r="T3268" s="15"/>
      <c r="U3268" s="15">
        <v>1100</v>
      </c>
      <c r="V3268" s="15">
        <v>1900</v>
      </c>
      <c r="W3268" s="15"/>
      <c r="X3268" s="15"/>
      <c r="Y3268" s="15"/>
      <c r="Z3268" s="15"/>
      <c r="AA3268" s="15"/>
      <c r="AB3268" s="15"/>
      <c r="AC3268" s="15"/>
      <c r="AD3268" s="15"/>
      <c r="AE3268" s="15"/>
      <c r="AF3268" s="15"/>
      <c r="AG3268" s="15"/>
      <c r="AH3268" s="15">
        <v>0</v>
      </c>
      <c r="AI3268" s="15">
        <v>0</v>
      </c>
      <c r="AJ3268" s="15"/>
      <c r="AK3268" s="15"/>
      <c r="AL3268" s="15"/>
      <c r="AM3268" s="15"/>
      <c r="AN3268" s="15"/>
      <c r="AO3268" s="15"/>
      <c r="AP3268" s="15"/>
      <c r="AQ3268" s="15"/>
      <c r="AR3268" s="15"/>
      <c r="AS3268" s="15"/>
      <c r="AT3268" s="15"/>
      <c r="AU3268" s="15">
        <v>0</v>
      </c>
      <c r="AV3268" s="15">
        <v>0</v>
      </c>
      <c r="AW3268" s="15">
        <f t="shared" si="949"/>
        <v>1100</v>
      </c>
    </row>
    <row r="3269" spans="1:49" s="144" customFormat="1">
      <c r="A3269" s="44" t="s">
        <v>797</v>
      </c>
      <c r="B3269" s="45" t="s">
        <v>1030</v>
      </c>
      <c r="C3269" s="45" t="s">
        <v>1552</v>
      </c>
      <c r="D3269" s="452" t="s">
        <v>2954</v>
      </c>
      <c r="E3269" s="140" t="s">
        <v>852</v>
      </c>
      <c r="F3269" s="141" t="s">
        <v>351</v>
      </c>
      <c r="G3269" s="468" t="s">
        <v>3096</v>
      </c>
      <c r="H3269" s="50" t="s">
        <v>2333</v>
      </c>
      <c r="I3269" s="142" t="s">
        <v>1733</v>
      </c>
      <c r="J3269" s="15"/>
      <c r="K3269" s="15"/>
      <c r="L3269" s="15"/>
      <c r="M3269" s="15"/>
      <c r="N3269" s="15"/>
      <c r="O3269" s="15"/>
      <c r="P3269" s="15"/>
      <c r="Q3269" s="15"/>
      <c r="R3269" s="15"/>
      <c r="S3269" s="15"/>
      <c r="T3269" s="15"/>
      <c r="U3269" s="15">
        <v>0</v>
      </c>
      <c r="V3269" s="15">
        <v>0</v>
      </c>
      <c r="W3269" s="15"/>
      <c r="X3269" s="15"/>
      <c r="Y3269" s="15"/>
      <c r="Z3269" s="15"/>
      <c r="AA3269" s="15"/>
      <c r="AB3269" s="15"/>
      <c r="AC3269" s="15"/>
      <c r="AD3269" s="15"/>
      <c r="AE3269" s="15"/>
      <c r="AF3269" s="15"/>
      <c r="AG3269" s="15"/>
      <c r="AH3269" s="15">
        <v>0</v>
      </c>
      <c r="AI3269" s="15">
        <v>0</v>
      </c>
      <c r="AJ3269" s="15"/>
      <c r="AK3269" s="15"/>
      <c r="AL3269" s="15"/>
      <c r="AM3269" s="15"/>
      <c r="AN3269" s="15"/>
      <c r="AO3269" s="15"/>
      <c r="AP3269" s="15"/>
      <c r="AQ3269" s="15"/>
      <c r="AR3269" s="15"/>
      <c r="AS3269" s="15"/>
      <c r="AT3269" s="15"/>
      <c r="AU3269" s="15">
        <v>0</v>
      </c>
      <c r="AV3269" s="15">
        <v>0</v>
      </c>
      <c r="AW3269" s="15">
        <f t="shared" si="949"/>
        <v>0</v>
      </c>
    </row>
    <row r="3270" spans="1:49" s="144" customFormat="1">
      <c r="A3270" s="44" t="s">
        <v>797</v>
      </c>
      <c r="B3270" s="45" t="s">
        <v>1030</v>
      </c>
      <c r="C3270" s="45" t="s">
        <v>1552</v>
      </c>
      <c r="D3270" s="452" t="s">
        <v>2954</v>
      </c>
      <c r="E3270" s="140" t="s">
        <v>853</v>
      </c>
      <c r="F3270" s="141" t="s">
        <v>352</v>
      </c>
      <c r="G3270" s="468" t="s">
        <v>3096</v>
      </c>
      <c r="H3270" s="50" t="s">
        <v>2333</v>
      </c>
      <c r="I3270" s="142" t="s">
        <v>1734</v>
      </c>
      <c r="J3270" s="15"/>
      <c r="K3270" s="15"/>
      <c r="L3270" s="15"/>
      <c r="M3270" s="15"/>
      <c r="N3270" s="15"/>
      <c r="O3270" s="15"/>
      <c r="P3270" s="15"/>
      <c r="Q3270" s="15"/>
      <c r="R3270" s="15"/>
      <c r="S3270" s="15"/>
      <c r="T3270" s="15"/>
      <c r="U3270" s="15">
        <v>0</v>
      </c>
      <c r="V3270" s="15">
        <v>0</v>
      </c>
      <c r="W3270" s="15"/>
      <c r="X3270" s="15"/>
      <c r="Y3270" s="15"/>
      <c r="Z3270" s="15"/>
      <c r="AA3270" s="15"/>
      <c r="AB3270" s="15"/>
      <c r="AC3270" s="15"/>
      <c r="AD3270" s="15"/>
      <c r="AE3270" s="15"/>
      <c r="AF3270" s="15"/>
      <c r="AG3270" s="15"/>
      <c r="AH3270" s="15">
        <v>0</v>
      </c>
      <c r="AI3270" s="15">
        <v>0</v>
      </c>
      <c r="AJ3270" s="15"/>
      <c r="AK3270" s="15"/>
      <c r="AL3270" s="15"/>
      <c r="AM3270" s="15"/>
      <c r="AN3270" s="15"/>
      <c r="AO3270" s="15"/>
      <c r="AP3270" s="15"/>
      <c r="AQ3270" s="15"/>
      <c r="AR3270" s="15"/>
      <c r="AS3270" s="15"/>
      <c r="AT3270" s="15"/>
      <c r="AU3270" s="15">
        <v>0</v>
      </c>
      <c r="AV3270" s="15">
        <v>0</v>
      </c>
      <c r="AW3270" s="15">
        <f t="shared" si="949"/>
        <v>0</v>
      </c>
    </row>
    <row r="3271" spans="1:49" s="144" customFormat="1">
      <c r="A3271" s="44" t="s">
        <v>797</v>
      </c>
      <c r="B3271" s="45" t="s">
        <v>1030</v>
      </c>
      <c r="C3271" s="45" t="s">
        <v>1552</v>
      </c>
      <c r="D3271" s="452" t="s">
        <v>2954</v>
      </c>
      <c r="E3271" s="140" t="s">
        <v>854</v>
      </c>
      <c r="F3271" s="141" t="s">
        <v>353</v>
      </c>
      <c r="G3271" s="468" t="s">
        <v>3096</v>
      </c>
      <c r="H3271" s="50" t="s">
        <v>2333</v>
      </c>
      <c r="I3271" s="142" t="s">
        <v>1735</v>
      </c>
      <c r="J3271" s="15"/>
      <c r="K3271" s="15"/>
      <c r="L3271" s="15"/>
      <c r="M3271" s="15"/>
      <c r="N3271" s="15"/>
      <c r="O3271" s="15"/>
      <c r="P3271" s="15"/>
      <c r="Q3271" s="15"/>
      <c r="R3271" s="15"/>
      <c r="S3271" s="15"/>
      <c r="T3271" s="15"/>
      <c r="U3271" s="15">
        <v>0</v>
      </c>
      <c r="V3271" s="15">
        <v>0</v>
      </c>
      <c r="W3271" s="15"/>
      <c r="X3271" s="15"/>
      <c r="Y3271" s="15"/>
      <c r="Z3271" s="15"/>
      <c r="AA3271" s="15"/>
      <c r="AB3271" s="15"/>
      <c r="AC3271" s="15"/>
      <c r="AD3271" s="15"/>
      <c r="AE3271" s="15"/>
      <c r="AF3271" s="15"/>
      <c r="AG3271" s="15"/>
      <c r="AH3271" s="15">
        <v>0</v>
      </c>
      <c r="AI3271" s="15">
        <v>0</v>
      </c>
      <c r="AJ3271" s="15"/>
      <c r="AK3271" s="15"/>
      <c r="AL3271" s="15"/>
      <c r="AM3271" s="15"/>
      <c r="AN3271" s="15"/>
      <c r="AO3271" s="15"/>
      <c r="AP3271" s="15"/>
      <c r="AQ3271" s="15"/>
      <c r="AR3271" s="15"/>
      <c r="AS3271" s="15"/>
      <c r="AT3271" s="15"/>
      <c r="AU3271" s="15">
        <v>0</v>
      </c>
      <c r="AV3271" s="15">
        <v>0</v>
      </c>
      <c r="AW3271" s="15">
        <f t="shared" si="949"/>
        <v>0</v>
      </c>
    </row>
    <row r="3272" spans="1:49">
      <c r="A3272" s="44" t="s">
        <v>797</v>
      </c>
      <c r="B3272" s="45" t="s">
        <v>1030</v>
      </c>
      <c r="C3272" s="45" t="s">
        <v>1552</v>
      </c>
      <c r="D3272" s="452" t="s">
        <v>2954</v>
      </c>
      <c r="E3272" s="213" t="s">
        <v>773</v>
      </c>
      <c r="F3272" s="65"/>
      <c r="G3272" s="65"/>
      <c r="H3272" s="65"/>
      <c r="I3272" s="1" t="s">
        <v>1362</v>
      </c>
      <c r="J3272" s="9">
        <f>SUM(J3273)</f>
        <v>3000</v>
      </c>
      <c r="K3272" s="9">
        <f t="shared" ref="K3272:AT3272" si="952">SUM(K3273)</f>
        <v>0</v>
      </c>
      <c r="L3272" s="9">
        <f t="shared" si="952"/>
        <v>0</v>
      </c>
      <c r="M3272" s="9">
        <f t="shared" si="952"/>
        <v>0</v>
      </c>
      <c r="N3272" s="9">
        <f t="shared" si="952"/>
        <v>0</v>
      </c>
      <c r="O3272" s="9">
        <f t="shared" si="952"/>
        <v>500</v>
      </c>
      <c r="P3272" s="9">
        <f t="shared" si="952"/>
        <v>500</v>
      </c>
      <c r="Q3272" s="9">
        <f t="shared" si="952"/>
        <v>0</v>
      </c>
      <c r="R3272" s="9">
        <f t="shared" si="952"/>
        <v>0</v>
      </c>
      <c r="S3272" s="9">
        <f t="shared" si="952"/>
        <v>1000</v>
      </c>
      <c r="T3272" s="9">
        <f t="shared" si="952"/>
        <v>0</v>
      </c>
      <c r="U3272" s="9">
        <v>2000</v>
      </c>
      <c r="V3272" s="9">
        <v>1000</v>
      </c>
      <c r="W3272" s="9">
        <f>SUM(W3273)</f>
        <v>0</v>
      </c>
      <c r="X3272" s="9">
        <f t="shared" si="952"/>
        <v>0</v>
      </c>
      <c r="Y3272" s="9">
        <f t="shared" si="952"/>
        <v>0</v>
      </c>
      <c r="Z3272" s="9">
        <f t="shared" si="952"/>
        <v>0</v>
      </c>
      <c r="AA3272" s="9">
        <f t="shared" si="952"/>
        <v>0</v>
      </c>
      <c r="AB3272" s="9">
        <f t="shared" si="952"/>
        <v>0</v>
      </c>
      <c r="AC3272" s="9">
        <f t="shared" si="952"/>
        <v>0</v>
      </c>
      <c r="AD3272" s="9">
        <f t="shared" si="952"/>
        <v>0</v>
      </c>
      <c r="AE3272" s="9">
        <f t="shared" si="952"/>
        <v>0</v>
      </c>
      <c r="AF3272" s="9">
        <f t="shared" si="952"/>
        <v>0</v>
      </c>
      <c r="AG3272" s="9">
        <f t="shared" si="952"/>
        <v>0</v>
      </c>
      <c r="AH3272" s="9">
        <v>0</v>
      </c>
      <c r="AI3272" s="9">
        <v>0</v>
      </c>
      <c r="AJ3272" s="9">
        <f>SUM(AJ3273)</f>
        <v>0</v>
      </c>
      <c r="AK3272" s="9">
        <f t="shared" si="952"/>
        <v>0</v>
      </c>
      <c r="AL3272" s="9">
        <f t="shared" si="952"/>
        <v>0</v>
      </c>
      <c r="AM3272" s="9">
        <f t="shared" si="952"/>
        <v>0</v>
      </c>
      <c r="AN3272" s="9">
        <f t="shared" si="952"/>
        <v>0</v>
      </c>
      <c r="AO3272" s="9">
        <f t="shared" si="952"/>
        <v>0</v>
      </c>
      <c r="AP3272" s="9">
        <f t="shared" si="952"/>
        <v>0</v>
      </c>
      <c r="AQ3272" s="9">
        <f t="shared" si="952"/>
        <v>0</v>
      </c>
      <c r="AR3272" s="9">
        <f t="shared" si="952"/>
        <v>0</v>
      </c>
      <c r="AS3272" s="9">
        <f t="shared" si="952"/>
        <v>0</v>
      </c>
      <c r="AT3272" s="9">
        <f t="shared" si="952"/>
        <v>0</v>
      </c>
      <c r="AU3272" s="9">
        <v>0</v>
      </c>
      <c r="AV3272" s="9">
        <v>0</v>
      </c>
      <c r="AW3272" s="9">
        <f t="shared" si="949"/>
        <v>2000</v>
      </c>
    </row>
    <row r="3273" spans="1:49">
      <c r="A3273" s="44" t="s">
        <v>797</v>
      </c>
      <c r="B3273" s="45" t="s">
        <v>1030</v>
      </c>
      <c r="C3273" s="45" t="s">
        <v>1552</v>
      </c>
      <c r="D3273" s="452" t="s">
        <v>2954</v>
      </c>
      <c r="E3273" s="367" t="s">
        <v>785</v>
      </c>
      <c r="F3273" s="50"/>
      <c r="G3273" s="468" t="s">
        <v>3096</v>
      </c>
      <c r="H3273" s="50" t="s">
        <v>2333</v>
      </c>
      <c r="I3273" s="42" t="s">
        <v>1363</v>
      </c>
      <c r="J3273" s="15">
        <v>3000</v>
      </c>
      <c r="O3273" s="15">
        <v>500</v>
      </c>
      <c r="P3273" s="15">
        <v>500</v>
      </c>
      <c r="S3273" s="15">
        <v>1000</v>
      </c>
      <c r="U3273" s="15">
        <v>2000</v>
      </c>
      <c r="V3273" s="15">
        <v>1000</v>
      </c>
      <c r="AH3273" s="15">
        <v>0</v>
      </c>
      <c r="AI3273" s="15">
        <v>0</v>
      </c>
      <c r="AU3273" s="15">
        <v>0</v>
      </c>
      <c r="AV3273" s="15">
        <v>0</v>
      </c>
      <c r="AW3273" s="15">
        <f t="shared" si="949"/>
        <v>2000</v>
      </c>
    </row>
    <row r="3274" spans="1:49">
      <c r="A3274" s="44" t="s">
        <v>797</v>
      </c>
      <c r="B3274" s="45" t="s">
        <v>1030</v>
      </c>
      <c r="C3274" s="45" t="s">
        <v>1552</v>
      </c>
      <c r="D3274" s="452" t="s">
        <v>2954</v>
      </c>
      <c r="E3274" s="213" t="s">
        <v>1364</v>
      </c>
      <c r="F3274" s="65"/>
      <c r="G3274" s="65"/>
      <c r="H3274" s="65"/>
      <c r="I3274" s="1" t="s">
        <v>2104</v>
      </c>
      <c r="J3274" s="9">
        <f>SUM(J3275:J3284)</f>
        <v>98500</v>
      </c>
      <c r="K3274" s="9">
        <f t="shared" ref="K3274:AT3274" si="953">SUM(K3275:K3284)</f>
        <v>3000</v>
      </c>
      <c r="L3274" s="9">
        <f t="shared" si="953"/>
        <v>13690</v>
      </c>
      <c r="M3274" s="9">
        <f t="shared" si="953"/>
        <v>13965</v>
      </c>
      <c r="N3274" s="9">
        <f t="shared" si="953"/>
        <v>18100</v>
      </c>
      <c r="O3274" s="9">
        <f t="shared" si="953"/>
        <v>11770</v>
      </c>
      <c r="P3274" s="9">
        <f t="shared" si="953"/>
        <v>4000</v>
      </c>
      <c r="Q3274" s="9">
        <f t="shared" si="953"/>
        <v>500</v>
      </c>
      <c r="R3274" s="9">
        <f t="shared" si="953"/>
        <v>0</v>
      </c>
      <c r="S3274" s="9">
        <f t="shared" si="953"/>
        <v>13315</v>
      </c>
      <c r="T3274" s="9">
        <f t="shared" si="953"/>
        <v>19760</v>
      </c>
      <c r="U3274" s="9">
        <v>98100</v>
      </c>
      <c r="V3274" s="9">
        <v>400</v>
      </c>
      <c r="W3274" s="9">
        <f>SUM(W3275:W3284)</f>
        <v>0</v>
      </c>
      <c r="X3274" s="9">
        <f t="shared" si="953"/>
        <v>0</v>
      </c>
      <c r="Y3274" s="9">
        <f t="shared" si="953"/>
        <v>0</v>
      </c>
      <c r="Z3274" s="9">
        <f t="shared" si="953"/>
        <v>0</v>
      </c>
      <c r="AA3274" s="9">
        <f t="shared" si="953"/>
        <v>0</v>
      </c>
      <c r="AB3274" s="9">
        <f t="shared" si="953"/>
        <v>0</v>
      </c>
      <c r="AC3274" s="9">
        <f t="shared" si="953"/>
        <v>0</v>
      </c>
      <c r="AD3274" s="9">
        <f t="shared" si="953"/>
        <v>0</v>
      </c>
      <c r="AE3274" s="9">
        <f t="shared" si="953"/>
        <v>0</v>
      </c>
      <c r="AF3274" s="9">
        <f t="shared" si="953"/>
        <v>0</v>
      </c>
      <c r="AG3274" s="9">
        <f t="shared" si="953"/>
        <v>0</v>
      </c>
      <c r="AH3274" s="9">
        <v>0</v>
      </c>
      <c r="AI3274" s="9">
        <v>0</v>
      </c>
      <c r="AJ3274" s="9">
        <f>SUM(AJ3275:AJ3284)</f>
        <v>5744</v>
      </c>
      <c r="AK3274" s="9">
        <f t="shared" si="953"/>
        <v>320</v>
      </c>
      <c r="AL3274" s="9">
        <f t="shared" si="953"/>
        <v>0</v>
      </c>
      <c r="AM3274" s="9">
        <f t="shared" si="953"/>
        <v>744</v>
      </c>
      <c r="AN3274" s="9">
        <f t="shared" si="953"/>
        <v>272</v>
      </c>
      <c r="AO3274" s="9">
        <f t="shared" si="953"/>
        <v>272</v>
      </c>
      <c r="AP3274" s="9">
        <f t="shared" si="953"/>
        <v>272</v>
      </c>
      <c r="AQ3274" s="9">
        <f t="shared" si="953"/>
        <v>0</v>
      </c>
      <c r="AR3274" s="9">
        <f t="shared" si="953"/>
        <v>0</v>
      </c>
      <c r="AS3274" s="9">
        <f t="shared" si="953"/>
        <v>0</v>
      </c>
      <c r="AT3274" s="9">
        <f t="shared" si="953"/>
        <v>0</v>
      </c>
      <c r="AU3274" s="9">
        <v>1880</v>
      </c>
      <c r="AV3274" s="9">
        <v>3864</v>
      </c>
      <c r="AW3274" s="9">
        <f t="shared" si="949"/>
        <v>99980</v>
      </c>
    </row>
    <row r="3275" spans="1:49">
      <c r="A3275" s="44" t="s">
        <v>797</v>
      </c>
      <c r="B3275" s="45" t="s">
        <v>1030</v>
      </c>
      <c r="C3275" s="45" t="s">
        <v>1552</v>
      </c>
      <c r="D3275" s="452" t="s">
        <v>2954</v>
      </c>
      <c r="E3275" s="367" t="s">
        <v>786</v>
      </c>
      <c r="F3275" s="50"/>
      <c r="G3275" s="468" t="s">
        <v>3096</v>
      </c>
      <c r="H3275" s="50" t="s">
        <v>2333</v>
      </c>
      <c r="I3275" s="42" t="s">
        <v>1191</v>
      </c>
      <c r="J3275" s="15">
        <v>2000</v>
      </c>
      <c r="K3275" s="15">
        <v>100</v>
      </c>
      <c r="L3275" s="15">
        <v>200</v>
      </c>
      <c r="M3275" s="15">
        <v>700</v>
      </c>
      <c r="N3275" s="15">
        <v>400</v>
      </c>
      <c r="Q3275" s="15">
        <v>200</v>
      </c>
      <c r="U3275" s="15">
        <v>1600</v>
      </c>
      <c r="V3275" s="15">
        <v>400</v>
      </c>
      <c r="AH3275" s="15">
        <v>0</v>
      </c>
      <c r="AI3275" s="15">
        <v>0</v>
      </c>
      <c r="AU3275" s="15">
        <v>0</v>
      </c>
      <c r="AV3275" s="15">
        <v>0</v>
      </c>
      <c r="AW3275" s="15">
        <f t="shared" si="949"/>
        <v>1600</v>
      </c>
    </row>
    <row r="3276" spans="1:49">
      <c r="A3276" s="44" t="s">
        <v>797</v>
      </c>
      <c r="B3276" s="45" t="s">
        <v>1030</v>
      </c>
      <c r="C3276" s="45" t="s">
        <v>1552</v>
      </c>
      <c r="D3276" s="452" t="s">
        <v>2954</v>
      </c>
      <c r="E3276" s="367" t="s">
        <v>1528</v>
      </c>
      <c r="F3276" s="50"/>
      <c r="G3276" s="468" t="s">
        <v>3096</v>
      </c>
      <c r="H3276" s="50" t="s">
        <v>2333</v>
      </c>
      <c r="I3276" s="42" t="s">
        <v>989</v>
      </c>
      <c r="U3276" s="15">
        <v>0</v>
      </c>
      <c r="V3276" s="15">
        <v>0</v>
      </c>
      <c r="AH3276" s="15">
        <v>0</v>
      </c>
      <c r="AI3276" s="15">
        <v>0</v>
      </c>
      <c r="AU3276" s="15">
        <v>0</v>
      </c>
      <c r="AV3276" s="15">
        <v>0</v>
      </c>
      <c r="AW3276" s="15">
        <f t="shared" si="949"/>
        <v>0</v>
      </c>
    </row>
    <row r="3277" spans="1:49">
      <c r="A3277" s="44" t="s">
        <v>797</v>
      </c>
      <c r="B3277" s="45" t="s">
        <v>1030</v>
      </c>
      <c r="C3277" s="45" t="s">
        <v>1552</v>
      </c>
      <c r="D3277" s="452" t="s">
        <v>2954</v>
      </c>
      <c r="E3277" s="367" t="s">
        <v>1679</v>
      </c>
      <c r="F3277" s="50"/>
      <c r="G3277" s="468" t="s">
        <v>3096</v>
      </c>
      <c r="H3277" s="50" t="s">
        <v>2333</v>
      </c>
      <c r="I3277" s="42" t="s">
        <v>1048</v>
      </c>
      <c r="U3277" s="15">
        <v>0</v>
      </c>
      <c r="V3277" s="15">
        <v>0</v>
      </c>
      <c r="AH3277" s="15">
        <v>0</v>
      </c>
      <c r="AI3277" s="15">
        <v>0</v>
      </c>
      <c r="AU3277" s="15">
        <v>0</v>
      </c>
      <c r="AV3277" s="15">
        <v>0</v>
      </c>
      <c r="AW3277" s="15">
        <f t="shared" si="949"/>
        <v>0</v>
      </c>
    </row>
    <row r="3278" spans="1:49">
      <c r="A3278" s="44" t="s">
        <v>797</v>
      </c>
      <c r="B3278" s="45" t="s">
        <v>1030</v>
      </c>
      <c r="C3278" s="45" t="s">
        <v>1552</v>
      </c>
      <c r="D3278" s="452" t="s">
        <v>2954</v>
      </c>
      <c r="E3278" s="367" t="s">
        <v>787</v>
      </c>
      <c r="F3278" s="50"/>
      <c r="G3278" s="468" t="s">
        <v>3096</v>
      </c>
      <c r="H3278" s="50" t="s">
        <v>2333</v>
      </c>
      <c r="I3278" s="42" t="s">
        <v>2078</v>
      </c>
      <c r="J3278" s="15">
        <v>85000</v>
      </c>
      <c r="K3278" s="15">
        <v>2500</v>
      </c>
      <c r="L3278" s="15">
        <v>11690</v>
      </c>
      <c r="M3278" s="15">
        <v>10065</v>
      </c>
      <c r="N3278" s="15">
        <v>16000</v>
      </c>
      <c r="O3278" s="15">
        <v>10270</v>
      </c>
      <c r="P3278" s="15">
        <v>3000</v>
      </c>
      <c r="Q3278" s="15">
        <v>300</v>
      </c>
      <c r="S3278" s="15">
        <v>11415</v>
      </c>
      <c r="T3278" s="15">
        <v>19760</v>
      </c>
      <c r="U3278" s="15">
        <v>85000</v>
      </c>
      <c r="V3278" s="15">
        <v>0</v>
      </c>
      <c r="AH3278" s="15">
        <v>0</v>
      </c>
      <c r="AI3278" s="15">
        <v>0</v>
      </c>
      <c r="AJ3278" s="15">
        <v>5744</v>
      </c>
      <c r="AK3278" s="15">
        <v>320</v>
      </c>
      <c r="AM3278" s="15">
        <v>744</v>
      </c>
      <c r="AN3278" s="15">
        <v>272</v>
      </c>
      <c r="AO3278" s="15">
        <v>272</v>
      </c>
      <c r="AP3278" s="15">
        <v>272</v>
      </c>
      <c r="AU3278" s="15">
        <v>1880</v>
      </c>
      <c r="AV3278" s="15">
        <v>3864</v>
      </c>
      <c r="AW3278" s="15">
        <f t="shared" si="949"/>
        <v>86880</v>
      </c>
    </row>
    <row r="3279" spans="1:49">
      <c r="A3279" s="44" t="s">
        <v>797</v>
      </c>
      <c r="B3279" s="45" t="s">
        <v>1030</v>
      </c>
      <c r="C3279" s="45" t="s">
        <v>1552</v>
      </c>
      <c r="D3279" s="452" t="s">
        <v>2954</v>
      </c>
      <c r="E3279" s="367" t="s">
        <v>1116</v>
      </c>
      <c r="F3279" s="50"/>
      <c r="G3279" s="468" t="s">
        <v>3096</v>
      </c>
      <c r="H3279" s="50" t="s">
        <v>2333</v>
      </c>
      <c r="I3279" s="42" t="s">
        <v>1487</v>
      </c>
      <c r="J3279" s="15">
        <v>1500</v>
      </c>
      <c r="K3279" s="15">
        <v>100</v>
      </c>
      <c r="L3279" s="15">
        <v>300</v>
      </c>
      <c r="M3279" s="15">
        <v>200</v>
      </c>
      <c r="N3279" s="15">
        <v>200</v>
      </c>
      <c r="O3279" s="15">
        <v>300</v>
      </c>
      <c r="S3279" s="15">
        <v>400</v>
      </c>
      <c r="U3279" s="15">
        <v>1500</v>
      </c>
      <c r="V3279" s="15">
        <v>0</v>
      </c>
      <c r="AH3279" s="15">
        <v>0</v>
      </c>
      <c r="AI3279" s="15">
        <v>0</v>
      </c>
      <c r="AU3279" s="15">
        <v>0</v>
      </c>
      <c r="AV3279" s="15">
        <v>0</v>
      </c>
      <c r="AW3279" s="15">
        <f t="shared" si="949"/>
        <v>1500</v>
      </c>
    </row>
    <row r="3280" spans="1:49">
      <c r="A3280" s="44" t="s">
        <v>797</v>
      </c>
      <c r="B3280" s="45" t="s">
        <v>1030</v>
      </c>
      <c r="C3280" s="45" t="s">
        <v>1552</v>
      </c>
      <c r="D3280" s="452" t="s">
        <v>2954</v>
      </c>
      <c r="E3280" s="367" t="s">
        <v>1703</v>
      </c>
      <c r="F3280" s="50"/>
      <c r="G3280" s="468" t="s">
        <v>3096</v>
      </c>
      <c r="H3280" s="50" t="s">
        <v>2333</v>
      </c>
      <c r="I3280" s="42" t="s">
        <v>1047</v>
      </c>
      <c r="U3280" s="15">
        <v>0</v>
      </c>
      <c r="V3280" s="15">
        <v>0</v>
      </c>
      <c r="AH3280" s="15">
        <v>0</v>
      </c>
      <c r="AI3280" s="15">
        <v>0</v>
      </c>
      <c r="AU3280" s="15">
        <v>0</v>
      </c>
      <c r="AV3280" s="15">
        <v>0</v>
      </c>
      <c r="AW3280" s="15">
        <f t="shared" si="949"/>
        <v>0</v>
      </c>
    </row>
    <row r="3281" spans="1:49">
      <c r="A3281" s="44" t="s">
        <v>797</v>
      </c>
      <c r="B3281" s="45" t="s">
        <v>1030</v>
      </c>
      <c r="C3281" s="45" t="s">
        <v>1552</v>
      </c>
      <c r="D3281" s="452" t="s">
        <v>2954</v>
      </c>
      <c r="E3281" s="367" t="s">
        <v>826</v>
      </c>
      <c r="F3281" s="50"/>
      <c r="G3281" s="468" t="s">
        <v>3096</v>
      </c>
      <c r="H3281" s="50" t="s">
        <v>2333</v>
      </c>
      <c r="I3281" s="42" t="s">
        <v>935</v>
      </c>
      <c r="J3281" s="15">
        <v>5000</v>
      </c>
      <c r="K3281" s="15">
        <v>300</v>
      </c>
      <c r="L3281" s="15">
        <v>1000</v>
      </c>
      <c r="M3281" s="15">
        <v>1500</v>
      </c>
      <c r="N3281" s="15">
        <v>500</v>
      </c>
      <c r="O3281" s="15">
        <v>700</v>
      </c>
      <c r="P3281" s="15">
        <v>500</v>
      </c>
      <c r="S3281" s="15">
        <v>500</v>
      </c>
      <c r="U3281" s="15">
        <v>5000</v>
      </c>
      <c r="V3281" s="15">
        <v>0</v>
      </c>
      <c r="AH3281" s="15">
        <v>0</v>
      </c>
      <c r="AI3281" s="15">
        <v>0</v>
      </c>
      <c r="AU3281" s="15">
        <v>0</v>
      </c>
      <c r="AV3281" s="15">
        <v>0</v>
      </c>
      <c r="AW3281" s="15">
        <f t="shared" si="949"/>
        <v>5000</v>
      </c>
    </row>
    <row r="3282" spans="1:49">
      <c r="A3282" s="44" t="s">
        <v>797</v>
      </c>
      <c r="B3282" s="45" t="s">
        <v>1030</v>
      </c>
      <c r="C3282" s="45" t="s">
        <v>1552</v>
      </c>
      <c r="D3282" s="452" t="s">
        <v>2954</v>
      </c>
      <c r="E3282" s="367" t="s">
        <v>1115</v>
      </c>
      <c r="F3282" s="50"/>
      <c r="G3282" s="468" t="s">
        <v>3096</v>
      </c>
      <c r="H3282" s="50" t="s">
        <v>2333</v>
      </c>
      <c r="I3282" s="42" t="s">
        <v>990</v>
      </c>
      <c r="U3282" s="15">
        <v>0</v>
      </c>
      <c r="V3282" s="15">
        <v>0</v>
      </c>
      <c r="AH3282" s="15">
        <v>0</v>
      </c>
      <c r="AI3282" s="15">
        <v>0</v>
      </c>
      <c r="AU3282" s="15">
        <v>0</v>
      </c>
      <c r="AV3282" s="15">
        <v>0</v>
      </c>
      <c r="AW3282" s="15">
        <f t="shared" si="949"/>
        <v>0</v>
      </c>
    </row>
    <row r="3283" spans="1:49">
      <c r="A3283" s="44" t="s">
        <v>797</v>
      </c>
      <c r="B3283" s="45" t="s">
        <v>1030</v>
      </c>
      <c r="C3283" s="45" t="s">
        <v>1552</v>
      </c>
      <c r="D3283" s="452" t="s">
        <v>2954</v>
      </c>
      <c r="E3283" s="367" t="s">
        <v>1677</v>
      </c>
      <c r="F3283" s="50"/>
      <c r="G3283" s="468" t="s">
        <v>3096</v>
      </c>
      <c r="H3283" s="50" t="s">
        <v>2333</v>
      </c>
      <c r="I3283" s="42" t="s">
        <v>1688</v>
      </c>
      <c r="J3283" s="15">
        <v>5000</v>
      </c>
      <c r="L3283" s="15">
        <v>500</v>
      </c>
      <c r="M3283" s="15">
        <v>1500</v>
      </c>
      <c r="N3283" s="15">
        <v>1000</v>
      </c>
      <c r="O3283" s="15">
        <v>500</v>
      </c>
      <c r="P3283" s="15">
        <v>500</v>
      </c>
      <c r="S3283" s="15">
        <v>1000</v>
      </c>
      <c r="U3283" s="15">
        <v>5000</v>
      </c>
      <c r="V3283" s="15">
        <v>0</v>
      </c>
      <c r="AH3283" s="15">
        <v>0</v>
      </c>
      <c r="AI3283" s="15">
        <v>0</v>
      </c>
      <c r="AU3283" s="15">
        <v>0</v>
      </c>
      <c r="AV3283" s="15">
        <v>0</v>
      </c>
      <c r="AW3283" s="15">
        <f t="shared" si="949"/>
        <v>5000</v>
      </c>
    </row>
    <row r="3284" spans="1:49">
      <c r="A3284" s="44" t="s">
        <v>797</v>
      </c>
      <c r="B3284" s="45" t="s">
        <v>1030</v>
      </c>
      <c r="C3284" s="45" t="s">
        <v>1552</v>
      </c>
      <c r="D3284" s="452" t="s">
        <v>2954</v>
      </c>
      <c r="E3284" s="367" t="s">
        <v>1677</v>
      </c>
      <c r="F3284" s="50" t="s">
        <v>354</v>
      </c>
      <c r="G3284" s="468" t="s">
        <v>3096</v>
      </c>
      <c r="H3284" s="50" t="s">
        <v>2333</v>
      </c>
      <c r="I3284" s="42" t="s">
        <v>25</v>
      </c>
      <c r="U3284" s="15">
        <v>0</v>
      </c>
      <c r="V3284" s="15">
        <v>0</v>
      </c>
      <c r="AH3284" s="15">
        <v>0</v>
      </c>
      <c r="AI3284" s="15">
        <v>0</v>
      </c>
      <c r="AU3284" s="15">
        <v>0</v>
      </c>
      <c r="AV3284" s="15">
        <v>0</v>
      </c>
      <c r="AW3284" s="15">
        <f t="shared" si="949"/>
        <v>0</v>
      </c>
    </row>
    <row r="3285" spans="1:49" s="52" customFormat="1">
      <c r="A3285" s="41"/>
      <c r="B3285" s="345"/>
      <c r="C3285" s="345"/>
      <c r="D3285" s="369"/>
      <c r="E3285" s="213"/>
      <c r="F3285" s="65"/>
      <c r="G3285" s="65"/>
      <c r="H3285" s="65"/>
      <c r="I3285" s="49" t="s">
        <v>3</v>
      </c>
      <c r="J3285" s="6">
        <f>SUM(J3286)</f>
        <v>0</v>
      </c>
      <c r="K3285" s="6">
        <f t="shared" ref="K3285:AT3286" si="954">SUM(K3286)</f>
        <v>0</v>
      </c>
      <c r="L3285" s="6">
        <f t="shared" si="954"/>
        <v>0</v>
      </c>
      <c r="M3285" s="6">
        <f t="shared" si="954"/>
        <v>0</v>
      </c>
      <c r="N3285" s="6">
        <f t="shared" si="954"/>
        <v>0</v>
      </c>
      <c r="O3285" s="6">
        <f t="shared" si="954"/>
        <v>0</v>
      </c>
      <c r="P3285" s="6">
        <f t="shared" si="954"/>
        <v>0</v>
      </c>
      <c r="Q3285" s="6">
        <f t="shared" si="954"/>
        <v>0</v>
      </c>
      <c r="R3285" s="6">
        <f t="shared" si="954"/>
        <v>0</v>
      </c>
      <c r="S3285" s="6">
        <f t="shared" si="954"/>
        <v>0</v>
      </c>
      <c r="T3285" s="6">
        <f t="shared" si="954"/>
        <v>0</v>
      </c>
      <c r="U3285" s="6">
        <v>0</v>
      </c>
      <c r="V3285" s="6">
        <v>0</v>
      </c>
      <c r="W3285" s="6">
        <f>SUM(W3286)</f>
        <v>0</v>
      </c>
      <c r="X3285" s="6">
        <f t="shared" si="954"/>
        <v>0</v>
      </c>
      <c r="Y3285" s="6">
        <f t="shared" si="954"/>
        <v>0</v>
      </c>
      <c r="Z3285" s="6">
        <f t="shared" si="954"/>
        <v>0</v>
      </c>
      <c r="AA3285" s="6">
        <f t="shared" si="954"/>
        <v>0</v>
      </c>
      <c r="AB3285" s="6">
        <f t="shared" si="954"/>
        <v>0</v>
      </c>
      <c r="AC3285" s="6">
        <f t="shared" si="954"/>
        <v>0</v>
      </c>
      <c r="AD3285" s="6">
        <f t="shared" si="954"/>
        <v>0</v>
      </c>
      <c r="AE3285" s="6">
        <f t="shared" si="954"/>
        <v>0</v>
      </c>
      <c r="AF3285" s="6">
        <f t="shared" si="954"/>
        <v>0</v>
      </c>
      <c r="AG3285" s="6">
        <f t="shared" si="954"/>
        <v>0</v>
      </c>
      <c r="AH3285" s="6">
        <v>0</v>
      </c>
      <c r="AI3285" s="6">
        <v>0</v>
      </c>
      <c r="AJ3285" s="6">
        <f>SUM(AJ3286)</f>
        <v>0</v>
      </c>
      <c r="AK3285" s="6">
        <f t="shared" si="954"/>
        <v>0</v>
      </c>
      <c r="AL3285" s="6">
        <f t="shared" si="954"/>
        <v>0</v>
      </c>
      <c r="AM3285" s="6">
        <f t="shared" si="954"/>
        <v>0</v>
      </c>
      <c r="AN3285" s="6">
        <f t="shared" si="954"/>
        <v>0</v>
      </c>
      <c r="AO3285" s="6">
        <f t="shared" si="954"/>
        <v>0</v>
      </c>
      <c r="AP3285" s="6">
        <f t="shared" si="954"/>
        <v>0</v>
      </c>
      <c r="AQ3285" s="6">
        <f t="shared" si="954"/>
        <v>0</v>
      </c>
      <c r="AR3285" s="6">
        <f t="shared" si="954"/>
        <v>0</v>
      </c>
      <c r="AS3285" s="6">
        <f t="shared" si="954"/>
        <v>0</v>
      </c>
      <c r="AT3285" s="6">
        <f t="shared" si="954"/>
        <v>0</v>
      </c>
      <c r="AU3285" s="6">
        <v>0</v>
      </c>
      <c r="AV3285" s="6">
        <v>0</v>
      </c>
      <c r="AW3285" s="6">
        <f t="shared" si="949"/>
        <v>0</v>
      </c>
    </row>
    <row r="3286" spans="1:49" s="52" customFormat="1">
      <c r="A3286" s="44" t="s">
        <v>797</v>
      </c>
      <c r="B3286" s="45" t="s">
        <v>1030</v>
      </c>
      <c r="C3286" s="45" t="s">
        <v>1552</v>
      </c>
      <c r="D3286" s="452" t="s">
        <v>2954</v>
      </c>
      <c r="E3286" s="213" t="s">
        <v>833</v>
      </c>
      <c r="F3286" s="65"/>
      <c r="G3286" s="65"/>
      <c r="H3286" s="65"/>
      <c r="I3286" s="53" t="s">
        <v>1</v>
      </c>
      <c r="J3286" s="200">
        <f>SUM(J3287)</f>
        <v>0</v>
      </c>
      <c r="K3286" s="200">
        <f t="shared" si="954"/>
        <v>0</v>
      </c>
      <c r="L3286" s="200">
        <f t="shared" si="954"/>
        <v>0</v>
      </c>
      <c r="M3286" s="200">
        <f t="shared" si="954"/>
        <v>0</v>
      </c>
      <c r="N3286" s="200">
        <f t="shared" si="954"/>
        <v>0</v>
      </c>
      <c r="O3286" s="200">
        <f t="shared" si="954"/>
        <v>0</v>
      </c>
      <c r="P3286" s="200">
        <f t="shared" si="954"/>
        <v>0</v>
      </c>
      <c r="Q3286" s="200">
        <f t="shared" si="954"/>
        <v>0</v>
      </c>
      <c r="R3286" s="200">
        <f t="shared" si="954"/>
        <v>0</v>
      </c>
      <c r="S3286" s="200">
        <f t="shared" si="954"/>
        <v>0</v>
      </c>
      <c r="T3286" s="200">
        <f t="shared" si="954"/>
        <v>0</v>
      </c>
      <c r="U3286" s="200">
        <v>0</v>
      </c>
      <c r="V3286" s="200">
        <v>0</v>
      </c>
      <c r="W3286" s="200">
        <f>SUM(W3287)</f>
        <v>0</v>
      </c>
      <c r="X3286" s="200">
        <f t="shared" si="954"/>
        <v>0</v>
      </c>
      <c r="Y3286" s="200">
        <f t="shared" si="954"/>
        <v>0</v>
      </c>
      <c r="Z3286" s="200">
        <f t="shared" si="954"/>
        <v>0</v>
      </c>
      <c r="AA3286" s="200">
        <f t="shared" si="954"/>
        <v>0</v>
      </c>
      <c r="AB3286" s="200">
        <f t="shared" si="954"/>
        <v>0</v>
      </c>
      <c r="AC3286" s="200">
        <f t="shared" si="954"/>
        <v>0</v>
      </c>
      <c r="AD3286" s="200">
        <f t="shared" si="954"/>
        <v>0</v>
      </c>
      <c r="AE3286" s="200">
        <f t="shared" si="954"/>
        <v>0</v>
      </c>
      <c r="AF3286" s="200">
        <f t="shared" si="954"/>
        <v>0</v>
      </c>
      <c r="AG3286" s="200">
        <f t="shared" si="954"/>
        <v>0</v>
      </c>
      <c r="AH3286" s="200">
        <v>0</v>
      </c>
      <c r="AI3286" s="200">
        <v>0</v>
      </c>
      <c r="AJ3286" s="200">
        <f>SUM(AJ3287)</f>
        <v>0</v>
      </c>
      <c r="AK3286" s="200">
        <f t="shared" si="954"/>
        <v>0</v>
      </c>
      <c r="AL3286" s="200">
        <f t="shared" si="954"/>
        <v>0</v>
      </c>
      <c r="AM3286" s="200">
        <f t="shared" si="954"/>
        <v>0</v>
      </c>
      <c r="AN3286" s="200">
        <f t="shared" si="954"/>
        <v>0</v>
      </c>
      <c r="AO3286" s="200">
        <f t="shared" si="954"/>
        <v>0</v>
      </c>
      <c r="AP3286" s="200">
        <f t="shared" si="954"/>
        <v>0</v>
      </c>
      <c r="AQ3286" s="200">
        <f t="shared" si="954"/>
        <v>0</v>
      </c>
      <c r="AR3286" s="200">
        <f t="shared" si="954"/>
        <v>0</v>
      </c>
      <c r="AS3286" s="200">
        <f t="shared" si="954"/>
        <v>0</v>
      </c>
      <c r="AT3286" s="200">
        <f t="shared" si="954"/>
        <v>0</v>
      </c>
      <c r="AU3286" s="200">
        <v>0</v>
      </c>
      <c r="AV3286" s="200">
        <v>0</v>
      </c>
      <c r="AW3286" s="200">
        <f t="shared" si="949"/>
        <v>0</v>
      </c>
    </row>
    <row r="3287" spans="1:49" s="59" customFormat="1">
      <c r="A3287" s="44" t="s">
        <v>797</v>
      </c>
      <c r="B3287" s="45" t="s">
        <v>1030</v>
      </c>
      <c r="C3287" s="45" t="s">
        <v>1552</v>
      </c>
      <c r="D3287" s="452" t="s">
        <v>2954</v>
      </c>
      <c r="E3287" s="57" t="s">
        <v>1517</v>
      </c>
      <c r="F3287" s="58"/>
      <c r="G3287" s="468" t="s">
        <v>3096</v>
      </c>
      <c r="H3287" s="50" t="s">
        <v>2333</v>
      </c>
      <c r="I3287" s="188" t="s">
        <v>2584</v>
      </c>
      <c r="J3287" s="13"/>
      <c r="K3287" s="13"/>
      <c r="L3287" s="13"/>
      <c r="M3287" s="13"/>
      <c r="N3287" s="13"/>
      <c r="O3287" s="13"/>
      <c r="P3287" s="13"/>
      <c r="Q3287" s="13"/>
      <c r="R3287" s="13"/>
      <c r="S3287" s="13"/>
      <c r="T3287" s="13"/>
      <c r="U3287" s="13">
        <v>0</v>
      </c>
      <c r="V3287" s="13">
        <v>0</v>
      </c>
      <c r="W3287" s="13"/>
      <c r="X3287" s="13"/>
      <c r="Y3287" s="13"/>
      <c r="Z3287" s="13"/>
      <c r="AA3287" s="13"/>
      <c r="AB3287" s="13"/>
      <c r="AC3287" s="13"/>
      <c r="AD3287" s="13"/>
      <c r="AE3287" s="13"/>
      <c r="AF3287" s="13"/>
      <c r="AG3287" s="13"/>
      <c r="AH3287" s="13">
        <v>0</v>
      </c>
      <c r="AI3287" s="13">
        <v>0</v>
      </c>
      <c r="AJ3287" s="13"/>
      <c r="AK3287" s="13"/>
      <c r="AL3287" s="13"/>
      <c r="AM3287" s="13"/>
      <c r="AN3287" s="13"/>
      <c r="AO3287" s="13"/>
      <c r="AP3287" s="13"/>
      <c r="AQ3287" s="13"/>
      <c r="AR3287" s="13"/>
      <c r="AS3287" s="13"/>
      <c r="AT3287" s="13"/>
      <c r="AU3287" s="13">
        <v>0</v>
      </c>
      <c r="AV3287" s="13">
        <v>0</v>
      </c>
      <c r="AW3287" s="13">
        <f t="shared" si="949"/>
        <v>0</v>
      </c>
    </row>
    <row r="3288" spans="1:49">
      <c r="A3288" s="44"/>
      <c r="B3288" s="45"/>
      <c r="C3288" s="45"/>
      <c r="D3288" s="45"/>
      <c r="E3288" s="531"/>
      <c r="F3288" s="50"/>
      <c r="G3288" s="50"/>
      <c r="H3288" s="50"/>
      <c r="I3288" s="49" t="s">
        <v>1157</v>
      </c>
      <c r="J3288" s="6">
        <f>SUM(J3289)</f>
        <v>15000</v>
      </c>
      <c r="K3288" s="6">
        <f t="shared" ref="K3288:AT3288" si="955">SUM(K3289)</f>
        <v>505</v>
      </c>
      <c r="L3288" s="6">
        <f t="shared" si="955"/>
        <v>2500</v>
      </c>
      <c r="M3288" s="6">
        <f t="shared" si="955"/>
        <v>2000</v>
      </c>
      <c r="N3288" s="6">
        <f t="shared" si="955"/>
        <v>1680</v>
      </c>
      <c r="O3288" s="6">
        <f t="shared" si="955"/>
        <v>2000</v>
      </c>
      <c r="P3288" s="6">
        <f t="shared" si="955"/>
        <v>925</v>
      </c>
      <c r="Q3288" s="6">
        <f t="shared" si="955"/>
        <v>495</v>
      </c>
      <c r="R3288" s="6">
        <f t="shared" si="955"/>
        <v>0</v>
      </c>
      <c r="S3288" s="6">
        <f t="shared" si="955"/>
        <v>4895</v>
      </c>
      <c r="T3288" s="6">
        <f t="shared" si="955"/>
        <v>0</v>
      </c>
      <c r="U3288" s="6">
        <v>15000</v>
      </c>
      <c r="V3288" s="6">
        <v>0</v>
      </c>
      <c r="W3288" s="6">
        <f>SUM(W3289)</f>
        <v>0</v>
      </c>
      <c r="X3288" s="6">
        <f t="shared" si="955"/>
        <v>0</v>
      </c>
      <c r="Y3288" s="6">
        <f t="shared" si="955"/>
        <v>0</v>
      </c>
      <c r="Z3288" s="6">
        <f t="shared" si="955"/>
        <v>0</v>
      </c>
      <c r="AA3288" s="6">
        <f t="shared" si="955"/>
        <v>0</v>
      </c>
      <c r="AB3288" s="6">
        <f t="shared" si="955"/>
        <v>0</v>
      </c>
      <c r="AC3288" s="6">
        <f t="shared" si="955"/>
        <v>0</v>
      </c>
      <c r="AD3288" s="6">
        <f t="shared" si="955"/>
        <v>0</v>
      </c>
      <c r="AE3288" s="6">
        <f t="shared" si="955"/>
        <v>0</v>
      </c>
      <c r="AF3288" s="6">
        <f t="shared" si="955"/>
        <v>0</v>
      </c>
      <c r="AG3288" s="6">
        <f t="shared" si="955"/>
        <v>0</v>
      </c>
      <c r="AH3288" s="6">
        <v>0</v>
      </c>
      <c r="AI3288" s="6">
        <v>0</v>
      </c>
      <c r="AJ3288" s="6">
        <f>SUM(AJ3289)</f>
        <v>0</v>
      </c>
      <c r="AK3288" s="6">
        <f t="shared" si="955"/>
        <v>0</v>
      </c>
      <c r="AL3288" s="6">
        <f t="shared" si="955"/>
        <v>0</v>
      </c>
      <c r="AM3288" s="6">
        <f t="shared" si="955"/>
        <v>0</v>
      </c>
      <c r="AN3288" s="6">
        <f t="shared" si="955"/>
        <v>0</v>
      </c>
      <c r="AO3288" s="6">
        <f t="shared" si="955"/>
        <v>0</v>
      </c>
      <c r="AP3288" s="6">
        <f t="shared" si="955"/>
        <v>0</v>
      </c>
      <c r="AQ3288" s="6">
        <f t="shared" si="955"/>
        <v>0</v>
      </c>
      <c r="AR3288" s="6">
        <f t="shared" si="955"/>
        <v>0</v>
      </c>
      <c r="AS3288" s="6">
        <f t="shared" si="955"/>
        <v>0</v>
      </c>
      <c r="AT3288" s="6">
        <f t="shared" si="955"/>
        <v>0</v>
      </c>
      <c r="AU3288" s="6">
        <v>0</v>
      </c>
      <c r="AV3288" s="6">
        <v>0</v>
      </c>
      <c r="AW3288" s="6">
        <f t="shared" si="949"/>
        <v>15000</v>
      </c>
    </row>
    <row r="3289" spans="1:49">
      <c r="A3289" s="44" t="s">
        <v>797</v>
      </c>
      <c r="B3289" s="45" t="s">
        <v>1030</v>
      </c>
      <c r="C3289" s="45" t="s">
        <v>1552</v>
      </c>
      <c r="D3289" s="452" t="s">
        <v>2954</v>
      </c>
      <c r="E3289" s="213" t="s">
        <v>1402</v>
      </c>
      <c r="F3289" s="50"/>
      <c r="G3289" s="50"/>
      <c r="H3289" s="50"/>
      <c r="I3289" s="1" t="s">
        <v>1158</v>
      </c>
      <c r="J3289" s="9">
        <f>SUM(J3290:J3290)</f>
        <v>15000</v>
      </c>
      <c r="K3289" s="9">
        <f t="shared" ref="K3289:AT3289" si="956">SUM(K3290:K3290)</f>
        <v>505</v>
      </c>
      <c r="L3289" s="9">
        <f t="shared" si="956"/>
        <v>2500</v>
      </c>
      <c r="M3289" s="9">
        <f t="shared" si="956"/>
        <v>2000</v>
      </c>
      <c r="N3289" s="9">
        <f t="shared" si="956"/>
        <v>1680</v>
      </c>
      <c r="O3289" s="9">
        <f t="shared" si="956"/>
        <v>2000</v>
      </c>
      <c r="P3289" s="9">
        <f t="shared" si="956"/>
        <v>925</v>
      </c>
      <c r="Q3289" s="9">
        <f t="shared" si="956"/>
        <v>495</v>
      </c>
      <c r="R3289" s="9">
        <f t="shared" si="956"/>
        <v>0</v>
      </c>
      <c r="S3289" s="9">
        <f t="shared" si="956"/>
        <v>4895</v>
      </c>
      <c r="T3289" s="9">
        <f t="shared" si="956"/>
        <v>0</v>
      </c>
      <c r="U3289" s="9">
        <v>15000</v>
      </c>
      <c r="V3289" s="9">
        <v>0</v>
      </c>
      <c r="W3289" s="9">
        <f>SUM(W3290:W3290)</f>
        <v>0</v>
      </c>
      <c r="X3289" s="9">
        <f t="shared" si="956"/>
        <v>0</v>
      </c>
      <c r="Y3289" s="9">
        <f t="shared" si="956"/>
        <v>0</v>
      </c>
      <c r="Z3289" s="9">
        <f t="shared" si="956"/>
        <v>0</v>
      </c>
      <c r="AA3289" s="9">
        <f t="shared" si="956"/>
        <v>0</v>
      </c>
      <c r="AB3289" s="9">
        <f t="shared" si="956"/>
        <v>0</v>
      </c>
      <c r="AC3289" s="9">
        <f t="shared" si="956"/>
        <v>0</v>
      </c>
      <c r="AD3289" s="9">
        <f t="shared" si="956"/>
        <v>0</v>
      </c>
      <c r="AE3289" s="9">
        <f t="shared" si="956"/>
        <v>0</v>
      </c>
      <c r="AF3289" s="9">
        <f t="shared" si="956"/>
        <v>0</v>
      </c>
      <c r="AG3289" s="9">
        <f t="shared" si="956"/>
        <v>0</v>
      </c>
      <c r="AH3289" s="9">
        <v>0</v>
      </c>
      <c r="AI3289" s="9">
        <v>0</v>
      </c>
      <c r="AJ3289" s="9">
        <f>SUM(AJ3290:AJ3290)</f>
        <v>0</v>
      </c>
      <c r="AK3289" s="9">
        <f t="shared" si="956"/>
        <v>0</v>
      </c>
      <c r="AL3289" s="9">
        <f t="shared" si="956"/>
        <v>0</v>
      </c>
      <c r="AM3289" s="9">
        <f t="shared" si="956"/>
        <v>0</v>
      </c>
      <c r="AN3289" s="9">
        <f t="shared" si="956"/>
        <v>0</v>
      </c>
      <c r="AO3289" s="9">
        <f t="shared" si="956"/>
        <v>0</v>
      </c>
      <c r="AP3289" s="9">
        <f t="shared" si="956"/>
        <v>0</v>
      </c>
      <c r="AQ3289" s="9">
        <f t="shared" si="956"/>
        <v>0</v>
      </c>
      <c r="AR3289" s="9">
        <f t="shared" si="956"/>
        <v>0</v>
      </c>
      <c r="AS3289" s="9">
        <f t="shared" si="956"/>
        <v>0</v>
      </c>
      <c r="AT3289" s="9">
        <f t="shared" si="956"/>
        <v>0</v>
      </c>
      <c r="AU3289" s="9">
        <v>0</v>
      </c>
      <c r="AV3289" s="9">
        <v>0</v>
      </c>
      <c r="AW3289" s="9">
        <f t="shared" si="949"/>
        <v>15000</v>
      </c>
    </row>
    <row r="3290" spans="1:49">
      <c r="A3290" s="44" t="s">
        <v>797</v>
      </c>
      <c r="B3290" s="45" t="s">
        <v>1030</v>
      </c>
      <c r="C3290" s="45" t="s">
        <v>1552</v>
      </c>
      <c r="D3290" s="452" t="s">
        <v>2954</v>
      </c>
      <c r="E3290" s="367" t="s">
        <v>1409</v>
      </c>
      <c r="F3290" s="50"/>
      <c r="G3290" s="468" t="s">
        <v>3096</v>
      </c>
      <c r="H3290" s="50" t="s">
        <v>2333</v>
      </c>
      <c r="I3290" s="42" t="s">
        <v>1518</v>
      </c>
      <c r="J3290" s="15">
        <v>15000</v>
      </c>
      <c r="K3290" s="15">
        <v>505</v>
      </c>
      <c r="L3290" s="15">
        <v>2500</v>
      </c>
      <c r="M3290" s="15">
        <v>2000</v>
      </c>
      <c r="N3290" s="15">
        <v>1680</v>
      </c>
      <c r="O3290" s="15">
        <v>2000</v>
      </c>
      <c r="P3290" s="15">
        <v>925</v>
      </c>
      <c r="Q3290" s="15">
        <v>495</v>
      </c>
      <c r="S3290" s="15">
        <v>4895</v>
      </c>
      <c r="U3290" s="15">
        <v>15000</v>
      </c>
      <c r="V3290" s="15">
        <v>0</v>
      </c>
      <c r="AH3290" s="15">
        <v>0</v>
      </c>
      <c r="AI3290" s="15">
        <v>0</v>
      </c>
      <c r="AU3290" s="15">
        <v>0</v>
      </c>
      <c r="AV3290" s="15">
        <v>0</v>
      </c>
      <c r="AW3290" s="15">
        <f t="shared" si="949"/>
        <v>15000</v>
      </c>
    </row>
    <row r="3291" spans="1:49">
      <c r="A3291" s="44"/>
      <c r="B3291" s="45"/>
      <c r="C3291" s="45"/>
      <c r="D3291" s="45"/>
      <c r="E3291" s="367"/>
      <c r="F3291" s="50"/>
      <c r="G3291" s="50"/>
      <c r="H3291" s="50"/>
      <c r="I3291" s="42"/>
      <c r="U3291" s="15">
        <v>0</v>
      </c>
      <c r="V3291" s="15">
        <v>0</v>
      </c>
      <c r="AH3291" s="15">
        <v>0</v>
      </c>
      <c r="AI3291" s="15">
        <v>0</v>
      </c>
      <c r="AU3291" s="15">
        <v>0</v>
      </c>
      <c r="AV3291" s="15">
        <v>0</v>
      </c>
      <c r="AW3291" s="15">
        <f t="shared" si="949"/>
        <v>0</v>
      </c>
    </row>
    <row r="3292" spans="1:49">
      <c r="A3292" s="48"/>
      <c r="B3292" s="42"/>
      <c r="C3292" s="42"/>
      <c r="D3292" s="42"/>
      <c r="E3292" s="531"/>
      <c r="F3292" s="50"/>
      <c r="G3292" s="50"/>
      <c r="H3292" s="50"/>
      <c r="I3292" s="49" t="s">
        <v>1631</v>
      </c>
      <c r="J3292" s="12">
        <f>SUM(J3263,J3288,J3285)</f>
        <v>149500</v>
      </c>
      <c r="K3292" s="12">
        <f t="shared" ref="K3292:AT3292" si="957">SUM(K3263,K3288,K3285)</f>
        <v>3505</v>
      </c>
      <c r="L3292" s="12">
        <f t="shared" si="957"/>
        <v>16190</v>
      </c>
      <c r="M3292" s="12">
        <f t="shared" si="957"/>
        <v>15965</v>
      </c>
      <c r="N3292" s="12">
        <f t="shared" si="957"/>
        <v>19780</v>
      </c>
      <c r="O3292" s="12">
        <f t="shared" si="957"/>
        <v>16770</v>
      </c>
      <c r="P3292" s="12">
        <f t="shared" si="957"/>
        <v>6625</v>
      </c>
      <c r="Q3292" s="12">
        <f t="shared" si="957"/>
        <v>995</v>
      </c>
      <c r="R3292" s="12">
        <f t="shared" si="957"/>
        <v>0</v>
      </c>
      <c r="S3292" s="12">
        <f t="shared" si="957"/>
        <v>22410</v>
      </c>
      <c r="T3292" s="12">
        <f t="shared" si="957"/>
        <v>21055</v>
      </c>
      <c r="U3292" s="12">
        <v>123295</v>
      </c>
      <c r="V3292" s="12">
        <v>26205</v>
      </c>
      <c r="W3292" s="12">
        <f>SUM(W3263,W3288,W3285)</f>
        <v>0</v>
      </c>
      <c r="X3292" s="12">
        <f t="shared" si="957"/>
        <v>0</v>
      </c>
      <c r="Y3292" s="12">
        <f t="shared" si="957"/>
        <v>0</v>
      </c>
      <c r="Z3292" s="12">
        <f t="shared" si="957"/>
        <v>0</v>
      </c>
      <c r="AA3292" s="12">
        <f t="shared" si="957"/>
        <v>0</v>
      </c>
      <c r="AB3292" s="12">
        <f t="shared" si="957"/>
        <v>0</v>
      </c>
      <c r="AC3292" s="12">
        <f t="shared" si="957"/>
        <v>0</v>
      </c>
      <c r="AD3292" s="12">
        <f t="shared" si="957"/>
        <v>0</v>
      </c>
      <c r="AE3292" s="12">
        <f t="shared" si="957"/>
        <v>0</v>
      </c>
      <c r="AF3292" s="12">
        <f t="shared" si="957"/>
        <v>0</v>
      </c>
      <c r="AG3292" s="12">
        <f t="shared" si="957"/>
        <v>0</v>
      </c>
      <c r="AH3292" s="12">
        <v>0</v>
      </c>
      <c r="AI3292" s="12">
        <v>0</v>
      </c>
      <c r="AJ3292" s="12">
        <f>SUM(AJ3263,AJ3288,AJ3285)</f>
        <v>5744</v>
      </c>
      <c r="AK3292" s="12">
        <f t="shared" si="957"/>
        <v>320</v>
      </c>
      <c r="AL3292" s="12">
        <f t="shared" si="957"/>
        <v>0</v>
      </c>
      <c r="AM3292" s="12">
        <f t="shared" si="957"/>
        <v>744</v>
      </c>
      <c r="AN3292" s="12">
        <f t="shared" si="957"/>
        <v>272</v>
      </c>
      <c r="AO3292" s="12">
        <f t="shared" si="957"/>
        <v>272</v>
      </c>
      <c r="AP3292" s="12">
        <f t="shared" si="957"/>
        <v>272</v>
      </c>
      <c r="AQ3292" s="12">
        <f t="shared" si="957"/>
        <v>0</v>
      </c>
      <c r="AR3292" s="12">
        <f t="shared" si="957"/>
        <v>0</v>
      </c>
      <c r="AS3292" s="12">
        <f t="shared" si="957"/>
        <v>0</v>
      </c>
      <c r="AT3292" s="12">
        <f t="shared" si="957"/>
        <v>0</v>
      </c>
      <c r="AU3292" s="12">
        <v>1880</v>
      </c>
      <c r="AV3292" s="12">
        <v>3864</v>
      </c>
      <c r="AW3292" s="12">
        <f t="shared" si="949"/>
        <v>125175</v>
      </c>
    </row>
    <row r="3293" spans="1:49">
      <c r="A3293" s="48"/>
      <c r="B3293" s="42"/>
      <c r="C3293" s="42"/>
      <c r="D3293" s="42"/>
      <c r="E3293" s="531"/>
      <c r="F3293" s="50"/>
      <c r="G3293" s="50"/>
      <c r="H3293" s="50"/>
      <c r="I3293" s="146" t="s">
        <v>970</v>
      </c>
      <c r="J3293" s="267"/>
      <c r="K3293" s="267"/>
      <c r="L3293" s="267"/>
      <c r="M3293" s="267"/>
      <c r="N3293" s="267"/>
      <c r="O3293" s="267"/>
      <c r="P3293" s="267"/>
      <c r="Q3293" s="267"/>
      <c r="R3293" s="267"/>
      <c r="S3293" s="267"/>
      <c r="T3293" s="267"/>
      <c r="U3293" s="267"/>
      <c r="V3293" s="267"/>
      <c r="W3293" s="267"/>
      <c r="X3293" s="267"/>
      <c r="Y3293" s="267"/>
      <c r="Z3293" s="267"/>
      <c r="AA3293" s="267"/>
      <c r="AB3293" s="267"/>
      <c r="AC3293" s="267"/>
      <c r="AD3293" s="267"/>
      <c r="AE3293" s="267"/>
      <c r="AF3293" s="267"/>
      <c r="AG3293" s="267"/>
      <c r="AH3293" s="267"/>
      <c r="AI3293" s="267"/>
      <c r="AJ3293" s="267"/>
      <c r="AK3293" s="267"/>
      <c r="AL3293" s="267"/>
      <c r="AM3293" s="267"/>
      <c r="AN3293" s="267"/>
      <c r="AO3293" s="267"/>
      <c r="AP3293" s="267"/>
      <c r="AQ3293" s="267"/>
      <c r="AR3293" s="267"/>
      <c r="AS3293" s="267"/>
      <c r="AT3293" s="267"/>
      <c r="AU3293" s="267"/>
      <c r="AV3293" s="267"/>
      <c r="AW3293" s="267"/>
    </row>
    <row r="3294" spans="1:49" ht="13.5" thickBot="1">
      <c r="A3294" s="48"/>
      <c r="B3294" s="42"/>
      <c r="C3294" s="42"/>
      <c r="D3294" s="42"/>
      <c r="E3294" s="531"/>
      <c r="F3294" s="50"/>
      <c r="G3294" s="50"/>
      <c r="H3294" s="50"/>
      <c r="I3294" s="146"/>
      <c r="J3294" s="29"/>
      <c r="K3294" s="29"/>
      <c r="L3294" s="29"/>
      <c r="M3294" s="29"/>
      <c r="N3294" s="29"/>
      <c r="O3294" s="29"/>
      <c r="P3294" s="29"/>
      <c r="Q3294" s="29"/>
      <c r="R3294" s="29"/>
      <c r="S3294" s="29"/>
      <c r="T3294" s="29"/>
      <c r="U3294" s="29"/>
      <c r="V3294" s="29"/>
      <c r="W3294" s="29"/>
      <c r="X3294" s="29"/>
      <c r="Y3294" s="29"/>
      <c r="Z3294" s="29"/>
      <c r="AA3294" s="29"/>
      <c r="AB3294" s="29"/>
      <c r="AC3294" s="29"/>
      <c r="AD3294" s="29"/>
      <c r="AE3294" s="29"/>
      <c r="AF3294" s="29"/>
      <c r="AG3294" s="29"/>
      <c r="AH3294" s="29"/>
      <c r="AI3294" s="29"/>
      <c r="AJ3294" s="29"/>
      <c r="AK3294" s="29"/>
      <c r="AL3294" s="29"/>
      <c r="AM3294" s="29"/>
      <c r="AN3294" s="29"/>
      <c r="AO3294" s="29"/>
      <c r="AP3294" s="29"/>
      <c r="AQ3294" s="29"/>
      <c r="AR3294" s="29"/>
      <c r="AS3294" s="29"/>
      <c r="AT3294" s="29"/>
      <c r="AU3294" s="29"/>
      <c r="AV3294" s="29"/>
      <c r="AW3294" s="29"/>
    </row>
    <row r="3295" spans="1:49" ht="35.25" customHeight="1" thickTop="1" thickBot="1">
      <c r="A3295" s="48"/>
      <c r="B3295" s="42"/>
      <c r="C3295" s="42"/>
      <c r="D3295" s="42"/>
      <c r="E3295" s="531"/>
      <c r="F3295" s="50"/>
      <c r="G3295" s="50"/>
      <c r="H3295" s="50"/>
      <c r="I3295" s="5" t="s">
        <v>2331</v>
      </c>
      <c r="J3295" s="364" t="s">
        <v>2891</v>
      </c>
      <c r="K3295" s="364" t="s">
        <v>2879</v>
      </c>
      <c r="L3295" s="364" t="s">
        <v>2880</v>
      </c>
      <c r="M3295" s="364" t="s">
        <v>2881</v>
      </c>
      <c r="N3295" s="364" t="s">
        <v>2882</v>
      </c>
      <c r="O3295" s="364" t="s">
        <v>2883</v>
      </c>
      <c r="P3295" s="364" t="s">
        <v>2884</v>
      </c>
      <c r="Q3295" s="364" t="s">
        <v>2885</v>
      </c>
      <c r="R3295" s="364" t="s">
        <v>2886</v>
      </c>
      <c r="S3295" s="364" t="s">
        <v>2887</v>
      </c>
      <c r="T3295" s="364" t="s">
        <v>2888</v>
      </c>
      <c r="U3295" s="364" t="s">
        <v>2889</v>
      </c>
      <c r="V3295" s="364" t="s">
        <v>2890</v>
      </c>
      <c r="W3295" s="365" t="s">
        <v>2893</v>
      </c>
      <c r="X3295" s="365" t="s">
        <v>2879</v>
      </c>
      <c r="Y3295" s="365" t="s">
        <v>2880</v>
      </c>
      <c r="Z3295" s="365" t="s">
        <v>2881</v>
      </c>
      <c r="AA3295" s="365" t="s">
        <v>2882</v>
      </c>
      <c r="AB3295" s="365" t="s">
        <v>2883</v>
      </c>
      <c r="AC3295" s="365" t="s">
        <v>2884</v>
      </c>
      <c r="AD3295" s="365" t="s">
        <v>2885</v>
      </c>
      <c r="AE3295" s="365" t="s">
        <v>2886</v>
      </c>
      <c r="AF3295" s="365" t="s">
        <v>2887</v>
      </c>
      <c r="AG3295" s="365" t="s">
        <v>2888</v>
      </c>
      <c r="AH3295" s="365" t="s">
        <v>2889</v>
      </c>
      <c r="AI3295" s="365" t="s">
        <v>2890</v>
      </c>
      <c r="AJ3295" s="366" t="s">
        <v>2892</v>
      </c>
      <c r="AK3295" s="366" t="s">
        <v>2879</v>
      </c>
      <c r="AL3295" s="366" t="s">
        <v>2880</v>
      </c>
      <c r="AM3295" s="366" t="s">
        <v>2881</v>
      </c>
      <c r="AN3295" s="366" t="s">
        <v>2882</v>
      </c>
      <c r="AO3295" s="366" t="s">
        <v>2883</v>
      </c>
      <c r="AP3295" s="366" t="s">
        <v>2884</v>
      </c>
      <c r="AQ3295" s="366" t="s">
        <v>2885</v>
      </c>
      <c r="AR3295" s="366" t="s">
        <v>2886</v>
      </c>
      <c r="AS3295" s="366" t="s">
        <v>2887</v>
      </c>
      <c r="AT3295" s="366" t="s">
        <v>2888</v>
      </c>
      <c r="AU3295" s="366" t="s">
        <v>2889</v>
      </c>
      <c r="AV3295" s="366" t="s">
        <v>2890</v>
      </c>
      <c r="AW3295" s="368" t="s">
        <v>2895</v>
      </c>
    </row>
    <row r="3296" spans="1:49">
      <c r="A3296" s="48"/>
      <c r="B3296" s="42"/>
      <c r="C3296" s="42"/>
      <c r="D3296" s="42"/>
      <c r="E3296" s="531"/>
      <c r="F3296" s="50"/>
      <c r="G3296" s="50"/>
      <c r="H3296" s="50"/>
      <c r="I3296" s="34"/>
      <c r="J3296" s="202" t="s">
        <v>1224</v>
      </c>
      <c r="K3296" s="202">
        <v>1</v>
      </c>
      <c r="L3296" s="202">
        <v>2</v>
      </c>
      <c r="M3296" s="202">
        <v>3</v>
      </c>
      <c r="N3296" s="202">
        <v>4</v>
      </c>
      <c r="O3296" s="202">
        <v>5</v>
      </c>
      <c r="P3296" s="202">
        <v>6</v>
      </c>
      <c r="Q3296" s="202">
        <v>7</v>
      </c>
      <c r="R3296" s="202">
        <v>8</v>
      </c>
      <c r="S3296" s="202">
        <v>9</v>
      </c>
      <c r="T3296" s="202">
        <v>10</v>
      </c>
      <c r="U3296" s="202">
        <v>13</v>
      </c>
      <c r="V3296" s="202">
        <v>14</v>
      </c>
      <c r="W3296" s="202" t="s">
        <v>1224</v>
      </c>
      <c r="X3296" s="202">
        <v>1</v>
      </c>
      <c r="Y3296" s="202">
        <v>2</v>
      </c>
      <c r="Z3296" s="202">
        <v>3</v>
      </c>
      <c r="AA3296" s="202">
        <v>4</v>
      </c>
      <c r="AB3296" s="202">
        <v>5</v>
      </c>
      <c r="AC3296" s="202">
        <v>6</v>
      </c>
      <c r="AD3296" s="202">
        <v>7</v>
      </c>
      <c r="AE3296" s="202">
        <v>8</v>
      </c>
      <c r="AF3296" s="202">
        <v>9</v>
      </c>
      <c r="AG3296" s="202">
        <v>10</v>
      </c>
      <c r="AH3296" s="202">
        <v>13</v>
      </c>
      <c r="AI3296" s="202">
        <v>14</v>
      </c>
      <c r="AJ3296" s="202" t="s">
        <v>1224</v>
      </c>
      <c r="AK3296" s="202">
        <v>1</v>
      </c>
      <c r="AL3296" s="202">
        <v>2</v>
      </c>
      <c r="AM3296" s="202">
        <v>3</v>
      </c>
      <c r="AN3296" s="202">
        <v>4</v>
      </c>
      <c r="AO3296" s="202">
        <v>5</v>
      </c>
      <c r="AP3296" s="202">
        <v>6</v>
      </c>
      <c r="AQ3296" s="202">
        <v>7</v>
      </c>
      <c r="AR3296" s="202">
        <v>8</v>
      </c>
      <c r="AS3296" s="202">
        <v>9</v>
      </c>
      <c r="AT3296" s="202">
        <v>10</v>
      </c>
      <c r="AU3296" s="202">
        <v>13</v>
      </c>
      <c r="AV3296" s="202">
        <v>14</v>
      </c>
      <c r="AW3296" s="202">
        <v>15</v>
      </c>
    </row>
    <row r="3297" spans="1:49">
      <c r="A3297" s="48"/>
      <c r="B3297" s="42"/>
      <c r="C3297" s="42"/>
      <c r="D3297" s="42"/>
      <c r="E3297" s="531"/>
      <c r="F3297" s="50"/>
      <c r="G3297" s="50"/>
      <c r="H3297" s="50"/>
      <c r="I3297" s="276" t="s">
        <v>2429</v>
      </c>
      <c r="J3297" s="277">
        <f>SUM(J3292)</f>
        <v>149500</v>
      </c>
      <c r="K3297" s="277">
        <f t="shared" ref="K3297:AT3297" si="958">SUM(K3292)</f>
        <v>3505</v>
      </c>
      <c r="L3297" s="277">
        <f t="shared" si="958"/>
        <v>16190</v>
      </c>
      <c r="M3297" s="277">
        <f t="shared" si="958"/>
        <v>15965</v>
      </c>
      <c r="N3297" s="277">
        <f t="shared" si="958"/>
        <v>19780</v>
      </c>
      <c r="O3297" s="277">
        <f t="shared" si="958"/>
        <v>16770</v>
      </c>
      <c r="P3297" s="277">
        <f t="shared" si="958"/>
        <v>6625</v>
      </c>
      <c r="Q3297" s="277">
        <f t="shared" si="958"/>
        <v>995</v>
      </c>
      <c r="R3297" s="277">
        <f t="shared" si="958"/>
        <v>0</v>
      </c>
      <c r="S3297" s="277">
        <f t="shared" si="958"/>
        <v>22410</v>
      </c>
      <c r="T3297" s="277">
        <f t="shared" si="958"/>
        <v>21055</v>
      </c>
      <c r="U3297" s="277">
        <v>123295</v>
      </c>
      <c r="V3297" s="277">
        <v>26205</v>
      </c>
      <c r="W3297" s="277">
        <f>SUM(W3292)</f>
        <v>0</v>
      </c>
      <c r="X3297" s="277">
        <f t="shared" si="958"/>
        <v>0</v>
      </c>
      <c r="Y3297" s="277">
        <f t="shared" si="958"/>
        <v>0</v>
      </c>
      <c r="Z3297" s="277">
        <f t="shared" si="958"/>
        <v>0</v>
      </c>
      <c r="AA3297" s="277">
        <f t="shared" si="958"/>
        <v>0</v>
      </c>
      <c r="AB3297" s="277">
        <f t="shared" si="958"/>
        <v>0</v>
      </c>
      <c r="AC3297" s="277">
        <f t="shared" si="958"/>
        <v>0</v>
      </c>
      <c r="AD3297" s="277">
        <f t="shared" si="958"/>
        <v>0</v>
      </c>
      <c r="AE3297" s="277">
        <f t="shared" si="958"/>
        <v>0</v>
      </c>
      <c r="AF3297" s="277">
        <f t="shared" si="958"/>
        <v>0</v>
      </c>
      <c r="AG3297" s="277">
        <f t="shared" si="958"/>
        <v>0</v>
      </c>
      <c r="AH3297" s="277">
        <v>0</v>
      </c>
      <c r="AI3297" s="277">
        <v>0</v>
      </c>
      <c r="AJ3297" s="277">
        <f>SUM(AJ3292)</f>
        <v>5744</v>
      </c>
      <c r="AK3297" s="277">
        <f t="shared" si="958"/>
        <v>320</v>
      </c>
      <c r="AL3297" s="277">
        <f t="shared" si="958"/>
        <v>0</v>
      </c>
      <c r="AM3297" s="277">
        <f t="shared" si="958"/>
        <v>744</v>
      </c>
      <c r="AN3297" s="277">
        <f t="shared" si="958"/>
        <v>272</v>
      </c>
      <c r="AO3297" s="277">
        <f t="shared" si="958"/>
        <v>272</v>
      </c>
      <c r="AP3297" s="277">
        <f t="shared" si="958"/>
        <v>272</v>
      </c>
      <c r="AQ3297" s="277">
        <f t="shared" si="958"/>
        <v>0</v>
      </c>
      <c r="AR3297" s="277">
        <f t="shared" si="958"/>
        <v>0</v>
      </c>
      <c r="AS3297" s="277">
        <f t="shared" si="958"/>
        <v>0</v>
      </c>
      <c r="AT3297" s="277">
        <f t="shared" si="958"/>
        <v>0</v>
      </c>
      <c r="AU3297" s="277">
        <v>1880</v>
      </c>
      <c r="AV3297" s="277">
        <v>3864</v>
      </c>
      <c r="AW3297" s="277">
        <f>U3297+AH3297+AU3297</f>
        <v>125175</v>
      </c>
    </row>
    <row r="3298" spans="1:49">
      <c r="A3298" s="48"/>
      <c r="B3298" s="42"/>
      <c r="C3298" s="42"/>
      <c r="D3298" s="42"/>
      <c r="E3298" s="531"/>
      <c r="F3298" s="50"/>
      <c r="G3298" s="50"/>
      <c r="H3298" s="50"/>
      <c r="I3298" s="276"/>
      <c r="J3298" s="277"/>
      <c r="K3298" s="277"/>
      <c r="L3298" s="277"/>
      <c r="M3298" s="277"/>
      <c r="N3298" s="277"/>
      <c r="O3298" s="277"/>
      <c r="P3298" s="277"/>
      <c r="Q3298" s="277"/>
      <c r="R3298" s="277"/>
      <c r="S3298" s="277"/>
      <c r="T3298" s="277"/>
      <c r="U3298" s="277">
        <v>0</v>
      </c>
      <c r="V3298" s="277">
        <v>0</v>
      </c>
      <c r="W3298" s="277"/>
      <c r="X3298" s="277"/>
      <c r="Y3298" s="277"/>
      <c r="Z3298" s="277"/>
      <c r="AA3298" s="277"/>
      <c r="AB3298" s="277"/>
      <c r="AC3298" s="277"/>
      <c r="AD3298" s="277"/>
      <c r="AE3298" s="277"/>
      <c r="AF3298" s="277"/>
      <c r="AG3298" s="277"/>
      <c r="AH3298" s="277">
        <v>0</v>
      </c>
      <c r="AI3298" s="277">
        <v>0</v>
      </c>
      <c r="AJ3298" s="277"/>
      <c r="AK3298" s="277"/>
      <c r="AL3298" s="277"/>
      <c r="AM3298" s="277"/>
      <c r="AN3298" s="277"/>
      <c r="AO3298" s="277"/>
      <c r="AP3298" s="277"/>
      <c r="AQ3298" s="277"/>
      <c r="AR3298" s="277"/>
      <c r="AS3298" s="277"/>
      <c r="AT3298" s="277"/>
      <c r="AU3298" s="277">
        <v>0</v>
      </c>
      <c r="AV3298" s="277">
        <v>0</v>
      </c>
      <c r="AW3298" s="277">
        <f>U3298+AH3298+AU3298</f>
        <v>0</v>
      </c>
    </row>
    <row r="3299" spans="1:49">
      <c r="A3299" s="48"/>
      <c r="B3299" s="42"/>
      <c r="C3299" s="42"/>
      <c r="D3299" s="42"/>
      <c r="E3299" s="531"/>
      <c r="F3299" s="50"/>
      <c r="G3299" s="50"/>
      <c r="H3299" s="50"/>
      <c r="I3299" s="276"/>
      <c r="J3299" s="277"/>
      <c r="K3299" s="277"/>
      <c r="L3299" s="277"/>
      <c r="M3299" s="277"/>
      <c r="N3299" s="277"/>
      <c r="O3299" s="277"/>
      <c r="P3299" s="277"/>
      <c r="Q3299" s="277"/>
      <c r="R3299" s="277"/>
      <c r="S3299" s="277"/>
      <c r="T3299" s="277"/>
      <c r="U3299" s="277">
        <v>0</v>
      </c>
      <c r="V3299" s="277">
        <v>0</v>
      </c>
      <c r="W3299" s="277"/>
      <c r="X3299" s="277"/>
      <c r="Y3299" s="277"/>
      <c r="Z3299" s="277"/>
      <c r="AA3299" s="277"/>
      <c r="AB3299" s="277"/>
      <c r="AC3299" s="277"/>
      <c r="AD3299" s="277"/>
      <c r="AE3299" s="277"/>
      <c r="AF3299" s="277"/>
      <c r="AG3299" s="277"/>
      <c r="AH3299" s="277">
        <v>0</v>
      </c>
      <c r="AI3299" s="277">
        <v>0</v>
      </c>
      <c r="AJ3299" s="277"/>
      <c r="AK3299" s="277"/>
      <c r="AL3299" s="277"/>
      <c r="AM3299" s="277"/>
      <c r="AN3299" s="277"/>
      <c r="AO3299" s="277"/>
      <c r="AP3299" s="277"/>
      <c r="AQ3299" s="277"/>
      <c r="AR3299" s="277"/>
      <c r="AS3299" s="277"/>
      <c r="AT3299" s="277"/>
      <c r="AU3299" s="277">
        <v>0</v>
      </c>
      <c r="AV3299" s="277">
        <v>0</v>
      </c>
      <c r="AW3299" s="277">
        <f>U3299+AH3299+AU3299</f>
        <v>0</v>
      </c>
    </row>
    <row r="3300" spans="1:49">
      <c r="A3300" s="48"/>
      <c r="B3300" s="42"/>
      <c r="C3300" s="42"/>
      <c r="D3300" s="42"/>
      <c r="E3300" s="531"/>
      <c r="F3300" s="50"/>
      <c r="G3300" s="50"/>
      <c r="H3300" s="50"/>
      <c r="I3300" s="276"/>
      <c r="J3300" s="277"/>
      <c r="K3300" s="277"/>
      <c r="L3300" s="277"/>
      <c r="M3300" s="277"/>
      <c r="N3300" s="277"/>
      <c r="O3300" s="277"/>
      <c r="P3300" s="277"/>
      <c r="Q3300" s="277"/>
      <c r="R3300" s="277"/>
      <c r="S3300" s="277"/>
      <c r="T3300" s="277"/>
      <c r="U3300" s="277">
        <v>0</v>
      </c>
      <c r="V3300" s="277">
        <v>0</v>
      </c>
      <c r="W3300" s="277"/>
      <c r="X3300" s="277"/>
      <c r="Y3300" s="277"/>
      <c r="Z3300" s="277"/>
      <c r="AA3300" s="277"/>
      <c r="AB3300" s="277"/>
      <c r="AC3300" s="277"/>
      <c r="AD3300" s="277"/>
      <c r="AE3300" s="277"/>
      <c r="AF3300" s="277"/>
      <c r="AG3300" s="277"/>
      <c r="AH3300" s="277">
        <v>0</v>
      </c>
      <c r="AI3300" s="277">
        <v>0</v>
      </c>
      <c r="AJ3300" s="277"/>
      <c r="AK3300" s="277"/>
      <c r="AL3300" s="277"/>
      <c r="AM3300" s="277"/>
      <c r="AN3300" s="277"/>
      <c r="AO3300" s="277"/>
      <c r="AP3300" s="277"/>
      <c r="AQ3300" s="277"/>
      <c r="AR3300" s="277"/>
      <c r="AS3300" s="277"/>
      <c r="AT3300" s="277"/>
      <c r="AU3300" s="277">
        <v>0</v>
      </c>
      <c r="AV3300" s="277">
        <v>0</v>
      </c>
      <c r="AW3300" s="277">
        <f>U3300+AH3300+AU3300</f>
        <v>0</v>
      </c>
    </row>
    <row r="3301" spans="1:49">
      <c r="A3301" s="48"/>
      <c r="B3301" s="42"/>
      <c r="C3301" s="42"/>
      <c r="D3301" s="42"/>
      <c r="E3301" s="531"/>
      <c r="F3301" s="50"/>
      <c r="G3301" s="50"/>
      <c r="H3301" s="50"/>
      <c r="I3301" s="276" t="s">
        <v>1631</v>
      </c>
      <c r="J3301" s="277">
        <f>SUM(J3297:J3300)</f>
        <v>149500</v>
      </c>
      <c r="K3301" s="277">
        <f t="shared" ref="K3301:AT3301" si="959">SUM(K3297:K3300)</f>
        <v>3505</v>
      </c>
      <c r="L3301" s="277">
        <f t="shared" si="959"/>
        <v>16190</v>
      </c>
      <c r="M3301" s="277">
        <f t="shared" si="959"/>
        <v>15965</v>
      </c>
      <c r="N3301" s="277">
        <f t="shared" si="959"/>
        <v>19780</v>
      </c>
      <c r="O3301" s="277">
        <f t="shared" si="959"/>
        <v>16770</v>
      </c>
      <c r="P3301" s="277">
        <f t="shared" si="959"/>
        <v>6625</v>
      </c>
      <c r="Q3301" s="277">
        <f t="shared" si="959"/>
        <v>995</v>
      </c>
      <c r="R3301" s="277">
        <f t="shared" si="959"/>
        <v>0</v>
      </c>
      <c r="S3301" s="277">
        <f t="shared" si="959"/>
        <v>22410</v>
      </c>
      <c r="T3301" s="277">
        <f t="shared" si="959"/>
        <v>21055</v>
      </c>
      <c r="U3301" s="277">
        <v>123295</v>
      </c>
      <c r="V3301" s="277">
        <v>26205</v>
      </c>
      <c r="W3301" s="277">
        <f>SUM(W3297:W3300)</f>
        <v>0</v>
      </c>
      <c r="X3301" s="277">
        <f t="shared" si="959"/>
        <v>0</v>
      </c>
      <c r="Y3301" s="277">
        <f t="shared" si="959"/>
        <v>0</v>
      </c>
      <c r="Z3301" s="277">
        <f t="shared" si="959"/>
        <v>0</v>
      </c>
      <c r="AA3301" s="277">
        <f t="shared" si="959"/>
        <v>0</v>
      </c>
      <c r="AB3301" s="277">
        <f t="shared" si="959"/>
        <v>0</v>
      </c>
      <c r="AC3301" s="277">
        <f t="shared" si="959"/>
        <v>0</v>
      </c>
      <c r="AD3301" s="277">
        <f t="shared" si="959"/>
        <v>0</v>
      </c>
      <c r="AE3301" s="277">
        <f t="shared" si="959"/>
        <v>0</v>
      </c>
      <c r="AF3301" s="277">
        <f t="shared" si="959"/>
        <v>0</v>
      </c>
      <c r="AG3301" s="277">
        <f t="shared" si="959"/>
        <v>0</v>
      </c>
      <c r="AH3301" s="277">
        <v>0</v>
      </c>
      <c r="AI3301" s="277">
        <v>0</v>
      </c>
      <c r="AJ3301" s="277">
        <f>SUM(AJ3297:AJ3300)</f>
        <v>5744</v>
      </c>
      <c r="AK3301" s="277">
        <f t="shared" si="959"/>
        <v>320</v>
      </c>
      <c r="AL3301" s="277">
        <f t="shared" si="959"/>
        <v>0</v>
      </c>
      <c r="AM3301" s="277">
        <f t="shared" si="959"/>
        <v>744</v>
      </c>
      <c r="AN3301" s="277">
        <f t="shared" si="959"/>
        <v>272</v>
      </c>
      <c r="AO3301" s="277">
        <f t="shared" si="959"/>
        <v>272</v>
      </c>
      <c r="AP3301" s="277">
        <f t="shared" si="959"/>
        <v>272</v>
      </c>
      <c r="AQ3301" s="277">
        <f t="shared" si="959"/>
        <v>0</v>
      </c>
      <c r="AR3301" s="277">
        <f t="shared" si="959"/>
        <v>0</v>
      </c>
      <c r="AS3301" s="277">
        <f t="shared" si="959"/>
        <v>0</v>
      </c>
      <c r="AT3301" s="277">
        <f t="shared" si="959"/>
        <v>0</v>
      </c>
      <c r="AU3301" s="277">
        <v>1880</v>
      </c>
      <c r="AV3301" s="277">
        <v>3864</v>
      </c>
      <c r="AW3301" s="277">
        <f>U3301+AH3301+AU3301</f>
        <v>125175</v>
      </c>
    </row>
    <row r="3302" spans="1:49">
      <c r="A3302" s="48"/>
      <c r="B3302" s="42"/>
      <c r="C3302" s="42"/>
      <c r="D3302" s="42"/>
      <c r="E3302" s="531"/>
      <c r="F3302" s="50"/>
      <c r="G3302" s="50"/>
      <c r="H3302" s="50"/>
      <c r="I3302" s="146"/>
      <c r="J3302" s="29"/>
      <c r="K3302" s="29"/>
      <c r="L3302" s="29"/>
      <c r="M3302" s="29"/>
      <c r="N3302" s="29"/>
      <c r="O3302" s="29"/>
      <c r="P3302" s="29"/>
      <c r="Q3302" s="29"/>
      <c r="R3302" s="29"/>
      <c r="S3302" s="29"/>
      <c r="T3302" s="29"/>
      <c r="U3302" s="29"/>
      <c r="V3302" s="29"/>
      <c r="W3302" s="29"/>
      <c r="X3302" s="29"/>
      <c r="Y3302" s="29"/>
      <c r="Z3302" s="29"/>
      <c r="AA3302" s="29"/>
      <c r="AB3302" s="29"/>
      <c r="AC3302" s="29"/>
      <c r="AD3302" s="29"/>
      <c r="AE3302" s="29"/>
      <c r="AF3302" s="29"/>
      <c r="AG3302" s="29"/>
      <c r="AH3302" s="29"/>
      <c r="AI3302" s="29"/>
      <c r="AJ3302" s="29"/>
      <c r="AK3302" s="29"/>
      <c r="AL3302" s="29"/>
      <c r="AM3302" s="29"/>
      <c r="AN3302" s="29"/>
      <c r="AO3302" s="29"/>
      <c r="AP3302" s="29"/>
      <c r="AQ3302" s="29"/>
      <c r="AR3302" s="29"/>
      <c r="AS3302" s="29"/>
      <c r="AT3302" s="29"/>
      <c r="AU3302" s="29"/>
      <c r="AV3302" s="29"/>
      <c r="AW3302" s="29"/>
    </row>
    <row r="3303" spans="1:49">
      <c r="A3303" s="48"/>
      <c r="B3303" s="42"/>
      <c r="C3303" s="42"/>
      <c r="D3303" s="42"/>
      <c r="E3303" s="531"/>
      <c r="F3303" s="50"/>
      <c r="G3303" s="50"/>
      <c r="H3303" s="50"/>
      <c r="I3303" s="53"/>
      <c r="J3303" s="29"/>
      <c r="K3303" s="29"/>
      <c r="L3303" s="29"/>
      <c r="M3303" s="29"/>
      <c r="N3303" s="29"/>
      <c r="O3303" s="29"/>
      <c r="P3303" s="29"/>
      <c r="Q3303" s="29"/>
      <c r="R3303" s="29"/>
      <c r="S3303" s="29"/>
      <c r="T3303" s="29"/>
      <c r="U3303" s="29"/>
      <c r="V3303" s="29"/>
      <c r="W3303" s="29"/>
      <c r="X3303" s="29"/>
      <c r="Y3303" s="29"/>
      <c r="Z3303" s="29"/>
      <c r="AA3303" s="29"/>
      <c r="AB3303" s="29"/>
      <c r="AC3303" s="29"/>
      <c r="AD3303" s="29"/>
      <c r="AE3303" s="29"/>
      <c r="AF3303" s="29"/>
      <c r="AG3303" s="29"/>
      <c r="AH3303" s="29"/>
      <c r="AI3303" s="29"/>
      <c r="AJ3303" s="29"/>
      <c r="AK3303" s="29"/>
      <c r="AL3303" s="29"/>
      <c r="AM3303" s="29"/>
      <c r="AN3303" s="29"/>
      <c r="AO3303" s="29"/>
      <c r="AP3303" s="29"/>
      <c r="AQ3303" s="29"/>
      <c r="AR3303" s="29"/>
      <c r="AS3303" s="29"/>
      <c r="AT3303" s="29"/>
      <c r="AU3303" s="29"/>
      <c r="AV3303" s="29"/>
      <c r="AW3303" s="29"/>
    </row>
    <row r="3304" spans="1:49" ht="16.5" thickBot="1">
      <c r="A3304" s="78" t="s">
        <v>2146</v>
      </c>
      <c r="B3304" s="78"/>
      <c r="C3304" s="78"/>
      <c r="D3304" s="463"/>
      <c r="E3304" s="539"/>
      <c r="F3304" s="129"/>
      <c r="G3304" s="129"/>
      <c r="H3304" s="129"/>
      <c r="I3304" s="103"/>
    </row>
    <row r="3305" spans="1:49" s="151" customFormat="1" ht="36" customHeight="1" thickTop="1" thickBot="1">
      <c r="A3305" s="147" t="s">
        <v>2079</v>
      </c>
      <c r="B3305" s="5" t="s">
        <v>2080</v>
      </c>
      <c r="C3305" s="5" t="s">
        <v>1335</v>
      </c>
      <c r="D3305" s="450"/>
      <c r="E3305" s="148" t="s">
        <v>1570</v>
      </c>
      <c r="F3305" s="149" t="s">
        <v>1438</v>
      </c>
      <c r="G3305" s="149"/>
      <c r="H3305" s="149" t="s">
        <v>2332</v>
      </c>
      <c r="I3305" s="5" t="s">
        <v>856</v>
      </c>
      <c r="J3305" s="364" t="s">
        <v>2891</v>
      </c>
      <c r="K3305" s="364" t="s">
        <v>2879</v>
      </c>
      <c r="L3305" s="364" t="s">
        <v>2880</v>
      </c>
      <c r="M3305" s="364" t="s">
        <v>2881</v>
      </c>
      <c r="N3305" s="364" t="s">
        <v>2882</v>
      </c>
      <c r="O3305" s="364" t="s">
        <v>2883</v>
      </c>
      <c r="P3305" s="364" t="s">
        <v>2884</v>
      </c>
      <c r="Q3305" s="364" t="s">
        <v>2885</v>
      </c>
      <c r="R3305" s="364" t="s">
        <v>2886</v>
      </c>
      <c r="S3305" s="364" t="s">
        <v>2887</v>
      </c>
      <c r="T3305" s="364" t="s">
        <v>2888</v>
      </c>
      <c r="U3305" s="364" t="s">
        <v>2889</v>
      </c>
      <c r="V3305" s="364" t="s">
        <v>2890</v>
      </c>
      <c r="W3305" s="365" t="s">
        <v>2893</v>
      </c>
      <c r="X3305" s="365" t="s">
        <v>2879</v>
      </c>
      <c r="Y3305" s="365" t="s">
        <v>2880</v>
      </c>
      <c r="Z3305" s="365" t="s">
        <v>2881</v>
      </c>
      <c r="AA3305" s="365" t="s">
        <v>2882</v>
      </c>
      <c r="AB3305" s="365" t="s">
        <v>2883</v>
      </c>
      <c r="AC3305" s="365" t="s">
        <v>2884</v>
      </c>
      <c r="AD3305" s="365" t="s">
        <v>2885</v>
      </c>
      <c r="AE3305" s="365" t="s">
        <v>2886</v>
      </c>
      <c r="AF3305" s="365" t="s">
        <v>2887</v>
      </c>
      <c r="AG3305" s="365" t="s">
        <v>2888</v>
      </c>
      <c r="AH3305" s="365" t="s">
        <v>2889</v>
      </c>
      <c r="AI3305" s="365" t="s">
        <v>2890</v>
      </c>
      <c r="AJ3305" s="366" t="s">
        <v>2892</v>
      </c>
      <c r="AK3305" s="366" t="s">
        <v>2879</v>
      </c>
      <c r="AL3305" s="366" t="s">
        <v>2880</v>
      </c>
      <c r="AM3305" s="366" t="s">
        <v>2881</v>
      </c>
      <c r="AN3305" s="366" t="s">
        <v>2882</v>
      </c>
      <c r="AO3305" s="366" t="s">
        <v>2883</v>
      </c>
      <c r="AP3305" s="366" t="s">
        <v>2884</v>
      </c>
      <c r="AQ3305" s="366" t="s">
        <v>2885</v>
      </c>
      <c r="AR3305" s="366" t="s">
        <v>2886</v>
      </c>
      <c r="AS3305" s="366" t="s">
        <v>2887</v>
      </c>
      <c r="AT3305" s="366" t="s">
        <v>2888</v>
      </c>
      <c r="AU3305" s="366" t="s">
        <v>2889</v>
      </c>
      <c r="AV3305" s="366" t="s">
        <v>2890</v>
      </c>
      <c r="AW3305" s="368" t="s">
        <v>2895</v>
      </c>
    </row>
    <row r="3306" spans="1:49">
      <c r="A3306" s="33"/>
      <c r="B3306" s="34"/>
      <c r="C3306" s="34"/>
      <c r="D3306" s="34"/>
      <c r="E3306" s="35"/>
      <c r="F3306" s="36"/>
      <c r="G3306" s="36"/>
      <c r="H3306" s="36"/>
      <c r="I3306" s="34"/>
      <c r="J3306" s="202" t="s">
        <v>1224</v>
      </c>
      <c r="K3306" s="202">
        <v>1</v>
      </c>
      <c r="L3306" s="202">
        <v>2</v>
      </c>
      <c r="M3306" s="202">
        <v>3</v>
      </c>
      <c r="N3306" s="202">
        <v>4</v>
      </c>
      <c r="O3306" s="202">
        <v>5</v>
      </c>
      <c r="P3306" s="202">
        <v>6</v>
      </c>
      <c r="Q3306" s="202">
        <v>7</v>
      </c>
      <c r="R3306" s="202">
        <v>8</v>
      </c>
      <c r="S3306" s="202">
        <v>9</v>
      </c>
      <c r="T3306" s="202">
        <v>10</v>
      </c>
      <c r="U3306" s="202">
        <v>13</v>
      </c>
      <c r="V3306" s="202">
        <v>14</v>
      </c>
      <c r="W3306" s="202" t="s">
        <v>1224</v>
      </c>
      <c r="X3306" s="202">
        <v>1</v>
      </c>
      <c r="Y3306" s="202">
        <v>2</v>
      </c>
      <c r="Z3306" s="202">
        <v>3</v>
      </c>
      <c r="AA3306" s="202">
        <v>4</v>
      </c>
      <c r="AB3306" s="202">
        <v>5</v>
      </c>
      <c r="AC3306" s="202">
        <v>6</v>
      </c>
      <c r="AD3306" s="202">
        <v>7</v>
      </c>
      <c r="AE3306" s="202">
        <v>8</v>
      </c>
      <c r="AF3306" s="202">
        <v>9</v>
      </c>
      <c r="AG3306" s="202">
        <v>10</v>
      </c>
      <c r="AH3306" s="202">
        <v>13</v>
      </c>
      <c r="AI3306" s="202">
        <v>14</v>
      </c>
      <c r="AJ3306" s="202" t="s">
        <v>1224</v>
      </c>
      <c r="AK3306" s="202">
        <v>1</v>
      </c>
      <c r="AL3306" s="202">
        <v>2</v>
      </c>
      <c r="AM3306" s="202">
        <v>3</v>
      </c>
      <c r="AN3306" s="202">
        <v>4</v>
      </c>
      <c r="AO3306" s="202">
        <v>5</v>
      </c>
      <c r="AP3306" s="202">
        <v>6</v>
      </c>
      <c r="AQ3306" s="202">
        <v>7</v>
      </c>
      <c r="AR3306" s="202">
        <v>8</v>
      </c>
      <c r="AS3306" s="202">
        <v>9</v>
      </c>
      <c r="AT3306" s="202">
        <v>10</v>
      </c>
      <c r="AU3306" s="202">
        <v>13</v>
      </c>
      <c r="AV3306" s="202">
        <v>14</v>
      </c>
      <c r="AW3306" s="202">
        <v>15</v>
      </c>
    </row>
    <row r="3307" spans="1:49">
      <c r="A3307" s="37"/>
      <c r="B3307" s="38"/>
      <c r="C3307" s="38"/>
      <c r="D3307" s="38"/>
      <c r="E3307" s="60"/>
      <c r="F3307" s="61"/>
      <c r="G3307" s="61"/>
      <c r="H3307" s="61"/>
      <c r="I3307" s="38"/>
      <c r="J3307" s="62"/>
      <c r="K3307" s="62"/>
      <c r="L3307" s="62"/>
      <c r="M3307" s="62"/>
      <c r="N3307" s="62"/>
      <c r="O3307" s="62"/>
      <c r="P3307" s="62"/>
      <c r="Q3307" s="62"/>
      <c r="R3307" s="62"/>
      <c r="S3307" s="62"/>
      <c r="T3307" s="62"/>
      <c r="U3307" s="62"/>
      <c r="V3307" s="62"/>
      <c r="W3307" s="62"/>
      <c r="X3307" s="62"/>
      <c r="Y3307" s="62"/>
      <c r="Z3307" s="62"/>
      <c r="AA3307" s="62"/>
      <c r="AB3307" s="62"/>
      <c r="AC3307" s="62"/>
      <c r="AD3307" s="62"/>
      <c r="AE3307" s="62"/>
      <c r="AF3307" s="62"/>
      <c r="AG3307" s="62"/>
      <c r="AH3307" s="62"/>
      <c r="AI3307" s="62"/>
      <c r="AJ3307" s="62"/>
      <c r="AK3307" s="62"/>
      <c r="AL3307" s="62"/>
      <c r="AM3307" s="62"/>
      <c r="AN3307" s="62"/>
      <c r="AO3307" s="62"/>
      <c r="AP3307" s="62"/>
      <c r="AQ3307" s="62"/>
      <c r="AR3307" s="62"/>
      <c r="AS3307" s="62"/>
      <c r="AT3307" s="62"/>
      <c r="AU3307" s="62"/>
      <c r="AV3307" s="62"/>
      <c r="AW3307" s="62"/>
    </row>
    <row r="3308" spans="1:49">
      <c r="A3308" s="92" t="s">
        <v>797</v>
      </c>
      <c r="B3308" s="93" t="s">
        <v>1030</v>
      </c>
      <c r="C3308" s="93" t="s">
        <v>2088</v>
      </c>
      <c r="D3308" s="460"/>
      <c r="E3308" s="531"/>
      <c r="F3308" s="50"/>
      <c r="G3308" s="50"/>
      <c r="H3308" s="50"/>
      <c r="I3308" s="108" t="s">
        <v>1680</v>
      </c>
    </row>
    <row r="3309" spans="1:49">
      <c r="A3309" s="48"/>
      <c r="B3309" s="1"/>
      <c r="C3309" s="1"/>
      <c r="D3309" s="369"/>
      <c r="E3309" s="531"/>
      <c r="F3309" s="50"/>
      <c r="G3309" s="50"/>
      <c r="H3309" s="50"/>
      <c r="I3309" s="108"/>
    </row>
    <row r="3310" spans="1:49">
      <c r="A3310" s="48"/>
      <c r="B3310" s="42"/>
      <c r="C3310" s="42"/>
      <c r="D3310" s="42"/>
      <c r="E3310" s="531"/>
      <c r="F3310" s="50"/>
      <c r="G3310" s="50"/>
      <c r="H3310" s="50"/>
      <c r="I3310" s="49" t="s">
        <v>1559</v>
      </c>
      <c r="J3310" s="12">
        <f>SUM(J3311,J3319,J3321)</f>
        <v>188500</v>
      </c>
      <c r="K3310" s="12">
        <f t="shared" ref="K3310:AT3310" si="960">SUM(K3311,K3319,K3321)</f>
        <v>1400</v>
      </c>
      <c r="L3310" s="12">
        <f t="shared" si="960"/>
        <v>15113</v>
      </c>
      <c r="M3310" s="12">
        <f t="shared" si="960"/>
        <v>17750</v>
      </c>
      <c r="N3310" s="12">
        <f t="shared" si="960"/>
        <v>13410</v>
      </c>
      <c r="O3310" s="12">
        <f t="shared" si="960"/>
        <v>13055</v>
      </c>
      <c r="P3310" s="12">
        <f t="shared" si="960"/>
        <v>12506</v>
      </c>
      <c r="Q3310" s="12">
        <f t="shared" si="960"/>
        <v>0</v>
      </c>
      <c r="R3310" s="12">
        <f t="shared" si="960"/>
        <v>0</v>
      </c>
      <c r="S3310" s="12">
        <f t="shared" si="960"/>
        <v>19993</v>
      </c>
      <c r="T3310" s="12">
        <f t="shared" si="960"/>
        <v>20229</v>
      </c>
      <c r="U3310" s="12">
        <v>113456</v>
      </c>
      <c r="V3310" s="12">
        <v>75044</v>
      </c>
      <c r="W3310" s="12">
        <f>SUM(W3311,W3319,W3321)</f>
        <v>6600</v>
      </c>
      <c r="X3310" s="12">
        <f t="shared" si="960"/>
        <v>0</v>
      </c>
      <c r="Y3310" s="12">
        <f t="shared" si="960"/>
        <v>0</v>
      </c>
      <c r="Z3310" s="12">
        <f t="shared" si="960"/>
        <v>6600</v>
      </c>
      <c r="AA3310" s="12">
        <f t="shared" si="960"/>
        <v>0</v>
      </c>
      <c r="AB3310" s="12">
        <f t="shared" si="960"/>
        <v>0</v>
      </c>
      <c r="AC3310" s="12">
        <f t="shared" si="960"/>
        <v>0</v>
      </c>
      <c r="AD3310" s="12">
        <f t="shared" si="960"/>
        <v>0</v>
      </c>
      <c r="AE3310" s="12">
        <f t="shared" si="960"/>
        <v>0</v>
      </c>
      <c r="AF3310" s="12">
        <f t="shared" si="960"/>
        <v>0</v>
      </c>
      <c r="AG3310" s="12">
        <f t="shared" si="960"/>
        <v>0</v>
      </c>
      <c r="AH3310" s="12">
        <v>6600</v>
      </c>
      <c r="AI3310" s="12">
        <v>0</v>
      </c>
      <c r="AJ3310" s="12">
        <f>SUM(AJ3311,AJ3319,AJ3321)</f>
        <v>5639</v>
      </c>
      <c r="AK3310" s="12">
        <f t="shared" si="960"/>
        <v>278</v>
      </c>
      <c r="AL3310" s="12">
        <f t="shared" si="960"/>
        <v>0</v>
      </c>
      <c r="AM3310" s="12">
        <f t="shared" si="960"/>
        <v>639</v>
      </c>
      <c r="AN3310" s="12">
        <f t="shared" si="960"/>
        <v>557</v>
      </c>
      <c r="AO3310" s="12">
        <f t="shared" si="960"/>
        <v>0</v>
      </c>
      <c r="AP3310" s="12">
        <f t="shared" si="960"/>
        <v>586</v>
      </c>
      <c r="AQ3310" s="12">
        <f t="shared" si="960"/>
        <v>0</v>
      </c>
      <c r="AR3310" s="12">
        <f t="shared" si="960"/>
        <v>0</v>
      </c>
      <c r="AS3310" s="12">
        <f t="shared" si="960"/>
        <v>147</v>
      </c>
      <c r="AT3310" s="12">
        <f t="shared" si="960"/>
        <v>0</v>
      </c>
      <c r="AU3310" s="12">
        <v>2207</v>
      </c>
      <c r="AV3310" s="12">
        <v>3432</v>
      </c>
      <c r="AW3310" s="12">
        <f t="shared" ref="AW3310:AW3340" si="961">U3310+AH3310+AU3310</f>
        <v>122263</v>
      </c>
    </row>
    <row r="3311" spans="1:49">
      <c r="A3311" s="44" t="s">
        <v>797</v>
      </c>
      <c r="B3311" s="45" t="s">
        <v>1030</v>
      </c>
      <c r="C3311" s="45" t="s">
        <v>2088</v>
      </c>
      <c r="D3311" s="452" t="s">
        <v>2955</v>
      </c>
      <c r="E3311" s="213" t="s">
        <v>771</v>
      </c>
      <c r="F3311" s="65"/>
      <c r="G3311" s="65"/>
      <c r="H3311" s="65"/>
      <c r="I3311" s="1" t="s">
        <v>1500</v>
      </c>
      <c r="J3311" s="9">
        <f>SUM(J3312:J3313)</f>
        <v>72500</v>
      </c>
      <c r="K3311" s="9">
        <f t="shared" ref="K3311:AT3311" si="962">SUM(K3312:K3313)</f>
        <v>0</v>
      </c>
      <c r="L3311" s="9">
        <f t="shared" si="962"/>
        <v>0</v>
      </c>
      <c r="M3311" s="9">
        <f t="shared" si="962"/>
        <v>0</v>
      </c>
      <c r="N3311" s="9">
        <f t="shared" si="962"/>
        <v>0</v>
      </c>
      <c r="O3311" s="9">
        <f t="shared" si="962"/>
        <v>3100</v>
      </c>
      <c r="P3311" s="9">
        <f t="shared" si="962"/>
        <v>4100</v>
      </c>
      <c r="Q3311" s="9">
        <f t="shared" si="962"/>
        <v>0</v>
      </c>
      <c r="R3311" s="9">
        <f t="shared" si="962"/>
        <v>0</v>
      </c>
      <c r="S3311" s="9">
        <f t="shared" si="962"/>
        <v>7200</v>
      </c>
      <c r="T3311" s="9">
        <f t="shared" si="962"/>
        <v>7229</v>
      </c>
      <c r="U3311" s="9">
        <v>21629</v>
      </c>
      <c r="V3311" s="9">
        <v>50871</v>
      </c>
      <c r="W3311" s="9">
        <f>SUM(W3312:W3313)</f>
        <v>6600</v>
      </c>
      <c r="X3311" s="9">
        <f t="shared" si="962"/>
        <v>0</v>
      </c>
      <c r="Y3311" s="9">
        <f t="shared" si="962"/>
        <v>0</v>
      </c>
      <c r="Z3311" s="9">
        <f t="shared" si="962"/>
        <v>6600</v>
      </c>
      <c r="AA3311" s="9">
        <f t="shared" si="962"/>
        <v>0</v>
      </c>
      <c r="AB3311" s="9">
        <f t="shared" si="962"/>
        <v>0</v>
      </c>
      <c r="AC3311" s="9">
        <f t="shared" si="962"/>
        <v>0</v>
      </c>
      <c r="AD3311" s="9">
        <f t="shared" si="962"/>
        <v>0</v>
      </c>
      <c r="AE3311" s="9">
        <f t="shared" si="962"/>
        <v>0</v>
      </c>
      <c r="AF3311" s="9">
        <f t="shared" si="962"/>
        <v>0</v>
      </c>
      <c r="AG3311" s="9">
        <f t="shared" si="962"/>
        <v>0</v>
      </c>
      <c r="AH3311" s="9">
        <v>6600</v>
      </c>
      <c r="AI3311" s="9">
        <v>0</v>
      </c>
      <c r="AJ3311" s="9">
        <f>SUM(AJ3312:AJ3313)</f>
        <v>0</v>
      </c>
      <c r="AK3311" s="9">
        <f t="shared" si="962"/>
        <v>0</v>
      </c>
      <c r="AL3311" s="9">
        <f t="shared" si="962"/>
        <v>0</v>
      </c>
      <c r="AM3311" s="9">
        <f t="shared" si="962"/>
        <v>0</v>
      </c>
      <c r="AN3311" s="9">
        <f t="shared" si="962"/>
        <v>0</v>
      </c>
      <c r="AO3311" s="9">
        <f t="shared" si="962"/>
        <v>0</v>
      </c>
      <c r="AP3311" s="9">
        <f t="shared" si="962"/>
        <v>0</v>
      </c>
      <c r="AQ3311" s="9">
        <f t="shared" si="962"/>
        <v>0</v>
      </c>
      <c r="AR3311" s="9">
        <f t="shared" si="962"/>
        <v>0</v>
      </c>
      <c r="AS3311" s="9">
        <f t="shared" si="962"/>
        <v>0</v>
      </c>
      <c r="AT3311" s="9">
        <f t="shared" si="962"/>
        <v>0</v>
      </c>
      <c r="AU3311" s="9">
        <v>0</v>
      </c>
      <c r="AV3311" s="9">
        <v>0</v>
      </c>
      <c r="AW3311" s="9">
        <f t="shared" si="961"/>
        <v>28229</v>
      </c>
    </row>
    <row r="3312" spans="1:49">
      <c r="A3312" s="44" t="s">
        <v>797</v>
      </c>
      <c r="B3312" s="45" t="s">
        <v>1030</v>
      </c>
      <c r="C3312" s="45" t="s">
        <v>2088</v>
      </c>
      <c r="D3312" s="452" t="s">
        <v>2955</v>
      </c>
      <c r="E3312" s="367" t="s">
        <v>834</v>
      </c>
      <c r="F3312" s="50"/>
      <c r="G3312" s="468" t="s">
        <v>3096</v>
      </c>
      <c r="H3312" s="50" t="s">
        <v>2333</v>
      </c>
      <c r="I3312" s="42" t="s">
        <v>2232</v>
      </c>
      <c r="J3312" s="15">
        <v>65000</v>
      </c>
      <c r="O3312" s="15">
        <v>2500</v>
      </c>
      <c r="P3312" s="15">
        <v>2000</v>
      </c>
      <c r="S3312" s="15">
        <v>6500</v>
      </c>
      <c r="T3312" s="15">
        <v>6229</v>
      </c>
      <c r="U3312" s="15">
        <v>17229</v>
      </c>
      <c r="V3312" s="15">
        <v>47771</v>
      </c>
      <c r="W3312" s="15">
        <v>6600</v>
      </c>
      <c r="Z3312" s="15">
        <v>6600</v>
      </c>
      <c r="AH3312" s="15">
        <v>6600</v>
      </c>
      <c r="AI3312" s="15">
        <v>0</v>
      </c>
      <c r="AU3312" s="15">
        <v>0</v>
      </c>
      <c r="AV3312" s="15">
        <v>0</v>
      </c>
      <c r="AW3312" s="15">
        <f t="shared" si="961"/>
        <v>23829</v>
      </c>
    </row>
    <row r="3313" spans="1:49">
      <c r="A3313" s="44" t="s">
        <v>797</v>
      </c>
      <c r="B3313" s="45" t="s">
        <v>1030</v>
      </c>
      <c r="C3313" s="45" t="s">
        <v>2088</v>
      </c>
      <c r="D3313" s="452" t="s">
        <v>2955</v>
      </c>
      <c r="E3313" s="367" t="s">
        <v>772</v>
      </c>
      <c r="F3313" s="50"/>
      <c r="G3313" s="468" t="s">
        <v>3096</v>
      </c>
      <c r="H3313" s="50" t="s">
        <v>2333</v>
      </c>
      <c r="I3313" s="42" t="s">
        <v>1227</v>
      </c>
      <c r="J3313" s="15">
        <f>SUM(J3314:J3318)</f>
        <v>7500</v>
      </c>
      <c r="K3313" s="15">
        <f t="shared" ref="K3313:AT3313" si="963">SUM(K3314:K3318)</f>
        <v>0</v>
      </c>
      <c r="L3313" s="15">
        <f t="shared" si="963"/>
        <v>0</v>
      </c>
      <c r="M3313" s="15">
        <f t="shared" si="963"/>
        <v>0</v>
      </c>
      <c r="N3313" s="15">
        <f t="shared" si="963"/>
        <v>0</v>
      </c>
      <c r="O3313" s="15">
        <f t="shared" si="963"/>
        <v>600</v>
      </c>
      <c r="P3313" s="15">
        <f t="shared" si="963"/>
        <v>2100</v>
      </c>
      <c r="Q3313" s="15">
        <f t="shared" si="963"/>
        <v>0</v>
      </c>
      <c r="R3313" s="15">
        <f t="shared" si="963"/>
        <v>0</v>
      </c>
      <c r="S3313" s="15">
        <f t="shared" si="963"/>
        <v>700</v>
      </c>
      <c r="T3313" s="15">
        <f t="shared" si="963"/>
        <v>1000</v>
      </c>
      <c r="U3313" s="15">
        <v>4400</v>
      </c>
      <c r="V3313" s="15">
        <v>3100</v>
      </c>
      <c r="W3313" s="15">
        <f>SUM(W3314:W3318)</f>
        <v>0</v>
      </c>
      <c r="X3313" s="15">
        <f t="shared" si="963"/>
        <v>0</v>
      </c>
      <c r="Y3313" s="15">
        <f t="shared" si="963"/>
        <v>0</v>
      </c>
      <c r="Z3313" s="15">
        <f t="shared" si="963"/>
        <v>0</v>
      </c>
      <c r="AA3313" s="15">
        <f t="shared" si="963"/>
        <v>0</v>
      </c>
      <c r="AB3313" s="15">
        <f t="shared" si="963"/>
        <v>0</v>
      </c>
      <c r="AC3313" s="15">
        <f t="shared" si="963"/>
        <v>0</v>
      </c>
      <c r="AD3313" s="15">
        <f t="shared" si="963"/>
        <v>0</v>
      </c>
      <c r="AE3313" s="15">
        <f t="shared" si="963"/>
        <v>0</v>
      </c>
      <c r="AF3313" s="15">
        <f t="shared" si="963"/>
        <v>0</v>
      </c>
      <c r="AG3313" s="15">
        <f t="shared" si="963"/>
        <v>0</v>
      </c>
      <c r="AH3313" s="15">
        <v>0</v>
      </c>
      <c r="AI3313" s="15">
        <v>0</v>
      </c>
      <c r="AJ3313" s="15">
        <f>SUM(AJ3314:AJ3318)</f>
        <v>0</v>
      </c>
      <c r="AK3313" s="15">
        <f t="shared" si="963"/>
        <v>0</v>
      </c>
      <c r="AL3313" s="15">
        <f t="shared" si="963"/>
        <v>0</v>
      </c>
      <c r="AM3313" s="15">
        <f t="shared" si="963"/>
        <v>0</v>
      </c>
      <c r="AN3313" s="15">
        <f t="shared" si="963"/>
        <v>0</v>
      </c>
      <c r="AO3313" s="15">
        <f t="shared" si="963"/>
        <v>0</v>
      </c>
      <c r="AP3313" s="15">
        <f t="shared" si="963"/>
        <v>0</v>
      </c>
      <c r="AQ3313" s="15">
        <f t="shared" si="963"/>
        <v>0</v>
      </c>
      <c r="AR3313" s="15">
        <f t="shared" si="963"/>
        <v>0</v>
      </c>
      <c r="AS3313" s="15">
        <f t="shared" si="963"/>
        <v>0</v>
      </c>
      <c r="AT3313" s="15">
        <f t="shared" si="963"/>
        <v>0</v>
      </c>
      <c r="AU3313" s="15">
        <v>0</v>
      </c>
      <c r="AV3313" s="15">
        <v>0</v>
      </c>
      <c r="AW3313" s="15">
        <f t="shared" si="961"/>
        <v>4400</v>
      </c>
    </row>
    <row r="3314" spans="1:49" s="144" customFormat="1">
      <c r="A3314" s="44" t="s">
        <v>797</v>
      </c>
      <c r="B3314" s="45" t="s">
        <v>1030</v>
      </c>
      <c r="C3314" s="45" t="s">
        <v>2088</v>
      </c>
      <c r="D3314" s="452" t="s">
        <v>2955</v>
      </c>
      <c r="E3314" s="140" t="s">
        <v>850</v>
      </c>
      <c r="F3314" s="141" t="s">
        <v>355</v>
      </c>
      <c r="G3314" s="468" t="s">
        <v>3096</v>
      </c>
      <c r="H3314" s="50" t="s">
        <v>2333</v>
      </c>
      <c r="I3314" s="142" t="s">
        <v>1119</v>
      </c>
      <c r="J3314" s="15">
        <v>2000</v>
      </c>
      <c r="K3314" s="15"/>
      <c r="L3314" s="15"/>
      <c r="M3314" s="15"/>
      <c r="N3314" s="15"/>
      <c r="O3314" s="15">
        <v>100</v>
      </c>
      <c r="P3314" s="15">
        <v>100</v>
      </c>
      <c r="Q3314" s="15"/>
      <c r="R3314" s="15"/>
      <c r="S3314" s="15">
        <v>200</v>
      </c>
      <c r="T3314" s="15"/>
      <c r="U3314" s="15">
        <v>400</v>
      </c>
      <c r="V3314" s="15">
        <v>1600</v>
      </c>
      <c r="W3314" s="15"/>
      <c r="X3314" s="15"/>
      <c r="Y3314" s="15"/>
      <c r="Z3314" s="15"/>
      <c r="AA3314" s="15"/>
      <c r="AB3314" s="15"/>
      <c r="AC3314" s="15"/>
      <c r="AD3314" s="15"/>
      <c r="AE3314" s="15"/>
      <c r="AF3314" s="15"/>
      <c r="AG3314" s="15"/>
      <c r="AH3314" s="15">
        <v>0</v>
      </c>
      <c r="AI3314" s="15">
        <v>0</v>
      </c>
      <c r="AJ3314" s="15"/>
      <c r="AK3314" s="15"/>
      <c r="AL3314" s="15"/>
      <c r="AM3314" s="15"/>
      <c r="AN3314" s="15"/>
      <c r="AO3314" s="15"/>
      <c r="AP3314" s="15"/>
      <c r="AQ3314" s="15"/>
      <c r="AR3314" s="15"/>
      <c r="AS3314" s="15"/>
      <c r="AT3314" s="15"/>
      <c r="AU3314" s="15">
        <v>0</v>
      </c>
      <c r="AV3314" s="15">
        <v>0</v>
      </c>
      <c r="AW3314" s="15">
        <f t="shared" si="961"/>
        <v>400</v>
      </c>
    </row>
    <row r="3315" spans="1:49" s="144" customFormat="1">
      <c r="A3315" s="44" t="s">
        <v>797</v>
      </c>
      <c r="B3315" s="45" t="s">
        <v>1030</v>
      </c>
      <c r="C3315" s="45" t="s">
        <v>2088</v>
      </c>
      <c r="D3315" s="452" t="s">
        <v>2955</v>
      </c>
      <c r="E3315" s="140" t="s">
        <v>851</v>
      </c>
      <c r="F3315" s="141" t="s">
        <v>356</v>
      </c>
      <c r="G3315" s="468" t="s">
        <v>3096</v>
      </c>
      <c r="H3315" s="50" t="s">
        <v>2333</v>
      </c>
      <c r="I3315" s="142" t="s">
        <v>1290</v>
      </c>
      <c r="J3315" s="15">
        <v>4000</v>
      </c>
      <c r="K3315" s="15"/>
      <c r="L3315" s="15"/>
      <c r="M3315" s="15"/>
      <c r="N3315" s="15"/>
      <c r="O3315" s="15">
        <v>500</v>
      </c>
      <c r="P3315" s="15">
        <v>500</v>
      </c>
      <c r="Q3315" s="15"/>
      <c r="R3315" s="15"/>
      <c r="S3315" s="15">
        <v>500</v>
      </c>
      <c r="T3315" s="15">
        <v>1000</v>
      </c>
      <c r="U3315" s="15">
        <v>2500</v>
      </c>
      <c r="V3315" s="15">
        <v>1500</v>
      </c>
      <c r="W3315" s="15"/>
      <c r="X3315" s="15"/>
      <c r="Y3315" s="15"/>
      <c r="Z3315" s="15"/>
      <c r="AA3315" s="15"/>
      <c r="AB3315" s="15"/>
      <c r="AC3315" s="15"/>
      <c r="AD3315" s="15"/>
      <c r="AE3315" s="15"/>
      <c r="AF3315" s="15"/>
      <c r="AG3315" s="15"/>
      <c r="AH3315" s="15">
        <v>0</v>
      </c>
      <c r="AI3315" s="15">
        <v>0</v>
      </c>
      <c r="AJ3315" s="15"/>
      <c r="AK3315" s="15"/>
      <c r="AL3315" s="15"/>
      <c r="AM3315" s="15"/>
      <c r="AN3315" s="15"/>
      <c r="AO3315" s="15"/>
      <c r="AP3315" s="15"/>
      <c r="AQ3315" s="15"/>
      <c r="AR3315" s="15"/>
      <c r="AS3315" s="15"/>
      <c r="AT3315" s="15"/>
      <c r="AU3315" s="15">
        <v>0</v>
      </c>
      <c r="AV3315" s="15">
        <v>0</v>
      </c>
      <c r="AW3315" s="15">
        <f t="shared" si="961"/>
        <v>2500</v>
      </c>
    </row>
    <row r="3316" spans="1:49" s="144" customFormat="1">
      <c r="A3316" s="44" t="s">
        <v>797</v>
      </c>
      <c r="B3316" s="45" t="s">
        <v>1030</v>
      </c>
      <c r="C3316" s="45" t="s">
        <v>2088</v>
      </c>
      <c r="D3316" s="452" t="s">
        <v>2955</v>
      </c>
      <c r="E3316" s="140" t="s">
        <v>852</v>
      </c>
      <c r="F3316" s="141" t="s">
        <v>357</v>
      </c>
      <c r="G3316" s="468" t="s">
        <v>3096</v>
      </c>
      <c r="H3316" s="50" t="s">
        <v>2333</v>
      </c>
      <c r="I3316" s="142" t="s">
        <v>1733</v>
      </c>
      <c r="J3316" s="15">
        <v>1500</v>
      </c>
      <c r="K3316" s="15"/>
      <c r="L3316" s="15"/>
      <c r="M3316" s="15"/>
      <c r="N3316" s="15"/>
      <c r="O3316" s="15"/>
      <c r="P3316" s="15">
        <v>1500</v>
      </c>
      <c r="Q3316" s="15"/>
      <c r="R3316" s="15"/>
      <c r="S3316" s="15"/>
      <c r="T3316" s="15"/>
      <c r="U3316" s="15">
        <v>1500</v>
      </c>
      <c r="V3316" s="15">
        <v>0</v>
      </c>
      <c r="W3316" s="15"/>
      <c r="X3316" s="15"/>
      <c r="Y3316" s="15"/>
      <c r="Z3316" s="15"/>
      <c r="AA3316" s="15"/>
      <c r="AB3316" s="15"/>
      <c r="AC3316" s="15"/>
      <c r="AD3316" s="15"/>
      <c r="AE3316" s="15"/>
      <c r="AF3316" s="15"/>
      <c r="AG3316" s="15"/>
      <c r="AH3316" s="15">
        <v>0</v>
      </c>
      <c r="AI3316" s="15">
        <v>0</v>
      </c>
      <c r="AJ3316" s="15"/>
      <c r="AK3316" s="15"/>
      <c r="AL3316" s="15"/>
      <c r="AM3316" s="15"/>
      <c r="AN3316" s="15"/>
      <c r="AO3316" s="15"/>
      <c r="AP3316" s="15"/>
      <c r="AQ3316" s="15"/>
      <c r="AR3316" s="15"/>
      <c r="AS3316" s="15"/>
      <c r="AT3316" s="15"/>
      <c r="AU3316" s="15">
        <v>0</v>
      </c>
      <c r="AV3316" s="15">
        <v>0</v>
      </c>
      <c r="AW3316" s="15">
        <f t="shared" si="961"/>
        <v>1500</v>
      </c>
    </row>
    <row r="3317" spans="1:49" s="144" customFormat="1">
      <c r="A3317" s="44" t="s">
        <v>797</v>
      </c>
      <c r="B3317" s="45" t="s">
        <v>1030</v>
      </c>
      <c r="C3317" s="45" t="s">
        <v>2088</v>
      </c>
      <c r="D3317" s="452" t="s">
        <v>2955</v>
      </c>
      <c r="E3317" s="140" t="s">
        <v>853</v>
      </c>
      <c r="F3317" s="141" t="s">
        <v>358</v>
      </c>
      <c r="G3317" s="468" t="s">
        <v>3096</v>
      </c>
      <c r="H3317" s="50" t="s">
        <v>2333</v>
      </c>
      <c r="I3317" s="142" t="s">
        <v>1734</v>
      </c>
      <c r="J3317" s="15"/>
      <c r="K3317" s="15"/>
      <c r="L3317" s="15"/>
      <c r="M3317" s="15"/>
      <c r="N3317" s="15"/>
      <c r="O3317" s="15"/>
      <c r="P3317" s="15"/>
      <c r="Q3317" s="15"/>
      <c r="R3317" s="15"/>
      <c r="S3317" s="15"/>
      <c r="T3317" s="15"/>
      <c r="U3317" s="15">
        <v>0</v>
      </c>
      <c r="V3317" s="15">
        <v>0</v>
      </c>
      <c r="W3317" s="15"/>
      <c r="X3317" s="15"/>
      <c r="Y3317" s="15"/>
      <c r="Z3317" s="15"/>
      <c r="AA3317" s="15"/>
      <c r="AB3317" s="15"/>
      <c r="AC3317" s="15"/>
      <c r="AD3317" s="15"/>
      <c r="AE3317" s="15"/>
      <c r="AF3317" s="15"/>
      <c r="AG3317" s="15"/>
      <c r="AH3317" s="15">
        <v>0</v>
      </c>
      <c r="AI3317" s="15">
        <v>0</v>
      </c>
      <c r="AJ3317" s="15"/>
      <c r="AK3317" s="15"/>
      <c r="AL3317" s="15"/>
      <c r="AM3317" s="15"/>
      <c r="AN3317" s="15"/>
      <c r="AO3317" s="15"/>
      <c r="AP3317" s="15"/>
      <c r="AQ3317" s="15"/>
      <c r="AR3317" s="15"/>
      <c r="AS3317" s="15"/>
      <c r="AT3317" s="15"/>
      <c r="AU3317" s="15">
        <v>0</v>
      </c>
      <c r="AV3317" s="15">
        <v>0</v>
      </c>
      <c r="AW3317" s="15">
        <f t="shared" si="961"/>
        <v>0</v>
      </c>
    </row>
    <row r="3318" spans="1:49" s="144" customFormat="1">
      <c r="A3318" s="44" t="s">
        <v>797</v>
      </c>
      <c r="B3318" s="45" t="s">
        <v>1030</v>
      </c>
      <c r="C3318" s="45" t="s">
        <v>2088</v>
      </c>
      <c r="D3318" s="452" t="s">
        <v>2955</v>
      </c>
      <c r="E3318" s="140" t="s">
        <v>854</v>
      </c>
      <c r="F3318" s="141" t="s">
        <v>359</v>
      </c>
      <c r="G3318" s="468" t="s">
        <v>3096</v>
      </c>
      <c r="H3318" s="50" t="s">
        <v>2333</v>
      </c>
      <c r="I3318" s="142" t="s">
        <v>1735</v>
      </c>
      <c r="J3318" s="15"/>
      <c r="K3318" s="15"/>
      <c r="L3318" s="15"/>
      <c r="M3318" s="15"/>
      <c r="N3318" s="15"/>
      <c r="O3318" s="15"/>
      <c r="P3318" s="15"/>
      <c r="Q3318" s="15"/>
      <c r="R3318" s="15"/>
      <c r="S3318" s="15"/>
      <c r="T3318" s="15"/>
      <c r="U3318" s="15">
        <v>0</v>
      </c>
      <c r="V3318" s="15">
        <v>0</v>
      </c>
      <c r="W3318" s="15"/>
      <c r="X3318" s="15"/>
      <c r="Y3318" s="15"/>
      <c r="Z3318" s="15"/>
      <c r="AA3318" s="15"/>
      <c r="AB3318" s="15"/>
      <c r="AC3318" s="15"/>
      <c r="AD3318" s="15"/>
      <c r="AE3318" s="15"/>
      <c r="AF3318" s="15"/>
      <c r="AG3318" s="15"/>
      <c r="AH3318" s="15">
        <v>0</v>
      </c>
      <c r="AI3318" s="15">
        <v>0</v>
      </c>
      <c r="AJ3318" s="15"/>
      <c r="AK3318" s="15"/>
      <c r="AL3318" s="15"/>
      <c r="AM3318" s="15"/>
      <c r="AN3318" s="15"/>
      <c r="AO3318" s="15"/>
      <c r="AP3318" s="15"/>
      <c r="AQ3318" s="15"/>
      <c r="AR3318" s="15"/>
      <c r="AS3318" s="15"/>
      <c r="AT3318" s="15"/>
      <c r="AU3318" s="15">
        <v>0</v>
      </c>
      <c r="AV3318" s="15">
        <v>0</v>
      </c>
      <c r="AW3318" s="15">
        <f t="shared" si="961"/>
        <v>0</v>
      </c>
    </row>
    <row r="3319" spans="1:49">
      <c r="A3319" s="44" t="s">
        <v>797</v>
      </c>
      <c r="B3319" s="45" t="s">
        <v>1030</v>
      </c>
      <c r="C3319" s="45" t="s">
        <v>2088</v>
      </c>
      <c r="D3319" s="452" t="s">
        <v>2955</v>
      </c>
      <c r="E3319" s="213" t="s">
        <v>773</v>
      </c>
      <c r="F3319" s="65"/>
      <c r="G3319" s="65"/>
      <c r="H3319" s="65"/>
      <c r="I3319" s="1" t="s">
        <v>1362</v>
      </c>
      <c r="J3319" s="9">
        <f>SUM(J3320)</f>
        <v>6000</v>
      </c>
      <c r="K3319" s="9">
        <f t="shared" ref="K3319:AT3319" si="964">SUM(K3320)</f>
        <v>0</v>
      </c>
      <c r="L3319" s="9">
        <f t="shared" si="964"/>
        <v>0</v>
      </c>
      <c r="M3319" s="9">
        <f t="shared" si="964"/>
        <v>0</v>
      </c>
      <c r="N3319" s="9">
        <f t="shared" si="964"/>
        <v>0</v>
      </c>
      <c r="O3319" s="9">
        <f t="shared" si="964"/>
        <v>500</v>
      </c>
      <c r="P3319" s="9">
        <f t="shared" si="964"/>
        <v>500</v>
      </c>
      <c r="Q3319" s="9">
        <f t="shared" si="964"/>
        <v>0</v>
      </c>
      <c r="R3319" s="9">
        <f t="shared" si="964"/>
        <v>0</v>
      </c>
      <c r="S3319" s="9">
        <f t="shared" si="964"/>
        <v>1000</v>
      </c>
      <c r="T3319" s="9">
        <f t="shared" si="964"/>
        <v>3000</v>
      </c>
      <c r="U3319" s="9">
        <v>5000</v>
      </c>
      <c r="V3319" s="9">
        <v>1000</v>
      </c>
      <c r="W3319" s="9">
        <f>SUM(W3320)</f>
        <v>0</v>
      </c>
      <c r="X3319" s="9">
        <f t="shared" si="964"/>
        <v>0</v>
      </c>
      <c r="Y3319" s="9">
        <f t="shared" si="964"/>
        <v>0</v>
      </c>
      <c r="Z3319" s="9">
        <f t="shared" si="964"/>
        <v>0</v>
      </c>
      <c r="AA3319" s="9">
        <f t="shared" si="964"/>
        <v>0</v>
      </c>
      <c r="AB3319" s="9">
        <f t="shared" si="964"/>
        <v>0</v>
      </c>
      <c r="AC3319" s="9">
        <f t="shared" si="964"/>
        <v>0</v>
      </c>
      <c r="AD3319" s="9">
        <f t="shared" si="964"/>
        <v>0</v>
      </c>
      <c r="AE3319" s="9">
        <f t="shared" si="964"/>
        <v>0</v>
      </c>
      <c r="AF3319" s="9">
        <f t="shared" si="964"/>
        <v>0</v>
      </c>
      <c r="AG3319" s="9">
        <f t="shared" si="964"/>
        <v>0</v>
      </c>
      <c r="AH3319" s="9">
        <v>0</v>
      </c>
      <c r="AI3319" s="9">
        <v>0</v>
      </c>
      <c r="AJ3319" s="9">
        <f>SUM(AJ3320)</f>
        <v>0</v>
      </c>
      <c r="AK3319" s="9">
        <f t="shared" si="964"/>
        <v>0</v>
      </c>
      <c r="AL3319" s="9">
        <f t="shared" si="964"/>
        <v>0</v>
      </c>
      <c r="AM3319" s="9">
        <f t="shared" si="964"/>
        <v>0</v>
      </c>
      <c r="AN3319" s="9">
        <f t="shared" si="964"/>
        <v>0</v>
      </c>
      <c r="AO3319" s="9">
        <f t="shared" si="964"/>
        <v>0</v>
      </c>
      <c r="AP3319" s="9">
        <f t="shared" si="964"/>
        <v>0</v>
      </c>
      <c r="AQ3319" s="9">
        <f t="shared" si="964"/>
        <v>0</v>
      </c>
      <c r="AR3319" s="9">
        <f t="shared" si="964"/>
        <v>0</v>
      </c>
      <c r="AS3319" s="9">
        <f t="shared" si="964"/>
        <v>0</v>
      </c>
      <c r="AT3319" s="9">
        <f t="shared" si="964"/>
        <v>0</v>
      </c>
      <c r="AU3319" s="9">
        <v>0</v>
      </c>
      <c r="AV3319" s="9">
        <v>0</v>
      </c>
      <c r="AW3319" s="9">
        <f t="shared" si="961"/>
        <v>5000</v>
      </c>
    </row>
    <row r="3320" spans="1:49">
      <c r="A3320" s="44" t="s">
        <v>797</v>
      </c>
      <c r="B3320" s="45" t="s">
        <v>1030</v>
      </c>
      <c r="C3320" s="45" t="s">
        <v>2088</v>
      </c>
      <c r="D3320" s="452" t="s">
        <v>2955</v>
      </c>
      <c r="E3320" s="367" t="s">
        <v>785</v>
      </c>
      <c r="F3320" s="50"/>
      <c r="G3320" s="468" t="s">
        <v>3096</v>
      </c>
      <c r="H3320" s="50" t="s">
        <v>2333</v>
      </c>
      <c r="I3320" s="42" t="s">
        <v>1363</v>
      </c>
      <c r="J3320" s="15">
        <v>6000</v>
      </c>
      <c r="O3320" s="15">
        <v>500</v>
      </c>
      <c r="P3320" s="15">
        <v>500</v>
      </c>
      <c r="S3320" s="15">
        <v>1000</v>
      </c>
      <c r="T3320" s="15">
        <v>3000</v>
      </c>
      <c r="U3320" s="15">
        <v>5000</v>
      </c>
      <c r="V3320" s="15">
        <v>1000</v>
      </c>
      <c r="AH3320" s="15">
        <v>0</v>
      </c>
      <c r="AI3320" s="15">
        <v>0</v>
      </c>
      <c r="AU3320" s="15">
        <v>0</v>
      </c>
      <c r="AV3320" s="15">
        <v>0</v>
      </c>
      <c r="AW3320" s="15">
        <f t="shared" si="961"/>
        <v>5000</v>
      </c>
    </row>
    <row r="3321" spans="1:49">
      <c r="A3321" s="44" t="s">
        <v>797</v>
      </c>
      <c r="B3321" s="45" t="s">
        <v>1030</v>
      </c>
      <c r="C3321" s="45" t="s">
        <v>2088</v>
      </c>
      <c r="D3321" s="452" t="s">
        <v>2955</v>
      </c>
      <c r="E3321" s="213" t="s">
        <v>1364</v>
      </c>
      <c r="F3321" s="65"/>
      <c r="G3321" s="65"/>
      <c r="H3321" s="65"/>
      <c r="I3321" s="1" t="s">
        <v>2104</v>
      </c>
      <c r="J3321" s="9">
        <f>SUM(J3322:J3331)</f>
        <v>110000</v>
      </c>
      <c r="K3321" s="9">
        <f t="shared" ref="K3321:AT3321" si="965">SUM(K3322:K3331)</f>
        <v>1400</v>
      </c>
      <c r="L3321" s="9">
        <f t="shared" si="965"/>
        <v>15113</v>
      </c>
      <c r="M3321" s="9">
        <f t="shared" si="965"/>
        <v>17750</v>
      </c>
      <c r="N3321" s="9">
        <f t="shared" si="965"/>
        <v>13410</v>
      </c>
      <c r="O3321" s="9">
        <f t="shared" si="965"/>
        <v>9455</v>
      </c>
      <c r="P3321" s="9">
        <f t="shared" si="965"/>
        <v>7906</v>
      </c>
      <c r="Q3321" s="9">
        <f t="shared" si="965"/>
        <v>0</v>
      </c>
      <c r="R3321" s="9">
        <f t="shared" si="965"/>
        <v>0</v>
      </c>
      <c r="S3321" s="9">
        <f t="shared" si="965"/>
        <v>11793</v>
      </c>
      <c r="T3321" s="9">
        <f t="shared" si="965"/>
        <v>10000</v>
      </c>
      <c r="U3321" s="9">
        <v>86827</v>
      </c>
      <c r="V3321" s="9">
        <v>23173</v>
      </c>
      <c r="W3321" s="9">
        <f>SUM(W3322:W3331)</f>
        <v>0</v>
      </c>
      <c r="X3321" s="9">
        <f t="shared" si="965"/>
        <v>0</v>
      </c>
      <c r="Y3321" s="9">
        <f t="shared" si="965"/>
        <v>0</v>
      </c>
      <c r="Z3321" s="9">
        <f t="shared" si="965"/>
        <v>0</v>
      </c>
      <c r="AA3321" s="9">
        <f t="shared" si="965"/>
        <v>0</v>
      </c>
      <c r="AB3321" s="9">
        <f t="shared" si="965"/>
        <v>0</v>
      </c>
      <c r="AC3321" s="9">
        <f t="shared" si="965"/>
        <v>0</v>
      </c>
      <c r="AD3321" s="9">
        <f t="shared" si="965"/>
        <v>0</v>
      </c>
      <c r="AE3321" s="9">
        <f t="shared" si="965"/>
        <v>0</v>
      </c>
      <c r="AF3321" s="9">
        <f t="shared" si="965"/>
        <v>0</v>
      </c>
      <c r="AG3321" s="9">
        <f t="shared" si="965"/>
        <v>0</v>
      </c>
      <c r="AH3321" s="9">
        <v>0</v>
      </c>
      <c r="AI3321" s="9">
        <v>0</v>
      </c>
      <c r="AJ3321" s="9">
        <f>SUM(AJ3322:AJ3331)</f>
        <v>5639</v>
      </c>
      <c r="AK3321" s="9">
        <f t="shared" si="965"/>
        <v>278</v>
      </c>
      <c r="AL3321" s="9">
        <f t="shared" si="965"/>
        <v>0</v>
      </c>
      <c r="AM3321" s="9">
        <f t="shared" si="965"/>
        <v>639</v>
      </c>
      <c r="AN3321" s="9">
        <f t="shared" si="965"/>
        <v>557</v>
      </c>
      <c r="AO3321" s="9">
        <f t="shared" si="965"/>
        <v>0</v>
      </c>
      <c r="AP3321" s="9">
        <f t="shared" si="965"/>
        <v>586</v>
      </c>
      <c r="AQ3321" s="9">
        <f t="shared" si="965"/>
        <v>0</v>
      </c>
      <c r="AR3321" s="9">
        <f t="shared" si="965"/>
        <v>0</v>
      </c>
      <c r="AS3321" s="9">
        <f t="shared" si="965"/>
        <v>147</v>
      </c>
      <c r="AT3321" s="9">
        <f t="shared" si="965"/>
        <v>0</v>
      </c>
      <c r="AU3321" s="9">
        <v>2207</v>
      </c>
      <c r="AV3321" s="9">
        <v>3432</v>
      </c>
      <c r="AW3321" s="9">
        <f t="shared" si="961"/>
        <v>89034</v>
      </c>
    </row>
    <row r="3322" spans="1:49">
      <c r="A3322" s="44" t="s">
        <v>797</v>
      </c>
      <c r="B3322" s="45" t="s">
        <v>1030</v>
      </c>
      <c r="C3322" s="45" t="s">
        <v>2088</v>
      </c>
      <c r="D3322" s="452" t="s">
        <v>2955</v>
      </c>
      <c r="E3322" s="367" t="s">
        <v>786</v>
      </c>
      <c r="F3322" s="50"/>
      <c r="G3322" s="468" t="s">
        <v>3096</v>
      </c>
      <c r="H3322" s="50" t="s">
        <v>2333</v>
      </c>
      <c r="I3322" s="42" t="s">
        <v>1191</v>
      </c>
      <c r="J3322" s="15">
        <v>5000</v>
      </c>
      <c r="K3322" s="15">
        <v>100</v>
      </c>
      <c r="L3322" s="15">
        <v>500</v>
      </c>
      <c r="M3322" s="15">
        <v>3400</v>
      </c>
      <c r="N3322" s="15">
        <v>1000</v>
      </c>
      <c r="U3322" s="15">
        <v>5000</v>
      </c>
      <c r="V3322" s="15">
        <v>0</v>
      </c>
      <c r="AH3322" s="15">
        <v>0</v>
      </c>
      <c r="AI3322" s="15">
        <v>0</v>
      </c>
      <c r="AU3322" s="15">
        <v>0</v>
      </c>
      <c r="AV3322" s="15">
        <v>0</v>
      </c>
      <c r="AW3322" s="15">
        <f t="shared" si="961"/>
        <v>5000</v>
      </c>
    </row>
    <row r="3323" spans="1:49">
      <c r="A3323" s="44" t="s">
        <v>797</v>
      </c>
      <c r="B3323" s="45" t="s">
        <v>1030</v>
      </c>
      <c r="C3323" s="45" t="s">
        <v>2088</v>
      </c>
      <c r="D3323" s="452" t="s">
        <v>2955</v>
      </c>
      <c r="E3323" s="367" t="s">
        <v>1528</v>
      </c>
      <c r="F3323" s="50"/>
      <c r="G3323" s="468" t="s">
        <v>3096</v>
      </c>
      <c r="H3323" s="50" t="s">
        <v>2333</v>
      </c>
      <c r="I3323" s="42" t="s">
        <v>989</v>
      </c>
      <c r="U3323" s="15">
        <v>0</v>
      </c>
      <c r="V3323" s="15">
        <v>0</v>
      </c>
      <c r="AH3323" s="15">
        <v>0</v>
      </c>
      <c r="AI3323" s="15">
        <v>0</v>
      </c>
      <c r="AJ3323" s="15">
        <v>0</v>
      </c>
      <c r="AU3323" s="15">
        <v>0</v>
      </c>
      <c r="AV3323" s="15">
        <v>0</v>
      </c>
      <c r="AW3323" s="15">
        <f t="shared" si="961"/>
        <v>0</v>
      </c>
    </row>
    <row r="3324" spans="1:49">
      <c r="A3324" s="44" t="s">
        <v>797</v>
      </c>
      <c r="B3324" s="45" t="s">
        <v>1030</v>
      </c>
      <c r="C3324" s="45" t="s">
        <v>2088</v>
      </c>
      <c r="D3324" s="452" t="s">
        <v>2955</v>
      </c>
      <c r="E3324" s="367" t="s">
        <v>1679</v>
      </c>
      <c r="F3324" s="50"/>
      <c r="G3324" s="468" t="s">
        <v>3096</v>
      </c>
      <c r="H3324" s="50" t="s">
        <v>2333</v>
      </c>
      <c r="I3324" s="42" t="s">
        <v>1048</v>
      </c>
      <c r="U3324" s="15">
        <v>0</v>
      </c>
      <c r="V3324" s="15">
        <v>0</v>
      </c>
      <c r="AH3324" s="15">
        <v>0</v>
      </c>
      <c r="AI3324" s="15">
        <v>0</v>
      </c>
      <c r="AU3324" s="15">
        <v>0</v>
      </c>
      <c r="AV3324" s="15">
        <v>0</v>
      </c>
      <c r="AW3324" s="15">
        <f t="shared" si="961"/>
        <v>0</v>
      </c>
    </row>
    <row r="3325" spans="1:49">
      <c r="A3325" s="44" t="s">
        <v>797</v>
      </c>
      <c r="B3325" s="45" t="s">
        <v>1030</v>
      </c>
      <c r="C3325" s="45" t="s">
        <v>2088</v>
      </c>
      <c r="D3325" s="452" t="s">
        <v>2955</v>
      </c>
      <c r="E3325" s="367" t="s">
        <v>787</v>
      </c>
      <c r="F3325" s="50"/>
      <c r="G3325" s="468" t="s">
        <v>3096</v>
      </c>
      <c r="H3325" s="50" t="s">
        <v>2333</v>
      </c>
      <c r="I3325" s="42" t="s">
        <v>2226</v>
      </c>
      <c r="J3325" s="15">
        <v>85000</v>
      </c>
      <c r="K3325" s="15">
        <v>1000</v>
      </c>
      <c r="L3325" s="15">
        <v>13013</v>
      </c>
      <c r="M3325" s="15">
        <v>11250</v>
      </c>
      <c r="N3325" s="15">
        <v>10410</v>
      </c>
      <c r="O3325" s="15">
        <v>8255</v>
      </c>
      <c r="P3325" s="15">
        <v>5906</v>
      </c>
      <c r="S3325" s="15">
        <v>10793</v>
      </c>
      <c r="T3325" s="15">
        <v>10000</v>
      </c>
      <c r="U3325" s="15">
        <v>70627</v>
      </c>
      <c r="V3325" s="15">
        <v>14373</v>
      </c>
      <c r="AH3325" s="15">
        <v>0</v>
      </c>
      <c r="AI3325" s="15">
        <v>0</v>
      </c>
      <c r="AJ3325" s="15">
        <v>5639</v>
      </c>
      <c r="AK3325" s="15">
        <v>278</v>
      </c>
      <c r="AM3325" s="15">
        <v>639</v>
      </c>
      <c r="AN3325" s="15">
        <v>557</v>
      </c>
      <c r="AP3325" s="15">
        <v>586</v>
      </c>
      <c r="AS3325" s="15">
        <v>147</v>
      </c>
      <c r="AU3325" s="15">
        <v>2207</v>
      </c>
      <c r="AV3325" s="15">
        <v>3432</v>
      </c>
      <c r="AW3325" s="15">
        <f t="shared" si="961"/>
        <v>72834</v>
      </c>
    </row>
    <row r="3326" spans="1:49">
      <c r="A3326" s="44" t="s">
        <v>797</v>
      </c>
      <c r="B3326" s="45" t="s">
        <v>1030</v>
      </c>
      <c r="C3326" s="45" t="s">
        <v>2088</v>
      </c>
      <c r="D3326" s="452" t="s">
        <v>2955</v>
      </c>
      <c r="E3326" s="367" t="s">
        <v>1116</v>
      </c>
      <c r="F3326" s="50"/>
      <c r="G3326" s="468" t="s">
        <v>3096</v>
      </c>
      <c r="H3326" s="50" t="s">
        <v>2333</v>
      </c>
      <c r="I3326" s="42" t="s">
        <v>1487</v>
      </c>
      <c r="J3326" s="15">
        <v>3000</v>
      </c>
      <c r="K3326" s="15">
        <v>100</v>
      </c>
      <c r="L3326" s="15">
        <v>300</v>
      </c>
      <c r="M3326" s="15">
        <v>600</v>
      </c>
      <c r="N3326" s="15">
        <v>500</v>
      </c>
      <c r="O3326" s="15">
        <v>200</v>
      </c>
      <c r="U3326" s="15">
        <v>1700</v>
      </c>
      <c r="V3326" s="15">
        <v>1300</v>
      </c>
      <c r="AH3326" s="15">
        <v>0</v>
      </c>
      <c r="AI3326" s="15">
        <v>0</v>
      </c>
      <c r="AU3326" s="15">
        <v>0</v>
      </c>
      <c r="AV3326" s="15">
        <v>0</v>
      </c>
      <c r="AW3326" s="15">
        <f t="shared" si="961"/>
        <v>1700</v>
      </c>
    </row>
    <row r="3327" spans="1:49">
      <c r="A3327" s="44" t="s">
        <v>797</v>
      </c>
      <c r="B3327" s="45" t="s">
        <v>1030</v>
      </c>
      <c r="C3327" s="45" t="s">
        <v>2088</v>
      </c>
      <c r="D3327" s="452" t="s">
        <v>2955</v>
      </c>
      <c r="E3327" s="367" t="s">
        <v>1703</v>
      </c>
      <c r="F3327" s="50"/>
      <c r="G3327" s="468" t="s">
        <v>3096</v>
      </c>
      <c r="H3327" s="50" t="s">
        <v>2333</v>
      </c>
      <c r="I3327" s="42" t="s">
        <v>1047</v>
      </c>
      <c r="U3327" s="15">
        <v>0</v>
      </c>
      <c r="V3327" s="15">
        <v>0</v>
      </c>
      <c r="AH3327" s="15">
        <v>0</v>
      </c>
      <c r="AI3327" s="15">
        <v>0</v>
      </c>
      <c r="AU3327" s="15">
        <v>0</v>
      </c>
      <c r="AV3327" s="15">
        <v>0</v>
      </c>
      <c r="AW3327" s="15">
        <f t="shared" si="961"/>
        <v>0</v>
      </c>
    </row>
    <row r="3328" spans="1:49">
      <c r="A3328" s="44" t="s">
        <v>797</v>
      </c>
      <c r="B3328" s="45" t="s">
        <v>1030</v>
      </c>
      <c r="C3328" s="45" t="s">
        <v>2088</v>
      </c>
      <c r="D3328" s="452" t="s">
        <v>2955</v>
      </c>
      <c r="E3328" s="367" t="s">
        <v>826</v>
      </c>
      <c r="F3328" s="50"/>
      <c r="G3328" s="468" t="s">
        <v>3096</v>
      </c>
      <c r="H3328" s="50" t="s">
        <v>2333</v>
      </c>
      <c r="I3328" s="42" t="s">
        <v>2170</v>
      </c>
      <c r="J3328" s="15">
        <v>2000</v>
      </c>
      <c r="K3328" s="15">
        <v>200</v>
      </c>
      <c r="L3328" s="15">
        <v>800</v>
      </c>
      <c r="M3328" s="15">
        <v>500</v>
      </c>
      <c r="N3328" s="15">
        <v>500</v>
      </c>
      <c r="U3328" s="15">
        <v>2000</v>
      </c>
      <c r="V3328" s="15">
        <v>0</v>
      </c>
      <c r="AH3328" s="15">
        <v>0</v>
      </c>
      <c r="AI3328" s="15">
        <v>0</v>
      </c>
      <c r="AU3328" s="15">
        <v>0</v>
      </c>
      <c r="AV3328" s="15">
        <v>0</v>
      </c>
      <c r="AW3328" s="15">
        <f t="shared" si="961"/>
        <v>2000</v>
      </c>
    </row>
    <row r="3329" spans="1:49">
      <c r="A3329" s="44" t="s">
        <v>797</v>
      </c>
      <c r="B3329" s="45" t="s">
        <v>1030</v>
      </c>
      <c r="C3329" s="45" t="s">
        <v>2088</v>
      </c>
      <c r="D3329" s="452" t="s">
        <v>2955</v>
      </c>
      <c r="E3329" s="367" t="s">
        <v>1115</v>
      </c>
      <c r="F3329" s="50"/>
      <c r="G3329" s="468" t="s">
        <v>3096</v>
      </c>
      <c r="H3329" s="50" t="s">
        <v>2333</v>
      </c>
      <c r="I3329" s="42" t="s">
        <v>990</v>
      </c>
      <c r="U3329" s="15">
        <v>0</v>
      </c>
      <c r="V3329" s="15">
        <v>0</v>
      </c>
      <c r="AH3329" s="15">
        <v>0</v>
      </c>
      <c r="AI3329" s="15">
        <v>0</v>
      </c>
      <c r="AU3329" s="15">
        <v>0</v>
      </c>
      <c r="AV3329" s="15">
        <v>0</v>
      </c>
      <c r="AW3329" s="15">
        <f t="shared" si="961"/>
        <v>0</v>
      </c>
    </row>
    <row r="3330" spans="1:49">
      <c r="A3330" s="44" t="s">
        <v>797</v>
      </c>
      <c r="B3330" s="45" t="s">
        <v>1030</v>
      </c>
      <c r="C3330" s="45" t="s">
        <v>2088</v>
      </c>
      <c r="D3330" s="452" t="s">
        <v>2955</v>
      </c>
      <c r="E3330" s="367" t="s">
        <v>1677</v>
      </c>
      <c r="F3330" s="50"/>
      <c r="G3330" s="468" t="s">
        <v>3096</v>
      </c>
      <c r="H3330" s="50" t="s">
        <v>2333</v>
      </c>
      <c r="I3330" s="42" t="s">
        <v>1198</v>
      </c>
      <c r="J3330" s="15">
        <v>15000</v>
      </c>
      <c r="L3330" s="15">
        <v>500</v>
      </c>
      <c r="M3330" s="15">
        <v>2000</v>
      </c>
      <c r="N3330" s="15">
        <v>1000</v>
      </c>
      <c r="O3330" s="15">
        <v>1000</v>
      </c>
      <c r="P3330" s="15">
        <v>2000</v>
      </c>
      <c r="S3330" s="15">
        <v>1000</v>
      </c>
      <c r="U3330" s="15">
        <v>7500</v>
      </c>
      <c r="V3330" s="15">
        <v>7500</v>
      </c>
      <c r="AH3330" s="15">
        <v>0</v>
      </c>
      <c r="AI3330" s="15">
        <v>0</v>
      </c>
      <c r="AU3330" s="15">
        <v>0</v>
      </c>
      <c r="AV3330" s="15">
        <v>0</v>
      </c>
      <c r="AW3330" s="15">
        <f t="shared" si="961"/>
        <v>7500</v>
      </c>
    </row>
    <row r="3331" spans="1:49">
      <c r="A3331" s="44" t="s">
        <v>797</v>
      </c>
      <c r="B3331" s="45" t="s">
        <v>1030</v>
      </c>
      <c r="C3331" s="45" t="s">
        <v>2088</v>
      </c>
      <c r="D3331" s="452" t="s">
        <v>2955</v>
      </c>
      <c r="E3331" s="367" t="s">
        <v>1677</v>
      </c>
      <c r="F3331" s="50" t="s">
        <v>360</v>
      </c>
      <c r="G3331" s="468" t="s">
        <v>3096</v>
      </c>
      <c r="H3331" s="50" t="s">
        <v>2333</v>
      </c>
      <c r="I3331" s="42" t="s">
        <v>25</v>
      </c>
      <c r="U3331" s="15">
        <v>0</v>
      </c>
      <c r="V3331" s="15">
        <v>0</v>
      </c>
      <c r="AH3331" s="15">
        <v>0</v>
      </c>
      <c r="AI3331" s="15">
        <v>0</v>
      </c>
      <c r="AU3331" s="15">
        <v>0</v>
      </c>
      <c r="AV3331" s="15">
        <v>0</v>
      </c>
      <c r="AW3331" s="15">
        <f t="shared" si="961"/>
        <v>0</v>
      </c>
    </row>
    <row r="3332" spans="1:49" s="52" customFormat="1">
      <c r="A3332" s="41"/>
      <c r="B3332" s="345"/>
      <c r="C3332" s="345"/>
      <c r="D3332" s="369"/>
      <c r="E3332" s="213"/>
      <c r="F3332" s="65"/>
      <c r="G3332" s="65"/>
      <c r="H3332" s="65"/>
      <c r="I3332" s="49" t="s">
        <v>3</v>
      </c>
      <c r="J3332" s="6">
        <f>SUM(J3333)</f>
        <v>0</v>
      </c>
      <c r="K3332" s="6">
        <f t="shared" ref="K3332:AT3333" si="966">SUM(K3333)</f>
        <v>0</v>
      </c>
      <c r="L3332" s="6">
        <f t="shared" si="966"/>
        <v>0</v>
      </c>
      <c r="M3332" s="6">
        <f t="shared" si="966"/>
        <v>0</v>
      </c>
      <c r="N3332" s="6">
        <f t="shared" si="966"/>
        <v>0</v>
      </c>
      <c r="O3332" s="6">
        <f t="shared" si="966"/>
        <v>0</v>
      </c>
      <c r="P3332" s="6">
        <f t="shared" si="966"/>
        <v>0</v>
      </c>
      <c r="Q3332" s="6">
        <f t="shared" si="966"/>
        <v>0</v>
      </c>
      <c r="R3332" s="6">
        <f t="shared" si="966"/>
        <v>0</v>
      </c>
      <c r="S3332" s="6">
        <f t="shared" si="966"/>
        <v>0</v>
      </c>
      <c r="T3332" s="6">
        <f t="shared" si="966"/>
        <v>0</v>
      </c>
      <c r="U3332" s="6">
        <v>0</v>
      </c>
      <c r="V3332" s="6">
        <v>0</v>
      </c>
      <c r="W3332" s="6">
        <f>SUM(W3333)</f>
        <v>0</v>
      </c>
      <c r="X3332" s="6">
        <f t="shared" si="966"/>
        <v>0</v>
      </c>
      <c r="Y3332" s="6">
        <f t="shared" si="966"/>
        <v>0</v>
      </c>
      <c r="Z3332" s="6">
        <f t="shared" si="966"/>
        <v>0</v>
      </c>
      <c r="AA3332" s="6">
        <f t="shared" si="966"/>
        <v>0</v>
      </c>
      <c r="AB3332" s="6">
        <f t="shared" si="966"/>
        <v>0</v>
      </c>
      <c r="AC3332" s="6">
        <f t="shared" si="966"/>
        <v>0</v>
      </c>
      <c r="AD3332" s="6">
        <f t="shared" si="966"/>
        <v>0</v>
      </c>
      <c r="AE3332" s="6">
        <f t="shared" si="966"/>
        <v>0</v>
      </c>
      <c r="AF3332" s="6">
        <f t="shared" si="966"/>
        <v>0</v>
      </c>
      <c r="AG3332" s="6">
        <f t="shared" si="966"/>
        <v>0</v>
      </c>
      <c r="AH3332" s="6">
        <v>0</v>
      </c>
      <c r="AI3332" s="6">
        <v>0</v>
      </c>
      <c r="AJ3332" s="6">
        <f>SUM(AJ3333)</f>
        <v>0</v>
      </c>
      <c r="AK3332" s="6">
        <f t="shared" si="966"/>
        <v>0</v>
      </c>
      <c r="AL3332" s="6">
        <f t="shared" si="966"/>
        <v>0</v>
      </c>
      <c r="AM3332" s="6">
        <f t="shared" si="966"/>
        <v>0</v>
      </c>
      <c r="AN3332" s="6">
        <f t="shared" si="966"/>
        <v>0</v>
      </c>
      <c r="AO3332" s="6">
        <f t="shared" si="966"/>
        <v>0</v>
      </c>
      <c r="AP3332" s="6">
        <f t="shared" si="966"/>
        <v>0</v>
      </c>
      <c r="AQ3332" s="6">
        <f t="shared" si="966"/>
        <v>0</v>
      </c>
      <c r="AR3332" s="6">
        <f t="shared" si="966"/>
        <v>0</v>
      </c>
      <c r="AS3332" s="6">
        <f t="shared" si="966"/>
        <v>0</v>
      </c>
      <c r="AT3332" s="6">
        <f t="shared" si="966"/>
        <v>0</v>
      </c>
      <c r="AU3332" s="6">
        <v>0</v>
      </c>
      <c r="AV3332" s="6">
        <v>0</v>
      </c>
      <c r="AW3332" s="6">
        <f t="shared" si="961"/>
        <v>0</v>
      </c>
    </row>
    <row r="3333" spans="1:49" s="52" customFormat="1">
      <c r="A3333" s="44" t="s">
        <v>797</v>
      </c>
      <c r="B3333" s="45" t="s">
        <v>1030</v>
      </c>
      <c r="C3333" s="45" t="s">
        <v>2088</v>
      </c>
      <c r="D3333" s="452" t="s">
        <v>2955</v>
      </c>
      <c r="E3333" s="213" t="s">
        <v>833</v>
      </c>
      <c r="F3333" s="65"/>
      <c r="G3333" s="65"/>
      <c r="H3333" s="65"/>
      <c r="I3333" s="53" t="s">
        <v>1</v>
      </c>
      <c r="J3333" s="200">
        <f>SUM(J3334)</f>
        <v>0</v>
      </c>
      <c r="K3333" s="200">
        <f t="shared" si="966"/>
        <v>0</v>
      </c>
      <c r="L3333" s="200">
        <f t="shared" si="966"/>
        <v>0</v>
      </c>
      <c r="M3333" s="200">
        <f t="shared" si="966"/>
        <v>0</v>
      </c>
      <c r="N3333" s="200">
        <f t="shared" si="966"/>
        <v>0</v>
      </c>
      <c r="O3333" s="200">
        <f t="shared" si="966"/>
        <v>0</v>
      </c>
      <c r="P3333" s="200">
        <f t="shared" si="966"/>
        <v>0</v>
      </c>
      <c r="Q3333" s="200">
        <f t="shared" si="966"/>
        <v>0</v>
      </c>
      <c r="R3333" s="200">
        <f t="shared" si="966"/>
        <v>0</v>
      </c>
      <c r="S3333" s="200">
        <f t="shared" si="966"/>
        <v>0</v>
      </c>
      <c r="T3333" s="200">
        <f t="shared" si="966"/>
        <v>0</v>
      </c>
      <c r="U3333" s="200">
        <v>0</v>
      </c>
      <c r="V3333" s="200">
        <v>0</v>
      </c>
      <c r="W3333" s="200">
        <f>SUM(W3334)</f>
        <v>0</v>
      </c>
      <c r="X3333" s="200">
        <f t="shared" si="966"/>
        <v>0</v>
      </c>
      <c r="Y3333" s="200">
        <f t="shared" si="966"/>
        <v>0</v>
      </c>
      <c r="Z3333" s="200">
        <f t="shared" si="966"/>
        <v>0</v>
      </c>
      <c r="AA3333" s="200">
        <f t="shared" si="966"/>
        <v>0</v>
      </c>
      <c r="AB3333" s="200">
        <f t="shared" si="966"/>
        <v>0</v>
      </c>
      <c r="AC3333" s="200">
        <f t="shared" si="966"/>
        <v>0</v>
      </c>
      <c r="AD3333" s="200">
        <f t="shared" si="966"/>
        <v>0</v>
      </c>
      <c r="AE3333" s="200">
        <f t="shared" si="966"/>
        <v>0</v>
      </c>
      <c r="AF3333" s="200">
        <f t="shared" si="966"/>
        <v>0</v>
      </c>
      <c r="AG3333" s="200">
        <f t="shared" si="966"/>
        <v>0</v>
      </c>
      <c r="AH3333" s="200">
        <v>0</v>
      </c>
      <c r="AI3333" s="200">
        <v>0</v>
      </c>
      <c r="AJ3333" s="200">
        <f>SUM(AJ3334)</f>
        <v>0</v>
      </c>
      <c r="AK3333" s="200">
        <f t="shared" si="966"/>
        <v>0</v>
      </c>
      <c r="AL3333" s="200">
        <f t="shared" si="966"/>
        <v>0</v>
      </c>
      <c r="AM3333" s="200">
        <f t="shared" si="966"/>
        <v>0</v>
      </c>
      <c r="AN3333" s="200">
        <f t="shared" si="966"/>
        <v>0</v>
      </c>
      <c r="AO3333" s="200">
        <f t="shared" si="966"/>
        <v>0</v>
      </c>
      <c r="AP3333" s="200">
        <f t="shared" si="966"/>
        <v>0</v>
      </c>
      <c r="AQ3333" s="200">
        <f t="shared" si="966"/>
        <v>0</v>
      </c>
      <c r="AR3333" s="200">
        <f t="shared" si="966"/>
        <v>0</v>
      </c>
      <c r="AS3333" s="200">
        <f t="shared" si="966"/>
        <v>0</v>
      </c>
      <c r="AT3333" s="200">
        <f t="shared" si="966"/>
        <v>0</v>
      </c>
      <c r="AU3333" s="200">
        <v>0</v>
      </c>
      <c r="AV3333" s="200">
        <v>0</v>
      </c>
      <c r="AW3333" s="200">
        <f t="shared" si="961"/>
        <v>0</v>
      </c>
    </row>
    <row r="3334" spans="1:49" s="59" customFormat="1">
      <c r="A3334" s="44" t="s">
        <v>797</v>
      </c>
      <c r="B3334" s="45" t="s">
        <v>1030</v>
      </c>
      <c r="C3334" s="45" t="s">
        <v>2088</v>
      </c>
      <c r="D3334" s="452" t="s">
        <v>2955</v>
      </c>
      <c r="E3334" s="57" t="s">
        <v>1517</v>
      </c>
      <c r="F3334" s="58"/>
      <c r="G3334" s="468" t="s">
        <v>3096</v>
      </c>
      <c r="H3334" s="50" t="s">
        <v>2333</v>
      </c>
      <c r="I3334" s="188" t="s">
        <v>2584</v>
      </c>
      <c r="J3334" s="13"/>
      <c r="K3334" s="13"/>
      <c r="L3334" s="13"/>
      <c r="M3334" s="13"/>
      <c r="N3334" s="13"/>
      <c r="O3334" s="13"/>
      <c r="P3334" s="13"/>
      <c r="Q3334" s="13"/>
      <c r="R3334" s="13"/>
      <c r="S3334" s="13"/>
      <c r="T3334" s="13"/>
      <c r="U3334" s="13">
        <v>0</v>
      </c>
      <c r="V3334" s="13">
        <v>0</v>
      </c>
      <c r="W3334" s="13"/>
      <c r="X3334" s="13"/>
      <c r="Y3334" s="13"/>
      <c r="Z3334" s="13"/>
      <c r="AA3334" s="13"/>
      <c r="AB3334" s="13"/>
      <c r="AC3334" s="13"/>
      <c r="AD3334" s="13"/>
      <c r="AE3334" s="13"/>
      <c r="AF3334" s="13"/>
      <c r="AG3334" s="13"/>
      <c r="AH3334" s="13">
        <v>0</v>
      </c>
      <c r="AI3334" s="13">
        <v>0</v>
      </c>
      <c r="AJ3334" s="13"/>
      <c r="AK3334" s="13"/>
      <c r="AL3334" s="13"/>
      <c r="AM3334" s="13"/>
      <c r="AN3334" s="13"/>
      <c r="AO3334" s="13"/>
      <c r="AP3334" s="13"/>
      <c r="AQ3334" s="13"/>
      <c r="AR3334" s="13"/>
      <c r="AS3334" s="13"/>
      <c r="AT3334" s="13"/>
      <c r="AU3334" s="13">
        <v>0</v>
      </c>
      <c r="AV3334" s="13">
        <v>0</v>
      </c>
      <c r="AW3334" s="13">
        <f t="shared" si="961"/>
        <v>0</v>
      </c>
    </row>
    <row r="3335" spans="1:49">
      <c r="A3335" s="68" t="s">
        <v>2050</v>
      </c>
      <c r="B3335" s="69"/>
      <c r="C3335" s="69"/>
      <c r="D3335" s="455"/>
      <c r="E3335" s="531"/>
      <c r="F3335" s="50"/>
      <c r="G3335" s="50"/>
      <c r="H3335" s="50"/>
      <c r="I3335" s="49" t="s">
        <v>1157</v>
      </c>
      <c r="J3335" s="12">
        <f>SUM(J3336)</f>
        <v>15000</v>
      </c>
      <c r="K3335" s="12">
        <f t="shared" ref="K3335:AT3335" si="967">SUM(K3336)</f>
        <v>520</v>
      </c>
      <c r="L3335" s="12">
        <f t="shared" si="967"/>
        <v>2500</v>
      </c>
      <c r="M3335" s="12">
        <f t="shared" si="967"/>
        <v>2000</v>
      </c>
      <c r="N3335" s="12">
        <f t="shared" si="967"/>
        <v>6980</v>
      </c>
      <c r="O3335" s="12">
        <f t="shared" si="967"/>
        <v>3000</v>
      </c>
      <c r="P3335" s="12">
        <f t="shared" si="967"/>
        <v>0</v>
      </c>
      <c r="Q3335" s="12">
        <f t="shared" si="967"/>
        <v>0</v>
      </c>
      <c r="R3335" s="12">
        <f t="shared" si="967"/>
        <v>0</v>
      </c>
      <c r="S3335" s="12">
        <f t="shared" si="967"/>
        <v>0</v>
      </c>
      <c r="T3335" s="12">
        <f t="shared" si="967"/>
        <v>0</v>
      </c>
      <c r="U3335" s="12">
        <v>15000</v>
      </c>
      <c r="V3335" s="12">
        <v>0</v>
      </c>
      <c r="W3335" s="12">
        <f>SUM(W3336)</f>
        <v>0</v>
      </c>
      <c r="X3335" s="12">
        <f t="shared" si="967"/>
        <v>0</v>
      </c>
      <c r="Y3335" s="12">
        <f t="shared" si="967"/>
        <v>0</v>
      </c>
      <c r="Z3335" s="12">
        <f t="shared" si="967"/>
        <v>0</v>
      </c>
      <c r="AA3335" s="12">
        <f t="shared" si="967"/>
        <v>0</v>
      </c>
      <c r="AB3335" s="12">
        <f t="shared" si="967"/>
        <v>0</v>
      </c>
      <c r="AC3335" s="12">
        <f t="shared" si="967"/>
        <v>0</v>
      </c>
      <c r="AD3335" s="12">
        <f t="shared" si="967"/>
        <v>0</v>
      </c>
      <c r="AE3335" s="12">
        <f t="shared" si="967"/>
        <v>0</v>
      </c>
      <c r="AF3335" s="12">
        <f t="shared" si="967"/>
        <v>0</v>
      </c>
      <c r="AG3335" s="12">
        <f t="shared" si="967"/>
        <v>0</v>
      </c>
      <c r="AH3335" s="12">
        <v>0</v>
      </c>
      <c r="AI3335" s="12">
        <v>0</v>
      </c>
      <c r="AJ3335" s="12">
        <f>SUM(AJ3336)</f>
        <v>10000</v>
      </c>
      <c r="AK3335" s="12">
        <f t="shared" si="967"/>
        <v>0</v>
      </c>
      <c r="AL3335" s="12">
        <f t="shared" si="967"/>
        <v>0</v>
      </c>
      <c r="AM3335" s="12">
        <f t="shared" si="967"/>
        <v>0</v>
      </c>
      <c r="AN3335" s="12">
        <f t="shared" si="967"/>
        <v>0</v>
      </c>
      <c r="AO3335" s="12">
        <f t="shared" si="967"/>
        <v>0</v>
      </c>
      <c r="AP3335" s="12">
        <f t="shared" si="967"/>
        <v>10000</v>
      </c>
      <c r="AQ3335" s="12">
        <f t="shared" si="967"/>
        <v>0</v>
      </c>
      <c r="AR3335" s="12">
        <f t="shared" si="967"/>
        <v>0</v>
      </c>
      <c r="AS3335" s="12">
        <f t="shared" si="967"/>
        <v>0</v>
      </c>
      <c r="AT3335" s="12">
        <f t="shared" si="967"/>
        <v>0</v>
      </c>
      <c r="AU3335" s="12">
        <v>10000</v>
      </c>
      <c r="AV3335" s="12">
        <v>0</v>
      </c>
      <c r="AW3335" s="12">
        <f t="shared" si="961"/>
        <v>25000</v>
      </c>
    </row>
    <row r="3336" spans="1:49">
      <c r="A3336" s="44" t="s">
        <v>797</v>
      </c>
      <c r="B3336" s="45" t="s">
        <v>1030</v>
      </c>
      <c r="C3336" s="45" t="s">
        <v>2088</v>
      </c>
      <c r="D3336" s="452" t="s">
        <v>2955</v>
      </c>
      <c r="E3336" s="213" t="s">
        <v>1402</v>
      </c>
      <c r="F3336" s="65"/>
      <c r="G3336" s="65"/>
      <c r="H3336" s="65"/>
      <c r="I3336" s="1" t="s">
        <v>1158</v>
      </c>
      <c r="J3336" s="9">
        <f>SUM(J3337:J3338)</f>
        <v>15000</v>
      </c>
      <c r="K3336" s="9">
        <f t="shared" ref="K3336:AT3336" si="968">SUM(K3337:K3338)</f>
        <v>520</v>
      </c>
      <c r="L3336" s="9">
        <f t="shared" si="968"/>
        <v>2500</v>
      </c>
      <c r="M3336" s="9">
        <f t="shared" si="968"/>
        <v>2000</v>
      </c>
      <c r="N3336" s="9">
        <f t="shared" si="968"/>
        <v>6980</v>
      </c>
      <c r="O3336" s="9">
        <f t="shared" si="968"/>
        <v>3000</v>
      </c>
      <c r="P3336" s="9">
        <f t="shared" si="968"/>
        <v>0</v>
      </c>
      <c r="Q3336" s="9">
        <f t="shared" si="968"/>
        <v>0</v>
      </c>
      <c r="R3336" s="9">
        <f t="shared" si="968"/>
        <v>0</v>
      </c>
      <c r="S3336" s="9">
        <f t="shared" si="968"/>
        <v>0</v>
      </c>
      <c r="T3336" s="9">
        <f t="shared" si="968"/>
        <v>0</v>
      </c>
      <c r="U3336" s="9">
        <v>15000</v>
      </c>
      <c r="V3336" s="9">
        <v>0</v>
      </c>
      <c r="W3336" s="9">
        <f>SUM(W3337:W3338)</f>
        <v>0</v>
      </c>
      <c r="X3336" s="9">
        <f t="shared" si="968"/>
        <v>0</v>
      </c>
      <c r="Y3336" s="9">
        <f t="shared" si="968"/>
        <v>0</v>
      </c>
      <c r="Z3336" s="9">
        <f t="shared" si="968"/>
        <v>0</v>
      </c>
      <c r="AA3336" s="9">
        <f t="shared" si="968"/>
        <v>0</v>
      </c>
      <c r="AB3336" s="9">
        <f t="shared" si="968"/>
        <v>0</v>
      </c>
      <c r="AC3336" s="9">
        <f t="shared" si="968"/>
        <v>0</v>
      </c>
      <c r="AD3336" s="9">
        <f t="shared" si="968"/>
        <v>0</v>
      </c>
      <c r="AE3336" s="9">
        <f t="shared" si="968"/>
        <v>0</v>
      </c>
      <c r="AF3336" s="9">
        <f t="shared" si="968"/>
        <v>0</v>
      </c>
      <c r="AG3336" s="9">
        <f t="shared" si="968"/>
        <v>0</v>
      </c>
      <c r="AH3336" s="9">
        <v>0</v>
      </c>
      <c r="AI3336" s="9">
        <v>0</v>
      </c>
      <c r="AJ3336" s="9">
        <f>SUM(AJ3337:AJ3338)</f>
        <v>10000</v>
      </c>
      <c r="AK3336" s="9">
        <f t="shared" si="968"/>
        <v>0</v>
      </c>
      <c r="AL3336" s="9">
        <f t="shared" si="968"/>
        <v>0</v>
      </c>
      <c r="AM3336" s="9">
        <f t="shared" si="968"/>
        <v>0</v>
      </c>
      <c r="AN3336" s="9">
        <f t="shared" si="968"/>
        <v>0</v>
      </c>
      <c r="AO3336" s="9">
        <f t="shared" si="968"/>
        <v>0</v>
      </c>
      <c r="AP3336" s="9">
        <f t="shared" si="968"/>
        <v>10000</v>
      </c>
      <c r="AQ3336" s="9">
        <f t="shared" si="968"/>
        <v>0</v>
      </c>
      <c r="AR3336" s="9">
        <f t="shared" si="968"/>
        <v>0</v>
      </c>
      <c r="AS3336" s="9">
        <f t="shared" si="968"/>
        <v>0</v>
      </c>
      <c r="AT3336" s="9">
        <f t="shared" si="968"/>
        <v>0</v>
      </c>
      <c r="AU3336" s="9">
        <v>10000</v>
      </c>
      <c r="AV3336" s="9">
        <v>0</v>
      </c>
      <c r="AW3336" s="9">
        <f t="shared" si="961"/>
        <v>25000</v>
      </c>
    </row>
    <row r="3337" spans="1:49">
      <c r="A3337" s="44" t="s">
        <v>797</v>
      </c>
      <c r="B3337" s="45" t="s">
        <v>1030</v>
      </c>
      <c r="C3337" s="45" t="s">
        <v>2088</v>
      </c>
      <c r="D3337" s="452" t="s">
        <v>2955</v>
      </c>
      <c r="E3337" s="367" t="s">
        <v>1409</v>
      </c>
      <c r="F3337" s="50"/>
      <c r="G3337" s="468" t="s">
        <v>3096</v>
      </c>
      <c r="H3337" s="50" t="s">
        <v>2333</v>
      </c>
      <c r="I3337" s="42" t="s">
        <v>1691</v>
      </c>
      <c r="J3337" s="15">
        <v>10000</v>
      </c>
      <c r="K3337" s="15">
        <v>520</v>
      </c>
      <c r="L3337" s="15">
        <v>2500</v>
      </c>
      <c r="M3337" s="15">
        <v>1000</v>
      </c>
      <c r="N3337" s="15">
        <v>5980</v>
      </c>
      <c r="U3337" s="15">
        <v>10000</v>
      </c>
      <c r="V3337" s="15">
        <v>0</v>
      </c>
      <c r="AH3337" s="15">
        <v>0</v>
      </c>
      <c r="AI3337" s="15">
        <v>0</v>
      </c>
      <c r="AJ3337" s="15">
        <v>10000</v>
      </c>
      <c r="AP3337" s="15">
        <v>10000</v>
      </c>
      <c r="AU3337" s="15">
        <v>10000</v>
      </c>
      <c r="AV3337" s="15">
        <v>0</v>
      </c>
      <c r="AW3337" s="15">
        <f t="shared" si="961"/>
        <v>20000</v>
      </c>
    </row>
    <row r="3338" spans="1:49">
      <c r="A3338" s="44" t="s">
        <v>797</v>
      </c>
      <c r="B3338" s="45" t="s">
        <v>1030</v>
      </c>
      <c r="C3338" s="45" t="s">
        <v>2088</v>
      </c>
      <c r="D3338" s="452" t="s">
        <v>2955</v>
      </c>
      <c r="E3338" s="367" t="s">
        <v>1367</v>
      </c>
      <c r="F3338" s="50"/>
      <c r="G3338" s="468" t="s">
        <v>3096</v>
      </c>
      <c r="H3338" s="50" t="s">
        <v>2333</v>
      </c>
      <c r="I3338" s="42" t="s">
        <v>1400</v>
      </c>
      <c r="J3338" s="15">
        <v>5000</v>
      </c>
      <c r="M3338" s="15">
        <v>1000</v>
      </c>
      <c r="N3338" s="15">
        <v>1000</v>
      </c>
      <c r="O3338" s="15">
        <v>3000</v>
      </c>
      <c r="U3338" s="15">
        <v>5000</v>
      </c>
      <c r="V3338" s="15">
        <v>0</v>
      </c>
      <c r="AH3338" s="15">
        <v>0</v>
      </c>
      <c r="AI3338" s="15">
        <v>0</v>
      </c>
      <c r="AU3338" s="15">
        <v>0</v>
      </c>
      <c r="AV3338" s="15">
        <v>0</v>
      </c>
      <c r="AW3338" s="15">
        <f t="shared" si="961"/>
        <v>5000</v>
      </c>
    </row>
    <row r="3339" spans="1:49">
      <c r="A3339" s="44"/>
      <c r="B3339" s="45"/>
      <c r="C3339" s="45"/>
      <c r="D3339" s="45"/>
      <c r="E3339" s="531"/>
      <c r="F3339" s="50"/>
      <c r="G3339" s="50"/>
      <c r="H3339" s="50"/>
      <c r="I3339" s="42"/>
      <c r="U3339" s="15">
        <v>0</v>
      </c>
      <c r="V3339" s="15">
        <v>0</v>
      </c>
      <c r="AH3339" s="15">
        <v>0</v>
      </c>
      <c r="AI3339" s="15">
        <v>0</v>
      </c>
      <c r="AU3339" s="15">
        <v>0</v>
      </c>
      <c r="AV3339" s="15">
        <v>0</v>
      </c>
      <c r="AW3339" s="15">
        <f t="shared" si="961"/>
        <v>0</v>
      </c>
    </row>
    <row r="3340" spans="1:49">
      <c r="A3340" s="48"/>
      <c r="B3340" s="42"/>
      <c r="C3340" s="42"/>
      <c r="D3340" s="42"/>
      <c r="E3340" s="531"/>
      <c r="F3340" s="50"/>
      <c r="G3340" s="50"/>
      <c r="H3340" s="50"/>
      <c r="I3340" s="49" t="s">
        <v>1631</v>
      </c>
      <c r="J3340" s="12">
        <f>SUM(J3310,J3335,J3332)</f>
        <v>203500</v>
      </c>
      <c r="K3340" s="12">
        <f t="shared" ref="K3340:AT3340" si="969">SUM(K3310,K3335,K3332)</f>
        <v>1920</v>
      </c>
      <c r="L3340" s="12">
        <f t="shared" si="969"/>
        <v>17613</v>
      </c>
      <c r="M3340" s="12">
        <f t="shared" si="969"/>
        <v>19750</v>
      </c>
      <c r="N3340" s="12">
        <f t="shared" si="969"/>
        <v>20390</v>
      </c>
      <c r="O3340" s="12">
        <f t="shared" si="969"/>
        <v>16055</v>
      </c>
      <c r="P3340" s="12">
        <f t="shared" si="969"/>
        <v>12506</v>
      </c>
      <c r="Q3340" s="12">
        <f t="shared" si="969"/>
        <v>0</v>
      </c>
      <c r="R3340" s="12">
        <f t="shared" si="969"/>
        <v>0</v>
      </c>
      <c r="S3340" s="12">
        <f t="shared" si="969"/>
        <v>19993</v>
      </c>
      <c r="T3340" s="12">
        <f t="shared" si="969"/>
        <v>20229</v>
      </c>
      <c r="U3340" s="12">
        <v>128456</v>
      </c>
      <c r="V3340" s="12">
        <v>75044</v>
      </c>
      <c r="W3340" s="12">
        <f>SUM(W3310,W3335,W3332)</f>
        <v>6600</v>
      </c>
      <c r="X3340" s="12">
        <f t="shared" si="969"/>
        <v>0</v>
      </c>
      <c r="Y3340" s="12">
        <f t="shared" si="969"/>
        <v>0</v>
      </c>
      <c r="Z3340" s="12">
        <f t="shared" si="969"/>
        <v>6600</v>
      </c>
      <c r="AA3340" s="12">
        <f t="shared" si="969"/>
        <v>0</v>
      </c>
      <c r="AB3340" s="12">
        <f t="shared" si="969"/>
        <v>0</v>
      </c>
      <c r="AC3340" s="12">
        <f t="shared" si="969"/>
        <v>0</v>
      </c>
      <c r="AD3340" s="12">
        <f t="shared" si="969"/>
        <v>0</v>
      </c>
      <c r="AE3340" s="12">
        <f t="shared" si="969"/>
        <v>0</v>
      </c>
      <c r="AF3340" s="12">
        <f t="shared" si="969"/>
        <v>0</v>
      </c>
      <c r="AG3340" s="12">
        <f t="shared" si="969"/>
        <v>0</v>
      </c>
      <c r="AH3340" s="12">
        <v>6600</v>
      </c>
      <c r="AI3340" s="12">
        <v>0</v>
      </c>
      <c r="AJ3340" s="12">
        <f>SUM(AJ3310,AJ3335,AJ3332)</f>
        <v>15639</v>
      </c>
      <c r="AK3340" s="12">
        <f t="shared" si="969"/>
        <v>278</v>
      </c>
      <c r="AL3340" s="12">
        <f t="shared" si="969"/>
        <v>0</v>
      </c>
      <c r="AM3340" s="12">
        <f t="shared" si="969"/>
        <v>639</v>
      </c>
      <c r="AN3340" s="12">
        <f t="shared" si="969"/>
        <v>557</v>
      </c>
      <c r="AO3340" s="12">
        <f t="shared" si="969"/>
        <v>0</v>
      </c>
      <c r="AP3340" s="12">
        <f t="shared" si="969"/>
        <v>10586</v>
      </c>
      <c r="AQ3340" s="12">
        <f t="shared" si="969"/>
        <v>0</v>
      </c>
      <c r="AR3340" s="12">
        <f t="shared" si="969"/>
        <v>0</v>
      </c>
      <c r="AS3340" s="12">
        <f t="shared" si="969"/>
        <v>147</v>
      </c>
      <c r="AT3340" s="12">
        <f t="shared" si="969"/>
        <v>0</v>
      </c>
      <c r="AU3340" s="12">
        <v>12207</v>
      </c>
      <c r="AV3340" s="12">
        <v>3432</v>
      </c>
      <c r="AW3340" s="12">
        <f t="shared" si="961"/>
        <v>147263</v>
      </c>
    </row>
    <row r="3341" spans="1:49">
      <c r="A3341" s="48"/>
      <c r="B3341" s="42"/>
      <c r="C3341" s="42"/>
      <c r="D3341" s="42"/>
      <c r="E3341" s="531"/>
      <c r="F3341" s="50"/>
      <c r="G3341" s="50"/>
      <c r="H3341" s="50"/>
      <c r="I3341" s="146" t="s">
        <v>970</v>
      </c>
      <c r="J3341" s="267"/>
      <c r="K3341" s="267"/>
      <c r="L3341" s="267"/>
      <c r="M3341" s="267"/>
      <c r="N3341" s="267"/>
      <c r="O3341" s="267"/>
      <c r="P3341" s="267"/>
      <c r="Q3341" s="267"/>
      <c r="R3341" s="267"/>
      <c r="S3341" s="267"/>
      <c r="T3341" s="267"/>
      <c r="U3341" s="267"/>
      <c r="V3341" s="267"/>
      <c r="W3341" s="267"/>
      <c r="X3341" s="267"/>
      <c r="Y3341" s="267"/>
      <c r="Z3341" s="267"/>
      <c r="AA3341" s="267"/>
      <c r="AB3341" s="267"/>
      <c r="AC3341" s="267"/>
      <c r="AD3341" s="267"/>
      <c r="AE3341" s="267"/>
      <c r="AF3341" s="267"/>
      <c r="AG3341" s="267"/>
      <c r="AH3341" s="267"/>
      <c r="AI3341" s="267"/>
      <c r="AJ3341" s="267"/>
      <c r="AK3341" s="267"/>
      <c r="AL3341" s="267"/>
      <c r="AM3341" s="267"/>
      <c r="AN3341" s="267"/>
      <c r="AO3341" s="267"/>
      <c r="AP3341" s="267"/>
      <c r="AQ3341" s="267"/>
      <c r="AR3341" s="267"/>
      <c r="AS3341" s="267"/>
      <c r="AT3341" s="267"/>
      <c r="AU3341" s="267"/>
      <c r="AV3341" s="267"/>
      <c r="AW3341" s="267"/>
    </row>
    <row r="3342" spans="1:49" ht="13.5" thickBot="1">
      <c r="A3342" s="48"/>
      <c r="B3342" s="42"/>
      <c r="C3342" s="42"/>
      <c r="D3342" s="42"/>
      <c r="E3342" s="531"/>
      <c r="F3342" s="50"/>
      <c r="G3342" s="50"/>
      <c r="H3342" s="50"/>
      <c r="I3342" s="146"/>
      <c r="J3342" s="29"/>
      <c r="K3342" s="29"/>
      <c r="L3342" s="29"/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W3342" s="29"/>
      <c r="X3342" s="29"/>
      <c r="Y3342" s="29"/>
      <c r="Z3342" s="29"/>
      <c r="AA3342" s="29"/>
      <c r="AB3342" s="29"/>
      <c r="AC3342" s="29"/>
      <c r="AD3342" s="29"/>
      <c r="AE3342" s="29"/>
      <c r="AF3342" s="29"/>
      <c r="AG3342" s="29"/>
      <c r="AH3342" s="29"/>
      <c r="AI3342" s="29"/>
      <c r="AJ3342" s="29"/>
      <c r="AK3342" s="29"/>
      <c r="AL3342" s="29"/>
      <c r="AM3342" s="29"/>
      <c r="AN3342" s="29"/>
      <c r="AO3342" s="29"/>
      <c r="AP3342" s="29"/>
      <c r="AQ3342" s="29"/>
      <c r="AR3342" s="29"/>
      <c r="AS3342" s="29"/>
      <c r="AT3342" s="29"/>
      <c r="AU3342" s="29"/>
      <c r="AV3342" s="29"/>
      <c r="AW3342" s="29"/>
    </row>
    <row r="3343" spans="1:49" ht="35.25" customHeight="1" thickTop="1" thickBot="1">
      <c r="A3343" s="48"/>
      <c r="B3343" s="42"/>
      <c r="C3343" s="42"/>
      <c r="D3343" s="42"/>
      <c r="E3343" s="531"/>
      <c r="F3343" s="50"/>
      <c r="G3343" s="50"/>
      <c r="H3343" s="50"/>
      <c r="I3343" s="5" t="s">
        <v>2331</v>
      </c>
      <c r="J3343" s="364" t="s">
        <v>2891</v>
      </c>
      <c r="K3343" s="364" t="s">
        <v>2879</v>
      </c>
      <c r="L3343" s="364" t="s">
        <v>2880</v>
      </c>
      <c r="M3343" s="364" t="s">
        <v>2881</v>
      </c>
      <c r="N3343" s="364" t="s">
        <v>2882</v>
      </c>
      <c r="O3343" s="364" t="s">
        <v>2883</v>
      </c>
      <c r="P3343" s="364" t="s">
        <v>2884</v>
      </c>
      <c r="Q3343" s="364" t="s">
        <v>2885</v>
      </c>
      <c r="R3343" s="364" t="s">
        <v>2886</v>
      </c>
      <c r="S3343" s="364" t="s">
        <v>2887</v>
      </c>
      <c r="T3343" s="364" t="s">
        <v>2888</v>
      </c>
      <c r="U3343" s="364" t="s">
        <v>2889</v>
      </c>
      <c r="V3343" s="364" t="s">
        <v>2890</v>
      </c>
      <c r="W3343" s="365" t="s">
        <v>2893</v>
      </c>
      <c r="X3343" s="365" t="s">
        <v>2879</v>
      </c>
      <c r="Y3343" s="365" t="s">
        <v>2880</v>
      </c>
      <c r="Z3343" s="365" t="s">
        <v>2881</v>
      </c>
      <c r="AA3343" s="365" t="s">
        <v>2882</v>
      </c>
      <c r="AB3343" s="365" t="s">
        <v>2883</v>
      </c>
      <c r="AC3343" s="365" t="s">
        <v>2884</v>
      </c>
      <c r="AD3343" s="365" t="s">
        <v>2885</v>
      </c>
      <c r="AE3343" s="365" t="s">
        <v>2886</v>
      </c>
      <c r="AF3343" s="365" t="s">
        <v>2887</v>
      </c>
      <c r="AG3343" s="365" t="s">
        <v>2888</v>
      </c>
      <c r="AH3343" s="365" t="s">
        <v>2889</v>
      </c>
      <c r="AI3343" s="365" t="s">
        <v>2890</v>
      </c>
      <c r="AJ3343" s="366" t="s">
        <v>2892</v>
      </c>
      <c r="AK3343" s="366" t="s">
        <v>2879</v>
      </c>
      <c r="AL3343" s="366" t="s">
        <v>2880</v>
      </c>
      <c r="AM3343" s="366" t="s">
        <v>2881</v>
      </c>
      <c r="AN3343" s="366" t="s">
        <v>2882</v>
      </c>
      <c r="AO3343" s="366" t="s">
        <v>2883</v>
      </c>
      <c r="AP3343" s="366" t="s">
        <v>2884</v>
      </c>
      <c r="AQ3343" s="366" t="s">
        <v>2885</v>
      </c>
      <c r="AR3343" s="366" t="s">
        <v>2886</v>
      </c>
      <c r="AS3343" s="366" t="s">
        <v>2887</v>
      </c>
      <c r="AT3343" s="366" t="s">
        <v>2888</v>
      </c>
      <c r="AU3343" s="366" t="s">
        <v>2889</v>
      </c>
      <c r="AV3343" s="366" t="s">
        <v>2890</v>
      </c>
      <c r="AW3343" s="368" t="s">
        <v>2895</v>
      </c>
    </row>
    <row r="3344" spans="1:49">
      <c r="A3344" s="48"/>
      <c r="B3344" s="42"/>
      <c r="C3344" s="42"/>
      <c r="D3344" s="42"/>
      <c r="E3344" s="531"/>
      <c r="F3344" s="50"/>
      <c r="G3344" s="50"/>
      <c r="H3344" s="50"/>
      <c r="I3344" s="34"/>
      <c r="J3344" s="202" t="s">
        <v>1224</v>
      </c>
      <c r="K3344" s="202">
        <v>1</v>
      </c>
      <c r="L3344" s="202">
        <v>2</v>
      </c>
      <c r="M3344" s="202">
        <v>3</v>
      </c>
      <c r="N3344" s="202">
        <v>4</v>
      </c>
      <c r="O3344" s="202">
        <v>5</v>
      </c>
      <c r="P3344" s="202">
        <v>6</v>
      </c>
      <c r="Q3344" s="202">
        <v>7</v>
      </c>
      <c r="R3344" s="202">
        <v>8</v>
      </c>
      <c r="S3344" s="202">
        <v>9</v>
      </c>
      <c r="T3344" s="202">
        <v>10</v>
      </c>
      <c r="U3344" s="202">
        <v>13</v>
      </c>
      <c r="V3344" s="202">
        <v>14</v>
      </c>
      <c r="W3344" s="202" t="s">
        <v>1224</v>
      </c>
      <c r="X3344" s="202">
        <v>1</v>
      </c>
      <c r="Y3344" s="202">
        <v>2</v>
      </c>
      <c r="Z3344" s="202">
        <v>3</v>
      </c>
      <c r="AA3344" s="202">
        <v>4</v>
      </c>
      <c r="AB3344" s="202">
        <v>5</v>
      </c>
      <c r="AC3344" s="202">
        <v>6</v>
      </c>
      <c r="AD3344" s="202">
        <v>7</v>
      </c>
      <c r="AE3344" s="202">
        <v>8</v>
      </c>
      <c r="AF3344" s="202">
        <v>9</v>
      </c>
      <c r="AG3344" s="202">
        <v>10</v>
      </c>
      <c r="AH3344" s="202">
        <v>13</v>
      </c>
      <c r="AI3344" s="202">
        <v>14</v>
      </c>
      <c r="AJ3344" s="202" t="s">
        <v>1224</v>
      </c>
      <c r="AK3344" s="202">
        <v>1</v>
      </c>
      <c r="AL3344" s="202">
        <v>2</v>
      </c>
      <c r="AM3344" s="202">
        <v>3</v>
      </c>
      <c r="AN3344" s="202">
        <v>4</v>
      </c>
      <c r="AO3344" s="202">
        <v>5</v>
      </c>
      <c r="AP3344" s="202">
        <v>6</v>
      </c>
      <c r="AQ3344" s="202">
        <v>7</v>
      </c>
      <c r="AR3344" s="202">
        <v>8</v>
      </c>
      <c r="AS3344" s="202">
        <v>9</v>
      </c>
      <c r="AT3344" s="202">
        <v>10</v>
      </c>
      <c r="AU3344" s="202">
        <v>13</v>
      </c>
      <c r="AV3344" s="202">
        <v>14</v>
      </c>
      <c r="AW3344" s="202">
        <v>15</v>
      </c>
    </row>
    <row r="3345" spans="1:49">
      <c r="A3345" s="48"/>
      <c r="B3345" s="42"/>
      <c r="C3345" s="42"/>
      <c r="D3345" s="42"/>
      <c r="E3345" s="531"/>
      <c r="F3345" s="50"/>
      <c r="G3345" s="50"/>
      <c r="H3345" s="50"/>
      <c r="I3345" s="276" t="s">
        <v>2429</v>
      </c>
      <c r="J3345" s="277">
        <f>SUM(J3340)</f>
        <v>203500</v>
      </c>
      <c r="K3345" s="277">
        <f t="shared" ref="K3345:AT3345" si="970">SUM(K3340)</f>
        <v>1920</v>
      </c>
      <c r="L3345" s="277">
        <f t="shared" si="970"/>
        <v>17613</v>
      </c>
      <c r="M3345" s="277">
        <f t="shared" si="970"/>
        <v>19750</v>
      </c>
      <c r="N3345" s="277">
        <f t="shared" si="970"/>
        <v>20390</v>
      </c>
      <c r="O3345" s="277">
        <f t="shared" si="970"/>
        <v>16055</v>
      </c>
      <c r="P3345" s="277">
        <f t="shared" si="970"/>
        <v>12506</v>
      </c>
      <c r="Q3345" s="277">
        <f t="shared" si="970"/>
        <v>0</v>
      </c>
      <c r="R3345" s="277">
        <f t="shared" si="970"/>
        <v>0</v>
      </c>
      <c r="S3345" s="277">
        <f t="shared" si="970"/>
        <v>19993</v>
      </c>
      <c r="T3345" s="277">
        <f t="shared" si="970"/>
        <v>20229</v>
      </c>
      <c r="U3345" s="277">
        <v>128456</v>
      </c>
      <c r="V3345" s="277">
        <v>75044</v>
      </c>
      <c r="W3345" s="277">
        <f>SUM(W3340)</f>
        <v>6600</v>
      </c>
      <c r="X3345" s="277">
        <f t="shared" si="970"/>
        <v>0</v>
      </c>
      <c r="Y3345" s="277">
        <f t="shared" si="970"/>
        <v>0</v>
      </c>
      <c r="Z3345" s="277">
        <f t="shared" si="970"/>
        <v>6600</v>
      </c>
      <c r="AA3345" s="277">
        <f t="shared" si="970"/>
        <v>0</v>
      </c>
      <c r="AB3345" s="277">
        <f t="shared" si="970"/>
        <v>0</v>
      </c>
      <c r="AC3345" s="277">
        <f t="shared" si="970"/>
        <v>0</v>
      </c>
      <c r="AD3345" s="277">
        <f t="shared" si="970"/>
        <v>0</v>
      </c>
      <c r="AE3345" s="277">
        <f t="shared" si="970"/>
        <v>0</v>
      </c>
      <c r="AF3345" s="277">
        <f t="shared" si="970"/>
        <v>0</v>
      </c>
      <c r="AG3345" s="277">
        <f t="shared" si="970"/>
        <v>0</v>
      </c>
      <c r="AH3345" s="277">
        <v>6600</v>
      </c>
      <c r="AI3345" s="277">
        <v>0</v>
      </c>
      <c r="AJ3345" s="277">
        <f>SUM(AJ3340)</f>
        <v>15639</v>
      </c>
      <c r="AK3345" s="277">
        <f t="shared" si="970"/>
        <v>278</v>
      </c>
      <c r="AL3345" s="277">
        <f t="shared" si="970"/>
        <v>0</v>
      </c>
      <c r="AM3345" s="277">
        <f t="shared" si="970"/>
        <v>639</v>
      </c>
      <c r="AN3345" s="277">
        <f t="shared" si="970"/>
        <v>557</v>
      </c>
      <c r="AO3345" s="277">
        <f t="shared" si="970"/>
        <v>0</v>
      </c>
      <c r="AP3345" s="277">
        <f t="shared" si="970"/>
        <v>10586</v>
      </c>
      <c r="AQ3345" s="277">
        <f t="shared" si="970"/>
        <v>0</v>
      </c>
      <c r="AR3345" s="277">
        <f t="shared" si="970"/>
        <v>0</v>
      </c>
      <c r="AS3345" s="277">
        <f t="shared" si="970"/>
        <v>147</v>
      </c>
      <c r="AT3345" s="277">
        <f t="shared" si="970"/>
        <v>0</v>
      </c>
      <c r="AU3345" s="277">
        <v>12207</v>
      </c>
      <c r="AV3345" s="277">
        <v>3432</v>
      </c>
      <c r="AW3345" s="277">
        <f>U3345+AH3345+AU3345</f>
        <v>147263</v>
      </c>
    </row>
    <row r="3346" spans="1:49">
      <c r="A3346" s="48"/>
      <c r="B3346" s="42"/>
      <c r="C3346" s="42"/>
      <c r="D3346" s="42"/>
      <c r="E3346" s="531"/>
      <c r="F3346" s="50"/>
      <c r="G3346" s="50"/>
      <c r="H3346" s="50"/>
      <c r="I3346" s="276"/>
      <c r="J3346" s="277"/>
      <c r="K3346" s="277"/>
      <c r="L3346" s="277"/>
      <c r="M3346" s="277"/>
      <c r="N3346" s="277"/>
      <c r="O3346" s="277"/>
      <c r="P3346" s="277"/>
      <c r="Q3346" s="277"/>
      <c r="R3346" s="277"/>
      <c r="S3346" s="277"/>
      <c r="T3346" s="277"/>
      <c r="U3346" s="277">
        <v>0</v>
      </c>
      <c r="V3346" s="277">
        <v>0</v>
      </c>
      <c r="W3346" s="277"/>
      <c r="X3346" s="277"/>
      <c r="Y3346" s="277"/>
      <c r="Z3346" s="277"/>
      <c r="AA3346" s="277"/>
      <c r="AB3346" s="277"/>
      <c r="AC3346" s="277"/>
      <c r="AD3346" s="277"/>
      <c r="AE3346" s="277"/>
      <c r="AF3346" s="277"/>
      <c r="AG3346" s="277"/>
      <c r="AH3346" s="277">
        <v>0</v>
      </c>
      <c r="AI3346" s="277">
        <v>0</v>
      </c>
      <c r="AJ3346" s="277"/>
      <c r="AK3346" s="277"/>
      <c r="AL3346" s="277"/>
      <c r="AM3346" s="277"/>
      <c r="AN3346" s="277"/>
      <c r="AO3346" s="277"/>
      <c r="AP3346" s="277"/>
      <c r="AQ3346" s="277"/>
      <c r="AR3346" s="277"/>
      <c r="AS3346" s="277"/>
      <c r="AT3346" s="277"/>
      <c r="AU3346" s="277">
        <v>0</v>
      </c>
      <c r="AV3346" s="277">
        <v>0</v>
      </c>
      <c r="AW3346" s="277">
        <f>U3346+AH3346+AU3346</f>
        <v>0</v>
      </c>
    </row>
    <row r="3347" spans="1:49">
      <c r="A3347" s="48"/>
      <c r="B3347" s="42"/>
      <c r="C3347" s="42"/>
      <c r="D3347" s="42"/>
      <c r="E3347" s="531"/>
      <c r="F3347" s="50"/>
      <c r="G3347" s="50"/>
      <c r="H3347" s="50"/>
      <c r="I3347" s="276"/>
      <c r="J3347" s="277"/>
      <c r="K3347" s="277"/>
      <c r="L3347" s="277"/>
      <c r="M3347" s="277"/>
      <c r="N3347" s="277"/>
      <c r="O3347" s="277"/>
      <c r="P3347" s="277"/>
      <c r="Q3347" s="277"/>
      <c r="R3347" s="277"/>
      <c r="S3347" s="277"/>
      <c r="T3347" s="277"/>
      <c r="U3347" s="277">
        <v>0</v>
      </c>
      <c r="V3347" s="277">
        <v>0</v>
      </c>
      <c r="W3347" s="277"/>
      <c r="X3347" s="277"/>
      <c r="Y3347" s="277"/>
      <c r="Z3347" s="277"/>
      <c r="AA3347" s="277"/>
      <c r="AB3347" s="277"/>
      <c r="AC3347" s="277"/>
      <c r="AD3347" s="277"/>
      <c r="AE3347" s="277"/>
      <c r="AF3347" s="277"/>
      <c r="AG3347" s="277"/>
      <c r="AH3347" s="277">
        <v>0</v>
      </c>
      <c r="AI3347" s="277">
        <v>0</v>
      </c>
      <c r="AJ3347" s="277"/>
      <c r="AK3347" s="277"/>
      <c r="AL3347" s="277"/>
      <c r="AM3347" s="277"/>
      <c r="AN3347" s="277"/>
      <c r="AO3347" s="277"/>
      <c r="AP3347" s="277"/>
      <c r="AQ3347" s="277"/>
      <c r="AR3347" s="277"/>
      <c r="AS3347" s="277"/>
      <c r="AT3347" s="277"/>
      <c r="AU3347" s="277">
        <v>0</v>
      </c>
      <c r="AV3347" s="277">
        <v>0</v>
      </c>
      <c r="AW3347" s="277">
        <f>U3347+AH3347+AU3347</f>
        <v>0</v>
      </c>
    </row>
    <row r="3348" spans="1:49">
      <c r="A3348" s="48"/>
      <c r="B3348" s="42"/>
      <c r="C3348" s="42"/>
      <c r="D3348" s="42"/>
      <c r="E3348" s="531"/>
      <c r="F3348" s="50"/>
      <c r="G3348" s="50"/>
      <c r="H3348" s="50"/>
      <c r="I3348" s="276"/>
      <c r="J3348" s="277"/>
      <c r="K3348" s="277"/>
      <c r="L3348" s="277"/>
      <c r="M3348" s="277"/>
      <c r="N3348" s="277"/>
      <c r="O3348" s="277"/>
      <c r="P3348" s="277"/>
      <c r="Q3348" s="277"/>
      <c r="R3348" s="277"/>
      <c r="S3348" s="277"/>
      <c r="T3348" s="277"/>
      <c r="U3348" s="277">
        <v>0</v>
      </c>
      <c r="V3348" s="277">
        <v>0</v>
      </c>
      <c r="W3348" s="277"/>
      <c r="X3348" s="277"/>
      <c r="Y3348" s="277"/>
      <c r="Z3348" s="277"/>
      <c r="AA3348" s="277"/>
      <c r="AB3348" s="277"/>
      <c r="AC3348" s="277"/>
      <c r="AD3348" s="277"/>
      <c r="AE3348" s="277"/>
      <c r="AF3348" s="277"/>
      <c r="AG3348" s="277"/>
      <c r="AH3348" s="277">
        <v>0</v>
      </c>
      <c r="AI3348" s="277">
        <v>0</v>
      </c>
      <c r="AJ3348" s="277"/>
      <c r="AK3348" s="277"/>
      <c r="AL3348" s="277"/>
      <c r="AM3348" s="277"/>
      <c r="AN3348" s="277"/>
      <c r="AO3348" s="277"/>
      <c r="AP3348" s="277"/>
      <c r="AQ3348" s="277"/>
      <c r="AR3348" s="277"/>
      <c r="AS3348" s="277"/>
      <c r="AT3348" s="277"/>
      <c r="AU3348" s="277">
        <v>0</v>
      </c>
      <c r="AV3348" s="277">
        <v>0</v>
      </c>
      <c r="AW3348" s="277">
        <f>U3348+AH3348+AU3348</f>
        <v>0</v>
      </c>
    </row>
    <row r="3349" spans="1:49">
      <c r="A3349" s="48"/>
      <c r="B3349" s="42"/>
      <c r="C3349" s="42"/>
      <c r="D3349" s="42"/>
      <c r="E3349" s="531"/>
      <c r="F3349" s="50"/>
      <c r="G3349" s="50"/>
      <c r="H3349" s="50"/>
      <c r="I3349" s="276" t="s">
        <v>1631</v>
      </c>
      <c r="J3349" s="277">
        <f>SUM(J3345:J3348)</f>
        <v>203500</v>
      </c>
      <c r="K3349" s="277">
        <f t="shared" ref="K3349:AT3349" si="971">SUM(K3345:K3348)</f>
        <v>1920</v>
      </c>
      <c r="L3349" s="277">
        <f t="shared" si="971"/>
        <v>17613</v>
      </c>
      <c r="M3349" s="277">
        <f t="shared" si="971"/>
        <v>19750</v>
      </c>
      <c r="N3349" s="277">
        <f t="shared" si="971"/>
        <v>20390</v>
      </c>
      <c r="O3349" s="277">
        <f t="shared" si="971"/>
        <v>16055</v>
      </c>
      <c r="P3349" s="277">
        <f t="shared" si="971"/>
        <v>12506</v>
      </c>
      <c r="Q3349" s="277">
        <f t="shared" si="971"/>
        <v>0</v>
      </c>
      <c r="R3349" s="277">
        <f t="shared" si="971"/>
        <v>0</v>
      </c>
      <c r="S3349" s="277">
        <f t="shared" si="971"/>
        <v>19993</v>
      </c>
      <c r="T3349" s="277">
        <f t="shared" si="971"/>
        <v>20229</v>
      </c>
      <c r="U3349" s="277">
        <v>128456</v>
      </c>
      <c r="V3349" s="277">
        <v>75044</v>
      </c>
      <c r="W3349" s="277">
        <f>SUM(W3345:W3348)</f>
        <v>6600</v>
      </c>
      <c r="X3349" s="277">
        <f t="shared" si="971"/>
        <v>0</v>
      </c>
      <c r="Y3349" s="277">
        <f t="shared" si="971"/>
        <v>0</v>
      </c>
      <c r="Z3349" s="277">
        <f t="shared" si="971"/>
        <v>6600</v>
      </c>
      <c r="AA3349" s="277">
        <f t="shared" si="971"/>
        <v>0</v>
      </c>
      <c r="AB3349" s="277">
        <f t="shared" si="971"/>
        <v>0</v>
      </c>
      <c r="AC3349" s="277">
        <f t="shared" si="971"/>
        <v>0</v>
      </c>
      <c r="AD3349" s="277">
        <f t="shared" si="971"/>
        <v>0</v>
      </c>
      <c r="AE3349" s="277">
        <f t="shared" si="971"/>
        <v>0</v>
      </c>
      <c r="AF3349" s="277">
        <f t="shared" si="971"/>
        <v>0</v>
      </c>
      <c r="AG3349" s="277">
        <f t="shared" si="971"/>
        <v>0</v>
      </c>
      <c r="AH3349" s="277">
        <v>6600</v>
      </c>
      <c r="AI3349" s="277">
        <v>0</v>
      </c>
      <c r="AJ3349" s="277">
        <f>SUM(AJ3345:AJ3348)</f>
        <v>15639</v>
      </c>
      <c r="AK3349" s="277">
        <f t="shared" si="971"/>
        <v>278</v>
      </c>
      <c r="AL3349" s="277">
        <f t="shared" si="971"/>
        <v>0</v>
      </c>
      <c r="AM3349" s="277">
        <f t="shared" si="971"/>
        <v>639</v>
      </c>
      <c r="AN3349" s="277">
        <f t="shared" si="971"/>
        <v>557</v>
      </c>
      <c r="AO3349" s="277">
        <f t="shared" si="971"/>
        <v>0</v>
      </c>
      <c r="AP3349" s="277">
        <f t="shared" si="971"/>
        <v>10586</v>
      </c>
      <c r="AQ3349" s="277">
        <f t="shared" si="971"/>
        <v>0</v>
      </c>
      <c r="AR3349" s="277">
        <f t="shared" si="971"/>
        <v>0</v>
      </c>
      <c r="AS3349" s="277">
        <f t="shared" si="971"/>
        <v>147</v>
      </c>
      <c r="AT3349" s="277">
        <f t="shared" si="971"/>
        <v>0</v>
      </c>
      <c r="AU3349" s="277">
        <v>12207</v>
      </c>
      <c r="AV3349" s="277">
        <v>3432</v>
      </c>
      <c r="AW3349" s="277">
        <f>U3349+AH3349+AU3349</f>
        <v>147263</v>
      </c>
    </row>
    <row r="3350" spans="1:49">
      <c r="A3350" s="48"/>
      <c r="B3350" s="42"/>
      <c r="C3350" s="42"/>
      <c r="D3350" s="42"/>
      <c r="E3350" s="531"/>
      <c r="F3350" s="50"/>
      <c r="G3350" s="50"/>
      <c r="H3350" s="50"/>
      <c r="I3350" s="146"/>
      <c r="J3350" s="29"/>
      <c r="K3350" s="29"/>
      <c r="L3350" s="29"/>
      <c r="M3350" s="29"/>
      <c r="N3350" s="29"/>
      <c r="O3350" s="29"/>
      <c r="P3350" s="29"/>
      <c r="Q3350" s="29"/>
      <c r="R3350" s="29"/>
      <c r="S3350" s="29"/>
      <c r="T3350" s="29"/>
      <c r="U3350" s="29"/>
      <c r="V3350" s="29"/>
      <c r="W3350" s="29"/>
      <c r="X3350" s="29"/>
      <c r="Y3350" s="29"/>
      <c r="Z3350" s="29"/>
      <c r="AA3350" s="29"/>
      <c r="AB3350" s="29"/>
      <c r="AC3350" s="29"/>
      <c r="AD3350" s="29"/>
      <c r="AE3350" s="29"/>
      <c r="AF3350" s="29"/>
      <c r="AG3350" s="29"/>
      <c r="AH3350" s="29"/>
      <c r="AI3350" s="29"/>
      <c r="AJ3350" s="29"/>
      <c r="AK3350" s="29"/>
      <c r="AL3350" s="29"/>
      <c r="AM3350" s="29"/>
      <c r="AN3350" s="29"/>
      <c r="AO3350" s="29"/>
      <c r="AP3350" s="29"/>
      <c r="AQ3350" s="29"/>
      <c r="AR3350" s="29"/>
      <c r="AS3350" s="29"/>
      <c r="AT3350" s="29"/>
      <c r="AU3350" s="29"/>
      <c r="AV3350" s="29"/>
      <c r="AW3350" s="29"/>
    </row>
    <row r="3351" spans="1:49">
      <c r="A3351" s="48"/>
      <c r="B3351" s="42"/>
      <c r="C3351" s="42"/>
      <c r="D3351" s="42"/>
      <c r="E3351" s="531"/>
      <c r="F3351" s="50"/>
      <c r="G3351" s="50"/>
      <c r="H3351" s="50"/>
      <c r="I3351" s="53"/>
      <c r="J3351" s="29"/>
      <c r="K3351" s="29"/>
      <c r="L3351" s="29"/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W3351" s="29"/>
      <c r="X3351" s="29"/>
      <c r="Y3351" s="29"/>
      <c r="Z3351" s="29"/>
      <c r="AA3351" s="29"/>
      <c r="AB3351" s="29"/>
      <c r="AC3351" s="29"/>
      <c r="AD3351" s="29"/>
      <c r="AE3351" s="29"/>
      <c r="AF3351" s="29"/>
      <c r="AG3351" s="29"/>
      <c r="AH3351" s="29"/>
      <c r="AI3351" s="29"/>
      <c r="AJ3351" s="29"/>
      <c r="AK3351" s="29"/>
      <c r="AL3351" s="29"/>
      <c r="AM3351" s="29"/>
      <c r="AN3351" s="29"/>
      <c r="AO3351" s="29"/>
      <c r="AP3351" s="29"/>
      <c r="AQ3351" s="29"/>
      <c r="AR3351" s="29"/>
      <c r="AS3351" s="29"/>
      <c r="AT3351" s="29"/>
      <c r="AU3351" s="29"/>
      <c r="AV3351" s="29"/>
      <c r="AW3351" s="29"/>
    </row>
    <row r="3352" spans="1:49" ht="16.5" thickBot="1">
      <c r="A3352" s="78" t="s">
        <v>2146</v>
      </c>
      <c r="B3352" s="78"/>
      <c r="C3352" s="78"/>
      <c r="D3352" s="463"/>
      <c r="E3352" s="539"/>
      <c r="F3352" s="129"/>
      <c r="G3352" s="129"/>
      <c r="H3352" s="129"/>
      <c r="I3352" s="103"/>
    </row>
    <row r="3353" spans="1:49" s="151" customFormat="1" ht="36" customHeight="1" thickTop="1" thickBot="1">
      <c r="A3353" s="147" t="s">
        <v>2079</v>
      </c>
      <c r="B3353" s="5" t="s">
        <v>2080</v>
      </c>
      <c r="C3353" s="5" t="s">
        <v>1335</v>
      </c>
      <c r="D3353" s="450"/>
      <c r="E3353" s="148" t="s">
        <v>1570</v>
      </c>
      <c r="F3353" s="149" t="s">
        <v>1438</v>
      </c>
      <c r="G3353" s="149"/>
      <c r="H3353" s="149" t="s">
        <v>2332</v>
      </c>
      <c r="I3353" s="5" t="s">
        <v>856</v>
      </c>
      <c r="J3353" s="364" t="s">
        <v>2891</v>
      </c>
      <c r="K3353" s="364" t="s">
        <v>2879</v>
      </c>
      <c r="L3353" s="364" t="s">
        <v>2880</v>
      </c>
      <c r="M3353" s="364" t="s">
        <v>2881</v>
      </c>
      <c r="N3353" s="364" t="s">
        <v>2882</v>
      </c>
      <c r="O3353" s="364" t="s">
        <v>2883</v>
      </c>
      <c r="P3353" s="364" t="s">
        <v>2884</v>
      </c>
      <c r="Q3353" s="364" t="s">
        <v>2885</v>
      </c>
      <c r="R3353" s="364" t="s">
        <v>2886</v>
      </c>
      <c r="S3353" s="364" t="s">
        <v>2887</v>
      </c>
      <c r="T3353" s="364" t="s">
        <v>2888</v>
      </c>
      <c r="U3353" s="364" t="s">
        <v>2889</v>
      </c>
      <c r="V3353" s="364" t="s">
        <v>2890</v>
      </c>
      <c r="W3353" s="365" t="s">
        <v>2893</v>
      </c>
      <c r="X3353" s="365" t="s">
        <v>2879</v>
      </c>
      <c r="Y3353" s="365" t="s">
        <v>2880</v>
      </c>
      <c r="Z3353" s="365" t="s">
        <v>2881</v>
      </c>
      <c r="AA3353" s="365" t="s">
        <v>2882</v>
      </c>
      <c r="AB3353" s="365" t="s">
        <v>2883</v>
      </c>
      <c r="AC3353" s="365" t="s">
        <v>2884</v>
      </c>
      <c r="AD3353" s="365" t="s">
        <v>2885</v>
      </c>
      <c r="AE3353" s="365" t="s">
        <v>2886</v>
      </c>
      <c r="AF3353" s="365" t="s">
        <v>2887</v>
      </c>
      <c r="AG3353" s="365" t="s">
        <v>2888</v>
      </c>
      <c r="AH3353" s="365" t="s">
        <v>2889</v>
      </c>
      <c r="AI3353" s="365" t="s">
        <v>2890</v>
      </c>
      <c r="AJ3353" s="366" t="s">
        <v>2892</v>
      </c>
      <c r="AK3353" s="366" t="s">
        <v>2879</v>
      </c>
      <c r="AL3353" s="366" t="s">
        <v>2880</v>
      </c>
      <c r="AM3353" s="366" t="s">
        <v>2881</v>
      </c>
      <c r="AN3353" s="366" t="s">
        <v>2882</v>
      </c>
      <c r="AO3353" s="366" t="s">
        <v>2883</v>
      </c>
      <c r="AP3353" s="366" t="s">
        <v>2884</v>
      </c>
      <c r="AQ3353" s="366" t="s">
        <v>2885</v>
      </c>
      <c r="AR3353" s="366" t="s">
        <v>2886</v>
      </c>
      <c r="AS3353" s="366" t="s">
        <v>2887</v>
      </c>
      <c r="AT3353" s="366" t="s">
        <v>2888</v>
      </c>
      <c r="AU3353" s="366" t="s">
        <v>2889</v>
      </c>
      <c r="AV3353" s="366" t="s">
        <v>2890</v>
      </c>
      <c r="AW3353" s="368" t="s">
        <v>2895</v>
      </c>
    </row>
    <row r="3354" spans="1:49">
      <c r="A3354" s="33"/>
      <c r="B3354" s="34"/>
      <c r="C3354" s="34"/>
      <c r="D3354" s="34"/>
      <c r="E3354" s="35"/>
      <c r="F3354" s="36"/>
      <c r="G3354" s="36"/>
      <c r="H3354" s="36"/>
      <c r="I3354" s="34"/>
      <c r="J3354" s="202" t="s">
        <v>1224</v>
      </c>
      <c r="K3354" s="202">
        <v>1</v>
      </c>
      <c r="L3354" s="202">
        <v>2</v>
      </c>
      <c r="M3354" s="202">
        <v>3</v>
      </c>
      <c r="N3354" s="202">
        <v>4</v>
      </c>
      <c r="O3354" s="202">
        <v>5</v>
      </c>
      <c r="P3354" s="202">
        <v>6</v>
      </c>
      <c r="Q3354" s="202">
        <v>7</v>
      </c>
      <c r="R3354" s="202">
        <v>8</v>
      </c>
      <c r="S3354" s="202">
        <v>9</v>
      </c>
      <c r="T3354" s="202">
        <v>10</v>
      </c>
      <c r="U3354" s="202">
        <v>13</v>
      </c>
      <c r="V3354" s="202">
        <v>14</v>
      </c>
      <c r="W3354" s="202" t="s">
        <v>1224</v>
      </c>
      <c r="X3354" s="202">
        <v>1</v>
      </c>
      <c r="Y3354" s="202">
        <v>2</v>
      </c>
      <c r="Z3354" s="202">
        <v>3</v>
      </c>
      <c r="AA3354" s="202">
        <v>4</v>
      </c>
      <c r="AB3354" s="202">
        <v>5</v>
      </c>
      <c r="AC3354" s="202">
        <v>6</v>
      </c>
      <c r="AD3354" s="202">
        <v>7</v>
      </c>
      <c r="AE3354" s="202">
        <v>8</v>
      </c>
      <c r="AF3354" s="202">
        <v>9</v>
      </c>
      <c r="AG3354" s="202">
        <v>10</v>
      </c>
      <c r="AH3354" s="202">
        <v>13</v>
      </c>
      <c r="AI3354" s="202">
        <v>14</v>
      </c>
      <c r="AJ3354" s="202" t="s">
        <v>1224</v>
      </c>
      <c r="AK3354" s="202">
        <v>1</v>
      </c>
      <c r="AL3354" s="202">
        <v>2</v>
      </c>
      <c r="AM3354" s="202">
        <v>3</v>
      </c>
      <c r="AN3354" s="202">
        <v>4</v>
      </c>
      <c r="AO3354" s="202">
        <v>5</v>
      </c>
      <c r="AP3354" s="202">
        <v>6</v>
      </c>
      <c r="AQ3354" s="202">
        <v>7</v>
      </c>
      <c r="AR3354" s="202">
        <v>8</v>
      </c>
      <c r="AS3354" s="202">
        <v>9</v>
      </c>
      <c r="AT3354" s="202">
        <v>10</v>
      </c>
      <c r="AU3354" s="202">
        <v>13</v>
      </c>
      <c r="AV3354" s="202">
        <v>14</v>
      </c>
      <c r="AW3354" s="202">
        <v>15</v>
      </c>
    </row>
    <row r="3355" spans="1:49">
      <c r="A3355" s="37"/>
      <c r="B3355" s="38"/>
      <c r="C3355" s="38"/>
      <c r="D3355" s="38"/>
      <c r="E3355" s="60"/>
      <c r="F3355" s="61"/>
      <c r="G3355" s="61"/>
      <c r="H3355" s="61"/>
      <c r="I3355" s="38"/>
      <c r="J3355" s="62"/>
      <c r="K3355" s="62"/>
      <c r="L3355" s="62"/>
      <c r="M3355" s="62"/>
      <c r="N3355" s="62"/>
      <c r="O3355" s="62"/>
      <c r="P3355" s="62"/>
      <c r="Q3355" s="62"/>
      <c r="R3355" s="62"/>
      <c r="S3355" s="62"/>
      <c r="T3355" s="62"/>
      <c r="U3355" s="62"/>
      <c r="V3355" s="62"/>
      <c r="W3355" s="62"/>
      <c r="X3355" s="62"/>
      <c r="Y3355" s="62"/>
      <c r="Z3355" s="62"/>
      <c r="AA3355" s="62"/>
      <c r="AB3355" s="62"/>
      <c r="AC3355" s="62"/>
      <c r="AD3355" s="62"/>
      <c r="AE3355" s="62"/>
      <c r="AF3355" s="62"/>
      <c r="AG3355" s="62"/>
      <c r="AH3355" s="62"/>
      <c r="AI3355" s="62"/>
      <c r="AJ3355" s="62"/>
      <c r="AK3355" s="62"/>
      <c r="AL3355" s="62"/>
      <c r="AM3355" s="62"/>
      <c r="AN3355" s="62"/>
      <c r="AO3355" s="62"/>
      <c r="AP3355" s="62"/>
      <c r="AQ3355" s="62"/>
      <c r="AR3355" s="62"/>
      <c r="AS3355" s="62"/>
      <c r="AT3355" s="62"/>
      <c r="AU3355" s="62"/>
      <c r="AV3355" s="62"/>
      <c r="AW3355" s="62"/>
    </row>
    <row r="3356" spans="1:49">
      <c r="A3356" s="92" t="s">
        <v>797</v>
      </c>
      <c r="B3356" s="93" t="s">
        <v>1030</v>
      </c>
      <c r="C3356" s="93" t="s">
        <v>2089</v>
      </c>
      <c r="D3356" s="460"/>
      <c r="E3356" s="531"/>
      <c r="F3356" s="50"/>
      <c r="G3356" s="50"/>
      <c r="H3356" s="50"/>
      <c r="I3356" s="108" t="s">
        <v>1681</v>
      </c>
    </row>
    <row r="3357" spans="1:49">
      <c r="A3357" s="48"/>
      <c r="B3357" s="1"/>
      <c r="C3357" s="1"/>
      <c r="D3357" s="369"/>
      <c r="E3357" s="531"/>
      <c r="F3357" s="50"/>
      <c r="G3357" s="50"/>
      <c r="H3357" s="50"/>
      <c r="I3357" s="109"/>
    </row>
    <row r="3358" spans="1:49">
      <c r="A3358" s="48"/>
      <c r="B3358" s="42"/>
      <c r="C3358" s="42"/>
      <c r="D3358" s="42"/>
      <c r="E3358" s="531"/>
      <c r="F3358" s="50"/>
      <c r="G3358" s="50"/>
      <c r="H3358" s="50"/>
      <c r="I3358" s="49" t="s">
        <v>1559</v>
      </c>
      <c r="J3358" s="12">
        <f>SUM(J3359,J3367,J3369)</f>
        <v>2400</v>
      </c>
      <c r="K3358" s="12">
        <f t="shared" ref="K3358:AT3358" si="972">SUM(K3359,K3367,K3369)</f>
        <v>400</v>
      </c>
      <c r="L3358" s="12">
        <f t="shared" si="972"/>
        <v>300</v>
      </c>
      <c r="M3358" s="12">
        <f t="shared" si="972"/>
        <v>200</v>
      </c>
      <c r="N3358" s="12">
        <f t="shared" si="972"/>
        <v>345</v>
      </c>
      <c r="O3358" s="12">
        <f t="shared" si="972"/>
        <v>655</v>
      </c>
      <c r="P3358" s="12">
        <f t="shared" si="972"/>
        <v>0</v>
      </c>
      <c r="Q3358" s="12">
        <f t="shared" si="972"/>
        <v>0</v>
      </c>
      <c r="R3358" s="12">
        <f t="shared" si="972"/>
        <v>0</v>
      </c>
      <c r="S3358" s="12">
        <f t="shared" si="972"/>
        <v>400</v>
      </c>
      <c r="T3358" s="12">
        <f t="shared" si="972"/>
        <v>0</v>
      </c>
      <c r="U3358" s="12">
        <v>2300</v>
      </c>
      <c r="V3358" s="12">
        <v>100</v>
      </c>
      <c r="W3358" s="12">
        <f>SUM(W3359,W3367,W3369)</f>
        <v>0</v>
      </c>
      <c r="X3358" s="12">
        <f t="shared" si="972"/>
        <v>0</v>
      </c>
      <c r="Y3358" s="12">
        <f t="shared" si="972"/>
        <v>0</v>
      </c>
      <c r="Z3358" s="12">
        <f t="shared" si="972"/>
        <v>0</v>
      </c>
      <c r="AA3358" s="12">
        <f t="shared" si="972"/>
        <v>0</v>
      </c>
      <c r="AB3358" s="12">
        <f t="shared" si="972"/>
        <v>0</v>
      </c>
      <c r="AC3358" s="12">
        <f t="shared" si="972"/>
        <v>0</v>
      </c>
      <c r="AD3358" s="12">
        <f t="shared" si="972"/>
        <v>0</v>
      </c>
      <c r="AE3358" s="12">
        <f t="shared" si="972"/>
        <v>0</v>
      </c>
      <c r="AF3358" s="12">
        <f t="shared" si="972"/>
        <v>0</v>
      </c>
      <c r="AG3358" s="12">
        <f t="shared" si="972"/>
        <v>0</v>
      </c>
      <c r="AH3358" s="12">
        <v>0</v>
      </c>
      <c r="AI3358" s="12">
        <v>0</v>
      </c>
      <c r="AJ3358" s="12">
        <f>SUM(AJ3359,AJ3367,AJ3369)</f>
        <v>7278</v>
      </c>
      <c r="AK3358" s="12">
        <f t="shared" si="972"/>
        <v>953</v>
      </c>
      <c r="AL3358" s="12">
        <f t="shared" si="972"/>
        <v>0</v>
      </c>
      <c r="AM3358" s="12">
        <f t="shared" si="972"/>
        <v>2278</v>
      </c>
      <c r="AN3358" s="12">
        <f t="shared" si="972"/>
        <v>1828</v>
      </c>
      <c r="AO3358" s="12">
        <f t="shared" si="972"/>
        <v>878</v>
      </c>
      <c r="AP3358" s="12">
        <f t="shared" si="972"/>
        <v>872</v>
      </c>
      <c r="AQ3358" s="12">
        <f t="shared" si="972"/>
        <v>0</v>
      </c>
      <c r="AR3358" s="12">
        <f t="shared" si="972"/>
        <v>0</v>
      </c>
      <c r="AS3358" s="12">
        <f t="shared" si="972"/>
        <v>0</v>
      </c>
      <c r="AT3358" s="12">
        <f t="shared" si="972"/>
        <v>0</v>
      </c>
      <c r="AU3358" s="12">
        <v>6809</v>
      </c>
      <c r="AV3358" s="12">
        <v>469</v>
      </c>
      <c r="AW3358" s="12">
        <f t="shared" ref="AW3358:AW3387" si="973">U3358+AH3358+AU3358</f>
        <v>9109</v>
      </c>
    </row>
    <row r="3359" spans="1:49">
      <c r="A3359" s="44" t="s">
        <v>797</v>
      </c>
      <c r="B3359" s="45" t="s">
        <v>1030</v>
      </c>
      <c r="C3359" s="45" t="s">
        <v>2089</v>
      </c>
      <c r="D3359" s="452" t="s">
        <v>2956</v>
      </c>
      <c r="E3359" s="213" t="s">
        <v>771</v>
      </c>
      <c r="F3359" s="65"/>
      <c r="G3359" s="65"/>
      <c r="H3359" s="65"/>
      <c r="I3359" s="1" t="s">
        <v>1500</v>
      </c>
      <c r="J3359" s="9">
        <f>SUM(J3360:J3361)</f>
        <v>0</v>
      </c>
      <c r="K3359" s="9">
        <f t="shared" ref="K3359:AT3359" si="974">SUM(K3360:K3361)</f>
        <v>0</v>
      </c>
      <c r="L3359" s="9">
        <f t="shared" si="974"/>
        <v>0</v>
      </c>
      <c r="M3359" s="9">
        <f t="shared" si="974"/>
        <v>0</v>
      </c>
      <c r="N3359" s="9">
        <f t="shared" si="974"/>
        <v>0</v>
      </c>
      <c r="O3359" s="9">
        <f t="shared" si="974"/>
        <v>0</v>
      </c>
      <c r="P3359" s="9">
        <f t="shared" si="974"/>
        <v>0</v>
      </c>
      <c r="Q3359" s="9">
        <f t="shared" si="974"/>
        <v>0</v>
      </c>
      <c r="R3359" s="9">
        <f t="shared" si="974"/>
        <v>0</v>
      </c>
      <c r="S3359" s="9">
        <f t="shared" si="974"/>
        <v>0</v>
      </c>
      <c r="T3359" s="9">
        <f t="shared" si="974"/>
        <v>0</v>
      </c>
      <c r="U3359" s="9">
        <v>0</v>
      </c>
      <c r="V3359" s="9">
        <v>0</v>
      </c>
      <c r="W3359" s="9">
        <f>SUM(W3360:W3361)</f>
        <v>0</v>
      </c>
      <c r="X3359" s="9">
        <f t="shared" si="974"/>
        <v>0</v>
      </c>
      <c r="Y3359" s="9">
        <f t="shared" si="974"/>
        <v>0</v>
      </c>
      <c r="Z3359" s="9">
        <f t="shared" si="974"/>
        <v>0</v>
      </c>
      <c r="AA3359" s="9">
        <f t="shared" si="974"/>
        <v>0</v>
      </c>
      <c r="AB3359" s="9">
        <f t="shared" si="974"/>
        <v>0</v>
      </c>
      <c r="AC3359" s="9">
        <f t="shared" si="974"/>
        <v>0</v>
      </c>
      <c r="AD3359" s="9">
        <f t="shared" si="974"/>
        <v>0</v>
      </c>
      <c r="AE3359" s="9">
        <f t="shared" si="974"/>
        <v>0</v>
      </c>
      <c r="AF3359" s="9">
        <f t="shared" si="974"/>
        <v>0</v>
      </c>
      <c r="AG3359" s="9">
        <f t="shared" si="974"/>
        <v>0</v>
      </c>
      <c r="AH3359" s="9">
        <v>0</v>
      </c>
      <c r="AI3359" s="9">
        <v>0</v>
      </c>
      <c r="AJ3359" s="9">
        <f>SUM(AJ3360:AJ3361)</f>
        <v>0</v>
      </c>
      <c r="AK3359" s="9">
        <f t="shared" si="974"/>
        <v>0</v>
      </c>
      <c r="AL3359" s="9">
        <f t="shared" si="974"/>
        <v>0</v>
      </c>
      <c r="AM3359" s="9">
        <f t="shared" si="974"/>
        <v>0</v>
      </c>
      <c r="AN3359" s="9">
        <f t="shared" si="974"/>
        <v>0</v>
      </c>
      <c r="AO3359" s="9">
        <f t="shared" si="974"/>
        <v>0</v>
      </c>
      <c r="AP3359" s="9">
        <f t="shared" si="974"/>
        <v>0</v>
      </c>
      <c r="AQ3359" s="9">
        <f t="shared" si="974"/>
        <v>0</v>
      </c>
      <c r="AR3359" s="9">
        <f t="shared" si="974"/>
        <v>0</v>
      </c>
      <c r="AS3359" s="9">
        <f t="shared" si="974"/>
        <v>0</v>
      </c>
      <c r="AT3359" s="9">
        <f t="shared" si="974"/>
        <v>0</v>
      </c>
      <c r="AU3359" s="9">
        <v>0</v>
      </c>
      <c r="AV3359" s="9">
        <v>0</v>
      </c>
      <c r="AW3359" s="9">
        <f t="shared" si="973"/>
        <v>0</v>
      </c>
    </row>
    <row r="3360" spans="1:49">
      <c r="A3360" s="44" t="s">
        <v>797</v>
      </c>
      <c r="B3360" s="45" t="s">
        <v>1030</v>
      </c>
      <c r="C3360" s="45" t="s">
        <v>2089</v>
      </c>
      <c r="D3360" s="452" t="s">
        <v>2956</v>
      </c>
      <c r="E3360" s="367" t="s">
        <v>834</v>
      </c>
      <c r="F3360" s="50"/>
      <c r="G3360" s="468" t="s">
        <v>3096</v>
      </c>
      <c r="H3360" s="50" t="s">
        <v>2333</v>
      </c>
      <c r="I3360" s="42" t="s">
        <v>1165</v>
      </c>
      <c r="U3360" s="15">
        <v>0</v>
      </c>
      <c r="V3360" s="15">
        <v>0</v>
      </c>
      <c r="AH3360" s="15">
        <v>0</v>
      </c>
      <c r="AI3360" s="15">
        <v>0</v>
      </c>
      <c r="AU3360" s="15">
        <v>0</v>
      </c>
      <c r="AV3360" s="15">
        <v>0</v>
      </c>
      <c r="AW3360" s="15">
        <f t="shared" si="973"/>
        <v>0</v>
      </c>
    </row>
    <row r="3361" spans="1:49">
      <c r="A3361" s="44" t="s">
        <v>797</v>
      </c>
      <c r="B3361" s="45" t="s">
        <v>1030</v>
      </c>
      <c r="C3361" s="45" t="s">
        <v>2089</v>
      </c>
      <c r="D3361" s="452" t="s">
        <v>2956</v>
      </c>
      <c r="E3361" s="367" t="s">
        <v>772</v>
      </c>
      <c r="F3361" s="50"/>
      <c r="G3361" s="468" t="s">
        <v>3096</v>
      </c>
      <c r="H3361" s="50" t="s">
        <v>2333</v>
      </c>
      <c r="I3361" s="42" t="s">
        <v>1227</v>
      </c>
      <c r="J3361" s="15">
        <f>SUM(J3362:J3366)</f>
        <v>0</v>
      </c>
      <c r="K3361" s="15">
        <f t="shared" ref="K3361:AT3361" si="975">SUM(K3362:K3366)</f>
        <v>0</v>
      </c>
      <c r="L3361" s="15">
        <f t="shared" si="975"/>
        <v>0</v>
      </c>
      <c r="M3361" s="15">
        <f t="shared" si="975"/>
        <v>0</v>
      </c>
      <c r="N3361" s="15">
        <f t="shared" si="975"/>
        <v>0</v>
      </c>
      <c r="O3361" s="15">
        <f t="shared" si="975"/>
        <v>0</v>
      </c>
      <c r="P3361" s="15">
        <f t="shared" si="975"/>
        <v>0</v>
      </c>
      <c r="Q3361" s="15">
        <f t="shared" si="975"/>
        <v>0</v>
      </c>
      <c r="R3361" s="15">
        <f t="shared" si="975"/>
        <v>0</v>
      </c>
      <c r="S3361" s="15">
        <f t="shared" si="975"/>
        <v>0</v>
      </c>
      <c r="T3361" s="15">
        <f t="shared" si="975"/>
        <v>0</v>
      </c>
      <c r="U3361" s="15">
        <v>0</v>
      </c>
      <c r="V3361" s="15">
        <v>0</v>
      </c>
      <c r="W3361" s="15">
        <f>SUM(W3362:W3366)</f>
        <v>0</v>
      </c>
      <c r="X3361" s="15">
        <f t="shared" si="975"/>
        <v>0</v>
      </c>
      <c r="Y3361" s="15">
        <f t="shared" si="975"/>
        <v>0</v>
      </c>
      <c r="Z3361" s="15">
        <f t="shared" si="975"/>
        <v>0</v>
      </c>
      <c r="AA3361" s="15">
        <f t="shared" si="975"/>
        <v>0</v>
      </c>
      <c r="AB3361" s="15">
        <f t="shared" si="975"/>
        <v>0</v>
      </c>
      <c r="AC3361" s="15">
        <f t="shared" si="975"/>
        <v>0</v>
      </c>
      <c r="AD3361" s="15">
        <f t="shared" si="975"/>
        <v>0</v>
      </c>
      <c r="AE3361" s="15">
        <f t="shared" si="975"/>
        <v>0</v>
      </c>
      <c r="AF3361" s="15">
        <f t="shared" si="975"/>
        <v>0</v>
      </c>
      <c r="AG3361" s="15">
        <f t="shared" si="975"/>
        <v>0</v>
      </c>
      <c r="AH3361" s="15">
        <v>0</v>
      </c>
      <c r="AI3361" s="15">
        <v>0</v>
      </c>
      <c r="AJ3361" s="15">
        <f>SUM(AJ3362:AJ3366)</f>
        <v>0</v>
      </c>
      <c r="AK3361" s="15">
        <f t="shared" si="975"/>
        <v>0</v>
      </c>
      <c r="AL3361" s="15">
        <f t="shared" si="975"/>
        <v>0</v>
      </c>
      <c r="AM3361" s="15">
        <f t="shared" si="975"/>
        <v>0</v>
      </c>
      <c r="AN3361" s="15">
        <f t="shared" si="975"/>
        <v>0</v>
      </c>
      <c r="AO3361" s="15">
        <f t="shared" si="975"/>
        <v>0</v>
      </c>
      <c r="AP3361" s="15">
        <f t="shared" si="975"/>
        <v>0</v>
      </c>
      <c r="AQ3361" s="15">
        <f t="shared" si="975"/>
        <v>0</v>
      </c>
      <c r="AR3361" s="15">
        <f t="shared" si="975"/>
        <v>0</v>
      </c>
      <c r="AS3361" s="15">
        <f t="shared" si="975"/>
        <v>0</v>
      </c>
      <c r="AT3361" s="15">
        <f t="shared" si="975"/>
        <v>0</v>
      </c>
      <c r="AU3361" s="15">
        <v>0</v>
      </c>
      <c r="AV3361" s="15">
        <v>0</v>
      </c>
      <c r="AW3361" s="15">
        <f t="shared" si="973"/>
        <v>0</v>
      </c>
    </row>
    <row r="3362" spans="1:49" s="144" customFormat="1">
      <c r="A3362" s="44" t="s">
        <v>797</v>
      </c>
      <c r="B3362" s="45" t="s">
        <v>1030</v>
      </c>
      <c r="C3362" s="45" t="s">
        <v>2089</v>
      </c>
      <c r="D3362" s="452" t="s">
        <v>2956</v>
      </c>
      <c r="E3362" s="140" t="s">
        <v>850</v>
      </c>
      <c r="F3362" s="141" t="s">
        <v>361</v>
      </c>
      <c r="G3362" s="468" t="s">
        <v>3096</v>
      </c>
      <c r="H3362" s="50" t="s">
        <v>2333</v>
      </c>
      <c r="I3362" s="142" t="s">
        <v>1119</v>
      </c>
      <c r="J3362" s="15"/>
      <c r="K3362" s="15"/>
      <c r="L3362" s="15"/>
      <c r="M3362" s="15"/>
      <c r="N3362" s="15"/>
      <c r="O3362" s="15"/>
      <c r="P3362" s="15"/>
      <c r="Q3362" s="15"/>
      <c r="R3362" s="15"/>
      <c r="S3362" s="15"/>
      <c r="T3362" s="15"/>
      <c r="U3362" s="15">
        <v>0</v>
      </c>
      <c r="V3362" s="15">
        <v>0</v>
      </c>
      <c r="W3362" s="15"/>
      <c r="X3362" s="15"/>
      <c r="Y3362" s="15"/>
      <c r="Z3362" s="15"/>
      <c r="AA3362" s="15"/>
      <c r="AB3362" s="15"/>
      <c r="AC3362" s="15"/>
      <c r="AD3362" s="15"/>
      <c r="AE3362" s="15"/>
      <c r="AF3362" s="15"/>
      <c r="AG3362" s="15"/>
      <c r="AH3362" s="15">
        <v>0</v>
      </c>
      <c r="AI3362" s="15">
        <v>0</v>
      </c>
      <c r="AJ3362" s="15"/>
      <c r="AK3362" s="15"/>
      <c r="AL3362" s="15"/>
      <c r="AM3362" s="15"/>
      <c r="AN3362" s="15"/>
      <c r="AO3362" s="15"/>
      <c r="AP3362" s="15"/>
      <c r="AQ3362" s="15"/>
      <c r="AR3362" s="15"/>
      <c r="AS3362" s="15"/>
      <c r="AT3362" s="15"/>
      <c r="AU3362" s="15">
        <v>0</v>
      </c>
      <c r="AV3362" s="15">
        <v>0</v>
      </c>
      <c r="AW3362" s="15">
        <f t="shared" si="973"/>
        <v>0</v>
      </c>
    </row>
    <row r="3363" spans="1:49" s="144" customFormat="1">
      <c r="A3363" s="44" t="s">
        <v>797</v>
      </c>
      <c r="B3363" s="45" t="s">
        <v>1030</v>
      </c>
      <c r="C3363" s="45" t="s">
        <v>2089</v>
      </c>
      <c r="D3363" s="452" t="s">
        <v>2956</v>
      </c>
      <c r="E3363" s="140" t="s">
        <v>851</v>
      </c>
      <c r="F3363" s="141" t="s">
        <v>362</v>
      </c>
      <c r="G3363" s="468" t="s">
        <v>3096</v>
      </c>
      <c r="H3363" s="50" t="s">
        <v>2333</v>
      </c>
      <c r="I3363" s="142" t="s">
        <v>1290</v>
      </c>
      <c r="J3363" s="15"/>
      <c r="K3363" s="15"/>
      <c r="L3363" s="15"/>
      <c r="M3363" s="15"/>
      <c r="N3363" s="15"/>
      <c r="O3363" s="15"/>
      <c r="P3363" s="15"/>
      <c r="Q3363" s="15"/>
      <c r="R3363" s="15"/>
      <c r="S3363" s="15"/>
      <c r="T3363" s="15"/>
      <c r="U3363" s="15">
        <v>0</v>
      </c>
      <c r="V3363" s="15">
        <v>0</v>
      </c>
      <c r="W3363" s="15"/>
      <c r="X3363" s="15"/>
      <c r="Y3363" s="15"/>
      <c r="Z3363" s="15"/>
      <c r="AA3363" s="15"/>
      <c r="AB3363" s="15"/>
      <c r="AC3363" s="15"/>
      <c r="AD3363" s="15"/>
      <c r="AE3363" s="15"/>
      <c r="AF3363" s="15"/>
      <c r="AG3363" s="15"/>
      <c r="AH3363" s="15">
        <v>0</v>
      </c>
      <c r="AI3363" s="15">
        <v>0</v>
      </c>
      <c r="AJ3363" s="15"/>
      <c r="AK3363" s="15"/>
      <c r="AL3363" s="15"/>
      <c r="AM3363" s="15"/>
      <c r="AN3363" s="15"/>
      <c r="AO3363" s="15"/>
      <c r="AP3363" s="15"/>
      <c r="AQ3363" s="15"/>
      <c r="AR3363" s="15"/>
      <c r="AS3363" s="15"/>
      <c r="AT3363" s="15"/>
      <c r="AU3363" s="15">
        <v>0</v>
      </c>
      <c r="AV3363" s="15">
        <v>0</v>
      </c>
      <c r="AW3363" s="15">
        <f t="shared" si="973"/>
        <v>0</v>
      </c>
    </row>
    <row r="3364" spans="1:49" s="144" customFormat="1">
      <c r="A3364" s="44" t="s">
        <v>797</v>
      </c>
      <c r="B3364" s="45" t="s">
        <v>1030</v>
      </c>
      <c r="C3364" s="45" t="s">
        <v>2089</v>
      </c>
      <c r="D3364" s="452" t="s">
        <v>2956</v>
      </c>
      <c r="E3364" s="140" t="s">
        <v>852</v>
      </c>
      <c r="F3364" s="141" t="s">
        <v>363</v>
      </c>
      <c r="G3364" s="468" t="s">
        <v>3096</v>
      </c>
      <c r="H3364" s="50" t="s">
        <v>2333</v>
      </c>
      <c r="I3364" s="142" t="s">
        <v>1733</v>
      </c>
      <c r="J3364" s="15"/>
      <c r="K3364" s="15"/>
      <c r="L3364" s="15"/>
      <c r="M3364" s="15"/>
      <c r="N3364" s="15"/>
      <c r="O3364" s="15"/>
      <c r="P3364" s="15"/>
      <c r="Q3364" s="15"/>
      <c r="R3364" s="15"/>
      <c r="S3364" s="15"/>
      <c r="T3364" s="15"/>
      <c r="U3364" s="15">
        <v>0</v>
      </c>
      <c r="V3364" s="15">
        <v>0</v>
      </c>
      <c r="W3364" s="15"/>
      <c r="X3364" s="15"/>
      <c r="Y3364" s="15"/>
      <c r="Z3364" s="15"/>
      <c r="AA3364" s="15"/>
      <c r="AB3364" s="15"/>
      <c r="AC3364" s="15"/>
      <c r="AD3364" s="15"/>
      <c r="AE3364" s="15"/>
      <c r="AF3364" s="15"/>
      <c r="AG3364" s="15"/>
      <c r="AH3364" s="15">
        <v>0</v>
      </c>
      <c r="AI3364" s="15">
        <v>0</v>
      </c>
      <c r="AJ3364" s="15"/>
      <c r="AK3364" s="15"/>
      <c r="AL3364" s="15"/>
      <c r="AM3364" s="15"/>
      <c r="AN3364" s="15"/>
      <c r="AO3364" s="15"/>
      <c r="AP3364" s="15"/>
      <c r="AQ3364" s="15"/>
      <c r="AR3364" s="15"/>
      <c r="AS3364" s="15"/>
      <c r="AT3364" s="15"/>
      <c r="AU3364" s="15">
        <v>0</v>
      </c>
      <c r="AV3364" s="15">
        <v>0</v>
      </c>
      <c r="AW3364" s="15">
        <f t="shared" si="973"/>
        <v>0</v>
      </c>
    </row>
    <row r="3365" spans="1:49" s="144" customFormat="1">
      <c r="A3365" s="44" t="s">
        <v>797</v>
      </c>
      <c r="B3365" s="45" t="s">
        <v>1030</v>
      </c>
      <c r="C3365" s="45" t="s">
        <v>2089</v>
      </c>
      <c r="D3365" s="452" t="s">
        <v>2956</v>
      </c>
      <c r="E3365" s="140" t="s">
        <v>853</v>
      </c>
      <c r="F3365" s="141" t="s">
        <v>364</v>
      </c>
      <c r="G3365" s="468" t="s">
        <v>3096</v>
      </c>
      <c r="H3365" s="50" t="s">
        <v>2333</v>
      </c>
      <c r="I3365" s="142" t="s">
        <v>1734</v>
      </c>
      <c r="J3365" s="15"/>
      <c r="K3365" s="15"/>
      <c r="L3365" s="15"/>
      <c r="M3365" s="15"/>
      <c r="N3365" s="15"/>
      <c r="O3365" s="15"/>
      <c r="P3365" s="15"/>
      <c r="Q3365" s="15"/>
      <c r="R3365" s="15"/>
      <c r="S3365" s="15"/>
      <c r="T3365" s="15"/>
      <c r="U3365" s="15">
        <v>0</v>
      </c>
      <c r="V3365" s="15">
        <v>0</v>
      </c>
      <c r="W3365" s="15"/>
      <c r="X3365" s="15"/>
      <c r="Y3365" s="15"/>
      <c r="Z3365" s="15"/>
      <c r="AA3365" s="15"/>
      <c r="AB3365" s="15"/>
      <c r="AC3365" s="15"/>
      <c r="AD3365" s="15"/>
      <c r="AE3365" s="15"/>
      <c r="AF3365" s="15"/>
      <c r="AG3365" s="15"/>
      <c r="AH3365" s="15">
        <v>0</v>
      </c>
      <c r="AI3365" s="15">
        <v>0</v>
      </c>
      <c r="AJ3365" s="15"/>
      <c r="AK3365" s="15"/>
      <c r="AL3365" s="15"/>
      <c r="AM3365" s="15"/>
      <c r="AN3365" s="15"/>
      <c r="AO3365" s="15"/>
      <c r="AP3365" s="15"/>
      <c r="AQ3365" s="15"/>
      <c r="AR3365" s="15"/>
      <c r="AS3365" s="15"/>
      <c r="AT3365" s="15"/>
      <c r="AU3365" s="15">
        <v>0</v>
      </c>
      <c r="AV3365" s="15">
        <v>0</v>
      </c>
      <c r="AW3365" s="15">
        <f t="shared" si="973"/>
        <v>0</v>
      </c>
    </row>
    <row r="3366" spans="1:49" s="144" customFormat="1">
      <c r="A3366" s="44" t="s">
        <v>797</v>
      </c>
      <c r="B3366" s="45" t="s">
        <v>1030</v>
      </c>
      <c r="C3366" s="45" t="s">
        <v>2089</v>
      </c>
      <c r="D3366" s="452" t="s">
        <v>2956</v>
      </c>
      <c r="E3366" s="140" t="s">
        <v>854</v>
      </c>
      <c r="F3366" s="141" t="s">
        <v>365</v>
      </c>
      <c r="G3366" s="468" t="s">
        <v>3096</v>
      </c>
      <c r="H3366" s="50" t="s">
        <v>2333</v>
      </c>
      <c r="I3366" s="142" t="s">
        <v>1735</v>
      </c>
      <c r="J3366" s="15"/>
      <c r="K3366" s="15"/>
      <c r="L3366" s="15"/>
      <c r="M3366" s="15"/>
      <c r="N3366" s="15"/>
      <c r="O3366" s="15"/>
      <c r="P3366" s="15"/>
      <c r="Q3366" s="15"/>
      <c r="R3366" s="15"/>
      <c r="S3366" s="15"/>
      <c r="T3366" s="15"/>
      <c r="U3366" s="15">
        <v>0</v>
      </c>
      <c r="V3366" s="15">
        <v>0</v>
      </c>
      <c r="W3366" s="15"/>
      <c r="X3366" s="15"/>
      <c r="Y3366" s="15"/>
      <c r="Z3366" s="15"/>
      <c r="AA3366" s="15"/>
      <c r="AB3366" s="15"/>
      <c r="AC3366" s="15"/>
      <c r="AD3366" s="15"/>
      <c r="AE3366" s="15"/>
      <c r="AF3366" s="15"/>
      <c r="AG3366" s="15"/>
      <c r="AH3366" s="15">
        <v>0</v>
      </c>
      <c r="AI3366" s="15">
        <v>0</v>
      </c>
      <c r="AJ3366" s="15"/>
      <c r="AK3366" s="15"/>
      <c r="AL3366" s="15"/>
      <c r="AM3366" s="15"/>
      <c r="AN3366" s="15"/>
      <c r="AO3366" s="15"/>
      <c r="AP3366" s="15"/>
      <c r="AQ3366" s="15"/>
      <c r="AR3366" s="15"/>
      <c r="AS3366" s="15"/>
      <c r="AT3366" s="15"/>
      <c r="AU3366" s="15">
        <v>0</v>
      </c>
      <c r="AV3366" s="15">
        <v>0</v>
      </c>
      <c r="AW3366" s="15">
        <f t="shared" si="973"/>
        <v>0</v>
      </c>
    </row>
    <row r="3367" spans="1:49">
      <c r="A3367" s="44" t="s">
        <v>797</v>
      </c>
      <c r="B3367" s="45" t="s">
        <v>1030</v>
      </c>
      <c r="C3367" s="45" t="s">
        <v>2089</v>
      </c>
      <c r="D3367" s="452" t="s">
        <v>2956</v>
      </c>
      <c r="E3367" s="213" t="s">
        <v>773</v>
      </c>
      <c r="F3367" s="65"/>
      <c r="G3367" s="65"/>
      <c r="H3367" s="65"/>
      <c r="I3367" s="1" t="s">
        <v>1362</v>
      </c>
      <c r="J3367" s="9">
        <f>SUM(J3368)</f>
        <v>0</v>
      </c>
      <c r="K3367" s="9">
        <f t="shared" ref="K3367:AT3367" si="976">SUM(K3368)</f>
        <v>0</v>
      </c>
      <c r="L3367" s="9">
        <f t="shared" si="976"/>
        <v>0</v>
      </c>
      <c r="M3367" s="9">
        <f t="shared" si="976"/>
        <v>0</v>
      </c>
      <c r="N3367" s="9">
        <f t="shared" si="976"/>
        <v>0</v>
      </c>
      <c r="O3367" s="9">
        <f t="shared" si="976"/>
        <v>0</v>
      </c>
      <c r="P3367" s="9">
        <f t="shared" si="976"/>
        <v>0</v>
      </c>
      <c r="Q3367" s="9">
        <f t="shared" si="976"/>
        <v>0</v>
      </c>
      <c r="R3367" s="9">
        <f t="shared" si="976"/>
        <v>0</v>
      </c>
      <c r="S3367" s="9">
        <f t="shared" si="976"/>
        <v>0</v>
      </c>
      <c r="T3367" s="9">
        <f t="shared" si="976"/>
        <v>0</v>
      </c>
      <c r="U3367" s="9">
        <v>0</v>
      </c>
      <c r="V3367" s="9">
        <v>0</v>
      </c>
      <c r="W3367" s="9">
        <f>SUM(W3368)</f>
        <v>0</v>
      </c>
      <c r="X3367" s="9">
        <f t="shared" si="976"/>
        <v>0</v>
      </c>
      <c r="Y3367" s="9">
        <f t="shared" si="976"/>
        <v>0</v>
      </c>
      <c r="Z3367" s="9">
        <f t="shared" si="976"/>
        <v>0</v>
      </c>
      <c r="AA3367" s="9">
        <f t="shared" si="976"/>
        <v>0</v>
      </c>
      <c r="AB3367" s="9">
        <f t="shared" si="976"/>
        <v>0</v>
      </c>
      <c r="AC3367" s="9">
        <f t="shared" si="976"/>
        <v>0</v>
      </c>
      <c r="AD3367" s="9">
        <f t="shared" si="976"/>
        <v>0</v>
      </c>
      <c r="AE3367" s="9">
        <f t="shared" si="976"/>
        <v>0</v>
      </c>
      <c r="AF3367" s="9">
        <f t="shared" si="976"/>
        <v>0</v>
      </c>
      <c r="AG3367" s="9">
        <f t="shared" si="976"/>
        <v>0</v>
      </c>
      <c r="AH3367" s="9">
        <v>0</v>
      </c>
      <c r="AI3367" s="9">
        <v>0</v>
      </c>
      <c r="AJ3367" s="9">
        <f>SUM(AJ3368)</f>
        <v>0</v>
      </c>
      <c r="AK3367" s="9">
        <f t="shared" si="976"/>
        <v>0</v>
      </c>
      <c r="AL3367" s="9">
        <f t="shared" si="976"/>
        <v>0</v>
      </c>
      <c r="AM3367" s="9">
        <f t="shared" si="976"/>
        <v>0</v>
      </c>
      <c r="AN3367" s="9">
        <f t="shared" si="976"/>
        <v>0</v>
      </c>
      <c r="AO3367" s="9">
        <f t="shared" si="976"/>
        <v>0</v>
      </c>
      <c r="AP3367" s="9">
        <f t="shared" si="976"/>
        <v>0</v>
      </c>
      <c r="AQ3367" s="9">
        <f t="shared" si="976"/>
        <v>0</v>
      </c>
      <c r="AR3367" s="9">
        <f t="shared" si="976"/>
        <v>0</v>
      </c>
      <c r="AS3367" s="9">
        <f t="shared" si="976"/>
        <v>0</v>
      </c>
      <c r="AT3367" s="9">
        <f t="shared" si="976"/>
        <v>0</v>
      </c>
      <c r="AU3367" s="9">
        <v>0</v>
      </c>
      <c r="AV3367" s="9">
        <v>0</v>
      </c>
      <c r="AW3367" s="9">
        <f t="shared" si="973"/>
        <v>0</v>
      </c>
    </row>
    <row r="3368" spans="1:49">
      <c r="A3368" s="44" t="s">
        <v>797</v>
      </c>
      <c r="B3368" s="45" t="s">
        <v>1030</v>
      </c>
      <c r="C3368" s="45" t="s">
        <v>2089</v>
      </c>
      <c r="D3368" s="452" t="s">
        <v>2956</v>
      </c>
      <c r="E3368" s="367" t="s">
        <v>785</v>
      </c>
      <c r="F3368" s="50"/>
      <c r="G3368" s="468" t="s">
        <v>3096</v>
      </c>
      <c r="H3368" s="50" t="s">
        <v>2333</v>
      </c>
      <c r="I3368" s="42" t="s">
        <v>1363</v>
      </c>
      <c r="U3368" s="15">
        <v>0</v>
      </c>
      <c r="V3368" s="15">
        <v>0</v>
      </c>
      <c r="AH3368" s="15">
        <v>0</v>
      </c>
      <c r="AI3368" s="15">
        <v>0</v>
      </c>
      <c r="AU3368" s="15">
        <v>0</v>
      </c>
      <c r="AV3368" s="15">
        <v>0</v>
      </c>
      <c r="AW3368" s="15">
        <f t="shared" si="973"/>
        <v>0</v>
      </c>
    </row>
    <row r="3369" spans="1:49">
      <c r="A3369" s="44" t="s">
        <v>797</v>
      </c>
      <c r="B3369" s="45" t="s">
        <v>1030</v>
      </c>
      <c r="C3369" s="45" t="s">
        <v>2089</v>
      </c>
      <c r="D3369" s="452" t="s">
        <v>2956</v>
      </c>
      <c r="E3369" s="213" t="s">
        <v>1364</v>
      </c>
      <c r="F3369" s="65"/>
      <c r="G3369" s="65"/>
      <c r="H3369" s="65"/>
      <c r="I3369" s="1" t="s">
        <v>2104</v>
      </c>
      <c r="J3369" s="9">
        <f>SUM(J3370:J3379)</f>
        <v>2400</v>
      </c>
      <c r="K3369" s="9">
        <f t="shared" ref="K3369:AT3369" si="977">SUM(K3370:K3379)</f>
        <v>400</v>
      </c>
      <c r="L3369" s="9">
        <f t="shared" si="977"/>
        <v>300</v>
      </c>
      <c r="M3369" s="9">
        <f t="shared" si="977"/>
        <v>200</v>
      </c>
      <c r="N3369" s="9">
        <f t="shared" si="977"/>
        <v>345</v>
      </c>
      <c r="O3369" s="9">
        <f t="shared" si="977"/>
        <v>655</v>
      </c>
      <c r="P3369" s="9">
        <f t="shared" si="977"/>
        <v>0</v>
      </c>
      <c r="Q3369" s="9">
        <f t="shared" si="977"/>
        <v>0</v>
      </c>
      <c r="R3369" s="9">
        <f t="shared" si="977"/>
        <v>0</v>
      </c>
      <c r="S3369" s="9">
        <f t="shared" si="977"/>
        <v>400</v>
      </c>
      <c r="T3369" s="9">
        <f t="shared" si="977"/>
        <v>0</v>
      </c>
      <c r="U3369" s="9">
        <v>2300</v>
      </c>
      <c r="V3369" s="9">
        <v>100</v>
      </c>
      <c r="W3369" s="9">
        <f>SUM(W3370:W3379)</f>
        <v>0</v>
      </c>
      <c r="X3369" s="9">
        <f t="shared" si="977"/>
        <v>0</v>
      </c>
      <c r="Y3369" s="9">
        <f t="shared" si="977"/>
        <v>0</v>
      </c>
      <c r="Z3369" s="9">
        <f t="shared" si="977"/>
        <v>0</v>
      </c>
      <c r="AA3369" s="9">
        <f t="shared" si="977"/>
        <v>0</v>
      </c>
      <c r="AB3369" s="9">
        <f t="shared" si="977"/>
        <v>0</v>
      </c>
      <c r="AC3369" s="9">
        <f t="shared" si="977"/>
        <v>0</v>
      </c>
      <c r="AD3369" s="9">
        <f t="shared" si="977"/>
        <v>0</v>
      </c>
      <c r="AE3369" s="9">
        <f t="shared" si="977"/>
        <v>0</v>
      </c>
      <c r="AF3369" s="9">
        <f t="shared" si="977"/>
        <v>0</v>
      </c>
      <c r="AG3369" s="9">
        <f t="shared" si="977"/>
        <v>0</v>
      </c>
      <c r="AH3369" s="9">
        <v>0</v>
      </c>
      <c r="AI3369" s="9">
        <v>0</v>
      </c>
      <c r="AJ3369" s="9">
        <f>SUM(AJ3370:AJ3379)</f>
        <v>7278</v>
      </c>
      <c r="AK3369" s="9">
        <f t="shared" si="977"/>
        <v>953</v>
      </c>
      <c r="AL3369" s="9">
        <f t="shared" si="977"/>
        <v>0</v>
      </c>
      <c r="AM3369" s="9">
        <f t="shared" si="977"/>
        <v>2278</v>
      </c>
      <c r="AN3369" s="9">
        <f t="shared" si="977"/>
        <v>1828</v>
      </c>
      <c r="AO3369" s="9">
        <f t="shared" si="977"/>
        <v>878</v>
      </c>
      <c r="AP3369" s="9">
        <f t="shared" si="977"/>
        <v>872</v>
      </c>
      <c r="AQ3369" s="9">
        <f t="shared" si="977"/>
        <v>0</v>
      </c>
      <c r="AR3369" s="9">
        <f t="shared" si="977"/>
        <v>0</v>
      </c>
      <c r="AS3369" s="9">
        <f t="shared" si="977"/>
        <v>0</v>
      </c>
      <c r="AT3369" s="9">
        <f t="shared" si="977"/>
        <v>0</v>
      </c>
      <c r="AU3369" s="9">
        <v>6809</v>
      </c>
      <c r="AV3369" s="9">
        <v>469</v>
      </c>
      <c r="AW3369" s="9">
        <f t="shared" si="973"/>
        <v>9109</v>
      </c>
    </row>
    <row r="3370" spans="1:49">
      <c r="A3370" s="44" t="s">
        <v>797</v>
      </c>
      <c r="B3370" s="45" t="s">
        <v>1030</v>
      </c>
      <c r="C3370" s="45" t="s">
        <v>2089</v>
      </c>
      <c r="D3370" s="452" t="s">
        <v>2956</v>
      </c>
      <c r="E3370" s="367" t="s">
        <v>786</v>
      </c>
      <c r="F3370" s="50"/>
      <c r="G3370" s="468" t="s">
        <v>3096</v>
      </c>
      <c r="H3370" s="50" t="s">
        <v>2333</v>
      </c>
      <c r="I3370" s="42" t="s">
        <v>1191</v>
      </c>
      <c r="U3370" s="15">
        <v>0</v>
      </c>
      <c r="V3370" s="15">
        <v>0</v>
      </c>
      <c r="AH3370" s="15">
        <v>0</v>
      </c>
      <c r="AI3370" s="15">
        <v>0</v>
      </c>
      <c r="AU3370" s="15">
        <v>0</v>
      </c>
      <c r="AV3370" s="15">
        <v>0</v>
      </c>
      <c r="AW3370" s="15">
        <f t="shared" si="973"/>
        <v>0</v>
      </c>
    </row>
    <row r="3371" spans="1:49">
      <c r="A3371" s="44" t="s">
        <v>797</v>
      </c>
      <c r="B3371" s="45" t="s">
        <v>1030</v>
      </c>
      <c r="C3371" s="45" t="s">
        <v>2089</v>
      </c>
      <c r="D3371" s="452" t="s">
        <v>2956</v>
      </c>
      <c r="E3371" s="367" t="s">
        <v>1528</v>
      </c>
      <c r="F3371" s="50"/>
      <c r="G3371" s="468" t="s">
        <v>3096</v>
      </c>
      <c r="H3371" s="50" t="s">
        <v>2333</v>
      </c>
      <c r="I3371" s="42" t="s">
        <v>989</v>
      </c>
      <c r="U3371" s="15">
        <v>0</v>
      </c>
      <c r="V3371" s="15">
        <v>0</v>
      </c>
      <c r="AH3371" s="15">
        <v>0</v>
      </c>
      <c r="AI3371" s="15">
        <v>0</v>
      </c>
      <c r="AU3371" s="15">
        <v>0</v>
      </c>
      <c r="AV3371" s="15">
        <v>0</v>
      </c>
      <c r="AW3371" s="15">
        <f t="shared" si="973"/>
        <v>0</v>
      </c>
    </row>
    <row r="3372" spans="1:49">
      <c r="A3372" s="44" t="s">
        <v>797</v>
      </c>
      <c r="B3372" s="45" t="s">
        <v>1030</v>
      </c>
      <c r="C3372" s="45" t="s">
        <v>2089</v>
      </c>
      <c r="D3372" s="452" t="s">
        <v>2956</v>
      </c>
      <c r="E3372" s="367" t="s">
        <v>1679</v>
      </c>
      <c r="F3372" s="50"/>
      <c r="G3372" s="468" t="s">
        <v>3096</v>
      </c>
      <c r="H3372" s="50" t="s">
        <v>2333</v>
      </c>
      <c r="I3372" s="42" t="s">
        <v>1048</v>
      </c>
      <c r="U3372" s="15">
        <v>0</v>
      </c>
      <c r="V3372" s="15">
        <v>0</v>
      </c>
      <c r="AH3372" s="15">
        <v>0</v>
      </c>
      <c r="AI3372" s="15">
        <v>0</v>
      </c>
      <c r="AU3372" s="15">
        <v>0</v>
      </c>
      <c r="AV3372" s="15">
        <v>0</v>
      </c>
      <c r="AW3372" s="15">
        <f t="shared" si="973"/>
        <v>0</v>
      </c>
    </row>
    <row r="3373" spans="1:49">
      <c r="A3373" s="44" t="s">
        <v>797</v>
      </c>
      <c r="B3373" s="45" t="s">
        <v>1030</v>
      </c>
      <c r="C3373" s="45" t="s">
        <v>2089</v>
      </c>
      <c r="D3373" s="452" t="s">
        <v>2956</v>
      </c>
      <c r="E3373" s="367" t="s">
        <v>787</v>
      </c>
      <c r="F3373" s="50"/>
      <c r="G3373" s="468" t="s">
        <v>3096</v>
      </c>
      <c r="H3373" s="50" t="s">
        <v>2333</v>
      </c>
      <c r="I3373" s="42" t="s">
        <v>2078</v>
      </c>
      <c r="J3373" s="15">
        <v>500</v>
      </c>
      <c r="K3373" s="15">
        <v>200</v>
      </c>
      <c r="L3373" s="15">
        <v>300</v>
      </c>
      <c r="U3373" s="15">
        <v>500</v>
      </c>
      <c r="V3373" s="15">
        <v>0</v>
      </c>
      <c r="AH3373" s="15">
        <v>0</v>
      </c>
      <c r="AI3373" s="15">
        <v>0</v>
      </c>
      <c r="AJ3373" s="15">
        <v>7278</v>
      </c>
      <c r="AK3373" s="15">
        <v>953</v>
      </c>
      <c r="AM3373" s="15">
        <v>2278</v>
      </c>
      <c r="AN3373" s="15">
        <v>1828</v>
      </c>
      <c r="AO3373" s="15">
        <v>878</v>
      </c>
      <c r="AP3373" s="15">
        <v>872</v>
      </c>
      <c r="AU3373" s="15">
        <v>6809</v>
      </c>
      <c r="AV3373" s="15">
        <v>469</v>
      </c>
      <c r="AW3373" s="15">
        <f t="shared" si="973"/>
        <v>7309</v>
      </c>
    </row>
    <row r="3374" spans="1:49">
      <c r="A3374" s="44" t="s">
        <v>797</v>
      </c>
      <c r="B3374" s="45" t="s">
        <v>1030</v>
      </c>
      <c r="C3374" s="45" t="s">
        <v>2089</v>
      </c>
      <c r="D3374" s="452" t="s">
        <v>2956</v>
      </c>
      <c r="E3374" s="367" t="s">
        <v>1116</v>
      </c>
      <c r="F3374" s="50"/>
      <c r="G3374" s="468" t="s">
        <v>3096</v>
      </c>
      <c r="H3374" s="50" t="s">
        <v>2333</v>
      </c>
      <c r="I3374" s="42" t="s">
        <v>1487</v>
      </c>
      <c r="J3374" s="15">
        <v>300</v>
      </c>
      <c r="S3374" s="15">
        <v>200</v>
      </c>
      <c r="U3374" s="15">
        <v>200</v>
      </c>
      <c r="V3374" s="15">
        <v>100</v>
      </c>
      <c r="AH3374" s="15">
        <v>0</v>
      </c>
      <c r="AI3374" s="15">
        <v>0</v>
      </c>
      <c r="AU3374" s="15">
        <v>0</v>
      </c>
      <c r="AV3374" s="15">
        <v>0</v>
      </c>
      <c r="AW3374" s="15">
        <f t="shared" si="973"/>
        <v>200</v>
      </c>
    </row>
    <row r="3375" spans="1:49">
      <c r="A3375" s="44" t="s">
        <v>797</v>
      </c>
      <c r="B3375" s="45" t="s">
        <v>1030</v>
      </c>
      <c r="C3375" s="45" t="s">
        <v>2089</v>
      </c>
      <c r="D3375" s="452" t="s">
        <v>2956</v>
      </c>
      <c r="E3375" s="367" t="s">
        <v>1703</v>
      </c>
      <c r="F3375" s="50"/>
      <c r="G3375" s="468" t="s">
        <v>3096</v>
      </c>
      <c r="H3375" s="50" t="s">
        <v>2333</v>
      </c>
      <c r="I3375" s="42" t="s">
        <v>1047</v>
      </c>
      <c r="U3375" s="15">
        <v>0</v>
      </c>
      <c r="V3375" s="15">
        <v>0</v>
      </c>
      <c r="AH3375" s="15">
        <v>0</v>
      </c>
      <c r="AI3375" s="15">
        <v>0</v>
      </c>
      <c r="AU3375" s="15">
        <v>0</v>
      </c>
      <c r="AV3375" s="15">
        <v>0</v>
      </c>
      <c r="AW3375" s="15">
        <f t="shared" si="973"/>
        <v>0</v>
      </c>
    </row>
    <row r="3376" spans="1:49">
      <c r="A3376" s="44" t="s">
        <v>797</v>
      </c>
      <c r="B3376" s="45" t="s">
        <v>1030</v>
      </c>
      <c r="C3376" s="45" t="s">
        <v>2089</v>
      </c>
      <c r="D3376" s="452" t="s">
        <v>2956</v>
      </c>
      <c r="E3376" s="367" t="s">
        <v>826</v>
      </c>
      <c r="F3376" s="50"/>
      <c r="G3376" s="468" t="s">
        <v>3096</v>
      </c>
      <c r="H3376" s="50" t="s">
        <v>2333</v>
      </c>
      <c r="I3376" s="42" t="s">
        <v>935</v>
      </c>
      <c r="J3376" s="15">
        <v>200</v>
      </c>
      <c r="S3376" s="15">
        <v>200</v>
      </c>
      <c r="U3376" s="15">
        <v>200</v>
      </c>
      <c r="V3376" s="15">
        <v>0</v>
      </c>
      <c r="AH3376" s="15">
        <v>0</v>
      </c>
      <c r="AI3376" s="15">
        <v>0</v>
      </c>
      <c r="AU3376" s="15">
        <v>0</v>
      </c>
      <c r="AV3376" s="15">
        <v>0</v>
      </c>
      <c r="AW3376" s="15">
        <f t="shared" si="973"/>
        <v>200</v>
      </c>
    </row>
    <row r="3377" spans="1:49">
      <c r="A3377" s="44" t="s">
        <v>797</v>
      </c>
      <c r="B3377" s="45" t="s">
        <v>1030</v>
      </c>
      <c r="C3377" s="45" t="s">
        <v>2089</v>
      </c>
      <c r="D3377" s="452" t="s">
        <v>2956</v>
      </c>
      <c r="E3377" s="367" t="s">
        <v>1115</v>
      </c>
      <c r="F3377" s="50"/>
      <c r="G3377" s="468" t="s">
        <v>3096</v>
      </c>
      <c r="H3377" s="50" t="s">
        <v>2333</v>
      </c>
      <c r="I3377" s="42" t="s">
        <v>990</v>
      </c>
      <c r="U3377" s="15">
        <v>0</v>
      </c>
      <c r="V3377" s="15">
        <v>0</v>
      </c>
      <c r="AH3377" s="15">
        <v>0</v>
      </c>
      <c r="AI3377" s="15">
        <v>0</v>
      </c>
      <c r="AU3377" s="15">
        <v>0</v>
      </c>
      <c r="AV3377" s="15">
        <v>0</v>
      </c>
      <c r="AW3377" s="15">
        <f t="shared" si="973"/>
        <v>0</v>
      </c>
    </row>
    <row r="3378" spans="1:49">
      <c r="A3378" s="44" t="s">
        <v>797</v>
      </c>
      <c r="B3378" s="45" t="s">
        <v>1030</v>
      </c>
      <c r="C3378" s="45" t="s">
        <v>2089</v>
      </c>
      <c r="D3378" s="452" t="s">
        <v>2956</v>
      </c>
      <c r="E3378" s="367" t="s">
        <v>1677</v>
      </c>
      <c r="F3378" s="50"/>
      <c r="G3378" s="468" t="s">
        <v>3096</v>
      </c>
      <c r="H3378" s="50" t="s">
        <v>2333</v>
      </c>
      <c r="I3378" s="42" t="s">
        <v>1688</v>
      </c>
      <c r="J3378" s="15">
        <v>1400</v>
      </c>
      <c r="K3378" s="15">
        <v>200</v>
      </c>
      <c r="M3378" s="15">
        <v>200</v>
      </c>
      <c r="N3378" s="15">
        <v>345</v>
      </c>
      <c r="O3378" s="15">
        <v>655</v>
      </c>
      <c r="U3378" s="15">
        <v>1400</v>
      </c>
      <c r="V3378" s="15">
        <v>0</v>
      </c>
      <c r="AH3378" s="15">
        <v>0</v>
      </c>
      <c r="AI3378" s="15">
        <v>0</v>
      </c>
      <c r="AU3378" s="15">
        <v>0</v>
      </c>
      <c r="AV3378" s="15">
        <v>0</v>
      </c>
      <c r="AW3378" s="15">
        <f t="shared" si="973"/>
        <v>1400</v>
      </c>
    </row>
    <row r="3379" spans="1:49">
      <c r="A3379" s="44" t="s">
        <v>797</v>
      </c>
      <c r="B3379" s="45" t="s">
        <v>1030</v>
      </c>
      <c r="C3379" s="45" t="s">
        <v>2089</v>
      </c>
      <c r="D3379" s="452" t="s">
        <v>2956</v>
      </c>
      <c r="E3379" s="367" t="s">
        <v>1677</v>
      </c>
      <c r="F3379" s="50" t="s">
        <v>366</v>
      </c>
      <c r="G3379" s="468" t="s">
        <v>3096</v>
      </c>
      <c r="H3379" s="50" t="s">
        <v>2333</v>
      </c>
      <c r="I3379" s="42" t="s">
        <v>25</v>
      </c>
      <c r="U3379" s="15">
        <v>0</v>
      </c>
      <c r="V3379" s="15">
        <v>0</v>
      </c>
      <c r="AH3379" s="15">
        <v>0</v>
      </c>
      <c r="AI3379" s="15">
        <v>0</v>
      </c>
      <c r="AU3379" s="15">
        <v>0</v>
      </c>
      <c r="AV3379" s="15">
        <v>0</v>
      </c>
      <c r="AW3379" s="15">
        <f t="shared" si="973"/>
        <v>0</v>
      </c>
    </row>
    <row r="3380" spans="1:49" s="52" customFormat="1">
      <c r="A3380" s="41"/>
      <c r="B3380" s="345"/>
      <c r="C3380" s="345"/>
      <c r="D3380" s="369"/>
      <c r="E3380" s="213"/>
      <c r="F3380" s="65"/>
      <c r="G3380" s="65"/>
      <c r="H3380" s="65"/>
      <c r="I3380" s="49" t="s">
        <v>3</v>
      </c>
      <c r="J3380" s="6">
        <f>SUM(J3381)</f>
        <v>0</v>
      </c>
      <c r="K3380" s="6">
        <f t="shared" ref="K3380:AT3381" si="978">SUM(K3381)</f>
        <v>0</v>
      </c>
      <c r="L3380" s="6">
        <f t="shared" si="978"/>
        <v>0</v>
      </c>
      <c r="M3380" s="6">
        <f t="shared" si="978"/>
        <v>0</v>
      </c>
      <c r="N3380" s="6">
        <f t="shared" si="978"/>
        <v>0</v>
      </c>
      <c r="O3380" s="6">
        <f t="shared" si="978"/>
        <v>0</v>
      </c>
      <c r="P3380" s="6">
        <f t="shared" si="978"/>
        <v>0</v>
      </c>
      <c r="Q3380" s="6">
        <f t="shared" si="978"/>
        <v>0</v>
      </c>
      <c r="R3380" s="6">
        <f t="shared" si="978"/>
        <v>0</v>
      </c>
      <c r="S3380" s="6">
        <f t="shared" si="978"/>
        <v>0</v>
      </c>
      <c r="T3380" s="6">
        <f t="shared" si="978"/>
        <v>0</v>
      </c>
      <c r="U3380" s="6">
        <v>0</v>
      </c>
      <c r="V3380" s="6">
        <v>0</v>
      </c>
      <c r="W3380" s="6">
        <f>SUM(W3381)</f>
        <v>0</v>
      </c>
      <c r="X3380" s="6">
        <f t="shared" si="978"/>
        <v>0</v>
      </c>
      <c r="Y3380" s="6">
        <f t="shared" si="978"/>
        <v>0</v>
      </c>
      <c r="Z3380" s="6">
        <f t="shared" si="978"/>
        <v>0</v>
      </c>
      <c r="AA3380" s="6">
        <f t="shared" si="978"/>
        <v>0</v>
      </c>
      <c r="AB3380" s="6">
        <f t="shared" si="978"/>
        <v>0</v>
      </c>
      <c r="AC3380" s="6">
        <f t="shared" si="978"/>
        <v>0</v>
      </c>
      <c r="AD3380" s="6">
        <f t="shared" si="978"/>
        <v>0</v>
      </c>
      <c r="AE3380" s="6">
        <f t="shared" si="978"/>
        <v>0</v>
      </c>
      <c r="AF3380" s="6">
        <f t="shared" si="978"/>
        <v>0</v>
      </c>
      <c r="AG3380" s="6">
        <f t="shared" si="978"/>
        <v>0</v>
      </c>
      <c r="AH3380" s="6">
        <v>0</v>
      </c>
      <c r="AI3380" s="6">
        <v>0</v>
      </c>
      <c r="AJ3380" s="6">
        <f>SUM(AJ3381)</f>
        <v>0</v>
      </c>
      <c r="AK3380" s="6">
        <f t="shared" si="978"/>
        <v>0</v>
      </c>
      <c r="AL3380" s="6">
        <f t="shared" si="978"/>
        <v>0</v>
      </c>
      <c r="AM3380" s="6">
        <f t="shared" si="978"/>
        <v>0</v>
      </c>
      <c r="AN3380" s="6">
        <f t="shared" si="978"/>
        <v>0</v>
      </c>
      <c r="AO3380" s="6">
        <f t="shared" si="978"/>
        <v>0</v>
      </c>
      <c r="AP3380" s="6">
        <f t="shared" si="978"/>
        <v>0</v>
      </c>
      <c r="AQ3380" s="6">
        <f t="shared" si="978"/>
        <v>0</v>
      </c>
      <c r="AR3380" s="6">
        <f t="shared" si="978"/>
        <v>0</v>
      </c>
      <c r="AS3380" s="6">
        <f t="shared" si="978"/>
        <v>0</v>
      </c>
      <c r="AT3380" s="6">
        <f t="shared" si="978"/>
        <v>0</v>
      </c>
      <c r="AU3380" s="6">
        <v>0</v>
      </c>
      <c r="AV3380" s="6">
        <v>0</v>
      </c>
      <c r="AW3380" s="6">
        <f t="shared" si="973"/>
        <v>0</v>
      </c>
    </row>
    <row r="3381" spans="1:49" s="52" customFormat="1">
      <c r="A3381" s="44" t="s">
        <v>797</v>
      </c>
      <c r="B3381" s="45" t="s">
        <v>1030</v>
      </c>
      <c r="C3381" s="45" t="s">
        <v>2089</v>
      </c>
      <c r="D3381" s="452" t="s">
        <v>2956</v>
      </c>
      <c r="E3381" s="213" t="s">
        <v>833</v>
      </c>
      <c r="F3381" s="65"/>
      <c r="G3381" s="65"/>
      <c r="H3381" s="65"/>
      <c r="I3381" s="53" t="s">
        <v>1</v>
      </c>
      <c r="J3381" s="200">
        <f>SUM(J3382)</f>
        <v>0</v>
      </c>
      <c r="K3381" s="200">
        <f t="shared" si="978"/>
        <v>0</v>
      </c>
      <c r="L3381" s="200">
        <f t="shared" si="978"/>
        <v>0</v>
      </c>
      <c r="M3381" s="200">
        <f t="shared" si="978"/>
        <v>0</v>
      </c>
      <c r="N3381" s="200">
        <f t="shared" si="978"/>
        <v>0</v>
      </c>
      <c r="O3381" s="200">
        <f t="shared" si="978"/>
        <v>0</v>
      </c>
      <c r="P3381" s="200">
        <f t="shared" si="978"/>
        <v>0</v>
      </c>
      <c r="Q3381" s="200">
        <f t="shared" si="978"/>
        <v>0</v>
      </c>
      <c r="R3381" s="200">
        <f t="shared" si="978"/>
        <v>0</v>
      </c>
      <c r="S3381" s="200">
        <f t="shared" si="978"/>
        <v>0</v>
      </c>
      <c r="T3381" s="200">
        <f t="shared" si="978"/>
        <v>0</v>
      </c>
      <c r="U3381" s="200">
        <v>0</v>
      </c>
      <c r="V3381" s="200">
        <v>0</v>
      </c>
      <c r="W3381" s="200">
        <f>SUM(W3382)</f>
        <v>0</v>
      </c>
      <c r="X3381" s="200">
        <f t="shared" si="978"/>
        <v>0</v>
      </c>
      <c r="Y3381" s="200">
        <f t="shared" si="978"/>
        <v>0</v>
      </c>
      <c r="Z3381" s="200">
        <f t="shared" si="978"/>
        <v>0</v>
      </c>
      <c r="AA3381" s="200">
        <f t="shared" si="978"/>
        <v>0</v>
      </c>
      <c r="AB3381" s="200">
        <f t="shared" si="978"/>
        <v>0</v>
      </c>
      <c r="AC3381" s="200">
        <f t="shared" si="978"/>
        <v>0</v>
      </c>
      <c r="AD3381" s="200">
        <f t="shared" si="978"/>
        <v>0</v>
      </c>
      <c r="AE3381" s="200">
        <f t="shared" si="978"/>
        <v>0</v>
      </c>
      <c r="AF3381" s="200">
        <f t="shared" si="978"/>
        <v>0</v>
      </c>
      <c r="AG3381" s="200">
        <f t="shared" si="978"/>
        <v>0</v>
      </c>
      <c r="AH3381" s="200">
        <v>0</v>
      </c>
      <c r="AI3381" s="200">
        <v>0</v>
      </c>
      <c r="AJ3381" s="200">
        <f>SUM(AJ3382)</f>
        <v>0</v>
      </c>
      <c r="AK3381" s="200">
        <f t="shared" si="978"/>
        <v>0</v>
      </c>
      <c r="AL3381" s="200">
        <f t="shared" si="978"/>
        <v>0</v>
      </c>
      <c r="AM3381" s="200">
        <f t="shared" si="978"/>
        <v>0</v>
      </c>
      <c r="AN3381" s="200">
        <f t="shared" si="978"/>
        <v>0</v>
      </c>
      <c r="AO3381" s="200">
        <f t="shared" si="978"/>
        <v>0</v>
      </c>
      <c r="AP3381" s="200">
        <f t="shared" si="978"/>
        <v>0</v>
      </c>
      <c r="AQ3381" s="200">
        <f t="shared" si="978"/>
        <v>0</v>
      </c>
      <c r="AR3381" s="200">
        <f t="shared" si="978"/>
        <v>0</v>
      </c>
      <c r="AS3381" s="200">
        <f t="shared" si="978"/>
        <v>0</v>
      </c>
      <c r="AT3381" s="200">
        <f t="shared" si="978"/>
        <v>0</v>
      </c>
      <c r="AU3381" s="200">
        <v>0</v>
      </c>
      <c r="AV3381" s="200">
        <v>0</v>
      </c>
      <c r="AW3381" s="200">
        <f t="shared" si="973"/>
        <v>0</v>
      </c>
    </row>
    <row r="3382" spans="1:49" s="59" customFormat="1">
      <c r="A3382" s="44" t="s">
        <v>797</v>
      </c>
      <c r="B3382" s="45" t="s">
        <v>1030</v>
      </c>
      <c r="C3382" s="45" t="s">
        <v>2089</v>
      </c>
      <c r="D3382" s="452" t="s">
        <v>2956</v>
      </c>
      <c r="E3382" s="57" t="s">
        <v>1517</v>
      </c>
      <c r="F3382" s="58"/>
      <c r="G3382" s="468" t="s">
        <v>3096</v>
      </c>
      <c r="H3382" s="50" t="s">
        <v>2333</v>
      </c>
      <c r="I3382" s="188" t="s">
        <v>2584</v>
      </c>
      <c r="J3382" s="13"/>
      <c r="K3382" s="13"/>
      <c r="L3382" s="13"/>
      <c r="M3382" s="13"/>
      <c r="N3382" s="13"/>
      <c r="O3382" s="13"/>
      <c r="P3382" s="13"/>
      <c r="Q3382" s="13"/>
      <c r="R3382" s="13"/>
      <c r="S3382" s="13"/>
      <c r="T3382" s="13"/>
      <c r="U3382" s="13">
        <v>0</v>
      </c>
      <c r="V3382" s="13">
        <v>0</v>
      </c>
      <c r="W3382" s="13"/>
      <c r="X3382" s="13"/>
      <c r="Y3382" s="13"/>
      <c r="Z3382" s="13"/>
      <c r="AA3382" s="13"/>
      <c r="AB3382" s="13"/>
      <c r="AC3382" s="13"/>
      <c r="AD3382" s="13"/>
      <c r="AE3382" s="13"/>
      <c r="AF3382" s="13"/>
      <c r="AG3382" s="13"/>
      <c r="AH3382" s="13">
        <v>0</v>
      </c>
      <c r="AI3382" s="13">
        <v>0</v>
      </c>
      <c r="AJ3382" s="13"/>
      <c r="AK3382" s="13"/>
      <c r="AL3382" s="13"/>
      <c r="AM3382" s="13"/>
      <c r="AN3382" s="13"/>
      <c r="AO3382" s="13"/>
      <c r="AP3382" s="13"/>
      <c r="AQ3382" s="13"/>
      <c r="AR3382" s="13"/>
      <c r="AS3382" s="13"/>
      <c r="AT3382" s="13"/>
      <c r="AU3382" s="13">
        <v>0</v>
      </c>
      <c r="AV3382" s="13">
        <v>0</v>
      </c>
      <c r="AW3382" s="13">
        <f t="shared" si="973"/>
        <v>0</v>
      </c>
    </row>
    <row r="3383" spans="1:49">
      <c r="A3383" s="44"/>
      <c r="B3383" s="45"/>
      <c r="C3383" s="45"/>
      <c r="D3383" s="45"/>
      <c r="E3383" s="531"/>
      <c r="F3383" s="50"/>
      <c r="G3383" s="50"/>
      <c r="H3383" s="50"/>
      <c r="I3383" s="49" t="s">
        <v>1157</v>
      </c>
      <c r="J3383" s="6">
        <f>SUM(J3384)</f>
        <v>3345</v>
      </c>
      <c r="K3383" s="6">
        <f t="shared" ref="K3383:AT3384" si="979">SUM(K3384)</f>
        <v>410</v>
      </c>
      <c r="L3383" s="6">
        <f t="shared" si="979"/>
        <v>285</v>
      </c>
      <c r="M3383" s="6">
        <f t="shared" si="979"/>
        <v>615</v>
      </c>
      <c r="N3383" s="6">
        <f t="shared" si="979"/>
        <v>690</v>
      </c>
      <c r="O3383" s="6">
        <f t="shared" si="979"/>
        <v>0</v>
      </c>
      <c r="P3383" s="6">
        <f t="shared" si="979"/>
        <v>800</v>
      </c>
      <c r="Q3383" s="6">
        <f t="shared" si="979"/>
        <v>0</v>
      </c>
      <c r="R3383" s="6">
        <f t="shared" si="979"/>
        <v>225</v>
      </c>
      <c r="S3383" s="6">
        <f t="shared" si="979"/>
        <v>0</v>
      </c>
      <c r="T3383" s="6">
        <f t="shared" si="979"/>
        <v>0</v>
      </c>
      <c r="U3383" s="6">
        <v>3025</v>
      </c>
      <c r="V3383" s="6">
        <v>320</v>
      </c>
      <c r="W3383" s="6">
        <f>SUM(W3384)</f>
        <v>0</v>
      </c>
      <c r="X3383" s="6">
        <f t="shared" si="979"/>
        <v>0</v>
      </c>
      <c r="Y3383" s="6">
        <f t="shared" si="979"/>
        <v>0</v>
      </c>
      <c r="Z3383" s="6">
        <f t="shared" si="979"/>
        <v>0</v>
      </c>
      <c r="AA3383" s="6">
        <f t="shared" si="979"/>
        <v>0</v>
      </c>
      <c r="AB3383" s="6">
        <f t="shared" si="979"/>
        <v>0</v>
      </c>
      <c r="AC3383" s="6">
        <f t="shared" si="979"/>
        <v>0</v>
      </c>
      <c r="AD3383" s="6">
        <f t="shared" si="979"/>
        <v>0</v>
      </c>
      <c r="AE3383" s="6">
        <f t="shared" si="979"/>
        <v>0</v>
      </c>
      <c r="AF3383" s="6">
        <f t="shared" si="979"/>
        <v>0</v>
      </c>
      <c r="AG3383" s="6">
        <f t="shared" si="979"/>
        <v>0</v>
      </c>
      <c r="AH3383" s="6">
        <v>0</v>
      </c>
      <c r="AI3383" s="6">
        <v>0</v>
      </c>
      <c r="AJ3383" s="6">
        <f>SUM(AJ3384)</f>
        <v>0</v>
      </c>
      <c r="AK3383" s="6">
        <f t="shared" si="979"/>
        <v>0</v>
      </c>
      <c r="AL3383" s="6">
        <f t="shared" si="979"/>
        <v>0</v>
      </c>
      <c r="AM3383" s="6">
        <f t="shared" si="979"/>
        <v>0</v>
      </c>
      <c r="AN3383" s="6">
        <f t="shared" si="979"/>
        <v>0</v>
      </c>
      <c r="AO3383" s="6">
        <f t="shared" si="979"/>
        <v>0</v>
      </c>
      <c r="AP3383" s="6">
        <f t="shared" si="979"/>
        <v>0</v>
      </c>
      <c r="AQ3383" s="6">
        <f t="shared" si="979"/>
        <v>0</v>
      </c>
      <c r="AR3383" s="6">
        <f t="shared" si="979"/>
        <v>0</v>
      </c>
      <c r="AS3383" s="6">
        <f t="shared" si="979"/>
        <v>0</v>
      </c>
      <c r="AT3383" s="6">
        <f t="shared" si="979"/>
        <v>0</v>
      </c>
      <c r="AU3383" s="6">
        <v>0</v>
      </c>
      <c r="AV3383" s="6">
        <v>0</v>
      </c>
      <c r="AW3383" s="6">
        <f t="shared" si="973"/>
        <v>3025</v>
      </c>
    </row>
    <row r="3384" spans="1:49">
      <c r="A3384" s="44" t="s">
        <v>797</v>
      </c>
      <c r="B3384" s="45" t="s">
        <v>1030</v>
      </c>
      <c r="C3384" s="45" t="s">
        <v>2089</v>
      </c>
      <c r="D3384" s="452" t="s">
        <v>2956</v>
      </c>
      <c r="E3384" s="213" t="s">
        <v>1402</v>
      </c>
      <c r="F3384" s="65"/>
      <c r="G3384" s="65"/>
      <c r="H3384" s="65"/>
      <c r="I3384" s="1" t="s">
        <v>1158</v>
      </c>
      <c r="J3384" s="9">
        <f>SUM(J3385)</f>
        <v>3345</v>
      </c>
      <c r="K3384" s="9">
        <f t="shared" si="979"/>
        <v>410</v>
      </c>
      <c r="L3384" s="9">
        <f t="shared" si="979"/>
        <v>285</v>
      </c>
      <c r="M3384" s="9">
        <f t="shared" si="979"/>
        <v>615</v>
      </c>
      <c r="N3384" s="9">
        <f t="shared" si="979"/>
        <v>690</v>
      </c>
      <c r="O3384" s="9">
        <f t="shared" si="979"/>
        <v>0</v>
      </c>
      <c r="P3384" s="9">
        <f t="shared" si="979"/>
        <v>800</v>
      </c>
      <c r="Q3384" s="9">
        <f t="shared" si="979"/>
        <v>0</v>
      </c>
      <c r="R3384" s="9">
        <f t="shared" si="979"/>
        <v>225</v>
      </c>
      <c r="S3384" s="9">
        <f t="shared" si="979"/>
        <v>0</v>
      </c>
      <c r="T3384" s="9">
        <f t="shared" si="979"/>
        <v>0</v>
      </c>
      <c r="U3384" s="9">
        <v>3025</v>
      </c>
      <c r="V3384" s="9">
        <v>320</v>
      </c>
      <c r="W3384" s="9">
        <f>SUM(W3385)</f>
        <v>0</v>
      </c>
      <c r="X3384" s="9">
        <f t="shared" si="979"/>
        <v>0</v>
      </c>
      <c r="Y3384" s="9">
        <f t="shared" si="979"/>
        <v>0</v>
      </c>
      <c r="Z3384" s="9">
        <f t="shared" si="979"/>
        <v>0</v>
      </c>
      <c r="AA3384" s="9">
        <f t="shared" si="979"/>
        <v>0</v>
      </c>
      <c r="AB3384" s="9">
        <f t="shared" si="979"/>
        <v>0</v>
      </c>
      <c r="AC3384" s="9">
        <f t="shared" si="979"/>
        <v>0</v>
      </c>
      <c r="AD3384" s="9">
        <f t="shared" si="979"/>
        <v>0</v>
      </c>
      <c r="AE3384" s="9">
        <f t="shared" si="979"/>
        <v>0</v>
      </c>
      <c r="AF3384" s="9">
        <f t="shared" si="979"/>
        <v>0</v>
      </c>
      <c r="AG3384" s="9">
        <f t="shared" si="979"/>
        <v>0</v>
      </c>
      <c r="AH3384" s="9">
        <v>0</v>
      </c>
      <c r="AI3384" s="9">
        <v>0</v>
      </c>
      <c r="AJ3384" s="9">
        <f>SUM(AJ3385)</f>
        <v>0</v>
      </c>
      <c r="AK3384" s="9">
        <f t="shared" si="979"/>
        <v>0</v>
      </c>
      <c r="AL3384" s="9">
        <f t="shared" si="979"/>
        <v>0</v>
      </c>
      <c r="AM3384" s="9">
        <f t="shared" si="979"/>
        <v>0</v>
      </c>
      <c r="AN3384" s="9">
        <f t="shared" si="979"/>
        <v>0</v>
      </c>
      <c r="AO3384" s="9">
        <f t="shared" si="979"/>
        <v>0</v>
      </c>
      <c r="AP3384" s="9">
        <f t="shared" si="979"/>
        <v>0</v>
      </c>
      <c r="AQ3384" s="9">
        <f t="shared" si="979"/>
        <v>0</v>
      </c>
      <c r="AR3384" s="9">
        <f t="shared" si="979"/>
        <v>0</v>
      </c>
      <c r="AS3384" s="9">
        <f t="shared" si="979"/>
        <v>0</v>
      </c>
      <c r="AT3384" s="9">
        <f t="shared" si="979"/>
        <v>0</v>
      </c>
      <c r="AU3384" s="9">
        <v>0</v>
      </c>
      <c r="AV3384" s="9">
        <v>0</v>
      </c>
      <c r="AW3384" s="9">
        <f t="shared" si="973"/>
        <v>3025</v>
      </c>
    </row>
    <row r="3385" spans="1:49">
      <c r="A3385" s="44" t="s">
        <v>797</v>
      </c>
      <c r="B3385" s="45" t="s">
        <v>1030</v>
      </c>
      <c r="C3385" s="45" t="s">
        <v>2089</v>
      </c>
      <c r="D3385" s="452" t="s">
        <v>2956</v>
      </c>
      <c r="E3385" s="367" t="s">
        <v>1409</v>
      </c>
      <c r="F3385" s="50"/>
      <c r="G3385" s="468" t="s">
        <v>3096</v>
      </c>
      <c r="H3385" s="50" t="s">
        <v>2333</v>
      </c>
      <c r="I3385" s="42" t="s">
        <v>1518</v>
      </c>
      <c r="J3385" s="15">
        <v>3345</v>
      </c>
      <c r="K3385" s="15">
        <v>410</v>
      </c>
      <c r="L3385" s="15">
        <v>285</v>
      </c>
      <c r="M3385" s="15">
        <v>615</v>
      </c>
      <c r="N3385" s="15">
        <v>690</v>
      </c>
      <c r="P3385" s="15">
        <v>800</v>
      </c>
      <c r="R3385" s="15">
        <v>225</v>
      </c>
      <c r="U3385" s="15">
        <v>3025</v>
      </c>
      <c r="V3385" s="15">
        <v>320</v>
      </c>
      <c r="AH3385" s="15">
        <v>0</v>
      </c>
      <c r="AI3385" s="15">
        <v>0</v>
      </c>
      <c r="AU3385" s="15">
        <v>0</v>
      </c>
      <c r="AV3385" s="15">
        <v>0</v>
      </c>
      <c r="AW3385" s="15">
        <f t="shared" si="973"/>
        <v>3025</v>
      </c>
    </row>
    <row r="3386" spans="1:49">
      <c r="A3386" s="44"/>
      <c r="B3386" s="45"/>
      <c r="C3386" s="45"/>
      <c r="D3386" s="45"/>
      <c r="E3386" s="531"/>
      <c r="F3386" s="50"/>
      <c r="G3386" s="50"/>
      <c r="H3386" s="50"/>
      <c r="I3386" s="42"/>
      <c r="U3386" s="15">
        <v>0</v>
      </c>
      <c r="V3386" s="15">
        <v>0</v>
      </c>
      <c r="AH3386" s="15">
        <v>0</v>
      </c>
      <c r="AI3386" s="15">
        <v>0</v>
      </c>
      <c r="AU3386" s="15">
        <v>0</v>
      </c>
      <c r="AV3386" s="15">
        <v>0</v>
      </c>
      <c r="AW3386" s="15">
        <f t="shared" si="973"/>
        <v>0</v>
      </c>
    </row>
    <row r="3387" spans="1:49">
      <c r="A3387" s="48"/>
      <c r="B3387" s="42"/>
      <c r="C3387" s="42"/>
      <c r="D3387" s="42"/>
      <c r="E3387" s="531"/>
      <c r="F3387" s="50"/>
      <c r="G3387" s="50"/>
      <c r="H3387" s="50"/>
      <c r="I3387" s="49" t="s">
        <v>1631</v>
      </c>
      <c r="J3387" s="12">
        <f>SUM(J3358,J3383,J3380)</f>
        <v>5745</v>
      </c>
      <c r="K3387" s="12">
        <f t="shared" ref="K3387:AT3387" si="980">SUM(K3358,K3383,K3380)</f>
        <v>810</v>
      </c>
      <c r="L3387" s="12">
        <f t="shared" si="980"/>
        <v>585</v>
      </c>
      <c r="M3387" s="12">
        <f t="shared" si="980"/>
        <v>815</v>
      </c>
      <c r="N3387" s="12">
        <f t="shared" si="980"/>
        <v>1035</v>
      </c>
      <c r="O3387" s="12">
        <f t="shared" si="980"/>
        <v>655</v>
      </c>
      <c r="P3387" s="12">
        <f t="shared" si="980"/>
        <v>800</v>
      </c>
      <c r="Q3387" s="12">
        <f t="shared" si="980"/>
        <v>0</v>
      </c>
      <c r="R3387" s="12">
        <f t="shared" si="980"/>
        <v>225</v>
      </c>
      <c r="S3387" s="12">
        <f t="shared" si="980"/>
        <v>400</v>
      </c>
      <c r="T3387" s="12">
        <f t="shared" si="980"/>
        <v>0</v>
      </c>
      <c r="U3387" s="12">
        <v>5325</v>
      </c>
      <c r="V3387" s="12">
        <v>420</v>
      </c>
      <c r="W3387" s="12">
        <f>SUM(W3358,W3383,W3380)</f>
        <v>0</v>
      </c>
      <c r="X3387" s="12">
        <f t="shared" si="980"/>
        <v>0</v>
      </c>
      <c r="Y3387" s="12">
        <f t="shared" si="980"/>
        <v>0</v>
      </c>
      <c r="Z3387" s="12">
        <f t="shared" si="980"/>
        <v>0</v>
      </c>
      <c r="AA3387" s="12">
        <f t="shared" si="980"/>
        <v>0</v>
      </c>
      <c r="AB3387" s="12">
        <f t="shared" si="980"/>
        <v>0</v>
      </c>
      <c r="AC3387" s="12">
        <f t="shared" si="980"/>
        <v>0</v>
      </c>
      <c r="AD3387" s="12">
        <f t="shared" si="980"/>
        <v>0</v>
      </c>
      <c r="AE3387" s="12">
        <f t="shared" si="980"/>
        <v>0</v>
      </c>
      <c r="AF3387" s="12">
        <f t="shared" si="980"/>
        <v>0</v>
      </c>
      <c r="AG3387" s="12">
        <f t="shared" si="980"/>
        <v>0</v>
      </c>
      <c r="AH3387" s="12">
        <v>0</v>
      </c>
      <c r="AI3387" s="12">
        <v>0</v>
      </c>
      <c r="AJ3387" s="12">
        <f>SUM(AJ3358,AJ3383,AJ3380)</f>
        <v>7278</v>
      </c>
      <c r="AK3387" s="12">
        <f t="shared" si="980"/>
        <v>953</v>
      </c>
      <c r="AL3387" s="12">
        <f t="shared" si="980"/>
        <v>0</v>
      </c>
      <c r="AM3387" s="12">
        <f t="shared" si="980"/>
        <v>2278</v>
      </c>
      <c r="AN3387" s="12">
        <f t="shared" si="980"/>
        <v>1828</v>
      </c>
      <c r="AO3387" s="12">
        <f t="shared" si="980"/>
        <v>878</v>
      </c>
      <c r="AP3387" s="12">
        <f t="shared" si="980"/>
        <v>872</v>
      </c>
      <c r="AQ3387" s="12">
        <f t="shared" si="980"/>
        <v>0</v>
      </c>
      <c r="AR3387" s="12">
        <f t="shared" si="980"/>
        <v>0</v>
      </c>
      <c r="AS3387" s="12">
        <f t="shared" si="980"/>
        <v>0</v>
      </c>
      <c r="AT3387" s="12">
        <f t="shared" si="980"/>
        <v>0</v>
      </c>
      <c r="AU3387" s="12">
        <v>6809</v>
      </c>
      <c r="AV3387" s="12">
        <v>469</v>
      </c>
      <c r="AW3387" s="12">
        <f t="shared" si="973"/>
        <v>12134</v>
      </c>
    </row>
    <row r="3388" spans="1:49">
      <c r="A3388" s="48"/>
      <c r="B3388" s="42"/>
      <c r="C3388" s="42"/>
      <c r="D3388" s="42"/>
      <c r="E3388" s="531"/>
      <c r="F3388" s="50"/>
      <c r="G3388" s="50"/>
      <c r="H3388" s="50"/>
      <c r="I3388" s="146" t="s">
        <v>970</v>
      </c>
      <c r="J3388" s="267"/>
      <c r="K3388" s="267"/>
      <c r="L3388" s="267"/>
      <c r="M3388" s="267"/>
      <c r="N3388" s="267"/>
      <c r="O3388" s="267"/>
      <c r="P3388" s="267"/>
      <c r="Q3388" s="267"/>
      <c r="R3388" s="267"/>
      <c r="S3388" s="267"/>
      <c r="T3388" s="267"/>
      <c r="U3388" s="267"/>
      <c r="V3388" s="267"/>
      <c r="W3388" s="267"/>
      <c r="X3388" s="267"/>
      <c r="Y3388" s="267"/>
      <c r="Z3388" s="267"/>
      <c r="AA3388" s="267"/>
      <c r="AB3388" s="267"/>
      <c r="AC3388" s="267"/>
      <c r="AD3388" s="267"/>
      <c r="AE3388" s="267"/>
      <c r="AF3388" s="267"/>
      <c r="AG3388" s="267"/>
      <c r="AH3388" s="267"/>
      <c r="AI3388" s="267"/>
      <c r="AJ3388" s="267"/>
      <c r="AK3388" s="267"/>
      <c r="AL3388" s="267"/>
      <c r="AM3388" s="267"/>
      <c r="AN3388" s="267"/>
      <c r="AO3388" s="267"/>
      <c r="AP3388" s="267"/>
      <c r="AQ3388" s="267"/>
      <c r="AR3388" s="267"/>
      <c r="AS3388" s="267"/>
      <c r="AT3388" s="267"/>
      <c r="AU3388" s="267"/>
      <c r="AV3388" s="267"/>
      <c r="AW3388" s="267"/>
    </row>
    <row r="3389" spans="1:49" ht="13.5" thickBot="1">
      <c r="A3389" s="48"/>
      <c r="B3389" s="42"/>
      <c r="C3389" s="42"/>
      <c r="D3389" s="42"/>
      <c r="E3389" s="531"/>
      <c r="F3389" s="50"/>
      <c r="G3389" s="50"/>
      <c r="H3389" s="50"/>
      <c r="I3389" s="146"/>
      <c r="J3389" s="29"/>
      <c r="K3389" s="29"/>
      <c r="L3389" s="29"/>
      <c r="M3389" s="29"/>
      <c r="N3389" s="29"/>
      <c r="O3389" s="29"/>
      <c r="P3389" s="29"/>
      <c r="Q3389" s="29"/>
      <c r="R3389" s="29"/>
      <c r="S3389" s="29"/>
      <c r="T3389" s="29"/>
      <c r="U3389" s="29"/>
      <c r="V3389" s="29"/>
      <c r="W3389" s="29"/>
      <c r="X3389" s="29"/>
      <c r="Y3389" s="29"/>
      <c r="Z3389" s="29"/>
      <c r="AA3389" s="29"/>
      <c r="AB3389" s="29"/>
      <c r="AC3389" s="29"/>
      <c r="AD3389" s="29"/>
      <c r="AE3389" s="29"/>
      <c r="AF3389" s="29"/>
      <c r="AG3389" s="29"/>
      <c r="AH3389" s="29"/>
      <c r="AI3389" s="29"/>
      <c r="AJ3389" s="29"/>
      <c r="AK3389" s="29"/>
      <c r="AL3389" s="29"/>
      <c r="AM3389" s="29"/>
      <c r="AN3389" s="29"/>
      <c r="AO3389" s="29"/>
      <c r="AP3389" s="29"/>
      <c r="AQ3389" s="29"/>
      <c r="AR3389" s="29"/>
      <c r="AS3389" s="29"/>
      <c r="AT3389" s="29"/>
      <c r="AU3389" s="29"/>
      <c r="AV3389" s="29"/>
      <c r="AW3389" s="29"/>
    </row>
    <row r="3390" spans="1:49" ht="35.25" customHeight="1" thickTop="1" thickBot="1">
      <c r="A3390" s="48"/>
      <c r="B3390" s="42"/>
      <c r="C3390" s="42"/>
      <c r="D3390" s="42"/>
      <c r="E3390" s="531"/>
      <c r="F3390" s="50"/>
      <c r="G3390" s="50"/>
      <c r="H3390" s="50"/>
      <c r="I3390" s="5" t="s">
        <v>2331</v>
      </c>
      <c r="J3390" s="364" t="s">
        <v>2891</v>
      </c>
      <c r="K3390" s="364" t="s">
        <v>2879</v>
      </c>
      <c r="L3390" s="364" t="s">
        <v>2880</v>
      </c>
      <c r="M3390" s="364" t="s">
        <v>2881</v>
      </c>
      <c r="N3390" s="364" t="s">
        <v>2882</v>
      </c>
      <c r="O3390" s="364" t="s">
        <v>2883</v>
      </c>
      <c r="P3390" s="364" t="s">
        <v>2884</v>
      </c>
      <c r="Q3390" s="364" t="s">
        <v>2885</v>
      </c>
      <c r="R3390" s="364" t="s">
        <v>2886</v>
      </c>
      <c r="S3390" s="364" t="s">
        <v>2887</v>
      </c>
      <c r="T3390" s="364" t="s">
        <v>2888</v>
      </c>
      <c r="U3390" s="364" t="s">
        <v>2889</v>
      </c>
      <c r="V3390" s="364" t="s">
        <v>2890</v>
      </c>
      <c r="W3390" s="365" t="s">
        <v>2893</v>
      </c>
      <c r="X3390" s="365" t="s">
        <v>2879</v>
      </c>
      <c r="Y3390" s="365" t="s">
        <v>2880</v>
      </c>
      <c r="Z3390" s="365" t="s">
        <v>2881</v>
      </c>
      <c r="AA3390" s="365" t="s">
        <v>2882</v>
      </c>
      <c r="AB3390" s="365" t="s">
        <v>2883</v>
      </c>
      <c r="AC3390" s="365" t="s">
        <v>2884</v>
      </c>
      <c r="AD3390" s="365" t="s">
        <v>2885</v>
      </c>
      <c r="AE3390" s="365" t="s">
        <v>2886</v>
      </c>
      <c r="AF3390" s="365" t="s">
        <v>2887</v>
      </c>
      <c r="AG3390" s="365" t="s">
        <v>2888</v>
      </c>
      <c r="AH3390" s="365" t="s">
        <v>2889</v>
      </c>
      <c r="AI3390" s="365" t="s">
        <v>2890</v>
      </c>
      <c r="AJ3390" s="366" t="s">
        <v>2892</v>
      </c>
      <c r="AK3390" s="366" t="s">
        <v>2879</v>
      </c>
      <c r="AL3390" s="366" t="s">
        <v>2880</v>
      </c>
      <c r="AM3390" s="366" t="s">
        <v>2881</v>
      </c>
      <c r="AN3390" s="366" t="s">
        <v>2882</v>
      </c>
      <c r="AO3390" s="366" t="s">
        <v>2883</v>
      </c>
      <c r="AP3390" s="366" t="s">
        <v>2884</v>
      </c>
      <c r="AQ3390" s="366" t="s">
        <v>2885</v>
      </c>
      <c r="AR3390" s="366" t="s">
        <v>2886</v>
      </c>
      <c r="AS3390" s="366" t="s">
        <v>2887</v>
      </c>
      <c r="AT3390" s="366" t="s">
        <v>2888</v>
      </c>
      <c r="AU3390" s="366" t="s">
        <v>2889</v>
      </c>
      <c r="AV3390" s="366" t="s">
        <v>2890</v>
      </c>
      <c r="AW3390" s="368" t="s">
        <v>2895</v>
      </c>
    </row>
    <row r="3391" spans="1:49">
      <c r="A3391" s="48"/>
      <c r="B3391" s="42"/>
      <c r="C3391" s="42"/>
      <c r="D3391" s="42"/>
      <c r="E3391" s="531"/>
      <c r="F3391" s="50"/>
      <c r="G3391" s="50"/>
      <c r="H3391" s="50"/>
      <c r="I3391" s="34"/>
      <c r="J3391" s="202" t="s">
        <v>1224</v>
      </c>
      <c r="K3391" s="202">
        <v>1</v>
      </c>
      <c r="L3391" s="202">
        <v>2</v>
      </c>
      <c r="M3391" s="202">
        <v>3</v>
      </c>
      <c r="N3391" s="202">
        <v>4</v>
      </c>
      <c r="O3391" s="202">
        <v>5</v>
      </c>
      <c r="P3391" s="202">
        <v>6</v>
      </c>
      <c r="Q3391" s="202">
        <v>7</v>
      </c>
      <c r="R3391" s="202">
        <v>8</v>
      </c>
      <c r="S3391" s="202">
        <v>9</v>
      </c>
      <c r="T3391" s="202">
        <v>10</v>
      </c>
      <c r="U3391" s="202">
        <v>13</v>
      </c>
      <c r="V3391" s="202">
        <v>14</v>
      </c>
      <c r="W3391" s="202" t="s">
        <v>1224</v>
      </c>
      <c r="X3391" s="202">
        <v>1</v>
      </c>
      <c r="Y3391" s="202">
        <v>2</v>
      </c>
      <c r="Z3391" s="202">
        <v>3</v>
      </c>
      <c r="AA3391" s="202">
        <v>4</v>
      </c>
      <c r="AB3391" s="202">
        <v>5</v>
      </c>
      <c r="AC3391" s="202">
        <v>6</v>
      </c>
      <c r="AD3391" s="202">
        <v>7</v>
      </c>
      <c r="AE3391" s="202">
        <v>8</v>
      </c>
      <c r="AF3391" s="202">
        <v>9</v>
      </c>
      <c r="AG3391" s="202">
        <v>10</v>
      </c>
      <c r="AH3391" s="202">
        <v>13</v>
      </c>
      <c r="AI3391" s="202">
        <v>14</v>
      </c>
      <c r="AJ3391" s="202" t="s">
        <v>1224</v>
      </c>
      <c r="AK3391" s="202">
        <v>1</v>
      </c>
      <c r="AL3391" s="202">
        <v>2</v>
      </c>
      <c r="AM3391" s="202">
        <v>3</v>
      </c>
      <c r="AN3391" s="202">
        <v>4</v>
      </c>
      <c r="AO3391" s="202">
        <v>5</v>
      </c>
      <c r="AP3391" s="202">
        <v>6</v>
      </c>
      <c r="AQ3391" s="202">
        <v>7</v>
      </c>
      <c r="AR3391" s="202">
        <v>8</v>
      </c>
      <c r="AS3391" s="202">
        <v>9</v>
      </c>
      <c r="AT3391" s="202">
        <v>10</v>
      </c>
      <c r="AU3391" s="202">
        <v>13</v>
      </c>
      <c r="AV3391" s="202">
        <v>14</v>
      </c>
      <c r="AW3391" s="202">
        <v>15</v>
      </c>
    </row>
    <row r="3392" spans="1:49">
      <c r="A3392" s="48"/>
      <c r="B3392" s="42"/>
      <c r="C3392" s="42"/>
      <c r="D3392" s="42"/>
      <c r="E3392" s="531"/>
      <c r="F3392" s="50"/>
      <c r="G3392" s="50"/>
      <c r="H3392" s="50"/>
      <c r="I3392" s="276" t="s">
        <v>2429</v>
      </c>
      <c r="J3392" s="277">
        <f>SUM(J3387)</f>
        <v>5745</v>
      </c>
      <c r="K3392" s="277">
        <f t="shared" ref="K3392:AT3392" si="981">SUM(K3387)</f>
        <v>810</v>
      </c>
      <c r="L3392" s="277">
        <f t="shared" si="981"/>
        <v>585</v>
      </c>
      <c r="M3392" s="277">
        <f t="shared" si="981"/>
        <v>815</v>
      </c>
      <c r="N3392" s="277">
        <f t="shared" si="981"/>
        <v>1035</v>
      </c>
      <c r="O3392" s="277">
        <f t="shared" si="981"/>
        <v>655</v>
      </c>
      <c r="P3392" s="277">
        <f t="shared" si="981"/>
        <v>800</v>
      </c>
      <c r="Q3392" s="277">
        <f t="shared" si="981"/>
        <v>0</v>
      </c>
      <c r="R3392" s="277">
        <f t="shared" si="981"/>
        <v>225</v>
      </c>
      <c r="S3392" s="277">
        <f t="shared" si="981"/>
        <v>400</v>
      </c>
      <c r="T3392" s="277">
        <f t="shared" si="981"/>
        <v>0</v>
      </c>
      <c r="U3392" s="277">
        <v>5325</v>
      </c>
      <c r="V3392" s="277">
        <v>420</v>
      </c>
      <c r="W3392" s="277">
        <f>SUM(W3387)</f>
        <v>0</v>
      </c>
      <c r="X3392" s="277">
        <f t="shared" si="981"/>
        <v>0</v>
      </c>
      <c r="Y3392" s="277">
        <f t="shared" si="981"/>
        <v>0</v>
      </c>
      <c r="Z3392" s="277">
        <f t="shared" si="981"/>
        <v>0</v>
      </c>
      <c r="AA3392" s="277">
        <f t="shared" si="981"/>
        <v>0</v>
      </c>
      <c r="AB3392" s="277">
        <f t="shared" si="981"/>
        <v>0</v>
      </c>
      <c r="AC3392" s="277">
        <f t="shared" si="981"/>
        <v>0</v>
      </c>
      <c r="AD3392" s="277">
        <f t="shared" si="981"/>
        <v>0</v>
      </c>
      <c r="AE3392" s="277">
        <f t="shared" si="981"/>
        <v>0</v>
      </c>
      <c r="AF3392" s="277">
        <f t="shared" si="981"/>
        <v>0</v>
      </c>
      <c r="AG3392" s="277">
        <f t="shared" si="981"/>
        <v>0</v>
      </c>
      <c r="AH3392" s="277">
        <v>0</v>
      </c>
      <c r="AI3392" s="277">
        <v>0</v>
      </c>
      <c r="AJ3392" s="277">
        <f>SUM(AJ3387)</f>
        <v>7278</v>
      </c>
      <c r="AK3392" s="277">
        <f t="shared" si="981"/>
        <v>953</v>
      </c>
      <c r="AL3392" s="277">
        <f t="shared" si="981"/>
        <v>0</v>
      </c>
      <c r="AM3392" s="277">
        <f t="shared" si="981"/>
        <v>2278</v>
      </c>
      <c r="AN3392" s="277">
        <f t="shared" si="981"/>
        <v>1828</v>
      </c>
      <c r="AO3392" s="277">
        <f t="shared" si="981"/>
        <v>878</v>
      </c>
      <c r="AP3392" s="277">
        <f t="shared" si="981"/>
        <v>872</v>
      </c>
      <c r="AQ3392" s="277">
        <f t="shared" si="981"/>
        <v>0</v>
      </c>
      <c r="AR3392" s="277">
        <f t="shared" si="981"/>
        <v>0</v>
      </c>
      <c r="AS3392" s="277">
        <f t="shared" si="981"/>
        <v>0</v>
      </c>
      <c r="AT3392" s="277">
        <f t="shared" si="981"/>
        <v>0</v>
      </c>
      <c r="AU3392" s="277">
        <v>6809</v>
      </c>
      <c r="AV3392" s="277">
        <v>469</v>
      </c>
      <c r="AW3392" s="277">
        <f>U3392+AH3392+AU3392</f>
        <v>12134</v>
      </c>
    </row>
    <row r="3393" spans="1:49">
      <c r="A3393" s="48"/>
      <c r="B3393" s="42"/>
      <c r="C3393" s="42"/>
      <c r="D3393" s="42"/>
      <c r="E3393" s="531"/>
      <c r="F3393" s="50"/>
      <c r="G3393" s="50"/>
      <c r="H3393" s="50"/>
      <c r="I3393" s="276"/>
      <c r="J3393" s="277"/>
      <c r="K3393" s="277"/>
      <c r="L3393" s="277"/>
      <c r="M3393" s="277"/>
      <c r="N3393" s="277"/>
      <c r="O3393" s="277"/>
      <c r="P3393" s="277"/>
      <c r="Q3393" s="277"/>
      <c r="R3393" s="277"/>
      <c r="S3393" s="277"/>
      <c r="T3393" s="277"/>
      <c r="U3393" s="277">
        <v>0</v>
      </c>
      <c r="V3393" s="277">
        <v>0</v>
      </c>
      <c r="W3393" s="277"/>
      <c r="X3393" s="277"/>
      <c r="Y3393" s="277"/>
      <c r="Z3393" s="277"/>
      <c r="AA3393" s="277"/>
      <c r="AB3393" s="277"/>
      <c r="AC3393" s="277"/>
      <c r="AD3393" s="277"/>
      <c r="AE3393" s="277"/>
      <c r="AF3393" s="277"/>
      <c r="AG3393" s="277"/>
      <c r="AH3393" s="277">
        <v>0</v>
      </c>
      <c r="AI3393" s="277">
        <v>0</v>
      </c>
      <c r="AJ3393" s="277"/>
      <c r="AK3393" s="277"/>
      <c r="AL3393" s="277"/>
      <c r="AM3393" s="277"/>
      <c r="AN3393" s="277"/>
      <c r="AO3393" s="277"/>
      <c r="AP3393" s="277"/>
      <c r="AQ3393" s="277"/>
      <c r="AR3393" s="277"/>
      <c r="AS3393" s="277"/>
      <c r="AT3393" s="277"/>
      <c r="AU3393" s="277">
        <v>0</v>
      </c>
      <c r="AV3393" s="277">
        <v>0</v>
      </c>
      <c r="AW3393" s="277">
        <f>U3393+AH3393+AU3393</f>
        <v>0</v>
      </c>
    </row>
    <row r="3394" spans="1:49">
      <c r="A3394" s="48"/>
      <c r="B3394" s="42"/>
      <c r="C3394" s="42"/>
      <c r="D3394" s="42"/>
      <c r="E3394" s="531"/>
      <c r="F3394" s="50"/>
      <c r="G3394" s="50"/>
      <c r="H3394" s="50"/>
      <c r="I3394" s="276"/>
      <c r="J3394" s="277"/>
      <c r="K3394" s="277"/>
      <c r="L3394" s="277"/>
      <c r="M3394" s="277"/>
      <c r="N3394" s="277"/>
      <c r="O3394" s="277"/>
      <c r="P3394" s="277"/>
      <c r="Q3394" s="277"/>
      <c r="R3394" s="277"/>
      <c r="S3394" s="277"/>
      <c r="T3394" s="277"/>
      <c r="U3394" s="277">
        <v>0</v>
      </c>
      <c r="V3394" s="277">
        <v>0</v>
      </c>
      <c r="W3394" s="277"/>
      <c r="X3394" s="277"/>
      <c r="Y3394" s="277"/>
      <c r="Z3394" s="277"/>
      <c r="AA3394" s="277"/>
      <c r="AB3394" s="277"/>
      <c r="AC3394" s="277"/>
      <c r="AD3394" s="277"/>
      <c r="AE3394" s="277"/>
      <c r="AF3394" s="277"/>
      <c r="AG3394" s="277"/>
      <c r="AH3394" s="277">
        <v>0</v>
      </c>
      <c r="AI3394" s="277">
        <v>0</v>
      </c>
      <c r="AJ3394" s="277"/>
      <c r="AK3394" s="277"/>
      <c r="AL3394" s="277"/>
      <c r="AM3394" s="277"/>
      <c r="AN3394" s="277"/>
      <c r="AO3394" s="277"/>
      <c r="AP3394" s="277"/>
      <c r="AQ3394" s="277"/>
      <c r="AR3394" s="277"/>
      <c r="AS3394" s="277"/>
      <c r="AT3394" s="277"/>
      <c r="AU3394" s="277">
        <v>0</v>
      </c>
      <c r="AV3394" s="277">
        <v>0</v>
      </c>
      <c r="AW3394" s="277">
        <f>U3394+AH3394+AU3394</f>
        <v>0</v>
      </c>
    </row>
    <row r="3395" spans="1:49">
      <c r="A3395" s="48"/>
      <c r="B3395" s="42"/>
      <c r="C3395" s="42"/>
      <c r="D3395" s="42"/>
      <c r="E3395" s="531"/>
      <c r="F3395" s="50"/>
      <c r="G3395" s="50"/>
      <c r="H3395" s="50"/>
      <c r="I3395" s="276"/>
      <c r="J3395" s="277"/>
      <c r="K3395" s="277"/>
      <c r="L3395" s="277"/>
      <c r="M3395" s="277"/>
      <c r="N3395" s="277"/>
      <c r="O3395" s="277"/>
      <c r="P3395" s="277"/>
      <c r="Q3395" s="277"/>
      <c r="R3395" s="277"/>
      <c r="S3395" s="277"/>
      <c r="T3395" s="277"/>
      <c r="U3395" s="277">
        <v>0</v>
      </c>
      <c r="V3395" s="277">
        <v>0</v>
      </c>
      <c r="W3395" s="277"/>
      <c r="X3395" s="277"/>
      <c r="Y3395" s="277"/>
      <c r="Z3395" s="277"/>
      <c r="AA3395" s="277"/>
      <c r="AB3395" s="277"/>
      <c r="AC3395" s="277"/>
      <c r="AD3395" s="277"/>
      <c r="AE3395" s="277"/>
      <c r="AF3395" s="277"/>
      <c r="AG3395" s="277"/>
      <c r="AH3395" s="277">
        <v>0</v>
      </c>
      <c r="AI3395" s="277">
        <v>0</v>
      </c>
      <c r="AJ3395" s="277"/>
      <c r="AK3395" s="277"/>
      <c r="AL3395" s="277"/>
      <c r="AM3395" s="277"/>
      <c r="AN3395" s="277"/>
      <c r="AO3395" s="277"/>
      <c r="AP3395" s="277"/>
      <c r="AQ3395" s="277"/>
      <c r="AR3395" s="277"/>
      <c r="AS3395" s="277"/>
      <c r="AT3395" s="277"/>
      <c r="AU3395" s="277">
        <v>0</v>
      </c>
      <c r="AV3395" s="277">
        <v>0</v>
      </c>
      <c r="AW3395" s="277">
        <f>U3395+AH3395+AU3395</f>
        <v>0</v>
      </c>
    </row>
    <row r="3396" spans="1:49">
      <c r="A3396" s="48"/>
      <c r="B3396" s="42"/>
      <c r="C3396" s="42"/>
      <c r="D3396" s="42"/>
      <c r="E3396" s="531"/>
      <c r="F3396" s="50"/>
      <c r="G3396" s="50"/>
      <c r="H3396" s="50"/>
      <c r="I3396" s="276" t="s">
        <v>1631</v>
      </c>
      <c r="J3396" s="277">
        <f>SUM(J3392:J3395)</f>
        <v>5745</v>
      </c>
      <c r="K3396" s="277">
        <f t="shared" ref="K3396:AT3396" si="982">SUM(K3392:K3395)</f>
        <v>810</v>
      </c>
      <c r="L3396" s="277">
        <f t="shared" si="982"/>
        <v>585</v>
      </c>
      <c r="M3396" s="277">
        <f t="shared" si="982"/>
        <v>815</v>
      </c>
      <c r="N3396" s="277">
        <f t="shared" si="982"/>
        <v>1035</v>
      </c>
      <c r="O3396" s="277">
        <f t="shared" si="982"/>
        <v>655</v>
      </c>
      <c r="P3396" s="277">
        <f t="shared" si="982"/>
        <v>800</v>
      </c>
      <c r="Q3396" s="277">
        <f t="shared" si="982"/>
        <v>0</v>
      </c>
      <c r="R3396" s="277">
        <f t="shared" si="982"/>
        <v>225</v>
      </c>
      <c r="S3396" s="277">
        <f t="shared" si="982"/>
        <v>400</v>
      </c>
      <c r="T3396" s="277">
        <f t="shared" si="982"/>
        <v>0</v>
      </c>
      <c r="U3396" s="277">
        <v>5325</v>
      </c>
      <c r="V3396" s="277">
        <v>420</v>
      </c>
      <c r="W3396" s="277">
        <f>SUM(W3392:W3395)</f>
        <v>0</v>
      </c>
      <c r="X3396" s="277">
        <f t="shared" si="982"/>
        <v>0</v>
      </c>
      <c r="Y3396" s="277">
        <f t="shared" si="982"/>
        <v>0</v>
      </c>
      <c r="Z3396" s="277">
        <f t="shared" si="982"/>
        <v>0</v>
      </c>
      <c r="AA3396" s="277">
        <f t="shared" si="982"/>
        <v>0</v>
      </c>
      <c r="AB3396" s="277">
        <f t="shared" si="982"/>
        <v>0</v>
      </c>
      <c r="AC3396" s="277">
        <f t="shared" si="982"/>
        <v>0</v>
      </c>
      <c r="AD3396" s="277">
        <f t="shared" si="982"/>
        <v>0</v>
      </c>
      <c r="AE3396" s="277">
        <f t="shared" si="982"/>
        <v>0</v>
      </c>
      <c r="AF3396" s="277">
        <f t="shared" si="982"/>
        <v>0</v>
      </c>
      <c r="AG3396" s="277">
        <f t="shared" si="982"/>
        <v>0</v>
      </c>
      <c r="AH3396" s="277">
        <v>0</v>
      </c>
      <c r="AI3396" s="277">
        <v>0</v>
      </c>
      <c r="AJ3396" s="277">
        <f>SUM(AJ3392:AJ3395)</f>
        <v>7278</v>
      </c>
      <c r="AK3396" s="277">
        <f t="shared" si="982"/>
        <v>953</v>
      </c>
      <c r="AL3396" s="277">
        <f t="shared" si="982"/>
        <v>0</v>
      </c>
      <c r="AM3396" s="277">
        <f t="shared" si="982"/>
        <v>2278</v>
      </c>
      <c r="AN3396" s="277">
        <f t="shared" si="982"/>
        <v>1828</v>
      </c>
      <c r="AO3396" s="277">
        <f t="shared" si="982"/>
        <v>878</v>
      </c>
      <c r="AP3396" s="277">
        <f t="shared" si="982"/>
        <v>872</v>
      </c>
      <c r="AQ3396" s="277">
        <f t="shared" si="982"/>
        <v>0</v>
      </c>
      <c r="AR3396" s="277">
        <f t="shared" si="982"/>
        <v>0</v>
      </c>
      <c r="AS3396" s="277">
        <f t="shared" si="982"/>
        <v>0</v>
      </c>
      <c r="AT3396" s="277">
        <f t="shared" si="982"/>
        <v>0</v>
      </c>
      <c r="AU3396" s="277">
        <v>6809</v>
      </c>
      <c r="AV3396" s="277">
        <v>469</v>
      </c>
      <c r="AW3396" s="277">
        <f>U3396+AH3396+AU3396</f>
        <v>12134</v>
      </c>
    </row>
    <row r="3397" spans="1:49">
      <c r="A3397" s="48"/>
      <c r="B3397" s="42"/>
      <c r="C3397" s="42"/>
      <c r="D3397" s="42"/>
      <c r="E3397" s="531"/>
      <c r="F3397" s="50"/>
      <c r="G3397" s="50"/>
      <c r="H3397" s="50"/>
      <c r="I3397" s="146"/>
      <c r="J3397" s="29"/>
      <c r="K3397" s="29"/>
      <c r="L3397" s="29"/>
      <c r="M3397" s="29"/>
      <c r="N3397" s="29"/>
      <c r="O3397" s="29"/>
      <c r="P3397" s="29"/>
      <c r="Q3397" s="29"/>
      <c r="R3397" s="29"/>
      <c r="S3397" s="29"/>
      <c r="T3397" s="29"/>
      <c r="U3397" s="29"/>
      <c r="V3397" s="29"/>
      <c r="W3397" s="29"/>
      <c r="X3397" s="29"/>
      <c r="Y3397" s="29"/>
      <c r="Z3397" s="29"/>
      <c r="AA3397" s="29"/>
      <c r="AB3397" s="29"/>
      <c r="AC3397" s="29"/>
      <c r="AD3397" s="29"/>
      <c r="AE3397" s="29"/>
      <c r="AF3397" s="29"/>
      <c r="AG3397" s="29"/>
      <c r="AH3397" s="29"/>
      <c r="AI3397" s="29"/>
      <c r="AJ3397" s="29"/>
      <c r="AK3397" s="29"/>
      <c r="AL3397" s="29"/>
      <c r="AM3397" s="29"/>
      <c r="AN3397" s="29"/>
      <c r="AO3397" s="29"/>
      <c r="AP3397" s="29"/>
      <c r="AQ3397" s="29"/>
      <c r="AR3397" s="29"/>
      <c r="AS3397" s="29"/>
      <c r="AT3397" s="29"/>
      <c r="AU3397" s="29"/>
      <c r="AV3397" s="29"/>
      <c r="AW3397" s="29"/>
    </row>
    <row r="3398" spans="1:49">
      <c r="A3398" s="37"/>
      <c r="B3398" s="38"/>
      <c r="C3398" s="38"/>
      <c r="D3398" s="38"/>
      <c r="E3398" s="38"/>
      <c r="F3398" s="60"/>
      <c r="G3398" s="60"/>
      <c r="H3398" s="60"/>
      <c r="I3398" s="53"/>
      <c r="J3398" s="29"/>
      <c r="K3398" s="29"/>
      <c r="L3398" s="29"/>
      <c r="M3398" s="29"/>
      <c r="N3398" s="29"/>
      <c r="O3398" s="29"/>
      <c r="P3398" s="29"/>
      <c r="Q3398" s="29"/>
      <c r="R3398" s="29"/>
      <c r="S3398" s="29"/>
      <c r="T3398" s="29"/>
      <c r="U3398" s="29"/>
      <c r="V3398" s="29"/>
      <c r="W3398" s="29"/>
      <c r="X3398" s="29"/>
      <c r="Y3398" s="29"/>
      <c r="Z3398" s="29"/>
      <c r="AA3398" s="29"/>
      <c r="AB3398" s="29"/>
      <c r="AC3398" s="29"/>
      <c r="AD3398" s="29"/>
      <c r="AE3398" s="29"/>
      <c r="AF3398" s="29"/>
      <c r="AG3398" s="29"/>
      <c r="AH3398" s="29"/>
      <c r="AI3398" s="29"/>
      <c r="AJ3398" s="29"/>
      <c r="AK3398" s="29"/>
      <c r="AL3398" s="29"/>
      <c r="AM3398" s="29"/>
      <c r="AN3398" s="29"/>
      <c r="AO3398" s="29"/>
      <c r="AP3398" s="29"/>
      <c r="AQ3398" s="29"/>
      <c r="AR3398" s="29"/>
      <c r="AS3398" s="29"/>
      <c r="AT3398" s="29"/>
      <c r="AU3398" s="29"/>
      <c r="AV3398" s="29"/>
      <c r="AW3398" s="29"/>
    </row>
    <row r="3399" spans="1:49" ht="16.5" thickBot="1">
      <c r="A3399" s="78" t="s">
        <v>2146</v>
      </c>
      <c r="B3399" s="78"/>
      <c r="C3399" s="78"/>
      <c r="D3399" s="463"/>
      <c r="E3399" s="539"/>
      <c r="F3399" s="129"/>
      <c r="G3399" s="129"/>
      <c r="H3399" s="129"/>
      <c r="I3399" s="103"/>
    </row>
    <row r="3400" spans="1:49" s="151" customFormat="1" ht="36" customHeight="1" thickTop="1" thickBot="1">
      <c r="A3400" s="147" t="s">
        <v>2079</v>
      </c>
      <c r="B3400" s="5" t="s">
        <v>2080</v>
      </c>
      <c r="C3400" s="5" t="s">
        <v>1335</v>
      </c>
      <c r="D3400" s="450"/>
      <c r="E3400" s="148" t="s">
        <v>1570</v>
      </c>
      <c r="F3400" s="149" t="s">
        <v>1438</v>
      </c>
      <c r="G3400" s="149"/>
      <c r="H3400" s="149" t="s">
        <v>2332</v>
      </c>
      <c r="I3400" s="5" t="s">
        <v>856</v>
      </c>
      <c r="J3400" s="364" t="s">
        <v>2891</v>
      </c>
      <c r="K3400" s="364" t="s">
        <v>2879</v>
      </c>
      <c r="L3400" s="364" t="s">
        <v>2880</v>
      </c>
      <c r="M3400" s="364" t="s">
        <v>2881</v>
      </c>
      <c r="N3400" s="364" t="s">
        <v>2882</v>
      </c>
      <c r="O3400" s="364" t="s">
        <v>2883</v>
      </c>
      <c r="P3400" s="364" t="s">
        <v>2884</v>
      </c>
      <c r="Q3400" s="364" t="s">
        <v>2885</v>
      </c>
      <c r="R3400" s="364" t="s">
        <v>2886</v>
      </c>
      <c r="S3400" s="364" t="s">
        <v>2887</v>
      </c>
      <c r="T3400" s="364" t="s">
        <v>2888</v>
      </c>
      <c r="U3400" s="364" t="s">
        <v>2889</v>
      </c>
      <c r="V3400" s="364" t="s">
        <v>2890</v>
      </c>
      <c r="W3400" s="365" t="s">
        <v>2893</v>
      </c>
      <c r="X3400" s="365" t="s">
        <v>2879</v>
      </c>
      <c r="Y3400" s="365" t="s">
        <v>2880</v>
      </c>
      <c r="Z3400" s="365" t="s">
        <v>2881</v>
      </c>
      <c r="AA3400" s="365" t="s">
        <v>2882</v>
      </c>
      <c r="AB3400" s="365" t="s">
        <v>2883</v>
      </c>
      <c r="AC3400" s="365" t="s">
        <v>2884</v>
      </c>
      <c r="AD3400" s="365" t="s">
        <v>2885</v>
      </c>
      <c r="AE3400" s="365" t="s">
        <v>2886</v>
      </c>
      <c r="AF3400" s="365" t="s">
        <v>2887</v>
      </c>
      <c r="AG3400" s="365" t="s">
        <v>2888</v>
      </c>
      <c r="AH3400" s="365" t="s">
        <v>2889</v>
      </c>
      <c r="AI3400" s="365" t="s">
        <v>2890</v>
      </c>
      <c r="AJ3400" s="366" t="s">
        <v>2892</v>
      </c>
      <c r="AK3400" s="366" t="s">
        <v>2879</v>
      </c>
      <c r="AL3400" s="366" t="s">
        <v>2880</v>
      </c>
      <c r="AM3400" s="366" t="s">
        <v>2881</v>
      </c>
      <c r="AN3400" s="366" t="s">
        <v>2882</v>
      </c>
      <c r="AO3400" s="366" t="s">
        <v>2883</v>
      </c>
      <c r="AP3400" s="366" t="s">
        <v>2884</v>
      </c>
      <c r="AQ3400" s="366" t="s">
        <v>2885</v>
      </c>
      <c r="AR3400" s="366" t="s">
        <v>2886</v>
      </c>
      <c r="AS3400" s="366" t="s">
        <v>2887</v>
      </c>
      <c r="AT3400" s="366" t="s">
        <v>2888</v>
      </c>
      <c r="AU3400" s="366" t="s">
        <v>2889</v>
      </c>
      <c r="AV3400" s="366" t="s">
        <v>2890</v>
      </c>
      <c r="AW3400" s="368" t="s">
        <v>2895</v>
      </c>
    </row>
    <row r="3401" spans="1:49">
      <c r="A3401" s="33"/>
      <c r="B3401" s="34"/>
      <c r="C3401" s="34"/>
      <c r="D3401" s="34"/>
      <c r="E3401" s="35"/>
      <c r="F3401" s="36"/>
      <c r="G3401" s="36"/>
      <c r="H3401" s="36"/>
      <c r="I3401" s="34"/>
      <c r="J3401" s="202" t="s">
        <v>1224</v>
      </c>
      <c r="K3401" s="202">
        <v>1</v>
      </c>
      <c r="L3401" s="202">
        <v>2</v>
      </c>
      <c r="M3401" s="202">
        <v>3</v>
      </c>
      <c r="N3401" s="202">
        <v>4</v>
      </c>
      <c r="O3401" s="202">
        <v>5</v>
      </c>
      <c r="P3401" s="202">
        <v>6</v>
      </c>
      <c r="Q3401" s="202">
        <v>7</v>
      </c>
      <c r="R3401" s="202">
        <v>8</v>
      </c>
      <c r="S3401" s="202">
        <v>9</v>
      </c>
      <c r="T3401" s="202">
        <v>10</v>
      </c>
      <c r="U3401" s="202">
        <v>13</v>
      </c>
      <c r="V3401" s="202">
        <v>14</v>
      </c>
      <c r="W3401" s="202" t="s">
        <v>1224</v>
      </c>
      <c r="X3401" s="202">
        <v>1</v>
      </c>
      <c r="Y3401" s="202">
        <v>2</v>
      </c>
      <c r="Z3401" s="202">
        <v>3</v>
      </c>
      <c r="AA3401" s="202">
        <v>4</v>
      </c>
      <c r="AB3401" s="202">
        <v>5</v>
      </c>
      <c r="AC3401" s="202">
        <v>6</v>
      </c>
      <c r="AD3401" s="202">
        <v>7</v>
      </c>
      <c r="AE3401" s="202">
        <v>8</v>
      </c>
      <c r="AF3401" s="202">
        <v>9</v>
      </c>
      <c r="AG3401" s="202">
        <v>10</v>
      </c>
      <c r="AH3401" s="202">
        <v>13</v>
      </c>
      <c r="AI3401" s="202">
        <v>14</v>
      </c>
      <c r="AJ3401" s="202" t="s">
        <v>1224</v>
      </c>
      <c r="AK3401" s="202">
        <v>1</v>
      </c>
      <c r="AL3401" s="202">
        <v>2</v>
      </c>
      <c r="AM3401" s="202">
        <v>3</v>
      </c>
      <c r="AN3401" s="202">
        <v>4</v>
      </c>
      <c r="AO3401" s="202">
        <v>5</v>
      </c>
      <c r="AP3401" s="202">
        <v>6</v>
      </c>
      <c r="AQ3401" s="202">
        <v>7</v>
      </c>
      <c r="AR3401" s="202">
        <v>8</v>
      </c>
      <c r="AS3401" s="202">
        <v>9</v>
      </c>
      <c r="AT3401" s="202">
        <v>10</v>
      </c>
      <c r="AU3401" s="202">
        <v>13</v>
      </c>
      <c r="AV3401" s="202">
        <v>14</v>
      </c>
      <c r="AW3401" s="202">
        <v>15</v>
      </c>
    </row>
    <row r="3402" spans="1:49">
      <c r="A3402" s="37"/>
      <c r="B3402" s="38"/>
      <c r="C3402" s="38"/>
      <c r="D3402" s="38"/>
      <c r="E3402" s="60"/>
      <c r="F3402" s="61"/>
      <c r="G3402" s="61"/>
      <c r="H3402" s="61"/>
      <c r="I3402" s="38"/>
      <c r="J3402" s="62"/>
      <c r="K3402" s="62"/>
      <c r="L3402" s="62"/>
      <c r="M3402" s="62"/>
      <c r="N3402" s="62"/>
      <c r="O3402" s="62"/>
      <c r="P3402" s="62"/>
      <c r="Q3402" s="62"/>
      <c r="R3402" s="62"/>
      <c r="S3402" s="62"/>
      <c r="T3402" s="62"/>
      <c r="U3402" s="62"/>
      <c r="V3402" s="62"/>
      <c r="W3402" s="62"/>
      <c r="X3402" s="62"/>
      <c r="Y3402" s="62"/>
      <c r="Z3402" s="62"/>
      <c r="AA3402" s="62"/>
      <c r="AB3402" s="62"/>
      <c r="AC3402" s="62"/>
      <c r="AD3402" s="62"/>
      <c r="AE3402" s="62"/>
      <c r="AF3402" s="62"/>
      <c r="AG3402" s="62"/>
      <c r="AH3402" s="62"/>
      <c r="AI3402" s="62"/>
      <c r="AJ3402" s="62"/>
      <c r="AK3402" s="62"/>
      <c r="AL3402" s="62"/>
      <c r="AM3402" s="62"/>
      <c r="AN3402" s="62"/>
      <c r="AO3402" s="62"/>
      <c r="AP3402" s="62"/>
      <c r="AQ3402" s="62"/>
      <c r="AR3402" s="62"/>
      <c r="AS3402" s="62"/>
      <c r="AT3402" s="62"/>
      <c r="AU3402" s="62"/>
      <c r="AV3402" s="62"/>
      <c r="AW3402" s="62"/>
    </row>
    <row r="3403" spans="1:49">
      <c r="A3403" s="92" t="s">
        <v>797</v>
      </c>
      <c r="B3403" s="93" t="s">
        <v>1030</v>
      </c>
      <c r="C3403" s="93" t="s">
        <v>2090</v>
      </c>
      <c r="D3403" s="460"/>
      <c r="E3403" s="531"/>
      <c r="F3403" s="50"/>
      <c r="G3403" s="50"/>
      <c r="H3403" s="50"/>
      <c r="I3403" s="41" t="s">
        <v>1682</v>
      </c>
    </row>
    <row r="3404" spans="1:49">
      <c r="A3404" s="48"/>
      <c r="B3404" s="1"/>
      <c r="C3404" s="1"/>
      <c r="D3404" s="369"/>
      <c r="E3404" s="531"/>
      <c r="F3404" s="50"/>
      <c r="G3404" s="50"/>
      <c r="H3404" s="50"/>
      <c r="I3404" s="109"/>
    </row>
    <row r="3405" spans="1:49">
      <c r="A3405" s="48"/>
      <c r="B3405" s="42"/>
      <c r="C3405" s="42"/>
      <c r="D3405" s="42"/>
      <c r="E3405" s="531"/>
      <c r="F3405" s="50"/>
      <c r="G3405" s="50"/>
      <c r="H3405" s="50"/>
      <c r="I3405" s="49" t="s">
        <v>1559</v>
      </c>
      <c r="J3405" s="12">
        <f>SUM(J3406,J3414,J3416)</f>
        <v>38000</v>
      </c>
      <c r="K3405" s="12">
        <f t="shared" ref="K3405:AT3405" si="983">SUM(K3406,K3414,K3416)</f>
        <v>600</v>
      </c>
      <c r="L3405" s="12">
        <f t="shared" si="983"/>
        <v>3630</v>
      </c>
      <c r="M3405" s="12">
        <f t="shared" si="983"/>
        <v>6100</v>
      </c>
      <c r="N3405" s="12">
        <f t="shared" si="983"/>
        <v>4410</v>
      </c>
      <c r="O3405" s="12">
        <f t="shared" si="983"/>
        <v>2800</v>
      </c>
      <c r="P3405" s="12">
        <f t="shared" si="983"/>
        <v>2637</v>
      </c>
      <c r="Q3405" s="12">
        <f t="shared" si="983"/>
        <v>0</v>
      </c>
      <c r="R3405" s="12">
        <f t="shared" si="983"/>
        <v>0</v>
      </c>
      <c r="S3405" s="12">
        <f t="shared" si="983"/>
        <v>5562</v>
      </c>
      <c r="T3405" s="12">
        <f t="shared" si="983"/>
        <v>4290</v>
      </c>
      <c r="U3405" s="12">
        <v>30029</v>
      </c>
      <c r="V3405" s="12">
        <v>7971</v>
      </c>
      <c r="W3405" s="12">
        <f>SUM(W3406,W3414,W3416)</f>
        <v>11618</v>
      </c>
      <c r="X3405" s="12">
        <f t="shared" si="983"/>
        <v>0</v>
      </c>
      <c r="Y3405" s="12">
        <f t="shared" si="983"/>
        <v>0</v>
      </c>
      <c r="Z3405" s="12">
        <f t="shared" si="983"/>
        <v>0</v>
      </c>
      <c r="AA3405" s="12">
        <f t="shared" si="983"/>
        <v>0</v>
      </c>
      <c r="AB3405" s="12">
        <f t="shared" si="983"/>
        <v>0</v>
      </c>
      <c r="AC3405" s="12">
        <f t="shared" si="983"/>
        <v>0</v>
      </c>
      <c r="AD3405" s="12">
        <f t="shared" si="983"/>
        <v>0</v>
      </c>
      <c r="AE3405" s="12">
        <f t="shared" si="983"/>
        <v>0</v>
      </c>
      <c r="AF3405" s="12">
        <f t="shared" si="983"/>
        <v>0</v>
      </c>
      <c r="AG3405" s="12">
        <f t="shared" si="983"/>
        <v>11618</v>
      </c>
      <c r="AH3405" s="12">
        <v>11618</v>
      </c>
      <c r="AI3405" s="12">
        <v>0</v>
      </c>
      <c r="AJ3405" s="12">
        <f>SUM(AJ3406,AJ3414,AJ3416)</f>
        <v>5000</v>
      </c>
      <c r="AK3405" s="12">
        <f t="shared" si="983"/>
        <v>387</v>
      </c>
      <c r="AL3405" s="12">
        <f t="shared" si="983"/>
        <v>0</v>
      </c>
      <c r="AM3405" s="12">
        <f t="shared" si="983"/>
        <v>0</v>
      </c>
      <c r="AN3405" s="12">
        <f t="shared" si="983"/>
        <v>0</v>
      </c>
      <c r="AO3405" s="12">
        <f t="shared" si="983"/>
        <v>391</v>
      </c>
      <c r="AP3405" s="12">
        <f t="shared" si="983"/>
        <v>782</v>
      </c>
      <c r="AQ3405" s="12">
        <f t="shared" si="983"/>
        <v>0</v>
      </c>
      <c r="AR3405" s="12">
        <f t="shared" si="983"/>
        <v>0</v>
      </c>
      <c r="AS3405" s="12">
        <f t="shared" si="983"/>
        <v>0</v>
      </c>
      <c r="AT3405" s="12">
        <f t="shared" si="983"/>
        <v>0</v>
      </c>
      <c r="AU3405" s="12">
        <v>1560</v>
      </c>
      <c r="AV3405" s="12">
        <v>3440</v>
      </c>
      <c r="AW3405" s="12">
        <f t="shared" ref="AW3405:AW3435" si="984">U3405+AH3405+AU3405</f>
        <v>43207</v>
      </c>
    </row>
    <row r="3406" spans="1:49">
      <c r="A3406" s="44" t="s">
        <v>797</v>
      </c>
      <c r="B3406" s="45" t="s">
        <v>1030</v>
      </c>
      <c r="C3406" s="45" t="s">
        <v>2090</v>
      </c>
      <c r="D3406" s="452" t="s">
        <v>2957</v>
      </c>
      <c r="E3406" s="213" t="s">
        <v>771</v>
      </c>
      <c r="F3406" s="65"/>
      <c r="G3406" s="65"/>
      <c r="H3406" s="65"/>
      <c r="I3406" s="1" t="s">
        <v>1500</v>
      </c>
      <c r="J3406" s="9">
        <f>SUM(J3407:J3408)</f>
        <v>11000</v>
      </c>
      <c r="K3406" s="9">
        <f t="shared" ref="K3406:AT3406" si="985">SUM(K3407:K3408)</f>
        <v>0</v>
      </c>
      <c r="L3406" s="9">
        <f t="shared" si="985"/>
        <v>0</v>
      </c>
      <c r="M3406" s="9">
        <f t="shared" si="985"/>
        <v>0</v>
      </c>
      <c r="N3406" s="9">
        <f t="shared" si="985"/>
        <v>0</v>
      </c>
      <c r="O3406" s="9">
        <f t="shared" si="985"/>
        <v>1200</v>
      </c>
      <c r="P3406" s="9">
        <f t="shared" si="985"/>
        <v>0</v>
      </c>
      <c r="Q3406" s="9">
        <f t="shared" si="985"/>
        <v>0</v>
      </c>
      <c r="R3406" s="9">
        <f t="shared" si="985"/>
        <v>0</v>
      </c>
      <c r="S3406" s="9">
        <f t="shared" si="985"/>
        <v>500</v>
      </c>
      <c r="T3406" s="9">
        <f t="shared" si="985"/>
        <v>1967</v>
      </c>
      <c r="U3406" s="9">
        <v>3667</v>
      </c>
      <c r="V3406" s="9">
        <v>7333</v>
      </c>
      <c r="W3406" s="9">
        <f>SUM(W3407:W3408)</f>
        <v>0</v>
      </c>
      <c r="X3406" s="9">
        <f t="shared" si="985"/>
        <v>0</v>
      </c>
      <c r="Y3406" s="9">
        <f t="shared" si="985"/>
        <v>0</v>
      </c>
      <c r="Z3406" s="9">
        <f t="shared" si="985"/>
        <v>0</v>
      </c>
      <c r="AA3406" s="9">
        <f t="shared" si="985"/>
        <v>0</v>
      </c>
      <c r="AB3406" s="9">
        <f t="shared" si="985"/>
        <v>0</v>
      </c>
      <c r="AC3406" s="9">
        <f t="shared" si="985"/>
        <v>0</v>
      </c>
      <c r="AD3406" s="9">
        <f t="shared" si="985"/>
        <v>0</v>
      </c>
      <c r="AE3406" s="9">
        <f t="shared" si="985"/>
        <v>0</v>
      </c>
      <c r="AF3406" s="9">
        <f t="shared" si="985"/>
        <v>0</v>
      </c>
      <c r="AG3406" s="9">
        <f t="shared" si="985"/>
        <v>0</v>
      </c>
      <c r="AH3406" s="9">
        <v>0</v>
      </c>
      <c r="AI3406" s="9">
        <v>0</v>
      </c>
      <c r="AJ3406" s="9">
        <f>SUM(AJ3407:AJ3408)</f>
        <v>0</v>
      </c>
      <c r="AK3406" s="9">
        <f t="shared" si="985"/>
        <v>0</v>
      </c>
      <c r="AL3406" s="9">
        <f t="shared" si="985"/>
        <v>0</v>
      </c>
      <c r="AM3406" s="9">
        <f t="shared" si="985"/>
        <v>0</v>
      </c>
      <c r="AN3406" s="9">
        <f t="shared" si="985"/>
        <v>0</v>
      </c>
      <c r="AO3406" s="9">
        <f t="shared" si="985"/>
        <v>0</v>
      </c>
      <c r="AP3406" s="9">
        <f t="shared" si="985"/>
        <v>0</v>
      </c>
      <c r="AQ3406" s="9">
        <f t="shared" si="985"/>
        <v>0</v>
      </c>
      <c r="AR3406" s="9">
        <f t="shared" si="985"/>
        <v>0</v>
      </c>
      <c r="AS3406" s="9">
        <f t="shared" si="985"/>
        <v>0</v>
      </c>
      <c r="AT3406" s="9">
        <f t="shared" si="985"/>
        <v>0</v>
      </c>
      <c r="AU3406" s="9">
        <v>0</v>
      </c>
      <c r="AV3406" s="9">
        <v>0</v>
      </c>
      <c r="AW3406" s="9">
        <f t="shared" si="984"/>
        <v>3667</v>
      </c>
    </row>
    <row r="3407" spans="1:49">
      <c r="A3407" s="44" t="s">
        <v>797</v>
      </c>
      <c r="B3407" s="45" t="s">
        <v>1030</v>
      </c>
      <c r="C3407" s="45" t="s">
        <v>2090</v>
      </c>
      <c r="D3407" s="452" t="s">
        <v>2957</v>
      </c>
      <c r="E3407" s="367" t="s">
        <v>834</v>
      </c>
      <c r="F3407" s="50"/>
      <c r="G3407" s="468" t="s">
        <v>3096</v>
      </c>
      <c r="H3407" s="50" t="s">
        <v>2333</v>
      </c>
      <c r="I3407" s="42" t="s">
        <v>1165</v>
      </c>
      <c r="J3407" s="15">
        <v>10000</v>
      </c>
      <c r="O3407" s="15">
        <v>1000</v>
      </c>
      <c r="S3407" s="15">
        <v>500</v>
      </c>
      <c r="T3407" s="15">
        <v>1967</v>
      </c>
      <c r="U3407" s="15">
        <v>3467</v>
      </c>
      <c r="V3407" s="15">
        <v>6533</v>
      </c>
      <c r="AH3407" s="15">
        <v>0</v>
      </c>
      <c r="AI3407" s="15">
        <v>0</v>
      </c>
      <c r="AU3407" s="15">
        <v>0</v>
      </c>
      <c r="AV3407" s="15">
        <v>0</v>
      </c>
      <c r="AW3407" s="15">
        <f t="shared" si="984"/>
        <v>3467</v>
      </c>
    </row>
    <row r="3408" spans="1:49">
      <c r="A3408" s="44" t="s">
        <v>797</v>
      </c>
      <c r="B3408" s="45" t="s">
        <v>1030</v>
      </c>
      <c r="C3408" s="45" t="s">
        <v>2090</v>
      </c>
      <c r="D3408" s="452" t="s">
        <v>2957</v>
      </c>
      <c r="E3408" s="367" t="s">
        <v>772</v>
      </c>
      <c r="F3408" s="50"/>
      <c r="G3408" s="468" t="s">
        <v>3096</v>
      </c>
      <c r="H3408" s="50" t="s">
        <v>2333</v>
      </c>
      <c r="I3408" s="42" t="s">
        <v>1227</v>
      </c>
      <c r="J3408" s="15">
        <f>SUM(J3409:J3413)</f>
        <v>1000</v>
      </c>
      <c r="K3408" s="15">
        <f t="shared" ref="K3408:AT3408" si="986">SUM(K3409:K3413)</f>
        <v>0</v>
      </c>
      <c r="L3408" s="15">
        <f t="shared" si="986"/>
        <v>0</v>
      </c>
      <c r="M3408" s="15">
        <f t="shared" si="986"/>
        <v>0</v>
      </c>
      <c r="N3408" s="15">
        <f t="shared" si="986"/>
        <v>0</v>
      </c>
      <c r="O3408" s="15">
        <f t="shared" si="986"/>
        <v>200</v>
      </c>
      <c r="P3408" s="15">
        <f t="shared" si="986"/>
        <v>0</v>
      </c>
      <c r="Q3408" s="15">
        <f t="shared" si="986"/>
        <v>0</v>
      </c>
      <c r="R3408" s="15">
        <f t="shared" si="986"/>
        <v>0</v>
      </c>
      <c r="S3408" s="15">
        <f t="shared" si="986"/>
        <v>0</v>
      </c>
      <c r="T3408" s="15">
        <f t="shared" si="986"/>
        <v>0</v>
      </c>
      <c r="U3408" s="15">
        <v>200</v>
      </c>
      <c r="V3408" s="15">
        <v>800</v>
      </c>
      <c r="W3408" s="15">
        <f>SUM(W3409:W3413)</f>
        <v>0</v>
      </c>
      <c r="X3408" s="15">
        <f t="shared" si="986"/>
        <v>0</v>
      </c>
      <c r="Y3408" s="15">
        <f t="shared" si="986"/>
        <v>0</v>
      </c>
      <c r="Z3408" s="15">
        <f t="shared" si="986"/>
        <v>0</v>
      </c>
      <c r="AA3408" s="15">
        <f t="shared" si="986"/>
        <v>0</v>
      </c>
      <c r="AB3408" s="15">
        <f t="shared" si="986"/>
        <v>0</v>
      </c>
      <c r="AC3408" s="15">
        <f t="shared" si="986"/>
        <v>0</v>
      </c>
      <c r="AD3408" s="15">
        <f t="shared" si="986"/>
        <v>0</v>
      </c>
      <c r="AE3408" s="15">
        <f t="shared" si="986"/>
        <v>0</v>
      </c>
      <c r="AF3408" s="15">
        <f t="shared" si="986"/>
        <v>0</v>
      </c>
      <c r="AG3408" s="15">
        <f t="shared" si="986"/>
        <v>0</v>
      </c>
      <c r="AH3408" s="15">
        <v>0</v>
      </c>
      <c r="AI3408" s="15">
        <v>0</v>
      </c>
      <c r="AJ3408" s="15">
        <f>SUM(AJ3409:AJ3413)</f>
        <v>0</v>
      </c>
      <c r="AK3408" s="15">
        <f t="shared" si="986"/>
        <v>0</v>
      </c>
      <c r="AL3408" s="15">
        <f t="shared" si="986"/>
        <v>0</v>
      </c>
      <c r="AM3408" s="15">
        <f t="shared" si="986"/>
        <v>0</v>
      </c>
      <c r="AN3408" s="15">
        <f t="shared" si="986"/>
        <v>0</v>
      </c>
      <c r="AO3408" s="15">
        <f t="shared" si="986"/>
        <v>0</v>
      </c>
      <c r="AP3408" s="15">
        <f t="shared" si="986"/>
        <v>0</v>
      </c>
      <c r="AQ3408" s="15">
        <f t="shared" si="986"/>
        <v>0</v>
      </c>
      <c r="AR3408" s="15">
        <f t="shared" si="986"/>
        <v>0</v>
      </c>
      <c r="AS3408" s="15">
        <f t="shared" si="986"/>
        <v>0</v>
      </c>
      <c r="AT3408" s="15">
        <f t="shared" si="986"/>
        <v>0</v>
      </c>
      <c r="AU3408" s="15">
        <v>0</v>
      </c>
      <c r="AV3408" s="15">
        <v>0</v>
      </c>
      <c r="AW3408" s="15">
        <f t="shared" si="984"/>
        <v>200</v>
      </c>
    </row>
    <row r="3409" spans="1:49" s="144" customFormat="1">
      <c r="A3409" s="44" t="s">
        <v>797</v>
      </c>
      <c r="B3409" s="45" t="s">
        <v>1030</v>
      </c>
      <c r="C3409" s="45" t="s">
        <v>2090</v>
      </c>
      <c r="D3409" s="452" t="s">
        <v>2957</v>
      </c>
      <c r="E3409" s="140" t="s">
        <v>850</v>
      </c>
      <c r="F3409" s="141" t="s">
        <v>367</v>
      </c>
      <c r="G3409" s="468" t="s">
        <v>3096</v>
      </c>
      <c r="H3409" s="50" t="s">
        <v>2333</v>
      </c>
      <c r="I3409" s="142" t="s">
        <v>1119</v>
      </c>
      <c r="J3409" s="15"/>
      <c r="K3409" s="15"/>
      <c r="L3409" s="15"/>
      <c r="M3409" s="15"/>
      <c r="N3409" s="15"/>
      <c r="O3409" s="15"/>
      <c r="P3409" s="15"/>
      <c r="Q3409" s="15"/>
      <c r="R3409" s="15"/>
      <c r="S3409" s="15"/>
      <c r="T3409" s="15"/>
      <c r="U3409" s="15">
        <v>0</v>
      </c>
      <c r="V3409" s="15">
        <v>0</v>
      </c>
      <c r="W3409" s="15"/>
      <c r="X3409" s="15"/>
      <c r="Y3409" s="15"/>
      <c r="Z3409" s="15"/>
      <c r="AA3409" s="15"/>
      <c r="AB3409" s="15"/>
      <c r="AC3409" s="15"/>
      <c r="AD3409" s="15"/>
      <c r="AE3409" s="15"/>
      <c r="AF3409" s="15"/>
      <c r="AG3409" s="15"/>
      <c r="AH3409" s="15">
        <v>0</v>
      </c>
      <c r="AI3409" s="15">
        <v>0</v>
      </c>
      <c r="AJ3409" s="15"/>
      <c r="AK3409" s="15"/>
      <c r="AL3409" s="15"/>
      <c r="AM3409" s="15"/>
      <c r="AN3409" s="15"/>
      <c r="AO3409" s="15"/>
      <c r="AP3409" s="15"/>
      <c r="AQ3409" s="15"/>
      <c r="AR3409" s="15"/>
      <c r="AS3409" s="15"/>
      <c r="AT3409" s="15"/>
      <c r="AU3409" s="15">
        <v>0</v>
      </c>
      <c r="AV3409" s="15">
        <v>0</v>
      </c>
      <c r="AW3409" s="15">
        <f t="shared" si="984"/>
        <v>0</v>
      </c>
    </row>
    <row r="3410" spans="1:49" s="144" customFormat="1">
      <c r="A3410" s="44" t="s">
        <v>797</v>
      </c>
      <c r="B3410" s="45" t="s">
        <v>1030</v>
      </c>
      <c r="C3410" s="45" t="s">
        <v>2090</v>
      </c>
      <c r="D3410" s="452" t="s">
        <v>2957</v>
      </c>
      <c r="E3410" s="140" t="s">
        <v>851</v>
      </c>
      <c r="F3410" s="141" t="s">
        <v>368</v>
      </c>
      <c r="G3410" s="468" t="s">
        <v>3096</v>
      </c>
      <c r="H3410" s="50" t="s">
        <v>2333</v>
      </c>
      <c r="I3410" s="142" t="s">
        <v>1290</v>
      </c>
      <c r="J3410" s="15">
        <v>1000</v>
      </c>
      <c r="K3410" s="15"/>
      <c r="L3410" s="15"/>
      <c r="M3410" s="15"/>
      <c r="N3410" s="15"/>
      <c r="O3410" s="15">
        <v>200</v>
      </c>
      <c r="P3410" s="15"/>
      <c r="Q3410" s="15"/>
      <c r="R3410" s="15"/>
      <c r="S3410" s="15"/>
      <c r="T3410" s="15"/>
      <c r="U3410" s="15">
        <v>200</v>
      </c>
      <c r="V3410" s="15">
        <v>800</v>
      </c>
      <c r="W3410" s="15"/>
      <c r="X3410" s="15"/>
      <c r="Y3410" s="15"/>
      <c r="Z3410" s="15"/>
      <c r="AA3410" s="15"/>
      <c r="AB3410" s="15"/>
      <c r="AC3410" s="15"/>
      <c r="AD3410" s="15"/>
      <c r="AE3410" s="15"/>
      <c r="AF3410" s="15"/>
      <c r="AG3410" s="15"/>
      <c r="AH3410" s="15">
        <v>0</v>
      </c>
      <c r="AI3410" s="15">
        <v>0</v>
      </c>
      <c r="AJ3410" s="15"/>
      <c r="AK3410" s="15"/>
      <c r="AL3410" s="15"/>
      <c r="AM3410" s="15"/>
      <c r="AN3410" s="15"/>
      <c r="AO3410" s="15"/>
      <c r="AP3410" s="15"/>
      <c r="AQ3410" s="15"/>
      <c r="AR3410" s="15"/>
      <c r="AS3410" s="15"/>
      <c r="AT3410" s="15"/>
      <c r="AU3410" s="15">
        <v>0</v>
      </c>
      <c r="AV3410" s="15">
        <v>0</v>
      </c>
      <c r="AW3410" s="15">
        <f t="shared" si="984"/>
        <v>200</v>
      </c>
    </row>
    <row r="3411" spans="1:49" s="144" customFormat="1">
      <c r="A3411" s="44" t="s">
        <v>797</v>
      </c>
      <c r="B3411" s="45" t="s">
        <v>1030</v>
      </c>
      <c r="C3411" s="45" t="s">
        <v>2090</v>
      </c>
      <c r="D3411" s="452" t="s">
        <v>2957</v>
      </c>
      <c r="E3411" s="140" t="s">
        <v>852</v>
      </c>
      <c r="F3411" s="141" t="s">
        <v>369</v>
      </c>
      <c r="G3411" s="468" t="s">
        <v>3096</v>
      </c>
      <c r="H3411" s="50" t="s">
        <v>2333</v>
      </c>
      <c r="I3411" s="142" t="s">
        <v>1733</v>
      </c>
      <c r="J3411" s="15"/>
      <c r="K3411" s="15"/>
      <c r="L3411" s="15"/>
      <c r="M3411" s="15"/>
      <c r="N3411" s="15"/>
      <c r="O3411" s="15"/>
      <c r="P3411" s="15"/>
      <c r="Q3411" s="15"/>
      <c r="R3411" s="15"/>
      <c r="S3411" s="15"/>
      <c r="T3411" s="15"/>
      <c r="U3411" s="15">
        <v>0</v>
      </c>
      <c r="V3411" s="15">
        <v>0</v>
      </c>
      <c r="W3411" s="15"/>
      <c r="X3411" s="15"/>
      <c r="Y3411" s="15"/>
      <c r="Z3411" s="15"/>
      <c r="AA3411" s="15"/>
      <c r="AB3411" s="15"/>
      <c r="AC3411" s="15"/>
      <c r="AD3411" s="15"/>
      <c r="AE3411" s="15"/>
      <c r="AF3411" s="15"/>
      <c r="AG3411" s="15"/>
      <c r="AH3411" s="15">
        <v>0</v>
      </c>
      <c r="AI3411" s="15">
        <v>0</v>
      </c>
      <c r="AJ3411" s="15"/>
      <c r="AK3411" s="15"/>
      <c r="AL3411" s="15"/>
      <c r="AM3411" s="15"/>
      <c r="AN3411" s="15"/>
      <c r="AO3411" s="15"/>
      <c r="AP3411" s="15"/>
      <c r="AQ3411" s="15"/>
      <c r="AR3411" s="15"/>
      <c r="AS3411" s="15"/>
      <c r="AT3411" s="15"/>
      <c r="AU3411" s="15">
        <v>0</v>
      </c>
      <c r="AV3411" s="15">
        <v>0</v>
      </c>
      <c r="AW3411" s="15">
        <f t="shared" si="984"/>
        <v>0</v>
      </c>
    </row>
    <row r="3412" spans="1:49" s="144" customFormat="1">
      <c r="A3412" s="44" t="s">
        <v>797</v>
      </c>
      <c r="B3412" s="45" t="s">
        <v>1030</v>
      </c>
      <c r="C3412" s="45" t="s">
        <v>2090</v>
      </c>
      <c r="D3412" s="452" t="s">
        <v>2957</v>
      </c>
      <c r="E3412" s="140" t="s">
        <v>853</v>
      </c>
      <c r="F3412" s="141" t="s">
        <v>370</v>
      </c>
      <c r="G3412" s="468" t="s">
        <v>3096</v>
      </c>
      <c r="H3412" s="50" t="s">
        <v>2333</v>
      </c>
      <c r="I3412" s="142" t="s">
        <v>1734</v>
      </c>
      <c r="J3412" s="15"/>
      <c r="K3412" s="15"/>
      <c r="L3412" s="15"/>
      <c r="M3412" s="15"/>
      <c r="N3412" s="15"/>
      <c r="O3412" s="15"/>
      <c r="P3412" s="15"/>
      <c r="Q3412" s="15"/>
      <c r="R3412" s="15"/>
      <c r="S3412" s="15"/>
      <c r="T3412" s="15"/>
      <c r="U3412" s="15">
        <v>0</v>
      </c>
      <c r="V3412" s="15">
        <v>0</v>
      </c>
      <c r="W3412" s="15"/>
      <c r="X3412" s="15"/>
      <c r="Y3412" s="15"/>
      <c r="Z3412" s="15"/>
      <c r="AA3412" s="15"/>
      <c r="AB3412" s="15"/>
      <c r="AC3412" s="15"/>
      <c r="AD3412" s="15"/>
      <c r="AE3412" s="15"/>
      <c r="AF3412" s="15"/>
      <c r="AG3412" s="15"/>
      <c r="AH3412" s="15">
        <v>0</v>
      </c>
      <c r="AI3412" s="15">
        <v>0</v>
      </c>
      <c r="AJ3412" s="15"/>
      <c r="AK3412" s="15"/>
      <c r="AL3412" s="15"/>
      <c r="AM3412" s="15"/>
      <c r="AN3412" s="15"/>
      <c r="AO3412" s="15"/>
      <c r="AP3412" s="15"/>
      <c r="AQ3412" s="15"/>
      <c r="AR3412" s="15"/>
      <c r="AS3412" s="15"/>
      <c r="AT3412" s="15"/>
      <c r="AU3412" s="15">
        <v>0</v>
      </c>
      <c r="AV3412" s="15">
        <v>0</v>
      </c>
      <c r="AW3412" s="15">
        <f t="shared" si="984"/>
        <v>0</v>
      </c>
    </row>
    <row r="3413" spans="1:49" s="144" customFormat="1">
      <c r="A3413" s="44" t="s">
        <v>797</v>
      </c>
      <c r="B3413" s="45" t="s">
        <v>1030</v>
      </c>
      <c r="C3413" s="45" t="s">
        <v>2090</v>
      </c>
      <c r="D3413" s="452" t="s">
        <v>2957</v>
      </c>
      <c r="E3413" s="140" t="s">
        <v>854</v>
      </c>
      <c r="F3413" s="141" t="s">
        <v>371</v>
      </c>
      <c r="G3413" s="468" t="s">
        <v>3096</v>
      </c>
      <c r="H3413" s="50" t="s">
        <v>2333</v>
      </c>
      <c r="I3413" s="142" t="s">
        <v>1735</v>
      </c>
      <c r="J3413" s="15"/>
      <c r="K3413" s="15"/>
      <c r="L3413" s="15"/>
      <c r="M3413" s="15"/>
      <c r="N3413" s="15"/>
      <c r="O3413" s="15"/>
      <c r="P3413" s="15"/>
      <c r="Q3413" s="15"/>
      <c r="R3413" s="15"/>
      <c r="S3413" s="15"/>
      <c r="T3413" s="15"/>
      <c r="U3413" s="15">
        <v>0</v>
      </c>
      <c r="V3413" s="15">
        <v>0</v>
      </c>
      <c r="W3413" s="15"/>
      <c r="X3413" s="15"/>
      <c r="Y3413" s="15"/>
      <c r="Z3413" s="15"/>
      <c r="AA3413" s="15"/>
      <c r="AB3413" s="15"/>
      <c r="AC3413" s="15"/>
      <c r="AD3413" s="15"/>
      <c r="AE3413" s="15"/>
      <c r="AF3413" s="15"/>
      <c r="AG3413" s="15"/>
      <c r="AH3413" s="15">
        <v>0</v>
      </c>
      <c r="AI3413" s="15">
        <v>0</v>
      </c>
      <c r="AJ3413" s="15"/>
      <c r="AK3413" s="15"/>
      <c r="AL3413" s="15"/>
      <c r="AM3413" s="15"/>
      <c r="AN3413" s="15"/>
      <c r="AO3413" s="15"/>
      <c r="AP3413" s="15"/>
      <c r="AQ3413" s="15"/>
      <c r="AR3413" s="15"/>
      <c r="AS3413" s="15"/>
      <c r="AT3413" s="15"/>
      <c r="AU3413" s="15">
        <v>0</v>
      </c>
      <c r="AV3413" s="15">
        <v>0</v>
      </c>
      <c r="AW3413" s="15">
        <f t="shared" si="984"/>
        <v>0</v>
      </c>
    </row>
    <row r="3414" spans="1:49">
      <c r="A3414" s="44" t="s">
        <v>797</v>
      </c>
      <c r="B3414" s="45" t="s">
        <v>1030</v>
      </c>
      <c r="C3414" s="45" t="s">
        <v>2090</v>
      </c>
      <c r="D3414" s="452" t="s">
        <v>2957</v>
      </c>
      <c r="E3414" s="213" t="s">
        <v>773</v>
      </c>
      <c r="F3414" s="65"/>
      <c r="G3414" s="65"/>
      <c r="H3414" s="65"/>
      <c r="I3414" s="1" t="s">
        <v>1362</v>
      </c>
      <c r="J3414" s="9">
        <f>SUM(J3415)</f>
        <v>1000</v>
      </c>
      <c r="K3414" s="9">
        <f t="shared" ref="K3414:AT3414" si="987">SUM(K3415)</f>
        <v>0</v>
      </c>
      <c r="L3414" s="9">
        <f t="shared" si="987"/>
        <v>0</v>
      </c>
      <c r="M3414" s="9">
        <f t="shared" si="987"/>
        <v>0</v>
      </c>
      <c r="N3414" s="9">
        <f t="shared" si="987"/>
        <v>0</v>
      </c>
      <c r="O3414" s="9">
        <f t="shared" si="987"/>
        <v>0</v>
      </c>
      <c r="P3414" s="9">
        <f t="shared" si="987"/>
        <v>0</v>
      </c>
      <c r="Q3414" s="9">
        <f t="shared" si="987"/>
        <v>0</v>
      </c>
      <c r="R3414" s="9">
        <f t="shared" si="987"/>
        <v>0</v>
      </c>
      <c r="S3414" s="9">
        <f t="shared" si="987"/>
        <v>362</v>
      </c>
      <c r="T3414" s="9">
        <f t="shared" si="987"/>
        <v>0</v>
      </c>
      <c r="U3414" s="9">
        <v>362</v>
      </c>
      <c r="V3414" s="9">
        <v>638</v>
      </c>
      <c r="W3414" s="9">
        <f>SUM(W3415)</f>
        <v>0</v>
      </c>
      <c r="X3414" s="9">
        <f t="shared" si="987"/>
        <v>0</v>
      </c>
      <c r="Y3414" s="9">
        <f t="shared" si="987"/>
        <v>0</v>
      </c>
      <c r="Z3414" s="9">
        <f t="shared" si="987"/>
        <v>0</v>
      </c>
      <c r="AA3414" s="9">
        <f t="shared" si="987"/>
        <v>0</v>
      </c>
      <c r="AB3414" s="9">
        <f t="shared" si="987"/>
        <v>0</v>
      </c>
      <c r="AC3414" s="9">
        <f t="shared" si="987"/>
        <v>0</v>
      </c>
      <c r="AD3414" s="9">
        <f t="shared" si="987"/>
        <v>0</v>
      </c>
      <c r="AE3414" s="9">
        <f t="shared" si="987"/>
        <v>0</v>
      </c>
      <c r="AF3414" s="9">
        <f t="shared" si="987"/>
        <v>0</v>
      </c>
      <c r="AG3414" s="9">
        <f t="shared" si="987"/>
        <v>0</v>
      </c>
      <c r="AH3414" s="9">
        <v>0</v>
      </c>
      <c r="AI3414" s="9">
        <v>0</v>
      </c>
      <c r="AJ3414" s="9">
        <f>SUM(AJ3415)</f>
        <v>0</v>
      </c>
      <c r="AK3414" s="9">
        <f t="shared" si="987"/>
        <v>0</v>
      </c>
      <c r="AL3414" s="9">
        <f t="shared" si="987"/>
        <v>0</v>
      </c>
      <c r="AM3414" s="9">
        <f t="shared" si="987"/>
        <v>0</v>
      </c>
      <c r="AN3414" s="9">
        <f t="shared" si="987"/>
        <v>0</v>
      </c>
      <c r="AO3414" s="9">
        <f t="shared" si="987"/>
        <v>0</v>
      </c>
      <c r="AP3414" s="9">
        <f t="shared" si="987"/>
        <v>0</v>
      </c>
      <c r="AQ3414" s="9">
        <f t="shared" si="987"/>
        <v>0</v>
      </c>
      <c r="AR3414" s="9">
        <f t="shared" si="987"/>
        <v>0</v>
      </c>
      <c r="AS3414" s="9">
        <f t="shared" si="987"/>
        <v>0</v>
      </c>
      <c r="AT3414" s="9">
        <f t="shared" si="987"/>
        <v>0</v>
      </c>
      <c r="AU3414" s="9">
        <v>0</v>
      </c>
      <c r="AV3414" s="9">
        <v>0</v>
      </c>
      <c r="AW3414" s="9">
        <f t="shared" si="984"/>
        <v>362</v>
      </c>
    </row>
    <row r="3415" spans="1:49">
      <c r="A3415" s="44" t="s">
        <v>797</v>
      </c>
      <c r="B3415" s="45" t="s">
        <v>1030</v>
      </c>
      <c r="C3415" s="45" t="s">
        <v>2090</v>
      </c>
      <c r="D3415" s="452" t="s">
        <v>2957</v>
      </c>
      <c r="E3415" s="367" t="s">
        <v>785</v>
      </c>
      <c r="F3415" s="50"/>
      <c r="G3415" s="468" t="s">
        <v>3096</v>
      </c>
      <c r="H3415" s="50" t="s">
        <v>2333</v>
      </c>
      <c r="I3415" s="42" t="s">
        <v>1363</v>
      </c>
      <c r="J3415" s="15">
        <v>1000</v>
      </c>
      <c r="S3415" s="15">
        <v>362</v>
      </c>
      <c r="U3415" s="15">
        <v>362</v>
      </c>
      <c r="V3415" s="15">
        <v>638</v>
      </c>
      <c r="AH3415" s="15">
        <v>0</v>
      </c>
      <c r="AI3415" s="15">
        <v>0</v>
      </c>
      <c r="AU3415" s="15">
        <v>0</v>
      </c>
      <c r="AV3415" s="15">
        <v>0</v>
      </c>
      <c r="AW3415" s="15">
        <f t="shared" si="984"/>
        <v>362</v>
      </c>
    </row>
    <row r="3416" spans="1:49">
      <c r="A3416" s="44" t="s">
        <v>797</v>
      </c>
      <c r="B3416" s="45" t="s">
        <v>1030</v>
      </c>
      <c r="C3416" s="45" t="s">
        <v>2090</v>
      </c>
      <c r="D3416" s="452" t="s">
        <v>2957</v>
      </c>
      <c r="E3416" s="213" t="s">
        <v>1364</v>
      </c>
      <c r="F3416" s="65"/>
      <c r="G3416" s="65"/>
      <c r="H3416" s="65"/>
      <c r="I3416" s="1" t="s">
        <v>2104</v>
      </c>
      <c r="J3416" s="9">
        <f>SUM(J3417:J3426)</f>
        <v>26000</v>
      </c>
      <c r="K3416" s="9">
        <f t="shared" ref="K3416:AT3416" si="988">SUM(K3417:K3426)</f>
        <v>600</v>
      </c>
      <c r="L3416" s="9">
        <f t="shared" si="988"/>
        <v>3630</v>
      </c>
      <c r="M3416" s="9">
        <f t="shared" si="988"/>
        <v>6100</v>
      </c>
      <c r="N3416" s="9">
        <f t="shared" si="988"/>
        <v>4410</v>
      </c>
      <c r="O3416" s="9">
        <f t="shared" si="988"/>
        <v>1600</v>
      </c>
      <c r="P3416" s="9">
        <f t="shared" si="988"/>
        <v>2637</v>
      </c>
      <c r="Q3416" s="9">
        <f t="shared" si="988"/>
        <v>0</v>
      </c>
      <c r="R3416" s="9">
        <f t="shared" si="988"/>
        <v>0</v>
      </c>
      <c r="S3416" s="9">
        <f t="shared" si="988"/>
        <v>4700</v>
      </c>
      <c r="T3416" s="9">
        <f t="shared" si="988"/>
        <v>2323</v>
      </c>
      <c r="U3416" s="9">
        <v>26000</v>
      </c>
      <c r="V3416" s="9">
        <v>0</v>
      </c>
      <c r="W3416" s="9">
        <f>SUM(W3417:W3426)</f>
        <v>11618</v>
      </c>
      <c r="X3416" s="9">
        <f t="shared" si="988"/>
        <v>0</v>
      </c>
      <c r="Y3416" s="9">
        <f t="shared" si="988"/>
        <v>0</v>
      </c>
      <c r="Z3416" s="9">
        <f t="shared" si="988"/>
        <v>0</v>
      </c>
      <c r="AA3416" s="9">
        <f t="shared" si="988"/>
        <v>0</v>
      </c>
      <c r="AB3416" s="9">
        <f t="shared" si="988"/>
        <v>0</v>
      </c>
      <c r="AC3416" s="9">
        <f t="shared" si="988"/>
        <v>0</v>
      </c>
      <c r="AD3416" s="9">
        <f t="shared" si="988"/>
        <v>0</v>
      </c>
      <c r="AE3416" s="9">
        <f t="shared" si="988"/>
        <v>0</v>
      </c>
      <c r="AF3416" s="9">
        <f t="shared" si="988"/>
        <v>0</v>
      </c>
      <c r="AG3416" s="9">
        <f t="shared" si="988"/>
        <v>11618</v>
      </c>
      <c r="AH3416" s="9">
        <v>11618</v>
      </c>
      <c r="AI3416" s="9">
        <v>0</v>
      </c>
      <c r="AJ3416" s="9">
        <f>SUM(AJ3417:AJ3426)</f>
        <v>5000</v>
      </c>
      <c r="AK3416" s="9">
        <f t="shared" si="988"/>
        <v>387</v>
      </c>
      <c r="AL3416" s="9">
        <f t="shared" si="988"/>
        <v>0</v>
      </c>
      <c r="AM3416" s="9">
        <f t="shared" si="988"/>
        <v>0</v>
      </c>
      <c r="AN3416" s="9">
        <f t="shared" si="988"/>
        <v>0</v>
      </c>
      <c r="AO3416" s="9">
        <f t="shared" si="988"/>
        <v>391</v>
      </c>
      <c r="AP3416" s="9">
        <f t="shared" si="988"/>
        <v>782</v>
      </c>
      <c r="AQ3416" s="9">
        <f t="shared" si="988"/>
        <v>0</v>
      </c>
      <c r="AR3416" s="9">
        <f t="shared" si="988"/>
        <v>0</v>
      </c>
      <c r="AS3416" s="9">
        <f t="shared" si="988"/>
        <v>0</v>
      </c>
      <c r="AT3416" s="9">
        <f t="shared" si="988"/>
        <v>0</v>
      </c>
      <c r="AU3416" s="9">
        <v>1560</v>
      </c>
      <c r="AV3416" s="9">
        <v>3440</v>
      </c>
      <c r="AW3416" s="9">
        <f t="shared" si="984"/>
        <v>39178</v>
      </c>
    </row>
    <row r="3417" spans="1:49">
      <c r="A3417" s="44" t="s">
        <v>797</v>
      </c>
      <c r="B3417" s="45" t="s">
        <v>1030</v>
      </c>
      <c r="C3417" s="45" t="s">
        <v>2090</v>
      </c>
      <c r="D3417" s="452" t="s">
        <v>2957</v>
      </c>
      <c r="E3417" s="367" t="s">
        <v>786</v>
      </c>
      <c r="F3417" s="50"/>
      <c r="G3417" s="468" t="s">
        <v>3096</v>
      </c>
      <c r="H3417" s="50" t="s">
        <v>2333</v>
      </c>
      <c r="I3417" s="42" t="s">
        <v>1191</v>
      </c>
      <c r="J3417" s="15">
        <v>1500</v>
      </c>
      <c r="K3417" s="15">
        <v>100</v>
      </c>
      <c r="L3417" s="15">
        <v>390</v>
      </c>
      <c r="M3417" s="15">
        <v>200</v>
      </c>
      <c r="N3417" s="15">
        <v>210</v>
      </c>
      <c r="T3417" s="15">
        <v>600</v>
      </c>
      <c r="U3417" s="15">
        <v>1500</v>
      </c>
      <c r="V3417" s="15">
        <v>0</v>
      </c>
      <c r="AH3417" s="15">
        <v>0</v>
      </c>
      <c r="AI3417" s="15">
        <v>0</v>
      </c>
      <c r="AU3417" s="15">
        <v>0</v>
      </c>
      <c r="AV3417" s="15">
        <v>0</v>
      </c>
      <c r="AW3417" s="15">
        <f t="shared" si="984"/>
        <v>1500</v>
      </c>
    </row>
    <row r="3418" spans="1:49">
      <c r="A3418" s="44" t="s">
        <v>797</v>
      </c>
      <c r="B3418" s="45" t="s">
        <v>1030</v>
      </c>
      <c r="C3418" s="45" t="s">
        <v>2090</v>
      </c>
      <c r="D3418" s="452" t="s">
        <v>2957</v>
      </c>
      <c r="E3418" s="367" t="s">
        <v>1528</v>
      </c>
      <c r="F3418" s="50"/>
      <c r="G3418" s="468" t="s">
        <v>3096</v>
      </c>
      <c r="H3418" s="50" t="s">
        <v>2333</v>
      </c>
      <c r="I3418" s="42" t="s">
        <v>989</v>
      </c>
      <c r="U3418" s="15">
        <v>0</v>
      </c>
      <c r="V3418" s="15">
        <v>0</v>
      </c>
      <c r="AH3418" s="15">
        <v>0</v>
      </c>
      <c r="AI3418" s="15">
        <v>0</v>
      </c>
      <c r="AU3418" s="15">
        <v>0</v>
      </c>
      <c r="AV3418" s="15">
        <v>0</v>
      </c>
      <c r="AW3418" s="15">
        <f t="shared" si="984"/>
        <v>0</v>
      </c>
    </row>
    <row r="3419" spans="1:49">
      <c r="A3419" s="44" t="s">
        <v>797</v>
      </c>
      <c r="B3419" s="45" t="s">
        <v>1030</v>
      </c>
      <c r="C3419" s="45" t="s">
        <v>2090</v>
      </c>
      <c r="D3419" s="452" t="s">
        <v>2957</v>
      </c>
      <c r="E3419" s="367" t="s">
        <v>1679</v>
      </c>
      <c r="F3419" s="50"/>
      <c r="G3419" s="468" t="s">
        <v>3096</v>
      </c>
      <c r="H3419" s="50" t="s">
        <v>2333</v>
      </c>
      <c r="I3419" s="42" t="s">
        <v>1048</v>
      </c>
      <c r="U3419" s="15">
        <v>0</v>
      </c>
      <c r="V3419" s="15">
        <v>0</v>
      </c>
      <c r="AH3419" s="15">
        <v>0</v>
      </c>
      <c r="AI3419" s="15">
        <v>0</v>
      </c>
      <c r="AU3419" s="15">
        <v>0</v>
      </c>
      <c r="AV3419" s="15">
        <v>0</v>
      </c>
      <c r="AW3419" s="15">
        <f t="shared" si="984"/>
        <v>0</v>
      </c>
    </row>
    <row r="3420" spans="1:49">
      <c r="A3420" s="44" t="s">
        <v>797</v>
      </c>
      <c r="B3420" s="45" t="s">
        <v>1030</v>
      </c>
      <c r="C3420" s="45" t="s">
        <v>2090</v>
      </c>
      <c r="D3420" s="452" t="s">
        <v>2957</v>
      </c>
      <c r="E3420" s="367" t="s">
        <v>787</v>
      </c>
      <c r="F3420" s="50"/>
      <c r="G3420" s="468" t="s">
        <v>3096</v>
      </c>
      <c r="H3420" s="50" t="s">
        <v>2333</v>
      </c>
      <c r="I3420" s="42" t="s">
        <v>2078</v>
      </c>
      <c r="J3420" s="15">
        <v>20000</v>
      </c>
      <c r="K3420" s="15">
        <v>200</v>
      </c>
      <c r="L3420" s="15">
        <v>3000</v>
      </c>
      <c r="M3420" s="15">
        <v>4740</v>
      </c>
      <c r="N3420" s="15">
        <v>4000</v>
      </c>
      <c r="O3420" s="15">
        <v>1600</v>
      </c>
      <c r="P3420" s="15">
        <v>2237</v>
      </c>
      <c r="S3420" s="15">
        <v>3900</v>
      </c>
      <c r="T3420" s="15">
        <v>323</v>
      </c>
      <c r="U3420" s="15">
        <v>20000</v>
      </c>
      <c r="V3420" s="15">
        <v>0</v>
      </c>
      <c r="W3420" s="15">
        <v>4498</v>
      </c>
      <c r="AG3420" s="15">
        <v>4498</v>
      </c>
      <c r="AH3420" s="15">
        <v>4498</v>
      </c>
      <c r="AI3420" s="15">
        <v>0</v>
      </c>
      <c r="AJ3420" s="15">
        <v>5000</v>
      </c>
      <c r="AK3420" s="15">
        <v>387</v>
      </c>
      <c r="AO3420" s="15">
        <v>391</v>
      </c>
      <c r="AP3420" s="15">
        <v>782</v>
      </c>
      <c r="AU3420" s="15">
        <v>1560</v>
      </c>
      <c r="AV3420" s="15">
        <v>3440</v>
      </c>
      <c r="AW3420" s="15">
        <f t="shared" si="984"/>
        <v>26058</v>
      </c>
    </row>
    <row r="3421" spans="1:49">
      <c r="A3421" s="44" t="s">
        <v>797</v>
      </c>
      <c r="B3421" s="45" t="s">
        <v>1030</v>
      </c>
      <c r="C3421" s="45" t="s">
        <v>2090</v>
      </c>
      <c r="D3421" s="452" t="s">
        <v>2957</v>
      </c>
      <c r="E3421" s="367" t="s">
        <v>1116</v>
      </c>
      <c r="F3421" s="50"/>
      <c r="G3421" s="468" t="s">
        <v>3096</v>
      </c>
      <c r="H3421" s="50" t="s">
        <v>2333</v>
      </c>
      <c r="I3421" s="42" t="s">
        <v>1487</v>
      </c>
      <c r="J3421" s="15">
        <v>1000</v>
      </c>
      <c r="K3421" s="15">
        <v>100</v>
      </c>
      <c r="M3421" s="15">
        <v>100</v>
      </c>
      <c r="N3421" s="15">
        <v>200</v>
      </c>
      <c r="S3421" s="15">
        <v>200</v>
      </c>
      <c r="T3421" s="15">
        <v>400</v>
      </c>
      <c r="U3421" s="15">
        <v>1000</v>
      </c>
      <c r="V3421" s="15">
        <v>0</v>
      </c>
      <c r="AH3421" s="15">
        <v>0</v>
      </c>
      <c r="AI3421" s="15">
        <v>0</v>
      </c>
      <c r="AU3421" s="15">
        <v>0</v>
      </c>
      <c r="AV3421" s="15">
        <v>0</v>
      </c>
      <c r="AW3421" s="15">
        <f t="shared" si="984"/>
        <v>1000</v>
      </c>
    </row>
    <row r="3422" spans="1:49">
      <c r="A3422" s="44" t="s">
        <v>797</v>
      </c>
      <c r="B3422" s="45" t="s">
        <v>1030</v>
      </c>
      <c r="C3422" s="45" t="s">
        <v>2090</v>
      </c>
      <c r="D3422" s="452" t="s">
        <v>2957</v>
      </c>
      <c r="E3422" s="367" t="s">
        <v>1703</v>
      </c>
      <c r="F3422" s="50"/>
      <c r="G3422" s="468" t="s">
        <v>3096</v>
      </c>
      <c r="H3422" s="50" t="s">
        <v>2333</v>
      </c>
      <c r="I3422" s="42" t="s">
        <v>1047</v>
      </c>
      <c r="U3422" s="15">
        <v>0</v>
      </c>
      <c r="V3422" s="15">
        <v>0</v>
      </c>
      <c r="AH3422" s="15">
        <v>0</v>
      </c>
      <c r="AI3422" s="15">
        <v>0</v>
      </c>
      <c r="AU3422" s="15">
        <v>0</v>
      </c>
      <c r="AV3422" s="15">
        <v>0</v>
      </c>
      <c r="AW3422" s="15">
        <f t="shared" si="984"/>
        <v>0</v>
      </c>
    </row>
    <row r="3423" spans="1:49">
      <c r="A3423" s="44" t="s">
        <v>797</v>
      </c>
      <c r="B3423" s="45" t="s">
        <v>1030</v>
      </c>
      <c r="C3423" s="45" t="s">
        <v>2090</v>
      </c>
      <c r="D3423" s="452" t="s">
        <v>2957</v>
      </c>
      <c r="E3423" s="367" t="s">
        <v>826</v>
      </c>
      <c r="F3423" s="50"/>
      <c r="G3423" s="468" t="s">
        <v>3096</v>
      </c>
      <c r="H3423" s="50" t="s">
        <v>2333</v>
      </c>
      <c r="I3423" s="42" t="s">
        <v>2170</v>
      </c>
      <c r="J3423" s="15">
        <v>1500</v>
      </c>
      <c r="K3423" s="15">
        <v>200</v>
      </c>
      <c r="L3423" s="15">
        <v>240</v>
      </c>
      <c r="M3423" s="15">
        <v>1060</v>
      </c>
      <c r="U3423" s="15">
        <v>1500</v>
      </c>
      <c r="V3423" s="15">
        <v>0</v>
      </c>
      <c r="AH3423" s="15">
        <v>0</v>
      </c>
      <c r="AI3423" s="15">
        <v>0</v>
      </c>
      <c r="AU3423" s="15">
        <v>0</v>
      </c>
      <c r="AV3423" s="15">
        <v>0</v>
      </c>
      <c r="AW3423" s="15">
        <f t="shared" si="984"/>
        <v>1500</v>
      </c>
    </row>
    <row r="3424" spans="1:49">
      <c r="A3424" s="44" t="s">
        <v>797</v>
      </c>
      <c r="B3424" s="45" t="s">
        <v>1030</v>
      </c>
      <c r="C3424" s="45" t="s">
        <v>2090</v>
      </c>
      <c r="D3424" s="452" t="s">
        <v>2957</v>
      </c>
      <c r="E3424" s="367" t="s">
        <v>1115</v>
      </c>
      <c r="F3424" s="50"/>
      <c r="G3424" s="468" t="s">
        <v>3096</v>
      </c>
      <c r="H3424" s="50" t="s">
        <v>2333</v>
      </c>
      <c r="I3424" s="42" t="s">
        <v>990</v>
      </c>
      <c r="U3424" s="15">
        <v>0</v>
      </c>
      <c r="V3424" s="15">
        <v>0</v>
      </c>
      <c r="AH3424" s="15">
        <v>0</v>
      </c>
      <c r="AI3424" s="15">
        <v>0</v>
      </c>
      <c r="AU3424" s="15">
        <v>0</v>
      </c>
      <c r="AV3424" s="15">
        <v>0</v>
      </c>
      <c r="AW3424" s="15">
        <f t="shared" si="984"/>
        <v>0</v>
      </c>
    </row>
    <row r="3425" spans="1:49">
      <c r="A3425" s="44" t="s">
        <v>797</v>
      </c>
      <c r="B3425" s="45" t="s">
        <v>1030</v>
      </c>
      <c r="C3425" s="45" t="s">
        <v>2090</v>
      </c>
      <c r="D3425" s="452" t="s">
        <v>2957</v>
      </c>
      <c r="E3425" s="367" t="s">
        <v>1677</v>
      </c>
      <c r="F3425" s="50"/>
      <c r="G3425" s="468" t="s">
        <v>3096</v>
      </c>
      <c r="H3425" s="50" t="s">
        <v>2333</v>
      </c>
      <c r="I3425" s="42" t="s">
        <v>1198</v>
      </c>
      <c r="J3425" s="15">
        <v>2000</v>
      </c>
      <c r="P3425" s="15">
        <v>400</v>
      </c>
      <c r="S3425" s="15">
        <v>600</v>
      </c>
      <c r="T3425" s="15">
        <v>1000</v>
      </c>
      <c r="U3425" s="15">
        <v>2000</v>
      </c>
      <c r="V3425" s="15">
        <v>0</v>
      </c>
      <c r="W3425" s="15">
        <v>7120</v>
      </c>
      <c r="AG3425" s="15">
        <v>7120</v>
      </c>
      <c r="AH3425" s="15">
        <v>7120</v>
      </c>
      <c r="AI3425" s="15">
        <v>0</v>
      </c>
      <c r="AU3425" s="15">
        <v>0</v>
      </c>
      <c r="AV3425" s="15">
        <v>0</v>
      </c>
      <c r="AW3425" s="15">
        <f t="shared" si="984"/>
        <v>9120</v>
      </c>
    </row>
    <row r="3426" spans="1:49">
      <c r="A3426" s="44" t="s">
        <v>797</v>
      </c>
      <c r="B3426" s="45" t="s">
        <v>1030</v>
      </c>
      <c r="C3426" s="45" t="s">
        <v>2090</v>
      </c>
      <c r="D3426" s="452" t="s">
        <v>2957</v>
      </c>
      <c r="E3426" s="367" t="s">
        <v>1677</v>
      </c>
      <c r="F3426" s="50" t="s">
        <v>372</v>
      </c>
      <c r="G3426" s="468" t="s">
        <v>3096</v>
      </c>
      <c r="H3426" s="50" t="s">
        <v>2333</v>
      </c>
      <c r="I3426" s="42" t="s">
        <v>25</v>
      </c>
      <c r="U3426" s="15">
        <v>0</v>
      </c>
      <c r="V3426" s="15">
        <v>0</v>
      </c>
      <c r="AH3426" s="15">
        <v>0</v>
      </c>
      <c r="AI3426" s="15">
        <v>0</v>
      </c>
      <c r="AU3426" s="15">
        <v>0</v>
      </c>
      <c r="AV3426" s="15">
        <v>0</v>
      </c>
      <c r="AW3426" s="15">
        <f t="shared" si="984"/>
        <v>0</v>
      </c>
    </row>
    <row r="3427" spans="1:49" s="52" customFormat="1">
      <c r="A3427" s="41"/>
      <c r="B3427" s="345"/>
      <c r="C3427" s="345"/>
      <c r="D3427" s="369"/>
      <c r="E3427" s="213"/>
      <c r="F3427" s="65"/>
      <c r="G3427" s="65"/>
      <c r="H3427" s="65"/>
      <c r="I3427" s="49" t="s">
        <v>3</v>
      </c>
      <c r="J3427" s="6">
        <f>SUM(J3428)</f>
        <v>0</v>
      </c>
      <c r="K3427" s="6">
        <f t="shared" ref="K3427:AT3428" si="989">SUM(K3428)</f>
        <v>0</v>
      </c>
      <c r="L3427" s="6">
        <f t="shared" si="989"/>
        <v>0</v>
      </c>
      <c r="M3427" s="6">
        <f t="shared" si="989"/>
        <v>0</v>
      </c>
      <c r="N3427" s="6">
        <f t="shared" si="989"/>
        <v>0</v>
      </c>
      <c r="O3427" s="6">
        <f t="shared" si="989"/>
        <v>0</v>
      </c>
      <c r="P3427" s="6">
        <f t="shared" si="989"/>
        <v>0</v>
      </c>
      <c r="Q3427" s="6">
        <f t="shared" si="989"/>
        <v>0</v>
      </c>
      <c r="R3427" s="6">
        <f t="shared" si="989"/>
        <v>0</v>
      </c>
      <c r="S3427" s="6">
        <f t="shared" si="989"/>
        <v>0</v>
      </c>
      <c r="T3427" s="6">
        <f t="shared" si="989"/>
        <v>0</v>
      </c>
      <c r="U3427" s="6">
        <v>0</v>
      </c>
      <c r="V3427" s="6">
        <v>0</v>
      </c>
      <c r="W3427" s="6">
        <f>SUM(W3428)</f>
        <v>0</v>
      </c>
      <c r="X3427" s="6">
        <f t="shared" si="989"/>
        <v>0</v>
      </c>
      <c r="Y3427" s="6">
        <f t="shared" si="989"/>
        <v>0</v>
      </c>
      <c r="Z3427" s="6">
        <f t="shared" si="989"/>
        <v>0</v>
      </c>
      <c r="AA3427" s="6">
        <f t="shared" si="989"/>
        <v>0</v>
      </c>
      <c r="AB3427" s="6">
        <f t="shared" si="989"/>
        <v>0</v>
      </c>
      <c r="AC3427" s="6">
        <f t="shared" si="989"/>
        <v>0</v>
      </c>
      <c r="AD3427" s="6">
        <f t="shared" si="989"/>
        <v>0</v>
      </c>
      <c r="AE3427" s="6">
        <f t="shared" si="989"/>
        <v>0</v>
      </c>
      <c r="AF3427" s="6">
        <f t="shared" si="989"/>
        <v>0</v>
      </c>
      <c r="AG3427" s="6">
        <f t="shared" si="989"/>
        <v>0</v>
      </c>
      <c r="AH3427" s="6">
        <v>0</v>
      </c>
      <c r="AI3427" s="6">
        <v>0</v>
      </c>
      <c r="AJ3427" s="6">
        <f>SUM(AJ3428)</f>
        <v>0</v>
      </c>
      <c r="AK3427" s="6">
        <f t="shared" si="989"/>
        <v>0</v>
      </c>
      <c r="AL3427" s="6">
        <f t="shared" si="989"/>
        <v>0</v>
      </c>
      <c r="AM3427" s="6">
        <f t="shared" si="989"/>
        <v>0</v>
      </c>
      <c r="AN3427" s="6">
        <f t="shared" si="989"/>
        <v>0</v>
      </c>
      <c r="AO3427" s="6">
        <f t="shared" si="989"/>
        <v>0</v>
      </c>
      <c r="AP3427" s="6">
        <f t="shared" si="989"/>
        <v>0</v>
      </c>
      <c r="AQ3427" s="6">
        <f t="shared" si="989"/>
        <v>0</v>
      </c>
      <c r="AR3427" s="6">
        <f t="shared" si="989"/>
        <v>0</v>
      </c>
      <c r="AS3427" s="6">
        <f t="shared" si="989"/>
        <v>0</v>
      </c>
      <c r="AT3427" s="6">
        <f t="shared" si="989"/>
        <v>0</v>
      </c>
      <c r="AU3427" s="6">
        <v>0</v>
      </c>
      <c r="AV3427" s="6">
        <v>0</v>
      </c>
      <c r="AW3427" s="6">
        <f t="shared" si="984"/>
        <v>0</v>
      </c>
    </row>
    <row r="3428" spans="1:49" s="52" customFormat="1">
      <c r="A3428" s="44" t="s">
        <v>797</v>
      </c>
      <c r="B3428" s="45" t="s">
        <v>1030</v>
      </c>
      <c r="C3428" s="45" t="s">
        <v>2090</v>
      </c>
      <c r="D3428" s="452" t="s">
        <v>2957</v>
      </c>
      <c r="E3428" s="213" t="s">
        <v>833</v>
      </c>
      <c r="F3428" s="65"/>
      <c r="G3428" s="65"/>
      <c r="H3428" s="65"/>
      <c r="I3428" s="53" t="s">
        <v>1</v>
      </c>
      <c r="J3428" s="200">
        <f>SUM(J3429)</f>
        <v>0</v>
      </c>
      <c r="K3428" s="200">
        <f t="shared" si="989"/>
        <v>0</v>
      </c>
      <c r="L3428" s="200">
        <f t="shared" si="989"/>
        <v>0</v>
      </c>
      <c r="M3428" s="200">
        <f t="shared" si="989"/>
        <v>0</v>
      </c>
      <c r="N3428" s="200">
        <f t="shared" si="989"/>
        <v>0</v>
      </c>
      <c r="O3428" s="200">
        <f t="shared" si="989"/>
        <v>0</v>
      </c>
      <c r="P3428" s="200">
        <f t="shared" si="989"/>
        <v>0</v>
      </c>
      <c r="Q3428" s="200">
        <f t="shared" si="989"/>
        <v>0</v>
      </c>
      <c r="R3428" s="200">
        <f t="shared" si="989"/>
        <v>0</v>
      </c>
      <c r="S3428" s="200">
        <f t="shared" si="989"/>
        <v>0</v>
      </c>
      <c r="T3428" s="200">
        <f t="shared" si="989"/>
        <v>0</v>
      </c>
      <c r="U3428" s="200">
        <v>0</v>
      </c>
      <c r="V3428" s="200">
        <v>0</v>
      </c>
      <c r="W3428" s="200">
        <f>SUM(W3429)</f>
        <v>0</v>
      </c>
      <c r="X3428" s="200">
        <f t="shared" si="989"/>
        <v>0</v>
      </c>
      <c r="Y3428" s="200">
        <f t="shared" si="989"/>
        <v>0</v>
      </c>
      <c r="Z3428" s="200">
        <f t="shared" si="989"/>
        <v>0</v>
      </c>
      <c r="AA3428" s="200">
        <f t="shared" si="989"/>
        <v>0</v>
      </c>
      <c r="AB3428" s="200">
        <f t="shared" si="989"/>
        <v>0</v>
      </c>
      <c r="AC3428" s="200">
        <f t="shared" si="989"/>
        <v>0</v>
      </c>
      <c r="AD3428" s="200">
        <f t="shared" si="989"/>
        <v>0</v>
      </c>
      <c r="AE3428" s="200">
        <f t="shared" si="989"/>
        <v>0</v>
      </c>
      <c r="AF3428" s="200">
        <f t="shared" si="989"/>
        <v>0</v>
      </c>
      <c r="AG3428" s="200">
        <f t="shared" si="989"/>
        <v>0</v>
      </c>
      <c r="AH3428" s="200">
        <v>0</v>
      </c>
      <c r="AI3428" s="200">
        <v>0</v>
      </c>
      <c r="AJ3428" s="200">
        <f>SUM(AJ3429)</f>
        <v>0</v>
      </c>
      <c r="AK3428" s="200">
        <f t="shared" si="989"/>
        <v>0</v>
      </c>
      <c r="AL3428" s="200">
        <f t="shared" si="989"/>
        <v>0</v>
      </c>
      <c r="AM3428" s="200">
        <f t="shared" si="989"/>
        <v>0</v>
      </c>
      <c r="AN3428" s="200">
        <f t="shared" si="989"/>
        <v>0</v>
      </c>
      <c r="AO3428" s="200">
        <f t="shared" si="989"/>
        <v>0</v>
      </c>
      <c r="AP3428" s="200">
        <f t="shared" si="989"/>
        <v>0</v>
      </c>
      <c r="AQ3428" s="200">
        <f t="shared" si="989"/>
        <v>0</v>
      </c>
      <c r="AR3428" s="200">
        <f t="shared" si="989"/>
        <v>0</v>
      </c>
      <c r="AS3428" s="200">
        <f t="shared" si="989"/>
        <v>0</v>
      </c>
      <c r="AT3428" s="200">
        <f t="shared" si="989"/>
        <v>0</v>
      </c>
      <c r="AU3428" s="200">
        <v>0</v>
      </c>
      <c r="AV3428" s="200">
        <v>0</v>
      </c>
      <c r="AW3428" s="200">
        <f t="shared" si="984"/>
        <v>0</v>
      </c>
    </row>
    <row r="3429" spans="1:49" s="59" customFormat="1">
      <c r="A3429" s="44" t="s">
        <v>797</v>
      </c>
      <c r="B3429" s="45" t="s">
        <v>1030</v>
      </c>
      <c r="C3429" s="45" t="s">
        <v>2090</v>
      </c>
      <c r="D3429" s="452" t="s">
        <v>2957</v>
      </c>
      <c r="E3429" s="57" t="s">
        <v>1517</v>
      </c>
      <c r="F3429" s="58"/>
      <c r="G3429" s="468" t="s">
        <v>3096</v>
      </c>
      <c r="H3429" s="50" t="s">
        <v>2333</v>
      </c>
      <c r="I3429" s="188" t="s">
        <v>2584</v>
      </c>
      <c r="J3429" s="13"/>
      <c r="K3429" s="13"/>
      <c r="L3429" s="13"/>
      <c r="M3429" s="13"/>
      <c r="N3429" s="13"/>
      <c r="O3429" s="13"/>
      <c r="P3429" s="13"/>
      <c r="Q3429" s="13"/>
      <c r="R3429" s="13"/>
      <c r="S3429" s="13"/>
      <c r="T3429" s="13"/>
      <c r="U3429" s="13">
        <v>0</v>
      </c>
      <c r="V3429" s="13">
        <v>0</v>
      </c>
      <c r="W3429" s="13"/>
      <c r="X3429" s="13"/>
      <c r="Y3429" s="13"/>
      <c r="Z3429" s="13"/>
      <c r="AA3429" s="13"/>
      <c r="AB3429" s="13"/>
      <c r="AC3429" s="13"/>
      <c r="AD3429" s="13"/>
      <c r="AE3429" s="13"/>
      <c r="AF3429" s="13"/>
      <c r="AG3429" s="13"/>
      <c r="AH3429" s="13">
        <v>0</v>
      </c>
      <c r="AI3429" s="13">
        <v>0</v>
      </c>
      <c r="AJ3429" s="13"/>
      <c r="AK3429" s="13"/>
      <c r="AL3429" s="13"/>
      <c r="AM3429" s="13"/>
      <c r="AN3429" s="13"/>
      <c r="AO3429" s="13"/>
      <c r="AP3429" s="13"/>
      <c r="AQ3429" s="13"/>
      <c r="AR3429" s="13"/>
      <c r="AS3429" s="13"/>
      <c r="AT3429" s="13"/>
      <c r="AU3429" s="13">
        <v>0</v>
      </c>
      <c r="AV3429" s="13">
        <v>0</v>
      </c>
      <c r="AW3429" s="13">
        <f t="shared" si="984"/>
        <v>0</v>
      </c>
    </row>
    <row r="3430" spans="1:49">
      <c r="A3430" s="44"/>
      <c r="B3430" s="45"/>
      <c r="C3430" s="45"/>
      <c r="D3430" s="45"/>
      <c r="E3430" s="531"/>
      <c r="F3430" s="50"/>
      <c r="G3430" s="50"/>
      <c r="H3430" s="50"/>
      <c r="I3430" s="49" t="s">
        <v>1157</v>
      </c>
      <c r="J3430" s="6">
        <f>SUM(J3431)</f>
        <v>12000</v>
      </c>
      <c r="K3430" s="6">
        <f t="shared" ref="K3430:AT3430" si="990">SUM(K3431)</f>
        <v>210</v>
      </c>
      <c r="L3430" s="6">
        <f t="shared" si="990"/>
        <v>0</v>
      </c>
      <c r="M3430" s="6">
        <f t="shared" si="990"/>
        <v>1300</v>
      </c>
      <c r="N3430" s="6">
        <f t="shared" si="990"/>
        <v>1880</v>
      </c>
      <c r="O3430" s="6">
        <f t="shared" si="990"/>
        <v>1750</v>
      </c>
      <c r="P3430" s="6">
        <f t="shared" si="990"/>
        <v>1000</v>
      </c>
      <c r="Q3430" s="6">
        <f t="shared" si="990"/>
        <v>5340</v>
      </c>
      <c r="R3430" s="6">
        <f t="shared" si="990"/>
        <v>0</v>
      </c>
      <c r="S3430" s="6">
        <f t="shared" si="990"/>
        <v>520</v>
      </c>
      <c r="T3430" s="6">
        <f t="shared" si="990"/>
        <v>0</v>
      </c>
      <c r="U3430" s="6">
        <v>12000</v>
      </c>
      <c r="V3430" s="6">
        <v>0</v>
      </c>
      <c r="W3430" s="6">
        <f>SUM(W3431)</f>
        <v>0</v>
      </c>
      <c r="X3430" s="6">
        <f t="shared" si="990"/>
        <v>0</v>
      </c>
      <c r="Y3430" s="6">
        <f t="shared" si="990"/>
        <v>0</v>
      </c>
      <c r="Z3430" s="6">
        <f t="shared" si="990"/>
        <v>0</v>
      </c>
      <c r="AA3430" s="6">
        <f t="shared" si="990"/>
        <v>0</v>
      </c>
      <c r="AB3430" s="6">
        <f t="shared" si="990"/>
        <v>0</v>
      </c>
      <c r="AC3430" s="6">
        <f t="shared" si="990"/>
        <v>0</v>
      </c>
      <c r="AD3430" s="6">
        <f t="shared" si="990"/>
        <v>0</v>
      </c>
      <c r="AE3430" s="6">
        <f t="shared" si="990"/>
        <v>0</v>
      </c>
      <c r="AF3430" s="6">
        <f t="shared" si="990"/>
        <v>0</v>
      </c>
      <c r="AG3430" s="6">
        <f t="shared" si="990"/>
        <v>0</v>
      </c>
      <c r="AH3430" s="6">
        <v>0</v>
      </c>
      <c r="AI3430" s="6">
        <v>0</v>
      </c>
      <c r="AJ3430" s="6">
        <f>SUM(AJ3431)</f>
        <v>0</v>
      </c>
      <c r="AK3430" s="6">
        <f t="shared" si="990"/>
        <v>0</v>
      </c>
      <c r="AL3430" s="6">
        <f t="shared" si="990"/>
        <v>0</v>
      </c>
      <c r="AM3430" s="6">
        <f t="shared" si="990"/>
        <v>0</v>
      </c>
      <c r="AN3430" s="6">
        <f t="shared" si="990"/>
        <v>0</v>
      </c>
      <c r="AO3430" s="6">
        <f t="shared" si="990"/>
        <v>0</v>
      </c>
      <c r="AP3430" s="6">
        <f t="shared" si="990"/>
        <v>0</v>
      </c>
      <c r="AQ3430" s="6">
        <f t="shared" si="990"/>
        <v>0</v>
      </c>
      <c r="AR3430" s="6">
        <f t="shared" si="990"/>
        <v>0</v>
      </c>
      <c r="AS3430" s="6">
        <f t="shared" si="990"/>
        <v>0</v>
      </c>
      <c r="AT3430" s="6">
        <f t="shared" si="990"/>
        <v>0</v>
      </c>
      <c r="AU3430" s="6">
        <v>0</v>
      </c>
      <c r="AV3430" s="6">
        <v>0</v>
      </c>
      <c r="AW3430" s="6">
        <f t="shared" si="984"/>
        <v>12000</v>
      </c>
    </row>
    <row r="3431" spans="1:49">
      <c r="A3431" s="44" t="s">
        <v>797</v>
      </c>
      <c r="B3431" s="45" t="s">
        <v>1030</v>
      </c>
      <c r="C3431" s="45" t="s">
        <v>2090</v>
      </c>
      <c r="D3431" s="452" t="s">
        <v>2957</v>
      </c>
      <c r="E3431" s="54" t="s">
        <v>1402</v>
      </c>
      <c r="F3431" s="50"/>
      <c r="G3431" s="50"/>
      <c r="H3431" s="50"/>
      <c r="I3431" s="1" t="s">
        <v>1158</v>
      </c>
      <c r="J3431" s="9">
        <f>SUM(J3432:J3433)</f>
        <v>12000</v>
      </c>
      <c r="K3431" s="9">
        <f t="shared" ref="K3431:AT3431" si="991">SUM(K3432:K3433)</f>
        <v>210</v>
      </c>
      <c r="L3431" s="9">
        <f t="shared" si="991"/>
        <v>0</v>
      </c>
      <c r="M3431" s="9">
        <f t="shared" si="991"/>
        <v>1300</v>
      </c>
      <c r="N3431" s="9">
        <f t="shared" si="991"/>
        <v>1880</v>
      </c>
      <c r="O3431" s="9">
        <f t="shared" si="991"/>
        <v>1750</v>
      </c>
      <c r="P3431" s="9">
        <f t="shared" si="991"/>
        <v>1000</v>
      </c>
      <c r="Q3431" s="9">
        <f t="shared" si="991"/>
        <v>5340</v>
      </c>
      <c r="R3431" s="9">
        <f t="shared" si="991"/>
        <v>0</v>
      </c>
      <c r="S3431" s="9">
        <f t="shared" si="991"/>
        <v>520</v>
      </c>
      <c r="T3431" s="9">
        <f t="shared" si="991"/>
        <v>0</v>
      </c>
      <c r="U3431" s="9">
        <v>12000</v>
      </c>
      <c r="V3431" s="9">
        <v>0</v>
      </c>
      <c r="W3431" s="9">
        <f>SUM(W3432:W3433)</f>
        <v>0</v>
      </c>
      <c r="X3431" s="9">
        <f t="shared" si="991"/>
        <v>0</v>
      </c>
      <c r="Y3431" s="9">
        <f t="shared" si="991"/>
        <v>0</v>
      </c>
      <c r="Z3431" s="9">
        <f t="shared" si="991"/>
        <v>0</v>
      </c>
      <c r="AA3431" s="9">
        <f t="shared" si="991"/>
        <v>0</v>
      </c>
      <c r="AB3431" s="9">
        <f t="shared" si="991"/>
        <v>0</v>
      </c>
      <c r="AC3431" s="9">
        <f t="shared" si="991"/>
        <v>0</v>
      </c>
      <c r="AD3431" s="9">
        <f t="shared" si="991"/>
        <v>0</v>
      </c>
      <c r="AE3431" s="9">
        <f t="shared" si="991"/>
        <v>0</v>
      </c>
      <c r="AF3431" s="9">
        <f t="shared" si="991"/>
        <v>0</v>
      </c>
      <c r="AG3431" s="9">
        <f t="shared" si="991"/>
        <v>0</v>
      </c>
      <c r="AH3431" s="9">
        <v>0</v>
      </c>
      <c r="AI3431" s="9">
        <v>0</v>
      </c>
      <c r="AJ3431" s="9">
        <f>SUM(AJ3432:AJ3433)</f>
        <v>0</v>
      </c>
      <c r="AK3431" s="9">
        <f t="shared" si="991"/>
        <v>0</v>
      </c>
      <c r="AL3431" s="9">
        <f t="shared" si="991"/>
        <v>0</v>
      </c>
      <c r="AM3431" s="9">
        <f t="shared" si="991"/>
        <v>0</v>
      </c>
      <c r="AN3431" s="9">
        <f t="shared" si="991"/>
        <v>0</v>
      </c>
      <c r="AO3431" s="9">
        <f t="shared" si="991"/>
        <v>0</v>
      </c>
      <c r="AP3431" s="9">
        <f t="shared" si="991"/>
        <v>0</v>
      </c>
      <c r="AQ3431" s="9">
        <f t="shared" si="991"/>
        <v>0</v>
      </c>
      <c r="AR3431" s="9">
        <f t="shared" si="991"/>
        <v>0</v>
      </c>
      <c r="AS3431" s="9">
        <f t="shared" si="991"/>
        <v>0</v>
      </c>
      <c r="AT3431" s="9">
        <f t="shared" si="991"/>
        <v>0</v>
      </c>
      <c r="AU3431" s="9">
        <v>0</v>
      </c>
      <c r="AV3431" s="9">
        <v>0</v>
      </c>
      <c r="AW3431" s="9">
        <f t="shared" si="984"/>
        <v>12000</v>
      </c>
    </row>
    <row r="3432" spans="1:49">
      <c r="A3432" s="44" t="s">
        <v>797</v>
      </c>
      <c r="B3432" s="45" t="s">
        <v>1030</v>
      </c>
      <c r="C3432" s="45" t="s">
        <v>2090</v>
      </c>
      <c r="D3432" s="452" t="s">
        <v>2957</v>
      </c>
      <c r="E3432" s="367" t="s">
        <v>1409</v>
      </c>
      <c r="F3432" s="50"/>
      <c r="G3432" s="468" t="s">
        <v>3096</v>
      </c>
      <c r="H3432" s="50" t="s">
        <v>2333</v>
      </c>
      <c r="I3432" s="42" t="s">
        <v>1691</v>
      </c>
      <c r="J3432" s="15">
        <v>8000</v>
      </c>
      <c r="K3432" s="15">
        <v>210</v>
      </c>
      <c r="M3432" s="15">
        <v>300</v>
      </c>
      <c r="N3432" s="15">
        <v>380</v>
      </c>
      <c r="O3432" s="15">
        <v>750</v>
      </c>
      <c r="P3432" s="15">
        <v>500</v>
      </c>
      <c r="Q3432" s="15">
        <v>5340</v>
      </c>
      <c r="S3432" s="15">
        <v>520</v>
      </c>
      <c r="U3432" s="15">
        <v>8000</v>
      </c>
      <c r="V3432" s="15">
        <v>0</v>
      </c>
      <c r="AH3432" s="15">
        <v>0</v>
      </c>
      <c r="AI3432" s="15">
        <v>0</v>
      </c>
      <c r="AU3432" s="15">
        <v>0</v>
      </c>
      <c r="AV3432" s="15">
        <v>0</v>
      </c>
      <c r="AW3432" s="15">
        <f t="shared" si="984"/>
        <v>8000</v>
      </c>
    </row>
    <row r="3433" spans="1:49">
      <c r="A3433" s="176" t="s">
        <v>797</v>
      </c>
      <c r="B3433" s="177" t="s">
        <v>1030</v>
      </c>
      <c r="C3433" s="177" t="s">
        <v>2090</v>
      </c>
      <c r="D3433" s="452" t="s">
        <v>2957</v>
      </c>
      <c r="E3433" s="181" t="s">
        <v>1367</v>
      </c>
      <c r="F3433" s="174"/>
      <c r="G3433" s="468" t="s">
        <v>3096</v>
      </c>
      <c r="H3433" s="50" t="s">
        <v>2333</v>
      </c>
      <c r="I3433" s="169" t="s">
        <v>1400</v>
      </c>
      <c r="J3433" s="15">
        <v>4000</v>
      </c>
      <c r="M3433" s="15">
        <v>1000</v>
      </c>
      <c r="N3433" s="15">
        <v>1500</v>
      </c>
      <c r="O3433" s="15">
        <v>1000</v>
      </c>
      <c r="P3433" s="15">
        <v>500</v>
      </c>
      <c r="U3433" s="15">
        <v>4000</v>
      </c>
      <c r="V3433" s="15">
        <v>0</v>
      </c>
      <c r="AH3433" s="15">
        <v>0</v>
      </c>
      <c r="AI3433" s="15">
        <v>0</v>
      </c>
      <c r="AU3433" s="15">
        <v>0</v>
      </c>
      <c r="AV3433" s="15">
        <v>0</v>
      </c>
      <c r="AW3433" s="15">
        <f t="shared" si="984"/>
        <v>4000</v>
      </c>
    </row>
    <row r="3434" spans="1:49">
      <c r="A3434" s="44"/>
      <c r="B3434" s="45"/>
      <c r="C3434" s="45"/>
      <c r="D3434" s="45"/>
      <c r="E3434" s="531"/>
      <c r="F3434" s="50"/>
      <c r="G3434" s="50"/>
      <c r="H3434" s="50"/>
      <c r="I3434" s="42"/>
      <c r="U3434" s="15">
        <v>0</v>
      </c>
      <c r="V3434" s="15">
        <v>0</v>
      </c>
      <c r="AH3434" s="15">
        <v>0</v>
      </c>
      <c r="AI3434" s="15">
        <v>0</v>
      </c>
      <c r="AU3434" s="15">
        <v>0</v>
      </c>
      <c r="AV3434" s="15">
        <v>0</v>
      </c>
      <c r="AW3434" s="15">
        <f t="shared" si="984"/>
        <v>0</v>
      </c>
    </row>
    <row r="3435" spans="1:49">
      <c r="A3435" s="48"/>
      <c r="B3435" s="42"/>
      <c r="C3435" s="42"/>
      <c r="D3435" s="42"/>
      <c r="E3435" s="531"/>
      <c r="F3435" s="50"/>
      <c r="G3435" s="50"/>
      <c r="H3435" s="50"/>
      <c r="I3435" s="49" t="s">
        <v>1631</v>
      </c>
      <c r="J3435" s="12">
        <f>SUM(J3405,J3430,J3427)</f>
        <v>50000</v>
      </c>
      <c r="K3435" s="12">
        <f t="shared" ref="K3435:AT3435" si="992">SUM(K3405,K3430,K3427)</f>
        <v>810</v>
      </c>
      <c r="L3435" s="12">
        <f t="shared" si="992"/>
        <v>3630</v>
      </c>
      <c r="M3435" s="12">
        <f t="shared" si="992"/>
        <v>7400</v>
      </c>
      <c r="N3435" s="12">
        <f t="shared" si="992"/>
        <v>6290</v>
      </c>
      <c r="O3435" s="12">
        <f t="shared" si="992"/>
        <v>4550</v>
      </c>
      <c r="P3435" s="12">
        <f t="shared" si="992"/>
        <v>3637</v>
      </c>
      <c r="Q3435" s="12">
        <f t="shared" si="992"/>
        <v>5340</v>
      </c>
      <c r="R3435" s="12">
        <f t="shared" si="992"/>
        <v>0</v>
      </c>
      <c r="S3435" s="12">
        <f t="shared" si="992"/>
        <v>6082</v>
      </c>
      <c r="T3435" s="12">
        <f t="shared" si="992"/>
        <v>4290</v>
      </c>
      <c r="U3435" s="12">
        <v>42029</v>
      </c>
      <c r="V3435" s="12">
        <v>7971</v>
      </c>
      <c r="W3435" s="12">
        <f>SUM(W3405,W3430,W3427)</f>
        <v>11618</v>
      </c>
      <c r="X3435" s="12">
        <f t="shared" si="992"/>
        <v>0</v>
      </c>
      <c r="Y3435" s="12">
        <f t="shared" si="992"/>
        <v>0</v>
      </c>
      <c r="Z3435" s="12">
        <f t="shared" si="992"/>
        <v>0</v>
      </c>
      <c r="AA3435" s="12">
        <f t="shared" si="992"/>
        <v>0</v>
      </c>
      <c r="AB3435" s="12">
        <f t="shared" si="992"/>
        <v>0</v>
      </c>
      <c r="AC3435" s="12">
        <f t="shared" si="992"/>
        <v>0</v>
      </c>
      <c r="AD3435" s="12">
        <f t="shared" si="992"/>
        <v>0</v>
      </c>
      <c r="AE3435" s="12">
        <f t="shared" si="992"/>
        <v>0</v>
      </c>
      <c r="AF3435" s="12">
        <f t="shared" si="992"/>
        <v>0</v>
      </c>
      <c r="AG3435" s="12">
        <f t="shared" si="992"/>
        <v>11618</v>
      </c>
      <c r="AH3435" s="12">
        <v>11618</v>
      </c>
      <c r="AI3435" s="12">
        <v>0</v>
      </c>
      <c r="AJ3435" s="12">
        <f>SUM(AJ3405,AJ3430,AJ3427)</f>
        <v>5000</v>
      </c>
      <c r="AK3435" s="12">
        <f t="shared" si="992"/>
        <v>387</v>
      </c>
      <c r="AL3435" s="12">
        <f t="shared" si="992"/>
        <v>0</v>
      </c>
      <c r="AM3435" s="12">
        <f t="shared" si="992"/>
        <v>0</v>
      </c>
      <c r="AN3435" s="12">
        <f t="shared" si="992"/>
        <v>0</v>
      </c>
      <c r="AO3435" s="12">
        <f t="shared" si="992"/>
        <v>391</v>
      </c>
      <c r="AP3435" s="12">
        <f t="shared" si="992"/>
        <v>782</v>
      </c>
      <c r="AQ3435" s="12">
        <f t="shared" si="992"/>
        <v>0</v>
      </c>
      <c r="AR3435" s="12">
        <f t="shared" si="992"/>
        <v>0</v>
      </c>
      <c r="AS3435" s="12">
        <f t="shared" si="992"/>
        <v>0</v>
      </c>
      <c r="AT3435" s="12">
        <f t="shared" si="992"/>
        <v>0</v>
      </c>
      <c r="AU3435" s="12">
        <v>1560</v>
      </c>
      <c r="AV3435" s="12">
        <v>3440</v>
      </c>
      <c r="AW3435" s="12">
        <f t="shared" si="984"/>
        <v>55207</v>
      </c>
    </row>
    <row r="3436" spans="1:49">
      <c r="A3436" s="48"/>
      <c r="B3436" s="42"/>
      <c r="C3436" s="42"/>
      <c r="D3436" s="42"/>
      <c r="E3436" s="531"/>
      <c r="F3436" s="50"/>
      <c r="G3436" s="50"/>
      <c r="H3436" s="50"/>
      <c r="I3436" s="146" t="s">
        <v>970</v>
      </c>
      <c r="J3436" s="14"/>
      <c r="K3436" s="14"/>
      <c r="L3436" s="14"/>
      <c r="M3436" s="14"/>
      <c r="N3436" s="14"/>
      <c r="O3436" s="14"/>
      <c r="P3436" s="14"/>
      <c r="Q3436" s="14"/>
      <c r="R3436" s="14"/>
      <c r="S3436" s="14"/>
      <c r="T3436" s="14"/>
      <c r="U3436" s="14"/>
      <c r="V3436" s="14"/>
      <c r="W3436" s="14"/>
      <c r="X3436" s="14"/>
      <c r="Y3436" s="14"/>
      <c r="Z3436" s="14"/>
      <c r="AA3436" s="14"/>
      <c r="AB3436" s="14"/>
      <c r="AC3436" s="14"/>
      <c r="AD3436" s="14"/>
      <c r="AE3436" s="14"/>
      <c r="AF3436" s="14"/>
      <c r="AG3436" s="14"/>
      <c r="AH3436" s="14"/>
      <c r="AI3436" s="14"/>
      <c r="AJ3436" s="14"/>
      <c r="AK3436" s="14"/>
      <c r="AL3436" s="14"/>
      <c r="AM3436" s="14"/>
      <c r="AN3436" s="14"/>
      <c r="AO3436" s="14"/>
      <c r="AP3436" s="14"/>
      <c r="AQ3436" s="14"/>
      <c r="AR3436" s="14"/>
      <c r="AS3436" s="14"/>
      <c r="AT3436" s="14"/>
      <c r="AU3436" s="14"/>
      <c r="AV3436" s="14"/>
      <c r="AW3436" s="14"/>
    </row>
    <row r="3437" spans="1:49" ht="13.5" thickBot="1">
      <c r="A3437" s="48"/>
      <c r="B3437" s="42"/>
      <c r="C3437" s="42"/>
      <c r="D3437" s="42"/>
      <c r="E3437" s="531"/>
      <c r="F3437" s="50"/>
      <c r="G3437" s="50"/>
      <c r="H3437" s="50"/>
      <c r="I3437" s="146"/>
      <c r="J3437" s="29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W3437" s="29"/>
      <c r="X3437" s="29"/>
      <c r="Y3437" s="29"/>
      <c r="Z3437" s="29"/>
      <c r="AA3437" s="29"/>
      <c r="AB3437" s="29"/>
      <c r="AC3437" s="29"/>
      <c r="AD3437" s="29"/>
      <c r="AE3437" s="29"/>
      <c r="AF3437" s="29"/>
      <c r="AG3437" s="29"/>
      <c r="AH3437" s="29"/>
      <c r="AI3437" s="29"/>
      <c r="AJ3437" s="29"/>
      <c r="AK3437" s="29"/>
      <c r="AL3437" s="29"/>
      <c r="AM3437" s="29"/>
      <c r="AN3437" s="29"/>
      <c r="AO3437" s="29"/>
      <c r="AP3437" s="29"/>
      <c r="AQ3437" s="29"/>
      <c r="AR3437" s="29"/>
      <c r="AS3437" s="29"/>
      <c r="AT3437" s="29"/>
      <c r="AU3437" s="29"/>
      <c r="AV3437" s="29"/>
      <c r="AW3437" s="29"/>
    </row>
    <row r="3438" spans="1:49" ht="35.25" customHeight="1" thickTop="1" thickBot="1">
      <c r="A3438" s="48"/>
      <c r="B3438" s="42"/>
      <c r="C3438" s="42"/>
      <c r="D3438" s="42"/>
      <c r="E3438" s="531"/>
      <c r="F3438" s="50"/>
      <c r="G3438" s="50"/>
      <c r="H3438" s="50"/>
      <c r="I3438" s="5" t="s">
        <v>2331</v>
      </c>
      <c r="J3438" s="364" t="s">
        <v>2891</v>
      </c>
      <c r="K3438" s="364" t="s">
        <v>2879</v>
      </c>
      <c r="L3438" s="364" t="s">
        <v>2880</v>
      </c>
      <c r="M3438" s="364" t="s">
        <v>2881</v>
      </c>
      <c r="N3438" s="364" t="s">
        <v>2882</v>
      </c>
      <c r="O3438" s="364" t="s">
        <v>2883</v>
      </c>
      <c r="P3438" s="364" t="s">
        <v>2884</v>
      </c>
      <c r="Q3438" s="364" t="s">
        <v>2885</v>
      </c>
      <c r="R3438" s="364" t="s">
        <v>2886</v>
      </c>
      <c r="S3438" s="364" t="s">
        <v>2887</v>
      </c>
      <c r="T3438" s="364" t="s">
        <v>2888</v>
      </c>
      <c r="U3438" s="364" t="s">
        <v>2889</v>
      </c>
      <c r="V3438" s="364" t="s">
        <v>2890</v>
      </c>
      <c r="W3438" s="365" t="s">
        <v>2893</v>
      </c>
      <c r="X3438" s="365" t="s">
        <v>2879</v>
      </c>
      <c r="Y3438" s="365" t="s">
        <v>2880</v>
      </c>
      <c r="Z3438" s="365" t="s">
        <v>2881</v>
      </c>
      <c r="AA3438" s="365" t="s">
        <v>2882</v>
      </c>
      <c r="AB3438" s="365" t="s">
        <v>2883</v>
      </c>
      <c r="AC3438" s="365" t="s">
        <v>2884</v>
      </c>
      <c r="AD3438" s="365" t="s">
        <v>2885</v>
      </c>
      <c r="AE3438" s="365" t="s">
        <v>2886</v>
      </c>
      <c r="AF3438" s="365" t="s">
        <v>2887</v>
      </c>
      <c r="AG3438" s="365" t="s">
        <v>2888</v>
      </c>
      <c r="AH3438" s="365" t="s">
        <v>2889</v>
      </c>
      <c r="AI3438" s="365" t="s">
        <v>2890</v>
      </c>
      <c r="AJ3438" s="366" t="s">
        <v>2892</v>
      </c>
      <c r="AK3438" s="366" t="s">
        <v>2879</v>
      </c>
      <c r="AL3438" s="366" t="s">
        <v>2880</v>
      </c>
      <c r="AM3438" s="366" t="s">
        <v>2881</v>
      </c>
      <c r="AN3438" s="366" t="s">
        <v>2882</v>
      </c>
      <c r="AO3438" s="366" t="s">
        <v>2883</v>
      </c>
      <c r="AP3438" s="366" t="s">
        <v>2884</v>
      </c>
      <c r="AQ3438" s="366" t="s">
        <v>2885</v>
      </c>
      <c r="AR3438" s="366" t="s">
        <v>2886</v>
      </c>
      <c r="AS3438" s="366" t="s">
        <v>2887</v>
      </c>
      <c r="AT3438" s="366" t="s">
        <v>2888</v>
      </c>
      <c r="AU3438" s="366" t="s">
        <v>2889</v>
      </c>
      <c r="AV3438" s="366" t="s">
        <v>2890</v>
      </c>
      <c r="AW3438" s="368" t="s">
        <v>2895</v>
      </c>
    </row>
    <row r="3439" spans="1:49">
      <c r="A3439" s="48"/>
      <c r="B3439" s="42"/>
      <c r="C3439" s="42"/>
      <c r="D3439" s="42"/>
      <c r="E3439" s="531"/>
      <c r="F3439" s="50"/>
      <c r="G3439" s="50"/>
      <c r="H3439" s="50"/>
      <c r="I3439" s="34"/>
      <c r="J3439" s="202" t="s">
        <v>1224</v>
      </c>
      <c r="K3439" s="202">
        <v>1</v>
      </c>
      <c r="L3439" s="202">
        <v>2</v>
      </c>
      <c r="M3439" s="202">
        <v>3</v>
      </c>
      <c r="N3439" s="202">
        <v>4</v>
      </c>
      <c r="O3439" s="202">
        <v>5</v>
      </c>
      <c r="P3439" s="202">
        <v>6</v>
      </c>
      <c r="Q3439" s="202">
        <v>7</v>
      </c>
      <c r="R3439" s="202">
        <v>8</v>
      </c>
      <c r="S3439" s="202">
        <v>9</v>
      </c>
      <c r="T3439" s="202">
        <v>10</v>
      </c>
      <c r="U3439" s="202">
        <v>13</v>
      </c>
      <c r="V3439" s="202">
        <v>14</v>
      </c>
      <c r="W3439" s="202" t="s">
        <v>1224</v>
      </c>
      <c r="X3439" s="202">
        <v>1</v>
      </c>
      <c r="Y3439" s="202">
        <v>2</v>
      </c>
      <c r="Z3439" s="202">
        <v>3</v>
      </c>
      <c r="AA3439" s="202">
        <v>4</v>
      </c>
      <c r="AB3439" s="202">
        <v>5</v>
      </c>
      <c r="AC3439" s="202">
        <v>6</v>
      </c>
      <c r="AD3439" s="202">
        <v>7</v>
      </c>
      <c r="AE3439" s="202">
        <v>8</v>
      </c>
      <c r="AF3439" s="202">
        <v>9</v>
      </c>
      <c r="AG3439" s="202">
        <v>10</v>
      </c>
      <c r="AH3439" s="202">
        <v>13</v>
      </c>
      <c r="AI3439" s="202">
        <v>14</v>
      </c>
      <c r="AJ3439" s="202" t="s">
        <v>1224</v>
      </c>
      <c r="AK3439" s="202">
        <v>1</v>
      </c>
      <c r="AL3439" s="202">
        <v>2</v>
      </c>
      <c r="AM3439" s="202">
        <v>3</v>
      </c>
      <c r="AN3439" s="202">
        <v>4</v>
      </c>
      <c r="AO3439" s="202">
        <v>5</v>
      </c>
      <c r="AP3439" s="202">
        <v>6</v>
      </c>
      <c r="AQ3439" s="202">
        <v>7</v>
      </c>
      <c r="AR3439" s="202">
        <v>8</v>
      </c>
      <c r="AS3439" s="202">
        <v>9</v>
      </c>
      <c r="AT3439" s="202">
        <v>10</v>
      </c>
      <c r="AU3439" s="202">
        <v>13</v>
      </c>
      <c r="AV3439" s="202">
        <v>14</v>
      </c>
      <c r="AW3439" s="202">
        <v>15</v>
      </c>
    </row>
    <row r="3440" spans="1:49">
      <c r="A3440" s="48"/>
      <c r="B3440" s="42"/>
      <c r="C3440" s="42"/>
      <c r="D3440" s="42"/>
      <c r="E3440" s="531"/>
      <c r="F3440" s="50"/>
      <c r="G3440" s="50"/>
      <c r="H3440" s="50"/>
      <c r="I3440" s="276" t="s">
        <v>2429</v>
      </c>
      <c r="J3440" s="277">
        <f>SUM(J3435)</f>
        <v>50000</v>
      </c>
      <c r="K3440" s="277">
        <f t="shared" ref="K3440:AT3440" si="993">SUM(K3435)</f>
        <v>810</v>
      </c>
      <c r="L3440" s="277">
        <f t="shared" si="993"/>
        <v>3630</v>
      </c>
      <c r="M3440" s="277">
        <f t="shared" si="993"/>
        <v>7400</v>
      </c>
      <c r="N3440" s="277">
        <f t="shared" si="993"/>
        <v>6290</v>
      </c>
      <c r="O3440" s="277">
        <f t="shared" si="993"/>
        <v>4550</v>
      </c>
      <c r="P3440" s="277">
        <f t="shared" si="993"/>
        <v>3637</v>
      </c>
      <c r="Q3440" s="277">
        <f t="shared" si="993"/>
        <v>5340</v>
      </c>
      <c r="R3440" s="277">
        <f t="shared" si="993"/>
        <v>0</v>
      </c>
      <c r="S3440" s="277">
        <f t="shared" si="993"/>
        <v>6082</v>
      </c>
      <c r="T3440" s="277">
        <f t="shared" si="993"/>
        <v>4290</v>
      </c>
      <c r="U3440" s="277">
        <v>42029</v>
      </c>
      <c r="V3440" s="277">
        <v>7971</v>
      </c>
      <c r="W3440" s="277">
        <f>SUM(W3435)</f>
        <v>11618</v>
      </c>
      <c r="X3440" s="277">
        <f t="shared" si="993"/>
        <v>0</v>
      </c>
      <c r="Y3440" s="277">
        <f t="shared" si="993"/>
        <v>0</v>
      </c>
      <c r="Z3440" s="277">
        <f t="shared" si="993"/>
        <v>0</v>
      </c>
      <c r="AA3440" s="277">
        <f t="shared" si="993"/>
        <v>0</v>
      </c>
      <c r="AB3440" s="277">
        <f t="shared" si="993"/>
        <v>0</v>
      </c>
      <c r="AC3440" s="277">
        <f t="shared" si="993"/>
        <v>0</v>
      </c>
      <c r="AD3440" s="277">
        <f t="shared" si="993"/>
        <v>0</v>
      </c>
      <c r="AE3440" s="277">
        <f t="shared" si="993"/>
        <v>0</v>
      </c>
      <c r="AF3440" s="277">
        <f t="shared" si="993"/>
        <v>0</v>
      </c>
      <c r="AG3440" s="277">
        <f t="shared" si="993"/>
        <v>11618</v>
      </c>
      <c r="AH3440" s="277">
        <v>11618</v>
      </c>
      <c r="AI3440" s="277">
        <v>0</v>
      </c>
      <c r="AJ3440" s="277">
        <f>SUM(AJ3435)</f>
        <v>5000</v>
      </c>
      <c r="AK3440" s="277">
        <f t="shared" si="993"/>
        <v>387</v>
      </c>
      <c r="AL3440" s="277">
        <f t="shared" si="993"/>
        <v>0</v>
      </c>
      <c r="AM3440" s="277">
        <f t="shared" si="993"/>
        <v>0</v>
      </c>
      <c r="AN3440" s="277">
        <f t="shared" si="993"/>
        <v>0</v>
      </c>
      <c r="AO3440" s="277">
        <f t="shared" si="993"/>
        <v>391</v>
      </c>
      <c r="AP3440" s="277">
        <f t="shared" si="993"/>
        <v>782</v>
      </c>
      <c r="AQ3440" s="277">
        <f t="shared" si="993"/>
        <v>0</v>
      </c>
      <c r="AR3440" s="277">
        <f t="shared" si="993"/>
        <v>0</v>
      </c>
      <c r="AS3440" s="277">
        <f t="shared" si="993"/>
        <v>0</v>
      </c>
      <c r="AT3440" s="277">
        <f t="shared" si="993"/>
        <v>0</v>
      </c>
      <c r="AU3440" s="277">
        <v>1560</v>
      </c>
      <c r="AV3440" s="277">
        <v>3440</v>
      </c>
      <c r="AW3440" s="277">
        <f>U3440+AH3440+AU3440</f>
        <v>55207</v>
      </c>
    </row>
    <row r="3441" spans="1:49">
      <c r="A3441" s="48"/>
      <c r="B3441" s="42"/>
      <c r="C3441" s="42"/>
      <c r="D3441" s="42"/>
      <c r="E3441" s="531"/>
      <c r="F3441" s="50"/>
      <c r="G3441" s="50"/>
      <c r="H3441" s="50"/>
      <c r="I3441" s="276"/>
      <c r="J3441" s="277"/>
      <c r="K3441" s="277"/>
      <c r="L3441" s="277"/>
      <c r="M3441" s="277"/>
      <c r="N3441" s="277"/>
      <c r="O3441" s="277"/>
      <c r="P3441" s="277"/>
      <c r="Q3441" s="277"/>
      <c r="R3441" s="277"/>
      <c r="S3441" s="277"/>
      <c r="T3441" s="277"/>
      <c r="U3441" s="277">
        <v>0</v>
      </c>
      <c r="V3441" s="277">
        <v>0</v>
      </c>
      <c r="W3441" s="277"/>
      <c r="X3441" s="277"/>
      <c r="Y3441" s="277"/>
      <c r="Z3441" s="277"/>
      <c r="AA3441" s="277"/>
      <c r="AB3441" s="277"/>
      <c r="AC3441" s="277"/>
      <c r="AD3441" s="277"/>
      <c r="AE3441" s="277"/>
      <c r="AF3441" s="277"/>
      <c r="AG3441" s="277"/>
      <c r="AH3441" s="277">
        <v>0</v>
      </c>
      <c r="AI3441" s="277">
        <v>0</v>
      </c>
      <c r="AJ3441" s="277"/>
      <c r="AK3441" s="277"/>
      <c r="AL3441" s="277"/>
      <c r="AM3441" s="277"/>
      <c r="AN3441" s="277"/>
      <c r="AO3441" s="277"/>
      <c r="AP3441" s="277"/>
      <c r="AQ3441" s="277"/>
      <c r="AR3441" s="277"/>
      <c r="AS3441" s="277"/>
      <c r="AT3441" s="277"/>
      <c r="AU3441" s="277">
        <v>0</v>
      </c>
      <c r="AV3441" s="277">
        <v>0</v>
      </c>
      <c r="AW3441" s="277">
        <f>U3441+AH3441+AU3441</f>
        <v>0</v>
      </c>
    </row>
    <row r="3442" spans="1:49">
      <c r="A3442" s="48"/>
      <c r="B3442" s="42"/>
      <c r="C3442" s="42"/>
      <c r="D3442" s="42"/>
      <c r="E3442" s="531"/>
      <c r="F3442" s="50"/>
      <c r="G3442" s="50"/>
      <c r="H3442" s="50"/>
      <c r="I3442" s="276"/>
      <c r="J3442" s="277"/>
      <c r="K3442" s="277"/>
      <c r="L3442" s="277"/>
      <c r="M3442" s="277"/>
      <c r="N3442" s="277"/>
      <c r="O3442" s="277"/>
      <c r="P3442" s="277"/>
      <c r="Q3442" s="277"/>
      <c r="R3442" s="277"/>
      <c r="S3442" s="277"/>
      <c r="T3442" s="277"/>
      <c r="U3442" s="277">
        <v>0</v>
      </c>
      <c r="V3442" s="277">
        <v>0</v>
      </c>
      <c r="W3442" s="277"/>
      <c r="X3442" s="277"/>
      <c r="Y3442" s="277"/>
      <c r="Z3442" s="277"/>
      <c r="AA3442" s="277"/>
      <c r="AB3442" s="277"/>
      <c r="AC3442" s="277"/>
      <c r="AD3442" s="277"/>
      <c r="AE3442" s="277"/>
      <c r="AF3442" s="277"/>
      <c r="AG3442" s="277"/>
      <c r="AH3442" s="277">
        <v>0</v>
      </c>
      <c r="AI3442" s="277">
        <v>0</v>
      </c>
      <c r="AJ3442" s="277"/>
      <c r="AK3442" s="277"/>
      <c r="AL3442" s="277"/>
      <c r="AM3442" s="277"/>
      <c r="AN3442" s="277"/>
      <c r="AO3442" s="277"/>
      <c r="AP3442" s="277"/>
      <c r="AQ3442" s="277"/>
      <c r="AR3442" s="277"/>
      <c r="AS3442" s="277"/>
      <c r="AT3442" s="277"/>
      <c r="AU3442" s="277">
        <v>0</v>
      </c>
      <c r="AV3442" s="277">
        <v>0</v>
      </c>
      <c r="AW3442" s="277">
        <f>U3442+AH3442+AU3442</f>
        <v>0</v>
      </c>
    </row>
    <row r="3443" spans="1:49">
      <c r="A3443" s="48"/>
      <c r="B3443" s="42"/>
      <c r="C3443" s="42"/>
      <c r="D3443" s="42"/>
      <c r="E3443" s="531"/>
      <c r="F3443" s="50"/>
      <c r="G3443" s="50"/>
      <c r="H3443" s="50"/>
      <c r="I3443" s="276"/>
      <c r="J3443" s="277"/>
      <c r="K3443" s="277"/>
      <c r="L3443" s="277"/>
      <c r="M3443" s="277"/>
      <c r="N3443" s="277"/>
      <c r="O3443" s="277"/>
      <c r="P3443" s="277"/>
      <c r="Q3443" s="277"/>
      <c r="R3443" s="277"/>
      <c r="S3443" s="277"/>
      <c r="T3443" s="277"/>
      <c r="U3443" s="277">
        <v>0</v>
      </c>
      <c r="V3443" s="277">
        <v>0</v>
      </c>
      <c r="W3443" s="277"/>
      <c r="X3443" s="277"/>
      <c r="Y3443" s="277"/>
      <c r="Z3443" s="277"/>
      <c r="AA3443" s="277"/>
      <c r="AB3443" s="277"/>
      <c r="AC3443" s="277"/>
      <c r="AD3443" s="277"/>
      <c r="AE3443" s="277"/>
      <c r="AF3443" s="277"/>
      <c r="AG3443" s="277"/>
      <c r="AH3443" s="277">
        <v>0</v>
      </c>
      <c r="AI3443" s="277">
        <v>0</v>
      </c>
      <c r="AJ3443" s="277"/>
      <c r="AK3443" s="277"/>
      <c r="AL3443" s="277"/>
      <c r="AM3443" s="277"/>
      <c r="AN3443" s="277"/>
      <c r="AO3443" s="277"/>
      <c r="AP3443" s="277"/>
      <c r="AQ3443" s="277"/>
      <c r="AR3443" s="277"/>
      <c r="AS3443" s="277"/>
      <c r="AT3443" s="277"/>
      <c r="AU3443" s="277">
        <v>0</v>
      </c>
      <c r="AV3443" s="277">
        <v>0</v>
      </c>
      <c r="AW3443" s="277">
        <f>U3443+AH3443+AU3443</f>
        <v>0</v>
      </c>
    </row>
    <row r="3444" spans="1:49">
      <c r="A3444" s="48"/>
      <c r="B3444" s="42"/>
      <c r="C3444" s="42"/>
      <c r="D3444" s="42"/>
      <c r="E3444" s="531"/>
      <c r="F3444" s="50"/>
      <c r="G3444" s="50"/>
      <c r="H3444" s="50"/>
      <c r="I3444" s="276" t="s">
        <v>1631</v>
      </c>
      <c r="J3444" s="277">
        <f>SUM(J3440:J3443)</f>
        <v>50000</v>
      </c>
      <c r="K3444" s="277">
        <f t="shared" ref="K3444:AT3444" si="994">SUM(K3440:K3443)</f>
        <v>810</v>
      </c>
      <c r="L3444" s="277">
        <f t="shared" si="994"/>
        <v>3630</v>
      </c>
      <c r="M3444" s="277">
        <f t="shared" si="994"/>
        <v>7400</v>
      </c>
      <c r="N3444" s="277">
        <f t="shared" si="994"/>
        <v>6290</v>
      </c>
      <c r="O3444" s="277">
        <f t="shared" si="994"/>
        <v>4550</v>
      </c>
      <c r="P3444" s="277">
        <f t="shared" si="994"/>
        <v>3637</v>
      </c>
      <c r="Q3444" s="277">
        <f t="shared" si="994"/>
        <v>5340</v>
      </c>
      <c r="R3444" s="277">
        <f t="shared" si="994"/>
        <v>0</v>
      </c>
      <c r="S3444" s="277">
        <f t="shared" si="994"/>
        <v>6082</v>
      </c>
      <c r="T3444" s="277">
        <f t="shared" si="994"/>
        <v>4290</v>
      </c>
      <c r="U3444" s="277">
        <v>42029</v>
      </c>
      <c r="V3444" s="277">
        <v>7971</v>
      </c>
      <c r="W3444" s="277">
        <f>SUM(W3440:W3443)</f>
        <v>11618</v>
      </c>
      <c r="X3444" s="277">
        <f t="shared" si="994"/>
        <v>0</v>
      </c>
      <c r="Y3444" s="277">
        <f t="shared" si="994"/>
        <v>0</v>
      </c>
      <c r="Z3444" s="277">
        <f t="shared" si="994"/>
        <v>0</v>
      </c>
      <c r="AA3444" s="277">
        <f t="shared" si="994"/>
        <v>0</v>
      </c>
      <c r="AB3444" s="277">
        <f t="shared" si="994"/>
        <v>0</v>
      </c>
      <c r="AC3444" s="277">
        <f t="shared" si="994"/>
        <v>0</v>
      </c>
      <c r="AD3444" s="277">
        <f t="shared" si="994"/>
        <v>0</v>
      </c>
      <c r="AE3444" s="277">
        <f t="shared" si="994"/>
        <v>0</v>
      </c>
      <c r="AF3444" s="277">
        <f t="shared" si="994"/>
        <v>0</v>
      </c>
      <c r="AG3444" s="277">
        <f t="shared" si="994"/>
        <v>11618</v>
      </c>
      <c r="AH3444" s="277">
        <v>11618</v>
      </c>
      <c r="AI3444" s="277">
        <v>0</v>
      </c>
      <c r="AJ3444" s="277">
        <f>SUM(AJ3440:AJ3443)</f>
        <v>5000</v>
      </c>
      <c r="AK3444" s="277">
        <f t="shared" si="994"/>
        <v>387</v>
      </c>
      <c r="AL3444" s="277">
        <f t="shared" si="994"/>
        <v>0</v>
      </c>
      <c r="AM3444" s="277">
        <f t="shared" si="994"/>
        <v>0</v>
      </c>
      <c r="AN3444" s="277">
        <f t="shared" si="994"/>
        <v>0</v>
      </c>
      <c r="AO3444" s="277">
        <f t="shared" si="994"/>
        <v>391</v>
      </c>
      <c r="AP3444" s="277">
        <f t="shared" si="994"/>
        <v>782</v>
      </c>
      <c r="AQ3444" s="277">
        <f t="shared" si="994"/>
        <v>0</v>
      </c>
      <c r="AR3444" s="277">
        <f t="shared" si="994"/>
        <v>0</v>
      </c>
      <c r="AS3444" s="277">
        <f t="shared" si="994"/>
        <v>0</v>
      </c>
      <c r="AT3444" s="277">
        <f t="shared" si="994"/>
        <v>0</v>
      </c>
      <c r="AU3444" s="277">
        <v>1560</v>
      </c>
      <c r="AV3444" s="277">
        <v>3440</v>
      </c>
      <c r="AW3444" s="277">
        <f>U3444+AH3444+AU3444</f>
        <v>55207</v>
      </c>
    </row>
    <row r="3445" spans="1:49">
      <c r="A3445" s="48"/>
      <c r="B3445" s="42"/>
      <c r="C3445" s="42"/>
      <c r="D3445" s="42"/>
      <c r="E3445" s="531"/>
      <c r="F3445" s="50"/>
      <c r="G3445" s="50"/>
      <c r="H3445" s="50"/>
      <c r="I3445" s="146"/>
      <c r="J3445" s="29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W3445" s="29"/>
      <c r="X3445" s="29"/>
      <c r="Y3445" s="29"/>
      <c r="Z3445" s="29"/>
      <c r="AA3445" s="29"/>
      <c r="AB3445" s="29"/>
      <c r="AC3445" s="29"/>
      <c r="AD3445" s="29"/>
      <c r="AE3445" s="29"/>
      <c r="AF3445" s="29"/>
      <c r="AG3445" s="29"/>
      <c r="AH3445" s="29"/>
      <c r="AI3445" s="29"/>
      <c r="AJ3445" s="29"/>
      <c r="AK3445" s="29"/>
      <c r="AL3445" s="29"/>
      <c r="AM3445" s="29"/>
      <c r="AN3445" s="29"/>
      <c r="AO3445" s="29"/>
      <c r="AP3445" s="29"/>
      <c r="AQ3445" s="29"/>
      <c r="AR3445" s="29"/>
      <c r="AS3445" s="29"/>
      <c r="AT3445" s="29"/>
      <c r="AU3445" s="29"/>
      <c r="AV3445" s="29"/>
      <c r="AW3445" s="29"/>
    </row>
    <row r="3446" spans="1:49">
      <c r="A3446" s="48"/>
      <c r="B3446" s="42"/>
      <c r="C3446" s="42"/>
      <c r="D3446" s="42"/>
      <c r="E3446" s="531"/>
      <c r="F3446" s="50"/>
      <c r="G3446" s="50"/>
      <c r="H3446" s="50"/>
      <c r="I3446" s="53"/>
      <c r="J3446" s="29"/>
      <c r="K3446" s="29"/>
      <c r="L3446" s="29"/>
      <c r="M3446" s="29"/>
      <c r="N3446" s="29"/>
      <c r="O3446" s="29"/>
      <c r="P3446" s="29"/>
      <c r="Q3446" s="29"/>
      <c r="R3446" s="29"/>
      <c r="S3446" s="29"/>
      <c r="T3446" s="29"/>
      <c r="U3446" s="29"/>
      <c r="V3446" s="29"/>
      <c r="W3446" s="29"/>
      <c r="X3446" s="29"/>
      <c r="Y3446" s="29"/>
      <c r="Z3446" s="29"/>
      <c r="AA3446" s="29"/>
      <c r="AB3446" s="29"/>
      <c r="AC3446" s="29"/>
      <c r="AD3446" s="29"/>
      <c r="AE3446" s="29"/>
      <c r="AF3446" s="29"/>
      <c r="AG3446" s="29"/>
      <c r="AH3446" s="29"/>
      <c r="AI3446" s="29"/>
      <c r="AJ3446" s="29"/>
      <c r="AK3446" s="29"/>
      <c r="AL3446" s="29"/>
      <c r="AM3446" s="29"/>
      <c r="AN3446" s="29"/>
      <c r="AO3446" s="29"/>
      <c r="AP3446" s="29"/>
      <c r="AQ3446" s="29"/>
      <c r="AR3446" s="29"/>
      <c r="AS3446" s="29"/>
      <c r="AT3446" s="29"/>
      <c r="AU3446" s="29"/>
      <c r="AV3446" s="29"/>
      <c r="AW3446" s="29"/>
    </row>
    <row r="3447" spans="1:49" ht="16.5" thickBot="1">
      <c r="A3447" s="78" t="s">
        <v>2146</v>
      </c>
      <c r="B3447" s="78"/>
      <c r="C3447" s="78"/>
      <c r="D3447" s="463"/>
      <c r="E3447" s="539"/>
      <c r="F3447" s="129"/>
      <c r="G3447" s="129"/>
      <c r="H3447" s="129"/>
      <c r="I3447" s="103"/>
    </row>
    <row r="3448" spans="1:49" s="151" customFormat="1" ht="36" customHeight="1" thickTop="1" thickBot="1">
      <c r="A3448" s="147" t="s">
        <v>2079</v>
      </c>
      <c r="B3448" s="5" t="s">
        <v>2080</v>
      </c>
      <c r="C3448" s="5" t="s">
        <v>1335</v>
      </c>
      <c r="D3448" s="450"/>
      <c r="E3448" s="148" t="s">
        <v>1570</v>
      </c>
      <c r="F3448" s="149" t="s">
        <v>1438</v>
      </c>
      <c r="G3448" s="149"/>
      <c r="H3448" s="149" t="s">
        <v>2332</v>
      </c>
      <c r="I3448" s="5" t="s">
        <v>856</v>
      </c>
      <c r="J3448" s="364" t="s">
        <v>2891</v>
      </c>
      <c r="K3448" s="364" t="s">
        <v>2879</v>
      </c>
      <c r="L3448" s="364" t="s">
        <v>2880</v>
      </c>
      <c r="M3448" s="364" t="s">
        <v>2881</v>
      </c>
      <c r="N3448" s="364" t="s">
        <v>2882</v>
      </c>
      <c r="O3448" s="364" t="s">
        <v>2883</v>
      </c>
      <c r="P3448" s="364" t="s">
        <v>2884</v>
      </c>
      <c r="Q3448" s="364" t="s">
        <v>2885</v>
      </c>
      <c r="R3448" s="364" t="s">
        <v>2886</v>
      </c>
      <c r="S3448" s="364" t="s">
        <v>2887</v>
      </c>
      <c r="T3448" s="364" t="s">
        <v>2888</v>
      </c>
      <c r="U3448" s="364" t="s">
        <v>2889</v>
      </c>
      <c r="V3448" s="364" t="s">
        <v>2890</v>
      </c>
      <c r="W3448" s="365" t="s">
        <v>2893</v>
      </c>
      <c r="X3448" s="365" t="s">
        <v>2879</v>
      </c>
      <c r="Y3448" s="365" t="s">
        <v>2880</v>
      </c>
      <c r="Z3448" s="365" t="s">
        <v>2881</v>
      </c>
      <c r="AA3448" s="365" t="s">
        <v>2882</v>
      </c>
      <c r="AB3448" s="365" t="s">
        <v>2883</v>
      </c>
      <c r="AC3448" s="365" t="s">
        <v>2884</v>
      </c>
      <c r="AD3448" s="365" t="s">
        <v>2885</v>
      </c>
      <c r="AE3448" s="365" t="s">
        <v>2886</v>
      </c>
      <c r="AF3448" s="365" t="s">
        <v>2887</v>
      </c>
      <c r="AG3448" s="365" t="s">
        <v>2888</v>
      </c>
      <c r="AH3448" s="365" t="s">
        <v>2889</v>
      </c>
      <c r="AI3448" s="365" t="s">
        <v>2890</v>
      </c>
      <c r="AJ3448" s="366" t="s">
        <v>2892</v>
      </c>
      <c r="AK3448" s="366" t="s">
        <v>2879</v>
      </c>
      <c r="AL3448" s="366" t="s">
        <v>2880</v>
      </c>
      <c r="AM3448" s="366" t="s">
        <v>2881</v>
      </c>
      <c r="AN3448" s="366" t="s">
        <v>2882</v>
      </c>
      <c r="AO3448" s="366" t="s">
        <v>2883</v>
      </c>
      <c r="AP3448" s="366" t="s">
        <v>2884</v>
      </c>
      <c r="AQ3448" s="366" t="s">
        <v>2885</v>
      </c>
      <c r="AR3448" s="366" t="s">
        <v>2886</v>
      </c>
      <c r="AS3448" s="366" t="s">
        <v>2887</v>
      </c>
      <c r="AT3448" s="366" t="s">
        <v>2888</v>
      </c>
      <c r="AU3448" s="366" t="s">
        <v>2889</v>
      </c>
      <c r="AV3448" s="366" t="s">
        <v>2890</v>
      </c>
      <c r="AW3448" s="368" t="s">
        <v>2895</v>
      </c>
    </row>
    <row r="3449" spans="1:49">
      <c r="A3449" s="33"/>
      <c r="B3449" s="34"/>
      <c r="C3449" s="34"/>
      <c r="D3449" s="34"/>
      <c r="E3449" s="35"/>
      <c r="F3449" s="36"/>
      <c r="G3449" s="36"/>
      <c r="H3449" s="36"/>
      <c r="I3449" s="34"/>
      <c r="J3449" s="202" t="s">
        <v>1224</v>
      </c>
      <c r="K3449" s="202">
        <v>1</v>
      </c>
      <c r="L3449" s="202">
        <v>2</v>
      </c>
      <c r="M3449" s="202">
        <v>3</v>
      </c>
      <c r="N3449" s="202">
        <v>4</v>
      </c>
      <c r="O3449" s="202">
        <v>5</v>
      </c>
      <c r="P3449" s="202">
        <v>6</v>
      </c>
      <c r="Q3449" s="202">
        <v>7</v>
      </c>
      <c r="R3449" s="202">
        <v>8</v>
      </c>
      <c r="S3449" s="202">
        <v>9</v>
      </c>
      <c r="T3449" s="202">
        <v>10</v>
      </c>
      <c r="U3449" s="202">
        <v>13</v>
      </c>
      <c r="V3449" s="202">
        <v>14</v>
      </c>
      <c r="W3449" s="202" t="s">
        <v>1224</v>
      </c>
      <c r="X3449" s="202">
        <v>1</v>
      </c>
      <c r="Y3449" s="202">
        <v>2</v>
      </c>
      <c r="Z3449" s="202">
        <v>3</v>
      </c>
      <c r="AA3449" s="202">
        <v>4</v>
      </c>
      <c r="AB3449" s="202">
        <v>5</v>
      </c>
      <c r="AC3449" s="202">
        <v>6</v>
      </c>
      <c r="AD3449" s="202">
        <v>7</v>
      </c>
      <c r="AE3449" s="202">
        <v>8</v>
      </c>
      <c r="AF3449" s="202">
        <v>9</v>
      </c>
      <c r="AG3449" s="202">
        <v>10</v>
      </c>
      <c r="AH3449" s="202">
        <v>13</v>
      </c>
      <c r="AI3449" s="202">
        <v>14</v>
      </c>
      <c r="AJ3449" s="202" t="s">
        <v>1224</v>
      </c>
      <c r="AK3449" s="202">
        <v>1</v>
      </c>
      <c r="AL3449" s="202">
        <v>2</v>
      </c>
      <c r="AM3449" s="202">
        <v>3</v>
      </c>
      <c r="AN3449" s="202">
        <v>4</v>
      </c>
      <c r="AO3449" s="202">
        <v>5</v>
      </c>
      <c r="AP3449" s="202">
        <v>6</v>
      </c>
      <c r="AQ3449" s="202">
        <v>7</v>
      </c>
      <c r="AR3449" s="202">
        <v>8</v>
      </c>
      <c r="AS3449" s="202">
        <v>9</v>
      </c>
      <c r="AT3449" s="202">
        <v>10</v>
      </c>
      <c r="AU3449" s="202">
        <v>13</v>
      </c>
      <c r="AV3449" s="202">
        <v>14</v>
      </c>
      <c r="AW3449" s="202">
        <v>15</v>
      </c>
    </row>
    <row r="3450" spans="1:49">
      <c r="A3450" s="37"/>
      <c r="B3450" s="38"/>
      <c r="C3450" s="38"/>
      <c r="D3450" s="38"/>
      <c r="E3450" s="60"/>
      <c r="F3450" s="61"/>
      <c r="G3450" s="61"/>
      <c r="H3450" s="61"/>
      <c r="I3450" s="38"/>
      <c r="J3450" s="62"/>
      <c r="K3450" s="62"/>
      <c r="L3450" s="62"/>
      <c r="M3450" s="62"/>
      <c r="N3450" s="62"/>
      <c r="O3450" s="62"/>
      <c r="P3450" s="62"/>
      <c r="Q3450" s="62"/>
      <c r="R3450" s="62"/>
      <c r="S3450" s="62"/>
      <c r="T3450" s="62"/>
      <c r="U3450" s="62"/>
      <c r="V3450" s="62"/>
      <c r="W3450" s="62"/>
      <c r="X3450" s="62"/>
      <c r="Y3450" s="62"/>
      <c r="Z3450" s="62"/>
      <c r="AA3450" s="62"/>
      <c r="AB3450" s="62"/>
      <c r="AC3450" s="62"/>
      <c r="AD3450" s="62"/>
      <c r="AE3450" s="62"/>
      <c r="AF3450" s="62"/>
      <c r="AG3450" s="62"/>
      <c r="AH3450" s="62"/>
      <c r="AI3450" s="62"/>
      <c r="AJ3450" s="62"/>
      <c r="AK3450" s="62"/>
      <c r="AL3450" s="62"/>
      <c r="AM3450" s="62"/>
      <c r="AN3450" s="62"/>
      <c r="AO3450" s="62"/>
      <c r="AP3450" s="62"/>
      <c r="AQ3450" s="62"/>
      <c r="AR3450" s="62"/>
      <c r="AS3450" s="62"/>
      <c r="AT3450" s="62"/>
      <c r="AU3450" s="62"/>
      <c r="AV3450" s="62"/>
      <c r="AW3450" s="62"/>
    </row>
    <row r="3451" spans="1:49">
      <c r="A3451" s="92" t="s">
        <v>797</v>
      </c>
      <c r="B3451" s="93" t="s">
        <v>1030</v>
      </c>
      <c r="C3451" s="93" t="s">
        <v>1094</v>
      </c>
      <c r="D3451" s="460"/>
      <c r="E3451" s="531"/>
      <c r="F3451" s="50"/>
      <c r="G3451" s="50"/>
      <c r="H3451" s="50"/>
      <c r="I3451" s="108" t="s">
        <v>1360</v>
      </c>
    </row>
    <row r="3452" spans="1:49">
      <c r="A3452" s="48"/>
      <c r="B3452" s="1"/>
      <c r="C3452" s="1"/>
      <c r="D3452" s="369"/>
      <c r="E3452" s="531"/>
      <c r="F3452" s="50"/>
      <c r="G3452" s="50"/>
      <c r="H3452" s="50"/>
      <c r="I3452" s="109"/>
    </row>
    <row r="3453" spans="1:49">
      <c r="A3453" s="48"/>
      <c r="B3453" s="42"/>
      <c r="C3453" s="42"/>
      <c r="D3453" s="42"/>
      <c r="E3453" s="531"/>
      <c r="F3453" s="50"/>
      <c r="G3453" s="50"/>
      <c r="H3453" s="50"/>
      <c r="I3453" s="49" t="s">
        <v>1559</v>
      </c>
      <c r="J3453" s="12">
        <f>SUM(J3454,J3462,J3464)</f>
        <v>97500</v>
      </c>
      <c r="K3453" s="12">
        <f t="shared" ref="K3453:AT3453" si="995">SUM(K3454,K3462,K3464)</f>
        <v>1300</v>
      </c>
      <c r="L3453" s="12">
        <f t="shared" si="995"/>
        <v>11600</v>
      </c>
      <c r="M3453" s="12">
        <f t="shared" si="995"/>
        <v>13036</v>
      </c>
      <c r="N3453" s="12">
        <f t="shared" si="995"/>
        <v>14524</v>
      </c>
      <c r="O3453" s="12">
        <f t="shared" si="995"/>
        <v>13345</v>
      </c>
      <c r="P3453" s="12">
        <f t="shared" si="995"/>
        <v>6948</v>
      </c>
      <c r="Q3453" s="12">
        <f t="shared" si="995"/>
        <v>0</v>
      </c>
      <c r="R3453" s="12">
        <f t="shared" si="995"/>
        <v>0</v>
      </c>
      <c r="S3453" s="12">
        <f t="shared" si="995"/>
        <v>8897</v>
      </c>
      <c r="T3453" s="12">
        <f t="shared" si="995"/>
        <v>17563</v>
      </c>
      <c r="U3453" s="12">
        <v>87213</v>
      </c>
      <c r="V3453" s="12">
        <v>10287</v>
      </c>
      <c r="W3453" s="12">
        <f>SUM(W3454,W3462,W3464)</f>
        <v>0</v>
      </c>
      <c r="X3453" s="12">
        <f t="shared" si="995"/>
        <v>0</v>
      </c>
      <c r="Y3453" s="12">
        <f t="shared" si="995"/>
        <v>0</v>
      </c>
      <c r="Z3453" s="12">
        <f t="shared" si="995"/>
        <v>0</v>
      </c>
      <c r="AA3453" s="12">
        <f t="shared" si="995"/>
        <v>0</v>
      </c>
      <c r="AB3453" s="12">
        <f t="shared" si="995"/>
        <v>0</v>
      </c>
      <c r="AC3453" s="12">
        <f t="shared" si="995"/>
        <v>0</v>
      </c>
      <c r="AD3453" s="12">
        <f t="shared" si="995"/>
        <v>0</v>
      </c>
      <c r="AE3453" s="12">
        <f t="shared" si="995"/>
        <v>0</v>
      </c>
      <c r="AF3453" s="12">
        <f t="shared" si="995"/>
        <v>0</v>
      </c>
      <c r="AG3453" s="12">
        <f t="shared" si="995"/>
        <v>0</v>
      </c>
      <c r="AH3453" s="12">
        <v>0</v>
      </c>
      <c r="AI3453" s="12">
        <v>0</v>
      </c>
      <c r="AJ3453" s="12">
        <f>SUM(AJ3454,AJ3462,AJ3464)</f>
        <v>5000</v>
      </c>
      <c r="AK3453" s="12">
        <f t="shared" si="995"/>
        <v>0</v>
      </c>
      <c r="AL3453" s="12">
        <f t="shared" si="995"/>
        <v>1056</v>
      </c>
      <c r="AM3453" s="12">
        <f t="shared" si="995"/>
        <v>224</v>
      </c>
      <c r="AN3453" s="12">
        <f t="shared" si="995"/>
        <v>0</v>
      </c>
      <c r="AO3453" s="12">
        <f t="shared" si="995"/>
        <v>448</v>
      </c>
      <c r="AP3453" s="12">
        <f t="shared" si="995"/>
        <v>336</v>
      </c>
      <c r="AQ3453" s="12">
        <f t="shared" si="995"/>
        <v>0</v>
      </c>
      <c r="AR3453" s="12">
        <f t="shared" si="995"/>
        <v>0</v>
      </c>
      <c r="AS3453" s="12">
        <f t="shared" si="995"/>
        <v>0</v>
      </c>
      <c r="AT3453" s="12">
        <f t="shared" si="995"/>
        <v>0</v>
      </c>
      <c r="AU3453" s="12">
        <v>2064</v>
      </c>
      <c r="AV3453" s="12">
        <v>2936</v>
      </c>
      <c r="AW3453" s="12">
        <f t="shared" ref="AW3453:AW3482" si="996">U3453+AH3453+AU3453</f>
        <v>89277</v>
      </c>
    </row>
    <row r="3454" spans="1:49">
      <c r="A3454" s="44" t="s">
        <v>797</v>
      </c>
      <c r="B3454" s="45" t="s">
        <v>1030</v>
      </c>
      <c r="C3454" s="45" t="s">
        <v>1094</v>
      </c>
      <c r="D3454" s="452" t="s">
        <v>2958</v>
      </c>
      <c r="E3454" s="213" t="s">
        <v>771</v>
      </c>
      <c r="F3454" s="65"/>
      <c r="G3454" s="65"/>
      <c r="H3454" s="65"/>
      <c r="I3454" s="1" t="s">
        <v>1500</v>
      </c>
      <c r="J3454" s="9">
        <f>SUM(J3455:J3456)</f>
        <v>39500</v>
      </c>
      <c r="K3454" s="9">
        <f t="shared" ref="K3454:AT3454" si="997">SUM(K3455:K3456)</f>
        <v>0</v>
      </c>
      <c r="L3454" s="9">
        <f t="shared" si="997"/>
        <v>0</v>
      </c>
      <c r="M3454" s="9">
        <f t="shared" si="997"/>
        <v>0</v>
      </c>
      <c r="N3454" s="9">
        <f t="shared" si="997"/>
        <v>0</v>
      </c>
      <c r="O3454" s="9">
        <f t="shared" si="997"/>
        <v>2700</v>
      </c>
      <c r="P3454" s="9">
        <f t="shared" si="997"/>
        <v>3900</v>
      </c>
      <c r="Q3454" s="9">
        <f t="shared" si="997"/>
        <v>0</v>
      </c>
      <c r="R3454" s="9">
        <f t="shared" si="997"/>
        <v>0</v>
      </c>
      <c r="S3454" s="9">
        <f t="shared" si="997"/>
        <v>6150</v>
      </c>
      <c r="T3454" s="9">
        <f t="shared" si="997"/>
        <v>17563</v>
      </c>
      <c r="U3454" s="9">
        <v>30313</v>
      </c>
      <c r="V3454" s="9">
        <v>9187</v>
      </c>
      <c r="W3454" s="9">
        <f>SUM(W3455:W3456)</f>
        <v>0</v>
      </c>
      <c r="X3454" s="9">
        <f t="shared" si="997"/>
        <v>0</v>
      </c>
      <c r="Y3454" s="9">
        <f t="shared" si="997"/>
        <v>0</v>
      </c>
      <c r="Z3454" s="9">
        <f t="shared" si="997"/>
        <v>0</v>
      </c>
      <c r="AA3454" s="9">
        <f t="shared" si="997"/>
        <v>0</v>
      </c>
      <c r="AB3454" s="9">
        <f t="shared" si="997"/>
        <v>0</v>
      </c>
      <c r="AC3454" s="9">
        <f t="shared" si="997"/>
        <v>0</v>
      </c>
      <c r="AD3454" s="9">
        <f t="shared" si="997"/>
        <v>0</v>
      </c>
      <c r="AE3454" s="9">
        <f t="shared" si="997"/>
        <v>0</v>
      </c>
      <c r="AF3454" s="9">
        <f t="shared" si="997"/>
        <v>0</v>
      </c>
      <c r="AG3454" s="9">
        <f t="shared" si="997"/>
        <v>0</v>
      </c>
      <c r="AH3454" s="9">
        <v>0</v>
      </c>
      <c r="AI3454" s="9">
        <v>0</v>
      </c>
      <c r="AJ3454" s="9">
        <f>SUM(AJ3455:AJ3456)</f>
        <v>0</v>
      </c>
      <c r="AK3454" s="9">
        <f t="shared" si="997"/>
        <v>0</v>
      </c>
      <c r="AL3454" s="9">
        <f t="shared" si="997"/>
        <v>0</v>
      </c>
      <c r="AM3454" s="9">
        <f t="shared" si="997"/>
        <v>0</v>
      </c>
      <c r="AN3454" s="9">
        <f t="shared" si="997"/>
        <v>0</v>
      </c>
      <c r="AO3454" s="9">
        <f t="shared" si="997"/>
        <v>0</v>
      </c>
      <c r="AP3454" s="9">
        <f t="shared" si="997"/>
        <v>0</v>
      </c>
      <c r="AQ3454" s="9">
        <f t="shared" si="997"/>
        <v>0</v>
      </c>
      <c r="AR3454" s="9">
        <f t="shared" si="997"/>
        <v>0</v>
      </c>
      <c r="AS3454" s="9">
        <f t="shared" si="997"/>
        <v>0</v>
      </c>
      <c r="AT3454" s="9">
        <f t="shared" si="997"/>
        <v>0</v>
      </c>
      <c r="AU3454" s="9">
        <v>0</v>
      </c>
      <c r="AV3454" s="9">
        <v>0</v>
      </c>
      <c r="AW3454" s="9">
        <f t="shared" si="996"/>
        <v>30313</v>
      </c>
    </row>
    <row r="3455" spans="1:49">
      <c r="A3455" s="44" t="s">
        <v>797</v>
      </c>
      <c r="B3455" s="45" t="s">
        <v>1030</v>
      </c>
      <c r="C3455" s="45" t="s">
        <v>1094</v>
      </c>
      <c r="D3455" s="452" t="s">
        <v>2958</v>
      </c>
      <c r="E3455" s="367" t="s">
        <v>834</v>
      </c>
      <c r="F3455" s="50"/>
      <c r="G3455" s="468" t="s">
        <v>3096</v>
      </c>
      <c r="H3455" s="50" t="s">
        <v>2333</v>
      </c>
      <c r="I3455" s="42" t="s">
        <v>2232</v>
      </c>
      <c r="J3455" s="15">
        <v>34000</v>
      </c>
      <c r="O3455" s="15">
        <v>2000</v>
      </c>
      <c r="P3455" s="15">
        <v>2300</v>
      </c>
      <c r="S3455" s="15">
        <v>4950</v>
      </c>
      <c r="T3455" s="15">
        <v>15563</v>
      </c>
      <c r="U3455" s="15">
        <v>24813</v>
      </c>
      <c r="V3455" s="15">
        <v>9187</v>
      </c>
      <c r="AH3455" s="15">
        <v>0</v>
      </c>
      <c r="AI3455" s="15">
        <v>0</v>
      </c>
      <c r="AU3455" s="15">
        <v>0</v>
      </c>
      <c r="AV3455" s="15">
        <v>0</v>
      </c>
      <c r="AW3455" s="15">
        <f t="shared" si="996"/>
        <v>24813</v>
      </c>
    </row>
    <row r="3456" spans="1:49">
      <c r="A3456" s="44" t="s">
        <v>797</v>
      </c>
      <c r="B3456" s="45" t="s">
        <v>1030</v>
      </c>
      <c r="C3456" s="45" t="s">
        <v>1094</v>
      </c>
      <c r="D3456" s="452" t="s">
        <v>2958</v>
      </c>
      <c r="E3456" s="367" t="s">
        <v>772</v>
      </c>
      <c r="F3456" s="50"/>
      <c r="G3456" s="468" t="s">
        <v>3096</v>
      </c>
      <c r="H3456" s="50" t="s">
        <v>2333</v>
      </c>
      <c r="I3456" s="42" t="s">
        <v>1227</v>
      </c>
      <c r="J3456" s="15">
        <f>SUM(J3457:J3461)</f>
        <v>5500</v>
      </c>
      <c r="K3456" s="15">
        <f t="shared" ref="K3456:AT3456" si="998">SUM(K3457:K3461)</f>
        <v>0</v>
      </c>
      <c r="L3456" s="15">
        <f t="shared" si="998"/>
        <v>0</v>
      </c>
      <c r="M3456" s="15">
        <f t="shared" si="998"/>
        <v>0</v>
      </c>
      <c r="N3456" s="15">
        <f t="shared" si="998"/>
        <v>0</v>
      </c>
      <c r="O3456" s="15">
        <f t="shared" si="998"/>
        <v>700</v>
      </c>
      <c r="P3456" s="15">
        <f t="shared" si="998"/>
        <v>1600</v>
      </c>
      <c r="Q3456" s="15">
        <f t="shared" si="998"/>
        <v>0</v>
      </c>
      <c r="R3456" s="15">
        <f t="shared" si="998"/>
        <v>0</v>
      </c>
      <c r="S3456" s="15">
        <f t="shared" si="998"/>
        <v>1200</v>
      </c>
      <c r="T3456" s="15">
        <f t="shared" si="998"/>
        <v>2000</v>
      </c>
      <c r="U3456" s="15">
        <v>5500</v>
      </c>
      <c r="V3456" s="15">
        <v>0</v>
      </c>
      <c r="W3456" s="15">
        <f>SUM(W3457:W3461)</f>
        <v>0</v>
      </c>
      <c r="X3456" s="15">
        <f t="shared" si="998"/>
        <v>0</v>
      </c>
      <c r="Y3456" s="15">
        <f t="shared" si="998"/>
        <v>0</v>
      </c>
      <c r="Z3456" s="15">
        <f t="shared" si="998"/>
        <v>0</v>
      </c>
      <c r="AA3456" s="15">
        <f t="shared" si="998"/>
        <v>0</v>
      </c>
      <c r="AB3456" s="15">
        <f t="shared" si="998"/>
        <v>0</v>
      </c>
      <c r="AC3456" s="15">
        <f t="shared" si="998"/>
        <v>0</v>
      </c>
      <c r="AD3456" s="15">
        <f t="shared" si="998"/>
        <v>0</v>
      </c>
      <c r="AE3456" s="15">
        <f t="shared" si="998"/>
        <v>0</v>
      </c>
      <c r="AF3456" s="15">
        <f t="shared" si="998"/>
        <v>0</v>
      </c>
      <c r="AG3456" s="15">
        <f t="shared" si="998"/>
        <v>0</v>
      </c>
      <c r="AH3456" s="15">
        <v>0</v>
      </c>
      <c r="AI3456" s="15">
        <v>0</v>
      </c>
      <c r="AJ3456" s="15">
        <f>SUM(AJ3457:AJ3461)</f>
        <v>0</v>
      </c>
      <c r="AK3456" s="15">
        <f t="shared" si="998"/>
        <v>0</v>
      </c>
      <c r="AL3456" s="15">
        <f t="shared" si="998"/>
        <v>0</v>
      </c>
      <c r="AM3456" s="15">
        <f t="shared" si="998"/>
        <v>0</v>
      </c>
      <c r="AN3456" s="15">
        <f t="shared" si="998"/>
        <v>0</v>
      </c>
      <c r="AO3456" s="15">
        <f t="shared" si="998"/>
        <v>0</v>
      </c>
      <c r="AP3456" s="15">
        <f t="shared" si="998"/>
        <v>0</v>
      </c>
      <c r="AQ3456" s="15">
        <f t="shared" si="998"/>
        <v>0</v>
      </c>
      <c r="AR3456" s="15">
        <f t="shared" si="998"/>
        <v>0</v>
      </c>
      <c r="AS3456" s="15">
        <f t="shared" si="998"/>
        <v>0</v>
      </c>
      <c r="AT3456" s="15">
        <f t="shared" si="998"/>
        <v>0</v>
      </c>
      <c r="AU3456" s="15">
        <v>0</v>
      </c>
      <c r="AV3456" s="15">
        <v>0</v>
      </c>
      <c r="AW3456" s="15">
        <f t="shared" si="996"/>
        <v>5500</v>
      </c>
    </row>
    <row r="3457" spans="1:49" s="144" customFormat="1">
      <c r="A3457" s="44" t="s">
        <v>797</v>
      </c>
      <c r="B3457" s="45" t="s">
        <v>1030</v>
      </c>
      <c r="C3457" s="45" t="s">
        <v>1094</v>
      </c>
      <c r="D3457" s="452" t="s">
        <v>2958</v>
      </c>
      <c r="E3457" s="140" t="s">
        <v>850</v>
      </c>
      <c r="F3457" s="141" t="s">
        <v>373</v>
      </c>
      <c r="G3457" s="468" t="s">
        <v>3096</v>
      </c>
      <c r="H3457" s="50" t="s">
        <v>2333</v>
      </c>
      <c r="I3457" s="142" t="s">
        <v>1119</v>
      </c>
      <c r="J3457" s="15">
        <v>1500</v>
      </c>
      <c r="K3457" s="15"/>
      <c r="L3457" s="15"/>
      <c r="M3457" s="15"/>
      <c r="N3457" s="15"/>
      <c r="O3457" s="15">
        <v>200</v>
      </c>
      <c r="P3457" s="15">
        <v>100</v>
      </c>
      <c r="Q3457" s="15"/>
      <c r="R3457" s="15"/>
      <c r="S3457" s="15">
        <v>200</v>
      </c>
      <c r="T3457" s="15">
        <v>1000</v>
      </c>
      <c r="U3457" s="15">
        <v>1500</v>
      </c>
      <c r="V3457" s="15">
        <v>0</v>
      </c>
      <c r="W3457" s="15"/>
      <c r="X3457" s="15"/>
      <c r="Y3457" s="15"/>
      <c r="Z3457" s="15"/>
      <c r="AA3457" s="15"/>
      <c r="AB3457" s="15"/>
      <c r="AC3457" s="15"/>
      <c r="AD3457" s="15"/>
      <c r="AE3457" s="15"/>
      <c r="AF3457" s="15"/>
      <c r="AG3457" s="15"/>
      <c r="AH3457" s="15">
        <v>0</v>
      </c>
      <c r="AI3457" s="15">
        <v>0</v>
      </c>
      <c r="AJ3457" s="15"/>
      <c r="AK3457" s="15"/>
      <c r="AL3457" s="15"/>
      <c r="AM3457" s="15"/>
      <c r="AN3457" s="15"/>
      <c r="AO3457" s="15"/>
      <c r="AP3457" s="15"/>
      <c r="AQ3457" s="15"/>
      <c r="AR3457" s="15"/>
      <c r="AS3457" s="15"/>
      <c r="AT3457" s="15"/>
      <c r="AU3457" s="15">
        <v>0</v>
      </c>
      <c r="AV3457" s="15">
        <v>0</v>
      </c>
      <c r="AW3457" s="15">
        <f t="shared" si="996"/>
        <v>1500</v>
      </c>
    </row>
    <row r="3458" spans="1:49" s="144" customFormat="1">
      <c r="A3458" s="44" t="s">
        <v>797</v>
      </c>
      <c r="B3458" s="45" t="s">
        <v>1030</v>
      </c>
      <c r="C3458" s="45" t="s">
        <v>1094</v>
      </c>
      <c r="D3458" s="452" t="s">
        <v>2958</v>
      </c>
      <c r="E3458" s="140" t="s">
        <v>851</v>
      </c>
      <c r="F3458" s="141" t="s">
        <v>374</v>
      </c>
      <c r="G3458" s="468" t="s">
        <v>3096</v>
      </c>
      <c r="H3458" s="50" t="s">
        <v>2333</v>
      </c>
      <c r="I3458" s="142" t="s">
        <v>1290</v>
      </c>
      <c r="J3458" s="15">
        <v>3000</v>
      </c>
      <c r="K3458" s="15"/>
      <c r="L3458" s="15"/>
      <c r="M3458" s="15"/>
      <c r="N3458" s="15"/>
      <c r="O3458" s="15">
        <v>500</v>
      </c>
      <c r="P3458" s="15">
        <v>500</v>
      </c>
      <c r="Q3458" s="15"/>
      <c r="R3458" s="15"/>
      <c r="S3458" s="15">
        <v>1000</v>
      </c>
      <c r="T3458" s="15">
        <v>1000</v>
      </c>
      <c r="U3458" s="15">
        <v>3000</v>
      </c>
      <c r="V3458" s="15">
        <v>0</v>
      </c>
      <c r="W3458" s="15"/>
      <c r="X3458" s="15"/>
      <c r="Y3458" s="15"/>
      <c r="Z3458" s="15"/>
      <c r="AA3458" s="15"/>
      <c r="AB3458" s="15"/>
      <c r="AC3458" s="15"/>
      <c r="AD3458" s="15"/>
      <c r="AE3458" s="15"/>
      <c r="AF3458" s="15"/>
      <c r="AG3458" s="15"/>
      <c r="AH3458" s="15">
        <v>0</v>
      </c>
      <c r="AI3458" s="15">
        <v>0</v>
      </c>
      <c r="AJ3458" s="15"/>
      <c r="AK3458" s="15"/>
      <c r="AL3458" s="15"/>
      <c r="AM3458" s="15"/>
      <c r="AN3458" s="15"/>
      <c r="AO3458" s="15"/>
      <c r="AP3458" s="15"/>
      <c r="AQ3458" s="15"/>
      <c r="AR3458" s="15"/>
      <c r="AS3458" s="15"/>
      <c r="AT3458" s="15"/>
      <c r="AU3458" s="15">
        <v>0</v>
      </c>
      <c r="AV3458" s="15">
        <v>0</v>
      </c>
      <c r="AW3458" s="15">
        <f t="shared" si="996"/>
        <v>3000</v>
      </c>
    </row>
    <row r="3459" spans="1:49" s="144" customFormat="1">
      <c r="A3459" s="44" t="s">
        <v>797</v>
      </c>
      <c r="B3459" s="45" t="s">
        <v>1030</v>
      </c>
      <c r="C3459" s="45" t="s">
        <v>1094</v>
      </c>
      <c r="D3459" s="452" t="s">
        <v>2958</v>
      </c>
      <c r="E3459" s="140" t="s">
        <v>852</v>
      </c>
      <c r="F3459" s="141" t="s">
        <v>375</v>
      </c>
      <c r="G3459" s="468" t="s">
        <v>3096</v>
      </c>
      <c r="H3459" s="50" t="s">
        <v>2333</v>
      </c>
      <c r="I3459" s="142" t="s">
        <v>1733</v>
      </c>
      <c r="J3459" s="15">
        <v>1000</v>
      </c>
      <c r="K3459" s="15"/>
      <c r="L3459" s="15"/>
      <c r="M3459" s="15"/>
      <c r="N3459" s="15"/>
      <c r="O3459" s="15"/>
      <c r="P3459" s="15">
        <v>1000</v>
      </c>
      <c r="Q3459" s="15"/>
      <c r="R3459" s="15"/>
      <c r="S3459" s="15"/>
      <c r="T3459" s="15"/>
      <c r="U3459" s="15">
        <v>1000</v>
      </c>
      <c r="V3459" s="15">
        <v>0</v>
      </c>
      <c r="W3459" s="15"/>
      <c r="X3459" s="15"/>
      <c r="Y3459" s="15"/>
      <c r="Z3459" s="15"/>
      <c r="AA3459" s="15"/>
      <c r="AB3459" s="15"/>
      <c r="AC3459" s="15"/>
      <c r="AD3459" s="15"/>
      <c r="AE3459" s="15"/>
      <c r="AF3459" s="15"/>
      <c r="AG3459" s="15"/>
      <c r="AH3459" s="15">
        <v>0</v>
      </c>
      <c r="AI3459" s="15">
        <v>0</v>
      </c>
      <c r="AJ3459" s="15"/>
      <c r="AK3459" s="15"/>
      <c r="AL3459" s="15"/>
      <c r="AM3459" s="15"/>
      <c r="AN3459" s="15"/>
      <c r="AO3459" s="15"/>
      <c r="AP3459" s="15"/>
      <c r="AQ3459" s="15"/>
      <c r="AR3459" s="15"/>
      <c r="AS3459" s="15"/>
      <c r="AT3459" s="15"/>
      <c r="AU3459" s="15">
        <v>0</v>
      </c>
      <c r="AV3459" s="15">
        <v>0</v>
      </c>
      <c r="AW3459" s="15">
        <f t="shared" si="996"/>
        <v>1000</v>
      </c>
    </row>
    <row r="3460" spans="1:49" s="144" customFormat="1">
      <c r="A3460" s="44" t="s">
        <v>797</v>
      </c>
      <c r="B3460" s="45" t="s">
        <v>1030</v>
      </c>
      <c r="C3460" s="45" t="s">
        <v>1094</v>
      </c>
      <c r="D3460" s="452" t="s">
        <v>2958</v>
      </c>
      <c r="E3460" s="140" t="s">
        <v>853</v>
      </c>
      <c r="F3460" s="141" t="s">
        <v>376</v>
      </c>
      <c r="G3460" s="468" t="s">
        <v>3096</v>
      </c>
      <c r="H3460" s="50" t="s">
        <v>2333</v>
      </c>
      <c r="I3460" s="142" t="s">
        <v>1734</v>
      </c>
      <c r="J3460" s="15"/>
      <c r="K3460" s="15"/>
      <c r="L3460" s="15"/>
      <c r="M3460" s="15"/>
      <c r="N3460" s="15"/>
      <c r="O3460" s="15"/>
      <c r="P3460" s="15"/>
      <c r="Q3460" s="15"/>
      <c r="R3460" s="15"/>
      <c r="S3460" s="15"/>
      <c r="T3460" s="15"/>
      <c r="U3460" s="15">
        <v>0</v>
      </c>
      <c r="V3460" s="15">
        <v>0</v>
      </c>
      <c r="W3460" s="15"/>
      <c r="X3460" s="15"/>
      <c r="Y3460" s="15"/>
      <c r="Z3460" s="15"/>
      <c r="AA3460" s="15"/>
      <c r="AB3460" s="15"/>
      <c r="AC3460" s="15"/>
      <c r="AD3460" s="15"/>
      <c r="AE3460" s="15"/>
      <c r="AF3460" s="15"/>
      <c r="AG3460" s="15"/>
      <c r="AH3460" s="15">
        <v>0</v>
      </c>
      <c r="AI3460" s="15">
        <v>0</v>
      </c>
      <c r="AJ3460" s="15"/>
      <c r="AK3460" s="15"/>
      <c r="AL3460" s="15"/>
      <c r="AM3460" s="15"/>
      <c r="AN3460" s="15"/>
      <c r="AO3460" s="15"/>
      <c r="AP3460" s="15"/>
      <c r="AQ3460" s="15"/>
      <c r="AR3460" s="15"/>
      <c r="AS3460" s="15"/>
      <c r="AT3460" s="15"/>
      <c r="AU3460" s="15">
        <v>0</v>
      </c>
      <c r="AV3460" s="15">
        <v>0</v>
      </c>
      <c r="AW3460" s="15">
        <f t="shared" si="996"/>
        <v>0</v>
      </c>
    </row>
    <row r="3461" spans="1:49" s="144" customFormat="1">
      <c r="A3461" s="44" t="s">
        <v>797</v>
      </c>
      <c r="B3461" s="45" t="s">
        <v>1030</v>
      </c>
      <c r="C3461" s="45" t="s">
        <v>1094</v>
      </c>
      <c r="D3461" s="452" t="s">
        <v>2958</v>
      </c>
      <c r="E3461" s="140" t="s">
        <v>854</v>
      </c>
      <c r="F3461" s="141" t="s">
        <v>377</v>
      </c>
      <c r="G3461" s="468" t="s">
        <v>3096</v>
      </c>
      <c r="H3461" s="50" t="s">
        <v>2333</v>
      </c>
      <c r="I3461" s="142" t="s">
        <v>1735</v>
      </c>
      <c r="J3461" s="15"/>
      <c r="K3461" s="15"/>
      <c r="L3461" s="15"/>
      <c r="M3461" s="15"/>
      <c r="N3461" s="15"/>
      <c r="O3461" s="15"/>
      <c r="P3461" s="15"/>
      <c r="Q3461" s="15"/>
      <c r="R3461" s="15"/>
      <c r="S3461" s="15"/>
      <c r="T3461" s="15"/>
      <c r="U3461" s="15">
        <v>0</v>
      </c>
      <c r="V3461" s="15">
        <v>0</v>
      </c>
      <c r="W3461" s="15"/>
      <c r="X3461" s="15"/>
      <c r="Y3461" s="15"/>
      <c r="Z3461" s="15"/>
      <c r="AA3461" s="15"/>
      <c r="AB3461" s="15"/>
      <c r="AC3461" s="15"/>
      <c r="AD3461" s="15"/>
      <c r="AE3461" s="15"/>
      <c r="AF3461" s="15"/>
      <c r="AG3461" s="15"/>
      <c r="AH3461" s="15">
        <v>0</v>
      </c>
      <c r="AI3461" s="15">
        <v>0</v>
      </c>
      <c r="AJ3461" s="15"/>
      <c r="AK3461" s="15"/>
      <c r="AL3461" s="15"/>
      <c r="AM3461" s="15"/>
      <c r="AN3461" s="15"/>
      <c r="AO3461" s="15"/>
      <c r="AP3461" s="15"/>
      <c r="AQ3461" s="15"/>
      <c r="AR3461" s="15"/>
      <c r="AS3461" s="15"/>
      <c r="AT3461" s="15"/>
      <c r="AU3461" s="15">
        <v>0</v>
      </c>
      <c r="AV3461" s="15">
        <v>0</v>
      </c>
      <c r="AW3461" s="15">
        <f t="shared" si="996"/>
        <v>0</v>
      </c>
    </row>
    <row r="3462" spans="1:49">
      <c r="A3462" s="44" t="s">
        <v>797</v>
      </c>
      <c r="B3462" s="45" t="s">
        <v>1030</v>
      </c>
      <c r="C3462" s="45" t="s">
        <v>1094</v>
      </c>
      <c r="D3462" s="452" t="s">
        <v>2958</v>
      </c>
      <c r="E3462" s="213" t="s">
        <v>773</v>
      </c>
      <c r="F3462" s="65"/>
      <c r="G3462" s="65"/>
      <c r="H3462" s="65"/>
      <c r="I3462" s="1" t="s">
        <v>1362</v>
      </c>
      <c r="J3462" s="9">
        <f>SUM(J3463)</f>
        <v>3200</v>
      </c>
      <c r="K3462" s="9">
        <f t="shared" ref="K3462:AT3462" si="999">SUM(K3463)</f>
        <v>0</v>
      </c>
      <c r="L3462" s="9">
        <f t="shared" si="999"/>
        <v>0</v>
      </c>
      <c r="M3462" s="9">
        <f t="shared" si="999"/>
        <v>0</v>
      </c>
      <c r="N3462" s="9">
        <f t="shared" si="999"/>
        <v>0</v>
      </c>
      <c r="O3462" s="9">
        <f t="shared" si="999"/>
        <v>500</v>
      </c>
      <c r="P3462" s="9">
        <f t="shared" si="999"/>
        <v>500</v>
      </c>
      <c r="Q3462" s="9">
        <f t="shared" si="999"/>
        <v>0</v>
      </c>
      <c r="R3462" s="9">
        <f t="shared" si="999"/>
        <v>0</v>
      </c>
      <c r="S3462" s="9">
        <f t="shared" si="999"/>
        <v>1200</v>
      </c>
      <c r="T3462" s="9">
        <f t="shared" si="999"/>
        <v>0</v>
      </c>
      <c r="U3462" s="9">
        <v>2200</v>
      </c>
      <c r="V3462" s="9">
        <v>1000</v>
      </c>
      <c r="W3462" s="9">
        <f>SUM(W3463)</f>
        <v>0</v>
      </c>
      <c r="X3462" s="9">
        <f t="shared" si="999"/>
        <v>0</v>
      </c>
      <c r="Y3462" s="9">
        <f t="shared" si="999"/>
        <v>0</v>
      </c>
      <c r="Z3462" s="9">
        <f t="shared" si="999"/>
        <v>0</v>
      </c>
      <c r="AA3462" s="9">
        <f t="shared" si="999"/>
        <v>0</v>
      </c>
      <c r="AB3462" s="9">
        <f t="shared" si="999"/>
        <v>0</v>
      </c>
      <c r="AC3462" s="9">
        <f t="shared" si="999"/>
        <v>0</v>
      </c>
      <c r="AD3462" s="9">
        <f t="shared" si="999"/>
        <v>0</v>
      </c>
      <c r="AE3462" s="9">
        <f t="shared" si="999"/>
        <v>0</v>
      </c>
      <c r="AF3462" s="9">
        <f t="shared" si="999"/>
        <v>0</v>
      </c>
      <c r="AG3462" s="9">
        <f t="shared" si="999"/>
        <v>0</v>
      </c>
      <c r="AH3462" s="9">
        <v>0</v>
      </c>
      <c r="AI3462" s="9">
        <v>0</v>
      </c>
      <c r="AJ3462" s="9">
        <f>SUM(AJ3463)</f>
        <v>0</v>
      </c>
      <c r="AK3462" s="9">
        <f t="shared" si="999"/>
        <v>0</v>
      </c>
      <c r="AL3462" s="9">
        <f t="shared" si="999"/>
        <v>0</v>
      </c>
      <c r="AM3462" s="9">
        <f t="shared" si="999"/>
        <v>0</v>
      </c>
      <c r="AN3462" s="9">
        <f t="shared" si="999"/>
        <v>0</v>
      </c>
      <c r="AO3462" s="9">
        <f t="shared" si="999"/>
        <v>0</v>
      </c>
      <c r="AP3462" s="9">
        <f t="shared" si="999"/>
        <v>0</v>
      </c>
      <c r="AQ3462" s="9">
        <f t="shared" si="999"/>
        <v>0</v>
      </c>
      <c r="AR3462" s="9">
        <f t="shared" si="999"/>
        <v>0</v>
      </c>
      <c r="AS3462" s="9">
        <f t="shared" si="999"/>
        <v>0</v>
      </c>
      <c r="AT3462" s="9">
        <f t="shared" si="999"/>
        <v>0</v>
      </c>
      <c r="AU3462" s="9">
        <v>0</v>
      </c>
      <c r="AV3462" s="9">
        <v>0</v>
      </c>
      <c r="AW3462" s="9">
        <f t="shared" si="996"/>
        <v>2200</v>
      </c>
    </row>
    <row r="3463" spans="1:49">
      <c r="A3463" s="44" t="s">
        <v>797</v>
      </c>
      <c r="B3463" s="45" t="s">
        <v>1030</v>
      </c>
      <c r="C3463" s="45" t="s">
        <v>1094</v>
      </c>
      <c r="D3463" s="452" t="s">
        <v>2958</v>
      </c>
      <c r="E3463" s="367" t="s">
        <v>785</v>
      </c>
      <c r="F3463" s="50"/>
      <c r="G3463" s="468" t="s">
        <v>3096</v>
      </c>
      <c r="H3463" s="50" t="s">
        <v>2333</v>
      </c>
      <c r="I3463" s="42" t="s">
        <v>2234</v>
      </c>
      <c r="J3463" s="15">
        <v>3200</v>
      </c>
      <c r="O3463" s="15">
        <v>500</v>
      </c>
      <c r="P3463" s="15">
        <v>500</v>
      </c>
      <c r="S3463" s="15">
        <v>1200</v>
      </c>
      <c r="U3463" s="15">
        <v>2200</v>
      </c>
      <c r="V3463" s="15">
        <v>1000</v>
      </c>
      <c r="AH3463" s="15">
        <v>0</v>
      </c>
      <c r="AI3463" s="15">
        <v>0</v>
      </c>
      <c r="AU3463" s="15">
        <v>0</v>
      </c>
      <c r="AV3463" s="15">
        <v>0</v>
      </c>
      <c r="AW3463" s="15">
        <f t="shared" si="996"/>
        <v>2200</v>
      </c>
    </row>
    <row r="3464" spans="1:49">
      <c r="A3464" s="44" t="s">
        <v>797</v>
      </c>
      <c r="B3464" s="45" t="s">
        <v>1030</v>
      </c>
      <c r="C3464" s="45" t="s">
        <v>1094</v>
      </c>
      <c r="D3464" s="452" t="s">
        <v>2958</v>
      </c>
      <c r="E3464" s="213" t="s">
        <v>1364</v>
      </c>
      <c r="F3464" s="65"/>
      <c r="G3464" s="65"/>
      <c r="H3464" s="65"/>
      <c r="I3464" s="1" t="s">
        <v>2104</v>
      </c>
      <c r="J3464" s="9">
        <f>SUM(J3465:J3474)</f>
        <v>54800</v>
      </c>
      <c r="K3464" s="9">
        <f t="shared" ref="K3464:AT3464" si="1000">SUM(K3465:K3474)</f>
        <v>1300</v>
      </c>
      <c r="L3464" s="9">
        <f t="shared" si="1000"/>
        <v>11600</v>
      </c>
      <c r="M3464" s="9">
        <f t="shared" si="1000"/>
        <v>13036</v>
      </c>
      <c r="N3464" s="9">
        <f t="shared" si="1000"/>
        <v>14524</v>
      </c>
      <c r="O3464" s="9">
        <f t="shared" si="1000"/>
        <v>10145</v>
      </c>
      <c r="P3464" s="9">
        <f t="shared" si="1000"/>
        <v>2548</v>
      </c>
      <c r="Q3464" s="9">
        <f t="shared" si="1000"/>
        <v>0</v>
      </c>
      <c r="R3464" s="9">
        <f t="shared" si="1000"/>
        <v>0</v>
      </c>
      <c r="S3464" s="9">
        <f t="shared" si="1000"/>
        <v>1547</v>
      </c>
      <c r="T3464" s="9">
        <f t="shared" si="1000"/>
        <v>0</v>
      </c>
      <c r="U3464" s="9">
        <v>54700</v>
      </c>
      <c r="V3464" s="9">
        <v>100</v>
      </c>
      <c r="W3464" s="9">
        <f>SUM(W3465:W3474)</f>
        <v>0</v>
      </c>
      <c r="X3464" s="9">
        <f t="shared" si="1000"/>
        <v>0</v>
      </c>
      <c r="Y3464" s="9">
        <f t="shared" si="1000"/>
        <v>0</v>
      </c>
      <c r="Z3464" s="9">
        <f t="shared" si="1000"/>
        <v>0</v>
      </c>
      <c r="AA3464" s="9">
        <f t="shared" si="1000"/>
        <v>0</v>
      </c>
      <c r="AB3464" s="9">
        <f t="shared" si="1000"/>
        <v>0</v>
      </c>
      <c r="AC3464" s="9">
        <f t="shared" si="1000"/>
        <v>0</v>
      </c>
      <c r="AD3464" s="9">
        <f t="shared" si="1000"/>
        <v>0</v>
      </c>
      <c r="AE3464" s="9">
        <f t="shared" si="1000"/>
        <v>0</v>
      </c>
      <c r="AF3464" s="9">
        <f t="shared" si="1000"/>
        <v>0</v>
      </c>
      <c r="AG3464" s="9">
        <f t="shared" si="1000"/>
        <v>0</v>
      </c>
      <c r="AH3464" s="9">
        <v>0</v>
      </c>
      <c r="AI3464" s="9">
        <v>0</v>
      </c>
      <c r="AJ3464" s="9">
        <f>SUM(AJ3465:AJ3474)</f>
        <v>5000</v>
      </c>
      <c r="AK3464" s="9">
        <f t="shared" si="1000"/>
        <v>0</v>
      </c>
      <c r="AL3464" s="9">
        <f t="shared" si="1000"/>
        <v>1056</v>
      </c>
      <c r="AM3464" s="9">
        <f t="shared" si="1000"/>
        <v>224</v>
      </c>
      <c r="AN3464" s="9">
        <f t="shared" si="1000"/>
        <v>0</v>
      </c>
      <c r="AO3464" s="9">
        <f t="shared" si="1000"/>
        <v>448</v>
      </c>
      <c r="AP3464" s="9">
        <f t="shared" si="1000"/>
        <v>336</v>
      </c>
      <c r="AQ3464" s="9">
        <f t="shared" si="1000"/>
        <v>0</v>
      </c>
      <c r="AR3464" s="9">
        <f t="shared" si="1000"/>
        <v>0</v>
      </c>
      <c r="AS3464" s="9">
        <f t="shared" si="1000"/>
        <v>0</v>
      </c>
      <c r="AT3464" s="9">
        <f t="shared" si="1000"/>
        <v>0</v>
      </c>
      <c r="AU3464" s="9">
        <v>2064</v>
      </c>
      <c r="AV3464" s="9">
        <v>2936</v>
      </c>
      <c r="AW3464" s="9">
        <f t="shared" si="996"/>
        <v>56764</v>
      </c>
    </row>
    <row r="3465" spans="1:49">
      <c r="A3465" s="44" t="s">
        <v>797</v>
      </c>
      <c r="B3465" s="45" t="s">
        <v>1030</v>
      </c>
      <c r="C3465" s="45" t="s">
        <v>1094</v>
      </c>
      <c r="D3465" s="452" t="s">
        <v>2958</v>
      </c>
      <c r="E3465" s="367" t="s">
        <v>786</v>
      </c>
      <c r="F3465" s="50"/>
      <c r="G3465" s="468" t="s">
        <v>3096</v>
      </c>
      <c r="H3465" s="50" t="s">
        <v>2333</v>
      </c>
      <c r="I3465" s="42" t="s">
        <v>1191</v>
      </c>
      <c r="J3465" s="15">
        <v>1700</v>
      </c>
      <c r="K3465" s="15">
        <v>100</v>
      </c>
      <c r="L3465" s="15">
        <v>300</v>
      </c>
      <c r="M3465" s="15">
        <v>300</v>
      </c>
      <c r="N3465" s="15">
        <v>500</v>
      </c>
      <c r="O3465" s="15">
        <v>500</v>
      </c>
      <c r="U3465" s="15">
        <v>1700</v>
      </c>
      <c r="V3465" s="15">
        <v>0</v>
      </c>
      <c r="AH3465" s="15">
        <v>0</v>
      </c>
      <c r="AI3465" s="15">
        <v>0</v>
      </c>
      <c r="AU3465" s="15">
        <v>0</v>
      </c>
      <c r="AV3465" s="15">
        <v>0</v>
      </c>
      <c r="AW3465" s="15">
        <f t="shared" si="996"/>
        <v>1700</v>
      </c>
    </row>
    <row r="3466" spans="1:49">
      <c r="A3466" s="44" t="s">
        <v>797</v>
      </c>
      <c r="B3466" s="45" t="s">
        <v>1030</v>
      </c>
      <c r="C3466" s="45" t="s">
        <v>1094</v>
      </c>
      <c r="D3466" s="452" t="s">
        <v>2958</v>
      </c>
      <c r="E3466" s="367" t="s">
        <v>1528</v>
      </c>
      <c r="F3466" s="50"/>
      <c r="G3466" s="468" t="s">
        <v>3096</v>
      </c>
      <c r="H3466" s="50" t="s">
        <v>2333</v>
      </c>
      <c r="I3466" s="42" t="s">
        <v>989</v>
      </c>
      <c r="U3466" s="15">
        <v>0</v>
      </c>
      <c r="V3466" s="15">
        <v>0</v>
      </c>
      <c r="AH3466" s="15">
        <v>0</v>
      </c>
      <c r="AI3466" s="15">
        <v>0</v>
      </c>
      <c r="AU3466" s="15">
        <v>0</v>
      </c>
      <c r="AV3466" s="15">
        <v>0</v>
      </c>
      <c r="AW3466" s="15">
        <f t="shared" si="996"/>
        <v>0</v>
      </c>
    </row>
    <row r="3467" spans="1:49">
      <c r="A3467" s="44" t="s">
        <v>797</v>
      </c>
      <c r="B3467" s="45" t="s">
        <v>1030</v>
      </c>
      <c r="C3467" s="45" t="s">
        <v>1094</v>
      </c>
      <c r="D3467" s="452" t="s">
        <v>2958</v>
      </c>
      <c r="E3467" s="367" t="s">
        <v>1679</v>
      </c>
      <c r="F3467" s="50"/>
      <c r="G3467" s="468" t="s">
        <v>3096</v>
      </c>
      <c r="H3467" s="50" t="s">
        <v>2333</v>
      </c>
      <c r="I3467" s="42" t="s">
        <v>1048</v>
      </c>
      <c r="U3467" s="15">
        <v>0</v>
      </c>
      <c r="V3467" s="15">
        <v>0</v>
      </c>
      <c r="AH3467" s="15">
        <v>0</v>
      </c>
      <c r="AI3467" s="15">
        <v>0</v>
      </c>
      <c r="AU3467" s="15">
        <v>0</v>
      </c>
      <c r="AV3467" s="15">
        <v>0</v>
      </c>
      <c r="AW3467" s="15">
        <f t="shared" si="996"/>
        <v>0</v>
      </c>
    </row>
    <row r="3468" spans="1:49">
      <c r="A3468" s="44" t="s">
        <v>797</v>
      </c>
      <c r="B3468" s="45" t="s">
        <v>1030</v>
      </c>
      <c r="C3468" s="45" t="s">
        <v>1094</v>
      </c>
      <c r="D3468" s="452" t="s">
        <v>2958</v>
      </c>
      <c r="E3468" s="367" t="s">
        <v>787</v>
      </c>
      <c r="F3468" s="50"/>
      <c r="G3468" s="468" t="s">
        <v>3096</v>
      </c>
      <c r="H3468" s="50" t="s">
        <v>2333</v>
      </c>
      <c r="I3468" s="42" t="s">
        <v>2226</v>
      </c>
      <c r="J3468" s="15">
        <v>45000</v>
      </c>
      <c r="K3468" s="15">
        <v>800</v>
      </c>
      <c r="L3468" s="15">
        <v>10000</v>
      </c>
      <c r="M3468" s="15">
        <v>11036</v>
      </c>
      <c r="N3468" s="15">
        <v>12324</v>
      </c>
      <c r="O3468" s="15">
        <v>8245</v>
      </c>
      <c r="P3468" s="15">
        <v>2048</v>
      </c>
      <c r="S3468" s="15">
        <v>547</v>
      </c>
      <c r="U3468" s="15">
        <v>45000</v>
      </c>
      <c r="V3468" s="15">
        <v>0</v>
      </c>
      <c r="AH3468" s="15">
        <v>0</v>
      </c>
      <c r="AI3468" s="15">
        <v>0</v>
      </c>
      <c r="AJ3468" s="15">
        <v>5000</v>
      </c>
      <c r="AL3468" s="15">
        <v>1056</v>
      </c>
      <c r="AM3468" s="15">
        <v>224</v>
      </c>
      <c r="AO3468" s="15">
        <v>448</v>
      </c>
      <c r="AP3468" s="15">
        <v>336</v>
      </c>
      <c r="AU3468" s="15">
        <v>2064</v>
      </c>
      <c r="AV3468" s="15">
        <v>2936</v>
      </c>
      <c r="AW3468" s="15">
        <f t="shared" si="996"/>
        <v>47064</v>
      </c>
    </row>
    <row r="3469" spans="1:49">
      <c r="A3469" s="44" t="s">
        <v>797</v>
      </c>
      <c r="B3469" s="45" t="s">
        <v>1030</v>
      </c>
      <c r="C3469" s="45" t="s">
        <v>1094</v>
      </c>
      <c r="D3469" s="452" t="s">
        <v>2958</v>
      </c>
      <c r="E3469" s="367" t="s">
        <v>1116</v>
      </c>
      <c r="F3469" s="50"/>
      <c r="G3469" s="468" t="s">
        <v>3096</v>
      </c>
      <c r="H3469" s="50" t="s">
        <v>2333</v>
      </c>
      <c r="I3469" s="42" t="s">
        <v>1487</v>
      </c>
      <c r="J3469" s="15">
        <v>1000</v>
      </c>
      <c r="K3469" s="15">
        <v>100</v>
      </c>
      <c r="L3469" s="15">
        <v>300</v>
      </c>
      <c r="M3469" s="15">
        <v>200</v>
      </c>
      <c r="N3469" s="15">
        <v>200</v>
      </c>
      <c r="O3469" s="15">
        <v>200</v>
      </c>
      <c r="U3469" s="15">
        <v>1000</v>
      </c>
      <c r="V3469" s="15">
        <v>0</v>
      </c>
      <c r="AH3469" s="15">
        <v>0</v>
      </c>
      <c r="AI3469" s="15">
        <v>0</v>
      </c>
      <c r="AU3469" s="15">
        <v>0</v>
      </c>
      <c r="AV3469" s="15">
        <v>0</v>
      </c>
      <c r="AW3469" s="15">
        <f t="shared" si="996"/>
        <v>1000</v>
      </c>
    </row>
    <row r="3470" spans="1:49">
      <c r="A3470" s="44" t="s">
        <v>797</v>
      </c>
      <c r="B3470" s="45" t="s">
        <v>1030</v>
      </c>
      <c r="C3470" s="45" t="s">
        <v>1094</v>
      </c>
      <c r="D3470" s="452" t="s">
        <v>2958</v>
      </c>
      <c r="E3470" s="367" t="s">
        <v>1703</v>
      </c>
      <c r="F3470" s="50"/>
      <c r="G3470" s="468" t="s">
        <v>3096</v>
      </c>
      <c r="H3470" s="50" t="s">
        <v>2333</v>
      </c>
      <c r="I3470" s="42" t="s">
        <v>1047</v>
      </c>
      <c r="U3470" s="15">
        <v>0</v>
      </c>
      <c r="V3470" s="15">
        <v>0</v>
      </c>
      <c r="AH3470" s="15">
        <v>0</v>
      </c>
      <c r="AI3470" s="15">
        <v>0</v>
      </c>
      <c r="AU3470" s="15">
        <v>0</v>
      </c>
      <c r="AV3470" s="15">
        <v>0</v>
      </c>
      <c r="AW3470" s="15">
        <f t="shared" si="996"/>
        <v>0</v>
      </c>
    </row>
    <row r="3471" spans="1:49">
      <c r="A3471" s="44" t="s">
        <v>797</v>
      </c>
      <c r="B3471" s="45" t="s">
        <v>1030</v>
      </c>
      <c r="C3471" s="45" t="s">
        <v>1094</v>
      </c>
      <c r="D3471" s="452" t="s">
        <v>2958</v>
      </c>
      <c r="E3471" s="367" t="s">
        <v>826</v>
      </c>
      <c r="F3471" s="50"/>
      <c r="G3471" s="468" t="s">
        <v>3096</v>
      </c>
      <c r="H3471" s="50" t="s">
        <v>2333</v>
      </c>
      <c r="I3471" s="42" t="s">
        <v>2170</v>
      </c>
      <c r="J3471" s="15">
        <v>3000</v>
      </c>
      <c r="K3471" s="15">
        <v>300</v>
      </c>
      <c r="L3471" s="15">
        <v>500</v>
      </c>
      <c r="M3471" s="15">
        <v>1000</v>
      </c>
      <c r="N3471" s="15">
        <v>500</v>
      </c>
      <c r="O3471" s="15">
        <v>700</v>
      </c>
      <c r="U3471" s="15">
        <v>3000</v>
      </c>
      <c r="V3471" s="15">
        <v>0</v>
      </c>
      <c r="AH3471" s="15">
        <v>0</v>
      </c>
      <c r="AI3471" s="15">
        <v>0</v>
      </c>
      <c r="AU3471" s="15">
        <v>0</v>
      </c>
      <c r="AV3471" s="15">
        <v>0</v>
      </c>
      <c r="AW3471" s="15">
        <f t="shared" si="996"/>
        <v>3000</v>
      </c>
    </row>
    <row r="3472" spans="1:49">
      <c r="A3472" s="44" t="s">
        <v>797</v>
      </c>
      <c r="B3472" s="45" t="s">
        <v>1030</v>
      </c>
      <c r="C3472" s="45" t="s">
        <v>1094</v>
      </c>
      <c r="D3472" s="452" t="s">
        <v>2958</v>
      </c>
      <c r="E3472" s="367" t="s">
        <v>1115</v>
      </c>
      <c r="F3472" s="50"/>
      <c r="G3472" s="468" t="s">
        <v>3096</v>
      </c>
      <c r="H3472" s="50" t="s">
        <v>2333</v>
      </c>
      <c r="I3472" s="42" t="s">
        <v>990</v>
      </c>
      <c r="U3472" s="15">
        <v>0</v>
      </c>
      <c r="V3472" s="15">
        <v>0</v>
      </c>
      <c r="AH3472" s="15">
        <v>0</v>
      </c>
      <c r="AI3472" s="15">
        <v>0</v>
      </c>
      <c r="AU3472" s="15">
        <v>0</v>
      </c>
      <c r="AV3472" s="15">
        <v>0</v>
      </c>
      <c r="AW3472" s="15">
        <f t="shared" si="996"/>
        <v>0</v>
      </c>
    </row>
    <row r="3473" spans="1:49">
      <c r="A3473" s="44" t="s">
        <v>797</v>
      </c>
      <c r="B3473" s="45" t="s">
        <v>1030</v>
      </c>
      <c r="C3473" s="45" t="s">
        <v>1094</v>
      </c>
      <c r="D3473" s="452" t="s">
        <v>2958</v>
      </c>
      <c r="E3473" s="367" t="s">
        <v>1677</v>
      </c>
      <c r="F3473" s="50"/>
      <c r="G3473" s="468" t="s">
        <v>3096</v>
      </c>
      <c r="H3473" s="50" t="s">
        <v>2333</v>
      </c>
      <c r="I3473" s="42" t="s">
        <v>2325</v>
      </c>
      <c r="J3473" s="15">
        <v>4000</v>
      </c>
      <c r="L3473" s="15">
        <v>500</v>
      </c>
      <c r="M3473" s="15">
        <v>500</v>
      </c>
      <c r="N3473" s="15">
        <v>1000</v>
      </c>
      <c r="O3473" s="15">
        <v>500</v>
      </c>
      <c r="P3473" s="15">
        <v>500</v>
      </c>
      <c r="S3473" s="15">
        <v>1000</v>
      </c>
      <c r="U3473" s="15">
        <v>4000</v>
      </c>
      <c r="V3473" s="15">
        <v>0</v>
      </c>
      <c r="AH3473" s="15">
        <v>0</v>
      </c>
      <c r="AI3473" s="15">
        <v>0</v>
      </c>
      <c r="AU3473" s="15">
        <v>0</v>
      </c>
      <c r="AV3473" s="15">
        <v>0</v>
      </c>
      <c r="AW3473" s="15">
        <f t="shared" si="996"/>
        <v>4000</v>
      </c>
    </row>
    <row r="3474" spans="1:49">
      <c r="A3474" s="44" t="s">
        <v>797</v>
      </c>
      <c r="B3474" s="45" t="s">
        <v>1030</v>
      </c>
      <c r="C3474" s="45" t="s">
        <v>1094</v>
      </c>
      <c r="D3474" s="452" t="s">
        <v>2958</v>
      </c>
      <c r="E3474" s="367" t="s">
        <v>1677</v>
      </c>
      <c r="F3474" s="50" t="s">
        <v>378</v>
      </c>
      <c r="G3474" s="468" t="s">
        <v>3096</v>
      </c>
      <c r="H3474" s="50" t="s">
        <v>2333</v>
      </c>
      <c r="I3474" s="42" t="s">
        <v>2235</v>
      </c>
      <c r="J3474" s="15">
        <v>100</v>
      </c>
      <c r="U3474" s="15">
        <v>0</v>
      </c>
      <c r="V3474" s="15">
        <v>100</v>
      </c>
      <c r="AH3474" s="15">
        <v>0</v>
      </c>
      <c r="AI3474" s="15">
        <v>0</v>
      </c>
      <c r="AU3474" s="15">
        <v>0</v>
      </c>
      <c r="AV3474" s="15">
        <v>0</v>
      </c>
      <c r="AW3474" s="15">
        <f t="shared" si="996"/>
        <v>0</v>
      </c>
    </row>
    <row r="3475" spans="1:49" s="52" customFormat="1">
      <c r="A3475" s="41"/>
      <c r="B3475" s="345"/>
      <c r="C3475" s="345"/>
      <c r="D3475" s="369"/>
      <c r="E3475" s="213"/>
      <c r="F3475" s="65"/>
      <c r="G3475" s="65"/>
      <c r="H3475" s="65"/>
      <c r="I3475" s="49" t="s">
        <v>3</v>
      </c>
      <c r="J3475" s="6">
        <f>SUM(J3476)</f>
        <v>0</v>
      </c>
      <c r="K3475" s="6">
        <f t="shared" ref="K3475:AT3476" si="1001">SUM(K3476)</f>
        <v>0</v>
      </c>
      <c r="L3475" s="6">
        <f t="shared" si="1001"/>
        <v>0</v>
      </c>
      <c r="M3475" s="6">
        <f t="shared" si="1001"/>
        <v>0</v>
      </c>
      <c r="N3475" s="6">
        <f t="shared" si="1001"/>
        <v>0</v>
      </c>
      <c r="O3475" s="6">
        <f t="shared" si="1001"/>
        <v>0</v>
      </c>
      <c r="P3475" s="6">
        <f t="shared" si="1001"/>
        <v>0</v>
      </c>
      <c r="Q3475" s="6">
        <f t="shared" si="1001"/>
        <v>0</v>
      </c>
      <c r="R3475" s="6">
        <f t="shared" si="1001"/>
        <v>0</v>
      </c>
      <c r="S3475" s="6">
        <f t="shared" si="1001"/>
        <v>0</v>
      </c>
      <c r="T3475" s="6">
        <f t="shared" si="1001"/>
        <v>0</v>
      </c>
      <c r="U3475" s="6">
        <v>0</v>
      </c>
      <c r="V3475" s="6">
        <v>0</v>
      </c>
      <c r="W3475" s="6">
        <f>SUM(W3476)</f>
        <v>0</v>
      </c>
      <c r="X3475" s="6">
        <f t="shared" si="1001"/>
        <v>0</v>
      </c>
      <c r="Y3475" s="6">
        <f t="shared" si="1001"/>
        <v>0</v>
      </c>
      <c r="Z3475" s="6">
        <f t="shared" si="1001"/>
        <v>0</v>
      </c>
      <c r="AA3475" s="6">
        <f t="shared" si="1001"/>
        <v>0</v>
      </c>
      <c r="AB3475" s="6">
        <f t="shared" si="1001"/>
        <v>0</v>
      </c>
      <c r="AC3475" s="6">
        <f t="shared" si="1001"/>
        <v>0</v>
      </c>
      <c r="AD3475" s="6">
        <f t="shared" si="1001"/>
        <v>0</v>
      </c>
      <c r="AE3475" s="6">
        <f t="shared" si="1001"/>
        <v>0</v>
      </c>
      <c r="AF3475" s="6">
        <f t="shared" si="1001"/>
        <v>0</v>
      </c>
      <c r="AG3475" s="6">
        <f t="shared" si="1001"/>
        <v>0</v>
      </c>
      <c r="AH3475" s="6">
        <v>0</v>
      </c>
      <c r="AI3475" s="6">
        <v>0</v>
      </c>
      <c r="AJ3475" s="6">
        <f>SUM(AJ3476)</f>
        <v>0</v>
      </c>
      <c r="AK3475" s="6">
        <f t="shared" si="1001"/>
        <v>0</v>
      </c>
      <c r="AL3475" s="6">
        <f t="shared" si="1001"/>
        <v>0</v>
      </c>
      <c r="AM3475" s="6">
        <f t="shared" si="1001"/>
        <v>0</v>
      </c>
      <c r="AN3475" s="6">
        <f t="shared" si="1001"/>
        <v>0</v>
      </c>
      <c r="AO3475" s="6">
        <f t="shared" si="1001"/>
        <v>0</v>
      </c>
      <c r="AP3475" s="6">
        <f t="shared" si="1001"/>
        <v>0</v>
      </c>
      <c r="AQ3475" s="6">
        <f t="shared" si="1001"/>
        <v>0</v>
      </c>
      <c r="AR3475" s="6">
        <f t="shared" si="1001"/>
        <v>0</v>
      </c>
      <c r="AS3475" s="6">
        <f t="shared" si="1001"/>
        <v>0</v>
      </c>
      <c r="AT3475" s="6">
        <f t="shared" si="1001"/>
        <v>0</v>
      </c>
      <c r="AU3475" s="6">
        <v>0</v>
      </c>
      <c r="AV3475" s="6">
        <v>0</v>
      </c>
      <c r="AW3475" s="6">
        <f t="shared" si="996"/>
        <v>0</v>
      </c>
    </row>
    <row r="3476" spans="1:49" s="52" customFormat="1">
      <c r="A3476" s="44" t="s">
        <v>797</v>
      </c>
      <c r="B3476" s="45" t="s">
        <v>1030</v>
      </c>
      <c r="C3476" s="45" t="s">
        <v>1094</v>
      </c>
      <c r="D3476" s="452" t="s">
        <v>2958</v>
      </c>
      <c r="E3476" s="213" t="s">
        <v>833</v>
      </c>
      <c r="F3476" s="65"/>
      <c r="G3476" s="65"/>
      <c r="H3476" s="65"/>
      <c r="I3476" s="53" t="s">
        <v>1</v>
      </c>
      <c r="J3476" s="200">
        <f>SUM(J3477)</f>
        <v>0</v>
      </c>
      <c r="K3476" s="200">
        <f t="shared" si="1001"/>
        <v>0</v>
      </c>
      <c r="L3476" s="200">
        <f t="shared" si="1001"/>
        <v>0</v>
      </c>
      <c r="M3476" s="200">
        <f t="shared" si="1001"/>
        <v>0</v>
      </c>
      <c r="N3476" s="200">
        <f t="shared" si="1001"/>
        <v>0</v>
      </c>
      <c r="O3476" s="200">
        <f t="shared" si="1001"/>
        <v>0</v>
      </c>
      <c r="P3476" s="200">
        <f t="shared" si="1001"/>
        <v>0</v>
      </c>
      <c r="Q3476" s="200">
        <f t="shared" si="1001"/>
        <v>0</v>
      </c>
      <c r="R3476" s="200">
        <f t="shared" si="1001"/>
        <v>0</v>
      </c>
      <c r="S3476" s="200">
        <f t="shared" si="1001"/>
        <v>0</v>
      </c>
      <c r="T3476" s="200">
        <f t="shared" si="1001"/>
        <v>0</v>
      </c>
      <c r="U3476" s="200">
        <v>0</v>
      </c>
      <c r="V3476" s="200">
        <v>0</v>
      </c>
      <c r="W3476" s="200">
        <f>SUM(W3477)</f>
        <v>0</v>
      </c>
      <c r="X3476" s="200">
        <f t="shared" si="1001"/>
        <v>0</v>
      </c>
      <c r="Y3476" s="200">
        <f t="shared" si="1001"/>
        <v>0</v>
      </c>
      <c r="Z3476" s="200">
        <f t="shared" si="1001"/>
        <v>0</v>
      </c>
      <c r="AA3476" s="200">
        <f t="shared" si="1001"/>
        <v>0</v>
      </c>
      <c r="AB3476" s="200">
        <f t="shared" si="1001"/>
        <v>0</v>
      </c>
      <c r="AC3476" s="200">
        <f t="shared" si="1001"/>
        <v>0</v>
      </c>
      <c r="AD3476" s="200">
        <f t="shared" si="1001"/>
        <v>0</v>
      </c>
      <c r="AE3476" s="200">
        <f t="shared" si="1001"/>
        <v>0</v>
      </c>
      <c r="AF3476" s="200">
        <f t="shared" si="1001"/>
        <v>0</v>
      </c>
      <c r="AG3476" s="200">
        <f t="shared" si="1001"/>
        <v>0</v>
      </c>
      <c r="AH3476" s="200">
        <v>0</v>
      </c>
      <c r="AI3476" s="200">
        <v>0</v>
      </c>
      <c r="AJ3476" s="200">
        <f>SUM(AJ3477)</f>
        <v>0</v>
      </c>
      <c r="AK3476" s="200">
        <f t="shared" si="1001"/>
        <v>0</v>
      </c>
      <c r="AL3476" s="200">
        <f t="shared" si="1001"/>
        <v>0</v>
      </c>
      <c r="AM3476" s="200">
        <f t="shared" si="1001"/>
        <v>0</v>
      </c>
      <c r="AN3476" s="200">
        <f t="shared" si="1001"/>
        <v>0</v>
      </c>
      <c r="AO3476" s="200">
        <f t="shared" si="1001"/>
        <v>0</v>
      </c>
      <c r="AP3476" s="200">
        <f t="shared" si="1001"/>
        <v>0</v>
      </c>
      <c r="AQ3476" s="200">
        <f t="shared" si="1001"/>
        <v>0</v>
      </c>
      <c r="AR3476" s="200">
        <f t="shared" si="1001"/>
        <v>0</v>
      </c>
      <c r="AS3476" s="200">
        <f t="shared" si="1001"/>
        <v>0</v>
      </c>
      <c r="AT3476" s="200">
        <f t="shared" si="1001"/>
        <v>0</v>
      </c>
      <c r="AU3476" s="200">
        <v>0</v>
      </c>
      <c r="AV3476" s="200">
        <v>0</v>
      </c>
      <c r="AW3476" s="200">
        <f t="shared" si="996"/>
        <v>0</v>
      </c>
    </row>
    <row r="3477" spans="1:49" s="59" customFormat="1">
      <c r="A3477" s="44" t="s">
        <v>797</v>
      </c>
      <c r="B3477" s="45" t="s">
        <v>1030</v>
      </c>
      <c r="C3477" s="45" t="s">
        <v>1094</v>
      </c>
      <c r="D3477" s="452" t="s">
        <v>2958</v>
      </c>
      <c r="E3477" s="57" t="s">
        <v>1517</v>
      </c>
      <c r="F3477" s="58"/>
      <c r="G3477" s="468" t="s">
        <v>3096</v>
      </c>
      <c r="H3477" s="50" t="s">
        <v>2333</v>
      </c>
      <c r="I3477" s="188" t="s">
        <v>2584</v>
      </c>
      <c r="J3477" s="13"/>
      <c r="K3477" s="13"/>
      <c r="L3477" s="13"/>
      <c r="M3477" s="13"/>
      <c r="N3477" s="13"/>
      <c r="O3477" s="13"/>
      <c r="P3477" s="13"/>
      <c r="Q3477" s="13"/>
      <c r="R3477" s="13"/>
      <c r="S3477" s="13"/>
      <c r="T3477" s="13"/>
      <c r="U3477" s="13">
        <v>0</v>
      </c>
      <c r="V3477" s="13">
        <v>0</v>
      </c>
      <c r="W3477" s="13"/>
      <c r="X3477" s="13"/>
      <c r="Y3477" s="13"/>
      <c r="Z3477" s="13"/>
      <c r="AA3477" s="13"/>
      <c r="AB3477" s="13"/>
      <c r="AC3477" s="13"/>
      <c r="AD3477" s="13"/>
      <c r="AE3477" s="13"/>
      <c r="AF3477" s="13"/>
      <c r="AG3477" s="13"/>
      <c r="AH3477" s="13">
        <v>0</v>
      </c>
      <c r="AI3477" s="13">
        <v>0</v>
      </c>
      <c r="AJ3477" s="13"/>
      <c r="AK3477" s="13"/>
      <c r="AL3477" s="13"/>
      <c r="AM3477" s="13"/>
      <c r="AN3477" s="13"/>
      <c r="AO3477" s="13"/>
      <c r="AP3477" s="13"/>
      <c r="AQ3477" s="13"/>
      <c r="AR3477" s="13"/>
      <c r="AS3477" s="13"/>
      <c r="AT3477" s="13"/>
      <c r="AU3477" s="13">
        <v>0</v>
      </c>
      <c r="AV3477" s="13">
        <v>0</v>
      </c>
      <c r="AW3477" s="13">
        <f t="shared" si="996"/>
        <v>0</v>
      </c>
    </row>
    <row r="3478" spans="1:49">
      <c r="A3478" s="44"/>
      <c r="B3478" s="45"/>
      <c r="C3478" s="45"/>
      <c r="D3478" s="45"/>
      <c r="E3478" s="531"/>
      <c r="F3478" s="50"/>
      <c r="G3478" s="50"/>
      <c r="H3478" s="50"/>
      <c r="I3478" s="49" t="s">
        <v>1157</v>
      </c>
      <c r="J3478" s="192">
        <f>SUM(J3479)</f>
        <v>15000</v>
      </c>
      <c r="K3478" s="192">
        <f t="shared" ref="K3478:AT3479" si="1002">SUM(K3479)</f>
        <v>400</v>
      </c>
      <c r="L3478" s="192">
        <f t="shared" si="1002"/>
        <v>1482</v>
      </c>
      <c r="M3478" s="192">
        <f t="shared" si="1002"/>
        <v>2000</v>
      </c>
      <c r="N3478" s="192">
        <f t="shared" si="1002"/>
        <v>2000</v>
      </c>
      <c r="O3478" s="192">
        <f t="shared" si="1002"/>
        <v>1500</v>
      </c>
      <c r="P3478" s="192">
        <f t="shared" si="1002"/>
        <v>1000</v>
      </c>
      <c r="Q3478" s="192">
        <f t="shared" si="1002"/>
        <v>0</v>
      </c>
      <c r="R3478" s="192">
        <f t="shared" si="1002"/>
        <v>0</v>
      </c>
      <c r="S3478" s="192">
        <f t="shared" si="1002"/>
        <v>6618</v>
      </c>
      <c r="T3478" s="192">
        <f t="shared" si="1002"/>
        <v>0</v>
      </c>
      <c r="U3478" s="192">
        <v>15000</v>
      </c>
      <c r="V3478" s="192">
        <v>0</v>
      </c>
      <c r="W3478" s="192">
        <f>SUM(W3479)</f>
        <v>0</v>
      </c>
      <c r="X3478" s="192">
        <f t="shared" si="1002"/>
        <v>0</v>
      </c>
      <c r="Y3478" s="192">
        <f t="shared" si="1002"/>
        <v>0</v>
      </c>
      <c r="Z3478" s="192">
        <f t="shared" si="1002"/>
        <v>0</v>
      </c>
      <c r="AA3478" s="192">
        <f t="shared" si="1002"/>
        <v>0</v>
      </c>
      <c r="AB3478" s="192">
        <f t="shared" si="1002"/>
        <v>0</v>
      </c>
      <c r="AC3478" s="192">
        <f t="shared" si="1002"/>
        <v>0</v>
      </c>
      <c r="AD3478" s="192">
        <f t="shared" si="1002"/>
        <v>0</v>
      </c>
      <c r="AE3478" s="192">
        <f t="shared" si="1002"/>
        <v>0</v>
      </c>
      <c r="AF3478" s="192">
        <f t="shared" si="1002"/>
        <v>0</v>
      </c>
      <c r="AG3478" s="192">
        <f t="shared" si="1002"/>
        <v>0</v>
      </c>
      <c r="AH3478" s="192">
        <v>0</v>
      </c>
      <c r="AI3478" s="192">
        <v>0</v>
      </c>
      <c r="AJ3478" s="192">
        <f>SUM(AJ3479)</f>
        <v>0</v>
      </c>
      <c r="AK3478" s="192">
        <f t="shared" si="1002"/>
        <v>0</v>
      </c>
      <c r="AL3478" s="192">
        <f t="shared" si="1002"/>
        <v>0</v>
      </c>
      <c r="AM3478" s="192">
        <f t="shared" si="1002"/>
        <v>0</v>
      </c>
      <c r="AN3478" s="192">
        <f t="shared" si="1002"/>
        <v>0</v>
      </c>
      <c r="AO3478" s="192">
        <f t="shared" si="1002"/>
        <v>0</v>
      </c>
      <c r="AP3478" s="192">
        <f t="shared" si="1002"/>
        <v>0</v>
      </c>
      <c r="AQ3478" s="192">
        <f t="shared" si="1002"/>
        <v>0</v>
      </c>
      <c r="AR3478" s="192">
        <f t="shared" si="1002"/>
        <v>0</v>
      </c>
      <c r="AS3478" s="192">
        <f t="shared" si="1002"/>
        <v>0</v>
      </c>
      <c r="AT3478" s="192">
        <f t="shared" si="1002"/>
        <v>0</v>
      </c>
      <c r="AU3478" s="192">
        <v>0</v>
      </c>
      <c r="AV3478" s="192">
        <v>0</v>
      </c>
      <c r="AW3478" s="192">
        <f t="shared" si="996"/>
        <v>15000</v>
      </c>
    </row>
    <row r="3479" spans="1:49">
      <c r="A3479" s="44" t="s">
        <v>797</v>
      </c>
      <c r="B3479" s="45" t="s">
        <v>1030</v>
      </c>
      <c r="C3479" s="45" t="s">
        <v>1094</v>
      </c>
      <c r="D3479" s="452" t="s">
        <v>2958</v>
      </c>
      <c r="E3479" s="54" t="s">
        <v>1402</v>
      </c>
      <c r="F3479" s="50"/>
      <c r="G3479" s="50"/>
      <c r="H3479" s="50"/>
      <c r="I3479" s="258" t="s">
        <v>1158</v>
      </c>
      <c r="J3479" s="19">
        <f>SUM(J3480)</f>
        <v>15000</v>
      </c>
      <c r="K3479" s="19">
        <f t="shared" si="1002"/>
        <v>400</v>
      </c>
      <c r="L3479" s="19">
        <f t="shared" si="1002"/>
        <v>1482</v>
      </c>
      <c r="M3479" s="19">
        <f t="shared" si="1002"/>
        <v>2000</v>
      </c>
      <c r="N3479" s="19">
        <f t="shared" si="1002"/>
        <v>2000</v>
      </c>
      <c r="O3479" s="19">
        <f t="shared" si="1002"/>
        <v>1500</v>
      </c>
      <c r="P3479" s="19">
        <f t="shared" si="1002"/>
        <v>1000</v>
      </c>
      <c r="Q3479" s="19">
        <f t="shared" si="1002"/>
        <v>0</v>
      </c>
      <c r="R3479" s="19">
        <f t="shared" si="1002"/>
        <v>0</v>
      </c>
      <c r="S3479" s="19">
        <f t="shared" si="1002"/>
        <v>6618</v>
      </c>
      <c r="T3479" s="19">
        <f t="shared" si="1002"/>
        <v>0</v>
      </c>
      <c r="U3479" s="19">
        <v>15000</v>
      </c>
      <c r="V3479" s="19">
        <v>0</v>
      </c>
      <c r="W3479" s="19">
        <f>SUM(W3480)</f>
        <v>0</v>
      </c>
      <c r="X3479" s="19">
        <f t="shared" si="1002"/>
        <v>0</v>
      </c>
      <c r="Y3479" s="19">
        <f t="shared" si="1002"/>
        <v>0</v>
      </c>
      <c r="Z3479" s="19">
        <f t="shared" si="1002"/>
        <v>0</v>
      </c>
      <c r="AA3479" s="19">
        <f t="shared" si="1002"/>
        <v>0</v>
      </c>
      <c r="AB3479" s="19">
        <f t="shared" si="1002"/>
        <v>0</v>
      </c>
      <c r="AC3479" s="19">
        <f t="shared" si="1002"/>
        <v>0</v>
      </c>
      <c r="AD3479" s="19">
        <f t="shared" si="1002"/>
        <v>0</v>
      </c>
      <c r="AE3479" s="19">
        <f t="shared" si="1002"/>
        <v>0</v>
      </c>
      <c r="AF3479" s="19">
        <f t="shared" si="1002"/>
        <v>0</v>
      </c>
      <c r="AG3479" s="19">
        <f t="shared" si="1002"/>
        <v>0</v>
      </c>
      <c r="AH3479" s="19">
        <v>0</v>
      </c>
      <c r="AI3479" s="19">
        <v>0</v>
      </c>
      <c r="AJ3479" s="19">
        <f>SUM(AJ3480)</f>
        <v>0</v>
      </c>
      <c r="AK3479" s="19">
        <f t="shared" si="1002"/>
        <v>0</v>
      </c>
      <c r="AL3479" s="19">
        <f t="shared" si="1002"/>
        <v>0</v>
      </c>
      <c r="AM3479" s="19">
        <f t="shared" si="1002"/>
        <v>0</v>
      </c>
      <c r="AN3479" s="19">
        <f t="shared" si="1002"/>
        <v>0</v>
      </c>
      <c r="AO3479" s="19">
        <f t="shared" si="1002"/>
        <v>0</v>
      </c>
      <c r="AP3479" s="19">
        <f t="shared" si="1002"/>
        <v>0</v>
      </c>
      <c r="AQ3479" s="19">
        <f t="shared" si="1002"/>
        <v>0</v>
      </c>
      <c r="AR3479" s="19">
        <f t="shared" si="1002"/>
        <v>0</v>
      </c>
      <c r="AS3479" s="19">
        <f t="shared" si="1002"/>
        <v>0</v>
      </c>
      <c r="AT3479" s="19">
        <f t="shared" si="1002"/>
        <v>0</v>
      </c>
      <c r="AU3479" s="19">
        <v>0</v>
      </c>
      <c r="AV3479" s="19">
        <v>0</v>
      </c>
      <c r="AW3479" s="19">
        <f t="shared" si="996"/>
        <v>15000</v>
      </c>
    </row>
    <row r="3480" spans="1:49">
      <c r="A3480" s="44" t="s">
        <v>797</v>
      </c>
      <c r="B3480" s="45" t="s">
        <v>1030</v>
      </c>
      <c r="C3480" s="45" t="s">
        <v>1094</v>
      </c>
      <c r="D3480" s="452" t="s">
        <v>2958</v>
      </c>
      <c r="E3480" s="367" t="s">
        <v>1409</v>
      </c>
      <c r="F3480" s="50"/>
      <c r="G3480" s="468" t="s">
        <v>3096</v>
      </c>
      <c r="H3480" s="50" t="s">
        <v>2333</v>
      </c>
      <c r="I3480" s="42" t="s">
        <v>1691</v>
      </c>
      <c r="J3480" s="15">
        <v>15000</v>
      </c>
      <c r="K3480" s="15">
        <v>400</v>
      </c>
      <c r="L3480" s="15">
        <v>1482</v>
      </c>
      <c r="M3480" s="15">
        <v>2000</v>
      </c>
      <c r="N3480" s="15">
        <v>2000</v>
      </c>
      <c r="O3480" s="15">
        <v>1500</v>
      </c>
      <c r="P3480" s="15">
        <v>1000</v>
      </c>
      <c r="S3480" s="15">
        <v>6618</v>
      </c>
      <c r="U3480" s="15">
        <v>15000</v>
      </c>
      <c r="V3480" s="15">
        <v>0</v>
      </c>
      <c r="AH3480" s="15">
        <v>0</v>
      </c>
      <c r="AI3480" s="15">
        <v>0</v>
      </c>
      <c r="AU3480" s="15">
        <v>0</v>
      </c>
      <c r="AV3480" s="15">
        <v>0</v>
      </c>
      <c r="AW3480" s="15">
        <f t="shared" si="996"/>
        <v>15000</v>
      </c>
    </row>
    <row r="3481" spans="1:49">
      <c r="A3481" s="44"/>
      <c r="B3481" s="45"/>
      <c r="C3481" s="45"/>
      <c r="D3481" s="45"/>
      <c r="E3481" s="531"/>
      <c r="F3481" s="50"/>
      <c r="G3481" s="50"/>
      <c r="H3481" s="50"/>
      <c r="I3481" s="42"/>
      <c r="U3481" s="15">
        <v>0</v>
      </c>
      <c r="V3481" s="15">
        <v>0</v>
      </c>
      <c r="AH3481" s="15">
        <v>0</v>
      </c>
      <c r="AI3481" s="15">
        <v>0</v>
      </c>
      <c r="AU3481" s="15">
        <v>0</v>
      </c>
      <c r="AV3481" s="15">
        <v>0</v>
      </c>
      <c r="AW3481" s="15">
        <f t="shared" si="996"/>
        <v>0</v>
      </c>
    </row>
    <row r="3482" spans="1:49">
      <c r="A3482" s="48"/>
      <c r="B3482" s="42"/>
      <c r="C3482" s="42"/>
      <c r="D3482" s="42"/>
      <c r="E3482" s="531"/>
      <c r="F3482" s="50"/>
      <c r="G3482" s="50"/>
      <c r="H3482" s="50"/>
      <c r="I3482" s="49" t="s">
        <v>1631</v>
      </c>
      <c r="J3482" s="12">
        <f>SUM(J3453,J3478,J3475)</f>
        <v>112500</v>
      </c>
      <c r="K3482" s="12">
        <f t="shared" ref="K3482:AT3482" si="1003">SUM(K3453,K3478,K3475)</f>
        <v>1700</v>
      </c>
      <c r="L3482" s="12">
        <f t="shared" si="1003"/>
        <v>13082</v>
      </c>
      <c r="M3482" s="12">
        <f t="shared" si="1003"/>
        <v>15036</v>
      </c>
      <c r="N3482" s="12">
        <f t="shared" si="1003"/>
        <v>16524</v>
      </c>
      <c r="O3482" s="12">
        <f t="shared" si="1003"/>
        <v>14845</v>
      </c>
      <c r="P3482" s="12">
        <f t="shared" si="1003"/>
        <v>7948</v>
      </c>
      <c r="Q3482" s="12">
        <f t="shared" si="1003"/>
        <v>0</v>
      </c>
      <c r="R3482" s="12">
        <f t="shared" si="1003"/>
        <v>0</v>
      </c>
      <c r="S3482" s="12">
        <f t="shared" si="1003"/>
        <v>15515</v>
      </c>
      <c r="T3482" s="12">
        <f t="shared" si="1003"/>
        <v>17563</v>
      </c>
      <c r="U3482" s="12">
        <v>102213</v>
      </c>
      <c r="V3482" s="12">
        <v>10287</v>
      </c>
      <c r="W3482" s="12">
        <f>SUM(W3453,W3478,W3475)</f>
        <v>0</v>
      </c>
      <c r="X3482" s="12">
        <f t="shared" si="1003"/>
        <v>0</v>
      </c>
      <c r="Y3482" s="12">
        <f t="shared" si="1003"/>
        <v>0</v>
      </c>
      <c r="Z3482" s="12">
        <f t="shared" si="1003"/>
        <v>0</v>
      </c>
      <c r="AA3482" s="12">
        <f t="shared" si="1003"/>
        <v>0</v>
      </c>
      <c r="AB3482" s="12">
        <f t="shared" si="1003"/>
        <v>0</v>
      </c>
      <c r="AC3482" s="12">
        <f t="shared" si="1003"/>
        <v>0</v>
      </c>
      <c r="AD3482" s="12">
        <f t="shared" si="1003"/>
        <v>0</v>
      </c>
      <c r="AE3482" s="12">
        <f t="shared" si="1003"/>
        <v>0</v>
      </c>
      <c r="AF3482" s="12">
        <f t="shared" si="1003"/>
        <v>0</v>
      </c>
      <c r="AG3482" s="12">
        <f t="shared" si="1003"/>
        <v>0</v>
      </c>
      <c r="AH3482" s="12">
        <v>0</v>
      </c>
      <c r="AI3482" s="12">
        <v>0</v>
      </c>
      <c r="AJ3482" s="12">
        <f>SUM(AJ3453,AJ3478,AJ3475)</f>
        <v>5000</v>
      </c>
      <c r="AK3482" s="12">
        <f t="shared" si="1003"/>
        <v>0</v>
      </c>
      <c r="AL3482" s="12">
        <f t="shared" si="1003"/>
        <v>1056</v>
      </c>
      <c r="AM3482" s="12">
        <f t="shared" si="1003"/>
        <v>224</v>
      </c>
      <c r="AN3482" s="12">
        <f t="shared" si="1003"/>
        <v>0</v>
      </c>
      <c r="AO3482" s="12">
        <f t="shared" si="1003"/>
        <v>448</v>
      </c>
      <c r="AP3482" s="12">
        <f t="shared" si="1003"/>
        <v>336</v>
      </c>
      <c r="AQ3482" s="12">
        <f t="shared" si="1003"/>
        <v>0</v>
      </c>
      <c r="AR3482" s="12">
        <f t="shared" si="1003"/>
        <v>0</v>
      </c>
      <c r="AS3482" s="12">
        <f t="shared" si="1003"/>
        <v>0</v>
      </c>
      <c r="AT3482" s="12">
        <f t="shared" si="1003"/>
        <v>0</v>
      </c>
      <c r="AU3482" s="12">
        <v>2064</v>
      </c>
      <c r="AV3482" s="12">
        <v>2936</v>
      </c>
      <c r="AW3482" s="12">
        <f t="shared" si="996"/>
        <v>104277</v>
      </c>
    </row>
    <row r="3483" spans="1:49">
      <c r="A3483" s="48"/>
      <c r="B3483" s="42"/>
      <c r="C3483" s="42"/>
      <c r="D3483" s="42"/>
      <c r="E3483" s="531"/>
      <c r="F3483" s="50"/>
      <c r="G3483" s="50"/>
      <c r="H3483" s="50"/>
      <c r="I3483" s="146" t="s">
        <v>970</v>
      </c>
      <c r="J3483" s="268"/>
      <c r="K3483" s="268"/>
      <c r="L3483" s="268"/>
      <c r="M3483" s="268"/>
      <c r="N3483" s="268"/>
      <c r="O3483" s="268"/>
      <c r="P3483" s="268"/>
      <c r="Q3483" s="268"/>
      <c r="R3483" s="268"/>
      <c r="S3483" s="268"/>
      <c r="T3483" s="268"/>
      <c r="U3483" s="268"/>
      <c r="V3483" s="268"/>
      <c r="W3483" s="268"/>
      <c r="X3483" s="268"/>
      <c r="Y3483" s="268"/>
      <c r="Z3483" s="268"/>
      <c r="AA3483" s="268"/>
      <c r="AB3483" s="268"/>
      <c r="AC3483" s="268"/>
      <c r="AD3483" s="268"/>
      <c r="AE3483" s="268"/>
      <c r="AF3483" s="268"/>
      <c r="AG3483" s="268"/>
      <c r="AH3483" s="268"/>
      <c r="AI3483" s="268"/>
      <c r="AJ3483" s="268"/>
      <c r="AK3483" s="268"/>
      <c r="AL3483" s="268"/>
      <c r="AM3483" s="268"/>
      <c r="AN3483" s="268"/>
      <c r="AO3483" s="268"/>
      <c r="AP3483" s="268"/>
      <c r="AQ3483" s="268"/>
      <c r="AR3483" s="268"/>
      <c r="AS3483" s="268"/>
      <c r="AT3483" s="268"/>
      <c r="AU3483" s="268"/>
      <c r="AV3483" s="268"/>
      <c r="AW3483" s="268"/>
    </row>
    <row r="3484" spans="1:49" ht="13.5" thickBot="1">
      <c r="A3484" s="48"/>
      <c r="B3484" s="42"/>
      <c r="C3484" s="42"/>
      <c r="D3484" s="42"/>
      <c r="E3484" s="531"/>
      <c r="F3484" s="50"/>
      <c r="G3484" s="50"/>
      <c r="H3484" s="50"/>
      <c r="I3484" s="146"/>
      <c r="J3484" s="29"/>
      <c r="K3484" s="29"/>
      <c r="L3484" s="29"/>
      <c r="M3484" s="29"/>
      <c r="N3484" s="29"/>
      <c r="O3484" s="29"/>
      <c r="P3484" s="29"/>
      <c r="Q3484" s="29"/>
      <c r="R3484" s="29"/>
      <c r="S3484" s="29"/>
      <c r="T3484" s="29"/>
      <c r="U3484" s="29"/>
      <c r="V3484" s="29"/>
      <c r="W3484" s="29"/>
      <c r="X3484" s="29"/>
      <c r="Y3484" s="29"/>
      <c r="Z3484" s="29"/>
      <c r="AA3484" s="29"/>
      <c r="AB3484" s="29"/>
      <c r="AC3484" s="29"/>
      <c r="AD3484" s="29"/>
      <c r="AE3484" s="29"/>
      <c r="AF3484" s="29"/>
      <c r="AG3484" s="29"/>
      <c r="AH3484" s="29"/>
      <c r="AI3484" s="29"/>
      <c r="AJ3484" s="29"/>
      <c r="AK3484" s="29"/>
      <c r="AL3484" s="29"/>
      <c r="AM3484" s="29"/>
      <c r="AN3484" s="29"/>
      <c r="AO3484" s="29"/>
      <c r="AP3484" s="29"/>
      <c r="AQ3484" s="29"/>
      <c r="AR3484" s="29"/>
      <c r="AS3484" s="29"/>
      <c r="AT3484" s="29"/>
      <c r="AU3484" s="29"/>
      <c r="AV3484" s="29"/>
      <c r="AW3484" s="29"/>
    </row>
    <row r="3485" spans="1:49" ht="35.25" customHeight="1" thickTop="1" thickBot="1">
      <c r="A3485" s="48"/>
      <c r="B3485" s="42"/>
      <c r="C3485" s="42"/>
      <c r="D3485" s="42"/>
      <c r="E3485" s="531"/>
      <c r="F3485" s="50"/>
      <c r="G3485" s="50"/>
      <c r="H3485" s="50"/>
      <c r="I3485" s="5" t="s">
        <v>2331</v>
      </c>
      <c r="J3485" s="364" t="s">
        <v>2891</v>
      </c>
      <c r="K3485" s="364" t="s">
        <v>2879</v>
      </c>
      <c r="L3485" s="364" t="s">
        <v>2880</v>
      </c>
      <c r="M3485" s="364" t="s">
        <v>2881</v>
      </c>
      <c r="N3485" s="364" t="s">
        <v>2882</v>
      </c>
      <c r="O3485" s="364" t="s">
        <v>2883</v>
      </c>
      <c r="P3485" s="364" t="s">
        <v>2884</v>
      </c>
      <c r="Q3485" s="364" t="s">
        <v>2885</v>
      </c>
      <c r="R3485" s="364" t="s">
        <v>2886</v>
      </c>
      <c r="S3485" s="364" t="s">
        <v>2887</v>
      </c>
      <c r="T3485" s="364" t="s">
        <v>2888</v>
      </c>
      <c r="U3485" s="364" t="s">
        <v>2889</v>
      </c>
      <c r="V3485" s="364" t="s">
        <v>2890</v>
      </c>
      <c r="W3485" s="365" t="s">
        <v>2893</v>
      </c>
      <c r="X3485" s="365" t="s">
        <v>2879</v>
      </c>
      <c r="Y3485" s="365" t="s">
        <v>2880</v>
      </c>
      <c r="Z3485" s="365" t="s">
        <v>2881</v>
      </c>
      <c r="AA3485" s="365" t="s">
        <v>2882</v>
      </c>
      <c r="AB3485" s="365" t="s">
        <v>2883</v>
      </c>
      <c r="AC3485" s="365" t="s">
        <v>2884</v>
      </c>
      <c r="AD3485" s="365" t="s">
        <v>2885</v>
      </c>
      <c r="AE3485" s="365" t="s">
        <v>2886</v>
      </c>
      <c r="AF3485" s="365" t="s">
        <v>2887</v>
      </c>
      <c r="AG3485" s="365" t="s">
        <v>2888</v>
      </c>
      <c r="AH3485" s="365" t="s">
        <v>2889</v>
      </c>
      <c r="AI3485" s="365" t="s">
        <v>2890</v>
      </c>
      <c r="AJ3485" s="366" t="s">
        <v>2892</v>
      </c>
      <c r="AK3485" s="366" t="s">
        <v>2879</v>
      </c>
      <c r="AL3485" s="366" t="s">
        <v>2880</v>
      </c>
      <c r="AM3485" s="366" t="s">
        <v>2881</v>
      </c>
      <c r="AN3485" s="366" t="s">
        <v>2882</v>
      </c>
      <c r="AO3485" s="366" t="s">
        <v>2883</v>
      </c>
      <c r="AP3485" s="366" t="s">
        <v>2884</v>
      </c>
      <c r="AQ3485" s="366" t="s">
        <v>2885</v>
      </c>
      <c r="AR3485" s="366" t="s">
        <v>2886</v>
      </c>
      <c r="AS3485" s="366" t="s">
        <v>2887</v>
      </c>
      <c r="AT3485" s="366" t="s">
        <v>2888</v>
      </c>
      <c r="AU3485" s="366" t="s">
        <v>2889</v>
      </c>
      <c r="AV3485" s="366" t="s">
        <v>2890</v>
      </c>
      <c r="AW3485" s="368" t="s">
        <v>2895</v>
      </c>
    </row>
    <row r="3486" spans="1:49">
      <c r="A3486" s="48"/>
      <c r="B3486" s="42"/>
      <c r="C3486" s="42"/>
      <c r="D3486" s="42"/>
      <c r="E3486" s="531"/>
      <c r="F3486" s="50"/>
      <c r="G3486" s="50"/>
      <c r="H3486" s="50"/>
      <c r="I3486" s="34"/>
      <c r="J3486" s="202" t="s">
        <v>1224</v>
      </c>
      <c r="K3486" s="202">
        <v>1</v>
      </c>
      <c r="L3486" s="202">
        <v>2</v>
      </c>
      <c r="M3486" s="202">
        <v>3</v>
      </c>
      <c r="N3486" s="202">
        <v>4</v>
      </c>
      <c r="O3486" s="202">
        <v>5</v>
      </c>
      <c r="P3486" s="202">
        <v>6</v>
      </c>
      <c r="Q3486" s="202">
        <v>7</v>
      </c>
      <c r="R3486" s="202">
        <v>8</v>
      </c>
      <c r="S3486" s="202">
        <v>9</v>
      </c>
      <c r="T3486" s="202">
        <v>10</v>
      </c>
      <c r="U3486" s="202">
        <v>13</v>
      </c>
      <c r="V3486" s="202">
        <v>14</v>
      </c>
      <c r="W3486" s="202" t="s">
        <v>1224</v>
      </c>
      <c r="X3486" s="202">
        <v>1</v>
      </c>
      <c r="Y3486" s="202">
        <v>2</v>
      </c>
      <c r="Z3486" s="202">
        <v>3</v>
      </c>
      <c r="AA3486" s="202">
        <v>4</v>
      </c>
      <c r="AB3486" s="202">
        <v>5</v>
      </c>
      <c r="AC3486" s="202">
        <v>6</v>
      </c>
      <c r="AD3486" s="202">
        <v>7</v>
      </c>
      <c r="AE3486" s="202">
        <v>8</v>
      </c>
      <c r="AF3486" s="202">
        <v>9</v>
      </c>
      <c r="AG3486" s="202">
        <v>10</v>
      </c>
      <c r="AH3486" s="202">
        <v>13</v>
      </c>
      <c r="AI3486" s="202">
        <v>14</v>
      </c>
      <c r="AJ3486" s="202" t="s">
        <v>1224</v>
      </c>
      <c r="AK3486" s="202">
        <v>1</v>
      </c>
      <c r="AL3486" s="202">
        <v>2</v>
      </c>
      <c r="AM3486" s="202">
        <v>3</v>
      </c>
      <c r="AN3486" s="202">
        <v>4</v>
      </c>
      <c r="AO3486" s="202">
        <v>5</v>
      </c>
      <c r="AP3486" s="202">
        <v>6</v>
      </c>
      <c r="AQ3486" s="202">
        <v>7</v>
      </c>
      <c r="AR3486" s="202">
        <v>8</v>
      </c>
      <c r="AS3486" s="202">
        <v>9</v>
      </c>
      <c r="AT3486" s="202">
        <v>10</v>
      </c>
      <c r="AU3486" s="202">
        <v>13</v>
      </c>
      <c r="AV3486" s="202">
        <v>14</v>
      </c>
      <c r="AW3486" s="202">
        <v>15</v>
      </c>
    </row>
    <row r="3487" spans="1:49">
      <c r="A3487" s="48"/>
      <c r="B3487" s="42"/>
      <c r="C3487" s="42"/>
      <c r="D3487" s="42"/>
      <c r="E3487" s="531"/>
      <c r="F3487" s="50"/>
      <c r="G3487" s="50"/>
      <c r="H3487" s="50"/>
      <c r="I3487" s="276" t="s">
        <v>2429</v>
      </c>
      <c r="J3487" s="277">
        <f>SUM(J3482)</f>
        <v>112500</v>
      </c>
      <c r="K3487" s="277">
        <f t="shared" ref="K3487:AT3487" si="1004">SUM(K3482)</f>
        <v>1700</v>
      </c>
      <c r="L3487" s="277">
        <f t="shared" si="1004"/>
        <v>13082</v>
      </c>
      <c r="M3487" s="277">
        <f t="shared" si="1004"/>
        <v>15036</v>
      </c>
      <c r="N3487" s="277">
        <f t="shared" si="1004"/>
        <v>16524</v>
      </c>
      <c r="O3487" s="277">
        <f t="shared" si="1004"/>
        <v>14845</v>
      </c>
      <c r="P3487" s="277">
        <f t="shared" si="1004"/>
        <v>7948</v>
      </c>
      <c r="Q3487" s="277">
        <f t="shared" si="1004"/>
        <v>0</v>
      </c>
      <c r="R3487" s="277">
        <f t="shared" si="1004"/>
        <v>0</v>
      </c>
      <c r="S3487" s="277">
        <f t="shared" si="1004"/>
        <v>15515</v>
      </c>
      <c r="T3487" s="277">
        <f t="shared" si="1004"/>
        <v>17563</v>
      </c>
      <c r="U3487" s="277">
        <v>102213</v>
      </c>
      <c r="V3487" s="277">
        <v>10287</v>
      </c>
      <c r="W3487" s="277">
        <f>SUM(W3482)</f>
        <v>0</v>
      </c>
      <c r="X3487" s="277">
        <f t="shared" si="1004"/>
        <v>0</v>
      </c>
      <c r="Y3487" s="277">
        <f t="shared" si="1004"/>
        <v>0</v>
      </c>
      <c r="Z3487" s="277">
        <f t="shared" si="1004"/>
        <v>0</v>
      </c>
      <c r="AA3487" s="277">
        <f t="shared" si="1004"/>
        <v>0</v>
      </c>
      <c r="AB3487" s="277">
        <f t="shared" si="1004"/>
        <v>0</v>
      </c>
      <c r="AC3487" s="277">
        <f t="shared" si="1004"/>
        <v>0</v>
      </c>
      <c r="AD3487" s="277">
        <f t="shared" si="1004"/>
        <v>0</v>
      </c>
      <c r="AE3487" s="277">
        <f t="shared" si="1004"/>
        <v>0</v>
      </c>
      <c r="AF3487" s="277">
        <f t="shared" si="1004"/>
        <v>0</v>
      </c>
      <c r="AG3487" s="277">
        <f t="shared" si="1004"/>
        <v>0</v>
      </c>
      <c r="AH3487" s="277">
        <v>0</v>
      </c>
      <c r="AI3487" s="277">
        <v>0</v>
      </c>
      <c r="AJ3487" s="277">
        <f>SUM(AJ3482)</f>
        <v>5000</v>
      </c>
      <c r="AK3487" s="277">
        <f t="shared" si="1004"/>
        <v>0</v>
      </c>
      <c r="AL3487" s="277">
        <f t="shared" si="1004"/>
        <v>1056</v>
      </c>
      <c r="AM3487" s="277">
        <f t="shared" si="1004"/>
        <v>224</v>
      </c>
      <c r="AN3487" s="277">
        <f t="shared" si="1004"/>
        <v>0</v>
      </c>
      <c r="AO3487" s="277">
        <f t="shared" si="1004"/>
        <v>448</v>
      </c>
      <c r="AP3487" s="277">
        <f t="shared" si="1004"/>
        <v>336</v>
      </c>
      <c r="AQ3487" s="277">
        <f t="shared" si="1004"/>
        <v>0</v>
      </c>
      <c r="AR3487" s="277">
        <f t="shared" si="1004"/>
        <v>0</v>
      </c>
      <c r="AS3487" s="277">
        <f t="shared" si="1004"/>
        <v>0</v>
      </c>
      <c r="AT3487" s="277">
        <f t="shared" si="1004"/>
        <v>0</v>
      </c>
      <c r="AU3487" s="277">
        <v>2064</v>
      </c>
      <c r="AV3487" s="277">
        <v>2936</v>
      </c>
      <c r="AW3487" s="277">
        <f>U3487+AH3487+AU3487</f>
        <v>104277</v>
      </c>
    </row>
    <row r="3488" spans="1:49">
      <c r="A3488" s="48"/>
      <c r="B3488" s="42"/>
      <c r="C3488" s="42"/>
      <c r="D3488" s="42"/>
      <c r="E3488" s="531"/>
      <c r="F3488" s="50"/>
      <c r="G3488" s="50"/>
      <c r="H3488" s="50"/>
      <c r="I3488" s="276"/>
      <c r="J3488" s="277"/>
      <c r="K3488" s="277"/>
      <c r="L3488" s="277"/>
      <c r="M3488" s="277"/>
      <c r="N3488" s="277"/>
      <c r="O3488" s="277"/>
      <c r="P3488" s="277"/>
      <c r="Q3488" s="277"/>
      <c r="R3488" s="277"/>
      <c r="S3488" s="277"/>
      <c r="T3488" s="277"/>
      <c r="U3488" s="277">
        <v>0</v>
      </c>
      <c r="V3488" s="277">
        <v>0</v>
      </c>
      <c r="W3488" s="277"/>
      <c r="X3488" s="277"/>
      <c r="Y3488" s="277"/>
      <c r="Z3488" s="277"/>
      <c r="AA3488" s="277"/>
      <c r="AB3488" s="277"/>
      <c r="AC3488" s="277"/>
      <c r="AD3488" s="277"/>
      <c r="AE3488" s="277"/>
      <c r="AF3488" s="277"/>
      <c r="AG3488" s="277"/>
      <c r="AH3488" s="277">
        <v>0</v>
      </c>
      <c r="AI3488" s="277">
        <v>0</v>
      </c>
      <c r="AJ3488" s="277"/>
      <c r="AK3488" s="277"/>
      <c r="AL3488" s="277"/>
      <c r="AM3488" s="277"/>
      <c r="AN3488" s="277"/>
      <c r="AO3488" s="277"/>
      <c r="AP3488" s="277"/>
      <c r="AQ3488" s="277"/>
      <c r="AR3488" s="277"/>
      <c r="AS3488" s="277"/>
      <c r="AT3488" s="277"/>
      <c r="AU3488" s="277">
        <v>0</v>
      </c>
      <c r="AV3488" s="277">
        <v>0</v>
      </c>
      <c r="AW3488" s="277">
        <f>U3488+AH3488+AU3488</f>
        <v>0</v>
      </c>
    </row>
    <row r="3489" spans="1:49">
      <c r="A3489" s="48"/>
      <c r="B3489" s="42"/>
      <c r="C3489" s="42"/>
      <c r="D3489" s="42"/>
      <c r="E3489" s="531"/>
      <c r="F3489" s="50"/>
      <c r="G3489" s="50"/>
      <c r="H3489" s="50"/>
      <c r="I3489" s="276"/>
      <c r="J3489" s="277"/>
      <c r="K3489" s="277"/>
      <c r="L3489" s="277"/>
      <c r="M3489" s="277"/>
      <c r="N3489" s="277"/>
      <c r="O3489" s="277"/>
      <c r="P3489" s="277"/>
      <c r="Q3489" s="277"/>
      <c r="R3489" s="277"/>
      <c r="S3489" s="277"/>
      <c r="T3489" s="277"/>
      <c r="U3489" s="277">
        <v>0</v>
      </c>
      <c r="V3489" s="277">
        <v>0</v>
      </c>
      <c r="W3489" s="277"/>
      <c r="X3489" s="277"/>
      <c r="Y3489" s="277"/>
      <c r="Z3489" s="277"/>
      <c r="AA3489" s="277"/>
      <c r="AB3489" s="277"/>
      <c r="AC3489" s="277"/>
      <c r="AD3489" s="277"/>
      <c r="AE3489" s="277"/>
      <c r="AF3489" s="277"/>
      <c r="AG3489" s="277"/>
      <c r="AH3489" s="277">
        <v>0</v>
      </c>
      <c r="AI3489" s="277">
        <v>0</v>
      </c>
      <c r="AJ3489" s="277"/>
      <c r="AK3489" s="277"/>
      <c r="AL3489" s="277"/>
      <c r="AM3489" s="277"/>
      <c r="AN3489" s="277"/>
      <c r="AO3489" s="277"/>
      <c r="AP3489" s="277"/>
      <c r="AQ3489" s="277"/>
      <c r="AR3489" s="277"/>
      <c r="AS3489" s="277"/>
      <c r="AT3489" s="277"/>
      <c r="AU3489" s="277">
        <v>0</v>
      </c>
      <c r="AV3489" s="277">
        <v>0</v>
      </c>
      <c r="AW3489" s="277">
        <f>U3489+AH3489+AU3489</f>
        <v>0</v>
      </c>
    </row>
    <row r="3490" spans="1:49">
      <c r="A3490" s="48"/>
      <c r="B3490" s="42"/>
      <c r="C3490" s="42"/>
      <c r="D3490" s="42"/>
      <c r="E3490" s="531"/>
      <c r="F3490" s="50"/>
      <c r="G3490" s="50"/>
      <c r="H3490" s="50"/>
      <c r="I3490" s="276"/>
      <c r="J3490" s="277"/>
      <c r="K3490" s="277"/>
      <c r="L3490" s="277"/>
      <c r="M3490" s="277"/>
      <c r="N3490" s="277"/>
      <c r="O3490" s="277"/>
      <c r="P3490" s="277"/>
      <c r="Q3490" s="277"/>
      <c r="R3490" s="277"/>
      <c r="S3490" s="277"/>
      <c r="T3490" s="277"/>
      <c r="U3490" s="277">
        <v>0</v>
      </c>
      <c r="V3490" s="277">
        <v>0</v>
      </c>
      <c r="W3490" s="277"/>
      <c r="X3490" s="277"/>
      <c r="Y3490" s="277"/>
      <c r="Z3490" s="277"/>
      <c r="AA3490" s="277"/>
      <c r="AB3490" s="277"/>
      <c r="AC3490" s="277"/>
      <c r="AD3490" s="277"/>
      <c r="AE3490" s="277"/>
      <c r="AF3490" s="277"/>
      <c r="AG3490" s="277"/>
      <c r="AH3490" s="277">
        <v>0</v>
      </c>
      <c r="AI3490" s="277">
        <v>0</v>
      </c>
      <c r="AJ3490" s="277"/>
      <c r="AK3490" s="277"/>
      <c r="AL3490" s="277"/>
      <c r="AM3490" s="277"/>
      <c r="AN3490" s="277"/>
      <c r="AO3490" s="277"/>
      <c r="AP3490" s="277"/>
      <c r="AQ3490" s="277"/>
      <c r="AR3490" s="277"/>
      <c r="AS3490" s="277"/>
      <c r="AT3490" s="277"/>
      <c r="AU3490" s="277">
        <v>0</v>
      </c>
      <c r="AV3490" s="277">
        <v>0</v>
      </c>
      <c r="AW3490" s="277">
        <f>U3490+AH3490+AU3490</f>
        <v>0</v>
      </c>
    </row>
    <row r="3491" spans="1:49">
      <c r="A3491" s="48"/>
      <c r="B3491" s="42"/>
      <c r="C3491" s="42"/>
      <c r="D3491" s="42"/>
      <c r="E3491" s="531"/>
      <c r="F3491" s="50"/>
      <c r="G3491" s="50"/>
      <c r="H3491" s="50"/>
      <c r="I3491" s="276" t="s">
        <v>1631</v>
      </c>
      <c r="J3491" s="277">
        <f>SUM(J3487:J3490)</f>
        <v>112500</v>
      </c>
      <c r="K3491" s="277">
        <f t="shared" ref="K3491:AT3491" si="1005">SUM(K3487:K3490)</f>
        <v>1700</v>
      </c>
      <c r="L3491" s="277">
        <f t="shared" si="1005"/>
        <v>13082</v>
      </c>
      <c r="M3491" s="277">
        <f t="shared" si="1005"/>
        <v>15036</v>
      </c>
      <c r="N3491" s="277">
        <f t="shared" si="1005"/>
        <v>16524</v>
      </c>
      <c r="O3491" s="277">
        <f t="shared" si="1005"/>
        <v>14845</v>
      </c>
      <c r="P3491" s="277">
        <f t="shared" si="1005"/>
        <v>7948</v>
      </c>
      <c r="Q3491" s="277">
        <f t="shared" si="1005"/>
        <v>0</v>
      </c>
      <c r="R3491" s="277">
        <f t="shared" si="1005"/>
        <v>0</v>
      </c>
      <c r="S3491" s="277">
        <f t="shared" si="1005"/>
        <v>15515</v>
      </c>
      <c r="T3491" s="277">
        <f t="shared" si="1005"/>
        <v>17563</v>
      </c>
      <c r="U3491" s="277">
        <v>102213</v>
      </c>
      <c r="V3491" s="277">
        <v>10287</v>
      </c>
      <c r="W3491" s="277">
        <f>SUM(W3487:W3490)</f>
        <v>0</v>
      </c>
      <c r="X3491" s="277">
        <f t="shared" si="1005"/>
        <v>0</v>
      </c>
      <c r="Y3491" s="277">
        <f t="shared" si="1005"/>
        <v>0</v>
      </c>
      <c r="Z3491" s="277">
        <f t="shared" si="1005"/>
        <v>0</v>
      </c>
      <c r="AA3491" s="277">
        <f t="shared" si="1005"/>
        <v>0</v>
      </c>
      <c r="AB3491" s="277">
        <f t="shared" si="1005"/>
        <v>0</v>
      </c>
      <c r="AC3491" s="277">
        <f t="shared" si="1005"/>
        <v>0</v>
      </c>
      <c r="AD3491" s="277">
        <f t="shared" si="1005"/>
        <v>0</v>
      </c>
      <c r="AE3491" s="277">
        <f t="shared" si="1005"/>
        <v>0</v>
      </c>
      <c r="AF3491" s="277">
        <f t="shared" si="1005"/>
        <v>0</v>
      </c>
      <c r="AG3491" s="277">
        <f t="shared" si="1005"/>
        <v>0</v>
      </c>
      <c r="AH3491" s="277">
        <v>0</v>
      </c>
      <c r="AI3491" s="277">
        <v>0</v>
      </c>
      <c r="AJ3491" s="277">
        <f>SUM(AJ3487:AJ3490)</f>
        <v>5000</v>
      </c>
      <c r="AK3491" s="277">
        <f t="shared" si="1005"/>
        <v>0</v>
      </c>
      <c r="AL3491" s="277">
        <f t="shared" si="1005"/>
        <v>1056</v>
      </c>
      <c r="AM3491" s="277">
        <f t="shared" si="1005"/>
        <v>224</v>
      </c>
      <c r="AN3491" s="277">
        <f t="shared" si="1005"/>
        <v>0</v>
      </c>
      <c r="AO3491" s="277">
        <f t="shared" si="1005"/>
        <v>448</v>
      </c>
      <c r="AP3491" s="277">
        <f t="shared" si="1005"/>
        <v>336</v>
      </c>
      <c r="AQ3491" s="277">
        <f t="shared" si="1005"/>
        <v>0</v>
      </c>
      <c r="AR3491" s="277">
        <f t="shared" si="1005"/>
        <v>0</v>
      </c>
      <c r="AS3491" s="277">
        <f t="shared" si="1005"/>
        <v>0</v>
      </c>
      <c r="AT3491" s="277">
        <f t="shared" si="1005"/>
        <v>0</v>
      </c>
      <c r="AU3491" s="277">
        <v>2064</v>
      </c>
      <c r="AV3491" s="277">
        <v>2936</v>
      </c>
      <c r="AW3491" s="277">
        <f>U3491+AH3491+AU3491</f>
        <v>104277</v>
      </c>
    </row>
    <row r="3492" spans="1:49">
      <c r="A3492" s="48"/>
      <c r="B3492" s="42"/>
      <c r="C3492" s="42"/>
      <c r="D3492" s="42"/>
      <c r="E3492" s="531"/>
      <c r="F3492" s="50"/>
      <c r="G3492" s="50"/>
      <c r="H3492" s="50"/>
      <c r="I3492" s="146"/>
      <c r="J3492" s="29"/>
      <c r="K3492" s="29"/>
      <c r="L3492" s="29"/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W3492" s="29"/>
      <c r="X3492" s="29"/>
      <c r="Y3492" s="29"/>
      <c r="Z3492" s="29"/>
      <c r="AA3492" s="29"/>
      <c r="AB3492" s="29"/>
      <c r="AC3492" s="29"/>
      <c r="AD3492" s="29"/>
      <c r="AE3492" s="29"/>
      <c r="AF3492" s="29"/>
      <c r="AG3492" s="29"/>
      <c r="AH3492" s="29"/>
      <c r="AI3492" s="29"/>
      <c r="AJ3492" s="29"/>
      <c r="AK3492" s="29"/>
      <c r="AL3492" s="29"/>
      <c r="AM3492" s="29"/>
      <c r="AN3492" s="29"/>
      <c r="AO3492" s="29"/>
      <c r="AP3492" s="29"/>
      <c r="AQ3492" s="29"/>
      <c r="AR3492" s="29"/>
      <c r="AS3492" s="29"/>
      <c r="AT3492" s="29"/>
      <c r="AU3492" s="29"/>
      <c r="AV3492" s="29"/>
      <c r="AW3492" s="29"/>
    </row>
    <row r="3493" spans="1:49">
      <c r="A3493" s="48"/>
      <c r="B3493" s="42"/>
      <c r="C3493" s="42"/>
      <c r="D3493" s="42"/>
      <c r="E3493" s="531"/>
      <c r="F3493" s="50"/>
      <c r="G3493" s="50"/>
      <c r="H3493" s="50"/>
      <c r="I3493" s="53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W3493" s="29"/>
      <c r="X3493" s="29"/>
      <c r="Y3493" s="29"/>
      <c r="Z3493" s="29"/>
      <c r="AA3493" s="29"/>
      <c r="AB3493" s="29"/>
      <c r="AC3493" s="29"/>
      <c r="AD3493" s="29"/>
      <c r="AE3493" s="29"/>
      <c r="AF3493" s="29"/>
      <c r="AG3493" s="29"/>
      <c r="AH3493" s="29"/>
      <c r="AI3493" s="29"/>
      <c r="AJ3493" s="29"/>
      <c r="AK3493" s="29"/>
      <c r="AL3493" s="29"/>
      <c r="AM3493" s="29"/>
      <c r="AN3493" s="29"/>
      <c r="AO3493" s="29"/>
      <c r="AP3493" s="29"/>
      <c r="AQ3493" s="29"/>
      <c r="AR3493" s="29"/>
      <c r="AS3493" s="29"/>
      <c r="AT3493" s="29"/>
      <c r="AU3493" s="29"/>
      <c r="AV3493" s="29"/>
      <c r="AW3493" s="29"/>
    </row>
    <row r="3494" spans="1:49" ht="16.5" thickBot="1">
      <c r="A3494" s="78" t="s">
        <v>2146</v>
      </c>
      <c r="B3494" s="78"/>
      <c r="C3494" s="78"/>
      <c r="D3494" s="463"/>
      <c r="E3494" s="539"/>
      <c r="F3494" s="129"/>
      <c r="G3494" s="129"/>
      <c r="H3494" s="129"/>
      <c r="I3494" s="103"/>
    </row>
    <row r="3495" spans="1:49" s="151" customFormat="1" ht="36" customHeight="1" thickTop="1" thickBot="1">
      <c r="A3495" s="147" t="s">
        <v>2079</v>
      </c>
      <c r="B3495" s="5" t="s">
        <v>2080</v>
      </c>
      <c r="C3495" s="5" t="s">
        <v>1335</v>
      </c>
      <c r="D3495" s="450"/>
      <c r="E3495" s="148" t="s">
        <v>1570</v>
      </c>
      <c r="F3495" s="149" t="s">
        <v>1438</v>
      </c>
      <c r="G3495" s="149"/>
      <c r="H3495" s="149" t="s">
        <v>2332</v>
      </c>
      <c r="I3495" s="5" t="s">
        <v>856</v>
      </c>
      <c r="J3495" s="364" t="s">
        <v>2891</v>
      </c>
      <c r="K3495" s="364" t="s">
        <v>2879</v>
      </c>
      <c r="L3495" s="364" t="s">
        <v>2880</v>
      </c>
      <c r="M3495" s="364" t="s">
        <v>2881</v>
      </c>
      <c r="N3495" s="364" t="s">
        <v>2882</v>
      </c>
      <c r="O3495" s="364" t="s">
        <v>2883</v>
      </c>
      <c r="P3495" s="364" t="s">
        <v>2884</v>
      </c>
      <c r="Q3495" s="364" t="s">
        <v>2885</v>
      </c>
      <c r="R3495" s="364" t="s">
        <v>2886</v>
      </c>
      <c r="S3495" s="364" t="s">
        <v>2887</v>
      </c>
      <c r="T3495" s="364" t="s">
        <v>2888</v>
      </c>
      <c r="U3495" s="364" t="s">
        <v>2889</v>
      </c>
      <c r="V3495" s="364" t="s">
        <v>2890</v>
      </c>
      <c r="W3495" s="365" t="s">
        <v>2893</v>
      </c>
      <c r="X3495" s="365" t="s">
        <v>2879</v>
      </c>
      <c r="Y3495" s="365" t="s">
        <v>2880</v>
      </c>
      <c r="Z3495" s="365" t="s">
        <v>2881</v>
      </c>
      <c r="AA3495" s="365" t="s">
        <v>2882</v>
      </c>
      <c r="AB3495" s="365" t="s">
        <v>2883</v>
      </c>
      <c r="AC3495" s="365" t="s">
        <v>2884</v>
      </c>
      <c r="AD3495" s="365" t="s">
        <v>2885</v>
      </c>
      <c r="AE3495" s="365" t="s">
        <v>2886</v>
      </c>
      <c r="AF3495" s="365" t="s">
        <v>2887</v>
      </c>
      <c r="AG3495" s="365" t="s">
        <v>2888</v>
      </c>
      <c r="AH3495" s="365" t="s">
        <v>2889</v>
      </c>
      <c r="AI3495" s="365" t="s">
        <v>2890</v>
      </c>
      <c r="AJ3495" s="366" t="s">
        <v>2892</v>
      </c>
      <c r="AK3495" s="366" t="s">
        <v>2879</v>
      </c>
      <c r="AL3495" s="366" t="s">
        <v>2880</v>
      </c>
      <c r="AM3495" s="366" t="s">
        <v>2881</v>
      </c>
      <c r="AN3495" s="366" t="s">
        <v>2882</v>
      </c>
      <c r="AO3495" s="366" t="s">
        <v>2883</v>
      </c>
      <c r="AP3495" s="366" t="s">
        <v>2884</v>
      </c>
      <c r="AQ3495" s="366" t="s">
        <v>2885</v>
      </c>
      <c r="AR3495" s="366" t="s">
        <v>2886</v>
      </c>
      <c r="AS3495" s="366" t="s">
        <v>2887</v>
      </c>
      <c r="AT3495" s="366" t="s">
        <v>2888</v>
      </c>
      <c r="AU3495" s="366" t="s">
        <v>2889</v>
      </c>
      <c r="AV3495" s="366" t="s">
        <v>2890</v>
      </c>
      <c r="AW3495" s="368" t="s">
        <v>2895</v>
      </c>
    </row>
    <row r="3496" spans="1:49">
      <c r="A3496" s="33"/>
      <c r="B3496" s="34"/>
      <c r="C3496" s="34"/>
      <c r="D3496" s="34"/>
      <c r="E3496" s="35"/>
      <c r="F3496" s="36"/>
      <c r="G3496" s="36"/>
      <c r="H3496" s="36"/>
      <c r="I3496" s="34"/>
      <c r="J3496" s="202" t="s">
        <v>1224</v>
      </c>
      <c r="K3496" s="202">
        <v>1</v>
      </c>
      <c r="L3496" s="202">
        <v>2</v>
      </c>
      <c r="M3496" s="202">
        <v>3</v>
      </c>
      <c r="N3496" s="202">
        <v>4</v>
      </c>
      <c r="O3496" s="202">
        <v>5</v>
      </c>
      <c r="P3496" s="202">
        <v>6</v>
      </c>
      <c r="Q3496" s="202">
        <v>7</v>
      </c>
      <c r="R3496" s="202">
        <v>8</v>
      </c>
      <c r="S3496" s="202">
        <v>9</v>
      </c>
      <c r="T3496" s="202">
        <v>10</v>
      </c>
      <c r="U3496" s="202">
        <v>13</v>
      </c>
      <c r="V3496" s="202">
        <v>14</v>
      </c>
      <c r="W3496" s="202" t="s">
        <v>1224</v>
      </c>
      <c r="X3496" s="202">
        <v>1</v>
      </c>
      <c r="Y3496" s="202">
        <v>2</v>
      </c>
      <c r="Z3496" s="202">
        <v>3</v>
      </c>
      <c r="AA3496" s="202">
        <v>4</v>
      </c>
      <c r="AB3496" s="202">
        <v>5</v>
      </c>
      <c r="AC3496" s="202">
        <v>6</v>
      </c>
      <c r="AD3496" s="202">
        <v>7</v>
      </c>
      <c r="AE3496" s="202">
        <v>8</v>
      </c>
      <c r="AF3496" s="202">
        <v>9</v>
      </c>
      <c r="AG3496" s="202">
        <v>10</v>
      </c>
      <c r="AH3496" s="202">
        <v>13</v>
      </c>
      <c r="AI3496" s="202">
        <v>14</v>
      </c>
      <c r="AJ3496" s="202" t="s">
        <v>1224</v>
      </c>
      <c r="AK3496" s="202">
        <v>1</v>
      </c>
      <c r="AL3496" s="202">
        <v>2</v>
      </c>
      <c r="AM3496" s="202">
        <v>3</v>
      </c>
      <c r="AN3496" s="202">
        <v>4</v>
      </c>
      <c r="AO3496" s="202">
        <v>5</v>
      </c>
      <c r="AP3496" s="202">
        <v>6</v>
      </c>
      <c r="AQ3496" s="202">
        <v>7</v>
      </c>
      <c r="AR3496" s="202">
        <v>8</v>
      </c>
      <c r="AS3496" s="202">
        <v>9</v>
      </c>
      <c r="AT3496" s="202">
        <v>10</v>
      </c>
      <c r="AU3496" s="202">
        <v>13</v>
      </c>
      <c r="AV3496" s="202">
        <v>14</v>
      </c>
      <c r="AW3496" s="202">
        <v>15</v>
      </c>
    </row>
    <row r="3497" spans="1:49">
      <c r="A3497" s="37"/>
      <c r="B3497" s="38"/>
      <c r="C3497" s="38"/>
      <c r="D3497" s="38"/>
      <c r="E3497" s="60"/>
      <c r="F3497" s="61"/>
      <c r="G3497" s="61"/>
      <c r="H3497" s="61"/>
      <c r="I3497" s="38"/>
      <c r="J3497" s="62"/>
      <c r="K3497" s="62"/>
      <c r="L3497" s="62"/>
      <c r="M3497" s="62"/>
      <c r="N3497" s="62"/>
      <c r="O3497" s="62"/>
      <c r="P3497" s="62"/>
      <c r="Q3497" s="62"/>
      <c r="R3497" s="62"/>
      <c r="S3497" s="62"/>
      <c r="T3497" s="62"/>
      <c r="U3497" s="62"/>
      <c r="V3497" s="62"/>
      <c r="W3497" s="62"/>
      <c r="X3497" s="62"/>
      <c r="Y3497" s="62"/>
      <c r="Z3497" s="62"/>
      <c r="AA3497" s="62"/>
      <c r="AB3497" s="62"/>
      <c r="AC3497" s="62"/>
      <c r="AD3497" s="62"/>
      <c r="AE3497" s="62"/>
      <c r="AF3497" s="62"/>
      <c r="AG3497" s="62"/>
      <c r="AH3497" s="62"/>
      <c r="AI3497" s="62"/>
      <c r="AJ3497" s="62"/>
      <c r="AK3497" s="62"/>
      <c r="AL3497" s="62"/>
      <c r="AM3497" s="62"/>
      <c r="AN3497" s="62"/>
      <c r="AO3497" s="62"/>
      <c r="AP3497" s="62"/>
      <c r="AQ3497" s="62"/>
      <c r="AR3497" s="62"/>
      <c r="AS3497" s="62"/>
      <c r="AT3497" s="62"/>
      <c r="AU3497" s="62"/>
      <c r="AV3497" s="62"/>
      <c r="AW3497" s="62"/>
    </row>
    <row r="3498" spans="1:49">
      <c r="A3498" s="92" t="s">
        <v>797</v>
      </c>
      <c r="B3498" s="93" t="s">
        <v>1030</v>
      </c>
      <c r="C3498" s="93" t="s">
        <v>1095</v>
      </c>
      <c r="D3498" s="460"/>
      <c r="E3498" s="531"/>
      <c r="F3498" s="50"/>
      <c r="G3498" s="50"/>
      <c r="H3498" s="50"/>
      <c r="I3498" s="41" t="s">
        <v>869</v>
      </c>
    </row>
    <row r="3499" spans="1:49">
      <c r="A3499" s="48"/>
      <c r="B3499" s="1"/>
      <c r="C3499" s="1"/>
      <c r="D3499" s="369"/>
      <c r="E3499" s="531"/>
      <c r="F3499" s="50"/>
      <c r="G3499" s="50"/>
      <c r="H3499" s="50"/>
      <c r="I3499" s="108"/>
    </row>
    <row r="3500" spans="1:49">
      <c r="A3500" s="48"/>
      <c r="B3500" s="42"/>
      <c r="C3500" s="42"/>
      <c r="D3500" s="42"/>
      <c r="E3500" s="531"/>
      <c r="F3500" s="50"/>
      <c r="G3500" s="50"/>
      <c r="H3500" s="50"/>
      <c r="I3500" s="49" t="s">
        <v>1559</v>
      </c>
      <c r="J3500" s="12">
        <f>SUM(J3501,J3509,J3511)</f>
        <v>27600</v>
      </c>
      <c r="K3500" s="12">
        <f t="shared" ref="K3500:AT3500" si="1006">SUM(K3501,K3509,K3511)</f>
        <v>900</v>
      </c>
      <c r="L3500" s="12">
        <f t="shared" si="1006"/>
        <v>2000</v>
      </c>
      <c r="M3500" s="12">
        <f t="shared" si="1006"/>
        <v>5100</v>
      </c>
      <c r="N3500" s="12">
        <f t="shared" si="1006"/>
        <v>2040</v>
      </c>
      <c r="O3500" s="12">
        <f t="shared" si="1006"/>
        <v>765</v>
      </c>
      <c r="P3500" s="12">
        <f t="shared" si="1006"/>
        <v>595</v>
      </c>
      <c r="Q3500" s="12">
        <f t="shared" si="1006"/>
        <v>1175</v>
      </c>
      <c r="R3500" s="12">
        <f t="shared" si="1006"/>
        <v>0</v>
      </c>
      <c r="S3500" s="12">
        <f t="shared" si="1006"/>
        <v>690</v>
      </c>
      <c r="T3500" s="12">
        <f t="shared" si="1006"/>
        <v>2863</v>
      </c>
      <c r="U3500" s="12">
        <v>16128</v>
      </c>
      <c r="V3500" s="12">
        <v>11472</v>
      </c>
      <c r="W3500" s="12">
        <f>SUM(W3501,W3509,W3511)</f>
        <v>0</v>
      </c>
      <c r="X3500" s="12">
        <f t="shared" si="1006"/>
        <v>0</v>
      </c>
      <c r="Y3500" s="12">
        <f t="shared" si="1006"/>
        <v>0</v>
      </c>
      <c r="Z3500" s="12">
        <f t="shared" si="1006"/>
        <v>0</v>
      </c>
      <c r="AA3500" s="12">
        <f t="shared" si="1006"/>
        <v>0</v>
      </c>
      <c r="AB3500" s="12">
        <f t="shared" si="1006"/>
        <v>0</v>
      </c>
      <c r="AC3500" s="12">
        <f t="shared" si="1006"/>
        <v>0</v>
      </c>
      <c r="AD3500" s="12">
        <f t="shared" si="1006"/>
        <v>0</v>
      </c>
      <c r="AE3500" s="12">
        <f t="shared" si="1006"/>
        <v>0</v>
      </c>
      <c r="AF3500" s="12">
        <f t="shared" si="1006"/>
        <v>0</v>
      </c>
      <c r="AG3500" s="12">
        <f t="shared" si="1006"/>
        <v>0</v>
      </c>
      <c r="AH3500" s="12">
        <v>0</v>
      </c>
      <c r="AI3500" s="12">
        <v>0</v>
      </c>
      <c r="AJ3500" s="12">
        <f>SUM(AJ3501,AJ3509,AJ3511)</f>
        <v>1500</v>
      </c>
      <c r="AK3500" s="12">
        <f t="shared" si="1006"/>
        <v>0</v>
      </c>
      <c r="AL3500" s="12">
        <f t="shared" si="1006"/>
        <v>0</v>
      </c>
      <c r="AM3500" s="12">
        <f t="shared" si="1006"/>
        <v>0</v>
      </c>
      <c r="AN3500" s="12">
        <f t="shared" si="1006"/>
        <v>0</v>
      </c>
      <c r="AO3500" s="12">
        <f t="shared" si="1006"/>
        <v>0</v>
      </c>
      <c r="AP3500" s="12">
        <f t="shared" si="1006"/>
        <v>1500</v>
      </c>
      <c r="AQ3500" s="12">
        <f t="shared" si="1006"/>
        <v>0</v>
      </c>
      <c r="AR3500" s="12">
        <f t="shared" si="1006"/>
        <v>0</v>
      </c>
      <c r="AS3500" s="12">
        <f t="shared" si="1006"/>
        <v>0</v>
      </c>
      <c r="AT3500" s="12">
        <f t="shared" si="1006"/>
        <v>0</v>
      </c>
      <c r="AU3500" s="12">
        <v>1500</v>
      </c>
      <c r="AV3500" s="12">
        <v>0</v>
      </c>
      <c r="AW3500" s="12">
        <f t="shared" ref="AW3500:AW3528" si="1007">U3500+AH3500+AU3500</f>
        <v>17628</v>
      </c>
    </row>
    <row r="3501" spans="1:49">
      <c r="A3501" s="44" t="s">
        <v>797</v>
      </c>
      <c r="B3501" s="45" t="s">
        <v>1030</v>
      </c>
      <c r="C3501" s="45" t="s">
        <v>1095</v>
      </c>
      <c r="D3501" s="452" t="s">
        <v>2959</v>
      </c>
      <c r="E3501" s="213" t="s">
        <v>771</v>
      </c>
      <c r="F3501" s="65"/>
      <c r="G3501" s="65"/>
      <c r="H3501" s="65"/>
      <c r="I3501" s="1" t="s">
        <v>1500</v>
      </c>
      <c r="J3501" s="9">
        <f>SUM(J3502:J3503)</f>
        <v>6000</v>
      </c>
      <c r="K3501" s="9">
        <f t="shared" ref="K3501:AT3501" si="1008">SUM(K3502:K3503)</f>
        <v>0</v>
      </c>
      <c r="L3501" s="9">
        <f t="shared" si="1008"/>
        <v>0</v>
      </c>
      <c r="M3501" s="9">
        <f t="shared" si="1008"/>
        <v>0</v>
      </c>
      <c r="N3501" s="9">
        <f t="shared" si="1008"/>
        <v>0</v>
      </c>
      <c r="O3501" s="9">
        <f t="shared" si="1008"/>
        <v>0</v>
      </c>
      <c r="P3501" s="9">
        <f t="shared" si="1008"/>
        <v>0</v>
      </c>
      <c r="Q3501" s="9">
        <f t="shared" si="1008"/>
        <v>0</v>
      </c>
      <c r="R3501" s="9">
        <f t="shared" si="1008"/>
        <v>0</v>
      </c>
      <c r="S3501" s="9">
        <f t="shared" si="1008"/>
        <v>0</v>
      </c>
      <c r="T3501" s="9">
        <f t="shared" si="1008"/>
        <v>0</v>
      </c>
      <c r="U3501" s="9">
        <v>0</v>
      </c>
      <c r="V3501" s="9">
        <v>6000</v>
      </c>
      <c r="W3501" s="9">
        <f>SUM(W3502:W3503)</f>
        <v>0</v>
      </c>
      <c r="X3501" s="9">
        <f t="shared" si="1008"/>
        <v>0</v>
      </c>
      <c r="Y3501" s="9">
        <f t="shared" si="1008"/>
        <v>0</v>
      </c>
      <c r="Z3501" s="9">
        <f t="shared" si="1008"/>
        <v>0</v>
      </c>
      <c r="AA3501" s="9">
        <f t="shared" si="1008"/>
        <v>0</v>
      </c>
      <c r="AB3501" s="9">
        <f t="shared" si="1008"/>
        <v>0</v>
      </c>
      <c r="AC3501" s="9">
        <f t="shared" si="1008"/>
        <v>0</v>
      </c>
      <c r="AD3501" s="9">
        <f t="shared" si="1008"/>
        <v>0</v>
      </c>
      <c r="AE3501" s="9">
        <f t="shared" si="1008"/>
        <v>0</v>
      </c>
      <c r="AF3501" s="9">
        <f t="shared" si="1008"/>
        <v>0</v>
      </c>
      <c r="AG3501" s="9">
        <f t="shared" si="1008"/>
        <v>0</v>
      </c>
      <c r="AH3501" s="9">
        <v>0</v>
      </c>
      <c r="AI3501" s="9">
        <v>0</v>
      </c>
      <c r="AJ3501" s="9">
        <f>SUM(AJ3502:AJ3503)</f>
        <v>0</v>
      </c>
      <c r="AK3501" s="9">
        <f t="shared" si="1008"/>
        <v>0</v>
      </c>
      <c r="AL3501" s="9">
        <f t="shared" si="1008"/>
        <v>0</v>
      </c>
      <c r="AM3501" s="9">
        <f t="shared" si="1008"/>
        <v>0</v>
      </c>
      <c r="AN3501" s="9">
        <f t="shared" si="1008"/>
        <v>0</v>
      </c>
      <c r="AO3501" s="9">
        <f t="shared" si="1008"/>
        <v>0</v>
      </c>
      <c r="AP3501" s="9">
        <f t="shared" si="1008"/>
        <v>0</v>
      </c>
      <c r="AQ3501" s="9">
        <f t="shared" si="1008"/>
        <v>0</v>
      </c>
      <c r="AR3501" s="9">
        <f t="shared" si="1008"/>
        <v>0</v>
      </c>
      <c r="AS3501" s="9">
        <f t="shared" si="1008"/>
        <v>0</v>
      </c>
      <c r="AT3501" s="9">
        <f t="shared" si="1008"/>
        <v>0</v>
      </c>
      <c r="AU3501" s="9">
        <v>0</v>
      </c>
      <c r="AV3501" s="9">
        <v>0</v>
      </c>
      <c r="AW3501" s="9">
        <f t="shared" si="1007"/>
        <v>0</v>
      </c>
    </row>
    <row r="3502" spans="1:49">
      <c r="A3502" s="44" t="s">
        <v>797</v>
      </c>
      <c r="B3502" s="45" t="s">
        <v>1030</v>
      </c>
      <c r="C3502" s="45" t="s">
        <v>1095</v>
      </c>
      <c r="D3502" s="452" t="s">
        <v>2959</v>
      </c>
      <c r="E3502" s="367" t="s">
        <v>834</v>
      </c>
      <c r="F3502" s="50"/>
      <c r="G3502" s="468" t="s">
        <v>3096</v>
      </c>
      <c r="H3502" s="50" t="s">
        <v>2333</v>
      </c>
      <c r="I3502" s="42" t="s">
        <v>1165</v>
      </c>
      <c r="J3502" s="15">
        <v>6000</v>
      </c>
      <c r="U3502" s="15">
        <v>0</v>
      </c>
      <c r="V3502" s="15">
        <v>6000</v>
      </c>
      <c r="AH3502" s="15">
        <v>0</v>
      </c>
      <c r="AI3502" s="15">
        <v>0</v>
      </c>
      <c r="AU3502" s="15">
        <v>0</v>
      </c>
      <c r="AV3502" s="15">
        <v>0</v>
      </c>
      <c r="AW3502" s="15">
        <f t="shared" si="1007"/>
        <v>0</v>
      </c>
    </row>
    <row r="3503" spans="1:49">
      <c r="A3503" s="44" t="s">
        <v>797</v>
      </c>
      <c r="B3503" s="45" t="s">
        <v>1030</v>
      </c>
      <c r="C3503" s="45" t="s">
        <v>1095</v>
      </c>
      <c r="D3503" s="452" t="s">
        <v>2959</v>
      </c>
      <c r="E3503" s="367" t="s">
        <v>772</v>
      </c>
      <c r="F3503" s="50"/>
      <c r="G3503" s="468" t="s">
        <v>3096</v>
      </c>
      <c r="H3503" s="50" t="s">
        <v>2333</v>
      </c>
      <c r="I3503" s="42" t="s">
        <v>1227</v>
      </c>
      <c r="J3503" s="15">
        <f>SUM(J3504:J3508)</f>
        <v>0</v>
      </c>
      <c r="K3503" s="15">
        <f t="shared" ref="K3503:AT3503" si="1009">SUM(K3504:K3508)</f>
        <v>0</v>
      </c>
      <c r="L3503" s="15">
        <f t="shared" si="1009"/>
        <v>0</v>
      </c>
      <c r="M3503" s="15">
        <f t="shared" si="1009"/>
        <v>0</v>
      </c>
      <c r="N3503" s="15">
        <f t="shared" si="1009"/>
        <v>0</v>
      </c>
      <c r="O3503" s="15">
        <f t="shared" si="1009"/>
        <v>0</v>
      </c>
      <c r="P3503" s="15">
        <f t="shared" si="1009"/>
        <v>0</v>
      </c>
      <c r="Q3503" s="15">
        <f t="shared" si="1009"/>
        <v>0</v>
      </c>
      <c r="R3503" s="15">
        <f t="shared" si="1009"/>
        <v>0</v>
      </c>
      <c r="S3503" s="15">
        <f t="shared" si="1009"/>
        <v>0</v>
      </c>
      <c r="T3503" s="15">
        <f t="shared" si="1009"/>
        <v>0</v>
      </c>
      <c r="U3503" s="15">
        <v>0</v>
      </c>
      <c r="V3503" s="15">
        <v>0</v>
      </c>
      <c r="W3503" s="15">
        <f>SUM(W3504:W3508)</f>
        <v>0</v>
      </c>
      <c r="X3503" s="15">
        <f t="shared" si="1009"/>
        <v>0</v>
      </c>
      <c r="Y3503" s="15">
        <f t="shared" si="1009"/>
        <v>0</v>
      </c>
      <c r="Z3503" s="15">
        <f t="shared" si="1009"/>
        <v>0</v>
      </c>
      <c r="AA3503" s="15">
        <f t="shared" si="1009"/>
        <v>0</v>
      </c>
      <c r="AB3503" s="15">
        <f t="shared" si="1009"/>
        <v>0</v>
      </c>
      <c r="AC3503" s="15">
        <f t="shared" si="1009"/>
        <v>0</v>
      </c>
      <c r="AD3503" s="15">
        <f t="shared" si="1009"/>
        <v>0</v>
      </c>
      <c r="AE3503" s="15">
        <f t="shared" si="1009"/>
        <v>0</v>
      </c>
      <c r="AF3503" s="15">
        <f t="shared" si="1009"/>
        <v>0</v>
      </c>
      <c r="AG3503" s="15">
        <f t="shared" si="1009"/>
        <v>0</v>
      </c>
      <c r="AH3503" s="15">
        <v>0</v>
      </c>
      <c r="AI3503" s="15">
        <v>0</v>
      </c>
      <c r="AJ3503" s="15">
        <f>SUM(AJ3504:AJ3508)</f>
        <v>0</v>
      </c>
      <c r="AK3503" s="15">
        <f t="shared" si="1009"/>
        <v>0</v>
      </c>
      <c r="AL3503" s="15">
        <f t="shared" si="1009"/>
        <v>0</v>
      </c>
      <c r="AM3503" s="15">
        <f t="shared" si="1009"/>
        <v>0</v>
      </c>
      <c r="AN3503" s="15">
        <f t="shared" si="1009"/>
        <v>0</v>
      </c>
      <c r="AO3503" s="15">
        <f t="shared" si="1009"/>
        <v>0</v>
      </c>
      <c r="AP3503" s="15">
        <f t="shared" si="1009"/>
        <v>0</v>
      </c>
      <c r="AQ3503" s="15">
        <f t="shared" si="1009"/>
        <v>0</v>
      </c>
      <c r="AR3503" s="15">
        <f t="shared" si="1009"/>
        <v>0</v>
      </c>
      <c r="AS3503" s="15">
        <f t="shared" si="1009"/>
        <v>0</v>
      </c>
      <c r="AT3503" s="15">
        <f t="shared" si="1009"/>
        <v>0</v>
      </c>
      <c r="AU3503" s="15">
        <v>0</v>
      </c>
      <c r="AV3503" s="15">
        <v>0</v>
      </c>
      <c r="AW3503" s="15">
        <f t="shared" si="1007"/>
        <v>0</v>
      </c>
    </row>
    <row r="3504" spans="1:49" s="144" customFormat="1">
      <c r="A3504" s="44" t="s">
        <v>797</v>
      </c>
      <c r="B3504" s="45" t="s">
        <v>1030</v>
      </c>
      <c r="C3504" s="45" t="s">
        <v>1095</v>
      </c>
      <c r="D3504" s="452" t="s">
        <v>2959</v>
      </c>
      <c r="E3504" s="140" t="s">
        <v>850</v>
      </c>
      <c r="F3504" s="141" t="s">
        <v>379</v>
      </c>
      <c r="G3504" s="468" t="s">
        <v>3096</v>
      </c>
      <c r="H3504" s="50" t="s">
        <v>2333</v>
      </c>
      <c r="I3504" s="142" t="s">
        <v>1119</v>
      </c>
      <c r="J3504" s="15"/>
      <c r="K3504" s="15"/>
      <c r="L3504" s="15"/>
      <c r="M3504" s="15"/>
      <c r="N3504" s="15"/>
      <c r="O3504" s="15"/>
      <c r="P3504" s="15"/>
      <c r="Q3504" s="15"/>
      <c r="R3504" s="15"/>
      <c r="S3504" s="15"/>
      <c r="T3504" s="15"/>
      <c r="U3504" s="15">
        <v>0</v>
      </c>
      <c r="V3504" s="15">
        <v>0</v>
      </c>
      <c r="W3504" s="15"/>
      <c r="X3504" s="15"/>
      <c r="Y3504" s="15"/>
      <c r="Z3504" s="15"/>
      <c r="AA3504" s="15"/>
      <c r="AB3504" s="15"/>
      <c r="AC3504" s="15"/>
      <c r="AD3504" s="15"/>
      <c r="AE3504" s="15"/>
      <c r="AF3504" s="15"/>
      <c r="AG3504" s="15"/>
      <c r="AH3504" s="15">
        <v>0</v>
      </c>
      <c r="AI3504" s="15">
        <v>0</v>
      </c>
      <c r="AJ3504" s="15"/>
      <c r="AK3504" s="15"/>
      <c r="AL3504" s="15"/>
      <c r="AM3504" s="15"/>
      <c r="AN3504" s="15"/>
      <c r="AO3504" s="15"/>
      <c r="AP3504" s="15"/>
      <c r="AQ3504" s="15"/>
      <c r="AR3504" s="15"/>
      <c r="AS3504" s="15"/>
      <c r="AT3504" s="15"/>
      <c r="AU3504" s="15">
        <v>0</v>
      </c>
      <c r="AV3504" s="15">
        <v>0</v>
      </c>
      <c r="AW3504" s="15">
        <f t="shared" si="1007"/>
        <v>0</v>
      </c>
    </row>
    <row r="3505" spans="1:49" s="144" customFormat="1">
      <c r="A3505" s="44" t="s">
        <v>797</v>
      </c>
      <c r="B3505" s="45" t="s">
        <v>1030</v>
      </c>
      <c r="C3505" s="45" t="s">
        <v>1095</v>
      </c>
      <c r="D3505" s="452" t="s">
        <v>2959</v>
      </c>
      <c r="E3505" s="140" t="s">
        <v>851</v>
      </c>
      <c r="F3505" s="141" t="s">
        <v>380</v>
      </c>
      <c r="G3505" s="468" t="s">
        <v>3096</v>
      </c>
      <c r="H3505" s="50" t="s">
        <v>2333</v>
      </c>
      <c r="I3505" s="142" t="s">
        <v>1290</v>
      </c>
      <c r="J3505" s="15"/>
      <c r="K3505" s="15"/>
      <c r="L3505" s="15"/>
      <c r="M3505" s="15"/>
      <c r="N3505" s="15"/>
      <c r="O3505" s="15"/>
      <c r="P3505" s="15"/>
      <c r="Q3505" s="15"/>
      <c r="R3505" s="15"/>
      <c r="S3505" s="15"/>
      <c r="T3505" s="15"/>
      <c r="U3505" s="15">
        <v>0</v>
      </c>
      <c r="V3505" s="15">
        <v>0</v>
      </c>
      <c r="W3505" s="15"/>
      <c r="X3505" s="15"/>
      <c r="Y3505" s="15"/>
      <c r="Z3505" s="15"/>
      <c r="AA3505" s="15"/>
      <c r="AB3505" s="15"/>
      <c r="AC3505" s="15"/>
      <c r="AD3505" s="15"/>
      <c r="AE3505" s="15"/>
      <c r="AF3505" s="15"/>
      <c r="AG3505" s="15"/>
      <c r="AH3505" s="15">
        <v>0</v>
      </c>
      <c r="AI3505" s="15">
        <v>0</v>
      </c>
      <c r="AJ3505" s="15"/>
      <c r="AK3505" s="15"/>
      <c r="AL3505" s="15"/>
      <c r="AM3505" s="15"/>
      <c r="AN3505" s="15"/>
      <c r="AO3505" s="15"/>
      <c r="AP3505" s="15"/>
      <c r="AQ3505" s="15"/>
      <c r="AR3505" s="15"/>
      <c r="AS3505" s="15"/>
      <c r="AT3505" s="15"/>
      <c r="AU3505" s="15">
        <v>0</v>
      </c>
      <c r="AV3505" s="15">
        <v>0</v>
      </c>
      <c r="AW3505" s="15">
        <f t="shared" si="1007"/>
        <v>0</v>
      </c>
    </row>
    <row r="3506" spans="1:49" s="144" customFormat="1">
      <c r="A3506" s="44" t="s">
        <v>797</v>
      </c>
      <c r="B3506" s="45" t="s">
        <v>1030</v>
      </c>
      <c r="C3506" s="45" t="s">
        <v>1095</v>
      </c>
      <c r="D3506" s="452" t="s">
        <v>2959</v>
      </c>
      <c r="E3506" s="140" t="s">
        <v>852</v>
      </c>
      <c r="F3506" s="141" t="s">
        <v>381</v>
      </c>
      <c r="G3506" s="468" t="s">
        <v>3096</v>
      </c>
      <c r="H3506" s="50" t="s">
        <v>2333</v>
      </c>
      <c r="I3506" s="142" t="s">
        <v>1733</v>
      </c>
      <c r="J3506" s="15"/>
      <c r="K3506" s="15"/>
      <c r="L3506" s="15"/>
      <c r="M3506" s="15"/>
      <c r="N3506" s="15"/>
      <c r="O3506" s="15"/>
      <c r="P3506" s="15"/>
      <c r="Q3506" s="15"/>
      <c r="R3506" s="15"/>
      <c r="S3506" s="15"/>
      <c r="T3506" s="15"/>
      <c r="U3506" s="15">
        <v>0</v>
      </c>
      <c r="V3506" s="15">
        <v>0</v>
      </c>
      <c r="W3506" s="15"/>
      <c r="X3506" s="15"/>
      <c r="Y3506" s="15"/>
      <c r="Z3506" s="15"/>
      <c r="AA3506" s="15"/>
      <c r="AB3506" s="15"/>
      <c r="AC3506" s="15"/>
      <c r="AD3506" s="15"/>
      <c r="AE3506" s="15"/>
      <c r="AF3506" s="15"/>
      <c r="AG3506" s="15"/>
      <c r="AH3506" s="15">
        <v>0</v>
      </c>
      <c r="AI3506" s="15">
        <v>0</v>
      </c>
      <c r="AJ3506" s="15"/>
      <c r="AK3506" s="15"/>
      <c r="AL3506" s="15"/>
      <c r="AM3506" s="15"/>
      <c r="AN3506" s="15"/>
      <c r="AO3506" s="15"/>
      <c r="AP3506" s="15"/>
      <c r="AQ3506" s="15"/>
      <c r="AR3506" s="15"/>
      <c r="AS3506" s="15"/>
      <c r="AT3506" s="15"/>
      <c r="AU3506" s="15">
        <v>0</v>
      </c>
      <c r="AV3506" s="15">
        <v>0</v>
      </c>
      <c r="AW3506" s="15">
        <f t="shared" si="1007"/>
        <v>0</v>
      </c>
    </row>
    <row r="3507" spans="1:49" s="144" customFormat="1">
      <c r="A3507" s="44" t="s">
        <v>797</v>
      </c>
      <c r="B3507" s="45" t="s">
        <v>1030</v>
      </c>
      <c r="C3507" s="45" t="s">
        <v>1095</v>
      </c>
      <c r="D3507" s="452" t="s">
        <v>2959</v>
      </c>
      <c r="E3507" s="140" t="s">
        <v>853</v>
      </c>
      <c r="F3507" s="141" t="s">
        <v>382</v>
      </c>
      <c r="G3507" s="468" t="s">
        <v>3096</v>
      </c>
      <c r="H3507" s="50" t="s">
        <v>2333</v>
      </c>
      <c r="I3507" s="142" t="s">
        <v>1734</v>
      </c>
      <c r="J3507" s="15"/>
      <c r="K3507" s="15"/>
      <c r="L3507" s="15"/>
      <c r="M3507" s="15"/>
      <c r="N3507" s="15"/>
      <c r="O3507" s="15"/>
      <c r="P3507" s="15"/>
      <c r="Q3507" s="15"/>
      <c r="R3507" s="15"/>
      <c r="S3507" s="15"/>
      <c r="T3507" s="15"/>
      <c r="U3507" s="15">
        <v>0</v>
      </c>
      <c r="V3507" s="15">
        <v>0</v>
      </c>
      <c r="W3507" s="15"/>
      <c r="X3507" s="15"/>
      <c r="Y3507" s="15"/>
      <c r="Z3507" s="15"/>
      <c r="AA3507" s="15"/>
      <c r="AB3507" s="15"/>
      <c r="AC3507" s="15"/>
      <c r="AD3507" s="15"/>
      <c r="AE3507" s="15"/>
      <c r="AF3507" s="15"/>
      <c r="AG3507" s="15"/>
      <c r="AH3507" s="15">
        <v>0</v>
      </c>
      <c r="AI3507" s="15">
        <v>0</v>
      </c>
      <c r="AJ3507" s="15"/>
      <c r="AK3507" s="15"/>
      <c r="AL3507" s="15"/>
      <c r="AM3507" s="15"/>
      <c r="AN3507" s="15"/>
      <c r="AO3507" s="15"/>
      <c r="AP3507" s="15"/>
      <c r="AQ3507" s="15"/>
      <c r="AR3507" s="15"/>
      <c r="AS3507" s="15"/>
      <c r="AT3507" s="15"/>
      <c r="AU3507" s="15">
        <v>0</v>
      </c>
      <c r="AV3507" s="15">
        <v>0</v>
      </c>
      <c r="AW3507" s="15">
        <f t="shared" si="1007"/>
        <v>0</v>
      </c>
    </row>
    <row r="3508" spans="1:49" s="144" customFormat="1">
      <c r="A3508" s="44" t="s">
        <v>797</v>
      </c>
      <c r="B3508" s="45" t="s">
        <v>1030</v>
      </c>
      <c r="C3508" s="45" t="s">
        <v>1095</v>
      </c>
      <c r="D3508" s="452" t="s">
        <v>2959</v>
      </c>
      <c r="E3508" s="140" t="s">
        <v>854</v>
      </c>
      <c r="F3508" s="141" t="s">
        <v>383</v>
      </c>
      <c r="G3508" s="468" t="s">
        <v>3096</v>
      </c>
      <c r="H3508" s="50" t="s">
        <v>2333</v>
      </c>
      <c r="I3508" s="142" t="s">
        <v>1735</v>
      </c>
      <c r="J3508" s="15"/>
      <c r="K3508" s="15"/>
      <c r="L3508" s="15"/>
      <c r="M3508" s="15"/>
      <c r="N3508" s="15"/>
      <c r="O3508" s="15"/>
      <c r="P3508" s="15"/>
      <c r="Q3508" s="15"/>
      <c r="R3508" s="15"/>
      <c r="S3508" s="15"/>
      <c r="T3508" s="15"/>
      <c r="U3508" s="15">
        <v>0</v>
      </c>
      <c r="V3508" s="15">
        <v>0</v>
      </c>
      <c r="W3508" s="15"/>
      <c r="X3508" s="15"/>
      <c r="Y3508" s="15"/>
      <c r="Z3508" s="15"/>
      <c r="AA3508" s="15"/>
      <c r="AB3508" s="15"/>
      <c r="AC3508" s="15"/>
      <c r="AD3508" s="15"/>
      <c r="AE3508" s="15"/>
      <c r="AF3508" s="15"/>
      <c r="AG3508" s="15"/>
      <c r="AH3508" s="15">
        <v>0</v>
      </c>
      <c r="AI3508" s="15">
        <v>0</v>
      </c>
      <c r="AJ3508" s="15"/>
      <c r="AK3508" s="15"/>
      <c r="AL3508" s="15"/>
      <c r="AM3508" s="15"/>
      <c r="AN3508" s="15"/>
      <c r="AO3508" s="15"/>
      <c r="AP3508" s="15"/>
      <c r="AQ3508" s="15"/>
      <c r="AR3508" s="15"/>
      <c r="AS3508" s="15"/>
      <c r="AT3508" s="15"/>
      <c r="AU3508" s="15">
        <v>0</v>
      </c>
      <c r="AV3508" s="15">
        <v>0</v>
      </c>
      <c r="AW3508" s="15">
        <f t="shared" si="1007"/>
        <v>0</v>
      </c>
    </row>
    <row r="3509" spans="1:49">
      <c r="A3509" s="44" t="s">
        <v>797</v>
      </c>
      <c r="B3509" s="45" t="s">
        <v>1030</v>
      </c>
      <c r="C3509" s="45" t="s">
        <v>1095</v>
      </c>
      <c r="D3509" s="452" t="s">
        <v>2959</v>
      </c>
      <c r="E3509" s="213" t="s">
        <v>773</v>
      </c>
      <c r="F3509" s="65"/>
      <c r="G3509" s="65"/>
      <c r="H3509" s="65"/>
      <c r="I3509" s="1" t="s">
        <v>1362</v>
      </c>
      <c r="J3509" s="9">
        <f>SUM(J3510)</f>
        <v>600</v>
      </c>
      <c r="K3509" s="9">
        <f t="shared" ref="K3509:AT3509" si="1010">SUM(K3510)</f>
        <v>0</v>
      </c>
      <c r="L3509" s="9">
        <f t="shared" si="1010"/>
        <v>0</v>
      </c>
      <c r="M3509" s="9">
        <f t="shared" si="1010"/>
        <v>0</v>
      </c>
      <c r="N3509" s="9">
        <f t="shared" si="1010"/>
        <v>0</v>
      </c>
      <c r="O3509" s="9">
        <f t="shared" si="1010"/>
        <v>0</v>
      </c>
      <c r="P3509" s="9">
        <f t="shared" si="1010"/>
        <v>0</v>
      </c>
      <c r="Q3509" s="9">
        <f t="shared" si="1010"/>
        <v>0</v>
      </c>
      <c r="R3509" s="9">
        <f t="shared" si="1010"/>
        <v>0</v>
      </c>
      <c r="S3509" s="9">
        <f t="shared" si="1010"/>
        <v>0</v>
      </c>
      <c r="T3509" s="9">
        <f t="shared" si="1010"/>
        <v>0</v>
      </c>
      <c r="U3509" s="9">
        <v>0</v>
      </c>
      <c r="V3509" s="9">
        <v>600</v>
      </c>
      <c r="W3509" s="9">
        <f>SUM(W3510)</f>
        <v>0</v>
      </c>
      <c r="X3509" s="9">
        <f t="shared" si="1010"/>
        <v>0</v>
      </c>
      <c r="Y3509" s="9">
        <f t="shared" si="1010"/>
        <v>0</v>
      </c>
      <c r="Z3509" s="9">
        <f t="shared" si="1010"/>
        <v>0</v>
      </c>
      <c r="AA3509" s="9">
        <f t="shared" si="1010"/>
        <v>0</v>
      </c>
      <c r="AB3509" s="9">
        <f t="shared" si="1010"/>
        <v>0</v>
      </c>
      <c r="AC3509" s="9">
        <f t="shared" si="1010"/>
        <v>0</v>
      </c>
      <c r="AD3509" s="9">
        <f t="shared" si="1010"/>
        <v>0</v>
      </c>
      <c r="AE3509" s="9">
        <f t="shared" si="1010"/>
        <v>0</v>
      </c>
      <c r="AF3509" s="9">
        <f t="shared" si="1010"/>
        <v>0</v>
      </c>
      <c r="AG3509" s="9">
        <f t="shared" si="1010"/>
        <v>0</v>
      </c>
      <c r="AH3509" s="9">
        <v>0</v>
      </c>
      <c r="AI3509" s="9">
        <v>0</v>
      </c>
      <c r="AJ3509" s="9">
        <f>SUM(AJ3510)</f>
        <v>0</v>
      </c>
      <c r="AK3509" s="9">
        <f t="shared" si="1010"/>
        <v>0</v>
      </c>
      <c r="AL3509" s="9">
        <f t="shared" si="1010"/>
        <v>0</v>
      </c>
      <c r="AM3509" s="9">
        <f t="shared" si="1010"/>
        <v>0</v>
      </c>
      <c r="AN3509" s="9">
        <f t="shared" si="1010"/>
        <v>0</v>
      </c>
      <c r="AO3509" s="9">
        <f t="shared" si="1010"/>
        <v>0</v>
      </c>
      <c r="AP3509" s="9">
        <f t="shared" si="1010"/>
        <v>0</v>
      </c>
      <c r="AQ3509" s="9">
        <f t="shared" si="1010"/>
        <v>0</v>
      </c>
      <c r="AR3509" s="9">
        <f t="shared" si="1010"/>
        <v>0</v>
      </c>
      <c r="AS3509" s="9">
        <f t="shared" si="1010"/>
        <v>0</v>
      </c>
      <c r="AT3509" s="9">
        <f t="shared" si="1010"/>
        <v>0</v>
      </c>
      <c r="AU3509" s="9">
        <v>0</v>
      </c>
      <c r="AV3509" s="9">
        <v>0</v>
      </c>
      <c r="AW3509" s="9">
        <f t="shared" si="1007"/>
        <v>0</v>
      </c>
    </row>
    <row r="3510" spans="1:49">
      <c r="A3510" s="44" t="s">
        <v>797</v>
      </c>
      <c r="B3510" s="45" t="s">
        <v>1030</v>
      </c>
      <c r="C3510" s="45" t="s">
        <v>1095</v>
      </c>
      <c r="D3510" s="452" t="s">
        <v>2959</v>
      </c>
      <c r="E3510" s="367" t="s">
        <v>785</v>
      </c>
      <c r="F3510" s="50"/>
      <c r="G3510" s="468" t="s">
        <v>3096</v>
      </c>
      <c r="H3510" s="50" t="s">
        <v>2333</v>
      </c>
      <c r="I3510" s="42" t="s">
        <v>1363</v>
      </c>
      <c r="J3510" s="15">
        <v>600</v>
      </c>
      <c r="U3510" s="15">
        <v>0</v>
      </c>
      <c r="V3510" s="15">
        <v>600</v>
      </c>
      <c r="AH3510" s="15">
        <v>0</v>
      </c>
      <c r="AI3510" s="15">
        <v>0</v>
      </c>
      <c r="AU3510" s="15">
        <v>0</v>
      </c>
      <c r="AV3510" s="15">
        <v>0</v>
      </c>
      <c r="AW3510" s="15">
        <f t="shared" si="1007"/>
        <v>0</v>
      </c>
    </row>
    <row r="3511" spans="1:49">
      <c r="A3511" s="44" t="s">
        <v>797</v>
      </c>
      <c r="B3511" s="45" t="s">
        <v>1030</v>
      </c>
      <c r="C3511" s="45" t="s">
        <v>1095</v>
      </c>
      <c r="D3511" s="452" t="s">
        <v>2959</v>
      </c>
      <c r="E3511" s="213" t="s">
        <v>1364</v>
      </c>
      <c r="F3511" s="65"/>
      <c r="G3511" s="65"/>
      <c r="H3511" s="65"/>
      <c r="I3511" s="1" t="s">
        <v>2104</v>
      </c>
      <c r="J3511" s="9">
        <f>SUM(J3512:J3521)</f>
        <v>21000</v>
      </c>
      <c r="K3511" s="9">
        <f t="shared" ref="K3511:AT3511" si="1011">SUM(K3512:K3521)</f>
        <v>900</v>
      </c>
      <c r="L3511" s="9">
        <f t="shared" si="1011"/>
        <v>2000</v>
      </c>
      <c r="M3511" s="9">
        <f t="shared" si="1011"/>
        <v>5100</v>
      </c>
      <c r="N3511" s="9">
        <f t="shared" si="1011"/>
        <v>2040</v>
      </c>
      <c r="O3511" s="9">
        <f t="shared" si="1011"/>
        <v>765</v>
      </c>
      <c r="P3511" s="9">
        <f t="shared" si="1011"/>
        <v>595</v>
      </c>
      <c r="Q3511" s="9">
        <f t="shared" si="1011"/>
        <v>1175</v>
      </c>
      <c r="R3511" s="9">
        <f t="shared" si="1011"/>
        <v>0</v>
      </c>
      <c r="S3511" s="9">
        <f t="shared" si="1011"/>
        <v>690</v>
      </c>
      <c r="T3511" s="9">
        <f t="shared" si="1011"/>
        <v>2863</v>
      </c>
      <c r="U3511" s="9">
        <v>16128</v>
      </c>
      <c r="V3511" s="9">
        <v>4872</v>
      </c>
      <c r="W3511" s="9">
        <f>SUM(W3512:W3521)</f>
        <v>0</v>
      </c>
      <c r="X3511" s="9">
        <f t="shared" si="1011"/>
        <v>0</v>
      </c>
      <c r="Y3511" s="9">
        <f t="shared" si="1011"/>
        <v>0</v>
      </c>
      <c r="Z3511" s="9">
        <f t="shared" si="1011"/>
        <v>0</v>
      </c>
      <c r="AA3511" s="9">
        <f t="shared" si="1011"/>
        <v>0</v>
      </c>
      <c r="AB3511" s="9">
        <f t="shared" si="1011"/>
        <v>0</v>
      </c>
      <c r="AC3511" s="9">
        <f t="shared" si="1011"/>
        <v>0</v>
      </c>
      <c r="AD3511" s="9">
        <f t="shared" si="1011"/>
        <v>0</v>
      </c>
      <c r="AE3511" s="9">
        <f t="shared" si="1011"/>
        <v>0</v>
      </c>
      <c r="AF3511" s="9">
        <f t="shared" si="1011"/>
        <v>0</v>
      </c>
      <c r="AG3511" s="9">
        <f t="shared" si="1011"/>
        <v>0</v>
      </c>
      <c r="AH3511" s="9">
        <v>0</v>
      </c>
      <c r="AI3511" s="9">
        <v>0</v>
      </c>
      <c r="AJ3511" s="9">
        <f>SUM(AJ3512:AJ3521)</f>
        <v>1500</v>
      </c>
      <c r="AK3511" s="9">
        <f t="shared" si="1011"/>
        <v>0</v>
      </c>
      <c r="AL3511" s="9">
        <f t="shared" si="1011"/>
        <v>0</v>
      </c>
      <c r="AM3511" s="9">
        <f t="shared" si="1011"/>
        <v>0</v>
      </c>
      <c r="AN3511" s="9">
        <f t="shared" si="1011"/>
        <v>0</v>
      </c>
      <c r="AO3511" s="9">
        <f t="shared" si="1011"/>
        <v>0</v>
      </c>
      <c r="AP3511" s="9">
        <f t="shared" si="1011"/>
        <v>1500</v>
      </c>
      <c r="AQ3511" s="9">
        <f t="shared" si="1011"/>
        <v>0</v>
      </c>
      <c r="AR3511" s="9">
        <f t="shared" si="1011"/>
        <v>0</v>
      </c>
      <c r="AS3511" s="9">
        <f t="shared" si="1011"/>
        <v>0</v>
      </c>
      <c r="AT3511" s="9">
        <f t="shared" si="1011"/>
        <v>0</v>
      </c>
      <c r="AU3511" s="9">
        <v>1500</v>
      </c>
      <c r="AV3511" s="9">
        <v>0</v>
      </c>
      <c r="AW3511" s="9">
        <f t="shared" si="1007"/>
        <v>17628</v>
      </c>
    </row>
    <row r="3512" spans="1:49">
      <c r="A3512" s="44" t="s">
        <v>797</v>
      </c>
      <c r="B3512" s="45" t="s">
        <v>1030</v>
      </c>
      <c r="C3512" s="45" t="s">
        <v>1095</v>
      </c>
      <c r="D3512" s="452" t="s">
        <v>2959</v>
      </c>
      <c r="E3512" s="367" t="s">
        <v>786</v>
      </c>
      <c r="F3512" s="50"/>
      <c r="G3512" s="468" t="s">
        <v>3096</v>
      </c>
      <c r="H3512" s="50" t="s">
        <v>2333</v>
      </c>
      <c r="I3512" s="42" t="s">
        <v>1191</v>
      </c>
      <c r="J3512" s="15">
        <v>3000</v>
      </c>
      <c r="K3512" s="15">
        <v>100</v>
      </c>
      <c r="L3512" s="15">
        <v>300</v>
      </c>
      <c r="N3512" s="15">
        <v>240</v>
      </c>
      <c r="T3512" s="15">
        <v>418</v>
      </c>
      <c r="U3512" s="15">
        <v>1058</v>
      </c>
      <c r="V3512" s="15">
        <v>1942</v>
      </c>
      <c r="AH3512" s="15">
        <v>0</v>
      </c>
      <c r="AI3512" s="15">
        <v>0</v>
      </c>
      <c r="AU3512" s="15">
        <v>0</v>
      </c>
      <c r="AV3512" s="15">
        <v>0</v>
      </c>
      <c r="AW3512" s="15">
        <f t="shared" si="1007"/>
        <v>1058</v>
      </c>
    </row>
    <row r="3513" spans="1:49">
      <c r="A3513" s="44" t="s">
        <v>797</v>
      </c>
      <c r="B3513" s="45" t="s">
        <v>1030</v>
      </c>
      <c r="C3513" s="45" t="s">
        <v>1095</v>
      </c>
      <c r="D3513" s="452" t="s">
        <v>2959</v>
      </c>
      <c r="E3513" s="367" t="s">
        <v>1528</v>
      </c>
      <c r="F3513" s="50"/>
      <c r="G3513" s="468" t="s">
        <v>3096</v>
      </c>
      <c r="H3513" s="50" t="s">
        <v>2333</v>
      </c>
      <c r="I3513" s="42" t="s">
        <v>989</v>
      </c>
      <c r="U3513" s="15">
        <v>0</v>
      </c>
      <c r="V3513" s="15">
        <v>0</v>
      </c>
      <c r="AH3513" s="15">
        <v>0</v>
      </c>
      <c r="AI3513" s="15">
        <v>0</v>
      </c>
      <c r="AU3513" s="15">
        <v>0</v>
      </c>
      <c r="AV3513" s="15">
        <v>0</v>
      </c>
      <c r="AW3513" s="15">
        <f t="shared" si="1007"/>
        <v>0</v>
      </c>
    </row>
    <row r="3514" spans="1:49">
      <c r="A3514" s="44" t="s">
        <v>797</v>
      </c>
      <c r="B3514" s="45" t="s">
        <v>1030</v>
      </c>
      <c r="C3514" s="45" t="s">
        <v>1095</v>
      </c>
      <c r="D3514" s="452" t="s">
        <v>2959</v>
      </c>
      <c r="E3514" s="367" t="s">
        <v>1679</v>
      </c>
      <c r="F3514" s="50"/>
      <c r="G3514" s="468" t="s">
        <v>3096</v>
      </c>
      <c r="H3514" s="50" t="s">
        <v>2333</v>
      </c>
      <c r="I3514" s="42" t="s">
        <v>1048</v>
      </c>
      <c r="U3514" s="15">
        <v>0</v>
      </c>
      <c r="V3514" s="15">
        <v>0</v>
      </c>
      <c r="AH3514" s="15">
        <v>0</v>
      </c>
      <c r="AI3514" s="15">
        <v>0</v>
      </c>
      <c r="AU3514" s="15">
        <v>0</v>
      </c>
      <c r="AV3514" s="15">
        <v>0</v>
      </c>
      <c r="AW3514" s="15">
        <f t="shared" si="1007"/>
        <v>0</v>
      </c>
    </row>
    <row r="3515" spans="1:49">
      <c r="A3515" s="44" t="s">
        <v>797</v>
      </c>
      <c r="B3515" s="45" t="s">
        <v>1030</v>
      </c>
      <c r="C3515" s="45" t="s">
        <v>1095</v>
      </c>
      <c r="D3515" s="452" t="s">
        <v>2959</v>
      </c>
      <c r="E3515" s="367" t="s">
        <v>787</v>
      </c>
      <c r="F3515" s="50"/>
      <c r="G3515" s="468" t="s">
        <v>3096</v>
      </c>
      <c r="H3515" s="50" t="s">
        <v>2333</v>
      </c>
      <c r="I3515" s="42" t="s">
        <v>2078</v>
      </c>
      <c r="J3515" s="15">
        <v>5000</v>
      </c>
      <c r="K3515" s="15">
        <v>300</v>
      </c>
      <c r="L3515" s="15">
        <v>800</v>
      </c>
      <c r="O3515" s="15">
        <v>365</v>
      </c>
      <c r="P3515" s="15">
        <v>300</v>
      </c>
      <c r="Q3515" s="15">
        <v>300</v>
      </c>
      <c r="S3515" s="15">
        <v>690</v>
      </c>
      <c r="T3515" s="15">
        <v>2245</v>
      </c>
      <c r="U3515" s="15">
        <v>5000</v>
      </c>
      <c r="V3515" s="15">
        <v>0</v>
      </c>
      <c r="AH3515" s="15">
        <v>0</v>
      </c>
      <c r="AI3515" s="15">
        <v>0</v>
      </c>
      <c r="AU3515" s="15">
        <v>0</v>
      </c>
      <c r="AV3515" s="15">
        <v>0</v>
      </c>
      <c r="AW3515" s="15">
        <f t="shared" si="1007"/>
        <v>5000</v>
      </c>
    </row>
    <row r="3516" spans="1:49">
      <c r="A3516" s="44" t="s">
        <v>797</v>
      </c>
      <c r="B3516" s="45" t="s">
        <v>1030</v>
      </c>
      <c r="C3516" s="45" t="s">
        <v>1095</v>
      </c>
      <c r="D3516" s="452" t="s">
        <v>2959</v>
      </c>
      <c r="E3516" s="367" t="s">
        <v>1116</v>
      </c>
      <c r="F3516" s="50"/>
      <c r="G3516" s="468" t="s">
        <v>3096</v>
      </c>
      <c r="H3516" s="50" t="s">
        <v>2333</v>
      </c>
      <c r="I3516" s="42" t="s">
        <v>1487</v>
      </c>
      <c r="J3516" s="15">
        <v>3000</v>
      </c>
      <c r="K3516" s="15">
        <v>100</v>
      </c>
      <c r="L3516" s="15">
        <v>300</v>
      </c>
      <c r="N3516" s="15">
        <v>800</v>
      </c>
      <c r="P3516" s="15">
        <v>100</v>
      </c>
      <c r="Q3516" s="15">
        <v>500</v>
      </c>
      <c r="T3516" s="15">
        <v>200</v>
      </c>
      <c r="U3516" s="15">
        <v>2000</v>
      </c>
      <c r="V3516" s="15">
        <v>1000</v>
      </c>
      <c r="AH3516" s="15">
        <v>0</v>
      </c>
      <c r="AI3516" s="15">
        <v>0</v>
      </c>
      <c r="AU3516" s="15">
        <v>0</v>
      </c>
      <c r="AV3516" s="15">
        <v>0</v>
      </c>
      <c r="AW3516" s="15">
        <f t="shared" si="1007"/>
        <v>2000</v>
      </c>
    </row>
    <row r="3517" spans="1:49">
      <c r="A3517" s="44" t="s">
        <v>797</v>
      </c>
      <c r="B3517" s="45" t="s">
        <v>1030</v>
      </c>
      <c r="C3517" s="45" t="s">
        <v>1095</v>
      </c>
      <c r="D3517" s="452" t="s">
        <v>2959</v>
      </c>
      <c r="E3517" s="367" t="s">
        <v>1703</v>
      </c>
      <c r="F3517" s="50"/>
      <c r="G3517" s="468" t="s">
        <v>3096</v>
      </c>
      <c r="H3517" s="50" t="s">
        <v>2333</v>
      </c>
      <c r="I3517" s="42" t="s">
        <v>1047</v>
      </c>
      <c r="J3517" s="15">
        <v>1000</v>
      </c>
      <c r="Q3517" s="15">
        <v>75</v>
      </c>
      <c r="U3517" s="15">
        <v>75</v>
      </c>
      <c r="V3517" s="15">
        <v>925</v>
      </c>
      <c r="AH3517" s="15">
        <v>0</v>
      </c>
      <c r="AI3517" s="15">
        <v>0</v>
      </c>
      <c r="AU3517" s="15">
        <v>0</v>
      </c>
      <c r="AV3517" s="15">
        <v>0</v>
      </c>
      <c r="AW3517" s="15">
        <f t="shared" si="1007"/>
        <v>75</v>
      </c>
    </row>
    <row r="3518" spans="1:49">
      <c r="A3518" s="44" t="s">
        <v>797</v>
      </c>
      <c r="B3518" s="45" t="s">
        <v>1030</v>
      </c>
      <c r="C3518" s="45" t="s">
        <v>1095</v>
      </c>
      <c r="D3518" s="452" t="s">
        <v>2959</v>
      </c>
      <c r="E3518" s="367" t="s">
        <v>826</v>
      </c>
      <c r="F3518" s="50"/>
      <c r="G3518" s="468" t="s">
        <v>3096</v>
      </c>
      <c r="H3518" s="50" t="s">
        <v>2333</v>
      </c>
      <c r="I3518" s="42" t="s">
        <v>935</v>
      </c>
      <c r="J3518" s="15">
        <v>2000</v>
      </c>
      <c r="K3518" s="15">
        <v>200</v>
      </c>
      <c r="L3518" s="15">
        <v>300</v>
      </c>
      <c r="P3518" s="15">
        <v>195</v>
      </c>
      <c r="Q3518" s="15">
        <v>300</v>
      </c>
      <c r="U3518" s="15">
        <v>995</v>
      </c>
      <c r="V3518" s="15">
        <v>1005</v>
      </c>
      <c r="AH3518" s="15">
        <v>0</v>
      </c>
      <c r="AI3518" s="15">
        <v>0</v>
      </c>
      <c r="AU3518" s="15">
        <v>0</v>
      </c>
      <c r="AV3518" s="15">
        <v>0</v>
      </c>
      <c r="AW3518" s="15">
        <f t="shared" si="1007"/>
        <v>995</v>
      </c>
    </row>
    <row r="3519" spans="1:49">
      <c r="A3519" s="44" t="s">
        <v>797</v>
      </c>
      <c r="B3519" s="45" t="s">
        <v>1030</v>
      </c>
      <c r="C3519" s="45" t="s">
        <v>1095</v>
      </c>
      <c r="D3519" s="452" t="s">
        <v>2959</v>
      </c>
      <c r="E3519" s="367" t="s">
        <v>1115</v>
      </c>
      <c r="F3519" s="50"/>
      <c r="G3519" s="468" t="s">
        <v>3096</v>
      </c>
      <c r="H3519" s="50" t="s">
        <v>2333</v>
      </c>
      <c r="I3519" s="42" t="s">
        <v>990</v>
      </c>
      <c r="U3519" s="15">
        <v>0</v>
      </c>
      <c r="V3519" s="15">
        <v>0</v>
      </c>
      <c r="AH3519" s="15">
        <v>0</v>
      </c>
      <c r="AI3519" s="15">
        <v>0</v>
      </c>
      <c r="AU3519" s="15">
        <v>0</v>
      </c>
      <c r="AV3519" s="15">
        <v>0</v>
      </c>
      <c r="AW3519" s="15">
        <f t="shared" si="1007"/>
        <v>0</v>
      </c>
    </row>
    <row r="3520" spans="1:49">
      <c r="A3520" s="44" t="s">
        <v>797</v>
      </c>
      <c r="B3520" s="45" t="s">
        <v>1030</v>
      </c>
      <c r="C3520" s="45" t="s">
        <v>1095</v>
      </c>
      <c r="D3520" s="452" t="s">
        <v>2959</v>
      </c>
      <c r="E3520" s="367" t="s">
        <v>1677</v>
      </c>
      <c r="F3520" s="50"/>
      <c r="G3520" s="468" t="s">
        <v>3096</v>
      </c>
      <c r="H3520" s="50" t="s">
        <v>2333</v>
      </c>
      <c r="I3520" s="42" t="s">
        <v>1688</v>
      </c>
      <c r="J3520" s="15">
        <v>7000</v>
      </c>
      <c r="K3520" s="15">
        <v>200</v>
      </c>
      <c r="L3520" s="15">
        <v>300</v>
      </c>
      <c r="M3520" s="15">
        <v>5100</v>
      </c>
      <c r="N3520" s="15">
        <v>1000</v>
      </c>
      <c r="O3520" s="15">
        <v>400</v>
      </c>
      <c r="U3520" s="15">
        <v>7000</v>
      </c>
      <c r="V3520" s="15">
        <v>0</v>
      </c>
      <c r="AH3520" s="15">
        <v>0</v>
      </c>
      <c r="AI3520" s="15">
        <v>0</v>
      </c>
      <c r="AJ3520" s="15">
        <v>1500</v>
      </c>
      <c r="AP3520" s="15">
        <v>1500</v>
      </c>
      <c r="AU3520" s="15">
        <v>1500</v>
      </c>
      <c r="AV3520" s="15">
        <v>0</v>
      </c>
      <c r="AW3520" s="15">
        <f t="shared" si="1007"/>
        <v>8500</v>
      </c>
    </row>
    <row r="3521" spans="1:49">
      <c r="A3521" s="44" t="s">
        <v>797</v>
      </c>
      <c r="B3521" s="45" t="s">
        <v>1030</v>
      </c>
      <c r="C3521" s="45" t="s">
        <v>1095</v>
      </c>
      <c r="D3521" s="452" t="s">
        <v>2959</v>
      </c>
      <c r="E3521" s="367" t="s">
        <v>1677</v>
      </c>
      <c r="F3521" s="50" t="s">
        <v>384</v>
      </c>
      <c r="G3521" s="468" t="s">
        <v>3096</v>
      </c>
      <c r="H3521" s="50" t="s">
        <v>2333</v>
      </c>
      <c r="I3521" s="42" t="s">
        <v>25</v>
      </c>
      <c r="U3521" s="15">
        <v>0</v>
      </c>
      <c r="V3521" s="15">
        <v>0</v>
      </c>
      <c r="AH3521" s="15">
        <v>0</v>
      </c>
      <c r="AI3521" s="15">
        <v>0</v>
      </c>
      <c r="AU3521" s="15">
        <v>0</v>
      </c>
      <c r="AV3521" s="15">
        <v>0</v>
      </c>
      <c r="AW3521" s="15">
        <f t="shared" si="1007"/>
        <v>0</v>
      </c>
    </row>
    <row r="3522" spans="1:49" s="52" customFormat="1">
      <c r="A3522" s="41"/>
      <c r="B3522" s="345"/>
      <c r="C3522" s="345"/>
      <c r="D3522" s="369"/>
      <c r="E3522" s="213"/>
      <c r="F3522" s="65"/>
      <c r="G3522" s="65"/>
      <c r="H3522" s="65"/>
      <c r="I3522" s="49" t="s">
        <v>3</v>
      </c>
      <c r="J3522" s="6">
        <f>SUM(J3523)</f>
        <v>0</v>
      </c>
      <c r="K3522" s="6">
        <f t="shared" ref="K3522:AT3523" si="1012">SUM(K3523)</f>
        <v>0</v>
      </c>
      <c r="L3522" s="6">
        <f t="shared" si="1012"/>
        <v>0</v>
      </c>
      <c r="M3522" s="6">
        <f t="shared" si="1012"/>
        <v>0</v>
      </c>
      <c r="N3522" s="6">
        <f t="shared" si="1012"/>
        <v>0</v>
      </c>
      <c r="O3522" s="6">
        <f t="shared" si="1012"/>
        <v>0</v>
      </c>
      <c r="P3522" s="6">
        <f t="shared" si="1012"/>
        <v>0</v>
      </c>
      <c r="Q3522" s="6">
        <f t="shared" si="1012"/>
        <v>0</v>
      </c>
      <c r="R3522" s="6">
        <f t="shared" si="1012"/>
        <v>0</v>
      </c>
      <c r="S3522" s="6">
        <f t="shared" si="1012"/>
        <v>0</v>
      </c>
      <c r="T3522" s="6">
        <f t="shared" si="1012"/>
        <v>0</v>
      </c>
      <c r="U3522" s="6">
        <v>0</v>
      </c>
      <c r="V3522" s="6">
        <v>0</v>
      </c>
      <c r="W3522" s="6">
        <f>SUM(W3523)</f>
        <v>0</v>
      </c>
      <c r="X3522" s="6">
        <f t="shared" si="1012"/>
        <v>0</v>
      </c>
      <c r="Y3522" s="6">
        <f t="shared" si="1012"/>
        <v>0</v>
      </c>
      <c r="Z3522" s="6">
        <f t="shared" si="1012"/>
        <v>0</v>
      </c>
      <c r="AA3522" s="6">
        <f t="shared" si="1012"/>
        <v>0</v>
      </c>
      <c r="AB3522" s="6">
        <f t="shared" si="1012"/>
        <v>0</v>
      </c>
      <c r="AC3522" s="6">
        <f t="shared" si="1012"/>
        <v>0</v>
      </c>
      <c r="AD3522" s="6">
        <f t="shared" si="1012"/>
        <v>0</v>
      </c>
      <c r="AE3522" s="6">
        <f t="shared" si="1012"/>
        <v>0</v>
      </c>
      <c r="AF3522" s="6">
        <f t="shared" si="1012"/>
        <v>0</v>
      </c>
      <c r="AG3522" s="6">
        <f t="shared" si="1012"/>
        <v>0</v>
      </c>
      <c r="AH3522" s="6">
        <v>0</v>
      </c>
      <c r="AI3522" s="6">
        <v>0</v>
      </c>
      <c r="AJ3522" s="6">
        <f>SUM(AJ3523)</f>
        <v>0</v>
      </c>
      <c r="AK3522" s="6">
        <f t="shared" si="1012"/>
        <v>0</v>
      </c>
      <c r="AL3522" s="6">
        <f t="shared" si="1012"/>
        <v>0</v>
      </c>
      <c r="AM3522" s="6">
        <f t="shared" si="1012"/>
        <v>0</v>
      </c>
      <c r="AN3522" s="6">
        <f t="shared" si="1012"/>
        <v>0</v>
      </c>
      <c r="AO3522" s="6">
        <f t="shared" si="1012"/>
        <v>0</v>
      </c>
      <c r="AP3522" s="6">
        <f t="shared" si="1012"/>
        <v>0</v>
      </c>
      <c r="AQ3522" s="6">
        <f t="shared" si="1012"/>
        <v>0</v>
      </c>
      <c r="AR3522" s="6">
        <f t="shared" si="1012"/>
        <v>0</v>
      </c>
      <c r="AS3522" s="6">
        <f t="shared" si="1012"/>
        <v>0</v>
      </c>
      <c r="AT3522" s="6">
        <f t="shared" si="1012"/>
        <v>0</v>
      </c>
      <c r="AU3522" s="6">
        <v>0</v>
      </c>
      <c r="AV3522" s="6">
        <v>0</v>
      </c>
      <c r="AW3522" s="6">
        <f t="shared" si="1007"/>
        <v>0</v>
      </c>
    </row>
    <row r="3523" spans="1:49" s="52" customFormat="1">
      <c r="A3523" s="44" t="s">
        <v>797</v>
      </c>
      <c r="B3523" s="45" t="s">
        <v>1030</v>
      </c>
      <c r="C3523" s="45" t="s">
        <v>1095</v>
      </c>
      <c r="D3523" s="452" t="s">
        <v>2959</v>
      </c>
      <c r="E3523" s="213" t="s">
        <v>833</v>
      </c>
      <c r="F3523" s="65"/>
      <c r="G3523" s="65"/>
      <c r="H3523" s="65"/>
      <c r="I3523" s="53" t="s">
        <v>1</v>
      </c>
      <c r="J3523" s="200">
        <f>SUM(J3524)</f>
        <v>0</v>
      </c>
      <c r="K3523" s="200">
        <f t="shared" si="1012"/>
        <v>0</v>
      </c>
      <c r="L3523" s="200">
        <f t="shared" si="1012"/>
        <v>0</v>
      </c>
      <c r="M3523" s="200">
        <f t="shared" si="1012"/>
        <v>0</v>
      </c>
      <c r="N3523" s="200">
        <f t="shared" si="1012"/>
        <v>0</v>
      </c>
      <c r="O3523" s="200">
        <f t="shared" si="1012"/>
        <v>0</v>
      </c>
      <c r="P3523" s="200">
        <f t="shared" si="1012"/>
        <v>0</v>
      </c>
      <c r="Q3523" s="200">
        <f t="shared" si="1012"/>
        <v>0</v>
      </c>
      <c r="R3523" s="200">
        <f t="shared" si="1012"/>
        <v>0</v>
      </c>
      <c r="S3523" s="200">
        <f t="shared" si="1012"/>
        <v>0</v>
      </c>
      <c r="T3523" s="200">
        <f t="shared" si="1012"/>
        <v>0</v>
      </c>
      <c r="U3523" s="200">
        <v>0</v>
      </c>
      <c r="V3523" s="200">
        <v>0</v>
      </c>
      <c r="W3523" s="200">
        <f>SUM(W3524)</f>
        <v>0</v>
      </c>
      <c r="X3523" s="200">
        <f t="shared" si="1012"/>
        <v>0</v>
      </c>
      <c r="Y3523" s="200">
        <f t="shared" si="1012"/>
        <v>0</v>
      </c>
      <c r="Z3523" s="200">
        <f t="shared" si="1012"/>
        <v>0</v>
      </c>
      <c r="AA3523" s="200">
        <f t="shared" si="1012"/>
        <v>0</v>
      </c>
      <c r="AB3523" s="200">
        <f t="shared" si="1012"/>
        <v>0</v>
      </c>
      <c r="AC3523" s="200">
        <f t="shared" si="1012"/>
        <v>0</v>
      </c>
      <c r="AD3523" s="200">
        <f t="shared" si="1012"/>
        <v>0</v>
      </c>
      <c r="AE3523" s="200">
        <f t="shared" si="1012"/>
        <v>0</v>
      </c>
      <c r="AF3523" s="200">
        <f t="shared" si="1012"/>
        <v>0</v>
      </c>
      <c r="AG3523" s="200">
        <f t="shared" si="1012"/>
        <v>0</v>
      </c>
      <c r="AH3523" s="200">
        <v>0</v>
      </c>
      <c r="AI3523" s="200">
        <v>0</v>
      </c>
      <c r="AJ3523" s="200">
        <f>SUM(AJ3524)</f>
        <v>0</v>
      </c>
      <c r="AK3523" s="200">
        <f t="shared" si="1012"/>
        <v>0</v>
      </c>
      <c r="AL3523" s="200">
        <f t="shared" si="1012"/>
        <v>0</v>
      </c>
      <c r="AM3523" s="200">
        <f t="shared" si="1012"/>
        <v>0</v>
      </c>
      <c r="AN3523" s="200">
        <f t="shared" si="1012"/>
        <v>0</v>
      </c>
      <c r="AO3523" s="200">
        <f t="shared" si="1012"/>
        <v>0</v>
      </c>
      <c r="AP3523" s="200">
        <f t="shared" si="1012"/>
        <v>0</v>
      </c>
      <c r="AQ3523" s="200">
        <f t="shared" si="1012"/>
        <v>0</v>
      </c>
      <c r="AR3523" s="200">
        <f t="shared" si="1012"/>
        <v>0</v>
      </c>
      <c r="AS3523" s="200">
        <f t="shared" si="1012"/>
        <v>0</v>
      </c>
      <c r="AT3523" s="200">
        <f t="shared" si="1012"/>
        <v>0</v>
      </c>
      <c r="AU3523" s="200">
        <v>0</v>
      </c>
      <c r="AV3523" s="200">
        <v>0</v>
      </c>
      <c r="AW3523" s="200">
        <f t="shared" si="1007"/>
        <v>0</v>
      </c>
    </row>
    <row r="3524" spans="1:49" s="59" customFormat="1">
      <c r="A3524" s="44" t="s">
        <v>797</v>
      </c>
      <c r="B3524" s="45" t="s">
        <v>1030</v>
      </c>
      <c r="C3524" s="45" t="s">
        <v>1095</v>
      </c>
      <c r="D3524" s="452" t="s">
        <v>2959</v>
      </c>
      <c r="E3524" s="57" t="s">
        <v>1517</v>
      </c>
      <c r="F3524" s="58"/>
      <c r="G3524" s="468" t="s">
        <v>3096</v>
      </c>
      <c r="H3524" s="50" t="s">
        <v>2333</v>
      </c>
      <c r="I3524" s="188" t="s">
        <v>2584</v>
      </c>
      <c r="J3524" s="13"/>
      <c r="K3524" s="13"/>
      <c r="L3524" s="13"/>
      <c r="M3524" s="13"/>
      <c r="N3524" s="13"/>
      <c r="O3524" s="13"/>
      <c r="P3524" s="13"/>
      <c r="Q3524" s="13"/>
      <c r="R3524" s="13"/>
      <c r="S3524" s="13"/>
      <c r="T3524" s="13"/>
      <c r="U3524" s="13">
        <v>0</v>
      </c>
      <c r="V3524" s="13">
        <v>0</v>
      </c>
      <c r="W3524" s="13"/>
      <c r="X3524" s="13"/>
      <c r="Y3524" s="13"/>
      <c r="Z3524" s="13"/>
      <c r="AA3524" s="13"/>
      <c r="AB3524" s="13"/>
      <c r="AC3524" s="13"/>
      <c r="AD3524" s="13"/>
      <c r="AE3524" s="13"/>
      <c r="AF3524" s="13"/>
      <c r="AG3524" s="13"/>
      <c r="AH3524" s="13">
        <v>0</v>
      </c>
      <c r="AI3524" s="13">
        <v>0</v>
      </c>
      <c r="AJ3524" s="13"/>
      <c r="AK3524" s="13"/>
      <c r="AL3524" s="13"/>
      <c r="AM3524" s="13"/>
      <c r="AN3524" s="13"/>
      <c r="AO3524" s="13"/>
      <c r="AP3524" s="13"/>
      <c r="AQ3524" s="13"/>
      <c r="AR3524" s="13"/>
      <c r="AS3524" s="13"/>
      <c r="AT3524" s="13"/>
      <c r="AU3524" s="13">
        <v>0</v>
      </c>
      <c r="AV3524" s="13">
        <v>0</v>
      </c>
      <c r="AW3524" s="13">
        <f t="shared" si="1007"/>
        <v>0</v>
      </c>
    </row>
    <row r="3525" spans="1:49">
      <c r="A3525" s="44"/>
      <c r="B3525" s="45"/>
      <c r="C3525" s="45"/>
      <c r="D3525" s="45"/>
      <c r="E3525" s="531"/>
      <c r="F3525" s="50"/>
      <c r="G3525" s="50"/>
      <c r="H3525" s="50"/>
      <c r="I3525" s="49" t="s">
        <v>1157</v>
      </c>
      <c r="J3525" s="6">
        <f>SUM(J3526)</f>
        <v>10000</v>
      </c>
      <c r="K3525" s="6">
        <f t="shared" ref="K3525:AT3525" si="1013">SUM(K3526)</f>
        <v>360</v>
      </c>
      <c r="L3525" s="6">
        <f t="shared" si="1013"/>
        <v>350</v>
      </c>
      <c r="M3525" s="6">
        <f t="shared" si="1013"/>
        <v>0</v>
      </c>
      <c r="N3525" s="6">
        <f t="shared" si="1013"/>
        <v>0</v>
      </c>
      <c r="O3525" s="6">
        <f t="shared" si="1013"/>
        <v>400</v>
      </c>
      <c r="P3525" s="6">
        <f t="shared" si="1013"/>
        <v>4600</v>
      </c>
      <c r="Q3525" s="6">
        <f t="shared" si="1013"/>
        <v>578</v>
      </c>
      <c r="R3525" s="6">
        <f t="shared" si="1013"/>
        <v>0</v>
      </c>
      <c r="S3525" s="6">
        <f t="shared" si="1013"/>
        <v>0</v>
      </c>
      <c r="T3525" s="6">
        <f t="shared" si="1013"/>
        <v>3712</v>
      </c>
      <c r="U3525" s="6">
        <v>10000</v>
      </c>
      <c r="V3525" s="6">
        <v>0</v>
      </c>
      <c r="W3525" s="6">
        <f>SUM(W3526)</f>
        <v>0</v>
      </c>
      <c r="X3525" s="6">
        <f t="shared" si="1013"/>
        <v>0</v>
      </c>
      <c r="Y3525" s="6">
        <f t="shared" si="1013"/>
        <v>0</v>
      </c>
      <c r="Z3525" s="6">
        <f t="shared" si="1013"/>
        <v>0</v>
      </c>
      <c r="AA3525" s="6">
        <f t="shared" si="1013"/>
        <v>0</v>
      </c>
      <c r="AB3525" s="6">
        <f t="shared" si="1013"/>
        <v>0</v>
      </c>
      <c r="AC3525" s="6">
        <f t="shared" si="1013"/>
        <v>0</v>
      </c>
      <c r="AD3525" s="6">
        <f t="shared" si="1013"/>
        <v>0</v>
      </c>
      <c r="AE3525" s="6">
        <f t="shared" si="1013"/>
        <v>0</v>
      </c>
      <c r="AF3525" s="6">
        <f t="shared" si="1013"/>
        <v>0</v>
      </c>
      <c r="AG3525" s="6">
        <f t="shared" si="1013"/>
        <v>0</v>
      </c>
      <c r="AH3525" s="6">
        <v>0</v>
      </c>
      <c r="AI3525" s="6">
        <v>0</v>
      </c>
      <c r="AJ3525" s="6">
        <f>SUM(AJ3526)</f>
        <v>200</v>
      </c>
      <c r="AK3525" s="6">
        <f t="shared" si="1013"/>
        <v>0</v>
      </c>
      <c r="AL3525" s="6">
        <f t="shared" si="1013"/>
        <v>0</v>
      </c>
      <c r="AM3525" s="6">
        <f t="shared" si="1013"/>
        <v>200</v>
      </c>
      <c r="AN3525" s="6">
        <f t="shared" si="1013"/>
        <v>0</v>
      </c>
      <c r="AO3525" s="6">
        <f t="shared" si="1013"/>
        <v>0</v>
      </c>
      <c r="AP3525" s="6">
        <f t="shared" si="1013"/>
        <v>0</v>
      </c>
      <c r="AQ3525" s="6">
        <f t="shared" si="1013"/>
        <v>0</v>
      </c>
      <c r="AR3525" s="6">
        <f t="shared" si="1013"/>
        <v>0</v>
      </c>
      <c r="AS3525" s="6">
        <f t="shared" si="1013"/>
        <v>0</v>
      </c>
      <c r="AT3525" s="6">
        <f t="shared" si="1013"/>
        <v>0</v>
      </c>
      <c r="AU3525" s="6">
        <v>200</v>
      </c>
      <c r="AV3525" s="6">
        <v>0</v>
      </c>
      <c r="AW3525" s="6">
        <f t="shared" si="1007"/>
        <v>10200</v>
      </c>
    </row>
    <row r="3526" spans="1:49">
      <c r="A3526" s="44" t="s">
        <v>797</v>
      </c>
      <c r="B3526" s="45" t="s">
        <v>1030</v>
      </c>
      <c r="C3526" s="45" t="s">
        <v>1095</v>
      </c>
      <c r="D3526" s="452" t="s">
        <v>2959</v>
      </c>
      <c r="E3526" s="213" t="s">
        <v>1402</v>
      </c>
      <c r="F3526" s="50"/>
      <c r="G3526" s="50"/>
      <c r="H3526" s="50"/>
      <c r="I3526" s="1" t="s">
        <v>1158</v>
      </c>
      <c r="J3526" s="9">
        <f>SUM(J3527:J3527)</f>
        <v>10000</v>
      </c>
      <c r="K3526" s="9">
        <f t="shared" ref="K3526:AT3526" si="1014">SUM(K3527:K3527)</f>
        <v>360</v>
      </c>
      <c r="L3526" s="9">
        <f t="shared" si="1014"/>
        <v>350</v>
      </c>
      <c r="M3526" s="9">
        <f t="shared" si="1014"/>
        <v>0</v>
      </c>
      <c r="N3526" s="9">
        <f t="shared" si="1014"/>
        <v>0</v>
      </c>
      <c r="O3526" s="9">
        <f t="shared" si="1014"/>
        <v>400</v>
      </c>
      <c r="P3526" s="9">
        <f t="shared" si="1014"/>
        <v>4600</v>
      </c>
      <c r="Q3526" s="9">
        <f t="shared" si="1014"/>
        <v>578</v>
      </c>
      <c r="R3526" s="9">
        <f t="shared" si="1014"/>
        <v>0</v>
      </c>
      <c r="S3526" s="9">
        <f t="shared" si="1014"/>
        <v>0</v>
      </c>
      <c r="T3526" s="9">
        <f t="shared" si="1014"/>
        <v>3712</v>
      </c>
      <c r="U3526" s="9">
        <v>10000</v>
      </c>
      <c r="V3526" s="9">
        <v>0</v>
      </c>
      <c r="W3526" s="9">
        <f>SUM(W3527:W3527)</f>
        <v>0</v>
      </c>
      <c r="X3526" s="9">
        <f t="shared" si="1014"/>
        <v>0</v>
      </c>
      <c r="Y3526" s="9">
        <f t="shared" si="1014"/>
        <v>0</v>
      </c>
      <c r="Z3526" s="9">
        <f t="shared" si="1014"/>
        <v>0</v>
      </c>
      <c r="AA3526" s="9">
        <f t="shared" si="1014"/>
        <v>0</v>
      </c>
      <c r="AB3526" s="9">
        <f t="shared" si="1014"/>
        <v>0</v>
      </c>
      <c r="AC3526" s="9">
        <f t="shared" si="1014"/>
        <v>0</v>
      </c>
      <c r="AD3526" s="9">
        <f t="shared" si="1014"/>
        <v>0</v>
      </c>
      <c r="AE3526" s="9">
        <f t="shared" si="1014"/>
        <v>0</v>
      </c>
      <c r="AF3526" s="9">
        <f t="shared" si="1014"/>
        <v>0</v>
      </c>
      <c r="AG3526" s="9">
        <f t="shared" si="1014"/>
        <v>0</v>
      </c>
      <c r="AH3526" s="9">
        <v>0</v>
      </c>
      <c r="AI3526" s="9">
        <v>0</v>
      </c>
      <c r="AJ3526" s="9">
        <f>SUM(AJ3527:AJ3527)</f>
        <v>200</v>
      </c>
      <c r="AK3526" s="9">
        <f t="shared" si="1014"/>
        <v>0</v>
      </c>
      <c r="AL3526" s="9">
        <f t="shared" si="1014"/>
        <v>0</v>
      </c>
      <c r="AM3526" s="9">
        <f t="shared" si="1014"/>
        <v>200</v>
      </c>
      <c r="AN3526" s="9">
        <f t="shared" si="1014"/>
        <v>0</v>
      </c>
      <c r="AO3526" s="9">
        <f t="shared" si="1014"/>
        <v>0</v>
      </c>
      <c r="AP3526" s="9">
        <f t="shared" si="1014"/>
        <v>0</v>
      </c>
      <c r="AQ3526" s="9">
        <f t="shared" si="1014"/>
        <v>0</v>
      </c>
      <c r="AR3526" s="9">
        <f t="shared" si="1014"/>
        <v>0</v>
      </c>
      <c r="AS3526" s="9">
        <f t="shared" si="1014"/>
        <v>0</v>
      </c>
      <c r="AT3526" s="9">
        <f t="shared" si="1014"/>
        <v>0</v>
      </c>
      <c r="AU3526" s="9">
        <v>200</v>
      </c>
      <c r="AV3526" s="9">
        <v>0</v>
      </c>
      <c r="AW3526" s="9">
        <f t="shared" si="1007"/>
        <v>10200</v>
      </c>
    </row>
    <row r="3527" spans="1:49">
      <c r="A3527" s="44" t="s">
        <v>797</v>
      </c>
      <c r="B3527" s="45" t="s">
        <v>1030</v>
      </c>
      <c r="C3527" s="45" t="s">
        <v>1095</v>
      </c>
      <c r="D3527" s="452" t="s">
        <v>2959</v>
      </c>
      <c r="E3527" s="367" t="s">
        <v>1409</v>
      </c>
      <c r="F3527" s="50"/>
      <c r="G3527" s="468" t="s">
        <v>3096</v>
      </c>
      <c r="H3527" s="50" t="s">
        <v>2333</v>
      </c>
      <c r="I3527" s="42" t="s">
        <v>1518</v>
      </c>
      <c r="J3527" s="15">
        <v>10000</v>
      </c>
      <c r="K3527" s="15">
        <v>360</v>
      </c>
      <c r="L3527" s="15">
        <v>350</v>
      </c>
      <c r="O3527" s="15">
        <v>400</v>
      </c>
      <c r="P3527" s="15">
        <v>4600</v>
      </c>
      <c r="Q3527" s="15">
        <v>578</v>
      </c>
      <c r="T3527" s="15">
        <v>3712</v>
      </c>
      <c r="U3527" s="15">
        <v>10000</v>
      </c>
      <c r="V3527" s="15">
        <v>0</v>
      </c>
      <c r="AH3527" s="15">
        <v>0</v>
      </c>
      <c r="AI3527" s="15">
        <v>0</v>
      </c>
      <c r="AJ3527" s="15">
        <v>200</v>
      </c>
      <c r="AM3527" s="15">
        <v>200</v>
      </c>
      <c r="AU3527" s="15">
        <v>200</v>
      </c>
      <c r="AV3527" s="15">
        <v>0</v>
      </c>
      <c r="AW3527" s="15">
        <f t="shared" si="1007"/>
        <v>10200</v>
      </c>
    </row>
    <row r="3528" spans="1:49">
      <c r="A3528" s="44"/>
      <c r="B3528" s="45"/>
      <c r="C3528" s="45"/>
      <c r="D3528" s="45"/>
      <c r="E3528" s="531"/>
      <c r="F3528" s="50"/>
      <c r="G3528" s="50"/>
      <c r="H3528" s="50"/>
      <c r="I3528" s="49" t="s">
        <v>1631</v>
      </c>
      <c r="J3528" s="12">
        <f>SUM(J3500,J3525,J3522)</f>
        <v>37600</v>
      </c>
      <c r="K3528" s="12">
        <f t="shared" ref="K3528:AT3528" si="1015">SUM(K3500,K3525,K3522)</f>
        <v>1260</v>
      </c>
      <c r="L3528" s="12">
        <f t="shared" si="1015"/>
        <v>2350</v>
      </c>
      <c r="M3528" s="12">
        <f t="shared" si="1015"/>
        <v>5100</v>
      </c>
      <c r="N3528" s="12">
        <f t="shared" si="1015"/>
        <v>2040</v>
      </c>
      <c r="O3528" s="12">
        <f t="shared" si="1015"/>
        <v>1165</v>
      </c>
      <c r="P3528" s="12">
        <f t="shared" si="1015"/>
        <v>5195</v>
      </c>
      <c r="Q3528" s="12">
        <f t="shared" si="1015"/>
        <v>1753</v>
      </c>
      <c r="R3528" s="12">
        <f t="shared" si="1015"/>
        <v>0</v>
      </c>
      <c r="S3528" s="12">
        <f t="shared" si="1015"/>
        <v>690</v>
      </c>
      <c r="T3528" s="12">
        <f t="shared" si="1015"/>
        <v>6575</v>
      </c>
      <c r="U3528" s="12">
        <v>26128</v>
      </c>
      <c r="V3528" s="12">
        <v>11472</v>
      </c>
      <c r="W3528" s="12">
        <f>SUM(W3500,W3525,W3522)</f>
        <v>0</v>
      </c>
      <c r="X3528" s="12">
        <f t="shared" si="1015"/>
        <v>0</v>
      </c>
      <c r="Y3528" s="12">
        <f t="shared" si="1015"/>
        <v>0</v>
      </c>
      <c r="Z3528" s="12">
        <f t="shared" si="1015"/>
        <v>0</v>
      </c>
      <c r="AA3528" s="12">
        <f t="shared" si="1015"/>
        <v>0</v>
      </c>
      <c r="AB3528" s="12">
        <f t="shared" si="1015"/>
        <v>0</v>
      </c>
      <c r="AC3528" s="12">
        <f t="shared" si="1015"/>
        <v>0</v>
      </c>
      <c r="AD3528" s="12">
        <f t="shared" si="1015"/>
        <v>0</v>
      </c>
      <c r="AE3528" s="12">
        <f t="shared" si="1015"/>
        <v>0</v>
      </c>
      <c r="AF3528" s="12">
        <f t="shared" si="1015"/>
        <v>0</v>
      </c>
      <c r="AG3528" s="12">
        <f t="shared" si="1015"/>
        <v>0</v>
      </c>
      <c r="AH3528" s="12">
        <v>0</v>
      </c>
      <c r="AI3528" s="12">
        <v>0</v>
      </c>
      <c r="AJ3528" s="12">
        <f>SUM(AJ3500,AJ3525,AJ3522)</f>
        <v>1700</v>
      </c>
      <c r="AK3528" s="12">
        <f t="shared" si="1015"/>
        <v>0</v>
      </c>
      <c r="AL3528" s="12">
        <f t="shared" si="1015"/>
        <v>0</v>
      </c>
      <c r="AM3528" s="12">
        <f t="shared" si="1015"/>
        <v>200</v>
      </c>
      <c r="AN3528" s="12">
        <f t="shared" si="1015"/>
        <v>0</v>
      </c>
      <c r="AO3528" s="12">
        <f t="shared" si="1015"/>
        <v>0</v>
      </c>
      <c r="AP3528" s="12">
        <f t="shared" si="1015"/>
        <v>1500</v>
      </c>
      <c r="AQ3528" s="12">
        <f t="shared" si="1015"/>
        <v>0</v>
      </c>
      <c r="AR3528" s="12">
        <f t="shared" si="1015"/>
        <v>0</v>
      </c>
      <c r="AS3528" s="12">
        <f t="shared" si="1015"/>
        <v>0</v>
      </c>
      <c r="AT3528" s="12">
        <f t="shared" si="1015"/>
        <v>0</v>
      </c>
      <c r="AU3528" s="12">
        <v>1700</v>
      </c>
      <c r="AV3528" s="12">
        <v>0</v>
      </c>
      <c r="AW3528" s="12">
        <f t="shared" si="1007"/>
        <v>27828</v>
      </c>
    </row>
    <row r="3529" spans="1:49">
      <c r="A3529" s="44"/>
      <c r="B3529" s="45"/>
      <c r="C3529" s="45"/>
      <c r="D3529" s="45"/>
      <c r="E3529" s="531"/>
      <c r="F3529" s="50"/>
      <c r="G3529" s="50"/>
      <c r="H3529" s="50"/>
      <c r="I3529" s="146" t="s">
        <v>970</v>
      </c>
      <c r="J3529" s="267"/>
      <c r="K3529" s="267"/>
      <c r="L3529" s="267"/>
      <c r="M3529" s="267"/>
      <c r="N3529" s="267"/>
      <c r="O3529" s="267"/>
      <c r="P3529" s="267"/>
      <c r="Q3529" s="267"/>
      <c r="R3529" s="267"/>
      <c r="S3529" s="267"/>
      <c r="T3529" s="267"/>
      <c r="U3529" s="267"/>
      <c r="V3529" s="267"/>
      <c r="W3529" s="267"/>
      <c r="X3529" s="267"/>
      <c r="Y3529" s="267"/>
      <c r="Z3529" s="267"/>
      <c r="AA3529" s="267"/>
      <c r="AB3529" s="267"/>
      <c r="AC3529" s="267"/>
      <c r="AD3529" s="267"/>
      <c r="AE3529" s="267"/>
      <c r="AF3529" s="267"/>
      <c r="AG3529" s="267"/>
      <c r="AH3529" s="267"/>
      <c r="AI3529" s="267"/>
      <c r="AJ3529" s="267"/>
      <c r="AK3529" s="267"/>
      <c r="AL3529" s="267"/>
      <c r="AM3529" s="267"/>
      <c r="AN3529" s="267"/>
      <c r="AO3529" s="267"/>
      <c r="AP3529" s="267"/>
      <c r="AQ3529" s="267"/>
      <c r="AR3529" s="267"/>
      <c r="AS3529" s="267"/>
      <c r="AT3529" s="267"/>
      <c r="AU3529" s="267"/>
      <c r="AV3529" s="267"/>
      <c r="AW3529" s="267"/>
    </row>
    <row r="3530" spans="1:49" ht="13.5" thickBot="1">
      <c r="A3530" s="48"/>
      <c r="B3530" s="42"/>
      <c r="C3530" s="42"/>
      <c r="D3530" s="42"/>
      <c r="E3530" s="531"/>
      <c r="F3530" s="50"/>
      <c r="G3530" s="50"/>
      <c r="H3530" s="50"/>
      <c r="I3530" s="146"/>
      <c r="J3530" s="29"/>
      <c r="K3530" s="29"/>
      <c r="L3530" s="29"/>
      <c r="M3530" s="29"/>
      <c r="N3530" s="29"/>
      <c r="O3530" s="29"/>
      <c r="P3530" s="29"/>
      <c r="Q3530" s="29"/>
      <c r="R3530" s="29"/>
      <c r="S3530" s="29"/>
      <c r="T3530" s="29"/>
      <c r="U3530" s="29"/>
      <c r="V3530" s="29"/>
      <c r="W3530" s="29"/>
      <c r="X3530" s="29"/>
      <c r="Y3530" s="29"/>
      <c r="Z3530" s="29"/>
      <c r="AA3530" s="29"/>
      <c r="AB3530" s="29"/>
      <c r="AC3530" s="29"/>
      <c r="AD3530" s="29"/>
      <c r="AE3530" s="29"/>
      <c r="AF3530" s="29"/>
      <c r="AG3530" s="29"/>
      <c r="AH3530" s="29"/>
      <c r="AI3530" s="29"/>
      <c r="AJ3530" s="29"/>
      <c r="AK3530" s="29"/>
      <c r="AL3530" s="29"/>
      <c r="AM3530" s="29"/>
      <c r="AN3530" s="29"/>
      <c r="AO3530" s="29"/>
      <c r="AP3530" s="29"/>
      <c r="AQ3530" s="29"/>
      <c r="AR3530" s="29"/>
      <c r="AS3530" s="29"/>
      <c r="AT3530" s="29"/>
      <c r="AU3530" s="29"/>
      <c r="AV3530" s="29"/>
      <c r="AW3530" s="29"/>
    </row>
    <row r="3531" spans="1:49" ht="35.25" customHeight="1" thickTop="1" thickBot="1">
      <c r="A3531" s="48"/>
      <c r="B3531" s="42"/>
      <c r="C3531" s="42"/>
      <c r="D3531" s="42"/>
      <c r="E3531" s="531"/>
      <c r="F3531" s="50"/>
      <c r="G3531" s="50"/>
      <c r="H3531" s="50"/>
      <c r="I3531" s="5" t="s">
        <v>2331</v>
      </c>
      <c r="J3531" s="364" t="s">
        <v>2891</v>
      </c>
      <c r="K3531" s="364" t="s">
        <v>2879</v>
      </c>
      <c r="L3531" s="364" t="s">
        <v>2880</v>
      </c>
      <c r="M3531" s="364" t="s">
        <v>2881</v>
      </c>
      <c r="N3531" s="364" t="s">
        <v>2882</v>
      </c>
      <c r="O3531" s="364" t="s">
        <v>2883</v>
      </c>
      <c r="P3531" s="364" t="s">
        <v>2884</v>
      </c>
      <c r="Q3531" s="364" t="s">
        <v>2885</v>
      </c>
      <c r="R3531" s="364" t="s">
        <v>2886</v>
      </c>
      <c r="S3531" s="364" t="s">
        <v>2887</v>
      </c>
      <c r="T3531" s="364" t="s">
        <v>2888</v>
      </c>
      <c r="U3531" s="364" t="s">
        <v>2889</v>
      </c>
      <c r="V3531" s="364" t="s">
        <v>2890</v>
      </c>
      <c r="W3531" s="365" t="s">
        <v>2893</v>
      </c>
      <c r="X3531" s="365" t="s">
        <v>2879</v>
      </c>
      <c r="Y3531" s="365" t="s">
        <v>2880</v>
      </c>
      <c r="Z3531" s="365" t="s">
        <v>2881</v>
      </c>
      <c r="AA3531" s="365" t="s">
        <v>2882</v>
      </c>
      <c r="AB3531" s="365" t="s">
        <v>2883</v>
      </c>
      <c r="AC3531" s="365" t="s">
        <v>2884</v>
      </c>
      <c r="AD3531" s="365" t="s">
        <v>2885</v>
      </c>
      <c r="AE3531" s="365" t="s">
        <v>2886</v>
      </c>
      <c r="AF3531" s="365" t="s">
        <v>2887</v>
      </c>
      <c r="AG3531" s="365" t="s">
        <v>2888</v>
      </c>
      <c r="AH3531" s="365" t="s">
        <v>2889</v>
      </c>
      <c r="AI3531" s="365" t="s">
        <v>2890</v>
      </c>
      <c r="AJ3531" s="366" t="s">
        <v>2892</v>
      </c>
      <c r="AK3531" s="366" t="s">
        <v>2879</v>
      </c>
      <c r="AL3531" s="366" t="s">
        <v>2880</v>
      </c>
      <c r="AM3531" s="366" t="s">
        <v>2881</v>
      </c>
      <c r="AN3531" s="366" t="s">
        <v>2882</v>
      </c>
      <c r="AO3531" s="366" t="s">
        <v>2883</v>
      </c>
      <c r="AP3531" s="366" t="s">
        <v>2884</v>
      </c>
      <c r="AQ3531" s="366" t="s">
        <v>2885</v>
      </c>
      <c r="AR3531" s="366" t="s">
        <v>2886</v>
      </c>
      <c r="AS3531" s="366" t="s">
        <v>2887</v>
      </c>
      <c r="AT3531" s="366" t="s">
        <v>2888</v>
      </c>
      <c r="AU3531" s="366" t="s">
        <v>2889</v>
      </c>
      <c r="AV3531" s="366" t="s">
        <v>2890</v>
      </c>
      <c r="AW3531" s="368" t="s">
        <v>2895</v>
      </c>
    </row>
    <row r="3532" spans="1:49">
      <c r="A3532" s="48"/>
      <c r="B3532" s="42"/>
      <c r="C3532" s="42"/>
      <c r="D3532" s="42"/>
      <c r="E3532" s="531"/>
      <c r="F3532" s="50"/>
      <c r="G3532" s="50"/>
      <c r="H3532" s="50"/>
      <c r="I3532" s="34"/>
      <c r="J3532" s="202" t="s">
        <v>1224</v>
      </c>
      <c r="K3532" s="202">
        <v>1</v>
      </c>
      <c r="L3532" s="202">
        <v>2</v>
      </c>
      <c r="M3532" s="202">
        <v>3</v>
      </c>
      <c r="N3532" s="202">
        <v>4</v>
      </c>
      <c r="O3532" s="202">
        <v>5</v>
      </c>
      <c r="P3532" s="202">
        <v>6</v>
      </c>
      <c r="Q3532" s="202">
        <v>7</v>
      </c>
      <c r="R3532" s="202">
        <v>8</v>
      </c>
      <c r="S3532" s="202">
        <v>9</v>
      </c>
      <c r="T3532" s="202">
        <v>10</v>
      </c>
      <c r="U3532" s="202">
        <v>13</v>
      </c>
      <c r="V3532" s="202">
        <v>14</v>
      </c>
      <c r="W3532" s="202" t="s">
        <v>1224</v>
      </c>
      <c r="X3532" s="202">
        <v>1</v>
      </c>
      <c r="Y3532" s="202">
        <v>2</v>
      </c>
      <c r="Z3532" s="202">
        <v>3</v>
      </c>
      <c r="AA3532" s="202">
        <v>4</v>
      </c>
      <c r="AB3532" s="202">
        <v>5</v>
      </c>
      <c r="AC3532" s="202">
        <v>6</v>
      </c>
      <c r="AD3532" s="202">
        <v>7</v>
      </c>
      <c r="AE3532" s="202">
        <v>8</v>
      </c>
      <c r="AF3532" s="202">
        <v>9</v>
      </c>
      <c r="AG3532" s="202">
        <v>10</v>
      </c>
      <c r="AH3532" s="202">
        <v>13</v>
      </c>
      <c r="AI3532" s="202">
        <v>14</v>
      </c>
      <c r="AJ3532" s="202" t="s">
        <v>1224</v>
      </c>
      <c r="AK3532" s="202">
        <v>1</v>
      </c>
      <c r="AL3532" s="202">
        <v>2</v>
      </c>
      <c r="AM3532" s="202">
        <v>3</v>
      </c>
      <c r="AN3532" s="202">
        <v>4</v>
      </c>
      <c r="AO3532" s="202">
        <v>5</v>
      </c>
      <c r="AP3532" s="202">
        <v>6</v>
      </c>
      <c r="AQ3532" s="202">
        <v>7</v>
      </c>
      <c r="AR3532" s="202">
        <v>8</v>
      </c>
      <c r="AS3532" s="202">
        <v>9</v>
      </c>
      <c r="AT3532" s="202">
        <v>10</v>
      </c>
      <c r="AU3532" s="202">
        <v>13</v>
      </c>
      <c r="AV3532" s="202">
        <v>14</v>
      </c>
      <c r="AW3532" s="202">
        <v>15</v>
      </c>
    </row>
    <row r="3533" spans="1:49">
      <c r="A3533" s="48"/>
      <c r="B3533" s="42"/>
      <c r="C3533" s="42"/>
      <c r="D3533" s="42"/>
      <c r="E3533" s="531"/>
      <c r="F3533" s="50"/>
      <c r="G3533" s="50"/>
      <c r="H3533" s="50"/>
      <c r="I3533" s="276" t="s">
        <v>2429</v>
      </c>
      <c r="J3533" s="277">
        <f>SUM(J3528)</f>
        <v>37600</v>
      </c>
      <c r="K3533" s="277">
        <f t="shared" ref="K3533:AT3533" si="1016">SUM(K3528)</f>
        <v>1260</v>
      </c>
      <c r="L3533" s="277">
        <f t="shared" si="1016"/>
        <v>2350</v>
      </c>
      <c r="M3533" s="277">
        <f t="shared" si="1016"/>
        <v>5100</v>
      </c>
      <c r="N3533" s="277">
        <f t="shared" si="1016"/>
        <v>2040</v>
      </c>
      <c r="O3533" s="277">
        <f t="shared" si="1016"/>
        <v>1165</v>
      </c>
      <c r="P3533" s="277">
        <f t="shared" si="1016"/>
        <v>5195</v>
      </c>
      <c r="Q3533" s="277">
        <f t="shared" si="1016"/>
        <v>1753</v>
      </c>
      <c r="R3533" s="277">
        <f t="shared" si="1016"/>
        <v>0</v>
      </c>
      <c r="S3533" s="277">
        <f t="shared" si="1016"/>
        <v>690</v>
      </c>
      <c r="T3533" s="277">
        <f t="shared" si="1016"/>
        <v>6575</v>
      </c>
      <c r="U3533" s="277">
        <v>26128</v>
      </c>
      <c r="V3533" s="277">
        <v>11472</v>
      </c>
      <c r="W3533" s="277">
        <f>SUM(W3528)</f>
        <v>0</v>
      </c>
      <c r="X3533" s="277">
        <f t="shared" si="1016"/>
        <v>0</v>
      </c>
      <c r="Y3533" s="277">
        <f t="shared" si="1016"/>
        <v>0</v>
      </c>
      <c r="Z3533" s="277">
        <f t="shared" si="1016"/>
        <v>0</v>
      </c>
      <c r="AA3533" s="277">
        <f t="shared" si="1016"/>
        <v>0</v>
      </c>
      <c r="AB3533" s="277">
        <f t="shared" si="1016"/>
        <v>0</v>
      </c>
      <c r="AC3533" s="277">
        <f t="shared" si="1016"/>
        <v>0</v>
      </c>
      <c r="AD3533" s="277">
        <f t="shared" si="1016"/>
        <v>0</v>
      </c>
      <c r="AE3533" s="277">
        <f t="shared" si="1016"/>
        <v>0</v>
      </c>
      <c r="AF3533" s="277">
        <f t="shared" si="1016"/>
        <v>0</v>
      </c>
      <c r="AG3533" s="277">
        <f t="shared" si="1016"/>
        <v>0</v>
      </c>
      <c r="AH3533" s="277">
        <v>0</v>
      </c>
      <c r="AI3533" s="277">
        <v>0</v>
      </c>
      <c r="AJ3533" s="277">
        <f>SUM(AJ3528)</f>
        <v>1700</v>
      </c>
      <c r="AK3533" s="277">
        <f t="shared" si="1016"/>
        <v>0</v>
      </c>
      <c r="AL3533" s="277">
        <f t="shared" si="1016"/>
        <v>0</v>
      </c>
      <c r="AM3533" s="277">
        <f t="shared" si="1016"/>
        <v>200</v>
      </c>
      <c r="AN3533" s="277">
        <f t="shared" si="1016"/>
        <v>0</v>
      </c>
      <c r="AO3533" s="277">
        <f t="shared" si="1016"/>
        <v>0</v>
      </c>
      <c r="AP3533" s="277">
        <f t="shared" si="1016"/>
        <v>1500</v>
      </c>
      <c r="AQ3533" s="277">
        <f t="shared" si="1016"/>
        <v>0</v>
      </c>
      <c r="AR3533" s="277">
        <f t="shared" si="1016"/>
        <v>0</v>
      </c>
      <c r="AS3533" s="277">
        <f t="shared" si="1016"/>
        <v>0</v>
      </c>
      <c r="AT3533" s="277">
        <f t="shared" si="1016"/>
        <v>0</v>
      </c>
      <c r="AU3533" s="277">
        <v>1700</v>
      </c>
      <c r="AV3533" s="277">
        <v>0</v>
      </c>
      <c r="AW3533" s="277">
        <f>U3533+AH3533+AU3533</f>
        <v>27828</v>
      </c>
    </row>
    <row r="3534" spans="1:49">
      <c r="A3534" s="48"/>
      <c r="B3534" s="42"/>
      <c r="C3534" s="42"/>
      <c r="D3534" s="42"/>
      <c r="E3534" s="531"/>
      <c r="F3534" s="50"/>
      <c r="G3534" s="50"/>
      <c r="H3534" s="50"/>
      <c r="I3534" s="276"/>
      <c r="J3534" s="277"/>
      <c r="K3534" s="277"/>
      <c r="L3534" s="277"/>
      <c r="M3534" s="277"/>
      <c r="N3534" s="277"/>
      <c r="O3534" s="277"/>
      <c r="P3534" s="277"/>
      <c r="Q3534" s="277"/>
      <c r="R3534" s="277"/>
      <c r="S3534" s="277"/>
      <c r="T3534" s="277"/>
      <c r="U3534" s="277">
        <v>0</v>
      </c>
      <c r="V3534" s="277">
        <v>0</v>
      </c>
      <c r="W3534" s="277"/>
      <c r="X3534" s="277"/>
      <c r="Y3534" s="277"/>
      <c r="Z3534" s="277"/>
      <c r="AA3534" s="277"/>
      <c r="AB3534" s="277"/>
      <c r="AC3534" s="277"/>
      <c r="AD3534" s="277"/>
      <c r="AE3534" s="277"/>
      <c r="AF3534" s="277"/>
      <c r="AG3534" s="277"/>
      <c r="AH3534" s="277">
        <v>0</v>
      </c>
      <c r="AI3534" s="277">
        <v>0</v>
      </c>
      <c r="AJ3534" s="277"/>
      <c r="AK3534" s="277"/>
      <c r="AL3534" s="277"/>
      <c r="AM3534" s="277"/>
      <c r="AN3534" s="277"/>
      <c r="AO3534" s="277"/>
      <c r="AP3534" s="277"/>
      <c r="AQ3534" s="277"/>
      <c r="AR3534" s="277"/>
      <c r="AS3534" s="277"/>
      <c r="AT3534" s="277"/>
      <c r="AU3534" s="277">
        <v>0</v>
      </c>
      <c r="AV3534" s="277">
        <v>0</v>
      </c>
      <c r="AW3534" s="277">
        <f>U3534+AH3534+AU3534</f>
        <v>0</v>
      </c>
    </row>
    <row r="3535" spans="1:49">
      <c r="A3535" s="48"/>
      <c r="B3535" s="42"/>
      <c r="C3535" s="42"/>
      <c r="D3535" s="42"/>
      <c r="E3535" s="531"/>
      <c r="F3535" s="50"/>
      <c r="G3535" s="50"/>
      <c r="H3535" s="50"/>
      <c r="I3535" s="276"/>
      <c r="J3535" s="277"/>
      <c r="K3535" s="277"/>
      <c r="L3535" s="277"/>
      <c r="M3535" s="277"/>
      <c r="N3535" s="277"/>
      <c r="O3535" s="277"/>
      <c r="P3535" s="277"/>
      <c r="Q3535" s="277"/>
      <c r="R3535" s="277"/>
      <c r="S3535" s="277"/>
      <c r="T3535" s="277"/>
      <c r="U3535" s="277">
        <v>0</v>
      </c>
      <c r="V3535" s="277">
        <v>0</v>
      </c>
      <c r="W3535" s="277"/>
      <c r="X3535" s="277"/>
      <c r="Y3535" s="277"/>
      <c r="Z3535" s="277"/>
      <c r="AA3535" s="277"/>
      <c r="AB3535" s="277"/>
      <c r="AC3535" s="277"/>
      <c r="AD3535" s="277"/>
      <c r="AE3535" s="277"/>
      <c r="AF3535" s="277"/>
      <c r="AG3535" s="277"/>
      <c r="AH3535" s="277">
        <v>0</v>
      </c>
      <c r="AI3535" s="277">
        <v>0</v>
      </c>
      <c r="AJ3535" s="277"/>
      <c r="AK3535" s="277"/>
      <c r="AL3535" s="277"/>
      <c r="AM3535" s="277"/>
      <c r="AN3535" s="277"/>
      <c r="AO3535" s="277"/>
      <c r="AP3535" s="277"/>
      <c r="AQ3535" s="277"/>
      <c r="AR3535" s="277"/>
      <c r="AS3535" s="277"/>
      <c r="AT3535" s="277"/>
      <c r="AU3535" s="277">
        <v>0</v>
      </c>
      <c r="AV3535" s="277">
        <v>0</v>
      </c>
      <c r="AW3535" s="277">
        <f>U3535+AH3535+AU3535</f>
        <v>0</v>
      </c>
    </row>
    <row r="3536" spans="1:49">
      <c r="A3536" s="48"/>
      <c r="B3536" s="42"/>
      <c r="C3536" s="42"/>
      <c r="D3536" s="42"/>
      <c r="E3536" s="531"/>
      <c r="F3536" s="50"/>
      <c r="G3536" s="50"/>
      <c r="H3536" s="50"/>
      <c r="I3536" s="276"/>
      <c r="J3536" s="277"/>
      <c r="K3536" s="277"/>
      <c r="L3536" s="277"/>
      <c r="M3536" s="277"/>
      <c r="N3536" s="277"/>
      <c r="O3536" s="277"/>
      <c r="P3536" s="277"/>
      <c r="Q3536" s="277"/>
      <c r="R3536" s="277"/>
      <c r="S3536" s="277"/>
      <c r="T3536" s="277"/>
      <c r="U3536" s="277">
        <v>0</v>
      </c>
      <c r="V3536" s="277">
        <v>0</v>
      </c>
      <c r="W3536" s="277"/>
      <c r="X3536" s="277"/>
      <c r="Y3536" s="277"/>
      <c r="Z3536" s="277"/>
      <c r="AA3536" s="277"/>
      <c r="AB3536" s="277"/>
      <c r="AC3536" s="277"/>
      <c r="AD3536" s="277"/>
      <c r="AE3536" s="277"/>
      <c r="AF3536" s="277"/>
      <c r="AG3536" s="277"/>
      <c r="AH3536" s="277">
        <v>0</v>
      </c>
      <c r="AI3536" s="277">
        <v>0</v>
      </c>
      <c r="AJ3536" s="277"/>
      <c r="AK3536" s="277"/>
      <c r="AL3536" s="277"/>
      <c r="AM3536" s="277"/>
      <c r="AN3536" s="277"/>
      <c r="AO3536" s="277"/>
      <c r="AP3536" s="277"/>
      <c r="AQ3536" s="277"/>
      <c r="AR3536" s="277"/>
      <c r="AS3536" s="277"/>
      <c r="AT3536" s="277"/>
      <c r="AU3536" s="277">
        <v>0</v>
      </c>
      <c r="AV3536" s="277">
        <v>0</v>
      </c>
      <c r="AW3536" s="277">
        <f>U3536+AH3536+AU3536</f>
        <v>0</v>
      </c>
    </row>
    <row r="3537" spans="1:49">
      <c r="A3537" s="48"/>
      <c r="B3537" s="42"/>
      <c r="C3537" s="42"/>
      <c r="D3537" s="42"/>
      <c r="E3537" s="531"/>
      <c r="F3537" s="50"/>
      <c r="G3537" s="50"/>
      <c r="H3537" s="50"/>
      <c r="I3537" s="276" t="s">
        <v>1631</v>
      </c>
      <c r="J3537" s="277">
        <f>SUM(J3533:J3536)</f>
        <v>37600</v>
      </c>
      <c r="K3537" s="277">
        <f t="shared" ref="K3537:AT3537" si="1017">SUM(K3533:K3536)</f>
        <v>1260</v>
      </c>
      <c r="L3537" s="277">
        <f t="shared" si="1017"/>
        <v>2350</v>
      </c>
      <c r="M3537" s="277">
        <f t="shared" si="1017"/>
        <v>5100</v>
      </c>
      <c r="N3537" s="277">
        <f t="shared" si="1017"/>
        <v>2040</v>
      </c>
      <c r="O3537" s="277">
        <f t="shared" si="1017"/>
        <v>1165</v>
      </c>
      <c r="P3537" s="277">
        <f t="shared" si="1017"/>
        <v>5195</v>
      </c>
      <c r="Q3537" s="277">
        <f t="shared" si="1017"/>
        <v>1753</v>
      </c>
      <c r="R3537" s="277">
        <f t="shared" si="1017"/>
        <v>0</v>
      </c>
      <c r="S3537" s="277">
        <f t="shared" si="1017"/>
        <v>690</v>
      </c>
      <c r="T3537" s="277">
        <f t="shared" si="1017"/>
        <v>6575</v>
      </c>
      <c r="U3537" s="277">
        <v>26128</v>
      </c>
      <c r="V3537" s="277">
        <v>11472</v>
      </c>
      <c r="W3537" s="277">
        <f>SUM(W3533:W3536)</f>
        <v>0</v>
      </c>
      <c r="X3537" s="277">
        <f t="shared" si="1017"/>
        <v>0</v>
      </c>
      <c r="Y3537" s="277">
        <f t="shared" si="1017"/>
        <v>0</v>
      </c>
      <c r="Z3537" s="277">
        <f t="shared" si="1017"/>
        <v>0</v>
      </c>
      <c r="AA3537" s="277">
        <f t="shared" si="1017"/>
        <v>0</v>
      </c>
      <c r="AB3537" s="277">
        <f t="shared" si="1017"/>
        <v>0</v>
      </c>
      <c r="AC3537" s="277">
        <f t="shared" si="1017"/>
        <v>0</v>
      </c>
      <c r="AD3537" s="277">
        <f t="shared" si="1017"/>
        <v>0</v>
      </c>
      <c r="AE3537" s="277">
        <f t="shared" si="1017"/>
        <v>0</v>
      </c>
      <c r="AF3537" s="277">
        <f t="shared" si="1017"/>
        <v>0</v>
      </c>
      <c r="AG3537" s="277">
        <f t="shared" si="1017"/>
        <v>0</v>
      </c>
      <c r="AH3537" s="277">
        <v>0</v>
      </c>
      <c r="AI3537" s="277">
        <v>0</v>
      </c>
      <c r="AJ3537" s="277">
        <f>SUM(AJ3533:AJ3536)</f>
        <v>1700</v>
      </c>
      <c r="AK3537" s="277">
        <f t="shared" si="1017"/>
        <v>0</v>
      </c>
      <c r="AL3537" s="277">
        <f t="shared" si="1017"/>
        <v>0</v>
      </c>
      <c r="AM3537" s="277">
        <f t="shared" si="1017"/>
        <v>200</v>
      </c>
      <c r="AN3537" s="277">
        <f t="shared" si="1017"/>
        <v>0</v>
      </c>
      <c r="AO3537" s="277">
        <f t="shared" si="1017"/>
        <v>0</v>
      </c>
      <c r="AP3537" s="277">
        <f t="shared" si="1017"/>
        <v>1500</v>
      </c>
      <c r="AQ3537" s="277">
        <f t="shared" si="1017"/>
        <v>0</v>
      </c>
      <c r="AR3537" s="277">
        <f t="shared" si="1017"/>
        <v>0</v>
      </c>
      <c r="AS3537" s="277">
        <f t="shared" si="1017"/>
        <v>0</v>
      </c>
      <c r="AT3537" s="277">
        <f t="shared" si="1017"/>
        <v>0</v>
      </c>
      <c r="AU3537" s="277">
        <v>1700</v>
      </c>
      <c r="AV3537" s="277">
        <v>0</v>
      </c>
      <c r="AW3537" s="277">
        <f>U3537+AH3537+AU3537</f>
        <v>27828</v>
      </c>
    </row>
    <row r="3538" spans="1:49">
      <c r="A3538" s="48"/>
      <c r="B3538" s="42"/>
      <c r="C3538" s="42"/>
      <c r="D3538" s="42"/>
      <c r="E3538" s="531"/>
      <c r="F3538" s="50"/>
      <c r="G3538" s="50"/>
      <c r="H3538" s="50"/>
      <c r="I3538" s="146"/>
      <c r="J3538" s="29"/>
      <c r="K3538" s="29"/>
      <c r="L3538" s="29"/>
      <c r="M3538" s="29"/>
      <c r="N3538" s="29"/>
      <c r="O3538" s="29"/>
      <c r="P3538" s="29"/>
      <c r="Q3538" s="29"/>
      <c r="R3538" s="29"/>
      <c r="S3538" s="29"/>
      <c r="T3538" s="29"/>
      <c r="U3538" s="29"/>
      <c r="V3538" s="29"/>
      <c r="W3538" s="29"/>
      <c r="X3538" s="29"/>
      <c r="Y3538" s="29"/>
      <c r="Z3538" s="29"/>
      <c r="AA3538" s="29"/>
      <c r="AB3538" s="29"/>
      <c r="AC3538" s="29"/>
      <c r="AD3538" s="29"/>
      <c r="AE3538" s="29"/>
      <c r="AF3538" s="29"/>
      <c r="AG3538" s="29"/>
      <c r="AH3538" s="29"/>
      <c r="AI3538" s="29"/>
      <c r="AJ3538" s="29"/>
      <c r="AK3538" s="29"/>
      <c r="AL3538" s="29"/>
      <c r="AM3538" s="29"/>
      <c r="AN3538" s="29"/>
      <c r="AO3538" s="29"/>
      <c r="AP3538" s="29"/>
      <c r="AQ3538" s="29"/>
      <c r="AR3538" s="29"/>
      <c r="AS3538" s="29"/>
      <c r="AT3538" s="29"/>
      <c r="AU3538" s="29"/>
      <c r="AV3538" s="29"/>
      <c r="AW3538" s="29"/>
    </row>
    <row r="3539" spans="1:49">
      <c r="A3539" s="44"/>
      <c r="B3539" s="45"/>
      <c r="C3539" s="45"/>
      <c r="D3539" s="45"/>
      <c r="E3539" s="531"/>
      <c r="F3539" s="50"/>
      <c r="G3539" s="50"/>
      <c r="H3539" s="50"/>
      <c r="I3539" s="53"/>
      <c r="J3539" s="29"/>
      <c r="K3539" s="29"/>
      <c r="L3539" s="29"/>
      <c r="M3539" s="29"/>
      <c r="N3539" s="29"/>
      <c r="O3539" s="29"/>
      <c r="P3539" s="29"/>
      <c r="Q3539" s="29"/>
      <c r="R3539" s="29"/>
      <c r="S3539" s="29"/>
      <c r="T3539" s="29"/>
      <c r="U3539" s="29"/>
      <c r="V3539" s="29"/>
      <c r="W3539" s="29"/>
      <c r="X3539" s="29"/>
      <c r="Y3539" s="29"/>
      <c r="Z3539" s="29"/>
      <c r="AA3539" s="29"/>
      <c r="AB3539" s="29"/>
      <c r="AC3539" s="29"/>
      <c r="AD3539" s="29"/>
      <c r="AE3539" s="29"/>
      <c r="AF3539" s="29"/>
      <c r="AG3539" s="29"/>
      <c r="AH3539" s="29"/>
      <c r="AI3539" s="29"/>
      <c r="AJ3539" s="29"/>
      <c r="AK3539" s="29"/>
      <c r="AL3539" s="29"/>
      <c r="AM3539" s="29"/>
      <c r="AN3539" s="29"/>
      <c r="AO3539" s="29"/>
      <c r="AP3539" s="29"/>
      <c r="AQ3539" s="29"/>
      <c r="AR3539" s="29"/>
      <c r="AS3539" s="29"/>
      <c r="AT3539" s="29"/>
      <c r="AU3539" s="29"/>
      <c r="AV3539" s="29"/>
      <c r="AW3539" s="29"/>
    </row>
    <row r="3540" spans="1:49" ht="16.5" thickBot="1">
      <c r="A3540" s="78" t="s">
        <v>2146</v>
      </c>
      <c r="B3540" s="78"/>
      <c r="C3540" s="78"/>
      <c r="D3540" s="463"/>
      <c r="E3540" s="539"/>
      <c r="F3540" s="129"/>
      <c r="G3540" s="129"/>
      <c r="H3540" s="129"/>
      <c r="I3540" s="103"/>
    </row>
    <row r="3541" spans="1:49" s="151" customFormat="1" ht="36" customHeight="1" thickTop="1" thickBot="1">
      <c r="A3541" s="147" t="s">
        <v>2079</v>
      </c>
      <c r="B3541" s="5" t="s">
        <v>2080</v>
      </c>
      <c r="C3541" s="5" t="s">
        <v>1335</v>
      </c>
      <c r="D3541" s="450"/>
      <c r="E3541" s="148" t="s">
        <v>1570</v>
      </c>
      <c r="F3541" s="149" t="s">
        <v>1438</v>
      </c>
      <c r="G3541" s="149"/>
      <c r="H3541" s="149" t="s">
        <v>2332</v>
      </c>
      <c r="I3541" s="5" t="s">
        <v>856</v>
      </c>
      <c r="J3541" s="364" t="s">
        <v>2891</v>
      </c>
      <c r="K3541" s="364" t="s">
        <v>2879</v>
      </c>
      <c r="L3541" s="364" t="s">
        <v>2880</v>
      </c>
      <c r="M3541" s="364" t="s">
        <v>2881</v>
      </c>
      <c r="N3541" s="364" t="s">
        <v>2882</v>
      </c>
      <c r="O3541" s="364" t="s">
        <v>2883</v>
      </c>
      <c r="P3541" s="364" t="s">
        <v>2884</v>
      </c>
      <c r="Q3541" s="364" t="s">
        <v>2885</v>
      </c>
      <c r="R3541" s="364" t="s">
        <v>2886</v>
      </c>
      <c r="S3541" s="364" t="s">
        <v>2887</v>
      </c>
      <c r="T3541" s="364" t="s">
        <v>2888</v>
      </c>
      <c r="U3541" s="364" t="s">
        <v>2889</v>
      </c>
      <c r="V3541" s="364" t="s">
        <v>2890</v>
      </c>
      <c r="W3541" s="365" t="s">
        <v>2893</v>
      </c>
      <c r="X3541" s="365" t="s">
        <v>2879</v>
      </c>
      <c r="Y3541" s="365" t="s">
        <v>2880</v>
      </c>
      <c r="Z3541" s="365" t="s">
        <v>2881</v>
      </c>
      <c r="AA3541" s="365" t="s">
        <v>2882</v>
      </c>
      <c r="AB3541" s="365" t="s">
        <v>2883</v>
      </c>
      <c r="AC3541" s="365" t="s">
        <v>2884</v>
      </c>
      <c r="AD3541" s="365" t="s">
        <v>2885</v>
      </c>
      <c r="AE3541" s="365" t="s">
        <v>2886</v>
      </c>
      <c r="AF3541" s="365" t="s">
        <v>2887</v>
      </c>
      <c r="AG3541" s="365" t="s">
        <v>2888</v>
      </c>
      <c r="AH3541" s="365" t="s">
        <v>2889</v>
      </c>
      <c r="AI3541" s="365" t="s">
        <v>2890</v>
      </c>
      <c r="AJ3541" s="366" t="s">
        <v>2892</v>
      </c>
      <c r="AK3541" s="366" t="s">
        <v>2879</v>
      </c>
      <c r="AL3541" s="366" t="s">
        <v>2880</v>
      </c>
      <c r="AM3541" s="366" t="s">
        <v>2881</v>
      </c>
      <c r="AN3541" s="366" t="s">
        <v>2882</v>
      </c>
      <c r="AO3541" s="366" t="s">
        <v>2883</v>
      </c>
      <c r="AP3541" s="366" t="s">
        <v>2884</v>
      </c>
      <c r="AQ3541" s="366" t="s">
        <v>2885</v>
      </c>
      <c r="AR3541" s="366" t="s">
        <v>2886</v>
      </c>
      <c r="AS3541" s="366" t="s">
        <v>2887</v>
      </c>
      <c r="AT3541" s="366" t="s">
        <v>2888</v>
      </c>
      <c r="AU3541" s="366" t="s">
        <v>2889</v>
      </c>
      <c r="AV3541" s="366" t="s">
        <v>2890</v>
      </c>
      <c r="AW3541" s="368" t="s">
        <v>2895</v>
      </c>
    </row>
    <row r="3542" spans="1:49">
      <c r="A3542" s="33"/>
      <c r="B3542" s="34"/>
      <c r="C3542" s="34"/>
      <c r="D3542" s="34"/>
      <c r="E3542" s="35"/>
      <c r="F3542" s="36"/>
      <c r="G3542" s="36"/>
      <c r="H3542" s="36"/>
      <c r="I3542" s="34"/>
      <c r="J3542" s="202" t="s">
        <v>1224</v>
      </c>
      <c r="K3542" s="202">
        <v>1</v>
      </c>
      <c r="L3542" s="202">
        <v>2</v>
      </c>
      <c r="M3542" s="202">
        <v>3</v>
      </c>
      <c r="N3542" s="202">
        <v>4</v>
      </c>
      <c r="O3542" s="202">
        <v>5</v>
      </c>
      <c r="P3542" s="202">
        <v>6</v>
      </c>
      <c r="Q3542" s="202">
        <v>7</v>
      </c>
      <c r="R3542" s="202">
        <v>8</v>
      </c>
      <c r="S3542" s="202">
        <v>9</v>
      </c>
      <c r="T3542" s="202">
        <v>10</v>
      </c>
      <c r="U3542" s="202">
        <v>13</v>
      </c>
      <c r="V3542" s="202">
        <v>14</v>
      </c>
      <c r="W3542" s="202" t="s">
        <v>1224</v>
      </c>
      <c r="X3542" s="202">
        <v>1</v>
      </c>
      <c r="Y3542" s="202">
        <v>2</v>
      </c>
      <c r="Z3542" s="202">
        <v>3</v>
      </c>
      <c r="AA3542" s="202">
        <v>4</v>
      </c>
      <c r="AB3542" s="202">
        <v>5</v>
      </c>
      <c r="AC3542" s="202">
        <v>6</v>
      </c>
      <c r="AD3542" s="202">
        <v>7</v>
      </c>
      <c r="AE3542" s="202">
        <v>8</v>
      </c>
      <c r="AF3542" s="202">
        <v>9</v>
      </c>
      <c r="AG3542" s="202">
        <v>10</v>
      </c>
      <c r="AH3542" s="202">
        <v>13</v>
      </c>
      <c r="AI3542" s="202">
        <v>14</v>
      </c>
      <c r="AJ3542" s="202" t="s">
        <v>1224</v>
      </c>
      <c r="AK3542" s="202">
        <v>1</v>
      </c>
      <c r="AL3542" s="202">
        <v>2</v>
      </c>
      <c r="AM3542" s="202">
        <v>3</v>
      </c>
      <c r="AN3542" s="202">
        <v>4</v>
      </c>
      <c r="AO3542" s="202">
        <v>5</v>
      </c>
      <c r="AP3542" s="202">
        <v>6</v>
      </c>
      <c r="AQ3542" s="202">
        <v>7</v>
      </c>
      <c r="AR3542" s="202">
        <v>8</v>
      </c>
      <c r="AS3542" s="202">
        <v>9</v>
      </c>
      <c r="AT3542" s="202">
        <v>10</v>
      </c>
      <c r="AU3542" s="202">
        <v>13</v>
      </c>
      <c r="AV3542" s="202">
        <v>14</v>
      </c>
      <c r="AW3542" s="202">
        <v>15</v>
      </c>
    </row>
    <row r="3543" spans="1:49">
      <c r="A3543" s="37"/>
      <c r="B3543" s="38"/>
      <c r="C3543" s="38"/>
      <c r="D3543" s="38"/>
      <c r="E3543" s="60"/>
      <c r="F3543" s="61"/>
      <c r="G3543" s="61"/>
      <c r="H3543" s="61"/>
      <c r="I3543" s="38"/>
      <c r="J3543" s="134"/>
      <c r="K3543" s="134"/>
      <c r="L3543" s="134"/>
      <c r="M3543" s="134"/>
      <c r="N3543" s="134"/>
      <c r="O3543" s="134"/>
      <c r="P3543" s="134"/>
      <c r="Q3543" s="134"/>
      <c r="R3543" s="134"/>
      <c r="S3543" s="134"/>
      <c r="T3543" s="134"/>
      <c r="U3543" s="134"/>
      <c r="V3543" s="134"/>
      <c r="W3543" s="134"/>
      <c r="X3543" s="134"/>
      <c r="Y3543" s="134"/>
      <c r="Z3543" s="134"/>
      <c r="AA3543" s="134"/>
      <c r="AB3543" s="134"/>
      <c r="AC3543" s="134"/>
      <c r="AD3543" s="134"/>
      <c r="AE3543" s="134"/>
      <c r="AF3543" s="134"/>
      <c r="AG3543" s="134"/>
      <c r="AH3543" s="134"/>
      <c r="AI3543" s="134"/>
      <c r="AJ3543" s="134"/>
      <c r="AK3543" s="134"/>
      <c r="AL3543" s="134"/>
      <c r="AM3543" s="134"/>
      <c r="AN3543" s="134"/>
      <c r="AO3543" s="134"/>
      <c r="AP3543" s="134"/>
      <c r="AQ3543" s="134"/>
      <c r="AR3543" s="134"/>
      <c r="AS3543" s="134"/>
      <c r="AT3543" s="134"/>
      <c r="AU3543" s="134"/>
      <c r="AV3543" s="134"/>
      <c r="AW3543" s="134"/>
    </row>
    <row r="3544" spans="1:49">
      <c r="A3544" s="92" t="s">
        <v>797</v>
      </c>
      <c r="B3544" s="93" t="s">
        <v>1030</v>
      </c>
      <c r="C3544" s="93" t="s">
        <v>1428</v>
      </c>
      <c r="D3544" s="460"/>
      <c r="E3544" s="531"/>
      <c r="F3544" s="50"/>
      <c r="G3544" s="50"/>
      <c r="H3544" s="50"/>
      <c r="I3544" s="41" t="s">
        <v>1017</v>
      </c>
      <c r="J3544" s="28"/>
      <c r="K3544" s="28"/>
      <c r="L3544" s="28"/>
      <c r="M3544" s="28"/>
      <c r="N3544" s="28"/>
      <c r="O3544" s="28"/>
      <c r="P3544" s="28"/>
      <c r="Q3544" s="28"/>
      <c r="R3544" s="28"/>
      <c r="S3544" s="28"/>
      <c r="T3544" s="28"/>
      <c r="U3544" s="28"/>
      <c r="V3544" s="28"/>
      <c r="W3544" s="28"/>
      <c r="X3544" s="28"/>
      <c r="Y3544" s="28"/>
      <c r="Z3544" s="28"/>
      <c r="AA3544" s="28"/>
      <c r="AB3544" s="28"/>
      <c r="AC3544" s="28"/>
      <c r="AD3544" s="28"/>
      <c r="AE3544" s="28"/>
      <c r="AF3544" s="28"/>
      <c r="AG3544" s="28"/>
      <c r="AH3544" s="28"/>
      <c r="AI3544" s="28"/>
      <c r="AJ3544" s="28"/>
      <c r="AK3544" s="28"/>
      <c r="AL3544" s="28"/>
      <c r="AM3544" s="28"/>
      <c r="AN3544" s="28"/>
      <c r="AO3544" s="28"/>
      <c r="AP3544" s="28"/>
      <c r="AQ3544" s="28"/>
      <c r="AR3544" s="28"/>
      <c r="AS3544" s="28"/>
      <c r="AT3544" s="28"/>
      <c r="AU3544" s="28"/>
      <c r="AV3544" s="28"/>
      <c r="AW3544" s="28"/>
    </row>
    <row r="3545" spans="1:49">
      <c r="A3545" s="48"/>
      <c r="B3545" s="1"/>
      <c r="C3545" s="1"/>
      <c r="D3545" s="369"/>
      <c r="E3545" s="531"/>
      <c r="F3545" s="50"/>
      <c r="G3545" s="50"/>
      <c r="H3545" s="50"/>
      <c r="I3545" s="109"/>
    </row>
    <row r="3546" spans="1:49">
      <c r="A3546" s="48"/>
      <c r="B3546" s="42"/>
      <c r="C3546" s="42"/>
      <c r="D3546" s="42"/>
      <c r="E3546" s="531"/>
      <c r="F3546" s="50"/>
      <c r="G3546" s="50"/>
      <c r="H3546" s="50"/>
      <c r="I3546" s="49" t="s">
        <v>1559</v>
      </c>
      <c r="J3546" s="12">
        <f>SUM(J3547,J3555,J3557)</f>
        <v>96100</v>
      </c>
      <c r="K3546" s="12">
        <f t="shared" ref="K3546:AT3546" si="1018">SUM(K3547,K3555,K3557)</f>
        <v>61455</v>
      </c>
      <c r="L3546" s="12">
        <f t="shared" si="1018"/>
        <v>1800</v>
      </c>
      <c r="M3546" s="12">
        <f t="shared" si="1018"/>
        <v>2400</v>
      </c>
      <c r="N3546" s="12">
        <f t="shared" si="1018"/>
        <v>912</v>
      </c>
      <c r="O3546" s="12">
        <f t="shared" si="1018"/>
        <v>1312</v>
      </c>
      <c r="P3546" s="12">
        <f t="shared" si="1018"/>
        <v>930</v>
      </c>
      <c r="Q3546" s="12">
        <f t="shared" si="1018"/>
        <v>301</v>
      </c>
      <c r="R3546" s="12">
        <f t="shared" si="1018"/>
        <v>0</v>
      </c>
      <c r="S3546" s="12">
        <f t="shared" si="1018"/>
        <v>996</v>
      </c>
      <c r="T3546" s="12">
        <f t="shared" si="1018"/>
        <v>1507</v>
      </c>
      <c r="U3546" s="12">
        <v>71613</v>
      </c>
      <c r="V3546" s="12">
        <v>24487</v>
      </c>
      <c r="W3546" s="12">
        <f>SUM(W3547,W3555,W3557)</f>
        <v>79361</v>
      </c>
      <c r="X3546" s="12">
        <f t="shared" si="1018"/>
        <v>0</v>
      </c>
      <c r="Y3546" s="12">
        <f t="shared" si="1018"/>
        <v>0</v>
      </c>
      <c r="Z3546" s="12">
        <f t="shared" si="1018"/>
        <v>0</v>
      </c>
      <c r="AA3546" s="12">
        <f t="shared" si="1018"/>
        <v>0</v>
      </c>
      <c r="AB3546" s="12">
        <f t="shared" si="1018"/>
        <v>0</v>
      </c>
      <c r="AC3546" s="12">
        <f t="shared" si="1018"/>
        <v>53447</v>
      </c>
      <c r="AD3546" s="12">
        <f t="shared" si="1018"/>
        <v>0</v>
      </c>
      <c r="AE3546" s="12">
        <f t="shared" si="1018"/>
        <v>0</v>
      </c>
      <c r="AF3546" s="12">
        <f t="shared" si="1018"/>
        <v>0</v>
      </c>
      <c r="AG3546" s="12">
        <f t="shared" si="1018"/>
        <v>0</v>
      </c>
      <c r="AH3546" s="12">
        <v>53447</v>
      </c>
      <c r="AI3546" s="12">
        <v>25914</v>
      </c>
      <c r="AJ3546" s="12">
        <f>SUM(AJ3547,AJ3555,AJ3557)</f>
        <v>55950</v>
      </c>
      <c r="AK3546" s="12">
        <f t="shared" si="1018"/>
        <v>0</v>
      </c>
      <c r="AL3546" s="12">
        <f t="shared" si="1018"/>
        <v>5815</v>
      </c>
      <c r="AM3546" s="12">
        <f t="shared" si="1018"/>
        <v>12324</v>
      </c>
      <c r="AN3546" s="12">
        <f t="shared" si="1018"/>
        <v>3164</v>
      </c>
      <c r="AO3546" s="12">
        <f t="shared" si="1018"/>
        <v>2963</v>
      </c>
      <c r="AP3546" s="12">
        <f t="shared" si="1018"/>
        <v>27568</v>
      </c>
      <c r="AQ3546" s="12">
        <f t="shared" si="1018"/>
        <v>0</v>
      </c>
      <c r="AR3546" s="12">
        <f t="shared" si="1018"/>
        <v>0</v>
      </c>
      <c r="AS3546" s="12">
        <f t="shared" si="1018"/>
        <v>825</v>
      </c>
      <c r="AT3546" s="12">
        <f t="shared" si="1018"/>
        <v>3291</v>
      </c>
      <c r="AU3546" s="12">
        <v>55950</v>
      </c>
      <c r="AV3546" s="12">
        <v>0</v>
      </c>
      <c r="AW3546" s="12">
        <f t="shared" ref="AW3546:AW3576" si="1019">U3546+AH3546+AU3546</f>
        <v>181010</v>
      </c>
    </row>
    <row r="3547" spans="1:49">
      <c r="A3547" s="44" t="s">
        <v>797</v>
      </c>
      <c r="B3547" s="45" t="s">
        <v>1030</v>
      </c>
      <c r="C3547" s="45" t="s">
        <v>1428</v>
      </c>
      <c r="D3547" s="452" t="s">
        <v>2960</v>
      </c>
      <c r="E3547" s="213" t="s">
        <v>771</v>
      </c>
      <c r="F3547" s="65"/>
      <c r="G3547" s="65"/>
      <c r="H3547" s="65"/>
      <c r="I3547" s="1" t="s">
        <v>1500</v>
      </c>
      <c r="J3547" s="9">
        <f>SUM(J3548:J3549)</f>
        <v>24600</v>
      </c>
      <c r="K3547" s="9">
        <f t="shared" ref="K3547:AT3547" si="1020">SUM(K3548:K3549)</f>
        <v>2450</v>
      </c>
      <c r="L3547" s="9">
        <f t="shared" si="1020"/>
        <v>0</v>
      </c>
      <c r="M3547" s="9">
        <f t="shared" si="1020"/>
        <v>0</v>
      </c>
      <c r="N3547" s="9">
        <f t="shared" si="1020"/>
        <v>0</v>
      </c>
      <c r="O3547" s="9">
        <f t="shared" si="1020"/>
        <v>0</v>
      </c>
      <c r="P3547" s="9">
        <f t="shared" si="1020"/>
        <v>900</v>
      </c>
      <c r="Q3547" s="9">
        <f t="shared" si="1020"/>
        <v>0</v>
      </c>
      <c r="R3547" s="9">
        <f t="shared" si="1020"/>
        <v>0</v>
      </c>
      <c r="S3547" s="9">
        <f t="shared" si="1020"/>
        <v>627</v>
      </c>
      <c r="T3547" s="9">
        <f t="shared" si="1020"/>
        <v>0</v>
      </c>
      <c r="U3547" s="9">
        <v>3977</v>
      </c>
      <c r="V3547" s="9">
        <v>20623</v>
      </c>
      <c r="W3547" s="9">
        <f>SUM(W3548:W3549)</f>
        <v>0</v>
      </c>
      <c r="X3547" s="9">
        <f t="shared" si="1020"/>
        <v>0</v>
      </c>
      <c r="Y3547" s="9">
        <f t="shared" si="1020"/>
        <v>0</v>
      </c>
      <c r="Z3547" s="9">
        <f t="shared" si="1020"/>
        <v>0</v>
      </c>
      <c r="AA3547" s="9">
        <f t="shared" si="1020"/>
        <v>0</v>
      </c>
      <c r="AB3547" s="9">
        <f t="shared" si="1020"/>
        <v>0</v>
      </c>
      <c r="AC3547" s="9">
        <f t="shared" si="1020"/>
        <v>0</v>
      </c>
      <c r="AD3547" s="9">
        <f t="shared" si="1020"/>
        <v>0</v>
      </c>
      <c r="AE3547" s="9">
        <f t="shared" si="1020"/>
        <v>0</v>
      </c>
      <c r="AF3547" s="9">
        <f t="shared" si="1020"/>
        <v>0</v>
      </c>
      <c r="AG3547" s="9">
        <f t="shared" si="1020"/>
        <v>0</v>
      </c>
      <c r="AH3547" s="9">
        <v>0</v>
      </c>
      <c r="AI3547" s="9">
        <v>0</v>
      </c>
      <c r="AJ3547" s="9">
        <f>SUM(AJ3548:AJ3549)</f>
        <v>0</v>
      </c>
      <c r="AK3547" s="9">
        <f t="shared" si="1020"/>
        <v>0</v>
      </c>
      <c r="AL3547" s="9">
        <f t="shared" si="1020"/>
        <v>0</v>
      </c>
      <c r="AM3547" s="9">
        <f t="shared" si="1020"/>
        <v>0</v>
      </c>
      <c r="AN3547" s="9">
        <f t="shared" si="1020"/>
        <v>0</v>
      </c>
      <c r="AO3547" s="9">
        <f t="shared" si="1020"/>
        <v>0</v>
      </c>
      <c r="AP3547" s="9">
        <f t="shared" si="1020"/>
        <v>0</v>
      </c>
      <c r="AQ3547" s="9">
        <f t="shared" si="1020"/>
        <v>0</v>
      </c>
      <c r="AR3547" s="9">
        <f t="shared" si="1020"/>
        <v>0</v>
      </c>
      <c r="AS3547" s="9">
        <f t="shared" si="1020"/>
        <v>0</v>
      </c>
      <c r="AT3547" s="9">
        <f t="shared" si="1020"/>
        <v>0</v>
      </c>
      <c r="AU3547" s="9">
        <v>0</v>
      </c>
      <c r="AV3547" s="9">
        <v>0</v>
      </c>
      <c r="AW3547" s="9">
        <f t="shared" si="1019"/>
        <v>3977</v>
      </c>
    </row>
    <row r="3548" spans="1:49">
      <c r="A3548" s="44" t="s">
        <v>797</v>
      </c>
      <c r="B3548" s="45" t="s">
        <v>1030</v>
      </c>
      <c r="C3548" s="45" t="s">
        <v>1428</v>
      </c>
      <c r="D3548" s="452" t="s">
        <v>2960</v>
      </c>
      <c r="E3548" s="367" t="s">
        <v>834</v>
      </c>
      <c r="F3548" s="50"/>
      <c r="G3548" s="468" t="s">
        <v>3096</v>
      </c>
      <c r="H3548" s="50" t="s">
        <v>2333</v>
      </c>
      <c r="I3548" s="42" t="s">
        <v>1165</v>
      </c>
      <c r="J3548" s="15">
        <v>20700</v>
      </c>
      <c r="K3548" s="15">
        <v>2000</v>
      </c>
      <c r="S3548" s="15">
        <v>627</v>
      </c>
      <c r="U3548" s="15">
        <v>2627</v>
      </c>
      <c r="V3548" s="15">
        <v>18073</v>
      </c>
      <c r="AH3548" s="15">
        <v>0</v>
      </c>
      <c r="AI3548" s="15">
        <v>0</v>
      </c>
      <c r="AU3548" s="15">
        <v>0</v>
      </c>
      <c r="AV3548" s="15">
        <v>0</v>
      </c>
      <c r="AW3548" s="15">
        <f t="shared" si="1019"/>
        <v>2627</v>
      </c>
    </row>
    <row r="3549" spans="1:49">
      <c r="A3549" s="44" t="s">
        <v>797</v>
      </c>
      <c r="B3549" s="45" t="s">
        <v>1030</v>
      </c>
      <c r="C3549" s="45" t="s">
        <v>1428</v>
      </c>
      <c r="D3549" s="452" t="s">
        <v>2960</v>
      </c>
      <c r="E3549" s="367" t="s">
        <v>772</v>
      </c>
      <c r="F3549" s="50"/>
      <c r="G3549" s="468" t="s">
        <v>3096</v>
      </c>
      <c r="H3549" s="50" t="s">
        <v>2333</v>
      </c>
      <c r="I3549" s="42" t="s">
        <v>1227</v>
      </c>
      <c r="J3549" s="15">
        <f>SUM(J3550:J3554)</f>
        <v>3900</v>
      </c>
      <c r="K3549" s="15">
        <f t="shared" ref="K3549:AT3549" si="1021">SUM(K3550:K3554)</f>
        <v>450</v>
      </c>
      <c r="L3549" s="15">
        <f t="shared" si="1021"/>
        <v>0</v>
      </c>
      <c r="M3549" s="15">
        <f t="shared" si="1021"/>
        <v>0</v>
      </c>
      <c r="N3549" s="15">
        <f t="shared" si="1021"/>
        <v>0</v>
      </c>
      <c r="O3549" s="15">
        <f t="shared" si="1021"/>
        <v>0</v>
      </c>
      <c r="P3549" s="15">
        <f t="shared" si="1021"/>
        <v>900</v>
      </c>
      <c r="Q3549" s="15">
        <f t="shared" si="1021"/>
        <v>0</v>
      </c>
      <c r="R3549" s="15">
        <f t="shared" si="1021"/>
        <v>0</v>
      </c>
      <c r="S3549" s="15">
        <f t="shared" si="1021"/>
        <v>0</v>
      </c>
      <c r="T3549" s="15">
        <f t="shared" si="1021"/>
        <v>0</v>
      </c>
      <c r="U3549" s="15">
        <v>1350</v>
      </c>
      <c r="V3549" s="15">
        <v>2550</v>
      </c>
      <c r="W3549" s="15">
        <f>SUM(W3550:W3554)</f>
        <v>0</v>
      </c>
      <c r="X3549" s="15">
        <f t="shared" si="1021"/>
        <v>0</v>
      </c>
      <c r="Y3549" s="15">
        <f t="shared" si="1021"/>
        <v>0</v>
      </c>
      <c r="Z3549" s="15">
        <f t="shared" si="1021"/>
        <v>0</v>
      </c>
      <c r="AA3549" s="15">
        <f t="shared" si="1021"/>
        <v>0</v>
      </c>
      <c r="AB3549" s="15">
        <f t="shared" si="1021"/>
        <v>0</v>
      </c>
      <c r="AC3549" s="15">
        <f t="shared" si="1021"/>
        <v>0</v>
      </c>
      <c r="AD3549" s="15">
        <f t="shared" si="1021"/>
        <v>0</v>
      </c>
      <c r="AE3549" s="15">
        <f t="shared" si="1021"/>
        <v>0</v>
      </c>
      <c r="AF3549" s="15">
        <f t="shared" si="1021"/>
        <v>0</v>
      </c>
      <c r="AG3549" s="15">
        <f t="shared" si="1021"/>
        <v>0</v>
      </c>
      <c r="AH3549" s="15">
        <v>0</v>
      </c>
      <c r="AI3549" s="15">
        <v>0</v>
      </c>
      <c r="AJ3549" s="15">
        <f>SUM(AJ3550:AJ3554)</f>
        <v>0</v>
      </c>
      <c r="AK3549" s="15">
        <f t="shared" si="1021"/>
        <v>0</v>
      </c>
      <c r="AL3549" s="15">
        <f t="shared" si="1021"/>
        <v>0</v>
      </c>
      <c r="AM3549" s="15">
        <f t="shared" si="1021"/>
        <v>0</v>
      </c>
      <c r="AN3549" s="15">
        <f t="shared" si="1021"/>
        <v>0</v>
      </c>
      <c r="AO3549" s="15">
        <f t="shared" si="1021"/>
        <v>0</v>
      </c>
      <c r="AP3549" s="15">
        <f t="shared" si="1021"/>
        <v>0</v>
      </c>
      <c r="AQ3549" s="15">
        <f t="shared" si="1021"/>
        <v>0</v>
      </c>
      <c r="AR3549" s="15">
        <f t="shared" si="1021"/>
        <v>0</v>
      </c>
      <c r="AS3549" s="15">
        <f t="shared" si="1021"/>
        <v>0</v>
      </c>
      <c r="AT3549" s="15">
        <f t="shared" si="1021"/>
        <v>0</v>
      </c>
      <c r="AU3549" s="15">
        <v>0</v>
      </c>
      <c r="AV3549" s="15">
        <v>0</v>
      </c>
      <c r="AW3549" s="15">
        <f t="shared" si="1019"/>
        <v>1350</v>
      </c>
    </row>
    <row r="3550" spans="1:49" s="144" customFormat="1">
      <c r="A3550" s="44" t="s">
        <v>797</v>
      </c>
      <c r="B3550" s="45" t="s">
        <v>1030</v>
      </c>
      <c r="C3550" s="45" t="s">
        <v>1428</v>
      </c>
      <c r="D3550" s="452" t="s">
        <v>2960</v>
      </c>
      <c r="E3550" s="140" t="s">
        <v>850</v>
      </c>
      <c r="F3550" s="141" t="s">
        <v>385</v>
      </c>
      <c r="G3550" s="468" t="s">
        <v>3096</v>
      </c>
      <c r="H3550" s="50" t="s">
        <v>2333</v>
      </c>
      <c r="I3550" s="142" t="s">
        <v>1119</v>
      </c>
      <c r="J3550" s="15">
        <v>1100</v>
      </c>
      <c r="K3550" s="15">
        <v>150</v>
      </c>
      <c r="L3550" s="15"/>
      <c r="M3550" s="15"/>
      <c r="N3550" s="15"/>
      <c r="O3550" s="15"/>
      <c r="P3550" s="15"/>
      <c r="Q3550" s="15"/>
      <c r="R3550" s="15"/>
      <c r="S3550" s="15"/>
      <c r="T3550" s="15"/>
      <c r="U3550" s="15">
        <v>150</v>
      </c>
      <c r="V3550" s="15">
        <v>950</v>
      </c>
      <c r="W3550" s="15"/>
      <c r="X3550" s="15"/>
      <c r="Y3550" s="15"/>
      <c r="Z3550" s="15"/>
      <c r="AA3550" s="15"/>
      <c r="AB3550" s="15"/>
      <c r="AC3550" s="15"/>
      <c r="AD3550" s="15"/>
      <c r="AE3550" s="15"/>
      <c r="AF3550" s="15"/>
      <c r="AG3550" s="15"/>
      <c r="AH3550" s="15">
        <v>0</v>
      </c>
      <c r="AI3550" s="15">
        <v>0</v>
      </c>
      <c r="AJ3550" s="15"/>
      <c r="AK3550" s="15"/>
      <c r="AL3550" s="15"/>
      <c r="AM3550" s="15"/>
      <c r="AN3550" s="15"/>
      <c r="AO3550" s="15"/>
      <c r="AP3550" s="15"/>
      <c r="AQ3550" s="15"/>
      <c r="AR3550" s="15"/>
      <c r="AS3550" s="15"/>
      <c r="AT3550" s="15"/>
      <c r="AU3550" s="15">
        <v>0</v>
      </c>
      <c r="AV3550" s="15">
        <v>0</v>
      </c>
      <c r="AW3550" s="15">
        <f t="shared" si="1019"/>
        <v>150</v>
      </c>
    </row>
    <row r="3551" spans="1:49" s="144" customFormat="1">
      <c r="A3551" s="44" t="s">
        <v>797</v>
      </c>
      <c r="B3551" s="45" t="s">
        <v>1030</v>
      </c>
      <c r="C3551" s="45" t="s">
        <v>1428</v>
      </c>
      <c r="D3551" s="452" t="s">
        <v>2960</v>
      </c>
      <c r="E3551" s="140" t="s">
        <v>851</v>
      </c>
      <c r="F3551" s="141" t="s">
        <v>386</v>
      </c>
      <c r="G3551" s="468" t="s">
        <v>3096</v>
      </c>
      <c r="H3551" s="50" t="s">
        <v>2333</v>
      </c>
      <c r="I3551" s="142" t="s">
        <v>1290</v>
      </c>
      <c r="J3551" s="15">
        <v>1900</v>
      </c>
      <c r="K3551" s="15">
        <v>300</v>
      </c>
      <c r="L3551" s="15"/>
      <c r="M3551" s="15"/>
      <c r="N3551" s="15"/>
      <c r="O3551" s="15"/>
      <c r="P3551" s="15"/>
      <c r="Q3551" s="15"/>
      <c r="R3551" s="15"/>
      <c r="S3551" s="15"/>
      <c r="T3551" s="15"/>
      <c r="U3551" s="15">
        <v>300</v>
      </c>
      <c r="V3551" s="15">
        <v>1600</v>
      </c>
      <c r="W3551" s="15"/>
      <c r="X3551" s="15"/>
      <c r="Y3551" s="15"/>
      <c r="Z3551" s="15"/>
      <c r="AA3551" s="15"/>
      <c r="AB3551" s="15"/>
      <c r="AC3551" s="15"/>
      <c r="AD3551" s="15"/>
      <c r="AE3551" s="15"/>
      <c r="AF3551" s="15"/>
      <c r="AG3551" s="15"/>
      <c r="AH3551" s="15">
        <v>0</v>
      </c>
      <c r="AI3551" s="15">
        <v>0</v>
      </c>
      <c r="AJ3551" s="15"/>
      <c r="AK3551" s="15"/>
      <c r="AL3551" s="15"/>
      <c r="AM3551" s="15"/>
      <c r="AN3551" s="15"/>
      <c r="AO3551" s="15"/>
      <c r="AP3551" s="15"/>
      <c r="AQ3551" s="15"/>
      <c r="AR3551" s="15"/>
      <c r="AS3551" s="15"/>
      <c r="AT3551" s="15"/>
      <c r="AU3551" s="15">
        <v>0</v>
      </c>
      <c r="AV3551" s="15">
        <v>0</v>
      </c>
      <c r="AW3551" s="15">
        <f t="shared" si="1019"/>
        <v>300</v>
      </c>
    </row>
    <row r="3552" spans="1:49" s="144" customFormat="1">
      <c r="A3552" s="44" t="s">
        <v>797</v>
      </c>
      <c r="B3552" s="45" t="s">
        <v>1030</v>
      </c>
      <c r="C3552" s="45" t="s">
        <v>1428</v>
      </c>
      <c r="D3552" s="452" t="s">
        <v>2960</v>
      </c>
      <c r="E3552" s="140" t="s">
        <v>852</v>
      </c>
      <c r="F3552" s="141" t="s">
        <v>387</v>
      </c>
      <c r="G3552" s="468" t="s">
        <v>3096</v>
      </c>
      <c r="H3552" s="50" t="s">
        <v>2333</v>
      </c>
      <c r="I3552" s="142" t="s">
        <v>1733</v>
      </c>
      <c r="J3552" s="15">
        <v>900</v>
      </c>
      <c r="K3552" s="15"/>
      <c r="L3552" s="15"/>
      <c r="M3552" s="15"/>
      <c r="N3552" s="15"/>
      <c r="O3552" s="15"/>
      <c r="P3552" s="15">
        <v>900</v>
      </c>
      <c r="Q3552" s="15"/>
      <c r="R3552" s="15"/>
      <c r="S3552" s="15"/>
      <c r="T3552" s="15"/>
      <c r="U3552" s="15">
        <v>900</v>
      </c>
      <c r="V3552" s="15">
        <v>0</v>
      </c>
      <c r="W3552" s="15"/>
      <c r="X3552" s="15"/>
      <c r="Y3552" s="15"/>
      <c r="Z3552" s="15"/>
      <c r="AA3552" s="15"/>
      <c r="AB3552" s="15"/>
      <c r="AC3552" s="15"/>
      <c r="AD3552" s="15"/>
      <c r="AE3552" s="15"/>
      <c r="AF3552" s="15"/>
      <c r="AG3552" s="15"/>
      <c r="AH3552" s="15">
        <v>0</v>
      </c>
      <c r="AI3552" s="15">
        <v>0</v>
      </c>
      <c r="AJ3552" s="15"/>
      <c r="AK3552" s="15"/>
      <c r="AL3552" s="15"/>
      <c r="AM3552" s="15"/>
      <c r="AN3552" s="15"/>
      <c r="AO3552" s="15"/>
      <c r="AP3552" s="15"/>
      <c r="AQ3552" s="15"/>
      <c r="AR3552" s="15"/>
      <c r="AS3552" s="15"/>
      <c r="AT3552" s="15"/>
      <c r="AU3552" s="15">
        <v>0</v>
      </c>
      <c r="AV3552" s="15">
        <v>0</v>
      </c>
      <c r="AW3552" s="15">
        <f t="shared" si="1019"/>
        <v>900</v>
      </c>
    </row>
    <row r="3553" spans="1:49" s="144" customFormat="1">
      <c r="A3553" s="44" t="s">
        <v>797</v>
      </c>
      <c r="B3553" s="45" t="s">
        <v>1030</v>
      </c>
      <c r="C3553" s="45" t="s">
        <v>1428</v>
      </c>
      <c r="D3553" s="452" t="s">
        <v>2960</v>
      </c>
      <c r="E3553" s="140" t="s">
        <v>853</v>
      </c>
      <c r="F3553" s="141" t="s">
        <v>388</v>
      </c>
      <c r="G3553" s="468" t="s">
        <v>3096</v>
      </c>
      <c r="H3553" s="50" t="s">
        <v>2333</v>
      </c>
      <c r="I3553" s="142" t="s">
        <v>1734</v>
      </c>
      <c r="J3553" s="15"/>
      <c r="K3553" s="15"/>
      <c r="L3553" s="15"/>
      <c r="M3553" s="15"/>
      <c r="N3553" s="15"/>
      <c r="O3553" s="15"/>
      <c r="P3553" s="15"/>
      <c r="Q3553" s="15"/>
      <c r="R3553" s="15"/>
      <c r="S3553" s="15"/>
      <c r="T3553" s="15"/>
      <c r="U3553" s="15">
        <v>0</v>
      </c>
      <c r="V3553" s="15">
        <v>0</v>
      </c>
      <c r="W3553" s="15"/>
      <c r="X3553" s="15"/>
      <c r="Y3553" s="15"/>
      <c r="Z3553" s="15"/>
      <c r="AA3553" s="15"/>
      <c r="AB3553" s="15"/>
      <c r="AC3553" s="15"/>
      <c r="AD3553" s="15"/>
      <c r="AE3553" s="15"/>
      <c r="AF3553" s="15"/>
      <c r="AG3553" s="15"/>
      <c r="AH3553" s="15">
        <v>0</v>
      </c>
      <c r="AI3553" s="15">
        <v>0</v>
      </c>
      <c r="AJ3553" s="15"/>
      <c r="AK3553" s="15"/>
      <c r="AL3553" s="15"/>
      <c r="AM3553" s="15"/>
      <c r="AN3553" s="15"/>
      <c r="AO3553" s="15"/>
      <c r="AP3553" s="15"/>
      <c r="AQ3553" s="15"/>
      <c r="AR3553" s="15"/>
      <c r="AS3553" s="15"/>
      <c r="AT3553" s="15"/>
      <c r="AU3553" s="15">
        <v>0</v>
      </c>
      <c r="AV3553" s="15">
        <v>0</v>
      </c>
      <c r="AW3553" s="15">
        <f t="shared" si="1019"/>
        <v>0</v>
      </c>
    </row>
    <row r="3554" spans="1:49" s="144" customFormat="1">
      <c r="A3554" s="44" t="s">
        <v>797</v>
      </c>
      <c r="B3554" s="45" t="s">
        <v>1030</v>
      </c>
      <c r="C3554" s="45" t="s">
        <v>1428</v>
      </c>
      <c r="D3554" s="452" t="s">
        <v>2960</v>
      </c>
      <c r="E3554" s="140" t="s">
        <v>854</v>
      </c>
      <c r="F3554" s="141" t="s">
        <v>389</v>
      </c>
      <c r="G3554" s="468" t="s">
        <v>3096</v>
      </c>
      <c r="H3554" s="50" t="s">
        <v>2333</v>
      </c>
      <c r="I3554" s="142" t="s">
        <v>1735</v>
      </c>
      <c r="J3554" s="15"/>
      <c r="K3554" s="15"/>
      <c r="L3554" s="15"/>
      <c r="M3554" s="15"/>
      <c r="N3554" s="15"/>
      <c r="O3554" s="15"/>
      <c r="P3554" s="15"/>
      <c r="Q3554" s="15"/>
      <c r="R3554" s="15"/>
      <c r="S3554" s="15"/>
      <c r="T3554" s="15"/>
      <c r="U3554" s="15">
        <v>0</v>
      </c>
      <c r="V3554" s="15">
        <v>0</v>
      </c>
      <c r="W3554" s="15"/>
      <c r="X3554" s="15"/>
      <c r="Y3554" s="15"/>
      <c r="Z3554" s="15"/>
      <c r="AA3554" s="15"/>
      <c r="AB3554" s="15"/>
      <c r="AC3554" s="15"/>
      <c r="AD3554" s="15"/>
      <c r="AE3554" s="15"/>
      <c r="AF3554" s="15"/>
      <c r="AG3554" s="15"/>
      <c r="AH3554" s="15">
        <v>0</v>
      </c>
      <c r="AI3554" s="15">
        <v>0</v>
      </c>
      <c r="AJ3554" s="15"/>
      <c r="AK3554" s="15"/>
      <c r="AL3554" s="15"/>
      <c r="AM3554" s="15"/>
      <c r="AN3554" s="15"/>
      <c r="AO3554" s="15"/>
      <c r="AP3554" s="15"/>
      <c r="AQ3554" s="15"/>
      <c r="AR3554" s="15"/>
      <c r="AS3554" s="15"/>
      <c r="AT3554" s="15"/>
      <c r="AU3554" s="15">
        <v>0</v>
      </c>
      <c r="AV3554" s="15">
        <v>0</v>
      </c>
      <c r="AW3554" s="15">
        <f t="shared" si="1019"/>
        <v>0</v>
      </c>
    </row>
    <row r="3555" spans="1:49">
      <c r="A3555" s="44" t="s">
        <v>797</v>
      </c>
      <c r="B3555" s="45" t="s">
        <v>1030</v>
      </c>
      <c r="C3555" s="45" t="s">
        <v>1428</v>
      </c>
      <c r="D3555" s="452" t="s">
        <v>2960</v>
      </c>
      <c r="E3555" s="213" t="s">
        <v>773</v>
      </c>
      <c r="F3555" s="65"/>
      <c r="G3555" s="65"/>
      <c r="H3555" s="65"/>
      <c r="I3555" s="1" t="s">
        <v>1362</v>
      </c>
      <c r="J3555" s="9">
        <f>SUM(J3556)</f>
        <v>0</v>
      </c>
      <c r="K3555" s="9">
        <f t="shared" ref="K3555:AT3555" si="1022">SUM(K3556)</f>
        <v>0</v>
      </c>
      <c r="L3555" s="9">
        <f t="shared" si="1022"/>
        <v>0</v>
      </c>
      <c r="M3555" s="9">
        <f t="shared" si="1022"/>
        <v>0</v>
      </c>
      <c r="N3555" s="9">
        <f t="shared" si="1022"/>
        <v>0</v>
      </c>
      <c r="O3555" s="9">
        <f t="shared" si="1022"/>
        <v>0</v>
      </c>
      <c r="P3555" s="9">
        <f t="shared" si="1022"/>
        <v>0</v>
      </c>
      <c r="Q3555" s="9">
        <f t="shared" si="1022"/>
        <v>0</v>
      </c>
      <c r="R3555" s="9">
        <f t="shared" si="1022"/>
        <v>0</v>
      </c>
      <c r="S3555" s="9">
        <f t="shared" si="1022"/>
        <v>0</v>
      </c>
      <c r="T3555" s="9">
        <f t="shared" si="1022"/>
        <v>0</v>
      </c>
      <c r="U3555" s="9">
        <v>0</v>
      </c>
      <c r="V3555" s="9">
        <v>0</v>
      </c>
      <c r="W3555" s="9">
        <f>SUM(W3556)</f>
        <v>0</v>
      </c>
      <c r="X3555" s="9">
        <f t="shared" si="1022"/>
        <v>0</v>
      </c>
      <c r="Y3555" s="9">
        <f t="shared" si="1022"/>
        <v>0</v>
      </c>
      <c r="Z3555" s="9">
        <f t="shared" si="1022"/>
        <v>0</v>
      </c>
      <c r="AA3555" s="9">
        <f t="shared" si="1022"/>
        <v>0</v>
      </c>
      <c r="AB3555" s="9">
        <f t="shared" si="1022"/>
        <v>0</v>
      </c>
      <c r="AC3555" s="9">
        <f t="shared" si="1022"/>
        <v>0</v>
      </c>
      <c r="AD3555" s="9">
        <f t="shared" si="1022"/>
        <v>0</v>
      </c>
      <c r="AE3555" s="9">
        <f t="shared" si="1022"/>
        <v>0</v>
      </c>
      <c r="AF3555" s="9">
        <f t="shared" si="1022"/>
        <v>0</v>
      </c>
      <c r="AG3555" s="9">
        <f t="shared" si="1022"/>
        <v>0</v>
      </c>
      <c r="AH3555" s="9">
        <v>0</v>
      </c>
      <c r="AI3555" s="9">
        <v>0</v>
      </c>
      <c r="AJ3555" s="9">
        <f>SUM(AJ3556)</f>
        <v>0</v>
      </c>
      <c r="AK3555" s="9">
        <f t="shared" si="1022"/>
        <v>0</v>
      </c>
      <c r="AL3555" s="9">
        <f t="shared" si="1022"/>
        <v>0</v>
      </c>
      <c r="AM3555" s="9">
        <f t="shared" si="1022"/>
        <v>0</v>
      </c>
      <c r="AN3555" s="9">
        <f t="shared" si="1022"/>
        <v>0</v>
      </c>
      <c r="AO3555" s="9">
        <f t="shared" si="1022"/>
        <v>0</v>
      </c>
      <c r="AP3555" s="9">
        <f t="shared" si="1022"/>
        <v>0</v>
      </c>
      <c r="AQ3555" s="9">
        <f t="shared" si="1022"/>
        <v>0</v>
      </c>
      <c r="AR3555" s="9">
        <f t="shared" si="1022"/>
        <v>0</v>
      </c>
      <c r="AS3555" s="9">
        <f t="shared" si="1022"/>
        <v>0</v>
      </c>
      <c r="AT3555" s="9">
        <f t="shared" si="1022"/>
        <v>0</v>
      </c>
      <c r="AU3555" s="9">
        <v>0</v>
      </c>
      <c r="AV3555" s="9">
        <v>0</v>
      </c>
      <c r="AW3555" s="9">
        <f t="shared" si="1019"/>
        <v>0</v>
      </c>
    </row>
    <row r="3556" spans="1:49">
      <c r="A3556" s="44" t="s">
        <v>797</v>
      </c>
      <c r="B3556" s="45" t="s">
        <v>1030</v>
      </c>
      <c r="C3556" s="45" t="s">
        <v>1428</v>
      </c>
      <c r="D3556" s="452" t="s">
        <v>2960</v>
      </c>
      <c r="E3556" s="367" t="s">
        <v>785</v>
      </c>
      <c r="F3556" s="50"/>
      <c r="G3556" s="468" t="s">
        <v>3096</v>
      </c>
      <c r="H3556" s="50" t="s">
        <v>2333</v>
      </c>
      <c r="I3556" s="42" t="s">
        <v>1363</v>
      </c>
      <c r="U3556" s="15">
        <v>0</v>
      </c>
      <c r="V3556" s="15">
        <v>0</v>
      </c>
      <c r="AH3556" s="15">
        <v>0</v>
      </c>
      <c r="AI3556" s="15">
        <v>0</v>
      </c>
      <c r="AU3556" s="15">
        <v>0</v>
      </c>
      <c r="AV3556" s="15">
        <v>0</v>
      </c>
      <c r="AW3556" s="15">
        <f t="shared" si="1019"/>
        <v>0</v>
      </c>
    </row>
    <row r="3557" spans="1:49">
      <c r="A3557" s="44" t="s">
        <v>797</v>
      </c>
      <c r="B3557" s="45" t="s">
        <v>1030</v>
      </c>
      <c r="C3557" s="45" t="s">
        <v>1428</v>
      </c>
      <c r="D3557" s="452" t="s">
        <v>2960</v>
      </c>
      <c r="E3557" s="213" t="s">
        <v>1364</v>
      </c>
      <c r="F3557" s="65"/>
      <c r="G3557" s="65"/>
      <c r="H3557" s="65"/>
      <c r="I3557" s="1" t="s">
        <v>2104</v>
      </c>
      <c r="J3557" s="9">
        <f>SUM(J3558:J3567)</f>
        <v>71500</v>
      </c>
      <c r="K3557" s="9">
        <f t="shared" ref="K3557:AT3557" si="1023">SUM(K3558:K3567)</f>
        <v>59005</v>
      </c>
      <c r="L3557" s="9">
        <f t="shared" si="1023"/>
        <v>1800</v>
      </c>
      <c r="M3557" s="9">
        <f t="shared" si="1023"/>
        <v>2400</v>
      </c>
      <c r="N3557" s="9">
        <f t="shared" si="1023"/>
        <v>912</v>
      </c>
      <c r="O3557" s="9">
        <f t="shared" si="1023"/>
        <v>1312</v>
      </c>
      <c r="P3557" s="9">
        <f t="shared" si="1023"/>
        <v>30</v>
      </c>
      <c r="Q3557" s="9">
        <f t="shared" si="1023"/>
        <v>301</v>
      </c>
      <c r="R3557" s="9">
        <f t="shared" si="1023"/>
        <v>0</v>
      </c>
      <c r="S3557" s="9">
        <f t="shared" si="1023"/>
        <v>369</v>
      </c>
      <c r="T3557" s="9">
        <f t="shared" si="1023"/>
        <v>1507</v>
      </c>
      <c r="U3557" s="9">
        <v>67636</v>
      </c>
      <c r="V3557" s="9">
        <v>3864</v>
      </c>
      <c r="W3557" s="9">
        <f>SUM(W3558:W3567)</f>
        <v>79361</v>
      </c>
      <c r="X3557" s="9">
        <f t="shared" si="1023"/>
        <v>0</v>
      </c>
      <c r="Y3557" s="9">
        <f t="shared" si="1023"/>
        <v>0</v>
      </c>
      <c r="Z3557" s="9">
        <f t="shared" si="1023"/>
        <v>0</v>
      </c>
      <c r="AA3557" s="9">
        <f t="shared" si="1023"/>
        <v>0</v>
      </c>
      <c r="AB3557" s="9">
        <f t="shared" si="1023"/>
        <v>0</v>
      </c>
      <c r="AC3557" s="9">
        <f t="shared" si="1023"/>
        <v>53447</v>
      </c>
      <c r="AD3557" s="9">
        <f t="shared" si="1023"/>
        <v>0</v>
      </c>
      <c r="AE3557" s="9">
        <f t="shared" si="1023"/>
        <v>0</v>
      </c>
      <c r="AF3557" s="9">
        <f t="shared" si="1023"/>
        <v>0</v>
      </c>
      <c r="AG3557" s="9">
        <f t="shared" si="1023"/>
        <v>0</v>
      </c>
      <c r="AH3557" s="9">
        <v>53447</v>
      </c>
      <c r="AI3557" s="9">
        <v>25914</v>
      </c>
      <c r="AJ3557" s="9">
        <f>SUM(AJ3558:AJ3567)</f>
        <v>55950</v>
      </c>
      <c r="AK3557" s="9">
        <f t="shared" si="1023"/>
        <v>0</v>
      </c>
      <c r="AL3557" s="9">
        <f t="shared" si="1023"/>
        <v>5815</v>
      </c>
      <c r="AM3557" s="9">
        <f t="shared" si="1023"/>
        <v>12324</v>
      </c>
      <c r="AN3557" s="9">
        <f t="shared" si="1023"/>
        <v>3164</v>
      </c>
      <c r="AO3557" s="9">
        <f t="shared" si="1023"/>
        <v>2963</v>
      </c>
      <c r="AP3557" s="9">
        <f t="shared" si="1023"/>
        <v>27568</v>
      </c>
      <c r="AQ3557" s="9">
        <f t="shared" si="1023"/>
        <v>0</v>
      </c>
      <c r="AR3557" s="9">
        <f t="shared" si="1023"/>
        <v>0</v>
      </c>
      <c r="AS3557" s="9">
        <f t="shared" si="1023"/>
        <v>825</v>
      </c>
      <c r="AT3557" s="9">
        <f t="shared" si="1023"/>
        <v>3291</v>
      </c>
      <c r="AU3557" s="9">
        <v>55950</v>
      </c>
      <c r="AV3557" s="9">
        <v>0</v>
      </c>
      <c r="AW3557" s="9">
        <f t="shared" si="1019"/>
        <v>177033</v>
      </c>
    </row>
    <row r="3558" spans="1:49">
      <c r="A3558" s="44" t="s">
        <v>797</v>
      </c>
      <c r="B3558" s="45" t="s">
        <v>1030</v>
      </c>
      <c r="C3558" s="45" t="s">
        <v>1428</v>
      </c>
      <c r="D3558" s="452" t="s">
        <v>2960</v>
      </c>
      <c r="E3558" s="367" t="s">
        <v>786</v>
      </c>
      <c r="F3558" s="50"/>
      <c r="G3558" s="468" t="s">
        <v>3096</v>
      </c>
      <c r="H3558" s="50" t="s">
        <v>2333</v>
      </c>
      <c r="I3558" s="42" t="s">
        <v>1191</v>
      </c>
      <c r="J3558" s="15">
        <v>2000</v>
      </c>
      <c r="K3558" s="15">
        <v>1000</v>
      </c>
      <c r="L3558" s="15">
        <v>200</v>
      </c>
      <c r="M3558" s="15">
        <v>100</v>
      </c>
      <c r="P3558" s="15">
        <v>30</v>
      </c>
      <c r="Q3558" s="15">
        <v>301</v>
      </c>
      <c r="S3558" s="15">
        <v>369</v>
      </c>
      <c r="U3558" s="15">
        <v>2000</v>
      </c>
      <c r="V3558" s="15">
        <v>0</v>
      </c>
      <c r="AH3558" s="15">
        <v>0</v>
      </c>
      <c r="AI3558" s="15">
        <v>0</v>
      </c>
      <c r="AU3558" s="15">
        <v>0</v>
      </c>
      <c r="AV3558" s="15">
        <v>0</v>
      </c>
      <c r="AW3558" s="15">
        <f t="shared" si="1019"/>
        <v>2000</v>
      </c>
    </row>
    <row r="3559" spans="1:49">
      <c r="A3559" s="44" t="s">
        <v>797</v>
      </c>
      <c r="B3559" s="45" t="s">
        <v>1030</v>
      </c>
      <c r="C3559" s="45" t="s">
        <v>1428</v>
      </c>
      <c r="D3559" s="452" t="s">
        <v>2960</v>
      </c>
      <c r="E3559" s="367" t="s">
        <v>1528</v>
      </c>
      <c r="F3559" s="50"/>
      <c r="G3559" s="468" t="s">
        <v>3096</v>
      </c>
      <c r="H3559" s="50" t="s">
        <v>2333</v>
      </c>
      <c r="I3559" s="42" t="s">
        <v>989</v>
      </c>
      <c r="U3559" s="15">
        <v>0</v>
      </c>
      <c r="V3559" s="15">
        <v>0</v>
      </c>
      <c r="AH3559" s="15">
        <v>0</v>
      </c>
      <c r="AI3559" s="15">
        <v>0</v>
      </c>
      <c r="AJ3559" s="15">
        <v>600</v>
      </c>
      <c r="AP3559" s="15">
        <v>600</v>
      </c>
      <c r="AU3559" s="15">
        <v>600</v>
      </c>
      <c r="AV3559" s="15">
        <v>0</v>
      </c>
      <c r="AW3559" s="15">
        <f t="shared" si="1019"/>
        <v>600</v>
      </c>
    </row>
    <row r="3560" spans="1:49">
      <c r="A3560" s="44" t="s">
        <v>797</v>
      </c>
      <c r="B3560" s="45" t="s">
        <v>1030</v>
      </c>
      <c r="C3560" s="45" t="s">
        <v>1428</v>
      </c>
      <c r="D3560" s="452" t="s">
        <v>2960</v>
      </c>
      <c r="E3560" s="367" t="s">
        <v>1679</v>
      </c>
      <c r="F3560" s="50"/>
      <c r="G3560" s="468" t="s">
        <v>3096</v>
      </c>
      <c r="H3560" s="50" t="s">
        <v>2333</v>
      </c>
      <c r="I3560" s="42" t="s">
        <v>1048</v>
      </c>
      <c r="U3560" s="15">
        <v>0</v>
      </c>
      <c r="V3560" s="15">
        <v>0</v>
      </c>
      <c r="AH3560" s="15">
        <v>0</v>
      </c>
      <c r="AI3560" s="15">
        <v>0</v>
      </c>
      <c r="AU3560" s="15">
        <v>0</v>
      </c>
      <c r="AV3560" s="15">
        <v>0</v>
      </c>
      <c r="AW3560" s="15">
        <f t="shared" si="1019"/>
        <v>0</v>
      </c>
    </row>
    <row r="3561" spans="1:49">
      <c r="A3561" s="44" t="s">
        <v>797</v>
      </c>
      <c r="B3561" s="45" t="s">
        <v>1030</v>
      </c>
      <c r="C3561" s="45" t="s">
        <v>1428</v>
      </c>
      <c r="D3561" s="452" t="s">
        <v>2960</v>
      </c>
      <c r="E3561" s="367" t="s">
        <v>787</v>
      </c>
      <c r="F3561" s="50"/>
      <c r="G3561" s="468" t="s">
        <v>3096</v>
      </c>
      <c r="H3561" s="50" t="s">
        <v>2333</v>
      </c>
      <c r="I3561" s="42" t="s">
        <v>2226</v>
      </c>
      <c r="J3561" s="15">
        <v>3500</v>
      </c>
      <c r="K3561" s="15">
        <v>1000</v>
      </c>
      <c r="L3561" s="15">
        <v>600</v>
      </c>
      <c r="M3561" s="15">
        <v>800</v>
      </c>
      <c r="O3561" s="15">
        <v>729</v>
      </c>
      <c r="T3561" s="15">
        <v>371</v>
      </c>
      <c r="U3561" s="15">
        <v>3500</v>
      </c>
      <c r="V3561" s="15">
        <v>0</v>
      </c>
      <c r="W3561" s="15">
        <v>6000</v>
      </c>
      <c r="AC3561" s="15">
        <v>6000</v>
      </c>
      <c r="AH3561" s="15">
        <v>6000</v>
      </c>
      <c r="AI3561" s="15">
        <v>0</v>
      </c>
      <c r="AJ3561" s="15">
        <v>14200</v>
      </c>
      <c r="AL3561" s="15">
        <v>3100</v>
      </c>
      <c r="AM3561" s="15">
        <v>150</v>
      </c>
      <c r="AN3561" s="15">
        <v>1477</v>
      </c>
      <c r="AO3561" s="15">
        <v>1326</v>
      </c>
      <c r="AP3561" s="15">
        <v>4031</v>
      </c>
      <c r="AS3561" s="15">
        <v>825</v>
      </c>
      <c r="AT3561" s="15">
        <v>3291</v>
      </c>
      <c r="AU3561" s="15">
        <v>14200</v>
      </c>
      <c r="AV3561" s="15">
        <v>0</v>
      </c>
      <c r="AW3561" s="15">
        <f t="shared" si="1019"/>
        <v>23700</v>
      </c>
    </row>
    <row r="3562" spans="1:49">
      <c r="A3562" s="44" t="s">
        <v>797</v>
      </c>
      <c r="B3562" s="45" t="s">
        <v>1030</v>
      </c>
      <c r="C3562" s="45" t="s">
        <v>1428</v>
      </c>
      <c r="D3562" s="452" t="s">
        <v>2960</v>
      </c>
      <c r="E3562" s="367" t="s">
        <v>1116</v>
      </c>
      <c r="F3562" s="50"/>
      <c r="G3562" s="468" t="s">
        <v>3096</v>
      </c>
      <c r="H3562" s="50" t="s">
        <v>2333</v>
      </c>
      <c r="I3562" s="42" t="s">
        <v>2228</v>
      </c>
      <c r="J3562" s="15">
        <v>3500</v>
      </c>
      <c r="K3562" s="15">
        <v>1005</v>
      </c>
      <c r="L3562" s="15">
        <v>500</v>
      </c>
      <c r="M3562" s="15">
        <v>500</v>
      </c>
      <c r="N3562" s="15">
        <v>912</v>
      </c>
      <c r="O3562" s="15">
        <v>583</v>
      </c>
      <c r="U3562" s="15">
        <v>3500</v>
      </c>
      <c r="V3562" s="15">
        <v>0</v>
      </c>
      <c r="W3562" s="15">
        <v>550</v>
      </c>
      <c r="AC3562" s="15">
        <v>450</v>
      </c>
      <c r="AH3562" s="15">
        <v>450</v>
      </c>
      <c r="AI3562" s="15">
        <v>100</v>
      </c>
      <c r="AJ3562" s="15">
        <v>9400</v>
      </c>
      <c r="AL3562" s="15">
        <v>2715</v>
      </c>
      <c r="AM3562" s="15">
        <v>1464</v>
      </c>
      <c r="AN3562" s="15">
        <v>1687</v>
      </c>
      <c r="AO3562" s="15">
        <v>1637</v>
      </c>
      <c r="AP3562" s="15">
        <v>1897</v>
      </c>
      <c r="AU3562" s="15">
        <v>9400</v>
      </c>
      <c r="AV3562" s="15">
        <v>0</v>
      </c>
      <c r="AW3562" s="15">
        <f t="shared" si="1019"/>
        <v>13350</v>
      </c>
    </row>
    <row r="3563" spans="1:49">
      <c r="A3563" s="44" t="s">
        <v>797</v>
      </c>
      <c r="B3563" s="45" t="s">
        <v>1030</v>
      </c>
      <c r="C3563" s="45" t="s">
        <v>1428</v>
      </c>
      <c r="D3563" s="452" t="s">
        <v>2960</v>
      </c>
      <c r="E3563" s="367" t="s">
        <v>1703</v>
      </c>
      <c r="F3563" s="50"/>
      <c r="G3563" s="468" t="s">
        <v>3096</v>
      </c>
      <c r="H3563" s="50" t="s">
        <v>2333</v>
      </c>
      <c r="I3563" s="42" t="s">
        <v>1047</v>
      </c>
      <c r="U3563" s="15">
        <v>0</v>
      </c>
      <c r="V3563" s="15">
        <v>0</v>
      </c>
      <c r="AH3563" s="15">
        <v>0</v>
      </c>
      <c r="AI3563" s="15">
        <v>0</v>
      </c>
      <c r="AU3563" s="15">
        <v>0</v>
      </c>
      <c r="AV3563" s="15">
        <v>0</v>
      </c>
      <c r="AW3563" s="15">
        <f t="shared" si="1019"/>
        <v>0</v>
      </c>
    </row>
    <row r="3564" spans="1:49">
      <c r="A3564" s="44" t="s">
        <v>797</v>
      </c>
      <c r="B3564" s="45" t="s">
        <v>1030</v>
      </c>
      <c r="C3564" s="45" t="s">
        <v>1428</v>
      </c>
      <c r="D3564" s="452" t="s">
        <v>2960</v>
      </c>
      <c r="E3564" s="367" t="s">
        <v>826</v>
      </c>
      <c r="F3564" s="50"/>
      <c r="G3564" s="468" t="s">
        <v>3096</v>
      </c>
      <c r="H3564" s="50" t="s">
        <v>2333</v>
      </c>
      <c r="I3564" s="42" t="s">
        <v>935</v>
      </c>
      <c r="J3564" s="15">
        <v>2000</v>
      </c>
      <c r="K3564" s="15">
        <v>1000</v>
      </c>
      <c r="L3564" s="15">
        <v>500</v>
      </c>
      <c r="M3564" s="15">
        <v>500</v>
      </c>
      <c r="U3564" s="15">
        <v>2000</v>
      </c>
      <c r="V3564" s="15">
        <v>0</v>
      </c>
      <c r="AH3564" s="15">
        <v>0</v>
      </c>
      <c r="AI3564" s="15">
        <v>0</v>
      </c>
      <c r="AU3564" s="15">
        <v>0</v>
      </c>
      <c r="AV3564" s="15">
        <v>0</v>
      </c>
      <c r="AW3564" s="15">
        <f t="shared" si="1019"/>
        <v>2000</v>
      </c>
    </row>
    <row r="3565" spans="1:49">
      <c r="A3565" s="44" t="s">
        <v>797</v>
      </c>
      <c r="B3565" s="45" t="s">
        <v>1030</v>
      </c>
      <c r="C3565" s="45" t="s">
        <v>1428</v>
      </c>
      <c r="D3565" s="452" t="s">
        <v>2960</v>
      </c>
      <c r="E3565" s="367" t="s">
        <v>1115</v>
      </c>
      <c r="F3565" s="50"/>
      <c r="G3565" s="468" t="s">
        <v>3096</v>
      </c>
      <c r="H3565" s="50" t="s">
        <v>2333</v>
      </c>
      <c r="I3565" s="42" t="s">
        <v>990</v>
      </c>
      <c r="U3565" s="15">
        <v>0</v>
      </c>
      <c r="V3565" s="15">
        <v>0</v>
      </c>
      <c r="AH3565" s="15">
        <v>0</v>
      </c>
      <c r="AI3565" s="15">
        <v>0</v>
      </c>
      <c r="AU3565" s="15">
        <v>0</v>
      </c>
      <c r="AV3565" s="15">
        <v>0</v>
      </c>
      <c r="AW3565" s="15">
        <f t="shared" si="1019"/>
        <v>0</v>
      </c>
    </row>
    <row r="3566" spans="1:49">
      <c r="A3566" s="44" t="s">
        <v>797</v>
      </c>
      <c r="B3566" s="45" t="s">
        <v>1030</v>
      </c>
      <c r="C3566" s="45" t="s">
        <v>1428</v>
      </c>
      <c r="D3566" s="452" t="s">
        <v>2960</v>
      </c>
      <c r="E3566" s="367" t="s">
        <v>1677</v>
      </c>
      <c r="F3566" s="50"/>
      <c r="G3566" s="468" t="s">
        <v>3096</v>
      </c>
      <c r="H3566" s="50" t="s">
        <v>2333</v>
      </c>
      <c r="I3566" s="42" t="s">
        <v>1688</v>
      </c>
      <c r="J3566" s="15">
        <v>60500</v>
      </c>
      <c r="K3566" s="15">
        <v>55000</v>
      </c>
      <c r="M3566" s="15">
        <v>500</v>
      </c>
      <c r="T3566" s="15">
        <v>1136</v>
      </c>
      <c r="U3566" s="15">
        <v>56636</v>
      </c>
      <c r="V3566" s="15">
        <v>3864</v>
      </c>
      <c r="W3566" s="15">
        <v>72811</v>
      </c>
      <c r="AC3566" s="15">
        <v>46997</v>
      </c>
      <c r="AH3566" s="15">
        <v>46997</v>
      </c>
      <c r="AI3566" s="15">
        <v>25814</v>
      </c>
      <c r="AJ3566" s="15">
        <v>31750</v>
      </c>
      <c r="AM3566" s="15">
        <v>10710</v>
      </c>
      <c r="AP3566" s="15">
        <v>21040</v>
      </c>
      <c r="AU3566" s="15">
        <v>31750</v>
      </c>
      <c r="AV3566" s="15">
        <v>0</v>
      </c>
      <c r="AW3566" s="15">
        <f t="shared" si="1019"/>
        <v>135383</v>
      </c>
    </row>
    <row r="3567" spans="1:49">
      <c r="A3567" s="44" t="s">
        <v>797</v>
      </c>
      <c r="B3567" s="45" t="s">
        <v>1030</v>
      </c>
      <c r="C3567" s="45" t="s">
        <v>1428</v>
      </c>
      <c r="D3567" s="452" t="s">
        <v>2960</v>
      </c>
      <c r="E3567" s="367" t="s">
        <v>1677</v>
      </c>
      <c r="F3567" s="50" t="s">
        <v>390</v>
      </c>
      <c r="G3567" s="468" t="s">
        <v>3096</v>
      </c>
      <c r="H3567" s="50" t="s">
        <v>2333</v>
      </c>
      <c r="I3567" s="42" t="s">
        <v>25</v>
      </c>
      <c r="U3567" s="15">
        <v>0</v>
      </c>
      <c r="V3567" s="15">
        <v>0</v>
      </c>
      <c r="AH3567" s="15">
        <v>0</v>
      </c>
      <c r="AI3567" s="15">
        <v>0</v>
      </c>
      <c r="AU3567" s="15">
        <v>0</v>
      </c>
      <c r="AV3567" s="15">
        <v>0</v>
      </c>
      <c r="AW3567" s="15">
        <f t="shared" si="1019"/>
        <v>0</v>
      </c>
    </row>
    <row r="3568" spans="1:49" s="52" customFormat="1">
      <c r="A3568" s="41"/>
      <c r="B3568" s="345"/>
      <c r="C3568" s="345"/>
      <c r="D3568" s="369"/>
      <c r="E3568" s="213"/>
      <c r="F3568" s="65"/>
      <c r="G3568" s="65"/>
      <c r="H3568" s="65"/>
      <c r="I3568" s="49" t="s">
        <v>3</v>
      </c>
      <c r="J3568" s="6">
        <f>SUM(J3569)</f>
        <v>0</v>
      </c>
      <c r="K3568" s="6">
        <f t="shared" ref="K3568:AT3569" si="1024">SUM(K3569)</f>
        <v>0</v>
      </c>
      <c r="L3568" s="6">
        <f t="shared" si="1024"/>
        <v>0</v>
      </c>
      <c r="M3568" s="6">
        <f t="shared" si="1024"/>
        <v>0</v>
      </c>
      <c r="N3568" s="6">
        <f t="shared" si="1024"/>
        <v>0</v>
      </c>
      <c r="O3568" s="6">
        <f t="shared" si="1024"/>
        <v>0</v>
      </c>
      <c r="P3568" s="6">
        <f t="shared" si="1024"/>
        <v>0</v>
      </c>
      <c r="Q3568" s="6">
        <f t="shared" si="1024"/>
        <v>0</v>
      </c>
      <c r="R3568" s="6">
        <f t="shared" si="1024"/>
        <v>0</v>
      </c>
      <c r="S3568" s="6">
        <f t="shared" si="1024"/>
        <v>0</v>
      </c>
      <c r="T3568" s="6">
        <f t="shared" si="1024"/>
        <v>0</v>
      </c>
      <c r="U3568" s="6">
        <v>0</v>
      </c>
      <c r="V3568" s="6">
        <v>0</v>
      </c>
      <c r="W3568" s="6">
        <f>SUM(W3569)</f>
        <v>0</v>
      </c>
      <c r="X3568" s="6">
        <f t="shared" si="1024"/>
        <v>0</v>
      </c>
      <c r="Y3568" s="6">
        <f t="shared" si="1024"/>
        <v>0</v>
      </c>
      <c r="Z3568" s="6">
        <f t="shared" si="1024"/>
        <v>0</v>
      </c>
      <c r="AA3568" s="6">
        <f t="shared" si="1024"/>
        <v>0</v>
      </c>
      <c r="AB3568" s="6">
        <f t="shared" si="1024"/>
        <v>0</v>
      </c>
      <c r="AC3568" s="6">
        <f t="shared" si="1024"/>
        <v>0</v>
      </c>
      <c r="AD3568" s="6">
        <f t="shared" si="1024"/>
        <v>0</v>
      </c>
      <c r="AE3568" s="6">
        <f t="shared" si="1024"/>
        <v>0</v>
      </c>
      <c r="AF3568" s="6">
        <f t="shared" si="1024"/>
        <v>0</v>
      </c>
      <c r="AG3568" s="6">
        <f t="shared" si="1024"/>
        <v>0</v>
      </c>
      <c r="AH3568" s="6">
        <v>0</v>
      </c>
      <c r="AI3568" s="6">
        <v>0</v>
      </c>
      <c r="AJ3568" s="6">
        <f>SUM(AJ3569)</f>
        <v>0</v>
      </c>
      <c r="AK3568" s="6">
        <f t="shared" si="1024"/>
        <v>0</v>
      </c>
      <c r="AL3568" s="6">
        <f t="shared" si="1024"/>
        <v>0</v>
      </c>
      <c r="AM3568" s="6">
        <f t="shared" si="1024"/>
        <v>0</v>
      </c>
      <c r="AN3568" s="6">
        <f t="shared" si="1024"/>
        <v>0</v>
      </c>
      <c r="AO3568" s="6">
        <f t="shared" si="1024"/>
        <v>0</v>
      </c>
      <c r="AP3568" s="6">
        <f t="shared" si="1024"/>
        <v>0</v>
      </c>
      <c r="AQ3568" s="6">
        <f t="shared" si="1024"/>
        <v>0</v>
      </c>
      <c r="AR3568" s="6">
        <f t="shared" si="1024"/>
        <v>0</v>
      </c>
      <c r="AS3568" s="6">
        <f t="shared" si="1024"/>
        <v>0</v>
      </c>
      <c r="AT3568" s="6">
        <f t="shared" si="1024"/>
        <v>0</v>
      </c>
      <c r="AU3568" s="6">
        <v>0</v>
      </c>
      <c r="AV3568" s="6">
        <v>0</v>
      </c>
      <c r="AW3568" s="6">
        <f t="shared" si="1019"/>
        <v>0</v>
      </c>
    </row>
    <row r="3569" spans="1:49" s="52" customFormat="1">
      <c r="A3569" s="44" t="s">
        <v>797</v>
      </c>
      <c r="B3569" s="45" t="s">
        <v>1030</v>
      </c>
      <c r="C3569" s="45" t="s">
        <v>1428</v>
      </c>
      <c r="D3569" s="452" t="s">
        <v>2960</v>
      </c>
      <c r="E3569" s="213" t="s">
        <v>833</v>
      </c>
      <c r="F3569" s="65"/>
      <c r="G3569" s="65"/>
      <c r="H3569" s="65"/>
      <c r="I3569" s="53" t="s">
        <v>1</v>
      </c>
      <c r="J3569" s="200">
        <f>SUM(J3570)</f>
        <v>0</v>
      </c>
      <c r="K3569" s="200">
        <f t="shared" si="1024"/>
        <v>0</v>
      </c>
      <c r="L3569" s="200">
        <f t="shared" si="1024"/>
        <v>0</v>
      </c>
      <c r="M3569" s="200">
        <f t="shared" si="1024"/>
        <v>0</v>
      </c>
      <c r="N3569" s="200">
        <f t="shared" si="1024"/>
        <v>0</v>
      </c>
      <c r="O3569" s="200">
        <f t="shared" si="1024"/>
        <v>0</v>
      </c>
      <c r="P3569" s="200">
        <f t="shared" si="1024"/>
        <v>0</v>
      </c>
      <c r="Q3569" s="200">
        <f t="shared" si="1024"/>
        <v>0</v>
      </c>
      <c r="R3569" s="200">
        <f t="shared" si="1024"/>
        <v>0</v>
      </c>
      <c r="S3569" s="200">
        <f t="shared" si="1024"/>
        <v>0</v>
      </c>
      <c r="T3569" s="200">
        <f t="shared" si="1024"/>
        <v>0</v>
      </c>
      <c r="U3569" s="200">
        <v>0</v>
      </c>
      <c r="V3569" s="200">
        <v>0</v>
      </c>
      <c r="W3569" s="200">
        <f>SUM(W3570)</f>
        <v>0</v>
      </c>
      <c r="X3569" s="200">
        <f t="shared" si="1024"/>
        <v>0</v>
      </c>
      <c r="Y3569" s="200">
        <f t="shared" si="1024"/>
        <v>0</v>
      </c>
      <c r="Z3569" s="200">
        <f t="shared" si="1024"/>
        <v>0</v>
      </c>
      <c r="AA3569" s="200">
        <f t="shared" si="1024"/>
        <v>0</v>
      </c>
      <c r="AB3569" s="200">
        <f t="shared" si="1024"/>
        <v>0</v>
      </c>
      <c r="AC3569" s="200">
        <f t="shared" si="1024"/>
        <v>0</v>
      </c>
      <c r="AD3569" s="200">
        <f t="shared" si="1024"/>
        <v>0</v>
      </c>
      <c r="AE3569" s="200">
        <f t="shared" si="1024"/>
        <v>0</v>
      </c>
      <c r="AF3569" s="200">
        <f t="shared" si="1024"/>
        <v>0</v>
      </c>
      <c r="AG3569" s="200">
        <f t="shared" si="1024"/>
        <v>0</v>
      </c>
      <c r="AH3569" s="200">
        <v>0</v>
      </c>
      <c r="AI3569" s="200">
        <v>0</v>
      </c>
      <c r="AJ3569" s="200">
        <f>SUM(AJ3570)</f>
        <v>0</v>
      </c>
      <c r="AK3569" s="200">
        <f t="shared" si="1024"/>
        <v>0</v>
      </c>
      <c r="AL3569" s="200">
        <f t="shared" si="1024"/>
        <v>0</v>
      </c>
      <c r="AM3569" s="200">
        <f t="shared" si="1024"/>
        <v>0</v>
      </c>
      <c r="AN3569" s="200">
        <f t="shared" si="1024"/>
        <v>0</v>
      </c>
      <c r="AO3569" s="200">
        <f t="shared" si="1024"/>
        <v>0</v>
      </c>
      <c r="AP3569" s="200">
        <f t="shared" si="1024"/>
        <v>0</v>
      </c>
      <c r="AQ3569" s="200">
        <f t="shared" si="1024"/>
        <v>0</v>
      </c>
      <c r="AR3569" s="200">
        <f t="shared" si="1024"/>
        <v>0</v>
      </c>
      <c r="AS3569" s="200">
        <f t="shared" si="1024"/>
        <v>0</v>
      </c>
      <c r="AT3569" s="200">
        <f t="shared" si="1024"/>
        <v>0</v>
      </c>
      <c r="AU3569" s="200">
        <v>0</v>
      </c>
      <c r="AV3569" s="200">
        <v>0</v>
      </c>
      <c r="AW3569" s="200">
        <f t="shared" si="1019"/>
        <v>0</v>
      </c>
    </row>
    <row r="3570" spans="1:49" s="59" customFormat="1">
      <c r="A3570" s="44" t="s">
        <v>797</v>
      </c>
      <c r="B3570" s="45" t="s">
        <v>1030</v>
      </c>
      <c r="C3570" s="45" t="s">
        <v>1428</v>
      </c>
      <c r="D3570" s="452" t="s">
        <v>2960</v>
      </c>
      <c r="E3570" s="57" t="s">
        <v>1517</v>
      </c>
      <c r="F3570" s="58"/>
      <c r="G3570" s="468" t="s">
        <v>3096</v>
      </c>
      <c r="H3570" s="50" t="s">
        <v>2333</v>
      </c>
      <c r="I3570" s="188" t="s">
        <v>2584</v>
      </c>
      <c r="J3570" s="13"/>
      <c r="K3570" s="13"/>
      <c r="L3570" s="13"/>
      <c r="M3570" s="13"/>
      <c r="N3570" s="13"/>
      <c r="O3570" s="13"/>
      <c r="P3570" s="13"/>
      <c r="Q3570" s="13"/>
      <c r="R3570" s="13"/>
      <c r="S3570" s="13"/>
      <c r="T3570" s="13"/>
      <c r="U3570" s="13">
        <v>0</v>
      </c>
      <c r="V3570" s="13">
        <v>0</v>
      </c>
      <c r="W3570" s="13"/>
      <c r="X3570" s="13"/>
      <c r="Y3570" s="13"/>
      <c r="Z3570" s="13"/>
      <c r="AA3570" s="13"/>
      <c r="AB3570" s="13"/>
      <c r="AC3570" s="13"/>
      <c r="AD3570" s="13"/>
      <c r="AE3570" s="13"/>
      <c r="AF3570" s="13"/>
      <c r="AG3570" s="13"/>
      <c r="AH3570" s="13">
        <v>0</v>
      </c>
      <c r="AI3570" s="13">
        <v>0</v>
      </c>
      <c r="AJ3570" s="13"/>
      <c r="AK3570" s="13"/>
      <c r="AL3570" s="13"/>
      <c r="AM3570" s="13"/>
      <c r="AN3570" s="13"/>
      <c r="AO3570" s="13"/>
      <c r="AP3570" s="13"/>
      <c r="AQ3570" s="13"/>
      <c r="AR3570" s="13"/>
      <c r="AS3570" s="13"/>
      <c r="AT3570" s="13"/>
      <c r="AU3570" s="13">
        <v>0</v>
      </c>
      <c r="AV3570" s="13">
        <v>0</v>
      </c>
      <c r="AW3570" s="13">
        <f t="shared" si="1019"/>
        <v>0</v>
      </c>
    </row>
    <row r="3571" spans="1:49">
      <c r="A3571" s="44"/>
      <c r="B3571" s="45"/>
      <c r="C3571" s="45"/>
      <c r="D3571" s="45"/>
      <c r="E3571" s="367"/>
      <c r="F3571" s="50"/>
      <c r="G3571" s="50"/>
      <c r="H3571" s="50"/>
      <c r="I3571" s="49" t="s">
        <v>1157</v>
      </c>
      <c r="J3571" s="6">
        <f>SUM(J3572)</f>
        <v>46000</v>
      </c>
      <c r="K3571" s="6">
        <f t="shared" ref="K3571:AT3571" si="1025">SUM(K3572)</f>
        <v>42000</v>
      </c>
      <c r="L3571" s="6">
        <f t="shared" si="1025"/>
        <v>960</v>
      </c>
      <c r="M3571" s="6">
        <f t="shared" si="1025"/>
        <v>436</v>
      </c>
      <c r="N3571" s="6">
        <f t="shared" si="1025"/>
        <v>0</v>
      </c>
      <c r="O3571" s="6">
        <f t="shared" si="1025"/>
        <v>0</v>
      </c>
      <c r="P3571" s="6">
        <f t="shared" si="1025"/>
        <v>0</v>
      </c>
      <c r="Q3571" s="6">
        <f t="shared" si="1025"/>
        <v>0</v>
      </c>
      <c r="R3571" s="6">
        <f t="shared" si="1025"/>
        <v>0</v>
      </c>
      <c r="S3571" s="6">
        <f t="shared" si="1025"/>
        <v>2604</v>
      </c>
      <c r="T3571" s="6">
        <f t="shared" si="1025"/>
        <v>0</v>
      </c>
      <c r="U3571" s="6">
        <v>46000</v>
      </c>
      <c r="V3571" s="6">
        <v>0</v>
      </c>
      <c r="W3571" s="6">
        <f>SUM(W3572)</f>
        <v>0</v>
      </c>
      <c r="X3571" s="6">
        <f t="shared" si="1025"/>
        <v>0</v>
      </c>
      <c r="Y3571" s="6">
        <f t="shared" si="1025"/>
        <v>0</v>
      </c>
      <c r="Z3571" s="6">
        <f t="shared" si="1025"/>
        <v>0</v>
      </c>
      <c r="AA3571" s="6">
        <f t="shared" si="1025"/>
        <v>0</v>
      </c>
      <c r="AB3571" s="6">
        <f t="shared" si="1025"/>
        <v>0</v>
      </c>
      <c r="AC3571" s="6">
        <f t="shared" si="1025"/>
        <v>0</v>
      </c>
      <c r="AD3571" s="6">
        <f t="shared" si="1025"/>
        <v>0</v>
      </c>
      <c r="AE3571" s="6">
        <f t="shared" si="1025"/>
        <v>0</v>
      </c>
      <c r="AF3571" s="6">
        <f t="shared" si="1025"/>
        <v>0</v>
      </c>
      <c r="AG3571" s="6">
        <f t="shared" si="1025"/>
        <v>0</v>
      </c>
      <c r="AH3571" s="6">
        <v>0</v>
      </c>
      <c r="AI3571" s="6">
        <v>0</v>
      </c>
      <c r="AJ3571" s="6">
        <f>SUM(AJ3572)</f>
        <v>0</v>
      </c>
      <c r="AK3571" s="6">
        <f t="shared" si="1025"/>
        <v>0</v>
      </c>
      <c r="AL3571" s="6">
        <f t="shared" si="1025"/>
        <v>0</v>
      </c>
      <c r="AM3571" s="6">
        <f t="shared" si="1025"/>
        <v>0</v>
      </c>
      <c r="AN3571" s="6">
        <f t="shared" si="1025"/>
        <v>0</v>
      </c>
      <c r="AO3571" s="6">
        <f t="shared" si="1025"/>
        <v>0</v>
      </c>
      <c r="AP3571" s="6">
        <f t="shared" si="1025"/>
        <v>0</v>
      </c>
      <c r="AQ3571" s="6">
        <f t="shared" si="1025"/>
        <v>0</v>
      </c>
      <c r="AR3571" s="6">
        <f t="shared" si="1025"/>
        <v>0</v>
      </c>
      <c r="AS3571" s="6">
        <f t="shared" si="1025"/>
        <v>0</v>
      </c>
      <c r="AT3571" s="6">
        <f t="shared" si="1025"/>
        <v>0</v>
      </c>
      <c r="AU3571" s="6">
        <v>0</v>
      </c>
      <c r="AV3571" s="6">
        <v>0</v>
      </c>
      <c r="AW3571" s="6">
        <f t="shared" si="1019"/>
        <v>46000</v>
      </c>
    </row>
    <row r="3572" spans="1:49">
      <c r="A3572" s="44" t="s">
        <v>797</v>
      </c>
      <c r="B3572" s="45" t="s">
        <v>1030</v>
      </c>
      <c r="C3572" s="45" t="s">
        <v>1428</v>
      </c>
      <c r="D3572" s="452" t="s">
        <v>2960</v>
      </c>
      <c r="E3572" s="54" t="s">
        <v>1402</v>
      </c>
      <c r="F3572" s="50"/>
      <c r="G3572" s="50"/>
      <c r="H3572" s="50"/>
      <c r="I3572" s="1" t="s">
        <v>1158</v>
      </c>
      <c r="J3572" s="9">
        <f>SUM(J3573:J3574)</f>
        <v>46000</v>
      </c>
      <c r="K3572" s="9">
        <f t="shared" ref="K3572:AT3572" si="1026">SUM(K3573:K3574)</f>
        <v>42000</v>
      </c>
      <c r="L3572" s="9">
        <f t="shared" si="1026"/>
        <v>960</v>
      </c>
      <c r="M3572" s="9">
        <f t="shared" si="1026"/>
        <v>436</v>
      </c>
      <c r="N3572" s="9">
        <f t="shared" si="1026"/>
        <v>0</v>
      </c>
      <c r="O3572" s="9">
        <f t="shared" si="1026"/>
        <v>0</v>
      </c>
      <c r="P3572" s="9">
        <f t="shared" si="1026"/>
        <v>0</v>
      </c>
      <c r="Q3572" s="9">
        <f t="shared" si="1026"/>
        <v>0</v>
      </c>
      <c r="R3572" s="9">
        <f t="shared" si="1026"/>
        <v>0</v>
      </c>
      <c r="S3572" s="9">
        <f t="shared" si="1026"/>
        <v>2604</v>
      </c>
      <c r="T3572" s="9">
        <f t="shared" si="1026"/>
        <v>0</v>
      </c>
      <c r="U3572" s="9">
        <v>46000</v>
      </c>
      <c r="V3572" s="9">
        <v>0</v>
      </c>
      <c r="W3572" s="9">
        <f>SUM(W3573:W3574)</f>
        <v>0</v>
      </c>
      <c r="X3572" s="9">
        <f t="shared" si="1026"/>
        <v>0</v>
      </c>
      <c r="Y3572" s="9">
        <f t="shared" si="1026"/>
        <v>0</v>
      </c>
      <c r="Z3572" s="9">
        <f t="shared" si="1026"/>
        <v>0</v>
      </c>
      <c r="AA3572" s="9">
        <f t="shared" si="1026"/>
        <v>0</v>
      </c>
      <c r="AB3572" s="9">
        <f t="shared" si="1026"/>
        <v>0</v>
      </c>
      <c r="AC3572" s="9">
        <f t="shared" si="1026"/>
        <v>0</v>
      </c>
      <c r="AD3572" s="9">
        <f t="shared" si="1026"/>
        <v>0</v>
      </c>
      <c r="AE3572" s="9">
        <f t="shared" si="1026"/>
        <v>0</v>
      </c>
      <c r="AF3572" s="9">
        <f t="shared" si="1026"/>
        <v>0</v>
      </c>
      <c r="AG3572" s="9">
        <f t="shared" si="1026"/>
        <v>0</v>
      </c>
      <c r="AH3572" s="9">
        <v>0</v>
      </c>
      <c r="AI3572" s="9">
        <v>0</v>
      </c>
      <c r="AJ3572" s="9">
        <f>SUM(AJ3573:AJ3574)</f>
        <v>0</v>
      </c>
      <c r="AK3572" s="9">
        <f t="shared" si="1026"/>
        <v>0</v>
      </c>
      <c r="AL3572" s="9">
        <f t="shared" si="1026"/>
        <v>0</v>
      </c>
      <c r="AM3572" s="9">
        <f t="shared" si="1026"/>
        <v>0</v>
      </c>
      <c r="AN3572" s="9">
        <f t="shared" si="1026"/>
        <v>0</v>
      </c>
      <c r="AO3572" s="9">
        <f t="shared" si="1026"/>
        <v>0</v>
      </c>
      <c r="AP3572" s="9">
        <f t="shared" si="1026"/>
        <v>0</v>
      </c>
      <c r="AQ3572" s="9">
        <f t="shared" si="1026"/>
        <v>0</v>
      </c>
      <c r="AR3572" s="9">
        <f t="shared" si="1026"/>
        <v>0</v>
      </c>
      <c r="AS3572" s="9">
        <f t="shared" si="1026"/>
        <v>0</v>
      </c>
      <c r="AT3572" s="9">
        <f t="shared" si="1026"/>
        <v>0</v>
      </c>
      <c r="AU3572" s="9">
        <v>0</v>
      </c>
      <c r="AV3572" s="9">
        <v>0</v>
      </c>
      <c r="AW3572" s="9">
        <f t="shared" si="1019"/>
        <v>46000</v>
      </c>
    </row>
    <row r="3573" spans="1:49">
      <c r="A3573" s="44" t="s">
        <v>797</v>
      </c>
      <c r="B3573" s="45" t="s">
        <v>1030</v>
      </c>
      <c r="C3573" s="45" t="s">
        <v>1428</v>
      </c>
      <c r="D3573" s="452" t="s">
        <v>2960</v>
      </c>
      <c r="E3573" s="367" t="s">
        <v>1409</v>
      </c>
      <c r="F3573" s="50"/>
      <c r="G3573" s="468" t="s">
        <v>3096</v>
      </c>
      <c r="H3573" s="50" t="s">
        <v>2333</v>
      </c>
      <c r="I3573" s="42" t="s">
        <v>1518</v>
      </c>
      <c r="J3573" s="15">
        <v>4000</v>
      </c>
      <c r="K3573" s="15">
        <v>2000</v>
      </c>
      <c r="L3573" s="15">
        <v>960</v>
      </c>
      <c r="M3573" s="15">
        <v>436</v>
      </c>
      <c r="S3573" s="15">
        <v>604</v>
      </c>
      <c r="U3573" s="15">
        <v>4000</v>
      </c>
      <c r="V3573" s="15">
        <v>0</v>
      </c>
      <c r="AH3573" s="15">
        <v>0</v>
      </c>
      <c r="AI3573" s="15">
        <v>0</v>
      </c>
      <c r="AU3573" s="15">
        <v>0</v>
      </c>
      <c r="AV3573" s="15">
        <v>0</v>
      </c>
      <c r="AW3573" s="15">
        <f t="shared" si="1019"/>
        <v>4000</v>
      </c>
    </row>
    <row r="3574" spans="1:49">
      <c r="A3574" s="44" t="s">
        <v>797</v>
      </c>
      <c r="B3574" s="45" t="s">
        <v>1030</v>
      </c>
      <c r="C3574" s="45" t="s">
        <v>1428</v>
      </c>
      <c r="D3574" s="452" t="s">
        <v>2960</v>
      </c>
      <c r="E3574" s="367" t="s">
        <v>1367</v>
      </c>
      <c r="F3574" s="50"/>
      <c r="G3574" s="468" t="s">
        <v>3096</v>
      </c>
      <c r="H3574" s="50" t="s">
        <v>2333</v>
      </c>
      <c r="I3574" s="42" t="s">
        <v>1400</v>
      </c>
      <c r="J3574" s="15">
        <v>42000</v>
      </c>
      <c r="K3574" s="15">
        <v>40000</v>
      </c>
      <c r="S3574" s="15">
        <v>2000</v>
      </c>
      <c r="U3574" s="15">
        <v>42000</v>
      </c>
      <c r="V3574" s="15">
        <v>0</v>
      </c>
      <c r="AH3574" s="15">
        <v>0</v>
      </c>
      <c r="AI3574" s="15">
        <v>0</v>
      </c>
      <c r="AU3574" s="15">
        <v>0</v>
      </c>
      <c r="AV3574" s="15">
        <v>0</v>
      </c>
      <c r="AW3574" s="15">
        <f t="shared" si="1019"/>
        <v>42000</v>
      </c>
    </row>
    <row r="3575" spans="1:49">
      <c r="A3575" s="44"/>
      <c r="B3575" s="45"/>
      <c r="C3575" s="45"/>
      <c r="D3575" s="45"/>
      <c r="E3575" s="531"/>
      <c r="F3575" s="50"/>
      <c r="G3575" s="50"/>
      <c r="H3575" s="50"/>
      <c r="I3575" s="42"/>
      <c r="U3575" s="15">
        <v>0</v>
      </c>
      <c r="V3575" s="15">
        <v>0</v>
      </c>
      <c r="AH3575" s="15">
        <v>0</v>
      </c>
      <c r="AI3575" s="15">
        <v>0</v>
      </c>
      <c r="AU3575" s="15">
        <v>0</v>
      </c>
      <c r="AV3575" s="15">
        <v>0</v>
      </c>
      <c r="AW3575" s="15">
        <f t="shared" si="1019"/>
        <v>0</v>
      </c>
    </row>
    <row r="3576" spans="1:49">
      <c r="A3576" s="48"/>
      <c r="B3576" s="42"/>
      <c r="C3576" s="42"/>
      <c r="D3576" s="42"/>
      <c r="E3576" s="531"/>
      <c r="F3576" s="50"/>
      <c r="G3576" s="50"/>
      <c r="H3576" s="50"/>
      <c r="I3576" s="49" t="s">
        <v>1631</v>
      </c>
      <c r="J3576" s="12">
        <f>SUM(J3546,J3571,J3568)</f>
        <v>142100</v>
      </c>
      <c r="K3576" s="12">
        <f t="shared" ref="K3576:AT3576" si="1027">SUM(K3546,K3571,K3568)</f>
        <v>103455</v>
      </c>
      <c r="L3576" s="12">
        <f t="shared" si="1027"/>
        <v>2760</v>
      </c>
      <c r="M3576" s="12">
        <f t="shared" si="1027"/>
        <v>2836</v>
      </c>
      <c r="N3576" s="12">
        <f t="shared" si="1027"/>
        <v>912</v>
      </c>
      <c r="O3576" s="12">
        <f t="shared" si="1027"/>
        <v>1312</v>
      </c>
      <c r="P3576" s="12">
        <f t="shared" si="1027"/>
        <v>930</v>
      </c>
      <c r="Q3576" s="12">
        <f t="shared" si="1027"/>
        <v>301</v>
      </c>
      <c r="R3576" s="12">
        <f t="shared" si="1027"/>
        <v>0</v>
      </c>
      <c r="S3576" s="12">
        <f t="shared" si="1027"/>
        <v>3600</v>
      </c>
      <c r="T3576" s="12">
        <f t="shared" si="1027"/>
        <v>1507</v>
      </c>
      <c r="U3576" s="12">
        <v>117613</v>
      </c>
      <c r="V3576" s="12">
        <v>24487</v>
      </c>
      <c r="W3576" s="12">
        <f>SUM(W3546,W3571,W3568)</f>
        <v>79361</v>
      </c>
      <c r="X3576" s="12">
        <f t="shared" si="1027"/>
        <v>0</v>
      </c>
      <c r="Y3576" s="12">
        <f t="shared" si="1027"/>
        <v>0</v>
      </c>
      <c r="Z3576" s="12">
        <f t="shared" si="1027"/>
        <v>0</v>
      </c>
      <c r="AA3576" s="12">
        <f t="shared" si="1027"/>
        <v>0</v>
      </c>
      <c r="AB3576" s="12">
        <f t="shared" si="1027"/>
        <v>0</v>
      </c>
      <c r="AC3576" s="12">
        <f t="shared" si="1027"/>
        <v>53447</v>
      </c>
      <c r="AD3576" s="12">
        <f t="shared" si="1027"/>
        <v>0</v>
      </c>
      <c r="AE3576" s="12">
        <f t="shared" si="1027"/>
        <v>0</v>
      </c>
      <c r="AF3576" s="12">
        <f t="shared" si="1027"/>
        <v>0</v>
      </c>
      <c r="AG3576" s="12">
        <f t="shared" si="1027"/>
        <v>0</v>
      </c>
      <c r="AH3576" s="12">
        <v>53447</v>
      </c>
      <c r="AI3576" s="12">
        <v>25914</v>
      </c>
      <c r="AJ3576" s="12">
        <f>SUM(AJ3546,AJ3571,AJ3568)</f>
        <v>55950</v>
      </c>
      <c r="AK3576" s="12">
        <f t="shared" si="1027"/>
        <v>0</v>
      </c>
      <c r="AL3576" s="12">
        <f t="shared" si="1027"/>
        <v>5815</v>
      </c>
      <c r="AM3576" s="12">
        <f t="shared" si="1027"/>
        <v>12324</v>
      </c>
      <c r="AN3576" s="12">
        <f t="shared" si="1027"/>
        <v>3164</v>
      </c>
      <c r="AO3576" s="12">
        <f t="shared" si="1027"/>
        <v>2963</v>
      </c>
      <c r="AP3576" s="12">
        <f t="shared" si="1027"/>
        <v>27568</v>
      </c>
      <c r="AQ3576" s="12">
        <f t="shared" si="1027"/>
        <v>0</v>
      </c>
      <c r="AR3576" s="12">
        <f t="shared" si="1027"/>
        <v>0</v>
      </c>
      <c r="AS3576" s="12">
        <f t="shared" si="1027"/>
        <v>825</v>
      </c>
      <c r="AT3576" s="12">
        <f t="shared" si="1027"/>
        <v>3291</v>
      </c>
      <c r="AU3576" s="12">
        <v>55950</v>
      </c>
      <c r="AV3576" s="12">
        <v>0</v>
      </c>
      <c r="AW3576" s="12">
        <f t="shared" si="1019"/>
        <v>227010</v>
      </c>
    </row>
    <row r="3577" spans="1:49">
      <c r="A3577" s="48"/>
      <c r="B3577" s="42"/>
      <c r="C3577" s="42"/>
      <c r="D3577" s="42"/>
      <c r="E3577" s="531"/>
      <c r="F3577" s="50"/>
      <c r="G3577" s="50"/>
      <c r="H3577" s="50"/>
      <c r="I3577" s="146" t="s">
        <v>970</v>
      </c>
      <c r="J3577" s="14"/>
      <c r="K3577" s="14"/>
      <c r="L3577" s="14"/>
      <c r="M3577" s="14"/>
      <c r="N3577" s="14"/>
      <c r="O3577" s="14"/>
      <c r="P3577" s="14"/>
      <c r="Q3577" s="14"/>
      <c r="R3577" s="14"/>
      <c r="S3577" s="14"/>
      <c r="T3577" s="14"/>
      <c r="U3577" s="14"/>
      <c r="V3577" s="14"/>
      <c r="W3577" s="14"/>
      <c r="X3577" s="14"/>
      <c r="Y3577" s="14"/>
      <c r="Z3577" s="14"/>
      <c r="AA3577" s="14"/>
      <c r="AB3577" s="14"/>
      <c r="AC3577" s="14"/>
      <c r="AD3577" s="14"/>
      <c r="AE3577" s="14"/>
      <c r="AF3577" s="14"/>
      <c r="AG3577" s="14"/>
      <c r="AH3577" s="14"/>
      <c r="AI3577" s="14"/>
      <c r="AJ3577" s="14"/>
      <c r="AK3577" s="14"/>
      <c r="AL3577" s="14"/>
      <c r="AM3577" s="14"/>
      <c r="AN3577" s="14"/>
      <c r="AO3577" s="14"/>
      <c r="AP3577" s="14"/>
      <c r="AQ3577" s="14"/>
      <c r="AR3577" s="14"/>
      <c r="AS3577" s="14"/>
      <c r="AT3577" s="14"/>
      <c r="AU3577" s="14"/>
      <c r="AV3577" s="14"/>
      <c r="AW3577" s="14"/>
    </row>
    <row r="3578" spans="1:49" ht="13.5" thickBot="1">
      <c r="A3578" s="48"/>
      <c r="B3578" s="42"/>
      <c r="C3578" s="42"/>
      <c r="D3578" s="42"/>
      <c r="E3578" s="531"/>
      <c r="F3578" s="50"/>
      <c r="G3578" s="50"/>
      <c r="H3578" s="50"/>
      <c r="I3578" s="146"/>
      <c r="J3578" s="29"/>
      <c r="K3578" s="29"/>
      <c r="L3578" s="29"/>
      <c r="M3578" s="29"/>
      <c r="N3578" s="29"/>
      <c r="O3578" s="29"/>
      <c r="P3578" s="29"/>
      <c r="Q3578" s="29"/>
      <c r="R3578" s="29"/>
      <c r="S3578" s="29"/>
      <c r="T3578" s="29"/>
      <c r="U3578" s="29"/>
      <c r="V3578" s="29"/>
      <c r="W3578" s="29"/>
      <c r="X3578" s="29"/>
      <c r="Y3578" s="29"/>
      <c r="Z3578" s="29"/>
      <c r="AA3578" s="29"/>
      <c r="AB3578" s="29"/>
      <c r="AC3578" s="29"/>
      <c r="AD3578" s="29"/>
      <c r="AE3578" s="29"/>
      <c r="AF3578" s="29"/>
      <c r="AG3578" s="29"/>
      <c r="AH3578" s="29"/>
      <c r="AI3578" s="29"/>
      <c r="AJ3578" s="29"/>
      <c r="AK3578" s="29"/>
      <c r="AL3578" s="29"/>
      <c r="AM3578" s="29"/>
      <c r="AN3578" s="29"/>
      <c r="AO3578" s="29"/>
      <c r="AP3578" s="29"/>
      <c r="AQ3578" s="29"/>
      <c r="AR3578" s="29"/>
      <c r="AS3578" s="29"/>
      <c r="AT3578" s="29"/>
      <c r="AU3578" s="29"/>
      <c r="AV3578" s="29"/>
      <c r="AW3578" s="29"/>
    </row>
    <row r="3579" spans="1:49" ht="35.25" customHeight="1" thickTop="1" thickBot="1">
      <c r="A3579" s="48"/>
      <c r="B3579" s="42"/>
      <c r="C3579" s="42"/>
      <c r="D3579" s="42"/>
      <c r="E3579" s="531"/>
      <c r="F3579" s="50"/>
      <c r="G3579" s="50"/>
      <c r="H3579" s="50"/>
      <c r="I3579" s="5" t="s">
        <v>2331</v>
      </c>
      <c r="J3579" s="364" t="s">
        <v>2891</v>
      </c>
      <c r="K3579" s="364" t="s">
        <v>2879</v>
      </c>
      <c r="L3579" s="364" t="s">
        <v>2880</v>
      </c>
      <c r="M3579" s="364" t="s">
        <v>2881</v>
      </c>
      <c r="N3579" s="364" t="s">
        <v>2882</v>
      </c>
      <c r="O3579" s="364" t="s">
        <v>2883</v>
      </c>
      <c r="P3579" s="364" t="s">
        <v>2884</v>
      </c>
      <c r="Q3579" s="364" t="s">
        <v>2885</v>
      </c>
      <c r="R3579" s="364" t="s">
        <v>2886</v>
      </c>
      <c r="S3579" s="364" t="s">
        <v>2887</v>
      </c>
      <c r="T3579" s="364" t="s">
        <v>2888</v>
      </c>
      <c r="U3579" s="364" t="s">
        <v>2889</v>
      </c>
      <c r="V3579" s="364" t="s">
        <v>2890</v>
      </c>
      <c r="W3579" s="365" t="s">
        <v>2893</v>
      </c>
      <c r="X3579" s="365" t="s">
        <v>2879</v>
      </c>
      <c r="Y3579" s="365" t="s">
        <v>2880</v>
      </c>
      <c r="Z3579" s="365" t="s">
        <v>2881</v>
      </c>
      <c r="AA3579" s="365" t="s">
        <v>2882</v>
      </c>
      <c r="AB3579" s="365" t="s">
        <v>2883</v>
      </c>
      <c r="AC3579" s="365" t="s">
        <v>2884</v>
      </c>
      <c r="AD3579" s="365" t="s">
        <v>2885</v>
      </c>
      <c r="AE3579" s="365" t="s">
        <v>2886</v>
      </c>
      <c r="AF3579" s="365" t="s">
        <v>2887</v>
      </c>
      <c r="AG3579" s="365" t="s">
        <v>2888</v>
      </c>
      <c r="AH3579" s="365" t="s">
        <v>2889</v>
      </c>
      <c r="AI3579" s="365" t="s">
        <v>2890</v>
      </c>
      <c r="AJ3579" s="366" t="s">
        <v>2892</v>
      </c>
      <c r="AK3579" s="366" t="s">
        <v>2879</v>
      </c>
      <c r="AL3579" s="366" t="s">
        <v>2880</v>
      </c>
      <c r="AM3579" s="366" t="s">
        <v>2881</v>
      </c>
      <c r="AN3579" s="366" t="s">
        <v>2882</v>
      </c>
      <c r="AO3579" s="366" t="s">
        <v>2883</v>
      </c>
      <c r="AP3579" s="366" t="s">
        <v>2884</v>
      </c>
      <c r="AQ3579" s="366" t="s">
        <v>2885</v>
      </c>
      <c r="AR3579" s="366" t="s">
        <v>2886</v>
      </c>
      <c r="AS3579" s="366" t="s">
        <v>2887</v>
      </c>
      <c r="AT3579" s="366" t="s">
        <v>2888</v>
      </c>
      <c r="AU3579" s="366" t="s">
        <v>2889</v>
      </c>
      <c r="AV3579" s="366" t="s">
        <v>2890</v>
      </c>
      <c r="AW3579" s="368" t="s">
        <v>2895</v>
      </c>
    </row>
    <row r="3580" spans="1:49">
      <c r="A3580" s="48"/>
      <c r="B3580" s="42"/>
      <c r="C3580" s="42"/>
      <c r="D3580" s="42"/>
      <c r="E3580" s="531"/>
      <c r="F3580" s="50"/>
      <c r="G3580" s="50"/>
      <c r="H3580" s="50"/>
      <c r="I3580" s="34"/>
      <c r="J3580" s="202" t="s">
        <v>1224</v>
      </c>
      <c r="K3580" s="202">
        <v>1</v>
      </c>
      <c r="L3580" s="202">
        <v>2</v>
      </c>
      <c r="M3580" s="202">
        <v>3</v>
      </c>
      <c r="N3580" s="202">
        <v>4</v>
      </c>
      <c r="O3580" s="202">
        <v>5</v>
      </c>
      <c r="P3580" s="202">
        <v>6</v>
      </c>
      <c r="Q3580" s="202">
        <v>7</v>
      </c>
      <c r="R3580" s="202">
        <v>8</v>
      </c>
      <c r="S3580" s="202">
        <v>9</v>
      </c>
      <c r="T3580" s="202">
        <v>10</v>
      </c>
      <c r="U3580" s="202">
        <v>13</v>
      </c>
      <c r="V3580" s="202">
        <v>14</v>
      </c>
      <c r="W3580" s="202" t="s">
        <v>1224</v>
      </c>
      <c r="X3580" s="202">
        <v>1</v>
      </c>
      <c r="Y3580" s="202">
        <v>2</v>
      </c>
      <c r="Z3580" s="202">
        <v>3</v>
      </c>
      <c r="AA3580" s="202">
        <v>4</v>
      </c>
      <c r="AB3580" s="202">
        <v>5</v>
      </c>
      <c r="AC3580" s="202">
        <v>6</v>
      </c>
      <c r="AD3580" s="202">
        <v>7</v>
      </c>
      <c r="AE3580" s="202">
        <v>8</v>
      </c>
      <c r="AF3580" s="202">
        <v>9</v>
      </c>
      <c r="AG3580" s="202">
        <v>10</v>
      </c>
      <c r="AH3580" s="202">
        <v>13</v>
      </c>
      <c r="AI3580" s="202">
        <v>14</v>
      </c>
      <c r="AJ3580" s="202" t="s">
        <v>1224</v>
      </c>
      <c r="AK3580" s="202">
        <v>1</v>
      </c>
      <c r="AL3580" s="202">
        <v>2</v>
      </c>
      <c r="AM3580" s="202">
        <v>3</v>
      </c>
      <c r="AN3580" s="202">
        <v>4</v>
      </c>
      <c r="AO3580" s="202">
        <v>5</v>
      </c>
      <c r="AP3580" s="202">
        <v>6</v>
      </c>
      <c r="AQ3580" s="202">
        <v>7</v>
      </c>
      <c r="AR3580" s="202">
        <v>8</v>
      </c>
      <c r="AS3580" s="202">
        <v>9</v>
      </c>
      <c r="AT3580" s="202">
        <v>10</v>
      </c>
      <c r="AU3580" s="202">
        <v>13</v>
      </c>
      <c r="AV3580" s="202">
        <v>14</v>
      </c>
      <c r="AW3580" s="202">
        <v>15</v>
      </c>
    </row>
    <row r="3581" spans="1:49">
      <c r="A3581" s="48"/>
      <c r="B3581" s="42"/>
      <c r="C3581" s="42"/>
      <c r="D3581" s="42"/>
      <c r="E3581" s="531"/>
      <c r="F3581" s="50"/>
      <c r="G3581" s="50"/>
      <c r="H3581" s="50"/>
      <c r="I3581" s="276" t="s">
        <v>2429</v>
      </c>
      <c r="J3581" s="277">
        <f>SUM(J3576)</f>
        <v>142100</v>
      </c>
      <c r="K3581" s="277">
        <f t="shared" ref="K3581:AT3581" si="1028">SUM(K3576)</f>
        <v>103455</v>
      </c>
      <c r="L3581" s="277">
        <f t="shared" si="1028"/>
        <v>2760</v>
      </c>
      <c r="M3581" s="277">
        <f t="shared" si="1028"/>
        <v>2836</v>
      </c>
      <c r="N3581" s="277">
        <f t="shared" si="1028"/>
        <v>912</v>
      </c>
      <c r="O3581" s="277">
        <f t="shared" si="1028"/>
        <v>1312</v>
      </c>
      <c r="P3581" s="277">
        <f t="shared" si="1028"/>
        <v>930</v>
      </c>
      <c r="Q3581" s="277">
        <f t="shared" si="1028"/>
        <v>301</v>
      </c>
      <c r="R3581" s="277">
        <f t="shared" si="1028"/>
        <v>0</v>
      </c>
      <c r="S3581" s="277">
        <f t="shared" si="1028"/>
        <v>3600</v>
      </c>
      <c r="T3581" s="277">
        <f t="shared" si="1028"/>
        <v>1507</v>
      </c>
      <c r="U3581" s="277">
        <v>117613</v>
      </c>
      <c r="V3581" s="277">
        <v>24487</v>
      </c>
      <c r="W3581" s="277">
        <f>SUM(W3576)</f>
        <v>79361</v>
      </c>
      <c r="X3581" s="277">
        <f t="shared" si="1028"/>
        <v>0</v>
      </c>
      <c r="Y3581" s="277">
        <f t="shared" si="1028"/>
        <v>0</v>
      </c>
      <c r="Z3581" s="277">
        <f t="shared" si="1028"/>
        <v>0</v>
      </c>
      <c r="AA3581" s="277">
        <f t="shared" si="1028"/>
        <v>0</v>
      </c>
      <c r="AB3581" s="277">
        <f t="shared" si="1028"/>
        <v>0</v>
      </c>
      <c r="AC3581" s="277">
        <f t="shared" si="1028"/>
        <v>53447</v>
      </c>
      <c r="AD3581" s="277">
        <f t="shared" si="1028"/>
        <v>0</v>
      </c>
      <c r="AE3581" s="277">
        <f t="shared" si="1028"/>
        <v>0</v>
      </c>
      <c r="AF3581" s="277">
        <f t="shared" si="1028"/>
        <v>0</v>
      </c>
      <c r="AG3581" s="277">
        <f t="shared" si="1028"/>
        <v>0</v>
      </c>
      <c r="AH3581" s="277">
        <v>53447</v>
      </c>
      <c r="AI3581" s="277">
        <v>25914</v>
      </c>
      <c r="AJ3581" s="277">
        <f>SUM(AJ3576)</f>
        <v>55950</v>
      </c>
      <c r="AK3581" s="277">
        <f t="shared" si="1028"/>
        <v>0</v>
      </c>
      <c r="AL3581" s="277">
        <f t="shared" si="1028"/>
        <v>5815</v>
      </c>
      <c r="AM3581" s="277">
        <f t="shared" si="1028"/>
        <v>12324</v>
      </c>
      <c r="AN3581" s="277">
        <f t="shared" si="1028"/>
        <v>3164</v>
      </c>
      <c r="AO3581" s="277">
        <f t="shared" si="1028"/>
        <v>2963</v>
      </c>
      <c r="AP3581" s="277">
        <f t="shared" si="1028"/>
        <v>27568</v>
      </c>
      <c r="AQ3581" s="277">
        <f t="shared" si="1028"/>
        <v>0</v>
      </c>
      <c r="AR3581" s="277">
        <f t="shared" si="1028"/>
        <v>0</v>
      </c>
      <c r="AS3581" s="277">
        <f t="shared" si="1028"/>
        <v>825</v>
      </c>
      <c r="AT3581" s="277">
        <f t="shared" si="1028"/>
        <v>3291</v>
      </c>
      <c r="AU3581" s="277">
        <v>55950</v>
      </c>
      <c r="AV3581" s="277">
        <v>0</v>
      </c>
      <c r="AW3581" s="277">
        <f>U3581+AH3581+AU3581</f>
        <v>227010</v>
      </c>
    </row>
    <row r="3582" spans="1:49">
      <c r="A3582" s="48"/>
      <c r="B3582" s="42"/>
      <c r="C3582" s="42"/>
      <c r="D3582" s="42"/>
      <c r="E3582" s="531"/>
      <c r="F3582" s="50"/>
      <c r="G3582" s="50"/>
      <c r="H3582" s="50"/>
      <c r="I3582" s="276"/>
      <c r="J3582" s="277"/>
      <c r="K3582" s="277"/>
      <c r="L3582" s="277"/>
      <c r="M3582" s="277"/>
      <c r="N3582" s="277"/>
      <c r="O3582" s="277"/>
      <c r="P3582" s="277"/>
      <c r="Q3582" s="277"/>
      <c r="R3582" s="277"/>
      <c r="S3582" s="277"/>
      <c r="T3582" s="277"/>
      <c r="U3582" s="277">
        <v>0</v>
      </c>
      <c r="V3582" s="277">
        <v>0</v>
      </c>
      <c r="W3582" s="277"/>
      <c r="X3582" s="277"/>
      <c r="Y3582" s="277"/>
      <c r="Z3582" s="277"/>
      <c r="AA3582" s="277"/>
      <c r="AB3582" s="277"/>
      <c r="AC3582" s="277"/>
      <c r="AD3582" s="277"/>
      <c r="AE3582" s="277"/>
      <c r="AF3582" s="277"/>
      <c r="AG3582" s="277"/>
      <c r="AH3582" s="277">
        <v>0</v>
      </c>
      <c r="AI3582" s="277">
        <v>0</v>
      </c>
      <c r="AJ3582" s="277"/>
      <c r="AK3582" s="277"/>
      <c r="AL3582" s="277"/>
      <c r="AM3582" s="277"/>
      <c r="AN3582" s="277"/>
      <c r="AO3582" s="277"/>
      <c r="AP3582" s="277"/>
      <c r="AQ3582" s="277"/>
      <c r="AR3582" s="277"/>
      <c r="AS3582" s="277"/>
      <c r="AT3582" s="277"/>
      <c r="AU3582" s="277">
        <v>0</v>
      </c>
      <c r="AV3582" s="277">
        <v>0</v>
      </c>
      <c r="AW3582" s="277">
        <f>U3582+AH3582+AU3582</f>
        <v>0</v>
      </c>
    </row>
    <row r="3583" spans="1:49">
      <c r="A3583" s="48"/>
      <c r="B3583" s="42"/>
      <c r="C3583" s="42"/>
      <c r="D3583" s="42"/>
      <c r="E3583" s="531"/>
      <c r="F3583" s="50"/>
      <c r="G3583" s="50"/>
      <c r="H3583" s="50"/>
      <c r="I3583" s="276"/>
      <c r="J3583" s="277"/>
      <c r="K3583" s="277"/>
      <c r="L3583" s="277"/>
      <c r="M3583" s="277"/>
      <c r="N3583" s="277"/>
      <c r="O3583" s="277"/>
      <c r="P3583" s="277"/>
      <c r="Q3583" s="277"/>
      <c r="R3583" s="277"/>
      <c r="S3583" s="277"/>
      <c r="T3583" s="277"/>
      <c r="U3583" s="277">
        <v>0</v>
      </c>
      <c r="V3583" s="277">
        <v>0</v>
      </c>
      <c r="W3583" s="277"/>
      <c r="X3583" s="277"/>
      <c r="Y3583" s="277"/>
      <c r="Z3583" s="277"/>
      <c r="AA3583" s="277"/>
      <c r="AB3583" s="277"/>
      <c r="AC3583" s="277"/>
      <c r="AD3583" s="277"/>
      <c r="AE3583" s="277"/>
      <c r="AF3583" s="277"/>
      <c r="AG3583" s="277"/>
      <c r="AH3583" s="277">
        <v>0</v>
      </c>
      <c r="AI3583" s="277">
        <v>0</v>
      </c>
      <c r="AJ3583" s="277"/>
      <c r="AK3583" s="277"/>
      <c r="AL3583" s="277"/>
      <c r="AM3583" s="277"/>
      <c r="AN3583" s="277"/>
      <c r="AO3583" s="277"/>
      <c r="AP3583" s="277"/>
      <c r="AQ3583" s="277"/>
      <c r="AR3583" s="277"/>
      <c r="AS3583" s="277"/>
      <c r="AT3583" s="277"/>
      <c r="AU3583" s="277">
        <v>0</v>
      </c>
      <c r="AV3583" s="277">
        <v>0</v>
      </c>
      <c r="AW3583" s="277">
        <f>U3583+AH3583+AU3583</f>
        <v>0</v>
      </c>
    </row>
    <row r="3584" spans="1:49">
      <c r="A3584" s="48"/>
      <c r="B3584" s="42"/>
      <c r="C3584" s="42"/>
      <c r="D3584" s="42"/>
      <c r="E3584" s="531"/>
      <c r="F3584" s="50"/>
      <c r="G3584" s="50"/>
      <c r="H3584" s="50"/>
      <c r="I3584" s="276"/>
      <c r="J3584" s="277"/>
      <c r="K3584" s="277"/>
      <c r="L3584" s="277"/>
      <c r="M3584" s="277"/>
      <c r="N3584" s="277"/>
      <c r="O3584" s="277"/>
      <c r="P3584" s="277"/>
      <c r="Q3584" s="277"/>
      <c r="R3584" s="277"/>
      <c r="S3584" s="277"/>
      <c r="T3584" s="277"/>
      <c r="U3584" s="277">
        <v>0</v>
      </c>
      <c r="V3584" s="277">
        <v>0</v>
      </c>
      <c r="W3584" s="277"/>
      <c r="X3584" s="277"/>
      <c r="Y3584" s="277"/>
      <c r="Z3584" s="277"/>
      <c r="AA3584" s="277"/>
      <c r="AB3584" s="277"/>
      <c r="AC3584" s="277"/>
      <c r="AD3584" s="277"/>
      <c r="AE3584" s="277"/>
      <c r="AF3584" s="277"/>
      <c r="AG3584" s="277"/>
      <c r="AH3584" s="277">
        <v>0</v>
      </c>
      <c r="AI3584" s="277">
        <v>0</v>
      </c>
      <c r="AJ3584" s="277"/>
      <c r="AK3584" s="277"/>
      <c r="AL3584" s="277"/>
      <c r="AM3584" s="277"/>
      <c r="AN3584" s="277"/>
      <c r="AO3584" s="277"/>
      <c r="AP3584" s="277"/>
      <c r="AQ3584" s="277"/>
      <c r="AR3584" s="277"/>
      <c r="AS3584" s="277"/>
      <c r="AT3584" s="277"/>
      <c r="AU3584" s="277">
        <v>0</v>
      </c>
      <c r="AV3584" s="277">
        <v>0</v>
      </c>
      <c r="AW3584" s="277">
        <f>U3584+AH3584+AU3584</f>
        <v>0</v>
      </c>
    </row>
    <row r="3585" spans="1:49">
      <c r="A3585" s="48"/>
      <c r="B3585" s="42"/>
      <c r="C3585" s="42"/>
      <c r="D3585" s="42"/>
      <c r="E3585" s="531"/>
      <c r="F3585" s="50"/>
      <c r="G3585" s="50"/>
      <c r="H3585" s="50"/>
      <c r="I3585" s="276" t="s">
        <v>1631</v>
      </c>
      <c r="J3585" s="277">
        <f>SUM(J3581:J3584)</f>
        <v>142100</v>
      </c>
      <c r="K3585" s="277">
        <f t="shared" ref="K3585:AT3585" si="1029">SUM(K3581:K3584)</f>
        <v>103455</v>
      </c>
      <c r="L3585" s="277">
        <f t="shared" si="1029"/>
        <v>2760</v>
      </c>
      <c r="M3585" s="277">
        <f t="shared" si="1029"/>
        <v>2836</v>
      </c>
      <c r="N3585" s="277">
        <f t="shared" si="1029"/>
        <v>912</v>
      </c>
      <c r="O3585" s="277">
        <f t="shared" si="1029"/>
        <v>1312</v>
      </c>
      <c r="P3585" s="277">
        <f t="shared" si="1029"/>
        <v>930</v>
      </c>
      <c r="Q3585" s="277">
        <f t="shared" si="1029"/>
        <v>301</v>
      </c>
      <c r="R3585" s="277">
        <f t="shared" si="1029"/>
        <v>0</v>
      </c>
      <c r="S3585" s="277">
        <f t="shared" si="1029"/>
        <v>3600</v>
      </c>
      <c r="T3585" s="277">
        <f t="shared" si="1029"/>
        <v>1507</v>
      </c>
      <c r="U3585" s="277">
        <v>117613</v>
      </c>
      <c r="V3585" s="277">
        <v>24487</v>
      </c>
      <c r="W3585" s="277">
        <f>SUM(W3581:W3584)</f>
        <v>79361</v>
      </c>
      <c r="X3585" s="277">
        <f t="shared" si="1029"/>
        <v>0</v>
      </c>
      <c r="Y3585" s="277">
        <f t="shared" si="1029"/>
        <v>0</v>
      </c>
      <c r="Z3585" s="277">
        <f t="shared" si="1029"/>
        <v>0</v>
      </c>
      <c r="AA3585" s="277">
        <f t="shared" si="1029"/>
        <v>0</v>
      </c>
      <c r="AB3585" s="277">
        <f t="shared" si="1029"/>
        <v>0</v>
      </c>
      <c r="AC3585" s="277">
        <f t="shared" si="1029"/>
        <v>53447</v>
      </c>
      <c r="AD3585" s="277">
        <f t="shared" si="1029"/>
        <v>0</v>
      </c>
      <c r="AE3585" s="277">
        <f t="shared" si="1029"/>
        <v>0</v>
      </c>
      <c r="AF3585" s="277">
        <f t="shared" si="1029"/>
        <v>0</v>
      </c>
      <c r="AG3585" s="277">
        <f t="shared" si="1029"/>
        <v>0</v>
      </c>
      <c r="AH3585" s="277">
        <v>53447</v>
      </c>
      <c r="AI3585" s="277">
        <v>25914</v>
      </c>
      <c r="AJ3585" s="277">
        <f>SUM(AJ3581:AJ3584)</f>
        <v>55950</v>
      </c>
      <c r="AK3585" s="277">
        <f t="shared" si="1029"/>
        <v>0</v>
      </c>
      <c r="AL3585" s="277">
        <f t="shared" si="1029"/>
        <v>5815</v>
      </c>
      <c r="AM3585" s="277">
        <f t="shared" si="1029"/>
        <v>12324</v>
      </c>
      <c r="AN3585" s="277">
        <f t="shared" si="1029"/>
        <v>3164</v>
      </c>
      <c r="AO3585" s="277">
        <f t="shared" si="1029"/>
        <v>2963</v>
      </c>
      <c r="AP3585" s="277">
        <f t="shared" si="1029"/>
        <v>27568</v>
      </c>
      <c r="AQ3585" s="277">
        <f t="shared" si="1029"/>
        <v>0</v>
      </c>
      <c r="AR3585" s="277">
        <f t="shared" si="1029"/>
        <v>0</v>
      </c>
      <c r="AS3585" s="277">
        <f t="shared" si="1029"/>
        <v>825</v>
      </c>
      <c r="AT3585" s="277">
        <f t="shared" si="1029"/>
        <v>3291</v>
      </c>
      <c r="AU3585" s="277">
        <v>55950</v>
      </c>
      <c r="AV3585" s="277">
        <v>0</v>
      </c>
      <c r="AW3585" s="277">
        <f>U3585+AH3585+AU3585</f>
        <v>227010</v>
      </c>
    </row>
    <row r="3586" spans="1:49">
      <c r="A3586" s="48"/>
      <c r="B3586" s="42"/>
      <c r="C3586" s="42"/>
      <c r="D3586" s="42"/>
      <c r="E3586" s="531"/>
      <c r="F3586" s="50"/>
      <c r="G3586" s="50"/>
      <c r="H3586" s="50"/>
      <c r="I3586" s="146"/>
      <c r="J3586" s="29"/>
      <c r="K3586" s="29"/>
      <c r="L3586" s="29"/>
      <c r="M3586" s="29"/>
      <c r="N3586" s="29"/>
      <c r="O3586" s="29"/>
      <c r="P3586" s="29"/>
      <c r="Q3586" s="29"/>
      <c r="R3586" s="29"/>
      <c r="S3586" s="29"/>
      <c r="T3586" s="29"/>
      <c r="U3586" s="29"/>
      <c r="V3586" s="29"/>
      <c r="W3586" s="29"/>
      <c r="X3586" s="29"/>
      <c r="Y3586" s="29"/>
      <c r="Z3586" s="29"/>
      <c r="AA3586" s="29"/>
      <c r="AB3586" s="29"/>
      <c r="AC3586" s="29"/>
      <c r="AD3586" s="29"/>
      <c r="AE3586" s="29"/>
      <c r="AF3586" s="29"/>
      <c r="AG3586" s="29"/>
      <c r="AH3586" s="29"/>
      <c r="AI3586" s="29"/>
      <c r="AJ3586" s="29"/>
      <c r="AK3586" s="29"/>
      <c r="AL3586" s="29"/>
      <c r="AM3586" s="29"/>
      <c r="AN3586" s="29"/>
      <c r="AO3586" s="29"/>
      <c r="AP3586" s="29"/>
      <c r="AQ3586" s="29"/>
      <c r="AR3586" s="29"/>
      <c r="AS3586" s="29"/>
      <c r="AT3586" s="29"/>
      <c r="AU3586" s="29"/>
      <c r="AV3586" s="29"/>
      <c r="AW3586" s="29"/>
    </row>
    <row r="3587" spans="1:49">
      <c r="A3587" s="48"/>
      <c r="B3587" s="42"/>
      <c r="C3587" s="42"/>
      <c r="D3587" s="42"/>
      <c r="E3587" s="531"/>
      <c r="F3587" s="50"/>
      <c r="G3587" s="50"/>
      <c r="H3587" s="50"/>
      <c r="I3587" s="53"/>
      <c r="J3587" s="29"/>
      <c r="K3587" s="29"/>
      <c r="L3587" s="29"/>
      <c r="M3587" s="29"/>
      <c r="N3587" s="29"/>
      <c r="O3587" s="29"/>
      <c r="P3587" s="29"/>
      <c r="Q3587" s="29"/>
      <c r="R3587" s="29"/>
      <c r="S3587" s="29"/>
      <c r="T3587" s="29"/>
      <c r="U3587" s="29"/>
      <c r="V3587" s="29"/>
      <c r="W3587" s="29"/>
      <c r="X3587" s="29"/>
      <c r="Y3587" s="29"/>
      <c r="Z3587" s="29"/>
      <c r="AA3587" s="29"/>
      <c r="AB3587" s="29"/>
      <c r="AC3587" s="29"/>
      <c r="AD3587" s="29"/>
      <c r="AE3587" s="29"/>
      <c r="AF3587" s="29"/>
      <c r="AG3587" s="29"/>
      <c r="AH3587" s="29"/>
      <c r="AI3587" s="29"/>
      <c r="AJ3587" s="29"/>
      <c r="AK3587" s="29"/>
      <c r="AL3587" s="29"/>
      <c r="AM3587" s="29"/>
      <c r="AN3587" s="29"/>
      <c r="AO3587" s="29"/>
      <c r="AP3587" s="29"/>
      <c r="AQ3587" s="29"/>
      <c r="AR3587" s="29"/>
      <c r="AS3587" s="29"/>
      <c r="AT3587" s="29"/>
      <c r="AU3587" s="29"/>
      <c r="AV3587" s="29"/>
      <c r="AW3587" s="29"/>
    </row>
    <row r="3588" spans="1:49" ht="16.5" thickBot="1">
      <c r="A3588" s="78" t="s">
        <v>2146</v>
      </c>
      <c r="B3588" s="78"/>
      <c r="C3588" s="78"/>
      <c r="D3588" s="463"/>
      <c r="E3588" s="539"/>
      <c r="F3588" s="129"/>
      <c r="G3588" s="129"/>
      <c r="H3588" s="129"/>
      <c r="I3588" s="103"/>
    </row>
    <row r="3589" spans="1:49" s="151" customFormat="1" ht="36" customHeight="1" thickTop="1" thickBot="1">
      <c r="A3589" s="147" t="s">
        <v>2079</v>
      </c>
      <c r="B3589" s="5" t="s">
        <v>2080</v>
      </c>
      <c r="C3589" s="5" t="s">
        <v>1335</v>
      </c>
      <c r="D3589" s="450"/>
      <c r="E3589" s="148" t="s">
        <v>1570</v>
      </c>
      <c r="F3589" s="149" t="s">
        <v>1438</v>
      </c>
      <c r="G3589" s="149"/>
      <c r="H3589" s="149" t="s">
        <v>2332</v>
      </c>
      <c r="I3589" s="5" t="s">
        <v>856</v>
      </c>
      <c r="J3589" s="364" t="s">
        <v>2891</v>
      </c>
      <c r="K3589" s="364" t="s">
        <v>2879</v>
      </c>
      <c r="L3589" s="364" t="s">
        <v>2880</v>
      </c>
      <c r="M3589" s="364" t="s">
        <v>2881</v>
      </c>
      <c r="N3589" s="364" t="s">
        <v>2882</v>
      </c>
      <c r="O3589" s="364" t="s">
        <v>2883</v>
      </c>
      <c r="P3589" s="364" t="s">
        <v>2884</v>
      </c>
      <c r="Q3589" s="364" t="s">
        <v>2885</v>
      </c>
      <c r="R3589" s="364" t="s">
        <v>2886</v>
      </c>
      <c r="S3589" s="364" t="s">
        <v>2887</v>
      </c>
      <c r="T3589" s="364" t="s">
        <v>2888</v>
      </c>
      <c r="U3589" s="364" t="s">
        <v>2889</v>
      </c>
      <c r="V3589" s="364" t="s">
        <v>2890</v>
      </c>
      <c r="W3589" s="365" t="s">
        <v>2893</v>
      </c>
      <c r="X3589" s="365" t="s">
        <v>2879</v>
      </c>
      <c r="Y3589" s="365" t="s">
        <v>2880</v>
      </c>
      <c r="Z3589" s="365" t="s">
        <v>2881</v>
      </c>
      <c r="AA3589" s="365" t="s">
        <v>2882</v>
      </c>
      <c r="AB3589" s="365" t="s">
        <v>2883</v>
      </c>
      <c r="AC3589" s="365" t="s">
        <v>2884</v>
      </c>
      <c r="AD3589" s="365" t="s">
        <v>2885</v>
      </c>
      <c r="AE3589" s="365" t="s">
        <v>2886</v>
      </c>
      <c r="AF3589" s="365" t="s">
        <v>2887</v>
      </c>
      <c r="AG3589" s="365" t="s">
        <v>2888</v>
      </c>
      <c r="AH3589" s="365" t="s">
        <v>2889</v>
      </c>
      <c r="AI3589" s="365" t="s">
        <v>2890</v>
      </c>
      <c r="AJ3589" s="366" t="s">
        <v>2892</v>
      </c>
      <c r="AK3589" s="366" t="s">
        <v>2879</v>
      </c>
      <c r="AL3589" s="366" t="s">
        <v>2880</v>
      </c>
      <c r="AM3589" s="366" t="s">
        <v>2881</v>
      </c>
      <c r="AN3589" s="366" t="s">
        <v>2882</v>
      </c>
      <c r="AO3589" s="366" t="s">
        <v>2883</v>
      </c>
      <c r="AP3589" s="366" t="s">
        <v>2884</v>
      </c>
      <c r="AQ3589" s="366" t="s">
        <v>2885</v>
      </c>
      <c r="AR3589" s="366" t="s">
        <v>2886</v>
      </c>
      <c r="AS3589" s="366" t="s">
        <v>2887</v>
      </c>
      <c r="AT3589" s="366" t="s">
        <v>2888</v>
      </c>
      <c r="AU3589" s="366" t="s">
        <v>2889</v>
      </c>
      <c r="AV3589" s="366" t="s">
        <v>2890</v>
      </c>
      <c r="AW3589" s="368" t="s">
        <v>2895</v>
      </c>
    </row>
    <row r="3590" spans="1:49">
      <c r="A3590" s="33"/>
      <c r="B3590" s="34"/>
      <c r="C3590" s="34"/>
      <c r="D3590" s="34"/>
      <c r="E3590" s="35"/>
      <c r="F3590" s="36"/>
      <c r="G3590" s="36"/>
      <c r="H3590" s="36"/>
      <c r="I3590" s="34"/>
      <c r="J3590" s="202" t="s">
        <v>1224</v>
      </c>
      <c r="K3590" s="202">
        <v>1</v>
      </c>
      <c r="L3590" s="202">
        <v>2</v>
      </c>
      <c r="M3590" s="202">
        <v>3</v>
      </c>
      <c r="N3590" s="202">
        <v>4</v>
      </c>
      <c r="O3590" s="202">
        <v>5</v>
      </c>
      <c r="P3590" s="202">
        <v>6</v>
      </c>
      <c r="Q3590" s="202">
        <v>7</v>
      </c>
      <c r="R3590" s="202">
        <v>8</v>
      </c>
      <c r="S3590" s="202">
        <v>9</v>
      </c>
      <c r="T3590" s="202">
        <v>10</v>
      </c>
      <c r="U3590" s="202">
        <v>13</v>
      </c>
      <c r="V3590" s="202">
        <v>14</v>
      </c>
      <c r="W3590" s="202" t="s">
        <v>1224</v>
      </c>
      <c r="X3590" s="202">
        <v>1</v>
      </c>
      <c r="Y3590" s="202">
        <v>2</v>
      </c>
      <c r="Z3590" s="202">
        <v>3</v>
      </c>
      <c r="AA3590" s="202">
        <v>4</v>
      </c>
      <c r="AB3590" s="202">
        <v>5</v>
      </c>
      <c r="AC3590" s="202">
        <v>6</v>
      </c>
      <c r="AD3590" s="202">
        <v>7</v>
      </c>
      <c r="AE3590" s="202">
        <v>8</v>
      </c>
      <c r="AF3590" s="202">
        <v>9</v>
      </c>
      <c r="AG3590" s="202">
        <v>10</v>
      </c>
      <c r="AH3590" s="202">
        <v>13</v>
      </c>
      <c r="AI3590" s="202">
        <v>14</v>
      </c>
      <c r="AJ3590" s="202" t="s">
        <v>1224</v>
      </c>
      <c r="AK3590" s="202">
        <v>1</v>
      </c>
      <c r="AL3590" s="202">
        <v>2</v>
      </c>
      <c r="AM3590" s="202">
        <v>3</v>
      </c>
      <c r="AN3590" s="202">
        <v>4</v>
      </c>
      <c r="AO3590" s="202">
        <v>5</v>
      </c>
      <c r="AP3590" s="202">
        <v>6</v>
      </c>
      <c r="AQ3590" s="202">
        <v>7</v>
      </c>
      <c r="AR3590" s="202">
        <v>8</v>
      </c>
      <c r="AS3590" s="202">
        <v>9</v>
      </c>
      <c r="AT3590" s="202">
        <v>10</v>
      </c>
      <c r="AU3590" s="202">
        <v>13</v>
      </c>
      <c r="AV3590" s="202">
        <v>14</v>
      </c>
      <c r="AW3590" s="202">
        <v>15</v>
      </c>
    </row>
    <row r="3591" spans="1:49">
      <c r="A3591" s="37"/>
      <c r="B3591" s="38"/>
      <c r="C3591" s="38"/>
      <c r="D3591" s="38"/>
      <c r="E3591" s="60"/>
      <c r="F3591" s="61"/>
      <c r="G3591" s="61"/>
      <c r="H3591" s="61"/>
      <c r="I3591" s="38"/>
      <c r="J3591" s="134"/>
      <c r="K3591" s="134"/>
      <c r="L3591" s="134"/>
      <c r="M3591" s="134"/>
      <c r="N3591" s="134"/>
      <c r="O3591" s="134"/>
      <c r="P3591" s="134"/>
      <c r="Q3591" s="134"/>
      <c r="R3591" s="134"/>
      <c r="S3591" s="134"/>
      <c r="T3591" s="134"/>
      <c r="U3591" s="134"/>
      <c r="V3591" s="134"/>
      <c r="W3591" s="134"/>
      <c r="X3591" s="134"/>
      <c r="Y3591" s="134"/>
      <c r="Z3591" s="134"/>
      <c r="AA3591" s="134"/>
      <c r="AB3591" s="134"/>
      <c r="AC3591" s="134"/>
      <c r="AD3591" s="134"/>
      <c r="AE3591" s="134"/>
      <c r="AF3591" s="134"/>
      <c r="AG3591" s="134"/>
      <c r="AH3591" s="134"/>
      <c r="AI3591" s="134"/>
      <c r="AJ3591" s="134"/>
      <c r="AK3591" s="134"/>
      <c r="AL3591" s="134"/>
      <c r="AM3591" s="134"/>
      <c r="AN3591" s="134"/>
      <c r="AO3591" s="134"/>
      <c r="AP3591" s="134"/>
      <c r="AQ3591" s="134"/>
      <c r="AR3591" s="134"/>
      <c r="AS3591" s="134"/>
      <c r="AT3591" s="134"/>
      <c r="AU3591" s="134"/>
      <c r="AV3591" s="134"/>
      <c r="AW3591" s="134"/>
    </row>
    <row r="3592" spans="1:49">
      <c r="A3592" s="92" t="s">
        <v>797</v>
      </c>
      <c r="B3592" s="93" t="s">
        <v>1030</v>
      </c>
      <c r="C3592" s="93" t="s">
        <v>1429</v>
      </c>
      <c r="D3592" s="460"/>
      <c r="E3592" s="531"/>
      <c r="F3592" s="50"/>
      <c r="G3592" s="50"/>
      <c r="H3592" s="50"/>
      <c r="I3592" s="41" t="s">
        <v>956</v>
      </c>
      <c r="J3592" s="28"/>
      <c r="K3592" s="28"/>
      <c r="L3592" s="28"/>
      <c r="M3592" s="28"/>
      <c r="N3592" s="28"/>
      <c r="O3592" s="28"/>
      <c r="P3592" s="28"/>
      <c r="Q3592" s="28"/>
      <c r="R3592" s="28"/>
      <c r="S3592" s="28"/>
      <c r="T3592" s="28"/>
      <c r="U3592" s="28"/>
      <c r="V3592" s="28"/>
      <c r="W3592" s="28"/>
      <c r="X3592" s="28"/>
      <c r="Y3592" s="28"/>
      <c r="Z3592" s="28"/>
      <c r="AA3592" s="28"/>
      <c r="AB3592" s="28"/>
      <c r="AC3592" s="28"/>
      <c r="AD3592" s="28"/>
      <c r="AE3592" s="28"/>
      <c r="AF3592" s="28"/>
      <c r="AG3592" s="28"/>
      <c r="AH3592" s="28"/>
      <c r="AI3592" s="28"/>
      <c r="AJ3592" s="28"/>
      <c r="AK3592" s="28"/>
      <c r="AL3592" s="28"/>
      <c r="AM3592" s="28"/>
      <c r="AN3592" s="28"/>
      <c r="AO3592" s="28"/>
      <c r="AP3592" s="28"/>
      <c r="AQ3592" s="28"/>
      <c r="AR3592" s="28"/>
      <c r="AS3592" s="28"/>
      <c r="AT3592" s="28"/>
      <c r="AU3592" s="28"/>
      <c r="AV3592" s="28"/>
      <c r="AW3592" s="28"/>
    </row>
    <row r="3593" spans="1:49">
      <c r="A3593" s="48"/>
      <c r="B3593" s="1"/>
      <c r="C3593" s="1"/>
      <c r="D3593" s="369"/>
      <c r="E3593" s="531"/>
      <c r="F3593" s="50"/>
      <c r="G3593" s="50"/>
      <c r="H3593" s="50"/>
      <c r="I3593" s="108"/>
    </row>
    <row r="3594" spans="1:49">
      <c r="A3594" s="48"/>
      <c r="B3594" s="42"/>
      <c r="C3594" s="42"/>
      <c r="D3594" s="42"/>
      <c r="E3594" s="531"/>
      <c r="F3594" s="50"/>
      <c r="G3594" s="50"/>
      <c r="H3594" s="50"/>
      <c r="I3594" s="49" t="s">
        <v>1559</v>
      </c>
      <c r="J3594" s="12">
        <f>SUM(J3595,J3603,J3605)</f>
        <v>100000</v>
      </c>
      <c r="K3594" s="12">
        <f t="shared" ref="K3594:AT3594" si="1030">SUM(K3595,K3603,K3605)</f>
        <v>0</v>
      </c>
      <c r="L3594" s="12">
        <f t="shared" si="1030"/>
        <v>21060</v>
      </c>
      <c r="M3594" s="12">
        <f t="shared" si="1030"/>
        <v>0</v>
      </c>
      <c r="N3594" s="12">
        <f t="shared" si="1030"/>
        <v>9270</v>
      </c>
      <c r="O3594" s="12">
        <f t="shared" si="1030"/>
        <v>0</v>
      </c>
      <c r="P3594" s="12">
        <f t="shared" si="1030"/>
        <v>19188</v>
      </c>
      <c r="Q3594" s="12">
        <f t="shared" si="1030"/>
        <v>0</v>
      </c>
      <c r="R3594" s="12">
        <f t="shared" si="1030"/>
        <v>9270</v>
      </c>
      <c r="S3594" s="12">
        <f t="shared" si="1030"/>
        <v>9270</v>
      </c>
      <c r="T3594" s="12">
        <f t="shared" si="1030"/>
        <v>20397</v>
      </c>
      <c r="U3594" s="12">
        <v>88455</v>
      </c>
      <c r="V3594" s="12">
        <v>11545</v>
      </c>
      <c r="W3594" s="12">
        <f>SUM(W3595,W3603,W3605)</f>
        <v>0</v>
      </c>
      <c r="X3594" s="12">
        <f t="shared" si="1030"/>
        <v>0</v>
      </c>
      <c r="Y3594" s="12">
        <f t="shared" si="1030"/>
        <v>0</v>
      </c>
      <c r="Z3594" s="12">
        <f t="shared" si="1030"/>
        <v>0</v>
      </c>
      <c r="AA3594" s="12">
        <f t="shared" si="1030"/>
        <v>0</v>
      </c>
      <c r="AB3594" s="12">
        <f t="shared" si="1030"/>
        <v>0</v>
      </c>
      <c r="AC3594" s="12">
        <f t="shared" si="1030"/>
        <v>0</v>
      </c>
      <c r="AD3594" s="12">
        <f t="shared" si="1030"/>
        <v>0</v>
      </c>
      <c r="AE3594" s="12">
        <f t="shared" si="1030"/>
        <v>0</v>
      </c>
      <c r="AF3594" s="12">
        <f t="shared" si="1030"/>
        <v>0</v>
      </c>
      <c r="AG3594" s="12">
        <f t="shared" si="1030"/>
        <v>0</v>
      </c>
      <c r="AH3594" s="12">
        <v>0</v>
      </c>
      <c r="AI3594" s="12">
        <v>0</v>
      </c>
      <c r="AJ3594" s="12">
        <f>SUM(AJ3595,AJ3603,AJ3605)</f>
        <v>0</v>
      </c>
      <c r="AK3594" s="12">
        <f t="shared" si="1030"/>
        <v>0</v>
      </c>
      <c r="AL3594" s="12">
        <f t="shared" si="1030"/>
        <v>0</v>
      </c>
      <c r="AM3594" s="12">
        <f t="shared" si="1030"/>
        <v>0</v>
      </c>
      <c r="AN3594" s="12">
        <f t="shared" si="1030"/>
        <v>0</v>
      </c>
      <c r="AO3594" s="12">
        <f t="shared" si="1030"/>
        <v>0</v>
      </c>
      <c r="AP3594" s="12">
        <f t="shared" si="1030"/>
        <v>0</v>
      </c>
      <c r="AQ3594" s="12">
        <f t="shared" si="1030"/>
        <v>0</v>
      </c>
      <c r="AR3594" s="12">
        <f t="shared" si="1030"/>
        <v>0</v>
      </c>
      <c r="AS3594" s="12">
        <f t="shared" si="1030"/>
        <v>0</v>
      </c>
      <c r="AT3594" s="12">
        <f t="shared" si="1030"/>
        <v>0</v>
      </c>
      <c r="AU3594" s="12">
        <v>0</v>
      </c>
      <c r="AV3594" s="12">
        <v>0</v>
      </c>
      <c r="AW3594" s="12">
        <f t="shared" ref="AW3594:AW3620" si="1031">U3594+AH3594+AU3594</f>
        <v>88455</v>
      </c>
    </row>
    <row r="3595" spans="1:49">
      <c r="A3595" s="44" t="s">
        <v>797</v>
      </c>
      <c r="B3595" s="45" t="s">
        <v>1030</v>
      </c>
      <c r="C3595" s="45" t="s">
        <v>1429</v>
      </c>
      <c r="D3595" s="452" t="s">
        <v>2961</v>
      </c>
      <c r="E3595" s="213" t="s">
        <v>771</v>
      </c>
      <c r="F3595" s="65"/>
      <c r="G3595" s="65"/>
      <c r="H3595" s="65"/>
      <c r="I3595" s="1" t="s">
        <v>1500</v>
      </c>
      <c r="J3595" s="9">
        <f>SUM(J3596:J3597)</f>
        <v>16600</v>
      </c>
      <c r="K3595" s="9">
        <f t="shared" ref="K3595:AT3595" si="1032">SUM(K3596:K3597)</f>
        <v>0</v>
      </c>
      <c r="L3595" s="9">
        <f t="shared" si="1032"/>
        <v>0</v>
      </c>
      <c r="M3595" s="9">
        <f t="shared" si="1032"/>
        <v>0</v>
      </c>
      <c r="N3595" s="9">
        <f t="shared" si="1032"/>
        <v>0</v>
      </c>
      <c r="O3595" s="9">
        <f t="shared" si="1032"/>
        <v>0</v>
      </c>
      <c r="P3595" s="9">
        <f t="shared" si="1032"/>
        <v>0</v>
      </c>
      <c r="Q3595" s="9">
        <f t="shared" si="1032"/>
        <v>0</v>
      </c>
      <c r="R3595" s="9">
        <f t="shared" si="1032"/>
        <v>0</v>
      </c>
      <c r="S3595" s="9">
        <f t="shared" si="1032"/>
        <v>0</v>
      </c>
      <c r="T3595" s="9">
        <f t="shared" si="1032"/>
        <v>16600</v>
      </c>
      <c r="U3595" s="9">
        <v>16600</v>
      </c>
      <c r="V3595" s="9">
        <v>0</v>
      </c>
      <c r="W3595" s="9">
        <f>SUM(W3596:W3597)</f>
        <v>0</v>
      </c>
      <c r="X3595" s="9">
        <f t="shared" si="1032"/>
        <v>0</v>
      </c>
      <c r="Y3595" s="9">
        <f t="shared" si="1032"/>
        <v>0</v>
      </c>
      <c r="Z3595" s="9">
        <f t="shared" si="1032"/>
        <v>0</v>
      </c>
      <c r="AA3595" s="9">
        <f t="shared" si="1032"/>
        <v>0</v>
      </c>
      <c r="AB3595" s="9">
        <f t="shared" si="1032"/>
        <v>0</v>
      </c>
      <c r="AC3595" s="9">
        <f t="shared" si="1032"/>
        <v>0</v>
      </c>
      <c r="AD3595" s="9">
        <f t="shared" si="1032"/>
        <v>0</v>
      </c>
      <c r="AE3595" s="9">
        <f t="shared" si="1032"/>
        <v>0</v>
      </c>
      <c r="AF3595" s="9">
        <f t="shared" si="1032"/>
        <v>0</v>
      </c>
      <c r="AG3595" s="9">
        <f t="shared" si="1032"/>
        <v>0</v>
      </c>
      <c r="AH3595" s="9">
        <v>0</v>
      </c>
      <c r="AI3595" s="9">
        <v>0</v>
      </c>
      <c r="AJ3595" s="9">
        <f>SUM(AJ3596:AJ3597)</f>
        <v>0</v>
      </c>
      <c r="AK3595" s="9">
        <f t="shared" si="1032"/>
        <v>0</v>
      </c>
      <c r="AL3595" s="9">
        <f t="shared" si="1032"/>
        <v>0</v>
      </c>
      <c r="AM3595" s="9">
        <f t="shared" si="1032"/>
        <v>0</v>
      </c>
      <c r="AN3595" s="9">
        <f t="shared" si="1032"/>
        <v>0</v>
      </c>
      <c r="AO3595" s="9">
        <f t="shared" si="1032"/>
        <v>0</v>
      </c>
      <c r="AP3595" s="9">
        <f t="shared" si="1032"/>
        <v>0</v>
      </c>
      <c r="AQ3595" s="9">
        <f t="shared" si="1032"/>
        <v>0</v>
      </c>
      <c r="AR3595" s="9">
        <f t="shared" si="1032"/>
        <v>0</v>
      </c>
      <c r="AS3595" s="9">
        <f t="shared" si="1032"/>
        <v>0</v>
      </c>
      <c r="AT3595" s="9">
        <f t="shared" si="1032"/>
        <v>0</v>
      </c>
      <c r="AU3595" s="9">
        <v>0</v>
      </c>
      <c r="AV3595" s="9">
        <v>0</v>
      </c>
      <c r="AW3595" s="9">
        <f t="shared" si="1031"/>
        <v>16600</v>
      </c>
    </row>
    <row r="3596" spans="1:49">
      <c r="A3596" s="44" t="s">
        <v>797</v>
      </c>
      <c r="B3596" s="45" t="s">
        <v>1030</v>
      </c>
      <c r="C3596" s="45" t="s">
        <v>1429</v>
      </c>
      <c r="D3596" s="452" t="s">
        <v>2961</v>
      </c>
      <c r="E3596" s="367" t="s">
        <v>834</v>
      </c>
      <c r="F3596" s="50"/>
      <c r="G3596" s="468" t="s">
        <v>3096</v>
      </c>
      <c r="H3596" s="50" t="s">
        <v>2333</v>
      </c>
      <c r="I3596" s="42" t="s">
        <v>1165</v>
      </c>
      <c r="J3596" s="15">
        <v>16600</v>
      </c>
      <c r="T3596" s="15">
        <v>16600</v>
      </c>
      <c r="U3596" s="15">
        <v>16600</v>
      </c>
      <c r="V3596" s="15">
        <v>0</v>
      </c>
      <c r="AH3596" s="15">
        <v>0</v>
      </c>
      <c r="AI3596" s="15">
        <v>0</v>
      </c>
      <c r="AU3596" s="15">
        <v>0</v>
      </c>
      <c r="AV3596" s="15">
        <v>0</v>
      </c>
      <c r="AW3596" s="15">
        <f t="shared" si="1031"/>
        <v>16600</v>
      </c>
    </row>
    <row r="3597" spans="1:49">
      <c r="A3597" s="44" t="s">
        <v>797</v>
      </c>
      <c r="B3597" s="45" t="s">
        <v>1030</v>
      </c>
      <c r="C3597" s="45" t="s">
        <v>1429</v>
      </c>
      <c r="D3597" s="452" t="s">
        <v>2961</v>
      </c>
      <c r="E3597" s="367" t="s">
        <v>772</v>
      </c>
      <c r="F3597" s="50"/>
      <c r="G3597" s="468" t="s">
        <v>3096</v>
      </c>
      <c r="H3597" s="50" t="s">
        <v>2333</v>
      </c>
      <c r="I3597" s="42" t="s">
        <v>1227</v>
      </c>
      <c r="J3597" s="15">
        <f>SUM(J3598:J3602)</f>
        <v>0</v>
      </c>
      <c r="K3597" s="15">
        <f t="shared" ref="K3597:AT3597" si="1033">SUM(K3598:K3602)</f>
        <v>0</v>
      </c>
      <c r="L3597" s="15">
        <f t="shared" si="1033"/>
        <v>0</v>
      </c>
      <c r="M3597" s="15">
        <f t="shared" si="1033"/>
        <v>0</v>
      </c>
      <c r="N3597" s="15">
        <f t="shared" si="1033"/>
        <v>0</v>
      </c>
      <c r="O3597" s="15">
        <f t="shared" si="1033"/>
        <v>0</v>
      </c>
      <c r="P3597" s="15">
        <f t="shared" si="1033"/>
        <v>0</v>
      </c>
      <c r="Q3597" s="15">
        <f t="shared" si="1033"/>
        <v>0</v>
      </c>
      <c r="R3597" s="15">
        <f t="shared" si="1033"/>
        <v>0</v>
      </c>
      <c r="S3597" s="15">
        <f t="shared" si="1033"/>
        <v>0</v>
      </c>
      <c r="T3597" s="15">
        <f t="shared" si="1033"/>
        <v>0</v>
      </c>
      <c r="U3597" s="15">
        <v>0</v>
      </c>
      <c r="V3597" s="15">
        <v>0</v>
      </c>
      <c r="W3597" s="15">
        <f>SUM(W3598:W3602)</f>
        <v>0</v>
      </c>
      <c r="X3597" s="15">
        <f t="shared" si="1033"/>
        <v>0</v>
      </c>
      <c r="Y3597" s="15">
        <f t="shared" si="1033"/>
        <v>0</v>
      </c>
      <c r="Z3597" s="15">
        <f t="shared" si="1033"/>
        <v>0</v>
      </c>
      <c r="AA3597" s="15">
        <f t="shared" si="1033"/>
        <v>0</v>
      </c>
      <c r="AB3597" s="15">
        <f t="shared" si="1033"/>
        <v>0</v>
      </c>
      <c r="AC3597" s="15">
        <f t="shared" si="1033"/>
        <v>0</v>
      </c>
      <c r="AD3597" s="15">
        <f t="shared" si="1033"/>
        <v>0</v>
      </c>
      <c r="AE3597" s="15">
        <f t="shared" si="1033"/>
        <v>0</v>
      </c>
      <c r="AF3597" s="15">
        <f t="shared" si="1033"/>
        <v>0</v>
      </c>
      <c r="AG3597" s="15">
        <f t="shared" si="1033"/>
        <v>0</v>
      </c>
      <c r="AH3597" s="15">
        <v>0</v>
      </c>
      <c r="AI3597" s="15">
        <v>0</v>
      </c>
      <c r="AJ3597" s="15">
        <f>SUM(AJ3598:AJ3602)</f>
        <v>0</v>
      </c>
      <c r="AK3597" s="15">
        <f t="shared" si="1033"/>
        <v>0</v>
      </c>
      <c r="AL3597" s="15">
        <f t="shared" si="1033"/>
        <v>0</v>
      </c>
      <c r="AM3597" s="15">
        <f t="shared" si="1033"/>
        <v>0</v>
      </c>
      <c r="AN3597" s="15">
        <f t="shared" si="1033"/>
        <v>0</v>
      </c>
      <c r="AO3597" s="15">
        <f t="shared" si="1033"/>
        <v>0</v>
      </c>
      <c r="AP3597" s="15">
        <f t="shared" si="1033"/>
        <v>0</v>
      </c>
      <c r="AQ3597" s="15">
        <f t="shared" si="1033"/>
        <v>0</v>
      </c>
      <c r="AR3597" s="15">
        <f t="shared" si="1033"/>
        <v>0</v>
      </c>
      <c r="AS3597" s="15">
        <f t="shared" si="1033"/>
        <v>0</v>
      </c>
      <c r="AT3597" s="15">
        <f t="shared" si="1033"/>
        <v>0</v>
      </c>
      <c r="AU3597" s="15">
        <v>0</v>
      </c>
      <c r="AV3597" s="15">
        <v>0</v>
      </c>
      <c r="AW3597" s="15">
        <f t="shared" si="1031"/>
        <v>0</v>
      </c>
    </row>
    <row r="3598" spans="1:49" s="144" customFormat="1">
      <c r="A3598" s="44" t="s">
        <v>797</v>
      </c>
      <c r="B3598" s="45" t="s">
        <v>1030</v>
      </c>
      <c r="C3598" s="45" t="s">
        <v>1429</v>
      </c>
      <c r="D3598" s="452" t="s">
        <v>2961</v>
      </c>
      <c r="E3598" s="140" t="s">
        <v>850</v>
      </c>
      <c r="F3598" s="141" t="s">
        <v>391</v>
      </c>
      <c r="G3598" s="468" t="s">
        <v>3096</v>
      </c>
      <c r="H3598" s="50" t="s">
        <v>2333</v>
      </c>
      <c r="I3598" s="142" t="s">
        <v>1119</v>
      </c>
      <c r="J3598" s="15"/>
      <c r="K3598" s="15"/>
      <c r="L3598" s="15"/>
      <c r="M3598" s="15"/>
      <c r="N3598" s="15"/>
      <c r="O3598" s="15"/>
      <c r="P3598" s="15"/>
      <c r="Q3598" s="15"/>
      <c r="R3598" s="15"/>
      <c r="S3598" s="15"/>
      <c r="T3598" s="15"/>
      <c r="U3598" s="15">
        <v>0</v>
      </c>
      <c r="V3598" s="15">
        <v>0</v>
      </c>
      <c r="W3598" s="15"/>
      <c r="X3598" s="15"/>
      <c r="Y3598" s="15"/>
      <c r="Z3598" s="15"/>
      <c r="AA3598" s="15"/>
      <c r="AB3598" s="15"/>
      <c r="AC3598" s="15"/>
      <c r="AD3598" s="15"/>
      <c r="AE3598" s="15"/>
      <c r="AF3598" s="15"/>
      <c r="AG3598" s="15"/>
      <c r="AH3598" s="15">
        <v>0</v>
      </c>
      <c r="AI3598" s="15">
        <v>0</v>
      </c>
      <c r="AJ3598" s="15"/>
      <c r="AK3598" s="15"/>
      <c r="AL3598" s="15"/>
      <c r="AM3598" s="15"/>
      <c r="AN3598" s="15"/>
      <c r="AO3598" s="15"/>
      <c r="AP3598" s="15"/>
      <c r="AQ3598" s="15"/>
      <c r="AR3598" s="15"/>
      <c r="AS3598" s="15"/>
      <c r="AT3598" s="15"/>
      <c r="AU3598" s="15">
        <v>0</v>
      </c>
      <c r="AV3598" s="15">
        <v>0</v>
      </c>
      <c r="AW3598" s="15">
        <f t="shared" si="1031"/>
        <v>0</v>
      </c>
    </row>
    <row r="3599" spans="1:49" s="144" customFormat="1">
      <c r="A3599" s="44" t="s">
        <v>797</v>
      </c>
      <c r="B3599" s="45" t="s">
        <v>1030</v>
      </c>
      <c r="C3599" s="45" t="s">
        <v>1429</v>
      </c>
      <c r="D3599" s="452" t="s">
        <v>2961</v>
      </c>
      <c r="E3599" s="140" t="s">
        <v>851</v>
      </c>
      <c r="F3599" s="141" t="s">
        <v>392</v>
      </c>
      <c r="G3599" s="468" t="s">
        <v>3096</v>
      </c>
      <c r="H3599" s="50" t="s">
        <v>2333</v>
      </c>
      <c r="I3599" s="142" t="s">
        <v>1290</v>
      </c>
      <c r="J3599" s="15"/>
      <c r="K3599" s="15"/>
      <c r="L3599" s="15"/>
      <c r="M3599" s="15"/>
      <c r="N3599" s="15"/>
      <c r="O3599" s="15"/>
      <c r="P3599" s="15"/>
      <c r="Q3599" s="15"/>
      <c r="R3599" s="15"/>
      <c r="S3599" s="15"/>
      <c r="T3599" s="15"/>
      <c r="U3599" s="15">
        <v>0</v>
      </c>
      <c r="V3599" s="15">
        <v>0</v>
      </c>
      <c r="W3599" s="15"/>
      <c r="X3599" s="15"/>
      <c r="Y3599" s="15"/>
      <c r="Z3599" s="15"/>
      <c r="AA3599" s="15"/>
      <c r="AB3599" s="15"/>
      <c r="AC3599" s="15"/>
      <c r="AD3599" s="15"/>
      <c r="AE3599" s="15"/>
      <c r="AF3599" s="15"/>
      <c r="AG3599" s="15"/>
      <c r="AH3599" s="15">
        <v>0</v>
      </c>
      <c r="AI3599" s="15">
        <v>0</v>
      </c>
      <c r="AJ3599" s="15"/>
      <c r="AK3599" s="15"/>
      <c r="AL3599" s="15"/>
      <c r="AM3599" s="15"/>
      <c r="AN3599" s="15"/>
      <c r="AO3599" s="15"/>
      <c r="AP3599" s="15"/>
      <c r="AQ3599" s="15"/>
      <c r="AR3599" s="15"/>
      <c r="AS3599" s="15"/>
      <c r="AT3599" s="15"/>
      <c r="AU3599" s="15">
        <v>0</v>
      </c>
      <c r="AV3599" s="15">
        <v>0</v>
      </c>
      <c r="AW3599" s="15">
        <f t="shared" si="1031"/>
        <v>0</v>
      </c>
    </row>
    <row r="3600" spans="1:49" s="144" customFormat="1">
      <c r="A3600" s="44" t="s">
        <v>797</v>
      </c>
      <c r="B3600" s="45" t="s">
        <v>1030</v>
      </c>
      <c r="C3600" s="45" t="s">
        <v>1429</v>
      </c>
      <c r="D3600" s="452" t="s">
        <v>2961</v>
      </c>
      <c r="E3600" s="140" t="s">
        <v>852</v>
      </c>
      <c r="F3600" s="141" t="s">
        <v>393</v>
      </c>
      <c r="G3600" s="468" t="s">
        <v>3096</v>
      </c>
      <c r="H3600" s="50" t="s">
        <v>2333</v>
      </c>
      <c r="I3600" s="142" t="s">
        <v>1733</v>
      </c>
      <c r="J3600" s="15"/>
      <c r="K3600" s="15"/>
      <c r="L3600" s="15"/>
      <c r="M3600" s="15"/>
      <c r="N3600" s="15"/>
      <c r="O3600" s="15"/>
      <c r="P3600" s="15"/>
      <c r="Q3600" s="15"/>
      <c r="R3600" s="15"/>
      <c r="S3600" s="15"/>
      <c r="T3600" s="15"/>
      <c r="U3600" s="15">
        <v>0</v>
      </c>
      <c r="V3600" s="15">
        <v>0</v>
      </c>
      <c r="W3600" s="15"/>
      <c r="X3600" s="15"/>
      <c r="Y3600" s="15"/>
      <c r="Z3600" s="15"/>
      <c r="AA3600" s="15"/>
      <c r="AB3600" s="15"/>
      <c r="AC3600" s="15"/>
      <c r="AD3600" s="15"/>
      <c r="AE3600" s="15"/>
      <c r="AF3600" s="15"/>
      <c r="AG3600" s="15"/>
      <c r="AH3600" s="15">
        <v>0</v>
      </c>
      <c r="AI3600" s="15">
        <v>0</v>
      </c>
      <c r="AJ3600" s="15"/>
      <c r="AK3600" s="15"/>
      <c r="AL3600" s="15"/>
      <c r="AM3600" s="15"/>
      <c r="AN3600" s="15"/>
      <c r="AO3600" s="15"/>
      <c r="AP3600" s="15"/>
      <c r="AQ3600" s="15"/>
      <c r="AR3600" s="15"/>
      <c r="AS3600" s="15"/>
      <c r="AT3600" s="15"/>
      <c r="AU3600" s="15">
        <v>0</v>
      </c>
      <c r="AV3600" s="15">
        <v>0</v>
      </c>
      <c r="AW3600" s="15">
        <f t="shared" si="1031"/>
        <v>0</v>
      </c>
    </row>
    <row r="3601" spans="1:49" s="144" customFormat="1">
      <c r="A3601" s="44" t="s">
        <v>797</v>
      </c>
      <c r="B3601" s="45" t="s">
        <v>1030</v>
      </c>
      <c r="C3601" s="45" t="s">
        <v>1429</v>
      </c>
      <c r="D3601" s="452" t="s">
        <v>2961</v>
      </c>
      <c r="E3601" s="140" t="s">
        <v>853</v>
      </c>
      <c r="F3601" s="141" t="s">
        <v>394</v>
      </c>
      <c r="G3601" s="468" t="s">
        <v>3096</v>
      </c>
      <c r="H3601" s="50" t="s">
        <v>2333</v>
      </c>
      <c r="I3601" s="142" t="s">
        <v>1734</v>
      </c>
      <c r="J3601" s="15"/>
      <c r="K3601" s="15"/>
      <c r="L3601" s="15"/>
      <c r="M3601" s="15"/>
      <c r="N3601" s="15"/>
      <c r="O3601" s="15"/>
      <c r="P3601" s="15"/>
      <c r="Q3601" s="15"/>
      <c r="R3601" s="15"/>
      <c r="S3601" s="15"/>
      <c r="T3601" s="15"/>
      <c r="U3601" s="15">
        <v>0</v>
      </c>
      <c r="V3601" s="15">
        <v>0</v>
      </c>
      <c r="W3601" s="15"/>
      <c r="X3601" s="15"/>
      <c r="Y3601" s="15"/>
      <c r="Z3601" s="15"/>
      <c r="AA3601" s="15"/>
      <c r="AB3601" s="15"/>
      <c r="AC3601" s="15"/>
      <c r="AD3601" s="15"/>
      <c r="AE3601" s="15"/>
      <c r="AF3601" s="15"/>
      <c r="AG3601" s="15"/>
      <c r="AH3601" s="15">
        <v>0</v>
      </c>
      <c r="AI3601" s="15">
        <v>0</v>
      </c>
      <c r="AJ3601" s="15"/>
      <c r="AK3601" s="15"/>
      <c r="AL3601" s="15"/>
      <c r="AM3601" s="15"/>
      <c r="AN3601" s="15"/>
      <c r="AO3601" s="15"/>
      <c r="AP3601" s="15"/>
      <c r="AQ3601" s="15"/>
      <c r="AR3601" s="15"/>
      <c r="AS3601" s="15"/>
      <c r="AT3601" s="15"/>
      <c r="AU3601" s="15">
        <v>0</v>
      </c>
      <c r="AV3601" s="15">
        <v>0</v>
      </c>
      <c r="AW3601" s="15">
        <f t="shared" si="1031"/>
        <v>0</v>
      </c>
    </row>
    <row r="3602" spans="1:49" s="144" customFormat="1">
      <c r="A3602" s="44" t="s">
        <v>797</v>
      </c>
      <c r="B3602" s="45" t="s">
        <v>1030</v>
      </c>
      <c r="C3602" s="45" t="s">
        <v>1429</v>
      </c>
      <c r="D3602" s="452" t="s">
        <v>2961</v>
      </c>
      <c r="E3602" s="140" t="s">
        <v>854</v>
      </c>
      <c r="F3602" s="141" t="s">
        <v>395</v>
      </c>
      <c r="G3602" s="468" t="s">
        <v>3096</v>
      </c>
      <c r="H3602" s="50" t="s">
        <v>2333</v>
      </c>
      <c r="I3602" s="142" t="s">
        <v>1735</v>
      </c>
      <c r="J3602" s="15"/>
      <c r="K3602" s="15"/>
      <c r="L3602" s="15"/>
      <c r="M3602" s="15"/>
      <c r="N3602" s="15"/>
      <c r="O3602" s="15"/>
      <c r="P3602" s="15"/>
      <c r="Q3602" s="15"/>
      <c r="R3602" s="15"/>
      <c r="S3602" s="15"/>
      <c r="T3602" s="15"/>
      <c r="U3602" s="15">
        <v>0</v>
      </c>
      <c r="V3602" s="15">
        <v>0</v>
      </c>
      <c r="W3602" s="15"/>
      <c r="X3602" s="15"/>
      <c r="Y3602" s="15"/>
      <c r="Z3602" s="15"/>
      <c r="AA3602" s="15"/>
      <c r="AB3602" s="15"/>
      <c r="AC3602" s="15"/>
      <c r="AD3602" s="15"/>
      <c r="AE3602" s="15"/>
      <c r="AF3602" s="15"/>
      <c r="AG3602" s="15"/>
      <c r="AH3602" s="15">
        <v>0</v>
      </c>
      <c r="AI3602" s="15">
        <v>0</v>
      </c>
      <c r="AJ3602" s="15"/>
      <c r="AK3602" s="15"/>
      <c r="AL3602" s="15"/>
      <c r="AM3602" s="15"/>
      <c r="AN3602" s="15"/>
      <c r="AO3602" s="15"/>
      <c r="AP3602" s="15"/>
      <c r="AQ3602" s="15"/>
      <c r="AR3602" s="15"/>
      <c r="AS3602" s="15"/>
      <c r="AT3602" s="15"/>
      <c r="AU3602" s="15">
        <v>0</v>
      </c>
      <c r="AV3602" s="15">
        <v>0</v>
      </c>
      <c r="AW3602" s="15">
        <f t="shared" si="1031"/>
        <v>0</v>
      </c>
    </row>
    <row r="3603" spans="1:49">
      <c r="A3603" s="44" t="s">
        <v>797</v>
      </c>
      <c r="B3603" s="45" t="s">
        <v>1030</v>
      </c>
      <c r="C3603" s="45" t="s">
        <v>1429</v>
      </c>
      <c r="D3603" s="452" t="s">
        <v>2961</v>
      </c>
      <c r="E3603" s="213" t="s">
        <v>773</v>
      </c>
      <c r="F3603" s="65"/>
      <c r="G3603" s="65"/>
      <c r="H3603" s="65"/>
      <c r="I3603" s="1" t="s">
        <v>1362</v>
      </c>
      <c r="J3603" s="9">
        <f>SUM(J3604)</f>
        <v>0</v>
      </c>
      <c r="K3603" s="9">
        <f t="shared" ref="K3603:AT3603" si="1034">SUM(K3604)</f>
        <v>0</v>
      </c>
      <c r="L3603" s="9">
        <f t="shared" si="1034"/>
        <v>0</v>
      </c>
      <c r="M3603" s="9">
        <f t="shared" si="1034"/>
        <v>0</v>
      </c>
      <c r="N3603" s="9">
        <f t="shared" si="1034"/>
        <v>0</v>
      </c>
      <c r="O3603" s="9">
        <f t="shared" si="1034"/>
        <v>0</v>
      </c>
      <c r="P3603" s="9">
        <f t="shared" si="1034"/>
        <v>0</v>
      </c>
      <c r="Q3603" s="9">
        <f t="shared" si="1034"/>
        <v>0</v>
      </c>
      <c r="R3603" s="9">
        <f t="shared" si="1034"/>
        <v>0</v>
      </c>
      <c r="S3603" s="9">
        <f t="shared" si="1034"/>
        <v>0</v>
      </c>
      <c r="T3603" s="9">
        <f t="shared" si="1034"/>
        <v>0</v>
      </c>
      <c r="U3603" s="9">
        <v>0</v>
      </c>
      <c r="V3603" s="9">
        <v>0</v>
      </c>
      <c r="W3603" s="9">
        <f>SUM(W3604)</f>
        <v>0</v>
      </c>
      <c r="X3603" s="9">
        <f t="shared" si="1034"/>
        <v>0</v>
      </c>
      <c r="Y3603" s="9">
        <f t="shared" si="1034"/>
        <v>0</v>
      </c>
      <c r="Z3603" s="9">
        <f t="shared" si="1034"/>
        <v>0</v>
      </c>
      <c r="AA3603" s="9">
        <f t="shared" si="1034"/>
        <v>0</v>
      </c>
      <c r="AB3603" s="9">
        <f t="shared" si="1034"/>
        <v>0</v>
      </c>
      <c r="AC3603" s="9">
        <f t="shared" si="1034"/>
        <v>0</v>
      </c>
      <c r="AD3603" s="9">
        <f t="shared" si="1034"/>
        <v>0</v>
      </c>
      <c r="AE3603" s="9">
        <f t="shared" si="1034"/>
        <v>0</v>
      </c>
      <c r="AF3603" s="9">
        <f t="shared" si="1034"/>
        <v>0</v>
      </c>
      <c r="AG3603" s="9">
        <f t="shared" si="1034"/>
        <v>0</v>
      </c>
      <c r="AH3603" s="9">
        <v>0</v>
      </c>
      <c r="AI3603" s="9">
        <v>0</v>
      </c>
      <c r="AJ3603" s="9">
        <f>SUM(AJ3604)</f>
        <v>0</v>
      </c>
      <c r="AK3603" s="9">
        <f t="shared" si="1034"/>
        <v>0</v>
      </c>
      <c r="AL3603" s="9">
        <f t="shared" si="1034"/>
        <v>0</v>
      </c>
      <c r="AM3603" s="9">
        <f t="shared" si="1034"/>
        <v>0</v>
      </c>
      <c r="AN3603" s="9">
        <f t="shared" si="1034"/>
        <v>0</v>
      </c>
      <c r="AO3603" s="9">
        <f t="shared" si="1034"/>
        <v>0</v>
      </c>
      <c r="AP3603" s="9">
        <f t="shared" si="1034"/>
        <v>0</v>
      </c>
      <c r="AQ3603" s="9">
        <f t="shared" si="1034"/>
        <v>0</v>
      </c>
      <c r="AR3603" s="9">
        <f t="shared" si="1034"/>
        <v>0</v>
      </c>
      <c r="AS3603" s="9">
        <f t="shared" si="1034"/>
        <v>0</v>
      </c>
      <c r="AT3603" s="9">
        <f t="shared" si="1034"/>
        <v>0</v>
      </c>
      <c r="AU3603" s="9">
        <v>0</v>
      </c>
      <c r="AV3603" s="9">
        <v>0</v>
      </c>
      <c r="AW3603" s="9">
        <f t="shared" si="1031"/>
        <v>0</v>
      </c>
    </row>
    <row r="3604" spans="1:49">
      <c r="A3604" s="44" t="s">
        <v>797</v>
      </c>
      <c r="B3604" s="45" t="s">
        <v>1030</v>
      </c>
      <c r="C3604" s="45" t="s">
        <v>1429</v>
      </c>
      <c r="D3604" s="452" t="s">
        <v>2961</v>
      </c>
      <c r="E3604" s="367" t="s">
        <v>785</v>
      </c>
      <c r="F3604" s="50"/>
      <c r="G3604" s="468" t="s">
        <v>3096</v>
      </c>
      <c r="H3604" s="50" t="s">
        <v>2333</v>
      </c>
      <c r="I3604" s="42" t="s">
        <v>1363</v>
      </c>
      <c r="U3604" s="15">
        <v>0</v>
      </c>
      <c r="V3604" s="15">
        <v>0</v>
      </c>
      <c r="AH3604" s="15">
        <v>0</v>
      </c>
      <c r="AI3604" s="15">
        <v>0</v>
      </c>
      <c r="AU3604" s="15">
        <v>0</v>
      </c>
      <c r="AV3604" s="15">
        <v>0</v>
      </c>
      <c r="AW3604" s="15">
        <f t="shared" si="1031"/>
        <v>0</v>
      </c>
    </row>
    <row r="3605" spans="1:49">
      <c r="A3605" s="44" t="s">
        <v>797</v>
      </c>
      <c r="B3605" s="45" t="s">
        <v>1030</v>
      </c>
      <c r="C3605" s="45" t="s">
        <v>1429</v>
      </c>
      <c r="D3605" s="452" t="s">
        <v>2961</v>
      </c>
      <c r="E3605" s="213" t="s">
        <v>1364</v>
      </c>
      <c r="F3605" s="65"/>
      <c r="G3605" s="65"/>
      <c r="H3605" s="65"/>
      <c r="I3605" s="1" t="s">
        <v>2104</v>
      </c>
      <c r="J3605" s="9">
        <f>SUM(J3606:J3615)</f>
        <v>83400</v>
      </c>
      <c r="K3605" s="9">
        <f t="shared" ref="K3605:AT3605" si="1035">SUM(K3606:K3615)</f>
        <v>0</v>
      </c>
      <c r="L3605" s="9">
        <f t="shared" si="1035"/>
        <v>21060</v>
      </c>
      <c r="M3605" s="9">
        <f t="shared" si="1035"/>
        <v>0</v>
      </c>
      <c r="N3605" s="9">
        <f t="shared" si="1035"/>
        <v>9270</v>
      </c>
      <c r="O3605" s="9">
        <f t="shared" si="1035"/>
        <v>0</v>
      </c>
      <c r="P3605" s="9">
        <f t="shared" si="1035"/>
        <v>19188</v>
      </c>
      <c r="Q3605" s="9">
        <f t="shared" si="1035"/>
        <v>0</v>
      </c>
      <c r="R3605" s="9">
        <f t="shared" si="1035"/>
        <v>9270</v>
      </c>
      <c r="S3605" s="9">
        <f t="shared" si="1035"/>
        <v>9270</v>
      </c>
      <c r="T3605" s="9">
        <f t="shared" si="1035"/>
        <v>3797</v>
      </c>
      <c r="U3605" s="9">
        <v>71855</v>
      </c>
      <c r="V3605" s="9">
        <v>11545</v>
      </c>
      <c r="W3605" s="9">
        <f>SUM(W3606:W3615)</f>
        <v>0</v>
      </c>
      <c r="X3605" s="9">
        <f t="shared" si="1035"/>
        <v>0</v>
      </c>
      <c r="Y3605" s="9">
        <f t="shared" si="1035"/>
        <v>0</v>
      </c>
      <c r="Z3605" s="9">
        <f t="shared" si="1035"/>
        <v>0</v>
      </c>
      <c r="AA3605" s="9">
        <f t="shared" si="1035"/>
        <v>0</v>
      </c>
      <c r="AB3605" s="9">
        <f t="shared" si="1035"/>
        <v>0</v>
      </c>
      <c r="AC3605" s="9">
        <f t="shared" si="1035"/>
        <v>0</v>
      </c>
      <c r="AD3605" s="9">
        <f t="shared" si="1035"/>
        <v>0</v>
      </c>
      <c r="AE3605" s="9">
        <f t="shared" si="1035"/>
        <v>0</v>
      </c>
      <c r="AF3605" s="9">
        <f t="shared" si="1035"/>
        <v>0</v>
      </c>
      <c r="AG3605" s="9">
        <f t="shared" si="1035"/>
        <v>0</v>
      </c>
      <c r="AH3605" s="9">
        <v>0</v>
      </c>
      <c r="AI3605" s="9">
        <v>0</v>
      </c>
      <c r="AJ3605" s="9">
        <f>SUM(AJ3606:AJ3615)</f>
        <v>0</v>
      </c>
      <c r="AK3605" s="9">
        <f t="shared" si="1035"/>
        <v>0</v>
      </c>
      <c r="AL3605" s="9">
        <f t="shared" si="1035"/>
        <v>0</v>
      </c>
      <c r="AM3605" s="9">
        <f t="shared" si="1035"/>
        <v>0</v>
      </c>
      <c r="AN3605" s="9">
        <f t="shared" si="1035"/>
        <v>0</v>
      </c>
      <c r="AO3605" s="9">
        <f t="shared" si="1035"/>
        <v>0</v>
      </c>
      <c r="AP3605" s="9">
        <f t="shared" si="1035"/>
        <v>0</v>
      </c>
      <c r="AQ3605" s="9">
        <f t="shared" si="1035"/>
        <v>0</v>
      </c>
      <c r="AR3605" s="9">
        <f t="shared" si="1035"/>
        <v>0</v>
      </c>
      <c r="AS3605" s="9">
        <f t="shared" si="1035"/>
        <v>0</v>
      </c>
      <c r="AT3605" s="9">
        <f t="shared" si="1035"/>
        <v>0</v>
      </c>
      <c r="AU3605" s="9">
        <v>0</v>
      </c>
      <c r="AV3605" s="9">
        <v>0</v>
      </c>
      <c r="AW3605" s="9">
        <f t="shared" si="1031"/>
        <v>71855</v>
      </c>
    </row>
    <row r="3606" spans="1:49">
      <c r="A3606" s="44" t="s">
        <v>797</v>
      </c>
      <c r="B3606" s="45" t="s">
        <v>1030</v>
      </c>
      <c r="C3606" s="45" t="s">
        <v>1429</v>
      </c>
      <c r="D3606" s="452" t="s">
        <v>2961</v>
      </c>
      <c r="E3606" s="367" t="s">
        <v>786</v>
      </c>
      <c r="F3606" s="50"/>
      <c r="G3606" s="468" t="s">
        <v>3096</v>
      </c>
      <c r="H3606" s="50" t="s">
        <v>2333</v>
      </c>
      <c r="I3606" s="42" t="s">
        <v>1191</v>
      </c>
      <c r="J3606" s="15">
        <v>1000</v>
      </c>
      <c r="U3606" s="15">
        <v>0</v>
      </c>
      <c r="V3606" s="15">
        <v>1000</v>
      </c>
      <c r="AH3606" s="15">
        <v>0</v>
      </c>
      <c r="AI3606" s="15">
        <v>0</v>
      </c>
      <c r="AU3606" s="15">
        <v>0</v>
      </c>
      <c r="AV3606" s="15">
        <v>0</v>
      </c>
      <c r="AW3606" s="15">
        <f t="shared" si="1031"/>
        <v>0</v>
      </c>
    </row>
    <row r="3607" spans="1:49">
      <c r="A3607" s="44" t="s">
        <v>797</v>
      </c>
      <c r="B3607" s="45" t="s">
        <v>1030</v>
      </c>
      <c r="C3607" s="45" t="s">
        <v>1429</v>
      </c>
      <c r="D3607" s="452" t="s">
        <v>2961</v>
      </c>
      <c r="E3607" s="367" t="s">
        <v>1528</v>
      </c>
      <c r="F3607" s="50"/>
      <c r="G3607" s="468" t="s">
        <v>3096</v>
      </c>
      <c r="H3607" s="50" t="s">
        <v>2333</v>
      </c>
      <c r="I3607" s="42" t="s">
        <v>2227</v>
      </c>
      <c r="J3607" s="15">
        <v>11000</v>
      </c>
      <c r="L3607" s="15">
        <v>1000</v>
      </c>
      <c r="N3607" s="15">
        <v>2400</v>
      </c>
      <c r="P3607" s="15">
        <v>2000</v>
      </c>
      <c r="S3607" s="15">
        <v>3000</v>
      </c>
      <c r="T3607" s="15">
        <v>2430</v>
      </c>
      <c r="U3607" s="15">
        <v>10830</v>
      </c>
      <c r="V3607" s="15">
        <v>170</v>
      </c>
      <c r="AH3607" s="15">
        <v>0</v>
      </c>
      <c r="AI3607" s="15">
        <v>0</v>
      </c>
      <c r="AU3607" s="15">
        <v>0</v>
      </c>
      <c r="AV3607" s="15">
        <v>0</v>
      </c>
      <c r="AW3607" s="15">
        <f t="shared" si="1031"/>
        <v>10830</v>
      </c>
    </row>
    <row r="3608" spans="1:49">
      <c r="A3608" s="44" t="s">
        <v>797</v>
      </c>
      <c r="B3608" s="45" t="s">
        <v>1030</v>
      </c>
      <c r="C3608" s="45" t="s">
        <v>1429</v>
      </c>
      <c r="D3608" s="452" t="s">
        <v>2961</v>
      </c>
      <c r="E3608" s="367" t="s">
        <v>1679</v>
      </c>
      <c r="F3608" s="50"/>
      <c r="G3608" s="468" t="s">
        <v>3096</v>
      </c>
      <c r="H3608" s="50" t="s">
        <v>2333</v>
      </c>
      <c r="I3608" s="42" t="s">
        <v>1048</v>
      </c>
      <c r="J3608" s="15">
        <v>3000</v>
      </c>
      <c r="L3608" s="15">
        <v>2000</v>
      </c>
      <c r="P3608" s="15">
        <v>1000</v>
      </c>
      <c r="U3608" s="15">
        <v>3000</v>
      </c>
      <c r="V3608" s="15">
        <v>0</v>
      </c>
      <c r="AH3608" s="15">
        <v>0</v>
      </c>
      <c r="AI3608" s="15">
        <v>0</v>
      </c>
      <c r="AU3608" s="15">
        <v>0</v>
      </c>
      <c r="AV3608" s="15">
        <v>0</v>
      </c>
      <c r="AW3608" s="15">
        <f t="shared" si="1031"/>
        <v>3000</v>
      </c>
    </row>
    <row r="3609" spans="1:49">
      <c r="A3609" s="44" t="s">
        <v>797</v>
      </c>
      <c r="B3609" s="45" t="s">
        <v>1030</v>
      </c>
      <c r="C3609" s="45" t="s">
        <v>1429</v>
      </c>
      <c r="D3609" s="452" t="s">
        <v>2961</v>
      </c>
      <c r="E3609" s="367" t="s">
        <v>787</v>
      </c>
      <c r="F3609" s="50"/>
      <c r="G3609" s="468" t="s">
        <v>3096</v>
      </c>
      <c r="H3609" s="50" t="s">
        <v>2333</v>
      </c>
      <c r="I3609" s="42" t="s">
        <v>2078</v>
      </c>
      <c r="J3609" s="15">
        <v>46100</v>
      </c>
      <c r="L3609" s="15">
        <v>9060</v>
      </c>
      <c r="N3609" s="15">
        <v>5870</v>
      </c>
      <c r="P3609" s="15">
        <v>10188</v>
      </c>
      <c r="R3609" s="15">
        <v>9270</v>
      </c>
      <c r="S3609" s="15">
        <v>3270</v>
      </c>
      <c r="T3609" s="15">
        <v>1367</v>
      </c>
      <c r="U3609" s="15">
        <v>39025</v>
      </c>
      <c r="V3609" s="15">
        <v>7075</v>
      </c>
      <c r="AH3609" s="15">
        <v>0</v>
      </c>
      <c r="AI3609" s="15">
        <v>0</v>
      </c>
      <c r="AU3609" s="15">
        <v>0</v>
      </c>
      <c r="AV3609" s="15">
        <v>0</v>
      </c>
      <c r="AW3609" s="15">
        <f t="shared" si="1031"/>
        <v>39025</v>
      </c>
    </row>
    <row r="3610" spans="1:49">
      <c r="A3610" s="44" t="s">
        <v>797</v>
      </c>
      <c r="B3610" s="45" t="s">
        <v>1030</v>
      </c>
      <c r="C3610" s="45" t="s">
        <v>1429</v>
      </c>
      <c r="D3610" s="452" t="s">
        <v>2961</v>
      </c>
      <c r="E3610" s="367" t="s">
        <v>1116</v>
      </c>
      <c r="F3610" s="50"/>
      <c r="G3610" s="468" t="s">
        <v>3096</v>
      </c>
      <c r="H3610" s="50" t="s">
        <v>2333</v>
      </c>
      <c r="I3610" s="42" t="s">
        <v>1487</v>
      </c>
      <c r="J3610" s="15">
        <v>1600</v>
      </c>
      <c r="L3610" s="15">
        <v>500</v>
      </c>
      <c r="P3610" s="15">
        <v>1000</v>
      </c>
      <c r="U3610" s="15">
        <v>1500</v>
      </c>
      <c r="V3610" s="15">
        <v>100</v>
      </c>
      <c r="AH3610" s="15">
        <v>0</v>
      </c>
      <c r="AI3610" s="15">
        <v>0</v>
      </c>
      <c r="AU3610" s="15">
        <v>0</v>
      </c>
      <c r="AV3610" s="15">
        <v>0</v>
      </c>
      <c r="AW3610" s="15">
        <f t="shared" si="1031"/>
        <v>1500</v>
      </c>
    </row>
    <row r="3611" spans="1:49">
      <c r="A3611" s="44" t="s">
        <v>797</v>
      </c>
      <c r="B3611" s="45" t="s">
        <v>1030</v>
      </c>
      <c r="C3611" s="45" t="s">
        <v>1429</v>
      </c>
      <c r="D3611" s="452" t="s">
        <v>2961</v>
      </c>
      <c r="E3611" s="367" t="s">
        <v>1703</v>
      </c>
      <c r="F3611" s="50"/>
      <c r="G3611" s="468" t="s">
        <v>3096</v>
      </c>
      <c r="H3611" s="50" t="s">
        <v>2333</v>
      </c>
      <c r="I3611" s="42" t="s">
        <v>1047</v>
      </c>
      <c r="U3611" s="15">
        <v>0</v>
      </c>
      <c r="V3611" s="15">
        <v>0</v>
      </c>
      <c r="AH3611" s="15">
        <v>0</v>
      </c>
      <c r="AI3611" s="15">
        <v>0</v>
      </c>
      <c r="AU3611" s="15">
        <v>0</v>
      </c>
      <c r="AV3611" s="15">
        <v>0</v>
      </c>
      <c r="AW3611" s="15">
        <f t="shared" si="1031"/>
        <v>0</v>
      </c>
    </row>
    <row r="3612" spans="1:49">
      <c r="A3612" s="44" t="s">
        <v>797</v>
      </c>
      <c r="B3612" s="45" t="s">
        <v>1030</v>
      </c>
      <c r="C3612" s="45" t="s">
        <v>1429</v>
      </c>
      <c r="D3612" s="452" t="s">
        <v>2961</v>
      </c>
      <c r="E3612" s="367" t="s">
        <v>826</v>
      </c>
      <c r="F3612" s="50"/>
      <c r="G3612" s="468" t="s">
        <v>3096</v>
      </c>
      <c r="H3612" s="50" t="s">
        <v>2333</v>
      </c>
      <c r="I3612" s="42" t="s">
        <v>2170</v>
      </c>
      <c r="J3612" s="15">
        <v>11300</v>
      </c>
      <c r="L3612" s="15">
        <v>5000</v>
      </c>
      <c r="P3612" s="15">
        <v>3000</v>
      </c>
      <c r="S3612" s="15">
        <v>3000</v>
      </c>
      <c r="U3612" s="15">
        <v>11000</v>
      </c>
      <c r="V3612" s="15">
        <v>300</v>
      </c>
      <c r="AH3612" s="15">
        <v>0</v>
      </c>
      <c r="AI3612" s="15">
        <v>0</v>
      </c>
      <c r="AU3612" s="15">
        <v>0</v>
      </c>
      <c r="AV3612" s="15">
        <v>0</v>
      </c>
      <c r="AW3612" s="15">
        <f t="shared" si="1031"/>
        <v>11000</v>
      </c>
    </row>
    <row r="3613" spans="1:49">
      <c r="A3613" s="44" t="s">
        <v>797</v>
      </c>
      <c r="B3613" s="45" t="s">
        <v>1030</v>
      </c>
      <c r="C3613" s="45" t="s">
        <v>1429</v>
      </c>
      <c r="D3613" s="452" t="s">
        <v>2961</v>
      </c>
      <c r="E3613" s="367" t="s">
        <v>1115</v>
      </c>
      <c r="F3613" s="50"/>
      <c r="G3613" s="468" t="s">
        <v>3096</v>
      </c>
      <c r="H3613" s="50" t="s">
        <v>2333</v>
      </c>
      <c r="I3613" s="42" t="s">
        <v>2231</v>
      </c>
      <c r="J3613" s="15">
        <v>5100</v>
      </c>
      <c r="L3613" s="15">
        <v>2000</v>
      </c>
      <c r="N3613" s="15">
        <v>1000</v>
      </c>
      <c r="P3613" s="15">
        <v>2000</v>
      </c>
      <c r="U3613" s="15">
        <v>5000</v>
      </c>
      <c r="V3613" s="15">
        <v>100</v>
      </c>
      <c r="AH3613" s="15">
        <v>0</v>
      </c>
      <c r="AI3613" s="15">
        <v>0</v>
      </c>
      <c r="AU3613" s="15">
        <v>0</v>
      </c>
      <c r="AV3613" s="15">
        <v>0</v>
      </c>
      <c r="AW3613" s="15">
        <f t="shared" si="1031"/>
        <v>5000</v>
      </c>
    </row>
    <row r="3614" spans="1:49">
      <c r="A3614" s="44" t="s">
        <v>797</v>
      </c>
      <c r="B3614" s="45" t="s">
        <v>1030</v>
      </c>
      <c r="C3614" s="45" t="s">
        <v>1429</v>
      </c>
      <c r="D3614" s="452" t="s">
        <v>2961</v>
      </c>
      <c r="E3614" s="367" t="s">
        <v>1677</v>
      </c>
      <c r="F3614" s="50"/>
      <c r="G3614" s="468" t="s">
        <v>3096</v>
      </c>
      <c r="H3614" s="50" t="s">
        <v>2333</v>
      </c>
      <c r="I3614" s="42" t="s">
        <v>1198</v>
      </c>
      <c r="J3614" s="15">
        <v>4300</v>
      </c>
      <c r="L3614" s="15">
        <v>1500</v>
      </c>
      <c r="U3614" s="15">
        <v>1500</v>
      </c>
      <c r="V3614" s="15">
        <v>2800</v>
      </c>
      <c r="AH3614" s="15">
        <v>0</v>
      </c>
      <c r="AI3614" s="15">
        <v>0</v>
      </c>
      <c r="AU3614" s="15">
        <v>0</v>
      </c>
      <c r="AV3614" s="15">
        <v>0</v>
      </c>
      <c r="AW3614" s="15">
        <f t="shared" si="1031"/>
        <v>1500</v>
      </c>
    </row>
    <row r="3615" spans="1:49">
      <c r="A3615" s="44" t="s">
        <v>797</v>
      </c>
      <c r="B3615" s="45" t="s">
        <v>1030</v>
      </c>
      <c r="C3615" s="45" t="s">
        <v>1429</v>
      </c>
      <c r="D3615" s="452" t="s">
        <v>2961</v>
      </c>
      <c r="E3615" s="367" t="s">
        <v>1677</v>
      </c>
      <c r="F3615" s="50" t="s">
        <v>396</v>
      </c>
      <c r="G3615" s="468" t="s">
        <v>3096</v>
      </c>
      <c r="H3615" s="50" t="s">
        <v>2333</v>
      </c>
      <c r="I3615" s="42" t="s">
        <v>25</v>
      </c>
      <c r="U3615" s="15">
        <v>0</v>
      </c>
      <c r="V3615" s="15">
        <v>0</v>
      </c>
      <c r="AH3615" s="15">
        <v>0</v>
      </c>
      <c r="AI3615" s="15">
        <v>0</v>
      </c>
      <c r="AU3615" s="15">
        <v>0</v>
      </c>
      <c r="AV3615" s="15">
        <v>0</v>
      </c>
      <c r="AW3615" s="15">
        <f t="shared" si="1031"/>
        <v>0</v>
      </c>
    </row>
    <row r="3616" spans="1:49">
      <c r="A3616" s="193" t="s">
        <v>2050</v>
      </c>
      <c r="B3616" s="194"/>
      <c r="C3616" s="194"/>
      <c r="D3616" s="464"/>
      <c r="E3616" s="181"/>
      <c r="F3616" s="174"/>
      <c r="G3616" s="174"/>
      <c r="H3616" s="174"/>
      <c r="I3616" s="183" t="s">
        <v>3</v>
      </c>
      <c r="J3616" s="192">
        <f>SUM(J3617)</f>
        <v>0</v>
      </c>
      <c r="K3616" s="192">
        <f t="shared" ref="K3616:AT3616" si="1036">SUM(K3617)</f>
        <v>0</v>
      </c>
      <c r="L3616" s="192">
        <f t="shared" si="1036"/>
        <v>0</v>
      </c>
      <c r="M3616" s="192">
        <f t="shared" si="1036"/>
        <v>0</v>
      </c>
      <c r="N3616" s="192">
        <f t="shared" si="1036"/>
        <v>0</v>
      </c>
      <c r="O3616" s="192">
        <f t="shared" si="1036"/>
        <v>0</v>
      </c>
      <c r="P3616" s="192">
        <f t="shared" si="1036"/>
        <v>0</v>
      </c>
      <c r="Q3616" s="192">
        <f t="shared" si="1036"/>
        <v>0</v>
      </c>
      <c r="R3616" s="192">
        <f t="shared" si="1036"/>
        <v>0</v>
      </c>
      <c r="S3616" s="192">
        <f t="shared" si="1036"/>
        <v>0</v>
      </c>
      <c r="T3616" s="192">
        <f t="shared" si="1036"/>
        <v>0</v>
      </c>
      <c r="U3616" s="192">
        <v>0</v>
      </c>
      <c r="V3616" s="192">
        <v>0</v>
      </c>
      <c r="W3616" s="192">
        <f>SUM(W3617)</f>
        <v>0</v>
      </c>
      <c r="X3616" s="192">
        <f t="shared" si="1036"/>
        <v>0</v>
      </c>
      <c r="Y3616" s="192">
        <f t="shared" si="1036"/>
        <v>0</v>
      </c>
      <c r="Z3616" s="192">
        <f t="shared" si="1036"/>
        <v>0</v>
      </c>
      <c r="AA3616" s="192">
        <f t="shared" si="1036"/>
        <v>0</v>
      </c>
      <c r="AB3616" s="192">
        <f t="shared" si="1036"/>
        <v>0</v>
      </c>
      <c r="AC3616" s="192">
        <f t="shared" si="1036"/>
        <v>0</v>
      </c>
      <c r="AD3616" s="192">
        <f t="shared" si="1036"/>
        <v>0</v>
      </c>
      <c r="AE3616" s="192">
        <f t="shared" si="1036"/>
        <v>0</v>
      </c>
      <c r="AF3616" s="192">
        <f t="shared" si="1036"/>
        <v>0</v>
      </c>
      <c r="AG3616" s="192">
        <f t="shared" si="1036"/>
        <v>0</v>
      </c>
      <c r="AH3616" s="192">
        <v>0</v>
      </c>
      <c r="AI3616" s="192">
        <v>0</v>
      </c>
      <c r="AJ3616" s="192">
        <f>SUM(AJ3617)</f>
        <v>0</v>
      </c>
      <c r="AK3616" s="192">
        <f t="shared" si="1036"/>
        <v>0</v>
      </c>
      <c r="AL3616" s="192">
        <f t="shared" si="1036"/>
        <v>0</v>
      </c>
      <c r="AM3616" s="192">
        <f t="shared" si="1036"/>
        <v>0</v>
      </c>
      <c r="AN3616" s="192">
        <f t="shared" si="1036"/>
        <v>0</v>
      </c>
      <c r="AO3616" s="192">
        <f t="shared" si="1036"/>
        <v>0</v>
      </c>
      <c r="AP3616" s="192">
        <f t="shared" si="1036"/>
        <v>0</v>
      </c>
      <c r="AQ3616" s="192">
        <f t="shared" si="1036"/>
        <v>0</v>
      </c>
      <c r="AR3616" s="192">
        <f t="shared" si="1036"/>
        <v>0</v>
      </c>
      <c r="AS3616" s="192">
        <f t="shared" si="1036"/>
        <v>0</v>
      </c>
      <c r="AT3616" s="192">
        <f t="shared" si="1036"/>
        <v>0</v>
      </c>
      <c r="AU3616" s="192">
        <v>0</v>
      </c>
      <c r="AV3616" s="192">
        <v>0</v>
      </c>
      <c r="AW3616" s="192">
        <f t="shared" si="1031"/>
        <v>0</v>
      </c>
    </row>
    <row r="3617" spans="1:49">
      <c r="A3617" s="176" t="s">
        <v>797</v>
      </c>
      <c r="B3617" s="177" t="s">
        <v>1030</v>
      </c>
      <c r="C3617" s="177" t="s">
        <v>1429</v>
      </c>
      <c r="D3617" s="452" t="s">
        <v>2961</v>
      </c>
      <c r="E3617" s="179" t="s">
        <v>833</v>
      </c>
      <c r="F3617" s="178"/>
      <c r="G3617" s="178"/>
      <c r="H3617" s="178"/>
      <c r="I3617" s="170" t="s">
        <v>1</v>
      </c>
      <c r="J3617" s="19">
        <f>SUM(J3618:J3618)</f>
        <v>0</v>
      </c>
      <c r="K3617" s="19">
        <f t="shared" ref="K3617:AT3617" si="1037">SUM(K3618:K3618)</f>
        <v>0</v>
      </c>
      <c r="L3617" s="19">
        <f t="shared" si="1037"/>
        <v>0</v>
      </c>
      <c r="M3617" s="19">
        <f t="shared" si="1037"/>
        <v>0</v>
      </c>
      <c r="N3617" s="19">
        <f t="shared" si="1037"/>
        <v>0</v>
      </c>
      <c r="O3617" s="19">
        <f t="shared" si="1037"/>
        <v>0</v>
      </c>
      <c r="P3617" s="19">
        <f t="shared" si="1037"/>
        <v>0</v>
      </c>
      <c r="Q3617" s="19">
        <f t="shared" si="1037"/>
        <v>0</v>
      </c>
      <c r="R3617" s="19">
        <f t="shared" si="1037"/>
        <v>0</v>
      </c>
      <c r="S3617" s="19">
        <f t="shared" si="1037"/>
        <v>0</v>
      </c>
      <c r="T3617" s="19">
        <f t="shared" si="1037"/>
        <v>0</v>
      </c>
      <c r="U3617" s="19">
        <v>0</v>
      </c>
      <c r="V3617" s="19">
        <v>0</v>
      </c>
      <c r="W3617" s="19">
        <f>SUM(W3618:W3618)</f>
        <v>0</v>
      </c>
      <c r="X3617" s="19">
        <f t="shared" si="1037"/>
        <v>0</v>
      </c>
      <c r="Y3617" s="19">
        <f t="shared" si="1037"/>
        <v>0</v>
      </c>
      <c r="Z3617" s="19">
        <f t="shared" si="1037"/>
        <v>0</v>
      </c>
      <c r="AA3617" s="19">
        <f t="shared" si="1037"/>
        <v>0</v>
      </c>
      <c r="AB3617" s="19">
        <f t="shared" si="1037"/>
        <v>0</v>
      </c>
      <c r="AC3617" s="19">
        <f t="shared" si="1037"/>
        <v>0</v>
      </c>
      <c r="AD3617" s="19">
        <f t="shared" si="1037"/>
        <v>0</v>
      </c>
      <c r="AE3617" s="19">
        <f t="shared" si="1037"/>
        <v>0</v>
      </c>
      <c r="AF3617" s="19">
        <f t="shared" si="1037"/>
        <v>0</v>
      </c>
      <c r="AG3617" s="19">
        <f t="shared" si="1037"/>
        <v>0</v>
      </c>
      <c r="AH3617" s="19">
        <v>0</v>
      </c>
      <c r="AI3617" s="19">
        <v>0</v>
      </c>
      <c r="AJ3617" s="19">
        <f>SUM(AJ3618:AJ3618)</f>
        <v>0</v>
      </c>
      <c r="AK3617" s="19">
        <f t="shared" si="1037"/>
        <v>0</v>
      </c>
      <c r="AL3617" s="19">
        <f t="shared" si="1037"/>
        <v>0</v>
      </c>
      <c r="AM3617" s="19">
        <f t="shared" si="1037"/>
        <v>0</v>
      </c>
      <c r="AN3617" s="19">
        <f t="shared" si="1037"/>
        <v>0</v>
      </c>
      <c r="AO3617" s="19">
        <f t="shared" si="1037"/>
        <v>0</v>
      </c>
      <c r="AP3617" s="19">
        <f t="shared" si="1037"/>
        <v>0</v>
      </c>
      <c r="AQ3617" s="19">
        <f t="shared" si="1037"/>
        <v>0</v>
      </c>
      <c r="AR3617" s="19">
        <f t="shared" si="1037"/>
        <v>0</v>
      </c>
      <c r="AS3617" s="19">
        <f t="shared" si="1037"/>
        <v>0</v>
      </c>
      <c r="AT3617" s="19">
        <f t="shared" si="1037"/>
        <v>0</v>
      </c>
      <c r="AU3617" s="19">
        <v>0</v>
      </c>
      <c r="AV3617" s="19">
        <v>0</v>
      </c>
      <c r="AW3617" s="19">
        <f t="shared" si="1031"/>
        <v>0</v>
      </c>
    </row>
    <row r="3618" spans="1:49" s="59" customFormat="1">
      <c r="A3618" s="44" t="s">
        <v>797</v>
      </c>
      <c r="B3618" s="45" t="s">
        <v>1030</v>
      </c>
      <c r="C3618" s="177" t="s">
        <v>1429</v>
      </c>
      <c r="D3618" s="452" t="s">
        <v>2961</v>
      </c>
      <c r="E3618" s="57" t="s">
        <v>1517</v>
      </c>
      <c r="F3618" s="58" t="s">
        <v>2617</v>
      </c>
      <c r="G3618" s="468" t="s">
        <v>3096</v>
      </c>
      <c r="H3618" s="50" t="s">
        <v>2333</v>
      </c>
      <c r="I3618" s="188" t="s">
        <v>2584</v>
      </c>
      <c r="J3618" s="13"/>
      <c r="K3618" s="13"/>
      <c r="L3618" s="13"/>
      <c r="M3618" s="13"/>
      <c r="N3618" s="13"/>
      <c r="O3618" s="13"/>
      <c r="P3618" s="13"/>
      <c r="Q3618" s="13"/>
      <c r="R3618" s="13"/>
      <c r="S3618" s="13"/>
      <c r="T3618" s="13"/>
      <c r="U3618" s="13">
        <v>0</v>
      </c>
      <c r="V3618" s="13">
        <v>0</v>
      </c>
      <c r="W3618" s="13"/>
      <c r="X3618" s="13"/>
      <c r="Y3618" s="13"/>
      <c r="Z3618" s="13"/>
      <c r="AA3618" s="13"/>
      <c r="AB3618" s="13"/>
      <c r="AC3618" s="13"/>
      <c r="AD3618" s="13"/>
      <c r="AE3618" s="13"/>
      <c r="AF3618" s="13"/>
      <c r="AG3618" s="13"/>
      <c r="AH3618" s="13">
        <v>0</v>
      </c>
      <c r="AI3618" s="13">
        <v>0</v>
      </c>
      <c r="AJ3618" s="13"/>
      <c r="AK3618" s="13"/>
      <c r="AL3618" s="13"/>
      <c r="AM3618" s="13"/>
      <c r="AN3618" s="13"/>
      <c r="AO3618" s="13"/>
      <c r="AP3618" s="13"/>
      <c r="AQ3618" s="13"/>
      <c r="AR3618" s="13"/>
      <c r="AS3618" s="13"/>
      <c r="AT3618" s="13"/>
      <c r="AU3618" s="13">
        <v>0</v>
      </c>
      <c r="AV3618" s="13">
        <v>0</v>
      </c>
      <c r="AW3618" s="13">
        <f t="shared" si="1031"/>
        <v>0</v>
      </c>
    </row>
    <row r="3619" spans="1:49">
      <c r="A3619" s="44"/>
      <c r="B3619" s="45"/>
      <c r="C3619" s="45"/>
      <c r="D3619" s="45"/>
      <c r="E3619" s="531"/>
      <c r="F3619" s="50"/>
      <c r="G3619" s="50"/>
      <c r="H3619" s="50"/>
      <c r="I3619" s="42"/>
      <c r="U3619" s="15">
        <v>0</v>
      </c>
      <c r="V3619" s="15">
        <v>0</v>
      </c>
      <c r="AH3619" s="15">
        <v>0</v>
      </c>
      <c r="AI3619" s="15">
        <v>0</v>
      </c>
      <c r="AU3619" s="15">
        <v>0</v>
      </c>
      <c r="AV3619" s="15">
        <v>0</v>
      </c>
      <c r="AW3619" s="15">
        <f t="shared" si="1031"/>
        <v>0</v>
      </c>
    </row>
    <row r="3620" spans="1:49">
      <c r="A3620" s="44"/>
      <c r="B3620" s="45"/>
      <c r="C3620" s="45"/>
      <c r="D3620" s="45"/>
      <c r="E3620" s="531"/>
      <c r="F3620" s="50"/>
      <c r="G3620" s="50"/>
      <c r="H3620" s="50"/>
      <c r="I3620" s="49" t="s">
        <v>1631</v>
      </c>
      <c r="J3620" s="12">
        <f>SUM(J3594,J3616)</f>
        <v>100000</v>
      </c>
      <c r="K3620" s="12">
        <f t="shared" ref="K3620:AT3620" si="1038">SUM(K3594,K3616)</f>
        <v>0</v>
      </c>
      <c r="L3620" s="12">
        <f t="shared" si="1038"/>
        <v>21060</v>
      </c>
      <c r="M3620" s="12">
        <f t="shared" si="1038"/>
        <v>0</v>
      </c>
      <c r="N3620" s="12">
        <f t="shared" si="1038"/>
        <v>9270</v>
      </c>
      <c r="O3620" s="12">
        <f t="shared" si="1038"/>
        <v>0</v>
      </c>
      <c r="P3620" s="12">
        <f t="shared" si="1038"/>
        <v>19188</v>
      </c>
      <c r="Q3620" s="12">
        <f t="shared" si="1038"/>
        <v>0</v>
      </c>
      <c r="R3620" s="12">
        <f t="shared" si="1038"/>
        <v>9270</v>
      </c>
      <c r="S3620" s="12">
        <f t="shared" si="1038"/>
        <v>9270</v>
      </c>
      <c r="T3620" s="12">
        <f t="shared" si="1038"/>
        <v>20397</v>
      </c>
      <c r="U3620" s="12">
        <v>88455</v>
      </c>
      <c r="V3620" s="12">
        <v>11545</v>
      </c>
      <c r="W3620" s="12">
        <f>SUM(W3594,W3616)</f>
        <v>0</v>
      </c>
      <c r="X3620" s="12">
        <f t="shared" si="1038"/>
        <v>0</v>
      </c>
      <c r="Y3620" s="12">
        <f t="shared" si="1038"/>
        <v>0</v>
      </c>
      <c r="Z3620" s="12">
        <f t="shared" si="1038"/>
        <v>0</v>
      </c>
      <c r="AA3620" s="12">
        <f t="shared" si="1038"/>
        <v>0</v>
      </c>
      <c r="AB3620" s="12">
        <f t="shared" si="1038"/>
        <v>0</v>
      </c>
      <c r="AC3620" s="12">
        <f t="shared" si="1038"/>
        <v>0</v>
      </c>
      <c r="AD3620" s="12">
        <f t="shared" si="1038"/>
        <v>0</v>
      </c>
      <c r="AE3620" s="12">
        <f t="shared" si="1038"/>
        <v>0</v>
      </c>
      <c r="AF3620" s="12">
        <f t="shared" si="1038"/>
        <v>0</v>
      </c>
      <c r="AG3620" s="12">
        <f t="shared" si="1038"/>
        <v>0</v>
      </c>
      <c r="AH3620" s="12">
        <v>0</v>
      </c>
      <c r="AI3620" s="12">
        <v>0</v>
      </c>
      <c r="AJ3620" s="12">
        <f>SUM(AJ3594,AJ3616)</f>
        <v>0</v>
      </c>
      <c r="AK3620" s="12">
        <f t="shared" si="1038"/>
        <v>0</v>
      </c>
      <c r="AL3620" s="12">
        <f t="shared" si="1038"/>
        <v>0</v>
      </c>
      <c r="AM3620" s="12">
        <f t="shared" si="1038"/>
        <v>0</v>
      </c>
      <c r="AN3620" s="12">
        <f t="shared" si="1038"/>
        <v>0</v>
      </c>
      <c r="AO3620" s="12">
        <f t="shared" si="1038"/>
        <v>0</v>
      </c>
      <c r="AP3620" s="12">
        <f t="shared" si="1038"/>
        <v>0</v>
      </c>
      <c r="AQ3620" s="12">
        <f t="shared" si="1038"/>
        <v>0</v>
      </c>
      <c r="AR3620" s="12">
        <f t="shared" si="1038"/>
        <v>0</v>
      </c>
      <c r="AS3620" s="12">
        <f t="shared" si="1038"/>
        <v>0</v>
      </c>
      <c r="AT3620" s="12">
        <f t="shared" si="1038"/>
        <v>0</v>
      </c>
      <c r="AU3620" s="12">
        <v>0</v>
      </c>
      <c r="AV3620" s="12">
        <v>0</v>
      </c>
      <c r="AW3620" s="12">
        <f t="shared" si="1031"/>
        <v>88455</v>
      </c>
    </row>
    <row r="3621" spans="1:49">
      <c r="A3621" s="44"/>
      <c r="B3621" s="45"/>
      <c r="C3621" s="45"/>
      <c r="D3621" s="45"/>
      <c r="E3621" s="531"/>
      <c r="F3621" s="50"/>
      <c r="G3621" s="50"/>
      <c r="H3621" s="50"/>
      <c r="I3621" s="146" t="s">
        <v>970</v>
      </c>
      <c r="J3621" s="267"/>
      <c r="K3621" s="267"/>
      <c r="L3621" s="267"/>
      <c r="M3621" s="267"/>
      <c r="N3621" s="267"/>
      <c r="O3621" s="267"/>
      <c r="P3621" s="267"/>
      <c r="Q3621" s="267"/>
      <c r="R3621" s="267"/>
      <c r="S3621" s="267"/>
      <c r="T3621" s="267"/>
      <c r="U3621" s="267"/>
      <c r="V3621" s="267"/>
      <c r="W3621" s="267"/>
      <c r="X3621" s="267"/>
      <c r="Y3621" s="267"/>
      <c r="Z3621" s="267"/>
      <c r="AA3621" s="267"/>
      <c r="AB3621" s="267"/>
      <c r="AC3621" s="267"/>
      <c r="AD3621" s="267"/>
      <c r="AE3621" s="267"/>
      <c r="AF3621" s="267"/>
      <c r="AG3621" s="267"/>
      <c r="AH3621" s="267"/>
      <c r="AI3621" s="267"/>
      <c r="AJ3621" s="267"/>
      <c r="AK3621" s="267"/>
      <c r="AL3621" s="267"/>
      <c r="AM3621" s="267"/>
      <c r="AN3621" s="267"/>
      <c r="AO3621" s="267"/>
      <c r="AP3621" s="267"/>
      <c r="AQ3621" s="267"/>
      <c r="AR3621" s="267"/>
      <c r="AS3621" s="267"/>
      <c r="AT3621" s="267"/>
      <c r="AU3621" s="267"/>
      <c r="AV3621" s="267"/>
      <c r="AW3621" s="267"/>
    </row>
    <row r="3622" spans="1:49" ht="13.5" thickBot="1">
      <c r="A3622" s="48"/>
      <c r="B3622" s="42"/>
      <c r="C3622" s="42"/>
      <c r="D3622" s="42"/>
      <c r="E3622" s="531"/>
      <c r="F3622" s="50"/>
      <c r="G3622" s="50"/>
      <c r="H3622" s="50"/>
      <c r="I3622" s="146"/>
      <c r="J3622" s="29"/>
      <c r="K3622" s="29"/>
      <c r="L3622" s="29"/>
      <c r="M3622" s="29"/>
      <c r="N3622" s="29"/>
      <c r="O3622" s="29"/>
      <c r="P3622" s="29"/>
      <c r="Q3622" s="29"/>
      <c r="R3622" s="29"/>
      <c r="S3622" s="29"/>
      <c r="T3622" s="29"/>
      <c r="U3622" s="29"/>
      <c r="V3622" s="29"/>
      <c r="W3622" s="29"/>
      <c r="X3622" s="29"/>
      <c r="Y3622" s="29"/>
      <c r="Z3622" s="29"/>
      <c r="AA3622" s="29"/>
      <c r="AB3622" s="29"/>
      <c r="AC3622" s="29"/>
      <c r="AD3622" s="29"/>
      <c r="AE3622" s="29"/>
      <c r="AF3622" s="29"/>
      <c r="AG3622" s="29"/>
      <c r="AH3622" s="29"/>
      <c r="AI3622" s="29"/>
      <c r="AJ3622" s="29"/>
      <c r="AK3622" s="29"/>
      <c r="AL3622" s="29"/>
      <c r="AM3622" s="29"/>
      <c r="AN3622" s="29"/>
      <c r="AO3622" s="29"/>
      <c r="AP3622" s="29"/>
      <c r="AQ3622" s="29"/>
      <c r="AR3622" s="29"/>
      <c r="AS3622" s="29"/>
      <c r="AT3622" s="29"/>
      <c r="AU3622" s="29"/>
      <c r="AV3622" s="29"/>
      <c r="AW3622" s="29"/>
    </row>
    <row r="3623" spans="1:49" ht="35.25" customHeight="1" thickTop="1" thickBot="1">
      <c r="A3623" s="48"/>
      <c r="B3623" s="42"/>
      <c r="C3623" s="42"/>
      <c r="D3623" s="42"/>
      <c r="E3623" s="531"/>
      <c r="F3623" s="50"/>
      <c r="G3623" s="50"/>
      <c r="H3623" s="50"/>
      <c r="I3623" s="5" t="s">
        <v>2331</v>
      </c>
      <c r="J3623" s="364" t="s">
        <v>2891</v>
      </c>
      <c r="K3623" s="364" t="s">
        <v>2879</v>
      </c>
      <c r="L3623" s="364" t="s">
        <v>2880</v>
      </c>
      <c r="M3623" s="364" t="s">
        <v>2881</v>
      </c>
      <c r="N3623" s="364" t="s">
        <v>2882</v>
      </c>
      <c r="O3623" s="364" t="s">
        <v>2883</v>
      </c>
      <c r="P3623" s="364" t="s">
        <v>2884</v>
      </c>
      <c r="Q3623" s="364" t="s">
        <v>2885</v>
      </c>
      <c r="R3623" s="364" t="s">
        <v>2886</v>
      </c>
      <c r="S3623" s="364" t="s">
        <v>2887</v>
      </c>
      <c r="T3623" s="364" t="s">
        <v>2888</v>
      </c>
      <c r="U3623" s="364" t="s">
        <v>2889</v>
      </c>
      <c r="V3623" s="364" t="s">
        <v>2890</v>
      </c>
      <c r="W3623" s="365" t="s">
        <v>2893</v>
      </c>
      <c r="X3623" s="365" t="s">
        <v>2879</v>
      </c>
      <c r="Y3623" s="365" t="s">
        <v>2880</v>
      </c>
      <c r="Z3623" s="365" t="s">
        <v>2881</v>
      </c>
      <c r="AA3623" s="365" t="s">
        <v>2882</v>
      </c>
      <c r="AB3623" s="365" t="s">
        <v>2883</v>
      </c>
      <c r="AC3623" s="365" t="s">
        <v>2884</v>
      </c>
      <c r="AD3623" s="365" t="s">
        <v>2885</v>
      </c>
      <c r="AE3623" s="365" t="s">
        <v>2886</v>
      </c>
      <c r="AF3623" s="365" t="s">
        <v>2887</v>
      </c>
      <c r="AG3623" s="365" t="s">
        <v>2888</v>
      </c>
      <c r="AH3623" s="365" t="s">
        <v>2889</v>
      </c>
      <c r="AI3623" s="365" t="s">
        <v>2890</v>
      </c>
      <c r="AJ3623" s="366" t="s">
        <v>2892</v>
      </c>
      <c r="AK3623" s="366" t="s">
        <v>2879</v>
      </c>
      <c r="AL3623" s="366" t="s">
        <v>2880</v>
      </c>
      <c r="AM3623" s="366" t="s">
        <v>2881</v>
      </c>
      <c r="AN3623" s="366" t="s">
        <v>2882</v>
      </c>
      <c r="AO3623" s="366" t="s">
        <v>2883</v>
      </c>
      <c r="AP3623" s="366" t="s">
        <v>2884</v>
      </c>
      <c r="AQ3623" s="366" t="s">
        <v>2885</v>
      </c>
      <c r="AR3623" s="366" t="s">
        <v>2886</v>
      </c>
      <c r="AS3623" s="366" t="s">
        <v>2887</v>
      </c>
      <c r="AT3623" s="366" t="s">
        <v>2888</v>
      </c>
      <c r="AU3623" s="366" t="s">
        <v>2889</v>
      </c>
      <c r="AV3623" s="366" t="s">
        <v>2890</v>
      </c>
      <c r="AW3623" s="368" t="s">
        <v>2895</v>
      </c>
    </row>
    <row r="3624" spans="1:49">
      <c r="A3624" s="48"/>
      <c r="B3624" s="42"/>
      <c r="C3624" s="42"/>
      <c r="D3624" s="42"/>
      <c r="E3624" s="531"/>
      <c r="F3624" s="50"/>
      <c r="G3624" s="50"/>
      <c r="H3624" s="50"/>
      <c r="I3624" s="34"/>
      <c r="J3624" s="202" t="s">
        <v>1224</v>
      </c>
      <c r="K3624" s="202">
        <v>1</v>
      </c>
      <c r="L3624" s="202">
        <v>2</v>
      </c>
      <c r="M3624" s="202">
        <v>3</v>
      </c>
      <c r="N3624" s="202">
        <v>4</v>
      </c>
      <c r="O3624" s="202">
        <v>5</v>
      </c>
      <c r="P3624" s="202">
        <v>6</v>
      </c>
      <c r="Q3624" s="202">
        <v>7</v>
      </c>
      <c r="R3624" s="202">
        <v>8</v>
      </c>
      <c r="S3624" s="202">
        <v>9</v>
      </c>
      <c r="T3624" s="202">
        <v>10</v>
      </c>
      <c r="U3624" s="202">
        <v>13</v>
      </c>
      <c r="V3624" s="202">
        <v>14</v>
      </c>
      <c r="W3624" s="202" t="s">
        <v>1224</v>
      </c>
      <c r="X3624" s="202">
        <v>1</v>
      </c>
      <c r="Y3624" s="202">
        <v>2</v>
      </c>
      <c r="Z3624" s="202">
        <v>3</v>
      </c>
      <c r="AA3624" s="202">
        <v>4</v>
      </c>
      <c r="AB3624" s="202">
        <v>5</v>
      </c>
      <c r="AC3624" s="202">
        <v>6</v>
      </c>
      <c r="AD3624" s="202">
        <v>7</v>
      </c>
      <c r="AE3624" s="202">
        <v>8</v>
      </c>
      <c r="AF3624" s="202">
        <v>9</v>
      </c>
      <c r="AG3624" s="202">
        <v>10</v>
      </c>
      <c r="AH3624" s="202">
        <v>13</v>
      </c>
      <c r="AI3624" s="202">
        <v>14</v>
      </c>
      <c r="AJ3624" s="202" t="s">
        <v>1224</v>
      </c>
      <c r="AK3624" s="202">
        <v>1</v>
      </c>
      <c r="AL3624" s="202">
        <v>2</v>
      </c>
      <c r="AM3624" s="202">
        <v>3</v>
      </c>
      <c r="AN3624" s="202">
        <v>4</v>
      </c>
      <c r="AO3624" s="202">
        <v>5</v>
      </c>
      <c r="AP3624" s="202">
        <v>6</v>
      </c>
      <c r="AQ3624" s="202">
        <v>7</v>
      </c>
      <c r="AR3624" s="202">
        <v>8</v>
      </c>
      <c r="AS3624" s="202">
        <v>9</v>
      </c>
      <c r="AT3624" s="202">
        <v>10</v>
      </c>
      <c r="AU3624" s="202">
        <v>13</v>
      </c>
      <c r="AV3624" s="202">
        <v>14</v>
      </c>
      <c r="AW3624" s="202">
        <v>15</v>
      </c>
    </row>
    <row r="3625" spans="1:49">
      <c r="A3625" s="48"/>
      <c r="B3625" s="42"/>
      <c r="C3625" s="42"/>
      <c r="D3625" s="42"/>
      <c r="E3625" s="531"/>
      <c r="F3625" s="50"/>
      <c r="G3625" s="50"/>
      <c r="H3625" s="50"/>
      <c r="I3625" s="276" t="s">
        <v>2429</v>
      </c>
      <c r="J3625" s="277">
        <f>SUM(J3620)</f>
        <v>100000</v>
      </c>
      <c r="K3625" s="277">
        <f t="shared" ref="K3625:AT3625" si="1039">SUM(K3620)</f>
        <v>0</v>
      </c>
      <c r="L3625" s="277">
        <f t="shared" si="1039"/>
        <v>21060</v>
      </c>
      <c r="M3625" s="277">
        <f t="shared" si="1039"/>
        <v>0</v>
      </c>
      <c r="N3625" s="277">
        <f t="shared" si="1039"/>
        <v>9270</v>
      </c>
      <c r="O3625" s="277">
        <f t="shared" si="1039"/>
        <v>0</v>
      </c>
      <c r="P3625" s="277">
        <f t="shared" si="1039"/>
        <v>19188</v>
      </c>
      <c r="Q3625" s="277">
        <f t="shared" si="1039"/>
        <v>0</v>
      </c>
      <c r="R3625" s="277">
        <f t="shared" si="1039"/>
        <v>9270</v>
      </c>
      <c r="S3625" s="277">
        <f t="shared" si="1039"/>
        <v>9270</v>
      </c>
      <c r="T3625" s="277">
        <f t="shared" si="1039"/>
        <v>20397</v>
      </c>
      <c r="U3625" s="277">
        <v>88455</v>
      </c>
      <c r="V3625" s="277">
        <v>11545</v>
      </c>
      <c r="W3625" s="277">
        <f>SUM(W3620)</f>
        <v>0</v>
      </c>
      <c r="X3625" s="277">
        <f t="shared" si="1039"/>
        <v>0</v>
      </c>
      <c r="Y3625" s="277">
        <f t="shared" si="1039"/>
        <v>0</v>
      </c>
      <c r="Z3625" s="277">
        <f t="shared" si="1039"/>
        <v>0</v>
      </c>
      <c r="AA3625" s="277">
        <f t="shared" si="1039"/>
        <v>0</v>
      </c>
      <c r="AB3625" s="277">
        <f t="shared" si="1039"/>
        <v>0</v>
      </c>
      <c r="AC3625" s="277">
        <f t="shared" si="1039"/>
        <v>0</v>
      </c>
      <c r="AD3625" s="277">
        <f t="shared" si="1039"/>
        <v>0</v>
      </c>
      <c r="AE3625" s="277">
        <f t="shared" si="1039"/>
        <v>0</v>
      </c>
      <c r="AF3625" s="277">
        <f t="shared" si="1039"/>
        <v>0</v>
      </c>
      <c r="AG3625" s="277">
        <f t="shared" si="1039"/>
        <v>0</v>
      </c>
      <c r="AH3625" s="277">
        <v>0</v>
      </c>
      <c r="AI3625" s="277">
        <v>0</v>
      </c>
      <c r="AJ3625" s="277">
        <f>SUM(AJ3620)</f>
        <v>0</v>
      </c>
      <c r="AK3625" s="277">
        <f t="shared" si="1039"/>
        <v>0</v>
      </c>
      <c r="AL3625" s="277">
        <f t="shared" si="1039"/>
        <v>0</v>
      </c>
      <c r="AM3625" s="277">
        <f t="shared" si="1039"/>
        <v>0</v>
      </c>
      <c r="AN3625" s="277">
        <f t="shared" si="1039"/>
        <v>0</v>
      </c>
      <c r="AO3625" s="277">
        <f t="shared" si="1039"/>
        <v>0</v>
      </c>
      <c r="AP3625" s="277">
        <f t="shared" si="1039"/>
        <v>0</v>
      </c>
      <c r="AQ3625" s="277">
        <f t="shared" si="1039"/>
        <v>0</v>
      </c>
      <c r="AR3625" s="277">
        <f t="shared" si="1039"/>
        <v>0</v>
      </c>
      <c r="AS3625" s="277">
        <f t="shared" si="1039"/>
        <v>0</v>
      </c>
      <c r="AT3625" s="277">
        <f t="shared" si="1039"/>
        <v>0</v>
      </c>
      <c r="AU3625" s="277">
        <v>0</v>
      </c>
      <c r="AV3625" s="277">
        <v>0</v>
      </c>
      <c r="AW3625" s="277">
        <f>U3625+AH3625+AU3625</f>
        <v>88455</v>
      </c>
    </row>
    <row r="3626" spans="1:49">
      <c r="A3626" s="48"/>
      <c r="B3626" s="42"/>
      <c r="C3626" s="42"/>
      <c r="D3626" s="42"/>
      <c r="E3626" s="531"/>
      <c r="F3626" s="50"/>
      <c r="G3626" s="50"/>
      <c r="H3626" s="50"/>
      <c r="I3626" s="276"/>
      <c r="J3626" s="277"/>
      <c r="K3626" s="277"/>
      <c r="L3626" s="277"/>
      <c r="M3626" s="277"/>
      <c r="N3626" s="277"/>
      <c r="O3626" s="277"/>
      <c r="P3626" s="277"/>
      <c r="Q3626" s="277"/>
      <c r="R3626" s="277"/>
      <c r="S3626" s="277"/>
      <c r="T3626" s="277"/>
      <c r="U3626" s="277">
        <v>0</v>
      </c>
      <c r="V3626" s="277">
        <v>0</v>
      </c>
      <c r="W3626" s="277"/>
      <c r="X3626" s="277"/>
      <c r="Y3626" s="277"/>
      <c r="Z3626" s="277"/>
      <c r="AA3626" s="277"/>
      <c r="AB3626" s="277"/>
      <c r="AC3626" s="277"/>
      <c r="AD3626" s="277"/>
      <c r="AE3626" s="277"/>
      <c r="AF3626" s="277"/>
      <c r="AG3626" s="277"/>
      <c r="AH3626" s="277">
        <v>0</v>
      </c>
      <c r="AI3626" s="277">
        <v>0</v>
      </c>
      <c r="AJ3626" s="277"/>
      <c r="AK3626" s="277"/>
      <c r="AL3626" s="277"/>
      <c r="AM3626" s="277"/>
      <c r="AN3626" s="277"/>
      <c r="AO3626" s="277"/>
      <c r="AP3626" s="277"/>
      <c r="AQ3626" s="277"/>
      <c r="AR3626" s="277"/>
      <c r="AS3626" s="277"/>
      <c r="AT3626" s="277"/>
      <c r="AU3626" s="277">
        <v>0</v>
      </c>
      <c r="AV3626" s="277">
        <v>0</v>
      </c>
      <c r="AW3626" s="277">
        <f>U3626+AH3626+AU3626</f>
        <v>0</v>
      </c>
    </row>
    <row r="3627" spans="1:49">
      <c r="A3627" s="48"/>
      <c r="B3627" s="42"/>
      <c r="C3627" s="42"/>
      <c r="D3627" s="42"/>
      <c r="E3627" s="531"/>
      <c r="F3627" s="50"/>
      <c r="G3627" s="50"/>
      <c r="H3627" s="50"/>
      <c r="I3627" s="276"/>
      <c r="J3627" s="277"/>
      <c r="K3627" s="277"/>
      <c r="L3627" s="277"/>
      <c r="M3627" s="277"/>
      <c r="N3627" s="277"/>
      <c r="O3627" s="277"/>
      <c r="P3627" s="277"/>
      <c r="Q3627" s="277"/>
      <c r="R3627" s="277"/>
      <c r="S3627" s="277"/>
      <c r="T3627" s="277"/>
      <c r="U3627" s="277">
        <v>0</v>
      </c>
      <c r="V3627" s="277">
        <v>0</v>
      </c>
      <c r="W3627" s="277"/>
      <c r="X3627" s="277"/>
      <c r="Y3627" s="277"/>
      <c r="Z3627" s="277"/>
      <c r="AA3627" s="277"/>
      <c r="AB3627" s="277"/>
      <c r="AC3627" s="277"/>
      <c r="AD3627" s="277"/>
      <c r="AE3627" s="277"/>
      <c r="AF3627" s="277"/>
      <c r="AG3627" s="277"/>
      <c r="AH3627" s="277">
        <v>0</v>
      </c>
      <c r="AI3627" s="277">
        <v>0</v>
      </c>
      <c r="AJ3627" s="277"/>
      <c r="AK3627" s="277"/>
      <c r="AL3627" s="277"/>
      <c r="AM3627" s="277"/>
      <c r="AN3627" s="277"/>
      <c r="AO3627" s="277"/>
      <c r="AP3627" s="277"/>
      <c r="AQ3627" s="277"/>
      <c r="AR3627" s="277"/>
      <c r="AS3627" s="277"/>
      <c r="AT3627" s="277"/>
      <c r="AU3627" s="277">
        <v>0</v>
      </c>
      <c r="AV3627" s="277">
        <v>0</v>
      </c>
      <c r="AW3627" s="277">
        <f>U3627+AH3627+AU3627</f>
        <v>0</v>
      </c>
    </row>
    <row r="3628" spans="1:49">
      <c r="A3628" s="48"/>
      <c r="B3628" s="42"/>
      <c r="C3628" s="42"/>
      <c r="D3628" s="42"/>
      <c r="E3628" s="531"/>
      <c r="F3628" s="50"/>
      <c r="G3628" s="50"/>
      <c r="H3628" s="50"/>
      <c r="I3628" s="276"/>
      <c r="J3628" s="277"/>
      <c r="K3628" s="277"/>
      <c r="L3628" s="277"/>
      <c r="M3628" s="277"/>
      <c r="N3628" s="277"/>
      <c r="O3628" s="277"/>
      <c r="P3628" s="277"/>
      <c r="Q3628" s="277"/>
      <c r="R3628" s="277"/>
      <c r="S3628" s="277"/>
      <c r="T3628" s="277"/>
      <c r="U3628" s="277">
        <v>0</v>
      </c>
      <c r="V3628" s="277">
        <v>0</v>
      </c>
      <c r="W3628" s="277"/>
      <c r="X3628" s="277"/>
      <c r="Y3628" s="277"/>
      <c r="Z3628" s="277"/>
      <c r="AA3628" s="277"/>
      <c r="AB3628" s="277"/>
      <c r="AC3628" s="277"/>
      <c r="AD3628" s="277"/>
      <c r="AE3628" s="277"/>
      <c r="AF3628" s="277"/>
      <c r="AG3628" s="277"/>
      <c r="AH3628" s="277">
        <v>0</v>
      </c>
      <c r="AI3628" s="277">
        <v>0</v>
      </c>
      <c r="AJ3628" s="277"/>
      <c r="AK3628" s="277"/>
      <c r="AL3628" s="277"/>
      <c r="AM3628" s="277"/>
      <c r="AN3628" s="277"/>
      <c r="AO3628" s="277"/>
      <c r="AP3628" s="277"/>
      <c r="AQ3628" s="277"/>
      <c r="AR3628" s="277"/>
      <c r="AS3628" s="277"/>
      <c r="AT3628" s="277"/>
      <c r="AU3628" s="277">
        <v>0</v>
      </c>
      <c r="AV3628" s="277">
        <v>0</v>
      </c>
      <c r="AW3628" s="277">
        <f>U3628+AH3628+AU3628</f>
        <v>0</v>
      </c>
    </row>
    <row r="3629" spans="1:49">
      <c r="A3629" s="48"/>
      <c r="B3629" s="42"/>
      <c r="C3629" s="42"/>
      <c r="D3629" s="42"/>
      <c r="E3629" s="531"/>
      <c r="F3629" s="50"/>
      <c r="G3629" s="50"/>
      <c r="H3629" s="50"/>
      <c r="I3629" s="276" t="s">
        <v>1631</v>
      </c>
      <c r="J3629" s="277">
        <f>SUM(J3625:J3628)</f>
        <v>100000</v>
      </c>
      <c r="K3629" s="277">
        <f t="shared" ref="K3629:AT3629" si="1040">SUM(K3625:K3628)</f>
        <v>0</v>
      </c>
      <c r="L3629" s="277">
        <f t="shared" si="1040"/>
        <v>21060</v>
      </c>
      <c r="M3629" s="277">
        <f t="shared" si="1040"/>
        <v>0</v>
      </c>
      <c r="N3629" s="277">
        <f t="shared" si="1040"/>
        <v>9270</v>
      </c>
      <c r="O3629" s="277">
        <f t="shared" si="1040"/>
        <v>0</v>
      </c>
      <c r="P3629" s="277">
        <f t="shared" si="1040"/>
        <v>19188</v>
      </c>
      <c r="Q3629" s="277">
        <f t="shared" si="1040"/>
        <v>0</v>
      </c>
      <c r="R3629" s="277">
        <f t="shared" si="1040"/>
        <v>9270</v>
      </c>
      <c r="S3629" s="277">
        <f t="shared" si="1040"/>
        <v>9270</v>
      </c>
      <c r="T3629" s="277">
        <f t="shared" si="1040"/>
        <v>20397</v>
      </c>
      <c r="U3629" s="277">
        <v>88455</v>
      </c>
      <c r="V3629" s="277">
        <v>11545</v>
      </c>
      <c r="W3629" s="277">
        <f>SUM(W3625:W3628)</f>
        <v>0</v>
      </c>
      <c r="X3629" s="277">
        <f t="shared" si="1040"/>
        <v>0</v>
      </c>
      <c r="Y3629" s="277">
        <f t="shared" si="1040"/>
        <v>0</v>
      </c>
      <c r="Z3629" s="277">
        <f t="shared" si="1040"/>
        <v>0</v>
      </c>
      <c r="AA3629" s="277">
        <f t="shared" si="1040"/>
        <v>0</v>
      </c>
      <c r="AB3629" s="277">
        <f t="shared" si="1040"/>
        <v>0</v>
      </c>
      <c r="AC3629" s="277">
        <f t="shared" si="1040"/>
        <v>0</v>
      </c>
      <c r="AD3629" s="277">
        <f t="shared" si="1040"/>
        <v>0</v>
      </c>
      <c r="AE3629" s="277">
        <f t="shared" si="1040"/>
        <v>0</v>
      </c>
      <c r="AF3629" s="277">
        <f t="shared" si="1040"/>
        <v>0</v>
      </c>
      <c r="AG3629" s="277">
        <f t="shared" si="1040"/>
        <v>0</v>
      </c>
      <c r="AH3629" s="277">
        <v>0</v>
      </c>
      <c r="AI3629" s="277">
        <v>0</v>
      </c>
      <c r="AJ3629" s="277">
        <f>SUM(AJ3625:AJ3628)</f>
        <v>0</v>
      </c>
      <c r="AK3629" s="277">
        <f t="shared" si="1040"/>
        <v>0</v>
      </c>
      <c r="AL3629" s="277">
        <f t="shared" si="1040"/>
        <v>0</v>
      </c>
      <c r="AM3629" s="277">
        <f t="shared" si="1040"/>
        <v>0</v>
      </c>
      <c r="AN3629" s="277">
        <f t="shared" si="1040"/>
        <v>0</v>
      </c>
      <c r="AO3629" s="277">
        <f t="shared" si="1040"/>
        <v>0</v>
      </c>
      <c r="AP3629" s="277">
        <f t="shared" si="1040"/>
        <v>0</v>
      </c>
      <c r="AQ3629" s="277">
        <f t="shared" si="1040"/>
        <v>0</v>
      </c>
      <c r="AR3629" s="277">
        <f t="shared" si="1040"/>
        <v>0</v>
      </c>
      <c r="AS3629" s="277">
        <f t="shared" si="1040"/>
        <v>0</v>
      </c>
      <c r="AT3629" s="277">
        <f t="shared" si="1040"/>
        <v>0</v>
      </c>
      <c r="AU3629" s="277">
        <v>0</v>
      </c>
      <c r="AV3629" s="277">
        <v>0</v>
      </c>
      <c r="AW3629" s="277">
        <f>U3629+AH3629+AU3629</f>
        <v>88455</v>
      </c>
    </row>
    <row r="3630" spans="1:49">
      <c r="A3630" s="48"/>
      <c r="B3630" s="42"/>
      <c r="C3630" s="42"/>
      <c r="D3630" s="42"/>
      <c r="E3630" s="531"/>
      <c r="F3630" s="50"/>
      <c r="G3630" s="50"/>
      <c r="H3630" s="50"/>
      <c r="I3630" s="146"/>
      <c r="J3630" s="29"/>
      <c r="K3630" s="29"/>
      <c r="L3630" s="29"/>
      <c r="M3630" s="29"/>
      <c r="N3630" s="29"/>
      <c r="O3630" s="29"/>
      <c r="P3630" s="29"/>
      <c r="Q3630" s="29"/>
      <c r="R3630" s="29"/>
      <c r="S3630" s="29"/>
      <c r="T3630" s="29"/>
      <c r="U3630" s="29"/>
      <c r="V3630" s="29"/>
      <c r="W3630" s="29"/>
      <c r="X3630" s="29"/>
      <c r="Y3630" s="29"/>
      <c r="Z3630" s="29"/>
      <c r="AA3630" s="29"/>
      <c r="AB3630" s="29"/>
      <c r="AC3630" s="29"/>
      <c r="AD3630" s="29"/>
      <c r="AE3630" s="29"/>
      <c r="AF3630" s="29"/>
      <c r="AG3630" s="29"/>
      <c r="AH3630" s="29"/>
      <c r="AI3630" s="29"/>
      <c r="AJ3630" s="29"/>
      <c r="AK3630" s="29"/>
      <c r="AL3630" s="29"/>
      <c r="AM3630" s="29"/>
      <c r="AN3630" s="29"/>
      <c r="AO3630" s="29"/>
      <c r="AP3630" s="29"/>
      <c r="AQ3630" s="29"/>
      <c r="AR3630" s="29"/>
      <c r="AS3630" s="29"/>
      <c r="AT3630" s="29"/>
      <c r="AU3630" s="29"/>
      <c r="AV3630" s="29"/>
      <c r="AW3630" s="29"/>
    </row>
    <row r="3631" spans="1:49">
      <c r="A3631" s="44"/>
      <c r="B3631" s="45"/>
      <c r="C3631" s="45"/>
      <c r="D3631" s="45"/>
      <c r="E3631" s="531"/>
      <c r="F3631" s="50"/>
      <c r="G3631" s="50"/>
      <c r="H3631" s="50"/>
      <c r="I3631" s="53"/>
      <c r="J3631" s="29"/>
      <c r="K3631" s="29"/>
      <c r="L3631" s="29"/>
      <c r="M3631" s="29"/>
      <c r="N3631" s="29"/>
      <c r="O3631" s="29"/>
      <c r="P3631" s="29"/>
      <c r="Q3631" s="29"/>
      <c r="R3631" s="29"/>
      <c r="S3631" s="29"/>
      <c r="T3631" s="29"/>
      <c r="U3631" s="29"/>
      <c r="V3631" s="29"/>
      <c r="W3631" s="29"/>
      <c r="X3631" s="29"/>
      <c r="Y3631" s="29"/>
      <c r="Z3631" s="29"/>
      <c r="AA3631" s="29"/>
      <c r="AB3631" s="29"/>
      <c r="AC3631" s="29"/>
      <c r="AD3631" s="29"/>
      <c r="AE3631" s="29"/>
      <c r="AF3631" s="29"/>
      <c r="AG3631" s="29"/>
      <c r="AH3631" s="29"/>
      <c r="AI3631" s="29"/>
      <c r="AJ3631" s="29"/>
      <c r="AK3631" s="29"/>
      <c r="AL3631" s="29"/>
      <c r="AM3631" s="29"/>
      <c r="AN3631" s="29"/>
      <c r="AO3631" s="29"/>
      <c r="AP3631" s="29"/>
      <c r="AQ3631" s="29"/>
      <c r="AR3631" s="29"/>
      <c r="AS3631" s="29"/>
      <c r="AT3631" s="29"/>
      <c r="AU3631" s="29"/>
      <c r="AV3631" s="29"/>
      <c r="AW3631" s="29"/>
    </row>
    <row r="3632" spans="1:49" ht="16.5" thickBot="1">
      <c r="A3632" s="78" t="s">
        <v>2146</v>
      </c>
      <c r="B3632" s="78"/>
      <c r="C3632" s="78"/>
      <c r="D3632" s="463"/>
      <c r="E3632" s="539"/>
      <c r="F3632" s="129"/>
      <c r="G3632" s="129"/>
      <c r="H3632" s="129"/>
      <c r="I3632" s="103"/>
    </row>
    <row r="3633" spans="1:49" s="151" customFormat="1" ht="36" customHeight="1" thickTop="1" thickBot="1">
      <c r="A3633" s="147" t="s">
        <v>2079</v>
      </c>
      <c r="B3633" s="5" t="s">
        <v>2080</v>
      </c>
      <c r="C3633" s="5" t="s">
        <v>1335</v>
      </c>
      <c r="D3633" s="450"/>
      <c r="E3633" s="148" t="s">
        <v>1570</v>
      </c>
      <c r="F3633" s="149" t="s">
        <v>1438</v>
      </c>
      <c r="G3633" s="149"/>
      <c r="H3633" s="149" t="s">
        <v>2332</v>
      </c>
      <c r="I3633" s="5" t="s">
        <v>856</v>
      </c>
      <c r="J3633" s="364" t="s">
        <v>2891</v>
      </c>
      <c r="K3633" s="364" t="s">
        <v>2879</v>
      </c>
      <c r="L3633" s="364" t="s">
        <v>2880</v>
      </c>
      <c r="M3633" s="364" t="s">
        <v>2881</v>
      </c>
      <c r="N3633" s="364" t="s">
        <v>2882</v>
      </c>
      <c r="O3633" s="364" t="s">
        <v>2883</v>
      </c>
      <c r="P3633" s="364" t="s">
        <v>2884</v>
      </c>
      <c r="Q3633" s="364" t="s">
        <v>2885</v>
      </c>
      <c r="R3633" s="364" t="s">
        <v>2886</v>
      </c>
      <c r="S3633" s="364" t="s">
        <v>2887</v>
      </c>
      <c r="T3633" s="364" t="s">
        <v>2888</v>
      </c>
      <c r="U3633" s="364" t="s">
        <v>2889</v>
      </c>
      <c r="V3633" s="364" t="s">
        <v>2890</v>
      </c>
      <c r="W3633" s="365" t="s">
        <v>2893</v>
      </c>
      <c r="X3633" s="365" t="s">
        <v>2879</v>
      </c>
      <c r="Y3633" s="365" t="s">
        <v>2880</v>
      </c>
      <c r="Z3633" s="365" t="s">
        <v>2881</v>
      </c>
      <c r="AA3633" s="365" t="s">
        <v>2882</v>
      </c>
      <c r="AB3633" s="365" t="s">
        <v>2883</v>
      </c>
      <c r="AC3633" s="365" t="s">
        <v>2884</v>
      </c>
      <c r="AD3633" s="365" t="s">
        <v>2885</v>
      </c>
      <c r="AE3633" s="365" t="s">
        <v>2886</v>
      </c>
      <c r="AF3633" s="365" t="s">
        <v>2887</v>
      </c>
      <c r="AG3633" s="365" t="s">
        <v>2888</v>
      </c>
      <c r="AH3633" s="365" t="s">
        <v>2889</v>
      </c>
      <c r="AI3633" s="365" t="s">
        <v>2890</v>
      </c>
      <c r="AJ3633" s="366" t="s">
        <v>2892</v>
      </c>
      <c r="AK3633" s="366" t="s">
        <v>2879</v>
      </c>
      <c r="AL3633" s="366" t="s">
        <v>2880</v>
      </c>
      <c r="AM3633" s="366" t="s">
        <v>2881</v>
      </c>
      <c r="AN3633" s="366" t="s">
        <v>2882</v>
      </c>
      <c r="AO3633" s="366" t="s">
        <v>2883</v>
      </c>
      <c r="AP3633" s="366" t="s">
        <v>2884</v>
      </c>
      <c r="AQ3633" s="366" t="s">
        <v>2885</v>
      </c>
      <c r="AR3633" s="366" t="s">
        <v>2886</v>
      </c>
      <c r="AS3633" s="366" t="s">
        <v>2887</v>
      </c>
      <c r="AT3633" s="366" t="s">
        <v>2888</v>
      </c>
      <c r="AU3633" s="366" t="s">
        <v>2889</v>
      </c>
      <c r="AV3633" s="366" t="s">
        <v>2890</v>
      </c>
      <c r="AW3633" s="368" t="s">
        <v>2895</v>
      </c>
    </row>
    <row r="3634" spans="1:49">
      <c r="A3634" s="33"/>
      <c r="B3634" s="34"/>
      <c r="C3634" s="34"/>
      <c r="D3634" s="34"/>
      <c r="E3634" s="35"/>
      <c r="F3634" s="36"/>
      <c r="G3634" s="36"/>
      <c r="H3634" s="36"/>
      <c r="I3634" s="34"/>
      <c r="J3634" s="202" t="s">
        <v>1224</v>
      </c>
      <c r="K3634" s="202">
        <v>1</v>
      </c>
      <c r="L3634" s="202">
        <v>2</v>
      </c>
      <c r="M3634" s="202">
        <v>3</v>
      </c>
      <c r="N3634" s="202">
        <v>4</v>
      </c>
      <c r="O3634" s="202">
        <v>5</v>
      </c>
      <c r="P3634" s="202">
        <v>6</v>
      </c>
      <c r="Q3634" s="202">
        <v>7</v>
      </c>
      <c r="R3634" s="202">
        <v>8</v>
      </c>
      <c r="S3634" s="202">
        <v>9</v>
      </c>
      <c r="T3634" s="202">
        <v>10</v>
      </c>
      <c r="U3634" s="202">
        <v>13</v>
      </c>
      <c r="V3634" s="202">
        <v>14</v>
      </c>
      <c r="W3634" s="202" t="s">
        <v>1224</v>
      </c>
      <c r="X3634" s="202">
        <v>1</v>
      </c>
      <c r="Y3634" s="202">
        <v>2</v>
      </c>
      <c r="Z3634" s="202">
        <v>3</v>
      </c>
      <c r="AA3634" s="202">
        <v>4</v>
      </c>
      <c r="AB3634" s="202">
        <v>5</v>
      </c>
      <c r="AC3634" s="202">
        <v>6</v>
      </c>
      <c r="AD3634" s="202">
        <v>7</v>
      </c>
      <c r="AE3634" s="202">
        <v>8</v>
      </c>
      <c r="AF3634" s="202">
        <v>9</v>
      </c>
      <c r="AG3634" s="202">
        <v>10</v>
      </c>
      <c r="AH3634" s="202">
        <v>13</v>
      </c>
      <c r="AI3634" s="202">
        <v>14</v>
      </c>
      <c r="AJ3634" s="202" t="s">
        <v>1224</v>
      </c>
      <c r="AK3634" s="202">
        <v>1</v>
      </c>
      <c r="AL3634" s="202">
        <v>2</v>
      </c>
      <c r="AM3634" s="202">
        <v>3</v>
      </c>
      <c r="AN3634" s="202">
        <v>4</v>
      </c>
      <c r="AO3634" s="202">
        <v>5</v>
      </c>
      <c r="AP3634" s="202">
        <v>6</v>
      </c>
      <c r="AQ3634" s="202">
        <v>7</v>
      </c>
      <c r="AR3634" s="202">
        <v>8</v>
      </c>
      <c r="AS3634" s="202">
        <v>9</v>
      </c>
      <c r="AT3634" s="202">
        <v>10</v>
      </c>
      <c r="AU3634" s="202">
        <v>13</v>
      </c>
      <c r="AV3634" s="202">
        <v>14</v>
      </c>
      <c r="AW3634" s="202">
        <v>15</v>
      </c>
    </row>
    <row r="3635" spans="1:49">
      <c r="A3635" s="37"/>
      <c r="B3635" s="38"/>
      <c r="C3635" s="38"/>
      <c r="D3635" s="38"/>
      <c r="E3635" s="60"/>
      <c r="F3635" s="61"/>
      <c r="G3635" s="61"/>
      <c r="H3635" s="61"/>
      <c r="I3635" s="38"/>
      <c r="J3635" s="134"/>
      <c r="K3635" s="134"/>
      <c r="L3635" s="134"/>
      <c r="M3635" s="134"/>
      <c r="N3635" s="134"/>
      <c r="O3635" s="134"/>
      <c r="P3635" s="134"/>
      <c r="Q3635" s="134"/>
      <c r="R3635" s="134"/>
      <c r="S3635" s="134"/>
      <c r="T3635" s="134"/>
      <c r="U3635" s="134"/>
      <c r="V3635" s="134"/>
      <c r="W3635" s="134"/>
      <c r="X3635" s="134"/>
      <c r="Y3635" s="134"/>
      <c r="Z3635" s="134"/>
      <c r="AA3635" s="134"/>
      <c r="AB3635" s="134"/>
      <c r="AC3635" s="134"/>
      <c r="AD3635" s="134"/>
      <c r="AE3635" s="134"/>
      <c r="AF3635" s="134"/>
      <c r="AG3635" s="134"/>
      <c r="AH3635" s="134"/>
      <c r="AI3635" s="134"/>
      <c r="AJ3635" s="134"/>
      <c r="AK3635" s="134"/>
      <c r="AL3635" s="134"/>
      <c r="AM3635" s="134"/>
      <c r="AN3635" s="134"/>
      <c r="AO3635" s="134"/>
      <c r="AP3635" s="134"/>
      <c r="AQ3635" s="134"/>
      <c r="AR3635" s="134"/>
      <c r="AS3635" s="134"/>
      <c r="AT3635" s="134"/>
      <c r="AU3635" s="134"/>
      <c r="AV3635" s="134"/>
      <c r="AW3635" s="134"/>
    </row>
    <row r="3636" spans="1:49">
      <c r="A3636" s="92" t="s">
        <v>797</v>
      </c>
      <c r="B3636" s="93" t="s">
        <v>1030</v>
      </c>
      <c r="C3636" s="93" t="s">
        <v>1430</v>
      </c>
      <c r="D3636" s="460"/>
      <c r="E3636" s="531"/>
      <c r="F3636" s="50"/>
      <c r="G3636" s="50"/>
      <c r="H3636" s="50"/>
      <c r="I3636" s="108" t="s">
        <v>1255</v>
      </c>
      <c r="J3636" s="28"/>
      <c r="K3636" s="28"/>
      <c r="L3636" s="28"/>
      <c r="M3636" s="28"/>
      <c r="N3636" s="28"/>
      <c r="O3636" s="28"/>
      <c r="P3636" s="28"/>
      <c r="Q3636" s="28"/>
      <c r="R3636" s="28"/>
      <c r="S3636" s="28"/>
      <c r="T3636" s="28"/>
      <c r="U3636" s="28"/>
      <c r="V3636" s="28"/>
      <c r="W3636" s="28"/>
      <c r="X3636" s="28"/>
      <c r="Y3636" s="28"/>
      <c r="Z3636" s="28"/>
      <c r="AA3636" s="28"/>
      <c r="AB3636" s="28"/>
      <c r="AC3636" s="28"/>
      <c r="AD3636" s="28"/>
      <c r="AE3636" s="28"/>
      <c r="AF3636" s="28"/>
      <c r="AG3636" s="28"/>
      <c r="AH3636" s="28"/>
      <c r="AI3636" s="28"/>
      <c r="AJ3636" s="28"/>
      <c r="AK3636" s="28"/>
      <c r="AL3636" s="28"/>
      <c r="AM3636" s="28"/>
      <c r="AN3636" s="28"/>
      <c r="AO3636" s="28"/>
      <c r="AP3636" s="28"/>
      <c r="AQ3636" s="28"/>
      <c r="AR3636" s="28"/>
      <c r="AS3636" s="28"/>
      <c r="AT3636" s="28"/>
      <c r="AU3636" s="28"/>
      <c r="AV3636" s="28"/>
      <c r="AW3636" s="28"/>
    </row>
    <row r="3637" spans="1:49">
      <c r="A3637" s="48"/>
      <c r="B3637" s="1"/>
      <c r="C3637" s="1"/>
      <c r="D3637" s="369"/>
      <c r="E3637" s="531"/>
      <c r="F3637" s="50"/>
      <c r="G3637" s="50"/>
      <c r="H3637" s="50"/>
      <c r="I3637" s="108"/>
    </row>
    <row r="3638" spans="1:49">
      <c r="A3638" s="48"/>
      <c r="B3638" s="42"/>
      <c r="C3638" s="42"/>
      <c r="D3638" s="42"/>
      <c r="E3638" s="531"/>
      <c r="F3638" s="50"/>
      <c r="G3638" s="50"/>
      <c r="H3638" s="50"/>
      <c r="I3638" s="49" t="s">
        <v>1559</v>
      </c>
      <c r="J3638" s="12">
        <f>SUM(J3639,J3647,J3649)</f>
        <v>4500</v>
      </c>
      <c r="K3638" s="12">
        <f t="shared" ref="K3638:AT3638" si="1041">SUM(K3639,K3647,K3649)</f>
        <v>0</v>
      </c>
      <c r="L3638" s="12">
        <f t="shared" si="1041"/>
        <v>0</v>
      </c>
      <c r="M3638" s="12">
        <f t="shared" si="1041"/>
        <v>0</v>
      </c>
      <c r="N3638" s="12">
        <f t="shared" si="1041"/>
        <v>3370</v>
      </c>
      <c r="O3638" s="12">
        <f t="shared" si="1041"/>
        <v>0</v>
      </c>
      <c r="P3638" s="12">
        <f t="shared" si="1041"/>
        <v>0</v>
      </c>
      <c r="Q3638" s="12">
        <f t="shared" si="1041"/>
        <v>0</v>
      </c>
      <c r="R3638" s="12">
        <f t="shared" si="1041"/>
        <v>0</v>
      </c>
      <c r="S3638" s="12">
        <f t="shared" si="1041"/>
        <v>0</v>
      </c>
      <c r="T3638" s="12">
        <f t="shared" si="1041"/>
        <v>0</v>
      </c>
      <c r="U3638" s="12">
        <v>3370</v>
      </c>
      <c r="V3638" s="12">
        <v>1130</v>
      </c>
      <c r="W3638" s="12">
        <f>SUM(W3639,W3647,W3649)</f>
        <v>10048</v>
      </c>
      <c r="X3638" s="12">
        <f t="shared" si="1041"/>
        <v>0</v>
      </c>
      <c r="Y3638" s="12">
        <f t="shared" si="1041"/>
        <v>10048</v>
      </c>
      <c r="Z3638" s="12">
        <f t="shared" si="1041"/>
        <v>0</v>
      </c>
      <c r="AA3638" s="12">
        <f t="shared" si="1041"/>
        <v>0</v>
      </c>
      <c r="AB3638" s="12">
        <f t="shared" si="1041"/>
        <v>0</v>
      </c>
      <c r="AC3638" s="12">
        <f t="shared" si="1041"/>
        <v>0</v>
      </c>
      <c r="AD3638" s="12">
        <f t="shared" si="1041"/>
        <v>0</v>
      </c>
      <c r="AE3638" s="12">
        <f t="shared" si="1041"/>
        <v>0</v>
      </c>
      <c r="AF3638" s="12">
        <f t="shared" si="1041"/>
        <v>0</v>
      </c>
      <c r="AG3638" s="12">
        <f t="shared" si="1041"/>
        <v>0</v>
      </c>
      <c r="AH3638" s="12">
        <v>10048</v>
      </c>
      <c r="AI3638" s="12">
        <v>0</v>
      </c>
      <c r="AJ3638" s="12">
        <f>SUM(AJ3639,AJ3647,AJ3649)</f>
        <v>14354</v>
      </c>
      <c r="AK3638" s="12">
        <f t="shared" si="1041"/>
        <v>0</v>
      </c>
      <c r="AL3638" s="12">
        <f t="shared" si="1041"/>
        <v>3943</v>
      </c>
      <c r="AM3638" s="12">
        <f t="shared" si="1041"/>
        <v>3154</v>
      </c>
      <c r="AN3638" s="12">
        <f t="shared" si="1041"/>
        <v>2745</v>
      </c>
      <c r="AO3638" s="12">
        <f t="shared" si="1041"/>
        <v>-88</v>
      </c>
      <c r="AP3638" s="12">
        <f t="shared" si="1041"/>
        <v>0</v>
      </c>
      <c r="AQ3638" s="12">
        <f t="shared" si="1041"/>
        <v>0</v>
      </c>
      <c r="AR3638" s="12">
        <f t="shared" si="1041"/>
        <v>0</v>
      </c>
      <c r="AS3638" s="12">
        <f t="shared" si="1041"/>
        <v>0</v>
      </c>
      <c r="AT3638" s="12">
        <f t="shared" si="1041"/>
        <v>0</v>
      </c>
      <c r="AU3638" s="12">
        <v>9754</v>
      </c>
      <c r="AV3638" s="12">
        <v>4600</v>
      </c>
      <c r="AW3638" s="12">
        <f t="shared" ref="AW3638:AW3667" si="1042">U3638+AH3638+AU3638</f>
        <v>23172</v>
      </c>
    </row>
    <row r="3639" spans="1:49">
      <c r="A3639" s="44" t="s">
        <v>797</v>
      </c>
      <c r="B3639" s="45" t="s">
        <v>1030</v>
      </c>
      <c r="C3639" s="45" t="s">
        <v>1430</v>
      </c>
      <c r="D3639" s="452" t="s">
        <v>2962</v>
      </c>
      <c r="E3639" s="213" t="s">
        <v>771</v>
      </c>
      <c r="F3639" s="65"/>
      <c r="G3639" s="65"/>
      <c r="H3639" s="65"/>
      <c r="I3639" s="1" t="s">
        <v>1500</v>
      </c>
      <c r="J3639" s="9">
        <f>SUM(J3640:J3641)</f>
        <v>0</v>
      </c>
      <c r="K3639" s="9">
        <f t="shared" ref="K3639:AT3639" si="1043">SUM(K3640:K3641)</f>
        <v>0</v>
      </c>
      <c r="L3639" s="9">
        <f t="shared" si="1043"/>
        <v>0</v>
      </c>
      <c r="M3639" s="9">
        <f t="shared" si="1043"/>
        <v>0</v>
      </c>
      <c r="N3639" s="9">
        <f t="shared" si="1043"/>
        <v>0</v>
      </c>
      <c r="O3639" s="9">
        <f t="shared" si="1043"/>
        <v>0</v>
      </c>
      <c r="P3639" s="9">
        <f t="shared" si="1043"/>
        <v>0</v>
      </c>
      <c r="Q3639" s="9">
        <f t="shared" si="1043"/>
        <v>0</v>
      </c>
      <c r="R3639" s="9">
        <f t="shared" si="1043"/>
        <v>0</v>
      </c>
      <c r="S3639" s="9">
        <f t="shared" si="1043"/>
        <v>0</v>
      </c>
      <c r="T3639" s="9">
        <f t="shared" si="1043"/>
        <v>0</v>
      </c>
      <c r="U3639" s="9">
        <v>0</v>
      </c>
      <c r="V3639" s="9">
        <v>0</v>
      </c>
      <c r="W3639" s="9">
        <f>SUM(W3640:W3641)</f>
        <v>0</v>
      </c>
      <c r="X3639" s="9">
        <f t="shared" si="1043"/>
        <v>0</v>
      </c>
      <c r="Y3639" s="9">
        <f t="shared" si="1043"/>
        <v>0</v>
      </c>
      <c r="Z3639" s="9">
        <f t="shared" si="1043"/>
        <v>0</v>
      </c>
      <c r="AA3639" s="9">
        <f t="shared" si="1043"/>
        <v>0</v>
      </c>
      <c r="AB3639" s="9">
        <f t="shared" si="1043"/>
        <v>0</v>
      </c>
      <c r="AC3639" s="9">
        <f t="shared" si="1043"/>
        <v>0</v>
      </c>
      <c r="AD3639" s="9">
        <f t="shared" si="1043"/>
        <v>0</v>
      </c>
      <c r="AE3639" s="9">
        <f t="shared" si="1043"/>
        <v>0</v>
      </c>
      <c r="AF3639" s="9">
        <f t="shared" si="1043"/>
        <v>0</v>
      </c>
      <c r="AG3639" s="9">
        <f t="shared" si="1043"/>
        <v>0</v>
      </c>
      <c r="AH3639" s="9">
        <v>0</v>
      </c>
      <c r="AI3639" s="9">
        <v>0</v>
      </c>
      <c r="AJ3639" s="9">
        <f>SUM(AJ3640:AJ3641)</f>
        <v>0</v>
      </c>
      <c r="AK3639" s="9">
        <f t="shared" si="1043"/>
        <v>0</v>
      </c>
      <c r="AL3639" s="9">
        <f t="shared" si="1043"/>
        <v>0</v>
      </c>
      <c r="AM3639" s="9">
        <f t="shared" si="1043"/>
        <v>0</v>
      </c>
      <c r="AN3639" s="9">
        <f t="shared" si="1043"/>
        <v>0</v>
      </c>
      <c r="AO3639" s="9">
        <f t="shared" si="1043"/>
        <v>0</v>
      </c>
      <c r="AP3639" s="9">
        <f t="shared" si="1043"/>
        <v>0</v>
      </c>
      <c r="AQ3639" s="9">
        <f t="shared" si="1043"/>
        <v>0</v>
      </c>
      <c r="AR3639" s="9">
        <f t="shared" si="1043"/>
        <v>0</v>
      </c>
      <c r="AS3639" s="9">
        <f t="shared" si="1043"/>
        <v>0</v>
      </c>
      <c r="AT3639" s="9">
        <f t="shared" si="1043"/>
        <v>0</v>
      </c>
      <c r="AU3639" s="9">
        <v>0</v>
      </c>
      <c r="AV3639" s="9">
        <v>0</v>
      </c>
      <c r="AW3639" s="9">
        <f t="shared" si="1042"/>
        <v>0</v>
      </c>
    </row>
    <row r="3640" spans="1:49">
      <c r="A3640" s="44" t="s">
        <v>797</v>
      </c>
      <c r="B3640" s="45" t="s">
        <v>1030</v>
      </c>
      <c r="C3640" s="45" t="s">
        <v>1430</v>
      </c>
      <c r="D3640" s="452" t="s">
        <v>2962</v>
      </c>
      <c r="E3640" s="367" t="s">
        <v>834</v>
      </c>
      <c r="F3640" s="50"/>
      <c r="G3640" s="468" t="s">
        <v>3096</v>
      </c>
      <c r="H3640" s="50" t="s">
        <v>2333</v>
      </c>
      <c r="I3640" s="42" t="s">
        <v>1165</v>
      </c>
      <c r="U3640" s="15">
        <v>0</v>
      </c>
      <c r="V3640" s="15">
        <v>0</v>
      </c>
      <c r="AH3640" s="15">
        <v>0</v>
      </c>
      <c r="AI3640" s="15">
        <v>0</v>
      </c>
      <c r="AU3640" s="15">
        <v>0</v>
      </c>
      <c r="AV3640" s="15">
        <v>0</v>
      </c>
      <c r="AW3640" s="15">
        <f t="shared" si="1042"/>
        <v>0</v>
      </c>
    </row>
    <row r="3641" spans="1:49">
      <c r="A3641" s="44" t="s">
        <v>797</v>
      </c>
      <c r="B3641" s="45" t="s">
        <v>1030</v>
      </c>
      <c r="C3641" s="45" t="s">
        <v>1430</v>
      </c>
      <c r="D3641" s="452" t="s">
        <v>2962</v>
      </c>
      <c r="E3641" s="367" t="s">
        <v>772</v>
      </c>
      <c r="F3641" s="50"/>
      <c r="G3641" s="468" t="s">
        <v>3096</v>
      </c>
      <c r="H3641" s="50" t="s">
        <v>2333</v>
      </c>
      <c r="I3641" s="42" t="s">
        <v>1227</v>
      </c>
      <c r="J3641" s="15">
        <f>SUM(J3642:J3646)</f>
        <v>0</v>
      </c>
      <c r="K3641" s="15">
        <f t="shared" ref="K3641:AT3641" si="1044">SUM(K3642:K3646)</f>
        <v>0</v>
      </c>
      <c r="L3641" s="15">
        <f t="shared" si="1044"/>
        <v>0</v>
      </c>
      <c r="M3641" s="15">
        <f t="shared" si="1044"/>
        <v>0</v>
      </c>
      <c r="N3641" s="15">
        <f t="shared" si="1044"/>
        <v>0</v>
      </c>
      <c r="O3641" s="15">
        <f t="shared" si="1044"/>
        <v>0</v>
      </c>
      <c r="P3641" s="15">
        <f t="shared" si="1044"/>
        <v>0</v>
      </c>
      <c r="Q3641" s="15">
        <f t="shared" si="1044"/>
        <v>0</v>
      </c>
      <c r="R3641" s="15">
        <f t="shared" si="1044"/>
        <v>0</v>
      </c>
      <c r="S3641" s="15">
        <f t="shared" si="1044"/>
        <v>0</v>
      </c>
      <c r="T3641" s="15">
        <f t="shared" si="1044"/>
        <v>0</v>
      </c>
      <c r="U3641" s="15">
        <v>0</v>
      </c>
      <c r="V3641" s="15">
        <v>0</v>
      </c>
      <c r="W3641" s="15">
        <f>SUM(W3642:W3646)</f>
        <v>0</v>
      </c>
      <c r="X3641" s="15">
        <f t="shared" si="1044"/>
        <v>0</v>
      </c>
      <c r="Y3641" s="15">
        <f t="shared" si="1044"/>
        <v>0</v>
      </c>
      <c r="Z3641" s="15">
        <f t="shared" si="1044"/>
        <v>0</v>
      </c>
      <c r="AA3641" s="15">
        <f t="shared" si="1044"/>
        <v>0</v>
      </c>
      <c r="AB3641" s="15">
        <f t="shared" si="1044"/>
        <v>0</v>
      </c>
      <c r="AC3641" s="15">
        <f t="shared" si="1044"/>
        <v>0</v>
      </c>
      <c r="AD3641" s="15">
        <f t="shared" si="1044"/>
        <v>0</v>
      </c>
      <c r="AE3641" s="15">
        <f t="shared" si="1044"/>
        <v>0</v>
      </c>
      <c r="AF3641" s="15">
        <f t="shared" si="1044"/>
        <v>0</v>
      </c>
      <c r="AG3641" s="15">
        <f t="shared" si="1044"/>
        <v>0</v>
      </c>
      <c r="AH3641" s="15">
        <v>0</v>
      </c>
      <c r="AI3641" s="15">
        <v>0</v>
      </c>
      <c r="AJ3641" s="15">
        <f>SUM(AJ3642:AJ3646)</f>
        <v>0</v>
      </c>
      <c r="AK3641" s="15">
        <f t="shared" si="1044"/>
        <v>0</v>
      </c>
      <c r="AL3641" s="15">
        <f t="shared" si="1044"/>
        <v>0</v>
      </c>
      <c r="AM3641" s="15">
        <f t="shared" si="1044"/>
        <v>0</v>
      </c>
      <c r="AN3641" s="15">
        <f t="shared" si="1044"/>
        <v>0</v>
      </c>
      <c r="AO3641" s="15">
        <f t="shared" si="1044"/>
        <v>0</v>
      </c>
      <c r="AP3641" s="15">
        <f t="shared" si="1044"/>
        <v>0</v>
      </c>
      <c r="AQ3641" s="15">
        <f t="shared" si="1044"/>
        <v>0</v>
      </c>
      <c r="AR3641" s="15">
        <f t="shared" si="1044"/>
        <v>0</v>
      </c>
      <c r="AS3641" s="15">
        <f t="shared" si="1044"/>
        <v>0</v>
      </c>
      <c r="AT3641" s="15">
        <f t="shared" si="1044"/>
        <v>0</v>
      </c>
      <c r="AU3641" s="15">
        <v>0</v>
      </c>
      <c r="AV3641" s="15">
        <v>0</v>
      </c>
      <c r="AW3641" s="15">
        <f t="shared" si="1042"/>
        <v>0</v>
      </c>
    </row>
    <row r="3642" spans="1:49" s="144" customFormat="1">
      <c r="A3642" s="44" t="s">
        <v>797</v>
      </c>
      <c r="B3642" s="45" t="s">
        <v>1030</v>
      </c>
      <c r="C3642" s="45" t="s">
        <v>1430</v>
      </c>
      <c r="D3642" s="452" t="s">
        <v>2962</v>
      </c>
      <c r="E3642" s="140" t="s">
        <v>850</v>
      </c>
      <c r="F3642" s="141" t="s">
        <v>397</v>
      </c>
      <c r="G3642" s="468" t="s">
        <v>3096</v>
      </c>
      <c r="H3642" s="50" t="s">
        <v>2333</v>
      </c>
      <c r="I3642" s="142" t="s">
        <v>1119</v>
      </c>
      <c r="J3642" s="15"/>
      <c r="K3642" s="15"/>
      <c r="L3642" s="15"/>
      <c r="M3642" s="15"/>
      <c r="N3642" s="15"/>
      <c r="O3642" s="15"/>
      <c r="P3642" s="15"/>
      <c r="Q3642" s="15"/>
      <c r="R3642" s="15"/>
      <c r="S3642" s="15"/>
      <c r="T3642" s="15"/>
      <c r="U3642" s="15">
        <v>0</v>
      </c>
      <c r="V3642" s="15">
        <v>0</v>
      </c>
      <c r="W3642" s="15"/>
      <c r="X3642" s="15"/>
      <c r="Y3642" s="15"/>
      <c r="Z3642" s="15"/>
      <c r="AA3642" s="15"/>
      <c r="AB3642" s="15"/>
      <c r="AC3642" s="15"/>
      <c r="AD3642" s="15"/>
      <c r="AE3642" s="15"/>
      <c r="AF3642" s="15"/>
      <c r="AG3642" s="15"/>
      <c r="AH3642" s="15">
        <v>0</v>
      </c>
      <c r="AI3642" s="15">
        <v>0</v>
      </c>
      <c r="AJ3642" s="15"/>
      <c r="AK3642" s="15"/>
      <c r="AL3642" s="15"/>
      <c r="AM3642" s="15"/>
      <c r="AN3642" s="15"/>
      <c r="AO3642" s="15"/>
      <c r="AP3642" s="15"/>
      <c r="AQ3642" s="15"/>
      <c r="AR3642" s="15"/>
      <c r="AS3642" s="15"/>
      <c r="AT3642" s="15"/>
      <c r="AU3642" s="15">
        <v>0</v>
      </c>
      <c r="AV3642" s="15">
        <v>0</v>
      </c>
      <c r="AW3642" s="15">
        <f t="shared" si="1042"/>
        <v>0</v>
      </c>
    </row>
    <row r="3643" spans="1:49" s="144" customFormat="1">
      <c r="A3643" s="44" t="s">
        <v>797</v>
      </c>
      <c r="B3643" s="45" t="s">
        <v>1030</v>
      </c>
      <c r="C3643" s="45" t="s">
        <v>1430</v>
      </c>
      <c r="D3643" s="452" t="s">
        <v>2962</v>
      </c>
      <c r="E3643" s="140" t="s">
        <v>851</v>
      </c>
      <c r="F3643" s="141" t="s">
        <v>398</v>
      </c>
      <c r="G3643" s="468" t="s">
        <v>3096</v>
      </c>
      <c r="H3643" s="50" t="s">
        <v>2333</v>
      </c>
      <c r="I3643" s="142" t="s">
        <v>1290</v>
      </c>
      <c r="J3643" s="15"/>
      <c r="K3643" s="15"/>
      <c r="L3643" s="15"/>
      <c r="M3643" s="15"/>
      <c r="N3643" s="15"/>
      <c r="O3643" s="15"/>
      <c r="P3643" s="15"/>
      <c r="Q3643" s="15"/>
      <c r="R3643" s="15"/>
      <c r="S3643" s="15"/>
      <c r="T3643" s="15"/>
      <c r="U3643" s="15">
        <v>0</v>
      </c>
      <c r="V3643" s="15">
        <v>0</v>
      </c>
      <c r="W3643" s="15"/>
      <c r="X3643" s="15"/>
      <c r="Y3643" s="15"/>
      <c r="Z3643" s="15"/>
      <c r="AA3643" s="15"/>
      <c r="AB3643" s="15"/>
      <c r="AC3643" s="15"/>
      <c r="AD3643" s="15"/>
      <c r="AE3643" s="15"/>
      <c r="AF3643" s="15"/>
      <c r="AG3643" s="15"/>
      <c r="AH3643" s="15">
        <v>0</v>
      </c>
      <c r="AI3643" s="15">
        <v>0</v>
      </c>
      <c r="AJ3643" s="15"/>
      <c r="AK3643" s="15"/>
      <c r="AL3643" s="15"/>
      <c r="AM3643" s="15"/>
      <c r="AN3643" s="15"/>
      <c r="AO3643" s="15"/>
      <c r="AP3643" s="15"/>
      <c r="AQ3643" s="15"/>
      <c r="AR3643" s="15"/>
      <c r="AS3643" s="15"/>
      <c r="AT3643" s="15"/>
      <c r="AU3643" s="15">
        <v>0</v>
      </c>
      <c r="AV3643" s="15">
        <v>0</v>
      </c>
      <c r="AW3643" s="15">
        <f t="shared" si="1042"/>
        <v>0</v>
      </c>
    </row>
    <row r="3644" spans="1:49" s="144" customFormat="1">
      <c r="A3644" s="44" t="s">
        <v>797</v>
      </c>
      <c r="B3644" s="45" t="s">
        <v>1030</v>
      </c>
      <c r="C3644" s="45" t="s">
        <v>1430</v>
      </c>
      <c r="D3644" s="452" t="s">
        <v>2962</v>
      </c>
      <c r="E3644" s="140" t="s">
        <v>852</v>
      </c>
      <c r="F3644" s="141" t="s">
        <v>399</v>
      </c>
      <c r="G3644" s="468" t="s">
        <v>3096</v>
      </c>
      <c r="H3644" s="50" t="s">
        <v>2333</v>
      </c>
      <c r="I3644" s="142" t="s">
        <v>1733</v>
      </c>
      <c r="J3644" s="15"/>
      <c r="K3644" s="15"/>
      <c r="L3644" s="15"/>
      <c r="M3644" s="15"/>
      <c r="N3644" s="15"/>
      <c r="O3644" s="15"/>
      <c r="P3644" s="15"/>
      <c r="Q3644" s="15"/>
      <c r="R3644" s="15"/>
      <c r="S3644" s="15"/>
      <c r="T3644" s="15"/>
      <c r="U3644" s="15">
        <v>0</v>
      </c>
      <c r="V3644" s="15">
        <v>0</v>
      </c>
      <c r="W3644" s="15"/>
      <c r="X3644" s="15"/>
      <c r="Y3644" s="15"/>
      <c r="Z3644" s="15"/>
      <c r="AA3644" s="15"/>
      <c r="AB3644" s="15"/>
      <c r="AC3644" s="15"/>
      <c r="AD3644" s="15"/>
      <c r="AE3644" s="15"/>
      <c r="AF3644" s="15"/>
      <c r="AG3644" s="15"/>
      <c r="AH3644" s="15">
        <v>0</v>
      </c>
      <c r="AI3644" s="15">
        <v>0</v>
      </c>
      <c r="AJ3644" s="15"/>
      <c r="AK3644" s="15"/>
      <c r="AL3644" s="15"/>
      <c r="AM3644" s="15"/>
      <c r="AN3644" s="15"/>
      <c r="AO3644" s="15"/>
      <c r="AP3644" s="15"/>
      <c r="AQ3644" s="15"/>
      <c r="AR3644" s="15"/>
      <c r="AS3644" s="15"/>
      <c r="AT3644" s="15"/>
      <c r="AU3644" s="15">
        <v>0</v>
      </c>
      <c r="AV3644" s="15">
        <v>0</v>
      </c>
      <c r="AW3644" s="15">
        <f t="shared" si="1042"/>
        <v>0</v>
      </c>
    </row>
    <row r="3645" spans="1:49" s="144" customFormat="1">
      <c r="A3645" s="44" t="s">
        <v>797</v>
      </c>
      <c r="B3645" s="45" t="s">
        <v>1030</v>
      </c>
      <c r="C3645" s="45" t="s">
        <v>1430</v>
      </c>
      <c r="D3645" s="452" t="s">
        <v>2962</v>
      </c>
      <c r="E3645" s="140" t="s">
        <v>853</v>
      </c>
      <c r="F3645" s="141" t="s">
        <v>400</v>
      </c>
      <c r="G3645" s="468" t="s">
        <v>3096</v>
      </c>
      <c r="H3645" s="50" t="s">
        <v>2333</v>
      </c>
      <c r="I3645" s="142" t="s">
        <v>1734</v>
      </c>
      <c r="J3645" s="15"/>
      <c r="K3645" s="15"/>
      <c r="L3645" s="15"/>
      <c r="M3645" s="15"/>
      <c r="N3645" s="15"/>
      <c r="O3645" s="15"/>
      <c r="P3645" s="15"/>
      <c r="Q3645" s="15"/>
      <c r="R3645" s="15"/>
      <c r="S3645" s="15"/>
      <c r="T3645" s="15"/>
      <c r="U3645" s="15">
        <v>0</v>
      </c>
      <c r="V3645" s="15">
        <v>0</v>
      </c>
      <c r="W3645" s="15"/>
      <c r="X3645" s="15"/>
      <c r="Y3645" s="15"/>
      <c r="Z3645" s="15"/>
      <c r="AA3645" s="15"/>
      <c r="AB3645" s="15"/>
      <c r="AC3645" s="15"/>
      <c r="AD3645" s="15"/>
      <c r="AE3645" s="15"/>
      <c r="AF3645" s="15"/>
      <c r="AG3645" s="15"/>
      <c r="AH3645" s="15">
        <v>0</v>
      </c>
      <c r="AI3645" s="15">
        <v>0</v>
      </c>
      <c r="AJ3645" s="15"/>
      <c r="AK3645" s="15"/>
      <c r="AL3645" s="15"/>
      <c r="AM3645" s="15"/>
      <c r="AN3645" s="15"/>
      <c r="AO3645" s="15"/>
      <c r="AP3645" s="15"/>
      <c r="AQ3645" s="15"/>
      <c r="AR3645" s="15"/>
      <c r="AS3645" s="15"/>
      <c r="AT3645" s="15"/>
      <c r="AU3645" s="15">
        <v>0</v>
      </c>
      <c r="AV3645" s="15">
        <v>0</v>
      </c>
      <c r="AW3645" s="15">
        <f t="shared" si="1042"/>
        <v>0</v>
      </c>
    </row>
    <row r="3646" spans="1:49" s="144" customFormat="1">
      <c r="A3646" s="44" t="s">
        <v>797</v>
      </c>
      <c r="B3646" s="45" t="s">
        <v>1030</v>
      </c>
      <c r="C3646" s="45" t="s">
        <v>1430</v>
      </c>
      <c r="D3646" s="452" t="s">
        <v>2962</v>
      </c>
      <c r="E3646" s="140" t="s">
        <v>854</v>
      </c>
      <c r="F3646" s="141" t="s">
        <v>401</v>
      </c>
      <c r="G3646" s="468" t="s">
        <v>3096</v>
      </c>
      <c r="H3646" s="50" t="s">
        <v>2333</v>
      </c>
      <c r="I3646" s="142" t="s">
        <v>1735</v>
      </c>
      <c r="J3646" s="15"/>
      <c r="K3646" s="15"/>
      <c r="L3646" s="15"/>
      <c r="M3646" s="15"/>
      <c r="N3646" s="15"/>
      <c r="O3646" s="15"/>
      <c r="P3646" s="15"/>
      <c r="Q3646" s="15"/>
      <c r="R3646" s="15"/>
      <c r="S3646" s="15"/>
      <c r="T3646" s="15"/>
      <c r="U3646" s="15">
        <v>0</v>
      </c>
      <c r="V3646" s="15">
        <v>0</v>
      </c>
      <c r="W3646" s="15"/>
      <c r="X3646" s="15"/>
      <c r="Y3646" s="15"/>
      <c r="Z3646" s="15"/>
      <c r="AA3646" s="15"/>
      <c r="AB3646" s="15"/>
      <c r="AC3646" s="15"/>
      <c r="AD3646" s="15"/>
      <c r="AE3646" s="15"/>
      <c r="AF3646" s="15"/>
      <c r="AG3646" s="15"/>
      <c r="AH3646" s="15">
        <v>0</v>
      </c>
      <c r="AI3646" s="15">
        <v>0</v>
      </c>
      <c r="AJ3646" s="15"/>
      <c r="AK3646" s="15"/>
      <c r="AL3646" s="15"/>
      <c r="AM3646" s="15"/>
      <c r="AN3646" s="15"/>
      <c r="AO3646" s="15"/>
      <c r="AP3646" s="15"/>
      <c r="AQ3646" s="15"/>
      <c r="AR3646" s="15"/>
      <c r="AS3646" s="15"/>
      <c r="AT3646" s="15"/>
      <c r="AU3646" s="15">
        <v>0</v>
      </c>
      <c r="AV3646" s="15">
        <v>0</v>
      </c>
      <c r="AW3646" s="15">
        <f t="shared" si="1042"/>
        <v>0</v>
      </c>
    </row>
    <row r="3647" spans="1:49">
      <c r="A3647" s="44" t="s">
        <v>797</v>
      </c>
      <c r="B3647" s="45" t="s">
        <v>1030</v>
      </c>
      <c r="C3647" s="45" t="s">
        <v>1430</v>
      </c>
      <c r="D3647" s="452" t="s">
        <v>2962</v>
      </c>
      <c r="E3647" s="213" t="s">
        <v>773</v>
      </c>
      <c r="F3647" s="65"/>
      <c r="G3647" s="65"/>
      <c r="H3647" s="65"/>
      <c r="I3647" s="1" t="s">
        <v>1362</v>
      </c>
      <c r="J3647" s="9">
        <f>SUM(J3648)</f>
        <v>0</v>
      </c>
      <c r="K3647" s="9">
        <f t="shared" ref="K3647:AT3647" si="1045">SUM(K3648)</f>
        <v>0</v>
      </c>
      <c r="L3647" s="9">
        <f t="shared" si="1045"/>
        <v>0</v>
      </c>
      <c r="M3647" s="9">
        <f t="shared" si="1045"/>
        <v>0</v>
      </c>
      <c r="N3647" s="9">
        <f t="shared" si="1045"/>
        <v>0</v>
      </c>
      <c r="O3647" s="9">
        <f t="shared" si="1045"/>
        <v>0</v>
      </c>
      <c r="P3647" s="9">
        <f t="shared" si="1045"/>
        <v>0</v>
      </c>
      <c r="Q3647" s="9">
        <f t="shared" si="1045"/>
        <v>0</v>
      </c>
      <c r="R3647" s="9">
        <f t="shared" si="1045"/>
        <v>0</v>
      </c>
      <c r="S3647" s="9">
        <f t="shared" si="1045"/>
        <v>0</v>
      </c>
      <c r="T3647" s="9">
        <f t="shared" si="1045"/>
        <v>0</v>
      </c>
      <c r="U3647" s="9">
        <v>0</v>
      </c>
      <c r="V3647" s="9">
        <v>0</v>
      </c>
      <c r="W3647" s="9">
        <f>SUM(W3648)</f>
        <v>0</v>
      </c>
      <c r="X3647" s="9">
        <f t="shared" si="1045"/>
        <v>0</v>
      </c>
      <c r="Y3647" s="9">
        <f t="shared" si="1045"/>
        <v>0</v>
      </c>
      <c r="Z3647" s="9">
        <f t="shared" si="1045"/>
        <v>0</v>
      </c>
      <c r="AA3647" s="9">
        <f t="shared" si="1045"/>
        <v>0</v>
      </c>
      <c r="AB3647" s="9">
        <f t="shared" si="1045"/>
        <v>0</v>
      </c>
      <c r="AC3647" s="9">
        <f t="shared" si="1045"/>
        <v>0</v>
      </c>
      <c r="AD3647" s="9">
        <f t="shared" si="1045"/>
        <v>0</v>
      </c>
      <c r="AE3647" s="9">
        <f t="shared" si="1045"/>
        <v>0</v>
      </c>
      <c r="AF3647" s="9">
        <f t="shared" si="1045"/>
        <v>0</v>
      </c>
      <c r="AG3647" s="9">
        <f t="shared" si="1045"/>
        <v>0</v>
      </c>
      <c r="AH3647" s="9">
        <v>0</v>
      </c>
      <c r="AI3647" s="9">
        <v>0</v>
      </c>
      <c r="AJ3647" s="9">
        <f>SUM(AJ3648)</f>
        <v>0</v>
      </c>
      <c r="AK3647" s="9">
        <f t="shared" si="1045"/>
        <v>0</v>
      </c>
      <c r="AL3647" s="9">
        <f t="shared" si="1045"/>
        <v>0</v>
      </c>
      <c r="AM3647" s="9">
        <f t="shared" si="1045"/>
        <v>0</v>
      </c>
      <c r="AN3647" s="9">
        <f t="shared" si="1045"/>
        <v>0</v>
      </c>
      <c r="AO3647" s="9">
        <f t="shared" si="1045"/>
        <v>0</v>
      </c>
      <c r="AP3647" s="9">
        <f t="shared" si="1045"/>
        <v>0</v>
      </c>
      <c r="AQ3647" s="9">
        <f t="shared" si="1045"/>
        <v>0</v>
      </c>
      <c r="AR3647" s="9">
        <f t="shared" si="1045"/>
        <v>0</v>
      </c>
      <c r="AS3647" s="9">
        <f t="shared" si="1045"/>
        <v>0</v>
      </c>
      <c r="AT3647" s="9">
        <f t="shared" si="1045"/>
        <v>0</v>
      </c>
      <c r="AU3647" s="9">
        <v>0</v>
      </c>
      <c r="AV3647" s="9">
        <v>0</v>
      </c>
      <c r="AW3647" s="9">
        <f t="shared" si="1042"/>
        <v>0</v>
      </c>
    </row>
    <row r="3648" spans="1:49">
      <c r="A3648" s="44" t="s">
        <v>797</v>
      </c>
      <c r="B3648" s="45" t="s">
        <v>1030</v>
      </c>
      <c r="C3648" s="45" t="s">
        <v>1430</v>
      </c>
      <c r="D3648" s="452" t="s">
        <v>2962</v>
      </c>
      <c r="E3648" s="367" t="s">
        <v>785</v>
      </c>
      <c r="F3648" s="50"/>
      <c r="G3648" s="468" t="s">
        <v>3096</v>
      </c>
      <c r="H3648" s="50" t="s">
        <v>2333</v>
      </c>
      <c r="I3648" s="42" t="s">
        <v>1363</v>
      </c>
      <c r="U3648" s="15">
        <v>0</v>
      </c>
      <c r="V3648" s="15">
        <v>0</v>
      </c>
      <c r="AH3648" s="15">
        <v>0</v>
      </c>
      <c r="AI3648" s="15">
        <v>0</v>
      </c>
      <c r="AU3648" s="15">
        <v>0</v>
      </c>
      <c r="AV3648" s="15">
        <v>0</v>
      </c>
      <c r="AW3648" s="15">
        <f t="shared" si="1042"/>
        <v>0</v>
      </c>
    </row>
    <row r="3649" spans="1:49">
      <c r="A3649" s="44" t="s">
        <v>797</v>
      </c>
      <c r="B3649" s="45" t="s">
        <v>1030</v>
      </c>
      <c r="C3649" s="45" t="s">
        <v>1430</v>
      </c>
      <c r="D3649" s="452" t="s">
        <v>2962</v>
      </c>
      <c r="E3649" s="213" t="s">
        <v>1364</v>
      </c>
      <c r="F3649" s="65"/>
      <c r="G3649" s="65"/>
      <c r="H3649" s="65"/>
      <c r="I3649" s="1" t="s">
        <v>2104</v>
      </c>
      <c r="J3649" s="9">
        <f>SUM(J3650:J3659)</f>
        <v>4500</v>
      </c>
      <c r="K3649" s="9">
        <f t="shared" ref="K3649:AT3649" si="1046">SUM(K3650:K3659)</f>
        <v>0</v>
      </c>
      <c r="L3649" s="9">
        <f t="shared" si="1046"/>
        <v>0</v>
      </c>
      <c r="M3649" s="9">
        <f t="shared" si="1046"/>
        <v>0</v>
      </c>
      <c r="N3649" s="9">
        <f t="shared" si="1046"/>
        <v>3370</v>
      </c>
      <c r="O3649" s="9">
        <f t="shared" si="1046"/>
        <v>0</v>
      </c>
      <c r="P3649" s="9">
        <f t="shared" si="1046"/>
        <v>0</v>
      </c>
      <c r="Q3649" s="9">
        <f t="shared" si="1046"/>
        <v>0</v>
      </c>
      <c r="R3649" s="9">
        <f t="shared" si="1046"/>
        <v>0</v>
      </c>
      <c r="S3649" s="9">
        <f t="shared" si="1046"/>
        <v>0</v>
      </c>
      <c r="T3649" s="9">
        <f t="shared" si="1046"/>
        <v>0</v>
      </c>
      <c r="U3649" s="9">
        <v>3370</v>
      </c>
      <c r="V3649" s="9">
        <v>1130</v>
      </c>
      <c r="W3649" s="9">
        <f>SUM(W3650:W3659)</f>
        <v>10048</v>
      </c>
      <c r="X3649" s="9">
        <f t="shared" si="1046"/>
        <v>0</v>
      </c>
      <c r="Y3649" s="9">
        <f t="shared" si="1046"/>
        <v>10048</v>
      </c>
      <c r="Z3649" s="9">
        <f t="shared" si="1046"/>
        <v>0</v>
      </c>
      <c r="AA3649" s="9">
        <f t="shared" si="1046"/>
        <v>0</v>
      </c>
      <c r="AB3649" s="9">
        <f t="shared" si="1046"/>
        <v>0</v>
      </c>
      <c r="AC3649" s="9">
        <f t="shared" si="1046"/>
        <v>0</v>
      </c>
      <c r="AD3649" s="9">
        <f t="shared" si="1046"/>
        <v>0</v>
      </c>
      <c r="AE3649" s="9">
        <f t="shared" si="1046"/>
        <v>0</v>
      </c>
      <c r="AF3649" s="9">
        <f t="shared" si="1046"/>
        <v>0</v>
      </c>
      <c r="AG3649" s="9">
        <f t="shared" si="1046"/>
        <v>0</v>
      </c>
      <c r="AH3649" s="9">
        <v>10048</v>
      </c>
      <c r="AI3649" s="9">
        <v>0</v>
      </c>
      <c r="AJ3649" s="9">
        <f>SUM(AJ3650:AJ3659)</f>
        <v>14354</v>
      </c>
      <c r="AK3649" s="9">
        <f t="shared" si="1046"/>
        <v>0</v>
      </c>
      <c r="AL3649" s="9">
        <f t="shared" si="1046"/>
        <v>3943</v>
      </c>
      <c r="AM3649" s="9">
        <f t="shared" si="1046"/>
        <v>3154</v>
      </c>
      <c r="AN3649" s="9">
        <f t="shared" si="1046"/>
        <v>2745</v>
      </c>
      <c r="AO3649" s="9">
        <f t="shared" si="1046"/>
        <v>-88</v>
      </c>
      <c r="AP3649" s="9">
        <f t="shared" si="1046"/>
        <v>0</v>
      </c>
      <c r="AQ3649" s="9">
        <f t="shared" si="1046"/>
        <v>0</v>
      </c>
      <c r="AR3649" s="9">
        <f t="shared" si="1046"/>
        <v>0</v>
      </c>
      <c r="AS3649" s="9">
        <f t="shared" si="1046"/>
        <v>0</v>
      </c>
      <c r="AT3649" s="9">
        <f t="shared" si="1046"/>
        <v>0</v>
      </c>
      <c r="AU3649" s="9">
        <v>9754</v>
      </c>
      <c r="AV3649" s="9">
        <v>4600</v>
      </c>
      <c r="AW3649" s="9">
        <f t="shared" si="1042"/>
        <v>23172</v>
      </c>
    </row>
    <row r="3650" spans="1:49">
      <c r="A3650" s="44" t="s">
        <v>797</v>
      </c>
      <c r="B3650" s="45" t="s">
        <v>1030</v>
      </c>
      <c r="C3650" s="45" t="s">
        <v>1430</v>
      </c>
      <c r="D3650" s="452" t="s">
        <v>2962</v>
      </c>
      <c r="E3650" s="367" t="s">
        <v>786</v>
      </c>
      <c r="F3650" s="50"/>
      <c r="G3650" s="468" t="s">
        <v>3096</v>
      </c>
      <c r="H3650" s="50" t="s">
        <v>2333</v>
      </c>
      <c r="I3650" s="42" t="s">
        <v>1191</v>
      </c>
      <c r="U3650" s="15">
        <v>0</v>
      </c>
      <c r="V3650" s="15">
        <v>0</v>
      </c>
      <c r="AH3650" s="15">
        <v>0</v>
      </c>
      <c r="AI3650" s="15">
        <v>0</v>
      </c>
      <c r="AU3650" s="15">
        <v>0</v>
      </c>
      <c r="AV3650" s="15">
        <v>0</v>
      </c>
      <c r="AW3650" s="15">
        <f t="shared" si="1042"/>
        <v>0</v>
      </c>
    </row>
    <row r="3651" spans="1:49">
      <c r="A3651" s="44" t="s">
        <v>797</v>
      </c>
      <c r="B3651" s="45" t="s">
        <v>1030</v>
      </c>
      <c r="C3651" s="45" t="s">
        <v>1430</v>
      </c>
      <c r="D3651" s="452" t="s">
        <v>2962</v>
      </c>
      <c r="E3651" s="367" t="s">
        <v>1528</v>
      </c>
      <c r="F3651" s="50"/>
      <c r="G3651" s="468" t="s">
        <v>3096</v>
      </c>
      <c r="H3651" s="50" t="s">
        <v>2333</v>
      </c>
      <c r="I3651" s="42" t="s">
        <v>989</v>
      </c>
      <c r="U3651" s="15">
        <v>0</v>
      </c>
      <c r="V3651" s="15">
        <v>0</v>
      </c>
      <c r="AH3651" s="15">
        <v>0</v>
      </c>
      <c r="AI3651" s="15">
        <v>0</v>
      </c>
      <c r="AU3651" s="15">
        <v>0</v>
      </c>
      <c r="AV3651" s="15">
        <v>0</v>
      </c>
      <c r="AW3651" s="15">
        <f t="shared" si="1042"/>
        <v>0</v>
      </c>
    </row>
    <row r="3652" spans="1:49">
      <c r="A3652" s="44" t="s">
        <v>797</v>
      </c>
      <c r="B3652" s="45" t="s">
        <v>1030</v>
      </c>
      <c r="C3652" s="45" t="s">
        <v>1430</v>
      </c>
      <c r="D3652" s="452" t="s">
        <v>2962</v>
      </c>
      <c r="E3652" s="367" t="s">
        <v>1679</v>
      </c>
      <c r="F3652" s="50"/>
      <c r="G3652" s="468" t="s">
        <v>3096</v>
      </c>
      <c r="H3652" s="50" t="s">
        <v>2333</v>
      </c>
      <c r="I3652" s="42" t="s">
        <v>1048</v>
      </c>
      <c r="U3652" s="15">
        <v>0</v>
      </c>
      <c r="V3652" s="15">
        <v>0</v>
      </c>
      <c r="AH3652" s="15">
        <v>0</v>
      </c>
      <c r="AI3652" s="15">
        <v>0</v>
      </c>
      <c r="AU3652" s="15">
        <v>0</v>
      </c>
      <c r="AV3652" s="15">
        <v>0</v>
      </c>
      <c r="AW3652" s="15">
        <f t="shared" si="1042"/>
        <v>0</v>
      </c>
    </row>
    <row r="3653" spans="1:49">
      <c r="A3653" s="44" t="s">
        <v>797</v>
      </c>
      <c r="B3653" s="45" t="s">
        <v>1030</v>
      </c>
      <c r="C3653" s="45" t="s">
        <v>1430</v>
      </c>
      <c r="D3653" s="452" t="s">
        <v>2962</v>
      </c>
      <c r="E3653" s="367" t="s">
        <v>787</v>
      </c>
      <c r="F3653" s="50"/>
      <c r="G3653" s="468" t="s">
        <v>3096</v>
      </c>
      <c r="H3653" s="50" t="s">
        <v>2333</v>
      </c>
      <c r="I3653" s="42" t="s">
        <v>2319</v>
      </c>
      <c r="J3653" s="15">
        <v>2000</v>
      </c>
      <c r="N3653" s="15">
        <v>2000</v>
      </c>
      <c r="U3653" s="15">
        <v>2000</v>
      </c>
      <c r="V3653" s="15">
        <v>0</v>
      </c>
      <c r="W3653" s="15">
        <v>6600</v>
      </c>
      <c r="Y3653" s="15">
        <v>6600</v>
      </c>
      <c r="AH3653" s="15">
        <v>6600</v>
      </c>
      <c r="AI3653" s="15">
        <v>0</v>
      </c>
      <c r="AJ3653" s="15">
        <v>4600</v>
      </c>
      <c r="AU3653" s="15">
        <v>0</v>
      </c>
      <c r="AV3653" s="15">
        <v>4600</v>
      </c>
      <c r="AW3653" s="15">
        <f t="shared" si="1042"/>
        <v>8600</v>
      </c>
    </row>
    <row r="3654" spans="1:49">
      <c r="A3654" s="44" t="s">
        <v>797</v>
      </c>
      <c r="B3654" s="45" t="s">
        <v>1030</v>
      </c>
      <c r="C3654" s="45" t="s">
        <v>1430</v>
      </c>
      <c r="D3654" s="452" t="s">
        <v>2962</v>
      </c>
      <c r="E3654" s="367" t="s">
        <v>1116</v>
      </c>
      <c r="F3654" s="50"/>
      <c r="G3654" s="468" t="s">
        <v>3096</v>
      </c>
      <c r="H3654" s="50" t="s">
        <v>2333</v>
      </c>
      <c r="I3654" s="42" t="s">
        <v>1487</v>
      </c>
      <c r="U3654" s="15">
        <v>0</v>
      </c>
      <c r="V3654" s="15">
        <v>0</v>
      </c>
      <c r="AH3654" s="15">
        <v>0</v>
      </c>
      <c r="AI3654" s="15">
        <v>0</v>
      </c>
      <c r="AU3654" s="15">
        <v>0</v>
      </c>
      <c r="AV3654" s="15">
        <v>0</v>
      </c>
      <c r="AW3654" s="15">
        <f t="shared" si="1042"/>
        <v>0</v>
      </c>
    </row>
    <row r="3655" spans="1:49">
      <c r="A3655" s="44" t="s">
        <v>797</v>
      </c>
      <c r="B3655" s="45" t="s">
        <v>1030</v>
      </c>
      <c r="C3655" s="45" t="s">
        <v>1430</v>
      </c>
      <c r="D3655" s="452" t="s">
        <v>2962</v>
      </c>
      <c r="E3655" s="367" t="s">
        <v>1703</v>
      </c>
      <c r="F3655" s="50"/>
      <c r="G3655" s="468" t="s">
        <v>3096</v>
      </c>
      <c r="H3655" s="50" t="s">
        <v>2333</v>
      </c>
      <c r="I3655" s="42" t="s">
        <v>1047</v>
      </c>
      <c r="U3655" s="15">
        <v>0</v>
      </c>
      <c r="V3655" s="15">
        <v>0</v>
      </c>
      <c r="AH3655" s="15">
        <v>0</v>
      </c>
      <c r="AI3655" s="15">
        <v>0</v>
      </c>
      <c r="AU3655" s="15">
        <v>0</v>
      </c>
      <c r="AV3655" s="15">
        <v>0</v>
      </c>
      <c r="AW3655" s="15">
        <f t="shared" si="1042"/>
        <v>0</v>
      </c>
    </row>
    <row r="3656" spans="1:49">
      <c r="A3656" s="44" t="s">
        <v>797</v>
      </c>
      <c r="B3656" s="45" t="s">
        <v>1030</v>
      </c>
      <c r="C3656" s="45" t="s">
        <v>1430</v>
      </c>
      <c r="D3656" s="452" t="s">
        <v>2962</v>
      </c>
      <c r="E3656" s="367" t="s">
        <v>826</v>
      </c>
      <c r="F3656" s="50"/>
      <c r="G3656" s="468" t="s">
        <v>3096</v>
      </c>
      <c r="H3656" s="50" t="s">
        <v>2333</v>
      </c>
      <c r="I3656" s="42" t="s">
        <v>935</v>
      </c>
      <c r="J3656" s="15">
        <v>500</v>
      </c>
      <c r="U3656" s="15">
        <v>0</v>
      </c>
      <c r="V3656" s="15">
        <v>500</v>
      </c>
      <c r="AH3656" s="15">
        <v>0</v>
      </c>
      <c r="AI3656" s="15">
        <v>0</v>
      </c>
      <c r="AU3656" s="15">
        <v>0</v>
      </c>
      <c r="AV3656" s="15">
        <v>0</v>
      </c>
      <c r="AW3656" s="15">
        <f t="shared" si="1042"/>
        <v>0</v>
      </c>
    </row>
    <row r="3657" spans="1:49">
      <c r="A3657" s="44" t="s">
        <v>797</v>
      </c>
      <c r="B3657" s="45" t="s">
        <v>1030</v>
      </c>
      <c r="C3657" s="45" t="s">
        <v>1430</v>
      </c>
      <c r="D3657" s="452" t="s">
        <v>2962</v>
      </c>
      <c r="E3657" s="367" t="s">
        <v>1115</v>
      </c>
      <c r="F3657" s="50"/>
      <c r="G3657" s="468" t="s">
        <v>3096</v>
      </c>
      <c r="H3657" s="50" t="s">
        <v>2333</v>
      </c>
      <c r="I3657" s="42" t="s">
        <v>990</v>
      </c>
      <c r="U3657" s="15">
        <v>0</v>
      </c>
      <c r="V3657" s="15">
        <v>0</v>
      </c>
      <c r="AH3657" s="15">
        <v>0</v>
      </c>
      <c r="AI3657" s="15">
        <v>0</v>
      </c>
      <c r="AU3657" s="15">
        <v>0</v>
      </c>
      <c r="AV3657" s="15">
        <v>0</v>
      </c>
      <c r="AW3657" s="15">
        <f t="shared" si="1042"/>
        <v>0</v>
      </c>
    </row>
    <row r="3658" spans="1:49">
      <c r="A3658" s="44" t="s">
        <v>797</v>
      </c>
      <c r="B3658" s="45" t="s">
        <v>1030</v>
      </c>
      <c r="C3658" s="45" t="s">
        <v>1430</v>
      </c>
      <c r="D3658" s="452" t="s">
        <v>2962</v>
      </c>
      <c r="E3658" s="367" t="s">
        <v>1677</v>
      </c>
      <c r="F3658" s="50"/>
      <c r="G3658" s="468" t="s">
        <v>3096</v>
      </c>
      <c r="H3658" s="50" t="s">
        <v>2333</v>
      </c>
      <c r="I3658" s="42" t="s">
        <v>2325</v>
      </c>
      <c r="J3658" s="15">
        <v>2000</v>
      </c>
      <c r="N3658" s="15">
        <v>1370</v>
      </c>
      <c r="U3658" s="15">
        <v>1370</v>
      </c>
      <c r="V3658" s="15">
        <v>630</v>
      </c>
      <c r="W3658" s="15">
        <v>3448</v>
      </c>
      <c r="Y3658" s="15">
        <v>3448</v>
      </c>
      <c r="AH3658" s="15">
        <v>3448</v>
      </c>
      <c r="AI3658" s="15">
        <v>0</v>
      </c>
      <c r="AJ3658" s="15">
        <v>9754</v>
      </c>
      <c r="AL3658" s="15">
        <v>3943</v>
      </c>
      <c r="AM3658" s="15">
        <v>3154</v>
      </c>
      <c r="AN3658" s="15">
        <v>2745</v>
      </c>
      <c r="AO3658" s="15">
        <v>-88</v>
      </c>
      <c r="AU3658" s="15">
        <v>9754</v>
      </c>
      <c r="AV3658" s="15">
        <v>0</v>
      </c>
      <c r="AW3658" s="15">
        <f t="shared" si="1042"/>
        <v>14572</v>
      </c>
    </row>
    <row r="3659" spans="1:49">
      <c r="A3659" s="44" t="s">
        <v>797</v>
      </c>
      <c r="B3659" s="45" t="s">
        <v>1030</v>
      </c>
      <c r="C3659" s="45" t="s">
        <v>1430</v>
      </c>
      <c r="D3659" s="452" t="s">
        <v>2962</v>
      </c>
      <c r="E3659" s="367" t="s">
        <v>1677</v>
      </c>
      <c r="F3659" s="50" t="s">
        <v>402</v>
      </c>
      <c r="G3659" s="468" t="s">
        <v>3096</v>
      </c>
      <c r="H3659" s="50" t="s">
        <v>2333</v>
      </c>
      <c r="I3659" s="42" t="s">
        <v>25</v>
      </c>
      <c r="U3659" s="15">
        <v>0</v>
      </c>
      <c r="V3659" s="15">
        <v>0</v>
      </c>
      <c r="AH3659" s="15">
        <v>0</v>
      </c>
      <c r="AI3659" s="15">
        <v>0</v>
      </c>
      <c r="AU3659" s="15">
        <v>0</v>
      </c>
      <c r="AV3659" s="15">
        <v>0</v>
      </c>
      <c r="AW3659" s="15">
        <f t="shared" si="1042"/>
        <v>0</v>
      </c>
    </row>
    <row r="3660" spans="1:49" s="52" customFormat="1">
      <c r="A3660" s="41"/>
      <c r="B3660" s="345"/>
      <c r="C3660" s="345"/>
      <c r="D3660" s="369"/>
      <c r="E3660" s="213"/>
      <c r="F3660" s="65"/>
      <c r="G3660" s="65"/>
      <c r="H3660" s="65"/>
      <c r="I3660" s="49" t="s">
        <v>3</v>
      </c>
      <c r="J3660" s="6">
        <f>SUM(J3661)</f>
        <v>0</v>
      </c>
      <c r="K3660" s="6">
        <f t="shared" ref="K3660:AT3661" si="1047">SUM(K3661)</f>
        <v>0</v>
      </c>
      <c r="L3660" s="6">
        <f t="shared" si="1047"/>
        <v>0</v>
      </c>
      <c r="M3660" s="6">
        <f t="shared" si="1047"/>
        <v>0</v>
      </c>
      <c r="N3660" s="6">
        <f t="shared" si="1047"/>
        <v>0</v>
      </c>
      <c r="O3660" s="6">
        <f t="shared" si="1047"/>
        <v>0</v>
      </c>
      <c r="P3660" s="6">
        <f t="shared" si="1047"/>
        <v>0</v>
      </c>
      <c r="Q3660" s="6">
        <f t="shared" si="1047"/>
        <v>0</v>
      </c>
      <c r="R3660" s="6">
        <f t="shared" si="1047"/>
        <v>0</v>
      </c>
      <c r="S3660" s="6">
        <f t="shared" si="1047"/>
        <v>0</v>
      </c>
      <c r="T3660" s="6">
        <f t="shared" si="1047"/>
        <v>0</v>
      </c>
      <c r="U3660" s="6">
        <v>0</v>
      </c>
      <c r="V3660" s="6">
        <v>0</v>
      </c>
      <c r="W3660" s="6">
        <f>SUM(W3661)</f>
        <v>0</v>
      </c>
      <c r="X3660" s="6">
        <f t="shared" si="1047"/>
        <v>0</v>
      </c>
      <c r="Y3660" s="6">
        <f t="shared" si="1047"/>
        <v>0</v>
      </c>
      <c r="Z3660" s="6">
        <f t="shared" si="1047"/>
        <v>0</v>
      </c>
      <c r="AA3660" s="6">
        <f t="shared" si="1047"/>
        <v>0</v>
      </c>
      <c r="AB3660" s="6">
        <f t="shared" si="1047"/>
        <v>0</v>
      </c>
      <c r="AC3660" s="6">
        <f t="shared" si="1047"/>
        <v>0</v>
      </c>
      <c r="AD3660" s="6">
        <f t="shared" si="1047"/>
        <v>0</v>
      </c>
      <c r="AE3660" s="6">
        <f t="shared" si="1047"/>
        <v>0</v>
      </c>
      <c r="AF3660" s="6">
        <f t="shared" si="1047"/>
        <v>0</v>
      </c>
      <c r="AG3660" s="6">
        <f t="shared" si="1047"/>
        <v>0</v>
      </c>
      <c r="AH3660" s="6">
        <v>0</v>
      </c>
      <c r="AI3660" s="6">
        <v>0</v>
      </c>
      <c r="AJ3660" s="6">
        <f>SUM(AJ3661)</f>
        <v>0</v>
      </c>
      <c r="AK3660" s="6">
        <f t="shared" si="1047"/>
        <v>0</v>
      </c>
      <c r="AL3660" s="6">
        <f t="shared" si="1047"/>
        <v>0</v>
      </c>
      <c r="AM3660" s="6">
        <f t="shared" si="1047"/>
        <v>0</v>
      </c>
      <c r="AN3660" s="6">
        <f t="shared" si="1047"/>
        <v>0</v>
      </c>
      <c r="AO3660" s="6">
        <f t="shared" si="1047"/>
        <v>0</v>
      </c>
      <c r="AP3660" s="6">
        <f t="shared" si="1047"/>
        <v>0</v>
      </c>
      <c r="AQ3660" s="6">
        <f t="shared" si="1047"/>
        <v>0</v>
      </c>
      <c r="AR3660" s="6">
        <f t="shared" si="1047"/>
        <v>0</v>
      </c>
      <c r="AS3660" s="6">
        <f t="shared" si="1047"/>
        <v>0</v>
      </c>
      <c r="AT3660" s="6">
        <f t="shared" si="1047"/>
        <v>0</v>
      </c>
      <c r="AU3660" s="6">
        <v>0</v>
      </c>
      <c r="AV3660" s="6">
        <v>0</v>
      </c>
      <c r="AW3660" s="6">
        <f t="shared" si="1042"/>
        <v>0</v>
      </c>
    </row>
    <row r="3661" spans="1:49" s="52" customFormat="1">
      <c r="A3661" s="44" t="s">
        <v>797</v>
      </c>
      <c r="B3661" s="45" t="s">
        <v>1030</v>
      </c>
      <c r="C3661" s="45" t="s">
        <v>1430</v>
      </c>
      <c r="D3661" s="452" t="s">
        <v>2962</v>
      </c>
      <c r="E3661" s="213" t="s">
        <v>833</v>
      </c>
      <c r="F3661" s="65"/>
      <c r="G3661" s="65"/>
      <c r="H3661" s="65"/>
      <c r="I3661" s="53" t="s">
        <v>1</v>
      </c>
      <c r="J3661" s="200">
        <f>SUM(J3662)</f>
        <v>0</v>
      </c>
      <c r="K3661" s="200">
        <f t="shared" si="1047"/>
        <v>0</v>
      </c>
      <c r="L3661" s="200">
        <f t="shared" si="1047"/>
        <v>0</v>
      </c>
      <c r="M3661" s="200">
        <f t="shared" si="1047"/>
        <v>0</v>
      </c>
      <c r="N3661" s="200">
        <f t="shared" si="1047"/>
        <v>0</v>
      </c>
      <c r="O3661" s="200">
        <f t="shared" si="1047"/>
        <v>0</v>
      </c>
      <c r="P3661" s="200">
        <f t="shared" si="1047"/>
        <v>0</v>
      </c>
      <c r="Q3661" s="200">
        <f t="shared" si="1047"/>
        <v>0</v>
      </c>
      <c r="R3661" s="200">
        <f t="shared" si="1047"/>
        <v>0</v>
      </c>
      <c r="S3661" s="200">
        <f t="shared" si="1047"/>
        <v>0</v>
      </c>
      <c r="T3661" s="200">
        <f t="shared" si="1047"/>
        <v>0</v>
      </c>
      <c r="U3661" s="200">
        <v>0</v>
      </c>
      <c r="V3661" s="200">
        <v>0</v>
      </c>
      <c r="W3661" s="200">
        <f>SUM(W3662)</f>
        <v>0</v>
      </c>
      <c r="X3661" s="200">
        <f t="shared" si="1047"/>
        <v>0</v>
      </c>
      <c r="Y3661" s="200">
        <f t="shared" si="1047"/>
        <v>0</v>
      </c>
      <c r="Z3661" s="200">
        <f t="shared" si="1047"/>
        <v>0</v>
      </c>
      <c r="AA3661" s="200">
        <f t="shared" si="1047"/>
        <v>0</v>
      </c>
      <c r="AB3661" s="200">
        <f t="shared" si="1047"/>
        <v>0</v>
      </c>
      <c r="AC3661" s="200">
        <f t="shared" si="1047"/>
        <v>0</v>
      </c>
      <c r="AD3661" s="200">
        <f t="shared" si="1047"/>
        <v>0</v>
      </c>
      <c r="AE3661" s="200">
        <f t="shared" si="1047"/>
        <v>0</v>
      </c>
      <c r="AF3661" s="200">
        <f t="shared" si="1047"/>
        <v>0</v>
      </c>
      <c r="AG3661" s="200">
        <f t="shared" si="1047"/>
        <v>0</v>
      </c>
      <c r="AH3661" s="200">
        <v>0</v>
      </c>
      <c r="AI3661" s="200">
        <v>0</v>
      </c>
      <c r="AJ3661" s="200">
        <f>SUM(AJ3662)</f>
        <v>0</v>
      </c>
      <c r="AK3661" s="200">
        <f t="shared" si="1047"/>
        <v>0</v>
      </c>
      <c r="AL3661" s="200">
        <f t="shared" si="1047"/>
        <v>0</v>
      </c>
      <c r="AM3661" s="200">
        <f t="shared" si="1047"/>
        <v>0</v>
      </c>
      <c r="AN3661" s="200">
        <f t="shared" si="1047"/>
        <v>0</v>
      </c>
      <c r="AO3661" s="200">
        <f t="shared" si="1047"/>
        <v>0</v>
      </c>
      <c r="AP3661" s="200">
        <f t="shared" si="1047"/>
        <v>0</v>
      </c>
      <c r="AQ3661" s="200">
        <f t="shared" si="1047"/>
        <v>0</v>
      </c>
      <c r="AR3661" s="200">
        <f t="shared" si="1047"/>
        <v>0</v>
      </c>
      <c r="AS3661" s="200">
        <f t="shared" si="1047"/>
        <v>0</v>
      </c>
      <c r="AT3661" s="200">
        <f t="shared" si="1047"/>
        <v>0</v>
      </c>
      <c r="AU3661" s="200">
        <v>0</v>
      </c>
      <c r="AV3661" s="200">
        <v>0</v>
      </c>
      <c r="AW3661" s="200">
        <f t="shared" si="1042"/>
        <v>0</v>
      </c>
    </row>
    <row r="3662" spans="1:49" s="59" customFormat="1">
      <c r="A3662" s="44" t="s">
        <v>797</v>
      </c>
      <c r="B3662" s="45" t="s">
        <v>1030</v>
      </c>
      <c r="C3662" s="45" t="s">
        <v>1430</v>
      </c>
      <c r="D3662" s="452" t="s">
        <v>2962</v>
      </c>
      <c r="E3662" s="57" t="s">
        <v>1517</v>
      </c>
      <c r="F3662" s="58"/>
      <c r="G3662" s="468" t="s">
        <v>3096</v>
      </c>
      <c r="H3662" s="50" t="s">
        <v>2333</v>
      </c>
      <c r="I3662" s="188" t="s">
        <v>2584</v>
      </c>
      <c r="J3662" s="13"/>
      <c r="K3662" s="13"/>
      <c r="L3662" s="13"/>
      <c r="M3662" s="13"/>
      <c r="N3662" s="13"/>
      <c r="O3662" s="13"/>
      <c r="P3662" s="13"/>
      <c r="Q3662" s="13"/>
      <c r="R3662" s="13"/>
      <c r="S3662" s="13"/>
      <c r="T3662" s="13"/>
      <c r="U3662" s="13">
        <v>0</v>
      </c>
      <c r="V3662" s="13">
        <v>0</v>
      </c>
      <c r="W3662" s="13"/>
      <c r="X3662" s="13"/>
      <c r="Y3662" s="13"/>
      <c r="Z3662" s="13"/>
      <c r="AA3662" s="13"/>
      <c r="AB3662" s="13"/>
      <c r="AC3662" s="13"/>
      <c r="AD3662" s="13"/>
      <c r="AE3662" s="13"/>
      <c r="AF3662" s="13"/>
      <c r="AG3662" s="13"/>
      <c r="AH3662" s="13">
        <v>0</v>
      </c>
      <c r="AI3662" s="13">
        <v>0</v>
      </c>
      <c r="AJ3662" s="13"/>
      <c r="AK3662" s="13"/>
      <c r="AL3662" s="13"/>
      <c r="AM3662" s="13"/>
      <c r="AN3662" s="13"/>
      <c r="AO3662" s="13"/>
      <c r="AP3662" s="13"/>
      <c r="AQ3662" s="13"/>
      <c r="AR3662" s="13"/>
      <c r="AS3662" s="13"/>
      <c r="AT3662" s="13"/>
      <c r="AU3662" s="13">
        <v>0</v>
      </c>
      <c r="AV3662" s="13">
        <v>0</v>
      </c>
      <c r="AW3662" s="13">
        <f t="shared" si="1042"/>
        <v>0</v>
      </c>
    </row>
    <row r="3663" spans="1:49">
      <c r="A3663" s="44"/>
      <c r="B3663" s="45"/>
      <c r="C3663" s="45"/>
      <c r="D3663" s="45"/>
      <c r="E3663" s="367"/>
      <c r="F3663" s="50"/>
      <c r="G3663" s="50"/>
      <c r="H3663" s="50"/>
      <c r="I3663" s="49" t="s">
        <v>1157</v>
      </c>
      <c r="J3663" s="6">
        <f>SUM(J3664)</f>
        <v>4500</v>
      </c>
      <c r="K3663" s="6">
        <f t="shared" ref="K3663:AT3663" si="1048">SUM(K3664)</f>
        <v>0</v>
      </c>
      <c r="L3663" s="6">
        <f t="shared" si="1048"/>
        <v>0</v>
      </c>
      <c r="M3663" s="6">
        <f t="shared" si="1048"/>
        <v>0</v>
      </c>
      <c r="N3663" s="6">
        <f t="shared" si="1048"/>
        <v>0</v>
      </c>
      <c r="O3663" s="6">
        <f t="shared" si="1048"/>
        <v>0</v>
      </c>
      <c r="P3663" s="6">
        <f t="shared" si="1048"/>
        <v>0</v>
      </c>
      <c r="Q3663" s="6">
        <f t="shared" si="1048"/>
        <v>0</v>
      </c>
      <c r="R3663" s="6">
        <f t="shared" si="1048"/>
        <v>0</v>
      </c>
      <c r="S3663" s="6">
        <f t="shared" si="1048"/>
        <v>2000</v>
      </c>
      <c r="T3663" s="6">
        <f t="shared" si="1048"/>
        <v>0</v>
      </c>
      <c r="U3663" s="6">
        <v>2000</v>
      </c>
      <c r="V3663" s="6">
        <v>2500</v>
      </c>
      <c r="W3663" s="6">
        <f>SUM(W3664)</f>
        <v>905</v>
      </c>
      <c r="X3663" s="6">
        <f t="shared" si="1048"/>
        <v>0</v>
      </c>
      <c r="Y3663" s="6">
        <f t="shared" si="1048"/>
        <v>905</v>
      </c>
      <c r="Z3663" s="6">
        <f t="shared" si="1048"/>
        <v>0</v>
      </c>
      <c r="AA3663" s="6">
        <f t="shared" si="1048"/>
        <v>0</v>
      </c>
      <c r="AB3663" s="6">
        <f t="shared" si="1048"/>
        <v>0</v>
      </c>
      <c r="AC3663" s="6">
        <f t="shared" si="1048"/>
        <v>0</v>
      </c>
      <c r="AD3663" s="6">
        <f t="shared" si="1048"/>
        <v>0</v>
      </c>
      <c r="AE3663" s="6">
        <f t="shared" si="1048"/>
        <v>0</v>
      </c>
      <c r="AF3663" s="6">
        <f t="shared" si="1048"/>
        <v>0</v>
      </c>
      <c r="AG3663" s="6">
        <f t="shared" si="1048"/>
        <v>0</v>
      </c>
      <c r="AH3663" s="6">
        <v>905</v>
      </c>
      <c r="AI3663" s="6">
        <v>0</v>
      </c>
      <c r="AJ3663" s="6">
        <f>SUM(AJ3664)</f>
        <v>700</v>
      </c>
      <c r="AK3663" s="6">
        <f t="shared" si="1048"/>
        <v>0</v>
      </c>
      <c r="AL3663" s="6">
        <f t="shared" si="1048"/>
        <v>0</v>
      </c>
      <c r="AM3663" s="6">
        <f t="shared" si="1048"/>
        <v>0</v>
      </c>
      <c r="AN3663" s="6">
        <f t="shared" si="1048"/>
        <v>0</v>
      </c>
      <c r="AO3663" s="6">
        <f t="shared" si="1048"/>
        <v>0</v>
      </c>
      <c r="AP3663" s="6">
        <f t="shared" si="1048"/>
        <v>0</v>
      </c>
      <c r="AQ3663" s="6">
        <f t="shared" si="1048"/>
        <v>0</v>
      </c>
      <c r="AR3663" s="6">
        <f t="shared" si="1048"/>
        <v>0</v>
      </c>
      <c r="AS3663" s="6">
        <f t="shared" si="1048"/>
        <v>0</v>
      </c>
      <c r="AT3663" s="6">
        <f t="shared" si="1048"/>
        <v>0</v>
      </c>
      <c r="AU3663" s="6">
        <v>0</v>
      </c>
      <c r="AV3663" s="6">
        <v>700</v>
      </c>
      <c r="AW3663" s="6">
        <f t="shared" si="1042"/>
        <v>2905</v>
      </c>
    </row>
    <row r="3664" spans="1:49">
      <c r="A3664" s="44" t="s">
        <v>797</v>
      </c>
      <c r="B3664" s="45" t="s">
        <v>1030</v>
      </c>
      <c r="C3664" s="45" t="s">
        <v>1430</v>
      </c>
      <c r="D3664" s="452" t="s">
        <v>2962</v>
      </c>
      <c r="E3664" s="213" t="s">
        <v>1402</v>
      </c>
      <c r="F3664" s="50"/>
      <c r="G3664" s="50"/>
      <c r="H3664" s="50"/>
      <c r="I3664" s="1" t="s">
        <v>1158</v>
      </c>
      <c r="J3664" s="9">
        <f>SUM(J3665:J3665)</f>
        <v>4500</v>
      </c>
      <c r="K3664" s="9">
        <f t="shared" ref="K3664:AT3664" si="1049">SUM(K3665:K3665)</f>
        <v>0</v>
      </c>
      <c r="L3664" s="9">
        <f t="shared" si="1049"/>
        <v>0</v>
      </c>
      <c r="M3664" s="9">
        <f t="shared" si="1049"/>
        <v>0</v>
      </c>
      <c r="N3664" s="9">
        <f t="shared" si="1049"/>
        <v>0</v>
      </c>
      <c r="O3664" s="9">
        <f t="shared" si="1049"/>
        <v>0</v>
      </c>
      <c r="P3664" s="9">
        <f t="shared" si="1049"/>
        <v>0</v>
      </c>
      <c r="Q3664" s="9">
        <f t="shared" si="1049"/>
        <v>0</v>
      </c>
      <c r="R3664" s="9">
        <f t="shared" si="1049"/>
        <v>0</v>
      </c>
      <c r="S3664" s="9">
        <f t="shared" si="1049"/>
        <v>2000</v>
      </c>
      <c r="T3664" s="9">
        <f t="shared" si="1049"/>
        <v>0</v>
      </c>
      <c r="U3664" s="9">
        <v>2000</v>
      </c>
      <c r="V3664" s="9">
        <v>2500</v>
      </c>
      <c r="W3664" s="9">
        <f>SUM(W3665:W3665)</f>
        <v>905</v>
      </c>
      <c r="X3664" s="9">
        <f t="shared" si="1049"/>
        <v>0</v>
      </c>
      <c r="Y3664" s="9">
        <f t="shared" si="1049"/>
        <v>905</v>
      </c>
      <c r="Z3664" s="9">
        <f t="shared" si="1049"/>
        <v>0</v>
      </c>
      <c r="AA3664" s="9">
        <f t="shared" si="1049"/>
        <v>0</v>
      </c>
      <c r="AB3664" s="9">
        <f t="shared" si="1049"/>
        <v>0</v>
      </c>
      <c r="AC3664" s="9">
        <f t="shared" si="1049"/>
        <v>0</v>
      </c>
      <c r="AD3664" s="9">
        <f t="shared" si="1049"/>
        <v>0</v>
      </c>
      <c r="AE3664" s="9">
        <f t="shared" si="1049"/>
        <v>0</v>
      </c>
      <c r="AF3664" s="9">
        <f t="shared" si="1049"/>
        <v>0</v>
      </c>
      <c r="AG3664" s="9">
        <f t="shared" si="1049"/>
        <v>0</v>
      </c>
      <c r="AH3664" s="9">
        <v>905</v>
      </c>
      <c r="AI3664" s="9">
        <v>0</v>
      </c>
      <c r="AJ3664" s="9">
        <f>SUM(AJ3665:AJ3665)</f>
        <v>700</v>
      </c>
      <c r="AK3664" s="9">
        <f t="shared" si="1049"/>
        <v>0</v>
      </c>
      <c r="AL3664" s="9">
        <f t="shared" si="1049"/>
        <v>0</v>
      </c>
      <c r="AM3664" s="9">
        <f t="shared" si="1049"/>
        <v>0</v>
      </c>
      <c r="AN3664" s="9">
        <f t="shared" si="1049"/>
        <v>0</v>
      </c>
      <c r="AO3664" s="9">
        <f t="shared" si="1049"/>
        <v>0</v>
      </c>
      <c r="AP3664" s="9">
        <f t="shared" si="1049"/>
        <v>0</v>
      </c>
      <c r="AQ3664" s="9">
        <f t="shared" si="1049"/>
        <v>0</v>
      </c>
      <c r="AR3664" s="9">
        <f t="shared" si="1049"/>
        <v>0</v>
      </c>
      <c r="AS3664" s="9">
        <f t="shared" si="1049"/>
        <v>0</v>
      </c>
      <c r="AT3664" s="9">
        <f t="shared" si="1049"/>
        <v>0</v>
      </c>
      <c r="AU3664" s="9">
        <v>0</v>
      </c>
      <c r="AV3664" s="9">
        <v>700</v>
      </c>
      <c r="AW3664" s="9">
        <f t="shared" si="1042"/>
        <v>2905</v>
      </c>
    </row>
    <row r="3665" spans="1:49">
      <c r="A3665" s="44" t="s">
        <v>797</v>
      </c>
      <c r="B3665" s="45" t="s">
        <v>1030</v>
      </c>
      <c r="C3665" s="45" t="s">
        <v>1430</v>
      </c>
      <c r="D3665" s="452" t="s">
        <v>2962</v>
      </c>
      <c r="E3665" s="367" t="s">
        <v>1409</v>
      </c>
      <c r="F3665" s="50"/>
      <c r="G3665" s="468" t="s">
        <v>3096</v>
      </c>
      <c r="H3665" s="50" t="s">
        <v>2333</v>
      </c>
      <c r="I3665" s="42" t="s">
        <v>1691</v>
      </c>
      <c r="J3665" s="15">
        <v>4500</v>
      </c>
      <c r="S3665" s="15">
        <v>2000</v>
      </c>
      <c r="U3665" s="15">
        <v>2000</v>
      </c>
      <c r="V3665" s="15">
        <v>2500</v>
      </c>
      <c r="W3665" s="15">
        <v>905</v>
      </c>
      <c r="Y3665" s="15">
        <v>905</v>
      </c>
      <c r="AH3665" s="15">
        <v>905</v>
      </c>
      <c r="AI3665" s="15">
        <v>0</v>
      </c>
      <c r="AJ3665" s="15">
        <v>700</v>
      </c>
      <c r="AU3665" s="15">
        <v>0</v>
      </c>
      <c r="AV3665" s="15">
        <v>700</v>
      </c>
      <c r="AW3665" s="15">
        <f t="shared" si="1042"/>
        <v>2905</v>
      </c>
    </row>
    <row r="3666" spans="1:49">
      <c r="A3666" s="44"/>
      <c r="B3666" s="45"/>
      <c r="C3666" s="45"/>
      <c r="D3666" s="45"/>
      <c r="E3666" s="367"/>
      <c r="F3666" s="50"/>
      <c r="G3666" s="50"/>
      <c r="H3666" s="50"/>
      <c r="I3666" s="42"/>
      <c r="U3666" s="15">
        <v>0</v>
      </c>
      <c r="V3666" s="15">
        <v>0</v>
      </c>
      <c r="AH3666" s="15">
        <v>0</v>
      </c>
      <c r="AI3666" s="15">
        <v>0</v>
      </c>
      <c r="AU3666" s="15">
        <v>0</v>
      </c>
      <c r="AV3666" s="15">
        <v>0</v>
      </c>
      <c r="AW3666" s="15">
        <f t="shared" si="1042"/>
        <v>0</v>
      </c>
    </row>
    <row r="3667" spans="1:49">
      <c r="A3667" s="48"/>
      <c r="B3667" s="42"/>
      <c r="C3667" s="42"/>
      <c r="D3667" s="42"/>
      <c r="E3667" s="531"/>
      <c r="F3667" s="50"/>
      <c r="G3667" s="50"/>
      <c r="H3667" s="50"/>
      <c r="I3667" s="49" t="s">
        <v>1631</v>
      </c>
      <c r="J3667" s="12">
        <f>SUM(J3638,J3663,J3660)</f>
        <v>9000</v>
      </c>
      <c r="K3667" s="12">
        <f t="shared" ref="K3667:AT3667" si="1050">SUM(K3638,K3663,K3660)</f>
        <v>0</v>
      </c>
      <c r="L3667" s="12">
        <f t="shared" si="1050"/>
        <v>0</v>
      </c>
      <c r="M3667" s="12">
        <f t="shared" si="1050"/>
        <v>0</v>
      </c>
      <c r="N3667" s="12">
        <f t="shared" si="1050"/>
        <v>3370</v>
      </c>
      <c r="O3667" s="12">
        <f t="shared" si="1050"/>
        <v>0</v>
      </c>
      <c r="P3667" s="12">
        <f t="shared" si="1050"/>
        <v>0</v>
      </c>
      <c r="Q3667" s="12">
        <f t="shared" si="1050"/>
        <v>0</v>
      </c>
      <c r="R3667" s="12">
        <f t="shared" si="1050"/>
        <v>0</v>
      </c>
      <c r="S3667" s="12">
        <f t="shared" si="1050"/>
        <v>2000</v>
      </c>
      <c r="T3667" s="12">
        <f t="shared" si="1050"/>
        <v>0</v>
      </c>
      <c r="U3667" s="12">
        <v>5370</v>
      </c>
      <c r="V3667" s="12">
        <v>3630</v>
      </c>
      <c r="W3667" s="12">
        <f>SUM(W3638,W3663,W3660)</f>
        <v>10953</v>
      </c>
      <c r="X3667" s="12">
        <f t="shared" si="1050"/>
        <v>0</v>
      </c>
      <c r="Y3667" s="12">
        <f t="shared" si="1050"/>
        <v>10953</v>
      </c>
      <c r="Z3667" s="12">
        <f t="shared" si="1050"/>
        <v>0</v>
      </c>
      <c r="AA3667" s="12">
        <f t="shared" si="1050"/>
        <v>0</v>
      </c>
      <c r="AB3667" s="12">
        <f t="shared" si="1050"/>
        <v>0</v>
      </c>
      <c r="AC3667" s="12">
        <f t="shared" si="1050"/>
        <v>0</v>
      </c>
      <c r="AD3667" s="12">
        <f t="shared" si="1050"/>
        <v>0</v>
      </c>
      <c r="AE3667" s="12">
        <f t="shared" si="1050"/>
        <v>0</v>
      </c>
      <c r="AF3667" s="12">
        <f t="shared" si="1050"/>
        <v>0</v>
      </c>
      <c r="AG3667" s="12">
        <f t="shared" si="1050"/>
        <v>0</v>
      </c>
      <c r="AH3667" s="12">
        <v>10953</v>
      </c>
      <c r="AI3667" s="12">
        <v>0</v>
      </c>
      <c r="AJ3667" s="12">
        <f>SUM(AJ3638,AJ3663,AJ3660)</f>
        <v>15054</v>
      </c>
      <c r="AK3667" s="12">
        <f t="shared" si="1050"/>
        <v>0</v>
      </c>
      <c r="AL3667" s="12">
        <f t="shared" si="1050"/>
        <v>3943</v>
      </c>
      <c r="AM3667" s="12">
        <f t="shared" si="1050"/>
        <v>3154</v>
      </c>
      <c r="AN3667" s="12">
        <f t="shared" si="1050"/>
        <v>2745</v>
      </c>
      <c r="AO3667" s="12">
        <f t="shared" si="1050"/>
        <v>-88</v>
      </c>
      <c r="AP3667" s="12">
        <f t="shared" si="1050"/>
        <v>0</v>
      </c>
      <c r="AQ3667" s="12">
        <f t="shared" si="1050"/>
        <v>0</v>
      </c>
      <c r="AR3667" s="12">
        <f t="shared" si="1050"/>
        <v>0</v>
      </c>
      <c r="AS3667" s="12">
        <f t="shared" si="1050"/>
        <v>0</v>
      </c>
      <c r="AT3667" s="12">
        <f t="shared" si="1050"/>
        <v>0</v>
      </c>
      <c r="AU3667" s="12">
        <v>9754</v>
      </c>
      <c r="AV3667" s="12">
        <v>5300</v>
      </c>
      <c r="AW3667" s="12">
        <f t="shared" si="1042"/>
        <v>26077</v>
      </c>
    </row>
    <row r="3668" spans="1:49">
      <c r="A3668" s="48"/>
      <c r="B3668" s="42"/>
      <c r="C3668" s="42"/>
      <c r="D3668" s="42"/>
      <c r="E3668" s="531"/>
      <c r="F3668" s="50"/>
      <c r="G3668" s="50"/>
      <c r="H3668" s="50"/>
      <c r="I3668" s="146" t="s">
        <v>970</v>
      </c>
      <c r="J3668" s="268"/>
      <c r="K3668" s="268"/>
      <c r="L3668" s="268"/>
      <c r="M3668" s="268"/>
      <c r="N3668" s="268"/>
      <c r="O3668" s="268"/>
      <c r="P3668" s="268"/>
      <c r="Q3668" s="268"/>
      <c r="R3668" s="268"/>
      <c r="S3668" s="268"/>
      <c r="T3668" s="268"/>
      <c r="U3668" s="268"/>
      <c r="V3668" s="268"/>
      <c r="W3668" s="268"/>
      <c r="X3668" s="268"/>
      <c r="Y3668" s="268"/>
      <c r="Z3668" s="268"/>
      <c r="AA3668" s="268"/>
      <c r="AB3668" s="268"/>
      <c r="AC3668" s="268"/>
      <c r="AD3668" s="268"/>
      <c r="AE3668" s="268"/>
      <c r="AF3668" s="268"/>
      <c r="AG3668" s="268"/>
      <c r="AH3668" s="268"/>
      <c r="AI3668" s="268"/>
      <c r="AJ3668" s="268"/>
      <c r="AK3668" s="268"/>
      <c r="AL3668" s="268"/>
      <c r="AM3668" s="268"/>
      <c r="AN3668" s="268"/>
      <c r="AO3668" s="268"/>
      <c r="AP3668" s="268"/>
      <c r="AQ3668" s="268"/>
      <c r="AR3668" s="268"/>
      <c r="AS3668" s="268"/>
      <c r="AT3668" s="268"/>
      <c r="AU3668" s="268"/>
      <c r="AV3668" s="268"/>
      <c r="AW3668" s="268"/>
    </row>
    <row r="3669" spans="1:49" ht="13.5" thickBot="1">
      <c r="A3669" s="48"/>
      <c r="B3669" s="42"/>
      <c r="C3669" s="42"/>
      <c r="D3669" s="42"/>
      <c r="E3669" s="531"/>
      <c r="F3669" s="50"/>
      <c r="G3669" s="50"/>
      <c r="H3669" s="50"/>
      <c r="I3669" s="146"/>
      <c r="J3669" s="29"/>
      <c r="K3669" s="29"/>
      <c r="L3669" s="29"/>
      <c r="M3669" s="29"/>
      <c r="N3669" s="29"/>
      <c r="O3669" s="29"/>
      <c r="P3669" s="29"/>
      <c r="Q3669" s="29"/>
      <c r="R3669" s="29"/>
      <c r="S3669" s="29"/>
      <c r="T3669" s="29"/>
      <c r="U3669" s="29"/>
      <c r="V3669" s="29"/>
      <c r="W3669" s="29"/>
      <c r="X3669" s="29"/>
      <c r="Y3669" s="29"/>
      <c r="Z3669" s="29"/>
      <c r="AA3669" s="29"/>
      <c r="AB3669" s="29"/>
      <c r="AC3669" s="29"/>
      <c r="AD3669" s="29"/>
      <c r="AE3669" s="29"/>
      <c r="AF3669" s="29"/>
      <c r="AG3669" s="29"/>
      <c r="AH3669" s="29"/>
      <c r="AI3669" s="29"/>
      <c r="AJ3669" s="29"/>
      <c r="AK3669" s="29"/>
      <c r="AL3669" s="29"/>
      <c r="AM3669" s="29"/>
      <c r="AN3669" s="29"/>
      <c r="AO3669" s="29"/>
      <c r="AP3669" s="29"/>
      <c r="AQ3669" s="29"/>
      <c r="AR3669" s="29"/>
      <c r="AS3669" s="29"/>
      <c r="AT3669" s="29"/>
      <c r="AU3669" s="29"/>
      <c r="AV3669" s="29"/>
      <c r="AW3669" s="29"/>
    </row>
    <row r="3670" spans="1:49" ht="35.25" customHeight="1" thickTop="1" thickBot="1">
      <c r="A3670" s="48"/>
      <c r="B3670" s="42"/>
      <c r="C3670" s="42"/>
      <c r="D3670" s="42"/>
      <c r="E3670" s="531"/>
      <c r="F3670" s="50"/>
      <c r="G3670" s="50"/>
      <c r="H3670" s="50"/>
      <c r="I3670" s="5" t="s">
        <v>2331</v>
      </c>
      <c r="J3670" s="364" t="s">
        <v>2891</v>
      </c>
      <c r="K3670" s="364" t="s">
        <v>2879</v>
      </c>
      <c r="L3670" s="364" t="s">
        <v>2880</v>
      </c>
      <c r="M3670" s="364" t="s">
        <v>2881</v>
      </c>
      <c r="N3670" s="364" t="s">
        <v>2882</v>
      </c>
      <c r="O3670" s="364" t="s">
        <v>2883</v>
      </c>
      <c r="P3670" s="364" t="s">
        <v>2884</v>
      </c>
      <c r="Q3670" s="364" t="s">
        <v>2885</v>
      </c>
      <c r="R3670" s="364" t="s">
        <v>2886</v>
      </c>
      <c r="S3670" s="364" t="s">
        <v>2887</v>
      </c>
      <c r="T3670" s="364" t="s">
        <v>2888</v>
      </c>
      <c r="U3670" s="364" t="s">
        <v>2889</v>
      </c>
      <c r="V3670" s="364" t="s">
        <v>2890</v>
      </c>
      <c r="W3670" s="365" t="s">
        <v>2893</v>
      </c>
      <c r="X3670" s="365" t="s">
        <v>2879</v>
      </c>
      <c r="Y3670" s="365" t="s">
        <v>2880</v>
      </c>
      <c r="Z3670" s="365" t="s">
        <v>2881</v>
      </c>
      <c r="AA3670" s="365" t="s">
        <v>2882</v>
      </c>
      <c r="AB3670" s="365" t="s">
        <v>2883</v>
      </c>
      <c r="AC3670" s="365" t="s">
        <v>2884</v>
      </c>
      <c r="AD3670" s="365" t="s">
        <v>2885</v>
      </c>
      <c r="AE3670" s="365" t="s">
        <v>2886</v>
      </c>
      <c r="AF3670" s="365" t="s">
        <v>2887</v>
      </c>
      <c r="AG3670" s="365" t="s">
        <v>2888</v>
      </c>
      <c r="AH3670" s="365" t="s">
        <v>2889</v>
      </c>
      <c r="AI3670" s="365" t="s">
        <v>2890</v>
      </c>
      <c r="AJ3670" s="366" t="s">
        <v>2892</v>
      </c>
      <c r="AK3670" s="366" t="s">
        <v>2879</v>
      </c>
      <c r="AL3670" s="366" t="s">
        <v>2880</v>
      </c>
      <c r="AM3670" s="366" t="s">
        <v>2881</v>
      </c>
      <c r="AN3670" s="366" t="s">
        <v>2882</v>
      </c>
      <c r="AO3670" s="366" t="s">
        <v>2883</v>
      </c>
      <c r="AP3670" s="366" t="s">
        <v>2884</v>
      </c>
      <c r="AQ3670" s="366" t="s">
        <v>2885</v>
      </c>
      <c r="AR3670" s="366" t="s">
        <v>2886</v>
      </c>
      <c r="AS3670" s="366" t="s">
        <v>2887</v>
      </c>
      <c r="AT3670" s="366" t="s">
        <v>2888</v>
      </c>
      <c r="AU3670" s="366" t="s">
        <v>2889</v>
      </c>
      <c r="AV3670" s="366" t="s">
        <v>2890</v>
      </c>
      <c r="AW3670" s="368" t="s">
        <v>2895</v>
      </c>
    </row>
    <row r="3671" spans="1:49">
      <c r="A3671" s="48"/>
      <c r="B3671" s="42"/>
      <c r="C3671" s="42"/>
      <c r="D3671" s="42"/>
      <c r="E3671" s="531"/>
      <c r="F3671" s="50"/>
      <c r="G3671" s="50"/>
      <c r="H3671" s="50"/>
      <c r="I3671" s="34"/>
      <c r="J3671" s="202" t="s">
        <v>1224</v>
      </c>
      <c r="K3671" s="202">
        <v>1</v>
      </c>
      <c r="L3671" s="202">
        <v>2</v>
      </c>
      <c r="M3671" s="202">
        <v>3</v>
      </c>
      <c r="N3671" s="202">
        <v>4</v>
      </c>
      <c r="O3671" s="202">
        <v>5</v>
      </c>
      <c r="P3671" s="202">
        <v>6</v>
      </c>
      <c r="Q3671" s="202">
        <v>7</v>
      </c>
      <c r="R3671" s="202">
        <v>8</v>
      </c>
      <c r="S3671" s="202">
        <v>9</v>
      </c>
      <c r="T3671" s="202">
        <v>10</v>
      </c>
      <c r="U3671" s="202">
        <v>13</v>
      </c>
      <c r="V3671" s="202">
        <v>14</v>
      </c>
      <c r="W3671" s="202" t="s">
        <v>1224</v>
      </c>
      <c r="X3671" s="202">
        <v>1</v>
      </c>
      <c r="Y3671" s="202">
        <v>2</v>
      </c>
      <c r="Z3671" s="202">
        <v>3</v>
      </c>
      <c r="AA3671" s="202">
        <v>4</v>
      </c>
      <c r="AB3671" s="202">
        <v>5</v>
      </c>
      <c r="AC3671" s="202">
        <v>6</v>
      </c>
      <c r="AD3671" s="202">
        <v>7</v>
      </c>
      <c r="AE3671" s="202">
        <v>8</v>
      </c>
      <c r="AF3671" s="202">
        <v>9</v>
      </c>
      <c r="AG3671" s="202">
        <v>10</v>
      </c>
      <c r="AH3671" s="202">
        <v>13</v>
      </c>
      <c r="AI3671" s="202">
        <v>14</v>
      </c>
      <c r="AJ3671" s="202" t="s">
        <v>1224</v>
      </c>
      <c r="AK3671" s="202">
        <v>1</v>
      </c>
      <c r="AL3671" s="202">
        <v>2</v>
      </c>
      <c r="AM3671" s="202">
        <v>3</v>
      </c>
      <c r="AN3671" s="202">
        <v>4</v>
      </c>
      <c r="AO3671" s="202">
        <v>5</v>
      </c>
      <c r="AP3671" s="202">
        <v>6</v>
      </c>
      <c r="AQ3671" s="202">
        <v>7</v>
      </c>
      <c r="AR3671" s="202">
        <v>8</v>
      </c>
      <c r="AS3671" s="202">
        <v>9</v>
      </c>
      <c r="AT3671" s="202">
        <v>10</v>
      </c>
      <c r="AU3671" s="202">
        <v>13</v>
      </c>
      <c r="AV3671" s="202">
        <v>14</v>
      </c>
      <c r="AW3671" s="202">
        <v>15</v>
      </c>
    </row>
    <row r="3672" spans="1:49">
      <c r="A3672" s="48"/>
      <c r="B3672" s="42"/>
      <c r="C3672" s="42"/>
      <c r="D3672" s="42"/>
      <c r="E3672" s="531"/>
      <c r="F3672" s="50"/>
      <c r="G3672" s="50"/>
      <c r="H3672" s="50"/>
      <c r="I3672" s="276" t="s">
        <v>2429</v>
      </c>
      <c r="J3672" s="277">
        <f>SUM(J3667)</f>
        <v>9000</v>
      </c>
      <c r="K3672" s="277">
        <f t="shared" ref="K3672:AT3672" si="1051">SUM(K3667)</f>
        <v>0</v>
      </c>
      <c r="L3672" s="277">
        <f t="shared" si="1051"/>
        <v>0</v>
      </c>
      <c r="M3672" s="277">
        <f t="shared" si="1051"/>
        <v>0</v>
      </c>
      <c r="N3672" s="277">
        <f t="shared" si="1051"/>
        <v>3370</v>
      </c>
      <c r="O3672" s="277">
        <f t="shared" si="1051"/>
        <v>0</v>
      </c>
      <c r="P3672" s="277">
        <f t="shared" si="1051"/>
        <v>0</v>
      </c>
      <c r="Q3672" s="277">
        <f t="shared" si="1051"/>
        <v>0</v>
      </c>
      <c r="R3672" s="277">
        <f t="shared" si="1051"/>
        <v>0</v>
      </c>
      <c r="S3672" s="277">
        <f t="shared" si="1051"/>
        <v>2000</v>
      </c>
      <c r="T3672" s="277">
        <f t="shared" si="1051"/>
        <v>0</v>
      </c>
      <c r="U3672" s="277">
        <v>5370</v>
      </c>
      <c r="V3672" s="277">
        <v>3630</v>
      </c>
      <c r="W3672" s="277">
        <f>SUM(W3667)</f>
        <v>10953</v>
      </c>
      <c r="X3672" s="277">
        <f t="shared" si="1051"/>
        <v>0</v>
      </c>
      <c r="Y3672" s="277">
        <f t="shared" si="1051"/>
        <v>10953</v>
      </c>
      <c r="Z3672" s="277">
        <f t="shared" si="1051"/>
        <v>0</v>
      </c>
      <c r="AA3672" s="277">
        <f t="shared" si="1051"/>
        <v>0</v>
      </c>
      <c r="AB3672" s="277">
        <f t="shared" si="1051"/>
        <v>0</v>
      </c>
      <c r="AC3672" s="277">
        <f t="shared" si="1051"/>
        <v>0</v>
      </c>
      <c r="AD3672" s="277">
        <f t="shared" si="1051"/>
        <v>0</v>
      </c>
      <c r="AE3672" s="277">
        <f t="shared" si="1051"/>
        <v>0</v>
      </c>
      <c r="AF3672" s="277">
        <f t="shared" si="1051"/>
        <v>0</v>
      </c>
      <c r="AG3672" s="277">
        <f t="shared" si="1051"/>
        <v>0</v>
      </c>
      <c r="AH3672" s="277">
        <v>10953</v>
      </c>
      <c r="AI3672" s="277">
        <v>0</v>
      </c>
      <c r="AJ3672" s="277">
        <f>SUM(AJ3667)</f>
        <v>15054</v>
      </c>
      <c r="AK3672" s="277">
        <f t="shared" si="1051"/>
        <v>0</v>
      </c>
      <c r="AL3672" s="277">
        <f t="shared" si="1051"/>
        <v>3943</v>
      </c>
      <c r="AM3672" s="277">
        <f t="shared" si="1051"/>
        <v>3154</v>
      </c>
      <c r="AN3672" s="277">
        <f t="shared" si="1051"/>
        <v>2745</v>
      </c>
      <c r="AO3672" s="277">
        <f t="shared" si="1051"/>
        <v>-88</v>
      </c>
      <c r="AP3672" s="277">
        <f t="shared" si="1051"/>
        <v>0</v>
      </c>
      <c r="AQ3672" s="277">
        <f t="shared" si="1051"/>
        <v>0</v>
      </c>
      <c r="AR3672" s="277">
        <f t="shared" si="1051"/>
        <v>0</v>
      </c>
      <c r="AS3672" s="277">
        <f t="shared" si="1051"/>
        <v>0</v>
      </c>
      <c r="AT3672" s="277">
        <f t="shared" si="1051"/>
        <v>0</v>
      </c>
      <c r="AU3672" s="277">
        <v>9754</v>
      </c>
      <c r="AV3672" s="277">
        <v>5300</v>
      </c>
      <c r="AW3672" s="277">
        <f>U3672+AH3672+AU3672</f>
        <v>26077</v>
      </c>
    </row>
    <row r="3673" spans="1:49">
      <c r="A3673" s="48"/>
      <c r="B3673" s="42"/>
      <c r="C3673" s="42"/>
      <c r="D3673" s="42"/>
      <c r="E3673" s="531"/>
      <c r="F3673" s="50"/>
      <c r="G3673" s="50"/>
      <c r="H3673" s="50"/>
      <c r="I3673" s="276"/>
      <c r="J3673" s="277"/>
      <c r="K3673" s="277"/>
      <c r="L3673" s="277"/>
      <c r="M3673" s="277"/>
      <c r="N3673" s="277"/>
      <c r="O3673" s="277"/>
      <c r="P3673" s="277"/>
      <c r="Q3673" s="277"/>
      <c r="R3673" s="277"/>
      <c r="S3673" s="277"/>
      <c r="T3673" s="277"/>
      <c r="U3673" s="277">
        <v>0</v>
      </c>
      <c r="V3673" s="277">
        <v>0</v>
      </c>
      <c r="W3673" s="277"/>
      <c r="X3673" s="277"/>
      <c r="Y3673" s="277"/>
      <c r="Z3673" s="277"/>
      <c r="AA3673" s="277"/>
      <c r="AB3673" s="277"/>
      <c r="AC3673" s="277"/>
      <c r="AD3673" s="277"/>
      <c r="AE3673" s="277"/>
      <c r="AF3673" s="277"/>
      <c r="AG3673" s="277"/>
      <c r="AH3673" s="277">
        <v>0</v>
      </c>
      <c r="AI3673" s="277">
        <v>0</v>
      </c>
      <c r="AJ3673" s="277"/>
      <c r="AK3673" s="277"/>
      <c r="AL3673" s="277"/>
      <c r="AM3673" s="277"/>
      <c r="AN3673" s="277"/>
      <c r="AO3673" s="277"/>
      <c r="AP3673" s="277"/>
      <c r="AQ3673" s="277"/>
      <c r="AR3673" s="277"/>
      <c r="AS3673" s="277"/>
      <c r="AT3673" s="277"/>
      <c r="AU3673" s="277">
        <v>0</v>
      </c>
      <c r="AV3673" s="277">
        <v>0</v>
      </c>
      <c r="AW3673" s="277">
        <f>U3673+AH3673+AU3673</f>
        <v>0</v>
      </c>
    </row>
    <row r="3674" spans="1:49">
      <c r="A3674" s="48"/>
      <c r="B3674" s="42"/>
      <c r="C3674" s="42"/>
      <c r="D3674" s="42"/>
      <c r="E3674" s="531"/>
      <c r="F3674" s="50"/>
      <c r="G3674" s="50"/>
      <c r="H3674" s="50"/>
      <c r="I3674" s="276"/>
      <c r="J3674" s="277"/>
      <c r="K3674" s="277"/>
      <c r="L3674" s="277"/>
      <c r="M3674" s="277"/>
      <c r="N3674" s="277"/>
      <c r="O3674" s="277"/>
      <c r="P3674" s="277"/>
      <c r="Q3674" s="277"/>
      <c r="R3674" s="277"/>
      <c r="S3674" s="277"/>
      <c r="T3674" s="277"/>
      <c r="U3674" s="277">
        <v>0</v>
      </c>
      <c r="V3674" s="277">
        <v>0</v>
      </c>
      <c r="W3674" s="277"/>
      <c r="X3674" s="277"/>
      <c r="Y3674" s="277"/>
      <c r="Z3674" s="277"/>
      <c r="AA3674" s="277"/>
      <c r="AB3674" s="277"/>
      <c r="AC3674" s="277"/>
      <c r="AD3674" s="277"/>
      <c r="AE3674" s="277"/>
      <c r="AF3674" s="277"/>
      <c r="AG3674" s="277"/>
      <c r="AH3674" s="277">
        <v>0</v>
      </c>
      <c r="AI3674" s="277">
        <v>0</v>
      </c>
      <c r="AJ3674" s="277"/>
      <c r="AK3674" s="277"/>
      <c r="AL3674" s="277"/>
      <c r="AM3674" s="277"/>
      <c r="AN3674" s="277"/>
      <c r="AO3674" s="277"/>
      <c r="AP3674" s="277"/>
      <c r="AQ3674" s="277"/>
      <c r="AR3674" s="277"/>
      <c r="AS3674" s="277"/>
      <c r="AT3674" s="277"/>
      <c r="AU3674" s="277">
        <v>0</v>
      </c>
      <c r="AV3674" s="277">
        <v>0</v>
      </c>
      <c r="AW3674" s="277">
        <f>U3674+AH3674+AU3674</f>
        <v>0</v>
      </c>
    </row>
    <row r="3675" spans="1:49">
      <c r="A3675" s="48"/>
      <c r="B3675" s="42"/>
      <c r="C3675" s="42"/>
      <c r="D3675" s="42"/>
      <c r="E3675" s="531"/>
      <c r="F3675" s="50"/>
      <c r="G3675" s="50"/>
      <c r="H3675" s="50"/>
      <c r="I3675" s="276"/>
      <c r="J3675" s="277"/>
      <c r="K3675" s="277"/>
      <c r="L3675" s="277"/>
      <c r="M3675" s="277"/>
      <c r="N3675" s="277"/>
      <c r="O3675" s="277"/>
      <c r="P3675" s="277"/>
      <c r="Q3675" s="277"/>
      <c r="R3675" s="277"/>
      <c r="S3675" s="277"/>
      <c r="T3675" s="277"/>
      <c r="U3675" s="277">
        <v>0</v>
      </c>
      <c r="V3675" s="277">
        <v>0</v>
      </c>
      <c r="W3675" s="277"/>
      <c r="X3675" s="277"/>
      <c r="Y3675" s="277"/>
      <c r="Z3675" s="277"/>
      <c r="AA3675" s="277"/>
      <c r="AB3675" s="277"/>
      <c r="AC3675" s="277"/>
      <c r="AD3675" s="277"/>
      <c r="AE3675" s="277"/>
      <c r="AF3675" s="277"/>
      <c r="AG3675" s="277"/>
      <c r="AH3675" s="277">
        <v>0</v>
      </c>
      <c r="AI3675" s="277">
        <v>0</v>
      </c>
      <c r="AJ3675" s="277"/>
      <c r="AK3675" s="277"/>
      <c r="AL3675" s="277"/>
      <c r="AM3675" s="277"/>
      <c r="AN3675" s="277"/>
      <c r="AO3675" s="277"/>
      <c r="AP3675" s="277"/>
      <c r="AQ3675" s="277"/>
      <c r="AR3675" s="277"/>
      <c r="AS3675" s="277"/>
      <c r="AT3675" s="277"/>
      <c r="AU3675" s="277">
        <v>0</v>
      </c>
      <c r="AV3675" s="277">
        <v>0</v>
      </c>
      <c r="AW3675" s="277">
        <f>U3675+AH3675+AU3675</f>
        <v>0</v>
      </c>
    </row>
    <row r="3676" spans="1:49">
      <c r="A3676" s="48"/>
      <c r="B3676" s="42"/>
      <c r="C3676" s="42"/>
      <c r="D3676" s="42"/>
      <c r="E3676" s="531"/>
      <c r="F3676" s="50"/>
      <c r="G3676" s="50"/>
      <c r="H3676" s="50"/>
      <c r="I3676" s="276" t="s">
        <v>1631</v>
      </c>
      <c r="J3676" s="277">
        <f>SUM(J3672:J3675)</f>
        <v>9000</v>
      </c>
      <c r="K3676" s="277">
        <f t="shared" ref="K3676:AT3676" si="1052">SUM(K3672:K3675)</f>
        <v>0</v>
      </c>
      <c r="L3676" s="277">
        <f t="shared" si="1052"/>
        <v>0</v>
      </c>
      <c r="M3676" s="277">
        <f t="shared" si="1052"/>
        <v>0</v>
      </c>
      <c r="N3676" s="277">
        <f t="shared" si="1052"/>
        <v>3370</v>
      </c>
      <c r="O3676" s="277">
        <f t="shared" si="1052"/>
        <v>0</v>
      </c>
      <c r="P3676" s="277">
        <f t="shared" si="1052"/>
        <v>0</v>
      </c>
      <c r="Q3676" s="277">
        <f t="shared" si="1052"/>
        <v>0</v>
      </c>
      <c r="R3676" s="277">
        <f t="shared" si="1052"/>
        <v>0</v>
      </c>
      <c r="S3676" s="277">
        <f t="shared" si="1052"/>
        <v>2000</v>
      </c>
      <c r="T3676" s="277">
        <f t="shared" si="1052"/>
        <v>0</v>
      </c>
      <c r="U3676" s="277">
        <v>5370</v>
      </c>
      <c r="V3676" s="277">
        <v>3630</v>
      </c>
      <c r="W3676" s="277">
        <f>SUM(W3672:W3675)</f>
        <v>10953</v>
      </c>
      <c r="X3676" s="277">
        <f t="shared" si="1052"/>
        <v>0</v>
      </c>
      <c r="Y3676" s="277">
        <f t="shared" si="1052"/>
        <v>10953</v>
      </c>
      <c r="Z3676" s="277">
        <f t="shared" si="1052"/>
        <v>0</v>
      </c>
      <c r="AA3676" s="277">
        <f t="shared" si="1052"/>
        <v>0</v>
      </c>
      <c r="AB3676" s="277">
        <f t="shared" si="1052"/>
        <v>0</v>
      </c>
      <c r="AC3676" s="277">
        <f t="shared" si="1052"/>
        <v>0</v>
      </c>
      <c r="AD3676" s="277">
        <f t="shared" si="1052"/>
        <v>0</v>
      </c>
      <c r="AE3676" s="277">
        <f t="shared" si="1052"/>
        <v>0</v>
      </c>
      <c r="AF3676" s="277">
        <f t="shared" si="1052"/>
        <v>0</v>
      </c>
      <c r="AG3676" s="277">
        <f t="shared" si="1052"/>
        <v>0</v>
      </c>
      <c r="AH3676" s="277">
        <v>10953</v>
      </c>
      <c r="AI3676" s="277">
        <v>0</v>
      </c>
      <c r="AJ3676" s="277">
        <f>SUM(AJ3672:AJ3675)</f>
        <v>15054</v>
      </c>
      <c r="AK3676" s="277">
        <f t="shared" si="1052"/>
        <v>0</v>
      </c>
      <c r="AL3676" s="277">
        <f t="shared" si="1052"/>
        <v>3943</v>
      </c>
      <c r="AM3676" s="277">
        <f t="shared" si="1052"/>
        <v>3154</v>
      </c>
      <c r="AN3676" s="277">
        <f t="shared" si="1052"/>
        <v>2745</v>
      </c>
      <c r="AO3676" s="277">
        <f t="shared" si="1052"/>
        <v>-88</v>
      </c>
      <c r="AP3676" s="277">
        <f t="shared" si="1052"/>
        <v>0</v>
      </c>
      <c r="AQ3676" s="277">
        <f t="shared" si="1052"/>
        <v>0</v>
      </c>
      <c r="AR3676" s="277">
        <f t="shared" si="1052"/>
        <v>0</v>
      </c>
      <c r="AS3676" s="277">
        <f t="shared" si="1052"/>
        <v>0</v>
      </c>
      <c r="AT3676" s="277">
        <f t="shared" si="1052"/>
        <v>0</v>
      </c>
      <c r="AU3676" s="277">
        <v>9754</v>
      </c>
      <c r="AV3676" s="277">
        <v>5300</v>
      </c>
      <c r="AW3676" s="277">
        <f>U3676+AH3676+AU3676</f>
        <v>26077</v>
      </c>
    </row>
    <row r="3677" spans="1:49">
      <c r="A3677" s="48"/>
      <c r="B3677" s="42"/>
      <c r="C3677" s="42"/>
      <c r="D3677" s="42"/>
      <c r="E3677" s="531"/>
      <c r="F3677" s="50"/>
      <c r="G3677" s="50"/>
      <c r="H3677" s="50"/>
      <c r="I3677" s="146"/>
      <c r="J3677" s="29"/>
      <c r="K3677" s="29"/>
      <c r="L3677" s="29"/>
      <c r="M3677" s="29"/>
      <c r="N3677" s="29"/>
      <c r="O3677" s="29"/>
      <c r="P3677" s="29"/>
      <c r="Q3677" s="29"/>
      <c r="R3677" s="29"/>
      <c r="S3677" s="29"/>
      <c r="T3677" s="29"/>
      <c r="U3677" s="29"/>
      <c r="V3677" s="29"/>
      <c r="W3677" s="29"/>
      <c r="X3677" s="29"/>
      <c r="Y3677" s="29"/>
      <c r="Z3677" s="29"/>
      <c r="AA3677" s="29"/>
      <c r="AB3677" s="29"/>
      <c r="AC3677" s="29"/>
      <c r="AD3677" s="29"/>
      <c r="AE3677" s="29"/>
      <c r="AF3677" s="29"/>
      <c r="AG3677" s="29"/>
      <c r="AH3677" s="29"/>
      <c r="AI3677" s="29"/>
      <c r="AJ3677" s="29"/>
      <c r="AK3677" s="29"/>
      <c r="AL3677" s="29"/>
      <c r="AM3677" s="29"/>
      <c r="AN3677" s="29"/>
      <c r="AO3677" s="29"/>
      <c r="AP3677" s="29"/>
      <c r="AQ3677" s="29"/>
      <c r="AR3677" s="29"/>
      <c r="AS3677" s="29"/>
      <c r="AT3677" s="29"/>
      <c r="AU3677" s="29"/>
      <c r="AV3677" s="29"/>
      <c r="AW3677" s="29"/>
    </row>
    <row r="3678" spans="1:49">
      <c r="A3678" s="48"/>
      <c r="B3678" s="42"/>
      <c r="C3678" s="42"/>
      <c r="D3678" s="42"/>
      <c r="E3678" s="531"/>
      <c r="F3678" s="50"/>
      <c r="G3678" s="50"/>
      <c r="H3678" s="50"/>
      <c r="I3678" s="53"/>
      <c r="J3678" s="29"/>
      <c r="K3678" s="29"/>
      <c r="L3678" s="29"/>
      <c r="M3678" s="29"/>
      <c r="N3678" s="29"/>
      <c r="O3678" s="29"/>
      <c r="P3678" s="29"/>
      <c r="Q3678" s="29"/>
      <c r="R3678" s="29"/>
      <c r="S3678" s="29"/>
      <c r="T3678" s="29"/>
      <c r="U3678" s="29"/>
      <c r="V3678" s="29"/>
      <c r="W3678" s="29"/>
      <c r="X3678" s="29"/>
      <c r="Y3678" s="29"/>
      <c r="Z3678" s="29"/>
      <c r="AA3678" s="29"/>
      <c r="AB3678" s="29"/>
      <c r="AC3678" s="29"/>
      <c r="AD3678" s="29"/>
      <c r="AE3678" s="29"/>
      <c r="AF3678" s="29"/>
      <c r="AG3678" s="29"/>
      <c r="AH3678" s="29"/>
      <c r="AI3678" s="29"/>
      <c r="AJ3678" s="29"/>
      <c r="AK3678" s="29"/>
      <c r="AL3678" s="29"/>
      <c r="AM3678" s="29"/>
      <c r="AN3678" s="29"/>
      <c r="AO3678" s="29"/>
      <c r="AP3678" s="29"/>
      <c r="AQ3678" s="29"/>
      <c r="AR3678" s="29"/>
      <c r="AS3678" s="29"/>
      <c r="AT3678" s="29"/>
      <c r="AU3678" s="29"/>
      <c r="AV3678" s="29"/>
      <c r="AW3678" s="29"/>
    </row>
    <row r="3679" spans="1:49" ht="16.5" thickBot="1">
      <c r="A3679" s="78" t="s">
        <v>2146</v>
      </c>
      <c r="B3679" s="78"/>
      <c r="C3679" s="78"/>
      <c r="D3679" s="463"/>
      <c r="E3679" s="539"/>
      <c r="F3679" s="129"/>
      <c r="G3679" s="129"/>
      <c r="H3679" s="129"/>
      <c r="I3679" s="103"/>
    </row>
    <row r="3680" spans="1:49" s="151" customFormat="1" ht="36" customHeight="1" thickTop="1" thickBot="1">
      <c r="A3680" s="147" t="s">
        <v>2079</v>
      </c>
      <c r="B3680" s="5" t="s">
        <v>2080</v>
      </c>
      <c r="C3680" s="5" t="s">
        <v>1335</v>
      </c>
      <c r="D3680" s="450"/>
      <c r="E3680" s="148" t="s">
        <v>1570</v>
      </c>
      <c r="F3680" s="149" t="s">
        <v>1438</v>
      </c>
      <c r="G3680" s="149"/>
      <c r="H3680" s="149" t="s">
        <v>2332</v>
      </c>
      <c r="I3680" s="5" t="s">
        <v>856</v>
      </c>
      <c r="J3680" s="364" t="s">
        <v>2891</v>
      </c>
      <c r="K3680" s="364" t="s">
        <v>2879</v>
      </c>
      <c r="L3680" s="364" t="s">
        <v>2880</v>
      </c>
      <c r="M3680" s="364" t="s">
        <v>2881</v>
      </c>
      <c r="N3680" s="364" t="s">
        <v>2882</v>
      </c>
      <c r="O3680" s="364" t="s">
        <v>2883</v>
      </c>
      <c r="P3680" s="364" t="s">
        <v>2884</v>
      </c>
      <c r="Q3680" s="364" t="s">
        <v>2885</v>
      </c>
      <c r="R3680" s="364" t="s">
        <v>2886</v>
      </c>
      <c r="S3680" s="364" t="s">
        <v>2887</v>
      </c>
      <c r="T3680" s="364" t="s">
        <v>2888</v>
      </c>
      <c r="U3680" s="364" t="s">
        <v>2889</v>
      </c>
      <c r="V3680" s="364" t="s">
        <v>2890</v>
      </c>
      <c r="W3680" s="365" t="s">
        <v>2893</v>
      </c>
      <c r="X3680" s="365" t="s">
        <v>2879</v>
      </c>
      <c r="Y3680" s="365" t="s">
        <v>2880</v>
      </c>
      <c r="Z3680" s="365" t="s">
        <v>2881</v>
      </c>
      <c r="AA3680" s="365" t="s">
        <v>2882</v>
      </c>
      <c r="AB3680" s="365" t="s">
        <v>2883</v>
      </c>
      <c r="AC3680" s="365" t="s">
        <v>2884</v>
      </c>
      <c r="AD3680" s="365" t="s">
        <v>2885</v>
      </c>
      <c r="AE3680" s="365" t="s">
        <v>2886</v>
      </c>
      <c r="AF3680" s="365" t="s">
        <v>2887</v>
      </c>
      <c r="AG3680" s="365" t="s">
        <v>2888</v>
      </c>
      <c r="AH3680" s="365" t="s">
        <v>2889</v>
      </c>
      <c r="AI3680" s="365" t="s">
        <v>2890</v>
      </c>
      <c r="AJ3680" s="366" t="s">
        <v>2892</v>
      </c>
      <c r="AK3680" s="366" t="s">
        <v>2879</v>
      </c>
      <c r="AL3680" s="366" t="s">
        <v>2880</v>
      </c>
      <c r="AM3680" s="366" t="s">
        <v>2881</v>
      </c>
      <c r="AN3680" s="366" t="s">
        <v>2882</v>
      </c>
      <c r="AO3680" s="366" t="s">
        <v>2883</v>
      </c>
      <c r="AP3680" s="366" t="s">
        <v>2884</v>
      </c>
      <c r="AQ3680" s="366" t="s">
        <v>2885</v>
      </c>
      <c r="AR3680" s="366" t="s">
        <v>2886</v>
      </c>
      <c r="AS3680" s="366" t="s">
        <v>2887</v>
      </c>
      <c r="AT3680" s="366" t="s">
        <v>2888</v>
      </c>
      <c r="AU3680" s="366" t="s">
        <v>2889</v>
      </c>
      <c r="AV3680" s="366" t="s">
        <v>2890</v>
      </c>
      <c r="AW3680" s="368" t="s">
        <v>2895</v>
      </c>
    </row>
    <row r="3681" spans="1:49">
      <c r="A3681" s="33"/>
      <c r="B3681" s="34"/>
      <c r="C3681" s="34"/>
      <c r="D3681" s="34"/>
      <c r="E3681" s="35"/>
      <c r="F3681" s="36"/>
      <c r="G3681" s="36"/>
      <c r="H3681" s="36"/>
      <c r="I3681" s="34"/>
      <c r="J3681" s="202" t="s">
        <v>1224</v>
      </c>
      <c r="K3681" s="202">
        <v>1</v>
      </c>
      <c r="L3681" s="202">
        <v>2</v>
      </c>
      <c r="M3681" s="202">
        <v>3</v>
      </c>
      <c r="N3681" s="202">
        <v>4</v>
      </c>
      <c r="O3681" s="202">
        <v>5</v>
      </c>
      <c r="P3681" s="202">
        <v>6</v>
      </c>
      <c r="Q3681" s="202">
        <v>7</v>
      </c>
      <c r="R3681" s="202">
        <v>8</v>
      </c>
      <c r="S3681" s="202">
        <v>9</v>
      </c>
      <c r="T3681" s="202">
        <v>10</v>
      </c>
      <c r="U3681" s="202">
        <v>13</v>
      </c>
      <c r="V3681" s="202">
        <v>14</v>
      </c>
      <c r="W3681" s="202" t="s">
        <v>1224</v>
      </c>
      <c r="X3681" s="202">
        <v>1</v>
      </c>
      <c r="Y3681" s="202">
        <v>2</v>
      </c>
      <c r="Z3681" s="202">
        <v>3</v>
      </c>
      <c r="AA3681" s="202">
        <v>4</v>
      </c>
      <c r="AB3681" s="202">
        <v>5</v>
      </c>
      <c r="AC3681" s="202">
        <v>6</v>
      </c>
      <c r="AD3681" s="202">
        <v>7</v>
      </c>
      <c r="AE3681" s="202">
        <v>8</v>
      </c>
      <c r="AF3681" s="202">
        <v>9</v>
      </c>
      <c r="AG3681" s="202">
        <v>10</v>
      </c>
      <c r="AH3681" s="202">
        <v>13</v>
      </c>
      <c r="AI3681" s="202">
        <v>14</v>
      </c>
      <c r="AJ3681" s="202" t="s">
        <v>1224</v>
      </c>
      <c r="AK3681" s="202">
        <v>1</v>
      </c>
      <c r="AL3681" s="202">
        <v>2</v>
      </c>
      <c r="AM3681" s="202">
        <v>3</v>
      </c>
      <c r="AN3681" s="202">
        <v>4</v>
      </c>
      <c r="AO3681" s="202">
        <v>5</v>
      </c>
      <c r="AP3681" s="202">
        <v>6</v>
      </c>
      <c r="AQ3681" s="202">
        <v>7</v>
      </c>
      <c r="AR3681" s="202">
        <v>8</v>
      </c>
      <c r="AS3681" s="202">
        <v>9</v>
      </c>
      <c r="AT3681" s="202">
        <v>10</v>
      </c>
      <c r="AU3681" s="202">
        <v>13</v>
      </c>
      <c r="AV3681" s="202">
        <v>14</v>
      </c>
      <c r="AW3681" s="202">
        <v>15</v>
      </c>
    </row>
    <row r="3682" spans="1:49">
      <c r="A3682" s="37"/>
      <c r="B3682" s="38"/>
      <c r="C3682" s="38"/>
      <c r="D3682" s="38"/>
      <c r="E3682" s="60"/>
      <c r="F3682" s="61"/>
      <c r="G3682" s="61"/>
      <c r="H3682" s="61"/>
      <c r="I3682" s="38"/>
      <c r="J3682" s="134"/>
      <c r="K3682" s="134"/>
      <c r="L3682" s="134"/>
      <c r="M3682" s="134"/>
      <c r="N3682" s="134"/>
      <c r="O3682" s="134"/>
      <c r="P3682" s="134"/>
      <c r="Q3682" s="134"/>
      <c r="R3682" s="134"/>
      <c r="S3682" s="134"/>
      <c r="T3682" s="134"/>
      <c r="U3682" s="134"/>
      <c r="V3682" s="134"/>
      <c r="W3682" s="134"/>
      <c r="X3682" s="134"/>
      <c r="Y3682" s="134"/>
      <c r="Z3682" s="134"/>
      <c r="AA3682" s="134"/>
      <c r="AB3682" s="134"/>
      <c r="AC3682" s="134"/>
      <c r="AD3682" s="134"/>
      <c r="AE3682" s="134"/>
      <c r="AF3682" s="134"/>
      <c r="AG3682" s="134"/>
      <c r="AH3682" s="134"/>
      <c r="AI3682" s="134"/>
      <c r="AJ3682" s="134"/>
      <c r="AK3682" s="134"/>
      <c r="AL3682" s="134"/>
      <c r="AM3682" s="134"/>
      <c r="AN3682" s="134"/>
      <c r="AO3682" s="134"/>
      <c r="AP3682" s="134"/>
      <c r="AQ3682" s="134"/>
      <c r="AR3682" s="134"/>
      <c r="AS3682" s="134"/>
      <c r="AT3682" s="134"/>
      <c r="AU3682" s="134"/>
      <c r="AV3682" s="134"/>
      <c r="AW3682" s="134"/>
    </row>
    <row r="3683" spans="1:49">
      <c r="A3683" s="92" t="s">
        <v>797</v>
      </c>
      <c r="B3683" s="93" t="s">
        <v>1030</v>
      </c>
      <c r="C3683" s="93" t="s">
        <v>1431</v>
      </c>
      <c r="D3683" s="460"/>
      <c r="E3683" s="531"/>
      <c r="F3683" s="50"/>
      <c r="G3683" s="50"/>
      <c r="H3683" s="50"/>
      <c r="I3683" s="108" t="s">
        <v>1170</v>
      </c>
      <c r="J3683" s="28"/>
      <c r="K3683" s="28"/>
      <c r="L3683" s="28"/>
      <c r="M3683" s="28"/>
      <c r="N3683" s="28"/>
      <c r="O3683" s="28"/>
      <c r="P3683" s="28"/>
      <c r="Q3683" s="28"/>
      <c r="R3683" s="28"/>
      <c r="S3683" s="28"/>
      <c r="T3683" s="28"/>
      <c r="U3683" s="28"/>
      <c r="V3683" s="28"/>
      <c r="W3683" s="28"/>
      <c r="X3683" s="28"/>
      <c r="Y3683" s="28"/>
      <c r="Z3683" s="28"/>
      <c r="AA3683" s="28"/>
      <c r="AB3683" s="28"/>
      <c r="AC3683" s="28"/>
      <c r="AD3683" s="28"/>
      <c r="AE3683" s="28"/>
      <c r="AF3683" s="28"/>
      <c r="AG3683" s="28"/>
      <c r="AH3683" s="28"/>
      <c r="AI3683" s="28"/>
      <c r="AJ3683" s="28"/>
      <c r="AK3683" s="28"/>
      <c r="AL3683" s="28"/>
      <c r="AM3683" s="28"/>
      <c r="AN3683" s="28"/>
      <c r="AO3683" s="28"/>
      <c r="AP3683" s="28"/>
      <c r="AQ3683" s="28"/>
      <c r="AR3683" s="28"/>
      <c r="AS3683" s="28"/>
      <c r="AT3683" s="28"/>
      <c r="AU3683" s="28"/>
      <c r="AV3683" s="28"/>
      <c r="AW3683" s="28"/>
    </row>
    <row r="3684" spans="1:49">
      <c r="A3684" s="48"/>
      <c r="B3684" s="1"/>
      <c r="C3684" s="1"/>
      <c r="D3684" s="369"/>
      <c r="E3684" s="531"/>
      <c r="F3684" s="50"/>
      <c r="G3684" s="50"/>
      <c r="H3684" s="50"/>
      <c r="I3684" s="108"/>
    </row>
    <row r="3685" spans="1:49">
      <c r="A3685" s="48"/>
      <c r="B3685" s="42"/>
      <c r="C3685" s="42"/>
      <c r="D3685" s="42"/>
      <c r="E3685" s="531"/>
      <c r="F3685" s="50"/>
      <c r="G3685" s="50"/>
      <c r="H3685" s="50"/>
      <c r="I3685" s="49" t="s">
        <v>1559</v>
      </c>
      <c r="J3685" s="12">
        <f>SUM(J3686,J3694,J3696)</f>
        <v>2300</v>
      </c>
      <c r="K3685" s="12">
        <f t="shared" ref="K3685:AT3685" si="1053">SUM(K3686,K3694,K3696)</f>
        <v>0</v>
      </c>
      <c r="L3685" s="12">
        <f t="shared" si="1053"/>
        <v>0</v>
      </c>
      <c r="M3685" s="12">
        <f t="shared" si="1053"/>
        <v>0</v>
      </c>
      <c r="N3685" s="12">
        <f t="shared" si="1053"/>
        <v>0</v>
      </c>
      <c r="O3685" s="12">
        <f t="shared" si="1053"/>
        <v>0</v>
      </c>
      <c r="P3685" s="12">
        <f t="shared" si="1053"/>
        <v>0</v>
      </c>
      <c r="Q3685" s="12">
        <f t="shared" si="1053"/>
        <v>0</v>
      </c>
      <c r="R3685" s="12">
        <f t="shared" si="1053"/>
        <v>0</v>
      </c>
      <c r="S3685" s="12">
        <f t="shared" si="1053"/>
        <v>780</v>
      </c>
      <c r="T3685" s="12">
        <f t="shared" si="1053"/>
        <v>0</v>
      </c>
      <c r="U3685" s="12">
        <v>780</v>
      </c>
      <c r="V3685" s="12">
        <v>1520</v>
      </c>
      <c r="W3685" s="12">
        <f>SUM(W3686,W3694,W3696)</f>
        <v>0</v>
      </c>
      <c r="X3685" s="12">
        <f t="shared" si="1053"/>
        <v>0</v>
      </c>
      <c r="Y3685" s="12">
        <f t="shared" si="1053"/>
        <v>0</v>
      </c>
      <c r="Z3685" s="12">
        <f t="shared" si="1053"/>
        <v>0</v>
      </c>
      <c r="AA3685" s="12">
        <f t="shared" si="1053"/>
        <v>0</v>
      </c>
      <c r="AB3685" s="12">
        <f t="shared" si="1053"/>
        <v>0</v>
      </c>
      <c r="AC3685" s="12">
        <f t="shared" si="1053"/>
        <v>0</v>
      </c>
      <c r="AD3685" s="12">
        <f t="shared" si="1053"/>
        <v>0</v>
      </c>
      <c r="AE3685" s="12">
        <f t="shared" si="1053"/>
        <v>0</v>
      </c>
      <c r="AF3685" s="12">
        <f t="shared" si="1053"/>
        <v>0</v>
      </c>
      <c r="AG3685" s="12">
        <f t="shared" si="1053"/>
        <v>0</v>
      </c>
      <c r="AH3685" s="12">
        <v>0</v>
      </c>
      <c r="AI3685" s="12">
        <v>0</v>
      </c>
      <c r="AJ3685" s="12">
        <f>SUM(AJ3686,AJ3694,AJ3696)</f>
        <v>2200</v>
      </c>
      <c r="AK3685" s="12">
        <f t="shared" si="1053"/>
        <v>0</v>
      </c>
      <c r="AL3685" s="12">
        <f t="shared" si="1053"/>
        <v>0</v>
      </c>
      <c r="AM3685" s="12">
        <f t="shared" si="1053"/>
        <v>0</v>
      </c>
      <c r="AN3685" s="12">
        <f t="shared" si="1053"/>
        <v>675</v>
      </c>
      <c r="AO3685" s="12">
        <f t="shared" si="1053"/>
        <v>0</v>
      </c>
      <c r="AP3685" s="12">
        <f t="shared" si="1053"/>
        <v>0</v>
      </c>
      <c r="AQ3685" s="12">
        <f t="shared" si="1053"/>
        <v>0</v>
      </c>
      <c r="AR3685" s="12">
        <f t="shared" si="1053"/>
        <v>1400</v>
      </c>
      <c r="AS3685" s="12">
        <f t="shared" si="1053"/>
        <v>0</v>
      </c>
      <c r="AT3685" s="12">
        <f t="shared" si="1053"/>
        <v>0</v>
      </c>
      <c r="AU3685" s="12">
        <v>2075</v>
      </c>
      <c r="AV3685" s="12">
        <v>125</v>
      </c>
      <c r="AW3685" s="12">
        <f t="shared" ref="AW3685:AW3711" si="1054">U3685+AH3685+AU3685</f>
        <v>2855</v>
      </c>
    </row>
    <row r="3686" spans="1:49">
      <c r="A3686" s="44" t="s">
        <v>797</v>
      </c>
      <c r="B3686" s="45" t="s">
        <v>1030</v>
      </c>
      <c r="C3686" s="45" t="s">
        <v>1431</v>
      </c>
      <c r="D3686" s="452" t="s">
        <v>2963</v>
      </c>
      <c r="E3686" s="213" t="s">
        <v>771</v>
      </c>
      <c r="F3686" s="65"/>
      <c r="G3686" s="65"/>
      <c r="H3686" s="65"/>
      <c r="I3686" s="1" t="s">
        <v>1500</v>
      </c>
      <c r="J3686" s="9">
        <f>SUM(J3687:J3688)</f>
        <v>0</v>
      </c>
      <c r="K3686" s="9">
        <f t="shared" ref="K3686:AT3686" si="1055">SUM(K3687:K3688)</f>
        <v>0</v>
      </c>
      <c r="L3686" s="9">
        <f t="shared" si="1055"/>
        <v>0</v>
      </c>
      <c r="M3686" s="9">
        <f t="shared" si="1055"/>
        <v>0</v>
      </c>
      <c r="N3686" s="9">
        <f t="shared" si="1055"/>
        <v>0</v>
      </c>
      <c r="O3686" s="9">
        <f t="shared" si="1055"/>
        <v>0</v>
      </c>
      <c r="P3686" s="9">
        <f t="shared" si="1055"/>
        <v>0</v>
      </c>
      <c r="Q3686" s="9">
        <f t="shared" si="1055"/>
        <v>0</v>
      </c>
      <c r="R3686" s="9">
        <f t="shared" si="1055"/>
        <v>0</v>
      </c>
      <c r="S3686" s="9">
        <f t="shared" si="1055"/>
        <v>0</v>
      </c>
      <c r="T3686" s="9">
        <f t="shared" si="1055"/>
        <v>0</v>
      </c>
      <c r="U3686" s="9">
        <v>0</v>
      </c>
      <c r="V3686" s="9">
        <v>0</v>
      </c>
      <c r="W3686" s="9">
        <f>SUM(W3687:W3688)</f>
        <v>0</v>
      </c>
      <c r="X3686" s="9">
        <f t="shared" si="1055"/>
        <v>0</v>
      </c>
      <c r="Y3686" s="9">
        <f t="shared" si="1055"/>
        <v>0</v>
      </c>
      <c r="Z3686" s="9">
        <f t="shared" si="1055"/>
        <v>0</v>
      </c>
      <c r="AA3686" s="9">
        <f t="shared" si="1055"/>
        <v>0</v>
      </c>
      <c r="AB3686" s="9">
        <f t="shared" si="1055"/>
        <v>0</v>
      </c>
      <c r="AC3686" s="9">
        <f t="shared" si="1055"/>
        <v>0</v>
      </c>
      <c r="AD3686" s="9">
        <f t="shared" si="1055"/>
        <v>0</v>
      </c>
      <c r="AE3686" s="9">
        <f t="shared" si="1055"/>
        <v>0</v>
      </c>
      <c r="AF3686" s="9">
        <f t="shared" si="1055"/>
        <v>0</v>
      </c>
      <c r="AG3686" s="9">
        <f t="shared" si="1055"/>
        <v>0</v>
      </c>
      <c r="AH3686" s="9">
        <v>0</v>
      </c>
      <c r="AI3686" s="9">
        <v>0</v>
      </c>
      <c r="AJ3686" s="9">
        <f>SUM(AJ3687:AJ3688)</f>
        <v>0</v>
      </c>
      <c r="AK3686" s="9">
        <f t="shared" si="1055"/>
        <v>0</v>
      </c>
      <c r="AL3686" s="9">
        <f t="shared" si="1055"/>
        <v>0</v>
      </c>
      <c r="AM3686" s="9">
        <f t="shared" si="1055"/>
        <v>0</v>
      </c>
      <c r="AN3686" s="9">
        <f t="shared" si="1055"/>
        <v>0</v>
      </c>
      <c r="AO3686" s="9">
        <f t="shared" si="1055"/>
        <v>0</v>
      </c>
      <c r="AP3686" s="9">
        <f t="shared" si="1055"/>
        <v>0</v>
      </c>
      <c r="AQ3686" s="9">
        <f t="shared" si="1055"/>
        <v>0</v>
      </c>
      <c r="AR3686" s="9">
        <f t="shared" si="1055"/>
        <v>0</v>
      </c>
      <c r="AS3686" s="9">
        <f t="shared" si="1055"/>
        <v>0</v>
      </c>
      <c r="AT3686" s="9">
        <f t="shared" si="1055"/>
        <v>0</v>
      </c>
      <c r="AU3686" s="9">
        <v>0</v>
      </c>
      <c r="AV3686" s="9">
        <v>0</v>
      </c>
      <c r="AW3686" s="9">
        <f t="shared" si="1054"/>
        <v>0</v>
      </c>
    </row>
    <row r="3687" spans="1:49">
      <c r="A3687" s="44" t="s">
        <v>797</v>
      </c>
      <c r="B3687" s="45" t="s">
        <v>1030</v>
      </c>
      <c r="C3687" s="45" t="s">
        <v>1431</v>
      </c>
      <c r="D3687" s="452" t="s">
        <v>2963</v>
      </c>
      <c r="E3687" s="367" t="s">
        <v>834</v>
      </c>
      <c r="F3687" s="50"/>
      <c r="G3687" s="468" t="s">
        <v>3096</v>
      </c>
      <c r="H3687" s="50" t="s">
        <v>2333</v>
      </c>
      <c r="I3687" s="42" t="s">
        <v>1165</v>
      </c>
      <c r="U3687" s="15">
        <v>0</v>
      </c>
      <c r="V3687" s="15">
        <v>0</v>
      </c>
      <c r="AH3687" s="15">
        <v>0</v>
      </c>
      <c r="AI3687" s="15">
        <v>0</v>
      </c>
      <c r="AU3687" s="15">
        <v>0</v>
      </c>
      <c r="AV3687" s="15">
        <v>0</v>
      </c>
      <c r="AW3687" s="15">
        <f t="shared" si="1054"/>
        <v>0</v>
      </c>
    </row>
    <row r="3688" spans="1:49">
      <c r="A3688" s="44" t="s">
        <v>797</v>
      </c>
      <c r="B3688" s="45" t="s">
        <v>1030</v>
      </c>
      <c r="C3688" s="45" t="s">
        <v>1431</v>
      </c>
      <c r="D3688" s="452" t="s">
        <v>2963</v>
      </c>
      <c r="E3688" s="367" t="s">
        <v>772</v>
      </c>
      <c r="F3688" s="50"/>
      <c r="G3688" s="468" t="s">
        <v>3096</v>
      </c>
      <c r="H3688" s="50" t="s">
        <v>2333</v>
      </c>
      <c r="I3688" s="42" t="s">
        <v>1227</v>
      </c>
      <c r="J3688" s="15">
        <f>SUM(J3689:J3693)</f>
        <v>0</v>
      </c>
      <c r="K3688" s="15">
        <f t="shared" ref="K3688:AT3688" si="1056">SUM(K3689:K3693)</f>
        <v>0</v>
      </c>
      <c r="L3688" s="15">
        <f t="shared" si="1056"/>
        <v>0</v>
      </c>
      <c r="M3688" s="15">
        <f t="shared" si="1056"/>
        <v>0</v>
      </c>
      <c r="N3688" s="15">
        <f t="shared" si="1056"/>
        <v>0</v>
      </c>
      <c r="O3688" s="15">
        <f t="shared" si="1056"/>
        <v>0</v>
      </c>
      <c r="P3688" s="15">
        <f t="shared" si="1056"/>
        <v>0</v>
      </c>
      <c r="Q3688" s="15">
        <f t="shared" si="1056"/>
        <v>0</v>
      </c>
      <c r="R3688" s="15">
        <f t="shared" si="1056"/>
        <v>0</v>
      </c>
      <c r="S3688" s="15">
        <f t="shared" si="1056"/>
        <v>0</v>
      </c>
      <c r="T3688" s="15">
        <f t="shared" si="1056"/>
        <v>0</v>
      </c>
      <c r="U3688" s="15">
        <v>0</v>
      </c>
      <c r="V3688" s="15">
        <v>0</v>
      </c>
      <c r="W3688" s="15">
        <f>SUM(W3689:W3693)</f>
        <v>0</v>
      </c>
      <c r="X3688" s="15">
        <f t="shared" si="1056"/>
        <v>0</v>
      </c>
      <c r="Y3688" s="15">
        <f t="shared" si="1056"/>
        <v>0</v>
      </c>
      <c r="Z3688" s="15">
        <f t="shared" si="1056"/>
        <v>0</v>
      </c>
      <c r="AA3688" s="15">
        <f t="shared" si="1056"/>
        <v>0</v>
      </c>
      <c r="AB3688" s="15">
        <f t="shared" si="1056"/>
        <v>0</v>
      </c>
      <c r="AC3688" s="15">
        <f t="shared" si="1056"/>
        <v>0</v>
      </c>
      <c r="AD3688" s="15">
        <f t="shared" si="1056"/>
        <v>0</v>
      </c>
      <c r="AE3688" s="15">
        <f t="shared" si="1056"/>
        <v>0</v>
      </c>
      <c r="AF3688" s="15">
        <f t="shared" si="1056"/>
        <v>0</v>
      </c>
      <c r="AG3688" s="15">
        <f t="shared" si="1056"/>
        <v>0</v>
      </c>
      <c r="AH3688" s="15">
        <v>0</v>
      </c>
      <c r="AI3688" s="15">
        <v>0</v>
      </c>
      <c r="AJ3688" s="15">
        <f>SUM(AJ3689:AJ3693)</f>
        <v>0</v>
      </c>
      <c r="AK3688" s="15">
        <f t="shared" si="1056"/>
        <v>0</v>
      </c>
      <c r="AL3688" s="15">
        <f t="shared" si="1056"/>
        <v>0</v>
      </c>
      <c r="AM3688" s="15">
        <f t="shared" si="1056"/>
        <v>0</v>
      </c>
      <c r="AN3688" s="15">
        <f t="shared" si="1056"/>
        <v>0</v>
      </c>
      <c r="AO3688" s="15">
        <f t="shared" si="1056"/>
        <v>0</v>
      </c>
      <c r="AP3688" s="15">
        <f t="shared" si="1056"/>
        <v>0</v>
      </c>
      <c r="AQ3688" s="15">
        <f t="shared" si="1056"/>
        <v>0</v>
      </c>
      <c r="AR3688" s="15">
        <f t="shared" si="1056"/>
        <v>0</v>
      </c>
      <c r="AS3688" s="15">
        <f t="shared" si="1056"/>
        <v>0</v>
      </c>
      <c r="AT3688" s="15">
        <f t="shared" si="1056"/>
        <v>0</v>
      </c>
      <c r="AU3688" s="15">
        <v>0</v>
      </c>
      <c r="AV3688" s="15">
        <v>0</v>
      </c>
      <c r="AW3688" s="15">
        <f t="shared" si="1054"/>
        <v>0</v>
      </c>
    </row>
    <row r="3689" spans="1:49" s="144" customFormat="1">
      <c r="A3689" s="44" t="s">
        <v>797</v>
      </c>
      <c r="B3689" s="45" t="s">
        <v>1030</v>
      </c>
      <c r="C3689" s="45" t="s">
        <v>1431</v>
      </c>
      <c r="D3689" s="452" t="s">
        <v>2963</v>
      </c>
      <c r="E3689" s="140" t="s">
        <v>850</v>
      </c>
      <c r="F3689" s="141" t="s">
        <v>403</v>
      </c>
      <c r="G3689" s="468" t="s">
        <v>3096</v>
      </c>
      <c r="H3689" s="50" t="s">
        <v>2333</v>
      </c>
      <c r="I3689" s="142" t="s">
        <v>1119</v>
      </c>
      <c r="J3689" s="15"/>
      <c r="K3689" s="15"/>
      <c r="L3689" s="15"/>
      <c r="M3689" s="15"/>
      <c r="N3689" s="15"/>
      <c r="O3689" s="15"/>
      <c r="P3689" s="15"/>
      <c r="Q3689" s="15"/>
      <c r="R3689" s="15"/>
      <c r="S3689" s="15"/>
      <c r="T3689" s="15"/>
      <c r="U3689" s="15">
        <v>0</v>
      </c>
      <c r="V3689" s="15">
        <v>0</v>
      </c>
      <c r="W3689" s="15"/>
      <c r="X3689" s="15"/>
      <c r="Y3689" s="15"/>
      <c r="Z3689" s="15"/>
      <c r="AA3689" s="15"/>
      <c r="AB3689" s="15"/>
      <c r="AC3689" s="15"/>
      <c r="AD3689" s="15"/>
      <c r="AE3689" s="15"/>
      <c r="AF3689" s="15"/>
      <c r="AG3689" s="15"/>
      <c r="AH3689" s="15">
        <v>0</v>
      </c>
      <c r="AI3689" s="15">
        <v>0</v>
      </c>
      <c r="AJ3689" s="15"/>
      <c r="AK3689" s="15"/>
      <c r="AL3689" s="15"/>
      <c r="AM3689" s="15"/>
      <c r="AN3689" s="15"/>
      <c r="AO3689" s="15"/>
      <c r="AP3689" s="15"/>
      <c r="AQ3689" s="15"/>
      <c r="AR3689" s="15"/>
      <c r="AS3689" s="15"/>
      <c r="AT3689" s="15"/>
      <c r="AU3689" s="15">
        <v>0</v>
      </c>
      <c r="AV3689" s="15">
        <v>0</v>
      </c>
      <c r="AW3689" s="15">
        <f t="shared" si="1054"/>
        <v>0</v>
      </c>
    </row>
    <row r="3690" spans="1:49" s="144" customFormat="1">
      <c r="A3690" s="44" t="s">
        <v>797</v>
      </c>
      <c r="B3690" s="45" t="s">
        <v>1030</v>
      </c>
      <c r="C3690" s="45" t="s">
        <v>1431</v>
      </c>
      <c r="D3690" s="452" t="s">
        <v>2963</v>
      </c>
      <c r="E3690" s="140" t="s">
        <v>851</v>
      </c>
      <c r="F3690" s="141" t="s">
        <v>404</v>
      </c>
      <c r="G3690" s="468" t="s">
        <v>3096</v>
      </c>
      <c r="H3690" s="50" t="s">
        <v>2333</v>
      </c>
      <c r="I3690" s="142" t="s">
        <v>1290</v>
      </c>
      <c r="J3690" s="15"/>
      <c r="K3690" s="15"/>
      <c r="L3690" s="15"/>
      <c r="M3690" s="15"/>
      <c r="N3690" s="15"/>
      <c r="O3690" s="15"/>
      <c r="P3690" s="15"/>
      <c r="Q3690" s="15"/>
      <c r="R3690" s="15"/>
      <c r="S3690" s="15"/>
      <c r="T3690" s="15"/>
      <c r="U3690" s="15">
        <v>0</v>
      </c>
      <c r="V3690" s="15">
        <v>0</v>
      </c>
      <c r="W3690" s="15"/>
      <c r="X3690" s="15"/>
      <c r="Y3690" s="15"/>
      <c r="Z3690" s="15"/>
      <c r="AA3690" s="15"/>
      <c r="AB3690" s="15"/>
      <c r="AC3690" s="15"/>
      <c r="AD3690" s="15"/>
      <c r="AE3690" s="15"/>
      <c r="AF3690" s="15"/>
      <c r="AG3690" s="15"/>
      <c r="AH3690" s="15">
        <v>0</v>
      </c>
      <c r="AI3690" s="15">
        <v>0</v>
      </c>
      <c r="AJ3690" s="15"/>
      <c r="AK3690" s="15"/>
      <c r="AL3690" s="15"/>
      <c r="AM3690" s="15"/>
      <c r="AN3690" s="15"/>
      <c r="AO3690" s="15"/>
      <c r="AP3690" s="15"/>
      <c r="AQ3690" s="15"/>
      <c r="AR3690" s="15"/>
      <c r="AS3690" s="15"/>
      <c r="AT3690" s="15"/>
      <c r="AU3690" s="15">
        <v>0</v>
      </c>
      <c r="AV3690" s="15">
        <v>0</v>
      </c>
      <c r="AW3690" s="15">
        <f t="shared" si="1054"/>
        <v>0</v>
      </c>
    </row>
    <row r="3691" spans="1:49" s="144" customFormat="1">
      <c r="A3691" s="44" t="s">
        <v>797</v>
      </c>
      <c r="B3691" s="45" t="s">
        <v>1030</v>
      </c>
      <c r="C3691" s="45" t="s">
        <v>1431</v>
      </c>
      <c r="D3691" s="452" t="s">
        <v>2963</v>
      </c>
      <c r="E3691" s="140" t="s">
        <v>852</v>
      </c>
      <c r="F3691" s="141" t="s">
        <v>405</v>
      </c>
      <c r="G3691" s="468" t="s">
        <v>3096</v>
      </c>
      <c r="H3691" s="50" t="s">
        <v>2333</v>
      </c>
      <c r="I3691" s="142" t="s">
        <v>1733</v>
      </c>
      <c r="J3691" s="15"/>
      <c r="K3691" s="15"/>
      <c r="L3691" s="15"/>
      <c r="M3691" s="15"/>
      <c r="N3691" s="15"/>
      <c r="O3691" s="15"/>
      <c r="P3691" s="15"/>
      <c r="Q3691" s="15"/>
      <c r="R3691" s="15"/>
      <c r="S3691" s="15"/>
      <c r="T3691" s="15"/>
      <c r="U3691" s="15">
        <v>0</v>
      </c>
      <c r="V3691" s="15">
        <v>0</v>
      </c>
      <c r="W3691" s="15"/>
      <c r="X3691" s="15"/>
      <c r="Y3691" s="15"/>
      <c r="Z3691" s="15"/>
      <c r="AA3691" s="15"/>
      <c r="AB3691" s="15"/>
      <c r="AC3691" s="15"/>
      <c r="AD3691" s="15"/>
      <c r="AE3691" s="15"/>
      <c r="AF3691" s="15"/>
      <c r="AG3691" s="15"/>
      <c r="AH3691" s="15">
        <v>0</v>
      </c>
      <c r="AI3691" s="15">
        <v>0</v>
      </c>
      <c r="AJ3691" s="15"/>
      <c r="AK3691" s="15"/>
      <c r="AL3691" s="15"/>
      <c r="AM3691" s="15"/>
      <c r="AN3691" s="15"/>
      <c r="AO3691" s="15"/>
      <c r="AP3691" s="15"/>
      <c r="AQ3691" s="15"/>
      <c r="AR3691" s="15"/>
      <c r="AS3691" s="15"/>
      <c r="AT3691" s="15"/>
      <c r="AU3691" s="15">
        <v>0</v>
      </c>
      <c r="AV3691" s="15">
        <v>0</v>
      </c>
      <c r="AW3691" s="15">
        <f t="shared" si="1054"/>
        <v>0</v>
      </c>
    </row>
    <row r="3692" spans="1:49" s="144" customFormat="1">
      <c r="A3692" s="44" t="s">
        <v>797</v>
      </c>
      <c r="B3692" s="45" t="s">
        <v>1030</v>
      </c>
      <c r="C3692" s="45" t="s">
        <v>1431</v>
      </c>
      <c r="D3692" s="452" t="s">
        <v>2963</v>
      </c>
      <c r="E3692" s="140" t="s">
        <v>853</v>
      </c>
      <c r="F3692" s="141" t="s">
        <v>406</v>
      </c>
      <c r="G3692" s="468" t="s">
        <v>3096</v>
      </c>
      <c r="H3692" s="50" t="s">
        <v>2333</v>
      </c>
      <c r="I3692" s="142" t="s">
        <v>1734</v>
      </c>
      <c r="J3692" s="15"/>
      <c r="K3692" s="15"/>
      <c r="L3692" s="15"/>
      <c r="M3692" s="15"/>
      <c r="N3692" s="15"/>
      <c r="O3692" s="15"/>
      <c r="P3692" s="15"/>
      <c r="Q3692" s="15"/>
      <c r="R3692" s="15"/>
      <c r="S3692" s="15"/>
      <c r="T3692" s="15"/>
      <c r="U3692" s="15">
        <v>0</v>
      </c>
      <c r="V3692" s="15">
        <v>0</v>
      </c>
      <c r="W3692" s="15"/>
      <c r="X3692" s="15"/>
      <c r="Y3692" s="15"/>
      <c r="Z3692" s="15"/>
      <c r="AA3692" s="15"/>
      <c r="AB3692" s="15"/>
      <c r="AC3692" s="15"/>
      <c r="AD3692" s="15"/>
      <c r="AE3692" s="15"/>
      <c r="AF3692" s="15"/>
      <c r="AG3692" s="15"/>
      <c r="AH3692" s="15">
        <v>0</v>
      </c>
      <c r="AI3692" s="15">
        <v>0</v>
      </c>
      <c r="AJ3692" s="15"/>
      <c r="AK3692" s="15"/>
      <c r="AL3692" s="15"/>
      <c r="AM3692" s="15"/>
      <c r="AN3692" s="15"/>
      <c r="AO3692" s="15"/>
      <c r="AP3692" s="15"/>
      <c r="AQ3692" s="15"/>
      <c r="AR3692" s="15"/>
      <c r="AS3692" s="15"/>
      <c r="AT3692" s="15"/>
      <c r="AU3692" s="15">
        <v>0</v>
      </c>
      <c r="AV3692" s="15">
        <v>0</v>
      </c>
      <c r="AW3692" s="15">
        <f t="shared" si="1054"/>
        <v>0</v>
      </c>
    </row>
    <row r="3693" spans="1:49" s="144" customFormat="1">
      <c r="A3693" s="44" t="s">
        <v>797</v>
      </c>
      <c r="B3693" s="45" t="s">
        <v>1030</v>
      </c>
      <c r="C3693" s="45" t="s">
        <v>1431</v>
      </c>
      <c r="D3693" s="452" t="s">
        <v>2963</v>
      </c>
      <c r="E3693" s="140" t="s">
        <v>854</v>
      </c>
      <c r="F3693" s="141" t="s">
        <v>407</v>
      </c>
      <c r="G3693" s="468" t="s">
        <v>3096</v>
      </c>
      <c r="H3693" s="50" t="s">
        <v>2333</v>
      </c>
      <c r="I3693" s="142" t="s">
        <v>1735</v>
      </c>
      <c r="J3693" s="15"/>
      <c r="K3693" s="15"/>
      <c r="L3693" s="15"/>
      <c r="M3693" s="15"/>
      <c r="N3693" s="15"/>
      <c r="O3693" s="15"/>
      <c r="P3693" s="15"/>
      <c r="Q3693" s="15"/>
      <c r="R3693" s="15"/>
      <c r="S3693" s="15"/>
      <c r="T3693" s="15"/>
      <c r="U3693" s="15">
        <v>0</v>
      </c>
      <c r="V3693" s="15">
        <v>0</v>
      </c>
      <c r="W3693" s="15"/>
      <c r="X3693" s="15"/>
      <c r="Y3693" s="15"/>
      <c r="Z3693" s="15"/>
      <c r="AA3693" s="15"/>
      <c r="AB3693" s="15"/>
      <c r="AC3693" s="15"/>
      <c r="AD3693" s="15"/>
      <c r="AE3693" s="15"/>
      <c r="AF3693" s="15"/>
      <c r="AG3693" s="15"/>
      <c r="AH3693" s="15">
        <v>0</v>
      </c>
      <c r="AI3693" s="15">
        <v>0</v>
      </c>
      <c r="AJ3693" s="15"/>
      <c r="AK3693" s="15"/>
      <c r="AL3693" s="15"/>
      <c r="AM3693" s="15"/>
      <c r="AN3693" s="15"/>
      <c r="AO3693" s="15"/>
      <c r="AP3693" s="15"/>
      <c r="AQ3693" s="15"/>
      <c r="AR3693" s="15"/>
      <c r="AS3693" s="15"/>
      <c r="AT3693" s="15"/>
      <c r="AU3693" s="15">
        <v>0</v>
      </c>
      <c r="AV3693" s="15">
        <v>0</v>
      </c>
      <c r="AW3693" s="15">
        <f t="shared" si="1054"/>
        <v>0</v>
      </c>
    </row>
    <row r="3694" spans="1:49">
      <c r="A3694" s="44" t="s">
        <v>797</v>
      </c>
      <c r="B3694" s="45" t="s">
        <v>1030</v>
      </c>
      <c r="C3694" s="45" t="s">
        <v>1431</v>
      </c>
      <c r="D3694" s="452" t="s">
        <v>2963</v>
      </c>
      <c r="E3694" s="213" t="s">
        <v>773</v>
      </c>
      <c r="F3694" s="65"/>
      <c r="G3694" s="65"/>
      <c r="H3694" s="65"/>
      <c r="I3694" s="1" t="s">
        <v>1362</v>
      </c>
      <c r="J3694" s="9">
        <f>SUM(J3695)</f>
        <v>0</v>
      </c>
      <c r="K3694" s="9">
        <f t="shared" ref="K3694:AT3694" si="1057">SUM(K3695)</f>
        <v>0</v>
      </c>
      <c r="L3694" s="9">
        <f t="shared" si="1057"/>
        <v>0</v>
      </c>
      <c r="M3694" s="9">
        <f t="shared" si="1057"/>
        <v>0</v>
      </c>
      <c r="N3694" s="9">
        <f t="shared" si="1057"/>
        <v>0</v>
      </c>
      <c r="O3694" s="9">
        <f t="shared" si="1057"/>
        <v>0</v>
      </c>
      <c r="P3694" s="9">
        <f t="shared" si="1057"/>
        <v>0</v>
      </c>
      <c r="Q3694" s="9">
        <f t="shared" si="1057"/>
        <v>0</v>
      </c>
      <c r="R3694" s="9">
        <f t="shared" si="1057"/>
        <v>0</v>
      </c>
      <c r="S3694" s="9">
        <f t="shared" si="1057"/>
        <v>0</v>
      </c>
      <c r="T3694" s="9">
        <f t="shared" si="1057"/>
        <v>0</v>
      </c>
      <c r="U3694" s="9">
        <v>0</v>
      </c>
      <c r="V3694" s="9">
        <v>0</v>
      </c>
      <c r="W3694" s="9">
        <f>SUM(W3695)</f>
        <v>0</v>
      </c>
      <c r="X3694" s="9">
        <f t="shared" si="1057"/>
        <v>0</v>
      </c>
      <c r="Y3694" s="9">
        <f t="shared" si="1057"/>
        <v>0</v>
      </c>
      <c r="Z3694" s="9">
        <f t="shared" si="1057"/>
        <v>0</v>
      </c>
      <c r="AA3694" s="9">
        <f t="shared" si="1057"/>
        <v>0</v>
      </c>
      <c r="AB3694" s="9">
        <f t="shared" si="1057"/>
        <v>0</v>
      </c>
      <c r="AC3694" s="9">
        <f t="shared" si="1057"/>
        <v>0</v>
      </c>
      <c r="AD3694" s="9">
        <f t="shared" si="1057"/>
        <v>0</v>
      </c>
      <c r="AE3694" s="9">
        <f t="shared" si="1057"/>
        <v>0</v>
      </c>
      <c r="AF3694" s="9">
        <f t="shared" si="1057"/>
        <v>0</v>
      </c>
      <c r="AG3694" s="9">
        <f t="shared" si="1057"/>
        <v>0</v>
      </c>
      <c r="AH3694" s="9">
        <v>0</v>
      </c>
      <c r="AI3694" s="9">
        <v>0</v>
      </c>
      <c r="AJ3694" s="9">
        <f>SUM(AJ3695)</f>
        <v>0</v>
      </c>
      <c r="AK3694" s="9">
        <f t="shared" si="1057"/>
        <v>0</v>
      </c>
      <c r="AL3694" s="9">
        <f t="shared" si="1057"/>
        <v>0</v>
      </c>
      <c r="AM3694" s="9">
        <f t="shared" si="1057"/>
        <v>0</v>
      </c>
      <c r="AN3694" s="9">
        <f t="shared" si="1057"/>
        <v>0</v>
      </c>
      <c r="AO3694" s="9">
        <f t="shared" si="1057"/>
        <v>0</v>
      </c>
      <c r="AP3694" s="9">
        <f t="shared" si="1057"/>
        <v>0</v>
      </c>
      <c r="AQ3694" s="9">
        <f t="shared" si="1057"/>
        <v>0</v>
      </c>
      <c r="AR3694" s="9">
        <f t="shared" si="1057"/>
        <v>0</v>
      </c>
      <c r="AS3694" s="9">
        <f t="shared" si="1057"/>
        <v>0</v>
      </c>
      <c r="AT3694" s="9">
        <f t="shared" si="1057"/>
        <v>0</v>
      </c>
      <c r="AU3694" s="9">
        <v>0</v>
      </c>
      <c r="AV3694" s="9">
        <v>0</v>
      </c>
      <c r="AW3694" s="9">
        <f t="shared" si="1054"/>
        <v>0</v>
      </c>
    </row>
    <row r="3695" spans="1:49">
      <c r="A3695" s="44" t="s">
        <v>797</v>
      </c>
      <c r="B3695" s="45" t="s">
        <v>1030</v>
      </c>
      <c r="C3695" s="45" t="s">
        <v>1431</v>
      </c>
      <c r="D3695" s="452" t="s">
        <v>2963</v>
      </c>
      <c r="E3695" s="367" t="s">
        <v>785</v>
      </c>
      <c r="F3695" s="50"/>
      <c r="G3695" s="468" t="s">
        <v>3096</v>
      </c>
      <c r="H3695" s="50" t="s">
        <v>2333</v>
      </c>
      <c r="I3695" s="42" t="s">
        <v>1363</v>
      </c>
      <c r="U3695" s="15">
        <v>0</v>
      </c>
      <c r="V3695" s="15">
        <v>0</v>
      </c>
      <c r="AH3695" s="15">
        <v>0</v>
      </c>
      <c r="AI3695" s="15">
        <v>0</v>
      </c>
      <c r="AU3695" s="15">
        <v>0</v>
      </c>
      <c r="AV3695" s="15">
        <v>0</v>
      </c>
      <c r="AW3695" s="15">
        <f t="shared" si="1054"/>
        <v>0</v>
      </c>
    </row>
    <row r="3696" spans="1:49">
      <c r="A3696" s="44" t="s">
        <v>797</v>
      </c>
      <c r="B3696" s="45" t="s">
        <v>1030</v>
      </c>
      <c r="C3696" s="45" t="s">
        <v>1431</v>
      </c>
      <c r="D3696" s="452" t="s">
        <v>2963</v>
      </c>
      <c r="E3696" s="213" t="s">
        <v>1364</v>
      </c>
      <c r="F3696" s="65"/>
      <c r="G3696" s="65"/>
      <c r="H3696" s="65"/>
      <c r="I3696" s="1" t="s">
        <v>2104</v>
      </c>
      <c r="J3696" s="9">
        <f>SUM(J3697:J3706)</f>
        <v>2300</v>
      </c>
      <c r="K3696" s="9">
        <f t="shared" ref="K3696:AT3696" si="1058">SUM(K3697:K3706)</f>
        <v>0</v>
      </c>
      <c r="L3696" s="9">
        <f t="shared" si="1058"/>
        <v>0</v>
      </c>
      <c r="M3696" s="9">
        <f t="shared" si="1058"/>
        <v>0</v>
      </c>
      <c r="N3696" s="9">
        <f t="shared" si="1058"/>
        <v>0</v>
      </c>
      <c r="O3696" s="9">
        <f t="shared" si="1058"/>
        <v>0</v>
      </c>
      <c r="P3696" s="9">
        <f t="shared" si="1058"/>
        <v>0</v>
      </c>
      <c r="Q3696" s="9">
        <f t="shared" si="1058"/>
        <v>0</v>
      </c>
      <c r="R3696" s="9">
        <f t="shared" si="1058"/>
        <v>0</v>
      </c>
      <c r="S3696" s="9">
        <f t="shared" si="1058"/>
        <v>780</v>
      </c>
      <c r="T3696" s="9">
        <f t="shared" si="1058"/>
        <v>0</v>
      </c>
      <c r="U3696" s="9">
        <v>780</v>
      </c>
      <c r="V3696" s="9">
        <v>1520</v>
      </c>
      <c r="W3696" s="9">
        <f>SUM(W3697:W3706)</f>
        <v>0</v>
      </c>
      <c r="X3696" s="9">
        <f t="shared" si="1058"/>
        <v>0</v>
      </c>
      <c r="Y3696" s="9">
        <f t="shared" si="1058"/>
        <v>0</v>
      </c>
      <c r="Z3696" s="9">
        <f t="shared" si="1058"/>
        <v>0</v>
      </c>
      <c r="AA3696" s="9">
        <f t="shared" si="1058"/>
        <v>0</v>
      </c>
      <c r="AB3696" s="9">
        <f t="shared" si="1058"/>
        <v>0</v>
      </c>
      <c r="AC3696" s="9">
        <f t="shared" si="1058"/>
        <v>0</v>
      </c>
      <c r="AD3696" s="9">
        <f t="shared" si="1058"/>
        <v>0</v>
      </c>
      <c r="AE3696" s="9">
        <f t="shared" si="1058"/>
        <v>0</v>
      </c>
      <c r="AF3696" s="9">
        <f t="shared" si="1058"/>
        <v>0</v>
      </c>
      <c r="AG3696" s="9">
        <f t="shared" si="1058"/>
        <v>0</v>
      </c>
      <c r="AH3696" s="9">
        <v>0</v>
      </c>
      <c r="AI3696" s="9">
        <v>0</v>
      </c>
      <c r="AJ3696" s="9">
        <f>SUM(AJ3697:AJ3706)</f>
        <v>2200</v>
      </c>
      <c r="AK3696" s="9">
        <f t="shared" si="1058"/>
        <v>0</v>
      </c>
      <c r="AL3696" s="9">
        <f t="shared" si="1058"/>
        <v>0</v>
      </c>
      <c r="AM3696" s="9">
        <f t="shared" si="1058"/>
        <v>0</v>
      </c>
      <c r="AN3696" s="9">
        <f t="shared" si="1058"/>
        <v>675</v>
      </c>
      <c r="AO3696" s="9">
        <f t="shared" si="1058"/>
        <v>0</v>
      </c>
      <c r="AP3696" s="9">
        <f t="shared" si="1058"/>
        <v>0</v>
      </c>
      <c r="AQ3696" s="9">
        <f t="shared" si="1058"/>
        <v>0</v>
      </c>
      <c r="AR3696" s="9">
        <f t="shared" si="1058"/>
        <v>1400</v>
      </c>
      <c r="AS3696" s="9">
        <f t="shared" si="1058"/>
        <v>0</v>
      </c>
      <c r="AT3696" s="9">
        <f t="shared" si="1058"/>
        <v>0</v>
      </c>
      <c r="AU3696" s="9">
        <v>2075</v>
      </c>
      <c r="AV3696" s="9">
        <v>125</v>
      </c>
      <c r="AW3696" s="9">
        <f t="shared" si="1054"/>
        <v>2855</v>
      </c>
    </row>
    <row r="3697" spans="1:49">
      <c r="A3697" s="44" t="s">
        <v>797</v>
      </c>
      <c r="B3697" s="45" t="s">
        <v>1030</v>
      </c>
      <c r="C3697" s="45" t="s">
        <v>1431</v>
      </c>
      <c r="D3697" s="452" t="s">
        <v>2963</v>
      </c>
      <c r="E3697" s="367" t="s">
        <v>786</v>
      </c>
      <c r="F3697" s="50"/>
      <c r="G3697" s="468" t="s">
        <v>3096</v>
      </c>
      <c r="H3697" s="50" t="s">
        <v>2333</v>
      </c>
      <c r="I3697" s="42" t="s">
        <v>1191</v>
      </c>
      <c r="U3697" s="15">
        <v>0</v>
      </c>
      <c r="V3697" s="15">
        <v>0</v>
      </c>
      <c r="AH3697" s="15">
        <v>0</v>
      </c>
      <c r="AI3697" s="15">
        <v>0</v>
      </c>
      <c r="AU3697" s="15">
        <v>0</v>
      </c>
      <c r="AV3697" s="15">
        <v>0</v>
      </c>
      <c r="AW3697" s="15">
        <f t="shared" si="1054"/>
        <v>0</v>
      </c>
    </row>
    <row r="3698" spans="1:49">
      <c r="A3698" s="44" t="s">
        <v>797</v>
      </c>
      <c r="B3698" s="45" t="s">
        <v>1030</v>
      </c>
      <c r="C3698" s="45" t="s">
        <v>1431</v>
      </c>
      <c r="D3698" s="452" t="s">
        <v>2963</v>
      </c>
      <c r="E3698" s="367" t="s">
        <v>1528</v>
      </c>
      <c r="F3698" s="50"/>
      <c r="G3698" s="468" t="s">
        <v>3096</v>
      </c>
      <c r="H3698" s="50" t="s">
        <v>2333</v>
      </c>
      <c r="I3698" s="42" t="s">
        <v>989</v>
      </c>
      <c r="U3698" s="15">
        <v>0</v>
      </c>
      <c r="V3698" s="15">
        <v>0</v>
      </c>
      <c r="AH3698" s="15">
        <v>0</v>
      </c>
      <c r="AI3698" s="15">
        <v>0</v>
      </c>
      <c r="AU3698" s="15">
        <v>0</v>
      </c>
      <c r="AV3698" s="15">
        <v>0</v>
      </c>
      <c r="AW3698" s="15">
        <f t="shared" si="1054"/>
        <v>0</v>
      </c>
    </row>
    <row r="3699" spans="1:49">
      <c r="A3699" s="44" t="s">
        <v>797</v>
      </c>
      <c r="B3699" s="45" t="s">
        <v>1030</v>
      </c>
      <c r="C3699" s="45" t="s">
        <v>1431</v>
      </c>
      <c r="D3699" s="452" t="s">
        <v>2963</v>
      </c>
      <c r="E3699" s="367" t="s">
        <v>1679</v>
      </c>
      <c r="F3699" s="50"/>
      <c r="G3699" s="468" t="s">
        <v>3096</v>
      </c>
      <c r="H3699" s="50" t="s">
        <v>2333</v>
      </c>
      <c r="I3699" s="42" t="s">
        <v>1048</v>
      </c>
      <c r="U3699" s="15">
        <v>0</v>
      </c>
      <c r="V3699" s="15">
        <v>0</v>
      </c>
      <c r="AH3699" s="15">
        <v>0</v>
      </c>
      <c r="AI3699" s="15">
        <v>0</v>
      </c>
      <c r="AU3699" s="15">
        <v>0</v>
      </c>
      <c r="AV3699" s="15">
        <v>0</v>
      </c>
      <c r="AW3699" s="15">
        <f t="shared" si="1054"/>
        <v>0</v>
      </c>
    </row>
    <row r="3700" spans="1:49">
      <c r="A3700" s="44" t="s">
        <v>797</v>
      </c>
      <c r="B3700" s="45" t="s">
        <v>1030</v>
      </c>
      <c r="C3700" s="45" t="s">
        <v>1431</v>
      </c>
      <c r="D3700" s="452" t="s">
        <v>2963</v>
      </c>
      <c r="E3700" s="367" t="s">
        <v>787</v>
      </c>
      <c r="F3700" s="50"/>
      <c r="G3700" s="468" t="s">
        <v>3096</v>
      </c>
      <c r="H3700" s="50" t="s">
        <v>2333</v>
      </c>
      <c r="I3700" s="42" t="s">
        <v>2078</v>
      </c>
      <c r="U3700" s="15">
        <v>0</v>
      </c>
      <c r="V3700" s="15">
        <v>0</v>
      </c>
      <c r="AH3700" s="15">
        <v>0</v>
      </c>
      <c r="AI3700" s="15">
        <v>0</v>
      </c>
      <c r="AU3700" s="15">
        <v>0</v>
      </c>
      <c r="AV3700" s="15">
        <v>0</v>
      </c>
      <c r="AW3700" s="15">
        <f t="shared" si="1054"/>
        <v>0</v>
      </c>
    </row>
    <row r="3701" spans="1:49">
      <c r="A3701" s="44" t="s">
        <v>797</v>
      </c>
      <c r="B3701" s="45" t="s">
        <v>1030</v>
      </c>
      <c r="C3701" s="45" t="s">
        <v>1431</v>
      </c>
      <c r="D3701" s="452" t="s">
        <v>2963</v>
      </c>
      <c r="E3701" s="367" t="s">
        <v>1116</v>
      </c>
      <c r="F3701" s="50"/>
      <c r="G3701" s="468" t="s">
        <v>3096</v>
      </c>
      <c r="H3701" s="50" t="s">
        <v>2333</v>
      </c>
      <c r="I3701" s="42" t="s">
        <v>1487</v>
      </c>
      <c r="J3701" s="15">
        <v>300</v>
      </c>
      <c r="U3701" s="15">
        <v>0</v>
      </c>
      <c r="V3701" s="15">
        <v>300</v>
      </c>
      <c r="AH3701" s="15">
        <v>0</v>
      </c>
      <c r="AI3701" s="15">
        <v>0</v>
      </c>
      <c r="AJ3701" s="15">
        <v>800</v>
      </c>
      <c r="AN3701" s="15">
        <v>675</v>
      </c>
      <c r="AU3701" s="15">
        <v>675</v>
      </c>
      <c r="AV3701" s="15">
        <v>125</v>
      </c>
      <c r="AW3701" s="15">
        <f t="shared" si="1054"/>
        <v>675</v>
      </c>
    </row>
    <row r="3702" spans="1:49">
      <c r="A3702" s="44" t="s">
        <v>797</v>
      </c>
      <c r="B3702" s="45" t="s">
        <v>1030</v>
      </c>
      <c r="C3702" s="45" t="s">
        <v>1431</v>
      </c>
      <c r="D3702" s="452" t="s">
        <v>2963</v>
      </c>
      <c r="E3702" s="367" t="s">
        <v>1703</v>
      </c>
      <c r="F3702" s="50"/>
      <c r="G3702" s="468" t="s">
        <v>3096</v>
      </c>
      <c r="H3702" s="50" t="s">
        <v>2333</v>
      </c>
      <c r="I3702" s="42" t="s">
        <v>1047</v>
      </c>
      <c r="U3702" s="15">
        <v>0</v>
      </c>
      <c r="V3702" s="15">
        <v>0</v>
      </c>
      <c r="AH3702" s="15">
        <v>0</v>
      </c>
      <c r="AI3702" s="15">
        <v>0</v>
      </c>
      <c r="AU3702" s="15">
        <v>0</v>
      </c>
      <c r="AV3702" s="15">
        <v>0</v>
      </c>
      <c r="AW3702" s="15">
        <f t="shared" si="1054"/>
        <v>0</v>
      </c>
    </row>
    <row r="3703" spans="1:49">
      <c r="A3703" s="44" t="s">
        <v>797</v>
      </c>
      <c r="B3703" s="45" t="s">
        <v>1030</v>
      </c>
      <c r="C3703" s="45" t="s">
        <v>1431</v>
      </c>
      <c r="D3703" s="452" t="s">
        <v>2963</v>
      </c>
      <c r="E3703" s="367" t="s">
        <v>826</v>
      </c>
      <c r="F3703" s="50"/>
      <c r="G3703" s="468" t="s">
        <v>3096</v>
      </c>
      <c r="H3703" s="50" t="s">
        <v>2333</v>
      </c>
      <c r="I3703" s="42" t="s">
        <v>935</v>
      </c>
      <c r="J3703" s="15">
        <v>1000</v>
      </c>
      <c r="U3703" s="15">
        <v>0</v>
      </c>
      <c r="V3703" s="15">
        <v>1000</v>
      </c>
      <c r="AH3703" s="15">
        <v>0</v>
      </c>
      <c r="AI3703" s="15">
        <v>0</v>
      </c>
      <c r="AU3703" s="15">
        <v>0</v>
      </c>
      <c r="AV3703" s="15">
        <v>0</v>
      </c>
      <c r="AW3703" s="15">
        <f t="shared" si="1054"/>
        <v>0</v>
      </c>
    </row>
    <row r="3704" spans="1:49">
      <c r="A3704" s="44" t="s">
        <v>797</v>
      </c>
      <c r="B3704" s="45" t="s">
        <v>1030</v>
      </c>
      <c r="C3704" s="45" t="s">
        <v>1431</v>
      </c>
      <c r="D3704" s="452" t="s">
        <v>2963</v>
      </c>
      <c r="E3704" s="367" t="s">
        <v>1115</v>
      </c>
      <c r="F3704" s="50"/>
      <c r="G3704" s="468" t="s">
        <v>3096</v>
      </c>
      <c r="H3704" s="50" t="s">
        <v>2333</v>
      </c>
      <c r="I3704" s="42" t="s">
        <v>990</v>
      </c>
      <c r="U3704" s="15">
        <v>0</v>
      </c>
      <c r="V3704" s="15">
        <v>0</v>
      </c>
      <c r="AH3704" s="15">
        <v>0</v>
      </c>
      <c r="AI3704" s="15">
        <v>0</v>
      </c>
      <c r="AU3704" s="15">
        <v>0</v>
      </c>
      <c r="AV3704" s="15">
        <v>0</v>
      </c>
      <c r="AW3704" s="15">
        <f t="shared" si="1054"/>
        <v>0</v>
      </c>
    </row>
    <row r="3705" spans="1:49">
      <c r="A3705" s="44" t="s">
        <v>797</v>
      </c>
      <c r="B3705" s="45" t="s">
        <v>1030</v>
      </c>
      <c r="C3705" s="45" t="s">
        <v>1431</v>
      </c>
      <c r="D3705" s="452" t="s">
        <v>2963</v>
      </c>
      <c r="E3705" s="367" t="s">
        <v>1677</v>
      </c>
      <c r="F3705" s="50"/>
      <c r="G3705" s="468" t="s">
        <v>3096</v>
      </c>
      <c r="H3705" s="50" t="s">
        <v>2333</v>
      </c>
      <c r="I3705" s="42" t="s">
        <v>1688</v>
      </c>
      <c r="J3705" s="15">
        <v>1000</v>
      </c>
      <c r="S3705" s="15">
        <v>780</v>
      </c>
      <c r="U3705" s="15">
        <v>780</v>
      </c>
      <c r="V3705" s="15">
        <v>220</v>
      </c>
      <c r="AH3705" s="15">
        <v>0</v>
      </c>
      <c r="AI3705" s="15">
        <v>0</v>
      </c>
      <c r="AJ3705" s="15">
        <v>1400</v>
      </c>
      <c r="AR3705" s="15">
        <v>1400</v>
      </c>
      <c r="AU3705" s="15">
        <v>1400</v>
      </c>
      <c r="AV3705" s="15">
        <v>0</v>
      </c>
      <c r="AW3705" s="15">
        <f t="shared" si="1054"/>
        <v>2180</v>
      </c>
    </row>
    <row r="3706" spans="1:49">
      <c r="A3706" s="44" t="s">
        <v>797</v>
      </c>
      <c r="B3706" s="45" t="s">
        <v>1030</v>
      </c>
      <c r="C3706" s="45" t="s">
        <v>1431</v>
      </c>
      <c r="D3706" s="452" t="s">
        <v>2963</v>
      </c>
      <c r="E3706" s="367" t="s">
        <v>1677</v>
      </c>
      <c r="F3706" s="50" t="s">
        <v>408</v>
      </c>
      <c r="G3706" s="468" t="s">
        <v>3096</v>
      </c>
      <c r="H3706" s="50" t="s">
        <v>2333</v>
      </c>
      <c r="I3706" s="42" t="s">
        <v>25</v>
      </c>
      <c r="U3706" s="15">
        <v>0</v>
      </c>
      <c r="V3706" s="15">
        <v>0</v>
      </c>
      <c r="AH3706" s="15">
        <v>0</v>
      </c>
      <c r="AI3706" s="15">
        <v>0</v>
      </c>
      <c r="AU3706" s="15">
        <v>0</v>
      </c>
      <c r="AV3706" s="15">
        <v>0</v>
      </c>
      <c r="AW3706" s="15">
        <f t="shared" si="1054"/>
        <v>0</v>
      </c>
    </row>
    <row r="3707" spans="1:49" s="52" customFormat="1">
      <c r="A3707" s="41"/>
      <c r="B3707" s="345"/>
      <c r="C3707" s="345"/>
      <c r="D3707" s="369"/>
      <c r="E3707" s="213"/>
      <c r="F3707" s="65"/>
      <c r="G3707" s="65"/>
      <c r="H3707" s="65"/>
      <c r="I3707" s="49" t="s">
        <v>3</v>
      </c>
      <c r="J3707" s="6">
        <f>SUM(J3708)</f>
        <v>0</v>
      </c>
      <c r="K3707" s="6">
        <f t="shared" ref="K3707:AT3708" si="1059">SUM(K3708)</f>
        <v>0</v>
      </c>
      <c r="L3707" s="6">
        <f t="shared" si="1059"/>
        <v>0</v>
      </c>
      <c r="M3707" s="6">
        <f t="shared" si="1059"/>
        <v>0</v>
      </c>
      <c r="N3707" s="6">
        <f t="shared" si="1059"/>
        <v>0</v>
      </c>
      <c r="O3707" s="6">
        <f t="shared" si="1059"/>
        <v>0</v>
      </c>
      <c r="P3707" s="6">
        <f t="shared" si="1059"/>
        <v>0</v>
      </c>
      <c r="Q3707" s="6">
        <f t="shared" si="1059"/>
        <v>0</v>
      </c>
      <c r="R3707" s="6">
        <f t="shared" si="1059"/>
        <v>0</v>
      </c>
      <c r="S3707" s="6">
        <f t="shared" si="1059"/>
        <v>0</v>
      </c>
      <c r="T3707" s="6">
        <f t="shared" si="1059"/>
        <v>0</v>
      </c>
      <c r="U3707" s="6">
        <v>0</v>
      </c>
      <c r="V3707" s="6">
        <v>0</v>
      </c>
      <c r="W3707" s="6">
        <f>SUM(W3708)</f>
        <v>0</v>
      </c>
      <c r="X3707" s="6">
        <f t="shared" si="1059"/>
        <v>0</v>
      </c>
      <c r="Y3707" s="6">
        <f t="shared" si="1059"/>
        <v>0</v>
      </c>
      <c r="Z3707" s="6">
        <f t="shared" si="1059"/>
        <v>0</v>
      </c>
      <c r="AA3707" s="6">
        <f t="shared" si="1059"/>
        <v>0</v>
      </c>
      <c r="AB3707" s="6">
        <f t="shared" si="1059"/>
        <v>0</v>
      </c>
      <c r="AC3707" s="6">
        <f t="shared" si="1059"/>
        <v>0</v>
      </c>
      <c r="AD3707" s="6">
        <f t="shared" si="1059"/>
        <v>0</v>
      </c>
      <c r="AE3707" s="6">
        <f t="shared" si="1059"/>
        <v>0</v>
      </c>
      <c r="AF3707" s="6">
        <f t="shared" si="1059"/>
        <v>0</v>
      </c>
      <c r="AG3707" s="6">
        <f t="shared" si="1059"/>
        <v>0</v>
      </c>
      <c r="AH3707" s="6">
        <v>0</v>
      </c>
      <c r="AI3707" s="6">
        <v>0</v>
      </c>
      <c r="AJ3707" s="6">
        <f>SUM(AJ3708)</f>
        <v>0</v>
      </c>
      <c r="AK3707" s="6">
        <f t="shared" si="1059"/>
        <v>0</v>
      </c>
      <c r="AL3707" s="6">
        <f t="shared" si="1059"/>
        <v>0</v>
      </c>
      <c r="AM3707" s="6">
        <f t="shared" si="1059"/>
        <v>0</v>
      </c>
      <c r="AN3707" s="6">
        <f t="shared" si="1059"/>
        <v>0</v>
      </c>
      <c r="AO3707" s="6">
        <f t="shared" si="1059"/>
        <v>0</v>
      </c>
      <c r="AP3707" s="6">
        <f t="shared" si="1059"/>
        <v>0</v>
      </c>
      <c r="AQ3707" s="6">
        <f t="shared" si="1059"/>
        <v>0</v>
      </c>
      <c r="AR3707" s="6">
        <f t="shared" si="1059"/>
        <v>0</v>
      </c>
      <c r="AS3707" s="6">
        <f t="shared" si="1059"/>
        <v>0</v>
      </c>
      <c r="AT3707" s="6">
        <f t="shared" si="1059"/>
        <v>0</v>
      </c>
      <c r="AU3707" s="6">
        <v>0</v>
      </c>
      <c r="AV3707" s="6">
        <v>0</v>
      </c>
      <c r="AW3707" s="6">
        <f t="shared" si="1054"/>
        <v>0</v>
      </c>
    </row>
    <row r="3708" spans="1:49" s="52" customFormat="1">
      <c r="A3708" s="44" t="s">
        <v>797</v>
      </c>
      <c r="B3708" s="45" t="s">
        <v>1030</v>
      </c>
      <c r="C3708" s="45" t="s">
        <v>1431</v>
      </c>
      <c r="D3708" s="452" t="s">
        <v>2963</v>
      </c>
      <c r="E3708" s="213" t="s">
        <v>833</v>
      </c>
      <c r="F3708" s="65"/>
      <c r="G3708" s="65"/>
      <c r="H3708" s="65"/>
      <c r="I3708" s="53" t="s">
        <v>1</v>
      </c>
      <c r="J3708" s="200">
        <f>SUM(J3709)</f>
        <v>0</v>
      </c>
      <c r="K3708" s="200">
        <f t="shared" si="1059"/>
        <v>0</v>
      </c>
      <c r="L3708" s="200">
        <f t="shared" si="1059"/>
        <v>0</v>
      </c>
      <c r="M3708" s="200">
        <f t="shared" si="1059"/>
        <v>0</v>
      </c>
      <c r="N3708" s="200">
        <f t="shared" si="1059"/>
        <v>0</v>
      </c>
      <c r="O3708" s="200">
        <f t="shared" si="1059"/>
        <v>0</v>
      </c>
      <c r="P3708" s="200">
        <f t="shared" si="1059"/>
        <v>0</v>
      </c>
      <c r="Q3708" s="200">
        <f t="shared" si="1059"/>
        <v>0</v>
      </c>
      <c r="R3708" s="200">
        <f t="shared" si="1059"/>
        <v>0</v>
      </c>
      <c r="S3708" s="200">
        <f t="shared" si="1059"/>
        <v>0</v>
      </c>
      <c r="T3708" s="200">
        <f t="shared" si="1059"/>
        <v>0</v>
      </c>
      <c r="U3708" s="200">
        <v>0</v>
      </c>
      <c r="V3708" s="200">
        <v>0</v>
      </c>
      <c r="W3708" s="200">
        <f>SUM(W3709)</f>
        <v>0</v>
      </c>
      <c r="X3708" s="200">
        <f t="shared" si="1059"/>
        <v>0</v>
      </c>
      <c r="Y3708" s="200">
        <f t="shared" si="1059"/>
        <v>0</v>
      </c>
      <c r="Z3708" s="200">
        <f t="shared" si="1059"/>
        <v>0</v>
      </c>
      <c r="AA3708" s="200">
        <f t="shared" si="1059"/>
        <v>0</v>
      </c>
      <c r="AB3708" s="200">
        <f t="shared" si="1059"/>
        <v>0</v>
      </c>
      <c r="AC3708" s="200">
        <f t="shared" si="1059"/>
        <v>0</v>
      </c>
      <c r="AD3708" s="200">
        <f t="shared" si="1059"/>
        <v>0</v>
      </c>
      <c r="AE3708" s="200">
        <f t="shared" si="1059"/>
        <v>0</v>
      </c>
      <c r="AF3708" s="200">
        <f t="shared" si="1059"/>
        <v>0</v>
      </c>
      <c r="AG3708" s="200">
        <f t="shared" si="1059"/>
        <v>0</v>
      </c>
      <c r="AH3708" s="200">
        <v>0</v>
      </c>
      <c r="AI3708" s="200">
        <v>0</v>
      </c>
      <c r="AJ3708" s="200">
        <f>SUM(AJ3709)</f>
        <v>0</v>
      </c>
      <c r="AK3708" s="200">
        <f t="shared" si="1059"/>
        <v>0</v>
      </c>
      <c r="AL3708" s="200">
        <f t="shared" si="1059"/>
        <v>0</v>
      </c>
      <c r="AM3708" s="200">
        <f t="shared" si="1059"/>
        <v>0</v>
      </c>
      <c r="AN3708" s="200">
        <f t="shared" si="1059"/>
        <v>0</v>
      </c>
      <c r="AO3708" s="200">
        <f t="shared" si="1059"/>
        <v>0</v>
      </c>
      <c r="AP3708" s="200">
        <f t="shared" si="1059"/>
        <v>0</v>
      </c>
      <c r="AQ3708" s="200">
        <f t="shared" si="1059"/>
        <v>0</v>
      </c>
      <c r="AR3708" s="200">
        <f t="shared" si="1059"/>
        <v>0</v>
      </c>
      <c r="AS3708" s="200">
        <f t="shared" si="1059"/>
        <v>0</v>
      </c>
      <c r="AT3708" s="200">
        <f t="shared" si="1059"/>
        <v>0</v>
      </c>
      <c r="AU3708" s="200">
        <v>0</v>
      </c>
      <c r="AV3708" s="200">
        <v>0</v>
      </c>
      <c r="AW3708" s="200">
        <f t="shared" si="1054"/>
        <v>0</v>
      </c>
    </row>
    <row r="3709" spans="1:49" s="59" customFormat="1">
      <c r="A3709" s="44" t="s">
        <v>797</v>
      </c>
      <c r="B3709" s="45" t="s">
        <v>1030</v>
      </c>
      <c r="C3709" s="45" t="s">
        <v>1431</v>
      </c>
      <c r="D3709" s="452" t="s">
        <v>2963</v>
      </c>
      <c r="E3709" s="57" t="s">
        <v>1517</v>
      </c>
      <c r="F3709" s="58"/>
      <c r="G3709" s="468" t="s">
        <v>3096</v>
      </c>
      <c r="H3709" s="50" t="s">
        <v>2333</v>
      </c>
      <c r="I3709" s="188" t="s">
        <v>2584</v>
      </c>
      <c r="J3709" s="13"/>
      <c r="K3709" s="13"/>
      <c r="L3709" s="13"/>
      <c r="M3709" s="13"/>
      <c r="N3709" s="13"/>
      <c r="O3709" s="13"/>
      <c r="P3709" s="13"/>
      <c r="Q3709" s="13"/>
      <c r="R3709" s="13"/>
      <c r="S3709" s="13"/>
      <c r="T3709" s="13"/>
      <c r="U3709" s="13">
        <v>0</v>
      </c>
      <c r="V3709" s="13">
        <v>0</v>
      </c>
      <c r="W3709" s="13"/>
      <c r="X3709" s="13"/>
      <c r="Y3709" s="13"/>
      <c r="Z3709" s="13"/>
      <c r="AA3709" s="13"/>
      <c r="AB3709" s="13"/>
      <c r="AC3709" s="13"/>
      <c r="AD3709" s="13"/>
      <c r="AE3709" s="13"/>
      <c r="AF3709" s="13"/>
      <c r="AG3709" s="13"/>
      <c r="AH3709" s="13">
        <v>0</v>
      </c>
      <c r="AI3709" s="13">
        <v>0</v>
      </c>
      <c r="AJ3709" s="13"/>
      <c r="AK3709" s="13"/>
      <c r="AL3709" s="13"/>
      <c r="AM3709" s="13"/>
      <c r="AN3709" s="13"/>
      <c r="AO3709" s="13"/>
      <c r="AP3709" s="13"/>
      <c r="AQ3709" s="13"/>
      <c r="AR3709" s="13"/>
      <c r="AS3709" s="13"/>
      <c r="AT3709" s="13"/>
      <c r="AU3709" s="13">
        <v>0</v>
      </c>
      <c r="AV3709" s="13">
        <v>0</v>
      </c>
      <c r="AW3709" s="13">
        <f t="shared" si="1054"/>
        <v>0</v>
      </c>
    </row>
    <row r="3710" spans="1:49">
      <c r="A3710" s="44"/>
      <c r="B3710" s="45"/>
      <c r="C3710" s="45"/>
      <c r="D3710" s="45"/>
      <c r="E3710" s="531"/>
      <c r="F3710" s="50"/>
      <c r="G3710" s="50"/>
      <c r="H3710" s="50"/>
      <c r="I3710" s="42"/>
      <c r="U3710" s="15">
        <v>0</v>
      </c>
      <c r="V3710" s="15">
        <v>0</v>
      </c>
      <c r="AH3710" s="15">
        <v>0</v>
      </c>
      <c r="AI3710" s="15">
        <v>0</v>
      </c>
      <c r="AU3710" s="15">
        <v>0</v>
      </c>
      <c r="AV3710" s="15">
        <v>0</v>
      </c>
      <c r="AW3710" s="15">
        <f t="shared" si="1054"/>
        <v>0</v>
      </c>
    </row>
    <row r="3711" spans="1:49">
      <c r="A3711" s="44"/>
      <c r="B3711" s="45"/>
      <c r="C3711" s="45"/>
      <c r="D3711" s="45"/>
      <c r="E3711" s="531"/>
      <c r="F3711" s="50"/>
      <c r="G3711" s="50"/>
      <c r="H3711" s="50"/>
      <c r="I3711" s="49" t="s">
        <v>1631</v>
      </c>
      <c r="J3711" s="12">
        <f>SUM(J3685,J3707)</f>
        <v>2300</v>
      </c>
      <c r="K3711" s="12">
        <f t="shared" ref="K3711:AT3711" si="1060">SUM(K3685,K3707)</f>
        <v>0</v>
      </c>
      <c r="L3711" s="12">
        <f t="shared" si="1060"/>
        <v>0</v>
      </c>
      <c r="M3711" s="12">
        <f t="shared" si="1060"/>
        <v>0</v>
      </c>
      <c r="N3711" s="12">
        <f t="shared" si="1060"/>
        <v>0</v>
      </c>
      <c r="O3711" s="12">
        <f t="shared" si="1060"/>
        <v>0</v>
      </c>
      <c r="P3711" s="12">
        <f t="shared" si="1060"/>
        <v>0</v>
      </c>
      <c r="Q3711" s="12">
        <f t="shared" si="1060"/>
        <v>0</v>
      </c>
      <c r="R3711" s="12">
        <f t="shared" si="1060"/>
        <v>0</v>
      </c>
      <c r="S3711" s="12">
        <f t="shared" si="1060"/>
        <v>780</v>
      </c>
      <c r="T3711" s="12">
        <f t="shared" si="1060"/>
        <v>0</v>
      </c>
      <c r="U3711" s="12">
        <v>780</v>
      </c>
      <c r="V3711" s="12">
        <v>1520</v>
      </c>
      <c r="W3711" s="12">
        <f>SUM(W3685,W3707)</f>
        <v>0</v>
      </c>
      <c r="X3711" s="12">
        <f t="shared" si="1060"/>
        <v>0</v>
      </c>
      <c r="Y3711" s="12">
        <f t="shared" si="1060"/>
        <v>0</v>
      </c>
      <c r="Z3711" s="12">
        <f t="shared" si="1060"/>
        <v>0</v>
      </c>
      <c r="AA3711" s="12">
        <f t="shared" si="1060"/>
        <v>0</v>
      </c>
      <c r="AB3711" s="12">
        <f t="shared" si="1060"/>
        <v>0</v>
      </c>
      <c r="AC3711" s="12">
        <f t="shared" si="1060"/>
        <v>0</v>
      </c>
      <c r="AD3711" s="12">
        <f t="shared" si="1060"/>
        <v>0</v>
      </c>
      <c r="AE3711" s="12">
        <f t="shared" si="1060"/>
        <v>0</v>
      </c>
      <c r="AF3711" s="12">
        <f t="shared" si="1060"/>
        <v>0</v>
      </c>
      <c r="AG3711" s="12">
        <f t="shared" si="1060"/>
        <v>0</v>
      </c>
      <c r="AH3711" s="12">
        <v>0</v>
      </c>
      <c r="AI3711" s="12">
        <v>0</v>
      </c>
      <c r="AJ3711" s="12">
        <f>SUM(AJ3685,AJ3707)</f>
        <v>2200</v>
      </c>
      <c r="AK3711" s="12">
        <f t="shared" si="1060"/>
        <v>0</v>
      </c>
      <c r="AL3711" s="12">
        <f t="shared" si="1060"/>
        <v>0</v>
      </c>
      <c r="AM3711" s="12">
        <f t="shared" si="1060"/>
        <v>0</v>
      </c>
      <c r="AN3711" s="12">
        <f t="shared" si="1060"/>
        <v>675</v>
      </c>
      <c r="AO3711" s="12">
        <f t="shared" si="1060"/>
        <v>0</v>
      </c>
      <c r="AP3711" s="12">
        <f t="shared" si="1060"/>
        <v>0</v>
      </c>
      <c r="AQ3711" s="12">
        <f t="shared" si="1060"/>
        <v>0</v>
      </c>
      <c r="AR3711" s="12">
        <f t="shared" si="1060"/>
        <v>1400</v>
      </c>
      <c r="AS3711" s="12">
        <f t="shared" si="1060"/>
        <v>0</v>
      </c>
      <c r="AT3711" s="12">
        <f t="shared" si="1060"/>
        <v>0</v>
      </c>
      <c r="AU3711" s="12">
        <v>2075</v>
      </c>
      <c r="AV3711" s="12">
        <v>125</v>
      </c>
      <c r="AW3711" s="12">
        <f t="shared" si="1054"/>
        <v>2855</v>
      </c>
    </row>
    <row r="3712" spans="1:49">
      <c r="A3712" s="44"/>
      <c r="B3712" s="45"/>
      <c r="C3712" s="45"/>
      <c r="D3712" s="45"/>
      <c r="E3712" s="531"/>
      <c r="F3712" s="50"/>
      <c r="G3712" s="50"/>
      <c r="H3712" s="50"/>
      <c r="I3712" s="146" t="s">
        <v>970</v>
      </c>
      <c r="J3712" s="268"/>
      <c r="K3712" s="268"/>
      <c r="L3712" s="268"/>
      <c r="M3712" s="268"/>
      <c r="N3712" s="268"/>
      <c r="O3712" s="268"/>
      <c r="P3712" s="268"/>
      <c r="Q3712" s="268"/>
      <c r="R3712" s="268"/>
      <c r="S3712" s="268"/>
      <c r="T3712" s="268"/>
      <c r="U3712" s="268"/>
      <c r="V3712" s="268"/>
      <c r="W3712" s="268"/>
      <c r="X3712" s="268"/>
      <c r="Y3712" s="268"/>
      <c r="Z3712" s="268"/>
      <c r="AA3712" s="268"/>
      <c r="AB3712" s="268"/>
      <c r="AC3712" s="268"/>
      <c r="AD3712" s="268"/>
      <c r="AE3712" s="268"/>
      <c r="AF3712" s="268"/>
      <c r="AG3712" s="268"/>
      <c r="AH3712" s="268"/>
      <c r="AI3712" s="268"/>
      <c r="AJ3712" s="268"/>
      <c r="AK3712" s="268"/>
      <c r="AL3712" s="268"/>
      <c r="AM3712" s="268"/>
      <c r="AN3712" s="268"/>
      <c r="AO3712" s="268"/>
      <c r="AP3712" s="268"/>
      <c r="AQ3712" s="268"/>
      <c r="AR3712" s="268"/>
      <c r="AS3712" s="268"/>
      <c r="AT3712" s="268"/>
      <c r="AU3712" s="268"/>
      <c r="AV3712" s="268"/>
      <c r="AW3712" s="268"/>
    </row>
    <row r="3713" spans="1:49" ht="13.5" thickBot="1">
      <c r="A3713" s="48"/>
      <c r="B3713" s="42"/>
      <c r="C3713" s="42"/>
      <c r="D3713" s="42"/>
      <c r="E3713" s="531"/>
      <c r="F3713" s="50"/>
      <c r="G3713" s="50"/>
      <c r="H3713" s="50"/>
      <c r="I3713" s="146"/>
      <c r="J3713" s="29"/>
      <c r="K3713" s="29"/>
      <c r="L3713" s="29"/>
      <c r="M3713" s="29"/>
      <c r="N3713" s="29"/>
      <c r="O3713" s="29"/>
      <c r="P3713" s="29"/>
      <c r="Q3713" s="29"/>
      <c r="R3713" s="29"/>
      <c r="S3713" s="29"/>
      <c r="T3713" s="29"/>
      <c r="U3713" s="29"/>
      <c r="V3713" s="29"/>
      <c r="W3713" s="29"/>
      <c r="X3713" s="29"/>
      <c r="Y3713" s="29"/>
      <c r="Z3713" s="29"/>
      <c r="AA3713" s="29"/>
      <c r="AB3713" s="29"/>
      <c r="AC3713" s="29"/>
      <c r="AD3713" s="29"/>
      <c r="AE3713" s="29"/>
      <c r="AF3713" s="29"/>
      <c r="AG3713" s="29"/>
      <c r="AH3713" s="29"/>
      <c r="AI3713" s="29"/>
      <c r="AJ3713" s="29"/>
      <c r="AK3713" s="29"/>
      <c r="AL3713" s="29"/>
      <c r="AM3713" s="29"/>
      <c r="AN3713" s="29"/>
      <c r="AO3713" s="29"/>
      <c r="AP3713" s="29"/>
      <c r="AQ3713" s="29"/>
      <c r="AR3713" s="29"/>
      <c r="AS3713" s="29"/>
      <c r="AT3713" s="29"/>
      <c r="AU3713" s="29"/>
      <c r="AV3713" s="29"/>
      <c r="AW3713" s="29"/>
    </row>
    <row r="3714" spans="1:49" ht="35.25" customHeight="1" thickTop="1" thickBot="1">
      <c r="A3714" s="48"/>
      <c r="B3714" s="42"/>
      <c r="C3714" s="42"/>
      <c r="D3714" s="42"/>
      <c r="E3714" s="531"/>
      <c r="F3714" s="50"/>
      <c r="G3714" s="50"/>
      <c r="H3714" s="50"/>
      <c r="I3714" s="5" t="s">
        <v>2331</v>
      </c>
      <c r="J3714" s="364" t="s">
        <v>2891</v>
      </c>
      <c r="K3714" s="364" t="s">
        <v>2879</v>
      </c>
      <c r="L3714" s="364" t="s">
        <v>2880</v>
      </c>
      <c r="M3714" s="364" t="s">
        <v>2881</v>
      </c>
      <c r="N3714" s="364" t="s">
        <v>2882</v>
      </c>
      <c r="O3714" s="364" t="s">
        <v>2883</v>
      </c>
      <c r="P3714" s="364" t="s">
        <v>2884</v>
      </c>
      <c r="Q3714" s="364" t="s">
        <v>2885</v>
      </c>
      <c r="R3714" s="364" t="s">
        <v>2886</v>
      </c>
      <c r="S3714" s="364" t="s">
        <v>2887</v>
      </c>
      <c r="T3714" s="364" t="s">
        <v>2888</v>
      </c>
      <c r="U3714" s="364" t="s">
        <v>2889</v>
      </c>
      <c r="V3714" s="364" t="s">
        <v>2890</v>
      </c>
      <c r="W3714" s="365" t="s">
        <v>2893</v>
      </c>
      <c r="X3714" s="365" t="s">
        <v>2879</v>
      </c>
      <c r="Y3714" s="365" t="s">
        <v>2880</v>
      </c>
      <c r="Z3714" s="365" t="s">
        <v>2881</v>
      </c>
      <c r="AA3714" s="365" t="s">
        <v>2882</v>
      </c>
      <c r="AB3714" s="365" t="s">
        <v>2883</v>
      </c>
      <c r="AC3714" s="365" t="s">
        <v>2884</v>
      </c>
      <c r="AD3714" s="365" t="s">
        <v>2885</v>
      </c>
      <c r="AE3714" s="365" t="s">
        <v>2886</v>
      </c>
      <c r="AF3714" s="365" t="s">
        <v>2887</v>
      </c>
      <c r="AG3714" s="365" t="s">
        <v>2888</v>
      </c>
      <c r="AH3714" s="365" t="s">
        <v>2889</v>
      </c>
      <c r="AI3714" s="365" t="s">
        <v>2890</v>
      </c>
      <c r="AJ3714" s="366" t="s">
        <v>2892</v>
      </c>
      <c r="AK3714" s="366" t="s">
        <v>2879</v>
      </c>
      <c r="AL3714" s="366" t="s">
        <v>2880</v>
      </c>
      <c r="AM3714" s="366" t="s">
        <v>2881</v>
      </c>
      <c r="AN3714" s="366" t="s">
        <v>2882</v>
      </c>
      <c r="AO3714" s="366" t="s">
        <v>2883</v>
      </c>
      <c r="AP3714" s="366" t="s">
        <v>2884</v>
      </c>
      <c r="AQ3714" s="366" t="s">
        <v>2885</v>
      </c>
      <c r="AR3714" s="366" t="s">
        <v>2886</v>
      </c>
      <c r="AS3714" s="366" t="s">
        <v>2887</v>
      </c>
      <c r="AT3714" s="366" t="s">
        <v>2888</v>
      </c>
      <c r="AU3714" s="366" t="s">
        <v>2889</v>
      </c>
      <c r="AV3714" s="366" t="s">
        <v>2890</v>
      </c>
      <c r="AW3714" s="368" t="s">
        <v>2895</v>
      </c>
    </row>
    <row r="3715" spans="1:49">
      <c r="A3715" s="48"/>
      <c r="B3715" s="42"/>
      <c r="C3715" s="42"/>
      <c r="D3715" s="42"/>
      <c r="E3715" s="531"/>
      <c r="F3715" s="50"/>
      <c r="G3715" s="50"/>
      <c r="H3715" s="50"/>
      <c r="I3715" s="34"/>
      <c r="J3715" s="202" t="s">
        <v>1224</v>
      </c>
      <c r="K3715" s="202">
        <v>1</v>
      </c>
      <c r="L3715" s="202">
        <v>2</v>
      </c>
      <c r="M3715" s="202">
        <v>3</v>
      </c>
      <c r="N3715" s="202">
        <v>4</v>
      </c>
      <c r="O3715" s="202">
        <v>5</v>
      </c>
      <c r="P3715" s="202">
        <v>6</v>
      </c>
      <c r="Q3715" s="202">
        <v>7</v>
      </c>
      <c r="R3715" s="202">
        <v>8</v>
      </c>
      <c r="S3715" s="202">
        <v>9</v>
      </c>
      <c r="T3715" s="202">
        <v>10</v>
      </c>
      <c r="U3715" s="202">
        <v>13</v>
      </c>
      <c r="V3715" s="202">
        <v>14</v>
      </c>
      <c r="W3715" s="202" t="s">
        <v>1224</v>
      </c>
      <c r="X3715" s="202">
        <v>1</v>
      </c>
      <c r="Y3715" s="202">
        <v>2</v>
      </c>
      <c r="Z3715" s="202">
        <v>3</v>
      </c>
      <c r="AA3715" s="202">
        <v>4</v>
      </c>
      <c r="AB3715" s="202">
        <v>5</v>
      </c>
      <c r="AC3715" s="202">
        <v>6</v>
      </c>
      <c r="AD3715" s="202">
        <v>7</v>
      </c>
      <c r="AE3715" s="202">
        <v>8</v>
      </c>
      <c r="AF3715" s="202">
        <v>9</v>
      </c>
      <c r="AG3715" s="202">
        <v>10</v>
      </c>
      <c r="AH3715" s="202">
        <v>13</v>
      </c>
      <c r="AI3715" s="202">
        <v>14</v>
      </c>
      <c r="AJ3715" s="202" t="s">
        <v>1224</v>
      </c>
      <c r="AK3715" s="202">
        <v>1</v>
      </c>
      <c r="AL3715" s="202">
        <v>2</v>
      </c>
      <c r="AM3715" s="202">
        <v>3</v>
      </c>
      <c r="AN3715" s="202">
        <v>4</v>
      </c>
      <c r="AO3715" s="202">
        <v>5</v>
      </c>
      <c r="AP3715" s="202">
        <v>6</v>
      </c>
      <c r="AQ3715" s="202">
        <v>7</v>
      </c>
      <c r="AR3715" s="202">
        <v>8</v>
      </c>
      <c r="AS3715" s="202">
        <v>9</v>
      </c>
      <c r="AT3715" s="202">
        <v>10</v>
      </c>
      <c r="AU3715" s="202">
        <v>13</v>
      </c>
      <c r="AV3715" s="202">
        <v>14</v>
      </c>
      <c r="AW3715" s="202">
        <v>15</v>
      </c>
    </row>
    <row r="3716" spans="1:49">
      <c r="A3716" s="48"/>
      <c r="B3716" s="42"/>
      <c r="C3716" s="42"/>
      <c r="D3716" s="42"/>
      <c r="E3716" s="531"/>
      <c r="F3716" s="50"/>
      <c r="G3716" s="50"/>
      <c r="H3716" s="50"/>
      <c r="I3716" s="276" t="s">
        <v>2429</v>
      </c>
      <c r="J3716" s="277">
        <f>SUM(J3711)</f>
        <v>2300</v>
      </c>
      <c r="K3716" s="277">
        <f t="shared" ref="K3716:AT3716" si="1061">SUM(K3711)</f>
        <v>0</v>
      </c>
      <c r="L3716" s="277">
        <f t="shared" si="1061"/>
        <v>0</v>
      </c>
      <c r="M3716" s="277">
        <f t="shared" si="1061"/>
        <v>0</v>
      </c>
      <c r="N3716" s="277">
        <f t="shared" si="1061"/>
        <v>0</v>
      </c>
      <c r="O3716" s="277">
        <f t="shared" si="1061"/>
        <v>0</v>
      </c>
      <c r="P3716" s="277">
        <f t="shared" si="1061"/>
        <v>0</v>
      </c>
      <c r="Q3716" s="277">
        <f t="shared" si="1061"/>
        <v>0</v>
      </c>
      <c r="R3716" s="277">
        <f t="shared" si="1061"/>
        <v>0</v>
      </c>
      <c r="S3716" s="277">
        <f t="shared" si="1061"/>
        <v>780</v>
      </c>
      <c r="T3716" s="277">
        <f t="shared" si="1061"/>
        <v>0</v>
      </c>
      <c r="U3716" s="277">
        <v>780</v>
      </c>
      <c r="V3716" s="277">
        <v>1520</v>
      </c>
      <c r="W3716" s="277">
        <f>SUM(W3711)</f>
        <v>0</v>
      </c>
      <c r="X3716" s="277">
        <f t="shared" si="1061"/>
        <v>0</v>
      </c>
      <c r="Y3716" s="277">
        <f t="shared" si="1061"/>
        <v>0</v>
      </c>
      <c r="Z3716" s="277">
        <f t="shared" si="1061"/>
        <v>0</v>
      </c>
      <c r="AA3716" s="277">
        <f t="shared" si="1061"/>
        <v>0</v>
      </c>
      <c r="AB3716" s="277">
        <f t="shared" si="1061"/>
        <v>0</v>
      </c>
      <c r="AC3716" s="277">
        <f t="shared" si="1061"/>
        <v>0</v>
      </c>
      <c r="AD3716" s="277">
        <f t="shared" si="1061"/>
        <v>0</v>
      </c>
      <c r="AE3716" s="277">
        <f t="shared" si="1061"/>
        <v>0</v>
      </c>
      <c r="AF3716" s="277">
        <f t="shared" si="1061"/>
        <v>0</v>
      </c>
      <c r="AG3716" s="277">
        <f t="shared" si="1061"/>
        <v>0</v>
      </c>
      <c r="AH3716" s="277">
        <v>0</v>
      </c>
      <c r="AI3716" s="277">
        <v>0</v>
      </c>
      <c r="AJ3716" s="277">
        <f>SUM(AJ3711)</f>
        <v>2200</v>
      </c>
      <c r="AK3716" s="277">
        <f t="shared" si="1061"/>
        <v>0</v>
      </c>
      <c r="AL3716" s="277">
        <f t="shared" si="1061"/>
        <v>0</v>
      </c>
      <c r="AM3716" s="277">
        <f t="shared" si="1061"/>
        <v>0</v>
      </c>
      <c r="AN3716" s="277">
        <f t="shared" si="1061"/>
        <v>675</v>
      </c>
      <c r="AO3716" s="277">
        <f t="shared" si="1061"/>
        <v>0</v>
      </c>
      <c r="AP3716" s="277">
        <f t="shared" si="1061"/>
        <v>0</v>
      </c>
      <c r="AQ3716" s="277">
        <f t="shared" si="1061"/>
        <v>0</v>
      </c>
      <c r="AR3716" s="277">
        <f t="shared" si="1061"/>
        <v>1400</v>
      </c>
      <c r="AS3716" s="277">
        <f t="shared" si="1061"/>
        <v>0</v>
      </c>
      <c r="AT3716" s="277">
        <f t="shared" si="1061"/>
        <v>0</v>
      </c>
      <c r="AU3716" s="277">
        <v>2075</v>
      </c>
      <c r="AV3716" s="277">
        <v>125</v>
      </c>
      <c r="AW3716" s="277">
        <f>U3716+AH3716+AU3716</f>
        <v>2855</v>
      </c>
    </row>
    <row r="3717" spans="1:49">
      <c r="A3717" s="48"/>
      <c r="B3717" s="42"/>
      <c r="C3717" s="42"/>
      <c r="D3717" s="42"/>
      <c r="E3717" s="531"/>
      <c r="F3717" s="50"/>
      <c r="G3717" s="50"/>
      <c r="H3717" s="50"/>
      <c r="I3717" s="276"/>
      <c r="J3717" s="277"/>
      <c r="K3717" s="277"/>
      <c r="L3717" s="277"/>
      <c r="M3717" s="277"/>
      <c r="N3717" s="277"/>
      <c r="O3717" s="277"/>
      <c r="P3717" s="277"/>
      <c r="Q3717" s="277"/>
      <c r="R3717" s="277"/>
      <c r="S3717" s="277"/>
      <c r="T3717" s="277"/>
      <c r="U3717" s="277">
        <v>0</v>
      </c>
      <c r="V3717" s="277">
        <v>0</v>
      </c>
      <c r="W3717" s="277"/>
      <c r="X3717" s="277"/>
      <c r="Y3717" s="277"/>
      <c r="Z3717" s="277"/>
      <c r="AA3717" s="277"/>
      <c r="AB3717" s="277"/>
      <c r="AC3717" s="277"/>
      <c r="AD3717" s="277"/>
      <c r="AE3717" s="277"/>
      <c r="AF3717" s="277"/>
      <c r="AG3717" s="277"/>
      <c r="AH3717" s="277">
        <v>0</v>
      </c>
      <c r="AI3717" s="277">
        <v>0</v>
      </c>
      <c r="AJ3717" s="277"/>
      <c r="AK3717" s="277"/>
      <c r="AL3717" s="277"/>
      <c r="AM3717" s="277"/>
      <c r="AN3717" s="277"/>
      <c r="AO3717" s="277"/>
      <c r="AP3717" s="277"/>
      <c r="AQ3717" s="277"/>
      <c r="AR3717" s="277"/>
      <c r="AS3717" s="277"/>
      <c r="AT3717" s="277"/>
      <c r="AU3717" s="277">
        <v>0</v>
      </c>
      <c r="AV3717" s="277">
        <v>0</v>
      </c>
      <c r="AW3717" s="277">
        <f>U3717+AH3717+AU3717</f>
        <v>0</v>
      </c>
    </row>
    <row r="3718" spans="1:49">
      <c r="A3718" s="48"/>
      <c r="B3718" s="42"/>
      <c r="C3718" s="42"/>
      <c r="D3718" s="42"/>
      <c r="E3718" s="531"/>
      <c r="F3718" s="50"/>
      <c r="G3718" s="50"/>
      <c r="H3718" s="50"/>
      <c r="I3718" s="276"/>
      <c r="J3718" s="277"/>
      <c r="K3718" s="277"/>
      <c r="L3718" s="277"/>
      <c r="M3718" s="277"/>
      <c r="N3718" s="277"/>
      <c r="O3718" s="277"/>
      <c r="P3718" s="277"/>
      <c r="Q3718" s="277"/>
      <c r="R3718" s="277"/>
      <c r="S3718" s="277"/>
      <c r="T3718" s="277"/>
      <c r="U3718" s="277">
        <v>0</v>
      </c>
      <c r="V3718" s="277">
        <v>0</v>
      </c>
      <c r="W3718" s="277"/>
      <c r="X3718" s="277"/>
      <c r="Y3718" s="277"/>
      <c r="Z3718" s="277"/>
      <c r="AA3718" s="277"/>
      <c r="AB3718" s="277"/>
      <c r="AC3718" s="277"/>
      <c r="AD3718" s="277"/>
      <c r="AE3718" s="277"/>
      <c r="AF3718" s="277"/>
      <c r="AG3718" s="277"/>
      <c r="AH3718" s="277">
        <v>0</v>
      </c>
      <c r="AI3718" s="277">
        <v>0</v>
      </c>
      <c r="AJ3718" s="277"/>
      <c r="AK3718" s="277"/>
      <c r="AL3718" s="277"/>
      <c r="AM3718" s="277"/>
      <c r="AN3718" s="277"/>
      <c r="AO3718" s="277"/>
      <c r="AP3718" s="277"/>
      <c r="AQ3718" s="277"/>
      <c r="AR3718" s="277"/>
      <c r="AS3718" s="277"/>
      <c r="AT3718" s="277"/>
      <c r="AU3718" s="277">
        <v>0</v>
      </c>
      <c r="AV3718" s="277">
        <v>0</v>
      </c>
      <c r="AW3718" s="277">
        <f>U3718+AH3718+AU3718</f>
        <v>0</v>
      </c>
    </row>
    <row r="3719" spans="1:49">
      <c r="A3719" s="48"/>
      <c r="B3719" s="42"/>
      <c r="C3719" s="42"/>
      <c r="D3719" s="42"/>
      <c r="E3719" s="531"/>
      <c r="F3719" s="50"/>
      <c r="G3719" s="50"/>
      <c r="H3719" s="50"/>
      <c r="I3719" s="276"/>
      <c r="J3719" s="277"/>
      <c r="K3719" s="277"/>
      <c r="L3719" s="277"/>
      <c r="M3719" s="277"/>
      <c r="N3719" s="277"/>
      <c r="O3719" s="277"/>
      <c r="P3719" s="277"/>
      <c r="Q3719" s="277"/>
      <c r="R3719" s="277"/>
      <c r="S3719" s="277"/>
      <c r="T3719" s="277"/>
      <c r="U3719" s="277">
        <v>0</v>
      </c>
      <c r="V3719" s="277">
        <v>0</v>
      </c>
      <c r="W3719" s="277"/>
      <c r="X3719" s="277"/>
      <c r="Y3719" s="277"/>
      <c r="Z3719" s="277"/>
      <c r="AA3719" s="277"/>
      <c r="AB3719" s="277"/>
      <c r="AC3719" s="277"/>
      <c r="AD3719" s="277"/>
      <c r="AE3719" s="277"/>
      <c r="AF3719" s="277"/>
      <c r="AG3719" s="277"/>
      <c r="AH3719" s="277">
        <v>0</v>
      </c>
      <c r="AI3719" s="277">
        <v>0</v>
      </c>
      <c r="AJ3719" s="277"/>
      <c r="AK3719" s="277"/>
      <c r="AL3719" s="277"/>
      <c r="AM3719" s="277"/>
      <c r="AN3719" s="277"/>
      <c r="AO3719" s="277"/>
      <c r="AP3719" s="277"/>
      <c r="AQ3719" s="277"/>
      <c r="AR3719" s="277"/>
      <c r="AS3719" s="277"/>
      <c r="AT3719" s="277"/>
      <c r="AU3719" s="277">
        <v>0</v>
      </c>
      <c r="AV3719" s="277">
        <v>0</v>
      </c>
      <c r="AW3719" s="277">
        <f>U3719+AH3719+AU3719</f>
        <v>0</v>
      </c>
    </row>
    <row r="3720" spans="1:49">
      <c r="A3720" s="48"/>
      <c r="B3720" s="42"/>
      <c r="C3720" s="42"/>
      <c r="D3720" s="42"/>
      <c r="E3720" s="531"/>
      <c r="F3720" s="50"/>
      <c r="G3720" s="50"/>
      <c r="H3720" s="50"/>
      <c r="I3720" s="276" t="s">
        <v>1631</v>
      </c>
      <c r="J3720" s="277">
        <f>SUM(J3716:J3719)</f>
        <v>2300</v>
      </c>
      <c r="K3720" s="277">
        <f t="shared" ref="K3720:AT3720" si="1062">SUM(K3716:K3719)</f>
        <v>0</v>
      </c>
      <c r="L3720" s="277">
        <f t="shared" si="1062"/>
        <v>0</v>
      </c>
      <c r="M3720" s="277">
        <f t="shared" si="1062"/>
        <v>0</v>
      </c>
      <c r="N3720" s="277">
        <f t="shared" si="1062"/>
        <v>0</v>
      </c>
      <c r="O3720" s="277">
        <f t="shared" si="1062"/>
        <v>0</v>
      </c>
      <c r="P3720" s="277">
        <f t="shared" si="1062"/>
        <v>0</v>
      </c>
      <c r="Q3720" s="277">
        <f t="shared" si="1062"/>
        <v>0</v>
      </c>
      <c r="R3720" s="277">
        <f t="shared" si="1062"/>
        <v>0</v>
      </c>
      <c r="S3720" s="277">
        <f t="shared" si="1062"/>
        <v>780</v>
      </c>
      <c r="T3720" s="277">
        <f t="shared" si="1062"/>
        <v>0</v>
      </c>
      <c r="U3720" s="277">
        <v>780</v>
      </c>
      <c r="V3720" s="277">
        <v>1520</v>
      </c>
      <c r="W3720" s="277">
        <f>SUM(W3716:W3719)</f>
        <v>0</v>
      </c>
      <c r="X3720" s="277">
        <f t="shared" si="1062"/>
        <v>0</v>
      </c>
      <c r="Y3720" s="277">
        <f t="shared" si="1062"/>
        <v>0</v>
      </c>
      <c r="Z3720" s="277">
        <f t="shared" si="1062"/>
        <v>0</v>
      </c>
      <c r="AA3720" s="277">
        <f t="shared" si="1062"/>
        <v>0</v>
      </c>
      <c r="AB3720" s="277">
        <f t="shared" si="1062"/>
        <v>0</v>
      </c>
      <c r="AC3720" s="277">
        <f t="shared" si="1062"/>
        <v>0</v>
      </c>
      <c r="AD3720" s="277">
        <f t="shared" si="1062"/>
        <v>0</v>
      </c>
      <c r="AE3720" s="277">
        <f t="shared" si="1062"/>
        <v>0</v>
      </c>
      <c r="AF3720" s="277">
        <f t="shared" si="1062"/>
        <v>0</v>
      </c>
      <c r="AG3720" s="277">
        <f t="shared" si="1062"/>
        <v>0</v>
      </c>
      <c r="AH3720" s="277">
        <v>0</v>
      </c>
      <c r="AI3720" s="277">
        <v>0</v>
      </c>
      <c r="AJ3720" s="277">
        <f>SUM(AJ3716:AJ3719)</f>
        <v>2200</v>
      </c>
      <c r="AK3720" s="277">
        <f t="shared" si="1062"/>
        <v>0</v>
      </c>
      <c r="AL3720" s="277">
        <f t="shared" si="1062"/>
        <v>0</v>
      </c>
      <c r="AM3720" s="277">
        <f t="shared" si="1062"/>
        <v>0</v>
      </c>
      <c r="AN3720" s="277">
        <f t="shared" si="1062"/>
        <v>675</v>
      </c>
      <c r="AO3720" s="277">
        <f t="shared" si="1062"/>
        <v>0</v>
      </c>
      <c r="AP3720" s="277">
        <f t="shared" si="1062"/>
        <v>0</v>
      </c>
      <c r="AQ3720" s="277">
        <f t="shared" si="1062"/>
        <v>0</v>
      </c>
      <c r="AR3720" s="277">
        <f t="shared" si="1062"/>
        <v>1400</v>
      </c>
      <c r="AS3720" s="277">
        <f t="shared" si="1062"/>
        <v>0</v>
      </c>
      <c r="AT3720" s="277">
        <f t="shared" si="1062"/>
        <v>0</v>
      </c>
      <c r="AU3720" s="277">
        <v>2075</v>
      </c>
      <c r="AV3720" s="277">
        <v>125</v>
      </c>
      <c r="AW3720" s="277">
        <f>U3720+AH3720+AU3720</f>
        <v>2855</v>
      </c>
    </row>
    <row r="3721" spans="1:49">
      <c r="A3721" s="48"/>
      <c r="B3721" s="42"/>
      <c r="C3721" s="42"/>
      <c r="D3721" s="42"/>
      <c r="E3721" s="531"/>
      <c r="F3721" s="50"/>
      <c r="G3721" s="50"/>
      <c r="H3721" s="50"/>
      <c r="I3721" s="146"/>
      <c r="J3721" s="29"/>
      <c r="K3721" s="29"/>
      <c r="L3721" s="29"/>
      <c r="M3721" s="29"/>
      <c r="N3721" s="29"/>
      <c r="O3721" s="29"/>
      <c r="P3721" s="29"/>
      <c r="Q3721" s="29"/>
      <c r="R3721" s="29"/>
      <c r="S3721" s="29"/>
      <c r="T3721" s="29"/>
      <c r="U3721" s="29"/>
      <c r="V3721" s="29"/>
      <c r="W3721" s="29"/>
      <c r="X3721" s="29"/>
      <c r="Y3721" s="29"/>
      <c r="Z3721" s="29"/>
      <c r="AA3721" s="29"/>
      <c r="AB3721" s="29"/>
      <c r="AC3721" s="29"/>
      <c r="AD3721" s="29"/>
      <c r="AE3721" s="29"/>
      <c r="AF3721" s="29"/>
      <c r="AG3721" s="29"/>
      <c r="AH3721" s="29"/>
      <c r="AI3721" s="29"/>
      <c r="AJ3721" s="29"/>
      <c r="AK3721" s="29"/>
      <c r="AL3721" s="29"/>
      <c r="AM3721" s="29"/>
      <c r="AN3721" s="29"/>
      <c r="AO3721" s="29"/>
      <c r="AP3721" s="29"/>
      <c r="AQ3721" s="29"/>
      <c r="AR3721" s="29"/>
      <c r="AS3721" s="29"/>
      <c r="AT3721" s="29"/>
      <c r="AU3721" s="29"/>
      <c r="AV3721" s="29"/>
      <c r="AW3721" s="29"/>
    </row>
    <row r="3722" spans="1:49">
      <c r="A3722" s="44"/>
      <c r="B3722" s="45"/>
      <c r="C3722" s="45"/>
      <c r="D3722" s="45"/>
      <c r="E3722" s="531"/>
      <c r="F3722" s="50"/>
      <c r="G3722" s="50"/>
      <c r="H3722" s="50"/>
      <c r="I3722" s="53"/>
      <c r="J3722" s="29"/>
      <c r="K3722" s="29"/>
      <c r="L3722" s="29"/>
      <c r="M3722" s="29"/>
      <c r="N3722" s="29"/>
      <c r="O3722" s="29"/>
      <c r="P3722" s="29"/>
      <c r="Q3722" s="29"/>
      <c r="R3722" s="29"/>
      <c r="S3722" s="29"/>
      <c r="T3722" s="29"/>
      <c r="U3722" s="29"/>
      <c r="V3722" s="29"/>
      <c r="W3722" s="29"/>
      <c r="X3722" s="29"/>
      <c r="Y3722" s="29"/>
      <c r="Z3722" s="29"/>
      <c r="AA3722" s="29"/>
      <c r="AB3722" s="29"/>
      <c r="AC3722" s="29"/>
      <c r="AD3722" s="29"/>
      <c r="AE3722" s="29"/>
      <c r="AF3722" s="29"/>
      <c r="AG3722" s="29"/>
      <c r="AH3722" s="29"/>
      <c r="AI3722" s="29"/>
      <c r="AJ3722" s="29"/>
      <c r="AK3722" s="29"/>
      <c r="AL3722" s="29"/>
      <c r="AM3722" s="29"/>
      <c r="AN3722" s="29"/>
      <c r="AO3722" s="29"/>
      <c r="AP3722" s="29"/>
      <c r="AQ3722" s="29"/>
      <c r="AR3722" s="29"/>
      <c r="AS3722" s="29"/>
      <c r="AT3722" s="29"/>
      <c r="AU3722" s="29"/>
      <c r="AV3722" s="29"/>
      <c r="AW3722" s="29"/>
    </row>
    <row r="3723" spans="1:49" ht="16.5" thickBot="1">
      <c r="A3723" s="78" t="s">
        <v>2146</v>
      </c>
      <c r="B3723" s="78"/>
      <c r="C3723" s="78"/>
      <c r="D3723" s="463"/>
      <c r="E3723" s="539"/>
      <c r="F3723" s="129"/>
      <c r="G3723" s="129"/>
      <c r="H3723" s="129"/>
      <c r="I3723" s="103"/>
    </row>
    <row r="3724" spans="1:49" s="151" customFormat="1" ht="36" customHeight="1" thickTop="1" thickBot="1">
      <c r="A3724" s="147" t="s">
        <v>2079</v>
      </c>
      <c r="B3724" s="5" t="s">
        <v>2080</v>
      </c>
      <c r="C3724" s="5" t="s">
        <v>1335</v>
      </c>
      <c r="D3724" s="450"/>
      <c r="E3724" s="148" t="s">
        <v>1570</v>
      </c>
      <c r="F3724" s="149" t="s">
        <v>1438</v>
      </c>
      <c r="G3724" s="149"/>
      <c r="H3724" s="149" t="s">
        <v>2332</v>
      </c>
      <c r="I3724" s="5" t="s">
        <v>856</v>
      </c>
      <c r="J3724" s="364" t="s">
        <v>2891</v>
      </c>
      <c r="K3724" s="364" t="s">
        <v>2879</v>
      </c>
      <c r="L3724" s="364" t="s">
        <v>2880</v>
      </c>
      <c r="M3724" s="364" t="s">
        <v>2881</v>
      </c>
      <c r="N3724" s="364" t="s">
        <v>2882</v>
      </c>
      <c r="O3724" s="364" t="s">
        <v>2883</v>
      </c>
      <c r="P3724" s="364" t="s">
        <v>2884</v>
      </c>
      <c r="Q3724" s="364" t="s">
        <v>2885</v>
      </c>
      <c r="R3724" s="364" t="s">
        <v>2886</v>
      </c>
      <c r="S3724" s="364" t="s">
        <v>2887</v>
      </c>
      <c r="T3724" s="364" t="s">
        <v>2888</v>
      </c>
      <c r="U3724" s="364" t="s">
        <v>2889</v>
      </c>
      <c r="V3724" s="364" t="s">
        <v>2890</v>
      </c>
      <c r="W3724" s="365" t="s">
        <v>2893</v>
      </c>
      <c r="X3724" s="365" t="s">
        <v>2879</v>
      </c>
      <c r="Y3724" s="365" t="s">
        <v>2880</v>
      </c>
      <c r="Z3724" s="365" t="s">
        <v>2881</v>
      </c>
      <c r="AA3724" s="365" t="s">
        <v>2882</v>
      </c>
      <c r="AB3724" s="365" t="s">
        <v>2883</v>
      </c>
      <c r="AC3724" s="365" t="s">
        <v>2884</v>
      </c>
      <c r="AD3724" s="365" t="s">
        <v>2885</v>
      </c>
      <c r="AE3724" s="365" t="s">
        <v>2886</v>
      </c>
      <c r="AF3724" s="365" t="s">
        <v>2887</v>
      </c>
      <c r="AG3724" s="365" t="s">
        <v>2888</v>
      </c>
      <c r="AH3724" s="365" t="s">
        <v>2889</v>
      </c>
      <c r="AI3724" s="365" t="s">
        <v>2890</v>
      </c>
      <c r="AJ3724" s="366" t="s">
        <v>2892</v>
      </c>
      <c r="AK3724" s="366" t="s">
        <v>2879</v>
      </c>
      <c r="AL3724" s="366" t="s">
        <v>2880</v>
      </c>
      <c r="AM3724" s="366" t="s">
        <v>2881</v>
      </c>
      <c r="AN3724" s="366" t="s">
        <v>2882</v>
      </c>
      <c r="AO3724" s="366" t="s">
        <v>2883</v>
      </c>
      <c r="AP3724" s="366" t="s">
        <v>2884</v>
      </c>
      <c r="AQ3724" s="366" t="s">
        <v>2885</v>
      </c>
      <c r="AR3724" s="366" t="s">
        <v>2886</v>
      </c>
      <c r="AS3724" s="366" t="s">
        <v>2887</v>
      </c>
      <c r="AT3724" s="366" t="s">
        <v>2888</v>
      </c>
      <c r="AU3724" s="366" t="s">
        <v>2889</v>
      </c>
      <c r="AV3724" s="366" t="s">
        <v>2890</v>
      </c>
      <c r="AW3724" s="368" t="s">
        <v>2895</v>
      </c>
    </row>
    <row r="3725" spans="1:49">
      <c r="A3725" s="33"/>
      <c r="B3725" s="34"/>
      <c r="C3725" s="34"/>
      <c r="D3725" s="34"/>
      <c r="E3725" s="35"/>
      <c r="F3725" s="36"/>
      <c r="G3725" s="36"/>
      <c r="H3725" s="36"/>
      <c r="I3725" s="34"/>
      <c r="J3725" s="202" t="s">
        <v>1224</v>
      </c>
      <c r="K3725" s="202">
        <v>1</v>
      </c>
      <c r="L3725" s="202">
        <v>2</v>
      </c>
      <c r="M3725" s="202">
        <v>3</v>
      </c>
      <c r="N3725" s="202">
        <v>4</v>
      </c>
      <c r="O3725" s="202">
        <v>5</v>
      </c>
      <c r="P3725" s="202">
        <v>6</v>
      </c>
      <c r="Q3725" s="202">
        <v>7</v>
      </c>
      <c r="R3725" s="202">
        <v>8</v>
      </c>
      <c r="S3725" s="202">
        <v>9</v>
      </c>
      <c r="T3725" s="202">
        <v>10</v>
      </c>
      <c r="U3725" s="202">
        <v>13</v>
      </c>
      <c r="V3725" s="202">
        <v>14</v>
      </c>
      <c r="W3725" s="202" t="s">
        <v>1224</v>
      </c>
      <c r="X3725" s="202">
        <v>1</v>
      </c>
      <c r="Y3725" s="202">
        <v>2</v>
      </c>
      <c r="Z3725" s="202">
        <v>3</v>
      </c>
      <c r="AA3725" s="202">
        <v>4</v>
      </c>
      <c r="AB3725" s="202">
        <v>5</v>
      </c>
      <c r="AC3725" s="202">
        <v>6</v>
      </c>
      <c r="AD3725" s="202">
        <v>7</v>
      </c>
      <c r="AE3725" s="202">
        <v>8</v>
      </c>
      <c r="AF3725" s="202">
        <v>9</v>
      </c>
      <c r="AG3725" s="202">
        <v>10</v>
      </c>
      <c r="AH3725" s="202">
        <v>13</v>
      </c>
      <c r="AI3725" s="202">
        <v>14</v>
      </c>
      <c r="AJ3725" s="202" t="s">
        <v>1224</v>
      </c>
      <c r="AK3725" s="202">
        <v>1</v>
      </c>
      <c r="AL3725" s="202">
        <v>2</v>
      </c>
      <c r="AM3725" s="202">
        <v>3</v>
      </c>
      <c r="AN3725" s="202">
        <v>4</v>
      </c>
      <c r="AO3725" s="202">
        <v>5</v>
      </c>
      <c r="AP3725" s="202">
        <v>6</v>
      </c>
      <c r="AQ3725" s="202">
        <v>7</v>
      </c>
      <c r="AR3725" s="202">
        <v>8</v>
      </c>
      <c r="AS3725" s="202">
        <v>9</v>
      </c>
      <c r="AT3725" s="202">
        <v>10</v>
      </c>
      <c r="AU3725" s="202">
        <v>13</v>
      </c>
      <c r="AV3725" s="202">
        <v>14</v>
      </c>
      <c r="AW3725" s="202">
        <v>15</v>
      </c>
    </row>
    <row r="3726" spans="1:49">
      <c r="A3726" s="37"/>
      <c r="B3726" s="38"/>
      <c r="C3726" s="38"/>
      <c r="D3726" s="38"/>
      <c r="E3726" s="60"/>
      <c r="F3726" s="61"/>
      <c r="G3726" s="61"/>
      <c r="H3726" s="61"/>
      <c r="I3726" s="38"/>
      <c r="J3726" s="134"/>
      <c r="K3726" s="134"/>
      <c r="L3726" s="134"/>
      <c r="M3726" s="134"/>
      <c r="N3726" s="134"/>
      <c r="O3726" s="134"/>
      <c r="P3726" s="134"/>
      <c r="Q3726" s="134"/>
      <c r="R3726" s="134"/>
      <c r="S3726" s="134"/>
      <c r="T3726" s="134"/>
      <c r="U3726" s="134"/>
      <c r="V3726" s="134"/>
      <c r="W3726" s="134"/>
      <c r="X3726" s="134"/>
      <c r="Y3726" s="134"/>
      <c r="Z3726" s="134"/>
      <c r="AA3726" s="134"/>
      <c r="AB3726" s="134"/>
      <c r="AC3726" s="134"/>
      <c r="AD3726" s="134"/>
      <c r="AE3726" s="134"/>
      <c r="AF3726" s="134"/>
      <c r="AG3726" s="134"/>
      <c r="AH3726" s="134"/>
      <c r="AI3726" s="134"/>
      <c r="AJ3726" s="134"/>
      <c r="AK3726" s="134"/>
      <c r="AL3726" s="134"/>
      <c r="AM3726" s="134"/>
      <c r="AN3726" s="134"/>
      <c r="AO3726" s="134"/>
      <c r="AP3726" s="134"/>
      <c r="AQ3726" s="134"/>
      <c r="AR3726" s="134"/>
      <c r="AS3726" s="134"/>
      <c r="AT3726" s="134"/>
      <c r="AU3726" s="134"/>
      <c r="AV3726" s="134"/>
      <c r="AW3726" s="134"/>
    </row>
    <row r="3727" spans="1:49">
      <c r="A3727" s="92" t="s">
        <v>797</v>
      </c>
      <c r="B3727" s="93" t="s">
        <v>1030</v>
      </c>
      <c r="C3727" s="93" t="s">
        <v>1432</v>
      </c>
      <c r="D3727" s="460"/>
      <c r="E3727" s="531"/>
      <c r="F3727" s="50"/>
      <c r="G3727" s="50"/>
      <c r="H3727" s="50"/>
      <c r="I3727" s="108" t="s">
        <v>1045</v>
      </c>
      <c r="J3727" s="28"/>
      <c r="K3727" s="28"/>
      <c r="L3727" s="28"/>
      <c r="M3727" s="28"/>
      <c r="N3727" s="28"/>
      <c r="O3727" s="28"/>
      <c r="P3727" s="28"/>
      <c r="Q3727" s="28"/>
      <c r="R3727" s="28"/>
      <c r="S3727" s="28"/>
      <c r="T3727" s="28"/>
      <c r="U3727" s="28"/>
      <c r="V3727" s="28"/>
      <c r="W3727" s="28"/>
      <c r="X3727" s="28"/>
      <c r="Y3727" s="28"/>
      <c r="Z3727" s="28"/>
      <c r="AA3727" s="28"/>
      <c r="AB3727" s="28"/>
      <c r="AC3727" s="28"/>
      <c r="AD3727" s="28"/>
      <c r="AE3727" s="28"/>
      <c r="AF3727" s="28"/>
      <c r="AG3727" s="28"/>
      <c r="AH3727" s="28"/>
      <c r="AI3727" s="28"/>
      <c r="AJ3727" s="28"/>
      <c r="AK3727" s="28"/>
      <c r="AL3727" s="28"/>
      <c r="AM3727" s="28"/>
      <c r="AN3727" s="28"/>
      <c r="AO3727" s="28"/>
      <c r="AP3727" s="28"/>
      <c r="AQ3727" s="28"/>
      <c r="AR3727" s="28"/>
      <c r="AS3727" s="28"/>
      <c r="AT3727" s="28"/>
      <c r="AU3727" s="28"/>
      <c r="AV3727" s="28"/>
      <c r="AW3727" s="28"/>
    </row>
    <row r="3728" spans="1:49">
      <c r="A3728" s="48"/>
      <c r="B3728" s="1"/>
      <c r="C3728" s="1"/>
      <c r="D3728" s="369"/>
      <c r="E3728" s="531"/>
      <c r="F3728" s="50"/>
      <c r="G3728" s="50"/>
      <c r="H3728" s="50"/>
      <c r="I3728" s="109"/>
    </row>
    <row r="3729" spans="1:49">
      <c r="A3729" s="48"/>
      <c r="B3729" s="42"/>
      <c r="C3729" s="42"/>
      <c r="D3729" s="42"/>
      <c r="E3729" s="531"/>
      <c r="F3729" s="50"/>
      <c r="G3729" s="50"/>
      <c r="H3729" s="50"/>
      <c r="I3729" s="49" t="s">
        <v>1559</v>
      </c>
      <c r="J3729" s="12">
        <f>SUM(J3730,J3738,J3740)</f>
        <v>1500</v>
      </c>
      <c r="K3729" s="12">
        <f t="shared" ref="K3729:AT3729" si="1063">SUM(K3730,K3738,K3740)</f>
        <v>0</v>
      </c>
      <c r="L3729" s="12">
        <f t="shared" si="1063"/>
        <v>0</v>
      </c>
      <c r="M3729" s="12">
        <f t="shared" si="1063"/>
        <v>0</v>
      </c>
      <c r="N3729" s="12">
        <f t="shared" si="1063"/>
        <v>0</v>
      </c>
      <c r="O3729" s="12">
        <f t="shared" si="1063"/>
        <v>0</v>
      </c>
      <c r="P3729" s="12">
        <f t="shared" si="1063"/>
        <v>0</v>
      </c>
      <c r="Q3729" s="12">
        <f t="shared" si="1063"/>
        <v>0</v>
      </c>
      <c r="R3729" s="12">
        <f t="shared" si="1063"/>
        <v>0</v>
      </c>
      <c r="S3729" s="12">
        <f t="shared" si="1063"/>
        <v>0</v>
      </c>
      <c r="T3729" s="12">
        <f t="shared" si="1063"/>
        <v>0</v>
      </c>
      <c r="U3729" s="12">
        <v>0</v>
      </c>
      <c r="V3729" s="12">
        <v>1500</v>
      </c>
      <c r="W3729" s="12">
        <f>SUM(W3730,W3738,W3740)</f>
        <v>0</v>
      </c>
      <c r="X3729" s="12">
        <f t="shared" si="1063"/>
        <v>0</v>
      </c>
      <c r="Y3729" s="12">
        <f t="shared" si="1063"/>
        <v>0</v>
      </c>
      <c r="Z3729" s="12">
        <f t="shared" si="1063"/>
        <v>0</v>
      </c>
      <c r="AA3729" s="12">
        <f t="shared" si="1063"/>
        <v>0</v>
      </c>
      <c r="AB3729" s="12">
        <f t="shared" si="1063"/>
        <v>0</v>
      </c>
      <c r="AC3729" s="12">
        <f t="shared" si="1063"/>
        <v>0</v>
      </c>
      <c r="AD3729" s="12">
        <f t="shared" si="1063"/>
        <v>0</v>
      </c>
      <c r="AE3729" s="12">
        <f t="shared" si="1063"/>
        <v>0</v>
      </c>
      <c r="AF3729" s="12">
        <f t="shared" si="1063"/>
        <v>0</v>
      </c>
      <c r="AG3729" s="12">
        <f t="shared" si="1063"/>
        <v>0</v>
      </c>
      <c r="AH3729" s="12">
        <v>0</v>
      </c>
      <c r="AI3729" s="12">
        <v>0</v>
      </c>
      <c r="AJ3729" s="12">
        <f>SUM(AJ3730,AJ3738,AJ3740)</f>
        <v>4000</v>
      </c>
      <c r="AK3729" s="12">
        <f t="shared" si="1063"/>
        <v>0</v>
      </c>
      <c r="AL3729" s="12">
        <f t="shared" si="1063"/>
        <v>0</v>
      </c>
      <c r="AM3729" s="12">
        <f t="shared" si="1063"/>
        <v>0</v>
      </c>
      <c r="AN3729" s="12">
        <f t="shared" si="1063"/>
        <v>0</v>
      </c>
      <c r="AO3729" s="12">
        <f t="shared" si="1063"/>
        <v>0</v>
      </c>
      <c r="AP3729" s="12">
        <f t="shared" si="1063"/>
        <v>0</v>
      </c>
      <c r="AQ3729" s="12">
        <f t="shared" si="1063"/>
        <v>0</v>
      </c>
      <c r="AR3729" s="12">
        <f t="shared" si="1063"/>
        <v>0</v>
      </c>
      <c r="AS3729" s="12">
        <f t="shared" si="1063"/>
        <v>0</v>
      </c>
      <c r="AT3729" s="12">
        <f t="shared" si="1063"/>
        <v>3000</v>
      </c>
      <c r="AU3729" s="12">
        <v>3000</v>
      </c>
      <c r="AV3729" s="12">
        <v>1000</v>
      </c>
      <c r="AW3729" s="12">
        <f t="shared" ref="AW3729:AW3754" si="1064">U3729+AH3729+AU3729</f>
        <v>3000</v>
      </c>
    </row>
    <row r="3730" spans="1:49">
      <c r="A3730" s="44" t="s">
        <v>797</v>
      </c>
      <c r="B3730" s="45" t="s">
        <v>1030</v>
      </c>
      <c r="C3730" s="45" t="s">
        <v>1432</v>
      </c>
      <c r="D3730" s="452" t="s">
        <v>2964</v>
      </c>
      <c r="E3730" s="213" t="s">
        <v>771</v>
      </c>
      <c r="F3730" s="65"/>
      <c r="G3730" s="65"/>
      <c r="H3730" s="65"/>
      <c r="I3730" s="1" t="s">
        <v>1500</v>
      </c>
      <c r="J3730" s="9">
        <f>SUM(J3731:J3732)</f>
        <v>0</v>
      </c>
      <c r="K3730" s="9">
        <f t="shared" ref="K3730:AT3730" si="1065">SUM(K3731:K3732)</f>
        <v>0</v>
      </c>
      <c r="L3730" s="9">
        <f t="shared" si="1065"/>
        <v>0</v>
      </c>
      <c r="M3730" s="9">
        <f t="shared" si="1065"/>
        <v>0</v>
      </c>
      <c r="N3730" s="9">
        <f t="shared" si="1065"/>
        <v>0</v>
      </c>
      <c r="O3730" s="9">
        <f t="shared" si="1065"/>
        <v>0</v>
      </c>
      <c r="P3730" s="9">
        <f t="shared" si="1065"/>
        <v>0</v>
      </c>
      <c r="Q3730" s="9">
        <f t="shared" si="1065"/>
        <v>0</v>
      </c>
      <c r="R3730" s="9">
        <f t="shared" si="1065"/>
        <v>0</v>
      </c>
      <c r="S3730" s="9">
        <f t="shared" si="1065"/>
        <v>0</v>
      </c>
      <c r="T3730" s="9">
        <f t="shared" si="1065"/>
        <v>0</v>
      </c>
      <c r="U3730" s="9">
        <v>0</v>
      </c>
      <c r="V3730" s="9">
        <v>0</v>
      </c>
      <c r="W3730" s="9">
        <f>SUM(W3731:W3732)</f>
        <v>0</v>
      </c>
      <c r="X3730" s="9">
        <f t="shared" si="1065"/>
        <v>0</v>
      </c>
      <c r="Y3730" s="9">
        <f t="shared" si="1065"/>
        <v>0</v>
      </c>
      <c r="Z3730" s="9">
        <f t="shared" si="1065"/>
        <v>0</v>
      </c>
      <c r="AA3730" s="9">
        <f t="shared" si="1065"/>
        <v>0</v>
      </c>
      <c r="AB3730" s="9">
        <f t="shared" si="1065"/>
        <v>0</v>
      </c>
      <c r="AC3730" s="9">
        <f t="shared" si="1065"/>
        <v>0</v>
      </c>
      <c r="AD3730" s="9">
        <f t="shared" si="1065"/>
        <v>0</v>
      </c>
      <c r="AE3730" s="9">
        <f t="shared" si="1065"/>
        <v>0</v>
      </c>
      <c r="AF3730" s="9">
        <f t="shared" si="1065"/>
        <v>0</v>
      </c>
      <c r="AG3730" s="9">
        <f t="shared" si="1065"/>
        <v>0</v>
      </c>
      <c r="AH3730" s="9">
        <v>0</v>
      </c>
      <c r="AI3730" s="9">
        <v>0</v>
      </c>
      <c r="AJ3730" s="9">
        <f>SUM(AJ3731:AJ3732)</f>
        <v>3000</v>
      </c>
      <c r="AK3730" s="9">
        <f t="shared" si="1065"/>
        <v>0</v>
      </c>
      <c r="AL3730" s="9">
        <f t="shared" si="1065"/>
        <v>0</v>
      </c>
      <c r="AM3730" s="9">
        <f t="shared" si="1065"/>
        <v>0</v>
      </c>
      <c r="AN3730" s="9">
        <f t="shared" si="1065"/>
        <v>0</v>
      </c>
      <c r="AO3730" s="9">
        <f t="shared" si="1065"/>
        <v>0</v>
      </c>
      <c r="AP3730" s="9">
        <f t="shared" si="1065"/>
        <v>0</v>
      </c>
      <c r="AQ3730" s="9">
        <f t="shared" si="1065"/>
        <v>0</v>
      </c>
      <c r="AR3730" s="9">
        <f t="shared" si="1065"/>
        <v>0</v>
      </c>
      <c r="AS3730" s="9">
        <f t="shared" si="1065"/>
        <v>0</v>
      </c>
      <c r="AT3730" s="9">
        <f t="shared" si="1065"/>
        <v>3000</v>
      </c>
      <c r="AU3730" s="9">
        <v>3000</v>
      </c>
      <c r="AV3730" s="9">
        <v>0</v>
      </c>
      <c r="AW3730" s="9">
        <f t="shared" si="1064"/>
        <v>3000</v>
      </c>
    </row>
    <row r="3731" spans="1:49">
      <c r="A3731" s="44" t="s">
        <v>797</v>
      </c>
      <c r="B3731" s="45" t="s">
        <v>1030</v>
      </c>
      <c r="C3731" s="45" t="s">
        <v>1432</v>
      </c>
      <c r="D3731" s="452" t="s">
        <v>2964</v>
      </c>
      <c r="E3731" s="367" t="s">
        <v>834</v>
      </c>
      <c r="F3731" s="50"/>
      <c r="G3731" s="468" t="s">
        <v>3096</v>
      </c>
      <c r="H3731" s="50" t="s">
        <v>2333</v>
      </c>
      <c r="I3731" s="42" t="s">
        <v>1165</v>
      </c>
      <c r="U3731" s="15">
        <v>0</v>
      </c>
      <c r="V3731" s="15">
        <v>0</v>
      </c>
      <c r="AH3731" s="15">
        <v>0</v>
      </c>
      <c r="AI3731" s="15">
        <v>0</v>
      </c>
      <c r="AJ3731" s="15">
        <v>3000</v>
      </c>
      <c r="AT3731" s="15">
        <v>3000</v>
      </c>
      <c r="AU3731" s="15">
        <v>3000</v>
      </c>
      <c r="AV3731" s="15">
        <v>0</v>
      </c>
      <c r="AW3731" s="15">
        <f t="shared" si="1064"/>
        <v>3000</v>
      </c>
    </row>
    <row r="3732" spans="1:49">
      <c r="A3732" s="44" t="s">
        <v>797</v>
      </c>
      <c r="B3732" s="45" t="s">
        <v>1030</v>
      </c>
      <c r="C3732" s="45" t="s">
        <v>1432</v>
      </c>
      <c r="D3732" s="452" t="s">
        <v>2964</v>
      </c>
      <c r="E3732" s="367" t="s">
        <v>772</v>
      </c>
      <c r="F3732" s="50"/>
      <c r="G3732" s="468" t="s">
        <v>3096</v>
      </c>
      <c r="H3732" s="50" t="s">
        <v>2333</v>
      </c>
      <c r="I3732" s="42" t="s">
        <v>1227</v>
      </c>
      <c r="J3732" s="15">
        <f>SUM(J3733:J3737)</f>
        <v>0</v>
      </c>
      <c r="K3732" s="15">
        <f t="shared" ref="K3732:AT3732" si="1066">SUM(K3733:K3737)</f>
        <v>0</v>
      </c>
      <c r="L3732" s="15">
        <f t="shared" si="1066"/>
        <v>0</v>
      </c>
      <c r="M3732" s="15">
        <f t="shared" si="1066"/>
        <v>0</v>
      </c>
      <c r="N3732" s="15">
        <f t="shared" si="1066"/>
        <v>0</v>
      </c>
      <c r="O3732" s="15">
        <f t="shared" si="1066"/>
        <v>0</v>
      </c>
      <c r="P3732" s="15">
        <f t="shared" si="1066"/>
        <v>0</v>
      </c>
      <c r="Q3732" s="15">
        <f t="shared" si="1066"/>
        <v>0</v>
      </c>
      <c r="R3732" s="15">
        <f t="shared" si="1066"/>
        <v>0</v>
      </c>
      <c r="S3732" s="15">
        <f t="shared" si="1066"/>
        <v>0</v>
      </c>
      <c r="T3732" s="15">
        <f t="shared" si="1066"/>
        <v>0</v>
      </c>
      <c r="U3732" s="15">
        <v>0</v>
      </c>
      <c r="V3732" s="15">
        <v>0</v>
      </c>
      <c r="W3732" s="15">
        <f>SUM(W3733:W3737)</f>
        <v>0</v>
      </c>
      <c r="X3732" s="15">
        <f t="shared" si="1066"/>
        <v>0</v>
      </c>
      <c r="Y3732" s="15">
        <f t="shared" si="1066"/>
        <v>0</v>
      </c>
      <c r="Z3732" s="15">
        <f t="shared" si="1066"/>
        <v>0</v>
      </c>
      <c r="AA3732" s="15">
        <f t="shared" si="1066"/>
        <v>0</v>
      </c>
      <c r="AB3732" s="15">
        <f t="shared" si="1066"/>
        <v>0</v>
      </c>
      <c r="AC3732" s="15">
        <f t="shared" si="1066"/>
        <v>0</v>
      </c>
      <c r="AD3732" s="15">
        <f t="shared" si="1066"/>
        <v>0</v>
      </c>
      <c r="AE3732" s="15">
        <f t="shared" si="1066"/>
        <v>0</v>
      </c>
      <c r="AF3732" s="15">
        <f t="shared" si="1066"/>
        <v>0</v>
      </c>
      <c r="AG3732" s="15">
        <f t="shared" si="1066"/>
        <v>0</v>
      </c>
      <c r="AH3732" s="15">
        <v>0</v>
      </c>
      <c r="AI3732" s="15">
        <v>0</v>
      </c>
      <c r="AJ3732" s="15">
        <f>SUM(AJ3733:AJ3737)</f>
        <v>0</v>
      </c>
      <c r="AK3732" s="15">
        <f t="shared" si="1066"/>
        <v>0</v>
      </c>
      <c r="AL3732" s="15">
        <f t="shared" si="1066"/>
        <v>0</v>
      </c>
      <c r="AM3732" s="15">
        <f t="shared" si="1066"/>
        <v>0</v>
      </c>
      <c r="AN3732" s="15">
        <f t="shared" si="1066"/>
        <v>0</v>
      </c>
      <c r="AO3732" s="15">
        <f t="shared" si="1066"/>
        <v>0</v>
      </c>
      <c r="AP3732" s="15">
        <f t="shared" si="1066"/>
        <v>0</v>
      </c>
      <c r="AQ3732" s="15">
        <f t="shared" si="1066"/>
        <v>0</v>
      </c>
      <c r="AR3732" s="15">
        <f t="shared" si="1066"/>
        <v>0</v>
      </c>
      <c r="AS3732" s="15">
        <f t="shared" si="1066"/>
        <v>0</v>
      </c>
      <c r="AT3732" s="15">
        <f t="shared" si="1066"/>
        <v>0</v>
      </c>
      <c r="AU3732" s="15">
        <v>0</v>
      </c>
      <c r="AV3732" s="15">
        <v>0</v>
      </c>
      <c r="AW3732" s="15">
        <f t="shared" si="1064"/>
        <v>0</v>
      </c>
    </row>
    <row r="3733" spans="1:49" s="144" customFormat="1">
      <c r="A3733" s="44" t="s">
        <v>797</v>
      </c>
      <c r="B3733" s="45" t="s">
        <v>1030</v>
      </c>
      <c r="C3733" s="45" t="s">
        <v>1432</v>
      </c>
      <c r="D3733" s="452" t="s">
        <v>2964</v>
      </c>
      <c r="E3733" s="140" t="s">
        <v>850</v>
      </c>
      <c r="F3733" s="141" t="s">
        <v>409</v>
      </c>
      <c r="G3733" s="468" t="s">
        <v>3096</v>
      </c>
      <c r="H3733" s="50" t="s">
        <v>2333</v>
      </c>
      <c r="I3733" s="142" t="s">
        <v>1119</v>
      </c>
      <c r="J3733" s="15"/>
      <c r="K3733" s="15"/>
      <c r="L3733" s="15"/>
      <c r="M3733" s="15"/>
      <c r="N3733" s="15"/>
      <c r="O3733" s="15"/>
      <c r="P3733" s="15"/>
      <c r="Q3733" s="15"/>
      <c r="R3733" s="15"/>
      <c r="S3733" s="15"/>
      <c r="T3733" s="15"/>
      <c r="U3733" s="15">
        <v>0</v>
      </c>
      <c r="V3733" s="15">
        <v>0</v>
      </c>
      <c r="W3733" s="15"/>
      <c r="X3733" s="15"/>
      <c r="Y3733" s="15"/>
      <c r="Z3733" s="15"/>
      <c r="AA3733" s="15"/>
      <c r="AB3733" s="15"/>
      <c r="AC3733" s="15"/>
      <c r="AD3733" s="15"/>
      <c r="AE3733" s="15"/>
      <c r="AF3733" s="15"/>
      <c r="AG3733" s="15"/>
      <c r="AH3733" s="15">
        <v>0</v>
      </c>
      <c r="AI3733" s="15">
        <v>0</v>
      </c>
      <c r="AJ3733" s="15"/>
      <c r="AK3733" s="15"/>
      <c r="AL3733" s="15"/>
      <c r="AM3733" s="15"/>
      <c r="AN3733" s="15"/>
      <c r="AO3733" s="15"/>
      <c r="AP3733" s="15"/>
      <c r="AQ3733" s="15"/>
      <c r="AR3733" s="15"/>
      <c r="AS3733" s="15"/>
      <c r="AT3733" s="15"/>
      <c r="AU3733" s="15">
        <v>0</v>
      </c>
      <c r="AV3733" s="15">
        <v>0</v>
      </c>
      <c r="AW3733" s="15">
        <f t="shared" si="1064"/>
        <v>0</v>
      </c>
    </row>
    <row r="3734" spans="1:49" s="144" customFormat="1">
      <c r="A3734" s="44" t="s">
        <v>797</v>
      </c>
      <c r="B3734" s="45" t="s">
        <v>1030</v>
      </c>
      <c r="C3734" s="45" t="s">
        <v>1432</v>
      </c>
      <c r="D3734" s="452" t="s">
        <v>2964</v>
      </c>
      <c r="E3734" s="140" t="s">
        <v>851</v>
      </c>
      <c r="F3734" s="141" t="s">
        <v>410</v>
      </c>
      <c r="G3734" s="468" t="s">
        <v>3096</v>
      </c>
      <c r="H3734" s="50" t="s">
        <v>2333</v>
      </c>
      <c r="I3734" s="142" t="s">
        <v>1290</v>
      </c>
      <c r="J3734" s="15"/>
      <c r="K3734" s="15"/>
      <c r="L3734" s="15"/>
      <c r="M3734" s="15"/>
      <c r="N3734" s="15"/>
      <c r="O3734" s="15"/>
      <c r="P3734" s="15"/>
      <c r="Q3734" s="15"/>
      <c r="R3734" s="15"/>
      <c r="S3734" s="15"/>
      <c r="T3734" s="15"/>
      <c r="U3734" s="15">
        <v>0</v>
      </c>
      <c r="V3734" s="15">
        <v>0</v>
      </c>
      <c r="W3734" s="15"/>
      <c r="X3734" s="15"/>
      <c r="Y3734" s="15"/>
      <c r="Z3734" s="15"/>
      <c r="AA3734" s="15"/>
      <c r="AB3734" s="15"/>
      <c r="AC3734" s="15"/>
      <c r="AD3734" s="15"/>
      <c r="AE3734" s="15"/>
      <c r="AF3734" s="15"/>
      <c r="AG3734" s="15"/>
      <c r="AH3734" s="15">
        <v>0</v>
      </c>
      <c r="AI3734" s="15">
        <v>0</v>
      </c>
      <c r="AJ3734" s="15"/>
      <c r="AK3734" s="15"/>
      <c r="AL3734" s="15"/>
      <c r="AM3734" s="15"/>
      <c r="AN3734" s="15"/>
      <c r="AO3734" s="15"/>
      <c r="AP3734" s="15"/>
      <c r="AQ3734" s="15"/>
      <c r="AR3734" s="15"/>
      <c r="AS3734" s="15"/>
      <c r="AT3734" s="15"/>
      <c r="AU3734" s="15">
        <v>0</v>
      </c>
      <c r="AV3734" s="15">
        <v>0</v>
      </c>
      <c r="AW3734" s="15">
        <f t="shared" si="1064"/>
        <v>0</v>
      </c>
    </row>
    <row r="3735" spans="1:49" s="144" customFormat="1">
      <c r="A3735" s="44" t="s">
        <v>797</v>
      </c>
      <c r="B3735" s="45" t="s">
        <v>1030</v>
      </c>
      <c r="C3735" s="45" t="s">
        <v>1432</v>
      </c>
      <c r="D3735" s="452" t="s">
        <v>2964</v>
      </c>
      <c r="E3735" s="140" t="s">
        <v>852</v>
      </c>
      <c r="F3735" s="141" t="s">
        <v>411</v>
      </c>
      <c r="G3735" s="468" t="s">
        <v>3096</v>
      </c>
      <c r="H3735" s="50" t="s">
        <v>2333</v>
      </c>
      <c r="I3735" s="142" t="s">
        <v>1733</v>
      </c>
      <c r="J3735" s="15"/>
      <c r="K3735" s="15"/>
      <c r="L3735" s="15"/>
      <c r="M3735" s="15"/>
      <c r="N3735" s="15"/>
      <c r="O3735" s="15"/>
      <c r="P3735" s="15"/>
      <c r="Q3735" s="15"/>
      <c r="R3735" s="15"/>
      <c r="S3735" s="15"/>
      <c r="T3735" s="15"/>
      <c r="U3735" s="15">
        <v>0</v>
      </c>
      <c r="V3735" s="15">
        <v>0</v>
      </c>
      <c r="W3735" s="15"/>
      <c r="X3735" s="15"/>
      <c r="Y3735" s="15"/>
      <c r="Z3735" s="15"/>
      <c r="AA3735" s="15"/>
      <c r="AB3735" s="15"/>
      <c r="AC3735" s="15"/>
      <c r="AD3735" s="15"/>
      <c r="AE3735" s="15"/>
      <c r="AF3735" s="15"/>
      <c r="AG3735" s="15"/>
      <c r="AH3735" s="15">
        <v>0</v>
      </c>
      <c r="AI3735" s="15">
        <v>0</v>
      </c>
      <c r="AJ3735" s="15"/>
      <c r="AK3735" s="15"/>
      <c r="AL3735" s="15"/>
      <c r="AM3735" s="15"/>
      <c r="AN3735" s="15"/>
      <c r="AO3735" s="15"/>
      <c r="AP3735" s="15"/>
      <c r="AQ3735" s="15"/>
      <c r="AR3735" s="15"/>
      <c r="AS3735" s="15"/>
      <c r="AT3735" s="15"/>
      <c r="AU3735" s="15">
        <v>0</v>
      </c>
      <c r="AV3735" s="15">
        <v>0</v>
      </c>
      <c r="AW3735" s="15">
        <f t="shared" si="1064"/>
        <v>0</v>
      </c>
    </row>
    <row r="3736" spans="1:49" s="144" customFormat="1">
      <c r="A3736" s="44" t="s">
        <v>797</v>
      </c>
      <c r="B3736" s="45" t="s">
        <v>1030</v>
      </c>
      <c r="C3736" s="45" t="s">
        <v>1432</v>
      </c>
      <c r="D3736" s="452" t="s">
        <v>2964</v>
      </c>
      <c r="E3736" s="140" t="s">
        <v>853</v>
      </c>
      <c r="F3736" s="141" t="s">
        <v>412</v>
      </c>
      <c r="G3736" s="468" t="s">
        <v>3096</v>
      </c>
      <c r="H3736" s="50" t="s">
        <v>2333</v>
      </c>
      <c r="I3736" s="142" t="s">
        <v>1734</v>
      </c>
      <c r="J3736" s="15"/>
      <c r="K3736" s="15"/>
      <c r="L3736" s="15"/>
      <c r="M3736" s="15"/>
      <c r="N3736" s="15"/>
      <c r="O3736" s="15"/>
      <c r="P3736" s="15"/>
      <c r="Q3736" s="15"/>
      <c r="R3736" s="15"/>
      <c r="S3736" s="15"/>
      <c r="T3736" s="15"/>
      <c r="U3736" s="15">
        <v>0</v>
      </c>
      <c r="V3736" s="15">
        <v>0</v>
      </c>
      <c r="W3736" s="15"/>
      <c r="X3736" s="15"/>
      <c r="Y3736" s="15"/>
      <c r="Z3736" s="15"/>
      <c r="AA3736" s="15"/>
      <c r="AB3736" s="15"/>
      <c r="AC3736" s="15"/>
      <c r="AD3736" s="15"/>
      <c r="AE3736" s="15"/>
      <c r="AF3736" s="15"/>
      <c r="AG3736" s="15"/>
      <c r="AH3736" s="15">
        <v>0</v>
      </c>
      <c r="AI3736" s="15">
        <v>0</v>
      </c>
      <c r="AJ3736" s="15"/>
      <c r="AK3736" s="15"/>
      <c r="AL3736" s="15"/>
      <c r="AM3736" s="15"/>
      <c r="AN3736" s="15"/>
      <c r="AO3736" s="15"/>
      <c r="AP3736" s="15"/>
      <c r="AQ3736" s="15"/>
      <c r="AR3736" s="15"/>
      <c r="AS3736" s="15"/>
      <c r="AT3736" s="15"/>
      <c r="AU3736" s="15">
        <v>0</v>
      </c>
      <c r="AV3736" s="15">
        <v>0</v>
      </c>
      <c r="AW3736" s="15">
        <f t="shared" si="1064"/>
        <v>0</v>
      </c>
    </row>
    <row r="3737" spans="1:49" s="144" customFormat="1">
      <c r="A3737" s="44" t="s">
        <v>797</v>
      </c>
      <c r="B3737" s="45" t="s">
        <v>1030</v>
      </c>
      <c r="C3737" s="45" t="s">
        <v>1432</v>
      </c>
      <c r="D3737" s="452" t="s">
        <v>2964</v>
      </c>
      <c r="E3737" s="140" t="s">
        <v>854</v>
      </c>
      <c r="F3737" s="141" t="s">
        <v>413</v>
      </c>
      <c r="G3737" s="468" t="s">
        <v>3096</v>
      </c>
      <c r="H3737" s="50" t="s">
        <v>2333</v>
      </c>
      <c r="I3737" s="142" t="s">
        <v>1735</v>
      </c>
      <c r="J3737" s="15"/>
      <c r="K3737" s="15"/>
      <c r="L3737" s="15"/>
      <c r="M3737" s="15"/>
      <c r="N3737" s="15"/>
      <c r="O3737" s="15"/>
      <c r="P3737" s="15"/>
      <c r="Q3737" s="15"/>
      <c r="R3737" s="15"/>
      <c r="S3737" s="15"/>
      <c r="T3737" s="15"/>
      <c r="U3737" s="15">
        <v>0</v>
      </c>
      <c r="V3737" s="15">
        <v>0</v>
      </c>
      <c r="W3737" s="15"/>
      <c r="X3737" s="15"/>
      <c r="Y3737" s="15"/>
      <c r="Z3737" s="15"/>
      <c r="AA3737" s="15"/>
      <c r="AB3737" s="15"/>
      <c r="AC3737" s="15"/>
      <c r="AD3737" s="15"/>
      <c r="AE3737" s="15"/>
      <c r="AF3737" s="15"/>
      <c r="AG3737" s="15"/>
      <c r="AH3737" s="15">
        <v>0</v>
      </c>
      <c r="AI3737" s="15">
        <v>0</v>
      </c>
      <c r="AJ3737" s="15"/>
      <c r="AK3737" s="15"/>
      <c r="AL3737" s="15"/>
      <c r="AM3737" s="15"/>
      <c r="AN3737" s="15"/>
      <c r="AO3737" s="15"/>
      <c r="AP3737" s="15"/>
      <c r="AQ3737" s="15"/>
      <c r="AR3737" s="15"/>
      <c r="AS3737" s="15"/>
      <c r="AT3737" s="15"/>
      <c r="AU3737" s="15">
        <v>0</v>
      </c>
      <c r="AV3737" s="15">
        <v>0</v>
      </c>
      <c r="AW3737" s="15">
        <f t="shared" si="1064"/>
        <v>0</v>
      </c>
    </row>
    <row r="3738" spans="1:49">
      <c r="A3738" s="44" t="s">
        <v>797</v>
      </c>
      <c r="B3738" s="45" t="s">
        <v>1030</v>
      </c>
      <c r="C3738" s="45" t="s">
        <v>1432</v>
      </c>
      <c r="D3738" s="452" t="s">
        <v>2964</v>
      </c>
      <c r="E3738" s="213" t="s">
        <v>773</v>
      </c>
      <c r="F3738" s="65"/>
      <c r="G3738" s="65"/>
      <c r="H3738" s="65"/>
      <c r="I3738" s="1" t="s">
        <v>1362</v>
      </c>
      <c r="J3738" s="9">
        <f>SUM(J3739)</f>
        <v>0</v>
      </c>
      <c r="K3738" s="9">
        <f t="shared" ref="K3738:AT3738" si="1067">SUM(K3739)</f>
        <v>0</v>
      </c>
      <c r="L3738" s="9">
        <f t="shared" si="1067"/>
        <v>0</v>
      </c>
      <c r="M3738" s="9">
        <f t="shared" si="1067"/>
        <v>0</v>
      </c>
      <c r="N3738" s="9">
        <f t="shared" si="1067"/>
        <v>0</v>
      </c>
      <c r="O3738" s="9">
        <f t="shared" si="1067"/>
        <v>0</v>
      </c>
      <c r="P3738" s="9">
        <f t="shared" si="1067"/>
        <v>0</v>
      </c>
      <c r="Q3738" s="9">
        <f t="shared" si="1067"/>
        <v>0</v>
      </c>
      <c r="R3738" s="9">
        <f t="shared" si="1067"/>
        <v>0</v>
      </c>
      <c r="S3738" s="9">
        <f t="shared" si="1067"/>
        <v>0</v>
      </c>
      <c r="T3738" s="9">
        <f t="shared" si="1067"/>
        <v>0</v>
      </c>
      <c r="U3738" s="9">
        <v>0</v>
      </c>
      <c r="V3738" s="9">
        <v>0</v>
      </c>
      <c r="W3738" s="9">
        <f>SUM(W3739)</f>
        <v>0</v>
      </c>
      <c r="X3738" s="9">
        <f t="shared" si="1067"/>
        <v>0</v>
      </c>
      <c r="Y3738" s="9">
        <f t="shared" si="1067"/>
        <v>0</v>
      </c>
      <c r="Z3738" s="9">
        <f t="shared" si="1067"/>
        <v>0</v>
      </c>
      <c r="AA3738" s="9">
        <f t="shared" si="1067"/>
        <v>0</v>
      </c>
      <c r="AB3738" s="9">
        <f t="shared" si="1067"/>
        <v>0</v>
      </c>
      <c r="AC3738" s="9">
        <f t="shared" si="1067"/>
        <v>0</v>
      </c>
      <c r="AD3738" s="9">
        <f t="shared" si="1067"/>
        <v>0</v>
      </c>
      <c r="AE3738" s="9">
        <f t="shared" si="1067"/>
        <v>0</v>
      </c>
      <c r="AF3738" s="9">
        <f t="shared" si="1067"/>
        <v>0</v>
      </c>
      <c r="AG3738" s="9">
        <f t="shared" si="1067"/>
        <v>0</v>
      </c>
      <c r="AH3738" s="9">
        <v>0</v>
      </c>
      <c r="AI3738" s="9">
        <v>0</v>
      </c>
      <c r="AJ3738" s="9">
        <f>SUM(AJ3739)</f>
        <v>0</v>
      </c>
      <c r="AK3738" s="9">
        <f t="shared" si="1067"/>
        <v>0</v>
      </c>
      <c r="AL3738" s="9">
        <f t="shared" si="1067"/>
        <v>0</v>
      </c>
      <c r="AM3738" s="9">
        <f t="shared" si="1067"/>
        <v>0</v>
      </c>
      <c r="AN3738" s="9">
        <f t="shared" si="1067"/>
        <v>0</v>
      </c>
      <c r="AO3738" s="9">
        <f t="shared" si="1067"/>
        <v>0</v>
      </c>
      <c r="AP3738" s="9">
        <f t="shared" si="1067"/>
        <v>0</v>
      </c>
      <c r="AQ3738" s="9">
        <f t="shared" si="1067"/>
        <v>0</v>
      </c>
      <c r="AR3738" s="9">
        <f t="shared" si="1067"/>
        <v>0</v>
      </c>
      <c r="AS3738" s="9">
        <f t="shared" si="1067"/>
        <v>0</v>
      </c>
      <c r="AT3738" s="9">
        <f t="shared" si="1067"/>
        <v>0</v>
      </c>
      <c r="AU3738" s="9">
        <v>0</v>
      </c>
      <c r="AV3738" s="9">
        <v>0</v>
      </c>
      <c r="AW3738" s="9">
        <f t="shared" si="1064"/>
        <v>0</v>
      </c>
    </row>
    <row r="3739" spans="1:49">
      <c r="A3739" s="44" t="s">
        <v>797</v>
      </c>
      <c r="B3739" s="45" t="s">
        <v>1030</v>
      </c>
      <c r="C3739" s="45" t="s">
        <v>1432</v>
      </c>
      <c r="D3739" s="452" t="s">
        <v>2964</v>
      </c>
      <c r="E3739" s="367" t="s">
        <v>785</v>
      </c>
      <c r="F3739" s="50"/>
      <c r="G3739" s="468" t="s">
        <v>3096</v>
      </c>
      <c r="H3739" s="50" t="s">
        <v>2333</v>
      </c>
      <c r="I3739" s="42" t="s">
        <v>1363</v>
      </c>
      <c r="U3739" s="15">
        <v>0</v>
      </c>
      <c r="V3739" s="15">
        <v>0</v>
      </c>
      <c r="AH3739" s="15">
        <v>0</v>
      </c>
      <c r="AI3739" s="15">
        <v>0</v>
      </c>
      <c r="AU3739" s="15">
        <v>0</v>
      </c>
      <c r="AV3739" s="15">
        <v>0</v>
      </c>
      <c r="AW3739" s="15">
        <f t="shared" si="1064"/>
        <v>0</v>
      </c>
    </row>
    <row r="3740" spans="1:49">
      <c r="A3740" s="44" t="s">
        <v>797</v>
      </c>
      <c r="B3740" s="45" t="s">
        <v>1030</v>
      </c>
      <c r="C3740" s="45" t="s">
        <v>1432</v>
      </c>
      <c r="D3740" s="452" t="s">
        <v>2964</v>
      </c>
      <c r="E3740" s="213" t="s">
        <v>1364</v>
      </c>
      <c r="F3740" s="65"/>
      <c r="G3740" s="65"/>
      <c r="H3740" s="65"/>
      <c r="I3740" s="1" t="s">
        <v>2104</v>
      </c>
      <c r="J3740" s="9">
        <f>SUM(J3741:J3750)</f>
        <v>1500</v>
      </c>
      <c r="K3740" s="9">
        <f t="shared" ref="K3740:AT3740" si="1068">SUM(K3741:K3750)</f>
        <v>0</v>
      </c>
      <c r="L3740" s="9">
        <f t="shared" si="1068"/>
        <v>0</v>
      </c>
      <c r="M3740" s="9">
        <f t="shared" si="1068"/>
        <v>0</v>
      </c>
      <c r="N3740" s="9">
        <f t="shared" si="1068"/>
        <v>0</v>
      </c>
      <c r="O3740" s="9">
        <f t="shared" si="1068"/>
        <v>0</v>
      </c>
      <c r="P3740" s="9">
        <f t="shared" si="1068"/>
        <v>0</v>
      </c>
      <c r="Q3740" s="9">
        <f t="shared" si="1068"/>
        <v>0</v>
      </c>
      <c r="R3740" s="9">
        <f t="shared" si="1068"/>
        <v>0</v>
      </c>
      <c r="S3740" s="9">
        <f t="shared" si="1068"/>
        <v>0</v>
      </c>
      <c r="T3740" s="9">
        <f t="shared" si="1068"/>
        <v>0</v>
      </c>
      <c r="U3740" s="9">
        <v>0</v>
      </c>
      <c r="V3740" s="9">
        <v>1500</v>
      </c>
      <c r="W3740" s="9">
        <f>SUM(W3741:W3750)</f>
        <v>0</v>
      </c>
      <c r="X3740" s="9">
        <f t="shared" si="1068"/>
        <v>0</v>
      </c>
      <c r="Y3740" s="9">
        <f t="shared" si="1068"/>
        <v>0</v>
      </c>
      <c r="Z3740" s="9">
        <f t="shared" si="1068"/>
        <v>0</v>
      </c>
      <c r="AA3740" s="9">
        <f t="shared" si="1068"/>
        <v>0</v>
      </c>
      <c r="AB3740" s="9">
        <f t="shared" si="1068"/>
        <v>0</v>
      </c>
      <c r="AC3740" s="9">
        <f t="shared" si="1068"/>
        <v>0</v>
      </c>
      <c r="AD3740" s="9">
        <f t="shared" si="1068"/>
        <v>0</v>
      </c>
      <c r="AE3740" s="9">
        <f t="shared" si="1068"/>
        <v>0</v>
      </c>
      <c r="AF3740" s="9">
        <f t="shared" si="1068"/>
        <v>0</v>
      </c>
      <c r="AG3740" s="9">
        <f t="shared" si="1068"/>
        <v>0</v>
      </c>
      <c r="AH3740" s="9">
        <v>0</v>
      </c>
      <c r="AI3740" s="9">
        <v>0</v>
      </c>
      <c r="AJ3740" s="9">
        <f>SUM(AJ3741:AJ3750)</f>
        <v>1000</v>
      </c>
      <c r="AK3740" s="9">
        <f t="shared" si="1068"/>
        <v>0</v>
      </c>
      <c r="AL3740" s="9">
        <f t="shared" si="1068"/>
        <v>0</v>
      </c>
      <c r="AM3740" s="9">
        <f t="shared" si="1068"/>
        <v>0</v>
      </c>
      <c r="AN3740" s="9">
        <f t="shared" si="1068"/>
        <v>0</v>
      </c>
      <c r="AO3740" s="9">
        <f t="shared" si="1068"/>
        <v>0</v>
      </c>
      <c r="AP3740" s="9">
        <f t="shared" si="1068"/>
        <v>0</v>
      </c>
      <c r="AQ3740" s="9">
        <f t="shared" si="1068"/>
        <v>0</v>
      </c>
      <c r="AR3740" s="9">
        <f t="shared" si="1068"/>
        <v>0</v>
      </c>
      <c r="AS3740" s="9">
        <f t="shared" si="1068"/>
        <v>0</v>
      </c>
      <c r="AT3740" s="9">
        <f t="shared" si="1068"/>
        <v>0</v>
      </c>
      <c r="AU3740" s="9">
        <v>0</v>
      </c>
      <c r="AV3740" s="9">
        <v>1000</v>
      </c>
      <c r="AW3740" s="9">
        <f t="shared" si="1064"/>
        <v>0</v>
      </c>
    </row>
    <row r="3741" spans="1:49">
      <c r="A3741" s="44" t="s">
        <v>797</v>
      </c>
      <c r="B3741" s="45" t="s">
        <v>1030</v>
      </c>
      <c r="C3741" s="45" t="s">
        <v>1432</v>
      </c>
      <c r="D3741" s="452" t="s">
        <v>2964</v>
      </c>
      <c r="E3741" s="367" t="s">
        <v>786</v>
      </c>
      <c r="F3741" s="50"/>
      <c r="G3741" s="468" t="s">
        <v>3096</v>
      </c>
      <c r="H3741" s="50" t="s">
        <v>2333</v>
      </c>
      <c r="I3741" s="42" t="s">
        <v>1191</v>
      </c>
      <c r="U3741" s="15">
        <v>0</v>
      </c>
      <c r="V3741" s="15">
        <v>0</v>
      </c>
      <c r="AH3741" s="15">
        <v>0</v>
      </c>
      <c r="AI3741" s="15">
        <v>0</v>
      </c>
      <c r="AU3741" s="15">
        <v>0</v>
      </c>
      <c r="AV3741" s="15">
        <v>0</v>
      </c>
      <c r="AW3741" s="15">
        <f t="shared" si="1064"/>
        <v>0</v>
      </c>
    </row>
    <row r="3742" spans="1:49">
      <c r="A3742" s="44" t="s">
        <v>797</v>
      </c>
      <c r="B3742" s="45" t="s">
        <v>1030</v>
      </c>
      <c r="C3742" s="45" t="s">
        <v>1432</v>
      </c>
      <c r="D3742" s="452" t="s">
        <v>2964</v>
      </c>
      <c r="E3742" s="367" t="s">
        <v>1528</v>
      </c>
      <c r="F3742" s="50"/>
      <c r="G3742" s="468" t="s">
        <v>3096</v>
      </c>
      <c r="H3742" s="50" t="s">
        <v>2333</v>
      </c>
      <c r="I3742" s="42" t="s">
        <v>989</v>
      </c>
      <c r="U3742" s="15">
        <v>0</v>
      </c>
      <c r="V3742" s="15">
        <v>0</v>
      </c>
      <c r="AH3742" s="15">
        <v>0</v>
      </c>
      <c r="AI3742" s="15">
        <v>0</v>
      </c>
      <c r="AU3742" s="15">
        <v>0</v>
      </c>
      <c r="AV3742" s="15">
        <v>0</v>
      </c>
      <c r="AW3742" s="15">
        <f t="shared" si="1064"/>
        <v>0</v>
      </c>
    </row>
    <row r="3743" spans="1:49">
      <c r="A3743" s="44" t="s">
        <v>797</v>
      </c>
      <c r="B3743" s="45" t="s">
        <v>1030</v>
      </c>
      <c r="C3743" s="45" t="s">
        <v>1432</v>
      </c>
      <c r="D3743" s="452" t="s">
        <v>2964</v>
      </c>
      <c r="E3743" s="367" t="s">
        <v>1679</v>
      </c>
      <c r="F3743" s="50"/>
      <c r="G3743" s="468" t="s">
        <v>3096</v>
      </c>
      <c r="H3743" s="50" t="s">
        <v>2333</v>
      </c>
      <c r="I3743" s="42" t="s">
        <v>1048</v>
      </c>
      <c r="U3743" s="15">
        <v>0</v>
      </c>
      <c r="V3743" s="15">
        <v>0</v>
      </c>
      <c r="AH3743" s="15">
        <v>0</v>
      </c>
      <c r="AI3743" s="15">
        <v>0</v>
      </c>
      <c r="AU3743" s="15">
        <v>0</v>
      </c>
      <c r="AV3743" s="15">
        <v>0</v>
      </c>
      <c r="AW3743" s="15">
        <f t="shared" si="1064"/>
        <v>0</v>
      </c>
    </row>
    <row r="3744" spans="1:49">
      <c r="A3744" s="44" t="s">
        <v>797</v>
      </c>
      <c r="B3744" s="45" t="s">
        <v>1030</v>
      </c>
      <c r="C3744" s="45" t="s">
        <v>1432</v>
      </c>
      <c r="D3744" s="452" t="s">
        <v>2964</v>
      </c>
      <c r="E3744" s="367" t="s">
        <v>787</v>
      </c>
      <c r="F3744" s="50"/>
      <c r="G3744" s="468" t="s">
        <v>3096</v>
      </c>
      <c r="H3744" s="50" t="s">
        <v>2333</v>
      </c>
      <c r="I3744" s="42" t="s">
        <v>2078</v>
      </c>
      <c r="J3744" s="15">
        <v>1500</v>
      </c>
      <c r="U3744" s="15">
        <v>0</v>
      </c>
      <c r="V3744" s="15">
        <v>1500</v>
      </c>
      <c r="AH3744" s="15">
        <v>0</v>
      </c>
      <c r="AI3744" s="15">
        <v>0</v>
      </c>
      <c r="AU3744" s="15">
        <v>0</v>
      </c>
      <c r="AV3744" s="15">
        <v>0</v>
      </c>
      <c r="AW3744" s="15">
        <f t="shared" si="1064"/>
        <v>0</v>
      </c>
    </row>
    <row r="3745" spans="1:49">
      <c r="A3745" s="44" t="s">
        <v>797</v>
      </c>
      <c r="B3745" s="45" t="s">
        <v>1030</v>
      </c>
      <c r="C3745" s="45" t="s">
        <v>1432</v>
      </c>
      <c r="D3745" s="452" t="s">
        <v>2964</v>
      </c>
      <c r="E3745" s="367" t="s">
        <v>1116</v>
      </c>
      <c r="F3745" s="50"/>
      <c r="G3745" s="468" t="s">
        <v>3096</v>
      </c>
      <c r="H3745" s="50" t="s">
        <v>2333</v>
      </c>
      <c r="I3745" s="42" t="s">
        <v>1487</v>
      </c>
      <c r="U3745" s="15">
        <v>0</v>
      </c>
      <c r="V3745" s="15">
        <v>0</v>
      </c>
      <c r="AH3745" s="15">
        <v>0</v>
      </c>
      <c r="AI3745" s="15">
        <v>0</v>
      </c>
      <c r="AU3745" s="15">
        <v>0</v>
      </c>
      <c r="AV3745" s="15">
        <v>0</v>
      </c>
      <c r="AW3745" s="15">
        <f t="shared" si="1064"/>
        <v>0</v>
      </c>
    </row>
    <row r="3746" spans="1:49">
      <c r="A3746" s="44" t="s">
        <v>797</v>
      </c>
      <c r="B3746" s="45" t="s">
        <v>1030</v>
      </c>
      <c r="C3746" s="45" t="s">
        <v>1432</v>
      </c>
      <c r="D3746" s="452" t="s">
        <v>2964</v>
      </c>
      <c r="E3746" s="367" t="s">
        <v>1703</v>
      </c>
      <c r="F3746" s="50"/>
      <c r="G3746" s="468" t="s">
        <v>3096</v>
      </c>
      <c r="H3746" s="50" t="s">
        <v>2333</v>
      </c>
      <c r="I3746" s="42" t="s">
        <v>1047</v>
      </c>
      <c r="U3746" s="15">
        <v>0</v>
      </c>
      <c r="V3746" s="15">
        <v>0</v>
      </c>
      <c r="AH3746" s="15">
        <v>0</v>
      </c>
      <c r="AI3746" s="15">
        <v>0</v>
      </c>
      <c r="AU3746" s="15">
        <v>0</v>
      </c>
      <c r="AV3746" s="15">
        <v>0</v>
      </c>
      <c r="AW3746" s="15">
        <f t="shared" si="1064"/>
        <v>0</v>
      </c>
    </row>
    <row r="3747" spans="1:49">
      <c r="A3747" s="44" t="s">
        <v>797</v>
      </c>
      <c r="B3747" s="45" t="s">
        <v>1030</v>
      </c>
      <c r="C3747" s="45" t="s">
        <v>1432</v>
      </c>
      <c r="D3747" s="452" t="s">
        <v>2964</v>
      </c>
      <c r="E3747" s="367" t="s">
        <v>826</v>
      </c>
      <c r="F3747" s="50"/>
      <c r="G3747" s="468" t="s">
        <v>3096</v>
      </c>
      <c r="H3747" s="50" t="s">
        <v>2333</v>
      </c>
      <c r="I3747" s="42" t="s">
        <v>935</v>
      </c>
      <c r="U3747" s="15">
        <v>0</v>
      </c>
      <c r="V3747" s="15">
        <v>0</v>
      </c>
      <c r="AH3747" s="15">
        <v>0</v>
      </c>
      <c r="AI3747" s="15">
        <v>0</v>
      </c>
      <c r="AU3747" s="15">
        <v>0</v>
      </c>
      <c r="AV3747" s="15">
        <v>0</v>
      </c>
      <c r="AW3747" s="15">
        <f t="shared" si="1064"/>
        <v>0</v>
      </c>
    </row>
    <row r="3748" spans="1:49">
      <c r="A3748" s="44" t="s">
        <v>797</v>
      </c>
      <c r="B3748" s="45" t="s">
        <v>1030</v>
      </c>
      <c r="C3748" s="45" t="s">
        <v>1432</v>
      </c>
      <c r="D3748" s="452" t="s">
        <v>2964</v>
      </c>
      <c r="E3748" s="367" t="s">
        <v>1115</v>
      </c>
      <c r="F3748" s="50"/>
      <c r="G3748" s="468" t="s">
        <v>3096</v>
      </c>
      <c r="H3748" s="50" t="s">
        <v>2333</v>
      </c>
      <c r="I3748" s="42" t="s">
        <v>990</v>
      </c>
      <c r="U3748" s="15">
        <v>0</v>
      </c>
      <c r="V3748" s="15">
        <v>0</v>
      </c>
      <c r="AH3748" s="15">
        <v>0</v>
      </c>
      <c r="AI3748" s="15">
        <v>0</v>
      </c>
      <c r="AU3748" s="15">
        <v>0</v>
      </c>
      <c r="AV3748" s="15">
        <v>0</v>
      </c>
      <c r="AW3748" s="15">
        <f t="shared" si="1064"/>
        <v>0</v>
      </c>
    </row>
    <row r="3749" spans="1:49">
      <c r="A3749" s="44" t="s">
        <v>797</v>
      </c>
      <c r="B3749" s="45" t="s">
        <v>1030</v>
      </c>
      <c r="C3749" s="45" t="s">
        <v>1432</v>
      </c>
      <c r="D3749" s="452" t="s">
        <v>2964</v>
      </c>
      <c r="E3749" s="367" t="s">
        <v>1677</v>
      </c>
      <c r="F3749" s="50"/>
      <c r="G3749" s="468" t="s">
        <v>3096</v>
      </c>
      <c r="H3749" s="50" t="s">
        <v>2333</v>
      </c>
      <c r="I3749" s="42" t="s">
        <v>2325</v>
      </c>
      <c r="U3749" s="15">
        <v>0</v>
      </c>
      <c r="V3749" s="15">
        <v>0</v>
      </c>
      <c r="AH3749" s="15">
        <v>0</v>
      </c>
      <c r="AI3749" s="15">
        <v>0</v>
      </c>
      <c r="AJ3749" s="15">
        <v>1000</v>
      </c>
      <c r="AU3749" s="15">
        <v>0</v>
      </c>
      <c r="AV3749" s="15">
        <v>1000</v>
      </c>
      <c r="AW3749" s="15">
        <f t="shared" si="1064"/>
        <v>0</v>
      </c>
    </row>
    <row r="3750" spans="1:49">
      <c r="A3750" s="44" t="s">
        <v>797</v>
      </c>
      <c r="B3750" s="45" t="s">
        <v>1030</v>
      </c>
      <c r="C3750" s="45" t="s">
        <v>1432</v>
      </c>
      <c r="D3750" s="452" t="s">
        <v>2964</v>
      </c>
      <c r="E3750" s="367" t="s">
        <v>1677</v>
      </c>
      <c r="F3750" s="50" t="s">
        <v>414</v>
      </c>
      <c r="G3750" s="468" t="s">
        <v>3096</v>
      </c>
      <c r="H3750" s="50" t="s">
        <v>2333</v>
      </c>
      <c r="I3750" s="42" t="s">
        <v>25</v>
      </c>
      <c r="U3750" s="15">
        <v>0</v>
      </c>
      <c r="V3750" s="15">
        <v>0</v>
      </c>
      <c r="AH3750" s="15">
        <v>0</v>
      </c>
      <c r="AI3750" s="15">
        <v>0</v>
      </c>
      <c r="AU3750" s="15">
        <v>0</v>
      </c>
      <c r="AV3750" s="15">
        <v>0</v>
      </c>
      <c r="AW3750" s="15">
        <f t="shared" si="1064"/>
        <v>0</v>
      </c>
    </row>
    <row r="3751" spans="1:49" s="52" customFormat="1">
      <c r="A3751" s="41"/>
      <c r="B3751" s="345"/>
      <c r="C3751" s="345"/>
      <c r="D3751" s="369"/>
      <c r="E3751" s="213"/>
      <c r="F3751" s="65"/>
      <c r="G3751" s="65"/>
      <c r="H3751" s="65"/>
      <c r="I3751" s="49" t="s">
        <v>3</v>
      </c>
      <c r="J3751" s="6">
        <f>SUM(J3752)</f>
        <v>0</v>
      </c>
      <c r="K3751" s="6">
        <f t="shared" ref="K3751:AT3752" si="1069">SUM(K3752)</f>
        <v>0</v>
      </c>
      <c r="L3751" s="6">
        <f t="shared" si="1069"/>
        <v>0</v>
      </c>
      <c r="M3751" s="6">
        <f t="shared" si="1069"/>
        <v>0</v>
      </c>
      <c r="N3751" s="6">
        <f t="shared" si="1069"/>
        <v>0</v>
      </c>
      <c r="O3751" s="6">
        <f t="shared" si="1069"/>
        <v>0</v>
      </c>
      <c r="P3751" s="6">
        <f t="shared" si="1069"/>
        <v>0</v>
      </c>
      <c r="Q3751" s="6">
        <f t="shared" si="1069"/>
        <v>0</v>
      </c>
      <c r="R3751" s="6">
        <f t="shared" si="1069"/>
        <v>0</v>
      </c>
      <c r="S3751" s="6">
        <f t="shared" si="1069"/>
        <v>0</v>
      </c>
      <c r="T3751" s="6">
        <f t="shared" si="1069"/>
        <v>0</v>
      </c>
      <c r="U3751" s="6">
        <v>0</v>
      </c>
      <c r="V3751" s="6">
        <v>0</v>
      </c>
      <c r="W3751" s="6">
        <f>SUM(W3752)</f>
        <v>0</v>
      </c>
      <c r="X3751" s="6">
        <f t="shared" si="1069"/>
        <v>0</v>
      </c>
      <c r="Y3751" s="6">
        <f t="shared" si="1069"/>
        <v>0</v>
      </c>
      <c r="Z3751" s="6">
        <f t="shared" si="1069"/>
        <v>0</v>
      </c>
      <c r="AA3751" s="6">
        <f t="shared" si="1069"/>
        <v>0</v>
      </c>
      <c r="AB3751" s="6">
        <f t="shared" si="1069"/>
        <v>0</v>
      </c>
      <c r="AC3751" s="6">
        <f t="shared" si="1069"/>
        <v>0</v>
      </c>
      <c r="AD3751" s="6">
        <f t="shared" si="1069"/>
        <v>0</v>
      </c>
      <c r="AE3751" s="6">
        <f t="shared" si="1069"/>
        <v>0</v>
      </c>
      <c r="AF3751" s="6">
        <f t="shared" si="1069"/>
        <v>0</v>
      </c>
      <c r="AG3751" s="6">
        <f t="shared" si="1069"/>
        <v>0</v>
      </c>
      <c r="AH3751" s="6">
        <v>0</v>
      </c>
      <c r="AI3751" s="6">
        <v>0</v>
      </c>
      <c r="AJ3751" s="6">
        <f>SUM(AJ3752)</f>
        <v>0</v>
      </c>
      <c r="AK3751" s="6">
        <f t="shared" si="1069"/>
        <v>0</v>
      </c>
      <c r="AL3751" s="6">
        <f t="shared" si="1069"/>
        <v>0</v>
      </c>
      <c r="AM3751" s="6">
        <f t="shared" si="1069"/>
        <v>0</v>
      </c>
      <c r="AN3751" s="6">
        <f t="shared" si="1069"/>
        <v>0</v>
      </c>
      <c r="AO3751" s="6">
        <f t="shared" si="1069"/>
        <v>0</v>
      </c>
      <c r="AP3751" s="6">
        <f t="shared" si="1069"/>
        <v>0</v>
      </c>
      <c r="AQ3751" s="6">
        <f t="shared" si="1069"/>
        <v>0</v>
      </c>
      <c r="AR3751" s="6">
        <f t="shared" si="1069"/>
        <v>0</v>
      </c>
      <c r="AS3751" s="6">
        <f t="shared" si="1069"/>
        <v>0</v>
      </c>
      <c r="AT3751" s="6">
        <f t="shared" si="1069"/>
        <v>0</v>
      </c>
      <c r="AU3751" s="6">
        <v>0</v>
      </c>
      <c r="AV3751" s="6">
        <v>0</v>
      </c>
      <c r="AW3751" s="6">
        <f t="shared" si="1064"/>
        <v>0</v>
      </c>
    </row>
    <row r="3752" spans="1:49" s="52" customFormat="1">
      <c r="A3752" s="44" t="s">
        <v>797</v>
      </c>
      <c r="B3752" s="45" t="s">
        <v>1030</v>
      </c>
      <c r="C3752" s="45" t="s">
        <v>1432</v>
      </c>
      <c r="D3752" s="452" t="s">
        <v>2964</v>
      </c>
      <c r="E3752" s="213" t="s">
        <v>833</v>
      </c>
      <c r="F3752" s="65"/>
      <c r="G3752" s="65"/>
      <c r="H3752" s="65"/>
      <c r="I3752" s="53" t="s">
        <v>1</v>
      </c>
      <c r="J3752" s="200">
        <f>SUM(J3753)</f>
        <v>0</v>
      </c>
      <c r="K3752" s="200">
        <f t="shared" si="1069"/>
        <v>0</v>
      </c>
      <c r="L3752" s="200">
        <f t="shared" si="1069"/>
        <v>0</v>
      </c>
      <c r="M3752" s="200">
        <f t="shared" si="1069"/>
        <v>0</v>
      </c>
      <c r="N3752" s="200">
        <f t="shared" si="1069"/>
        <v>0</v>
      </c>
      <c r="O3752" s="200">
        <f t="shared" si="1069"/>
        <v>0</v>
      </c>
      <c r="P3752" s="200">
        <f t="shared" si="1069"/>
        <v>0</v>
      </c>
      <c r="Q3752" s="200">
        <f t="shared" si="1069"/>
        <v>0</v>
      </c>
      <c r="R3752" s="200">
        <f t="shared" si="1069"/>
        <v>0</v>
      </c>
      <c r="S3752" s="200">
        <f t="shared" si="1069"/>
        <v>0</v>
      </c>
      <c r="T3752" s="200">
        <f t="shared" si="1069"/>
        <v>0</v>
      </c>
      <c r="U3752" s="200">
        <v>0</v>
      </c>
      <c r="V3752" s="200">
        <v>0</v>
      </c>
      <c r="W3752" s="200">
        <f>SUM(W3753)</f>
        <v>0</v>
      </c>
      <c r="X3752" s="200">
        <f t="shared" si="1069"/>
        <v>0</v>
      </c>
      <c r="Y3752" s="200">
        <f t="shared" si="1069"/>
        <v>0</v>
      </c>
      <c r="Z3752" s="200">
        <f t="shared" si="1069"/>
        <v>0</v>
      </c>
      <c r="AA3752" s="200">
        <f t="shared" si="1069"/>
        <v>0</v>
      </c>
      <c r="AB3752" s="200">
        <f t="shared" si="1069"/>
        <v>0</v>
      </c>
      <c r="AC3752" s="200">
        <f t="shared" si="1069"/>
        <v>0</v>
      </c>
      <c r="AD3752" s="200">
        <f t="shared" si="1069"/>
        <v>0</v>
      </c>
      <c r="AE3752" s="200">
        <f t="shared" si="1069"/>
        <v>0</v>
      </c>
      <c r="AF3752" s="200">
        <f t="shared" si="1069"/>
        <v>0</v>
      </c>
      <c r="AG3752" s="200">
        <f t="shared" si="1069"/>
        <v>0</v>
      </c>
      <c r="AH3752" s="200">
        <v>0</v>
      </c>
      <c r="AI3752" s="200">
        <v>0</v>
      </c>
      <c r="AJ3752" s="200">
        <f>SUM(AJ3753)</f>
        <v>0</v>
      </c>
      <c r="AK3752" s="200">
        <f t="shared" si="1069"/>
        <v>0</v>
      </c>
      <c r="AL3752" s="200">
        <f t="shared" si="1069"/>
        <v>0</v>
      </c>
      <c r="AM3752" s="200">
        <f t="shared" si="1069"/>
        <v>0</v>
      </c>
      <c r="AN3752" s="200">
        <f t="shared" si="1069"/>
        <v>0</v>
      </c>
      <c r="AO3752" s="200">
        <f t="shared" si="1069"/>
        <v>0</v>
      </c>
      <c r="AP3752" s="200">
        <f t="shared" si="1069"/>
        <v>0</v>
      </c>
      <c r="AQ3752" s="200">
        <f t="shared" si="1069"/>
        <v>0</v>
      </c>
      <c r="AR3752" s="200">
        <f t="shared" si="1069"/>
        <v>0</v>
      </c>
      <c r="AS3752" s="200">
        <f t="shared" si="1069"/>
        <v>0</v>
      </c>
      <c r="AT3752" s="200">
        <f t="shared" si="1069"/>
        <v>0</v>
      </c>
      <c r="AU3752" s="200">
        <v>0</v>
      </c>
      <c r="AV3752" s="200">
        <v>0</v>
      </c>
      <c r="AW3752" s="200">
        <f t="shared" si="1064"/>
        <v>0</v>
      </c>
    </row>
    <row r="3753" spans="1:49" s="59" customFormat="1">
      <c r="A3753" s="44" t="s">
        <v>797</v>
      </c>
      <c r="B3753" s="45" t="s">
        <v>1030</v>
      </c>
      <c r="C3753" s="45" t="s">
        <v>1432</v>
      </c>
      <c r="D3753" s="452" t="s">
        <v>2964</v>
      </c>
      <c r="E3753" s="57" t="s">
        <v>1517</v>
      </c>
      <c r="F3753" s="58"/>
      <c r="G3753" s="468" t="s">
        <v>3096</v>
      </c>
      <c r="H3753" s="50" t="s">
        <v>2333</v>
      </c>
      <c r="I3753" s="188" t="s">
        <v>2584</v>
      </c>
      <c r="J3753" s="13"/>
      <c r="K3753" s="13"/>
      <c r="L3753" s="13"/>
      <c r="M3753" s="13"/>
      <c r="N3753" s="13"/>
      <c r="O3753" s="13"/>
      <c r="P3753" s="13"/>
      <c r="Q3753" s="13"/>
      <c r="R3753" s="13"/>
      <c r="S3753" s="13"/>
      <c r="T3753" s="13"/>
      <c r="U3753" s="13">
        <v>0</v>
      </c>
      <c r="V3753" s="13">
        <v>0</v>
      </c>
      <c r="W3753" s="13"/>
      <c r="X3753" s="13"/>
      <c r="Y3753" s="13"/>
      <c r="Z3753" s="13"/>
      <c r="AA3753" s="13"/>
      <c r="AB3753" s="13"/>
      <c r="AC3753" s="13"/>
      <c r="AD3753" s="13"/>
      <c r="AE3753" s="13"/>
      <c r="AF3753" s="13"/>
      <c r="AG3753" s="13"/>
      <c r="AH3753" s="13">
        <v>0</v>
      </c>
      <c r="AI3753" s="13">
        <v>0</v>
      </c>
      <c r="AJ3753" s="13"/>
      <c r="AK3753" s="13"/>
      <c r="AL3753" s="13"/>
      <c r="AM3753" s="13"/>
      <c r="AN3753" s="13"/>
      <c r="AO3753" s="13"/>
      <c r="AP3753" s="13"/>
      <c r="AQ3753" s="13"/>
      <c r="AR3753" s="13"/>
      <c r="AS3753" s="13"/>
      <c r="AT3753" s="13"/>
      <c r="AU3753" s="13">
        <v>0</v>
      </c>
      <c r="AV3753" s="13">
        <v>0</v>
      </c>
      <c r="AW3753" s="13">
        <f t="shared" si="1064"/>
        <v>0</v>
      </c>
    </row>
    <row r="3754" spans="1:49">
      <c r="A3754" s="312"/>
      <c r="B3754" s="313"/>
      <c r="C3754" s="313"/>
      <c r="D3754" s="313"/>
      <c r="E3754" s="314"/>
      <c r="F3754" s="310"/>
      <c r="G3754" s="310"/>
      <c r="H3754" s="310"/>
      <c r="I3754" s="311" t="s">
        <v>1157</v>
      </c>
      <c r="J3754" s="192">
        <f>SUM(J3755)</f>
        <v>7660</v>
      </c>
      <c r="K3754" s="192">
        <f t="shared" ref="K3754:AT3754" si="1070">SUM(K3755)</f>
        <v>0</v>
      </c>
      <c r="L3754" s="192">
        <f t="shared" si="1070"/>
        <v>0</v>
      </c>
      <c r="M3754" s="192">
        <f t="shared" si="1070"/>
        <v>0</v>
      </c>
      <c r="N3754" s="192">
        <f t="shared" si="1070"/>
        <v>0</v>
      </c>
      <c r="O3754" s="192">
        <f t="shared" si="1070"/>
        <v>0</v>
      </c>
      <c r="P3754" s="192">
        <f t="shared" si="1070"/>
        <v>6000</v>
      </c>
      <c r="Q3754" s="192">
        <f t="shared" si="1070"/>
        <v>0</v>
      </c>
      <c r="R3754" s="192">
        <f t="shared" si="1070"/>
        <v>1660</v>
      </c>
      <c r="S3754" s="192">
        <f t="shared" si="1070"/>
        <v>0</v>
      </c>
      <c r="T3754" s="192">
        <f t="shared" si="1070"/>
        <v>0</v>
      </c>
      <c r="U3754" s="192">
        <v>7660</v>
      </c>
      <c r="V3754" s="192">
        <v>0</v>
      </c>
      <c r="W3754" s="192">
        <f>SUM(W3755)</f>
        <v>0</v>
      </c>
      <c r="X3754" s="192">
        <f t="shared" si="1070"/>
        <v>0</v>
      </c>
      <c r="Y3754" s="192">
        <f t="shared" si="1070"/>
        <v>0</v>
      </c>
      <c r="Z3754" s="192">
        <f t="shared" si="1070"/>
        <v>0</v>
      </c>
      <c r="AA3754" s="192">
        <f t="shared" si="1070"/>
        <v>0</v>
      </c>
      <c r="AB3754" s="192">
        <f t="shared" si="1070"/>
        <v>0</v>
      </c>
      <c r="AC3754" s="192">
        <f t="shared" si="1070"/>
        <v>0</v>
      </c>
      <c r="AD3754" s="192">
        <f t="shared" si="1070"/>
        <v>0</v>
      </c>
      <c r="AE3754" s="192">
        <f t="shared" si="1070"/>
        <v>0</v>
      </c>
      <c r="AF3754" s="192">
        <f t="shared" si="1070"/>
        <v>0</v>
      </c>
      <c r="AG3754" s="192">
        <f t="shared" si="1070"/>
        <v>0</v>
      </c>
      <c r="AH3754" s="192">
        <v>0</v>
      </c>
      <c r="AI3754" s="192">
        <v>0</v>
      </c>
      <c r="AJ3754" s="192">
        <f>SUM(AJ3755)</f>
        <v>0</v>
      </c>
      <c r="AK3754" s="192">
        <f t="shared" si="1070"/>
        <v>0</v>
      </c>
      <c r="AL3754" s="192">
        <f t="shared" si="1070"/>
        <v>0</v>
      </c>
      <c r="AM3754" s="192">
        <f t="shared" si="1070"/>
        <v>0</v>
      </c>
      <c r="AN3754" s="192">
        <f t="shared" si="1070"/>
        <v>0</v>
      </c>
      <c r="AO3754" s="192">
        <f t="shared" si="1070"/>
        <v>0</v>
      </c>
      <c r="AP3754" s="192">
        <f t="shared" si="1070"/>
        <v>0</v>
      </c>
      <c r="AQ3754" s="192">
        <f t="shared" si="1070"/>
        <v>0</v>
      </c>
      <c r="AR3754" s="192">
        <f t="shared" si="1070"/>
        <v>0</v>
      </c>
      <c r="AS3754" s="192">
        <f t="shared" si="1070"/>
        <v>0</v>
      </c>
      <c r="AT3754" s="192">
        <f t="shared" si="1070"/>
        <v>0</v>
      </c>
      <c r="AU3754" s="192">
        <v>0</v>
      </c>
      <c r="AV3754" s="192">
        <v>0</v>
      </c>
      <c r="AW3754" s="192">
        <f t="shared" si="1064"/>
        <v>7660</v>
      </c>
    </row>
    <row r="3755" spans="1:49">
      <c r="A3755" s="312" t="s">
        <v>797</v>
      </c>
      <c r="B3755" s="313" t="s">
        <v>1030</v>
      </c>
      <c r="C3755" s="313" t="s">
        <v>1432</v>
      </c>
      <c r="D3755" s="452" t="s">
        <v>2964</v>
      </c>
      <c r="E3755" s="540" t="s">
        <v>1402</v>
      </c>
      <c r="F3755" s="310"/>
      <c r="G3755" s="310"/>
      <c r="H3755" s="310"/>
      <c r="I3755" s="308" t="s">
        <v>1158</v>
      </c>
      <c r="J3755" s="19">
        <f>SUM(J3756:J3757)</f>
        <v>7660</v>
      </c>
      <c r="K3755" s="19">
        <f t="shared" ref="K3755:AT3755" si="1071">SUM(K3756:K3757)</f>
        <v>0</v>
      </c>
      <c r="L3755" s="19">
        <f t="shared" si="1071"/>
        <v>0</v>
      </c>
      <c r="M3755" s="19">
        <f t="shared" si="1071"/>
        <v>0</v>
      </c>
      <c r="N3755" s="19">
        <f t="shared" si="1071"/>
        <v>0</v>
      </c>
      <c r="O3755" s="19">
        <f t="shared" si="1071"/>
        <v>0</v>
      </c>
      <c r="P3755" s="19">
        <f t="shared" si="1071"/>
        <v>6000</v>
      </c>
      <c r="Q3755" s="19">
        <f t="shared" si="1071"/>
        <v>0</v>
      </c>
      <c r="R3755" s="19">
        <f t="shared" si="1071"/>
        <v>1660</v>
      </c>
      <c r="S3755" s="19">
        <f t="shared" si="1071"/>
        <v>0</v>
      </c>
      <c r="T3755" s="19">
        <f t="shared" si="1071"/>
        <v>0</v>
      </c>
      <c r="U3755" s="15">
        <v>7660</v>
      </c>
      <c r="V3755" s="15">
        <v>0</v>
      </c>
      <c r="W3755" s="19">
        <f t="shared" si="1071"/>
        <v>0</v>
      </c>
      <c r="X3755" s="19">
        <f t="shared" si="1071"/>
        <v>0</v>
      </c>
      <c r="Y3755" s="19">
        <f t="shared" si="1071"/>
        <v>0</v>
      </c>
      <c r="Z3755" s="19">
        <f t="shared" si="1071"/>
        <v>0</v>
      </c>
      <c r="AA3755" s="19">
        <f t="shared" si="1071"/>
        <v>0</v>
      </c>
      <c r="AB3755" s="19">
        <f t="shared" si="1071"/>
        <v>0</v>
      </c>
      <c r="AC3755" s="19">
        <f t="shared" si="1071"/>
        <v>0</v>
      </c>
      <c r="AD3755" s="19">
        <f t="shared" si="1071"/>
        <v>0</v>
      </c>
      <c r="AE3755" s="19">
        <f t="shared" si="1071"/>
        <v>0</v>
      </c>
      <c r="AF3755" s="19">
        <f t="shared" si="1071"/>
        <v>0</v>
      </c>
      <c r="AG3755" s="19">
        <f t="shared" si="1071"/>
        <v>0</v>
      </c>
      <c r="AH3755" s="19">
        <v>0</v>
      </c>
      <c r="AI3755" s="19">
        <v>0</v>
      </c>
      <c r="AJ3755" s="19">
        <f t="shared" si="1071"/>
        <v>0</v>
      </c>
      <c r="AK3755" s="19">
        <f t="shared" si="1071"/>
        <v>0</v>
      </c>
      <c r="AL3755" s="19">
        <f t="shared" si="1071"/>
        <v>0</v>
      </c>
      <c r="AM3755" s="19">
        <f t="shared" si="1071"/>
        <v>0</v>
      </c>
      <c r="AN3755" s="19">
        <f t="shared" si="1071"/>
        <v>0</v>
      </c>
      <c r="AO3755" s="19">
        <f t="shared" si="1071"/>
        <v>0</v>
      </c>
      <c r="AP3755" s="19">
        <f t="shared" si="1071"/>
        <v>0</v>
      </c>
      <c r="AQ3755" s="19">
        <f t="shared" si="1071"/>
        <v>0</v>
      </c>
      <c r="AR3755" s="19">
        <f t="shared" si="1071"/>
        <v>0</v>
      </c>
      <c r="AS3755" s="19">
        <f t="shared" si="1071"/>
        <v>0</v>
      </c>
      <c r="AT3755" s="19">
        <f t="shared" si="1071"/>
        <v>0</v>
      </c>
      <c r="AU3755" s="19">
        <v>0</v>
      </c>
      <c r="AV3755" s="19">
        <v>0</v>
      </c>
      <c r="AW3755" s="19">
        <f>SUM(AW3756:AW3757)</f>
        <v>7660</v>
      </c>
    </row>
    <row r="3756" spans="1:49" s="505" customFormat="1">
      <c r="A3756" s="497" t="s">
        <v>797</v>
      </c>
      <c r="B3756" s="498" t="s">
        <v>1030</v>
      </c>
      <c r="C3756" s="520" t="s">
        <v>1432</v>
      </c>
      <c r="D3756" s="480" t="s">
        <v>2964</v>
      </c>
      <c r="E3756" s="521" t="s">
        <v>1409</v>
      </c>
      <c r="F3756" s="511"/>
      <c r="G3756" s="483" t="s">
        <v>3096</v>
      </c>
      <c r="H3756" s="511"/>
      <c r="I3756" s="512" t="s">
        <v>1691</v>
      </c>
      <c r="J3756" s="522">
        <v>660</v>
      </c>
      <c r="K3756" s="522"/>
      <c r="L3756" s="522"/>
      <c r="M3756" s="522"/>
      <c r="N3756" s="522"/>
      <c r="O3756" s="522"/>
      <c r="P3756" s="522"/>
      <c r="Q3756" s="522"/>
      <c r="R3756" s="522">
        <v>660</v>
      </c>
      <c r="S3756" s="522"/>
      <c r="T3756" s="522"/>
      <c r="U3756" s="522">
        <v>660</v>
      </c>
      <c r="V3756" s="522">
        <v>0</v>
      </c>
      <c r="W3756" s="522"/>
      <c r="X3756" s="522"/>
      <c r="Y3756" s="522"/>
      <c r="Z3756" s="522"/>
      <c r="AA3756" s="522"/>
      <c r="AB3756" s="522"/>
      <c r="AC3756" s="522"/>
      <c r="AD3756" s="522"/>
      <c r="AE3756" s="522"/>
      <c r="AF3756" s="522"/>
      <c r="AG3756" s="522"/>
      <c r="AH3756" s="522">
        <v>0</v>
      </c>
      <c r="AI3756" s="522">
        <v>0</v>
      </c>
      <c r="AJ3756" s="522"/>
      <c r="AK3756" s="522"/>
      <c r="AL3756" s="522"/>
      <c r="AM3756" s="522"/>
      <c r="AN3756" s="522"/>
      <c r="AO3756" s="522"/>
      <c r="AP3756" s="522"/>
      <c r="AQ3756" s="522"/>
      <c r="AR3756" s="522"/>
      <c r="AS3756" s="522"/>
      <c r="AT3756" s="522"/>
      <c r="AU3756" s="522">
        <v>0</v>
      </c>
      <c r="AV3756" s="522">
        <v>0</v>
      </c>
      <c r="AW3756" s="522">
        <f>U3756+AH3756+AU3756</f>
        <v>660</v>
      </c>
    </row>
    <row r="3757" spans="1:49">
      <c r="A3757" s="176" t="s">
        <v>797</v>
      </c>
      <c r="B3757" s="177" t="s">
        <v>1030</v>
      </c>
      <c r="C3757" s="313" t="s">
        <v>1432</v>
      </c>
      <c r="D3757" s="452" t="s">
        <v>2964</v>
      </c>
      <c r="E3757" s="181" t="s">
        <v>1367</v>
      </c>
      <c r="F3757" s="310"/>
      <c r="G3757" s="468" t="s">
        <v>3096</v>
      </c>
      <c r="H3757" s="310" t="s">
        <v>2333</v>
      </c>
      <c r="I3757" s="169" t="s">
        <v>1400</v>
      </c>
      <c r="J3757" s="270">
        <v>7000</v>
      </c>
      <c r="K3757" s="270"/>
      <c r="L3757" s="270"/>
      <c r="M3757" s="270"/>
      <c r="N3757" s="270"/>
      <c r="O3757" s="270"/>
      <c r="P3757" s="270">
        <v>6000</v>
      </c>
      <c r="Q3757" s="270"/>
      <c r="R3757" s="270">
        <v>1000</v>
      </c>
      <c r="S3757" s="270"/>
      <c r="T3757" s="270"/>
      <c r="U3757" s="270">
        <v>7000</v>
      </c>
      <c r="V3757" s="270">
        <v>0</v>
      </c>
      <c r="W3757" s="270"/>
      <c r="X3757" s="270"/>
      <c r="Y3757" s="270"/>
      <c r="Z3757" s="270"/>
      <c r="AA3757" s="270"/>
      <c r="AB3757" s="270"/>
      <c r="AC3757" s="270"/>
      <c r="AD3757" s="270"/>
      <c r="AE3757" s="270"/>
      <c r="AF3757" s="270"/>
      <c r="AG3757" s="270"/>
      <c r="AH3757" s="270">
        <v>0</v>
      </c>
      <c r="AI3757" s="270">
        <v>0</v>
      </c>
      <c r="AJ3757" s="270"/>
      <c r="AK3757" s="270"/>
      <c r="AL3757" s="270"/>
      <c r="AM3757" s="270"/>
      <c r="AN3757" s="270"/>
      <c r="AO3757" s="270"/>
      <c r="AP3757" s="270"/>
      <c r="AQ3757" s="270"/>
      <c r="AR3757" s="270"/>
      <c r="AS3757" s="270"/>
      <c r="AT3757" s="270"/>
      <c r="AU3757" s="270">
        <v>0</v>
      </c>
      <c r="AV3757" s="270">
        <v>0</v>
      </c>
      <c r="AW3757" s="270">
        <f>U3757+AH3757+AU3757</f>
        <v>7000</v>
      </c>
    </row>
    <row r="3758" spans="1:49">
      <c r="A3758" s="44"/>
      <c r="B3758" s="45"/>
      <c r="C3758" s="45"/>
      <c r="D3758" s="45"/>
      <c r="E3758" s="531"/>
      <c r="F3758" s="50"/>
      <c r="G3758" s="50"/>
      <c r="H3758" s="50"/>
      <c r="I3758" s="42"/>
      <c r="U3758" s="15">
        <v>0</v>
      </c>
      <c r="V3758" s="15">
        <v>0</v>
      </c>
      <c r="AH3758" s="15">
        <v>0</v>
      </c>
      <c r="AI3758" s="15">
        <v>0</v>
      </c>
      <c r="AU3758" s="15">
        <v>0</v>
      </c>
      <c r="AV3758" s="15">
        <v>0</v>
      </c>
      <c r="AW3758" s="15">
        <f>U3758+AH3758+AU3758</f>
        <v>0</v>
      </c>
    </row>
    <row r="3759" spans="1:49">
      <c r="A3759" s="48"/>
      <c r="B3759" s="42"/>
      <c r="C3759" s="42"/>
      <c r="D3759" s="42"/>
      <c r="E3759" s="531"/>
      <c r="F3759" s="50"/>
      <c r="G3759" s="50"/>
      <c r="H3759" s="50"/>
      <c r="I3759" s="49" t="s">
        <v>1631</v>
      </c>
      <c r="J3759" s="12">
        <f>SUM(J3729,J3754,J3751)</f>
        <v>9160</v>
      </c>
      <c r="K3759" s="12">
        <f t="shared" ref="K3759:AT3759" si="1072">SUM(K3729,K3754,K3751)</f>
        <v>0</v>
      </c>
      <c r="L3759" s="12">
        <f t="shared" si="1072"/>
        <v>0</v>
      </c>
      <c r="M3759" s="12">
        <f t="shared" si="1072"/>
        <v>0</v>
      </c>
      <c r="N3759" s="12">
        <f t="shared" si="1072"/>
        <v>0</v>
      </c>
      <c r="O3759" s="12">
        <f t="shared" si="1072"/>
        <v>0</v>
      </c>
      <c r="P3759" s="12">
        <f t="shared" si="1072"/>
        <v>6000</v>
      </c>
      <c r="Q3759" s="12">
        <f t="shared" si="1072"/>
        <v>0</v>
      </c>
      <c r="R3759" s="12">
        <f t="shared" si="1072"/>
        <v>1660</v>
      </c>
      <c r="S3759" s="12">
        <f t="shared" si="1072"/>
        <v>0</v>
      </c>
      <c r="T3759" s="12">
        <f t="shared" si="1072"/>
        <v>0</v>
      </c>
      <c r="U3759" s="12">
        <v>7660</v>
      </c>
      <c r="V3759" s="12">
        <v>1500</v>
      </c>
      <c r="W3759" s="12">
        <f>SUM(W3729,W3754,W3751)</f>
        <v>0</v>
      </c>
      <c r="X3759" s="12">
        <f t="shared" si="1072"/>
        <v>0</v>
      </c>
      <c r="Y3759" s="12">
        <f t="shared" si="1072"/>
        <v>0</v>
      </c>
      <c r="Z3759" s="12">
        <f t="shared" si="1072"/>
        <v>0</v>
      </c>
      <c r="AA3759" s="12">
        <f t="shared" si="1072"/>
        <v>0</v>
      </c>
      <c r="AB3759" s="12">
        <f t="shared" si="1072"/>
        <v>0</v>
      </c>
      <c r="AC3759" s="12">
        <f t="shared" si="1072"/>
        <v>0</v>
      </c>
      <c r="AD3759" s="12">
        <f t="shared" si="1072"/>
        <v>0</v>
      </c>
      <c r="AE3759" s="12">
        <f t="shared" si="1072"/>
        <v>0</v>
      </c>
      <c r="AF3759" s="12">
        <f t="shared" si="1072"/>
        <v>0</v>
      </c>
      <c r="AG3759" s="12">
        <f t="shared" si="1072"/>
        <v>0</v>
      </c>
      <c r="AH3759" s="12">
        <v>0</v>
      </c>
      <c r="AI3759" s="12">
        <v>0</v>
      </c>
      <c r="AJ3759" s="12">
        <f>SUM(AJ3729,AJ3754,AJ3751)</f>
        <v>4000</v>
      </c>
      <c r="AK3759" s="12">
        <f t="shared" si="1072"/>
        <v>0</v>
      </c>
      <c r="AL3759" s="12">
        <f t="shared" si="1072"/>
        <v>0</v>
      </c>
      <c r="AM3759" s="12">
        <f t="shared" si="1072"/>
        <v>0</v>
      </c>
      <c r="AN3759" s="12">
        <f t="shared" si="1072"/>
        <v>0</v>
      </c>
      <c r="AO3759" s="12">
        <f t="shared" si="1072"/>
        <v>0</v>
      </c>
      <c r="AP3759" s="12">
        <f t="shared" si="1072"/>
        <v>0</v>
      </c>
      <c r="AQ3759" s="12">
        <f t="shared" si="1072"/>
        <v>0</v>
      </c>
      <c r="AR3759" s="12">
        <f t="shared" si="1072"/>
        <v>0</v>
      </c>
      <c r="AS3759" s="12">
        <f t="shared" si="1072"/>
        <v>0</v>
      </c>
      <c r="AT3759" s="12">
        <f t="shared" si="1072"/>
        <v>3000</v>
      </c>
      <c r="AU3759" s="12">
        <v>3000</v>
      </c>
      <c r="AV3759" s="12">
        <v>1000</v>
      </c>
      <c r="AW3759" s="12">
        <f>U3759+AH3759+AU3759</f>
        <v>10660</v>
      </c>
    </row>
    <row r="3760" spans="1:49">
      <c r="A3760" s="48"/>
      <c r="B3760" s="42"/>
      <c r="C3760" s="42"/>
      <c r="D3760" s="42"/>
      <c r="E3760" s="531"/>
      <c r="F3760" s="50"/>
      <c r="G3760" s="50"/>
      <c r="H3760" s="50"/>
      <c r="I3760" s="146" t="s">
        <v>970</v>
      </c>
      <c r="J3760" s="267"/>
      <c r="K3760" s="267"/>
      <c r="L3760" s="267"/>
      <c r="M3760" s="267"/>
      <c r="N3760" s="267"/>
      <c r="O3760" s="267"/>
      <c r="P3760" s="267"/>
      <c r="Q3760" s="267"/>
      <c r="R3760" s="267"/>
      <c r="S3760" s="267"/>
      <c r="T3760" s="267"/>
      <c r="U3760" s="267"/>
      <c r="V3760" s="267"/>
      <c r="W3760" s="267"/>
      <c r="X3760" s="267"/>
      <c r="Y3760" s="267"/>
      <c r="Z3760" s="267"/>
      <c r="AA3760" s="267"/>
      <c r="AB3760" s="267"/>
      <c r="AC3760" s="267"/>
      <c r="AD3760" s="267"/>
      <c r="AE3760" s="267"/>
      <c r="AF3760" s="267"/>
      <c r="AG3760" s="267"/>
      <c r="AH3760" s="267"/>
      <c r="AI3760" s="267"/>
      <c r="AJ3760" s="267"/>
      <c r="AK3760" s="267"/>
      <c r="AL3760" s="267"/>
      <c r="AM3760" s="267"/>
      <c r="AN3760" s="267"/>
      <c r="AO3760" s="267"/>
      <c r="AP3760" s="267"/>
      <c r="AQ3760" s="267"/>
      <c r="AR3760" s="267"/>
      <c r="AS3760" s="267"/>
      <c r="AT3760" s="267"/>
      <c r="AU3760" s="267"/>
      <c r="AV3760" s="267"/>
      <c r="AW3760" s="267"/>
    </row>
    <row r="3761" spans="1:49" ht="13.5" thickBot="1">
      <c r="A3761" s="48"/>
      <c r="B3761" s="42"/>
      <c r="C3761" s="42"/>
      <c r="D3761" s="42"/>
      <c r="E3761" s="531"/>
      <c r="F3761" s="50"/>
      <c r="G3761" s="50"/>
      <c r="H3761" s="50"/>
      <c r="I3761" s="146"/>
      <c r="J3761" s="29"/>
      <c r="K3761" s="29"/>
      <c r="L3761" s="29"/>
      <c r="M3761" s="29"/>
      <c r="N3761" s="29"/>
      <c r="O3761" s="29"/>
      <c r="P3761" s="29"/>
      <c r="Q3761" s="29"/>
      <c r="R3761" s="29"/>
      <c r="S3761" s="29"/>
      <c r="T3761" s="29"/>
      <c r="U3761" s="29"/>
      <c r="V3761" s="29"/>
      <c r="W3761" s="29"/>
      <c r="X3761" s="29"/>
      <c r="Y3761" s="29"/>
      <c r="Z3761" s="29"/>
      <c r="AA3761" s="29"/>
      <c r="AB3761" s="29"/>
      <c r="AC3761" s="29"/>
      <c r="AD3761" s="29"/>
      <c r="AE3761" s="29"/>
      <c r="AF3761" s="29"/>
      <c r="AG3761" s="29"/>
      <c r="AH3761" s="29"/>
      <c r="AI3761" s="29"/>
      <c r="AJ3761" s="29"/>
      <c r="AK3761" s="29"/>
      <c r="AL3761" s="29"/>
      <c r="AM3761" s="29"/>
      <c r="AN3761" s="29"/>
      <c r="AO3761" s="29"/>
      <c r="AP3761" s="29"/>
      <c r="AQ3761" s="29"/>
      <c r="AR3761" s="29"/>
      <c r="AS3761" s="29"/>
      <c r="AT3761" s="29"/>
      <c r="AU3761" s="29"/>
      <c r="AV3761" s="29"/>
      <c r="AW3761" s="29"/>
    </row>
    <row r="3762" spans="1:49" ht="35.25" customHeight="1" thickTop="1" thickBot="1">
      <c r="A3762" s="48"/>
      <c r="B3762" s="42"/>
      <c r="C3762" s="42"/>
      <c r="D3762" s="42"/>
      <c r="E3762" s="531"/>
      <c r="F3762" s="50"/>
      <c r="G3762" s="50"/>
      <c r="H3762" s="50"/>
      <c r="I3762" s="5" t="s">
        <v>2331</v>
      </c>
      <c r="J3762" s="364" t="s">
        <v>2891</v>
      </c>
      <c r="K3762" s="364" t="s">
        <v>2879</v>
      </c>
      <c r="L3762" s="364" t="s">
        <v>2880</v>
      </c>
      <c r="M3762" s="364" t="s">
        <v>2881</v>
      </c>
      <c r="N3762" s="364" t="s">
        <v>2882</v>
      </c>
      <c r="O3762" s="364" t="s">
        <v>2883</v>
      </c>
      <c r="P3762" s="364" t="s">
        <v>2884</v>
      </c>
      <c r="Q3762" s="364" t="s">
        <v>2885</v>
      </c>
      <c r="R3762" s="364" t="s">
        <v>2886</v>
      </c>
      <c r="S3762" s="364" t="s">
        <v>2887</v>
      </c>
      <c r="T3762" s="364" t="s">
        <v>2888</v>
      </c>
      <c r="U3762" s="364" t="s">
        <v>2889</v>
      </c>
      <c r="V3762" s="364" t="s">
        <v>2890</v>
      </c>
      <c r="W3762" s="365" t="s">
        <v>2893</v>
      </c>
      <c r="X3762" s="365" t="s">
        <v>2879</v>
      </c>
      <c r="Y3762" s="365" t="s">
        <v>2880</v>
      </c>
      <c r="Z3762" s="365" t="s">
        <v>2881</v>
      </c>
      <c r="AA3762" s="365" t="s">
        <v>2882</v>
      </c>
      <c r="AB3762" s="365" t="s">
        <v>2883</v>
      </c>
      <c r="AC3762" s="365" t="s">
        <v>2884</v>
      </c>
      <c r="AD3762" s="365" t="s">
        <v>2885</v>
      </c>
      <c r="AE3762" s="365" t="s">
        <v>2886</v>
      </c>
      <c r="AF3762" s="365" t="s">
        <v>2887</v>
      </c>
      <c r="AG3762" s="365" t="s">
        <v>2888</v>
      </c>
      <c r="AH3762" s="365" t="s">
        <v>2889</v>
      </c>
      <c r="AI3762" s="365" t="s">
        <v>2890</v>
      </c>
      <c r="AJ3762" s="366" t="s">
        <v>2892</v>
      </c>
      <c r="AK3762" s="366" t="s">
        <v>2879</v>
      </c>
      <c r="AL3762" s="366" t="s">
        <v>2880</v>
      </c>
      <c r="AM3762" s="366" t="s">
        <v>2881</v>
      </c>
      <c r="AN3762" s="366" t="s">
        <v>2882</v>
      </c>
      <c r="AO3762" s="366" t="s">
        <v>2883</v>
      </c>
      <c r="AP3762" s="366" t="s">
        <v>2884</v>
      </c>
      <c r="AQ3762" s="366" t="s">
        <v>2885</v>
      </c>
      <c r="AR3762" s="366" t="s">
        <v>2886</v>
      </c>
      <c r="AS3762" s="366" t="s">
        <v>2887</v>
      </c>
      <c r="AT3762" s="366" t="s">
        <v>2888</v>
      </c>
      <c r="AU3762" s="366" t="s">
        <v>2889</v>
      </c>
      <c r="AV3762" s="366" t="s">
        <v>2890</v>
      </c>
      <c r="AW3762" s="368" t="s">
        <v>2895</v>
      </c>
    </row>
    <row r="3763" spans="1:49">
      <c r="A3763" s="48"/>
      <c r="B3763" s="42"/>
      <c r="C3763" s="42"/>
      <c r="D3763" s="42"/>
      <c r="E3763" s="531"/>
      <c r="F3763" s="50"/>
      <c r="G3763" s="50"/>
      <c r="H3763" s="50"/>
      <c r="I3763" s="34"/>
      <c r="J3763" s="202" t="s">
        <v>1224</v>
      </c>
      <c r="K3763" s="202">
        <v>1</v>
      </c>
      <c r="L3763" s="202">
        <v>2</v>
      </c>
      <c r="M3763" s="202">
        <v>3</v>
      </c>
      <c r="N3763" s="202">
        <v>4</v>
      </c>
      <c r="O3763" s="202">
        <v>5</v>
      </c>
      <c r="P3763" s="202">
        <v>6</v>
      </c>
      <c r="Q3763" s="202">
        <v>7</v>
      </c>
      <c r="R3763" s="202">
        <v>8</v>
      </c>
      <c r="S3763" s="202">
        <v>9</v>
      </c>
      <c r="T3763" s="202">
        <v>10</v>
      </c>
      <c r="U3763" s="202">
        <v>13</v>
      </c>
      <c r="V3763" s="202">
        <v>14</v>
      </c>
      <c r="W3763" s="202" t="s">
        <v>1224</v>
      </c>
      <c r="X3763" s="202">
        <v>1</v>
      </c>
      <c r="Y3763" s="202">
        <v>2</v>
      </c>
      <c r="Z3763" s="202">
        <v>3</v>
      </c>
      <c r="AA3763" s="202">
        <v>4</v>
      </c>
      <c r="AB3763" s="202">
        <v>5</v>
      </c>
      <c r="AC3763" s="202">
        <v>6</v>
      </c>
      <c r="AD3763" s="202">
        <v>7</v>
      </c>
      <c r="AE3763" s="202">
        <v>8</v>
      </c>
      <c r="AF3763" s="202">
        <v>9</v>
      </c>
      <c r="AG3763" s="202">
        <v>10</v>
      </c>
      <c r="AH3763" s="202">
        <v>13</v>
      </c>
      <c r="AI3763" s="202">
        <v>14</v>
      </c>
      <c r="AJ3763" s="202" t="s">
        <v>1224</v>
      </c>
      <c r="AK3763" s="202">
        <v>1</v>
      </c>
      <c r="AL3763" s="202">
        <v>2</v>
      </c>
      <c r="AM3763" s="202">
        <v>3</v>
      </c>
      <c r="AN3763" s="202">
        <v>4</v>
      </c>
      <c r="AO3763" s="202">
        <v>5</v>
      </c>
      <c r="AP3763" s="202">
        <v>6</v>
      </c>
      <c r="AQ3763" s="202">
        <v>7</v>
      </c>
      <c r="AR3763" s="202">
        <v>8</v>
      </c>
      <c r="AS3763" s="202">
        <v>9</v>
      </c>
      <c r="AT3763" s="202">
        <v>10</v>
      </c>
      <c r="AU3763" s="202">
        <v>13</v>
      </c>
      <c r="AV3763" s="202">
        <v>14</v>
      </c>
      <c r="AW3763" s="202">
        <v>15</v>
      </c>
    </row>
    <row r="3764" spans="1:49">
      <c r="A3764" s="48"/>
      <c r="B3764" s="42"/>
      <c r="C3764" s="42"/>
      <c r="D3764" s="42"/>
      <c r="E3764" s="531"/>
      <c r="F3764" s="50"/>
      <c r="G3764" s="50"/>
      <c r="H3764" s="50"/>
      <c r="I3764" s="276" t="s">
        <v>2429</v>
      </c>
      <c r="J3764" s="277">
        <f>SUM(J3759)</f>
        <v>9160</v>
      </c>
      <c r="K3764" s="277">
        <f t="shared" ref="K3764:AT3764" si="1073">SUM(K3759)</f>
        <v>0</v>
      </c>
      <c r="L3764" s="277">
        <f t="shared" si="1073"/>
        <v>0</v>
      </c>
      <c r="M3764" s="277">
        <f t="shared" si="1073"/>
        <v>0</v>
      </c>
      <c r="N3764" s="277">
        <f t="shared" si="1073"/>
        <v>0</v>
      </c>
      <c r="O3764" s="277">
        <f t="shared" si="1073"/>
        <v>0</v>
      </c>
      <c r="P3764" s="277">
        <f t="shared" si="1073"/>
        <v>6000</v>
      </c>
      <c r="Q3764" s="277">
        <f t="shared" si="1073"/>
        <v>0</v>
      </c>
      <c r="R3764" s="277">
        <f t="shared" si="1073"/>
        <v>1660</v>
      </c>
      <c r="S3764" s="277">
        <f t="shared" si="1073"/>
        <v>0</v>
      </c>
      <c r="T3764" s="277">
        <f t="shared" si="1073"/>
        <v>0</v>
      </c>
      <c r="U3764" s="277">
        <v>7660</v>
      </c>
      <c r="V3764" s="277">
        <v>1500</v>
      </c>
      <c r="W3764" s="277">
        <f>SUM(W3759)</f>
        <v>0</v>
      </c>
      <c r="X3764" s="277">
        <f t="shared" si="1073"/>
        <v>0</v>
      </c>
      <c r="Y3764" s="277">
        <f t="shared" si="1073"/>
        <v>0</v>
      </c>
      <c r="Z3764" s="277">
        <f t="shared" si="1073"/>
        <v>0</v>
      </c>
      <c r="AA3764" s="277">
        <f t="shared" si="1073"/>
        <v>0</v>
      </c>
      <c r="AB3764" s="277">
        <f t="shared" si="1073"/>
        <v>0</v>
      </c>
      <c r="AC3764" s="277">
        <f t="shared" si="1073"/>
        <v>0</v>
      </c>
      <c r="AD3764" s="277">
        <f t="shared" si="1073"/>
        <v>0</v>
      </c>
      <c r="AE3764" s="277">
        <f t="shared" si="1073"/>
        <v>0</v>
      </c>
      <c r="AF3764" s="277">
        <f t="shared" si="1073"/>
        <v>0</v>
      </c>
      <c r="AG3764" s="277">
        <f t="shared" si="1073"/>
        <v>0</v>
      </c>
      <c r="AH3764" s="277">
        <v>0</v>
      </c>
      <c r="AI3764" s="277">
        <v>0</v>
      </c>
      <c r="AJ3764" s="277">
        <f>SUM(AJ3759)</f>
        <v>4000</v>
      </c>
      <c r="AK3764" s="277">
        <f t="shared" si="1073"/>
        <v>0</v>
      </c>
      <c r="AL3764" s="277">
        <f t="shared" si="1073"/>
        <v>0</v>
      </c>
      <c r="AM3764" s="277">
        <f t="shared" si="1073"/>
        <v>0</v>
      </c>
      <c r="AN3764" s="277">
        <f t="shared" si="1073"/>
        <v>0</v>
      </c>
      <c r="AO3764" s="277">
        <f t="shared" si="1073"/>
        <v>0</v>
      </c>
      <c r="AP3764" s="277">
        <f t="shared" si="1073"/>
        <v>0</v>
      </c>
      <c r="AQ3764" s="277">
        <f t="shared" si="1073"/>
        <v>0</v>
      </c>
      <c r="AR3764" s="277">
        <f t="shared" si="1073"/>
        <v>0</v>
      </c>
      <c r="AS3764" s="277">
        <f t="shared" si="1073"/>
        <v>0</v>
      </c>
      <c r="AT3764" s="277">
        <f t="shared" si="1073"/>
        <v>3000</v>
      </c>
      <c r="AU3764" s="277">
        <v>3000</v>
      </c>
      <c r="AV3764" s="277">
        <v>1000</v>
      </c>
      <c r="AW3764" s="277">
        <f>U3764+AH3764+AU3764</f>
        <v>10660</v>
      </c>
    </row>
    <row r="3765" spans="1:49">
      <c r="A3765" s="48"/>
      <c r="B3765" s="42"/>
      <c r="C3765" s="42"/>
      <c r="D3765" s="42"/>
      <c r="E3765" s="531"/>
      <c r="F3765" s="50"/>
      <c r="G3765" s="50"/>
      <c r="H3765" s="50"/>
      <c r="I3765" s="276"/>
      <c r="J3765" s="277"/>
      <c r="K3765" s="277"/>
      <c r="L3765" s="277"/>
      <c r="M3765" s="277"/>
      <c r="N3765" s="277"/>
      <c r="O3765" s="277"/>
      <c r="P3765" s="277"/>
      <c r="Q3765" s="277"/>
      <c r="R3765" s="277"/>
      <c r="S3765" s="277"/>
      <c r="T3765" s="277"/>
      <c r="U3765" s="277">
        <v>0</v>
      </c>
      <c r="V3765" s="277">
        <v>0</v>
      </c>
      <c r="W3765" s="277"/>
      <c r="X3765" s="277"/>
      <c r="Y3765" s="277"/>
      <c r="Z3765" s="277"/>
      <c r="AA3765" s="277"/>
      <c r="AB3765" s="277"/>
      <c r="AC3765" s="277"/>
      <c r="AD3765" s="277"/>
      <c r="AE3765" s="277"/>
      <c r="AF3765" s="277"/>
      <c r="AG3765" s="277"/>
      <c r="AH3765" s="277">
        <v>0</v>
      </c>
      <c r="AI3765" s="277">
        <v>0</v>
      </c>
      <c r="AJ3765" s="277"/>
      <c r="AK3765" s="277"/>
      <c r="AL3765" s="277"/>
      <c r="AM3765" s="277"/>
      <c r="AN3765" s="277"/>
      <c r="AO3765" s="277"/>
      <c r="AP3765" s="277"/>
      <c r="AQ3765" s="277"/>
      <c r="AR3765" s="277"/>
      <c r="AS3765" s="277"/>
      <c r="AT3765" s="277"/>
      <c r="AU3765" s="277">
        <v>0</v>
      </c>
      <c r="AV3765" s="277">
        <v>0</v>
      </c>
      <c r="AW3765" s="277">
        <f>U3765+AH3765+AU3765</f>
        <v>0</v>
      </c>
    </row>
    <row r="3766" spans="1:49">
      <c r="A3766" s="48"/>
      <c r="B3766" s="42"/>
      <c r="C3766" s="42"/>
      <c r="D3766" s="42"/>
      <c r="E3766" s="531"/>
      <c r="F3766" s="50"/>
      <c r="G3766" s="50"/>
      <c r="H3766" s="50"/>
      <c r="I3766" s="276"/>
      <c r="J3766" s="277"/>
      <c r="K3766" s="277"/>
      <c r="L3766" s="277"/>
      <c r="M3766" s="277"/>
      <c r="N3766" s="277"/>
      <c r="O3766" s="277"/>
      <c r="P3766" s="277"/>
      <c r="Q3766" s="277"/>
      <c r="R3766" s="277"/>
      <c r="S3766" s="277"/>
      <c r="T3766" s="277"/>
      <c r="U3766" s="277">
        <v>0</v>
      </c>
      <c r="V3766" s="277">
        <v>0</v>
      </c>
      <c r="W3766" s="277"/>
      <c r="X3766" s="277"/>
      <c r="Y3766" s="277"/>
      <c r="Z3766" s="277"/>
      <c r="AA3766" s="277"/>
      <c r="AB3766" s="277"/>
      <c r="AC3766" s="277"/>
      <c r="AD3766" s="277"/>
      <c r="AE3766" s="277"/>
      <c r="AF3766" s="277"/>
      <c r="AG3766" s="277"/>
      <c r="AH3766" s="277">
        <v>0</v>
      </c>
      <c r="AI3766" s="277">
        <v>0</v>
      </c>
      <c r="AJ3766" s="277"/>
      <c r="AK3766" s="277"/>
      <c r="AL3766" s="277"/>
      <c r="AM3766" s="277"/>
      <c r="AN3766" s="277"/>
      <c r="AO3766" s="277"/>
      <c r="AP3766" s="277"/>
      <c r="AQ3766" s="277"/>
      <c r="AR3766" s="277"/>
      <c r="AS3766" s="277"/>
      <c r="AT3766" s="277"/>
      <c r="AU3766" s="277">
        <v>0</v>
      </c>
      <c r="AV3766" s="277">
        <v>0</v>
      </c>
      <c r="AW3766" s="277">
        <f>U3766+AH3766+AU3766</f>
        <v>0</v>
      </c>
    </row>
    <row r="3767" spans="1:49">
      <c r="A3767" s="48"/>
      <c r="B3767" s="42"/>
      <c r="C3767" s="42"/>
      <c r="D3767" s="42"/>
      <c r="E3767" s="531"/>
      <c r="F3767" s="50"/>
      <c r="G3767" s="50"/>
      <c r="H3767" s="50"/>
      <c r="I3767" s="276"/>
      <c r="J3767" s="277"/>
      <c r="K3767" s="277"/>
      <c r="L3767" s="277"/>
      <c r="M3767" s="277"/>
      <c r="N3767" s="277"/>
      <c r="O3767" s="277"/>
      <c r="P3767" s="277"/>
      <c r="Q3767" s="277"/>
      <c r="R3767" s="277"/>
      <c r="S3767" s="277"/>
      <c r="T3767" s="277"/>
      <c r="U3767" s="277">
        <v>0</v>
      </c>
      <c r="V3767" s="277">
        <v>0</v>
      </c>
      <c r="W3767" s="277"/>
      <c r="X3767" s="277"/>
      <c r="Y3767" s="277"/>
      <c r="Z3767" s="277"/>
      <c r="AA3767" s="277"/>
      <c r="AB3767" s="277"/>
      <c r="AC3767" s="277"/>
      <c r="AD3767" s="277"/>
      <c r="AE3767" s="277"/>
      <c r="AF3767" s="277"/>
      <c r="AG3767" s="277"/>
      <c r="AH3767" s="277">
        <v>0</v>
      </c>
      <c r="AI3767" s="277">
        <v>0</v>
      </c>
      <c r="AJ3767" s="277"/>
      <c r="AK3767" s="277"/>
      <c r="AL3767" s="277"/>
      <c r="AM3767" s="277"/>
      <c r="AN3767" s="277"/>
      <c r="AO3767" s="277"/>
      <c r="AP3767" s="277"/>
      <c r="AQ3767" s="277"/>
      <c r="AR3767" s="277"/>
      <c r="AS3767" s="277"/>
      <c r="AT3767" s="277"/>
      <c r="AU3767" s="277">
        <v>0</v>
      </c>
      <c r="AV3767" s="277">
        <v>0</v>
      </c>
      <c r="AW3767" s="277">
        <f>U3767+AH3767+AU3767</f>
        <v>0</v>
      </c>
    </row>
    <row r="3768" spans="1:49">
      <c r="A3768" s="48"/>
      <c r="B3768" s="42"/>
      <c r="C3768" s="42"/>
      <c r="D3768" s="42"/>
      <c r="E3768" s="531"/>
      <c r="F3768" s="50"/>
      <c r="G3768" s="50"/>
      <c r="H3768" s="50"/>
      <c r="I3768" s="276" t="s">
        <v>1631</v>
      </c>
      <c r="J3768" s="277">
        <f>SUM(J3764:J3767)</f>
        <v>9160</v>
      </c>
      <c r="K3768" s="277">
        <f t="shared" ref="K3768:AT3768" si="1074">SUM(K3764:K3767)</f>
        <v>0</v>
      </c>
      <c r="L3768" s="277">
        <f t="shared" si="1074"/>
        <v>0</v>
      </c>
      <c r="M3768" s="277">
        <f t="shared" si="1074"/>
        <v>0</v>
      </c>
      <c r="N3768" s="277">
        <f t="shared" si="1074"/>
        <v>0</v>
      </c>
      <c r="O3768" s="277">
        <f t="shared" si="1074"/>
        <v>0</v>
      </c>
      <c r="P3768" s="277">
        <f t="shared" si="1074"/>
        <v>6000</v>
      </c>
      <c r="Q3768" s="277">
        <f t="shared" si="1074"/>
        <v>0</v>
      </c>
      <c r="R3768" s="277">
        <f t="shared" si="1074"/>
        <v>1660</v>
      </c>
      <c r="S3768" s="277">
        <f t="shared" si="1074"/>
        <v>0</v>
      </c>
      <c r="T3768" s="277">
        <f t="shared" si="1074"/>
        <v>0</v>
      </c>
      <c r="U3768" s="277">
        <v>7660</v>
      </c>
      <c r="V3768" s="277">
        <v>1500</v>
      </c>
      <c r="W3768" s="277">
        <f>SUM(W3764:W3767)</f>
        <v>0</v>
      </c>
      <c r="X3768" s="277">
        <f t="shared" si="1074"/>
        <v>0</v>
      </c>
      <c r="Y3768" s="277">
        <f t="shared" si="1074"/>
        <v>0</v>
      </c>
      <c r="Z3768" s="277">
        <f t="shared" si="1074"/>
        <v>0</v>
      </c>
      <c r="AA3768" s="277">
        <f t="shared" si="1074"/>
        <v>0</v>
      </c>
      <c r="AB3768" s="277">
        <f t="shared" si="1074"/>
        <v>0</v>
      </c>
      <c r="AC3768" s="277">
        <f t="shared" si="1074"/>
        <v>0</v>
      </c>
      <c r="AD3768" s="277">
        <f t="shared" si="1074"/>
        <v>0</v>
      </c>
      <c r="AE3768" s="277">
        <f t="shared" si="1074"/>
        <v>0</v>
      </c>
      <c r="AF3768" s="277">
        <f t="shared" si="1074"/>
        <v>0</v>
      </c>
      <c r="AG3768" s="277">
        <f t="shared" si="1074"/>
        <v>0</v>
      </c>
      <c r="AH3768" s="277">
        <v>0</v>
      </c>
      <c r="AI3768" s="277">
        <v>0</v>
      </c>
      <c r="AJ3768" s="277">
        <f>SUM(AJ3764:AJ3767)</f>
        <v>4000</v>
      </c>
      <c r="AK3768" s="277">
        <f t="shared" si="1074"/>
        <v>0</v>
      </c>
      <c r="AL3768" s="277">
        <f t="shared" si="1074"/>
        <v>0</v>
      </c>
      <c r="AM3768" s="277">
        <f t="shared" si="1074"/>
        <v>0</v>
      </c>
      <c r="AN3768" s="277">
        <f t="shared" si="1074"/>
        <v>0</v>
      </c>
      <c r="AO3768" s="277">
        <f t="shared" si="1074"/>
        <v>0</v>
      </c>
      <c r="AP3768" s="277">
        <f t="shared" si="1074"/>
        <v>0</v>
      </c>
      <c r="AQ3768" s="277">
        <f t="shared" si="1074"/>
        <v>0</v>
      </c>
      <c r="AR3768" s="277">
        <f t="shared" si="1074"/>
        <v>0</v>
      </c>
      <c r="AS3768" s="277">
        <f t="shared" si="1074"/>
        <v>0</v>
      </c>
      <c r="AT3768" s="277">
        <f t="shared" si="1074"/>
        <v>3000</v>
      </c>
      <c r="AU3768" s="277">
        <v>3000</v>
      </c>
      <c r="AV3768" s="277">
        <v>1000</v>
      </c>
      <c r="AW3768" s="277">
        <f>U3768+AH3768+AU3768</f>
        <v>10660</v>
      </c>
    </row>
    <row r="3769" spans="1:49">
      <c r="A3769" s="48"/>
      <c r="B3769" s="42"/>
      <c r="C3769" s="42"/>
      <c r="D3769" s="42"/>
      <c r="E3769" s="531"/>
      <c r="F3769" s="50"/>
      <c r="G3769" s="50"/>
      <c r="H3769" s="50"/>
      <c r="I3769" s="146"/>
      <c r="J3769" s="29"/>
      <c r="K3769" s="29"/>
      <c r="L3769" s="29"/>
      <c r="M3769" s="29"/>
      <c r="N3769" s="29"/>
      <c r="O3769" s="29"/>
      <c r="P3769" s="29"/>
      <c r="Q3769" s="29"/>
      <c r="R3769" s="29"/>
      <c r="S3769" s="29"/>
      <c r="T3769" s="29"/>
      <c r="U3769" s="29"/>
      <c r="V3769" s="29"/>
      <c r="W3769" s="29"/>
      <c r="X3769" s="29"/>
      <c r="Y3769" s="29"/>
      <c r="Z3769" s="29"/>
      <c r="AA3769" s="29"/>
      <c r="AB3769" s="29"/>
      <c r="AC3769" s="29"/>
      <c r="AD3769" s="29"/>
      <c r="AE3769" s="29"/>
      <c r="AF3769" s="29"/>
      <c r="AG3769" s="29"/>
      <c r="AH3769" s="29"/>
      <c r="AI3769" s="29"/>
      <c r="AJ3769" s="29"/>
      <c r="AK3769" s="29"/>
      <c r="AL3769" s="29"/>
      <c r="AM3769" s="29"/>
      <c r="AN3769" s="29"/>
      <c r="AO3769" s="29"/>
      <c r="AP3769" s="29"/>
      <c r="AQ3769" s="29"/>
      <c r="AR3769" s="29"/>
      <c r="AS3769" s="29"/>
      <c r="AT3769" s="29"/>
      <c r="AU3769" s="29"/>
      <c r="AV3769" s="29"/>
      <c r="AW3769" s="29"/>
    </row>
    <row r="3770" spans="1:49">
      <c r="A3770" s="48"/>
      <c r="B3770" s="42"/>
      <c r="C3770" s="42"/>
      <c r="D3770" s="42"/>
      <c r="E3770" s="531"/>
      <c r="F3770" s="50"/>
      <c r="G3770" s="50"/>
      <c r="H3770" s="50"/>
      <c r="I3770" s="53"/>
      <c r="J3770" s="29"/>
      <c r="K3770" s="29"/>
      <c r="L3770" s="29"/>
      <c r="M3770" s="29"/>
      <c r="N3770" s="29"/>
      <c r="O3770" s="29"/>
      <c r="P3770" s="29"/>
      <c r="Q3770" s="29"/>
      <c r="R3770" s="29"/>
      <c r="S3770" s="29"/>
      <c r="T3770" s="29"/>
      <c r="U3770" s="29"/>
      <c r="V3770" s="29"/>
      <c r="W3770" s="29"/>
      <c r="X3770" s="29"/>
      <c r="Y3770" s="29"/>
      <c r="Z3770" s="29"/>
      <c r="AA3770" s="29"/>
      <c r="AB3770" s="29"/>
      <c r="AC3770" s="29"/>
      <c r="AD3770" s="29"/>
      <c r="AE3770" s="29"/>
      <c r="AF3770" s="29"/>
      <c r="AG3770" s="29"/>
      <c r="AH3770" s="29"/>
      <c r="AI3770" s="29"/>
      <c r="AJ3770" s="29"/>
      <c r="AK3770" s="29"/>
      <c r="AL3770" s="29"/>
      <c r="AM3770" s="29"/>
      <c r="AN3770" s="29"/>
      <c r="AO3770" s="29"/>
      <c r="AP3770" s="29"/>
      <c r="AQ3770" s="29"/>
      <c r="AR3770" s="29"/>
      <c r="AS3770" s="29"/>
      <c r="AT3770" s="29"/>
      <c r="AU3770" s="29"/>
      <c r="AV3770" s="29"/>
      <c r="AW3770" s="29"/>
    </row>
    <row r="3771" spans="1:49" ht="16.5" thickBot="1">
      <c r="A3771" s="78" t="s">
        <v>2146</v>
      </c>
      <c r="B3771" s="78"/>
      <c r="C3771" s="78"/>
      <c r="D3771" s="463"/>
      <c r="E3771" s="539"/>
      <c r="F3771" s="129"/>
      <c r="G3771" s="129"/>
      <c r="H3771" s="129"/>
      <c r="I3771" s="103"/>
    </row>
    <row r="3772" spans="1:49" s="151" customFormat="1" ht="36" customHeight="1" thickTop="1" thickBot="1">
      <c r="A3772" s="147" t="s">
        <v>2079</v>
      </c>
      <c r="B3772" s="5" t="s">
        <v>2080</v>
      </c>
      <c r="C3772" s="5" t="s">
        <v>1335</v>
      </c>
      <c r="D3772" s="450"/>
      <c r="E3772" s="148" t="s">
        <v>1570</v>
      </c>
      <c r="F3772" s="149" t="s">
        <v>1438</v>
      </c>
      <c r="G3772" s="149"/>
      <c r="H3772" s="149" t="s">
        <v>2332</v>
      </c>
      <c r="I3772" s="5" t="s">
        <v>856</v>
      </c>
      <c r="J3772" s="364" t="s">
        <v>2891</v>
      </c>
      <c r="K3772" s="364" t="s">
        <v>2879</v>
      </c>
      <c r="L3772" s="364" t="s">
        <v>2880</v>
      </c>
      <c r="M3772" s="364" t="s">
        <v>2881</v>
      </c>
      <c r="N3772" s="364" t="s">
        <v>2882</v>
      </c>
      <c r="O3772" s="364" t="s">
        <v>2883</v>
      </c>
      <c r="P3772" s="364" t="s">
        <v>2884</v>
      </c>
      <c r="Q3772" s="364" t="s">
        <v>2885</v>
      </c>
      <c r="R3772" s="364" t="s">
        <v>2886</v>
      </c>
      <c r="S3772" s="364" t="s">
        <v>2887</v>
      </c>
      <c r="T3772" s="364" t="s">
        <v>2888</v>
      </c>
      <c r="U3772" s="364" t="s">
        <v>2889</v>
      </c>
      <c r="V3772" s="364" t="s">
        <v>2890</v>
      </c>
      <c r="W3772" s="365" t="s">
        <v>2893</v>
      </c>
      <c r="X3772" s="365" t="s">
        <v>2879</v>
      </c>
      <c r="Y3772" s="365" t="s">
        <v>2880</v>
      </c>
      <c r="Z3772" s="365" t="s">
        <v>2881</v>
      </c>
      <c r="AA3772" s="365" t="s">
        <v>2882</v>
      </c>
      <c r="AB3772" s="365" t="s">
        <v>2883</v>
      </c>
      <c r="AC3772" s="365" t="s">
        <v>2884</v>
      </c>
      <c r="AD3772" s="365" t="s">
        <v>2885</v>
      </c>
      <c r="AE3772" s="365" t="s">
        <v>2886</v>
      </c>
      <c r="AF3772" s="365" t="s">
        <v>2887</v>
      </c>
      <c r="AG3772" s="365" t="s">
        <v>2888</v>
      </c>
      <c r="AH3772" s="365" t="s">
        <v>2889</v>
      </c>
      <c r="AI3772" s="365" t="s">
        <v>2890</v>
      </c>
      <c r="AJ3772" s="366" t="s">
        <v>2892</v>
      </c>
      <c r="AK3772" s="366" t="s">
        <v>2879</v>
      </c>
      <c r="AL3772" s="366" t="s">
        <v>2880</v>
      </c>
      <c r="AM3772" s="366" t="s">
        <v>2881</v>
      </c>
      <c r="AN3772" s="366" t="s">
        <v>2882</v>
      </c>
      <c r="AO3772" s="366" t="s">
        <v>2883</v>
      </c>
      <c r="AP3772" s="366" t="s">
        <v>2884</v>
      </c>
      <c r="AQ3772" s="366" t="s">
        <v>2885</v>
      </c>
      <c r="AR3772" s="366" t="s">
        <v>2886</v>
      </c>
      <c r="AS3772" s="366" t="s">
        <v>2887</v>
      </c>
      <c r="AT3772" s="366" t="s">
        <v>2888</v>
      </c>
      <c r="AU3772" s="366" t="s">
        <v>2889</v>
      </c>
      <c r="AV3772" s="366" t="s">
        <v>2890</v>
      </c>
      <c r="AW3772" s="368" t="s">
        <v>2895</v>
      </c>
    </row>
    <row r="3773" spans="1:49">
      <c r="A3773" s="33"/>
      <c r="B3773" s="34"/>
      <c r="C3773" s="34"/>
      <c r="D3773" s="34"/>
      <c r="E3773" s="35"/>
      <c r="F3773" s="36"/>
      <c r="G3773" s="36"/>
      <c r="H3773" s="36"/>
      <c r="I3773" s="34"/>
      <c r="J3773" s="202" t="s">
        <v>1224</v>
      </c>
      <c r="K3773" s="202">
        <v>1</v>
      </c>
      <c r="L3773" s="202">
        <v>2</v>
      </c>
      <c r="M3773" s="202">
        <v>3</v>
      </c>
      <c r="N3773" s="202">
        <v>4</v>
      </c>
      <c r="O3773" s="202">
        <v>5</v>
      </c>
      <c r="P3773" s="202">
        <v>6</v>
      </c>
      <c r="Q3773" s="202">
        <v>7</v>
      </c>
      <c r="R3773" s="202">
        <v>8</v>
      </c>
      <c r="S3773" s="202">
        <v>9</v>
      </c>
      <c r="T3773" s="202">
        <v>10</v>
      </c>
      <c r="U3773" s="202">
        <v>13</v>
      </c>
      <c r="V3773" s="202">
        <v>14</v>
      </c>
      <c r="W3773" s="202" t="s">
        <v>1224</v>
      </c>
      <c r="X3773" s="202">
        <v>1</v>
      </c>
      <c r="Y3773" s="202">
        <v>2</v>
      </c>
      <c r="Z3773" s="202">
        <v>3</v>
      </c>
      <c r="AA3773" s="202">
        <v>4</v>
      </c>
      <c r="AB3773" s="202">
        <v>5</v>
      </c>
      <c r="AC3773" s="202">
        <v>6</v>
      </c>
      <c r="AD3773" s="202">
        <v>7</v>
      </c>
      <c r="AE3773" s="202">
        <v>8</v>
      </c>
      <c r="AF3773" s="202">
        <v>9</v>
      </c>
      <c r="AG3773" s="202">
        <v>10</v>
      </c>
      <c r="AH3773" s="202">
        <v>13</v>
      </c>
      <c r="AI3773" s="202">
        <v>14</v>
      </c>
      <c r="AJ3773" s="202" t="s">
        <v>1224</v>
      </c>
      <c r="AK3773" s="202">
        <v>1</v>
      </c>
      <c r="AL3773" s="202">
        <v>2</v>
      </c>
      <c r="AM3773" s="202">
        <v>3</v>
      </c>
      <c r="AN3773" s="202">
        <v>4</v>
      </c>
      <c r="AO3773" s="202">
        <v>5</v>
      </c>
      <c r="AP3773" s="202">
        <v>6</v>
      </c>
      <c r="AQ3773" s="202">
        <v>7</v>
      </c>
      <c r="AR3773" s="202">
        <v>8</v>
      </c>
      <c r="AS3773" s="202">
        <v>9</v>
      </c>
      <c r="AT3773" s="202">
        <v>10</v>
      </c>
      <c r="AU3773" s="202">
        <v>13</v>
      </c>
      <c r="AV3773" s="202">
        <v>14</v>
      </c>
      <c r="AW3773" s="202">
        <v>15</v>
      </c>
    </row>
    <row r="3774" spans="1:49">
      <c r="A3774" s="37"/>
      <c r="B3774" s="38"/>
      <c r="C3774" s="38"/>
      <c r="D3774" s="38"/>
      <c r="E3774" s="60"/>
      <c r="F3774" s="61"/>
      <c r="G3774" s="61"/>
      <c r="H3774" s="61"/>
      <c r="I3774" s="38"/>
      <c r="J3774" s="134"/>
      <c r="K3774" s="134"/>
      <c r="L3774" s="134"/>
      <c r="M3774" s="134"/>
      <c r="N3774" s="134"/>
      <c r="O3774" s="134"/>
      <c r="P3774" s="134"/>
      <c r="Q3774" s="134"/>
      <c r="R3774" s="134"/>
      <c r="S3774" s="134"/>
      <c r="T3774" s="134"/>
      <c r="U3774" s="134"/>
      <c r="V3774" s="134"/>
      <c r="W3774" s="134"/>
      <c r="X3774" s="134"/>
      <c r="Y3774" s="134"/>
      <c r="Z3774" s="134"/>
      <c r="AA3774" s="134"/>
      <c r="AB3774" s="134"/>
      <c r="AC3774" s="134"/>
      <c r="AD3774" s="134"/>
      <c r="AE3774" s="134"/>
      <c r="AF3774" s="134"/>
      <c r="AG3774" s="134"/>
      <c r="AH3774" s="134"/>
      <c r="AI3774" s="134"/>
      <c r="AJ3774" s="134"/>
      <c r="AK3774" s="134"/>
      <c r="AL3774" s="134"/>
      <c r="AM3774" s="134"/>
      <c r="AN3774" s="134"/>
      <c r="AO3774" s="134"/>
      <c r="AP3774" s="134"/>
      <c r="AQ3774" s="134"/>
      <c r="AR3774" s="134"/>
      <c r="AS3774" s="134"/>
      <c r="AT3774" s="134"/>
      <c r="AU3774" s="134"/>
      <c r="AV3774" s="134"/>
      <c r="AW3774" s="134"/>
    </row>
    <row r="3775" spans="1:49">
      <c r="A3775" s="92" t="s">
        <v>797</v>
      </c>
      <c r="B3775" s="93" t="s">
        <v>1030</v>
      </c>
      <c r="C3775" s="93" t="s">
        <v>1433</v>
      </c>
      <c r="D3775" s="460"/>
      <c r="E3775" s="531"/>
      <c r="F3775" s="50"/>
      <c r="G3775" s="50"/>
      <c r="H3775" s="50"/>
      <c r="I3775" s="108" t="s">
        <v>1046</v>
      </c>
      <c r="J3775" s="28"/>
      <c r="K3775" s="28"/>
      <c r="L3775" s="28"/>
      <c r="M3775" s="28"/>
      <c r="N3775" s="28"/>
      <c r="O3775" s="28"/>
      <c r="P3775" s="28"/>
      <c r="Q3775" s="28"/>
      <c r="R3775" s="28"/>
      <c r="S3775" s="28"/>
      <c r="T3775" s="28"/>
      <c r="U3775" s="28"/>
      <c r="V3775" s="28"/>
      <c r="W3775" s="28"/>
      <c r="X3775" s="28"/>
      <c r="Y3775" s="28"/>
      <c r="Z3775" s="28"/>
      <c r="AA3775" s="28"/>
      <c r="AB3775" s="28"/>
      <c r="AC3775" s="28"/>
      <c r="AD3775" s="28"/>
      <c r="AE3775" s="28"/>
      <c r="AF3775" s="28"/>
      <c r="AG3775" s="28"/>
      <c r="AH3775" s="28"/>
      <c r="AI3775" s="28"/>
      <c r="AJ3775" s="28"/>
      <c r="AK3775" s="28"/>
      <c r="AL3775" s="28"/>
      <c r="AM3775" s="28"/>
      <c r="AN3775" s="28"/>
      <c r="AO3775" s="28"/>
      <c r="AP3775" s="28"/>
      <c r="AQ3775" s="28"/>
      <c r="AR3775" s="28"/>
      <c r="AS3775" s="28"/>
      <c r="AT3775" s="28"/>
      <c r="AU3775" s="28"/>
      <c r="AV3775" s="28"/>
      <c r="AW3775" s="28"/>
    </row>
    <row r="3776" spans="1:49">
      <c r="A3776" s="48"/>
      <c r="B3776" s="1"/>
      <c r="C3776" s="1"/>
      <c r="D3776" s="369"/>
      <c r="E3776" s="531"/>
      <c r="F3776" s="50"/>
      <c r="G3776" s="50"/>
      <c r="H3776" s="50"/>
      <c r="I3776" s="109"/>
    </row>
    <row r="3777" spans="1:49">
      <c r="A3777" s="48"/>
      <c r="B3777" s="42"/>
      <c r="C3777" s="42"/>
      <c r="D3777" s="42"/>
      <c r="E3777" s="531"/>
      <c r="F3777" s="50"/>
      <c r="G3777" s="50"/>
      <c r="H3777" s="50"/>
      <c r="I3777" s="49" t="s">
        <v>1559</v>
      </c>
      <c r="J3777" s="12">
        <f>SUM(J3778,J3786,J3788)</f>
        <v>2500</v>
      </c>
      <c r="K3777" s="12">
        <f t="shared" ref="K3777:AT3777" si="1075">SUM(K3778,K3786,K3788)</f>
        <v>0</v>
      </c>
      <c r="L3777" s="12">
        <f t="shared" si="1075"/>
        <v>140</v>
      </c>
      <c r="M3777" s="12">
        <f t="shared" si="1075"/>
        <v>0</v>
      </c>
      <c r="N3777" s="12">
        <f t="shared" si="1075"/>
        <v>260</v>
      </c>
      <c r="O3777" s="12">
        <f t="shared" si="1075"/>
        <v>420</v>
      </c>
      <c r="P3777" s="12">
        <f t="shared" si="1075"/>
        <v>0</v>
      </c>
      <c r="Q3777" s="12">
        <f t="shared" si="1075"/>
        <v>0</v>
      </c>
      <c r="R3777" s="12">
        <f t="shared" si="1075"/>
        <v>160</v>
      </c>
      <c r="S3777" s="12">
        <f t="shared" si="1075"/>
        <v>170</v>
      </c>
      <c r="T3777" s="12">
        <f t="shared" si="1075"/>
        <v>480</v>
      </c>
      <c r="U3777" s="12">
        <v>1630</v>
      </c>
      <c r="V3777" s="12">
        <v>870</v>
      </c>
      <c r="W3777" s="12">
        <f>SUM(W3778,W3786,W3788)</f>
        <v>0</v>
      </c>
      <c r="X3777" s="12">
        <f t="shared" si="1075"/>
        <v>0</v>
      </c>
      <c r="Y3777" s="12">
        <f t="shared" si="1075"/>
        <v>0</v>
      </c>
      <c r="Z3777" s="12">
        <f t="shared" si="1075"/>
        <v>0</v>
      </c>
      <c r="AA3777" s="12">
        <f t="shared" si="1075"/>
        <v>0</v>
      </c>
      <c r="AB3777" s="12">
        <f t="shared" si="1075"/>
        <v>0</v>
      </c>
      <c r="AC3777" s="12">
        <f t="shared" si="1075"/>
        <v>0</v>
      </c>
      <c r="AD3777" s="12">
        <f t="shared" si="1075"/>
        <v>0</v>
      </c>
      <c r="AE3777" s="12">
        <f t="shared" si="1075"/>
        <v>0</v>
      </c>
      <c r="AF3777" s="12">
        <f t="shared" si="1075"/>
        <v>0</v>
      </c>
      <c r="AG3777" s="12">
        <f t="shared" si="1075"/>
        <v>0</v>
      </c>
      <c r="AH3777" s="12">
        <v>0</v>
      </c>
      <c r="AI3777" s="12">
        <v>0</v>
      </c>
      <c r="AJ3777" s="12">
        <f>SUM(AJ3778,AJ3786,AJ3788)</f>
        <v>900</v>
      </c>
      <c r="AK3777" s="12">
        <f t="shared" si="1075"/>
        <v>0</v>
      </c>
      <c r="AL3777" s="12">
        <f t="shared" si="1075"/>
        <v>0</v>
      </c>
      <c r="AM3777" s="12">
        <f t="shared" si="1075"/>
        <v>0</v>
      </c>
      <c r="AN3777" s="12">
        <f t="shared" si="1075"/>
        <v>0</v>
      </c>
      <c r="AO3777" s="12">
        <f t="shared" si="1075"/>
        <v>0</v>
      </c>
      <c r="AP3777" s="12">
        <f t="shared" si="1075"/>
        <v>0</v>
      </c>
      <c r="AQ3777" s="12">
        <f t="shared" si="1075"/>
        <v>0</v>
      </c>
      <c r="AR3777" s="12">
        <f t="shared" si="1075"/>
        <v>0</v>
      </c>
      <c r="AS3777" s="12">
        <f t="shared" si="1075"/>
        <v>0</v>
      </c>
      <c r="AT3777" s="12">
        <f t="shared" si="1075"/>
        <v>0</v>
      </c>
      <c r="AU3777" s="12">
        <v>0</v>
      </c>
      <c r="AV3777" s="12">
        <v>900</v>
      </c>
      <c r="AW3777" s="12">
        <f t="shared" ref="AW3777:AW3803" si="1076">U3777+AH3777+AU3777</f>
        <v>1630</v>
      </c>
    </row>
    <row r="3778" spans="1:49">
      <c r="A3778" s="44" t="s">
        <v>797</v>
      </c>
      <c r="B3778" s="45" t="s">
        <v>1030</v>
      </c>
      <c r="C3778" s="45" t="s">
        <v>1433</v>
      </c>
      <c r="D3778" s="452" t="s">
        <v>2965</v>
      </c>
      <c r="E3778" s="213" t="s">
        <v>771</v>
      </c>
      <c r="F3778" s="65"/>
      <c r="G3778" s="65"/>
      <c r="H3778" s="65"/>
      <c r="I3778" s="1" t="s">
        <v>1500</v>
      </c>
      <c r="J3778" s="9">
        <f>SUM(J3779:J3780)</f>
        <v>0</v>
      </c>
      <c r="K3778" s="9">
        <f t="shared" ref="K3778:AT3778" si="1077">SUM(K3779:K3780)</f>
        <v>0</v>
      </c>
      <c r="L3778" s="9">
        <f t="shared" si="1077"/>
        <v>0</v>
      </c>
      <c r="M3778" s="9">
        <f t="shared" si="1077"/>
        <v>0</v>
      </c>
      <c r="N3778" s="9">
        <f t="shared" si="1077"/>
        <v>0</v>
      </c>
      <c r="O3778" s="9">
        <f t="shared" si="1077"/>
        <v>0</v>
      </c>
      <c r="P3778" s="9">
        <f t="shared" si="1077"/>
        <v>0</v>
      </c>
      <c r="Q3778" s="9">
        <f t="shared" si="1077"/>
        <v>0</v>
      </c>
      <c r="R3778" s="9">
        <f t="shared" si="1077"/>
        <v>0</v>
      </c>
      <c r="S3778" s="9">
        <f t="shared" si="1077"/>
        <v>0</v>
      </c>
      <c r="T3778" s="9">
        <f t="shared" si="1077"/>
        <v>0</v>
      </c>
      <c r="U3778" s="9">
        <v>0</v>
      </c>
      <c r="V3778" s="9">
        <v>0</v>
      </c>
      <c r="W3778" s="9">
        <f>SUM(W3779:W3780)</f>
        <v>0</v>
      </c>
      <c r="X3778" s="9">
        <f t="shared" si="1077"/>
        <v>0</v>
      </c>
      <c r="Y3778" s="9">
        <f t="shared" si="1077"/>
        <v>0</v>
      </c>
      <c r="Z3778" s="9">
        <f t="shared" si="1077"/>
        <v>0</v>
      </c>
      <c r="AA3778" s="9">
        <f t="shared" si="1077"/>
        <v>0</v>
      </c>
      <c r="AB3778" s="9">
        <f t="shared" si="1077"/>
        <v>0</v>
      </c>
      <c r="AC3778" s="9">
        <f t="shared" si="1077"/>
        <v>0</v>
      </c>
      <c r="AD3778" s="9">
        <f t="shared" si="1077"/>
        <v>0</v>
      </c>
      <c r="AE3778" s="9">
        <f t="shared" si="1077"/>
        <v>0</v>
      </c>
      <c r="AF3778" s="9">
        <f t="shared" si="1077"/>
        <v>0</v>
      </c>
      <c r="AG3778" s="9">
        <f t="shared" si="1077"/>
        <v>0</v>
      </c>
      <c r="AH3778" s="9">
        <v>0</v>
      </c>
      <c r="AI3778" s="9">
        <v>0</v>
      </c>
      <c r="AJ3778" s="9">
        <f>SUM(AJ3779:AJ3780)</f>
        <v>0</v>
      </c>
      <c r="AK3778" s="9">
        <f t="shared" si="1077"/>
        <v>0</v>
      </c>
      <c r="AL3778" s="9">
        <f t="shared" si="1077"/>
        <v>0</v>
      </c>
      <c r="AM3778" s="9">
        <f t="shared" si="1077"/>
        <v>0</v>
      </c>
      <c r="AN3778" s="9">
        <f t="shared" si="1077"/>
        <v>0</v>
      </c>
      <c r="AO3778" s="9">
        <f t="shared" si="1077"/>
        <v>0</v>
      </c>
      <c r="AP3778" s="9">
        <f t="shared" si="1077"/>
        <v>0</v>
      </c>
      <c r="AQ3778" s="9">
        <f t="shared" si="1077"/>
        <v>0</v>
      </c>
      <c r="AR3778" s="9">
        <f t="shared" si="1077"/>
        <v>0</v>
      </c>
      <c r="AS3778" s="9">
        <f t="shared" si="1077"/>
        <v>0</v>
      </c>
      <c r="AT3778" s="9">
        <f t="shared" si="1077"/>
        <v>0</v>
      </c>
      <c r="AU3778" s="9">
        <v>0</v>
      </c>
      <c r="AV3778" s="9">
        <v>0</v>
      </c>
      <c r="AW3778" s="9">
        <f t="shared" si="1076"/>
        <v>0</v>
      </c>
    </row>
    <row r="3779" spans="1:49">
      <c r="A3779" s="44" t="s">
        <v>797</v>
      </c>
      <c r="B3779" s="45" t="s">
        <v>1030</v>
      </c>
      <c r="C3779" s="45" t="s">
        <v>1433</v>
      </c>
      <c r="D3779" s="452" t="s">
        <v>2965</v>
      </c>
      <c r="E3779" s="367" t="s">
        <v>834</v>
      </c>
      <c r="F3779" s="50"/>
      <c r="G3779" s="468" t="s">
        <v>3096</v>
      </c>
      <c r="H3779" s="50" t="s">
        <v>2333</v>
      </c>
      <c r="I3779" s="42" t="s">
        <v>1165</v>
      </c>
      <c r="U3779" s="15">
        <v>0</v>
      </c>
      <c r="V3779" s="15">
        <v>0</v>
      </c>
      <c r="AH3779" s="15">
        <v>0</v>
      </c>
      <c r="AI3779" s="15">
        <v>0</v>
      </c>
      <c r="AU3779" s="15">
        <v>0</v>
      </c>
      <c r="AV3779" s="15">
        <v>0</v>
      </c>
      <c r="AW3779" s="15">
        <f t="shared" si="1076"/>
        <v>0</v>
      </c>
    </row>
    <row r="3780" spans="1:49">
      <c r="A3780" s="44" t="s">
        <v>797</v>
      </c>
      <c r="B3780" s="45" t="s">
        <v>1030</v>
      </c>
      <c r="C3780" s="45" t="s">
        <v>1433</v>
      </c>
      <c r="D3780" s="452" t="s">
        <v>2965</v>
      </c>
      <c r="E3780" s="367" t="s">
        <v>772</v>
      </c>
      <c r="F3780" s="50"/>
      <c r="G3780" s="468" t="s">
        <v>3096</v>
      </c>
      <c r="H3780" s="50" t="s">
        <v>2333</v>
      </c>
      <c r="I3780" s="42" t="s">
        <v>1227</v>
      </c>
      <c r="J3780" s="15">
        <f>SUM(J3781:J3785)</f>
        <v>0</v>
      </c>
      <c r="K3780" s="15">
        <f t="shared" ref="K3780:AT3780" si="1078">SUM(K3781:K3785)</f>
        <v>0</v>
      </c>
      <c r="L3780" s="15">
        <f t="shared" si="1078"/>
        <v>0</v>
      </c>
      <c r="M3780" s="15">
        <f t="shared" si="1078"/>
        <v>0</v>
      </c>
      <c r="N3780" s="15">
        <f t="shared" si="1078"/>
        <v>0</v>
      </c>
      <c r="O3780" s="15">
        <f t="shared" si="1078"/>
        <v>0</v>
      </c>
      <c r="P3780" s="15">
        <f t="shared" si="1078"/>
        <v>0</v>
      </c>
      <c r="Q3780" s="15">
        <f t="shared" si="1078"/>
        <v>0</v>
      </c>
      <c r="R3780" s="15">
        <f t="shared" si="1078"/>
        <v>0</v>
      </c>
      <c r="S3780" s="15">
        <f t="shared" si="1078"/>
        <v>0</v>
      </c>
      <c r="T3780" s="15">
        <f t="shared" si="1078"/>
        <v>0</v>
      </c>
      <c r="U3780" s="15">
        <v>0</v>
      </c>
      <c r="V3780" s="15">
        <v>0</v>
      </c>
      <c r="W3780" s="15">
        <f>SUM(W3781:W3785)</f>
        <v>0</v>
      </c>
      <c r="X3780" s="15">
        <f t="shared" si="1078"/>
        <v>0</v>
      </c>
      <c r="Y3780" s="15">
        <f t="shared" si="1078"/>
        <v>0</v>
      </c>
      <c r="Z3780" s="15">
        <f t="shared" si="1078"/>
        <v>0</v>
      </c>
      <c r="AA3780" s="15">
        <f t="shared" si="1078"/>
        <v>0</v>
      </c>
      <c r="AB3780" s="15">
        <f t="shared" si="1078"/>
        <v>0</v>
      </c>
      <c r="AC3780" s="15">
        <f t="shared" si="1078"/>
        <v>0</v>
      </c>
      <c r="AD3780" s="15">
        <f t="shared" si="1078"/>
        <v>0</v>
      </c>
      <c r="AE3780" s="15">
        <f t="shared" si="1078"/>
        <v>0</v>
      </c>
      <c r="AF3780" s="15">
        <f t="shared" si="1078"/>
        <v>0</v>
      </c>
      <c r="AG3780" s="15">
        <f t="shared" si="1078"/>
        <v>0</v>
      </c>
      <c r="AH3780" s="15">
        <v>0</v>
      </c>
      <c r="AI3780" s="15">
        <v>0</v>
      </c>
      <c r="AJ3780" s="15">
        <f>SUM(AJ3781:AJ3785)</f>
        <v>0</v>
      </c>
      <c r="AK3780" s="15">
        <f t="shared" si="1078"/>
        <v>0</v>
      </c>
      <c r="AL3780" s="15">
        <f t="shared" si="1078"/>
        <v>0</v>
      </c>
      <c r="AM3780" s="15">
        <f t="shared" si="1078"/>
        <v>0</v>
      </c>
      <c r="AN3780" s="15">
        <f t="shared" si="1078"/>
        <v>0</v>
      </c>
      <c r="AO3780" s="15">
        <f t="shared" si="1078"/>
        <v>0</v>
      </c>
      <c r="AP3780" s="15">
        <f t="shared" si="1078"/>
        <v>0</v>
      </c>
      <c r="AQ3780" s="15">
        <f t="shared" si="1078"/>
        <v>0</v>
      </c>
      <c r="AR3780" s="15">
        <f t="shared" si="1078"/>
        <v>0</v>
      </c>
      <c r="AS3780" s="15">
        <f t="shared" si="1078"/>
        <v>0</v>
      </c>
      <c r="AT3780" s="15">
        <f t="shared" si="1078"/>
        <v>0</v>
      </c>
      <c r="AU3780" s="15">
        <v>0</v>
      </c>
      <c r="AV3780" s="15">
        <v>0</v>
      </c>
      <c r="AW3780" s="15">
        <f t="shared" si="1076"/>
        <v>0</v>
      </c>
    </row>
    <row r="3781" spans="1:49" s="144" customFormat="1">
      <c r="A3781" s="44" t="s">
        <v>797</v>
      </c>
      <c r="B3781" s="45" t="s">
        <v>1030</v>
      </c>
      <c r="C3781" s="45" t="s">
        <v>1433</v>
      </c>
      <c r="D3781" s="452" t="s">
        <v>2965</v>
      </c>
      <c r="E3781" s="140" t="s">
        <v>850</v>
      </c>
      <c r="F3781" s="141" t="s">
        <v>415</v>
      </c>
      <c r="G3781" s="468" t="s">
        <v>3096</v>
      </c>
      <c r="H3781" s="50" t="s">
        <v>2333</v>
      </c>
      <c r="I3781" s="142" t="s">
        <v>1119</v>
      </c>
      <c r="J3781" s="15"/>
      <c r="K3781" s="15"/>
      <c r="L3781" s="15"/>
      <c r="M3781" s="15"/>
      <c r="N3781" s="15"/>
      <c r="O3781" s="15"/>
      <c r="P3781" s="15"/>
      <c r="Q3781" s="15"/>
      <c r="R3781" s="15"/>
      <c r="S3781" s="15"/>
      <c r="T3781" s="15"/>
      <c r="U3781" s="15">
        <v>0</v>
      </c>
      <c r="V3781" s="15">
        <v>0</v>
      </c>
      <c r="W3781" s="15"/>
      <c r="X3781" s="15"/>
      <c r="Y3781" s="15"/>
      <c r="Z3781" s="15"/>
      <c r="AA3781" s="15"/>
      <c r="AB3781" s="15"/>
      <c r="AC3781" s="15"/>
      <c r="AD3781" s="15"/>
      <c r="AE3781" s="15"/>
      <c r="AF3781" s="15"/>
      <c r="AG3781" s="15"/>
      <c r="AH3781" s="15">
        <v>0</v>
      </c>
      <c r="AI3781" s="15">
        <v>0</v>
      </c>
      <c r="AJ3781" s="15"/>
      <c r="AK3781" s="15"/>
      <c r="AL3781" s="15"/>
      <c r="AM3781" s="15"/>
      <c r="AN3781" s="15"/>
      <c r="AO3781" s="15"/>
      <c r="AP3781" s="15"/>
      <c r="AQ3781" s="15"/>
      <c r="AR3781" s="15"/>
      <c r="AS3781" s="15"/>
      <c r="AT3781" s="15"/>
      <c r="AU3781" s="15">
        <v>0</v>
      </c>
      <c r="AV3781" s="15">
        <v>0</v>
      </c>
      <c r="AW3781" s="15">
        <f t="shared" si="1076"/>
        <v>0</v>
      </c>
    </row>
    <row r="3782" spans="1:49" s="144" customFormat="1">
      <c r="A3782" s="44" t="s">
        <v>797</v>
      </c>
      <c r="B3782" s="45" t="s">
        <v>1030</v>
      </c>
      <c r="C3782" s="45" t="s">
        <v>1433</v>
      </c>
      <c r="D3782" s="452" t="s">
        <v>2965</v>
      </c>
      <c r="E3782" s="140" t="s">
        <v>851</v>
      </c>
      <c r="F3782" s="141" t="s">
        <v>416</v>
      </c>
      <c r="G3782" s="468" t="s">
        <v>3096</v>
      </c>
      <c r="H3782" s="50" t="s">
        <v>2333</v>
      </c>
      <c r="I3782" s="142" t="s">
        <v>1290</v>
      </c>
      <c r="J3782" s="15"/>
      <c r="K3782" s="15"/>
      <c r="L3782" s="15"/>
      <c r="M3782" s="15"/>
      <c r="N3782" s="15"/>
      <c r="O3782" s="15"/>
      <c r="P3782" s="15"/>
      <c r="Q3782" s="15"/>
      <c r="R3782" s="15"/>
      <c r="S3782" s="15"/>
      <c r="T3782" s="15"/>
      <c r="U3782" s="15">
        <v>0</v>
      </c>
      <c r="V3782" s="15">
        <v>0</v>
      </c>
      <c r="W3782" s="15"/>
      <c r="X3782" s="15"/>
      <c r="Y3782" s="15"/>
      <c r="Z3782" s="15"/>
      <c r="AA3782" s="15"/>
      <c r="AB3782" s="15"/>
      <c r="AC3782" s="15"/>
      <c r="AD3782" s="15"/>
      <c r="AE3782" s="15"/>
      <c r="AF3782" s="15"/>
      <c r="AG3782" s="15"/>
      <c r="AH3782" s="15">
        <v>0</v>
      </c>
      <c r="AI3782" s="15">
        <v>0</v>
      </c>
      <c r="AJ3782" s="15"/>
      <c r="AK3782" s="15"/>
      <c r="AL3782" s="15"/>
      <c r="AM3782" s="15"/>
      <c r="AN3782" s="15"/>
      <c r="AO3782" s="15"/>
      <c r="AP3782" s="15"/>
      <c r="AQ3782" s="15"/>
      <c r="AR3782" s="15"/>
      <c r="AS3782" s="15"/>
      <c r="AT3782" s="15"/>
      <c r="AU3782" s="15">
        <v>0</v>
      </c>
      <c r="AV3782" s="15">
        <v>0</v>
      </c>
      <c r="AW3782" s="15">
        <f t="shared" si="1076"/>
        <v>0</v>
      </c>
    </row>
    <row r="3783" spans="1:49" s="144" customFormat="1">
      <c r="A3783" s="44" t="s">
        <v>797</v>
      </c>
      <c r="B3783" s="45" t="s">
        <v>1030</v>
      </c>
      <c r="C3783" s="45" t="s">
        <v>1433</v>
      </c>
      <c r="D3783" s="452" t="s">
        <v>2965</v>
      </c>
      <c r="E3783" s="140" t="s">
        <v>852</v>
      </c>
      <c r="F3783" s="141" t="s">
        <v>417</v>
      </c>
      <c r="G3783" s="468" t="s">
        <v>3096</v>
      </c>
      <c r="H3783" s="50" t="s">
        <v>2333</v>
      </c>
      <c r="I3783" s="142" t="s">
        <v>1733</v>
      </c>
      <c r="J3783" s="15"/>
      <c r="K3783" s="15"/>
      <c r="L3783" s="15"/>
      <c r="M3783" s="15"/>
      <c r="N3783" s="15"/>
      <c r="O3783" s="15"/>
      <c r="P3783" s="15"/>
      <c r="Q3783" s="15"/>
      <c r="R3783" s="15"/>
      <c r="S3783" s="15"/>
      <c r="T3783" s="15"/>
      <c r="U3783" s="15">
        <v>0</v>
      </c>
      <c r="V3783" s="15">
        <v>0</v>
      </c>
      <c r="W3783" s="15"/>
      <c r="X3783" s="15"/>
      <c r="Y3783" s="15"/>
      <c r="Z3783" s="15"/>
      <c r="AA3783" s="15"/>
      <c r="AB3783" s="15"/>
      <c r="AC3783" s="15"/>
      <c r="AD3783" s="15"/>
      <c r="AE3783" s="15"/>
      <c r="AF3783" s="15"/>
      <c r="AG3783" s="15"/>
      <c r="AH3783" s="15">
        <v>0</v>
      </c>
      <c r="AI3783" s="15">
        <v>0</v>
      </c>
      <c r="AJ3783" s="15"/>
      <c r="AK3783" s="15"/>
      <c r="AL3783" s="15"/>
      <c r="AM3783" s="15"/>
      <c r="AN3783" s="15"/>
      <c r="AO3783" s="15"/>
      <c r="AP3783" s="15"/>
      <c r="AQ3783" s="15"/>
      <c r="AR3783" s="15"/>
      <c r="AS3783" s="15"/>
      <c r="AT3783" s="15"/>
      <c r="AU3783" s="15">
        <v>0</v>
      </c>
      <c r="AV3783" s="15">
        <v>0</v>
      </c>
      <c r="AW3783" s="15">
        <f t="shared" si="1076"/>
        <v>0</v>
      </c>
    </row>
    <row r="3784" spans="1:49" s="144" customFormat="1">
      <c r="A3784" s="44" t="s">
        <v>797</v>
      </c>
      <c r="B3784" s="45" t="s">
        <v>1030</v>
      </c>
      <c r="C3784" s="45" t="s">
        <v>1433</v>
      </c>
      <c r="D3784" s="452" t="s">
        <v>2965</v>
      </c>
      <c r="E3784" s="140" t="s">
        <v>853</v>
      </c>
      <c r="F3784" s="141" t="s">
        <v>418</v>
      </c>
      <c r="G3784" s="468" t="s">
        <v>3096</v>
      </c>
      <c r="H3784" s="50" t="s">
        <v>2333</v>
      </c>
      <c r="I3784" s="142" t="s">
        <v>1734</v>
      </c>
      <c r="J3784" s="15"/>
      <c r="K3784" s="15"/>
      <c r="L3784" s="15"/>
      <c r="M3784" s="15"/>
      <c r="N3784" s="15"/>
      <c r="O3784" s="15"/>
      <c r="P3784" s="15"/>
      <c r="Q3784" s="15"/>
      <c r="R3784" s="15"/>
      <c r="S3784" s="15"/>
      <c r="T3784" s="15"/>
      <c r="U3784" s="15">
        <v>0</v>
      </c>
      <c r="V3784" s="15">
        <v>0</v>
      </c>
      <c r="W3784" s="15"/>
      <c r="X3784" s="15"/>
      <c r="Y3784" s="15"/>
      <c r="Z3784" s="15"/>
      <c r="AA3784" s="15"/>
      <c r="AB3784" s="15"/>
      <c r="AC3784" s="15"/>
      <c r="AD3784" s="15"/>
      <c r="AE3784" s="15"/>
      <c r="AF3784" s="15"/>
      <c r="AG3784" s="15"/>
      <c r="AH3784" s="15">
        <v>0</v>
      </c>
      <c r="AI3784" s="15">
        <v>0</v>
      </c>
      <c r="AJ3784" s="15"/>
      <c r="AK3784" s="15"/>
      <c r="AL3784" s="15"/>
      <c r="AM3784" s="15"/>
      <c r="AN3784" s="15"/>
      <c r="AO3784" s="15"/>
      <c r="AP3784" s="15"/>
      <c r="AQ3784" s="15"/>
      <c r="AR3784" s="15"/>
      <c r="AS3784" s="15"/>
      <c r="AT3784" s="15"/>
      <c r="AU3784" s="15">
        <v>0</v>
      </c>
      <c r="AV3784" s="15">
        <v>0</v>
      </c>
      <c r="AW3784" s="15">
        <f t="shared" si="1076"/>
        <v>0</v>
      </c>
    </row>
    <row r="3785" spans="1:49" s="144" customFormat="1">
      <c r="A3785" s="44" t="s">
        <v>797</v>
      </c>
      <c r="B3785" s="45" t="s">
        <v>1030</v>
      </c>
      <c r="C3785" s="45" t="s">
        <v>1433</v>
      </c>
      <c r="D3785" s="452" t="s">
        <v>2965</v>
      </c>
      <c r="E3785" s="140" t="s">
        <v>854</v>
      </c>
      <c r="F3785" s="141" t="s">
        <v>419</v>
      </c>
      <c r="G3785" s="468" t="s">
        <v>3096</v>
      </c>
      <c r="H3785" s="50" t="s">
        <v>2333</v>
      </c>
      <c r="I3785" s="142" t="s">
        <v>1735</v>
      </c>
      <c r="J3785" s="15"/>
      <c r="K3785" s="15"/>
      <c r="L3785" s="15"/>
      <c r="M3785" s="15"/>
      <c r="N3785" s="15"/>
      <c r="O3785" s="15"/>
      <c r="P3785" s="15"/>
      <c r="Q3785" s="15"/>
      <c r="R3785" s="15"/>
      <c r="S3785" s="15"/>
      <c r="T3785" s="15"/>
      <c r="U3785" s="15">
        <v>0</v>
      </c>
      <c r="V3785" s="15">
        <v>0</v>
      </c>
      <c r="W3785" s="15"/>
      <c r="X3785" s="15"/>
      <c r="Y3785" s="15"/>
      <c r="Z3785" s="15"/>
      <c r="AA3785" s="15"/>
      <c r="AB3785" s="15"/>
      <c r="AC3785" s="15"/>
      <c r="AD3785" s="15"/>
      <c r="AE3785" s="15"/>
      <c r="AF3785" s="15"/>
      <c r="AG3785" s="15"/>
      <c r="AH3785" s="15">
        <v>0</v>
      </c>
      <c r="AI3785" s="15">
        <v>0</v>
      </c>
      <c r="AJ3785" s="15"/>
      <c r="AK3785" s="15"/>
      <c r="AL3785" s="15"/>
      <c r="AM3785" s="15"/>
      <c r="AN3785" s="15"/>
      <c r="AO3785" s="15"/>
      <c r="AP3785" s="15"/>
      <c r="AQ3785" s="15"/>
      <c r="AR3785" s="15"/>
      <c r="AS3785" s="15"/>
      <c r="AT3785" s="15"/>
      <c r="AU3785" s="15">
        <v>0</v>
      </c>
      <c r="AV3785" s="15">
        <v>0</v>
      </c>
      <c r="AW3785" s="15">
        <f t="shared" si="1076"/>
        <v>0</v>
      </c>
    </row>
    <row r="3786" spans="1:49">
      <c r="A3786" s="44" t="s">
        <v>797</v>
      </c>
      <c r="B3786" s="45" t="s">
        <v>1030</v>
      </c>
      <c r="C3786" s="45" t="s">
        <v>1433</v>
      </c>
      <c r="D3786" s="452" t="s">
        <v>2965</v>
      </c>
      <c r="E3786" s="213" t="s">
        <v>773</v>
      </c>
      <c r="F3786" s="65"/>
      <c r="G3786" s="65"/>
      <c r="H3786" s="65"/>
      <c r="I3786" s="1" t="s">
        <v>1362</v>
      </c>
      <c r="J3786" s="9">
        <f>SUM(J3787)</f>
        <v>0</v>
      </c>
      <c r="K3786" s="9">
        <f t="shared" ref="K3786:AT3786" si="1079">SUM(K3787)</f>
        <v>0</v>
      </c>
      <c r="L3786" s="9">
        <f t="shared" si="1079"/>
        <v>0</v>
      </c>
      <c r="M3786" s="9">
        <f t="shared" si="1079"/>
        <v>0</v>
      </c>
      <c r="N3786" s="9">
        <f t="shared" si="1079"/>
        <v>0</v>
      </c>
      <c r="O3786" s="9">
        <f t="shared" si="1079"/>
        <v>0</v>
      </c>
      <c r="P3786" s="9">
        <f t="shared" si="1079"/>
        <v>0</v>
      </c>
      <c r="Q3786" s="9">
        <f t="shared" si="1079"/>
        <v>0</v>
      </c>
      <c r="R3786" s="9">
        <f t="shared" si="1079"/>
        <v>0</v>
      </c>
      <c r="S3786" s="9">
        <f t="shared" si="1079"/>
        <v>0</v>
      </c>
      <c r="T3786" s="9">
        <f t="shared" si="1079"/>
        <v>0</v>
      </c>
      <c r="U3786" s="9">
        <v>0</v>
      </c>
      <c r="V3786" s="9">
        <v>0</v>
      </c>
      <c r="W3786" s="9">
        <f>SUM(W3787)</f>
        <v>0</v>
      </c>
      <c r="X3786" s="9">
        <f t="shared" si="1079"/>
        <v>0</v>
      </c>
      <c r="Y3786" s="9">
        <f t="shared" si="1079"/>
        <v>0</v>
      </c>
      <c r="Z3786" s="9">
        <f t="shared" si="1079"/>
        <v>0</v>
      </c>
      <c r="AA3786" s="9">
        <f t="shared" si="1079"/>
        <v>0</v>
      </c>
      <c r="AB3786" s="9">
        <f t="shared" si="1079"/>
        <v>0</v>
      </c>
      <c r="AC3786" s="9">
        <f t="shared" si="1079"/>
        <v>0</v>
      </c>
      <c r="AD3786" s="9">
        <f t="shared" si="1079"/>
        <v>0</v>
      </c>
      <c r="AE3786" s="9">
        <f t="shared" si="1079"/>
        <v>0</v>
      </c>
      <c r="AF3786" s="9">
        <f t="shared" si="1079"/>
        <v>0</v>
      </c>
      <c r="AG3786" s="9">
        <f t="shared" si="1079"/>
        <v>0</v>
      </c>
      <c r="AH3786" s="9">
        <v>0</v>
      </c>
      <c r="AI3786" s="9">
        <v>0</v>
      </c>
      <c r="AJ3786" s="9">
        <f>SUM(AJ3787)</f>
        <v>0</v>
      </c>
      <c r="AK3786" s="9">
        <f t="shared" si="1079"/>
        <v>0</v>
      </c>
      <c r="AL3786" s="9">
        <f t="shared" si="1079"/>
        <v>0</v>
      </c>
      <c r="AM3786" s="9">
        <f t="shared" si="1079"/>
        <v>0</v>
      </c>
      <c r="AN3786" s="9">
        <f t="shared" si="1079"/>
        <v>0</v>
      </c>
      <c r="AO3786" s="9">
        <f t="shared" si="1079"/>
        <v>0</v>
      </c>
      <c r="AP3786" s="9">
        <f t="shared" si="1079"/>
        <v>0</v>
      </c>
      <c r="AQ3786" s="9">
        <f t="shared" si="1079"/>
        <v>0</v>
      </c>
      <c r="AR3786" s="9">
        <f t="shared" si="1079"/>
        <v>0</v>
      </c>
      <c r="AS3786" s="9">
        <f t="shared" si="1079"/>
        <v>0</v>
      </c>
      <c r="AT3786" s="9">
        <f t="shared" si="1079"/>
        <v>0</v>
      </c>
      <c r="AU3786" s="9">
        <v>0</v>
      </c>
      <c r="AV3786" s="9">
        <v>0</v>
      </c>
      <c r="AW3786" s="9">
        <f t="shared" si="1076"/>
        <v>0</v>
      </c>
    </row>
    <row r="3787" spans="1:49">
      <c r="A3787" s="44" t="s">
        <v>797</v>
      </c>
      <c r="B3787" s="45" t="s">
        <v>1030</v>
      </c>
      <c r="C3787" s="45" t="s">
        <v>1433</v>
      </c>
      <c r="D3787" s="452" t="s">
        <v>2965</v>
      </c>
      <c r="E3787" s="367" t="s">
        <v>785</v>
      </c>
      <c r="F3787" s="50"/>
      <c r="G3787" s="468" t="s">
        <v>3096</v>
      </c>
      <c r="H3787" s="50" t="s">
        <v>2333</v>
      </c>
      <c r="I3787" s="42" t="s">
        <v>1363</v>
      </c>
      <c r="U3787" s="15">
        <v>0</v>
      </c>
      <c r="V3787" s="15">
        <v>0</v>
      </c>
      <c r="AH3787" s="15">
        <v>0</v>
      </c>
      <c r="AI3787" s="15">
        <v>0</v>
      </c>
      <c r="AU3787" s="15">
        <v>0</v>
      </c>
      <c r="AV3787" s="15">
        <v>0</v>
      </c>
      <c r="AW3787" s="15">
        <f t="shared" si="1076"/>
        <v>0</v>
      </c>
    </row>
    <row r="3788" spans="1:49">
      <c r="A3788" s="44" t="s">
        <v>797</v>
      </c>
      <c r="B3788" s="45" t="s">
        <v>1030</v>
      </c>
      <c r="C3788" s="45" t="s">
        <v>1433</v>
      </c>
      <c r="D3788" s="452" t="s">
        <v>2965</v>
      </c>
      <c r="E3788" s="213" t="s">
        <v>1364</v>
      </c>
      <c r="F3788" s="65"/>
      <c r="G3788" s="65"/>
      <c r="H3788" s="65"/>
      <c r="I3788" s="1" t="s">
        <v>2104</v>
      </c>
      <c r="J3788" s="9">
        <f>SUM(J3789:J3798)</f>
        <v>2500</v>
      </c>
      <c r="K3788" s="9">
        <f t="shared" ref="K3788:AT3788" si="1080">SUM(K3789:K3798)</f>
        <v>0</v>
      </c>
      <c r="L3788" s="9">
        <f t="shared" si="1080"/>
        <v>140</v>
      </c>
      <c r="M3788" s="9">
        <f t="shared" si="1080"/>
        <v>0</v>
      </c>
      <c r="N3788" s="9">
        <f t="shared" si="1080"/>
        <v>260</v>
      </c>
      <c r="O3788" s="9">
        <f t="shared" si="1080"/>
        <v>420</v>
      </c>
      <c r="P3788" s="9">
        <f t="shared" si="1080"/>
        <v>0</v>
      </c>
      <c r="Q3788" s="9">
        <f t="shared" si="1080"/>
        <v>0</v>
      </c>
      <c r="R3788" s="9">
        <f t="shared" si="1080"/>
        <v>160</v>
      </c>
      <c r="S3788" s="9">
        <f t="shared" si="1080"/>
        <v>170</v>
      </c>
      <c r="T3788" s="9">
        <f t="shared" si="1080"/>
        <v>480</v>
      </c>
      <c r="U3788" s="9">
        <v>1630</v>
      </c>
      <c r="V3788" s="9">
        <v>870</v>
      </c>
      <c r="W3788" s="9">
        <f>SUM(W3789:W3798)</f>
        <v>0</v>
      </c>
      <c r="X3788" s="9">
        <f t="shared" si="1080"/>
        <v>0</v>
      </c>
      <c r="Y3788" s="9">
        <f t="shared" si="1080"/>
        <v>0</v>
      </c>
      <c r="Z3788" s="9">
        <f t="shared" si="1080"/>
        <v>0</v>
      </c>
      <c r="AA3788" s="9">
        <f t="shared" si="1080"/>
        <v>0</v>
      </c>
      <c r="AB3788" s="9">
        <f t="shared" si="1080"/>
        <v>0</v>
      </c>
      <c r="AC3788" s="9">
        <f t="shared" si="1080"/>
        <v>0</v>
      </c>
      <c r="AD3788" s="9">
        <f t="shared" si="1080"/>
        <v>0</v>
      </c>
      <c r="AE3788" s="9">
        <f t="shared" si="1080"/>
        <v>0</v>
      </c>
      <c r="AF3788" s="9">
        <f t="shared" si="1080"/>
        <v>0</v>
      </c>
      <c r="AG3788" s="9">
        <f t="shared" si="1080"/>
        <v>0</v>
      </c>
      <c r="AH3788" s="9">
        <v>0</v>
      </c>
      <c r="AI3788" s="9">
        <v>0</v>
      </c>
      <c r="AJ3788" s="9">
        <f>SUM(AJ3789:AJ3798)</f>
        <v>900</v>
      </c>
      <c r="AK3788" s="9">
        <f t="shared" si="1080"/>
        <v>0</v>
      </c>
      <c r="AL3788" s="9">
        <f t="shared" si="1080"/>
        <v>0</v>
      </c>
      <c r="AM3788" s="9">
        <f t="shared" si="1080"/>
        <v>0</v>
      </c>
      <c r="AN3788" s="9">
        <f t="shared" si="1080"/>
        <v>0</v>
      </c>
      <c r="AO3788" s="9">
        <f t="shared" si="1080"/>
        <v>0</v>
      </c>
      <c r="AP3788" s="9">
        <f t="shared" si="1080"/>
        <v>0</v>
      </c>
      <c r="AQ3788" s="9">
        <f t="shared" si="1080"/>
        <v>0</v>
      </c>
      <c r="AR3788" s="9">
        <f t="shared" si="1080"/>
        <v>0</v>
      </c>
      <c r="AS3788" s="9">
        <f t="shared" si="1080"/>
        <v>0</v>
      </c>
      <c r="AT3788" s="9">
        <f t="shared" si="1080"/>
        <v>0</v>
      </c>
      <c r="AU3788" s="9">
        <v>0</v>
      </c>
      <c r="AV3788" s="9">
        <v>900</v>
      </c>
      <c r="AW3788" s="9">
        <f t="shared" si="1076"/>
        <v>1630</v>
      </c>
    </row>
    <row r="3789" spans="1:49">
      <c r="A3789" s="44" t="s">
        <v>797</v>
      </c>
      <c r="B3789" s="45" t="s">
        <v>1030</v>
      </c>
      <c r="C3789" s="45" t="s">
        <v>1433</v>
      </c>
      <c r="D3789" s="452" t="s">
        <v>2965</v>
      </c>
      <c r="E3789" s="367" t="s">
        <v>786</v>
      </c>
      <c r="F3789" s="50"/>
      <c r="G3789" s="468" t="s">
        <v>3096</v>
      </c>
      <c r="H3789" s="50" t="s">
        <v>2333</v>
      </c>
      <c r="I3789" s="42" t="s">
        <v>1191</v>
      </c>
      <c r="U3789" s="15">
        <v>0</v>
      </c>
      <c r="V3789" s="15">
        <v>0</v>
      </c>
      <c r="AH3789" s="15">
        <v>0</v>
      </c>
      <c r="AI3789" s="15">
        <v>0</v>
      </c>
      <c r="AU3789" s="15">
        <v>0</v>
      </c>
      <c r="AV3789" s="15">
        <v>0</v>
      </c>
      <c r="AW3789" s="15">
        <f t="shared" si="1076"/>
        <v>0</v>
      </c>
    </row>
    <row r="3790" spans="1:49">
      <c r="A3790" s="44" t="s">
        <v>797</v>
      </c>
      <c r="B3790" s="45" t="s">
        <v>1030</v>
      </c>
      <c r="C3790" s="45" t="s">
        <v>1433</v>
      </c>
      <c r="D3790" s="452" t="s">
        <v>2965</v>
      </c>
      <c r="E3790" s="367" t="s">
        <v>1528</v>
      </c>
      <c r="F3790" s="50"/>
      <c r="G3790" s="468" t="s">
        <v>3096</v>
      </c>
      <c r="H3790" s="50" t="s">
        <v>2333</v>
      </c>
      <c r="I3790" s="42" t="s">
        <v>989</v>
      </c>
      <c r="U3790" s="15">
        <v>0</v>
      </c>
      <c r="V3790" s="15">
        <v>0</v>
      </c>
      <c r="AH3790" s="15">
        <v>0</v>
      </c>
      <c r="AI3790" s="15">
        <v>0</v>
      </c>
      <c r="AU3790" s="15">
        <v>0</v>
      </c>
      <c r="AV3790" s="15">
        <v>0</v>
      </c>
      <c r="AW3790" s="15">
        <f t="shared" si="1076"/>
        <v>0</v>
      </c>
    </row>
    <row r="3791" spans="1:49">
      <c r="A3791" s="44" t="s">
        <v>797</v>
      </c>
      <c r="B3791" s="45" t="s">
        <v>1030</v>
      </c>
      <c r="C3791" s="45" t="s">
        <v>1433</v>
      </c>
      <c r="D3791" s="452" t="s">
        <v>2965</v>
      </c>
      <c r="E3791" s="367" t="s">
        <v>1679</v>
      </c>
      <c r="F3791" s="50"/>
      <c r="G3791" s="468" t="s">
        <v>3096</v>
      </c>
      <c r="H3791" s="50" t="s">
        <v>2333</v>
      </c>
      <c r="I3791" s="42" t="s">
        <v>1048</v>
      </c>
      <c r="U3791" s="15">
        <v>0</v>
      </c>
      <c r="V3791" s="15">
        <v>0</v>
      </c>
      <c r="AH3791" s="15">
        <v>0</v>
      </c>
      <c r="AI3791" s="15">
        <v>0</v>
      </c>
      <c r="AU3791" s="15">
        <v>0</v>
      </c>
      <c r="AV3791" s="15">
        <v>0</v>
      </c>
      <c r="AW3791" s="15">
        <f t="shared" si="1076"/>
        <v>0</v>
      </c>
    </row>
    <row r="3792" spans="1:49">
      <c r="A3792" s="44" t="s">
        <v>797</v>
      </c>
      <c r="B3792" s="45" t="s">
        <v>1030</v>
      </c>
      <c r="C3792" s="45" t="s">
        <v>1433</v>
      </c>
      <c r="D3792" s="452" t="s">
        <v>2965</v>
      </c>
      <c r="E3792" s="367" t="s">
        <v>787</v>
      </c>
      <c r="F3792" s="50"/>
      <c r="G3792" s="468" t="s">
        <v>3096</v>
      </c>
      <c r="H3792" s="50" t="s">
        <v>2333</v>
      </c>
      <c r="I3792" s="42" t="s">
        <v>2078</v>
      </c>
      <c r="U3792" s="15">
        <v>0</v>
      </c>
      <c r="V3792" s="15">
        <v>0</v>
      </c>
      <c r="AH3792" s="15">
        <v>0</v>
      </c>
      <c r="AI3792" s="15">
        <v>0</v>
      </c>
      <c r="AU3792" s="15">
        <v>0</v>
      </c>
      <c r="AV3792" s="15">
        <v>0</v>
      </c>
      <c r="AW3792" s="15">
        <f t="shared" si="1076"/>
        <v>0</v>
      </c>
    </row>
    <row r="3793" spans="1:49">
      <c r="A3793" s="44" t="s">
        <v>797</v>
      </c>
      <c r="B3793" s="45" t="s">
        <v>1030</v>
      </c>
      <c r="C3793" s="45" t="s">
        <v>1433</v>
      </c>
      <c r="D3793" s="452" t="s">
        <v>2965</v>
      </c>
      <c r="E3793" s="367" t="s">
        <v>1116</v>
      </c>
      <c r="F3793" s="50"/>
      <c r="G3793" s="468" t="s">
        <v>3096</v>
      </c>
      <c r="H3793" s="50" t="s">
        <v>2333</v>
      </c>
      <c r="I3793" s="42" t="s">
        <v>2228</v>
      </c>
      <c r="U3793" s="15">
        <v>0</v>
      </c>
      <c r="V3793" s="15">
        <v>0</v>
      </c>
      <c r="AH3793" s="15">
        <v>0</v>
      </c>
      <c r="AI3793" s="15">
        <v>0</v>
      </c>
      <c r="AJ3793" s="15">
        <v>900</v>
      </c>
      <c r="AU3793" s="15">
        <v>0</v>
      </c>
      <c r="AV3793" s="15">
        <v>900</v>
      </c>
      <c r="AW3793" s="15">
        <f t="shared" si="1076"/>
        <v>0</v>
      </c>
    </row>
    <row r="3794" spans="1:49">
      <c r="A3794" s="44" t="s">
        <v>797</v>
      </c>
      <c r="B3794" s="45" t="s">
        <v>1030</v>
      </c>
      <c r="C3794" s="45" t="s">
        <v>1433</v>
      </c>
      <c r="D3794" s="452" t="s">
        <v>2965</v>
      </c>
      <c r="E3794" s="367" t="s">
        <v>1703</v>
      </c>
      <c r="F3794" s="50"/>
      <c r="G3794" s="468" t="s">
        <v>3096</v>
      </c>
      <c r="H3794" s="50" t="s">
        <v>2333</v>
      </c>
      <c r="I3794" s="42" t="s">
        <v>1047</v>
      </c>
      <c r="U3794" s="15">
        <v>0</v>
      </c>
      <c r="V3794" s="15">
        <v>0</v>
      </c>
      <c r="AH3794" s="15">
        <v>0</v>
      </c>
      <c r="AI3794" s="15">
        <v>0</v>
      </c>
      <c r="AU3794" s="15">
        <v>0</v>
      </c>
      <c r="AV3794" s="15">
        <v>0</v>
      </c>
      <c r="AW3794" s="15">
        <f t="shared" si="1076"/>
        <v>0</v>
      </c>
    </row>
    <row r="3795" spans="1:49">
      <c r="A3795" s="44" t="s">
        <v>797</v>
      </c>
      <c r="B3795" s="45" t="s">
        <v>1030</v>
      </c>
      <c r="C3795" s="45" t="s">
        <v>1433</v>
      </c>
      <c r="D3795" s="452" t="s">
        <v>2965</v>
      </c>
      <c r="E3795" s="367" t="s">
        <v>826</v>
      </c>
      <c r="F3795" s="50"/>
      <c r="G3795" s="468" t="s">
        <v>3096</v>
      </c>
      <c r="H3795" s="50" t="s">
        <v>2333</v>
      </c>
      <c r="I3795" s="42" t="s">
        <v>935</v>
      </c>
      <c r="J3795" s="15">
        <v>2500</v>
      </c>
      <c r="L3795" s="15">
        <v>140</v>
      </c>
      <c r="N3795" s="15">
        <v>260</v>
      </c>
      <c r="O3795" s="15">
        <v>420</v>
      </c>
      <c r="R3795" s="15">
        <v>160</v>
      </c>
      <c r="S3795" s="15">
        <v>170</v>
      </c>
      <c r="T3795" s="15">
        <v>480</v>
      </c>
      <c r="U3795" s="15">
        <v>1630</v>
      </c>
      <c r="V3795" s="15">
        <v>870</v>
      </c>
      <c r="AH3795" s="15">
        <v>0</v>
      </c>
      <c r="AI3795" s="15">
        <v>0</v>
      </c>
      <c r="AU3795" s="15">
        <v>0</v>
      </c>
      <c r="AV3795" s="15">
        <v>0</v>
      </c>
      <c r="AW3795" s="15">
        <f t="shared" si="1076"/>
        <v>1630</v>
      </c>
    </row>
    <row r="3796" spans="1:49">
      <c r="A3796" s="44" t="s">
        <v>797</v>
      </c>
      <c r="B3796" s="45" t="s">
        <v>1030</v>
      </c>
      <c r="C3796" s="45" t="s">
        <v>1433</v>
      </c>
      <c r="D3796" s="452" t="s">
        <v>2965</v>
      </c>
      <c r="E3796" s="367" t="s">
        <v>1115</v>
      </c>
      <c r="F3796" s="50"/>
      <c r="G3796" s="468" t="s">
        <v>3096</v>
      </c>
      <c r="H3796" s="50" t="s">
        <v>2333</v>
      </c>
      <c r="I3796" s="42" t="s">
        <v>990</v>
      </c>
      <c r="U3796" s="15">
        <v>0</v>
      </c>
      <c r="V3796" s="15">
        <v>0</v>
      </c>
      <c r="AH3796" s="15">
        <v>0</v>
      </c>
      <c r="AI3796" s="15">
        <v>0</v>
      </c>
      <c r="AU3796" s="15">
        <v>0</v>
      </c>
      <c r="AV3796" s="15">
        <v>0</v>
      </c>
      <c r="AW3796" s="15">
        <f t="shared" si="1076"/>
        <v>0</v>
      </c>
    </row>
    <row r="3797" spans="1:49">
      <c r="A3797" s="44" t="s">
        <v>797</v>
      </c>
      <c r="B3797" s="45" t="s">
        <v>1030</v>
      </c>
      <c r="C3797" s="45" t="s">
        <v>1433</v>
      </c>
      <c r="D3797" s="452" t="s">
        <v>2965</v>
      </c>
      <c r="E3797" s="367" t="s">
        <v>1677</v>
      </c>
      <c r="F3797" s="50"/>
      <c r="G3797" s="468" t="s">
        <v>3096</v>
      </c>
      <c r="H3797" s="50" t="s">
        <v>2333</v>
      </c>
      <c r="I3797" s="42" t="s">
        <v>1688</v>
      </c>
      <c r="U3797" s="15">
        <v>0</v>
      </c>
      <c r="V3797" s="15">
        <v>0</v>
      </c>
      <c r="AH3797" s="15">
        <v>0</v>
      </c>
      <c r="AI3797" s="15">
        <v>0</v>
      </c>
      <c r="AU3797" s="15">
        <v>0</v>
      </c>
      <c r="AV3797" s="15">
        <v>0</v>
      </c>
      <c r="AW3797" s="15">
        <f t="shared" si="1076"/>
        <v>0</v>
      </c>
    </row>
    <row r="3798" spans="1:49">
      <c r="A3798" s="44" t="s">
        <v>797</v>
      </c>
      <c r="B3798" s="45" t="s">
        <v>1030</v>
      </c>
      <c r="C3798" s="45" t="s">
        <v>1433</v>
      </c>
      <c r="D3798" s="452" t="s">
        <v>2965</v>
      </c>
      <c r="E3798" s="367" t="s">
        <v>1677</v>
      </c>
      <c r="F3798" s="50" t="s">
        <v>420</v>
      </c>
      <c r="G3798" s="468" t="s">
        <v>3096</v>
      </c>
      <c r="H3798" s="50" t="s">
        <v>2333</v>
      </c>
      <c r="I3798" s="42" t="s">
        <v>25</v>
      </c>
      <c r="U3798" s="15">
        <v>0</v>
      </c>
      <c r="V3798" s="15">
        <v>0</v>
      </c>
      <c r="AH3798" s="15">
        <v>0</v>
      </c>
      <c r="AI3798" s="15">
        <v>0</v>
      </c>
      <c r="AU3798" s="15">
        <v>0</v>
      </c>
      <c r="AV3798" s="15">
        <v>0</v>
      </c>
      <c r="AW3798" s="15">
        <f t="shared" si="1076"/>
        <v>0</v>
      </c>
    </row>
    <row r="3799" spans="1:49" s="52" customFormat="1">
      <c r="A3799" s="41"/>
      <c r="B3799" s="345"/>
      <c r="C3799" s="345"/>
      <c r="D3799" s="369"/>
      <c r="E3799" s="213"/>
      <c r="F3799" s="65"/>
      <c r="G3799" s="65"/>
      <c r="H3799" s="65"/>
      <c r="I3799" s="49" t="s">
        <v>3</v>
      </c>
      <c r="J3799" s="6">
        <f>SUM(J3800)</f>
        <v>0</v>
      </c>
      <c r="K3799" s="6">
        <f t="shared" ref="K3799:AT3800" si="1081">SUM(K3800)</f>
        <v>0</v>
      </c>
      <c r="L3799" s="6">
        <f t="shared" si="1081"/>
        <v>0</v>
      </c>
      <c r="M3799" s="6">
        <f t="shared" si="1081"/>
        <v>0</v>
      </c>
      <c r="N3799" s="6">
        <f t="shared" si="1081"/>
        <v>0</v>
      </c>
      <c r="O3799" s="6">
        <f t="shared" si="1081"/>
        <v>0</v>
      </c>
      <c r="P3799" s="6">
        <f t="shared" si="1081"/>
        <v>0</v>
      </c>
      <c r="Q3799" s="6">
        <f t="shared" si="1081"/>
        <v>0</v>
      </c>
      <c r="R3799" s="6">
        <f t="shared" si="1081"/>
        <v>0</v>
      </c>
      <c r="S3799" s="6">
        <f t="shared" si="1081"/>
        <v>0</v>
      </c>
      <c r="T3799" s="6">
        <f t="shared" si="1081"/>
        <v>0</v>
      </c>
      <c r="U3799" s="6">
        <v>0</v>
      </c>
      <c r="V3799" s="6">
        <v>0</v>
      </c>
      <c r="W3799" s="6">
        <f>SUM(W3800)</f>
        <v>0</v>
      </c>
      <c r="X3799" s="6">
        <f t="shared" si="1081"/>
        <v>0</v>
      </c>
      <c r="Y3799" s="6">
        <f t="shared" si="1081"/>
        <v>0</v>
      </c>
      <c r="Z3799" s="6">
        <f t="shared" si="1081"/>
        <v>0</v>
      </c>
      <c r="AA3799" s="6">
        <f t="shared" si="1081"/>
        <v>0</v>
      </c>
      <c r="AB3799" s="6">
        <f t="shared" si="1081"/>
        <v>0</v>
      </c>
      <c r="AC3799" s="6">
        <f t="shared" si="1081"/>
        <v>0</v>
      </c>
      <c r="AD3799" s="6">
        <f t="shared" si="1081"/>
        <v>0</v>
      </c>
      <c r="AE3799" s="6">
        <f t="shared" si="1081"/>
        <v>0</v>
      </c>
      <c r="AF3799" s="6">
        <f t="shared" si="1081"/>
        <v>0</v>
      </c>
      <c r="AG3799" s="6">
        <f t="shared" si="1081"/>
        <v>0</v>
      </c>
      <c r="AH3799" s="6">
        <v>0</v>
      </c>
      <c r="AI3799" s="6">
        <v>0</v>
      </c>
      <c r="AJ3799" s="6">
        <f>SUM(AJ3800)</f>
        <v>0</v>
      </c>
      <c r="AK3799" s="6">
        <f t="shared" si="1081"/>
        <v>0</v>
      </c>
      <c r="AL3799" s="6">
        <f t="shared" si="1081"/>
        <v>0</v>
      </c>
      <c r="AM3799" s="6">
        <f t="shared" si="1081"/>
        <v>0</v>
      </c>
      <c r="AN3799" s="6">
        <f t="shared" si="1081"/>
        <v>0</v>
      </c>
      <c r="AO3799" s="6">
        <f t="shared" si="1081"/>
        <v>0</v>
      </c>
      <c r="AP3799" s="6">
        <f t="shared" si="1081"/>
        <v>0</v>
      </c>
      <c r="AQ3799" s="6">
        <f t="shared" si="1081"/>
        <v>0</v>
      </c>
      <c r="AR3799" s="6">
        <f t="shared" si="1081"/>
        <v>0</v>
      </c>
      <c r="AS3799" s="6">
        <f t="shared" si="1081"/>
        <v>0</v>
      </c>
      <c r="AT3799" s="6">
        <f t="shared" si="1081"/>
        <v>0</v>
      </c>
      <c r="AU3799" s="6">
        <v>0</v>
      </c>
      <c r="AV3799" s="6">
        <v>0</v>
      </c>
      <c r="AW3799" s="6">
        <f t="shared" si="1076"/>
        <v>0</v>
      </c>
    </row>
    <row r="3800" spans="1:49" s="52" customFormat="1">
      <c r="A3800" s="44" t="s">
        <v>797</v>
      </c>
      <c r="B3800" s="45" t="s">
        <v>1030</v>
      </c>
      <c r="C3800" s="45" t="s">
        <v>1433</v>
      </c>
      <c r="D3800" s="452" t="s">
        <v>2965</v>
      </c>
      <c r="E3800" s="213" t="s">
        <v>833</v>
      </c>
      <c r="F3800" s="65"/>
      <c r="G3800" s="65"/>
      <c r="H3800" s="65"/>
      <c r="I3800" s="53" t="s">
        <v>1</v>
      </c>
      <c r="J3800" s="200">
        <f>SUM(J3801)</f>
        <v>0</v>
      </c>
      <c r="K3800" s="200">
        <f t="shared" si="1081"/>
        <v>0</v>
      </c>
      <c r="L3800" s="200">
        <f t="shared" si="1081"/>
        <v>0</v>
      </c>
      <c r="M3800" s="200">
        <f t="shared" si="1081"/>
        <v>0</v>
      </c>
      <c r="N3800" s="200">
        <f t="shared" si="1081"/>
        <v>0</v>
      </c>
      <c r="O3800" s="200">
        <f t="shared" si="1081"/>
        <v>0</v>
      </c>
      <c r="P3800" s="200">
        <f t="shared" si="1081"/>
        <v>0</v>
      </c>
      <c r="Q3800" s="200">
        <f t="shared" si="1081"/>
        <v>0</v>
      </c>
      <c r="R3800" s="200">
        <f t="shared" si="1081"/>
        <v>0</v>
      </c>
      <c r="S3800" s="200">
        <f t="shared" si="1081"/>
        <v>0</v>
      </c>
      <c r="T3800" s="200">
        <f t="shared" si="1081"/>
        <v>0</v>
      </c>
      <c r="U3800" s="200">
        <v>0</v>
      </c>
      <c r="V3800" s="200">
        <v>0</v>
      </c>
      <c r="W3800" s="200">
        <f>SUM(W3801)</f>
        <v>0</v>
      </c>
      <c r="X3800" s="200">
        <f t="shared" si="1081"/>
        <v>0</v>
      </c>
      <c r="Y3800" s="200">
        <f t="shared" si="1081"/>
        <v>0</v>
      </c>
      <c r="Z3800" s="200">
        <f t="shared" si="1081"/>
        <v>0</v>
      </c>
      <c r="AA3800" s="200">
        <f t="shared" si="1081"/>
        <v>0</v>
      </c>
      <c r="AB3800" s="200">
        <f t="shared" si="1081"/>
        <v>0</v>
      </c>
      <c r="AC3800" s="200">
        <f t="shared" si="1081"/>
        <v>0</v>
      </c>
      <c r="AD3800" s="200">
        <f t="shared" si="1081"/>
        <v>0</v>
      </c>
      <c r="AE3800" s="200">
        <f t="shared" si="1081"/>
        <v>0</v>
      </c>
      <c r="AF3800" s="200">
        <f t="shared" si="1081"/>
        <v>0</v>
      </c>
      <c r="AG3800" s="200">
        <f t="shared" si="1081"/>
        <v>0</v>
      </c>
      <c r="AH3800" s="200">
        <v>0</v>
      </c>
      <c r="AI3800" s="200">
        <v>0</v>
      </c>
      <c r="AJ3800" s="200">
        <f>SUM(AJ3801)</f>
        <v>0</v>
      </c>
      <c r="AK3800" s="200">
        <f t="shared" si="1081"/>
        <v>0</v>
      </c>
      <c r="AL3800" s="200">
        <f t="shared" si="1081"/>
        <v>0</v>
      </c>
      <c r="AM3800" s="200">
        <f t="shared" si="1081"/>
        <v>0</v>
      </c>
      <c r="AN3800" s="200">
        <f t="shared" si="1081"/>
        <v>0</v>
      </c>
      <c r="AO3800" s="200">
        <f t="shared" si="1081"/>
        <v>0</v>
      </c>
      <c r="AP3800" s="200">
        <f t="shared" si="1081"/>
        <v>0</v>
      </c>
      <c r="AQ3800" s="200">
        <f t="shared" si="1081"/>
        <v>0</v>
      </c>
      <c r="AR3800" s="200">
        <f t="shared" si="1081"/>
        <v>0</v>
      </c>
      <c r="AS3800" s="200">
        <f t="shared" si="1081"/>
        <v>0</v>
      </c>
      <c r="AT3800" s="200">
        <f t="shared" si="1081"/>
        <v>0</v>
      </c>
      <c r="AU3800" s="200">
        <v>0</v>
      </c>
      <c r="AV3800" s="200">
        <v>0</v>
      </c>
      <c r="AW3800" s="200">
        <f t="shared" si="1076"/>
        <v>0</v>
      </c>
    </row>
    <row r="3801" spans="1:49" s="59" customFormat="1">
      <c r="A3801" s="44" t="s">
        <v>797</v>
      </c>
      <c r="B3801" s="45" t="s">
        <v>1030</v>
      </c>
      <c r="C3801" s="45" t="s">
        <v>1433</v>
      </c>
      <c r="D3801" s="452" t="s">
        <v>2965</v>
      </c>
      <c r="E3801" s="57" t="s">
        <v>1517</v>
      </c>
      <c r="F3801" s="58"/>
      <c r="G3801" s="468" t="s">
        <v>3096</v>
      </c>
      <c r="H3801" s="50" t="s">
        <v>2333</v>
      </c>
      <c r="I3801" s="188" t="s">
        <v>2584</v>
      </c>
      <c r="J3801" s="13"/>
      <c r="K3801" s="13"/>
      <c r="L3801" s="13"/>
      <c r="M3801" s="13"/>
      <c r="N3801" s="13"/>
      <c r="O3801" s="13"/>
      <c r="P3801" s="13"/>
      <c r="Q3801" s="13"/>
      <c r="R3801" s="13"/>
      <c r="S3801" s="13"/>
      <c r="T3801" s="13"/>
      <c r="U3801" s="13">
        <v>0</v>
      </c>
      <c r="V3801" s="13">
        <v>0</v>
      </c>
      <c r="W3801" s="13"/>
      <c r="X3801" s="13"/>
      <c r="Y3801" s="13"/>
      <c r="Z3801" s="13"/>
      <c r="AA3801" s="13"/>
      <c r="AB3801" s="13"/>
      <c r="AC3801" s="13"/>
      <c r="AD3801" s="13"/>
      <c r="AE3801" s="13"/>
      <c r="AF3801" s="13"/>
      <c r="AG3801" s="13"/>
      <c r="AH3801" s="13">
        <v>0</v>
      </c>
      <c r="AI3801" s="13">
        <v>0</v>
      </c>
      <c r="AJ3801" s="13"/>
      <c r="AK3801" s="13"/>
      <c r="AL3801" s="13"/>
      <c r="AM3801" s="13"/>
      <c r="AN3801" s="13"/>
      <c r="AO3801" s="13"/>
      <c r="AP3801" s="13"/>
      <c r="AQ3801" s="13"/>
      <c r="AR3801" s="13"/>
      <c r="AS3801" s="13"/>
      <c r="AT3801" s="13"/>
      <c r="AU3801" s="13">
        <v>0</v>
      </c>
      <c r="AV3801" s="13">
        <v>0</v>
      </c>
      <c r="AW3801" s="13">
        <f t="shared" si="1076"/>
        <v>0</v>
      </c>
    </row>
    <row r="3802" spans="1:49">
      <c r="A3802" s="44"/>
      <c r="B3802" s="45"/>
      <c r="C3802" s="45"/>
      <c r="D3802" s="45"/>
      <c r="E3802" s="531"/>
      <c r="F3802" s="50"/>
      <c r="G3802" s="50"/>
      <c r="H3802" s="50"/>
      <c r="I3802" s="42"/>
      <c r="U3802" s="15">
        <v>0</v>
      </c>
      <c r="V3802" s="15">
        <v>0</v>
      </c>
      <c r="AH3802" s="15">
        <v>0</v>
      </c>
      <c r="AI3802" s="15">
        <v>0</v>
      </c>
      <c r="AU3802" s="15">
        <v>0</v>
      </c>
      <c r="AV3802" s="15">
        <v>0</v>
      </c>
      <c r="AW3802" s="15">
        <f t="shared" si="1076"/>
        <v>0</v>
      </c>
    </row>
    <row r="3803" spans="1:49">
      <c r="A3803" s="44"/>
      <c r="B3803" s="45"/>
      <c r="C3803" s="45"/>
      <c r="D3803" s="45"/>
      <c r="E3803" s="531"/>
      <c r="F3803" s="50"/>
      <c r="G3803" s="50"/>
      <c r="H3803" s="50"/>
      <c r="I3803" s="49" t="s">
        <v>1631</v>
      </c>
      <c r="J3803" s="12">
        <f>SUM(J3777,J3799)</f>
        <v>2500</v>
      </c>
      <c r="K3803" s="12">
        <f t="shared" ref="K3803:AT3803" si="1082">SUM(K3777,K3799)</f>
        <v>0</v>
      </c>
      <c r="L3803" s="12">
        <f t="shared" si="1082"/>
        <v>140</v>
      </c>
      <c r="M3803" s="12">
        <f t="shared" si="1082"/>
        <v>0</v>
      </c>
      <c r="N3803" s="12">
        <f t="shared" si="1082"/>
        <v>260</v>
      </c>
      <c r="O3803" s="12">
        <f t="shared" si="1082"/>
        <v>420</v>
      </c>
      <c r="P3803" s="12">
        <f t="shared" si="1082"/>
        <v>0</v>
      </c>
      <c r="Q3803" s="12">
        <f t="shared" si="1082"/>
        <v>0</v>
      </c>
      <c r="R3803" s="12">
        <f t="shared" si="1082"/>
        <v>160</v>
      </c>
      <c r="S3803" s="12">
        <f t="shared" si="1082"/>
        <v>170</v>
      </c>
      <c r="T3803" s="12">
        <f t="shared" si="1082"/>
        <v>480</v>
      </c>
      <c r="U3803" s="12">
        <v>1630</v>
      </c>
      <c r="V3803" s="12">
        <v>870</v>
      </c>
      <c r="W3803" s="12">
        <f>SUM(W3777,W3799)</f>
        <v>0</v>
      </c>
      <c r="X3803" s="12">
        <f t="shared" si="1082"/>
        <v>0</v>
      </c>
      <c r="Y3803" s="12">
        <f t="shared" si="1082"/>
        <v>0</v>
      </c>
      <c r="Z3803" s="12">
        <f t="shared" si="1082"/>
        <v>0</v>
      </c>
      <c r="AA3803" s="12">
        <f t="shared" si="1082"/>
        <v>0</v>
      </c>
      <c r="AB3803" s="12">
        <f t="shared" si="1082"/>
        <v>0</v>
      </c>
      <c r="AC3803" s="12">
        <f t="shared" si="1082"/>
        <v>0</v>
      </c>
      <c r="AD3803" s="12">
        <f t="shared" si="1082"/>
        <v>0</v>
      </c>
      <c r="AE3803" s="12">
        <f t="shared" si="1082"/>
        <v>0</v>
      </c>
      <c r="AF3803" s="12">
        <f t="shared" si="1082"/>
        <v>0</v>
      </c>
      <c r="AG3803" s="12">
        <f t="shared" si="1082"/>
        <v>0</v>
      </c>
      <c r="AH3803" s="12">
        <v>0</v>
      </c>
      <c r="AI3803" s="12">
        <v>0</v>
      </c>
      <c r="AJ3803" s="12">
        <f>SUM(AJ3777,AJ3799)</f>
        <v>900</v>
      </c>
      <c r="AK3803" s="12">
        <f t="shared" si="1082"/>
        <v>0</v>
      </c>
      <c r="AL3803" s="12">
        <f t="shared" si="1082"/>
        <v>0</v>
      </c>
      <c r="AM3803" s="12">
        <f t="shared" si="1082"/>
        <v>0</v>
      </c>
      <c r="AN3803" s="12">
        <f t="shared" si="1082"/>
        <v>0</v>
      </c>
      <c r="AO3803" s="12">
        <f t="shared" si="1082"/>
        <v>0</v>
      </c>
      <c r="AP3803" s="12">
        <f t="shared" si="1082"/>
        <v>0</v>
      </c>
      <c r="AQ3803" s="12">
        <f t="shared" si="1082"/>
        <v>0</v>
      </c>
      <c r="AR3803" s="12">
        <f t="shared" si="1082"/>
        <v>0</v>
      </c>
      <c r="AS3803" s="12">
        <f t="shared" si="1082"/>
        <v>0</v>
      </c>
      <c r="AT3803" s="12">
        <f t="shared" si="1082"/>
        <v>0</v>
      </c>
      <c r="AU3803" s="12">
        <v>0</v>
      </c>
      <c r="AV3803" s="12">
        <v>900</v>
      </c>
      <c r="AW3803" s="12">
        <f t="shared" si="1076"/>
        <v>1630</v>
      </c>
    </row>
    <row r="3804" spans="1:49">
      <c r="A3804" s="44"/>
      <c r="B3804" s="45"/>
      <c r="C3804" s="45"/>
      <c r="D3804" s="45"/>
      <c r="E3804" s="531"/>
      <c r="F3804" s="50"/>
      <c r="G3804" s="50"/>
      <c r="H3804" s="50"/>
      <c r="I3804" s="146" t="s">
        <v>970</v>
      </c>
      <c r="J3804" s="267"/>
      <c r="K3804" s="267"/>
      <c r="L3804" s="267"/>
      <c r="M3804" s="267"/>
      <c r="N3804" s="267"/>
      <c r="O3804" s="267"/>
      <c r="P3804" s="267"/>
      <c r="Q3804" s="267"/>
      <c r="R3804" s="267"/>
      <c r="S3804" s="267"/>
      <c r="T3804" s="267"/>
      <c r="U3804" s="267"/>
      <c r="V3804" s="267"/>
      <c r="W3804" s="267"/>
      <c r="X3804" s="267"/>
      <c r="Y3804" s="267"/>
      <c r="Z3804" s="267"/>
      <c r="AA3804" s="267"/>
      <c r="AB3804" s="267"/>
      <c r="AC3804" s="267"/>
      <c r="AD3804" s="267"/>
      <c r="AE3804" s="267"/>
      <c r="AF3804" s="267"/>
      <c r="AG3804" s="267"/>
      <c r="AH3804" s="267"/>
      <c r="AI3804" s="267"/>
      <c r="AJ3804" s="267"/>
      <c r="AK3804" s="267"/>
      <c r="AL3804" s="267"/>
      <c r="AM3804" s="267"/>
      <c r="AN3804" s="267"/>
      <c r="AO3804" s="267"/>
      <c r="AP3804" s="267"/>
      <c r="AQ3804" s="267"/>
      <c r="AR3804" s="267"/>
      <c r="AS3804" s="267"/>
      <c r="AT3804" s="267"/>
      <c r="AU3804" s="267"/>
      <c r="AV3804" s="267"/>
      <c r="AW3804" s="267"/>
    </row>
    <row r="3805" spans="1:49" ht="13.5" thickBot="1">
      <c r="A3805" s="48"/>
      <c r="B3805" s="42"/>
      <c r="C3805" s="42"/>
      <c r="D3805" s="42"/>
      <c r="E3805" s="531"/>
      <c r="F3805" s="50"/>
      <c r="G3805" s="50"/>
      <c r="H3805" s="50"/>
      <c r="I3805" s="146"/>
      <c r="J3805" s="29"/>
      <c r="K3805" s="29"/>
      <c r="L3805" s="29"/>
      <c r="M3805" s="29"/>
      <c r="N3805" s="29"/>
      <c r="O3805" s="29"/>
      <c r="P3805" s="29"/>
      <c r="Q3805" s="29"/>
      <c r="R3805" s="29"/>
      <c r="S3805" s="29"/>
      <c r="T3805" s="29"/>
      <c r="U3805" s="29"/>
      <c r="V3805" s="29"/>
      <c r="W3805" s="29"/>
      <c r="X3805" s="29"/>
      <c r="Y3805" s="29"/>
      <c r="Z3805" s="29"/>
      <c r="AA3805" s="29"/>
      <c r="AB3805" s="29"/>
      <c r="AC3805" s="29"/>
      <c r="AD3805" s="29"/>
      <c r="AE3805" s="29"/>
      <c r="AF3805" s="29"/>
      <c r="AG3805" s="29"/>
      <c r="AH3805" s="29"/>
      <c r="AI3805" s="29"/>
      <c r="AJ3805" s="29"/>
      <c r="AK3805" s="29"/>
      <c r="AL3805" s="29"/>
      <c r="AM3805" s="29"/>
      <c r="AN3805" s="29"/>
      <c r="AO3805" s="29"/>
      <c r="AP3805" s="29"/>
      <c r="AQ3805" s="29"/>
      <c r="AR3805" s="29"/>
      <c r="AS3805" s="29"/>
      <c r="AT3805" s="29"/>
      <c r="AU3805" s="29"/>
      <c r="AV3805" s="29"/>
      <c r="AW3805" s="29"/>
    </row>
    <row r="3806" spans="1:49" ht="35.25" customHeight="1" thickTop="1" thickBot="1">
      <c r="A3806" s="48"/>
      <c r="B3806" s="42"/>
      <c r="C3806" s="42"/>
      <c r="D3806" s="42"/>
      <c r="E3806" s="531"/>
      <c r="F3806" s="50"/>
      <c r="G3806" s="50"/>
      <c r="H3806" s="50"/>
      <c r="I3806" s="5" t="s">
        <v>2331</v>
      </c>
      <c r="J3806" s="364" t="s">
        <v>2891</v>
      </c>
      <c r="K3806" s="364" t="s">
        <v>2879</v>
      </c>
      <c r="L3806" s="364" t="s">
        <v>2880</v>
      </c>
      <c r="M3806" s="364" t="s">
        <v>2881</v>
      </c>
      <c r="N3806" s="364" t="s">
        <v>2882</v>
      </c>
      <c r="O3806" s="364" t="s">
        <v>2883</v>
      </c>
      <c r="P3806" s="364" t="s">
        <v>2884</v>
      </c>
      <c r="Q3806" s="364" t="s">
        <v>2885</v>
      </c>
      <c r="R3806" s="364" t="s">
        <v>2886</v>
      </c>
      <c r="S3806" s="364" t="s">
        <v>2887</v>
      </c>
      <c r="T3806" s="364" t="s">
        <v>2888</v>
      </c>
      <c r="U3806" s="364" t="s">
        <v>2889</v>
      </c>
      <c r="V3806" s="364" t="s">
        <v>2890</v>
      </c>
      <c r="W3806" s="365" t="s">
        <v>2893</v>
      </c>
      <c r="X3806" s="365" t="s">
        <v>2879</v>
      </c>
      <c r="Y3806" s="365" t="s">
        <v>2880</v>
      </c>
      <c r="Z3806" s="365" t="s">
        <v>2881</v>
      </c>
      <c r="AA3806" s="365" t="s">
        <v>2882</v>
      </c>
      <c r="AB3806" s="365" t="s">
        <v>2883</v>
      </c>
      <c r="AC3806" s="365" t="s">
        <v>2884</v>
      </c>
      <c r="AD3806" s="365" t="s">
        <v>2885</v>
      </c>
      <c r="AE3806" s="365" t="s">
        <v>2886</v>
      </c>
      <c r="AF3806" s="365" t="s">
        <v>2887</v>
      </c>
      <c r="AG3806" s="365" t="s">
        <v>2888</v>
      </c>
      <c r="AH3806" s="365" t="s">
        <v>2889</v>
      </c>
      <c r="AI3806" s="365" t="s">
        <v>2890</v>
      </c>
      <c r="AJ3806" s="366" t="s">
        <v>2892</v>
      </c>
      <c r="AK3806" s="366" t="s">
        <v>2879</v>
      </c>
      <c r="AL3806" s="366" t="s">
        <v>2880</v>
      </c>
      <c r="AM3806" s="366" t="s">
        <v>2881</v>
      </c>
      <c r="AN3806" s="366" t="s">
        <v>2882</v>
      </c>
      <c r="AO3806" s="366" t="s">
        <v>2883</v>
      </c>
      <c r="AP3806" s="366" t="s">
        <v>2884</v>
      </c>
      <c r="AQ3806" s="366" t="s">
        <v>2885</v>
      </c>
      <c r="AR3806" s="366" t="s">
        <v>2886</v>
      </c>
      <c r="AS3806" s="366" t="s">
        <v>2887</v>
      </c>
      <c r="AT3806" s="366" t="s">
        <v>2888</v>
      </c>
      <c r="AU3806" s="366" t="s">
        <v>2889</v>
      </c>
      <c r="AV3806" s="366" t="s">
        <v>2890</v>
      </c>
      <c r="AW3806" s="368" t="s">
        <v>2895</v>
      </c>
    </row>
    <row r="3807" spans="1:49">
      <c r="A3807" s="48"/>
      <c r="B3807" s="42"/>
      <c r="C3807" s="42"/>
      <c r="D3807" s="42"/>
      <c r="E3807" s="531"/>
      <c r="F3807" s="50"/>
      <c r="G3807" s="50"/>
      <c r="H3807" s="50"/>
      <c r="I3807" s="34"/>
      <c r="J3807" s="202" t="s">
        <v>1224</v>
      </c>
      <c r="K3807" s="202">
        <v>1</v>
      </c>
      <c r="L3807" s="202">
        <v>2</v>
      </c>
      <c r="M3807" s="202">
        <v>3</v>
      </c>
      <c r="N3807" s="202">
        <v>4</v>
      </c>
      <c r="O3807" s="202">
        <v>5</v>
      </c>
      <c r="P3807" s="202">
        <v>6</v>
      </c>
      <c r="Q3807" s="202">
        <v>7</v>
      </c>
      <c r="R3807" s="202">
        <v>8</v>
      </c>
      <c r="S3807" s="202">
        <v>9</v>
      </c>
      <c r="T3807" s="202">
        <v>10</v>
      </c>
      <c r="U3807" s="202">
        <v>13</v>
      </c>
      <c r="V3807" s="202">
        <v>14</v>
      </c>
      <c r="W3807" s="202" t="s">
        <v>1224</v>
      </c>
      <c r="X3807" s="202">
        <v>1</v>
      </c>
      <c r="Y3807" s="202">
        <v>2</v>
      </c>
      <c r="Z3807" s="202">
        <v>3</v>
      </c>
      <c r="AA3807" s="202">
        <v>4</v>
      </c>
      <c r="AB3807" s="202">
        <v>5</v>
      </c>
      <c r="AC3807" s="202">
        <v>6</v>
      </c>
      <c r="AD3807" s="202">
        <v>7</v>
      </c>
      <c r="AE3807" s="202">
        <v>8</v>
      </c>
      <c r="AF3807" s="202">
        <v>9</v>
      </c>
      <c r="AG3807" s="202">
        <v>10</v>
      </c>
      <c r="AH3807" s="202">
        <v>13</v>
      </c>
      <c r="AI3807" s="202">
        <v>14</v>
      </c>
      <c r="AJ3807" s="202" t="s">
        <v>1224</v>
      </c>
      <c r="AK3807" s="202">
        <v>1</v>
      </c>
      <c r="AL3807" s="202">
        <v>2</v>
      </c>
      <c r="AM3807" s="202">
        <v>3</v>
      </c>
      <c r="AN3807" s="202">
        <v>4</v>
      </c>
      <c r="AO3807" s="202">
        <v>5</v>
      </c>
      <c r="AP3807" s="202">
        <v>6</v>
      </c>
      <c r="AQ3807" s="202">
        <v>7</v>
      </c>
      <c r="AR3807" s="202">
        <v>8</v>
      </c>
      <c r="AS3807" s="202">
        <v>9</v>
      </c>
      <c r="AT3807" s="202">
        <v>10</v>
      </c>
      <c r="AU3807" s="202">
        <v>13</v>
      </c>
      <c r="AV3807" s="202">
        <v>14</v>
      </c>
      <c r="AW3807" s="202">
        <v>15</v>
      </c>
    </row>
    <row r="3808" spans="1:49">
      <c r="A3808" s="48"/>
      <c r="B3808" s="42"/>
      <c r="C3808" s="42"/>
      <c r="D3808" s="42"/>
      <c r="E3808" s="531"/>
      <c r="F3808" s="50"/>
      <c r="G3808" s="50"/>
      <c r="H3808" s="50"/>
      <c r="I3808" s="276" t="s">
        <v>2429</v>
      </c>
      <c r="J3808" s="277">
        <f>SUM(J3803)</f>
        <v>2500</v>
      </c>
      <c r="K3808" s="277">
        <f t="shared" ref="K3808:AT3808" si="1083">SUM(K3803)</f>
        <v>0</v>
      </c>
      <c r="L3808" s="277">
        <f t="shared" si="1083"/>
        <v>140</v>
      </c>
      <c r="M3808" s="277">
        <f t="shared" si="1083"/>
        <v>0</v>
      </c>
      <c r="N3808" s="277">
        <f t="shared" si="1083"/>
        <v>260</v>
      </c>
      <c r="O3808" s="277">
        <f t="shared" si="1083"/>
        <v>420</v>
      </c>
      <c r="P3808" s="277">
        <f t="shared" si="1083"/>
        <v>0</v>
      </c>
      <c r="Q3808" s="277">
        <f t="shared" si="1083"/>
        <v>0</v>
      </c>
      <c r="R3808" s="277">
        <f t="shared" si="1083"/>
        <v>160</v>
      </c>
      <c r="S3808" s="277">
        <f t="shared" si="1083"/>
        <v>170</v>
      </c>
      <c r="T3808" s="277">
        <f t="shared" si="1083"/>
        <v>480</v>
      </c>
      <c r="U3808" s="277">
        <v>1630</v>
      </c>
      <c r="V3808" s="277">
        <v>870</v>
      </c>
      <c r="W3808" s="277">
        <f>SUM(W3803)</f>
        <v>0</v>
      </c>
      <c r="X3808" s="277">
        <f t="shared" si="1083"/>
        <v>0</v>
      </c>
      <c r="Y3808" s="277">
        <f t="shared" si="1083"/>
        <v>0</v>
      </c>
      <c r="Z3808" s="277">
        <f t="shared" si="1083"/>
        <v>0</v>
      </c>
      <c r="AA3808" s="277">
        <f t="shared" si="1083"/>
        <v>0</v>
      </c>
      <c r="AB3808" s="277">
        <f t="shared" si="1083"/>
        <v>0</v>
      </c>
      <c r="AC3808" s="277">
        <f t="shared" si="1083"/>
        <v>0</v>
      </c>
      <c r="AD3808" s="277">
        <f t="shared" si="1083"/>
        <v>0</v>
      </c>
      <c r="AE3808" s="277">
        <f t="shared" si="1083"/>
        <v>0</v>
      </c>
      <c r="AF3808" s="277">
        <f t="shared" si="1083"/>
        <v>0</v>
      </c>
      <c r="AG3808" s="277">
        <f t="shared" si="1083"/>
        <v>0</v>
      </c>
      <c r="AH3808" s="277">
        <v>0</v>
      </c>
      <c r="AI3808" s="277">
        <v>0</v>
      </c>
      <c r="AJ3808" s="277">
        <f>SUM(AJ3803)</f>
        <v>900</v>
      </c>
      <c r="AK3808" s="277">
        <f t="shared" si="1083"/>
        <v>0</v>
      </c>
      <c r="AL3808" s="277">
        <f t="shared" si="1083"/>
        <v>0</v>
      </c>
      <c r="AM3808" s="277">
        <f t="shared" si="1083"/>
        <v>0</v>
      </c>
      <c r="AN3808" s="277">
        <f t="shared" si="1083"/>
        <v>0</v>
      </c>
      <c r="AO3808" s="277">
        <f t="shared" si="1083"/>
        <v>0</v>
      </c>
      <c r="AP3808" s="277">
        <f t="shared" si="1083"/>
        <v>0</v>
      </c>
      <c r="AQ3808" s="277">
        <f t="shared" si="1083"/>
        <v>0</v>
      </c>
      <c r="AR3808" s="277">
        <f t="shared" si="1083"/>
        <v>0</v>
      </c>
      <c r="AS3808" s="277">
        <f t="shared" si="1083"/>
        <v>0</v>
      </c>
      <c r="AT3808" s="277">
        <f t="shared" si="1083"/>
        <v>0</v>
      </c>
      <c r="AU3808" s="277">
        <v>0</v>
      </c>
      <c r="AV3808" s="277">
        <v>900</v>
      </c>
      <c r="AW3808" s="277">
        <f>U3808+AH3808+AU3808</f>
        <v>1630</v>
      </c>
    </row>
    <row r="3809" spans="1:49">
      <c r="A3809" s="48"/>
      <c r="B3809" s="42"/>
      <c r="C3809" s="42"/>
      <c r="D3809" s="42"/>
      <c r="E3809" s="531"/>
      <c r="F3809" s="50"/>
      <c r="G3809" s="50"/>
      <c r="H3809" s="50"/>
      <c r="I3809" s="276"/>
      <c r="J3809" s="277"/>
      <c r="K3809" s="277"/>
      <c r="L3809" s="277"/>
      <c r="M3809" s="277"/>
      <c r="N3809" s="277"/>
      <c r="O3809" s="277"/>
      <c r="P3809" s="277"/>
      <c r="Q3809" s="277"/>
      <c r="R3809" s="277"/>
      <c r="S3809" s="277"/>
      <c r="T3809" s="277"/>
      <c r="U3809" s="277">
        <v>0</v>
      </c>
      <c r="V3809" s="277">
        <v>0</v>
      </c>
      <c r="W3809" s="277"/>
      <c r="X3809" s="277"/>
      <c r="Y3809" s="277"/>
      <c r="Z3809" s="277"/>
      <c r="AA3809" s="277"/>
      <c r="AB3809" s="277"/>
      <c r="AC3809" s="277"/>
      <c r="AD3809" s="277"/>
      <c r="AE3809" s="277"/>
      <c r="AF3809" s="277"/>
      <c r="AG3809" s="277"/>
      <c r="AH3809" s="277">
        <v>0</v>
      </c>
      <c r="AI3809" s="277">
        <v>0</v>
      </c>
      <c r="AJ3809" s="277"/>
      <c r="AK3809" s="277"/>
      <c r="AL3809" s="277"/>
      <c r="AM3809" s="277"/>
      <c r="AN3809" s="277"/>
      <c r="AO3809" s="277"/>
      <c r="AP3809" s="277"/>
      <c r="AQ3809" s="277"/>
      <c r="AR3809" s="277"/>
      <c r="AS3809" s="277"/>
      <c r="AT3809" s="277"/>
      <c r="AU3809" s="277">
        <v>0</v>
      </c>
      <c r="AV3809" s="277">
        <v>0</v>
      </c>
      <c r="AW3809" s="277">
        <f>U3809+AH3809+AU3809</f>
        <v>0</v>
      </c>
    </row>
    <row r="3810" spans="1:49">
      <c r="A3810" s="48"/>
      <c r="B3810" s="42"/>
      <c r="C3810" s="42"/>
      <c r="D3810" s="42"/>
      <c r="E3810" s="531"/>
      <c r="F3810" s="50"/>
      <c r="G3810" s="50"/>
      <c r="H3810" s="50"/>
      <c r="I3810" s="276"/>
      <c r="J3810" s="277"/>
      <c r="K3810" s="277"/>
      <c r="L3810" s="277"/>
      <c r="M3810" s="277"/>
      <c r="N3810" s="277"/>
      <c r="O3810" s="277"/>
      <c r="P3810" s="277"/>
      <c r="Q3810" s="277"/>
      <c r="R3810" s="277"/>
      <c r="S3810" s="277"/>
      <c r="T3810" s="277"/>
      <c r="U3810" s="277">
        <v>0</v>
      </c>
      <c r="V3810" s="277">
        <v>0</v>
      </c>
      <c r="W3810" s="277"/>
      <c r="X3810" s="277"/>
      <c r="Y3810" s="277"/>
      <c r="Z3810" s="277"/>
      <c r="AA3810" s="277"/>
      <c r="AB3810" s="277"/>
      <c r="AC3810" s="277"/>
      <c r="AD3810" s="277"/>
      <c r="AE3810" s="277"/>
      <c r="AF3810" s="277"/>
      <c r="AG3810" s="277"/>
      <c r="AH3810" s="277">
        <v>0</v>
      </c>
      <c r="AI3810" s="277">
        <v>0</v>
      </c>
      <c r="AJ3810" s="277"/>
      <c r="AK3810" s="277"/>
      <c r="AL3810" s="277"/>
      <c r="AM3810" s="277"/>
      <c r="AN3810" s="277"/>
      <c r="AO3810" s="277"/>
      <c r="AP3810" s="277"/>
      <c r="AQ3810" s="277"/>
      <c r="AR3810" s="277"/>
      <c r="AS3810" s="277"/>
      <c r="AT3810" s="277"/>
      <c r="AU3810" s="277">
        <v>0</v>
      </c>
      <c r="AV3810" s="277">
        <v>0</v>
      </c>
      <c r="AW3810" s="277">
        <f>U3810+AH3810+AU3810</f>
        <v>0</v>
      </c>
    </row>
    <row r="3811" spans="1:49">
      <c r="A3811" s="48"/>
      <c r="B3811" s="42"/>
      <c r="C3811" s="42"/>
      <c r="D3811" s="42"/>
      <c r="E3811" s="531"/>
      <c r="F3811" s="50"/>
      <c r="G3811" s="50"/>
      <c r="H3811" s="50"/>
      <c r="I3811" s="276"/>
      <c r="J3811" s="277"/>
      <c r="K3811" s="277"/>
      <c r="L3811" s="277"/>
      <c r="M3811" s="277"/>
      <c r="N3811" s="277"/>
      <c r="O3811" s="277"/>
      <c r="P3811" s="277"/>
      <c r="Q3811" s="277"/>
      <c r="R3811" s="277"/>
      <c r="S3811" s="277"/>
      <c r="T3811" s="277"/>
      <c r="U3811" s="277">
        <v>0</v>
      </c>
      <c r="V3811" s="277">
        <v>0</v>
      </c>
      <c r="W3811" s="277"/>
      <c r="X3811" s="277"/>
      <c r="Y3811" s="277"/>
      <c r="Z3811" s="277"/>
      <c r="AA3811" s="277"/>
      <c r="AB3811" s="277"/>
      <c r="AC3811" s="277"/>
      <c r="AD3811" s="277"/>
      <c r="AE3811" s="277"/>
      <c r="AF3811" s="277"/>
      <c r="AG3811" s="277"/>
      <c r="AH3811" s="277">
        <v>0</v>
      </c>
      <c r="AI3811" s="277">
        <v>0</v>
      </c>
      <c r="AJ3811" s="277"/>
      <c r="AK3811" s="277"/>
      <c r="AL3811" s="277"/>
      <c r="AM3811" s="277"/>
      <c r="AN3811" s="277"/>
      <c r="AO3811" s="277"/>
      <c r="AP3811" s="277"/>
      <c r="AQ3811" s="277"/>
      <c r="AR3811" s="277"/>
      <c r="AS3811" s="277"/>
      <c r="AT3811" s="277"/>
      <c r="AU3811" s="277">
        <v>0</v>
      </c>
      <c r="AV3811" s="277">
        <v>0</v>
      </c>
      <c r="AW3811" s="277">
        <f>U3811+AH3811+AU3811</f>
        <v>0</v>
      </c>
    </row>
    <row r="3812" spans="1:49">
      <c r="A3812" s="48"/>
      <c r="B3812" s="42"/>
      <c r="C3812" s="42"/>
      <c r="D3812" s="42"/>
      <c r="E3812" s="531"/>
      <c r="F3812" s="50"/>
      <c r="G3812" s="50"/>
      <c r="H3812" s="50"/>
      <c r="I3812" s="276" t="s">
        <v>1631</v>
      </c>
      <c r="J3812" s="277">
        <f>SUM(J3808:J3811)</f>
        <v>2500</v>
      </c>
      <c r="K3812" s="277">
        <f t="shared" ref="K3812:AT3812" si="1084">SUM(K3808:K3811)</f>
        <v>0</v>
      </c>
      <c r="L3812" s="277">
        <f t="shared" si="1084"/>
        <v>140</v>
      </c>
      <c r="M3812" s="277">
        <f t="shared" si="1084"/>
        <v>0</v>
      </c>
      <c r="N3812" s="277">
        <f t="shared" si="1084"/>
        <v>260</v>
      </c>
      <c r="O3812" s="277">
        <f t="shared" si="1084"/>
        <v>420</v>
      </c>
      <c r="P3812" s="277">
        <f t="shared" si="1084"/>
        <v>0</v>
      </c>
      <c r="Q3812" s="277">
        <f t="shared" si="1084"/>
        <v>0</v>
      </c>
      <c r="R3812" s="277">
        <f t="shared" si="1084"/>
        <v>160</v>
      </c>
      <c r="S3812" s="277">
        <f t="shared" si="1084"/>
        <v>170</v>
      </c>
      <c r="T3812" s="277">
        <f t="shared" si="1084"/>
        <v>480</v>
      </c>
      <c r="U3812" s="277">
        <v>1630</v>
      </c>
      <c r="V3812" s="277">
        <v>870</v>
      </c>
      <c r="W3812" s="277">
        <f>SUM(W3808:W3811)</f>
        <v>0</v>
      </c>
      <c r="X3812" s="277">
        <f t="shared" si="1084"/>
        <v>0</v>
      </c>
      <c r="Y3812" s="277">
        <f t="shared" si="1084"/>
        <v>0</v>
      </c>
      <c r="Z3812" s="277">
        <f t="shared" si="1084"/>
        <v>0</v>
      </c>
      <c r="AA3812" s="277">
        <f t="shared" si="1084"/>
        <v>0</v>
      </c>
      <c r="AB3812" s="277">
        <f t="shared" si="1084"/>
        <v>0</v>
      </c>
      <c r="AC3812" s="277">
        <f t="shared" si="1084"/>
        <v>0</v>
      </c>
      <c r="AD3812" s="277">
        <f t="shared" si="1084"/>
        <v>0</v>
      </c>
      <c r="AE3812" s="277">
        <f t="shared" si="1084"/>
        <v>0</v>
      </c>
      <c r="AF3812" s="277">
        <f t="shared" si="1084"/>
        <v>0</v>
      </c>
      <c r="AG3812" s="277">
        <f t="shared" si="1084"/>
        <v>0</v>
      </c>
      <c r="AH3812" s="277">
        <v>0</v>
      </c>
      <c r="AI3812" s="277">
        <v>0</v>
      </c>
      <c r="AJ3812" s="277">
        <f>SUM(AJ3808:AJ3811)</f>
        <v>900</v>
      </c>
      <c r="AK3812" s="277">
        <f t="shared" si="1084"/>
        <v>0</v>
      </c>
      <c r="AL3812" s="277">
        <f t="shared" si="1084"/>
        <v>0</v>
      </c>
      <c r="AM3812" s="277">
        <f t="shared" si="1084"/>
        <v>0</v>
      </c>
      <c r="AN3812" s="277">
        <f t="shared" si="1084"/>
        <v>0</v>
      </c>
      <c r="AO3812" s="277">
        <f t="shared" si="1084"/>
        <v>0</v>
      </c>
      <c r="AP3812" s="277">
        <f t="shared" si="1084"/>
        <v>0</v>
      </c>
      <c r="AQ3812" s="277">
        <f t="shared" si="1084"/>
        <v>0</v>
      </c>
      <c r="AR3812" s="277">
        <f t="shared" si="1084"/>
        <v>0</v>
      </c>
      <c r="AS3812" s="277">
        <f t="shared" si="1084"/>
        <v>0</v>
      </c>
      <c r="AT3812" s="277">
        <f t="shared" si="1084"/>
        <v>0</v>
      </c>
      <c r="AU3812" s="277">
        <v>0</v>
      </c>
      <c r="AV3812" s="277">
        <v>900</v>
      </c>
      <c r="AW3812" s="277">
        <f>U3812+AH3812+AU3812</f>
        <v>1630</v>
      </c>
    </row>
    <row r="3813" spans="1:49">
      <c r="A3813" s="48"/>
      <c r="B3813" s="42"/>
      <c r="C3813" s="42"/>
      <c r="D3813" s="42"/>
      <c r="E3813" s="531"/>
      <c r="F3813" s="50"/>
      <c r="G3813" s="50"/>
      <c r="H3813" s="50"/>
      <c r="I3813" s="146"/>
      <c r="J3813" s="29"/>
      <c r="K3813" s="29"/>
      <c r="L3813" s="29"/>
      <c r="M3813" s="29"/>
      <c r="N3813" s="29"/>
      <c r="O3813" s="29"/>
      <c r="P3813" s="29"/>
      <c r="Q3813" s="29"/>
      <c r="R3813" s="29"/>
      <c r="S3813" s="29"/>
      <c r="T3813" s="29"/>
      <c r="U3813" s="29"/>
      <c r="V3813" s="29"/>
      <c r="W3813" s="29"/>
      <c r="X3813" s="29"/>
      <c r="Y3813" s="29"/>
      <c r="Z3813" s="29"/>
      <c r="AA3813" s="29"/>
      <c r="AB3813" s="29"/>
      <c r="AC3813" s="29"/>
      <c r="AD3813" s="29"/>
      <c r="AE3813" s="29"/>
      <c r="AF3813" s="29"/>
      <c r="AG3813" s="29"/>
      <c r="AH3813" s="29"/>
      <c r="AI3813" s="29"/>
      <c r="AJ3813" s="29"/>
      <c r="AK3813" s="29"/>
      <c r="AL3813" s="29"/>
      <c r="AM3813" s="29"/>
      <c r="AN3813" s="29"/>
      <c r="AO3813" s="29"/>
      <c r="AP3813" s="29"/>
      <c r="AQ3813" s="29"/>
      <c r="AR3813" s="29"/>
      <c r="AS3813" s="29"/>
      <c r="AT3813" s="29"/>
      <c r="AU3813" s="29"/>
      <c r="AV3813" s="29"/>
      <c r="AW3813" s="29"/>
    </row>
    <row r="3814" spans="1:49">
      <c r="A3814" s="44"/>
      <c r="B3814" s="45"/>
      <c r="C3814" s="45"/>
      <c r="D3814" s="45"/>
      <c r="E3814" s="531"/>
      <c r="F3814" s="50"/>
      <c r="G3814" s="50"/>
      <c r="H3814" s="50"/>
      <c r="I3814" s="53"/>
      <c r="J3814" s="29"/>
      <c r="K3814" s="29"/>
      <c r="L3814" s="29"/>
      <c r="M3814" s="29"/>
      <c r="N3814" s="29"/>
      <c r="O3814" s="29"/>
      <c r="P3814" s="29"/>
      <c r="Q3814" s="29"/>
      <c r="R3814" s="29"/>
      <c r="S3814" s="29"/>
      <c r="T3814" s="29"/>
      <c r="U3814" s="29"/>
      <c r="V3814" s="29"/>
      <c r="W3814" s="29"/>
      <c r="X3814" s="29"/>
      <c r="Y3814" s="29"/>
      <c r="Z3814" s="29"/>
      <c r="AA3814" s="29"/>
      <c r="AB3814" s="29"/>
      <c r="AC3814" s="29"/>
      <c r="AD3814" s="29"/>
      <c r="AE3814" s="29"/>
      <c r="AF3814" s="29"/>
      <c r="AG3814" s="29"/>
      <c r="AH3814" s="29"/>
      <c r="AI3814" s="29"/>
      <c r="AJ3814" s="29"/>
      <c r="AK3814" s="29"/>
      <c r="AL3814" s="29"/>
      <c r="AM3814" s="29"/>
      <c r="AN3814" s="29"/>
      <c r="AO3814" s="29"/>
      <c r="AP3814" s="29"/>
      <c r="AQ3814" s="29"/>
      <c r="AR3814" s="29"/>
      <c r="AS3814" s="29"/>
      <c r="AT3814" s="29"/>
      <c r="AU3814" s="29"/>
      <c r="AV3814" s="29"/>
      <c r="AW3814" s="29"/>
    </row>
    <row r="3815" spans="1:49" ht="16.5" thickBot="1">
      <c r="A3815" s="78" t="s">
        <v>2146</v>
      </c>
      <c r="B3815" s="78"/>
      <c r="C3815" s="78"/>
      <c r="D3815" s="463"/>
      <c r="E3815" s="539"/>
      <c r="F3815" s="129"/>
      <c r="G3815" s="129"/>
      <c r="H3815" s="129"/>
      <c r="I3815" s="103"/>
    </row>
    <row r="3816" spans="1:49" s="151" customFormat="1" ht="36" customHeight="1" thickTop="1" thickBot="1">
      <c r="A3816" s="147" t="s">
        <v>2079</v>
      </c>
      <c r="B3816" s="5" t="s">
        <v>2080</v>
      </c>
      <c r="C3816" s="5" t="s">
        <v>1335</v>
      </c>
      <c r="D3816" s="450"/>
      <c r="E3816" s="148" t="s">
        <v>1570</v>
      </c>
      <c r="F3816" s="149" t="s">
        <v>1438</v>
      </c>
      <c r="G3816" s="149"/>
      <c r="H3816" s="149" t="s">
        <v>2332</v>
      </c>
      <c r="I3816" s="5" t="s">
        <v>856</v>
      </c>
      <c r="J3816" s="364" t="s">
        <v>2891</v>
      </c>
      <c r="K3816" s="364" t="s">
        <v>2879</v>
      </c>
      <c r="L3816" s="364" t="s">
        <v>2880</v>
      </c>
      <c r="M3816" s="364" t="s">
        <v>2881</v>
      </c>
      <c r="N3816" s="364" t="s">
        <v>2882</v>
      </c>
      <c r="O3816" s="364" t="s">
        <v>2883</v>
      </c>
      <c r="P3816" s="364" t="s">
        <v>2884</v>
      </c>
      <c r="Q3816" s="364" t="s">
        <v>2885</v>
      </c>
      <c r="R3816" s="364" t="s">
        <v>2886</v>
      </c>
      <c r="S3816" s="364" t="s">
        <v>2887</v>
      </c>
      <c r="T3816" s="364" t="s">
        <v>2888</v>
      </c>
      <c r="U3816" s="364" t="s">
        <v>2889</v>
      </c>
      <c r="V3816" s="364" t="s">
        <v>2890</v>
      </c>
      <c r="W3816" s="365" t="s">
        <v>2893</v>
      </c>
      <c r="X3816" s="365" t="s">
        <v>2879</v>
      </c>
      <c r="Y3816" s="365" t="s">
        <v>2880</v>
      </c>
      <c r="Z3816" s="365" t="s">
        <v>2881</v>
      </c>
      <c r="AA3816" s="365" t="s">
        <v>2882</v>
      </c>
      <c r="AB3816" s="365" t="s">
        <v>2883</v>
      </c>
      <c r="AC3816" s="365" t="s">
        <v>2884</v>
      </c>
      <c r="AD3816" s="365" t="s">
        <v>2885</v>
      </c>
      <c r="AE3816" s="365" t="s">
        <v>2886</v>
      </c>
      <c r="AF3816" s="365" t="s">
        <v>2887</v>
      </c>
      <c r="AG3816" s="365" t="s">
        <v>2888</v>
      </c>
      <c r="AH3816" s="365" t="s">
        <v>2889</v>
      </c>
      <c r="AI3816" s="365" t="s">
        <v>2890</v>
      </c>
      <c r="AJ3816" s="366" t="s">
        <v>2892</v>
      </c>
      <c r="AK3816" s="366" t="s">
        <v>2879</v>
      </c>
      <c r="AL3816" s="366" t="s">
        <v>2880</v>
      </c>
      <c r="AM3816" s="366" t="s">
        <v>2881</v>
      </c>
      <c r="AN3816" s="366" t="s">
        <v>2882</v>
      </c>
      <c r="AO3816" s="366" t="s">
        <v>2883</v>
      </c>
      <c r="AP3816" s="366" t="s">
        <v>2884</v>
      </c>
      <c r="AQ3816" s="366" t="s">
        <v>2885</v>
      </c>
      <c r="AR3816" s="366" t="s">
        <v>2886</v>
      </c>
      <c r="AS3816" s="366" t="s">
        <v>2887</v>
      </c>
      <c r="AT3816" s="366" t="s">
        <v>2888</v>
      </c>
      <c r="AU3816" s="366" t="s">
        <v>2889</v>
      </c>
      <c r="AV3816" s="366" t="s">
        <v>2890</v>
      </c>
      <c r="AW3816" s="368" t="s">
        <v>2895</v>
      </c>
    </row>
    <row r="3817" spans="1:49">
      <c r="A3817" s="33"/>
      <c r="B3817" s="34"/>
      <c r="C3817" s="34"/>
      <c r="D3817" s="34"/>
      <c r="E3817" s="35"/>
      <c r="F3817" s="36"/>
      <c r="G3817" s="36"/>
      <c r="H3817" s="36"/>
      <c r="I3817" s="34"/>
      <c r="J3817" s="202" t="s">
        <v>1224</v>
      </c>
      <c r="K3817" s="202">
        <v>1</v>
      </c>
      <c r="L3817" s="202">
        <v>2</v>
      </c>
      <c r="M3817" s="202">
        <v>3</v>
      </c>
      <c r="N3817" s="202">
        <v>4</v>
      </c>
      <c r="O3817" s="202">
        <v>5</v>
      </c>
      <c r="P3817" s="202">
        <v>6</v>
      </c>
      <c r="Q3817" s="202">
        <v>7</v>
      </c>
      <c r="R3817" s="202">
        <v>8</v>
      </c>
      <c r="S3817" s="202">
        <v>9</v>
      </c>
      <c r="T3817" s="202">
        <v>10</v>
      </c>
      <c r="U3817" s="202">
        <v>13</v>
      </c>
      <c r="V3817" s="202">
        <v>14</v>
      </c>
      <c r="W3817" s="202" t="s">
        <v>1224</v>
      </c>
      <c r="X3817" s="202">
        <v>1</v>
      </c>
      <c r="Y3817" s="202">
        <v>2</v>
      </c>
      <c r="Z3817" s="202">
        <v>3</v>
      </c>
      <c r="AA3817" s="202">
        <v>4</v>
      </c>
      <c r="AB3817" s="202">
        <v>5</v>
      </c>
      <c r="AC3817" s="202">
        <v>6</v>
      </c>
      <c r="AD3817" s="202">
        <v>7</v>
      </c>
      <c r="AE3817" s="202">
        <v>8</v>
      </c>
      <c r="AF3817" s="202">
        <v>9</v>
      </c>
      <c r="AG3817" s="202">
        <v>10</v>
      </c>
      <c r="AH3817" s="202">
        <v>13</v>
      </c>
      <c r="AI3817" s="202">
        <v>14</v>
      </c>
      <c r="AJ3817" s="202" t="s">
        <v>1224</v>
      </c>
      <c r="AK3817" s="202">
        <v>1</v>
      </c>
      <c r="AL3817" s="202">
        <v>2</v>
      </c>
      <c r="AM3817" s="202">
        <v>3</v>
      </c>
      <c r="AN3817" s="202">
        <v>4</v>
      </c>
      <c r="AO3817" s="202">
        <v>5</v>
      </c>
      <c r="AP3817" s="202">
        <v>6</v>
      </c>
      <c r="AQ3817" s="202">
        <v>7</v>
      </c>
      <c r="AR3817" s="202">
        <v>8</v>
      </c>
      <c r="AS3817" s="202">
        <v>9</v>
      </c>
      <c r="AT3817" s="202">
        <v>10</v>
      </c>
      <c r="AU3817" s="202">
        <v>13</v>
      </c>
      <c r="AV3817" s="202">
        <v>14</v>
      </c>
      <c r="AW3817" s="202">
        <v>15</v>
      </c>
    </row>
    <row r="3818" spans="1:49">
      <c r="A3818" s="37"/>
      <c r="B3818" s="38"/>
      <c r="C3818" s="38"/>
      <c r="D3818" s="38"/>
      <c r="E3818" s="60"/>
      <c r="F3818" s="61"/>
      <c r="G3818" s="61"/>
      <c r="H3818" s="61"/>
      <c r="I3818" s="38"/>
      <c r="J3818" s="134"/>
      <c r="K3818" s="134"/>
      <c r="L3818" s="134"/>
      <c r="M3818" s="134"/>
      <c r="N3818" s="134"/>
      <c r="O3818" s="134"/>
      <c r="P3818" s="134"/>
      <c r="Q3818" s="134"/>
      <c r="R3818" s="134"/>
      <c r="S3818" s="134"/>
      <c r="T3818" s="134"/>
      <c r="U3818" s="134">
        <v>0</v>
      </c>
      <c r="V3818" s="134">
        <v>0</v>
      </c>
      <c r="W3818" s="134"/>
      <c r="X3818" s="134"/>
      <c r="Y3818" s="134"/>
      <c r="Z3818" s="134"/>
      <c r="AA3818" s="134"/>
      <c r="AB3818" s="134"/>
      <c r="AC3818" s="134"/>
      <c r="AD3818" s="134"/>
      <c r="AE3818" s="134"/>
      <c r="AF3818" s="134"/>
      <c r="AG3818" s="134"/>
      <c r="AH3818" s="134">
        <v>0</v>
      </c>
      <c r="AI3818" s="134">
        <v>0</v>
      </c>
      <c r="AJ3818" s="134"/>
      <c r="AK3818" s="134"/>
      <c r="AL3818" s="134"/>
      <c r="AM3818" s="134"/>
      <c r="AN3818" s="134"/>
      <c r="AO3818" s="134"/>
      <c r="AP3818" s="134"/>
      <c r="AQ3818" s="134"/>
      <c r="AR3818" s="134"/>
      <c r="AS3818" s="134"/>
      <c r="AT3818" s="134"/>
      <c r="AU3818" s="134">
        <v>0</v>
      </c>
      <c r="AV3818" s="134">
        <v>0</v>
      </c>
      <c r="AW3818" s="134">
        <f t="shared" ref="AW3818:AW3850" si="1085">U3818+AH3818+AU3818</f>
        <v>0</v>
      </c>
    </row>
    <row r="3819" spans="1:49">
      <c r="A3819" s="92" t="s">
        <v>797</v>
      </c>
      <c r="B3819" s="93" t="s">
        <v>1030</v>
      </c>
      <c r="C3819" s="93" t="s">
        <v>1434</v>
      </c>
      <c r="D3819" s="460"/>
      <c r="E3819" s="531"/>
      <c r="F3819" s="50"/>
      <c r="G3819" s="50"/>
      <c r="H3819" s="50"/>
      <c r="I3819" s="108" t="s">
        <v>1321</v>
      </c>
      <c r="J3819" s="28"/>
      <c r="K3819" s="28"/>
      <c r="L3819" s="28"/>
      <c r="M3819" s="28"/>
      <c r="N3819" s="28"/>
      <c r="O3819" s="28"/>
      <c r="P3819" s="28"/>
      <c r="Q3819" s="28"/>
      <c r="R3819" s="28"/>
      <c r="S3819" s="28"/>
      <c r="T3819" s="28"/>
      <c r="U3819" s="28">
        <v>0</v>
      </c>
      <c r="V3819" s="28">
        <v>0</v>
      </c>
      <c r="W3819" s="28"/>
      <c r="X3819" s="28"/>
      <c r="Y3819" s="28"/>
      <c r="Z3819" s="28"/>
      <c r="AA3819" s="28"/>
      <c r="AB3819" s="28"/>
      <c r="AC3819" s="28"/>
      <c r="AD3819" s="28"/>
      <c r="AE3819" s="28"/>
      <c r="AF3819" s="28"/>
      <c r="AG3819" s="28"/>
      <c r="AH3819" s="28">
        <v>0</v>
      </c>
      <c r="AI3819" s="28">
        <v>0</v>
      </c>
      <c r="AJ3819" s="28"/>
      <c r="AK3819" s="28"/>
      <c r="AL3819" s="28"/>
      <c r="AM3819" s="28"/>
      <c r="AN3819" s="28"/>
      <c r="AO3819" s="28"/>
      <c r="AP3819" s="28"/>
      <c r="AQ3819" s="28"/>
      <c r="AR3819" s="28"/>
      <c r="AS3819" s="28"/>
      <c r="AT3819" s="28"/>
      <c r="AU3819" s="28">
        <v>0</v>
      </c>
      <c r="AV3819" s="28">
        <v>0</v>
      </c>
      <c r="AW3819" s="28">
        <f t="shared" si="1085"/>
        <v>0</v>
      </c>
    </row>
    <row r="3820" spans="1:49">
      <c r="A3820" s="48"/>
      <c r="B3820" s="1"/>
      <c r="C3820" s="1"/>
      <c r="D3820" s="369"/>
      <c r="E3820" s="531"/>
      <c r="F3820" s="50"/>
      <c r="G3820" s="50"/>
      <c r="H3820" s="50"/>
      <c r="I3820" s="109"/>
      <c r="U3820" s="15">
        <v>0</v>
      </c>
      <c r="V3820" s="15">
        <v>0</v>
      </c>
      <c r="AH3820" s="15">
        <v>0</v>
      </c>
      <c r="AI3820" s="15">
        <v>0</v>
      </c>
      <c r="AU3820" s="15">
        <v>0</v>
      </c>
      <c r="AV3820" s="15">
        <v>0</v>
      </c>
      <c r="AW3820" s="15">
        <f t="shared" si="1085"/>
        <v>0</v>
      </c>
    </row>
    <row r="3821" spans="1:49">
      <c r="A3821" s="48"/>
      <c r="B3821" s="42"/>
      <c r="C3821" s="42"/>
      <c r="D3821" s="42"/>
      <c r="E3821" s="531"/>
      <c r="F3821" s="50"/>
      <c r="G3821" s="50"/>
      <c r="H3821" s="50"/>
      <c r="I3821" s="49" t="s">
        <v>1559</v>
      </c>
      <c r="J3821" s="12">
        <f>SUM(J3822,J3830,J3832)</f>
        <v>15830</v>
      </c>
      <c r="K3821" s="12">
        <f t="shared" ref="K3821:AT3821" si="1086">SUM(K3822,K3830,K3832)</f>
        <v>0</v>
      </c>
      <c r="L3821" s="12">
        <f t="shared" si="1086"/>
        <v>0</v>
      </c>
      <c r="M3821" s="12">
        <f t="shared" si="1086"/>
        <v>5700</v>
      </c>
      <c r="N3821" s="12">
        <f t="shared" si="1086"/>
        <v>6580</v>
      </c>
      <c r="O3821" s="12">
        <f t="shared" si="1086"/>
        <v>0</v>
      </c>
      <c r="P3821" s="12">
        <f t="shared" si="1086"/>
        <v>3550</v>
      </c>
      <c r="Q3821" s="12">
        <f t="shared" si="1086"/>
        <v>0</v>
      </c>
      <c r="R3821" s="12">
        <f t="shared" si="1086"/>
        <v>0</v>
      </c>
      <c r="S3821" s="12">
        <f t="shared" si="1086"/>
        <v>0</v>
      </c>
      <c r="T3821" s="12">
        <f t="shared" si="1086"/>
        <v>0</v>
      </c>
      <c r="U3821" s="12">
        <v>15830</v>
      </c>
      <c r="V3821" s="12">
        <v>0</v>
      </c>
      <c r="W3821" s="12">
        <f>SUM(W3822,W3830,W3832)</f>
        <v>10197</v>
      </c>
      <c r="X3821" s="12">
        <f t="shared" si="1086"/>
        <v>0</v>
      </c>
      <c r="Y3821" s="12">
        <f t="shared" si="1086"/>
        <v>0</v>
      </c>
      <c r="Z3821" s="12">
        <f t="shared" si="1086"/>
        <v>0</v>
      </c>
      <c r="AA3821" s="12">
        <f t="shared" si="1086"/>
        <v>10197</v>
      </c>
      <c r="AB3821" s="12">
        <f t="shared" si="1086"/>
        <v>0</v>
      </c>
      <c r="AC3821" s="12">
        <f t="shared" si="1086"/>
        <v>0</v>
      </c>
      <c r="AD3821" s="12">
        <f t="shared" si="1086"/>
        <v>0</v>
      </c>
      <c r="AE3821" s="12">
        <f t="shared" si="1086"/>
        <v>0</v>
      </c>
      <c r="AF3821" s="12">
        <f t="shared" si="1086"/>
        <v>0</v>
      </c>
      <c r="AG3821" s="12">
        <f t="shared" si="1086"/>
        <v>0</v>
      </c>
      <c r="AH3821" s="12">
        <v>10197</v>
      </c>
      <c r="AI3821" s="12">
        <v>0</v>
      </c>
      <c r="AJ3821" s="12">
        <f>SUM(AJ3822,AJ3830,AJ3832)</f>
        <v>892</v>
      </c>
      <c r="AK3821" s="12">
        <f t="shared" si="1086"/>
        <v>0</v>
      </c>
      <c r="AL3821" s="12">
        <f t="shared" si="1086"/>
        <v>0</v>
      </c>
      <c r="AM3821" s="12">
        <f t="shared" si="1086"/>
        <v>0</v>
      </c>
      <c r="AN3821" s="12">
        <f t="shared" si="1086"/>
        <v>700</v>
      </c>
      <c r="AO3821" s="12">
        <f t="shared" si="1086"/>
        <v>0</v>
      </c>
      <c r="AP3821" s="12">
        <f t="shared" si="1086"/>
        <v>0</v>
      </c>
      <c r="AQ3821" s="12">
        <f t="shared" si="1086"/>
        <v>192</v>
      </c>
      <c r="AR3821" s="12">
        <f t="shared" si="1086"/>
        <v>0</v>
      </c>
      <c r="AS3821" s="12">
        <f t="shared" si="1086"/>
        <v>0</v>
      </c>
      <c r="AT3821" s="12">
        <f t="shared" si="1086"/>
        <v>0</v>
      </c>
      <c r="AU3821" s="12">
        <v>892</v>
      </c>
      <c r="AV3821" s="12">
        <v>0</v>
      </c>
      <c r="AW3821" s="12">
        <f t="shared" si="1085"/>
        <v>26919</v>
      </c>
    </row>
    <row r="3822" spans="1:49">
      <c r="A3822" s="44" t="s">
        <v>797</v>
      </c>
      <c r="B3822" s="45" t="s">
        <v>1030</v>
      </c>
      <c r="C3822" s="45" t="s">
        <v>1434</v>
      </c>
      <c r="D3822" s="452" t="s">
        <v>2966</v>
      </c>
      <c r="E3822" s="213" t="s">
        <v>771</v>
      </c>
      <c r="F3822" s="65"/>
      <c r="G3822" s="65"/>
      <c r="H3822" s="65"/>
      <c r="I3822" s="1" t="s">
        <v>1500</v>
      </c>
      <c r="J3822" s="9">
        <f>SUM(J3823:J3824)</f>
        <v>0</v>
      </c>
      <c r="K3822" s="9">
        <f t="shared" ref="K3822:AT3822" si="1087">SUM(K3823:K3824)</f>
        <v>0</v>
      </c>
      <c r="L3822" s="9">
        <f t="shared" si="1087"/>
        <v>0</v>
      </c>
      <c r="M3822" s="9">
        <f t="shared" si="1087"/>
        <v>0</v>
      </c>
      <c r="N3822" s="9">
        <f t="shared" si="1087"/>
        <v>0</v>
      </c>
      <c r="O3822" s="9">
        <f t="shared" si="1087"/>
        <v>0</v>
      </c>
      <c r="P3822" s="9">
        <f t="shared" si="1087"/>
        <v>0</v>
      </c>
      <c r="Q3822" s="9">
        <f t="shared" si="1087"/>
        <v>0</v>
      </c>
      <c r="R3822" s="9">
        <f t="shared" si="1087"/>
        <v>0</v>
      </c>
      <c r="S3822" s="9">
        <f t="shared" si="1087"/>
        <v>0</v>
      </c>
      <c r="T3822" s="9">
        <f t="shared" si="1087"/>
        <v>0</v>
      </c>
      <c r="U3822" s="9">
        <v>0</v>
      </c>
      <c r="V3822" s="9">
        <v>0</v>
      </c>
      <c r="W3822" s="9">
        <f>SUM(W3823:W3824)</f>
        <v>0</v>
      </c>
      <c r="X3822" s="9">
        <f t="shared" si="1087"/>
        <v>0</v>
      </c>
      <c r="Y3822" s="9">
        <f t="shared" si="1087"/>
        <v>0</v>
      </c>
      <c r="Z3822" s="9">
        <f t="shared" si="1087"/>
        <v>0</v>
      </c>
      <c r="AA3822" s="9">
        <f t="shared" si="1087"/>
        <v>0</v>
      </c>
      <c r="AB3822" s="9">
        <f t="shared" si="1087"/>
        <v>0</v>
      </c>
      <c r="AC3822" s="9">
        <f t="shared" si="1087"/>
        <v>0</v>
      </c>
      <c r="AD3822" s="9">
        <f t="shared" si="1087"/>
        <v>0</v>
      </c>
      <c r="AE3822" s="9">
        <f t="shared" si="1087"/>
        <v>0</v>
      </c>
      <c r="AF3822" s="9">
        <f t="shared" si="1087"/>
        <v>0</v>
      </c>
      <c r="AG3822" s="9">
        <f t="shared" si="1087"/>
        <v>0</v>
      </c>
      <c r="AH3822" s="9">
        <v>0</v>
      </c>
      <c r="AI3822" s="9">
        <v>0</v>
      </c>
      <c r="AJ3822" s="9">
        <f>SUM(AJ3823:AJ3824)</f>
        <v>0</v>
      </c>
      <c r="AK3822" s="9">
        <f t="shared" si="1087"/>
        <v>0</v>
      </c>
      <c r="AL3822" s="9">
        <f t="shared" si="1087"/>
        <v>0</v>
      </c>
      <c r="AM3822" s="9">
        <f t="shared" si="1087"/>
        <v>0</v>
      </c>
      <c r="AN3822" s="9">
        <f t="shared" si="1087"/>
        <v>0</v>
      </c>
      <c r="AO3822" s="9">
        <f t="shared" si="1087"/>
        <v>0</v>
      </c>
      <c r="AP3822" s="9">
        <f t="shared" si="1087"/>
        <v>0</v>
      </c>
      <c r="AQ3822" s="9">
        <f t="shared" si="1087"/>
        <v>0</v>
      </c>
      <c r="AR3822" s="9">
        <f t="shared" si="1087"/>
        <v>0</v>
      </c>
      <c r="AS3822" s="9">
        <f t="shared" si="1087"/>
        <v>0</v>
      </c>
      <c r="AT3822" s="9">
        <f t="shared" si="1087"/>
        <v>0</v>
      </c>
      <c r="AU3822" s="9">
        <v>0</v>
      </c>
      <c r="AV3822" s="9">
        <v>0</v>
      </c>
      <c r="AW3822" s="9">
        <f t="shared" si="1085"/>
        <v>0</v>
      </c>
    </row>
    <row r="3823" spans="1:49">
      <c r="A3823" s="44" t="s">
        <v>797</v>
      </c>
      <c r="B3823" s="45" t="s">
        <v>1030</v>
      </c>
      <c r="C3823" s="45" t="s">
        <v>1434</v>
      </c>
      <c r="D3823" s="452" t="s">
        <v>2966</v>
      </c>
      <c r="E3823" s="367" t="s">
        <v>834</v>
      </c>
      <c r="F3823" s="50"/>
      <c r="G3823" s="468" t="s">
        <v>3096</v>
      </c>
      <c r="H3823" s="50" t="s">
        <v>2333</v>
      </c>
      <c r="I3823" s="42" t="s">
        <v>1165</v>
      </c>
      <c r="U3823" s="15">
        <v>0</v>
      </c>
      <c r="V3823" s="15">
        <v>0</v>
      </c>
      <c r="AH3823" s="15">
        <v>0</v>
      </c>
      <c r="AI3823" s="15">
        <v>0</v>
      </c>
      <c r="AU3823" s="15">
        <v>0</v>
      </c>
      <c r="AV3823" s="15">
        <v>0</v>
      </c>
      <c r="AW3823" s="15">
        <f t="shared" si="1085"/>
        <v>0</v>
      </c>
    </row>
    <row r="3824" spans="1:49">
      <c r="A3824" s="44" t="s">
        <v>797</v>
      </c>
      <c r="B3824" s="45" t="s">
        <v>1030</v>
      </c>
      <c r="C3824" s="45" t="s">
        <v>1434</v>
      </c>
      <c r="D3824" s="452" t="s">
        <v>2966</v>
      </c>
      <c r="E3824" s="367" t="s">
        <v>772</v>
      </c>
      <c r="F3824" s="50"/>
      <c r="G3824" s="468" t="s">
        <v>3096</v>
      </c>
      <c r="H3824" s="50" t="s">
        <v>2333</v>
      </c>
      <c r="I3824" s="42" t="s">
        <v>1227</v>
      </c>
      <c r="J3824" s="15">
        <f>SUM(J3825:J3829)</f>
        <v>0</v>
      </c>
      <c r="K3824" s="15">
        <f t="shared" ref="K3824:AT3824" si="1088">SUM(K3825:K3829)</f>
        <v>0</v>
      </c>
      <c r="L3824" s="15">
        <f t="shared" si="1088"/>
        <v>0</v>
      </c>
      <c r="M3824" s="15">
        <f t="shared" si="1088"/>
        <v>0</v>
      </c>
      <c r="N3824" s="15">
        <f t="shared" si="1088"/>
        <v>0</v>
      </c>
      <c r="O3824" s="15">
        <f t="shared" si="1088"/>
        <v>0</v>
      </c>
      <c r="P3824" s="15">
        <f t="shared" si="1088"/>
        <v>0</v>
      </c>
      <c r="Q3824" s="15">
        <f t="shared" si="1088"/>
        <v>0</v>
      </c>
      <c r="R3824" s="15">
        <f t="shared" si="1088"/>
        <v>0</v>
      </c>
      <c r="S3824" s="15">
        <f t="shared" si="1088"/>
        <v>0</v>
      </c>
      <c r="T3824" s="15">
        <f t="shared" si="1088"/>
        <v>0</v>
      </c>
      <c r="U3824" s="15">
        <v>0</v>
      </c>
      <c r="V3824" s="15">
        <v>0</v>
      </c>
      <c r="W3824" s="15">
        <f>SUM(W3825:W3829)</f>
        <v>0</v>
      </c>
      <c r="X3824" s="15">
        <f t="shared" si="1088"/>
        <v>0</v>
      </c>
      <c r="Y3824" s="15">
        <f t="shared" si="1088"/>
        <v>0</v>
      </c>
      <c r="Z3824" s="15">
        <f t="shared" si="1088"/>
        <v>0</v>
      </c>
      <c r="AA3824" s="15">
        <f t="shared" si="1088"/>
        <v>0</v>
      </c>
      <c r="AB3824" s="15">
        <f t="shared" si="1088"/>
        <v>0</v>
      </c>
      <c r="AC3824" s="15">
        <f t="shared" si="1088"/>
        <v>0</v>
      </c>
      <c r="AD3824" s="15">
        <f t="shared" si="1088"/>
        <v>0</v>
      </c>
      <c r="AE3824" s="15">
        <f t="shared" si="1088"/>
        <v>0</v>
      </c>
      <c r="AF3824" s="15">
        <f t="shared" si="1088"/>
        <v>0</v>
      </c>
      <c r="AG3824" s="15">
        <f t="shared" si="1088"/>
        <v>0</v>
      </c>
      <c r="AH3824" s="15">
        <v>0</v>
      </c>
      <c r="AI3824" s="15">
        <v>0</v>
      </c>
      <c r="AJ3824" s="15">
        <f>SUM(AJ3825:AJ3829)</f>
        <v>0</v>
      </c>
      <c r="AK3824" s="15">
        <f t="shared" si="1088"/>
        <v>0</v>
      </c>
      <c r="AL3824" s="15">
        <f t="shared" si="1088"/>
        <v>0</v>
      </c>
      <c r="AM3824" s="15">
        <f t="shared" si="1088"/>
        <v>0</v>
      </c>
      <c r="AN3824" s="15">
        <f t="shared" si="1088"/>
        <v>0</v>
      </c>
      <c r="AO3824" s="15">
        <f t="shared" si="1088"/>
        <v>0</v>
      </c>
      <c r="AP3824" s="15">
        <f t="shared" si="1088"/>
        <v>0</v>
      </c>
      <c r="AQ3824" s="15">
        <f t="shared" si="1088"/>
        <v>0</v>
      </c>
      <c r="AR3824" s="15">
        <f t="shared" si="1088"/>
        <v>0</v>
      </c>
      <c r="AS3824" s="15">
        <f t="shared" si="1088"/>
        <v>0</v>
      </c>
      <c r="AT3824" s="15">
        <f t="shared" si="1088"/>
        <v>0</v>
      </c>
      <c r="AU3824" s="15">
        <v>0</v>
      </c>
      <c r="AV3824" s="15">
        <v>0</v>
      </c>
      <c r="AW3824" s="15">
        <f t="shared" si="1085"/>
        <v>0</v>
      </c>
    </row>
    <row r="3825" spans="1:49" s="144" customFormat="1">
      <c r="A3825" s="44" t="s">
        <v>797</v>
      </c>
      <c r="B3825" s="45" t="s">
        <v>1030</v>
      </c>
      <c r="C3825" s="45" t="s">
        <v>1434</v>
      </c>
      <c r="D3825" s="452" t="s">
        <v>2966</v>
      </c>
      <c r="E3825" s="140" t="s">
        <v>850</v>
      </c>
      <c r="F3825" s="141" t="s">
        <v>421</v>
      </c>
      <c r="G3825" s="468" t="s">
        <v>3096</v>
      </c>
      <c r="H3825" s="50" t="s">
        <v>2333</v>
      </c>
      <c r="I3825" s="142" t="s">
        <v>1119</v>
      </c>
      <c r="J3825" s="15"/>
      <c r="K3825" s="15"/>
      <c r="L3825" s="15"/>
      <c r="M3825" s="15"/>
      <c r="N3825" s="15"/>
      <c r="O3825" s="15"/>
      <c r="P3825" s="15"/>
      <c r="Q3825" s="15"/>
      <c r="R3825" s="15"/>
      <c r="S3825" s="15"/>
      <c r="T3825" s="15"/>
      <c r="U3825" s="15">
        <v>0</v>
      </c>
      <c r="V3825" s="15">
        <v>0</v>
      </c>
      <c r="W3825" s="15"/>
      <c r="X3825" s="15"/>
      <c r="Y3825" s="15"/>
      <c r="Z3825" s="15"/>
      <c r="AA3825" s="15"/>
      <c r="AB3825" s="15"/>
      <c r="AC3825" s="15"/>
      <c r="AD3825" s="15"/>
      <c r="AE3825" s="15"/>
      <c r="AF3825" s="15"/>
      <c r="AG3825" s="15"/>
      <c r="AH3825" s="15">
        <v>0</v>
      </c>
      <c r="AI3825" s="15">
        <v>0</v>
      </c>
      <c r="AJ3825" s="15"/>
      <c r="AK3825" s="15"/>
      <c r="AL3825" s="15"/>
      <c r="AM3825" s="15"/>
      <c r="AN3825" s="15"/>
      <c r="AO3825" s="15"/>
      <c r="AP3825" s="15"/>
      <c r="AQ3825" s="15"/>
      <c r="AR3825" s="15"/>
      <c r="AS3825" s="15"/>
      <c r="AT3825" s="15"/>
      <c r="AU3825" s="15">
        <v>0</v>
      </c>
      <c r="AV3825" s="15">
        <v>0</v>
      </c>
      <c r="AW3825" s="15">
        <f t="shared" si="1085"/>
        <v>0</v>
      </c>
    </row>
    <row r="3826" spans="1:49" s="144" customFormat="1">
      <c r="A3826" s="44" t="s">
        <v>797</v>
      </c>
      <c r="B3826" s="45" t="s">
        <v>1030</v>
      </c>
      <c r="C3826" s="45" t="s">
        <v>1434</v>
      </c>
      <c r="D3826" s="452" t="s">
        <v>2966</v>
      </c>
      <c r="E3826" s="140" t="s">
        <v>851</v>
      </c>
      <c r="F3826" s="141" t="s">
        <v>422</v>
      </c>
      <c r="G3826" s="468" t="s">
        <v>3096</v>
      </c>
      <c r="H3826" s="50" t="s">
        <v>2333</v>
      </c>
      <c r="I3826" s="142" t="s">
        <v>1290</v>
      </c>
      <c r="J3826" s="15"/>
      <c r="K3826" s="15"/>
      <c r="L3826" s="15"/>
      <c r="M3826" s="15"/>
      <c r="N3826" s="15"/>
      <c r="O3826" s="15"/>
      <c r="P3826" s="15"/>
      <c r="Q3826" s="15"/>
      <c r="R3826" s="15"/>
      <c r="S3826" s="15"/>
      <c r="T3826" s="15"/>
      <c r="U3826" s="15">
        <v>0</v>
      </c>
      <c r="V3826" s="15">
        <v>0</v>
      </c>
      <c r="W3826" s="15"/>
      <c r="X3826" s="15"/>
      <c r="Y3826" s="15"/>
      <c r="Z3826" s="15"/>
      <c r="AA3826" s="15"/>
      <c r="AB3826" s="15"/>
      <c r="AC3826" s="15"/>
      <c r="AD3826" s="15"/>
      <c r="AE3826" s="15"/>
      <c r="AF3826" s="15"/>
      <c r="AG3826" s="15"/>
      <c r="AH3826" s="15">
        <v>0</v>
      </c>
      <c r="AI3826" s="15">
        <v>0</v>
      </c>
      <c r="AJ3826" s="15"/>
      <c r="AK3826" s="15"/>
      <c r="AL3826" s="15"/>
      <c r="AM3826" s="15"/>
      <c r="AN3826" s="15"/>
      <c r="AO3826" s="15"/>
      <c r="AP3826" s="15"/>
      <c r="AQ3826" s="15"/>
      <c r="AR3826" s="15"/>
      <c r="AS3826" s="15"/>
      <c r="AT3826" s="15"/>
      <c r="AU3826" s="15">
        <v>0</v>
      </c>
      <c r="AV3826" s="15">
        <v>0</v>
      </c>
      <c r="AW3826" s="15">
        <f t="shared" si="1085"/>
        <v>0</v>
      </c>
    </row>
    <row r="3827" spans="1:49" s="144" customFormat="1">
      <c r="A3827" s="44" t="s">
        <v>797</v>
      </c>
      <c r="B3827" s="45" t="s">
        <v>1030</v>
      </c>
      <c r="C3827" s="45" t="s">
        <v>1434</v>
      </c>
      <c r="D3827" s="452" t="s">
        <v>2966</v>
      </c>
      <c r="E3827" s="140" t="s">
        <v>852</v>
      </c>
      <c r="F3827" s="141" t="s">
        <v>423</v>
      </c>
      <c r="G3827" s="468" t="s">
        <v>3096</v>
      </c>
      <c r="H3827" s="50" t="s">
        <v>2333</v>
      </c>
      <c r="I3827" s="142" t="s">
        <v>1733</v>
      </c>
      <c r="J3827" s="15"/>
      <c r="K3827" s="15"/>
      <c r="L3827" s="15"/>
      <c r="M3827" s="15"/>
      <c r="N3827" s="15"/>
      <c r="O3827" s="15"/>
      <c r="P3827" s="15"/>
      <c r="Q3827" s="15"/>
      <c r="R3827" s="15"/>
      <c r="S3827" s="15"/>
      <c r="T3827" s="15"/>
      <c r="U3827" s="15">
        <v>0</v>
      </c>
      <c r="V3827" s="15">
        <v>0</v>
      </c>
      <c r="W3827" s="15"/>
      <c r="X3827" s="15"/>
      <c r="Y3827" s="15"/>
      <c r="Z3827" s="15"/>
      <c r="AA3827" s="15"/>
      <c r="AB3827" s="15"/>
      <c r="AC3827" s="15"/>
      <c r="AD3827" s="15"/>
      <c r="AE3827" s="15"/>
      <c r="AF3827" s="15"/>
      <c r="AG3827" s="15"/>
      <c r="AH3827" s="15">
        <v>0</v>
      </c>
      <c r="AI3827" s="15">
        <v>0</v>
      </c>
      <c r="AJ3827" s="15"/>
      <c r="AK3827" s="15"/>
      <c r="AL3827" s="15"/>
      <c r="AM3827" s="15"/>
      <c r="AN3827" s="15"/>
      <c r="AO3827" s="15"/>
      <c r="AP3827" s="15"/>
      <c r="AQ3827" s="15"/>
      <c r="AR3827" s="15"/>
      <c r="AS3827" s="15"/>
      <c r="AT3827" s="15"/>
      <c r="AU3827" s="15">
        <v>0</v>
      </c>
      <c r="AV3827" s="15">
        <v>0</v>
      </c>
      <c r="AW3827" s="15">
        <f t="shared" si="1085"/>
        <v>0</v>
      </c>
    </row>
    <row r="3828" spans="1:49" s="144" customFormat="1">
      <c r="A3828" s="44" t="s">
        <v>797</v>
      </c>
      <c r="B3828" s="45" t="s">
        <v>1030</v>
      </c>
      <c r="C3828" s="45" t="s">
        <v>1434</v>
      </c>
      <c r="D3828" s="452" t="s">
        <v>2966</v>
      </c>
      <c r="E3828" s="140" t="s">
        <v>853</v>
      </c>
      <c r="F3828" s="141" t="s">
        <v>424</v>
      </c>
      <c r="G3828" s="468" t="s">
        <v>3096</v>
      </c>
      <c r="H3828" s="50" t="s">
        <v>2333</v>
      </c>
      <c r="I3828" s="142" t="s">
        <v>1734</v>
      </c>
      <c r="J3828" s="15"/>
      <c r="K3828" s="15"/>
      <c r="L3828" s="15"/>
      <c r="M3828" s="15"/>
      <c r="N3828" s="15"/>
      <c r="O3828" s="15"/>
      <c r="P3828" s="15"/>
      <c r="Q3828" s="15"/>
      <c r="R3828" s="15"/>
      <c r="S3828" s="15"/>
      <c r="T3828" s="15"/>
      <c r="U3828" s="15">
        <v>0</v>
      </c>
      <c r="V3828" s="15">
        <v>0</v>
      </c>
      <c r="W3828" s="15"/>
      <c r="X3828" s="15"/>
      <c r="Y3828" s="15"/>
      <c r="Z3828" s="15"/>
      <c r="AA3828" s="15"/>
      <c r="AB3828" s="15"/>
      <c r="AC3828" s="15"/>
      <c r="AD3828" s="15"/>
      <c r="AE3828" s="15"/>
      <c r="AF3828" s="15"/>
      <c r="AG3828" s="15"/>
      <c r="AH3828" s="15">
        <v>0</v>
      </c>
      <c r="AI3828" s="15">
        <v>0</v>
      </c>
      <c r="AJ3828" s="15"/>
      <c r="AK3828" s="15"/>
      <c r="AL3828" s="15"/>
      <c r="AM3828" s="15"/>
      <c r="AN3828" s="15"/>
      <c r="AO3828" s="15"/>
      <c r="AP3828" s="15"/>
      <c r="AQ3828" s="15"/>
      <c r="AR3828" s="15"/>
      <c r="AS3828" s="15"/>
      <c r="AT3828" s="15"/>
      <c r="AU3828" s="15">
        <v>0</v>
      </c>
      <c r="AV3828" s="15">
        <v>0</v>
      </c>
      <c r="AW3828" s="15">
        <f t="shared" si="1085"/>
        <v>0</v>
      </c>
    </row>
    <row r="3829" spans="1:49" s="144" customFormat="1">
      <c r="A3829" s="44" t="s">
        <v>797</v>
      </c>
      <c r="B3829" s="45" t="s">
        <v>1030</v>
      </c>
      <c r="C3829" s="45" t="s">
        <v>1434</v>
      </c>
      <c r="D3829" s="452" t="s">
        <v>2966</v>
      </c>
      <c r="E3829" s="140" t="s">
        <v>854</v>
      </c>
      <c r="F3829" s="141" t="s">
        <v>425</v>
      </c>
      <c r="G3829" s="468" t="s">
        <v>3096</v>
      </c>
      <c r="H3829" s="50" t="s">
        <v>2333</v>
      </c>
      <c r="I3829" s="142" t="s">
        <v>1735</v>
      </c>
      <c r="J3829" s="15"/>
      <c r="K3829" s="15"/>
      <c r="L3829" s="15"/>
      <c r="M3829" s="15"/>
      <c r="N3829" s="15"/>
      <c r="O3829" s="15"/>
      <c r="P3829" s="15"/>
      <c r="Q3829" s="15"/>
      <c r="R3829" s="15"/>
      <c r="S3829" s="15"/>
      <c r="T3829" s="15"/>
      <c r="U3829" s="15">
        <v>0</v>
      </c>
      <c r="V3829" s="15">
        <v>0</v>
      </c>
      <c r="W3829" s="15"/>
      <c r="X3829" s="15"/>
      <c r="Y3829" s="15"/>
      <c r="Z3829" s="15"/>
      <c r="AA3829" s="15"/>
      <c r="AB3829" s="15"/>
      <c r="AC3829" s="15"/>
      <c r="AD3829" s="15"/>
      <c r="AE3829" s="15"/>
      <c r="AF3829" s="15"/>
      <c r="AG3829" s="15"/>
      <c r="AH3829" s="15">
        <v>0</v>
      </c>
      <c r="AI3829" s="15">
        <v>0</v>
      </c>
      <c r="AJ3829" s="15"/>
      <c r="AK3829" s="15"/>
      <c r="AL3829" s="15"/>
      <c r="AM3829" s="15"/>
      <c r="AN3829" s="15"/>
      <c r="AO3829" s="15"/>
      <c r="AP3829" s="15"/>
      <c r="AQ3829" s="15"/>
      <c r="AR3829" s="15"/>
      <c r="AS3829" s="15"/>
      <c r="AT3829" s="15"/>
      <c r="AU3829" s="15">
        <v>0</v>
      </c>
      <c r="AV3829" s="15">
        <v>0</v>
      </c>
      <c r="AW3829" s="15">
        <f t="shared" si="1085"/>
        <v>0</v>
      </c>
    </row>
    <row r="3830" spans="1:49">
      <c r="A3830" s="44" t="s">
        <v>797</v>
      </c>
      <c r="B3830" s="45" t="s">
        <v>1030</v>
      </c>
      <c r="C3830" s="45" t="s">
        <v>1434</v>
      </c>
      <c r="D3830" s="452" t="s">
        <v>2966</v>
      </c>
      <c r="E3830" s="213" t="s">
        <v>773</v>
      </c>
      <c r="F3830" s="65"/>
      <c r="G3830" s="65"/>
      <c r="H3830" s="65"/>
      <c r="I3830" s="1" t="s">
        <v>1362</v>
      </c>
      <c r="J3830" s="9">
        <f>SUM(J3831)</f>
        <v>0</v>
      </c>
      <c r="K3830" s="9">
        <f t="shared" ref="K3830:AT3830" si="1089">SUM(K3831)</f>
        <v>0</v>
      </c>
      <c r="L3830" s="9">
        <f t="shared" si="1089"/>
        <v>0</v>
      </c>
      <c r="M3830" s="9">
        <f t="shared" si="1089"/>
        <v>0</v>
      </c>
      <c r="N3830" s="9">
        <f t="shared" si="1089"/>
        <v>0</v>
      </c>
      <c r="O3830" s="9">
        <f t="shared" si="1089"/>
        <v>0</v>
      </c>
      <c r="P3830" s="9">
        <f t="shared" si="1089"/>
        <v>0</v>
      </c>
      <c r="Q3830" s="9">
        <f t="shared" si="1089"/>
        <v>0</v>
      </c>
      <c r="R3830" s="9">
        <f t="shared" si="1089"/>
        <v>0</v>
      </c>
      <c r="S3830" s="9">
        <f t="shared" si="1089"/>
        <v>0</v>
      </c>
      <c r="T3830" s="9">
        <f t="shared" si="1089"/>
        <v>0</v>
      </c>
      <c r="U3830" s="9">
        <v>0</v>
      </c>
      <c r="V3830" s="9">
        <v>0</v>
      </c>
      <c r="W3830" s="9">
        <f>SUM(W3831)</f>
        <v>0</v>
      </c>
      <c r="X3830" s="9">
        <f t="shared" si="1089"/>
        <v>0</v>
      </c>
      <c r="Y3830" s="9">
        <f t="shared" si="1089"/>
        <v>0</v>
      </c>
      <c r="Z3830" s="9">
        <f t="shared" si="1089"/>
        <v>0</v>
      </c>
      <c r="AA3830" s="9">
        <f t="shared" si="1089"/>
        <v>0</v>
      </c>
      <c r="AB3830" s="9">
        <f t="shared" si="1089"/>
        <v>0</v>
      </c>
      <c r="AC3830" s="9">
        <f t="shared" si="1089"/>
        <v>0</v>
      </c>
      <c r="AD3830" s="9">
        <f t="shared" si="1089"/>
        <v>0</v>
      </c>
      <c r="AE3830" s="9">
        <f t="shared" si="1089"/>
        <v>0</v>
      </c>
      <c r="AF3830" s="9">
        <f t="shared" si="1089"/>
        <v>0</v>
      </c>
      <c r="AG3830" s="9">
        <f t="shared" si="1089"/>
        <v>0</v>
      </c>
      <c r="AH3830" s="9">
        <v>0</v>
      </c>
      <c r="AI3830" s="9">
        <v>0</v>
      </c>
      <c r="AJ3830" s="9">
        <f>SUM(AJ3831)</f>
        <v>0</v>
      </c>
      <c r="AK3830" s="9">
        <f t="shared" si="1089"/>
        <v>0</v>
      </c>
      <c r="AL3830" s="9">
        <f t="shared" si="1089"/>
        <v>0</v>
      </c>
      <c r="AM3830" s="9">
        <f t="shared" si="1089"/>
        <v>0</v>
      </c>
      <c r="AN3830" s="9">
        <f t="shared" si="1089"/>
        <v>0</v>
      </c>
      <c r="AO3830" s="9">
        <f t="shared" si="1089"/>
        <v>0</v>
      </c>
      <c r="AP3830" s="9">
        <f t="shared" si="1089"/>
        <v>0</v>
      </c>
      <c r="AQ3830" s="9">
        <f t="shared" si="1089"/>
        <v>0</v>
      </c>
      <c r="AR3830" s="9">
        <f t="shared" si="1089"/>
        <v>0</v>
      </c>
      <c r="AS3830" s="9">
        <f t="shared" si="1089"/>
        <v>0</v>
      </c>
      <c r="AT3830" s="9">
        <f t="shared" si="1089"/>
        <v>0</v>
      </c>
      <c r="AU3830" s="9">
        <v>0</v>
      </c>
      <c r="AV3830" s="9">
        <v>0</v>
      </c>
      <c r="AW3830" s="9">
        <f t="shared" si="1085"/>
        <v>0</v>
      </c>
    </row>
    <row r="3831" spans="1:49">
      <c r="A3831" s="44" t="s">
        <v>797</v>
      </c>
      <c r="B3831" s="45" t="s">
        <v>1030</v>
      </c>
      <c r="C3831" s="45" t="s">
        <v>1434</v>
      </c>
      <c r="D3831" s="452" t="s">
        <v>2966</v>
      </c>
      <c r="E3831" s="367" t="s">
        <v>785</v>
      </c>
      <c r="F3831" s="50"/>
      <c r="G3831" s="468" t="s">
        <v>3096</v>
      </c>
      <c r="H3831" s="50" t="s">
        <v>2333</v>
      </c>
      <c r="I3831" s="42" t="s">
        <v>1363</v>
      </c>
      <c r="U3831" s="15">
        <v>0</v>
      </c>
      <c r="V3831" s="15">
        <v>0</v>
      </c>
      <c r="AH3831" s="15">
        <v>0</v>
      </c>
      <c r="AI3831" s="15">
        <v>0</v>
      </c>
      <c r="AU3831" s="15">
        <v>0</v>
      </c>
      <c r="AV3831" s="15">
        <v>0</v>
      </c>
      <c r="AW3831" s="15">
        <f t="shared" si="1085"/>
        <v>0</v>
      </c>
    </row>
    <row r="3832" spans="1:49">
      <c r="A3832" s="44" t="s">
        <v>797</v>
      </c>
      <c r="B3832" s="45" t="s">
        <v>1030</v>
      </c>
      <c r="C3832" s="45" t="s">
        <v>1434</v>
      </c>
      <c r="D3832" s="452" t="s">
        <v>2966</v>
      </c>
      <c r="E3832" s="213" t="s">
        <v>1364</v>
      </c>
      <c r="F3832" s="65"/>
      <c r="G3832" s="65"/>
      <c r="H3832" s="65"/>
      <c r="I3832" s="1" t="s">
        <v>2104</v>
      </c>
      <c r="J3832" s="9">
        <f>SUM(J3833:J3842)</f>
        <v>15830</v>
      </c>
      <c r="K3832" s="9">
        <f t="shared" ref="K3832:AT3832" si="1090">SUM(K3833:K3842)</f>
        <v>0</v>
      </c>
      <c r="L3832" s="9">
        <f t="shared" si="1090"/>
        <v>0</v>
      </c>
      <c r="M3832" s="9">
        <f t="shared" si="1090"/>
        <v>5700</v>
      </c>
      <c r="N3832" s="9">
        <f t="shared" si="1090"/>
        <v>6580</v>
      </c>
      <c r="O3832" s="9">
        <f t="shared" si="1090"/>
        <v>0</v>
      </c>
      <c r="P3832" s="9">
        <f t="shared" si="1090"/>
        <v>3550</v>
      </c>
      <c r="Q3832" s="9">
        <f t="shared" si="1090"/>
        <v>0</v>
      </c>
      <c r="R3832" s="9">
        <f t="shared" si="1090"/>
        <v>0</v>
      </c>
      <c r="S3832" s="9">
        <f t="shared" si="1090"/>
        <v>0</v>
      </c>
      <c r="T3832" s="9">
        <f t="shared" si="1090"/>
        <v>0</v>
      </c>
      <c r="U3832" s="9">
        <v>15830</v>
      </c>
      <c r="V3832" s="9">
        <v>0</v>
      </c>
      <c r="W3832" s="9">
        <f>SUM(W3833:W3842)</f>
        <v>10197</v>
      </c>
      <c r="X3832" s="9">
        <f t="shared" si="1090"/>
        <v>0</v>
      </c>
      <c r="Y3832" s="9">
        <f t="shared" si="1090"/>
        <v>0</v>
      </c>
      <c r="Z3832" s="9">
        <f t="shared" si="1090"/>
        <v>0</v>
      </c>
      <c r="AA3832" s="9">
        <f t="shared" si="1090"/>
        <v>10197</v>
      </c>
      <c r="AB3832" s="9">
        <f t="shared" si="1090"/>
        <v>0</v>
      </c>
      <c r="AC3832" s="9">
        <f t="shared" si="1090"/>
        <v>0</v>
      </c>
      <c r="AD3832" s="9">
        <f t="shared" si="1090"/>
        <v>0</v>
      </c>
      <c r="AE3832" s="9">
        <f t="shared" si="1090"/>
        <v>0</v>
      </c>
      <c r="AF3832" s="9">
        <f t="shared" si="1090"/>
        <v>0</v>
      </c>
      <c r="AG3832" s="9">
        <f t="shared" si="1090"/>
        <v>0</v>
      </c>
      <c r="AH3832" s="9">
        <v>10197</v>
      </c>
      <c r="AI3832" s="9">
        <v>0</v>
      </c>
      <c r="AJ3832" s="9">
        <f>SUM(AJ3833:AJ3842)</f>
        <v>892</v>
      </c>
      <c r="AK3832" s="9">
        <f t="shared" si="1090"/>
        <v>0</v>
      </c>
      <c r="AL3832" s="9">
        <f t="shared" si="1090"/>
        <v>0</v>
      </c>
      <c r="AM3832" s="9">
        <f t="shared" si="1090"/>
        <v>0</v>
      </c>
      <c r="AN3832" s="9">
        <f t="shared" si="1090"/>
        <v>700</v>
      </c>
      <c r="AO3832" s="9">
        <f t="shared" si="1090"/>
        <v>0</v>
      </c>
      <c r="AP3832" s="9">
        <f t="shared" si="1090"/>
        <v>0</v>
      </c>
      <c r="AQ3832" s="9">
        <f t="shared" si="1090"/>
        <v>192</v>
      </c>
      <c r="AR3832" s="9">
        <f t="shared" si="1090"/>
        <v>0</v>
      </c>
      <c r="AS3832" s="9">
        <f t="shared" si="1090"/>
        <v>0</v>
      </c>
      <c r="AT3832" s="9">
        <f t="shared" si="1090"/>
        <v>0</v>
      </c>
      <c r="AU3832" s="9">
        <v>892</v>
      </c>
      <c r="AV3832" s="9">
        <v>0</v>
      </c>
      <c r="AW3832" s="9">
        <f t="shared" si="1085"/>
        <v>26919</v>
      </c>
    </row>
    <row r="3833" spans="1:49">
      <c r="A3833" s="44" t="s">
        <v>797</v>
      </c>
      <c r="B3833" s="45" t="s">
        <v>1030</v>
      </c>
      <c r="C3833" s="45" t="s">
        <v>1434</v>
      </c>
      <c r="D3833" s="452" t="s">
        <v>2966</v>
      </c>
      <c r="E3833" s="367" t="s">
        <v>786</v>
      </c>
      <c r="F3833" s="50"/>
      <c r="G3833" s="468" t="s">
        <v>3096</v>
      </c>
      <c r="H3833" s="50" t="s">
        <v>2333</v>
      </c>
      <c r="I3833" s="42" t="s">
        <v>1191</v>
      </c>
      <c r="U3833" s="15">
        <v>0</v>
      </c>
      <c r="V3833" s="15">
        <v>0</v>
      </c>
      <c r="AH3833" s="15">
        <v>0</v>
      </c>
      <c r="AI3833" s="15">
        <v>0</v>
      </c>
      <c r="AU3833" s="15">
        <v>0</v>
      </c>
      <c r="AV3833" s="15">
        <v>0</v>
      </c>
      <c r="AW3833" s="15">
        <f t="shared" si="1085"/>
        <v>0</v>
      </c>
    </row>
    <row r="3834" spans="1:49">
      <c r="A3834" s="44" t="s">
        <v>797</v>
      </c>
      <c r="B3834" s="45" t="s">
        <v>1030</v>
      </c>
      <c r="C3834" s="45" t="s">
        <v>1434</v>
      </c>
      <c r="D3834" s="452" t="s">
        <v>2966</v>
      </c>
      <c r="E3834" s="367" t="s">
        <v>1528</v>
      </c>
      <c r="F3834" s="50"/>
      <c r="G3834" s="468" t="s">
        <v>3096</v>
      </c>
      <c r="H3834" s="50" t="s">
        <v>2333</v>
      </c>
      <c r="I3834" s="42" t="s">
        <v>989</v>
      </c>
      <c r="J3834" s="15">
        <v>10000</v>
      </c>
      <c r="M3834" s="15">
        <v>5700</v>
      </c>
      <c r="N3834" s="15">
        <v>4300</v>
      </c>
      <c r="U3834" s="15">
        <v>10000</v>
      </c>
      <c r="V3834" s="15">
        <v>0</v>
      </c>
      <c r="AH3834" s="15">
        <v>0</v>
      </c>
      <c r="AI3834" s="15">
        <v>0</v>
      </c>
      <c r="AU3834" s="15">
        <v>0</v>
      </c>
      <c r="AV3834" s="15">
        <v>0</v>
      </c>
      <c r="AW3834" s="15">
        <f t="shared" si="1085"/>
        <v>10000</v>
      </c>
    </row>
    <row r="3835" spans="1:49">
      <c r="A3835" s="44" t="s">
        <v>797</v>
      </c>
      <c r="B3835" s="45" t="s">
        <v>1030</v>
      </c>
      <c r="C3835" s="45" t="s">
        <v>1434</v>
      </c>
      <c r="D3835" s="452" t="s">
        <v>2966</v>
      </c>
      <c r="E3835" s="367" t="s">
        <v>1679</v>
      </c>
      <c r="F3835" s="50"/>
      <c r="G3835" s="468" t="s">
        <v>3096</v>
      </c>
      <c r="H3835" s="50" t="s">
        <v>2333</v>
      </c>
      <c r="I3835" s="42" t="s">
        <v>1048</v>
      </c>
      <c r="U3835" s="15">
        <v>0</v>
      </c>
      <c r="V3835" s="15">
        <v>0</v>
      </c>
      <c r="AH3835" s="15">
        <v>0</v>
      </c>
      <c r="AI3835" s="15">
        <v>0</v>
      </c>
      <c r="AU3835" s="15">
        <v>0</v>
      </c>
      <c r="AV3835" s="15">
        <v>0</v>
      </c>
      <c r="AW3835" s="15">
        <f t="shared" si="1085"/>
        <v>0</v>
      </c>
    </row>
    <row r="3836" spans="1:49" s="72" customFormat="1">
      <c r="A3836" s="44" t="s">
        <v>797</v>
      </c>
      <c r="B3836" s="45" t="s">
        <v>1030</v>
      </c>
      <c r="C3836" s="45" t="s">
        <v>1434</v>
      </c>
      <c r="D3836" s="452" t="s">
        <v>2966</v>
      </c>
      <c r="E3836" s="367" t="s">
        <v>787</v>
      </c>
      <c r="F3836" s="50"/>
      <c r="G3836" s="468" t="s">
        <v>3096</v>
      </c>
      <c r="H3836" s="50" t="s">
        <v>2333</v>
      </c>
      <c r="I3836" s="42" t="s">
        <v>2226</v>
      </c>
      <c r="J3836" s="15"/>
      <c r="K3836" s="15"/>
      <c r="L3836" s="15"/>
      <c r="M3836" s="15"/>
      <c r="N3836" s="15"/>
      <c r="O3836" s="15"/>
      <c r="P3836" s="15"/>
      <c r="Q3836" s="15"/>
      <c r="R3836" s="15"/>
      <c r="S3836" s="15"/>
      <c r="T3836" s="15"/>
      <c r="U3836" s="15">
        <v>0</v>
      </c>
      <c r="V3836" s="15">
        <v>0</v>
      </c>
      <c r="W3836" s="15">
        <v>953</v>
      </c>
      <c r="X3836" s="15"/>
      <c r="Y3836" s="15"/>
      <c r="Z3836" s="15"/>
      <c r="AA3836" s="15">
        <v>953</v>
      </c>
      <c r="AB3836" s="15"/>
      <c r="AC3836" s="15"/>
      <c r="AD3836" s="15"/>
      <c r="AE3836" s="15"/>
      <c r="AF3836" s="15"/>
      <c r="AG3836" s="15"/>
      <c r="AH3836" s="15">
        <v>953</v>
      </c>
      <c r="AI3836" s="15">
        <v>0</v>
      </c>
      <c r="AJ3836" s="15">
        <v>192</v>
      </c>
      <c r="AK3836" s="15"/>
      <c r="AL3836" s="15"/>
      <c r="AM3836" s="15"/>
      <c r="AN3836" s="15"/>
      <c r="AO3836" s="15"/>
      <c r="AP3836" s="15"/>
      <c r="AQ3836" s="15">
        <v>192</v>
      </c>
      <c r="AR3836" s="15"/>
      <c r="AS3836" s="15"/>
      <c r="AT3836" s="15"/>
      <c r="AU3836" s="15">
        <v>192</v>
      </c>
      <c r="AV3836" s="15">
        <v>0</v>
      </c>
      <c r="AW3836" s="15">
        <f t="shared" si="1085"/>
        <v>1145</v>
      </c>
    </row>
    <row r="3837" spans="1:49">
      <c r="A3837" s="44" t="s">
        <v>797</v>
      </c>
      <c r="B3837" s="45" t="s">
        <v>1030</v>
      </c>
      <c r="C3837" s="45" t="s">
        <v>1434</v>
      </c>
      <c r="D3837" s="452" t="s">
        <v>2966</v>
      </c>
      <c r="E3837" s="367" t="s">
        <v>1116</v>
      </c>
      <c r="F3837" s="50"/>
      <c r="G3837" s="468" t="s">
        <v>3096</v>
      </c>
      <c r="H3837" s="50" t="s">
        <v>2333</v>
      </c>
      <c r="I3837" s="42" t="s">
        <v>1487</v>
      </c>
      <c r="U3837" s="15">
        <v>0</v>
      </c>
      <c r="V3837" s="15">
        <v>0</v>
      </c>
      <c r="AH3837" s="15">
        <v>0</v>
      </c>
      <c r="AI3837" s="15">
        <v>0</v>
      </c>
      <c r="AU3837" s="15">
        <v>0</v>
      </c>
      <c r="AV3837" s="15">
        <v>0</v>
      </c>
      <c r="AW3837" s="15">
        <f t="shared" si="1085"/>
        <v>0</v>
      </c>
    </row>
    <row r="3838" spans="1:49">
      <c r="A3838" s="44" t="s">
        <v>797</v>
      </c>
      <c r="B3838" s="45" t="s">
        <v>1030</v>
      </c>
      <c r="C3838" s="45" t="s">
        <v>1434</v>
      </c>
      <c r="D3838" s="452" t="s">
        <v>2966</v>
      </c>
      <c r="E3838" s="367" t="s">
        <v>1703</v>
      </c>
      <c r="F3838" s="50"/>
      <c r="G3838" s="468" t="s">
        <v>3096</v>
      </c>
      <c r="H3838" s="50" t="s">
        <v>2333</v>
      </c>
      <c r="I3838" s="42" t="s">
        <v>1047</v>
      </c>
      <c r="U3838" s="15">
        <v>0</v>
      </c>
      <c r="V3838" s="15">
        <v>0</v>
      </c>
      <c r="AH3838" s="15">
        <v>0</v>
      </c>
      <c r="AI3838" s="15">
        <v>0</v>
      </c>
      <c r="AU3838" s="15">
        <v>0</v>
      </c>
      <c r="AV3838" s="15">
        <v>0</v>
      </c>
      <c r="AW3838" s="15">
        <f t="shared" si="1085"/>
        <v>0</v>
      </c>
    </row>
    <row r="3839" spans="1:49">
      <c r="A3839" s="44" t="s">
        <v>797</v>
      </c>
      <c r="B3839" s="45" t="s">
        <v>1030</v>
      </c>
      <c r="C3839" s="45" t="s">
        <v>1434</v>
      </c>
      <c r="D3839" s="452" t="s">
        <v>2966</v>
      </c>
      <c r="E3839" s="367" t="s">
        <v>826</v>
      </c>
      <c r="F3839" s="50"/>
      <c r="G3839" s="468" t="s">
        <v>3096</v>
      </c>
      <c r="H3839" s="50" t="s">
        <v>2333</v>
      </c>
      <c r="I3839" s="42" t="s">
        <v>935</v>
      </c>
      <c r="U3839" s="15">
        <v>0</v>
      </c>
      <c r="V3839" s="15">
        <v>0</v>
      </c>
      <c r="AH3839" s="15">
        <v>0</v>
      </c>
      <c r="AI3839" s="15">
        <v>0</v>
      </c>
      <c r="AU3839" s="15">
        <v>0</v>
      </c>
      <c r="AV3839" s="15">
        <v>0</v>
      </c>
      <c r="AW3839" s="15">
        <f t="shared" si="1085"/>
        <v>0</v>
      </c>
    </row>
    <row r="3840" spans="1:49">
      <c r="A3840" s="44" t="s">
        <v>797</v>
      </c>
      <c r="B3840" s="45" t="s">
        <v>1030</v>
      </c>
      <c r="C3840" s="45" t="s">
        <v>1434</v>
      </c>
      <c r="D3840" s="452" t="s">
        <v>2966</v>
      </c>
      <c r="E3840" s="367" t="s">
        <v>1115</v>
      </c>
      <c r="F3840" s="50"/>
      <c r="G3840" s="468" t="s">
        <v>3096</v>
      </c>
      <c r="H3840" s="50" t="s">
        <v>2333</v>
      </c>
      <c r="I3840" s="42" t="s">
        <v>990</v>
      </c>
      <c r="U3840" s="15">
        <v>0</v>
      </c>
      <c r="V3840" s="15">
        <v>0</v>
      </c>
      <c r="AH3840" s="15">
        <v>0</v>
      </c>
      <c r="AI3840" s="15">
        <v>0</v>
      </c>
      <c r="AU3840" s="15">
        <v>0</v>
      </c>
      <c r="AV3840" s="15">
        <v>0</v>
      </c>
      <c r="AW3840" s="15">
        <f t="shared" si="1085"/>
        <v>0</v>
      </c>
    </row>
    <row r="3841" spans="1:49">
      <c r="A3841" s="44" t="s">
        <v>797</v>
      </c>
      <c r="B3841" s="45" t="s">
        <v>1030</v>
      </c>
      <c r="C3841" s="45" t="s">
        <v>1434</v>
      </c>
      <c r="D3841" s="452" t="s">
        <v>2966</v>
      </c>
      <c r="E3841" s="367" t="s">
        <v>1677</v>
      </c>
      <c r="F3841" s="50"/>
      <c r="G3841" s="468" t="s">
        <v>3096</v>
      </c>
      <c r="H3841" s="50" t="s">
        <v>2333</v>
      </c>
      <c r="I3841" s="42" t="s">
        <v>1198</v>
      </c>
      <c r="J3841" s="15">
        <v>5830</v>
      </c>
      <c r="N3841" s="15">
        <v>2280</v>
      </c>
      <c r="P3841" s="15">
        <v>3550</v>
      </c>
      <c r="U3841" s="15">
        <v>5830</v>
      </c>
      <c r="V3841" s="15">
        <v>0</v>
      </c>
      <c r="W3841" s="15">
        <v>9244</v>
      </c>
      <c r="AA3841" s="15">
        <v>9244</v>
      </c>
      <c r="AH3841" s="15">
        <v>9244</v>
      </c>
      <c r="AI3841" s="15">
        <v>0</v>
      </c>
      <c r="AJ3841" s="15">
        <v>700</v>
      </c>
      <c r="AN3841" s="15">
        <v>700</v>
      </c>
      <c r="AU3841" s="15">
        <v>700</v>
      </c>
      <c r="AV3841" s="15">
        <v>0</v>
      </c>
      <c r="AW3841" s="15">
        <f t="shared" si="1085"/>
        <v>15774</v>
      </c>
    </row>
    <row r="3842" spans="1:49">
      <c r="A3842" s="44" t="s">
        <v>797</v>
      </c>
      <c r="B3842" s="45" t="s">
        <v>1030</v>
      </c>
      <c r="C3842" s="45" t="s">
        <v>1434</v>
      </c>
      <c r="D3842" s="452" t="s">
        <v>2966</v>
      </c>
      <c r="E3842" s="367" t="s">
        <v>1677</v>
      </c>
      <c r="F3842" s="50" t="s">
        <v>426</v>
      </c>
      <c r="G3842" s="468" t="s">
        <v>3096</v>
      </c>
      <c r="H3842" s="50" t="s">
        <v>2333</v>
      </c>
      <c r="I3842" s="42" t="s">
        <v>25</v>
      </c>
      <c r="U3842" s="15">
        <v>0</v>
      </c>
      <c r="V3842" s="15">
        <v>0</v>
      </c>
      <c r="AH3842" s="15">
        <v>0</v>
      </c>
      <c r="AI3842" s="15">
        <v>0</v>
      </c>
      <c r="AU3842" s="15">
        <v>0</v>
      </c>
      <c r="AV3842" s="15">
        <v>0</v>
      </c>
      <c r="AW3842" s="15">
        <f t="shared" si="1085"/>
        <v>0</v>
      </c>
    </row>
    <row r="3843" spans="1:49" s="52" customFormat="1">
      <c r="A3843" s="41"/>
      <c r="B3843" s="345"/>
      <c r="C3843" s="345"/>
      <c r="D3843" s="369"/>
      <c r="E3843" s="213"/>
      <c r="F3843" s="65"/>
      <c r="G3843" s="65"/>
      <c r="H3843" s="65"/>
      <c r="I3843" s="49" t="s">
        <v>3</v>
      </c>
      <c r="J3843" s="6">
        <f>SUM(J3844)</f>
        <v>0</v>
      </c>
      <c r="K3843" s="6">
        <f t="shared" ref="K3843:AT3844" si="1091">SUM(K3844)</f>
        <v>0</v>
      </c>
      <c r="L3843" s="6">
        <f t="shared" si="1091"/>
        <v>0</v>
      </c>
      <c r="M3843" s="6">
        <f t="shared" si="1091"/>
        <v>0</v>
      </c>
      <c r="N3843" s="6">
        <f t="shared" si="1091"/>
        <v>0</v>
      </c>
      <c r="O3843" s="6">
        <f t="shared" si="1091"/>
        <v>0</v>
      </c>
      <c r="P3843" s="6">
        <f t="shared" si="1091"/>
        <v>0</v>
      </c>
      <c r="Q3843" s="6">
        <f t="shared" si="1091"/>
        <v>0</v>
      </c>
      <c r="R3843" s="6">
        <f t="shared" si="1091"/>
        <v>0</v>
      </c>
      <c r="S3843" s="6">
        <f t="shared" si="1091"/>
        <v>0</v>
      </c>
      <c r="T3843" s="6">
        <f t="shared" si="1091"/>
        <v>0</v>
      </c>
      <c r="U3843" s="6">
        <v>0</v>
      </c>
      <c r="V3843" s="6">
        <v>0</v>
      </c>
      <c r="W3843" s="6">
        <f>SUM(W3844)</f>
        <v>0</v>
      </c>
      <c r="X3843" s="6">
        <f t="shared" si="1091"/>
        <v>0</v>
      </c>
      <c r="Y3843" s="6">
        <f t="shared" si="1091"/>
        <v>0</v>
      </c>
      <c r="Z3843" s="6">
        <f t="shared" si="1091"/>
        <v>0</v>
      </c>
      <c r="AA3843" s="6">
        <f t="shared" si="1091"/>
        <v>0</v>
      </c>
      <c r="AB3843" s="6">
        <f t="shared" si="1091"/>
        <v>0</v>
      </c>
      <c r="AC3843" s="6">
        <f t="shared" si="1091"/>
        <v>0</v>
      </c>
      <c r="AD3843" s="6">
        <f t="shared" si="1091"/>
        <v>0</v>
      </c>
      <c r="AE3843" s="6">
        <f t="shared" si="1091"/>
        <v>0</v>
      </c>
      <c r="AF3843" s="6">
        <f t="shared" si="1091"/>
        <v>0</v>
      </c>
      <c r="AG3843" s="6">
        <f t="shared" si="1091"/>
        <v>0</v>
      </c>
      <c r="AH3843" s="6">
        <v>0</v>
      </c>
      <c r="AI3843" s="6">
        <v>0</v>
      </c>
      <c r="AJ3843" s="6">
        <f>SUM(AJ3844)</f>
        <v>0</v>
      </c>
      <c r="AK3843" s="6">
        <f t="shared" si="1091"/>
        <v>0</v>
      </c>
      <c r="AL3843" s="6">
        <f t="shared" si="1091"/>
        <v>0</v>
      </c>
      <c r="AM3843" s="6">
        <f t="shared" si="1091"/>
        <v>0</v>
      </c>
      <c r="AN3843" s="6">
        <f t="shared" si="1091"/>
        <v>0</v>
      </c>
      <c r="AO3843" s="6">
        <f t="shared" si="1091"/>
        <v>0</v>
      </c>
      <c r="AP3843" s="6">
        <f t="shared" si="1091"/>
        <v>0</v>
      </c>
      <c r="AQ3843" s="6">
        <f t="shared" si="1091"/>
        <v>0</v>
      </c>
      <c r="AR3843" s="6">
        <f t="shared" si="1091"/>
        <v>0</v>
      </c>
      <c r="AS3843" s="6">
        <f t="shared" si="1091"/>
        <v>0</v>
      </c>
      <c r="AT3843" s="6">
        <f t="shared" si="1091"/>
        <v>0</v>
      </c>
      <c r="AU3843" s="6">
        <v>0</v>
      </c>
      <c r="AV3843" s="6">
        <v>0</v>
      </c>
      <c r="AW3843" s="6">
        <f t="shared" si="1085"/>
        <v>0</v>
      </c>
    </row>
    <row r="3844" spans="1:49" s="52" customFormat="1">
      <c r="A3844" s="44" t="s">
        <v>797</v>
      </c>
      <c r="B3844" s="45" t="s">
        <v>1030</v>
      </c>
      <c r="C3844" s="45" t="s">
        <v>1434</v>
      </c>
      <c r="D3844" s="452" t="s">
        <v>2966</v>
      </c>
      <c r="E3844" s="213" t="s">
        <v>833</v>
      </c>
      <c r="F3844" s="65"/>
      <c r="G3844" s="65"/>
      <c r="H3844" s="65"/>
      <c r="I3844" s="53" t="s">
        <v>1</v>
      </c>
      <c r="J3844" s="200">
        <f>SUM(J3845)</f>
        <v>0</v>
      </c>
      <c r="K3844" s="200">
        <f t="shared" si="1091"/>
        <v>0</v>
      </c>
      <c r="L3844" s="200">
        <f t="shared" si="1091"/>
        <v>0</v>
      </c>
      <c r="M3844" s="200">
        <f t="shared" si="1091"/>
        <v>0</v>
      </c>
      <c r="N3844" s="200">
        <f t="shared" si="1091"/>
        <v>0</v>
      </c>
      <c r="O3844" s="200">
        <f t="shared" si="1091"/>
        <v>0</v>
      </c>
      <c r="P3844" s="200">
        <f t="shared" si="1091"/>
        <v>0</v>
      </c>
      <c r="Q3844" s="200">
        <f t="shared" si="1091"/>
        <v>0</v>
      </c>
      <c r="R3844" s="200">
        <f t="shared" si="1091"/>
        <v>0</v>
      </c>
      <c r="S3844" s="200">
        <f t="shared" si="1091"/>
        <v>0</v>
      </c>
      <c r="T3844" s="200">
        <f t="shared" si="1091"/>
        <v>0</v>
      </c>
      <c r="U3844" s="200">
        <v>0</v>
      </c>
      <c r="V3844" s="200">
        <v>0</v>
      </c>
      <c r="W3844" s="200">
        <f>SUM(W3845)</f>
        <v>0</v>
      </c>
      <c r="X3844" s="200">
        <f t="shared" si="1091"/>
        <v>0</v>
      </c>
      <c r="Y3844" s="200">
        <f t="shared" si="1091"/>
        <v>0</v>
      </c>
      <c r="Z3844" s="200">
        <f t="shared" si="1091"/>
        <v>0</v>
      </c>
      <c r="AA3844" s="200">
        <f t="shared" si="1091"/>
        <v>0</v>
      </c>
      <c r="AB3844" s="200">
        <f t="shared" si="1091"/>
        <v>0</v>
      </c>
      <c r="AC3844" s="200">
        <f t="shared" si="1091"/>
        <v>0</v>
      </c>
      <c r="AD3844" s="200">
        <f t="shared" si="1091"/>
        <v>0</v>
      </c>
      <c r="AE3844" s="200">
        <f t="shared" si="1091"/>
        <v>0</v>
      </c>
      <c r="AF3844" s="200">
        <f t="shared" si="1091"/>
        <v>0</v>
      </c>
      <c r="AG3844" s="200">
        <f t="shared" si="1091"/>
        <v>0</v>
      </c>
      <c r="AH3844" s="200">
        <v>0</v>
      </c>
      <c r="AI3844" s="200">
        <v>0</v>
      </c>
      <c r="AJ3844" s="200">
        <f>SUM(AJ3845)</f>
        <v>0</v>
      </c>
      <c r="AK3844" s="200">
        <f t="shared" si="1091"/>
        <v>0</v>
      </c>
      <c r="AL3844" s="200">
        <f t="shared" si="1091"/>
        <v>0</v>
      </c>
      <c r="AM3844" s="200">
        <f t="shared" si="1091"/>
        <v>0</v>
      </c>
      <c r="AN3844" s="200">
        <f t="shared" si="1091"/>
        <v>0</v>
      </c>
      <c r="AO3844" s="200">
        <f t="shared" si="1091"/>
        <v>0</v>
      </c>
      <c r="AP3844" s="200">
        <f t="shared" si="1091"/>
        <v>0</v>
      </c>
      <c r="AQ3844" s="200">
        <f t="shared" si="1091"/>
        <v>0</v>
      </c>
      <c r="AR3844" s="200">
        <f t="shared" si="1091"/>
        <v>0</v>
      </c>
      <c r="AS3844" s="200">
        <f t="shared" si="1091"/>
        <v>0</v>
      </c>
      <c r="AT3844" s="200">
        <f t="shared" si="1091"/>
        <v>0</v>
      </c>
      <c r="AU3844" s="200">
        <v>0</v>
      </c>
      <c r="AV3844" s="200">
        <v>0</v>
      </c>
      <c r="AW3844" s="200">
        <f t="shared" si="1085"/>
        <v>0</v>
      </c>
    </row>
    <row r="3845" spans="1:49" s="59" customFormat="1">
      <c r="A3845" s="44" t="s">
        <v>797</v>
      </c>
      <c r="B3845" s="45" t="s">
        <v>1030</v>
      </c>
      <c r="C3845" s="45" t="s">
        <v>1434</v>
      </c>
      <c r="D3845" s="452" t="s">
        <v>2966</v>
      </c>
      <c r="E3845" s="57" t="s">
        <v>1517</v>
      </c>
      <c r="F3845" s="58"/>
      <c r="G3845" s="468" t="s">
        <v>3096</v>
      </c>
      <c r="H3845" s="50" t="s">
        <v>2333</v>
      </c>
      <c r="I3845" s="188" t="s">
        <v>2584</v>
      </c>
      <c r="J3845" s="13"/>
      <c r="K3845" s="13"/>
      <c r="L3845" s="13"/>
      <c r="M3845" s="13"/>
      <c r="N3845" s="13"/>
      <c r="O3845" s="13"/>
      <c r="P3845" s="13"/>
      <c r="Q3845" s="13"/>
      <c r="R3845" s="13"/>
      <c r="S3845" s="13"/>
      <c r="T3845" s="13"/>
      <c r="U3845" s="13">
        <v>0</v>
      </c>
      <c r="V3845" s="13">
        <v>0</v>
      </c>
      <c r="W3845" s="13"/>
      <c r="X3845" s="13"/>
      <c r="Y3845" s="13"/>
      <c r="Z3845" s="13"/>
      <c r="AA3845" s="13"/>
      <c r="AB3845" s="13"/>
      <c r="AC3845" s="13"/>
      <c r="AD3845" s="13"/>
      <c r="AE3845" s="13"/>
      <c r="AF3845" s="13"/>
      <c r="AG3845" s="13"/>
      <c r="AH3845" s="13">
        <v>0</v>
      </c>
      <c r="AI3845" s="13">
        <v>0</v>
      </c>
      <c r="AJ3845" s="13"/>
      <c r="AK3845" s="13"/>
      <c r="AL3845" s="13"/>
      <c r="AM3845" s="13"/>
      <c r="AN3845" s="13"/>
      <c r="AO3845" s="13"/>
      <c r="AP3845" s="13"/>
      <c r="AQ3845" s="13"/>
      <c r="AR3845" s="13"/>
      <c r="AS3845" s="13"/>
      <c r="AT3845" s="13"/>
      <c r="AU3845" s="13">
        <v>0</v>
      </c>
      <c r="AV3845" s="13">
        <v>0</v>
      </c>
      <c r="AW3845" s="13">
        <f t="shared" si="1085"/>
        <v>0</v>
      </c>
    </row>
    <row r="3846" spans="1:49">
      <c r="A3846" s="44"/>
      <c r="B3846" s="45"/>
      <c r="C3846" s="45"/>
      <c r="D3846" s="45"/>
      <c r="E3846" s="531"/>
      <c r="F3846" s="50"/>
      <c r="G3846" s="50"/>
      <c r="H3846" s="50"/>
      <c r="I3846" s="49" t="s">
        <v>1157</v>
      </c>
      <c r="J3846" s="6">
        <f>SUM(J3847)</f>
        <v>0</v>
      </c>
      <c r="K3846" s="6">
        <f t="shared" ref="K3846:AT3846" si="1092">SUM(K3847)</f>
        <v>0</v>
      </c>
      <c r="L3846" s="6">
        <f t="shared" si="1092"/>
        <v>0</v>
      </c>
      <c r="M3846" s="6">
        <f t="shared" si="1092"/>
        <v>0</v>
      </c>
      <c r="N3846" s="6">
        <f t="shared" si="1092"/>
        <v>0</v>
      </c>
      <c r="O3846" s="6">
        <f t="shared" si="1092"/>
        <v>0</v>
      </c>
      <c r="P3846" s="6">
        <f t="shared" si="1092"/>
        <v>0</v>
      </c>
      <c r="Q3846" s="6">
        <f t="shared" si="1092"/>
        <v>0</v>
      </c>
      <c r="R3846" s="6">
        <f t="shared" si="1092"/>
        <v>0</v>
      </c>
      <c r="S3846" s="6">
        <f t="shared" si="1092"/>
        <v>0</v>
      </c>
      <c r="T3846" s="6">
        <f t="shared" si="1092"/>
        <v>0</v>
      </c>
      <c r="U3846" s="6">
        <v>0</v>
      </c>
      <c r="V3846" s="6">
        <v>0</v>
      </c>
      <c r="W3846" s="6">
        <f>SUM(W3847)</f>
        <v>1287</v>
      </c>
      <c r="X3846" s="6">
        <f t="shared" si="1092"/>
        <v>0</v>
      </c>
      <c r="Y3846" s="6">
        <f t="shared" si="1092"/>
        <v>0</v>
      </c>
      <c r="Z3846" s="6">
        <f t="shared" si="1092"/>
        <v>0</v>
      </c>
      <c r="AA3846" s="6">
        <f t="shared" si="1092"/>
        <v>1287</v>
      </c>
      <c r="AB3846" s="6">
        <f t="shared" si="1092"/>
        <v>0</v>
      </c>
      <c r="AC3846" s="6">
        <f t="shared" si="1092"/>
        <v>0</v>
      </c>
      <c r="AD3846" s="6">
        <f t="shared" si="1092"/>
        <v>0</v>
      </c>
      <c r="AE3846" s="6">
        <f t="shared" si="1092"/>
        <v>0</v>
      </c>
      <c r="AF3846" s="6">
        <f t="shared" si="1092"/>
        <v>0</v>
      </c>
      <c r="AG3846" s="6">
        <f t="shared" si="1092"/>
        <v>0</v>
      </c>
      <c r="AH3846" s="6">
        <v>1287</v>
      </c>
      <c r="AI3846" s="6">
        <v>0</v>
      </c>
      <c r="AJ3846" s="6">
        <f>SUM(AJ3847)</f>
        <v>23380</v>
      </c>
      <c r="AK3846" s="6">
        <f t="shared" si="1092"/>
        <v>0</v>
      </c>
      <c r="AL3846" s="6">
        <f t="shared" si="1092"/>
        <v>0</v>
      </c>
      <c r="AM3846" s="6">
        <f t="shared" si="1092"/>
        <v>18380</v>
      </c>
      <c r="AN3846" s="6">
        <f t="shared" si="1092"/>
        <v>0</v>
      </c>
      <c r="AO3846" s="6">
        <f t="shared" si="1092"/>
        <v>0</v>
      </c>
      <c r="AP3846" s="6">
        <f t="shared" si="1092"/>
        <v>0</v>
      </c>
      <c r="AQ3846" s="6">
        <f t="shared" si="1092"/>
        <v>0</v>
      </c>
      <c r="AR3846" s="6">
        <f t="shared" si="1092"/>
        <v>0</v>
      </c>
      <c r="AS3846" s="6">
        <f t="shared" si="1092"/>
        <v>0</v>
      </c>
      <c r="AT3846" s="6">
        <f t="shared" si="1092"/>
        <v>0</v>
      </c>
      <c r="AU3846" s="6">
        <v>18380</v>
      </c>
      <c r="AV3846" s="6">
        <v>5000</v>
      </c>
      <c r="AW3846" s="6">
        <f t="shared" si="1085"/>
        <v>19667</v>
      </c>
    </row>
    <row r="3847" spans="1:49">
      <c r="A3847" s="44" t="s">
        <v>797</v>
      </c>
      <c r="B3847" s="45" t="s">
        <v>1030</v>
      </c>
      <c r="C3847" s="45" t="s">
        <v>1434</v>
      </c>
      <c r="D3847" s="452" t="s">
        <v>2966</v>
      </c>
      <c r="E3847" s="54" t="s">
        <v>1402</v>
      </c>
      <c r="F3847" s="50"/>
      <c r="G3847" s="50"/>
      <c r="H3847" s="50"/>
      <c r="I3847" s="477" t="s">
        <v>1158</v>
      </c>
      <c r="J3847" s="16">
        <f>SUM(J3848:J3849)</f>
        <v>0</v>
      </c>
      <c r="K3847" s="16">
        <f t="shared" ref="K3847:T3847" si="1093">SUM(K3849:K3850)</f>
        <v>0</v>
      </c>
      <c r="L3847" s="16">
        <f t="shared" si="1093"/>
        <v>0</v>
      </c>
      <c r="M3847" s="16">
        <f t="shared" si="1093"/>
        <v>0</v>
      </c>
      <c r="N3847" s="16">
        <f t="shared" si="1093"/>
        <v>0</v>
      </c>
      <c r="O3847" s="16">
        <f t="shared" si="1093"/>
        <v>0</v>
      </c>
      <c r="P3847" s="16">
        <f t="shared" si="1093"/>
        <v>0</v>
      </c>
      <c r="Q3847" s="16">
        <f t="shared" si="1093"/>
        <v>0</v>
      </c>
      <c r="R3847" s="16">
        <f t="shared" si="1093"/>
        <v>0</v>
      </c>
      <c r="S3847" s="16">
        <f t="shared" si="1093"/>
        <v>0</v>
      </c>
      <c r="T3847" s="16">
        <f t="shared" si="1093"/>
        <v>0</v>
      </c>
      <c r="U3847" s="16">
        <v>0</v>
      </c>
      <c r="V3847" s="16">
        <v>0</v>
      </c>
      <c r="W3847" s="16">
        <f>SUM(W3848:W3849)</f>
        <v>1287</v>
      </c>
      <c r="X3847" s="16">
        <f t="shared" ref="X3847:AG3847" si="1094">SUM(X3849:X3850)</f>
        <v>0</v>
      </c>
      <c r="Y3847" s="16">
        <f t="shared" si="1094"/>
        <v>0</v>
      </c>
      <c r="Z3847" s="16">
        <f t="shared" si="1094"/>
        <v>0</v>
      </c>
      <c r="AA3847" s="16">
        <f>SUM(AA3848:AA3850)</f>
        <v>1287</v>
      </c>
      <c r="AB3847" s="16">
        <f t="shared" si="1094"/>
        <v>0</v>
      </c>
      <c r="AC3847" s="16">
        <f t="shared" si="1094"/>
        <v>0</v>
      </c>
      <c r="AD3847" s="16">
        <f t="shared" si="1094"/>
        <v>0</v>
      </c>
      <c r="AE3847" s="16">
        <f t="shared" si="1094"/>
        <v>0</v>
      </c>
      <c r="AF3847" s="16">
        <f t="shared" si="1094"/>
        <v>0</v>
      </c>
      <c r="AG3847" s="16">
        <f t="shared" si="1094"/>
        <v>0</v>
      </c>
      <c r="AH3847" s="16">
        <v>1287</v>
      </c>
      <c r="AI3847" s="16">
        <v>0</v>
      </c>
      <c r="AJ3847" s="16">
        <f>SUM(AJ3848:AJ3849)</f>
        <v>23380</v>
      </c>
      <c r="AK3847" s="16">
        <f t="shared" ref="AK3847:AT3847" si="1095">SUM(AK3849:AK3850)</f>
        <v>0</v>
      </c>
      <c r="AL3847" s="16">
        <f t="shared" si="1095"/>
        <v>0</v>
      </c>
      <c r="AM3847" s="16">
        <f t="shared" si="1095"/>
        <v>18380</v>
      </c>
      <c r="AN3847" s="16">
        <f t="shared" si="1095"/>
        <v>0</v>
      </c>
      <c r="AO3847" s="16">
        <f t="shared" si="1095"/>
        <v>0</v>
      </c>
      <c r="AP3847" s="16">
        <f t="shared" si="1095"/>
        <v>0</v>
      </c>
      <c r="AQ3847" s="16">
        <f t="shared" si="1095"/>
        <v>0</v>
      </c>
      <c r="AR3847" s="16">
        <f t="shared" si="1095"/>
        <v>0</v>
      </c>
      <c r="AS3847" s="16">
        <f t="shared" si="1095"/>
        <v>0</v>
      </c>
      <c r="AT3847" s="16">
        <f t="shared" si="1095"/>
        <v>0</v>
      </c>
      <c r="AU3847" s="16">
        <v>18380</v>
      </c>
      <c r="AV3847" s="16">
        <v>5000</v>
      </c>
      <c r="AW3847" s="16">
        <f t="shared" si="1085"/>
        <v>19667</v>
      </c>
    </row>
    <row r="3848" spans="1:49" s="505" customFormat="1">
      <c r="A3848" s="478" t="s">
        <v>797</v>
      </c>
      <c r="B3848" s="479" t="s">
        <v>1030</v>
      </c>
      <c r="C3848" s="479" t="s">
        <v>1434</v>
      </c>
      <c r="D3848" s="480" t="s">
        <v>2966</v>
      </c>
      <c r="E3848" s="481" t="s">
        <v>1409</v>
      </c>
      <c r="F3848" s="482"/>
      <c r="G3848" s="483" t="s">
        <v>3096</v>
      </c>
      <c r="H3848" s="482"/>
      <c r="I3848" s="504" t="s">
        <v>1691</v>
      </c>
      <c r="J3848" s="506"/>
      <c r="K3848" s="506"/>
      <c r="L3848" s="506"/>
      <c r="M3848" s="506"/>
      <c r="N3848" s="506"/>
      <c r="O3848" s="506"/>
      <c r="P3848" s="506"/>
      <c r="Q3848" s="506"/>
      <c r="R3848" s="506"/>
      <c r="S3848" s="506"/>
      <c r="T3848" s="506"/>
      <c r="U3848" s="506"/>
      <c r="V3848" s="506"/>
      <c r="W3848" s="506">
        <v>1287</v>
      </c>
      <c r="X3848" s="506"/>
      <c r="Y3848" s="506"/>
      <c r="Z3848" s="506"/>
      <c r="AA3848" s="506">
        <v>1287</v>
      </c>
      <c r="AB3848" s="506"/>
      <c r="AC3848" s="506"/>
      <c r="AD3848" s="506"/>
      <c r="AE3848" s="506"/>
      <c r="AF3848" s="506"/>
      <c r="AG3848" s="506"/>
      <c r="AH3848" s="506">
        <v>1287</v>
      </c>
      <c r="AI3848" s="506">
        <v>0</v>
      </c>
      <c r="AJ3848" s="506">
        <v>5000</v>
      </c>
      <c r="AK3848" s="506"/>
      <c r="AL3848" s="506"/>
      <c r="AM3848" s="506"/>
      <c r="AN3848" s="506"/>
      <c r="AO3848" s="506"/>
      <c r="AP3848" s="506">
        <v>5000</v>
      </c>
      <c r="AQ3848" s="506"/>
      <c r="AR3848" s="506"/>
      <c r="AS3848" s="506"/>
      <c r="AT3848" s="506"/>
      <c r="AU3848" s="506">
        <v>5000</v>
      </c>
      <c r="AV3848" s="506">
        <v>0</v>
      </c>
      <c r="AW3848" s="506">
        <f t="shared" si="1085"/>
        <v>6287</v>
      </c>
    </row>
    <row r="3849" spans="1:49">
      <c r="A3849" s="44" t="s">
        <v>797</v>
      </c>
      <c r="B3849" s="45" t="s">
        <v>1030</v>
      </c>
      <c r="C3849" s="45" t="s">
        <v>1434</v>
      </c>
      <c r="D3849" s="452" t="s">
        <v>2966</v>
      </c>
      <c r="E3849" s="367" t="s">
        <v>784</v>
      </c>
      <c r="F3849" s="50"/>
      <c r="G3849" s="468" t="s">
        <v>3096</v>
      </c>
      <c r="H3849" s="50" t="s">
        <v>2333</v>
      </c>
      <c r="I3849" s="42" t="s">
        <v>1247</v>
      </c>
      <c r="U3849" s="15">
        <v>0</v>
      </c>
      <c r="V3849" s="15">
        <v>0</v>
      </c>
      <c r="AH3849" s="15">
        <v>0</v>
      </c>
      <c r="AI3849" s="15">
        <v>0</v>
      </c>
      <c r="AJ3849" s="15">
        <v>18380</v>
      </c>
      <c r="AM3849" s="15">
        <v>18380</v>
      </c>
      <c r="AU3849" s="15">
        <v>18380</v>
      </c>
      <c r="AV3849" s="15">
        <v>0</v>
      </c>
      <c r="AW3849" s="15">
        <f t="shared" si="1085"/>
        <v>18380</v>
      </c>
    </row>
    <row r="3850" spans="1:49">
      <c r="A3850" s="44"/>
      <c r="B3850" s="45"/>
      <c r="C3850" s="45"/>
      <c r="D3850" s="45"/>
      <c r="E3850" s="531"/>
      <c r="F3850" s="50"/>
      <c r="G3850" s="50"/>
      <c r="H3850" s="50"/>
      <c r="I3850" s="42"/>
      <c r="U3850" s="15">
        <v>0</v>
      </c>
      <c r="V3850" s="15">
        <v>0</v>
      </c>
      <c r="AH3850" s="15">
        <v>0</v>
      </c>
      <c r="AI3850" s="15">
        <v>0</v>
      </c>
      <c r="AU3850" s="15">
        <v>0</v>
      </c>
      <c r="AV3850" s="15">
        <v>0</v>
      </c>
      <c r="AW3850" s="15">
        <f t="shared" si="1085"/>
        <v>0</v>
      </c>
    </row>
    <row r="3851" spans="1:49">
      <c r="A3851" s="48"/>
      <c r="B3851" s="42"/>
      <c r="C3851" s="42"/>
      <c r="D3851" s="42"/>
      <c r="E3851" s="531"/>
      <c r="F3851" s="50"/>
      <c r="G3851" s="50"/>
      <c r="H3851" s="50"/>
      <c r="I3851" s="49" t="s">
        <v>1631</v>
      </c>
      <c r="J3851" s="12">
        <f t="shared" ref="J3851:AT3851" si="1096">SUM(J3821,J3843,J3846)</f>
        <v>15830</v>
      </c>
      <c r="K3851" s="12">
        <f t="shared" si="1096"/>
        <v>0</v>
      </c>
      <c r="L3851" s="12">
        <f t="shared" si="1096"/>
        <v>0</v>
      </c>
      <c r="M3851" s="12">
        <f t="shared" si="1096"/>
        <v>5700</v>
      </c>
      <c r="N3851" s="12">
        <f t="shared" si="1096"/>
        <v>6580</v>
      </c>
      <c r="O3851" s="12">
        <f t="shared" si="1096"/>
        <v>0</v>
      </c>
      <c r="P3851" s="12">
        <f t="shared" si="1096"/>
        <v>3550</v>
      </c>
      <c r="Q3851" s="12">
        <f t="shared" si="1096"/>
        <v>0</v>
      </c>
      <c r="R3851" s="12">
        <f t="shared" si="1096"/>
        <v>0</v>
      </c>
      <c r="S3851" s="12">
        <f t="shared" si="1096"/>
        <v>0</v>
      </c>
      <c r="T3851" s="12">
        <f t="shared" si="1096"/>
        <v>0</v>
      </c>
      <c r="U3851" s="12">
        <v>15830</v>
      </c>
      <c r="V3851" s="12">
        <v>0</v>
      </c>
      <c r="W3851" s="12">
        <f t="shared" si="1096"/>
        <v>11484</v>
      </c>
      <c r="X3851" s="12">
        <f t="shared" si="1096"/>
        <v>0</v>
      </c>
      <c r="Y3851" s="12">
        <f t="shared" si="1096"/>
        <v>0</v>
      </c>
      <c r="Z3851" s="12">
        <f t="shared" si="1096"/>
        <v>0</v>
      </c>
      <c r="AA3851" s="12">
        <f t="shared" si="1096"/>
        <v>11484</v>
      </c>
      <c r="AB3851" s="12">
        <f t="shared" si="1096"/>
        <v>0</v>
      </c>
      <c r="AC3851" s="12">
        <f t="shared" si="1096"/>
        <v>0</v>
      </c>
      <c r="AD3851" s="12">
        <f t="shared" si="1096"/>
        <v>0</v>
      </c>
      <c r="AE3851" s="12">
        <f t="shared" si="1096"/>
        <v>0</v>
      </c>
      <c r="AF3851" s="12">
        <f t="shared" si="1096"/>
        <v>0</v>
      </c>
      <c r="AG3851" s="12">
        <f t="shared" si="1096"/>
        <v>0</v>
      </c>
      <c r="AH3851" s="12">
        <v>11484</v>
      </c>
      <c r="AI3851" s="12">
        <v>0</v>
      </c>
      <c r="AJ3851" s="12">
        <f>SUM(AJ3821,AJ3843,AJ3846)</f>
        <v>24272</v>
      </c>
      <c r="AK3851" s="12">
        <f t="shared" si="1096"/>
        <v>0</v>
      </c>
      <c r="AL3851" s="12">
        <f t="shared" si="1096"/>
        <v>0</v>
      </c>
      <c r="AM3851" s="12">
        <f t="shared" si="1096"/>
        <v>18380</v>
      </c>
      <c r="AN3851" s="12">
        <f t="shared" si="1096"/>
        <v>700</v>
      </c>
      <c r="AO3851" s="12">
        <f t="shared" si="1096"/>
        <v>0</v>
      </c>
      <c r="AP3851" s="12">
        <f t="shared" si="1096"/>
        <v>0</v>
      </c>
      <c r="AQ3851" s="12">
        <f t="shared" si="1096"/>
        <v>192</v>
      </c>
      <c r="AR3851" s="12">
        <f t="shared" si="1096"/>
        <v>0</v>
      </c>
      <c r="AS3851" s="12">
        <f t="shared" si="1096"/>
        <v>0</v>
      </c>
      <c r="AT3851" s="12">
        <f t="shared" si="1096"/>
        <v>0</v>
      </c>
      <c r="AU3851" s="12">
        <v>19272</v>
      </c>
      <c r="AV3851" s="12">
        <v>5000</v>
      </c>
      <c r="AW3851" s="12">
        <f t="shared" ref="AW3851" si="1097">SUM(AW3821,AW3843,AW3846)</f>
        <v>46586</v>
      </c>
    </row>
    <row r="3852" spans="1:49">
      <c r="A3852" s="48"/>
      <c r="B3852" s="42"/>
      <c r="C3852" s="42"/>
      <c r="D3852" s="42"/>
      <c r="E3852" s="531"/>
      <c r="F3852" s="50"/>
      <c r="G3852" s="50"/>
      <c r="H3852" s="50"/>
      <c r="I3852" s="146" t="s">
        <v>970</v>
      </c>
      <c r="J3852" s="267"/>
      <c r="K3852" s="267"/>
      <c r="L3852" s="267"/>
      <c r="M3852" s="267"/>
      <c r="N3852" s="267"/>
      <c r="O3852" s="267"/>
      <c r="P3852" s="267"/>
      <c r="Q3852" s="267"/>
      <c r="R3852" s="267"/>
      <c r="S3852" s="267"/>
      <c r="T3852" s="267"/>
      <c r="U3852" s="267"/>
      <c r="V3852" s="267"/>
      <c r="W3852" s="267"/>
      <c r="X3852" s="267"/>
      <c r="Y3852" s="267"/>
      <c r="Z3852" s="267"/>
      <c r="AA3852" s="267"/>
      <c r="AB3852" s="267"/>
      <c r="AC3852" s="267"/>
      <c r="AD3852" s="267"/>
      <c r="AE3852" s="267"/>
      <c r="AF3852" s="267"/>
      <c r="AG3852" s="267"/>
      <c r="AH3852" s="267"/>
      <c r="AI3852" s="267"/>
      <c r="AJ3852" s="267"/>
      <c r="AK3852" s="267"/>
      <c r="AL3852" s="267"/>
      <c r="AM3852" s="267"/>
      <c r="AN3852" s="267"/>
      <c r="AO3852" s="267"/>
      <c r="AP3852" s="267"/>
      <c r="AQ3852" s="267"/>
      <c r="AR3852" s="267"/>
      <c r="AS3852" s="267"/>
      <c r="AT3852" s="267"/>
      <c r="AU3852" s="267"/>
      <c r="AV3852" s="267"/>
      <c r="AW3852" s="267"/>
    </row>
    <row r="3853" spans="1:49" ht="13.5" thickBot="1">
      <c r="A3853" s="48"/>
      <c r="B3853" s="42"/>
      <c r="C3853" s="42"/>
      <c r="D3853" s="42"/>
      <c r="E3853" s="531"/>
      <c r="F3853" s="50"/>
      <c r="G3853" s="50"/>
      <c r="H3853" s="50"/>
      <c r="I3853" s="146"/>
      <c r="J3853" s="29"/>
      <c r="K3853" s="29"/>
      <c r="L3853" s="29"/>
      <c r="M3853" s="29"/>
      <c r="N3853" s="29"/>
      <c r="O3853" s="29"/>
      <c r="P3853" s="29"/>
      <c r="Q3853" s="29"/>
      <c r="R3853" s="29"/>
      <c r="S3853" s="29"/>
      <c r="T3853" s="29"/>
      <c r="U3853" s="29"/>
      <c r="V3853" s="29"/>
      <c r="W3853" s="29"/>
      <c r="X3853" s="29"/>
      <c r="Y3853" s="29"/>
      <c r="Z3853" s="29"/>
      <c r="AA3853" s="29"/>
      <c r="AB3853" s="29"/>
      <c r="AC3853" s="29"/>
      <c r="AD3853" s="29"/>
      <c r="AE3853" s="29"/>
      <c r="AF3853" s="29"/>
      <c r="AG3853" s="29"/>
      <c r="AH3853" s="29"/>
      <c r="AI3853" s="29"/>
      <c r="AJ3853" s="29"/>
      <c r="AK3853" s="29"/>
      <c r="AL3853" s="29"/>
      <c r="AM3853" s="29"/>
      <c r="AN3853" s="29"/>
      <c r="AO3853" s="29"/>
      <c r="AP3853" s="29"/>
      <c r="AQ3853" s="29"/>
      <c r="AR3853" s="29"/>
      <c r="AS3853" s="29"/>
      <c r="AT3853" s="29"/>
      <c r="AU3853" s="29"/>
      <c r="AV3853" s="29"/>
      <c r="AW3853" s="29"/>
    </row>
    <row r="3854" spans="1:49" ht="35.25" customHeight="1" thickTop="1" thickBot="1">
      <c r="A3854" s="48"/>
      <c r="B3854" s="42"/>
      <c r="C3854" s="42"/>
      <c r="D3854" s="42"/>
      <c r="E3854" s="531"/>
      <c r="F3854" s="50"/>
      <c r="G3854" s="50"/>
      <c r="H3854" s="50"/>
      <c r="I3854" s="5" t="s">
        <v>2331</v>
      </c>
      <c r="J3854" s="364" t="s">
        <v>2891</v>
      </c>
      <c r="K3854" s="364" t="s">
        <v>2879</v>
      </c>
      <c r="L3854" s="364" t="s">
        <v>2880</v>
      </c>
      <c r="M3854" s="364" t="s">
        <v>2881</v>
      </c>
      <c r="N3854" s="364" t="s">
        <v>2882</v>
      </c>
      <c r="O3854" s="364" t="s">
        <v>2883</v>
      </c>
      <c r="P3854" s="364" t="s">
        <v>2884</v>
      </c>
      <c r="Q3854" s="364" t="s">
        <v>2885</v>
      </c>
      <c r="R3854" s="364" t="s">
        <v>2886</v>
      </c>
      <c r="S3854" s="364" t="s">
        <v>2887</v>
      </c>
      <c r="T3854" s="364" t="s">
        <v>2888</v>
      </c>
      <c r="U3854" s="364" t="s">
        <v>2889</v>
      </c>
      <c r="V3854" s="364" t="s">
        <v>2890</v>
      </c>
      <c r="W3854" s="365" t="s">
        <v>2893</v>
      </c>
      <c r="X3854" s="365" t="s">
        <v>2879</v>
      </c>
      <c r="Y3854" s="365" t="s">
        <v>2880</v>
      </c>
      <c r="Z3854" s="365" t="s">
        <v>2881</v>
      </c>
      <c r="AA3854" s="365" t="s">
        <v>2882</v>
      </c>
      <c r="AB3854" s="365" t="s">
        <v>2883</v>
      </c>
      <c r="AC3854" s="365" t="s">
        <v>2884</v>
      </c>
      <c r="AD3854" s="365" t="s">
        <v>2885</v>
      </c>
      <c r="AE3854" s="365" t="s">
        <v>2886</v>
      </c>
      <c r="AF3854" s="365" t="s">
        <v>2887</v>
      </c>
      <c r="AG3854" s="365" t="s">
        <v>2888</v>
      </c>
      <c r="AH3854" s="365" t="s">
        <v>2889</v>
      </c>
      <c r="AI3854" s="365" t="s">
        <v>2890</v>
      </c>
      <c r="AJ3854" s="366" t="s">
        <v>2892</v>
      </c>
      <c r="AK3854" s="366" t="s">
        <v>2879</v>
      </c>
      <c r="AL3854" s="366" t="s">
        <v>2880</v>
      </c>
      <c r="AM3854" s="366" t="s">
        <v>2881</v>
      </c>
      <c r="AN3854" s="366" t="s">
        <v>2882</v>
      </c>
      <c r="AO3854" s="366" t="s">
        <v>2883</v>
      </c>
      <c r="AP3854" s="366" t="s">
        <v>2884</v>
      </c>
      <c r="AQ3854" s="366" t="s">
        <v>2885</v>
      </c>
      <c r="AR3854" s="366" t="s">
        <v>2886</v>
      </c>
      <c r="AS3854" s="366" t="s">
        <v>2887</v>
      </c>
      <c r="AT3854" s="366" t="s">
        <v>2888</v>
      </c>
      <c r="AU3854" s="366" t="s">
        <v>2889</v>
      </c>
      <c r="AV3854" s="366" t="s">
        <v>2890</v>
      </c>
      <c r="AW3854" s="368" t="s">
        <v>2895</v>
      </c>
    </row>
    <row r="3855" spans="1:49">
      <c r="A3855" s="48"/>
      <c r="B3855" s="42"/>
      <c r="C3855" s="42"/>
      <c r="D3855" s="42"/>
      <c r="E3855" s="531"/>
      <c r="F3855" s="50"/>
      <c r="G3855" s="50"/>
      <c r="H3855" s="50"/>
      <c r="I3855" s="34"/>
      <c r="J3855" s="202" t="s">
        <v>1224</v>
      </c>
      <c r="K3855" s="202">
        <v>1</v>
      </c>
      <c r="L3855" s="202">
        <v>2</v>
      </c>
      <c r="M3855" s="202">
        <v>3</v>
      </c>
      <c r="N3855" s="202">
        <v>4</v>
      </c>
      <c r="O3855" s="202">
        <v>5</v>
      </c>
      <c r="P3855" s="202">
        <v>6</v>
      </c>
      <c r="Q3855" s="202">
        <v>7</v>
      </c>
      <c r="R3855" s="202">
        <v>8</v>
      </c>
      <c r="S3855" s="202">
        <v>9</v>
      </c>
      <c r="T3855" s="202">
        <v>10</v>
      </c>
      <c r="U3855" s="202">
        <v>13</v>
      </c>
      <c r="V3855" s="202">
        <v>14</v>
      </c>
      <c r="W3855" s="202" t="s">
        <v>1224</v>
      </c>
      <c r="X3855" s="202">
        <v>1</v>
      </c>
      <c r="Y3855" s="202">
        <v>2</v>
      </c>
      <c r="Z3855" s="202">
        <v>3</v>
      </c>
      <c r="AA3855" s="202">
        <v>4</v>
      </c>
      <c r="AB3855" s="202">
        <v>5</v>
      </c>
      <c r="AC3855" s="202">
        <v>6</v>
      </c>
      <c r="AD3855" s="202">
        <v>7</v>
      </c>
      <c r="AE3855" s="202">
        <v>8</v>
      </c>
      <c r="AF3855" s="202">
        <v>9</v>
      </c>
      <c r="AG3855" s="202">
        <v>10</v>
      </c>
      <c r="AH3855" s="202">
        <v>13</v>
      </c>
      <c r="AI3855" s="202">
        <v>14</v>
      </c>
      <c r="AJ3855" s="202" t="s">
        <v>1224</v>
      </c>
      <c r="AK3855" s="202">
        <v>1</v>
      </c>
      <c r="AL3855" s="202">
        <v>2</v>
      </c>
      <c r="AM3855" s="202">
        <v>3</v>
      </c>
      <c r="AN3855" s="202">
        <v>4</v>
      </c>
      <c r="AO3855" s="202">
        <v>5</v>
      </c>
      <c r="AP3855" s="202">
        <v>6</v>
      </c>
      <c r="AQ3855" s="202">
        <v>7</v>
      </c>
      <c r="AR3855" s="202">
        <v>8</v>
      </c>
      <c r="AS3855" s="202">
        <v>9</v>
      </c>
      <c r="AT3855" s="202">
        <v>10</v>
      </c>
      <c r="AU3855" s="202">
        <v>13</v>
      </c>
      <c r="AV3855" s="202">
        <v>14</v>
      </c>
      <c r="AW3855" s="202">
        <v>15</v>
      </c>
    </row>
    <row r="3856" spans="1:49">
      <c r="A3856" s="48"/>
      <c r="B3856" s="42"/>
      <c r="C3856" s="42"/>
      <c r="D3856" s="42"/>
      <c r="E3856" s="531"/>
      <c r="F3856" s="50"/>
      <c r="G3856" s="50"/>
      <c r="H3856" s="50"/>
      <c r="I3856" s="276" t="s">
        <v>2429</v>
      </c>
      <c r="J3856" s="277">
        <f>SUM(J3851)</f>
        <v>15830</v>
      </c>
      <c r="K3856" s="277">
        <f t="shared" ref="K3856:AT3856" si="1098">SUM(K3851)</f>
        <v>0</v>
      </c>
      <c r="L3856" s="277">
        <f t="shared" si="1098"/>
        <v>0</v>
      </c>
      <c r="M3856" s="277">
        <f t="shared" si="1098"/>
        <v>5700</v>
      </c>
      <c r="N3856" s="277">
        <f t="shared" si="1098"/>
        <v>6580</v>
      </c>
      <c r="O3856" s="277">
        <f t="shared" si="1098"/>
        <v>0</v>
      </c>
      <c r="P3856" s="277">
        <f t="shared" si="1098"/>
        <v>3550</v>
      </c>
      <c r="Q3856" s="277">
        <f t="shared" si="1098"/>
        <v>0</v>
      </c>
      <c r="R3856" s="277">
        <f t="shared" si="1098"/>
        <v>0</v>
      </c>
      <c r="S3856" s="277">
        <f t="shared" si="1098"/>
        <v>0</v>
      </c>
      <c r="T3856" s="277">
        <f t="shared" si="1098"/>
        <v>0</v>
      </c>
      <c r="U3856" s="277">
        <v>15830</v>
      </c>
      <c r="V3856" s="277">
        <v>0</v>
      </c>
      <c r="W3856" s="277">
        <f>SUM(W3851)</f>
        <v>11484</v>
      </c>
      <c r="X3856" s="277">
        <f t="shared" si="1098"/>
        <v>0</v>
      </c>
      <c r="Y3856" s="277">
        <f t="shared" si="1098"/>
        <v>0</v>
      </c>
      <c r="Z3856" s="277">
        <f t="shared" si="1098"/>
        <v>0</v>
      </c>
      <c r="AA3856" s="277">
        <f t="shared" si="1098"/>
        <v>11484</v>
      </c>
      <c r="AB3856" s="277">
        <f t="shared" si="1098"/>
        <v>0</v>
      </c>
      <c r="AC3856" s="277">
        <f t="shared" si="1098"/>
        <v>0</v>
      </c>
      <c r="AD3856" s="277">
        <f t="shared" si="1098"/>
        <v>0</v>
      </c>
      <c r="AE3856" s="277">
        <f t="shared" si="1098"/>
        <v>0</v>
      </c>
      <c r="AF3856" s="277">
        <f t="shared" si="1098"/>
        <v>0</v>
      </c>
      <c r="AG3856" s="277">
        <f t="shared" si="1098"/>
        <v>0</v>
      </c>
      <c r="AH3856" s="277">
        <v>11484</v>
      </c>
      <c r="AI3856" s="277">
        <v>0</v>
      </c>
      <c r="AJ3856" s="277">
        <f>SUM(AJ3851)</f>
        <v>24272</v>
      </c>
      <c r="AK3856" s="277">
        <f t="shared" si="1098"/>
        <v>0</v>
      </c>
      <c r="AL3856" s="277">
        <f t="shared" si="1098"/>
        <v>0</v>
      </c>
      <c r="AM3856" s="277">
        <f t="shared" si="1098"/>
        <v>18380</v>
      </c>
      <c r="AN3856" s="277">
        <f t="shared" si="1098"/>
        <v>700</v>
      </c>
      <c r="AO3856" s="277">
        <f t="shared" si="1098"/>
        <v>0</v>
      </c>
      <c r="AP3856" s="277">
        <f t="shared" si="1098"/>
        <v>0</v>
      </c>
      <c r="AQ3856" s="277">
        <f t="shared" si="1098"/>
        <v>192</v>
      </c>
      <c r="AR3856" s="277">
        <f t="shared" si="1098"/>
        <v>0</v>
      </c>
      <c r="AS3856" s="277">
        <f t="shared" si="1098"/>
        <v>0</v>
      </c>
      <c r="AT3856" s="277">
        <f t="shared" si="1098"/>
        <v>0</v>
      </c>
      <c r="AU3856" s="277">
        <v>19272</v>
      </c>
      <c r="AV3856" s="277">
        <v>5000</v>
      </c>
      <c r="AW3856" s="277">
        <f>U3856+AH3856+AU3856</f>
        <v>46586</v>
      </c>
    </row>
    <row r="3857" spans="1:49">
      <c r="A3857" s="48"/>
      <c r="B3857" s="42"/>
      <c r="C3857" s="42"/>
      <c r="D3857" s="42"/>
      <c r="E3857" s="531"/>
      <c r="F3857" s="50"/>
      <c r="G3857" s="50"/>
      <c r="H3857" s="50"/>
      <c r="I3857" s="276"/>
      <c r="J3857" s="277"/>
      <c r="K3857" s="277"/>
      <c r="L3857" s="277"/>
      <c r="M3857" s="277"/>
      <c r="N3857" s="277"/>
      <c r="O3857" s="277"/>
      <c r="P3857" s="277"/>
      <c r="Q3857" s="277"/>
      <c r="R3857" s="277"/>
      <c r="S3857" s="277"/>
      <c r="T3857" s="277"/>
      <c r="U3857" s="277">
        <v>0</v>
      </c>
      <c r="V3857" s="277">
        <v>0</v>
      </c>
      <c r="W3857" s="277"/>
      <c r="X3857" s="277"/>
      <c r="Y3857" s="277"/>
      <c r="Z3857" s="277"/>
      <c r="AA3857" s="277"/>
      <c r="AB3857" s="277"/>
      <c r="AC3857" s="277"/>
      <c r="AD3857" s="277"/>
      <c r="AE3857" s="277"/>
      <c r="AF3857" s="277"/>
      <c r="AG3857" s="277"/>
      <c r="AH3857" s="277">
        <v>0</v>
      </c>
      <c r="AI3857" s="277">
        <v>0</v>
      </c>
      <c r="AJ3857" s="277"/>
      <c r="AK3857" s="277"/>
      <c r="AL3857" s="277"/>
      <c r="AM3857" s="277"/>
      <c r="AN3857" s="277"/>
      <c r="AO3857" s="277"/>
      <c r="AP3857" s="277"/>
      <c r="AQ3857" s="277"/>
      <c r="AR3857" s="277"/>
      <c r="AS3857" s="277"/>
      <c r="AT3857" s="277"/>
      <c r="AU3857" s="277">
        <v>0</v>
      </c>
      <c r="AV3857" s="277">
        <v>0</v>
      </c>
      <c r="AW3857" s="277">
        <f>U3857+AH3857+AU3857</f>
        <v>0</v>
      </c>
    </row>
    <row r="3858" spans="1:49">
      <c r="A3858" s="48"/>
      <c r="B3858" s="42"/>
      <c r="C3858" s="42"/>
      <c r="D3858" s="42"/>
      <c r="E3858" s="531"/>
      <c r="F3858" s="50"/>
      <c r="G3858" s="50"/>
      <c r="H3858" s="50"/>
      <c r="I3858" s="276"/>
      <c r="J3858" s="277"/>
      <c r="K3858" s="277"/>
      <c r="L3858" s="277"/>
      <c r="M3858" s="277"/>
      <c r="N3858" s="277"/>
      <c r="O3858" s="277"/>
      <c r="P3858" s="277"/>
      <c r="Q3858" s="277"/>
      <c r="R3858" s="277"/>
      <c r="S3858" s="277"/>
      <c r="T3858" s="277"/>
      <c r="U3858" s="277">
        <v>0</v>
      </c>
      <c r="V3858" s="277">
        <v>0</v>
      </c>
      <c r="W3858" s="277"/>
      <c r="X3858" s="277"/>
      <c r="Y3858" s="277"/>
      <c r="Z3858" s="277"/>
      <c r="AA3858" s="277"/>
      <c r="AB3858" s="277"/>
      <c r="AC3858" s="277"/>
      <c r="AD3858" s="277"/>
      <c r="AE3858" s="277"/>
      <c r="AF3858" s="277"/>
      <c r="AG3858" s="277"/>
      <c r="AH3858" s="277">
        <v>0</v>
      </c>
      <c r="AI3858" s="277">
        <v>0</v>
      </c>
      <c r="AJ3858" s="277"/>
      <c r="AK3858" s="277"/>
      <c r="AL3858" s="277"/>
      <c r="AM3858" s="277"/>
      <c r="AN3858" s="277"/>
      <c r="AO3858" s="277"/>
      <c r="AP3858" s="277"/>
      <c r="AQ3858" s="277"/>
      <c r="AR3858" s="277"/>
      <c r="AS3858" s="277"/>
      <c r="AT3858" s="277"/>
      <c r="AU3858" s="277">
        <v>0</v>
      </c>
      <c r="AV3858" s="277">
        <v>0</v>
      </c>
      <c r="AW3858" s="277">
        <f>U3858+AH3858+AU3858</f>
        <v>0</v>
      </c>
    </row>
    <row r="3859" spans="1:49">
      <c r="A3859" s="48"/>
      <c r="B3859" s="42"/>
      <c r="C3859" s="42"/>
      <c r="D3859" s="42"/>
      <c r="E3859" s="531"/>
      <c r="F3859" s="50"/>
      <c r="G3859" s="50"/>
      <c r="H3859" s="50"/>
      <c r="I3859" s="276"/>
      <c r="J3859" s="277"/>
      <c r="K3859" s="277"/>
      <c r="L3859" s="277"/>
      <c r="M3859" s="277"/>
      <c r="N3859" s="277"/>
      <c r="O3859" s="277"/>
      <c r="P3859" s="277"/>
      <c r="Q3859" s="277"/>
      <c r="R3859" s="277"/>
      <c r="S3859" s="277"/>
      <c r="T3859" s="277"/>
      <c r="U3859" s="277">
        <v>0</v>
      </c>
      <c r="V3859" s="277">
        <v>0</v>
      </c>
      <c r="W3859" s="277"/>
      <c r="X3859" s="277"/>
      <c r="Y3859" s="277"/>
      <c r="Z3859" s="277"/>
      <c r="AA3859" s="277"/>
      <c r="AB3859" s="277"/>
      <c r="AC3859" s="277"/>
      <c r="AD3859" s="277"/>
      <c r="AE3859" s="277"/>
      <c r="AF3859" s="277"/>
      <c r="AG3859" s="277"/>
      <c r="AH3859" s="277">
        <v>0</v>
      </c>
      <c r="AI3859" s="277">
        <v>0</v>
      </c>
      <c r="AJ3859" s="277"/>
      <c r="AK3859" s="277"/>
      <c r="AL3859" s="277"/>
      <c r="AM3859" s="277"/>
      <c r="AN3859" s="277"/>
      <c r="AO3859" s="277"/>
      <c r="AP3859" s="277"/>
      <c r="AQ3859" s="277"/>
      <c r="AR3859" s="277"/>
      <c r="AS3859" s="277"/>
      <c r="AT3859" s="277"/>
      <c r="AU3859" s="277">
        <v>0</v>
      </c>
      <c r="AV3859" s="277">
        <v>0</v>
      </c>
      <c r="AW3859" s="277">
        <f>U3859+AH3859+AU3859</f>
        <v>0</v>
      </c>
    </row>
    <row r="3860" spans="1:49">
      <c r="A3860" s="48"/>
      <c r="B3860" s="42"/>
      <c r="C3860" s="42"/>
      <c r="D3860" s="42"/>
      <c r="E3860" s="531"/>
      <c r="F3860" s="50"/>
      <c r="G3860" s="50"/>
      <c r="H3860" s="50"/>
      <c r="I3860" s="276" t="s">
        <v>1631</v>
      </c>
      <c r="J3860" s="277">
        <f>SUM(J3856:J3859)</f>
        <v>15830</v>
      </c>
      <c r="K3860" s="277">
        <f t="shared" ref="K3860:AT3860" si="1099">SUM(K3856:K3859)</f>
        <v>0</v>
      </c>
      <c r="L3860" s="277">
        <f t="shared" si="1099"/>
        <v>0</v>
      </c>
      <c r="M3860" s="277">
        <f t="shared" si="1099"/>
        <v>5700</v>
      </c>
      <c r="N3860" s="277">
        <f t="shared" si="1099"/>
        <v>6580</v>
      </c>
      <c r="O3860" s="277">
        <f t="shared" si="1099"/>
        <v>0</v>
      </c>
      <c r="P3860" s="277">
        <f t="shared" si="1099"/>
        <v>3550</v>
      </c>
      <c r="Q3860" s="277">
        <f t="shared" si="1099"/>
        <v>0</v>
      </c>
      <c r="R3860" s="277">
        <f t="shared" si="1099"/>
        <v>0</v>
      </c>
      <c r="S3860" s="277">
        <f t="shared" si="1099"/>
        <v>0</v>
      </c>
      <c r="T3860" s="277">
        <f t="shared" si="1099"/>
        <v>0</v>
      </c>
      <c r="U3860" s="277">
        <v>15830</v>
      </c>
      <c r="V3860" s="277">
        <v>0</v>
      </c>
      <c r="W3860" s="277">
        <f>SUM(W3856:W3859)</f>
        <v>11484</v>
      </c>
      <c r="X3860" s="277">
        <f t="shared" si="1099"/>
        <v>0</v>
      </c>
      <c r="Y3860" s="277">
        <f t="shared" si="1099"/>
        <v>0</v>
      </c>
      <c r="Z3860" s="277">
        <f t="shared" si="1099"/>
        <v>0</v>
      </c>
      <c r="AA3860" s="277">
        <f t="shared" si="1099"/>
        <v>11484</v>
      </c>
      <c r="AB3860" s="277">
        <f t="shared" si="1099"/>
        <v>0</v>
      </c>
      <c r="AC3860" s="277">
        <f t="shared" si="1099"/>
        <v>0</v>
      </c>
      <c r="AD3860" s="277">
        <f t="shared" si="1099"/>
        <v>0</v>
      </c>
      <c r="AE3860" s="277">
        <f t="shared" si="1099"/>
        <v>0</v>
      </c>
      <c r="AF3860" s="277">
        <f t="shared" si="1099"/>
        <v>0</v>
      </c>
      <c r="AG3860" s="277">
        <f t="shared" si="1099"/>
        <v>0</v>
      </c>
      <c r="AH3860" s="277">
        <v>11484</v>
      </c>
      <c r="AI3860" s="277">
        <v>0</v>
      </c>
      <c r="AJ3860" s="277">
        <f>SUM(AJ3856:AJ3859)</f>
        <v>24272</v>
      </c>
      <c r="AK3860" s="277">
        <f t="shared" si="1099"/>
        <v>0</v>
      </c>
      <c r="AL3860" s="277">
        <f t="shared" si="1099"/>
        <v>0</v>
      </c>
      <c r="AM3860" s="277">
        <f t="shared" si="1099"/>
        <v>18380</v>
      </c>
      <c r="AN3860" s="277">
        <f t="shared" si="1099"/>
        <v>700</v>
      </c>
      <c r="AO3860" s="277">
        <f t="shared" si="1099"/>
        <v>0</v>
      </c>
      <c r="AP3860" s="277">
        <f t="shared" si="1099"/>
        <v>0</v>
      </c>
      <c r="AQ3860" s="277">
        <f t="shared" si="1099"/>
        <v>192</v>
      </c>
      <c r="AR3860" s="277">
        <f t="shared" si="1099"/>
        <v>0</v>
      </c>
      <c r="AS3860" s="277">
        <f t="shared" si="1099"/>
        <v>0</v>
      </c>
      <c r="AT3860" s="277">
        <f t="shared" si="1099"/>
        <v>0</v>
      </c>
      <c r="AU3860" s="277">
        <v>19272</v>
      </c>
      <c r="AV3860" s="277">
        <v>5000</v>
      </c>
      <c r="AW3860" s="277">
        <f>U3860+AH3860+AU3860</f>
        <v>46586</v>
      </c>
    </row>
    <row r="3861" spans="1:49">
      <c r="A3861" s="48"/>
      <c r="B3861" s="42"/>
      <c r="C3861" s="42"/>
      <c r="D3861" s="42"/>
      <c r="E3861" s="531"/>
      <c r="F3861" s="50"/>
      <c r="G3861" s="50"/>
      <c r="H3861" s="50"/>
      <c r="I3861" s="146"/>
      <c r="J3861" s="29"/>
      <c r="K3861" s="29"/>
      <c r="L3861" s="29"/>
      <c r="M3861" s="29"/>
      <c r="N3861" s="29"/>
      <c r="O3861" s="29"/>
      <c r="P3861" s="29"/>
      <c r="Q3861" s="29"/>
      <c r="R3861" s="29"/>
      <c r="S3861" s="29"/>
      <c r="T3861" s="29"/>
      <c r="U3861" s="29"/>
      <c r="V3861" s="29"/>
      <c r="W3861" s="29"/>
      <c r="X3861" s="29"/>
      <c r="Y3861" s="29"/>
      <c r="Z3861" s="29"/>
      <c r="AA3861" s="29"/>
      <c r="AB3861" s="29"/>
      <c r="AC3861" s="29"/>
      <c r="AD3861" s="29"/>
      <c r="AE3861" s="29"/>
      <c r="AF3861" s="29"/>
      <c r="AG3861" s="29"/>
      <c r="AH3861" s="29"/>
      <c r="AI3861" s="29"/>
      <c r="AJ3861" s="29"/>
      <c r="AK3861" s="29"/>
      <c r="AL3861" s="29"/>
      <c r="AM3861" s="29"/>
      <c r="AN3861" s="29"/>
      <c r="AO3861" s="29"/>
      <c r="AP3861" s="29"/>
      <c r="AQ3861" s="29"/>
      <c r="AR3861" s="29"/>
      <c r="AS3861" s="29"/>
      <c r="AT3861" s="29"/>
      <c r="AU3861" s="29"/>
      <c r="AV3861" s="29"/>
      <c r="AW3861" s="29"/>
    </row>
    <row r="3862" spans="1:49">
      <c r="A3862" s="48"/>
      <c r="B3862" s="42"/>
      <c r="C3862" s="42"/>
      <c r="D3862" s="42"/>
      <c r="E3862" s="531"/>
      <c r="F3862" s="50"/>
      <c r="G3862" s="50"/>
      <c r="H3862" s="50"/>
      <c r="I3862" s="53"/>
      <c r="J3862" s="29"/>
      <c r="K3862" s="29"/>
      <c r="L3862" s="29"/>
      <c r="M3862" s="29"/>
      <c r="N3862" s="29"/>
      <c r="O3862" s="29"/>
      <c r="P3862" s="29"/>
      <c r="Q3862" s="29"/>
      <c r="R3862" s="29"/>
      <c r="S3862" s="29"/>
      <c r="T3862" s="29"/>
      <c r="U3862" s="29"/>
      <c r="V3862" s="29"/>
      <c r="W3862" s="29"/>
      <c r="X3862" s="29"/>
      <c r="Y3862" s="29"/>
      <c r="Z3862" s="29"/>
      <c r="AA3862" s="29"/>
      <c r="AB3862" s="29"/>
      <c r="AC3862" s="29"/>
      <c r="AD3862" s="29"/>
      <c r="AE3862" s="29"/>
      <c r="AF3862" s="29"/>
      <c r="AG3862" s="29"/>
      <c r="AH3862" s="29"/>
      <c r="AI3862" s="29"/>
      <c r="AJ3862" s="29"/>
      <c r="AK3862" s="29"/>
      <c r="AL3862" s="29"/>
      <c r="AM3862" s="29"/>
      <c r="AN3862" s="29"/>
      <c r="AO3862" s="29"/>
      <c r="AP3862" s="29"/>
      <c r="AQ3862" s="29"/>
      <c r="AR3862" s="29"/>
      <c r="AS3862" s="29"/>
      <c r="AT3862" s="29"/>
      <c r="AU3862" s="29"/>
      <c r="AV3862" s="29"/>
      <c r="AW3862" s="29"/>
    </row>
    <row r="3863" spans="1:49" ht="16.5" thickBot="1">
      <c r="A3863" s="78" t="s">
        <v>2146</v>
      </c>
      <c r="B3863" s="78"/>
      <c r="C3863" s="78"/>
      <c r="D3863" s="463"/>
      <c r="E3863" s="539"/>
      <c r="F3863" s="129"/>
      <c r="G3863" s="129"/>
      <c r="H3863" s="129"/>
      <c r="I3863" s="103"/>
    </row>
    <row r="3864" spans="1:49" s="151" customFormat="1" ht="36" customHeight="1" thickTop="1" thickBot="1">
      <c r="A3864" s="147" t="s">
        <v>2079</v>
      </c>
      <c r="B3864" s="5" t="s">
        <v>2080</v>
      </c>
      <c r="C3864" s="5" t="s">
        <v>1335</v>
      </c>
      <c r="D3864" s="450"/>
      <c r="E3864" s="148" t="s">
        <v>1570</v>
      </c>
      <c r="F3864" s="149" t="s">
        <v>1438</v>
      </c>
      <c r="G3864" s="149"/>
      <c r="H3864" s="149" t="s">
        <v>2332</v>
      </c>
      <c r="I3864" s="5" t="s">
        <v>856</v>
      </c>
      <c r="J3864" s="364" t="s">
        <v>2891</v>
      </c>
      <c r="K3864" s="364" t="s">
        <v>2879</v>
      </c>
      <c r="L3864" s="364" t="s">
        <v>2880</v>
      </c>
      <c r="M3864" s="364" t="s">
        <v>2881</v>
      </c>
      <c r="N3864" s="364" t="s">
        <v>2882</v>
      </c>
      <c r="O3864" s="364" t="s">
        <v>2883</v>
      </c>
      <c r="P3864" s="364" t="s">
        <v>2884</v>
      </c>
      <c r="Q3864" s="364" t="s">
        <v>2885</v>
      </c>
      <c r="R3864" s="364" t="s">
        <v>2886</v>
      </c>
      <c r="S3864" s="364" t="s">
        <v>2887</v>
      </c>
      <c r="T3864" s="364" t="s">
        <v>2888</v>
      </c>
      <c r="U3864" s="364" t="s">
        <v>2889</v>
      </c>
      <c r="V3864" s="364" t="s">
        <v>2890</v>
      </c>
      <c r="W3864" s="365" t="s">
        <v>2893</v>
      </c>
      <c r="X3864" s="365" t="s">
        <v>2879</v>
      </c>
      <c r="Y3864" s="365" t="s">
        <v>2880</v>
      </c>
      <c r="Z3864" s="365" t="s">
        <v>2881</v>
      </c>
      <c r="AA3864" s="365" t="s">
        <v>2882</v>
      </c>
      <c r="AB3864" s="365" t="s">
        <v>2883</v>
      </c>
      <c r="AC3864" s="365" t="s">
        <v>2884</v>
      </c>
      <c r="AD3864" s="365" t="s">
        <v>2885</v>
      </c>
      <c r="AE3864" s="365" t="s">
        <v>2886</v>
      </c>
      <c r="AF3864" s="365" t="s">
        <v>2887</v>
      </c>
      <c r="AG3864" s="365" t="s">
        <v>2888</v>
      </c>
      <c r="AH3864" s="365" t="s">
        <v>2889</v>
      </c>
      <c r="AI3864" s="365" t="s">
        <v>2890</v>
      </c>
      <c r="AJ3864" s="366" t="s">
        <v>2892</v>
      </c>
      <c r="AK3864" s="366" t="s">
        <v>2879</v>
      </c>
      <c r="AL3864" s="366" t="s">
        <v>2880</v>
      </c>
      <c r="AM3864" s="366" t="s">
        <v>2881</v>
      </c>
      <c r="AN3864" s="366" t="s">
        <v>2882</v>
      </c>
      <c r="AO3864" s="366" t="s">
        <v>2883</v>
      </c>
      <c r="AP3864" s="366" t="s">
        <v>2884</v>
      </c>
      <c r="AQ3864" s="366" t="s">
        <v>2885</v>
      </c>
      <c r="AR3864" s="366" t="s">
        <v>2886</v>
      </c>
      <c r="AS3864" s="366" t="s">
        <v>2887</v>
      </c>
      <c r="AT3864" s="366" t="s">
        <v>2888</v>
      </c>
      <c r="AU3864" s="366" t="s">
        <v>2889</v>
      </c>
      <c r="AV3864" s="366" t="s">
        <v>2890</v>
      </c>
      <c r="AW3864" s="368" t="s">
        <v>2895</v>
      </c>
    </row>
    <row r="3865" spans="1:49">
      <c r="A3865" s="33"/>
      <c r="B3865" s="34"/>
      <c r="C3865" s="34"/>
      <c r="D3865" s="34"/>
      <c r="E3865" s="35"/>
      <c r="F3865" s="36"/>
      <c r="G3865" s="36"/>
      <c r="H3865" s="36"/>
      <c r="I3865" s="34"/>
      <c r="J3865" s="202" t="s">
        <v>1224</v>
      </c>
      <c r="K3865" s="202">
        <v>1</v>
      </c>
      <c r="L3865" s="202">
        <v>2</v>
      </c>
      <c r="M3865" s="202">
        <v>3</v>
      </c>
      <c r="N3865" s="202">
        <v>4</v>
      </c>
      <c r="O3865" s="202">
        <v>5</v>
      </c>
      <c r="P3865" s="202">
        <v>6</v>
      </c>
      <c r="Q3865" s="202">
        <v>7</v>
      </c>
      <c r="R3865" s="202">
        <v>8</v>
      </c>
      <c r="S3865" s="202">
        <v>9</v>
      </c>
      <c r="T3865" s="202">
        <v>10</v>
      </c>
      <c r="U3865" s="202">
        <v>13</v>
      </c>
      <c r="V3865" s="202">
        <v>14</v>
      </c>
      <c r="W3865" s="202" t="s">
        <v>1224</v>
      </c>
      <c r="X3865" s="202">
        <v>1</v>
      </c>
      <c r="Y3865" s="202">
        <v>2</v>
      </c>
      <c r="Z3865" s="202">
        <v>3</v>
      </c>
      <c r="AA3865" s="202">
        <v>4</v>
      </c>
      <c r="AB3865" s="202">
        <v>5</v>
      </c>
      <c r="AC3865" s="202">
        <v>6</v>
      </c>
      <c r="AD3865" s="202">
        <v>7</v>
      </c>
      <c r="AE3865" s="202">
        <v>8</v>
      </c>
      <c r="AF3865" s="202">
        <v>9</v>
      </c>
      <c r="AG3865" s="202">
        <v>10</v>
      </c>
      <c r="AH3865" s="202">
        <v>13</v>
      </c>
      <c r="AI3865" s="202">
        <v>14</v>
      </c>
      <c r="AJ3865" s="202" t="s">
        <v>1224</v>
      </c>
      <c r="AK3865" s="202">
        <v>1</v>
      </c>
      <c r="AL3865" s="202">
        <v>2</v>
      </c>
      <c r="AM3865" s="202">
        <v>3</v>
      </c>
      <c r="AN3865" s="202">
        <v>4</v>
      </c>
      <c r="AO3865" s="202">
        <v>5</v>
      </c>
      <c r="AP3865" s="202">
        <v>6</v>
      </c>
      <c r="AQ3865" s="202">
        <v>7</v>
      </c>
      <c r="AR3865" s="202">
        <v>8</v>
      </c>
      <c r="AS3865" s="202">
        <v>9</v>
      </c>
      <c r="AT3865" s="202">
        <v>10</v>
      </c>
      <c r="AU3865" s="202">
        <v>13</v>
      </c>
      <c r="AV3865" s="202">
        <v>14</v>
      </c>
      <c r="AW3865" s="202">
        <v>15</v>
      </c>
    </row>
    <row r="3866" spans="1:49">
      <c r="A3866" s="37"/>
      <c r="B3866" s="38"/>
      <c r="C3866" s="38"/>
      <c r="D3866" s="38"/>
      <c r="E3866" s="60"/>
      <c r="F3866" s="61"/>
      <c r="G3866" s="61"/>
      <c r="H3866" s="61"/>
      <c r="I3866" s="38"/>
      <c r="J3866" s="134"/>
      <c r="K3866" s="134"/>
      <c r="L3866" s="134"/>
      <c r="M3866" s="134"/>
      <c r="N3866" s="134"/>
      <c r="O3866" s="134"/>
      <c r="P3866" s="134"/>
      <c r="Q3866" s="134"/>
      <c r="R3866" s="134"/>
      <c r="S3866" s="134"/>
      <c r="T3866" s="134"/>
      <c r="U3866" s="134"/>
      <c r="V3866" s="134"/>
      <c r="W3866" s="134"/>
      <c r="X3866" s="134"/>
      <c r="Y3866" s="134"/>
      <c r="Z3866" s="134"/>
      <c r="AA3866" s="134"/>
      <c r="AB3866" s="134"/>
      <c r="AC3866" s="134"/>
      <c r="AD3866" s="134"/>
      <c r="AE3866" s="134"/>
      <c r="AF3866" s="134"/>
      <c r="AG3866" s="134"/>
      <c r="AH3866" s="134"/>
      <c r="AI3866" s="134"/>
      <c r="AJ3866" s="134"/>
      <c r="AK3866" s="134"/>
      <c r="AL3866" s="134"/>
      <c r="AM3866" s="134"/>
      <c r="AN3866" s="134"/>
      <c r="AO3866" s="134"/>
      <c r="AP3866" s="134"/>
      <c r="AQ3866" s="134"/>
      <c r="AR3866" s="134"/>
      <c r="AS3866" s="134"/>
      <c r="AT3866" s="134"/>
      <c r="AU3866" s="134"/>
      <c r="AV3866" s="134"/>
      <c r="AW3866" s="134"/>
    </row>
    <row r="3867" spans="1:49">
      <c r="A3867" s="92" t="s">
        <v>797</v>
      </c>
      <c r="B3867" s="93" t="s">
        <v>1030</v>
      </c>
      <c r="C3867" s="93" t="s">
        <v>1341</v>
      </c>
      <c r="D3867" s="460"/>
      <c r="E3867" s="531"/>
      <c r="F3867" s="50"/>
      <c r="G3867" s="50"/>
      <c r="H3867" s="50"/>
      <c r="I3867" s="108" t="s">
        <v>1037</v>
      </c>
      <c r="J3867" s="28"/>
      <c r="K3867" s="28"/>
      <c r="L3867" s="28"/>
      <c r="M3867" s="28"/>
      <c r="N3867" s="28"/>
      <c r="O3867" s="28"/>
      <c r="P3867" s="28"/>
      <c r="Q3867" s="28"/>
      <c r="R3867" s="28"/>
      <c r="S3867" s="28"/>
      <c r="T3867" s="28"/>
      <c r="U3867" s="28"/>
      <c r="V3867" s="28"/>
      <c r="W3867" s="28"/>
      <c r="X3867" s="28"/>
      <c r="Y3867" s="28"/>
      <c r="Z3867" s="28"/>
      <c r="AA3867" s="28"/>
      <c r="AB3867" s="28"/>
      <c r="AC3867" s="28"/>
      <c r="AD3867" s="28"/>
      <c r="AE3867" s="28"/>
      <c r="AF3867" s="28"/>
      <c r="AG3867" s="28"/>
      <c r="AH3867" s="28"/>
      <c r="AI3867" s="28"/>
      <c r="AJ3867" s="28"/>
      <c r="AK3867" s="28"/>
      <c r="AL3867" s="28"/>
      <c r="AM3867" s="28"/>
      <c r="AN3867" s="28"/>
      <c r="AO3867" s="28"/>
      <c r="AP3867" s="28"/>
      <c r="AQ3867" s="28"/>
      <c r="AR3867" s="28"/>
      <c r="AS3867" s="28"/>
      <c r="AT3867" s="28"/>
      <c r="AU3867" s="28"/>
      <c r="AV3867" s="28"/>
      <c r="AW3867" s="28"/>
    </row>
    <row r="3868" spans="1:49">
      <c r="A3868" s="48"/>
      <c r="B3868" s="1"/>
      <c r="C3868" s="1"/>
      <c r="D3868" s="369"/>
      <c r="E3868" s="531"/>
      <c r="F3868" s="50"/>
      <c r="G3868" s="50"/>
      <c r="H3868" s="50"/>
      <c r="I3868" s="109"/>
    </row>
    <row r="3869" spans="1:49">
      <c r="A3869" s="48"/>
      <c r="B3869" s="42"/>
      <c r="C3869" s="42"/>
      <c r="D3869" s="42"/>
      <c r="E3869" s="531"/>
      <c r="F3869" s="50"/>
      <c r="G3869" s="50"/>
      <c r="H3869" s="50"/>
      <c r="I3869" s="49" t="s">
        <v>1559</v>
      </c>
      <c r="J3869" s="12">
        <f>SUM(J3870,J3878,J3880)</f>
        <v>57308</v>
      </c>
      <c r="K3869" s="12">
        <f t="shared" ref="K3869:AT3869" si="1100">SUM(K3870,K3878,K3880)</f>
        <v>2300</v>
      </c>
      <c r="L3869" s="12">
        <f t="shared" si="1100"/>
        <v>252</v>
      </c>
      <c r="M3869" s="12">
        <f t="shared" si="1100"/>
        <v>766</v>
      </c>
      <c r="N3869" s="12">
        <f t="shared" si="1100"/>
        <v>10834</v>
      </c>
      <c r="O3869" s="12">
        <f t="shared" si="1100"/>
        <v>22400</v>
      </c>
      <c r="P3869" s="12">
        <f t="shared" si="1100"/>
        <v>19448</v>
      </c>
      <c r="Q3869" s="12">
        <f t="shared" si="1100"/>
        <v>0</v>
      </c>
      <c r="R3869" s="12">
        <f t="shared" si="1100"/>
        <v>768</v>
      </c>
      <c r="S3869" s="12">
        <f t="shared" si="1100"/>
        <v>0</v>
      </c>
      <c r="T3869" s="12">
        <f t="shared" si="1100"/>
        <v>0</v>
      </c>
      <c r="U3869" s="12">
        <v>56768</v>
      </c>
      <c r="V3869" s="12">
        <v>540</v>
      </c>
      <c r="W3869" s="12">
        <f>SUM(W3870,W3878,W3880)</f>
        <v>0</v>
      </c>
      <c r="X3869" s="12">
        <f t="shared" si="1100"/>
        <v>0</v>
      </c>
      <c r="Y3869" s="12">
        <f t="shared" si="1100"/>
        <v>0</v>
      </c>
      <c r="Z3869" s="12">
        <f t="shared" si="1100"/>
        <v>0</v>
      </c>
      <c r="AA3869" s="12">
        <f t="shared" si="1100"/>
        <v>0</v>
      </c>
      <c r="AB3869" s="12">
        <f t="shared" si="1100"/>
        <v>0</v>
      </c>
      <c r="AC3869" s="12">
        <f t="shared" si="1100"/>
        <v>0</v>
      </c>
      <c r="AD3869" s="12">
        <f t="shared" si="1100"/>
        <v>0</v>
      </c>
      <c r="AE3869" s="12">
        <f t="shared" si="1100"/>
        <v>0</v>
      </c>
      <c r="AF3869" s="12">
        <f t="shared" si="1100"/>
        <v>0</v>
      </c>
      <c r="AG3869" s="12">
        <f t="shared" si="1100"/>
        <v>0</v>
      </c>
      <c r="AH3869" s="12">
        <v>0</v>
      </c>
      <c r="AI3869" s="12">
        <v>0</v>
      </c>
      <c r="AJ3869" s="12">
        <f>SUM(AJ3870,AJ3878,AJ3880)</f>
        <v>0</v>
      </c>
      <c r="AK3869" s="12">
        <f t="shared" si="1100"/>
        <v>0</v>
      </c>
      <c r="AL3869" s="12">
        <f t="shared" si="1100"/>
        <v>0</v>
      </c>
      <c r="AM3869" s="12">
        <f t="shared" si="1100"/>
        <v>0</v>
      </c>
      <c r="AN3869" s="12">
        <f t="shared" si="1100"/>
        <v>0</v>
      </c>
      <c r="AO3869" s="12">
        <f t="shared" si="1100"/>
        <v>0</v>
      </c>
      <c r="AP3869" s="12">
        <f t="shared" si="1100"/>
        <v>0</v>
      </c>
      <c r="AQ3869" s="12">
        <f t="shared" si="1100"/>
        <v>0</v>
      </c>
      <c r="AR3869" s="12">
        <f t="shared" si="1100"/>
        <v>0</v>
      </c>
      <c r="AS3869" s="12">
        <f t="shared" si="1100"/>
        <v>0</v>
      </c>
      <c r="AT3869" s="12">
        <f t="shared" si="1100"/>
        <v>0</v>
      </c>
      <c r="AU3869" s="12">
        <v>0</v>
      </c>
      <c r="AV3869" s="12">
        <v>0</v>
      </c>
      <c r="AW3869" s="12">
        <f t="shared" ref="AW3869:AW3899" si="1101">U3869+AH3869+AU3869</f>
        <v>56768</v>
      </c>
    </row>
    <row r="3870" spans="1:49">
      <c r="A3870" s="44" t="s">
        <v>797</v>
      </c>
      <c r="B3870" s="45" t="s">
        <v>1030</v>
      </c>
      <c r="C3870" s="45" t="s">
        <v>1341</v>
      </c>
      <c r="D3870" s="452" t="s">
        <v>2967</v>
      </c>
      <c r="E3870" s="213" t="s">
        <v>771</v>
      </c>
      <c r="F3870" s="65"/>
      <c r="G3870" s="65"/>
      <c r="H3870" s="65"/>
      <c r="I3870" s="1" t="s">
        <v>1500</v>
      </c>
      <c r="J3870" s="9">
        <f>SUM(J3871:J3872)</f>
        <v>0</v>
      </c>
      <c r="K3870" s="9">
        <f t="shared" ref="K3870:AT3870" si="1102">SUM(K3871:K3872)</f>
        <v>0</v>
      </c>
      <c r="L3870" s="9">
        <f t="shared" si="1102"/>
        <v>0</v>
      </c>
      <c r="M3870" s="9">
        <f t="shared" si="1102"/>
        <v>0</v>
      </c>
      <c r="N3870" s="9">
        <f t="shared" si="1102"/>
        <v>0</v>
      </c>
      <c r="O3870" s="9">
        <f t="shared" si="1102"/>
        <v>0</v>
      </c>
      <c r="P3870" s="9">
        <f t="shared" si="1102"/>
        <v>0</v>
      </c>
      <c r="Q3870" s="9">
        <f t="shared" si="1102"/>
        <v>0</v>
      </c>
      <c r="R3870" s="9">
        <f t="shared" si="1102"/>
        <v>0</v>
      </c>
      <c r="S3870" s="9">
        <f t="shared" si="1102"/>
        <v>0</v>
      </c>
      <c r="T3870" s="9">
        <f t="shared" si="1102"/>
        <v>0</v>
      </c>
      <c r="U3870" s="9">
        <v>0</v>
      </c>
      <c r="V3870" s="9">
        <v>0</v>
      </c>
      <c r="W3870" s="9">
        <f>SUM(W3871:W3872)</f>
        <v>0</v>
      </c>
      <c r="X3870" s="9">
        <f t="shared" si="1102"/>
        <v>0</v>
      </c>
      <c r="Y3870" s="9">
        <f t="shared" si="1102"/>
        <v>0</v>
      </c>
      <c r="Z3870" s="9">
        <f t="shared" si="1102"/>
        <v>0</v>
      </c>
      <c r="AA3870" s="9">
        <f t="shared" si="1102"/>
        <v>0</v>
      </c>
      <c r="AB3870" s="9">
        <f t="shared" si="1102"/>
        <v>0</v>
      </c>
      <c r="AC3870" s="9">
        <f t="shared" si="1102"/>
        <v>0</v>
      </c>
      <c r="AD3870" s="9">
        <f t="shared" si="1102"/>
        <v>0</v>
      </c>
      <c r="AE3870" s="9">
        <f t="shared" si="1102"/>
        <v>0</v>
      </c>
      <c r="AF3870" s="9">
        <f t="shared" si="1102"/>
        <v>0</v>
      </c>
      <c r="AG3870" s="9">
        <f t="shared" si="1102"/>
        <v>0</v>
      </c>
      <c r="AH3870" s="9">
        <v>0</v>
      </c>
      <c r="AI3870" s="9">
        <v>0</v>
      </c>
      <c r="AJ3870" s="9">
        <f>SUM(AJ3871:AJ3872)</f>
        <v>0</v>
      </c>
      <c r="AK3870" s="9">
        <f t="shared" si="1102"/>
        <v>0</v>
      </c>
      <c r="AL3870" s="9">
        <f t="shared" si="1102"/>
        <v>0</v>
      </c>
      <c r="AM3870" s="9">
        <f t="shared" si="1102"/>
        <v>0</v>
      </c>
      <c r="AN3870" s="9">
        <f t="shared" si="1102"/>
        <v>0</v>
      </c>
      <c r="AO3870" s="9">
        <f t="shared" si="1102"/>
        <v>0</v>
      </c>
      <c r="AP3870" s="9">
        <f t="shared" si="1102"/>
        <v>0</v>
      </c>
      <c r="AQ3870" s="9">
        <f t="shared" si="1102"/>
        <v>0</v>
      </c>
      <c r="AR3870" s="9">
        <f t="shared" si="1102"/>
        <v>0</v>
      </c>
      <c r="AS3870" s="9">
        <f t="shared" si="1102"/>
        <v>0</v>
      </c>
      <c r="AT3870" s="9">
        <f t="shared" si="1102"/>
        <v>0</v>
      </c>
      <c r="AU3870" s="9">
        <v>0</v>
      </c>
      <c r="AV3870" s="9">
        <v>0</v>
      </c>
      <c r="AW3870" s="9">
        <f t="shared" si="1101"/>
        <v>0</v>
      </c>
    </row>
    <row r="3871" spans="1:49">
      <c r="A3871" s="44" t="s">
        <v>797</v>
      </c>
      <c r="B3871" s="45" t="s">
        <v>1030</v>
      </c>
      <c r="C3871" s="45" t="s">
        <v>1341</v>
      </c>
      <c r="D3871" s="452" t="s">
        <v>2967</v>
      </c>
      <c r="E3871" s="367" t="s">
        <v>834</v>
      </c>
      <c r="F3871" s="50"/>
      <c r="G3871" s="468" t="s">
        <v>3096</v>
      </c>
      <c r="H3871" s="50" t="s">
        <v>2333</v>
      </c>
      <c r="I3871" s="42" t="s">
        <v>1165</v>
      </c>
      <c r="U3871" s="15">
        <v>0</v>
      </c>
      <c r="V3871" s="15">
        <v>0</v>
      </c>
      <c r="AH3871" s="15">
        <v>0</v>
      </c>
      <c r="AI3871" s="15">
        <v>0</v>
      </c>
      <c r="AU3871" s="15">
        <v>0</v>
      </c>
      <c r="AV3871" s="15">
        <v>0</v>
      </c>
      <c r="AW3871" s="15">
        <f t="shared" si="1101"/>
        <v>0</v>
      </c>
    </row>
    <row r="3872" spans="1:49">
      <c r="A3872" s="44" t="s">
        <v>797</v>
      </c>
      <c r="B3872" s="45" t="s">
        <v>1030</v>
      </c>
      <c r="C3872" s="45" t="s">
        <v>1341</v>
      </c>
      <c r="D3872" s="452" t="s">
        <v>2967</v>
      </c>
      <c r="E3872" s="367" t="s">
        <v>772</v>
      </c>
      <c r="F3872" s="50"/>
      <c r="G3872" s="468" t="s">
        <v>3096</v>
      </c>
      <c r="H3872" s="50" t="s">
        <v>2333</v>
      </c>
      <c r="I3872" s="42" t="s">
        <v>1227</v>
      </c>
      <c r="J3872" s="15">
        <f>SUM(J3873:J3877)</f>
        <v>0</v>
      </c>
      <c r="K3872" s="15">
        <f t="shared" ref="K3872:AT3872" si="1103">SUM(K3873:K3877)</f>
        <v>0</v>
      </c>
      <c r="L3872" s="15">
        <f t="shared" si="1103"/>
        <v>0</v>
      </c>
      <c r="M3872" s="15">
        <f t="shared" si="1103"/>
        <v>0</v>
      </c>
      <c r="N3872" s="15">
        <f t="shared" si="1103"/>
        <v>0</v>
      </c>
      <c r="O3872" s="15">
        <f t="shared" si="1103"/>
        <v>0</v>
      </c>
      <c r="P3872" s="15">
        <f t="shared" si="1103"/>
        <v>0</v>
      </c>
      <c r="Q3872" s="15">
        <f t="shared" si="1103"/>
        <v>0</v>
      </c>
      <c r="R3872" s="15">
        <f t="shared" si="1103"/>
        <v>0</v>
      </c>
      <c r="S3872" s="15">
        <f t="shared" si="1103"/>
        <v>0</v>
      </c>
      <c r="T3872" s="15">
        <f t="shared" si="1103"/>
        <v>0</v>
      </c>
      <c r="U3872" s="15">
        <v>0</v>
      </c>
      <c r="V3872" s="15">
        <v>0</v>
      </c>
      <c r="W3872" s="15">
        <f>SUM(W3873:W3877)</f>
        <v>0</v>
      </c>
      <c r="X3872" s="15">
        <f t="shared" si="1103"/>
        <v>0</v>
      </c>
      <c r="Y3872" s="15">
        <f t="shared" si="1103"/>
        <v>0</v>
      </c>
      <c r="Z3872" s="15">
        <f t="shared" si="1103"/>
        <v>0</v>
      </c>
      <c r="AA3872" s="15">
        <f t="shared" si="1103"/>
        <v>0</v>
      </c>
      <c r="AB3872" s="15">
        <f t="shared" si="1103"/>
        <v>0</v>
      </c>
      <c r="AC3872" s="15">
        <f t="shared" si="1103"/>
        <v>0</v>
      </c>
      <c r="AD3872" s="15">
        <f t="shared" si="1103"/>
        <v>0</v>
      </c>
      <c r="AE3872" s="15">
        <f t="shared" si="1103"/>
        <v>0</v>
      </c>
      <c r="AF3872" s="15">
        <f t="shared" si="1103"/>
        <v>0</v>
      </c>
      <c r="AG3872" s="15">
        <f t="shared" si="1103"/>
        <v>0</v>
      </c>
      <c r="AH3872" s="15">
        <v>0</v>
      </c>
      <c r="AI3872" s="15">
        <v>0</v>
      </c>
      <c r="AJ3872" s="15">
        <f>SUM(AJ3873:AJ3877)</f>
        <v>0</v>
      </c>
      <c r="AK3872" s="15">
        <f t="shared" si="1103"/>
        <v>0</v>
      </c>
      <c r="AL3872" s="15">
        <f t="shared" si="1103"/>
        <v>0</v>
      </c>
      <c r="AM3872" s="15">
        <f t="shared" si="1103"/>
        <v>0</v>
      </c>
      <c r="AN3872" s="15">
        <f t="shared" si="1103"/>
        <v>0</v>
      </c>
      <c r="AO3872" s="15">
        <f t="shared" si="1103"/>
        <v>0</v>
      </c>
      <c r="AP3872" s="15">
        <f t="shared" si="1103"/>
        <v>0</v>
      </c>
      <c r="AQ3872" s="15">
        <f t="shared" si="1103"/>
        <v>0</v>
      </c>
      <c r="AR3872" s="15">
        <f t="shared" si="1103"/>
        <v>0</v>
      </c>
      <c r="AS3872" s="15">
        <f t="shared" si="1103"/>
        <v>0</v>
      </c>
      <c r="AT3872" s="15">
        <f t="shared" si="1103"/>
        <v>0</v>
      </c>
      <c r="AU3872" s="15">
        <v>0</v>
      </c>
      <c r="AV3872" s="15">
        <v>0</v>
      </c>
      <c r="AW3872" s="15">
        <f t="shared" si="1101"/>
        <v>0</v>
      </c>
    </row>
    <row r="3873" spans="1:49" s="144" customFormat="1">
      <c r="A3873" s="44" t="s">
        <v>797</v>
      </c>
      <c r="B3873" s="45" t="s">
        <v>1030</v>
      </c>
      <c r="C3873" s="45" t="s">
        <v>1341</v>
      </c>
      <c r="D3873" s="452" t="s">
        <v>2967</v>
      </c>
      <c r="E3873" s="140" t="s">
        <v>850</v>
      </c>
      <c r="F3873" s="141" t="s">
        <v>427</v>
      </c>
      <c r="G3873" s="468" t="s">
        <v>3096</v>
      </c>
      <c r="H3873" s="50" t="s">
        <v>2333</v>
      </c>
      <c r="I3873" s="142" t="s">
        <v>1119</v>
      </c>
      <c r="J3873" s="15"/>
      <c r="K3873" s="15"/>
      <c r="L3873" s="15"/>
      <c r="M3873" s="15"/>
      <c r="N3873" s="15"/>
      <c r="O3873" s="15"/>
      <c r="P3873" s="15"/>
      <c r="Q3873" s="15"/>
      <c r="R3873" s="15"/>
      <c r="S3873" s="15"/>
      <c r="T3873" s="15"/>
      <c r="U3873" s="15">
        <v>0</v>
      </c>
      <c r="V3873" s="15">
        <v>0</v>
      </c>
      <c r="W3873" s="15"/>
      <c r="X3873" s="15"/>
      <c r="Y3873" s="15"/>
      <c r="Z3873" s="15"/>
      <c r="AA3873" s="15"/>
      <c r="AB3873" s="15"/>
      <c r="AC3873" s="15"/>
      <c r="AD3873" s="15"/>
      <c r="AE3873" s="15"/>
      <c r="AF3873" s="15"/>
      <c r="AG3873" s="15"/>
      <c r="AH3873" s="15">
        <v>0</v>
      </c>
      <c r="AI3873" s="15">
        <v>0</v>
      </c>
      <c r="AJ3873" s="15"/>
      <c r="AK3873" s="15"/>
      <c r="AL3873" s="15"/>
      <c r="AM3873" s="15"/>
      <c r="AN3873" s="15"/>
      <c r="AO3873" s="15"/>
      <c r="AP3873" s="15"/>
      <c r="AQ3873" s="15"/>
      <c r="AR3873" s="15"/>
      <c r="AS3873" s="15"/>
      <c r="AT3873" s="15"/>
      <c r="AU3873" s="15">
        <v>0</v>
      </c>
      <c r="AV3873" s="15">
        <v>0</v>
      </c>
      <c r="AW3873" s="15">
        <f t="shared" si="1101"/>
        <v>0</v>
      </c>
    </row>
    <row r="3874" spans="1:49" s="144" customFormat="1">
      <c r="A3874" s="44" t="s">
        <v>797</v>
      </c>
      <c r="B3874" s="45" t="s">
        <v>1030</v>
      </c>
      <c r="C3874" s="45" t="s">
        <v>1341</v>
      </c>
      <c r="D3874" s="452" t="s">
        <v>2967</v>
      </c>
      <c r="E3874" s="140" t="s">
        <v>851</v>
      </c>
      <c r="F3874" s="141" t="s">
        <v>428</v>
      </c>
      <c r="G3874" s="468" t="s">
        <v>3096</v>
      </c>
      <c r="H3874" s="50" t="s">
        <v>2333</v>
      </c>
      <c r="I3874" s="142" t="s">
        <v>1290</v>
      </c>
      <c r="J3874" s="15"/>
      <c r="K3874" s="15"/>
      <c r="L3874" s="15"/>
      <c r="M3874" s="15"/>
      <c r="N3874" s="15"/>
      <c r="O3874" s="15"/>
      <c r="P3874" s="15"/>
      <c r="Q3874" s="15"/>
      <c r="R3874" s="15"/>
      <c r="S3874" s="15"/>
      <c r="T3874" s="15"/>
      <c r="U3874" s="15">
        <v>0</v>
      </c>
      <c r="V3874" s="15">
        <v>0</v>
      </c>
      <c r="W3874" s="15"/>
      <c r="X3874" s="15"/>
      <c r="Y3874" s="15"/>
      <c r="Z3874" s="15"/>
      <c r="AA3874" s="15"/>
      <c r="AB3874" s="15"/>
      <c r="AC3874" s="15"/>
      <c r="AD3874" s="15"/>
      <c r="AE3874" s="15"/>
      <c r="AF3874" s="15"/>
      <c r="AG3874" s="15"/>
      <c r="AH3874" s="15">
        <v>0</v>
      </c>
      <c r="AI3874" s="15">
        <v>0</v>
      </c>
      <c r="AJ3874" s="15"/>
      <c r="AK3874" s="15"/>
      <c r="AL3874" s="15"/>
      <c r="AM3874" s="15"/>
      <c r="AN3874" s="15"/>
      <c r="AO3874" s="15"/>
      <c r="AP3874" s="15"/>
      <c r="AQ3874" s="15"/>
      <c r="AR3874" s="15"/>
      <c r="AS3874" s="15"/>
      <c r="AT3874" s="15"/>
      <c r="AU3874" s="15">
        <v>0</v>
      </c>
      <c r="AV3874" s="15">
        <v>0</v>
      </c>
      <c r="AW3874" s="15">
        <f t="shared" si="1101"/>
        <v>0</v>
      </c>
    </row>
    <row r="3875" spans="1:49" s="144" customFormat="1">
      <c r="A3875" s="44" t="s">
        <v>797</v>
      </c>
      <c r="B3875" s="45" t="s">
        <v>1030</v>
      </c>
      <c r="C3875" s="45" t="s">
        <v>1341</v>
      </c>
      <c r="D3875" s="452" t="s">
        <v>2967</v>
      </c>
      <c r="E3875" s="140" t="s">
        <v>852</v>
      </c>
      <c r="F3875" s="141" t="s">
        <v>429</v>
      </c>
      <c r="G3875" s="468" t="s">
        <v>3096</v>
      </c>
      <c r="H3875" s="50" t="s">
        <v>2333</v>
      </c>
      <c r="I3875" s="142" t="s">
        <v>1733</v>
      </c>
      <c r="J3875" s="15"/>
      <c r="K3875" s="15"/>
      <c r="L3875" s="15"/>
      <c r="M3875" s="15"/>
      <c r="N3875" s="15"/>
      <c r="O3875" s="15"/>
      <c r="P3875" s="15"/>
      <c r="Q3875" s="15"/>
      <c r="R3875" s="15"/>
      <c r="S3875" s="15"/>
      <c r="T3875" s="15"/>
      <c r="U3875" s="15">
        <v>0</v>
      </c>
      <c r="V3875" s="15">
        <v>0</v>
      </c>
      <c r="W3875" s="15"/>
      <c r="X3875" s="15"/>
      <c r="Y3875" s="15"/>
      <c r="Z3875" s="15"/>
      <c r="AA3875" s="15"/>
      <c r="AB3875" s="15"/>
      <c r="AC3875" s="15"/>
      <c r="AD3875" s="15"/>
      <c r="AE3875" s="15"/>
      <c r="AF3875" s="15"/>
      <c r="AG3875" s="15"/>
      <c r="AH3875" s="15">
        <v>0</v>
      </c>
      <c r="AI3875" s="15">
        <v>0</v>
      </c>
      <c r="AJ3875" s="15"/>
      <c r="AK3875" s="15"/>
      <c r="AL3875" s="15"/>
      <c r="AM3875" s="15"/>
      <c r="AN3875" s="15"/>
      <c r="AO3875" s="15"/>
      <c r="AP3875" s="15"/>
      <c r="AQ3875" s="15"/>
      <c r="AR3875" s="15"/>
      <c r="AS3875" s="15"/>
      <c r="AT3875" s="15"/>
      <c r="AU3875" s="15">
        <v>0</v>
      </c>
      <c r="AV3875" s="15">
        <v>0</v>
      </c>
      <c r="AW3875" s="15">
        <f t="shared" si="1101"/>
        <v>0</v>
      </c>
    </row>
    <row r="3876" spans="1:49" s="144" customFormat="1">
      <c r="A3876" s="44" t="s">
        <v>797</v>
      </c>
      <c r="B3876" s="45" t="s">
        <v>1030</v>
      </c>
      <c r="C3876" s="45" t="s">
        <v>1341</v>
      </c>
      <c r="D3876" s="452" t="s">
        <v>2967</v>
      </c>
      <c r="E3876" s="140" t="s">
        <v>853</v>
      </c>
      <c r="F3876" s="141" t="s">
        <v>430</v>
      </c>
      <c r="G3876" s="468" t="s">
        <v>3096</v>
      </c>
      <c r="H3876" s="50" t="s">
        <v>2333</v>
      </c>
      <c r="I3876" s="142" t="s">
        <v>1734</v>
      </c>
      <c r="J3876" s="15"/>
      <c r="K3876" s="15"/>
      <c r="L3876" s="15"/>
      <c r="M3876" s="15"/>
      <c r="N3876" s="15"/>
      <c r="O3876" s="15"/>
      <c r="P3876" s="15"/>
      <c r="Q3876" s="15"/>
      <c r="R3876" s="15"/>
      <c r="S3876" s="15"/>
      <c r="T3876" s="15"/>
      <c r="U3876" s="15">
        <v>0</v>
      </c>
      <c r="V3876" s="15">
        <v>0</v>
      </c>
      <c r="W3876" s="15"/>
      <c r="X3876" s="15"/>
      <c r="Y3876" s="15"/>
      <c r="Z3876" s="15"/>
      <c r="AA3876" s="15"/>
      <c r="AB3876" s="15"/>
      <c r="AC3876" s="15"/>
      <c r="AD3876" s="15"/>
      <c r="AE3876" s="15"/>
      <c r="AF3876" s="15"/>
      <c r="AG3876" s="15"/>
      <c r="AH3876" s="15">
        <v>0</v>
      </c>
      <c r="AI3876" s="15">
        <v>0</v>
      </c>
      <c r="AJ3876" s="15"/>
      <c r="AK3876" s="15"/>
      <c r="AL3876" s="15"/>
      <c r="AM3876" s="15"/>
      <c r="AN3876" s="15"/>
      <c r="AO3876" s="15"/>
      <c r="AP3876" s="15"/>
      <c r="AQ3876" s="15"/>
      <c r="AR3876" s="15"/>
      <c r="AS3876" s="15"/>
      <c r="AT3876" s="15"/>
      <c r="AU3876" s="15">
        <v>0</v>
      </c>
      <c r="AV3876" s="15">
        <v>0</v>
      </c>
      <c r="AW3876" s="15">
        <f t="shared" si="1101"/>
        <v>0</v>
      </c>
    </row>
    <row r="3877" spans="1:49" s="144" customFormat="1">
      <c r="A3877" s="44" t="s">
        <v>797</v>
      </c>
      <c r="B3877" s="45" t="s">
        <v>1030</v>
      </c>
      <c r="C3877" s="45" t="s">
        <v>1341</v>
      </c>
      <c r="D3877" s="452" t="s">
        <v>2967</v>
      </c>
      <c r="E3877" s="140" t="s">
        <v>854</v>
      </c>
      <c r="F3877" s="141" t="s">
        <v>431</v>
      </c>
      <c r="G3877" s="468" t="s">
        <v>3096</v>
      </c>
      <c r="H3877" s="50" t="s">
        <v>2333</v>
      </c>
      <c r="I3877" s="142" t="s">
        <v>1735</v>
      </c>
      <c r="J3877" s="15"/>
      <c r="K3877" s="15"/>
      <c r="L3877" s="15"/>
      <c r="M3877" s="15"/>
      <c r="N3877" s="15"/>
      <c r="O3877" s="15"/>
      <c r="P3877" s="15"/>
      <c r="Q3877" s="15"/>
      <c r="R3877" s="15"/>
      <c r="S3877" s="15"/>
      <c r="T3877" s="15"/>
      <c r="U3877" s="15">
        <v>0</v>
      </c>
      <c r="V3877" s="15">
        <v>0</v>
      </c>
      <c r="W3877" s="15"/>
      <c r="X3877" s="15"/>
      <c r="Y3877" s="15"/>
      <c r="Z3877" s="15"/>
      <c r="AA3877" s="15"/>
      <c r="AB3877" s="15"/>
      <c r="AC3877" s="15"/>
      <c r="AD3877" s="15"/>
      <c r="AE3877" s="15"/>
      <c r="AF3877" s="15"/>
      <c r="AG3877" s="15"/>
      <c r="AH3877" s="15">
        <v>0</v>
      </c>
      <c r="AI3877" s="15">
        <v>0</v>
      </c>
      <c r="AJ3877" s="15"/>
      <c r="AK3877" s="15"/>
      <c r="AL3877" s="15"/>
      <c r="AM3877" s="15"/>
      <c r="AN3877" s="15"/>
      <c r="AO3877" s="15"/>
      <c r="AP3877" s="15"/>
      <c r="AQ3877" s="15"/>
      <c r="AR3877" s="15"/>
      <c r="AS3877" s="15"/>
      <c r="AT3877" s="15"/>
      <c r="AU3877" s="15">
        <v>0</v>
      </c>
      <c r="AV3877" s="15">
        <v>0</v>
      </c>
      <c r="AW3877" s="15">
        <f t="shared" si="1101"/>
        <v>0</v>
      </c>
    </row>
    <row r="3878" spans="1:49">
      <c r="A3878" s="44" t="s">
        <v>797</v>
      </c>
      <c r="B3878" s="45" t="s">
        <v>1030</v>
      </c>
      <c r="C3878" s="45" t="s">
        <v>1341</v>
      </c>
      <c r="D3878" s="452" t="s">
        <v>2967</v>
      </c>
      <c r="E3878" s="213" t="s">
        <v>773</v>
      </c>
      <c r="F3878" s="65"/>
      <c r="G3878" s="65"/>
      <c r="H3878" s="65"/>
      <c r="I3878" s="1" t="s">
        <v>1362</v>
      </c>
      <c r="J3878" s="9">
        <f>SUM(J3879)</f>
        <v>0</v>
      </c>
      <c r="K3878" s="9">
        <f t="shared" ref="K3878:AT3878" si="1104">SUM(K3879)</f>
        <v>0</v>
      </c>
      <c r="L3878" s="9">
        <f t="shared" si="1104"/>
        <v>0</v>
      </c>
      <c r="M3878" s="9">
        <f t="shared" si="1104"/>
        <v>0</v>
      </c>
      <c r="N3878" s="9">
        <f t="shared" si="1104"/>
        <v>0</v>
      </c>
      <c r="O3878" s="9">
        <f t="shared" si="1104"/>
        <v>0</v>
      </c>
      <c r="P3878" s="9">
        <f t="shared" si="1104"/>
        <v>0</v>
      </c>
      <c r="Q3878" s="9">
        <f t="shared" si="1104"/>
        <v>0</v>
      </c>
      <c r="R3878" s="9">
        <f t="shared" si="1104"/>
        <v>0</v>
      </c>
      <c r="S3878" s="9">
        <f t="shared" si="1104"/>
        <v>0</v>
      </c>
      <c r="T3878" s="9">
        <f t="shared" si="1104"/>
        <v>0</v>
      </c>
      <c r="U3878" s="9">
        <v>0</v>
      </c>
      <c r="V3878" s="9">
        <v>0</v>
      </c>
      <c r="W3878" s="9">
        <f>SUM(W3879)</f>
        <v>0</v>
      </c>
      <c r="X3878" s="9">
        <f t="shared" si="1104"/>
        <v>0</v>
      </c>
      <c r="Y3878" s="9">
        <f t="shared" si="1104"/>
        <v>0</v>
      </c>
      <c r="Z3878" s="9">
        <f t="shared" si="1104"/>
        <v>0</v>
      </c>
      <c r="AA3878" s="9">
        <f t="shared" si="1104"/>
        <v>0</v>
      </c>
      <c r="AB3878" s="9">
        <f t="shared" si="1104"/>
        <v>0</v>
      </c>
      <c r="AC3878" s="9">
        <f t="shared" si="1104"/>
        <v>0</v>
      </c>
      <c r="AD3878" s="9">
        <f t="shared" si="1104"/>
        <v>0</v>
      </c>
      <c r="AE3878" s="9">
        <f t="shared" si="1104"/>
        <v>0</v>
      </c>
      <c r="AF3878" s="9">
        <f t="shared" si="1104"/>
        <v>0</v>
      </c>
      <c r="AG3878" s="9">
        <f t="shared" si="1104"/>
        <v>0</v>
      </c>
      <c r="AH3878" s="9">
        <v>0</v>
      </c>
      <c r="AI3878" s="9">
        <v>0</v>
      </c>
      <c r="AJ3878" s="9">
        <f>SUM(AJ3879)</f>
        <v>0</v>
      </c>
      <c r="AK3878" s="9">
        <f t="shared" si="1104"/>
        <v>0</v>
      </c>
      <c r="AL3878" s="9">
        <f t="shared" si="1104"/>
        <v>0</v>
      </c>
      <c r="AM3878" s="9">
        <f t="shared" si="1104"/>
        <v>0</v>
      </c>
      <c r="AN3878" s="9">
        <f t="shared" si="1104"/>
        <v>0</v>
      </c>
      <c r="AO3878" s="9">
        <f t="shared" si="1104"/>
        <v>0</v>
      </c>
      <c r="AP3878" s="9">
        <f t="shared" si="1104"/>
        <v>0</v>
      </c>
      <c r="AQ3878" s="9">
        <f t="shared" si="1104"/>
        <v>0</v>
      </c>
      <c r="AR3878" s="9">
        <f t="shared" si="1104"/>
        <v>0</v>
      </c>
      <c r="AS3878" s="9">
        <f t="shared" si="1104"/>
        <v>0</v>
      </c>
      <c r="AT3878" s="9">
        <f t="shared" si="1104"/>
        <v>0</v>
      </c>
      <c r="AU3878" s="9">
        <v>0</v>
      </c>
      <c r="AV3878" s="9">
        <v>0</v>
      </c>
      <c r="AW3878" s="9">
        <f t="shared" si="1101"/>
        <v>0</v>
      </c>
    </row>
    <row r="3879" spans="1:49">
      <c r="A3879" s="44" t="s">
        <v>797</v>
      </c>
      <c r="B3879" s="45" t="s">
        <v>1030</v>
      </c>
      <c r="C3879" s="45" t="s">
        <v>1341</v>
      </c>
      <c r="D3879" s="452" t="s">
        <v>2967</v>
      </c>
      <c r="E3879" s="367" t="s">
        <v>785</v>
      </c>
      <c r="F3879" s="50"/>
      <c r="G3879" s="468" t="s">
        <v>3096</v>
      </c>
      <c r="H3879" s="50" t="s">
        <v>2333</v>
      </c>
      <c r="I3879" s="42" t="s">
        <v>1363</v>
      </c>
      <c r="U3879" s="15">
        <v>0</v>
      </c>
      <c r="V3879" s="15">
        <v>0</v>
      </c>
      <c r="AH3879" s="15">
        <v>0</v>
      </c>
      <c r="AI3879" s="15">
        <v>0</v>
      </c>
      <c r="AU3879" s="15">
        <v>0</v>
      </c>
      <c r="AV3879" s="15">
        <v>0</v>
      </c>
      <c r="AW3879" s="15">
        <f t="shared" si="1101"/>
        <v>0</v>
      </c>
    </row>
    <row r="3880" spans="1:49">
      <c r="A3880" s="44" t="s">
        <v>797</v>
      </c>
      <c r="B3880" s="45" t="s">
        <v>1030</v>
      </c>
      <c r="C3880" s="45" t="s">
        <v>1341</v>
      </c>
      <c r="D3880" s="452" t="s">
        <v>2967</v>
      </c>
      <c r="E3880" s="213" t="s">
        <v>1364</v>
      </c>
      <c r="F3880" s="65"/>
      <c r="G3880" s="65"/>
      <c r="H3880" s="65"/>
      <c r="I3880" s="1" t="s">
        <v>2104</v>
      </c>
      <c r="J3880" s="9">
        <f>SUM(J3881:J3890)</f>
        <v>57308</v>
      </c>
      <c r="K3880" s="9">
        <f t="shared" ref="K3880:AT3880" si="1105">SUM(K3881:K3890)</f>
        <v>2300</v>
      </c>
      <c r="L3880" s="9">
        <f t="shared" si="1105"/>
        <v>252</v>
      </c>
      <c r="M3880" s="9">
        <f t="shared" si="1105"/>
        <v>766</v>
      </c>
      <c r="N3880" s="9">
        <f t="shared" si="1105"/>
        <v>10834</v>
      </c>
      <c r="O3880" s="9">
        <f t="shared" si="1105"/>
        <v>22400</v>
      </c>
      <c r="P3880" s="9">
        <f t="shared" si="1105"/>
        <v>19448</v>
      </c>
      <c r="Q3880" s="9">
        <f t="shared" si="1105"/>
        <v>0</v>
      </c>
      <c r="R3880" s="9">
        <f t="shared" si="1105"/>
        <v>768</v>
      </c>
      <c r="S3880" s="9">
        <f t="shared" si="1105"/>
        <v>0</v>
      </c>
      <c r="T3880" s="9">
        <f t="shared" si="1105"/>
        <v>0</v>
      </c>
      <c r="U3880" s="9">
        <v>56768</v>
      </c>
      <c r="V3880" s="9">
        <v>540</v>
      </c>
      <c r="W3880" s="9">
        <f>SUM(W3881:W3890)</f>
        <v>0</v>
      </c>
      <c r="X3880" s="9">
        <f t="shared" si="1105"/>
        <v>0</v>
      </c>
      <c r="Y3880" s="9">
        <f t="shared" si="1105"/>
        <v>0</v>
      </c>
      <c r="Z3880" s="9">
        <f t="shared" si="1105"/>
        <v>0</v>
      </c>
      <c r="AA3880" s="9">
        <f t="shared" si="1105"/>
        <v>0</v>
      </c>
      <c r="AB3880" s="9">
        <f t="shared" si="1105"/>
        <v>0</v>
      </c>
      <c r="AC3880" s="9">
        <f t="shared" si="1105"/>
        <v>0</v>
      </c>
      <c r="AD3880" s="9">
        <f t="shared" si="1105"/>
        <v>0</v>
      </c>
      <c r="AE3880" s="9">
        <f t="shared" si="1105"/>
        <v>0</v>
      </c>
      <c r="AF3880" s="9">
        <f t="shared" si="1105"/>
        <v>0</v>
      </c>
      <c r="AG3880" s="9">
        <f t="shared" si="1105"/>
        <v>0</v>
      </c>
      <c r="AH3880" s="9">
        <v>0</v>
      </c>
      <c r="AI3880" s="9">
        <v>0</v>
      </c>
      <c r="AJ3880" s="9">
        <f>SUM(AJ3881:AJ3890)</f>
        <v>0</v>
      </c>
      <c r="AK3880" s="9">
        <f t="shared" si="1105"/>
        <v>0</v>
      </c>
      <c r="AL3880" s="9">
        <f t="shared" si="1105"/>
        <v>0</v>
      </c>
      <c r="AM3880" s="9">
        <f t="shared" si="1105"/>
        <v>0</v>
      </c>
      <c r="AN3880" s="9">
        <f t="shared" si="1105"/>
        <v>0</v>
      </c>
      <c r="AO3880" s="9">
        <f t="shared" si="1105"/>
        <v>0</v>
      </c>
      <c r="AP3880" s="9">
        <f t="shared" si="1105"/>
        <v>0</v>
      </c>
      <c r="AQ3880" s="9">
        <f t="shared" si="1105"/>
        <v>0</v>
      </c>
      <c r="AR3880" s="9">
        <f t="shared" si="1105"/>
        <v>0</v>
      </c>
      <c r="AS3880" s="9">
        <f t="shared" si="1105"/>
        <v>0</v>
      </c>
      <c r="AT3880" s="9">
        <f t="shared" si="1105"/>
        <v>0</v>
      </c>
      <c r="AU3880" s="9">
        <v>0</v>
      </c>
      <c r="AV3880" s="9">
        <v>0</v>
      </c>
      <c r="AW3880" s="9">
        <f t="shared" si="1101"/>
        <v>56768</v>
      </c>
    </row>
    <row r="3881" spans="1:49">
      <c r="A3881" s="44" t="s">
        <v>797</v>
      </c>
      <c r="B3881" s="45" t="s">
        <v>1030</v>
      </c>
      <c r="C3881" s="45" t="s">
        <v>1341</v>
      </c>
      <c r="D3881" s="452" t="s">
        <v>2967</v>
      </c>
      <c r="E3881" s="367" t="s">
        <v>786</v>
      </c>
      <c r="F3881" s="50"/>
      <c r="G3881" s="468" t="s">
        <v>3096</v>
      </c>
      <c r="H3881" s="50" t="s">
        <v>2333</v>
      </c>
      <c r="I3881" s="42" t="s">
        <v>1191</v>
      </c>
      <c r="J3881" s="15">
        <v>1000</v>
      </c>
      <c r="K3881" s="15">
        <v>200</v>
      </c>
      <c r="N3881" s="15">
        <v>200</v>
      </c>
      <c r="O3881" s="15">
        <v>400</v>
      </c>
      <c r="P3881" s="15">
        <v>200</v>
      </c>
      <c r="U3881" s="15">
        <v>1000</v>
      </c>
      <c r="V3881" s="15">
        <v>0</v>
      </c>
      <c r="AH3881" s="15">
        <v>0</v>
      </c>
      <c r="AI3881" s="15">
        <v>0</v>
      </c>
      <c r="AU3881" s="15">
        <v>0</v>
      </c>
      <c r="AV3881" s="15">
        <v>0</v>
      </c>
      <c r="AW3881" s="15">
        <f t="shared" si="1101"/>
        <v>1000</v>
      </c>
    </row>
    <row r="3882" spans="1:49">
      <c r="A3882" s="44" t="s">
        <v>797</v>
      </c>
      <c r="B3882" s="45" t="s">
        <v>1030</v>
      </c>
      <c r="C3882" s="45" t="s">
        <v>1341</v>
      </c>
      <c r="D3882" s="452" t="s">
        <v>2967</v>
      </c>
      <c r="E3882" s="367" t="s">
        <v>1528</v>
      </c>
      <c r="F3882" s="50"/>
      <c r="G3882" s="468" t="s">
        <v>3096</v>
      </c>
      <c r="H3882" s="50" t="s">
        <v>2333</v>
      </c>
      <c r="I3882" s="42" t="s">
        <v>989</v>
      </c>
      <c r="U3882" s="15">
        <v>0</v>
      </c>
      <c r="V3882" s="15">
        <v>0</v>
      </c>
      <c r="AH3882" s="15">
        <v>0</v>
      </c>
      <c r="AI3882" s="15">
        <v>0</v>
      </c>
      <c r="AU3882" s="15">
        <v>0</v>
      </c>
      <c r="AV3882" s="15">
        <v>0</v>
      </c>
      <c r="AW3882" s="15">
        <f t="shared" si="1101"/>
        <v>0</v>
      </c>
    </row>
    <row r="3883" spans="1:49">
      <c r="A3883" s="44" t="s">
        <v>797</v>
      </c>
      <c r="B3883" s="45" t="s">
        <v>1030</v>
      </c>
      <c r="C3883" s="45" t="s">
        <v>1341</v>
      </c>
      <c r="D3883" s="452" t="s">
        <v>2967</v>
      </c>
      <c r="E3883" s="367" t="s">
        <v>1679</v>
      </c>
      <c r="F3883" s="50"/>
      <c r="G3883" s="468" t="s">
        <v>3096</v>
      </c>
      <c r="H3883" s="50" t="s">
        <v>2333</v>
      </c>
      <c r="I3883" s="42" t="s">
        <v>1048</v>
      </c>
      <c r="U3883" s="15">
        <v>0</v>
      </c>
      <c r="V3883" s="15">
        <v>0</v>
      </c>
      <c r="AH3883" s="15">
        <v>0</v>
      </c>
      <c r="AI3883" s="15">
        <v>0</v>
      </c>
      <c r="AU3883" s="15">
        <v>0</v>
      </c>
      <c r="AV3883" s="15">
        <v>0</v>
      </c>
      <c r="AW3883" s="15">
        <f t="shared" si="1101"/>
        <v>0</v>
      </c>
    </row>
    <row r="3884" spans="1:49">
      <c r="A3884" s="44" t="s">
        <v>797</v>
      </c>
      <c r="B3884" s="45" t="s">
        <v>1030</v>
      </c>
      <c r="C3884" s="45" t="s">
        <v>1341</v>
      </c>
      <c r="D3884" s="452" t="s">
        <v>2967</v>
      </c>
      <c r="E3884" s="367" t="s">
        <v>787</v>
      </c>
      <c r="F3884" s="50"/>
      <c r="G3884" s="468" t="s">
        <v>3096</v>
      </c>
      <c r="H3884" s="50" t="s">
        <v>2333</v>
      </c>
      <c r="I3884" s="42" t="s">
        <v>2078</v>
      </c>
      <c r="J3884" s="15">
        <v>35000</v>
      </c>
      <c r="K3884" s="15">
        <v>1000</v>
      </c>
      <c r="L3884" s="15">
        <v>252</v>
      </c>
      <c r="M3884" s="15">
        <v>766</v>
      </c>
      <c r="N3884" s="15">
        <v>5934</v>
      </c>
      <c r="O3884" s="15">
        <v>13000</v>
      </c>
      <c r="P3884" s="15">
        <v>14048</v>
      </c>
      <c r="U3884" s="15">
        <v>35000</v>
      </c>
      <c r="V3884" s="15">
        <v>0</v>
      </c>
      <c r="AH3884" s="15">
        <v>0</v>
      </c>
      <c r="AI3884" s="15">
        <v>0</v>
      </c>
      <c r="AU3884" s="15">
        <v>0</v>
      </c>
      <c r="AV3884" s="15">
        <v>0</v>
      </c>
      <c r="AW3884" s="15">
        <f t="shared" si="1101"/>
        <v>35000</v>
      </c>
    </row>
    <row r="3885" spans="1:49">
      <c r="A3885" s="44" t="s">
        <v>797</v>
      </c>
      <c r="B3885" s="45" t="s">
        <v>1030</v>
      </c>
      <c r="C3885" s="45" t="s">
        <v>1341</v>
      </c>
      <c r="D3885" s="452" t="s">
        <v>2967</v>
      </c>
      <c r="E3885" s="367" t="s">
        <v>1116</v>
      </c>
      <c r="F3885" s="50"/>
      <c r="G3885" s="468" t="s">
        <v>3096</v>
      </c>
      <c r="H3885" s="50" t="s">
        <v>2333</v>
      </c>
      <c r="I3885" s="42" t="s">
        <v>1487</v>
      </c>
      <c r="J3885" s="15">
        <v>12308</v>
      </c>
      <c r="K3885" s="15">
        <v>500</v>
      </c>
      <c r="N3885" s="15">
        <v>3000</v>
      </c>
      <c r="O3885" s="15">
        <v>7500</v>
      </c>
      <c r="R3885" s="15">
        <v>768</v>
      </c>
      <c r="U3885" s="15">
        <v>11768</v>
      </c>
      <c r="V3885" s="15">
        <v>540</v>
      </c>
      <c r="AH3885" s="15">
        <v>0</v>
      </c>
      <c r="AI3885" s="15">
        <v>0</v>
      </c>
      <c r="AU3885" s="15">
        <v>0</v>
      </c>
      <c r="AV3885" s="15">
        <v>0</v>
      </c>
      <c r="AW3885" s="15">
        <f t="shared" si="1101"/>
        <v>11768</v>
      </c>
    </row>
    <row r="3886" spans="1:49">
      <c r="A3886" s="44" t="s">
        <v>797</v>
      </c>
      <c r="B3886" s="45" t="s">
        <v>1030</v>
      </c>
      <c r="C3886" s="45" t="s">
        <v>1341</v>
      </c>
      <c r="D3886" s="452" t="s">
        <v>2967</v>
      </c>
      <c r="E3886" s="367" t="s">
        <v>1703</v>
      </c>
      <c r="F3886" s="50"/>
      <c r="G3886" s="468" t="s">
        <v>3096</v>
      </c>
      <c r="H3886" s="50" t="s">
        <v>2333</v>
      </c>
      <c r="I3886" s="42" t="s">
        <v>1047</v>
      </c>
      <c r="U3886" s="15">
        <v>0</v>
      </c>
      <c r="V3886" s="15">
        <v>0</v>
      </c>
      <c r="AH3886" s="15">
        <v>0</v>
      </c>
      <c r="AI3886" s="15">
        <v>0</v>
      </c>
      <c r="AU3886" s="15">
        <v>0</v>
      </c>
      <c r="AV3886" s="15">
        <v>0</v>
      </c>
      <c r="AW3886" s="15">
        <f t="shared" si="1101"/>
        <v>0</v>
      </c>
    </row>
    <row r="3887" spans="1:49">
      <c r="A3887" s="44" t="s">
        <v>797</v>
      </c>
      <c r="B3887" s="45" t="s">
        <v>1030</v>
      </c>
      <c r="C3887" s="45" t="s">
        <v>1341</v>
      </c>
      <c r="D3887" s="452" t="s">
        <v>2967</v>
      </c>
      <c r="E3887" s="367" t="s">
        <v>826</v>
      </c>
      <c r="F3887" s="50"/>
      <c r="G3887" s="468" t="s">
        <v>3096</v>
      </c>
      <c r="H3887" s="50" t="s">
        <v>2333</v>
      </c>
      <c r="I3887" s="42" t="s">
        <v>935</v>
      </c>
      <c r="J3887" s="15">
        <v>3000</v>
      </c>
      <c r="K3887" s="15">
        <v>300</v>
      </c>
      <c r="N3887" s="15">
        <v>700</v>
      </c>
      <c r="O3887" s="15">
        <v>500</v>
      </c>
      <c r="P3887" s="15">
        <v>1500</v>
      </c>
      <c r="U3887" s="15">
        <v>3000</v>
      </c>
      <c r="V3887" s="15">
        <v>0</v>
      </c>
      <c r="AH3887" s="15">
        <v>0</v>
      </c>
      <c r="AI3887" s="15">
        <v>0</v>
      </c>
      <c r="AU3887" s="15">
        <v>0</v>
      </c>
      <c r="AV3887" s="15">
        <v>0</v>
      </c>
      <c r="AW3887" s="15">
        <f t="shared" si="1101"/>
        <v>3000</v>
      </c>
    </row>
    <row r="3888" spans="1:49">
      <c r="A3888" s="44" t="s">
        <v>797</v>
      </c>
      <c r="B3888" s="45" t="s">
        <v>1030</v>
      </c>
      <c r="C3888" s="45" t="s">
        <v>1341</v>
      </c>
      <c r="D3888" s="452" t="s">
        <v>2967</v>
      </c>
      <c r="E3888" s="367" t="s">
        <v>1115</v>
      </c>
      <c r="F3888" s="50"/>
      <c r="G3888" s="468" t="s">
        <v>3096</v>
      </c>
      <c r="H3888" s="50" t="s">
        <v>2333</v>
      </c>
      <c r="I3888" s="42" t="s">
        <v>990</v>
      </c>
      <c r="U3888" s="15">
        <v>0</v>
      </c>
      <c r="V3888" s="15">
        <v>0</v>
      </c>
      <c r="AH3888" s="15">
        <v>0</v>
      </c>
      <c r="AI3888" s="15">
        <v>0</v>
      </c>
      <c r="AU3888" s="15">
        <v>0</v>
      </c>
      <c r="AV3888" s="15">
        <v>0</v>
      </c>
      <c r="AW3888" s="15">
        <f t="shared" si="1101"/>
        <v>0</v>
      </c>
    </row>
    <row r="3889" spans="1:49">
      <c r="A3889" s="44" t="s">
        <v>797</v>
      </c>
      <c r="B3889" s="45" t="s">
        <v>1030</v>
      </c>
      <c r="C3889" s="45" t="s">
        <v>1341</v>
      </c>
      <c r="D3889" s="452" t="s">
        <v>2967</v>
      </c>
      <c r="E3889" s="367" t="s">
        <v>1677</v>
      </c>
      <c r="F3889" s="50"/>
      <c r="G3889" s="468" t="s">
        <v>3096</v>
      </c>
      <c r="H3889" s="50" t="s">
        <v>2333</v>
      </c>
      <c r="I3889" s="42" t="s">
        <v>1688</v>
      </c>
      <c r="J3889" s="15">
        <v>6000</v>
      </c>
      <c r="K3889" s="15">
        <v>300</v>
      </c>
      <c r="N3889" s="15">
        <v>1000</v>
      </c>
      <c r="O3889" s="15">
        <v>1000</v>
      </c>
      <c r="P3889" s="15">
        <v>3700</v>
      </c>
      <c r="U3889" s="15">
        <v>6000</v>
      </c>
      <c r="V3889" s="15">
        <v>0</v>
      </c>
      <c r="AH3889" s="15">
        <v>0</v>
      </c>
      <c r="AI3889" s="15">
        <v>0</v>
      </c>
      <c r="AU3889" s="15">
        <v>0</v>
      </c>
      <c r="AV3889" s="15">
        <v>0</v>
      </c>
      <c r="AW3889" s="15">
        <f t="shared" si="1101"/>
        <v>6000</v>
      </c>
    </row>
    <row r="3890" spans="1:49">
      <c r="A3890" s="44" t="s">
        <v>797</v>
      </c>
      <c r="B3890" s="45" t="s">
        <v>1030</v>
      </c>
      <c r="C3890" s="45" t="s">
        <v>1341</v>
      </c>
      <c r="D3890" s="452" t="s">
        <v>2967</v>
      </c>
      <c r="E3890" s="367" t="s">
        <v>1677</v>
      </c>
      <c r="F3890" s="50" t="s">
        <v>432</v>
      </c>
      <c r="G3890" s="468" t="s">
        <v>3096</v>
      </c>
      <c r="H3890" s="50" t="s">
        <v>2333</v>
      </c>
      <c r="I3890" s="42" t="s">
        <v>25</v>
      </c>
      <c r="U3890" s="15">
        <v>0</v>
      </c>
      <c r="V3890" s="15">
        <v>0</v>
      </c>
      <c r="AH3890" s="15">
        <v>0</v>
      </c>
      <c r="AI3890" s="15">
        <v>0</v>
      </c>
      <c r="AU3890" s="15">
        <v>0</v>
      </c>
      <c r="AV3890" s="15">
        <v>0</v>
      </c>
      <c r="AW3890" s="15">
        <f t="shared" si="1101"/>
        <v>0</v>
      </c>
    </row>
    <row r="3891" spans="1:49" s="52" customFormat="1">
      <c r="A3891" s="41"/>
      <c r="B3891" s="345"/>
      <c r="C3891" s="345"/>
      <c r="D3891" s="369"/>
      <c r="E3891" s="213"/>
      <c r="F3891" s="65"/>
      <c r="G3891" s="65"/>
      <c r="H3891" s="65"/>
      <c r="I3891" s="49" t="s">
        <v>3</v>
      </c>
      <c r="J3891" s="6">
        <f>SUM(J3892)</f>
        <v>0</v>
      </c>
      <c r="K3891" s="6">
        <f t="shared" ref="K3891:AT3892" si="1106">SUM(K3892)</f>
        <v>0</v>
      </c>
      <c r="L3891" s="6">
        <f t="shared" si="1106"/>
        <v>0</v>
      </c>
      <c r="M3891" s="6">
        <f t="shared" si="1106"/>
        <v>0</v>
      </c>
      <c r="N3891" s="6">
        <f t="shared" si="1106"/>
        <v>0</v>
      </c>
      <c r="O3891" s="6">
        <f t="shared" si="1106"/>
        <v>0</v>
      </c>
      <c r="P3891" s="6">
        <f t="shared" si="1106"/>
        <v>0</v>
      </c>
      <c r="Q3891" s="6">
        <f t="shared" si="1106"/>
        <v>0</v>
      </c>
      <c r="R3891" s="6">
        <f t="shared" si="1106"/>
        <v>0</v>
      </c>
      <c r="S3891" s="6">
        <f t="shared" si="1106"/>
        <v>0</v>
      </c>
      <c r="T3891" s="6">
        <f t="shared" si="1106"/>
        <v>0</v>
      </c>
      <c r="U3891" s="6">
        <v>0</v>
      </c>
      <c r="V3891" s="6">
        <v>0</v>
      </c>
      <c r="W3891" s="6">
        <f>SUM(W3892)</f>
        <v>0</v>
      </c>
      <c r="X3891" s="6">
        <f t="shared" si="1106"/>
        <v>0</v>
      </c>
      <c r="Y3891" s="6">
        <f t="shared" si="1106"/>
        <v>0</v>
      </c>
      <c r="Z3891" s="6">
        <f t="shared" si="1106"/>
        <v>0</v>
      </c>
      <c r="AA3891" s="6">
        <f t="shared" si="1106"/>
        <v>0</v>
      </c>
      <c r="AB3891" s="6">
        <f t="shared" si="1106"/>
        <v>0</v>
      </c>
      <c r="AC3891" s="6">
        <f t="shared" si="1106"/>
        <v>0</v>
      </c>
      <c r="AD3891" s="6">
        <f t="shared" si="1106"/>
        <v>0</v>
      </c>
      <c r="AE3891" s="6">
        <f t="shared" si="1106"/>
        <v>0</v>
      </c>
      <c r="AF3891" s="6">
        <f t="shared" si="1106"/>
        <v>0</v>
      </c>
      <c r="AG3891" s="6">
        <f t="shared" si="1106"/>
        <v>0</v>
      </c>
      <c r="AH3891" s="6">
        <v>0</v>
      </c>
      <c r="AI3891" s="6">
        <v>0</v>
      </c>
      <c r="AJ3891" s="6">
        <f>SUM(AJ3892)</f>
        <v>0</v>
      </c>
      <c r="AK3891" s="6">
        <f t="shared" si="1106"/>
        <v>0</v>
      </c>
      <c r="AL3891" s="6">
        <f t="shared" si="1106"/>
        <v>0</v>
      </c>
      <c r="AM3891" s="6">
        <f t="shared" si="1106"/>
        <v>0</v>
      </c>
      <c r="AN3891" s="6">
        <f t="shared" si="1106"/>
        <v>0</v>
      </c>
      <c r="AO3891" s="6">
        <f t="shared" si="1106"/>
        <v>0</v>
      </c>
      <c r="AP3891" s="6">
        <f t="shared" si="1106"/>
        <v>0</v>
      </c>
      <c r="AQ3891" s="6">
        <f t="shared" si="1106"/>
        <v>0</v>
      </c>
      <c r="AR3891" s="6">
        <f t="shared" si="1106"/>
        <v>0</v>
      </c>
      <c r="AS3891" s="6">
        <f t="shared" si="1106"/>
        <v>0</v>
      </c>
      <c r="AT3891" s="6">
        <f t="shared" si="1106"/>
        <v>0</v>
      </c>
      <c r="AU3891" s="6">
        <v>0</v>
      </c>
      <c r="AV3891" s="6">
        <v>0</v>
      </c>
      <c r="AW3891" s="6">
        <f t="shared" si="1101"/>
        <v>0</v>
      </c>
    </row>
    <row r="3892" spans="1:49" s="52" customFormat="1">
      <c r="A3892" s="44" t="s">
        <v>797</v>
      </c>
      <c r="B3892" s="45" t="s">
        <v>1030</v>
      </c>
      <c r="C3892" s="45" t="s">
        <v>1341</v>
      </c>
      <c r="D3892" s="452" t="s">
        <v>2967</v>
      </c>
      <c r="E3892" s="213" t="s">
        <v>833</v>
      </c>
      <c r="F3892" s="65"/>
      <c r="G3892" s="65"/>
      <c r="H3892" s="65"/>
      <c r="I3892" s="53" t="s">
        <v>1</v>
      </c>
      <c r="J3892" s="200">
        <f>SUM(J3893)</f>
        <v>0</v>
      </c>
      <c r="K3892" s="200">
        <f t="shared" si="1106"/>
        <v>0</v>
      </c>
      <c r="L3892" s="200">
        <f t="shared" si="1106"/>
        <v>0</v>
      </c>
      <c r="M3892" s="200">
        <f t="shared" si="1106"/>
        <v>0</v>
      </c>
      <c r="N3892" s="200">
        <f t="shared" si="1106"/>
        <v>0</v>
      </c>
      <c r="O3892" s="200">
        <f t="shared" si="1106"/>
        <v>0</v>
      </c>
      <c r="P3892" s="200">
        <f t="shared" si="1106"/>
        <v>0</v>
      </c>
      <c r="Q3892" s="200">
        <f t="shared" si="1106"/>
        <v>0</v>
      </c>
      <c r="R3892" s="200">
        <f t="shared" si="1106"/>
        <v>0</v>
      </c>
      <c r="S3892" s="200">
        <f t="shared" si="1106"/>
        <v>0</v>
      </c>
      <c r="T3892" s="200">
        <f t="shared" si="1106"/>
        <v>0</v>
      </c>
      <c r="U3892" s="200">
        <v>0</v>
      </c>
      <c r="V3892" s="200">
        <v>0</v>
      </c>
      <c r="W3892" s="200">
        <f>SUM(W3893)</f>
        <v>0</v>
      </c>
      <c r="X3892" s="200">
        <f t="shared" si="1106"/>
        <v>0</v>
      </c>
      <c r="Y3892" s="200">
        <f t="shared" si="1106"/>
        <v>0</v>
      </c>
      <c r="Z3892" s="200">
        <f t="shared" si="1106"/>
        <v>0</v>
      </c>
      <c r="AA3892" s="200">
        <f t="shared" si="1106"/>
        <v>0</v>
      </c>
      <c r="AB3892" s="200">
        <f t="shared" si="1106"/>
        <v>0</v>
      </c>
      <c r="AC3892" s="200">
        <f t="shared" si="1106"/>
        <v>0</v>
      </c>
      <c r="AD3892" s="200">
        <f t="shared" si="1106"/>
        <v>0</v>
      </c>
      <c r="AE3892" s="200">
        <f t="shared" si="1106"/>
        <v>0</v>
      </c>
      <c r="AF3892" s="200">
        <f t="shared" si="1106"/>
        <v>0</v>
      </c>
      <c r="AG3892" s="200">
        <f t="shared" si="1106"/>
        <v>0</v>
      </c>
      <c r="AH3892" s="200">
        <v>0</v>
      </c>
      <c r="AI3892" s="200">
        <v>0</v>
      </c>
      <c r="AJ3892" s="200">
        <f>SUM(AJ3893)</f>
        <v>0</v>
      </c>
      <c r="AK3892" s="200">
        <f t="shared" si="1106"/>
        <v>0</v>
      </c>
      <c r="AL3892" s="200">
        <f t="shared" si="1106"/>
        <v>0</v>
      </c>
      <c r="AM3892" s="200">
        <f t="shared" si="1106"/>
        <v>0</v>
      </c>
      <c r="AN3892" s="200">
        <f t="shared" si="1106"/>
        <v>0</v>
      </c>
      <c r="AO3892" s="200">
        <f t="shared" si="1106"/>
        <v>0</v>
      </c>
      <c r="AP3892" s="200">
        <f t="shared" si="1106"/>
        <v>0</v>
      </c>
      <c r="AQ3892" s="200">
        <f t="shared" si="1106"/>
        <v>0</v>
      </c>
      <c r="AR3892" s="200">
        <f t="shared" si="1106"/>
        <v>0</v>
      </c>
      <c r="AS3892" s="200">
        <f t="shared" si="1106"/>
        <v>0</v>
      </c>
      <c r="AT3892" s="200">
        <f t="shared" si="1106"/>
        <v>0</v>
      </c>
      <c r="AU3892" s="200">
        <v>0</v>
      </c>
      <c r="AV3892" s="200">
        <v>0</v>
      </c>
      <c r="AW3892" s="200">
        <f t="shared" si="1101"/>
        <v>0</v>
      </c>
    </row>
    <row r="3893" spans="1:49" s="59" customFormat="1">
      <c r="A3893" s="44" t="s">
        <v>797</v>
      </c>
      <c r="B3893" s="45" t="s">
        <v>1030</v>
      </c>
      <c r="C3893" s="45" t="s">
        <v>1341</v>
      </c>
      <c r="D3893" s="452" t="s">
        <v>2967</v>
      </c>
      <c r="E3893" s="57" t="s">
        <v>1517</v>
      </c>
      <c r="F3893" s="58"/>
      <c r="G3893" s="468" t="s">
        <v>3096</v>
      </c>
      <c r="H3893" s="50" t="s">
        <v>2333</v>
      </c>
      <c r="I3893" s="188" t="s">
        <v>2584</v>
      </c>
      <c r="J3893" s="13"/>
      <c r="K3893" s="13"/>
      <c r="L3893" s="13"/>
      <c r="M3893" s="13"/>
      <c r="N3893" s="13"/>
      <c r="O3893" s="13"/>
      <c r="P3893" s="13"/>
      <c r="Q3893" s="13"/>
      <c r="R3893" s="13"/>
      <c r="S3893" s="13"/>
      <c r="T3893" s="13"/>
      <c r="U3893" s="13">
        <v>0</v>
      </c>
      <c r="V3893" s="13">
        <v>0</v>
      </c>
      <c r="W3893" s="13"/>
      <c r="X3893" s="13"/>
      <c r="Y3893" s="13"/>
      <c r="Z3893" s="13"/>
      <c r="AA3893" s="13"/>
      <c r="AB3893" s="13"/>
      <c r="AC3893" s="13"/>
      <c r="AD3893" s="13"/>
      <c r="AE3893" s="13"/>
      <c r="AF3893" s="13"/>
      <c r="AG3893" s="13"/>
      <c r="AH3893" s="13">
        <v>0</v>
      </c>
      <c r="AI3893" s="13">
        <v>0</v>
      </c>
      <c r="AJ3893" s="13"/>
      <c r="AK3893" s="13"/>
      <c r="AL3893" s="13"/>
      <c r="AM3893" s="13"/>
      <c r="AN3893" s="13"/>
      <c r="AO3893" s="13"/>
      <c r="AP3893" s="13"/>
      <c r="AQ3893" s="13"/>
      <c r="AR3893" s="13"/>
      <c r="AS3893" s="13"/>
      <c r="AT3893" s="13"/>
      <c r="AU3893" s="13">
        <v>0</v>
      </c>
      <c r="AV3893" s="13">
        <v>0</v>
      </c>
      <c r="AW3893" s="13">
        <f t="shared" si="1101"/>
        <v>0</v>
      </c>
    </row>
    <row r="3894" spans="1:49">
      <c r="A3894" s="44"/>
      <c r="B3894" s="45"/>
      <c r="C3894" s="45"/>
      <c r="D3894" s="45"/>
      <c r="E3894" s="531"/>
      <c r="F3894" s="50"/>
      <c r="G3894" s="50"/>
      <c r="H3894" s="50"/>
      <c r="I3894" s="49" t="s">
        <v>1157</v>
      </c>
      <c r="J3894" s="6">
        <f>SUM(J3895)</f>
        <v>21258</v>
      </c>
      <c r="K3894" s="6">
        <f t="shared" ref="K3894:AT3894" si="1107">SUM(K3895)</f>
        <v>484</v>
      </c>
      <c r="L3894" s="6">
        <f t="shared" si="1107"/>
        <v>0</v>
      </c>
      <c r="M3894" s="6">
        <f t="shared" si="1107"/>
        <v>700</v>
      </c>
      <c r="N3894" s="6">
        <f t="shared" si="1107"/>
        <v>3000</v>
      </c>
      <c r="O3894" s="6">
        <f t="shared" si="1107"/>
        <v>10733</v>
      </c>
      <c r="P3894" s="6">
        <f t="shared" si="1107"/>
        <v>5083</v>
      </c>
      <c r="Q3894" s="6">
        <f t="shared" si="1107"/>
        <v>0</v>
      </c>
      <c r="R3894" s="6">
        <f t="shared" si="1107"/>
        <v>1258</v>
      </c>
      <c r="S3894" s="6">
        <f t="shared" si="1107"/>
        <v>0</v>
      </c>
      <c r="T3894" s="6">
        <f t="shared" si="1107"/>
        <v>0</v>
      </c>
      <c r="U3894" s="6">
        <v>21258</v>
      </c>
      <c r="V3894" s="6">
        <v>0</v>
      </c>
      <c r="W3894" s="6">
        <f>SUM(W3895)</f>
        <v>0</v>
      </c>
      <c r="X3894" s="6">
        <f t="shared" si="1107"/>
        <v>0</v>
      </c>
      <c r="Y3894" s="6">
        <f t="shared" si="1107"/>
        <v>0</v>
      </c>
      <c r="Z3894" s="6">
        <f t="shared" si="1107"/>
        <v>0</v>
      </c>
      <c r="AA3894" s="6">
        <f t="shared" si="1107"/>
        <v>0</v>
      </c>
      <c r="AB3894" s="6">
        <f t="shared" si="1107"/>
        <v>0</v>
      </c>
      <c r="AC3894" s="6">
        <f t="shared" si="1107"/>
        <v>0</v>
      </c>
      <c r="AD3894" s="6">
        <f t="shared" si="1107"/>
        <v>0</v>
      </c>
      <c r="AE3894" s="6">
        <f t="shared" si="1107"/>
        <v>0</v>
      </c>
      <c r="AF3894" s="6">
        <f t="shared" si="1107"/>
        <v>0</v>
      </c>
      <c r="AG3894" s="6">
        <f t="shared" si="1107"/>
        <v>0</v>
      </c>
      <c r="AH3894" s="6">
        <v>0</v>
      </c>
      <c r="AI3894" s="6">
        <v>0</v>
      </c>
      <c r="AJ3894" s="6">
        <f>SUM(AJ3895)</f>
        <v>0</v>
      </c>
      <c r="AK3894" s="6">
        <f t="shared" si="1107"/>
        <v>0</v>
      </c>
      <c r="AL3894" s="6">
        <f t="shared" si="1107"/>
        <v>0</v>
      </c>
      <c r="AM3894" s="6">
        <f t="shared" si="1107"/>
        <v>0</v>
      </c>
      <c r="AN3894" s="6">
        <f t="shared" si="1107"/>
        <v>0</v>
      </c>
      <c r="AO3894" s="6">
        <f t="shared" si="1107"/>
        <v>0</v>
      </c>
      <c r="AP3894" s="6">
        <f t="shared" si="1107"/>
        <v>0</v>
      </c>
      <c r="AQ3894" s="6">
        <f t="shared" si="1107"/>
        <v>0</v>
      </c>
      <c r="AR3894" s="6">
        <f t="shared" si="1107"/>
        <v>0</v>
      </c>
      <c r="AS3894" s="6">
        <f t="shared" si="1107"/>
        <v>0</v>
      </c>
      <c r="AT3894" s="6">
        <f t="shared" si="1107"/>
        <v>0</v>
      </c>
      <c r="AU3894" s="6">
        <v>0</v>
      </c>
      <c r="AV3894" s="6">
        <v>0</v>
      </c>
      <c r="AW3894" s="6">
        <f t="shared" si="1101"/>
        <v>21258</v>
      </c>
    </row>
    <row r="3895" spans="1:49">
      <c r="A3895" s="44" t="s">
        <v>797</v>
      </c>
      <c r="B3895" s="45" t="s">
        <v>1030</v>
      </c>
      <c r="C3895" s="45" t="s">
        <v>1341</v>
      </c>
      <c r="D3895" s="452" t="s">
        <v>2967</v>
      </c>
      <c r="E3895" s="54" t="s">
        <v>1402</v>
      </c>
      <c r="F3895" s="50"/>
      <c r="G3895" s="50"/>
      <c r="H3895" s="50"/>
      <c r="I3895" s="1" t="s">
        <v>1158</v>
      </c>
      <c r="J3895" s="16">
        <f>SUM(J3896:J3897)</f>
        <v>21258</v>
      </c>
      <c r="K3895" s="16">
        <f t="shared" ref="K3895:AT3895" si="1108">SUM(K3896:K3897)</f>
        <v>484</v>
      </c>
      <c r="L3895" s="16">
        <f t="shared" si="1108"/>
        <v>0</v>
      </c>
      <c r="M3895" s="16">
        <f t="shared" si="1108"/>
        <v>700</v>
      </c>
      <c r="N3895" s="16">
        <f t="shared" si="1108"/>
        <v>3000</v>
      </c>
      <c r="O3895" s="16">
        <f t="shared" si="1108"/>
        <v>10733</v>
      </c>
      <c r="P3895" s="16">
        <f t="shared" si="1108"/>
        <v>5083</v>
      </c>
      <c r="Q3895" s="16">
        <f t="shared" si="1108"/>
        <v>0</v>
      </c>
      <c r="R3895" s="16">
        <f t="shared" si="1108"/>
        <v>1258</v>
      </c>
      <c r="S3895" s="16">
        <f t="shared" si="1108"/>
        <v>0</v>
      </c>
      <c r="T3895" s="16">
        <f t="shared" si="1108"/>
        <v>0</v>
      </c>
      <c r="U3895" s="16">
        <v>21258</v>
      </c>
      <c r="V3895" s="16">
        <v>0</v>
      </c>
      <c r="W3895" s="16">
        <f>SUM(W3896:W3897)</f>
        <v>0</v>
      </c>
      <c r="X3895" s="16">
        <f t="shared" si="1108"/>
        <v>0</v>
      </c>
      <c r="Y3895" s="16">
        <f t="shared" si="1108"/>
        <v>0</v>
      </c>
      <c r="Z3895" s="16">
        <f t="shared" si="1108"/>
        <v>0</v>
      </c>
      <c r="AA3895" s="16">
        <f t="shared" si="1108"/>
        <v>0</v>
      </c>
      <c r="AB3895" s="16">
        <f t="shared" si="1108"/>
        <v>0</v>
      </c>
      <c r="AC3895" s="16">
        <f t="shared" si="1108"/>
        <v>0</v>
      </c>
      <c r="AD3895" s="16">
        <f t="shared" si="1108"/>
        <v>0</v>
      </c>
      <c r="AE3895" s="16">
        <f t="shared" si="1108"/>
        <v>0</v>
      </c>
      <c r="AF3895" s="16">
        <f t="shared" si="1108"/>
        <v>0</v>
      </c>
      <c r="AG3895" s="16">
        <f t="shared" si="1108"/>
        <v>0</v>
      </c>
      <c r="AH3895" s="16">
        <v>0</v>
      </c>
      <c r="AI3895" s="16">
        <v>0</v>
      </c>
      <c r="AJ3895" s="16">
        <f>SUM(AJ3896:AJ3897)</f>
        <v>0</v>
      </c>
      <c r="AK3895" s="16">
        <f t="shared" si="1108"/>
        <v>0</v>
      </c>
      <c r="AL3895" s="16">
        <f t="shared" si="1108"/>
        <v>0</v>
      </c>
      <c r="AM3895" s="16">
        <f t="shared" si="1108"/>
        <v>0</v>
      </c>
      <c r="AN3895" s="16">
        <f t="shared" si="1108"/>
        <v>0</v>
      </c>
      <c r="AO3895" s="16">
        <f t="shared" si="1108"/>
        <v>0</v>
      </c>
      <c r="AP3895" s="16">
        <f t="shared" si="1108"/>
        <v>0</v>
      </c>
      <c r="AQ3895" s="16">
        <f t="shared" si="1108"/>
        <v>0</v>
      </c>
      <c r="AR3895" s="16">
        <f t="shared" si="1108"/>
        <v>0</v>
      </c>
      <c r="AS3895" s="16">
        <f t="shared" si="1108"/>
        <v>0</v>
      </c>
      <c r="AT3895" s="16">
        <f t="shared" si="1108"/>
        <v>0</v>
      </c>
      <c r="AU3895" s="16">
        <v>0</v>
      </c>
      <c r="AV3895" s="16">
        <v>0</v>
      </c>
      <c r="AW3895" s="16">
        <f t="shared" si="1101"/>
        <v>21258</v>
      </c>
    </row>
    <row r="3896" spans="1:49">
      <c r="A3896" s="44" t="s">
        <v>797</v>
      </c>
      <c r="B3896" s="45" t="s">
        <v>1030</v>
      </c>
      <c r="C3896" s="45" t="s">
        <v>1341</v>
      </c>
      <c r="D3896" s="452" t="s">
        <v>2967</v>
      </c>
      <c r="E3896" s="367" t="s">
        <v>1409</v>
      </c>
      <c r="F3896" s="50"/>
      <c r="G3896" s="468" t="s">
        <v>3096</v>
      </c>
      <c r="H3896" s="50" t="s">
        <v>2333</v>
      </c>
      <c r="I3896" s="42" t="s">
        <v>1518</v>
      </c>
      <c r="J3896" s="15">
        <v>11258</v>
      </c>
      <c r="K3896" s="15">
        <v>484</v>
      </c>
      <c r="M3896" s="15">
        <v>700</v>
      </c>
      <c r="N3896" s="15">
        <v>3000</v>
      </c>
      <c r="O3896" s="15">
        <v>733</v>
      </c>
      <c r="P3896" s="15">
        <v>5083</v>
      </c>
      <c r="R3896" s="15">
        <v>1258</v>
      </c>
      <c r="U3896" s="15">
        <v>11258</v>
      </c>
      <c r="V3896" s="15">
        <v>0</v>
      </c>
      <c r="AH3896" s="15">
        <v>0</v>
      </c>
      <c r="AI3896" s="15">
        <v>0</v>
      </c>
      <c r="AU3896" s="15">
        <v>0</v>
      </c>
      <c r="AV3896" s="15">
        <v>0</v>
      </c>
      <c r="AW3896" s="15">
        <f t="shared" si="1101"/>
        <v>11258</v>
      </c>
    </row>
    <row r="3897" spans="1:49">
      <c r="A3897" s="44" t="s">
        <v>797</v>
      </c>
      <c r="B3897" s="45" t="s">
        <v>1030</v>
      </c>
      <c r="C3897" s="45" t="s">
        <v>1341</v>
      </c>
      <c r="D3897" s="452" t="s">
        <v>2967</v>
      </c>
      <c r="E3897" s="367" t="s">
        <v>1367</v>
      </c>
      <c r="F3897" s="50"/>
      <c r="G3897" s="468" t="s">
        <v>3096</v>
      </c>
      <c r="H3897" s="50" t="s">
        <v>2333</v>
      </c>
      <c r="I3897" s="42" t="s">
        <v>1400</v>
      </c>
      <c r="J3897" s="15">
        <v>10000</v>
      </c>
      <c r="O3897" s="15">
        <v>10000</v>
      </c>
      <c r="U3897" s="15">
        <v>10000</v>
      </c>
      <c r="V3897" s="15">
        <v>0</v>
      </c>
      <c r="AH3897" s="15">
        <v>0</v>
      </c>
      <c r="AI3897" s="15">
        <v>0</v>
      </c>
      <c r="AU3897" s="15">
        <v>0</v>
      </c>
      <c r="AV3897" s="15">
        <v>0</v>
      </c>
      <c r="AW3897" s="15">
        <f t="shared" si="1101"/>
        <v>10000</v>
      </c>
    </row>
    <row r="3898" spans="1:49">
      <c r="A3898" s="44"/>
      <c r="B3898" s="45"/>
      <c r="C3898" s="45"/>
      <c r="D3898" s="45"/>
      <c r="E3898" s="531"/>
      <c r="F3898" s="50"/>
      <c r="G3898" s="50"/>
      <c r="H3898" s="50"/>
      <c r="I3898" s="42"/>
      <c r="U3898" s="15">
        <v>0</v>
      </c>
      <c r="V3898" s="15">
        <v>0</v>
      </c>
      <c r="AH3898" s="15">
        <v>0</v>
      </c>
      <c r="AI3898" s="15">
        <v>0</v>
      </c>
      <c r="AU3898" s="15">
        <v>0</v>
      </c>
      <c r="AV3898" s="15">
        <v>0</v>
      </c>
      <c r="AW3898" s="15">
        <f t="shared" si="1101"/>
        <v>0</v>
      </c>
    </row>
    <row r="3899" spans="1:49">
      <c r="A3899" s="44"/>
      <c r="B3899" s="45"/>
      <c r="C3899" s="45"/>
      <c r="D3899" s="45"/>
      <c r="E3899" s="531"/>
      <c r="F3899" s="50"/>
      <c r="G3899" s="50"/>
      <c r="H3899" s="50"/>
      <c r="I3899" s="49" t="s">
        <v>1631</v>
      </c>
      <c r="J3899" s="12">
        <f>SUM(J3869,J3894,J3891)</f>
        <v>78566</v>
      </c>
      <c r="K3899" s="12">
        <f t="shared" ref="K3899:AT3899" si="1109">SUM(K3869,K3894,K3891)</f>
        <v>2784</v>
      </c>
      <c r="L3899" s="12">
        <f t="shared" si="1109"/>
        <v>252</v>
      </c>
      <c r="M3899" s="12">
        <f t="shared" si="1109"/>
        <v>1466</v>
      </c>
      <c r="N3899" s="12">
        <f t="shared" si="1109"/>
        <v>13834</v>
      </c>
      <c r="O3899" s="12">
        <f t="shared" si="1109"/>
        <v>33133</v>
      </c>
      <c r="P3899" s="12">
        <f t="shared" si="1109"/>
        <v>24531</v>
      </c>
      <c r="Q3899" s="12">
        <f t="shared" si="1109"/>
        <v>0</v>
      </c>
      <c r="R3899" s="12">
        <f t="shared" si="1109"/>
        <v>2026</v>
      </c>
      <c r="S3899" s="12">
        <f t="shared" si="1109"/>
        <v>0</v>
      </c>
      <c r="T3899" s="12">
        <f t="shared" si="1109"/>
        <v>0</v>
      </c>
      <c r="U3899" s="12">
        <v>78026</v>
      </c>
      <c r="V3899" s="12">
        <v>540</v>
      </c>
      <c r="W3899" s="12">
        <f>SUM(W3869,W3894,W3891)</f>
        <v>0</v>
      </c>
      <c r="X3899" s="12">
        <f t="shared" si="1109"/>
        <v>0</v>
      </c>
      <c r="Y3899" s="12">
        <f t="shared" si="1109"/>
        <v>0</v>
      </c>
      <c r="Z3899" s="12">
        <f t="shared" si="1109"/>
        <v>0</v>
      </c>
      <c r="AA3899" s="12">
        <f t="shared" si="1109"/>
        <v>0</v>
      </c>
      <c r="AB3899" s="12">
        <f t="shared" si="1109"/>
        <v>0</v>
      </c>
      <c r="AC3899" s="12">
        <f t="shared" si="1109"/>
        <v>0</v>
      </c>
      <c r="AD3899" s="12">
        <f t="shared" si="1109"/>
        <v>0</v>
      </c>
      <c r="AE3899" s="12">
        <f t="shared" si="1109"/>
        <v>0</v>
      </c>
      <c r="AF3899" s="12">
        <f t="shared" si="1109"/>
        <v>0</v>
      </c>
      <c r="AG3899" s="12">
        <f t="shared" si="1109"/>
        <v>0</v>
      </c>
      <c r="AH3899" s="12">
        <v>0</v>
      </c>
      <c r="AI3899" s="12">
        <v>0</v>
      </c>
      <c r="AJ3899" s="12">
        <f>SUM(AJ3869,AJ3894,AJ3891)</f>
        <v>0</v>
      </c>
      <c r="AK3899" s="12">
        <f t="shared" si="1109"/>
        <v>0</v>
      </c>
      <c r="AL3899" s="12">
        <f t="shared" si="1109"/>
        <v>0</v>
      </c>
      <c r="AM3899" s="12">
        <f t="shared" si="1109"/>
        <v>0</v>
      </c>
      <c r="AN3899" s="12">
        <f t="shared" si="1109"/>
        <v>0</v>
      </c>
      <c r="AO3899" s="12">
        <f t="shared" si="1109"/>
        <v>0</v>
      </c>
      <c r="AP3899" s="12">
        <f t="shared" si="1109"/>
        <v>0</v>
      </c>
      <c r="AQ3899" s="12">
        <f t="shared" si="1109"/>
        <v>0</v>
      </c>
      <c r="AR3899" s="12">
        <f t="shared" si="1109"/>
        <v>0</v>
      </c>
      <c r="AS3899" s="12">
        <f t="shared" si="1109"/>
        <v>0</v>
      </c>
      <c r="AT3899" s="12">
        <f t="shared" si="1109"/>
        <v>0</v>
      </c>
      <c r="AU3899" s="12">
        <v>0</v>
      </c>
      <c r="AV3899" s="12">
        <v>0</v>
      </c>
      <c r="AW3899" s="12">
        <f t="shared" si="1101"/>
        <v>78026</v>
      </c>
    </row>
    <row r="3900" spans="1:49">
      <c r="A3900" s="44"/>
      <c r="B3900" s="45"/>
      <c r="C3900" s="45"/>
      <c r="D3900" s="45"/>
      <c r="E3900" s="531"/>
      <c r="F3900" s="50"/>
      <c r="G3900" s="50"/>
      <c r="H3900" s="50"/>
      <c r="I3900" s="146" t="s">
        <v>970</v>
      </c>
      <c r="J3900" s="267"/>
      <c r="K3900" s="267"/>
      <c r="L3900" s="267"/>
      <c r="M3900" s="267"/>
      <c r="N3900" s="267"/>
      <c r="O3900" s="267"/>
      <c r="P3900" s="267"/>
      <c r="Q3900" s="267"/>
      <c r="R3900" s="267"/>
      <c r="S3900" s="267"/>
      <c r="T3900" s="267"/>
      <c r="U3900" s="267"/>
      <c r="V3900" s="267"/>
      <c r="W3900" s="267"/>
      <c r="X3900" s="267"/>
      <c r="Y3900" s="267"/>
      <c r="Z3900" s="267"/>
      <c r="AA3900" s="267"/>
      <c r="AB3900" s="267"/>
      <c r="AC3900" s="267"/>
      <c r="AD3900" s="267"/>
      <c r="AE3900" s="267"/>
      <c r="AF3900" s="267"/>
      <c r="AG3900" s="267"/>
      <c r="AH3900" s="267"/>
      <c r="AI3900" s="267"/>
      <c r="AJ3900" s="267"/>
      <c r="AK3900" s="267"/>
      <c r="AL3900" s="267"/>
      <c r="AM3900" s="267"/>
      <c r="AN3900" s="267"/>
      <c r="AO3900" s="267"/>
      <c r="AP3900" s="267"/>
      <c r="AQ3900" s="267"/>
      <c r="AR3900" s="267"/>
      <c r="AS3900" s="267"/>
      <c r="AT3900" s="267"/>
      <c r="AU3900" s="267"/>
      <c r="AV3900" s="267"/>
      <c r="AW3900" s="267"/>
    </row>
    <row r="3901" spans="1:49" ht="13.5" thickBot="1">
      <c r="A3901" s="48"/>
      <c r="B3901" s="42"/>
      <c r="C3901" s="42"/>
      <c r="D3901" s="42"/>
      <c r="E3901" s="531"/>
      <c r="F3901" s="50"/>
      <c r="G3901" s="50"/>
      <c r="H3901" s="50"/>
      <c r="I3901" s="146"/>
      <c r="J3901" s="29"/>
      <c r="K3901" s="29"/>
      <c r="L3901" s="29"/>
      <c r="M3901" s="29"/>
      <c r="N3901" s="29"/>
      <c r="O3901" s="29"/>
      <c r="P3901" s="29"/>
      <c r="Q3901" s="29"/>
      <c r="R3901" s="29"/>
      <c r="S3901" s="29"/>
      <c r="T3901" s="29"/>
      <c r="U3901" s="29"/>
      <c r="V3901" s="29"/>
      <c r="W3901" s="29"/>
      <c r="X3901" s="29"/>
      <c r="Y3901" s="29"/>
      <c r="Z3901" s="29"/>
      <c r="AA3901" s="29"/>
      <c r="AB3901" s="29"/>
      <c r="AC3901" s="29"/>
      <c r="AD3901" s="29"/>
      <c r="AE3901" s="29"/>
      <c r="AF3901" s="29"/>
      <c r="AG3901" s="29"/>
      <c r="AH3901" s="29"/>
      <c r="AI3901" s="29"/>
      <c r="AJ3901" s="29"/>
      <c r="AK3901" s="29"/>
      <c r="AL3901" s="29"/>
      <c r="AM3901" s="29"/>
      <c r="AN3901" s="29"/>
      <c r="AO3901" s="29"/>
      <c r="AP3901" s="29"/>
      <c r="AQ3901" s="29"/>
      <c r="AR3901" s="29"/>
      <c r="AS3901" s="29"/>
      <c r="AT3901" s="29"/>
      <c r="AU3901" s="29"/>
      <c r="AV3901" s="29"/>
      <c r="AW3901" s="29"/>
    </row>
    <row r="3902" spans="1:49" ht="35.25" customHeight="1" thickTop="1" thickBot="1">
      <c r="A3902" s="48"/>
      <c r="B3902" s="42"/>
      <c r="C3902" s="42"/>
      <c r="D3902" s="42"/>
      <c r="E3902" s="531"/>
      <c r="F3902" s="50"/>
      <c r="G3902" s="50"/>
      <c r="H3902" s="50"/>
      <c r="I3902" s="5" t="s">
        <v>2331</v>
      </c>
      <c r="J3902" s="364" t="s">
        <v>2891</v>
      </c>
      <c r="K3902" s="364" t="s">
        <v>2879</v>
      </c>
      <c r="L3902" s="364" t="s">
        <v>2880</v>
      </c>
      <c r="M3902" s="364" t="s">
        <v>2881</v>
      </c>
      <c r="N3902" s="364" t="s">
        <v>2882</v>
      </c>
      <c r="O3902" s="364" t="s">
        <v>2883</v>
      </c>
      <c r="P3902" s="364" t="s">
        <v>2884</v>
      </c>
      <c r="Q3902" s="364" t="s">
        <v>2885</v>
      </c>
      <c r="R3902" s="364" t="s">
        <v>2886</v>
      </c>
      <c r="S3902" s="364" t="s">
        <v>2887</v>
      </c>
      <c r="T3902" s="364" t="s">
        <v>2888</v>
      </c>
      <c r="U3902" s="364" t="s">
        <v>2889</v>
      </c>
      <c r="V3902" s="364" t="s">
        <v>2890</v>
      </c>
      <c r="W3902" s="365" t="s">
        <v>2893</v>
      </c>
      <c r="X3902" s="365" t="s">
        <v>2879</v>
      </c>
      <c r="Y3902" s="365" t="s">
        <v>2880</v>
      </c>
      <c r="Z3902" s="365" t="s">
        <v>2881</v>
      </c>
      <c r="AA3902" s="365" t="s">
        <v>2882</v>
      </c>
      <c r="AB3902" s="365" t="s">
        <v>2883</v>
      </c>
      <c r="AC3902" s="365" t="s">
        <v>2884</v>
      </c>
      <c r="AD3902" s="365" t="s">
        <v>2885</v>
      </c>
      <c r="AE3902" s="365" t="s">
        <v>2886</v>
      </c>
      <c r="AF3902" s="365" t="s">
        <v>2887</v>
      </c>
      <c r="AG3902" s="365" t="s">
        <v>2888</v>
      </c>
      <c r="AH3902" s="365" t="s">
        <v>2889</v>
      </c>
      <c r="AI3902" s="365" t="s">
        <v>2890</v>
      </c>
      <c r="AJ3902" s="366" t="s">
        <v>2892</v>
      </c>
      <c r="AK3902" s="366" t="s">
        <v>2879</v>
      </c>
      <c r="AL3902" s="366" t="s">
        <v>2880</v>
      </c>
      <c r="AM3902" s="366" t="s">
        <v>2881</v>
      </c>
      <c r="AN3902" s="366" t="s">
        <v>2882</v>
      </c>
      <c r="AO3902" s="366" t="s">
        <v>2883</v>
      </c>
      <c r="AP3902" s="366" t="s">
        <v>2884</v>
      </c>
      <c r="AQ3902" s="366" t="s">
        <v>2885</v>
      </c>
      <c r="AR3902" s="366" t="s">
        <v>2886</v>
      </c>
      <c r="AS3902" s="366" t="s">
        <v>2887</v>
      </c>
      <c r="AT3902" s="366" t="s">
        <v>2888</v>
      </c>
      <c r="AU3902" s="366" t="s">
        <v>2889</v>
      </c>
      <c r="AV3902" s="366" t="s">
        <v>2890</v>
      </c>
      <c r="AW3902" s="368" t="s">
        <v>2895</v>
      </c>
    </row>
    <row r="3903" spans="1:49">
      <c r="A3903" s="48"/>
      <c r="B3903" s="42"/>
      <c r="C3903" s="42"/>
      <c r="D3903" s="42"/>
      <c r="E3903" s="531"/>
      <c r="F3903" s="50"/>
      <c r="G3903" s="50"/>
      <c r="H3903" s="50"/>
      <c r="I3903" s="34"/>
      <c r="J3903" s="202" t="s">
        <v>1224</v>
      </c>
      <c r="K3903" s="202">
        <v>1</v>
      </c>
      <c r="L3903" s="202">
        <v>2</v>
      </c>
      <c r="M3903" s="202">
        <v>3</v>
      </c>
      <c r="N3903" s="202">
        <v>4</v>
      </c>
      <c r="O3903" s="202">
        <v>5</v>
      </c>
      <c r="P3903" s="202">
        <v>6</v>
      </c>
      <c r="Q3903" s="202">
        <v>7</v>
      </c>
      <c r="R3903" s="202">
        <v>8</v>
      </c>
      <c r="S3903" s="202">
        <v>9</v>
      </c>
      <c r="T3903" s="202">
        <v>10</v>
      </c>
      <c r="U3903" s="202">
        <v>13</v>
      </c>
      <c r="V3903" s="202">
        <v>14</v>
      </c>
      <c r="W3903" s="202" t="s">
        <v>1224</v>
      </c>
      <c r="X3903" s="202">
        <v>1</v>
      </c>
      <c r="Y3903" s="202">
        <v>2</v>
      </c>
      <c r="Z3903" s="202">
        <v>3</v>
      </c>
      <c r="AA3903" s="202">
        <v>4</v>
      </c>
      <c r="AB3903" s="202">
        <v>5</v>
      </c>
      <c r="AC3903" s="202">
        <v>6</v>
      </c>
      <c r="AD3903" s="202">
        <v>7</v>
      </c>
      <c r="AE3903" s="202">
        <v>8</v>
      </c>
      <c r="AF3903" s="202">
        <v>9</v>
      </c>
      <c r="AG3903" s="202">
        <v>10</v>
      </c>
      <c r="AH3903" s="202">
        <v>13</v>
      </c>
      <c r="AI3903" s="202">
        <v>14</v>
      </c>
      <c r="AJ3903" s="202" t="s">
        <v>1224</v>
      </c>
      <c r="AK3903" s="202">
        <v>1</v>
      </c>
      <c r="AL3903" s="202">
        <v>2</v>
      </c>
      <c r="AM3903" s="202">
        <v>3</v>
      </c>
      <c r="AN3903" s="202">
        <v>4</v>
      </c>
      <c r="AO3903" s="202">
        <v>5</v>
      </c>
      <c r="AP3903" s="202">
        <v>6</v>
      </c>
      <c r="AQ3903" s="202">
        <v>7</v>
      </c>
      <c r="AR3903" s="202">
        <v>8</v>
      </c>
      <c r="AS3903" s="202">
        <v>9</v>
      </c>
      <c r="AT3903" s="202">
        <v>10</v>
      </c>
      <c r="AU3903" s="202">
        <v>13</v>
      </c>
      <c r="AV3903" s="202">
        <v>14</v>
      </c>
      <c r="AW3903" s="202">
        <v>15</v>
      </c>
    </row>
    <row r="3904" spans="1:49">
      <c r="A3904" s="48"/>
      <c r="B3904" s="42"/>
      <c r="C3904" s="42"/>
      <c r="D3904" s="42"/>
      <c r="E3904" s="531"/>
      <c r="F3904" s="50"/>
      <c r="G3904" s="50"/>
      <c r="H3904" s="50"/>
      <c r="I3904" s="276" t="s">
        <v>2429</v>
      </c>
      <c r="J3904" s="277">
        <f>SUM(J3899)</f>
        <v>78566</v>
      </c>
      <c r="K3904" s="277">
        <f t="shared" ref="K3904:AT3904" si="1110">SUM(K3899)</f>
        <v>2784</v>
      </c>
      <c r="L3904" s="277">
        <f t="shared" si="1110"/>
        <v>252</v>
      </c>
      <c r="M3904" s="277">
        <f t="shared" si="1110"/>
        <v>1466</v>
      </c>
      <c r="N3904" s="277">
        <f t="shared" si="1110"/>
        <v>13834</v>
      </c>
      <c r="O3904" s="277">
        <f t="shared" si="1110"/>
        <v>33133</v>
      </c>
      <c r="P3904" s="277">
        <f t="shared" si="1110"/>
        <v>24531</v>
      </c>
      <c r="Q3904" s="277">
        <f t="shared" si="1110"/>
        <v>0</v>
      </c>
      <c r="R3904" s="277">
        <f t="shared" si="1110"/>
        <v>2026</v>
      </c>
      <c r="S3904" s="277">
        <f t="shared" si="1110"/>
        <v>0</v>
      </c>
      <c r="T3904" s="277">
        <f t="shared" si="1110"/>
        <v>0</v>
      </c>
      <c r="U3904" s="277">
        <v>78026</v>
      </c>
      <c r="V3904" s="277">
        <v>540</v>
      </c>
      <c r="W3904" s="277">
        <f>SUM(W3899)</f>
        <v>0</v>
      </c>
      <c r="X3904" s="277">
        <f t="shared" si="1110"/>
        <v>0</v>
      </c>
      <c r="Y3904" s="277">
        <f t="shared" si="1110"/>
        <v>0</v>
      </c>
      <c r="Z3904" s="277">
        <f t="shared" si="1110"/>
        <v>0</v>
      </c>
      <c r="AA3904" s="277">
        <f t="shared" si="1110"/>
        <v>0</v>
      </c>
      <c r="AB3904" s="277">
        <f t="shared" si="1110"/>
        <v>0</v>
      </c>
      <c r="AC3904" s="277">
        <f t="shared" si="1110"/>
        <v>0</v>
      </c>
      <c r="AD3904" s="277">
        <f t="shared" si="1110"/>
        <v>0</v>
      </c>
      <c r="AE3904" s="277">
        <f t="shared" si="1110"/>
        <v>0</v>
      </c>
      <c r="AF3904" s="277">
        <f t="shared" si="1110"/>
        <v>0</v>
      </c>
      <c r="AG3904" s="277">
        <f t="shared" si="1110"/>
        <v>0</v>
      </c>
      <c r="AH3904" s="277">
        <v>0</v>
      </c>
      <c r="AI3904" s="277">
        <v>0</v>
      </c>
      <c r="AJ3904" s="277">
        <f>SUM(AJ3899)</f>
        <v>0</v>
      </c>
      <c r="AK3904" s="277">
        <f t="shared" si="1110"/>
        <v>0</v>
      </c>
      <c r="AL3904" s="277">
        <f t="shared" si="1110"/>
        <v>0</v>
      </c>
      <c r="AM3904" s="277">
        <f t="shared" si="1110"/>
        <v>0</v>
      </c>
      <c r="AN3904" s="277">
        <f t="shared" si="1110"/>
        <v>0</v>
      </c>
      <c r="AO3904" s="277">
        <f t="shared" si="1110"/>
        <v>0</v>
      </c>
      <c r="AP3904" s="277">
        <f t="shared" si="1110"/>
        <v>0</v>
      </c>
      <c r="AQ3904" s="277">
        <f t="shared" si="1110"/>
        <v>0</v>
      </c>
      <c r="AR3904" s="277">
        <f t="shared" si="1110"/>
        <v>0</v>
      </c>
      <c r="AS3904" s="277">
        <f t="shared" si="1110"/>
        <v>0</v>
      </c>
      <c r="AT3904" s="277">
        <f t="shared" si="1110"/>
        <v>0</v>
      </c>
      <c r="AU3904" s="277">
        <v>0</v>
      </c>
      <c r="AV3904" s="277">
        <v>0</v>
      </c>
      <c r="AW3904" s="277">
        <f>U3904+AH3904+AU3904</f>
        <v>78026</v>
      </c>
    </row>
    <row r="3905" spans="1:49">
      <c r="A3905" s="48"/>
      <c r="B3905" s="42"/>
      <c r="C3905" s="42"/>
      <c r="D3905" s="42"/>
      <c r="E3905" s="531"/>
      <c r="F3905" s="50"/>
      <c r="G3905" s="50"/>
      <c r="H3905" s="50"/>
      <c r="I3905" s="276"/>
      <c r="J3905" s="277"/>
      <c r="K3905" s="277"/>
      <c r="L3905" s="277"/>
      <c r="M3905" s="277"/>
      <c r="N3905" s="277"/>
      <c r="O3905" s="277"/>
      <c r="P3905" s="277"/>
      <c r="Q3905" s="277"/>
      <c r="R3905" s="277"/>
      <c r="S3905" s="277"/>
      <c r="T3905" s="277"/>
      <c r="U3905" s="277">
        <v>0</v>
      </c>
      <c r="V3905" s="277">
        <v>0</v>
      </c>
      <c r="W3905" s="277"/>
      <c r="X3905" s="277"/>
      <c r="Y3905" s="277"/>
      <c r="Z3905" s="277"/>
      <c r="AA3905" s="277"/>
      <c r="AB3905" s="277"/>
      <c r="AC3905" s="277"/>
      <c r="AD3905" s="277"/>
      <c r="AE3905" s="277"/>
      <c r="AF3905" s="277"/>
      <c r="AG3905" s="277"/>
      <c r="AH3905" s="277">
        <v>0</v>
      </c>
      <c r="AI3905" s="277">
        <v>0</v>
      </c>
      <c r="AJ3905" s="277"/>
      <c r="AK3905" s="277"/>
      <c r="AL3905" s="277"/>
      <c r="AM3905" s="277"/>
      <c r="AN3905" s="277"/>
      <c r="AO3905" s="277"/>
      <c r="AP3905" s="277"/>
      <c r="AQ3905" s="277"/>
      <c r="AR3905" s="277"/>
      <c r="AS3905" s="277"/>
      <c r="AT3905" s="277"/>
      <c r="AU3905" s="277">
        <v>0</v>
      </c>
      <c r="AV3905" s="277">
        <v>0</v>
      </c>
      <c r="AW3905" s="277">
        <f>U3905+AH3905+AU3905</f>
        <v>0</v>
      </c>
    </row>
    <row r="3906" spans="1:49">
      <c r="A3906" s="48"/>
      <c r="B3906" s="42"/>
      <c r="C3906" s="42"/>
      <c r="D3906" s="42"/>
      <c r="E3906" s="531"/>
      <c r="F3906" s="50"/>
      <c r="G3906" s="50"/>
      <c r="H3906" s="50"/>
      <c r="I3906" s="276"/>
      <c r="J3906" s="277"/>
      <c r="K3906" s="277"/>
      <c r="L3906" s="277"/>
      <c r="M3906" s="277"/>
      <c r="N3906" s="277"/>
      <c r="O3906" s="277"/>
      <c r="P3906" s="277"/>
      <c r="Q3906" s="277"/>
      <c r="R3906" s="277"/>
      <c r="S3906" s="277"/>
      <c r="T3906" s="277"/>
      <c r="U3906" s="277">
        <v>0</v>
      </c>
      <c r="V3906" s="277">
        <v>0</v>
      </c>
      <c r="W3906" s="277"/>
      <c r="X3906" s="277"/>
      <c r="Y3906" s="277"/>
      <c r="Z3906" s="277"/>
      <c r="AA3906" s="277"/>
      <c r="AB3906" s="277"/>
      <c r="AC3906" s="277"/>
      <c r="AD3906" s="277"/>
      <c r="AE3906" s="277"/>
      <c r="AF3906" s="277"/>
      <c r="AG3906" s="277"/>
      <c r="AH3906" s="277">
        <v>0</v>
      </c>
      <c r="AI3906" s="277">
        <v>0</v>
      </c>
      <c r="AJ3906" s="277"/>
      <c r="AK3906" s="277"/>
      <c r="AL3906" s="277"/>
      <c r="AM3906" s="277"/>
      <c r="AN3906" s="277"/>
      <c r="AO3906" s="277"/>
      <c r="AP3906" s="277"/>
      <c r="AQ3906" s="277"/>
      <c r="AR3906" s="277"/>
      <c r="AS3906" s="277"/>
      <c r="AT3906" s="277"/>
      <c r="AU3906" s="277">
        <v>0</v>
      </c>
      <c r="AV3906" s="277">
        <v>0</v>
      </c>
      <c r="AW3906" s="277">
        <f>U3906+AH3906+AU3906</f>
        <v>0</v>
      </c>
    </row>
    <row r="3907" spans="1:49">
      <c r="A3907" s="48"/>
      <c r="B3907" s="42"/>
      <c r="C3907" s="42"/>
      <c r="D3907" s="42"/>
      <c r="E3907" s="531"/>
      <c r="F3907" s="50"/>
      <c r="G3907" s="50"/>
      <c r="H3907" s="50"/>
      <c r="I3907" s="276"/>
      <c r="J3907" s="277"/>
      <c r="K3907" s="277"/>
      <c r="L3907" s="277"/>
      <c r="M3907" s="277"/>
      <c r="N3907" s="277"/>
      <c r="O3907" s="277"/>
      <c r="P3907" s="277"/>
      <c r="Q3907" s="277"/>
      <c r="R3907" s="277"/>
      <c r="S3907" s="277"/>
      <c r="T3907" s="277"/>
      <c r="U3907" s="277">
        <v>0</v>
      </c>
      <c r="V3907" s="277">
        <v>0</v>
      </c>
      <c r="W3907" s="277"/>
      <c r="X3907" s="277"/>
      <c r="Y3907" s="277"/>
      <c r="Z3907" s="277"/>
      <c r="AA3907" s="277"/>
      <c r="AB3907" s="277"/>
      <c r="AC3907" s="277"/>
      <c r="AD3907" s="277"/>
      <c r="AE3907" s="277"/>
      <c r="AF3907" s="277"/>
      <c r="AG3907" s="277"/>
      <c r="AH3907" s="277">
        <v>0</v>
      </c>
      <c r="AI3907" s="277">
        <v>0</v>
      </c>
      <c r="AJ3907" s="277"/>
      <c r="AK3907" s="277"/>
      <c r="AL3907" s="277"/>
      <c r="AM3907" s="277"/>
      <c r="AN3907" s="277"/>
      <c r="AO3907" s="277"/>
      <c r="AP3907" s="277"/>
      <c r="AQ3907" s="277"/>
      <c r="AR3907" s="277"/>
      <c r="AS3907" s="277"/>
      <c r="AT3907" s="277"/>
      <c r="AU3907" s="277">
        <v>0</v>
      </c>
      <c r="AV3907" s="277">
        <v>0</v>
      </c>
      <c r="AW3907" s="277">
        <f>U3907+AH3907+AU3907</f>
        <v>0</v>
      </c>
    </row>
    <row r="3908" spans="1:49">
      <c r="A3908" s="48"/>
      <c r="B3908" s="42"/>
      <c r="C3908" s="42"/>
      <c r="D3908" s="42"/>
      <c r="E3908" s="531"/>
      <c r="F3908" s="50"/>
      <c r="G3908" s="50"/>
      <c r="H3908" s="50"/>
      <c r="I3908" s="276" t="s">
        <v>1631</v>
      </c>
      <c r="J3908" s="277">
        <f>SUM(J3904:J3907)</f>
        <v>78566</v>
      </c>
      <c r="K3908" s="277">
        <f t="shared" ref="K3908:AT3908" si="1111">SUM(K3904:K3907)</f>
        <v>2784</v>
      </c>
      <c r="L3908" s="277">
        <f t="shared" si="1111"/>
        <v>252</v>
      </c>
      <c r="M3908" s="277">
        <f t="shared" si="1111"/>
        <v>1466</v>
      </c>
      <c r="N3908" s="277">
        <f t="shared" si="1111"/>
        <v>13834</v>
      </c>
      <c r="O3908" s="277">
        <f t="shared" si="1111"/>
        <v>33133</v>
      </c>
      <c r="P3908" s="277">
        <f t="shared" si="1111"/>
        <v>24531</v>
      </c>
      <c r="Q3908" s="277">
        <f t="shared" si="1111"/>
        <v>0</v>
      </c>
      <c r="R3908" s="277">
        <f t="shared" si="1111"/>
        <v>2026</v>
      </c>
      <c r="S3908" s="277">
        <f t="shared" si="1111"/>
        <v>0</v>
      </c>
      <c r="T3908" s="277">
        <f t="shared" si="1111"/>
        <v>0</v>
      </c>
      <c r="U3908" s="277">
        <v>78026</v>
      </c>
      <c r="V3908" s="277">
        <v>540</v>
      </c>
      <c r="W3908" s="277">
        <f>SUM(W3904:W3907)</f>
        <v>0</v>
      </c>
      <c r="X3908" s="277">
        <f t="shared" si="1111"/>
        <v>0</v>
      </c>
      <c r="Y3908" s="277">
        <f t="shared" si="1111"/>
        <v>0</v>
      </c>
      <c r="Z3908" s="277">
        <f t="shared" si="1111"/>
        <v>0</v>
      </c>
      <c r="AA3908" s="277">
        <f t="shared" si="1111"/>
        <v>0</v>
      </c>
      <c r="AB3908" s="277">
        <f t="shared" si="1111"/>
        <v>0</v>
      </c>
      <c r="AC3908" s="277">
        <f t="shared" si="1111"/>
        <v>0</v>
      </c>
      <c r="AD3908" s="277">
        <f t="shared" si="1111"/>
        <v>0</v>
      </c>
      <c r="AE3908" s="277">
        <f t="shared" si="1111"/>
        <v>0</v>
      </c>
      <c r="AF3908" s="277">
        <f t="shared" si="1111"/>
        <v>0</v>
      </c>
      <c r="AG3908" s="277">
        <f t="shared" si="1111"/>
        <v>0</v>
      </c>
      <c r="AH3908" s="277">
        <v>0</v>
      </c>
      <c r="AI3908" s="277">
        <v>0</v>
      </c>
      <c r="AJ3908" s="277">
        <f>SUM(AJ3904:AJ3907)</f>
        <v>0</v>
      </c>
      <c r="AK3908" s="277">
        <f t="shared" si="1111"/>
        <v>0</v>
      </c>
      <c r="AL3908" s="277">
        <f t="shared" si="1111"/>
        <v>0</v>
      </c>
      <c r="AM3908" s="277">
        <f t="shared" si="1111"/>
        <v>0</v>
      </c>
      <c r="AN3908" s="277">
        <f t="shared" si="1111"/>
        <v>0</v>
      </c>
      <c r="AO3908" s="277">
        <f t="shared" si="1111"/>
        <v>0</v>
      </c>
      <c r="AP3908" s="277">
        <f t="shared" si="1111"/>
        <v>0</v>
      </c>
      <c r="AQ3908" s="277">
        <f t="shared" si="1111"/>
        <v>0</v>
      </c>
      <c r="AR3908" s="277">
        <f t="shared" si="1111"/>
        <v>0</v>
      </c>
      <c r="AS3908" s="277">
        <f t="shared" si="1111"/>
        <v>0</v>
      </c>
      <c r="AT3908" s="277">
        <f t="shared" si="1111"/>
        <v>0</v>
      </c>
      <c r="AU3908" s="277">
        <v>0</v>
      </c>
      <c r="AV3908" s="277">
        <v>0</v>
      </c>
      <c r="AW3908" s="277">
        <f>U3908+AH3908+AU3908</f>
        <v>78026</v>
      </c>
    </row>
    <row r="3909" spans="1:49">
      <c r="A3909" s="48"/>
      <c r="B3909" s="42"/>
      <c r="C3909" s="42"/>
      <c r="D3909" s="42"/>
      <c r="E3909" s="531"/>
      <c r="F3909" s="50"/>
      <c r="G3909" s="50"/>
      <c r="H3909" s="50"/>
      <c r="I3909" s="146"/>
      <c r="J3909" s="29"/>
      <c r="K3909" s="29"/>
      <c r="L3909" s="29"/>
      <c r="M3909" s="29"/>
      <c r="N3909" s="29"/>
      <c r="O3909" s="29"/>
      <c r="P3909" s="29"/>
      <c r="Q3909" s="29"/>
      <c r="R3909" s="29"/>
      <c r="S3909" s="29"/>
      <c r="T3909" s="29"/>
      <c r="U3909" s="29"/>
      <c r="V3909" s="29"/>
      <c r="W3909" s="29"/>
      <c r="X3909" s="29"/>
      <c r="Y3909" s="29"/>
      <c r="Z3909" s="29"/>
      <c r="AA3909" s="29"/>
      <c r="AB3909" s="29"/>
      <c r="AC3909" s="29"/>
      <c r="AD3909" s="29"/>
      <c r="AE3909" s="29"/>
      <c r="AF3909" s="29"/>
      <c r="AG3909" s="29"/>
      <c r="AH3909" s="29"/>
      <c r="AI3909" s="29"/>
      <c r="AJ3909" s="29"/>
      <c r="AK3909" s="29"/>
      <c r="AL3909" s="29"/>
      <c r="AM3909" s="29"/>
      <c r="AN3909" s="29"/>
      <c r="AO3909" s="29"/>
      <c r="AP3909" s="29"/>
      <c r="AQ3909" s="29"/>
      <c r="AR3909" s="29"/>
      <c r="AS3909" s="29"/>
      <c r="AT3909" s="29"/>
      <c r="AU3909" s="29"/>
      <c r="AV3909" s="29"/>
      <c r="AW3909" s="29"/>
    </row>
    <row r="3910" spans="1:49">
      <c r="A3910" s="44"/>
      <c r="B3910" s="45"/>
      <c r="C3910" s="45"/>
      <c r="D3910" s="45"/>
      <c r="E3910" s="531"/>
      <c r="F3910" s="50"/>
      <c r="G3910" s="50"/>
      <c r="H3910" s="50"/>
      <c r="I3910" s="53"/>
      <c r="J3910" s="29"/>
      <c r="K3910" s="29"/>
      <c r="L3910" s="29"/>
      <c r="M3910" s="29"/>
      <c r="N3910" s="29"/>
      <c r="O3910" s="29"/>
      <c r="P3910" s="29"/>
      <c r="Q3910" s="29"/>
      <c r="R3910" s="29"/>
      <c r="S3910" s="29"/>
      <c r="T3910" s="29"/>
      <c r="U3910" s="29"/>
      <c r="V3910" s="29"/>
      <c r="W3910" s="29"/>
      <c r="X3910" s="29"/>
      <c r="Y3910" s="29"/>
      <c r="Z3910" s="29"/>
      <c r="AA3910" s="29"/>
      <c r="AB3910" s="29"/>
      <c r="AC3910" s="29"/>
      <c r="AD3910" s="29"/>
      <c r="AE3910" s="29"/>
      <c r="AF3910" s="29"/>
      <c r="AG3910" s="29"/>
      <c r="AH3910" s="29"/>
      <c r="AI3910" s="29"/>
      <c r="AJ3910" s="29"/>
      <c r="AK3910" s="29"/>
      <c r="AL3910" s="29"/>
      <c r="AM3910" s="29"/>
      <c r="AN3910" s="29"/>
      <c r="AO3910" s="29"/>
      <c r="AP3910" s="29"/>
      <c r="AQ3910" s="29"/>
      <c r="AR3910" s="29"/>
      <c r="AS3910" s="29"/>
      <c r="AT3910" s="29"/>
      <c r="AU3910" s="29"/>
      <c r="AV3910" s="29"/>
      <c r="AW3910" s="29"/>
    </row>
    <row r="3911" spans="1:49" ht="16.5" thickBot="1">
      <c r="A3911" s="78" t="s">
        <v>2146</v>
      </c>
      <c r="B3911" s="78"/>
      <c r="C3911" s="78"/>
      <c r="D3911" s="463"/>
      <c r="E3911" s="539"/>
      <c r="F3911" s="129"/>
      <c r="G3911" s="129"/>
      <c r="H3911" s="129"/>
      <c r="I3911" s="103"/>
    </row>
    <row r="3912" spans="1:49" s="151" customFormat="1" ht="36" customHeight="1" thickTop="1" thickBot="1">
      <c r="A3912" s="147" t="s">
        <v>2079</v>
      </c>
      <c r="B3912" s="5" t="s">
        <v>2080</v>
      </c>
      <c r="C3912" s="5" t="s">
        <v>1335</v>
      </c>
      <c r="D3912" s="450"/>
      <c r="E3912" s="148" t="s">
        <v>1570</v>
      </c>
      <c r="F3912" s="149" t="s">
        <v>1438</v>
      </c>
      <c r="G3912" s="149"/>
      <c r="H3912" s="149" t="s">
        <v>2332</v>
      </c>
      <c r="I3912" s="5" t="s">
        <v>856</v>
      </c>
      <c r="J3912" s="364" t="s">
        <v>2891</v>
      </c>
      <c r="K3912" s="364" t="s">
        <v>2879</v>
      </c>
      <c r="L3912" s="364" t="s">
        <v>2880</v>
      </c>
      <c r="M3912" s="364" t="s">
        <v>2881</v>
      </c>
      <c r="N3912" s="364" t="s">
        <v>2882</v>
      </c>
      <c r="O3912" s="364" t="s">
        <v>2883</v>
      </c>
      <c r="P3912" s="364" t="s">
        <v>2884</v>
      </c>
      <c r="Q3912" s="364" t="s">
        <v>2885</v>
      </c>
      <c r="R3912" s="364" t="s">
        <v>2886</v>
      </c>
      <c r="S3912" s="364" t="s">
        <v>2887</v>
      </c>
      <c r="T3912" s="364" t="s">
        <v>2888</v>
      </c>
      <c r="U3912" s="364" t="s">
        <v>2889</v>
      </c>
      <c r="V3912" s="364" t="s">
        <v>2890</v>
      </c>
      <c r="W3912" s="365" t="s">
        <v>2893</v>
      </c>
      <c r="X3912" s="365" t="s">
        <v>2879</v>
      </c>
      <c r="Y3912" s="365" t="s">
        <v>2880</v>
      </c>
      <c r="Z3912" s="365" t="s">
        <v>2881</v>
      </c>
      <c r="AA3912" s="365" t="s">
        <v>2882</v>
      </c>
      <c r="AB3912" s="365" t="s">
        <v>2883</v>
      </c>
      <c r="AC3912" s="365" t="s">
        <v>2884</v>
      </c>
      <c r="AD3912" s="365" t="s">
        <v>2885</v>
      </c>
      <c r="AE3912" s="365" t="s">
        <v>2886</v>
      </c>
      <c r="AF3912" s="365" t="s">
        <v>2887</v>
      </c>
      <c r="AG3912" s="365" t="s">
        <v>2888</v>
      </c>
      <c r="AH3912" s="365" t="s">
        <v>2889</v>
      </c>
      <c r="AI3912" s="365" t="s">
        <v>2890</v>
      </c>
      <c r="AJ3912" s="366" t="s">
        <v>2892</v>
      </c>
      <c r="AK3912" s="366" t="s">
        <v>2879</v>
      </c>
      <c r="AL3912" s="366" t="s">
        <v>2880</v>
      </c>
      <c r="AM3912" s="366" t="s">
        <v>2881</v>
      </c>
      <c r="AN3912" s="366" t="s">
        <v>2882</v>
      </c>
      <c r="AO3912" s="366" t="s">
        <v>2883</v>
      </c>
      <c r="AP3912" s="366" t="s">
        <v>2884</v>
      </c>
      <c r="AQ3912" s="366" t="s">
        <v>2885</v>
      </c>
      <c r="AR3912" s="366" t="s">
        <v>2886</v>
      </c>
      <c r="AS3912" s="366" t="s">
        <v>2887</v>
      </c>
      <c r="AT3912" s="366" t="s">
        <v>2888</v>
      </c>
      <c r="AU3912" s="366" t="s">
        <v>2889</v>
      </c>
      <c r="AV3912" s="366" t="s">
        <v>2890</v>
      </c>
      <c r="AW3912" s="368" t="s">
        <v>2895</v>
      </c>
    </row>
    <row r="3913" spans="1:49">
      <c r="A3913" s="33"/>
      <c r="B3913" s="34"/>
      <c r="C3913" s="34"/>
      <c r="D3913" s="34"/>
      <c r="E3913" s="35"/>
      <c r="F3913" s="36"/>
      <c r="G3913" s="36"/>
      <c r="H3913" s="36"/>
      <c r="I3913" s="34"/>
      <c r="J3913" s="202" t="s">
        <v>1224</v>
      </c>
      <c r="K3913" s="202">
        <v>1</v>
      </c>
      <c r="L3913" s="202">
        <v>2</v>
      </c>
      <c r="M3913" s="202">
        <v>3</v>
      </c>
      <c r="N3913" s="202">
        <v>4</v>
      </c>
      <c r="O3913" s="202">
        <v>5</v>
      </c>
      <c r="P3913" s="202">
        <v>6</v>
      </c>
      <c r="Q3913" s="202">
        <v>7</v>
      </c>
      <c r="R3913" s="202">
        <v>8</v>
      </c>
      <c r="S3913" s="202">
        <v>9</v>
      </c>
      <c r="T3913" s="202">
        <v>10</v>
      </c>
      <c r="U3913" s="202">
        <v>13</v>
      </c>
      <c r="V3913" s="202">
        <v>14</v>
      </c>
      <c r="W3913" s="202" t="s">
        <v>1224</v>
      </c>
      <c r="X3913" s="202">
        <v>1</v>
      </c>
      <c r="Y3913" s="202">
        <v>2</v>
      </c>
      <c r="Z3913" s="202">
        <v>3</v>
      </c>
      <c r="AA3913" s="202">
        <v>4</v>
      </c>
      <c r="AB3913" s="202">
        <v>5</v>
      </c>
      <c r="AC3913" s="202">
        <v>6</v>
      </c>
      <c r="AD3913" s="202">
        <v>7</v>
      </c>
      <c r="AE3913" s="202">
        <v>8</v>
      </c>
      <c r="AF3913" s="202">
        <v>9</v>
      </c>
      <c r="AG3913" s="202">
        <v>10</v>
      </c>
      <c r="AH3913" s="202">
        <v>13</v>
      </c>
      <c r="AI3913" s="202">
        <v>14</v>
      </c>
      <c r="AJ3913" s="202" t="s">
        <v>1224</v>
      </c>
      <c r="AK3913" s="202">
        <v>1</v>
      </c>
      <c r="AL3913" s="202">
        <v>2</v>
      </c>
      <c r="AM3913" s="202">
        <v>3</v>
      </c>
      <c r="AN3913" s="202">
        <v>4</v>
      </c>
      <c r="AO3913" s="202">
        <v>5</v>
      </c>
      <c r="AP3913" s="202">
        <v>6</v>
      </c>
      <c r="AQ3913" s="202">
        <v>7</v>
      </c>
      <c r="AR3913" s="202">
        <v>8</v>
      </c>
      <c r="AS3913" s="202">
        <v>9</v>
      </c>
      <c r="AT3913" s="202">
        <v>10</v>
      </c>
      <c r="AU3913" s="202">
        <v>13</v>
      </c>
      <c r="AV3913" s="202">
        <v>14</v>
      </c>
      <c r="AW3913" s="202">
        <v>15</v>
      </c>
    </row>
    <row r="3914" spans="1:49">
      <c r="A3914" s="37"/>
      <c r="B3914" s="38"/>
      <c r="C3914" s="38"/>
      <c r="D3914" s="38"/>
      <c r="E3914" s="60"/>
      <c r="F3914" s="61"/>
      <c r="G3914" s="61"/>
      <c r="H3914" s="61"/>
      <c r="I3914" s="38"/>
      <c r="J3914" s="134"/>
      <c r="K3914" s="134"/>
      <c r="L3914" s="134"/>
      <c r="M3914" s="134"/>
      <c r="N3914" s="134"/>
      <c r="O3914" s="134"/>
      <c r="P3914" s="134"/>
      <c r="Q3914" s="134"/>
      <c r="R3914" s="134"/>
      <c r="S3914" s="134"/>
      <c r="T3914" s="134"/>
      <c r="U3914" s="134"/>
      <c r="V3914" s="134"/>
      <c r="W3914" s="134"/>
      <c r="X3914" s="134"/>
      <c r="Y3914" s="134"/>
      <c r="Z3914" s="134"/>
      <c r="AA3914" s="134"/>
      <c r="AB3914" s="134"/>
      <c r="AC3914" s="134"/>
      <c r="AD3914" s="134"/>
      <c r="AE3914" s="134"/>
      <c r="AF3914" s="134"/>
      <c r="AG3914" s="134"/>
      <c r="AH3914" s="134"/>
      <c r="AI3914" s="134"/>
      <c r="AJ3914" s="134"/>
      <c r="AK3914" s="134"/>
      <c r="AL3914" s="134"/>
      <c r="AM3914" s="134"/>
      <c r="AN3914" s="134"/>
      <c r="AO3914" s="134"/>
      <c r="AP3914" s="134"/>
      <c r="AQ3914" s="134"/>
      <c r="AR3914" s="134"/>
      <c r="AS3914" s="134"/>
      <c r="AT3914" s="134"/>
      <c r="AU3914" s="134"/>
      <c r="AV3914" s="134"/>
      <c r="AW3914" s="134"/>
    </row>
    <row r="3915" spans="1:49">
      <c r="A3915" s="92" t="s">
        <v>797</v>
      </c>
      <c r="B3915" s="93" t="s">
        <v>1030</v>
      </c>
      <c r="C3915" s="93" t="s">
        <v>1342</v>
      </c>
      <c r="D3915" s="460"/>
      <c r="E3915" s="531"/>
      <c r="F3915" s="50"/>
      <c r="G3915" s="50"/>
      <c r="H3915" s="50"/>
      <c r="I3915" s="108" t="s">
        <v>1010</v>
      </c>
      <c r="J3915" s="28"/>
      <c r="K3915" s="28"/>
      <c r="L3915" s="28"/>
      <c r="M3915" s="28"/>
      <c r="N3915" s="28"/>
      <c r="O3915" s="28"/>
      <c r="P3915" s="28"/>
      <c r="Q3915" s="28"/>
      <c r="R3915" s="28"/>
      <c r="S3915" s="28"/>
      <c r="T3915" s="28"/>
      <c r="U3915" s="28"/>
      <c r="V3915" s="28"/>
      <c r="W3915" s="28"/>
      <c r="X3915" s="28"/>
      <c r="Y3915" s="28"/>
      <c r="Z3915" s="28"/>
      <c r="AA3915" s="28"/>
      <c r="AB3915" s="28"/>
      <c r="AC3915" s="28"/>
      <c r="AD3915" s="28"/>
      <c r="AE3915" s="28"/>
      <c r="AF3915" s="28"/>
      <c r="AG3915" s="28"/>
      <c r="AH3915" s="28"/>
      <c r="AI3915" s="28"/>
      <c r="AJ3915" s="28"/>
      <c r="AK3915" s="28"/>
      <c r="AL3915" s="28"/>
      <c r="AM3915" s="28"/>
      <c r="AN3915" s="28"/>
      <c r="AO3915" s="28"/>
      <c r="AP3915" s="28"/>
      <c r="AQ3915" s="28"/>
      <c r="AR3915" s="28"/>
      <c r="AS3915" s="28"/>
      <c r="AT3915" s="28"/>
      <c r="AU3915" s="28"/>
      <c r="AV3915" s="28"/>
      <c r="AW3915" s="28"/>
    </row>
    <row r="3916" spans="1:49">
      <c r="A3916" s="48"/>
      <c r="B3916" s="1"/>
      <c r="C3916" s="1"/>
      <c r="D3916" s="369"/>
      <c r="E3916" s="531"/>
      <c r="F3916" s="50"/>
      <c r="G3916" s="50"/>
      <c r="H3916" s="50"/>
      <c r="I3916" s="108"/>
    </row>
    <row r="3917" spans="1:49">
      <c r="A3917" s="48"/>
      <c r="B3917" s="42"/>
      <c r="C3917" s="42"/>
      <c r="D3917" s="42"/>
      <c r="E3917" s="531"/>
      <c r="F3917" s="50"/>
      <c r="G3917" s="50"/>
      <c r="H3917" s="50"/>
      <c r="I3917" s="49" t="s">
        <v>1559</v>
      </c>
      <c r="J3917" s="12">
        <f>SUM(J3918,J3926,J3928)</f>
        <v>51200</v>
      </c>
      <c r="K3917" s="12">
        <f t="shared" ref="K3917:AT3917" si="1112">SUM(K3918,K3926,K3928)</f>
        <v>900</v>
      </c>
      <c r="L3917" s="12">
        <f t="shared" si="1112"/>
        <v>5956</v>
      </c>
      <c r="M3917" s="12">
        <f t="shared" si="1112"/>
        <v>7026</v>
      </c>
      <c r="N3917" s="12">
        <f t="shared" si="1112"/>
        <v>7006</v>
      </c>
      <c r="O3917" s="12">
        <f t="shared" si="1112"/>
        <v>5649</v>
      </c>
      <c r="P3917" s="12">
        <f t="shared" si="1112"/>
        <v>2600</v>
      </c>
      <c r="Q3917" s="12">
        <f t="shared" si="1112"/>
        <v>0</v>
      </c>
      <c r="R3917" s="12">
        <f t="shared" si="1112"/>
        <v>1000</v>
      </c>
      <c r="S3917" s="12">
        <f t="shared" si="1112"/>
        <v>4670</v>
      </c>
      <c r="T3917" s="12">
        <f t="shared" si="1112"/>
        <v>4093</v>
      </c>
      <c r="U3917" s="12">
        <v>38900</v>
      </c>
      <c r="V3917" s="12">
        <v>12300</v>
      </c>
      <c r="W3917" s="12">
        <f>SUM(W3918,W3926,W3928)</f>
        <v>0</v>
      </c>
      <c r="X3917" s="12">
        <f t="shared" si="1112"/>
        <v>0</v>
      </c>
      <c r="Y3917" s="12">
        <f t="shared" si="1112"/>
        <v>0</v>
      </c>
      <c r="Z3917" s="12">
        <f t="shared" si="1112"/>
        <v>0</v>
      </c>
      <c r="AA3917" s="12">
        <f t="shared" si="1112"/>
        <v>0</v>
      </c>
      <c r="AB3917" s="12">
        <f t="shared" si="1112"/>
        <v>0</v>
      </c>
      <c r="AC3917" s="12">
        <f t="shared" si="1112"/>
        <v>0</v>
      </c>
      <c r="AD3917" s="12">
        <f t="shared" si="1112"/>
        <v>0</v>
      </c>
      <c r="AE3917" s="12">
        <f t="shared" si="1112"/>
        <v>0</v>
      </c>
      <c r="AF3917" s="12">
        <f t="shared" si="1112"/>
        <v>0</v>
      </c>
      <c r="AG3917" s="12">
        <f t="shared" si="1112"/>
        <v>0</v>
      </c>
      <c r="AH3917" s="12">
        <v>0</v>
      </c>
      <c r="AI3917" s="12">
        <v>0</v>
      </c>
      <c r="AJ3917" s="12">
        <f>SUM(AJ3918,AJ3926,AJ3928)</f>
        <v>1000</v>
      </c>
      <c r="AK3917" s="12">
        <f t="shared" si="1112"/>
        <v>0</v>
      </c>
      <c r="AL3917" s="12">
        <f t="shared" si="1112"/>
        <v>0</v>
      </c>
      <c r="AM3917" s="12">
        <f t="shared" si="1112"/>
        <v>0</v>
      </c>
      <c r="AN3917" s="12">
        <f t="shared" si="1112"/>
        <v>0</v>
      </c>
      <c r="AO3917" s="12">
        <f t="shared" si="1112"/>
        <v>0</v>
      </c>
      <c r="AP3917" s="12">
        <f t="shared" si="1112"/>
        <v>1000</v>
      </c>
      <c r="AQ3917" s="12">
        <f t="shared" si="1112"/>
        <v>0</v>
      </c>
      <c r="AR3917" s="12">
        <f t="shared" si="1112"/>
        <v>0</v>
      </c>
      <c r="AS3917" s="12">
        <f t="shared" si="1112"/>
        <v>0</v>
      </c>
      <c r="AT3917" s="12">
        <f t="shared" si="1112"/>
        <v>0</v>
      </c>
      <c r="AU3917" s="12">
        <v>1000</v>
      </c>
      <c r="AV3917" s="12">
        <v>0</v>
      </c>
      <c r="AW3917" s="12">
        <f t="shared" ref="AW3917:AW3946" si="1113">U3917+AH3917+AU3917</f>
        <v>39900</v>
      </c>
    </row>
    <row r="3918" spans="1:49">
      <c r="A3918" s="44" t="s">
        <v>797</v>
      </c>
      <c r="B3918" s="45" t="s">
        <v>1030</v>
      </c>
      <c r="C3918" s="45" t="s">
        <v>1342</v>
      </c>
      <c r="D3918" s="452" t="s">
        <v>2968</v>
      </c>
      <c r="E3918" s="213" t="s">
        <v>771</v>
      </c>
      <c r="F3918" s="65"/>
      <c r="G3918" s="65"/>
      <c r="H3918" s="65"/>
      <c r="I3918" s="1" t="s">
        <v>1500</v>
      </c>
      <c r="J3918" s="9">
        <f>SUM(J3919:J3920)</f>
        <v>13000</v>
      </c>
      <c r="K3918" s="9">
        <f t="shared" ref="K3918:AT3918" si="1114">SUM(K3919:K3920)</f>
        <v>0</v>
      </c>
      <c r="L3918" s="9">
        <f t="shared" si="1114"/>
        <v>0</v>
      </c>
      <c r="M3918" s="9">
        <f t="shared" si="1114"/>
        <v>0</v>
      </c>
      <c r="N3918" s="9">
        <f t="shared" si="1114"/>
        <v>0</v>
      </c>
      <c r="O3918" s="9">
        <f t="shared" si="1114"/>
        <v>1200</v>
      </c>
      <c r="P3918" s="9">
        <f t="shared" si="1114"/>
        <v>0</v>
      </c>
      <c r="Q3918" s="9">
        <f t="shared" si="1114"/>
        <v>0</v>
      </c>
      <c r="R3918" s="9">
        <f t="shared" si="1114"/>
        <v>0</v>
      </c>
      <c r="S3918" s="9">
        <f t="shared" si="1114"/>
        <v>1000</v>
      </c>
      <c r="T3918" s="9">
        <f t="shared" si="1114"/>
        <v>0</v>
      </c>
      <c r="U3918" s="9">
        <v>2200</v>
      </c>
      <c r="V3918" s="9">
        <v>10800</v>
      </c>
      <c r="W3918" s="9">
        <f>SUM(W3919:W3920)</f>
        <v>0</v>
      </c>
      <c r="X3918" s="9">
        <f t="shared" si="1114"/>
        <v>0</v>
      </c>
      <c r="Y3918" s="9">
        <f t="shared" si="1114"/>
        <v>0</v>
      </c>
      <c r="Z3918" s="9">
        <f t="shared" si="1114"/>
        <v>0</v>
      </c>
      <c r="AA3918" s="9">
        <f t="shared" si="1114"/>
        <v>0</v>
      </c>
      <c r="AB3918" s="9">
        <f t="shared" si="1114"/>
        <v>0</v>
      </c>
      <c r="AC3918" s="9">
        <f t="shared" si="1114"/>
        <v>0</v>
      </c>
      <c r="AD3918" s="9">
        <f t="shared" si="1114"/>
        <v>0</v>
      </c>
      <c r="AE3918" s="9">
        <f t="shared" si="1114"/>
        <v>0</v>
      </c>
      <c r="AF3918" s="9">
        <f t="shared" si="1114"/>
        <v>0</v>
      </c>
      <c r="AG3918" s="9">
        <f t="shared" si="1114"/>
        <v>0</v>
      </c>
      <c r="AH3918" s="9">
        <v>0</v>
      </c>
      <c r="AI3918" s="9">
        <v>0</v>
      </c>
      <c r="AJ3918" s="9">
        <f>SUM(AJ3919:AJ3920)</f>
        <v>0</v>
      </c>
      <c r="AK3918" s="9">
        <f t="shared" si="1114"/>
        <v>0</v>
      </c>
      <c r="AL3918" s="9">
        <f t="shared" si="1114"/>
        <v>0</v>
      </c>
      <c r="AM3918" s="9">
        <f t="shared" si="1114"/>
        <v>0</v>
      </c>
      <c r="AN3918" s="9">
        <f t="shared" si="1114"/>
        <v>0</v>
      </c>
      <c r="AO3918" s="9">
        <f t="shared" si="1114"/>
        <v>0</v>
      </c>
      <c r="AP3918" s="9">
        <f t="shared" si="1114"/>
        <v>0</v>
      </c>
      <c r="AQ3918" s="9">
        <f t="shared" si="1114"/>
        <v>0</v>
      </c>
      <c r="AR3918" s="9">
        <f t="shared" si="1114"/>
        <v>0</v>
      </c>
      <c r="AS3918" s="9">
        <f t="shared" si="1114"/>
        <v>0</v>
      </c>
      <c r="AT3918" s="9">
        <f t="shared" si="1114"/>
        <v>0</v>
      </c>
      <c r="AU3918" s="9">
        <v>0</v>
      </c>
      <c r="AV3918" s="9">
        <v>0</v>
      </c>
      <c r="AW3918" s="9">
        <f t="shared" si="1113"/>
        <v>2200</v>
      </c>
    </row>
    <row r="3919" spans="1:49">
      <c r="A3919" s="44" t="s">
        <v>797</v>
      </c>
      <c r="B3919" s="45" t="s">
        <v>1030</v>
      </c>
      <c r="C3919" s="45" t="s">
        <v>1342</v>
      </c>
      <c r="D3919" s="452" t="s">
        <v>2968</v>
      </c>
      <c r="E3919" s="367" t="s">
        <v>834</v>
      </c>
      <c r="F3919" s="50"/>
      <c r="G3919" s="468" t="s">
        <v>3096</v>
      </c>
      <c r="H3919" s="50" t="s">
        <v>2333</v>
      </c>
      <c r="I3919" s="42" t="s">
        <v>1165</v>
      </c>
      <c r="J3919" s="15">
        <v>12000</v>
      </c>
      <c r="O3919" s="15">
        <v>1000</v>
      </c>
      <c r="S3919" s="15">
        <v>1000</v>
      </c>
      <c r="U3919" s="15">
        <v>2000</v>
      </c>
      <c r="V3919" s="15">
        <v>10000</v>
      </c>
      <c r="AH3919" s="15">
        <v>0</v>
      </c>
      <c r="AI3919" s="15">
        <v>0</v>
      </c>
      <c r="AU3919" s="15">
        <v>0</v>
      </c>
      <c r="AV3919" s="15">
        <v>0</v>
      </c>
      <c r="AW3919" s="15">
        <f t="shared" si="1113"/>
        <v>2000</v>
      </c>
    </row>
    <row r="3920" spans="1:49">
      <c r="A3920" s="44" t="s">
        <v>797</v>
      </c>
      <c r="B3920" s="45" t="s">
        <v>1030</v>
      </c>
      <c r="C3920" s="45" t="s">
        <v>1342</v>
      </c>
      <c r="D3920" s="452" t="s">
        <v>2968</v>
      </c>
      <c r="E3920" s="367" t="s">
        <v>772</v>
      </c>
      <c r="F3920" s="50"/>
      <c r="G3920" s="468" t="s">
        <v>3096</v>
      </c>
      <c r="H3920" s="50" t="s">
        <v>2333</v>
      </c>
      <c r="I3920" s="42" t="s">
        <v>1227</v>
      </c>
      <c r="J3920" s="15">
        <f>SUM(J3921:J3925)</f>
        <v>1000</v>
      </c>
      <c r="K3920" s="15">
        <f t="shared" ref="K3920:AT3920" si="1115">SUM(K3921:K3925)</f>
        <v>0</v>
      </c>
      <c r="L3920" s="15">
        <f t="shared" si="1115"/>
        <v>0</v>
      </c>
      <c r="M3920" s="15">
        <f t="shared" si="1115"/>
        <v>0</v>
      </c>
      <c r="N3920" s="15">
        <f t="shared" si="1115"/>
        <v>0</v>
      </c>
      <c r="O3920" s="15">
        <f t="shared" si="1115"/>
        <v>200</v>
      </c>
      <c r="P3920" s="15">
        <f t="shared" si="1115"/>
        <v>0</v>
      </c>
      <c r="Q3920" s="15">
        <f t="shared" si="1115"/>
        <v>0</v>
      </c>
      <c r="R3920" s="15">
        <f t="shared" si="1115"/>
        <v>0</v>
      </c>
      <c r="S3920" s="15">
        <f t="shared" si="1115"/>
        <v>0</v>
      </c>
      <c r="T3920" s="15">
        <f t="shared" si="1115"/>
        <v>0</v>
      </c>
      <c r="U3920" s="15">
        <v>200</v>
      </c>
      <c r="V3920" s="15">
        <v>800</v>
      </c>
      <c r="W3920" s="15">
        <f>SUM(W3921:W3925)</f>
        <v>0</v>
      </c>
      <c r="X3920" s="15">
        <f t="shared" si="1115"/>
        <v>0</v>
      </c>
      <c r="Y3920" s="15">
        <f t="shared" si="1115"/>
        <v>0</v>
      </c>
      <c r="Z3920" s="15">
        <f t="shared" si="1115"/>
        <v>0</v>
      </c>
      <c r="AA3920" s="15">
        <f t="shared" si="1115"/>
        <v>0</v>
      </c>
      <c r="AB3920" s="15">
        <f t="shared" si="1115"/>
        <v>0</v>
      </c>
      <c r="AC3920" s="15">
        <f t="shared" si="1115"/>
        <v>0</v>
      </c>
      <c r="AD3920" s="15">
        <f t="shared" si="1115"/>
        <v>0</v>
      </c>
      <c r="AE3920" s="15">
        <f t="shared" si="1115"/>
        <v>0</v>
      </c>
      <c r="AF3920" s="15">
        <f t="shared" si="1115"/>
        <v>0</v>
      </c>
      <c r="AG3920" s="15">
        <f t="shared" si="1115"/>
        <v>0</v>
      </c>
      <c r="AH3920" s="15">
        <v>0</v>
      </c>
      <c r="AI3920" s="15">
        <v>0</v>
      </c>
      <c r="AJ3920" s="15">
        <f>SUM(AJ3921:AJ3925)</f>
        <v>0</v>
      </c>
      <c r="AK3920" s="15">
        <f t="shared" si="1115"/>
        <v>0</v>
      </c>
      <c r="AL3920" s="15">
        <f t="shared" si="1115"/>
        <v>0</v>
      </c>
      <c r="AM3920" s="15">
        <f t="shared" si="1115"/>
        <v>0</v>
      </c>
      <c r="AN3920" s="15">
        <f t="shared" si="1115"/>
        <v>0</v>
      </c>
      <c r="AO3920" s="15">
        <f t="shared" si="1115"/>
        <v>0</v>
      </c>
      <c r="AP3920" s="15">
        <f t="shared" si="1115"/>
        <v>0</v>
      </c>
      <c r="AQ3920" s="15">
        <f t="shared" si="1115"/>
        <v>0</v>
      </c>
      <c r="AR3920" s="15">
        <f t="shared" si="1115"/>
        <v>0</v>
      </c>
      <c r="AS3920" s="15">
        <f t="shared" si="1115"/>
        <v>0</v>
      </c>
      <c r="AT3920" s="15">
        <f t="shared" si="1115"/>
        <v>0</v>
      </c>
      <c r="AU3920" s="15">
        <v>0</v>
      </c>
      <c r="AV3920" s="15">
        <v>0</v>
      </c>
      <c r="AW3920" s="15">
        <f t="shared" si="1113"/>
        <v>200</v>
      </c>
    </row>
    <row r="3921" spans="1:49" s="144" customFormat="1">
      <c r="A3921" s="44" t="s">
        <v>797</v>
      </c>
      <c r="B3921" s="45" t="s">
        <v>1030</v>
      </c>
      <c r="C3921" s="45" t="s">
        <v>1342</v>
      </c>
      <c r="D3921" s="452" t="s">
        <v>2968</v>
      </c>
      <c r="E3921" s="140" t="s">
        <v>850</v>
      </c>
      <c r="F3921" s="141" t="s">
        <v>433</v>
      </c>
      <c r="G3921" s="468" t="s">
        <v>3096</v>
      </c>
      <c r="H3921" s="50" t="s">
        <v>2333</v>
      </c>
      <c r="I3921" s="142" t="s">
        <v>1119</v>
      </c>
      <c r="J3921" s="15"/>
      <c r="K3921" s="15"/>
      <c r="L3921" s="15"/>
      <c r="M3921" s="15"/>
      <c r="N3921" s="15"/>
      <c r="O3921" s="15"/>
      <c r="P3921" s="15"/>
      <c r="Q3921" s="15"/>
      <c r="R3921" s="15"/>
      <c r="S3921" s="15"/>
      <c r="T3921" s="15"/>
      <c r="U3921" s="15">
        <v>0</v>
      </c>
      <c r="V3921" s="15">
        <v>0</v>
      </c>
      <c r="W3921" s="15"/>
      <c r="X3921" s="15"/>
      <c r="Y3921" s="15"/>
      <c r="Z3921" s="15"/>
      <c r="AA3921" s="15"/>
      <c r="AB3921" s="15"/>
      <c r="AC3921" s="15"/>
      <c r="AD3921" s="15"/>
      <c r="AE3921" s="15"/>
      <c r="AF3921" s="15"/>
      <c r="AG3921" s="15"/>
      <c r="AH3921" s="15">
        <v>0</v>
      </c>
      <c r="AI3921" s="15">
        <v>0</v>
      </c>
      <c r="AJ3921" s="15"/>
      <c r="AK3921" s="15"/>
      <c r="AL3921" s="15"/>
      <c r="AM3921" s="15"/>
      <c r="AN3921" s="15"/>
      <c r="AO3921" s="15"/>
      <c r="AP3921" s="15"/>
      <c r="AQ3921" s="15"/>
      <c r="AR3921" s="15"/>
      <c r="AS3921" s="15"/>
      <c r="AT3921" s="15"/>
      <c r="AU3921" s="15">
        <v>0</v>
      </c>
      <c r="AV3921" s="15">
        <v>0</v>
      </c>
      <c r="AW3921" s="15">
        <f t="shared" si="1113"/>
        <v>0</v>
      </c>
    </row>
    <row r="3922" spans="1:49" s="144" customFormat="1">
      <c r="A3922" s="44" t="s">
        <v>797</v>
      </c>
      <c r="B3922" s="45" t="s">
        <v>1030</v>
      </c>
      <c r="C3922" s="45" t="s">
        <v>1342</v>
      </c>
      <c r="D3922" s="452" t="s">
        <v>2968</v>
      </c>
      <c r="E3922" s="140" t="s">
        <v>851</v>
      </c>
      <c r="F3922" s="141" t="s">
        <v>434</v>
      </c>
      <c r="G3922" s="468" t="s">
        <v>3096</v>
      </c>
      <c r="H3922" s="50" t="s">
        <v>2333</v>
      </c>
      <c r="I3922" s="142" t="s">
        <v>1290</v>
      </c>
      <c r="J3922" s="15">
        <v>1000</v>
      </c>
      <c r="K3922" s="15"/>
      <c r="L3922" s="15"/>
      <c r="M3922" s="15"/>
      <c r="N3922" s="15"/>
      <c r="O3922" s="15">
        <v>200</v>
      </c>
      <c r="P3922" s="15"/>
      <c r="Q3922" s="15"/>
      <c r="R3922" s="15"/>
      <c r="S3922" s="15"/>
      <c r="T3922" s="15"/>
      <c r="U3922" s="15">
        <v>200</v>
      </c>
      <c r="V3922" s="15">
        <v>800</v>
      </c>
      <c r="W3922" s="15"/>
      <c r="X3922" s="15"/>
      <c r="Y3922" s="15"/>
      <c r="Z3922" s="15"/>
      <c r="AA3922" s="15"/>
      <c r="AB3922" s="15"/>
      <c r="AC3922" s="15"/>
      <c r="AD3922" s="15"/>
      <c r="AE3922" s="15"/>
      <c r="AF3922" s="15"/>
      <c r="AG3922" s="15"/>
      <c r="AH3922" s="15">
        <v>0</v>
      </c>
      <c r="AI3922" s="15">
        <v>0</v>
      </c>
      <c r="AJ3922" s="15"/>
      <c r="AK3922" s="15"/>
      <c r="AL3922" s="15"/>
      <c r="AM3922" s="15"/>
      <c r="AN3922" s="15"/>
      <c r="AO3922" s="15"/>
      <c r="AP3922" s="15"/>
      <c r="AQ3922" s="15"/>
      <c r="AR3922" s="15"/>
      <c r="AS3922" s="15"/>
      <c r="AT3922" s="15"/>
      <c r="AU3922" s="15">
        <v>0</v>
      </c>
      <c r="AV3922" s="15">
        <v>0</v>
      </c>
      <c r="AW3922" s="15">
        <f t="shared" si="1113"/>
        <v>200</v>
      </c>
    </row>
    <row r="3923" spans="1:49" s="144" customFormat="1">
      <c r="A3923" s="44" t="s">
        <v>797</v>
      </c>
      <c r="B3923" s="45" t="s">
        <v>1030</v>
      </c>
      <c r="C3923" s="45" t="s">
        <v>1342</v>
      </c>
      <c r="D3923" s="452" t="s">
        <v>2968</v>
      </c>
      <c r="E3923" s="140" t="s">
        <v>852</v>
      </c>
      <c r="F3923" s="141" t="s">
        <v>435</v>
      </c>
      <c r="G3923" s="468" t="s">
        <v>3096</v>
      </c>
      <c r="H3923" s="50" t="s">
        <v>2333</v>
      </c>
      <c r="I3923" s="142" t="s">
        <v>1733</v>
      </c>
      <c r="J3923" s="15"/>
      <c r="K3923" s="15"/>
      <c r="L3923" s="15"/>
      <c r="M3923" s="15"/>
      <c r="N3923" s="15"/>
      <c r="O3923" s="15"/>
      <c r="P3923" s="15"/>
      <c r="Q3923" s="15"/>
      <c r="R3923" s="15"/>
      <c r="S3923" s="15"/>
      <c r="T3923" s="15"/>
      <c r="U3923" s="15">
        <v>0</v>
      </c>
      <c r="V3923" s="15">
        <v>0</v>
      </c>
      <c r="W3923" s="15"/>
      <c r="X3923" s="15"/>
      <c r="Y3923" s="15"/>
      <c r="Z3923" s="15"/>
      <c r="AA3923" s="15"/>
      <c r="AB3923" s="15"/>
      <c r="AC3923" s="15"/>
      <c r="AD3923" s="15"/>
      <c r="AE3923" s="15"/>
      <c r="AF3923" s="15"/>
      <c r="AG3923" s="15"/>
      <c r="AH3923" s="15">
        <v>0</v>
      </c>
      <c r="AI3923" s="15">
        <v>0</v>
      </c>
      <c r="AJ3923" s="15"/>
      <c r="AK3923" s="15"/>
      <c r="AL3923" s="15"/>
      <c r="AM3923" s="15"/>
      <c r="AN3923" s="15"/>
      <c r="AO3923" s="15"/>
      <c r="AP3923" s="15"/>
      <c r="AQ3923" s="15"/>
      <c r="AR3923" s="15"/>
      <c r="AS3923" s="15"/>
      <c r="AT3923" s="15"/>
      <c r="AU3923" s="15">
        <v>0</v>
      </c>
      <c r="AV3923" s="15">
        <v>0</v>
      </c>
      <c r="AW3923" s="15">
        <f t="shared" si="1113"/>
        <v>0</v>
      </c>
    </row>
    <row r="3924" spans="1:49" s="144" customFormat="1">
      <c r="A3924" s="44" t="s">
        <v>797</v>
      </c>
      <c r="B3924" s="45" t="s">
        <v>1030</v>
      </c>
      <c r="C3924" s="45" t="s">
        <v>1342</v>
      </c>
      <c r="D3924" s="452" t="s">
        <v>2968</v>
      </c>
      <c r="E3924" s="140" t="s">
        <v>853</v>
      </c>
      <c r="F3924" s="141" t="s">
        <v>436</v>
      </c>
      <c r="G3924" s="468" t="s">
        <v>3096</v>
      </c>
      <c r="H3924" s="50" t="s">
        <v>2333</v>
      </c>
      <c r="I3924" s="142" t="s">
        <v>1734</v>
      </c>
      <c r="J3924" s="15"/>
      <c r="K3924" s="15"/>
      <c r="L3924" s="15"/>
      <c r="M3924" s="15"/>
      <c r="N3924" s="15"/>
      <c r="O3924" s="15"/>
      <c r="P3924" s="15"/>
      <c r="Q3924" s="15"/>
      <c r="R3924" s="15"/>
      <c r="S3924" s="15"/>
      <c r="T3924" s="15"/>
      <c r="U3924" s="15">
        <v>0</v>
      </c>
      <c r="V3924" s="15">
        <v>0</v>
      </c>
      <c r="W3924" s="15"/>
      <c r="X3924" s="15"/>
      <c r="Y3924" s="15"/>
      <c r="Z3924" s="15"/>
      <c r="AA3924" s="15"/>
      <c r="AB3924" s="15"/>
      <c r="AC3924" s="15"/>
      <c r="AD3924" s="15"/>
      <c r="AE3924" s="15"/>
      <c r="AF3924" s="15"/>
      <c r="AG3924" s="15"/>
      <c r="AH3924" s="15">
        <v>0</v>
      </c>
      <c r="AI3924" s="15">
        <v>0</v>
      </c>
      <c r="AJ3924" s="15"/>
      <c r="AK3924" s="15"/>
      <c r="AL3924" s="15"/>
      <c r="AM3924" s="15"/>
      <c r="AN3924" s="15"/>
      <c r="AO3924" s="15"/>
      <c r="AP3924" s="15"/>
      <c r="AQ3924" s="15"/>
      <c r="AR3924" s="15"/>
      <c r="AS3924" s="15"/>
      <c r="AT3924" s="15"/>
      <c r="AU3924" s="15">
        <v>0</v>
      </c>
      <c r="AV3924" s="15">
        <v>0</v>
      </c>
      <c r="AW3924" s="15">
        <f t="shared" si="1113"/>
        <v>0</v>
      </c>
    </row>
    <row r="3925" spans="1:49" s="144" customFormat="1">
      <c r="A3925" s="44" t="s">
        <v>797</v>
      </c>
      <c r="B3925" s="45" t="s">
        <v>1030</v>
      </c>
      <c r="C3925" s="45" t="s">
        <v>1342</v>
      </c>
      <c r="D3925" s="452" t="s">
        <v>2968</v>
      </c>
      <c r="E3925" s="140" t="s">
        <v>854</v>
      </c>
      <c r="F3925" s="141" t="s">
        <v>437</v>
      </c>
      <c r="G3925" s="468" t="s">
        <v>3096</v>
      </c>
      <c r="H3925" s="50" t="s">
        <v>2333</v>
      </c>
      <c r="I3925" s="142" t="s">
        <v>1735</v>
      </c>
      <c r="J3925" s="15"/>
      <c r="K3925" s="15"/>
      <c r="L3925" s="15"/>
      <c r="M3925" s="15"/>
      <c r="N3925" s="15"/>
      <c r="O3925" s="15"/>
      <c r="P3925" s="15"/>
      <c r="Q3925" s="15"/>
      <c r="R3925" s="15"/>
      <c r="S3925" s="15"/>
      <c r="T3925" s="15"/>
      <c r="U3925" s="15">
        <v>0</v>
      </c>
      <c r="V3925" s="15">
        <v>0</v>
      </c>
      <c r="W3925" s="15"/>
      <c r="X3925" s="15"/>
      <c r="Y3925" s="15"/>
      <c r="Z3925" s="15"/>
      <c r="AA3925" s="15"/>
      <c r="AB3925" s="15"/>
      <c r="AC3925" s="15"/>
      <c r="AD3925" s="15"/>
      <c r="AE3925" s="15"/>
      <c r="AF3925" s="15"/>
      <c r="AG3925" s="15"/>
      <c r="AH3925" s="15">
        <v>0</v>
      </c>
      <c r="AI3925" s="15">
        <v>0</v>
      </c>
      <c r="AJ3925" s="15"/>
      <c r="AK3925" s="15"/>
      <c r="AL3925" s="15"/>
      <c r="AM3925" s="15"/>
      <c r="AN3925" s="15"/>
      <c r="AO3925" s="15"/>
      <c r="AP3925" s="15"/>
      <c r="AQ3925" s="15"/>
      <c r="AR3925" s="15"/>
      <c r="AS3925" s="15"/>
      <c r="AT3925" s="15"/>
      <c r="AU3925" s="15">
        <v>0</v>
      </c>
      <c r="AV3925" s="15">
        <v>0</v>
      </c>
      <c r="AW3925" s="15">
        <f t="shared" si="1113"/>
        <v>0</v>
      </c>
    </row>
    <row r="3926" spans="1:49">
      <c r="A3926" s="44" t="s">
        <v>797</v>
      </c>
      <c r="B3926" s="45" t="s">
        <v>1030</v>
      </c>
      <c r="C3926" s="45" t="s">
        <v>1342</v>
      </c>
      <c r="D3926" s="452" t="s">
        <v>2968</v>
      </c>
      <c r="E3926" s="213" t="s">
        <v>773</v>
      </c>
      <c r="F3926" s="65"/>
      <c r="G3926" s="65"/>
      <c r="H3926" s="65"/>
      <c r="I3926" s="1" t="s">
        <v>1362</v>
      </c>
      <c r="J3926" s="9">
        <f>SUM(J3927)</f>
        <v>1200</v>
      </c>
      <c r="K3926" s="9">
        <f t="shared" ref="K3926:AT3926" si="1116">SUM(K3927)</f>
        <v>0</v>
      </c>
      <c r="L3926" s="9">
        <f t="shared" si="1116"/>
        <v>0</v>
      </c>
      <c r="M3926" s="9">
        <f t="shared" si="1116"/>
        <v>0</v>
      </c>
      <c r="N3926" s="9">
        <f t="shared" si="1116"/>
        <v>0</v>
      </c>
      <c r="O3926" s="9">
        <f t="shared" si="1116"/>
        <v>200</v>
      </c>
      <c r="P3926" s="9">
        <f t="shared" si="1116"/>
        <v>0</v>
      </c>
      <c r="Q3926" s="9">
        <f t="shared" si="1116"/>
        <v>0</v>
      </c>
      <c r="R3926" s="9">
        <f t="shared" si="1116"/>
        <v>0</v>
      </c>
      <c r="S3926" s="9">
        <f t="shared" si="1116"/>
        <v>0</v>
      </c>
      <c r="T3926" s="9">
        <f t="shared" si="1116"/>
        <v>500</v>
      </c>
      <c r="U3926" s="9">
        <v>700</v>
      </c>
      <c r="V3926" s="9">
        <v>500</v>
      </c>
      <c r="W3926" s="9">
        <f>SUM(W3927)</f>
        <v>0</v>
      </c>
      <c r="X3926" s="9">
        <f t="shared" si="1116"/>
        <v>0</v>
      </c>
      <c r="Y3926" s="9">
        <f t="shared" si="1116"/>
        <v>0</v>
      </c>
      <c r="Z3926" s="9">
        <f t="shared" si="1116"/>
        <v>0</v>
      </c>
      <c r="AA3926" s="9">
        <f t="shared" si="1116"/>
        <v>0</v>
      </c>
      <c r="AB3926" s="9">
        <f t="shared" si="1116"/>
        <v>0</v>
      </c>
      <c r="AC3926" s="9">
        <f t="shared" si="1116"/>
        <v>0</v>
      </c>
      <c r="AD3926" s="9">
        <f t="shared" si="1116"/>
        <v>0</v>
      </c>
      <c r="AE3926" s="9">
        <f t="shared" si="1116"/>
        <v>0</v>
      </c>
      <c r="AF3926" s="9">
        <f t="shared" si="1116"/>
        <v>0</v>
      </c>
      <c r="AG3926" s="9">
        <f t="shared" si="1116"/>
        <v>0</v>
      </c>
      <c r="AH3926" s="9">
        <v>0</v>
      </c>
      <c r="AI3926" s="9">
        <v>0</v>
      </c>
      <c r="AJ3926" s="9">
        <f>SUM(AJ3927)</f>
        <v>0</v>
      </c>
      <c r="AK3926" s="9">
        <f t="shared" si="1116"/>
        <v>0</v>
      </c>
      <c r="AL3926" s="9">
        <f t="shared" si="1116"/>
        <v>0</v>
      </c>
      <c r="AM3926" s="9">
        <f t="shared" si="1116"/>
        <v>0</v>
      </c>
      <c r="AN3926" s="9">
        <f t="shared" si="1116"/>
        <v>0</v>
      </c>
      <c r="AO3926" s="9">
        <f t="shared" si="1116"/>
        <v>0</v>
      </c>
      <c r="AP3926" s="9">
        <f t="shared" si="1116"/>
        <v>0</v>
      </c>
      <c r="AQ3926" s="9">
        <f t="shared" si="1116"/>
        <v>0</v>
      </c>
      <c r="AR3926" s="9">
        <f t="shared" si="1116"/>
        <v>0</v>
      </c>
      <c r="AS3926" s="9">
        <f t="shared" si="1116"/>
        <v>0</v>
      </c>
      <c r="AT3926" s="9">
        <f t="shared" si="1116"/>
        <v>0</v>
      </c>
      <c r="AU3926" s="9">
        <v>0</v>
      </c>
      <c r="AV3926" s="9">
        <v>0</v>
      </c>
      <c r="AW3926" s="9">
        <f t="shared" si="1113"/>
        <v>700</v>
      </c>
    </row>
    <row r="3927" spans="1:49">
      <c r="A3927" s="44" t="s">
        <v>797</v>
      </c>
      <c r="B3927" s="45" t="s">
        <v>1030</v>
      </c>
      <c r="C3927" s="45" t="s">
        <v>1342</v>
      </c>
      <c r="D3927" s="452" t="s">
        <v>2968</v>
      </c>
      <c r="E3927" s="367" t="s">
        <v>785</v>
      </c>
      <c r="F3927" s="50"/>
      <c r="G3927" s="468" t="s">
        <v>3096</v>
      </c>
      <c r="H3927" s="50" t="s">
        <v>2333</v>
      </c>
      <c r="I3927" s="42" t="s">
        <v>1363</v>
      </c>
      <c r="J3927" s="15">
        <v>1200</v>
      </c>
      <c r="O3927" s="15">
        <v>200</v>
      </c>
      <c r="T3927" s="15">
        <v>500</v>
      </c>
      <c r="U3927" s="15">
        <v>700</v>
      </c>
      <c r="V3927" s="15">
        <v>500</v>
      </c>
      <c r="AH3927" s="15">
        <v>0</v>
      </c>
      <c r="AI3927" s="15">
        <v>0</v>
      </c>
      <c r="AU3927" s="15">
        <v>0</v>
      </c>
      <c r="AV3927" s="15">
        <v>0</v>
      </c>
      <c r="AW3927" s="15">
        <f t="shared" si="1113"/>
        <v>700</v>
      </c>
    </row>
    <row r="3928" spans="1:49">
      <c r="A3928" s="44" t="s">
        <v>797</v>
      </c>
      <c r="B3928" s="45" t="s">
        <v>1030</v>
      </c>
      <c r="C3928" s="45" t="s">
        <v>1342</v>
      </c>
      <c r="D3928" s="452" t="s">
        <v>2968</v>
      </c>
      <c r="E3928" s="213" t="s">
        <v>1364</v>
      </c>
      <c r="F3928" s="65"/>
      <c r="G3928" s="65"/>
      <c r="H3928" s="65"/>
      <c r="I3928" s="1" t="s">
        <v>2104</v>
      </c>
      <c r="J3928" s="9">
        <f>SUM(J3929:J3938)</f>
        <v>37000</v>
      </c>
      <c r="K3928" s="9">
        <f t="shared" ref="K3928:AT3928" si="1117">SUM(K3929:K3938)</f>
        <v>900</v>
      </c>
      <c r="L3928" s="9">
        <f t="shared" si="1117"/>
        <v>5956</v>
      </c>
      <c r="M3928" s="9">
        <f t="shared" si="1117"/>
        <v>7026</v>
      </c>
      <c r="N3928" s="9">
        <f t="shared" si="1117"/>
        <v>7006</v>
      </c>
      <c r="O3928" s="9">
        <f t="shared" si="1117"/>
        <v>4249</v>
      </c>
      <c r="P3928" s="9">
        <f t="shared" si="1117"/>
        <v>2600</v>
      </c>
      <c r="Q3928" s="9">
        <f t="shared" si="1117"/>
        <v>0</v>
      </c>
      <c r="R3928" s="9">
        <f t="shared" si="1117"/>
        <v>1000</v>
      </c>
      <c r="S3928" s="9">
        <f t="shared" si="1117"/>
        <v>3670</v>
      </c>
      <c r="T3928" s="9">
        <f t="shared" si="1117"/>
        <v>3593</v>
      </c>
      <c r="U3928" s="9">
        <v>36000</v>
      </c>
      <c r="V3928" s="9">
        <v>1000</v>
      </c>
      <c r="W3928" s="9">
        <f>SUM(W3929:W3938)</f>
        <v>0</v>
      </c>
      <c r="X3928" s="9">
        <f t="shared" si="1117"/>
        <v>0</v>
      </c>
      <c r="Y3928" s="9">
        <f t="shared" si="1117"/>
        <v>0</v>
      </c>
      <c r="Z3928" s="9">
        <f t="shared" si="1117"/>
        <v>0</v>
      </c>
      <c r="AA3928" s="9">
        <f t="shared" si="1117"/>
        <v>0</v>
      </c>
      <c r="AB3928" s="9">
        <f t="shared" si="1117"/>
        <v>0</v>
      </c>
      <c r="AC3928" s="9">
        <f t="shared" si="1117"/>
        <v>0</v>
      </c>
      <c r="AD3928" s="9">
        <f t="shared" si="1117"/>
        <v>0</v>
      </c>
      <c r="AE3928" s="9">
        <f t="shared" si="1117"/>
        <v>0</v>
      </c>
      <c r="AF3928" s="9">
        <f t="shared" si="1117"/>
        <v>0</v>
      </c>
      <c r="AG3928" s="9">
        <f t="shared" si="1117"/>
        <v>0</v>
      </c>
      <c r="AH3928" s="9">
        <v>0</v>
      </c>
      <c r="AI3928" s="9">
        <v>0</v>
      </c>
      <c r="AJ3928" s="9">
        <f>SUM(AJ3929:AJ3938)</f>
        <v>1000</v>
      </c>
      <c r="AK3928" s="9">
        <f t="shared" si="1117"/>
        <v>0</v>
      </c>
      <c r="AL3928" s="9">
        <f t="shared" si="1117"/>
        <v>0</v>
      </c>
      <c r="AM3928" s="9">
        <f t="shared" si="1117"/>
        <v>0</v>
      </c>
      <c r="AN3928" s="9">
        <f t="shared" si="1117"/>
        <v>0</v>
      </c>
      <c r="AO3928" s="9">
        <f t="shared" si="1117"/>
        <v>0</v>
      </c>
      <c r="AP3928" s="9">
        <f t="shared" si="1117"/>
        <v>1000</v>
      </c>
      <c r="AQ3928" s="9">
        <f t="shared" si="1117"/>
        <v>0</v>
      </c>
      <c r="AR3928" s="9">
        <f t="shared" si="1117"/>
        <v>0</v>
      </c>
      <c r="AS3928" s="9">
        <f t="shared" si="1117"/>
        <v>0</v>
      </c>
      <c r="AT3928" s="9">
        <f t="shared" si="1117"/>
        <v>0</v>
      </c>
      <c r="AU3928" s="9">
        <v>1000</v>
      </c>
      <c r="AV3928" s="9">
        <v>0</v>
      </c>
      <c r="AW3928" s="9">
        <f t="shared" si="1113"/>
        <v>37000</v>
      </c>
    </row>
    <row r="3929" spans="1:49">
      <c r="A3929" s="44" t="s">
        <v>797</v>
      </c>
      <c r="B3929" s="45" t="s">
        <v>1030</v>
      </c>
      <c r="C3929" s="45" t="s">
        <v>1342</v>
      </c>
      <c r="D3929" s="452" t="s">
        <v>2968</v>
      </c>
      <c r="E3929" s="367" t="s">
        <v>786</v>
      </c>
      <c r="F3929" s="50"/>
      <c r="G3929" s="468" t="s">
        <v>3096</v>
      </c>
      <c r="H3929" s="50" t="s">
        <v>2333</v>
      </c>
      <c r="I3929" s="42" t="s">
        <v>1191</v>
      </c>
      <c r="J3929" s="15">
        <v>1500</v>
      </c>
      <c r="K3929" s="15">
        <v>100</v>
      </c>
      <c r="L3929" s="15">
        <v>200</v>
      </c>
      <c r="M3929" s="15">
        <v>300</v>
      </c>
      <c r="N3929" s="15">
        <v>400</v>
      </c>
      <c r="U3929" s="15">
        <v>1000</v>
      </c>
      <c r="V3929" s="15">
        <v>500</v>
      </c>
      <c r="AH3929" s="15">
        <v>0</v>
      </c>
      <c r="AI3929" s="15">
        <v>0</v>
      </c>
      <c r="AU3929" s="15">
        <v>0</v>
      </c>
      <c r="AV3929" s="15">
        <v>0</v>
      </c>
      <c r="AW3929" s="15">
        <f t="shared" si="1113"/>
        <v>1000</v>
      </c>
    </row>
    <row r="3930" spans="1:49">
      <c r="A3930" s="44" t="s">
        <v>797</v>
      </c>
      <c r="B3930" s="45" t="s">
        <v>1030</v>
      </c>
      <c r="C3930" s="45" t="s">
        <v>1342</v>
      </c>
      <c r="D3930" s="452" t="s">
        <v>2968</v>
      </c>
      <c r="E3930" s="367" t="s">
        <v>1528</v>
      </c>
      <c r="F3930" s="50"/>
      <c r="G3930" s="468" t="s">
        <v>3096</v>
      </c>
      <c r="H3930" s="50" t="s">
        <v>2333</v>
      </c>
      <c r="I3930" s="42" t="s">
        <v>989</v>
      </c>
      <c r="U3930" s="15">
        <v>0</v>
      </c>
      <c r="V3930" s="15">
        <v>0</v>
      </c>
      <c r="AH3930" s="15">
        <v>0</v>
      </c>
      <c r="AI3930" s="15">
        <v>0</v>
      </c>
      <c r="AU3930" s="15">
        <v>0</v>
      </c>
      <c r="AV3930" s="15">
        <v>0</v>
      </c>
      <c r="AW3930" s="15">
        <f t="shared" si="1113"/>
        <v>0</v>
      </c>
    </row>
    <row r="3931" spans="1:49">
      <c r="A3931" s="44" t="s">
        <v>797</v>
      </c>
      <c r="B3931" s="45" t="s">
        <v>1030</v>
      </c>
      <c r="C3931" s="45" t="s">
        <v>1342</v>
      </c>
      <c r="D3931" s="452" t="s">
        <v>2968</v>
      </c>
      <c r="E3931" s="367" t="s">
        <v>1679</v>
      </c>
      <c r="F3931" s="50"/>
      <c r="G3931" s="468" t="s">
        <v>3096</v>
      </c>
      <c r="H3931" s="50" t="s">
        <v>2333</v>
      </c>
      <c r="I3931" s="42" t="s">
        <v>1048</v>
      </c>
      <c r="U3931" s="15">
        <v>0</v>
      </c>
      <c r="V3931" s="15">
        <v>0</v>
      </c>
      <c r="AH3931" s="15">
        <v>0</v>
      </c>
      <c r="AI3931" s="15">
        <v>0</v>
      </c>
      <c r="AU3931" s="15">
        <v>0</v>
      </c>
      <c r="AV3931" s="15">
        <v>0</v>
      </c>
      <c r="AW3931" s="15">
        <f t="shared" si="1113"/>
        <v>0</v>
      </c>
    </row>
    <row r="3932" spans="1:49">
      <c r="A3932" s="44" t="s">
        <v>797</v>
      </c>
      <c r="B3932" s="45" t="s">
        <v>1030</v>
      </c>
      <c r="C3932" s="45" t="s">
        <v>1342</v>
      </c>
      <c r="D3932" s="452" t="s">
        <v>2968</v>
      </c>
      <c r="E3932" s="367" t="s">
        <v>787</v>
      </c>
      <c r="F3932" s="50"/>
      <c r="G3932" s="468" t="s">
        <v>3096</v>
      </c>
      <c r="H3932" s="50" t="s">
        <v>2333</v>
      </c>
      <c r="I3932" s="42" t="s">
        <v>2226</v>
      </c>
      <c r="J3932" s="15">
        <v>29500</v>
      </c>
      <c r="K3932" s="15">
        <v>500</v>
      </c>
      <c r="L3932" s="15">
        <v>4556</v>
      </c>
      <c r="M3932" s="15">
        <v>5526</v>
      </c>
      <c r="N3932" s="15">
        <v>5606</v>
      </c>
      <c r="O3932" s="15">
        <v>3549</v>
      </c>
      <c r="P3932" s="15">
        <v>2000</v>
      </c>
      <c r="S3932" s="15">
        <v>3670</v>
      </c>
      <c r="T3932" s="15">
        <v>3593</v>
      </c>
      <c r="U3932" s="15">
        <v>29000</v>
      </c>
      <c r="V3932" s="15">
        <v>500</v>
      </c>
      <c r="AH3932" s="15">
        <v>0</v>
      </c>
      <c r="AI3932" s="15">
        <v>0</v>
      </c>
      <c r="AU3932" s="15">
        <v>0</v>
      </c>
      <c r="AV3932" s="15">
        <v>0</v>
      </c>
      <c r="AW3932" s="15">
        <f t="shared" si="1113"/>
        <v>29000</v>
      </c>
    </row>
    <row r="3933" spans="1:49">
      <c r="A3933" s="44" t="s">
        <v>797</v>
      </c>
      <c r="B3933" s="45" t="s">
        <v>1030</v>
      </c>
      <c r="C3933" s="45" t="s">
        <v>1342</v>
      </c>
      <c r="D3933" s="452" t="s">
        <v>2968</v>
      </c>
      <c r="E3933" s="367" t="s">
        <v>1116</v>
      </c>
      <c r="F3933" s="50"/>
      <c r="G3933" s="468" t="s">
        <v>3096</v>
      </c>
      <c r="H3933" s="50" t="s">
        <v>2333</v>
      </c>
      <c r="I3933" s="42" t="s">
        <v>1487</v>
      </c>
      <c r="J3933" s="15">
        <v>1000</v>
      </c>
      <c r="K3933" s="15">
        <v>100</v>
      </c>
      <c r="L3933" s="15">
        <v>200</v>
      </c>
      <c r="M3933" s="15">
        <v>200</v>
      </c>
      <c r="N3933" s="15">
        <v>200</v>
      </c>
      <c r="O3933" s="15">
        <v>200</v>
      </c>
      <c r="P3933" s="15">
        <v>100</v>
      </c>
      <c r="U3933" s="15">
        <v>1000</v>
      </c>
      <c r="V3933" s="15">
        <v>0</v>
      </c>
      <c r="AH3933" s="15">
        <v>0</v>
      </c>
      <c r="AI3933" s="15">
        <v>0</v>
      </c>
      <c r="AU3933" s="15">
        <v>0</v>
      </c>
      <c r="AV3933" s="15">
        <v>0</v>
      </c>
      <c r="AW3933" s="15">
        <f t="shared" si="1113"/>
        <v>1000</v>
      </c>
    </row>
    <row r="3934" spans="1:49">
      <c r="A3934" s="44" t="s">
        <v>797</v>
      </c>
      <c r="B3934" s="45" t="s">
        <v>1030</v>
      </c>
      <c r="C3934" s="45" t="s">
        <v>1342</v>
      </c>
      <c r="D3934" s="452" t="s">
        <v>2968</v>
      </c>
      <c r="E3934" s="367" t="s">
        <v>1703</v>
      </c>
      <c r="F3934" s="50"/>
      <c r="G3934" s="468" t="s">
        <v>3096</v>
      </c>
      <c r="H3934" s="50" t="s">
        <v>2333</v>
      </c>
      <c r="I3934" s="42" t="s">
        <v>1047</v>
      </c>
      <c r="U3934" s="15">
        <v>0</v>
      </c>
      <c r="V3934" s="15">
        <v>0</v>
      </c>
      <c r="AH3934" s="15">
        <v>0</v>
      </c>
      <c r="AI3934" s="15">
        <v>0</v>
      </c>
      <c r="AU3934" s="15">
        <v>0</v>
      </c>
      <c r="AV3934" s="15">
        <v>0</v>
      </c>
      <c r="AW3934" s="15">
        <f t="shared" si="1113"/>
        <v>0</v>
      </c>
    </row>
    <row r="3935" spans="1:49">
      <c r="A3935" s="44" t="s">
        <v>797</v>
      </c>
      <c r="B3935" s="45" t="s">
        <v>1030</v>
      </c>
      <c r="C3935" s="45" t="s">
        <v>1342</v>
      </c>
      <c r="D3935" s="452" t="s">
        <v>2968</v>
      </c>
      <c r="E3935" s="367" t="s">
        <v>826</v>
      </c>
      <c r="F3935" s="50"/>
      <c r="G3935" s="468" t="s">
        <v>3096</v>
      </c>
      <c r="H3935" s="50" t="s">
        <v>2333</v>
      </c>
      <c r="I3935" s="42" t="s">
        <v>935</v>
      </c>
      <c r="J3935" s="15">
        <v>2500</v>
      </c>
      <c r="K3935" s="15">
        <v>200</v>
      </c>
      <c r="L3935" s="15">
        <v>500</v>
      </c>
      <c r="M3935" s="15">
        <v>500</v>
      </c>
      <c r="N3935" s="15">
        <v>300</v>
      </c>
      <c r="R3935" s="15">
        <v>1000</v>
      </c>
      <c r="U3935" s="15">
        <v>2500</v>
      </c>
      <c r="V3935" s="15">
        <v>0</v>
      </c>
      <c r="AH3935" s="15">
        <v>0</v>
      </c>
      <c r="AI3935" s="15">
        <v>0</v>
      </c>
      <c r="AU3935" s="15">
        <v>0</v>
      </c>
      <c r="AV3935" s="15">
        <v>0</v>
      </c>
      <c r="AW3935" s="15">
        <f t="shared" si="1113"/>
        <v>2500</v>
      </c>
    </row>
    <row r="3936" spans="1:49">
      <c r="A3936" s="44" t="s">
        <v>797</v>
      </c>
      <c r="B3936" s="45" t="s">
        <v>1030</v>
      </c>
      <c r="C3936" s="45" t="s">
        <v>1342</v>
      </c>
      <c r="D3936" s="452" t="s">
        <v>2968</v>
      </c>
      <c r="E3936" s="367" t="s">
        <v>1115</v>
      </c>
      <c r="F3936" s="50"/>
      <c r="G3936" s="468" t="s">
        <v>3096</v>
      </c>
      <c r="H3936" s="50" t="s">
        <v>2333</v>
      </c>
      <c r="I3936" s="42" t="s">
        <v>990</v>
      </c>
      <c r="U3936" s="15">
        <v>0</v>
      </c>
      <c r="V3936" s="15">
        <v>0</v>
      </c>
      <c r="AH3936" s="15">
        <v>0</v>
      </c>
      <c r="AI3936" s="15">
        <v>0</v>
      </c>
      <c r="AU3936" s="15">
        <v>0</v>
      </c>
      <c r="AV3936" s="15">
        <v>0</v>
      </c>
      <c r="AW3936" s="15">
        <f t="shared" si="1113"/>
        <v>0</v>
      </c>
    </row>
    <row r="3937" spans="1:49">
      <c r="A3937" s="44" t="s">
        <v>797</v>
      </c>
      <c r="B3937" s="45" t="s">
        <v>1030</v>
      </c>
      <c r="C3937" s="45" t="s">
        <v>1342</v>
      </c>
      <c r="D3937" s="452" t="s">
        <v>2968</v>
      </c>
      <c r="E3937" s="367" t="s">
        <v>1677</v>
      </c>
      <c r="F3937" s="50"/>
      <c r="G3937" s="468" t="s">
        <v>3096</v>
      </c>
      <c r="H3937" s="50" t="s">
        <v>2333</v>
      </c>
      <c r="I3937" s="42" t="s">
        <v>1688</v>
      </c>
      <c r="J3937" s="15">
        <v>2500</v>
      </c>
      <c r="L3937" s="15">
        <v>500</v>
      </c>
      <c r="M3937" s="15">
        <v>500</v>
      </c>
      <c r="N3937" s="15">
        <v>500</v>
      </c>
      <c r="O3937" s="15">
        <v>500</v>
      </c>
      <c r="P3937" s="15">
        <v>500</v>
      </c>
      <c r="U3937" s="15">
        <v>2500</v>
      </c>
      <c r="V3937" s="15">
        <v>0</v>
      </c>
      <c r="AH3937" s="15">
        <v>0</v>
      </c>
      <c r="AI3937" s="15">
        <v>0</v>
      </c>
      <c r="AJ3937" s="15">
        <v>1000</v>
      </c>
      <c r="AP3937" s="15">
        <v>1000</v>
      </c>
      <c r="AU3937" s="15">
        <v>1000</v>
      </c>
      <c r="AV3937" s="15">
        <v>0</v>
      </c>
      <c r="AW3937" s="15">
        <f t="shared" si="1113"/>
        <v>3500</v>
      </c>
    </row>
    <row r="3938" spans="1:49">
      <c r="A3938" s="44" t="s">
        <v>797</v>
      </c>
      <c r="B3938" s="45" t="s">
        <v>1030</v>
      </c>
      <c r="C3938" s="45" t="s">
        <v>1342</v>
      </c>
      <c r="D3938" s="452" t="s">
        <v>2968</v>
      </c>
      <c r="E3938" s="367" t="s">
        <v>1677</v>
      </c>
      <c r="F3938" s="50" t="s">
        <v>438</v>
      </c>
      <c r="G3938" s="468" t="s">
        <v>3096</v>
      </c>
      <c r="H3938" s="50" t="s">
        <v>2333</v>
      </c>
      <c r="I3938" s="42" t="s">
        <v>25</v>
      </c>
      <c r="U3938" s="15">
        <v>0</v>
      </c>
      <c r="V3938" s="15">
        <v>0</v>
      </c>
      <c r="AH3938" s="15">
        <v>0</v>
      </c>
      <c r="AI3938" s="15">
        <v>0</v>
      </c>
      <c r="AU3938" s="15">
        <v>0</v>
      </c>
      <c r="AV3938" s="15">
        <v>0</v>
      </c>
      <c r="AW3938" s="15">
        <f t="shared" si="1113"/>
        <v>0</v>
      </c>
    </row>
    <row r="3939" spans="1:49" s="52" customFormat="1">
      <c r="A3939" s="41"/>
      <c r="B3939" s="345"/>
      <c r="C3939" s="345"/>
      <c r="D3939" s="369"/>
      <c r="E3939" s="213"/>
      <c r="F3939" s="65"/>
      <c r="G3939" s="65"/>
      <c r="H3939" s="65"/>
      <c r="I3939" s="49" t="s">
        <v>3</v>
      </c>
      <c r="J3939" s="6">
        <f>SUM(J3940)</f>
        <v>0</v>
      </c>
      <c r="K3939" s="6">
        <f t="shared" ref="K3939:AT3940" si="1118">SUM(K3940)</f>
        <v>0</v>
      </c>
      <c r="L3939" s="6">
        <f t="shared" si="1118"/>
        <v>0</v>
      </c>
      <c r="M3939" s="6">
        <f t="shared" si="1118"/>
        <v>0</v>
      </c>
      <c r="N3939" s="6">
        <f t="shared" si="1118"/>
        <v>0</v>
      </c>
      <c r="O3939" s="6">
        <f t="shared" si="1118"/>
        <v>0</v>
      </c>
      <c r="P3939" s="6">
        <f t="shared" si="1118"/>
        <v>0</v>
      </c>
      <c r="Q3939" s="6">
        <f t="shared" si="1118"/>
        <v>0</v>
      </c>
      <c r="R3939" s="6">
        <f t="shared" si="1118"/>
        <v>0</v>
      </c>
      <c r="S3939" s="6">
        <f t="shared" si="1118"/>
        <v>0</v>
      </c>
      <c r="T3939" s="6">
        <f t="shared" si="1118"/>
        <v>0</v>
      </c>
      <c r="U3939" s="6">
        <v>0</v>
      </c>
      <c r="V3939" s="6">
        <v>0</v>
      </c>
      <c r="W3939" s="6">
        <f>SUM(W3940)</f>
        <v>0</v>
      </c>
      <c r="X3939" s="6">
        <f t="shared" si="1118"/>
        <v>0</v>
      </c>
      <c r="Y3939" s="6">
        <f t="shared" si="1118"/>
        <v>0</v>
      </c>
      <c r="Z3939" s="6">
        <f t="shared" si="1118"/>
        <v>0</v>
      </c>
      <c r="AA3939" s="6">
        <f t="shared" si="1118"/>
        <v>0</v>
      </c>
      <c r="AB3939" s="6">
        <f t="shared" si="1118"/>
        <v>0</v>
      </c>
      <c r="AC3939" s="6">
        <f t="shared" si="1118"/>
        <v>0</v>
      </c>
      <c r="AD3939" s="6">
        <f t="shared" si="1118"/>
        <v>0</v>
      </c>
      <c r="AE3939" s="6">
        <f t="shared" si="1118"/>
        <v>0</v>
      </c>
      <c r="AF3939" s="6">
        <f t="shared" si="1118"/>
        <v>0</v>
      </c>
      <c r="AG3939" s="6">
        <f t="shared" si="1118"/>
        <v>0</v>
      </c>
      <c r="AH3939" s="6">
        <v>0</v>
      </c>
      <c r="AI3939" s="6">
        <v>0</v>
      </c>
      <c r="AJ3939" s="6">
        <f>SUM(AJ3940)</f>
        <v>0</v>
      </c>
      <c r="AK3939" s="6">
        <f t="shared" si="1118"/>
        <v>0</v>
      </c>
      <c r="AL3939" s="6">
        <f t="shared" si="1118"/>
        <v>0</v>
      </c>
      <c r="AM3939" s="6">
        <f t="shared" si="1118"/>
        <v>0</v>
      </c>
      <c r="AN3939" s="6">
        <f t="shared" si="1118"/>
        <v>0</v>
      </c>
      <c r="AO3939" s="6">
        <f t="shared" si="1118"/>
        <v>0</v>
      </c>
      <c r="AP3939" s="6">
        <f t="shared" si="1118"/>
        <v>0</v>
      </c>
      <c r="AQ3939" s="6">
        <f t="shared" si="1118"/>
        <v>0</v>
      </c>
      <c r="AR3939" s="6">
        <f t="shared" si="1118"/>
        <v>0</v>
      </c>
      <c r="AS3939" s="6">
        <f t="shared" si="1118"/>
        <v>0</v>
      </c>
      <c r="AT3939" s="6">
        <f t="shared" si="1118"/>
        <v>0</v>
      </c>
      <c r="AU3939" s="6">
        <v>0</v>
      </c>
      <c r="AV3939" s="6">
        <v>0</v>
      </c>
      <c r="AW3939" s="6">
        <f t="shared" si="1113"/>
        <v>0</v>
      </c>
    </row>
    <row r="3940" spans="1:49" s="52" customFormat="1">
      <c r="A3940" s="44" t="s">
        <v>797</v>
      </c>
      <c r="B3940" s="45" t="s">
        <v>1030</v>
      </c>
      <c r="C3940" s="45" t="s">
        <v>1342</v>
      </c>
      <c r="D3940" s="452" t="s">
        <v>2968</v>
      </c>
      <c r="E3940" s="213" t="s">
        <v>833</v>
      </c>
      <c r="F3940" s="65"/>
      <c r="G3940" s="65"/>
      <c r="H3940" s="65"/>
      <c r="I3940" s="53" t="s">
        <v>1</v>
      </c>
      <c r="J3940" s="200">
        <f>SUM(J3941)</f>
        <v>0</v>
      </c>
      <c r="K3940" s="200">
        <f t="shared" si="1118"/>
        <v>0</v>
      </c>
      <c r="L3940" s="200">
        <f t="shared" si="1118"/>
        <v>0</v>
      </c>
      <c r="M3940" s="200">
        <f t="shared" si="1118"/>
        <v>0</v>
      </c>
      <c r="N3940" s="200">
        <f t="shared" si="1118"/>
        <v>0</v>
      </c>
      <c r="O3940" s="200">
        <f t="shared" si="1118"/>
        <v>0</v>
      </c>
      <c r="P3940" s="200">
        <f t="shared" si="1118"/>
        <v>0</v>
      </c>
      <c r="Q3940" s="200">
        <f t="shared" si="1118"/>
        <v>0</v>
      </c>
      <c r="R3940" s="200">
        <f t="shared" si="1118"/>
        <v>0</v>
      </c>
      <c r="S3940" s="200">
        <f t="shared" si="1118"/>
        <v>0</v>
      </c>
      <c r="T3940" s="200">
        <f t="shared" si="1118"/>
        <v>0</v>
      </c>
      <c r="U3940" s="200">
        <v>0</v>
      </c>
      <c r="V3940" s="200">
        <v>0</v>
      </c>
      <c r="W3940" s="200">
        <f>SUM(W3941)</f>
        <v>0</v>
      </c>
      <c r="X3940" s="200">
        <f t="shared" si="1118"/>
        <v>0</v>
      </c>
      <c r="Y3940" s="200">
        <f t="shared" si="1118"/>
        <v>0</v>
      </c>
      <c r="Z3940" s="200">
        <f t="shared" si="1118"/>
        <v>0</v>
      </c>
      <c r="AA3940" s="200">
        <f t="shared" si="1118"/>
        <v>0</v>
      </c>
      <c r="AB3940" s="200">
        <f t="shared" si="1118"/>
        <v>0</v>
      </c>
      <c r="AC3940" s="200">
        <f t="shared" si="1118"/>
        <v>0</v>
      </c>
      <c r="AD3940" s="200">
        <f t="shared" si="1118"/>
        <v>0</v>
      </c>
      <c r="AE3940" s="200">
        <f t="shared" si="1118"/>
        <v>0</v>
      </c>
      <c r="AF3940" s="200">
        <f t="shared" si="1118"/>
        <v>0</v>
      </c>
      <c r="AG3940" s="200">
        <f t="shared" si="1118"/>
        <v>0</v>
      </c>
      <c r="AH3940" s="200">
        <v>0</v>
      </c>
      <c r="AI3940" s="200">
        <v>0</v>
      </c>
      <c r="AJ3940" s="200">
        <f>SUM(AJ3941)</f>
        <v>0</v>
      </c>
      <c r="AK3940" s="200">
        <f t="shared" si="1118"/>
        <v>0</v>
      </c>
      <c r="AL3940" s="200">
        <f t="shared" si="1118"/>
        <v>0</v>
      </c>
      <c r="AM3940" s="200">
        <f t="shared" si="1118"/>
        <v>0</v>
      </c>
      <c r="AN3940" s="200">
        <f t="shared" si="1118"/>
        <v>0</v>
      </c>
      <c r="AO3940" s="200">
        <f t="shared" si="1118"/>
        <v>0</v>
      </c>
      <c r="AP3940" s="200">
        <f t="shared" si="1118"/>
        <v>0</v>
      </c>
      <c r="AQ3940" s="200">
        <f t="shared" si="1118"/>
        <v>0</v>
      </c>
      <c r="AR3940" s="200">
        <f t="shared" si="1118"/>
        <v>0</v>
      </c>
      <c r="AS3940" s="200">
        <f t="shared" si="1118"/>
        <v>0</v>
      </c>
      <c r="AT3940" s="200">
        <f t="shared" si="1118"/>
        <v>0</v>
      </c>
      <c r="AU3940" s="200">
        <v>0</v>
      </c>
      <c r="AV3940" s="200">
        <v>0</v>
      </c>
      <c r="AW3940" s="200">
        <f t="shared" si="1113"/>
        <v>0</v>
      </c>
    </row>
    <row r="3941" spans="1:49" s="59" customFormat="1">
      <c r="A3941" s="44" t="s">
        <v>797</v>
      </c>
      <c r="B3941" s="45" t="s">
        <v>1030</v>
      </c>
      <c r="C3941" s="45" t="s">
        <v>1342</v>
      </c>
      <c r="D3941" s="452" t="s">
        <v>2968</v>
      </c>
      <c r="E3941" s="57" t="s">
        <v>1517</v>
      </c>
      <c r="F3941" s="58"/>
      <c r="G3941" s="468" t="s">
        <v>3096</v>
      </c>
      <c r="H3941" s="50" t="s">
        <v>2333</v>
      </c>
      <c r="I3941" s="188" t="s">
        <v>2584</v>
      </c>
      <c r="J3941" s="13"/>
      <c r="K3941" s="13"/>
      <c r="L3941" s="13"/>
      <c r="M3941" s="13"/>
      <c r="N3941" s="13"/>
      <c r="O3941" s="13"/>
      <c r="P3941" s="13"/>
      <c r="Q3941" s="13"/>
      <c r="R3941" s="13"/>
      <c r="S3941" s="13"/>
      <c r="T3941" s="13"/>
      <c r="U3941" s="13">
        <v>0</v>
      </c>
      <c r="V3941" s="13">
        <v>0</v>
      </c>
      <c r="W3941" s="13"/>
      <c r="X3941" s="13"/>
      <c r="Y3941" s="13"/>
      <c r="Z3941" s="13"/>
      <c r="AA3941" s="13"/>
      <c r="AB3941" s="13"/>
      <c r="AC3941" s="13"/>
      <c r="AD3941" s="13"/>
      <c r="AE3941" s="13"/>
      <c r="AF3941" s="13"/>
      <c r="AG3941" s="13"/>
      <c r="AH3941" s="13">
        <v>0</v>
      </c>
      <c r="AI3941" s="13">
        <v>0</v>
      </c>
      <c r="AJ3941" s="13"/>
      <c r="AK3941" s="13"/>
      <c r="AL3941" s="13"/>
      <c r="AM3941" s="13"/>
      <c r="AN3941" s="13"/>
      <c r="AO3941" s="13"/>
      <c r="AP3941" s="13"/>
      <c r="AQ3941" s="13"/>
      <c r="AR3941" s="13"/>
      <c r="AS3941" s="13"/>
      <c r="AT3941" s="13"/>
      <c r="AU3941" s="13">
        <v>0</v>
      </c>
      <c r="AV3941" s="13">
        <v>0</v>
      </c>
      <c r="AW3941" s="13">
        <f t="shared" si="1113"/>
        <v>0</v>
      </c>
    </row>
    <row r="3942" spans="1:49">
      <c r="A3942" s="44"/>
      <c r="B3942" s="45"/>
      <c r="C3942" s="45"/>
      <c r="D3942" s="45"/>
      <c r="E3942" s="531"/>
      <c r="F3942" s="50"/>
      <c r="G3942" s="50"/>
      <c r="H3942" s="50"/>
      <c r="I3942" s="49" t="s">
        <v>1157</v>
      </c>
      <c r="J3942" s="6">
        <f>SUM(J3943)</f>
        <v>10000</v>
      </c>
      <c r="K3942" s="6">
        <f t="shared" ref="K3942:AT3943" si="1119">SUM(K3943)</f>
        <v>315</v>
      </c>
      <c r="L3942" s="6">
        <f t="shared" si="1119"/>
        <v>1000</v>
      </c>
      <c r="M3942" s="6">
        <f t="shared" si="1119"/>
        <v>500</v>
      </c>
      <c r="N3942" s="6">
        <f t="shared" si="1119"/>
        <v>600</v>
      </c>
      <c r="O3942" s="6">
        <f t="shared" si="1119"/>
        <v>1000</v>
      </c>
      <c r="P3942" s="6">
        <f t="shared" si="1119"/>
        <v>879</v>
      </c>
      <c r="Q3942" s="6">
        <f t="shared" si="1119"/>
        <v>280</v>
      </c>
      <c r="R3942" s="6">
        <f t="shared" si="1119"/>
        <v>0</v>
      </c>
      <c r="S3942" s="6">
        <f t="shared" si="1119"/>
        <v>1000</v>
      </c>
      <c r="T3942" s="6">
        <f t="shared" si="1119"/>
        <v>2111</v>
      </c>
      <c r="U3942" s="6">
        <v>7685</v>
      </c>
      <c r="V3942" s="6">
        <v>2315</v>
      </c>
      <c r="W3942" s="6">
        <f>SUM(W3943)</f>
        <v>0</v>
      </c>
      <c r="X3942" s="6">
        <f t="shared" si="1119"/>
        <v>0</v>
      </c>
      <c r="Y3942" s="6">
        <f t="shared" si="1119"/>
        <v>0</v>
      </c>
      <c r="Z3942" s="6">
        <f t="shared" si="1119"/>
        <v>0</v>
      </c>
      <c r="AA3942" s="6">
        <f t="shared" si="1119"/>
        <v>0</v>
      </c>
      <c r="AB3942" s="6">
        <f t="shared" si="1119"/>
        <v>0</v>
      </c>
      <c r="AC3942" s="6">
        <f t="shared" si="1119"/>
        <v>0</v>
      </c>
      <c r="AD3942" s="6">
        <f t="shared" si="1119"/>
        <v>0</v>
      </c>
      <c r="AE3942" s="6">
        <f t="shared" si="1119"/>
        <v>0</v>
      </c>
      <c r="AF3942" s="6">
        <f t="shared" si="1119"/>
        <v>0</v>
      </c>
      <c r="AG3942" s="6">
        <f t="shared" si="1119"/>
        <v>0</v>
      </c>
      <c r="AH3942" s="6">
        <v>0</v>
      </c>
      <c r="AI3942" s="6">
        <v>0</v>
      </c>
      <c r="AJ3942" s="6">
        <f>SUM(AJ3943)</f>
        <v>0</v>
      </c>
      <c r="AK3942" s="6">
        <f t="shared" si="1119"/>
        <v>0</v>
      </c>
      <c r="AL3942" s="6">
        <f t="shared" si="1119"/>
        <v>0</v>
      </c>
      <c r="AM3942" s="6">
        <f t="shared" si="1119"/>
        <v>0</v>
      </c>
      <c r="AN3942" s="6">
        <f t="shared" si="1119"/>
        <v>0</v>
      </c>
      <c r="AO3942" s="6">
        <f t="shared" si="1119"/>
        <v>0</v>
      </c>
      <c r="AP3942" s="6">
        <f t="shared" si="1119"/>
        <v>0</v>
      </c>
      <c r="AQ3942" s="6">
        <f t="shared" si="1119"/>
        <v>0</v>
      </c>
      <c r="AR3942" s="6">
        <f t="shared" si="1119"/>
        <v>0</v>
      </c>
      <c r="AS3942" s="6">
        <f t="shared" si="1119"/>
        <v>0</v>
      </c>
      <c r="AT3942" s="6">
        <f t="shared" si="1119"/>
        <v>0</v>
      </c>
      <c r="AU3942" s="6">
        <v>0</v>
      </c>
      <c r="AV3942" s="6">
        <v>0</v>
      </c>
      <c r="AW3942" s="6">
        <f t="shared" si="1113"/>
        <v>7685</v>
      </c>
    </row>
    <row r="3943" spans="1:49">
      <c r="A3943" s="44" t="s">
        <v>797</v>
      </c>
      <c r="B3943" s="45" t="s">
        <v>1030</v>
      </c>
      <c r="C3943" s="45" t="s">
        <v>1342</v>
      </c>
      <c r="D3943" s="452" t="s">
        <v>2968</v>
      </c>
      <c r="E3943" s="54" t="s">
        <v>1402</v>
      </c>
      <c r="F3943" s="50"/>
      <c r="G3943" s="50"/>
      <c r="H3943" s="50"/>
      <c r="I3943" s="1" t="s">
        <v>1158</v>
      </c>
      <c r="J3943" s="9">
        <f>SUM(J3944)</f>
        <v>10000</v>
      </c>
      <c r="K3943" s="9">
        <f t="shared" si="1119"/>
        <v>315</v>
      </c>
      <c r="L3943" s="9">
        <f t="shared" si="1119"/>
        <v>1000</v>
      </c>
      <c r="M3943" s="9">
        <f t="shared" si="1119"/>
        <v>500</v>
      </c>
      <c r="N3943" s="9">
        <f t="shared" si="1119"/>
        <v>600</v>
      </c>
      <c r="O3943" s="9">
        <f t="shared" si="1119"/>
        <v>1000</v>
      </c>
      <c r="P3943" s="9">
        <f t="shared" si="1119"/>
        <v>879</v>
      </c>
      <c r="Q3943" s="9">
        <f t="shared" si="1119"/>
        <v>280</v>
      </c>
      <c r="R3943" s="9">
        <f t="shared" si="1119"/>
        <v>0</v>
      </c>
      <c r="S3943" s="9">
        <f t="shared" si="1119"/>
        <v>1000</v>
      </c>
      <c r="T3943" s="9">
        <f t="shared" si="1119"/>
        <v>2111</v>
      </c>
      <c r="U3943" s="9">
        <v>7685</v>
      </c>
      <c r="V3943" s="9">
        <v>2315</v>
      </c>
      <c r="W3943" s="9">
        <f>SUM(W3944)</f>
        <v>0</v>
      </c>
      <c r="X3943" s="9">
        <f t="shared" si="1119"/>
        <v>0</v>
      </c>
      <c r="Y3943" s="9">
        <f t="shared" si="1119"/>
        <v>0</v>
      </c>
      <c r="Z3943" s="9">
        <f t="shared" si="1119"/>
        <v>0</v>
      </c>
      <c r="AA3943" s="9">
        <f t="shared" si="1119"/>
        <v>0</v>
      </c>
      <c r="AB3943" s="9">
        <f t="shared" si="1119"/>
        <v>0</v>
      </c>
      <c r="AC3943" s="9">
        <f t="shared" si="1119"/>
        <v>0</v>
      </c>
      <c r="AD3943" s="9">
        <f t="shared" si="1119"/>
        <v>0</v>
      </c>
      <c r="AE3943" s="9">
        <f t="shared" si="1119"/>
        <v>0</v>
      </c>
      <c r="AF3943" s="9">
        <f t="shared" si="1119"/>
        <v>0</v>
      </c>
      <c r="AG3943" s="9">
        <f t="shared" si="1119"/>
        <v>0</v>
      </c>
      <c r="AH3943" s="9">
        <v>0</v>
      </c>
      <c r="AI3943" s="9">
        <v>0</v>
      </c>
      <c r="AJ3943" s="9">
        <f>SUM(AJ3944)</f>
        <v>0</v>
      </c>
      <c r="AK3943" s="9">
        <f t="shared" si="1119"/>
        <v>0</v>
      </c>
      <c r="AL3943" s="9">
        <f t="shared" si="1119"/>
        <v>0</v>
      </c>
      <c r="AM3943" s="9">
        <f t="shared" si="1119"/>
        <v>0</v>
      </c>
      <c r="AN3943" s="9">
        <f t="shared" si="1119"/>
        <v>0</v>
      </c>
      <c r="AO3943" s="9">
        <f t="shared" si="1119"/>
        <v>0</v>
      </c>
      <c r="AP3943" s="9">
        <f t="shared" si="1119"/>
        <v>0</v>
      </c>
      <c r="AQ3943" s="9">
        <f t="shared" si="1119"/>
        <v>0</v>
      </c>
      <c r="AR3943" s="9">
        <f t="shared" si="1119"/>
        <v>0</v>
      </c>
      <c r="AS3943" s="9">
        <f t="shared" si="1119"/>
        <v>0</v>
      </c>
      <c r="AT3943" s="9">
        <f t="shared" si="1119"/>
        <v>0</v>
      </c>
      <c r="AU3943" s="9">
        <v>0</v>
      </c>
      <c r="AV3943" s="9">
        <v>0</v>
      </c>
      <c r="AW3943" s="9">
        <f t="shared" si="1113"/>
        <v>7685</v>
      </c>
    </row>
    <row r="3944" spans="1:49">
      <c r="A3944" s="44" t="s">
        <v>797</v>
      </c>
      <c r="B3944" s="45" t="s">
        <v>1030</v>
      </c>
      <c r="C3944" s="45" t="s">
        <v>1342</v>
      </c>
      <c r="D3944" s="452" t="s">
        <v>2968</v>
      </c>
      <c r="E3944" s="367" t="s">
        <v>1409</v>
      </c>
      <c r="F3944" s="50"/>
      <c r="G3944" s="468" t="s">
        <v>3096</v>
      </c>
      <c r="H3944" s="50" t="s">
        <v>2333</v>
      </c>
      <c r="I3944" s="42" t="s">
        <v>1518</v>
      </c>
      <c r="J3944" s="15">
        <v>10000</v>
      </c>
      <c r="K3944" s="15">
        <v>315</v>
      </c>
      <c r="L3944" s="15">
        <v>1000</v>
      </c>
      <c r="M3944" s="15">
        <v>500</v>
      </c>
      <c r="N3944" s="15">
        <v>600</v>
      </c>
      <c r="O3944" s="15">
        <v>1000</v>
      </c>
      <c r="P3944" s="15">
        <v>879</v>
      </c>
      <c r="Q3944" s="15">
        <v>280</v>
      </c>
      <c r="S3944" s="15">
        <v>1000</v>
      </c>
      <c r="T3944" s="15">
        <v>2111</v>
      </c>
      <c r="U3944" s="15">
        <v>7685</v>
      </c>
      <c r="V3944" s="15">
        <v>2315</v>
      </c>
      <c r="AH3944" s="15">
        <v>0</v>
      </c>
      <c r="AI3944" s="15">
        <v>0</v>
      </c>
      <c r="AU3944" s="15">
        <v>0</v>
      </c>
      <c r="AV3944" s="15">
        <v>0</v>
      </c>
      <c r="AW3944" s="15">
        <f t="shared" si="1113"/>
        <v>7685</v>
      </c>
    </row>
    <row r="3945" spans="1:49">
      <c r="A3945" s="44"/>
      <c r="B3945" s="45"/>
      <c r="C3945" s="45"/>
      <c r="D3945" s="45"/>
      <c r="E3945" s="531"/>
      <c r="F3945" s="50"/>
      <c r="G3945" s="50"/>
      <c r="H3945" s="50"/>
      <c r="I3945" s="42"/>
      <c r="U3945" s="15">
        <v>0</v>
      </c>
      <c r="V3945" s="15">
        <v>0</v>
      </c>
      <c r="AH3945" s="15">
        <v>0</v>
      </c>
      <c r="AI3945" s="15">
        <v>0</v>
      </c>
      <c r="AU3945" s="15">
        <v>0</v>
      </c>
      <c r="AV3945" s="15">
        <v>0</v>
      </c>
      <c r="AW3945" s="15">
        <f t="shared" si="1113"/>
        <v>0</v>
      </c>
    </row>
    <row r="3946" spans="1:49">
      <c r="A3946" s="48"/>
      <c r="B3946" s="42"/>
      <c r="C3946" s="42"/>
      <c r="D3946" s="42"/>
      <c r="E3946" s="531"/>
      <c r="F3946" s="50"/>
      <c r="G3946" s="50"/>
      <c r="H3946" s="50"/>
      <c r="I3946" s="49" t="s">
        <v>1631</v>
      </c>
      <c r="J3946" s="12">
        <f>SUM(J3917,J3942,J3939)</f>
        <v>61200</v>
      </c>
      <c r="K3946" s="12">
        <f t="shared" ref="K3946:AT3946" si="1120">SUM(K3917,K3942,K3939)</f>
        <v>1215</v>
      </c>
      <c r="L3946" s="12">
        <f t="shared" si="1120"/>
        <v>6956</v>
      </c>
      <c r="M3946" s="12">
        <f t="shared" si="1120"/>
        <v>7526</v>
      </c>
      <c r="N3946" s="12">
        <f t="shared" si="1120"/>
        <v>7606</v>
      </c>
      <c r="O3946" s="12">
        <f t="shared" si="1120"/>
        <v>6649</v>
      </c>
      <c r="P3946" s="12">
        <f t="shared" si="1120"/>
        <v>3479</v>
      </c>
      <c r="Q3946" s="12">
        <f t="shared" si="1120"/>
        <v>280</v>
      </c>
      <c r="R3946" s="12">
        <f t="shared" si="1120"/>
        <v>1000</v>
      </c>
      <c r="S3946" s="12">
        <f t="shared" si="1120"/>
        <v>5670</v>
      </c>
      <c r="T3946" s="12">
        <f t="shared" si="1120"/>
        <v>6204</v>
      </c>
      <c r="U3946" s="12">
        <v>46585</v>
      </c>
      <c r="V3946" s="12">
        <v>14615</v>
      </c>
      <c r="W3946" s="12">
        <f>SUM(W3917,W3942,W3939)</f>
        <v>0</v>
      </c>
      <c r="X3946" s="12">
        <f t="shared" si="1120"/>
        <v>0</v>
      </c>
      <c r="Y3946" s="12">
        <f t="shared" si="1120"/>
        <v>0</v>
      </c>
      <c r="Z3946" s="12">
        <f t="shared" si="1120"/>
        <v>0</v>
      </c>
      <c r="AA3946" s="12">
        <f t="shared" si="1120"/>
        <v>0</v>
      </c>
      <c r="AB3946" s="12">
        <f t="shared" si="1120"/>
        <v>0</v>
      </c>
      <c r="AC3946" s="12">
        <f t="shared" si="1120"/>
        <v>0</v>
      </c>
      <c r="AD3946" s="12">
        <f t="shared" si="1120"/>
        <v>0</v>
      </c>
      <c r="AE3946" s="12">
        <f t="shared" si="1120"/>
        <v>0</v>
      </c>
      <c r="AF3946" s="12">
        <f t="shared" si="1120"/>
        <v>0</v>
      </c>
      <c r="AG3946" s="12">
        <f t="shared" si="1120"/>
        <v>0</v>
      </c>
      <c r="AH3946" s="12">
        <v>0</v>
      </c>
      <c r="AI3946" s="12">
        <v>0</v>
      </c>
      <c r="AJ3946" s="12">
        <f>SUM(AJ3917,AJ3942,AJ3939)</f>
        <v>1000</v>
      </c>
      <c r="AK3946" s="12">
        <f t="shared" si="1120"/>
        <v>0</v>
      </c>
      <c r="AL3946" s="12">
        <f t="shared" si="1120"/>
        <v>0</v>
      </c>
      <c r="AM3946" s="12">
        <f t="shared" si="1120"/>
        <v>0</v>
      </c>
      <c r="AN3946" s="12">
        <f t="shared" si="1120"/>
        <v>0</v>
      </c>
      <c r="AO3946" s="12">
        <f t="shared" si="1120"/>
        <v>0</v>
      </c>
      <c r="AP3946" s="12">
        <f t="shared" si="1120"/>
        <v>1000</v>
      </c>
      <c r="AQ3946" s="12">
        <f t="shared" si="1120"/>
        <v>0</v>
      </c>
      <c r="AR3946" s="12">
        <f t="shared" si="1120"/>
        <v>0</v>
      </c>
      <c r="AS3946" s="12">
        <f t="shared" si="1120"/>
        <v>0</v>
      </c>
      <c r="AT3946" s="12">
        <f t="shared" si="1120"/>
        <v>0</v>
      </c>
      <c r="AU3946" s="12">
        <v>1000</v>
      </c>
      <c r="AV3946" s="12">
        <v>0</v>
      </c>
      <c r="AW3946" s="12">
        <f t="shared" si="1113"/>
        <v>47585</v>
      </c>
    </row>
    <row r="3947" spans="1:49">
      <c r="A3947" s="48"/>
      <c r="B3947" s="42"/>
      <c r="C3947" s="42"/>
      <c r="D3947" s="42"/>
      <c r="E3947" s="531"/>
      <c r="F3947" s="50"/>
      <c r="G3947" s="50"/>
      <c r="H3947" s="50"/>
      <c r="I3947" s="146" t="s">
        <v>970</v>
      </c>
      <c r="J3947" s="267"/>
      <c r="K3947" s="267"/>
      <c r="L3947" s="267"/>
      <c r="M3947" s="267"/>
      <c r="N3947" s="267"/>
      <c r="O3947" s="267"/>
      <c r="P3947" s="267"/>
      <c r="Q3947" s="267"/>
      <c r="R3947" s="267"/>
      <c r="S3947" s="267"/>
      <c r="T3947" s="267"/>
      <c r="U3947" s="267"/>
      <c r="V3947" s="267"/>
      <c r="W3947" s="267"/>
      <c r="X3947" s="267"/>
      <c r="Y3947" s="267"/>
      <c r="Z3947" s="267"/>
      <c r="AA3947" s="267"/>
      <c r="AB3947" s="267"/>
      <c r="AC3947" s="267"/>
      <c r="AD3947" s="267"/>
      <c r="AE3947" s="267"/>
      <c r="AF3947" s="267"/>
      <c r="AG3947" s="267"/>
      <c r="AH3947" s="267"/>
      <c r="AI3947" s="267"/>
      <c r="AJ3947" s="267"/>
      <c r="AK3947" s="267"/>
      <c r="AL3947" s="267"/>
      <c r="AM3947" s="267"/>
      <c r="AN3947" s="267"/>
      <c r="AO3947" s="267"/>
      <c r="AP3947" s="267"/>
      <c r="AQ3947" s="267"/>
      <c r="AR3947" s="267"/>
      <c r="AS3947" s="267"/>
      <c r="AT3947" s="267"/>
      <c r="AU3947" s="267"/>
      <c r="AV3947" s="267"/>
      <c r="AW3947" s="267"/>
    </row>
    <row r="3948" spans="1:49" ht="13.5" thickBot="1">
      <c r="A3948" s="48"/>
      <c r="B3948" s="42"/>
      <c r="C3948" s="42"/>
      <c r="D3948" s="42"/>
      <c r="E3948" s="531"/>
      <c r="F3948" s="50"/>
      <c r="G3948" s="50"/>
      <c r="H3948" s="50"/>
      <c r="I3948" s="146"/>
      <c r="J3948" s="29"/>
      <c r="K3948" s="29"/>
      <c r="L3948" s="29"/>
      <c r="M3948" s="29"/>
      <c r="N3948" s="29"/>
      <c r="O3948" s="29"/>
      <c r="P3948" s="29"/>
      <c r="Q3948" s="29"/>
      <c r="R3948" s="29"/>
      <c r="S3948" s="29"/>
      <c r="T3948" s="29"/>
      <c r="U3948" s="29"/>
      <c r="V3948" s="29"/>
      <c r="W3948" s="29"/>
      <c r="X3948" s="29"/>
      <c r="Y3948" s="29"/>
      <c r="Z3948" s="29"/>
      <c r="AA3948" s="29"/>
      <c r="AB3948" s="29"/>
      <c r="AC3948" s="29"/>
      <c r="AD3948" s="29"/>
      <c r="AE3948" s="29"/>
      <c r="AF3948" s="29"/>
      <c r="AG3948" s="29"/>
      <c r="AH3948" s="29"/>
      <c r="AI3948" s="29"/>
      <c r="AJ3948" s="29"/>
      <c r="AK3948" s="29"/>
      <c r="AL3948" s="29"/>
      <c r="AM3948" s="29"/>
      <c r="AN3948" s="29"/>
      <c r="AO3948" s="29"/>
      <c r="AP3948" s="29"/>
      <c r="AQ3948" s="29"/>
      <c r="AR3948" s="29"/>
      <c r="AS3948" s="29"/>
      <c r="AT3948" s="29"/>
      <c r="AU3948" s="29"/>
      <c r="AV3948" s="29"/>
      <c r="AW3948" s="29"/>
    </row>
    <row r="3949" spans="1:49" ht="35.25" customHeight="1" thickTop="1" thickBot="1">
      <c r="A3949" s="48"/>
      <c r="B3949" s="42"/>
      <c r="C3949" s="42"/>
      <c r="D3949" s="42"/>
      <c r="E3949" s="531"/>
      <c r="F3949" s="50"/>
      <c r="G3949" s="50"/>
      <c r="H3949" s="50"/>
      <c r="I3949" s="5" t="s">
        <v>2331</v>
      </c>
      <c r="J3949" s="364" t="s">
        <v>2891</v>
      </c>
      <c r="K3949" s="364" t="s">
        <v>2879</v>
      </c>
      <c r="L3949" s="364" t="s">
        <v>2880</v>
      </c>
      <c r="M3949" s="364" t="s">
        <v>2881</v>
      </c>
      <c r="N3949" s="364" t="s">
        <v>2882</v>
      </c>
      <c r="O3949" s="364" t="s">
        <v>2883</v>
      </c>
      <c r="P3949" s="364" t="s">
        <v>2884</v>
      </c>
      <c r="Q3949" s="364" t="s">
        <v>2885</v>
      </c>
      <c r="R3949" s="364" t="s">
        <v>2886</v>
      </c>
      <c r="S3949" s="364" t="s">
        <v>2887</v>
      </c>
      <c r="T3949" s="364" t="s">
        <v>2888</v>
      </c>
      <c r="U3949" s="364" t="s">
        <v>2889</v>
      </c>
      <c r="V3949" s="364" t="s">
        <v>2890</v>
      </c>
      <c r="W3949" s="365" t="s">
        <v>2893</v>
      </c>
      <c r="X3949" s="365" t="s">
        <v>2879</v>
      </c>
      <c r="Y3949" s="365" t="s">
        <v>2880</v>
      </c>
      <c r="Z3949" s="365" t="s">
        <v>2881</v>
      </c>
      <c r="AA3949" s="365" t="s">
        <v>2882</v>
      </c>
      <c r="AB3949" s="365" t="s">
        <v>2883</v>
      </c>
      <c r="AC3949" s="365" t="s">
        <v>2884</v>
      </c>
      <c r="AD3949" s="365" t="s">
        <v>2885</v>
      </c>
      <c r="AE3949" s="365" t="s">
        <v>2886</v>
      </c>
      <c r="AF3949" s="365" t="s">
        <v>2887</v>
      </c>
      <c r="AG3949" s="365" t="s">
        <v>2888</v>
      </c>
      <c r="AH3949" s="365" t="s">
        <v>2889</v>
      </c>
      <c r="AI3949" s="365" t="s">
        <v>2890</v>
      </c>
      <c r="AJ3949" s="366" t="s">
        <v>2892</v>
      </c>
      <c r="AK3949" s="366" t="s">
        <v>2879</v>
      </c>
      <c r="AL3949" s="366" t="s">
        <v>2880</v>
      </c>
      <c r="AM3949" s="366" t="s">
        <v>2881</v>
      </c>
      <c r="AN3949" s="366" t="s">
        <v>2882</v>
      </c>
      <c r="AO3949" s="366" t="s">
        <v>2883</v>
      </c>
      <c r="AP3949" s="366" t="s">
        <v>2884</v>
      </c>
      <c r="AQ3949" s="366" t="s">
        <v>2885</v>
      </c>
      <c r="AR3949" s="366" t="s">
        <v>2886</v>
      </c>
      <c r="AS3949" s="366" t="s">
        <v>2887</v>
      </c>
      <c r="AT3949" s="366" t="s">
        <v>2888</v>
      </c>
      <c r="AU3949" s="366" t="s">
        <v>2889</v>
      </c>
      <c r="AV3949" s="366" t="s">
        <v>2890</v>
      </c>
      <c r="AW3949" s="368" t="s">
        <v>2895</v>
      </c>
    </row>
    <row r="3950" spans="1:49">
      <c r="A3950" s="48"/>
      <c r="B3950" s="42"/>
      <c r="C3950" s="42"/>
      <c r="D3950" s="42"/>
      <c r="E3950" s="531"/>
      <c r="F3950" s="50"/>
      <c r="G3950" s="50"/>
      <c r="H3950" s="50"/>
      <c r="I3950" s="34"/>
      <c r="J3950" s="202" t="s">
        <v>1224</v>
      </c>
      <c r="K3950" s="202">
        <v>1</v>
      </c>
      <c r="L3950" s="202">
        <v>2</v>
      </c>
      <c r="M3950" s="202">
        <v>3</v>
      </c>
      <c r="N3950" s="202">
        <v>4</v>
      </c>
      <c r="O3950" s="202">
        <v>5</v>
      </c>
      <c r="P3950" s="202">
        <v>6</v>
      </c>
      <c r="Q3950" s="202">
        <v>7</v>
      </c>
      <c r="R3950" s="202">
        <v>8</v>
      </c>
      <c r="S3950" s="202">
        <v>9</v>
      </c>
      <c r="T3950" s="202">
        <v>10</v>
      </c>
      <c r="U3950" s="202">
        <v>13</v>
      </c>
      <c r="V3950" s="202">
        <v>14</v>
      </c>
      <c r="W3950" s="202" t="s">
        <v>1224</v>
      </c>
      <c r="X3950" s="202">
        <v>1</v>
      </c>
      <c r="Y3950" s="202">
        <v>2</v>
      </c>
      <c r="Z3950" s="202">
        <v>3</v>
      </c>
      <c r="AA3950" s="202">
        <v>4</v>
      </c>
      <c r="AB3950" s="202">
        <v>5</v>
      </c>
      <c r="AC3950" s="202">
        <v>6</v>
      </c>
      <c r="AD3950" s="202">
        <v>7</v>
      </c>
      <c r="AE3950" s="202">
        <v>8</v>
      </c>
      <c r="AF3950" s="202">
        <v>9</v>
      </c>
      <c r="AG3950" s="202">
        <v>10</v>
      </c>
      <c r="AH3950" s="202">
        <v>13</v>
      </c>
      <c r="AI3950" s="202">
        <v>14</v>
      </c>
      <c r="AJ3950" s="202" t="s">
        <v>1224</v>
      </c>
      <c r="AK3950" s="202">
        <v>1</v>
      </c>
      <c r="AL3950" s="202">
        <v>2</v>
      </c>
      <c r="AM3950" s="202">
        <v>3</v>
      </c>
      <c r="AN3950" s="202">
        <v>4</v>
      </c>
      <c r="AO3950" s="202">
        <v>5</v>
      </c>
      <c r="AP3950" s="202">
        <v>6</v>
      </c>
      <c r="AQ3950" s="202">
        <v>7</v>
      </c>
      <c r="AR3950" s="202">
        <v>8</v>
      </c>
      <c r="AS3950" s="202">
        <v>9</v>
      </c>
      <c r="AT3950" s="202">
        <v>10</v>
      </c>
      <c r="AU3950" s="202">
        <v>13</v>
      </c>
      <c r="AV3950" s="202">
        <v>14</v>
      </c>
      <c r="AW3950" s="202">
        <v>15</v>
      </c>
    </row>
    <row r="3951" spans="1:49">
      <c r="A3951" s="48"/>
      <c r="B3951" s="42"/>
      <c r="C3951" s="42"/>
      <c r="D3951" s="42"/>
      <c r="E3951" s="531"/>
      <c r="F3951" s="50"/>
      <c r="G3951" s="50"/>
      <c r="H3951" s="50"/>
      <c r="I3951" s="276" t="s">
        <v>2429</v>
      </c>
      <c r="J3951" s="277">
        <f>SUM(J3946)</f>
        <v>61200</v>
      </c>
      <c r="K3951" s="277">
        <f t="shared" ref="K3951:AT3951" si="1121">SUM(K3946)</f>
        <v>1215</v>
      </c>
      <c r="L3951" s="277">
        <f t="shared" si="1121"/>
        <v>6956</v>
      </c>
      <c r="M3951" s="277">
        <f t="shared" si="1121"/>
        <v>7526</v>
      </c>
      <c r="N3951" s="277">
        <f t="shared" si="1121"/>
        <v>7606</v>
      </c>
      <c r="O3951" s="277">
        <f t="shared" si="1121"/>
        <v>6649</v>
      </c>
      <c r="P3951" s="277">
        <f t="shared" si="1121"/>
        <v>3479</v>
      </c>
      <c r="Q3951" s="277">
        <f t="shared" si="1121"/>
        <v>280</v>
      </c>
      <c r="R3951" s="277">
        <f t="shared" si="1121"/>
        <v>1000</v>
      </c>
      <c r="S3951" s="277">
        <f t="shared" si="1121"/>
        <v>5670</v>
      </c>
      <c r="T3951" s="277">
        <f t="shared" si="1121"/>
        <v>6204</v>
      </c>
      <c r="U3951" s="277">
        <v>46585</v>
      </c>
      <c r="V3951" s="277">
        <v>14615</v>
      </c>
      <c r="W3951" s="277">
        <f>SUM(W3946)</f>
        <v>0</v>
      </c>
      <c r="X3951" s="277">
        <f t="shared" si="1121"/>
        <v>0</v>
      </c>
      <c r="Y3951" s="277">
        <f t="shared" si="1121"/>
        <v>0</v>
      </c>
      <c r="Z3951" s="277">
        <f t="shared" si="1121"/>
        <v>0</v>
      </c>
      <c r="AA3951" s="277">
        <f t="shared" si="1121"/>
        <v>0</v>
      </c>
      <c r="AB3951" s="277">
        <f t="shared" si="1121"/>
        <v>0</v>
      </c>
      <c r="AC3951" s="277">
        <f t="shared" si="1121"/>
        <v>0</v>
      </c>
      <c r="AD3951" s="277">
        <f t="shared" si="1121"/>
        <v>0</v>
      </c>
      <c r="AE3951" s="277">
        <f t="shared" si="1121"/>
        <v>0</v>
      </c>
      <c r="AF3951" s="277">
        <f t="shared" si="1121"/>
        <v>0</v>
      </c>
      <c r="AG3951" s="277">
        <f t="shared" si="1121"/>
        <v>0</v>
      </c>
      <c r="AH3951" s="277">
        <v>0</v>
      </c>
      <c r="AI3951" s="277">
        <v>0</v>
      </c>
      <c r="AJ3951" s="277">
        <f>SUM(AJ3946)</f>
        <v>1000</v>
      </c>
      <c r="AK3951" s="277">
        <f t="shared" si="1121"/>
        <v>0</v>
      </c>
      <c r="AL3951" s="277">
        <f t="shared" si="1121"/>
        <v>0</v>
      </c>
      <c r="AM3951" s="277">
        <f t="shared" si="1121"/>
        <v>0</v>
      </c>
      <c r="AN3951" s="277">
        <f t="shared" si="1121"/>
        <v>0</v>
      </c>
      <c r="AO3951" s="277">
        <f t="shared" si="1121"/>
        <v>0</v>
      </c>
      <c r="AP3951" s="277">
        <f t="shared" si="1121"/>
        <v>1000</v>
      </c>
      <c r="AQ3951" s="277">
        <f t="shared" si="1121"/>
        <v>0</v>
      </c>
      <c r="AR3951" s="277">
        <f t="shared" si="1121"/>
        <v>0</v>
      </c>
      <c r="AS3951" s="277">
        <f t="shared" si="1121"/>
        <v>0</v>
      </c>
      <c r="AT3951" s="277">
        <f t="shared" si="1121"/>
        <v>0</v>
      </c>
      <c r="AU3951" s="277">
        <v>1000</v>
      </c>
      <c r="AV3951" s="277">
        <v>0</v>
      </c>
      <c r="AW3951" s="277">
        <f>U3951+AH3951+AU3951</f>
        <v>47585</v>
      </c>
    </row>
    <row r="3952" spans="1:49">
      <c r="A3952" s="48"/>
      <c r="B3952" s="42"/>
      <c r="C3952" s="42"/>
      <c r="D3952" s="42"/>
      <c r="E3952" s="531"/>
      <c r="F3952" s="50"/>
      <c r="G3952" s="50"/>
      <c r="H3952" s="50"/>
      <c r="I3952" s="276"/>
      <c r="J3952" s="277"/>
      <c r="K3952" s="277"/>
      <c r="L3952" s="277"/>
      <c r="M3952" s="277"/>
      <c r="N3952" s="277"/>
      <c r="O3952" s="277"/>
      <c r="P3952" s="277"/>
      <c r="Q3952" s="277"/>
      <c r="R3952" s="277"/>
      <c r="S3952" s="277"/>
      <c r="T3952" s="277"/>
      <c r="U3952" s="277">
        <v>0</v>
      </c>
      <c r="V3952" s="277">
        <v>0</v>
      </c>
      <c r="W3952" s="277"/>
      <c r="X3952" s="277"/>
      <c r="Y3952" s="277"/>
      <c r="Z3952" s="277"/>
      <c r="AA3952" s="277"/>
      <c r="AB3952" s="277"/>
      <c r="AC3952" s="277"/>
      <c r="AD3952" s="277"/>
      <c r="AE3952" s="277"/>
      <c r="AF3952" s="277"/>
      <c r="AG3952" s="277"/>
      <c r="AH3952" s="277">
        <v>0</v>
      </c>
      <c r="AI3952" s="277">
        <v>0</v>
      </c>
      <c r="AJ3952" s="277"/>
      <c r="AK3952" s="277"/>
      <c r="AL3952" s="277"/>
      <c r="AM3952" s="277"/>
      <c r="AN3952" s="277"/>
      <c r="AO3952" s="277"/>
      <c r="AP3952" s="277"/>
      <c r="AQ3952" s="277"/>
      <c r="AR3952" s="277"/>
      <c r="AS3952" s="277"/>
      <c r="AT3952" s="277"/>
      <c r="AU3952" s="277">
        <v>0</v>
      </c>
      <c r="AV3952" s="277">
        <v>0</v>
      </c>
      <c r="AW3952" s="277">
        <f>U3952+AH3952+AU3952</f>
        <v>0</v>
      </c>
    </row>
    <row r="3953" spans="1:49">
      <c r="A3953" s="48"/>
      <c r="B3953" s="42"/>
      <c r="C3953" s="42"/>
      <c r="D3953" s="42"/>
      <c r="E3953" s="531"/>
      <c r="F3953" s="50"/>
      <c r="G3953" s="50"/>
      <c r="H3953" s="50"/>
      <c r="I3953" s="276"/>
      <c r="J3953" s="277"/>
      <c r="K3953" s="277"/>
      <c r="L3953" s="277"/>
      <c r="M3953" s="277"/>
      <c r="N3953" s="277"/>
      <c r="O3953" s="277"/>
      <c r="P3953" s="277"/>
      <c r="Q3953" s="277"/>
      <c r="R3953" s="277"/>
      <c r="S3953" s="277"/>
      <c r="T3953" s="277"/>
      <c r="U3953" s="277">
        <v>0</v>
      </c>
      <c r="V3953" s="277">
        <v>0</v>
      </c>
      <c r="W3953" s="277"/>
      <c r="X3953" s="277"/>
      <c r="Y3953" s="277"/>
      <c r="Z3953" s="277"/>
      <c r="AA3953" s="277"/>
      <c r="AB3953" s="277"/>
      <c r="AC3953" s="277"/>
      <c r="AD3953" s="277"/>
      <c r="AE3953" s="277"/>
      <c r="AF3953" s="277"/>
      <c r="AG3953" s="277"/>
      <c r="AH3953" s="277">
        <v>0</v>
      </c>
      <c r="AI3953" s="277">
        <v>0</v>
      </c>
      <c r="AJ3953" s="277"/>
      <c r="AK3953" s="277"/>
      <c r="AL3953" s="277"/>
      <c r="AM3953" s="277"/>
      <c r="AN3953" s="277"/>
      <c r="AO3953" s="277"/>
      <c r="AP3953" s="277"/>
      <c r="AQ3953" s="277"/>
      <c r="AR3953" s="277"/>
      <c r="AS3953" s="277"/>
      <c r="AT3953" s="277"/>
      <c r="AU3953" s="277">
        <v>0</v>
      </c>
      <c r="AV3953" s="277">
        <v>0</v>
      </c>
      <c r="AW3953" s="277">
        <f>U3953+AH3953+AU3953</f>
        <v>0</v>
      </c>
    </row>
    <row r="3954" spans="1:49">
      <c r="A3954" s="48"/>
      <c r="B3954" s="42"/>
      <c r="C3954" s="42"/>
      <c r="D3954" s="42"/>
      <c r="E3954" s="531"/>
      <c r="F3954" s="50"/>
      <c r="G3954" s="50"/>
      <c r="H3954" s="50"/>
      <c r="I3954" s="276"/>
      <c r="J3954" s="277"/>
      <c r="K3954" s="277"/>
      <c r="L3954" s="277"/>
      <c r="M3954" s="277"/>
      <c r="N3954" s="277"/>
      <c r="O3954" s="277"/>
      <c r="P3954" s="277"/>
      <c r="Q3954" s="277"/>
      <c r="R3954" s="277"/>
      <c r="S3954" s="277"/>
      <c r="T3954" s="277"/>
      <c r="U3954" s="277">
        <v>0</v>
      </c>
      <c r="V3954" s="277">
        <v>0</v>
      </c>
      <c r="W3954" s="277"/>
      <c r="X3954" s="277"/>
      <c r="Y3954" s="277"/>
      <c r="Z3954" s="277"/>
      <c r="AA3954" s="277"/>
      <c r="AB3954" s="277"/>
      <c r="AC3954" s="277"/>
      <c r="AD3954" s="277"/>
      <c r="AE3954" s="277"/>
      <c r="AF3954" s="277"/>
      <c r="AG3954" s="277"/>
      <c r="AH3954" s="277">
        <v>0</v>
      </c>
      <c r="AI3954" s="277">
        <v>0</v>
      </c>
      <c r="AJ3954" s="277"/>
      <c r="AK3954" s="277"/>
      <c r="AL3954" s="277"/>
      <c r="AM3954" s="277"/>
      <c r="AN3954" s="277"/>
      <c r="AO3954" s="277"/>
      <c r="AP3954" s="277"/>
      <c r="AQ3954" s="277"/>
      <c r="AR3954" s="277"/>
      <c r="AS3954" s="277"/>
      <c r="AT3954" s="277"/>
      <c r="AU3954" s="277">
        <v>0</v>
      </c>
      <c r="AV3954" s="277">
        <v>0</v>
      </c>
      <c r="AW3954" s="277">
        <f>U3954+AH3954+AU3954</f>
        <v>0</v>
      </c>
    </row>
    <row r="3955" spans="1:49">
      <c r="A3955" s="48"/>
      <c r="B3955" s="42"/>
      <c r="C3955" s="42"/>
      <c r="D3955" s="42"/>
      <c r="E3955" s="531"/>
      <c r="F3955" s="50"/>
      <c r="G3955" s="50"/>
      <c r="H3955" s="50"/>
      <c r="I3955" s="276" t="s">
        <v>1631</v>
      </c>
      <c r="J3955" s="277">
        <f>SUM(J3951:J3954)</f>
        <v>61200</v>
      </c>
      <c r="K3955" s="277">
        <f t="shared" ref="K3955:AT3955" si="1122">SUM(K3951:K3954)</f>
        <v>1215</v>
      </c>
      <c r="L3955" s="277">
        <f t="shared" si="1122"/>
        <v>6956</v>
      </c>
      <c r="M3955" s="277">
        <f t="shared" si="1122"/>
        <v>7526</v>
      </c>
      <c r="N3955" s="277">
        <f t="shared" si="1122"/>
        <v>7606</v>
      </c>
      <c r="O3955" s="277">
        <f t="shared" si="1122"/>
        <v>6649</v>
      </c>
      <c r="P3955" s="277">
        <f t="shared" si="1122"/>
        <v>3479</v>
      </c>
      <c r="Q3955" s="277">
        <f t="shared" si="1122"/>
        <v>280</v>
      </c>
      <c r="R3955" s="277">
        <f t="shared" si="1122"/>
        <v>1000</v>
      </c>
      <c r="S3955" s="277">
        <f t="shared" si="1122"/>
        <v>5670</v>
      </c>
      <c r="T3955" s="277">
        <f t="shared" si="1122"/>
        <v>6204</v>
      </c>
      <c r="U3955" s="277">
        <v>46585</v>
      </c>
      <c r="V3955" s="277">
        <v>14615</v>
      </c>
      <c r="W3955" s="277">
        <f>SUM(W3951:W3954)</f>
        <v>0</v>
      </c>
      <c r="X3955" s="277">
        <f t="shared" si="1122"/>
        <v>0</v>
      </c>
      <c r="Y3955" s="277">
        <f t="shared" si="1122"/>
        <v>0</v>
      </c>
      <c r="Z3955" s="277">
        <f t="shared" si="1122"/>
        <v>0</v>
      </c>
      <c r="AA3955" s="277">
        <f t="shared" si="1122"/>
        <v>0</v>
      </c>
      <c r="AB3955" s="277">
        <f t="shared" si="1122"/>
        <v>0</v>
      </c>
      <c r="AC3955" s="277">
        <f t="shared" si="1122"/>
        <v>0</v>
      </c>
      <c r="AD3955" s="277">
        <f t="shared" si="1122"/>
        <v>0</v>
      </c>
      <c r="AE3955" s="277">
        <f t="shared" si="1122"/>
        <v>0</v>
      </c>
      <c r="AF3955" s="277">
        <f t="shared" si="1122"/>
        <v>0</v>
      </c>
      <c r="AG3955" s="277">
        <f t="shared" si="1122"/>
        <v>0</v>
      </c>
      <c r="AH3955" s="277">
        <v>0</v>
      </c>
      <c r="AI3955" s="277">
        <v>0</v>
      </c>
      <c r="AJ3955" s="277">
        <f>SUM(AJ3951:AJ3954)</f>
        <v>1000</v>
      </c>
      <c r="AK3955" s="277">
        <f t="shared" si="1122"/>
        <v>0</v>
      </c>
      <c r="AL3955" s="277">
        <f t="shared" si="1122"/>
        <v>0</v>
      </c>
      <c r="AM3955" s="277">
        <f t="shared" si="1122"/>
        <v>0</v>
      </c>
      <c r="AN3955" s="277">
        <f t="shared" si="1122"/>
        <v>0</v>
      </c>
      <c r="AO3955" s="277">
        <f t="shared" si="1122"/>
        <v>0</v>
      </c>
      <c r="AP3955" s="277">
        <f t="shared" si="1122"/>
        <v>1000</v>
      </c>
      <c r="AQ3955" s="277">
        <f t="shared" si="1122"/>
        <v>0</v>
      </c>
      <c r="AR3955" s="277">
        <f t="shared" si="1122"/>
        <v>0</v>
      </c>
      <c r="AS3955" s="277">
        <f t="shared" si="1122"/>
        <v>0</v>
      </c>
      <c r="AT3955" s="277">
        <f t="shared" si="1122"/>
        <v>0</v>
      </c>
      <c r="AU3955" s="277">
        <v>1000</v>
      </c>
      <c r="AV3955" s="277">
        <v>0</v>
      </c>
      <c r="AW3955" s="277">
        <f>U3955+AH3955+AU3955</f>
        <v>47585</v>
      </c>
    </row>
    <row r="3956" spans="1:49">
      <c r="A3956" s="48"/>
      <c r="B3956" s="42"/>
      <c r="C3956" s="42"/>
      <c r="D3956" s="42"/>
      <c r="E3956" s="531"/>
      <c r="F3956" s="50"/>
      <c r="G3956" s="50"/>
      <c r="H3956" s="50"/>
      <c r="I3956" s="146"/>
      <c r="J3956" s="29"/>
      <c r="K3956" s="29"/>
      <c r="L3956" s="29"/>
      <c r="M3956" s="29"/>
      <c r="N3956" s="29"/>
      <c r="O3956" s="29"/>
      <c r="P3956" s="29"/>
      <c r="Q3956" s="29"/>
      <c r="R3956" s="29"/>
      <c r="S3956" s="29"/>
      <c r="T3956" s="29"/>
      <c r="U3956" s="29"/>
      <c r="V3956" s="29"/>
      <c r="W3956" s="29"/>
      <c r="X3956" s="29"/>
      <c r="Y3956" s="29"/>
      <c r="Z3956" s="29"/>
      <c r="AA3956" s="29"/>
      <c r="AB3956" s="29"/>
      <c r="AC3956" s="29"/>
      <c r="AD3956" s="29"/>
      <c r="AE3956" s="29"/>
      <c r="AF3956" s="29"/>
      <c r="AG3956" s="29"/>
      <c r="AH3956" s="29"/>
      <c r="AI3956" s="29"/>
      <c r="AJ3956" s="29"/>
      <c r="AK3956" s="29"/>
      <c r="AL3956" s="29"/>
      <c r="AM3956" s="29"/>
      <c r="AN3956" s="29"/>
      <c r="AO3956" s="29"/>
      <c r="AP3956" s="29"/>
      <c r="AQ3956" s="29"/>
      <c r="AR3956" s="29"/>
      <c r="AS3956" s="29"/>
      <c r="AT3956" s="29"/>
      <c r="AU3956" s="29"/>
      <c r="AV3956" s="29"/>
      <c r="AW3956" s="29"/>
    </row>
    <row r="3957" spans="1:49">
      <c r="A3957" s="48"/>
      <c r="B3957" s="42"/>
      <c r="C3957" s="42"/>
      <c r="D3957" s="42"/>
      <c r="E3957" s="531"/>
      <c r="F3957" s="50"/>
      <c r="G3957" s="50"/>
      <c r="H3957" s="50"/>
      <c r="I3957" s="53"/>
      <c r="J3957" s="29"/>
      <c r="K3957" s="29"/>
      <c r="L3957" s="29"/>
      <c r="M3957" s="29"/>
      <c r="N3957" s="29"/>
      <c r="O3957" s="29"/>
      <c r="P3957" s="29"/>
      <c r="Q3957" s="29"/>
      <c r="R3957" s="29"/>
      <c r="S3957" s="29"/>
      <c r="T3957" s="29"/>
      <c r="U3957" s="29"/>
      <c r="V3957" s="29"/>
      <c r="W3957" s="29"/>
      <c r="X3957" s="29"/>
      <c r="Y3957" s="29"/>
      <c r="Z3957" s="29"/>
      <c r="AA3957" s="29"/>
      <c r="AB3957" s="29"/>
      <c r="AC3957" s="29"/>
      <c r="AD3957" s="29"/>
      <c r="AE3957" s="29"/>
      <c r="AF3957" s="29"/>
      <c r="AG3957" s="29"/>
      <c r="AH3957" s="29"/>
      <c r="AI3957" s="29"/>
      <c r="AJ3957" s="29"/>
      <c r="AK3957" s="29"/>
      <c r="AL3957" s="29"/>
      <c r="AM3957" s="29"/>
      <c r="AN3957" s="29"/>
      <c r="AO3957" s="29"/>
      <c r="AP3957" s="29"/>
      <c r="AQ3957" s="29"/>
      <c r="AR3957" s="29"/>
      <c r="AS3957" s="29"/>
      <c r="AT3957" s="29"/>
      <c r="AU3957" s="29"/>
      <c r="AV3957" s="29"/>
      <c r="AW3957" s="29"/>
    </row>
    <row r="3958" spans="1:49" ht="16.5" thickBot="1">
      <c r="A3958" s="78" t="s">
        <v>2146</v>
      </c>
      <c r="B3958" s="78"/>
      <c r="C3958" s="78"/>
      <c r="D3958" s="463"/>
      <c r="E3958" s="539"/>
      <c r="F3958" s="129"/>
      <c r="G3958" s="129"/>
      <c r="H3958" s="129"/>
      <c r="I3958" s="103"/>
    </row>
    <row r="3959" spans="1:49" s="151" customFormat="1" ht="36" customHeight="1" thickTop="1" thickBot="1">
      <c r="A3959" s="147" t="s">
        <v>2079</v>
      </c>
      <c r="B3959" s="5" t="s">
        <v>2080</v>
      </c>
      <c r="C3959" s="5" t="s">
        <v>1335</v>
      </c>
      <c r="D3959" s="450"/>
      <c r="E3959" s="148" t="s">
        <v>1570</v>
      </c>
      <c r="F3959" s="149" t="s">
        <v>1438</v>
      </c>
      <c r="G3959" s="149"/>
      <c r="H3959" s="149" t="s">
        <v>2332</v>
      </c>
      <c r="I3959" s="5" t="s">
        <v>856</v>
      </c>
      <c r="J3959" s="364" t="s">
        <v>2891</v>
      </c>
      <c r="K3959" s="364" t="s">
        <v>2879</v>
      </c>
      <c r="L3959" s="364" t="s">
        <v>2880</v>
      </c>
      <c r="M3959" s="364" t="s">
        <v>2881</v>
      </c>
      <c r="N3959" s="364" t="s">
        <v>2882</v>
      </c>
      <c r="O3959" s="364" t="s">
        <v>2883</v>
      </c>
      <c r="P3959" s="364" t="s">
        <v>2884</v>
      </c>
      <c r="Q3959" s="364" t="s">
        <v>2885</v>
      </c>
      <c r="R3959" s="364" t="s">
        <v>2886</v>
      </c>
      <c r="S3959" s="364" t="s">
        <v>2887</v>
      </c>
      <c r="T3959" s="364" t="s">
        <v>2888</v>
      </c>
      <c r="U3959" s="364" t="s">
        <v>2889</v>
      </c>
      <c r="V3959" s="364" t="s">
        <v>2890</v>
      </c>
      <c r="W3959" s="365" t="s">
        <v>2893</v>
      </c>
      <c r="X3959" s="365" t="s">
        <v>2879</v>
      </c>
      <c r="Y3959" s="365" t="s">
        <v>2880</v>
      </c>
      <c r="Z3959" s="365" t="s">
        <v>2881</v>
      </c>
      <c r="AA3959" s="365" t="s">
        <v>2882</v>
      </c>
      <c r="AB3959" s="365" t="s">
        <v>2883</v>
      </c>
      <c r="AC3959" s="365" t="s">
        <v>2884</v>
      </c>
      <c r="AD3959" s="365" t="s">
        <v>2885</v>
      </c>
      <c r="AE3959" s="365" t="s">
        <v>2886</v>
      </c>
      <c r="AF3959" s="365" t="s">
        <v>2887</v>
      </c>
      <c r="AG3959" s="365" t="s">
        <v>2888</v>
      </c>
      <c r="AH3959" s="365" t="s">
        <v>2889</v>
      </c>
      <c r="AI3959" s="365" t="s">
        <v>2890</v>
      </c>
      <c r="AJ3959" s="366" t="s">
        <v>2892</v>
      </c>
      <c r="AK3959" s="366" t="s">
        <v>2879</v>
      </c>
      <c r="AL3959" s="366" t="s">
        <v>2880</v>
      </c>
      <c r="AM3959" s="366" t="s">
        <v>2881</v>
      </c>
      <c r="AN3959" s="366" t="s">
        <v>2882</v>
      </c>
      <c r="AO3959" s="366" t="s">
        <v>2883</v>
      </c>
      <c r="AP3959" s="366" t="s">
        <v>2884</v>
      </c>
      <c r="AQ3959" s="366" t="s">
        <v>2885</v>
      </c>
      <c r="AR3959" s="366" t="s">
        <v>2886</v>
      </c>
      <c r="AS3959" s="366" t="s">
        <v>2887</v>
      </c>
      <c r="AT3959" s="366" t="s">
        <v>2888</v>
      </c>
      <c r="AU3959" s="366" t="s">
        <v>2889</v>
      </c>
      <c r="AV3959" s="366" t="s">
        <v>2890</v>
      </c>
      <c r="AW3959" s="368" t="s">
        <v>2895</v>
      </c>
    </row>
    <row r="3960" spans="1:49">
      <c r="A3960" s="33"/>
      <c r="B3960" s="34"/>
      <c r="C3960" s="34"/>
      <c r="D3960" s="34"/>
      <c r="E3960" s="35"/>
      <c r="F3960" s="36"/>
      <c r="G3960" s="36"/>
      <c r="H3960" s="36"/>
      <c r="I3960" s="34"/>
      <c r="J3960" s="202" t="s">
        <v>1224</v>
      </c>
      <c r="K3960" s="202">
        <v>1</v>
      </c>
      <c r="L3960" s="202">
        <v>2</v>
      </c>
      <c r="M3960" s="202">
        <v>3</v>
      </c>
      <c r="N3960" s="202">
        <v>4</v>
      </c>
      <c r="O3960" s="202">
        <v>5</v>
      </c>
      <c r="P3960" s="202">
        <v>6</v>
      </c>
      <c r="Q3960" s="202">
        <v>7</v>
      </c>
      <c r="R3960" s="202">
        <v>8</v>
      </c>
      <c r="S3960" s="202">
        <v>9</v>
      </c>
      <c r="T3960" s="202">
        <v>10</v>
      </c>
      <c r="U3960" s="202">
        <v>13</v>
      </c>
      <c r="V3960" s="202">
        <v>14</v>
      </c>
      <c r="W3960" s="202" t="s">
        <v>1224</v>
      </c>
      <c r="X3960" s="202">
        <v>1</v>
      </c>
      <c r="Y3960" s="202">
        <v>2</v>
      </c>
      <c r="Z3960" s="202">
        <v>3</v>
      </c>
      <c r="AA3960" s="202">
        <v>4</v>
      </c>
      <c r="AB3960" s="202">
        <v>5</v>
      </c>
      <c r="AC3960" s="202">
        <v>6</v>
      </c>
      <c r="AD3960" s="202">
        <v>7</v>
      </c>
      <c r="AE3960" s="202">
        <v>8</v>
      </c>
      <c r="AF3960" s="202">
        <v>9</v>
      </c>
      <c r="AG3960" s="202">
        <v>10</v>
      </c>
      <c r="AH3960" s="202">
        <v>13</v>
      </c>
      <c r="AI3960" s="202">
        <v>14</v>
      </c>
      <c r="AJ3960" s="202" t="s">
        <v>1224</v>
      </c>
      <c r="AK3960" s="202">
        <v>1</v>
      </c>
      <c r="AL3960" s="202">
        <v>2</v>
      </c>
      <c r="AM3960" s="202">
        <v>3</v>
      </c>
      <c r="AN3960" s="202">
        <v>4</v>
      </c>
      <c r="AO3960" s="202">
        <v>5</v>
      </c>
      <c r="AP3960" s="202">
        <v>6</v>
      </c>
      <c r="AQ3960" s="202">
        <v>7</v>
      </c>
      <c r="AR3960" s="202">
        <v>8</v>
      </c>
      <c r="AS3960" s="202">
        <v>9</v>
      </c>
      <c r="AT3960" s="202">
        <v>10</v>
      </c>
      <c r="AU3960" s="202">
        <v>13</v>
      </c>
      <c r="AV3960" s="202">
        <v>14</v>
      </c>
      <c r="AW3960" s="202">
        <v>15</v>
      </c>
    </row>
    <row r="3961" spans="1:49">
      <c r="A3961" s="37"/>
      <c r="B3961" s="38"/>
      <c r="C3961" s="38"/>
      <c r="D3961" s="38"/>
      <c r="E3961" s="60"/>
      <c r="F3961" s="61"/>
      <c r="G3961" s="61"/>
      <c r="H3961" s="61"/>
      <c r="I3961" s="38"/>
      <c r="J3961" s="134"/>
      <c r="K3961" s="134"/>
      <c r="L3961" s="134"/>
      <c r="M3961" s="134"/>
      <c r="N3961" s="134"/>
      <c r="O3961" s="134"/>
      <c r="P3961" s="134"/>
      <c r="Q3961" s="134"/>
      <c r="R3961" s="134"/>
      <c r="S3961" s="134"/>
      <c r="T3961" s="134"/>
      <c r="U3961" s="134"/>
      <c r="V3961" s="134"/>
      <c r="W3961" s="134"/>
      <c r="X3961" s="134"/>
      <c r="Y3961" s="134"/>
      <c r="Z3961" s="134"/>
      <c r="AA3961" s="134"/>
      <c r="AB3961" s="134"/>
      <c r="AC3961" s="134"/>
      <c r="AD3961" s="134"/>
      <c r="AE3961" s="134"/>
      <c r="AF3961" s="134"/>
      <c r="AG3961" s="134"/>
      <c r="AH3961" s="134"/>
      <c r="AI3961" s="134"/>
      <c r="AJ3961" s="134"/>
      <c r="AK3961" s="134"/>
      <c r="AL3961" s="134"/>
      <c r="AM3961" s="134"/>
      <c r="AN3961" s="134"/>
      <c r="AO3961" s="134"/>
      <c r="AP3961" s="134"/>
      <c r="AQ3961" s="134"/>
      <c r="AR3961" s="134"/>
      <c r="AS3961" s="134"/>
      <c r="AT3961" s="134"/>
      <c r="AU3961" s="134"/>
      <c r="AV3961" s="134"/>
      <c r="AW3961" s="134"/>
    </row>
    <row r="3962" spans="1:49">
      <c r="A3962" s="92" t="s">
        <v>797</v>
      </c>
      <c r="B3962" s="93" t="s">
        <v>1030</v>
      </c>
      <c r="C3962" s="93" t="s">
        <v>1343</v>
      </c>
      <c r="D3962" s="460"/>
      <c r="E3962" s="531"/>
      <c r="F3962" s="50"/>
      <c r="G3962" s="50"/>
      <c r="H3962" s="50"/>
      <c r="I3962" s="41" t="s">
        <v>1018</v>
      </c>
      <c r="J3962" s="28"/>
      <c r="K3962" s="28"/>
      <c r="L3962" s="28"/>
      <c r="M3962" s="28"/>
      <c r="N3962" s="28"/>
      <c r="O3962" s="28"/>
      <c r="P3962" s="28"/>
      <c r="Q3962" s="28"/>
      <c r="R3962" s="28"/>
      <c r="S3962" s="28"/>
      <c r="T3962" s="28"/>
      <c r="U3962" s="28"/>
      <c r="V3962" s="28"/>
      <c r="W3962" s="28"/>
      <c r="X3962" s="28"/>
      <c r="Y3962" s="28"/>
      <c r="Z3962" s="28"/>
      <c r="AA3962" s="28"/>
      <c r="AB3962" s="28"/>
      <c r="AC3962" s="28"/>
      <c r="AD3962" s="28"/>
      <c r="AE3962" s="28"/>
      <c r="AF3962" s="28"/>
      <c r="AG3962" s="28"/>
      <c r="AH3962" s="28"/>
      <c r="AI3962" s="28"/>
      <c r="AJ3962" s="28"/>
      <c r="AK3962" s="28"/>
      <c r="AL3962" s="28"/>
      <c r="AM3962" s="28"/>
      <c r="AN3962" s="28"/>
      <c r="AO3962" s="28"/>
      <c r="AP3962" s="28"/>
      <c r="AQ3962" s="28"/>
      <c r="AR3962" s="28"/>
      <c r="AS3962" s="28"/>
      <c r="AT3962" s="28"/>
      <c r="AU3962" s="28"/>
      <c r="AV3962" s="28"/>
      <c r="AW3962" s="28"/>
    </row>
    <row r="3963" spans="1:49">
      <c r="A3963" s="48"/>
      <c r="B3963" s="1"/>
      <c r="C3963" s="1"/>
      <c r="D3963" s="369"/>
      <c r="E3963" s="531"/>
      <c r="F3963" s="50"/>
      <c r="G3963" s="50"/>
      <c r="H3963" s="50"/>
      <c r="I3963" s="108"/>
    </row>
    <row r="3964" spans="1:49">
      <c r="A3964" s="48"/>
      <c r="B3964" s="42"/>
      <c r="C3964" s="42"/>
      <c r="D3964" s="42"/>
      <c r="E3964" s="531"/>
      <c r="F3964" s="50"/>
      <c r="G3964" s="50"/>
      <c r="H3964" s="50"/>
      <c r="I3964" s="49" t="s">
        <v>1559</v>
      </c>
      <c r="J3964" s="12">
        <f>SUM(J3965,J3973,J3975)</f>
        <v>12000</v>
      </c>
      <c r="K3964" s="12">
        <f t="shared" ref="K3964:AT3964" si="1123">SUM(K3965,K3973,K3975)</f>
        <v>0</v>
      </c>
      <c r="L3964" s="12">
        <f t="shared" si="1123"/>
        <v>0</v>
      </c>
      <c r="M3964" s="12">
        <f t="shared" si="1123"/>
        <v>0</v>
      </c>
      <c r="N3964" s="12">
        <f t="shared" si="1123"/>
        <v>200</v>
      </c>
      <c r="O3964" s="12">
        <f t="shared" si="1123"/>
        <v>0</v>
      </c>
      <c r="P3964" s="12">
        <f t="shared" si="1123"/>
        <v>0</v>
      </c>
      <c r="Q3964" s="12">
        <f t="shared" si="1123"/>
        <v>5500</v>
      </c>
      <c r="R3964" s="12">
        <f t="shared" si="1123"/>
        <v>0</v>
      </c>
      <c r="S3964" s="12">
        <f t="shared" si="1123"/>
        <v>2000</v>
      </c>
      <c r="T3964" s="12">
        <f t="shared" si="1123"/>
        <v>0</v>
      </c>
      <c r="U3964" s="12">
        <v>7700</v>
      </c>
      <c r="V3964" s="12">
        <v>4300</v>
      </c>
      <c r="W3964" s="12">
        <f>SUM(W3965,W3973,W3975)</f>
        <v>0</v>
      </c>
      <c r="X3964" s="12">
        <f t="shared" si="1123"/>
        <v>0</v>
      </c>
      <c r="Y3964" s="12">
        <f t="shared" si="1123"/>
        <v>0</v>
      </c>
      <c r="Z3964" s="12">
        <f t="shared" si="1123"/>
        <v>0</v>
      </c>
      <c r="AA3964" s="12">
        <f t="shared" si="1123"/>
        <v>0</v>
      </c>
      <c r="AB3964" s="12">
        <f t="shared" si="1123"/>
        <v>0</v>
      </c>
      <c r="AC3964" s="12">
        <f t="shared" si="1123"/>
        <v>0</v>
      </c>
      <c r="AD3964" s="12">
        <f t="shared" si="1123"/>
        <v>0</v>
      </c>
      <c r="AE3964" s="12">
        <f t="shared" si="1123"/>
        <v>0</v>
      </c>
      <c r="AF3964" s="12">
        <f t="shared" si="1123"/>
        <v>0</v>
      </c>
      <c r="AG3964" s="12">
        <f t="shared" si="1123"/>
        <v>0</v>
      </c>
      <c r="AH3964" s="12">
        <v>0</v>
      </c>
      <c r="AI3964" s="12">
        <v>0</v>
      </c>
      <c r="AJ3964" s="12">
        <f>SUM(AJ3965,AJ3973,AJ3975)</f>
        <v>0</v>
      </c>
      <c r="AK3964" s="12">
        <f t="shared" si="1123"/>
        <v>0</v>
      </c>
      <c r="AL3964" s="12">
        <f t="shared" si="1123"/>
        <v>0</v>
      </c>
      <c r="AM3964" s="12">
        <f t="shared" si="1123"/>
        <v>0</v>
      </c>
      <c r="AN3964" s="12">
        <f t="shared" si="1123"/>
        <v>0</v>
      </c>
      <c r="AO3964" s="12">
        <f t="shared" si="1123"/>
        <v>0</v>
      </c>
      <c r="AP3964" s="12">
        <f t="shared" si="1123"/>
        <v>0</v>
      </c>
      <c r="AQ3964" s="12">
        <f t="shared" si="1123"/>
        <v>0</v>
      </c>
      <c r="AR3964" s="12">
        <f t="shared" si="1123"/>
        <v>0</v>
      </c>
      <c r="AS3964" s="12">
        <f t="shared" si="1123"/>
        <v>0</v>
      </c>
      <c r="AT3964" s="12">
        <f t="shared" si="1123"/>
        <v>0</v>
      </c>
      <c r="AU3964" s="12">
        <v>0</v>
      </c>
      <c r="AV3964" s="12">
        <v>0</v>
      </c>
      <c r="AW3964" s="12">
        <f t="shared" ref="AW3964:AW3993" si="1124">U3964+AH3964+AU3964</f>
        <v>7700</v>
      </c>
    </row>
    <row r="3965" spans="1:49">
      <c r="A3965" s="44" t="s">
        <v>797</v>
      </c>
      <c r="B3965" s="45" t="s">
        <v>1030</v>
      </c>
      <c r="C3965" s="45" t="s">
        <v>1343</v>
      </c>
      <c r="D3965" s="452" t="s">
        <v>2969</v>
      </c>
      <c r="E3965" s="213" t="s">
        <v>771</v>
      </c>
      <c r="F3965" s="65"/>
      <c r="G3965" s="65"/>
      <c r="H3965" s="65"/>
      <c r="I3965" s="1" t="s">
        <v>1500</v>
      </c>
      <c r="J3965" s="9">
        <f>SUM(J3966:J3967)</f>
        <v>2000</v>
      </c>
      <c r="K3965" s="9">
        <f t="shared" ref="K3965:AT3965" si="1125">SUM(K3966:K3967)</f>
        <v>0</v>
      </c>
      <c r="L3965" s="9">
        <f t="shared" si="1125"/>
        <v>0</v>
      </c>
      <c r="M3965" s="9">
        <f t="shared" si="1125"/>
        <v>0</v>
      </c>
      <c r="N3965" s="9">
        <f t="shared" si="1125"/>
        <v>0</v>
      </c>
      <c r="O3965" s="9">
        <f t="shared" si="1125"/>
        <v>0</v>
      </c>
      <c r="P3965" s="9">
        <f t="shared" si="1125"/>
        <v>0</v>
      </c>
      <c r="Q3965" s="9">
        <f t="shared" si="1125"/>
        <v>0</v>
      </c>
      <c r="R3965" s="9">
        <f t="shared" si="1125"/>
        <v>0</v>
      </c>
      <c r="S3965" s="9">
        <f t="shared" si="1125"/>
        <v>0</v>
      </c>
      <c r="T3965" s="9">
        <f t="shared" si="1125"/>
        <v>0</v>
      </c>
      <c r="U3965" s="9">
        <v>0</v>
      </c>
      <c r="V3965" s="9">
        <v>2000</v>
      </c>
      <c r="W3965" s="9">
        <f>SUM(W3966:W3967)</f>
        <v>0</v>
      </c>
      <c r="X3965" s="9">
        <f t="shared" si="1125"/>
        <v>0</v>
      </c>
      <c r="Y3965" s="9">
        <f t="shared" si="1125"/>
        <v>0</v>
      </c>
      <c r="Z3965" s="9">
        <f t="shared" si="1125"/>
        <v>0</v>
      </c>
      <c r="AA3965" s="9">
        <f t="shared" si="1125"/>
        <v>0</v>
      </c>
      <c r="AB3965" s="9">
        <f t="shared" si="1125"/>
        <v>0</v>
      </c>
      <c r="AC3965" s="9">
        <f t="shared" si="1125"/>
        <v>0</v>
      </c>
      <c r="AD3965" s="9">
        <f t="shared" si="1125"/>
        <v>0</v>
      </c>
      <c r="AE3965" s="9">
        <f t="shared" si="1125"/>
        <v>0</v>
      </c>
      <c r="AF3965" s="9">
        <f t="shared" si="1125"/>
        <v>0</v>
      </c>
      <c r="AG3965" s="9">
        <f t="shared" si="1125"/>
        <v>0</v>
      </c>
      <c r="AH3965" s="9">
        <v>0</v>
      </c>
      <c r="AI3965" s="9">
        <v>0</v>
      </c>
      <c r="AJ3965" s="9">
        <f>SUM(AJ3966:AJ3967)</f>
        <v>0</v>
      </c>
      <c r="AK3965" s="9">
        <f t="shared" si="1125"/>
        <v>0</v>
      </c>
      <c r="AL3965" s="9">
        <f t="shared" si="1125"/>
        <v>0</v>
      </c>
      <c r="AM3965" s="9">
        <f t="shared" si="1125"/>
        <v>0</v>
      </c>
      <c r="AN3965" s="9">
        <f t="shared" si="1125"/>
        <v>0</v>
      </c>
      <c r="AO3965" s="9">
        <f t="shared" si="1125"/>
        <v>0</v>
      </c>
      <c r="AP3965" s="9">
        <f t="shared" si="1125"/>
        <v>0</v>
      </c>
      <c r="AQ3965" s="9">
        <f t="shared" si="1125"/>
        <v>0</v>
      </c>
      <c r="AR3965" s="9">
        <f t="shared" si="1125"/>
        <v>0</v>
      </c>
      <c r="AS3965" s="9">
        <f t="shared" si="1125"/>
        <v>0</v>
      </c>
      <c r="AT3965" s="9">
        <f t="shared" si="1125"/>
        <v>0</v>
      </c>
      <c r="AU3965" s="9">
        <v>0</v>
      </c>
      <c r="AV3965" s="9">
        <v>0</v>
      </c>
      <c r="AW3965" s="9">
        <f t="shared" si="1124"/>
        <v>0</v>
      </c>
    </row>
    <row r="3966" spans="1:49">
      <c r="A3966" s="44" t="s">
        <v>797</v>
      </c>
      <c r="B3966" s="45" t="s">
        <v>1030</v>
      </c>
      <c r="C3966" s="45" t="s">
        <v>1343</v>
      </c>
      <c r="D3966" s="452" t="s">
        <v>2969</v>
      </c>
      <c r="E3966" s="367" t="s">
        <v>834</v>
      </c>
      <c r="F3966" s="50"/>
      <c r="G3966" s="468" t="s">
        <v>3096</v>
      </c>
      <c r="H3966" s="50" t="s">
        <v>2333</v>
      </c>
      <c r="I3966" s="42" t="s">
        <v>1165</v>
      </c>
      <c r="J3966" s="15">
        <v>2000</v>
      </c>
      <c r="U3966" s="15">
        <v>0</v>
      </c>
      <c r="V3966" s="15">
        <v>2000</v>
      </c>
      <c r="AH3966" s="15">
        <v>0</v>
      </c>
      <c r="AI3966" s="15">
        <v>0</v>
      </c>
      <c r="AU3966" s="15">
        <v>0</v>
      </c>
      <c r="AV3966" s="15">
        <v>0</v>
      </c>
      <c r="AW3966" s="15">
        <f t="shared" si="1124"/>
        <v>0</v>
      </c>
    </row>
    <row r="3967" spans="1:49">
      <c r="A3967" s="44" t="s">
        <v>797</v>
      </c>
      <c r="B3967" s="45" t="s">
        <v>1030</v>
      </c>
      <c r="C3967" s="45" t="s">
        <v>1343</v>
      </c>
      <c r="D3967" s="452" t="s">
        <v>2969</v>
      </c>
      <c r="E3967" s="367" t="s">
        <v>772</v>
      </c>
      <c r="F3967" s="50"/>
      <c r="G3967" s="468" t="s">
        <v>3096</v>
      </c>
      <c r="H3967" s="50" t="s">
        <v>2333</v>
      </c>
      <c r="I3967" s="42" t="s">
        <v>1227</v>
      </c>
      <c r="J3967" s="15">
        <f>SUM(J3968:J3972)</f>
        <v>0</v>
      </c>
      <c r="K3967" s="15">
        <f t="shared" ref="K3967:AT3967" si="1126">SUM(K3968:K3972)</f>
        <v>0</v>
      </c>
      <c r="L3967" s="15">
        <f t="shared" si="1126"/>
        <v>0</v>
      </c>
      <c r="M3967" s="15">
        <f t="shared" si="1126"/>
        <v>0</v>
      </c>
      <c r="N3967" s="15">
        <f t="shared" si="1126"/>
        <v>0</v>
      </c>
      <c r="O3967" s="15">
        <f t="shared" si="1126"/>
        <v>0</v>
      </c>
      <c r="P3967" s="15">
        <f t="shared" si="1126"/>
        <v>0</v>
      </c>
      <c r="Q3967" s="15">
        <f t="shared" si="1126"/>
        <v>0</v>
      </c>
      <c r="R3967" s="15">
        <f t="shared" si="1126"/>
        <v>0</v>
      </c>
      <c r="S3967" s="15">
        <f t="shared" si="1126"/>
        <v>0</v>
      </c>
      <c r="T3967" s="15">
        <f t="shared" si="1126"/>
        <v>0</v>
      </c>
      <c r="U3967" s="15">
        <v>0</v>
      </c>
      <c r="V3967" s="15">
        <v>0</v>
      </c>
      <c r="W3967" s="15">
        <f>SUM(W3968:W3972)</f>
        <v>0</v>
      </c>
      <c r="X3967" s="15">
        <f t="shared" si="1126"/>
        <v>0</v>
      </c>
      <c r="Y3967" s="15">
        <f t="shared" si="1126"/>
        <v>0</v>
      </c>
      <c r="Z3967" s="15">
        <f t="shared" si="1126"/>
        <v>0</v>
      </c>
      <c r="AA3967" s="15">
        <f t="shared" si="1126"/>
        <v>0</v>
      </c>
      <c r="AB3967" s="15">
        <f t="shared" si="1126"/>
        <v>0</v>
      </c>
      <c r="AC3967" s="15">
        <f t="shared" si="1126"/>
        <v>0</v>
      </c>
      <c r="AD3967" s="15">
        <f t="shared" si="1126"/>
        <v>0</v>
      </c>
      <c r="AE3967" s="15">
        <f t="shared" si="1126"/>
        <v>0</v>
      </c>
      <c r="AF3967" s="15">
        <f t="shared" si="1126"/>
        <v>0</v>
      </c>
      <c r="AG3967" s="15">
        <f t="shared" si="1126"/>
        <v>0</v>
      </c>
      <c r="AH3967" s="15">
        <v>0</v>
      </c>
      <c r="AI3967" s="15">
        <v>0</v>
      </c>
      <c r="AJ3967" s="15">
        <f>SUM(AJ3968:AJ3972)</f>
        <v>0</v>
      </c>
      <c r="AK3967" s="15">
        <f t="shared" si="1126"/>
        <v>0</v>
      </c>
      <c r="AL3967" s="15">
        <f t="shared" si="1126"/>
        <v>0</v>
      </c>
      <c r="AM3967" s="15">
        <f t="shared" si="1126"/>
        <v>0</v>
      </c>
      <c r="AN3967" s="15">
        <f t="shared" si="1126"/>
        <v>0</v>
      </c>
      <c r="AO3967" s="15">
        <f t="shared" si="1126"/>
        <v>0</v>
      </c>
      <c r="AP3967" s="15">
        <f t="shared" si="1126"/>
        <v>0</v>
      </c>
      <c r="AQ3967" s="15">
        <f t="shared" si="1126"/>
        <v>0</v>
      </c>
      <c r="AR3967" s="15">
        <f t="shared" si="1126"/>
        <v>0</v>
      </c>
      <c r="AS3967" s="15">
        <f t="shared" si="1126"/>
        <v>0</v>
      </c>
      <c r="AT3967" s="15">
        <f t="shared" si="1126"/>
        <v>0</v>
      </c>
      <c r="AU3967" s="15">
        <v>0</v>
      </c>
      <c r="AV3967" s="15">
        <v>0</v>
      </c>
      <c r="AW3967" s="15">
        <f t="shared" si="1124"/>
        <v>0</v>
      </c>
    </row>
    <row r="3968" spans="1:49" s="144" customFormat="1">
      <c r="A3968" s="44" t="s">
        <v>797</v>
      </c>
      <c r="B3968" s="45" t="s">
        <v>1030</v>
      </c>
      <c r="C3968" s="45" t="s">
        <v>1343</v>
      </c>
      <c r="D3968" s="452" t="s">
        <v>2969</v>
      </c>
      <c r="E3968" s="140" t="s">
        <v>850</v>
      </c>
      <c r="F3968" s="141" t="s">
        <v>439</v>
      </c>
      <c r="G3968" s="468" t="s">
        <v>3096</v>
      </c>
      <c r="H3968" s="50" t="s">
        <v>2333</v>
      </c>
      <c r="I3968" s="142" t="s">
        <v>1119</v>
      </c>
      <c r="J3968" s="15"/>
      <c r="K3968" s="15"/>
      <c r="L3968" s="15"/>
      <c r="M3968" s="15"/>
      <c r="N3968" s="15"/>
      <c r="O3968" s="15"/>
      <c r="P3968" s="15"/>
      <c r="Q3968" s="15"/>
      <c r="R3968" s="15"/>
      <c r="S3968" s="15"/>
      <c r="T3968" s="15"/>
      <c r="U3968" s="15">
        <v>0</v>
      </c>
      <c r="V3968" s="15">
        <v>0</v>
      </c>
      <c r="W3968" s="15"/>
      <c r="X3968" s="15"/>
      <c r="Y3968" s="15"/>
      <c r="Z3968" s="15"/>
      <c r="AA3968" s="15"/>
      <c r="AB3968" s="15"/>
      <c r="AC3968" s="15"/>
      <c r="AD3968" s="15"/>
      <c r="AE3968" s="15"/>
      <c r="AF3968" s="15"/>
      <c r="AG3968" s="15"/>
      <c r="AH3968" s="15">
        <v>0</v>
      </c>
      <c r="AI3968" s="15">
        <v>0</v>
      </c>
      <c r="AJ3968" s="15"/>
      <c r="AK3968" s="15"/>
      <c r="AL3968" s="15"/>
      <c r="AM3968" s="15"/>
      <c r="AN3968" s="15"/>
      <c r="AO3968" s="15"/>
      <c r="AP3968" s="15"/>
      <c r="AQ3968" s="15"/>
      <c r="AR3968" s="15"/>
      <c r="AS3968" s="15"/>
      <c r="AT3968" s="15"/>
      <c r="AU3968" s="15">
        <v>0</v>
      </c>
      <c r="AV3968" s="15">
        <v>0</v>
      </c>
      <c r="AW3968" s="15">
        <f t="shared" si="1124"/>
        <v>0</v>
      </c>
    </row>
    <row r="3969" spans="1:49" s="144" customFormat="1">
      <c r="A3969" s="44" t="s">
        <v>797</v>
      </c>
      <c r="B3969" s="45" t="s">
        <v>1030</v>
      </c>
      <c r="C3969" s="45" t="s">
        <v>1343</v>
      </c>
      <c r="D3969" s="452" t="s">
        <v>2969</v>
      </c>
      <c r="E3969" s="140" t="s">
        <v>851</v>
      </c>
      <c r="F3969" s="141" t="s">
        <v>440</v>
      </c>
      <c r="G3969" s="468" t="s">
        <v>3096</v>
      </c>
      <c r="H3969" s="50" t="s">
        <v>2333</v>
      </c>
      <c r="I3969" s="142" t="s">
        <v>1290</v>
      </c>
      <c r="J3969" s="15"/>
      <c r="K3969" s="15"/>
      <c r="L3969" s="15"/>
      <c r="M3969" s="15"/>
      <c r="N3969" s="15"/>
      <c r="O3969" s="15"/>
      <c r="P3969" s="15"/>
      <c r="Q3969" s="15"/>
      <c r="R3969" s="15"/>
      <c r="S3969" s="15"/>
      <c r="T3969" s="15"/>
      <c r="U3969" s="15">
        <v>0</v>
      </c>
      <c r="V3969" s="15">
        <v>0</v>
      </c>
      <c r="W3969" s="15"/>
      <c r="X3969" s="15"/>
      <c r="Y3969" s="15"/>
      <c r="Z3969" s="15"/>
      <c r="AA3969" s="15"/>
      <c r="AB3969" s="15"/>
      <c r="AC3969" s="15"/>
      <c r="AD3969" s="15"/>
      <c r="AE3969" s="15"/>
      <c r="AF3969" s="15"/>
      <c r="AG3969" s="15"/>
      <c r="AH3969" s="15">
        <v>0</v>
      </c>
      <c r="AI3969" s="15">
        <v>0</v>
      </c>
      <c r="AJ3969" s="15"/>
      <c r="AK3969" s="15"/>
      <c r="AL3969" s="15"/>
      <c r="AM3969" s="15"/>
      <c r="AN3969" s="15"/>
      <c r="AO3969" s="15"/>
      <c r="AP3969" s="15"/>
      <c r="AQ3969" s="15"/>
      <c r="AR3969" s="15"/>
      <c r="AS3969" s="15"/>
      <c r="AT3969" s="15"/>
      <c r="AU3969" s="15">
        <v>0</v>
      </c>
      <c r="AV3969" s="15">
        <v>0</v>
      </c>
      <c r="AW3969" s="15">
        <f t="shared" si="1124"/>
        <v>0</v>
      </c>
    </row>
    <row r="3970" spans="1:49" s="144" customFormat="1">
      <c r="A3970" s="44" t="s">
        <v>797</v>
      </c>
      <c r="B3970" s="45" t="s">
        <v>1030</v>
      </c>
      <c r="C3970" s="45" t="s">
        <v>1343</v>
      </c>
      <c r="D3970" s="452" t="s">
        <v>2969</v>
      </c>
      <c r="E3970" s="140" t="s">
        <v>852</v>
      </c>
      <c r="F3970" s="141" t="s">
        <v>441</v>
      </c>
      <c r="G3970" s="468" t="s">
        <v>3096</v>
      </c>
      <c r="H3970" s="50" t="s">
        <v>2333</v>
      </c>
      <c r="I3970" s="142" t="s">
        <v>1733</v>
      </c>
      <c r="J3970" s="15"/>
      <c r="K3970" s="15"/>
      <c r="L3970" s="15"/>
      <c r="M3970" s="15"/>
      <c r="N3970" s="15"/>
      <c r="O3970" s="15"/>
      <c r="P3970" s="15"/>
      <c r="Q3970" s="15"/>
      <c r="R3970" s="15"/>
      <c r="S3970" s="15"/>
      <c r="T3970" s="15"/>
      <c r="U3970" s="15">
        <v>0</v>
      </c>
      <c r="V3970" s="15">
        <v>0</v>
      </c>
      <c r="W3970" s="15"/>
      <c r="X3970" s="15"/>
      <c r="Y3970" s="15"/>
      <c r="Z3970" s="15"/>
      <c r="AA3970" s="15"/>
      <c r="AB3970" s="15"/>
      <c r="AC3970" s="15"/>
      <c r="AD3970" s="15"/>
      <c r="AE3970" s="15"/>
      <c r="AF3970" s="15"/>
      <c r="AG3970" s="15"/>
      <c r="AH3970" s="15">
        <v>0</v>
      </c>
      <c r="AI3970" s="15">
        <v>0</v>
      </c>
      <c r="AJ3970" s="15"/>
      <c r="AK3970" s="15"/>
      <c r="AL3970" s="15"/>
      <c r="AM3970" s="15"/>
      <c r="AN3970" s="15"/>
      <c r="AO3970" s="15"/>
      <c r="AP3970" s="15"/>
      <c r="AQ3970" s="15"/>
      <c r="AR3970" s="15"/>
      <c r="AS3970" s="15"/>
      <c r="AT3970" s="15"/>
      <c r="AU3970" s="15">
        <v>0</v>
      </c>
      <c r="AV3970" s="15">
        <v>0</v>
      </c>
      <c r="AW3970" s="15">
        <f t="shared" si="1124"/>
        <v>0</v>
      </c>
    </row>
    <row r="3971" spans="1:49" s="144" customFormat="1">
      <c r="A3971" s="44" t="s">
        <v>797</v>
      </c>
      <c r="B3971" s="45" t="s">
        <v>1030</v>
      </c>
      <c r="C3971" s="45" t="s">
        <v>1343</v>
      </c>
      <c r="D3971" s="452" t="s">
        <v>2969</v>
      </c>
      <c r="E3971" s="140" t="s">
        <v>853</v>
      </c>
      <c r="F3971" s="141" t="s">
        <v>442</v>
      </c>
      <c r="G3971" s="468" t="s">
        <v>3096</v>
      </c>
      <c r="H3971" s="50" t="s">
        <v>2333</v>
      </c>
      <c r="I3971" s="142" t="s">
        <v>1734</v>
      </c>
      <c r="J3971" s="15"/>
      <c r="K3971" s="15"/>
      <c r="L3971" s="15"/>
      <c r="M3971" s="15"/>
      <c r="N3971" s="15"/>
      <c r="O3971" s="15"/>
      <c r="P3971" s="15"/>
      <c r="Q3971" s="15"/>
      <c r="R3971" s="15"/>
      <c r="S3971" s="15"/>
      <c r="T3971" s="15"/>
      <c r="U3971" s="15">
        <v>0</v>
      </c>
      <c r="V3971" s="15">
        <v>0</v>
      </c>
      <c r="W3971" s="15"/>
      <c r="X3971" s="15"/>
      <c r="Y3971" s="15"/>
      <c r="Z3971" s="15"/>
      <c r="AA3971" s="15"/>
      <c r="AB3971" s="15"/>
      <c r="AC3971" s="15"/>
      <c r="AD3971" s="15"/>
      <c r="AE3971" s="15"/>
      <c r="AF3971" s="15"/>
      <c r="AG3971" s="15"/>
      <c r="AH3971" s="15">
        <v>0</v>
      </c>
      <c r="AI3971" s="15">
        <v>0</v>
      </c>
      <c r="AJ3971" s="15"/>
      <c r="AK3971" s="15"/>
      <c r="AL3971" s="15"/>
      <c r="AM3971" s="15"/>
      <c r="AN3971" s="15"/>
      <c r="AO3971" s="15"/>
      <c r="AP3971" s="15"/>
      <c r="AQ3971" s="15"/>
      <c r="AR3971" s="15"/>
      <c r="AS3971" s="15"/>
      <c r="AT3971" s="15"/>
      <c r="AU3971" s="15">
        <v>0</v>
      </c>
      <c r="AV3971" s="15">
        <v>0</v>
      </c>
      <c r="AW3971" s="15">
        <f t="shared" si="1124"/>
        <v>0</v>
      </c>
    </row>
    <row r="3972" spans="1:49" s="144" customFormat="1">
      <c r="A3972" s="44" t="s">
        <v>797</v>
      </c>
      <c r="B3972" s="45" t="s">
        <v>1030</v>
      </c>
      <c r="C3972" s="45" t="s">
        <v>1343</v>
      </c>
      <c r="D3972" s="452" t="s">
        <v>2969</v>
      </c>
      <c r="E3972" s="140" t="s">
        <v>854</v>
      </c>
      <c r="F3972" s="141" t="s">
        <v>443</v>
      </c>
      <c r="G3972" s="468" t="s">
        <v>3096</v>
      </c>
      <c r="H3972" s="50" t="s">
        <v>2333</v>
      </c>
      <c r="I3972" s="142" t="s">
        <v>1735</v>
      </c>
      <c r="J3972" s="15"/>
      <c r="K3972" s="15"/>
      <c r="L3972" s="15"/>
      <c r="M3972" s="15"/>
      <c r="N3972" s="15"/>
      <c r="O3972" s="15"/>
      <c r="P3972" s="15"/>
      <c r="Q3972" s="15"/>
      <c r="R3972" s="15"/>
      <c r="S3972" s="15"/>
      <c r="T3972" s="15"/>
      <c r="U3972" s="15">
        <v>0</v>
      </c>
      <c r="V3972" s="15">
        <v>0</v>
      </c>
      <c r="W3972" s="15"/>
      <c r="X3972" s="15"/>
      <c r="Y3972" s="15"/>
      <c r="Z3972" s="15"/>
      <c r="AA3972" s="15"/>
      <c r="AB3972" s="15"/>
      <c r="AC3972" s="15"/>
      <c r="AD3972" s="15"/>
      <c r="AE3972" s="15"/>
      <c r="AF3972" s="15"/>
      <c r="AG3972" s="15"/>
      <c r="AH3972" s="15">
        <v>0</v>
      </c>
      <c r="AI3972" s="15">
        <v>0</v>
      </c>
      <c r="AJ3972" s="15"/>
      <c r="AK3972" s="15"/>
      <c r="AL3972" s="15"/>
      <c r="AM3972" s="15"/>
      <c r="AN3972" s="15"/>
      <c r="AO3972" s="15"/>
      <c r="AP3972" s="15"/>
      <c r="AQ3972" s="15"/>
      <c r="AR3972" s="15"/>
      <c r="AS3972" s="15"/>
      <c r="AT3972" s="15"/>
      <c r="AU3972" s="15">
        <v>0</v>
      </c>
      <c r="AV3972" s="15">
        <v>0</v>
      </c>
      <c r="AW3972" s="15">
        <f t="shared" si="1124"/>
        <v>0</v>
      </c>
    </row>
    <row r="3973" spans="1:49">
      <c r="A3973" s="44" t="s">
        <v>797</v>
      </c>
      <c r="B3973" s="45" t="s">
        <v>1030</v>
      </c>
      <c r="C3973" s="45" t="s">
        <v>1343</v>
      </c>
      <c r="D3973" s="452" t="s">
        <v>2969</v>
      </c>
      <c r="E3973" s="213" t="s">
        <v>773</v>
      </c>
      <c r="F3973" s="65"/>
      <c r="G3973" s="65"/>
      <c r="H3973" s="65"/>
      <c r="I3973" s="1" t="s">
        <v>1362</v>
      </c>
      <c r="J3973" s="9">
        <f>SUM(J3974)</f>
        <v>0</v>
      </c>
      <c r="K3973" s="9">
        <f t="shared" ref="K3973:AT3973" si="1127">SUM(K3974)</f>
        <v>0</v>
      </c>
      <c r="L3973" s="9">
        <f t="shared" si="1127"/>
        <v>0</v>
      </c>
      <c r="M3973" s="9">
        <f t="shared" si="1127"/>
        <v>0</v>
      </c>
      <c r="N3973" s="9">
        <f t="shared" si="1127"/>
        <v>0</v>
      </c>
      <c r="O3973" s="9">
        <f t="shared" si="1127"/>
        <v>0</v>
      </c>
      <c r="P3973" s="9">
        <f t="shared" si="1127"/>
        <v>0</v>
      </c>
      <c r="Q3973" s="9">
        <f t="shared" si="1127"/>
        <v>0</v>
      </c>
      <c r="R3973" s="9">
        <f t="shared" si="1127"/>
        <v>0</v>
      </c>
      <c r="S3973" s="9">
        <f t="shared" si="1127"/>
        <v>0</v>
      </c>
      <c r="T3973" s="9">
        <f t="shared" si="1127"/>
        <v>0</v>
      </c>
      <c r="U3973" s="9">
        <v>0</v>
      </c>
      <c r="V3973" s="9">
        <v>0</v>
      </c>
      <c r="W3973" s="9">
        <f>SUM(W3974)</f>
        <v>0</v>
      </c>
      <c r="X3973" s="9">
        <f t="shared" si="1127"/>
        <v>0</v>
      </c>
      <c r="Y3973" s="9">
        <f t="shared" si="1127"/>
        <v>0</v>
      </c>
      <c r="Z3973" s="9">
        <f t="shared" si="1127"/>
        <v>0</v>
      </c>
      <c r="AA3973" s="9">
        <f t="shared" si="1127"/>
        <v>0</v>
      </c>
      <c r="AB3973" s="9">
        <f t="shared" si="1127"/>
        <v>0</v>
      </c>
      <c r="AC3973" s="9">
        <f t="shared" si="1127"/>
        <v>0</v>
      </c>
      <c r="AD3973" s="9">
        <f t="shared" si="1127"/>
        <v>0</v>
      </c>
      <c r="AE3973" s="9">
        <f t="shared" si="1127"/>
        <v>0</v>
      </c>
      <c r="AF3973" s="9">
        <f t="shared" si="1127"/>
        <v>0</v>
      </c>
      <c r="AG3973" s="9">
        <f t="shared" si="1127"/>
        <v>0</v>
      </c>
      <c r="AH3973" s="9">
        <v>0</v>
      </c>
      <c r="AI3973" s="9">
        <v>0</v>
      </c>
      <c r="AJ3973" s="9">
        <f>SUM(AJ3974)</f>
        <v>0</v>
      </c>
      <c r="AK3973" s="9">
        <f t="shared" si="1127"/>
        <v>0</v>
      </c>
      <c r="AL3973" s="9">
        <f t="shared" si="1127"/>
        <v>0</v>
      </c>
      <c r="AM3973" s="9">
        <f t="shared" si="1127"/>
        <v>0</v>
      </c>
      <c r="AN3973" s="9">
        <f t="shared" si="1127"/>
        <v>0</v>
      </c>
      <c r="AO3973" s="9">
        <f t="shared" si="1127"/>
        <v>0</v>
      </c>
      <c r="AP3973" s="9">
        <f t="shared" si="1127"/>
        <v>0</v>
      </c>
      <c r="AQ3973" s="9">
        <f t="shared" si="1127"/>
        <v>0</v>
      </c>
      <c r="AR3973" s="9">
        <f t="shared" si="1127"/>
        <v>0</v>
      </c>
      <c r="AS3973" s="9">
        <f t="shared" si="1127"/>
        <v>0</v>
      </c>
      <c r="AT3973" s="9">
        <f t="shared" si="1127"/>
        <v>0</v>
      </c>
      <c r="AU3973" s="9">
        <v>0</v>
      </c>
      <c r="AV3973" s="9">
        <v>0</v>
      </c>
      <c r="AW3973" s="9">
        <f t="shared" si="1124"/>
        <v>0</v>
      </c>
    </row>
    <row r="3974" spans="1:49">
      <c r="A3974" s="44" t="s">
        <v>797</v>
      </c>
      <c r="B3974" s="45" t="s">
        <v>1030</v>
      </c>
      <c r="C3974" s="45" t="s">
        <v>1343</v>
      </c>
      <c r="D3974" s="452" t="s">
        <v>2969</v>
      </c>
      <c r="E3974" s="367" t="s">
        <v>785</v>
      </c>
      <c r="F3974" s="50"/>
      <c r="G3974" s="468" t="s">
        <v>3096</v>
      </c>
      <c r="H3974" s="50" t="s">
        <v>2333</v>
      </c>
      <c r="I3974" s="42" t="s">
        <v>1363</v>
      </c>
      <c r="U3974" s="15">
        <v>0</v>
      </c>
      <c r="V3974" s="15">
        <v>0</v>
      </c>
      <c r="AH3974" s="15">
        <v>0</v>
      </c>
      <c r="AI3974" s="15">
        <v>0</v>
      </c>
      <c r="AU3974" s="15">
        <v>0</v>
      </c>
      <c r="AV3974" s="15">
        <v>0</v>
      </c>
      <c r="AW3974" s="15">
        <f t="shared" si="1124"/>
        <v>0</v>
      </c>
    </row>
    <row r="3975" spans="1:49">
      <c r="A3975" s="44" t="s">
        <v>797</v>
      </c>
      <c r="B3975" s="45" t="s">
        <v>1030</v>
      </c>
      <c r="C3975" s="45" t="s">
        <v>1343</v>
      </c>
      <c r="D3975" s="452" t="s">
        <v>2969</v>
      </c>
      <c r="E3975" s="213" t="s">
        <v>1364</v>
      </c>
      <c r="F3975" s="65"/>
      <c r="G3975" s="65"/>
      <c r="H3975" s="65"/>
      <c r="I3975" s="1" t="s">
        <v>2104</v>
      </c>
      <c r="J3975" s="9">
        <f>SUM(J3976:J3985)</f>
        <v>10000</v>
      </c>
      <c r="K3975" s="9">
        <f t="shared" ref="K3975:AT3975" si="1128">SUM(K3976:K3985)</f>
        <v>0</v>
      </c>
      <c r="L3975" s="9">
        <f t="shared" si="1128"/>
        <v>0</v>
      </c>
      <c r="M3975" s="9">
        <f t="shared" si="1128"/>
        <v>0</v>
      </c>
      <c r="N3975" s="9">
        <f t="shared" si="1128"/>
        <v>200</v>
      </c>
      <c r="O3975" s="9">
        <f t="shared" si="1128"/>
        <v>0</v>
      </c>
      <c r="P3975" s="9">
        <f t="shared" si="1128"/>
        <v>0</v>
      </c>
      <c r="Q3975" s="9">
        <f t="shared" si="1128"/>
        <v>5500</v>
      </c>
      <c r="R3975" s="9">
        <f t="shared" si="1128"/>
        <v>0</v>
      </c>
      <c r="S3975" s="9">
        <f t="shared" si="1128"/>
        <v>2000</v>
      </c>
      <c r="T3975" s="9">
        <f t="shared" si="1128"/>
        <v>0</v>
      </c>
      <c r="U3975" s="9">
        <v>7700</v>
      </c>
      <c r="V3975" s="9">
        <v>2300</v>
      </c>
      <c r="W3975" s="9">
        <f>SUM(W3976:W3985)</f>
        <v>0</v>
      </c>
      <c r="X3975" s="9">
        <f t="shared" si="1128"/>
        <v>0</v>
      </c>
      <c r="Y3975" s="9">
        <f t="shared" si="1128"/>
        <v>0</v>
      </c>
      <c r="Z3975" s="9">
        <f t="shared" si="1128"/>
        <v>0</v>
      </c>
      <c r="AA3975" s="9">
        <f t="shared" si="1128"/>
        <v>0</v>
      </c>
      <c r="AB3975" s="9">
        <f t="shared" si="1128"/>
        <v>0</v>
      </c>
      <c r="AC3975" s="9">
        <f t="shared" si="1128"/>
        <v>0</v>
      </c>
      <c r="AD3975" s="9">
        <f t="shared" si="1128"/>
        <v>0</v>
      </c>
      <c r="AE3975" s="9">
        <f t="shared" si="1128"/>
        <v>0</v>
      </c>
      <c r="AF3975" s="9">
        <f t="shared" si="1128"/>
        <v>0</v>
      </c>
      <c r="AG3975" s="9">
        <f t="shared" si="1128"/>
        <v>0</v>
      </c>
      <c r="AH3975" s="9">
        <v>0</v>
      </c>
      <c r="AI3975" s="9">
        <v>0</v>
      </c>
      <c r="AJ3975" s="9">
        <f>SUM(AJ3976:AJ3985)</f>
        <v>0</v>
      </c>
      <c r="AK3975" s="9">
        <f t="shared" si="1128"/>
        <v>0</v>
      </c>
      <c r="AL3975" s="9">
        <f t="shared" si="1128"/>
        <v>0</v>
      </c>
      <c r="AM3975" s="9">
        <f t="shared" si="1128"/>
        <v>0</v>
      </c>
      <c r="AN3975" s="9">
        <f t="shared" si="1128"/>
        <v>0</v>
      </c>
      <c r="AO3975" s="9">
        <f t="shared" si="1128"/>
        <v>0</v>
      </c>
      <c r="AP3975" s="9">
        <f t="shared" si="1128"/>
        <v>0</v>
      </c>
      <c r="AQ3975" s="9">
        <f t="shared" si="1128"/>
        <v>0</v>
      </c>
      <c r="AR3975" s="9">
        <f t="shared" si="1128"/>
        <v>0</v>
      </c>
      <c r="AS3975" s="9">
        <f t="shared" si="1128"/>
        <v>0</v>
      </c>
      <c r="AT3975" s="9">
        <f t="shared" si="1128"/>
        <v>0</v>
      </c>
      <c r="AU3975" s="9">
        <v>0</v>
      </c>
      <c r="AV3975" s="9">
        <v>0</v>
      </c>
      <c r="AW3975" s="9">
        <f t="shared" si="1124"/>
        <v>7700</v>
      </c>
    </row>
    <row r="3976" spans="1:49">
      <c r="A3976" s="44" t="s">
        <v>797</v>
      </c>
      <c r="B3976" s="45" t="s">
        <v>1030</v>
      </c>
      <c r="C3976" s="45" t="s">
        <v>1343</v>
      </c>
      <c r="D3976" s="452" t="s">
        <v>2969</v>
      </c>
      <c r="E3976" s="367" t="s">
        <v>786</v>
      </c>
      <c r="F3976" s="50"/>
      <c r="G3976" s="468" t="s">
        <v>3096</v>
      </c>
      <c r="H3976" s="50" t="s">
        <v>2333</v>
      </c>
      <c r="I3976" s="42" t="s">
        <v>1191</v>
      </c>
      <c r="J3976" s="15">
        <v>1000</v>
      </c>
      <c r="U3976" s="15">
        <v>0</v>
      </c>
      <c r="V3976" s="15">
        <v>1000</v>
      </c>
      <c r="AH3976" s="15">
        <v>0</v>
      </c>
      <c r="AI3976" s="15">
        <v>0</v>
      </c>
      <c r="AU3976" s="15">
        <v>0</v>
      </c>
      <c r="AV3976" s="15">
        <v>0</v>
      </c>
      <c r="AW3976" s="15">
        <f t="shared" si="1124"/>
        <v>0</v>
      </c>
    </row>
    <row r="3977" spans="1:49">
      <c r="A3977" s="44" t="s">
        <v>797</v>
      </c>
      <c r="B3977" s="45" t="s">
        <v>1030</v>
      </c>
      <c r="C3977" s="45" t="s">
        <v>1343</v>
      </c>
      <c r="D3977" s="452" t="s">
        <v>2969</v>
      </c>
      <c r="E3977" s="367" t="s">
        <v>1528</v>
      </c>
      <c r="F3977" s="50"/>
      <c r="G3977" s="468" t="s">
        <v>3096</v>
      </c>
      <c r="H3977" s="50" t="s">
        <v>2333</v>
      </c>
      <c r="I3977" s="42" t="s">
        <v>989</v>
      </c>
      <c r="U3977" s="15">
        <v>0</v>
      </c>
      <c r="V3977" s="15">
        <v>0</v>
      </c>
      <c r="AH3977" s="15">
        <v>0</v>
      </c>
      <c r="AI3977" s="15">
        <v>0</v>
      </c>
      <c r="AU3977" s="15">
        <v>0</v>
      </c>
      <c r="AV3977" s="15">
        <v>0</v>
      </c>
      <c r="AW3977" s="15">
        <f t="shared" si="1124"/>
        <v>0</v>
      </c>
    </row>
    <row r="3978" spans="1:49">
      <c r="A3978" s="44" t="s">
        <v>797</v>
      </c>
      <c r="B3978" s="45" t="s">
        <v>1030</v>
      </c>
      <c r="C3978" s="45" t="s">
        <v>1343</v>
      </c>
      <c r="D3978" s="452" t="s">
        <v>2969</v>
      </c>
      <c r="E3978" s="367" t="s">
        <v>1679</v>
      </c>
      <c r="F3978" s="50"/>
      <c r="G3978" s="468" t="s">
        <v>3096</v>
      </c>
      <c r="H3978" s="50" t="s">
        <v>2333</v>
      </c>
      <c r="I3978" s="42" t="s">
        <v>1048</v>
      </c>
      <c r="U3978" s="15">
        <v>0</v>
      </c>
      <c r="V3978" s="15">
        <v>0</v>
      </c>
      <c r="AH3978" s="15">
        <v>0</v>
      </c>
      <c r="AI3978" s="15">
        <v>0</v>
      </c>
      <c r="AU3978" s="15">
        <v>0</v>
      </c>
      <c r="AV3978" s="15">
        <v>0</v>
      </c>
      <c r="AW3978" s="15">
        <f t="shared" si="1124"/>
        <v>0</v>
      </c>
    </row>
    <row r="3979" spans="1:49">
      <c r="A3979" s="44" t="s">
        <v>797</v>
      </c>
      <c r="B3979" s="45" t="s">
        <v>1030</v>
      </c>
      <c r="C3979" s="45" t="s">
        <v>1343</v>
      </c>
      <c r="D3979" s="452" t="s">
        <v>2969</v>
      </c>
      <c r="E3979" s="367" t="s">
        <v>787</v>
      </c>
      <c r="F3979" s="50"/>
      <c r="G3979" s="468" t="s">
        <v>3096</v>
      </c>
      <c r="H3979" s="50" t="s">
        <v>2333</v>
      </c>
      <c r="I3979" s="42" t="s">
        <v>2078</v>
      </c>
      <c r="J3979" s="15">
        <v>1000</v>
      </c>
      <c r="S3979" s="15">
        <v>1000</v>
      </c>
      <c r="U3979" s="15">
        <v>1000</v>
      </c>
      <c r="V3979" s="15">
        <v>0</v>
      </c>
      <c r="AH3979" s="15">
        <v>0</v>
      </c>
      <c r="AI3979" s="15">
        <v>0</v>
      </c>
      <c r="AU3979" s="15">
        <v>0</v>
      </c>
      <c r="AV3979" s="15">
        <v>0</v>
      </c>
      <c r="AW3979" s="15">
        <f t="shared" si="1124"/>
        <v>1000</v>
      </c>
    </row>
    <row r="3980" spans="1:49">
      <c r="A3980" s="44" t="s">
        <v>797</v>
      </c>
      <c r="B3980" s="45" t="s">
        <v>1030</v>
      </c>
      <c r="C3980" s="45" t="s">
        <v>1343</v>
      </c>
      <c r="D3980" s="452" t="s">
        <v>2969</v>
      </c>
      <c r="E3980" s="367" t="s">
        <v>1116</v>
      </c>
      <c r="F3980" s="50"/>
      <c r="G3980" s="468" t="s">
        <v>3096</v>
      </c>
      <c r="H3980" s="50" t="s">
        <v>2333</v>
      </c>
      <c r="I3980" s="42" t="s">
        <v>1487</v>
      </c>
      <c r="J3980" s="15">
        <v>400</v>
      </c>
      <c r="N3980" s="15">
        <v>200</v>
      </c>
      <c r="U3980" s="15">
        <v>200</v>
      </c>
      <c r="V3980" s="15">
        <v>200</v>
      </c>
      <c r="AH3980" s="15">
        <v>0</v>
      </c>
      <c r="AI3980" s="15">
        <v>0</v>
      </c>
      <c r="AU3980" s="15">
        <v>0</v>
      </c>
      <c r="AV3980" s="15">
        <v>0</v>
      </c>
      <c r="AW3980" s="15">
        <f t="shared" si="1124"/>
        <v>200</v>
      </c>
    </row>
    <row r="3981" spans="1:49">
      <c r="A3981" s="44" t="s">
        <v>797</v>
      </c>
      <c r="B3981" s="45" t="s">
        <v>1030</v>
      </c>
      <c r="C3981" s="45" t="s">
        <v>1343</v>
      </c>
      <c r="D3981" s="452" t="s">
        <v>2969</v>
      </c>
      <c r="E3981" s="367" t="s">
        <v>1703</v>
      </c>
      <c r="F3981" s="50"/>
      <c r="G3981" s="468" t="s">
        <v>3096</v>
      </c>
      <c r="H3981" s="50" t="s">
        <v>2333</v>
      </c>
      <c r="I3981" s="42" t="s">
        <v>1047</v>
      </c>
      <c r="U3981" s="15">
        <v>0</v>
      </c>
      <c r="V3981" s="15">
        <v>0</v>
      </c>
      <c r="AH3981" s="15">
        <v>0</v>
      </c>
      <c r="AI3981" s="15">
        <v>0</v>
      </c>
      <c r="AU3981" s="15">
        <v>0</v>
      </c>
      <c r="AV3981" s="15">
        <v>0</v>
      </c>
      <c r="AW3981" s="15">
        <f t="shared" si="1124"/>
        <v>0</v>
      </c>
    </row>
    <row r="3982" spans="1:49">
      <c r="A3982" s="44" t="s">
        <v>797</v>
      </c>
      <c r="B3982" s="45" t="s">
        <v>1030</v>
      </c>
      <c r="C3982" s="45" t="s">
        <v>1343</v>
      </c>
      <c r="D3982" s="452" t="s">
        <v>2969</v>
      </c>
      <c r="E3982" s="367" t="s">
        <v>826</v>
      </c>
      <c r="F3982" s="50"/>
      <c r="G3982" s="468" t="s">
        <v>3096</v>
      </c>
      <c r="H3982" s="50" t="s">
        <v>2333</v>
      </c>
      <c r="I3982" s="42" t="s">
        <v>2170</v>
      </c>
      <c r="J3982" s="15">
        <v>6500</v>
      </c>
      <c r="Q3982" s="15">
        <v>5500</v>
      </c>
      <c r="S3982" s="15">
        <v>1000</v>
      </c>
      <c r="U3982" s="15">
        <v>6500</v>
      </c>
      <c r="V3982" s="15">
        <v>0</v>
      </c>
      <c r="AH3982" s="15">
        <v>0</v>
      </c>
      <c r="AI3982" s="15">
        <v>0</v>
      </c>
      <c r="AU3982" s="15">
        <v>0</v>
      </c>
      <c r="AV3982" s="15">
        <v>0</v>
      </c>
      <c r="AW3982" s="15">
        <f t="shared" si="1124"/>
        <v>6500</v>
      </c>
    </row>
    <row r="3983" spans="1:49">
      <c r="A3983" s="44" t="s">
        <v>797</v>
      </c>
      <c r="B3983" s="45" t="s">
        <v>1030</v>
      </c>
      <c r="C3983" s="45" t="s">
        <v>1343</v>
      </c>
      <c r="D3983" s="452" t="s">
        <v>2969</v>
      </c>
      <c r="E3983" s="367" t="s">
        <v>1115</v>
      </c>
      <c r="F3983" s="50"/>
      <c r="G3983" s="468" t="s">
        <v>3096</v>
      </c>
      <c r="H3983" s="50" t="s">
        <v>2333</v>
      </c>
      <c r="I3983" s="42" t="s">
        <v>990</v>
      </c>
      <c r="U3983" s="15">
        <v>0</v>
      </c>
      <c r="V3983" s="15">
        <v>0</v>
      </c>
      <c r="AH3983" s="15">
        <v>0</v>
      </c>
      <c r="AI3983" s="15">
        <v>0</v>
      </c>
      <c r="AU3983" s="15">
        <v>0</v>
      </c>
      <c r="AV3983" s="15">
        <v>0</v>
      </c>
      <c r="AW3983" s="15">
        <f t="shared" si="1124"/>
        <v>0</v>
      </c>
    </row>
    <row r="3984" spans="1:49">
      <c r="A3984" s="44" t="s">
        <v>797</v>
      </c>
      <c r="B3984" s="45" t="s">
        <v>1030</v>
      </c>
      <c r="C3984" s="45" t="s">
        <v>1343</v>
      </c>
      <c r="D3984" s="452" t="s">
        <v>2969</v>
      </c>
      <c r="E3984" s="367" t="s">
        <v>1677</v>
      </c>
      <c r="F3984" s="50"/>
      <c r="G3984" s="468" t="s">
        <v>3096</v>
      </c>
      <c r="H3984" s="50" t="s">
        <v>2333</v>
      </c>
      <c r="I3984" s="42" t="s">
        <v>1688</v>
      </c>
      <c r="J3984" s="15">
        <v>1100</v>
      </c>
      <c r="U3984" s="15">
        <v>0</v>
      </c>
      <c r="V3984" s="15">
        <v>1100</v>
      </c>
      <c r="AH3984" s="15">
        <v>0</v>
      </c>
      <c r="AI3984" s="15">
        <v>0</v>
      </c>
      <c r="AU3984" s="15">
        <v>0</v>
      </c>
      <c r="AV3984" s="15">
        <v>0</v>
      </c>
      <c r="AW3984" s="15">
        <f t="shared" si="1124"/>
        <v>0</v>
      </c>
    </row>
    <row r="3985" spans="1:49">
      <c r="A3985" s="44" t="s">
        <v>797</v>
      </c>
      <c r="B3985" s="45" t="s">
        <v>1030</v>
      </c>
      <c r="C3985" s="45" t="s">
        <v>1343</v>
      </c>
      <c r="D3985" s="452" t="s">
        <v>2969</v>
      </c>
      <c r="E3985" s="367" t="s">
        <v>1677</v>
      </c>
      <c r="F3985" s="50" t="s">
        <v>444</v>
      </c>
      <c r="G3985" s="468" t="s">
        <v>3096</v>
      </c>
      <c r="H3985" s="50" t="s">
        <v>2333</v>
      </c>
      <c r="I3985" s="42" t="s">
        <v>25</v>
      </c>
      <c r="U3985" s="15">
        <v>0</v>
      </c>
      <c r="V3985" s="15">
        <v>0</v>
      </c>
      <c r="AH3985" s="15">
        <v>0</v>
      </c>
      <c r="AI3985" s="15">
        <v>0</v>
      </c>
      <c r="AU3985" s="15">
        <v>0</v>
      </c>
      <c r="AV3985" s="15">
        <v>0</v>
      </c>
      <c r="AW3985" s="15">
        <f t="shared" si="1124"/>
        <v>0</v>
      </c>
    </row>
    <row r="3986" spans="1:49" s="52" customFormat="1">
      <c r="A3986" s="41"/>
      <c r="B3986" s="345"/>
      <c r="C3986" s="345"/>
      <c r="D3986" s="369"/>
      <c r="E3986" s="213"/>
      <c r="F3986" s="65"/>
      <c r="G3986" s="65"/>
      <c r="H3986" s="65"/>
      <c r="I3986" s="49" t="s">
        <v>3</v>
      </c>
      <c r="J3986" s="6">
        <f>SUM(J3987)</f>
        <v>0</v>
      </c>
      <c r="K3986" s="6">
        <f t="shared" ref="K3986:AT3987" si="1129">SUM(K3987)</f>
        <v>0</v>
      </c>
      <c r="L3986" s="6">
        <f t="shared" si="1129"/>
        <v>0</v>
      </c>
      <c r="M3986" s="6">
        <f t="shared" si="1129"/>
        <v>0</v>
      </c>
      <c r="N3986" s="6">
        <f t="shared" si="1129"/>
        <v>0</v>
      </c>
      <c r="O3986" s="6">
        <f t="shared" si="1129"/>
        <v>0</v>
      </c>
      <c r="P3986" s="6">
        <f t="shared" si="1129"/>
        <v>0</v>
      </c>
      <c r="Q3986" s="6">
        <f t="shared" si="1129"/>
        <v>0</v>
      </c>
      <c r="R3986" s="6">
        <f t="shared" si="1129"/>
        <v>0</v>
      </c>
      <c r="S3986" s="6">
        <f t="shared" si="1129"/>
        <v>0</v>
      </c>
      <c r="T3986" s="6">
        <f t="shared" si="1129"/>
        <v>0</v>
      </c>
      <c r="U3986" s="6">
        <v>0</v>
      </c>
      <c r="V3986" s="6">
        <v>0</v>
      </c>
      <c r="W3986" s="6">
        <f>SUM(W3987)</f>
        <v>0</v>
      </c>
      <c r="X3986" s="6">
        <f t="shared" si="1129"/>
        <v>0</v>
      </c>
      <c r="Y3986" s="6">
        <f t="shared" si="1129"/>
        <v>0</v>
      </c>
      <c r="Z3986" s="6">
        <f t="shared" si="1129"/>
        <v>0</v>
      </c>
      <c r="AA3986" s="6">
        <f t="shared" si="1129"/>
        <v>0</v>
      </c>
      <c r="AB3986" s="6">
        <f t="shared" si="1129"/>
        <v>0</v>
      </c>
      <c r="AC3986" s="6">
        <f t="shared" si="1129"/>
        <v>0</v>
      </c>
      <c r="AD3986" s="6">
        <f t="shared" si="1129"/>
        <v>0</v>
      </c>
      <c r="AE3986" s="6">
        <f t="shared" si="1129"/>
        <v>0</v>
      </c>
      <c r="AF3986" s="6">
        <f t="shared" si="1129"/>
        <v>0</v>
      </c>
      <c r="AG3986" s="6">
        <f t="shared" si="1129"/>
        <v>0</v>
      </c>
      <c r="AH3986" s="6">
        <v>0</v>
      </c>
      <c r="AI3986" s="6">
        <v>0</v>
      </c>
      <c r="AJ3986" s="6">
        <f>SUM(AJ3987)</f>
        <v>0</v>
      </c>
      <c r="AK3986" s="6">
        <f t="shared" si="1129"/>
        <v>0</v>
      </c>
      <c r="AL3986" s="6">
        <f t="shared" si="1129"/>
        <v>0</v>
      </c>
      <c r="AM3986" s="6">
        <f t="shared" si="1129"/>
        <v>0</v>
      </c>
      <c r="AN3986" s="6">
        <f t="shared" si="1129"/>
        <v>0</v>
      </c>
      <c r="AO3986" s="6">
        <f t="shared" si="1129"/>
        <v>0</v>
      </c>
      <c r="AP3986" s="6">
        <f t="shared" si="1129"/>
        <v>0</v>
      </c>
      <c r="AQ3986" s="6">
        <f t="shared" si="1129"/>
        <v>0</v>
      </c>
      <c r="AR3986" s="6">
        <f t="shared" si="1129"/>
        <v>0</v>
      </c>
      <c r="AS3986" s="6">
        <f t="shared" si="1129"/>
        <v>0</v>
      </c>
      <c r="AT3986" s="6">
        <f t="shared" si="1129"/>
        <v>0</v>
      </c>
      <c r="AU3986" s="6">
        <v>0</v>
      </c>
      <c r="AV3986" s="6">
        <v>0</v>
      </c>
      <c r="AW3986" s="6">
        <f t="shared" si="1124"/>
        <v>0</v>
      </c>
    </row>
    <row r="3987" spans="1:49" s="52" customFormat="1">
      <c r="A3987" s="44" t="s">
        <v>797</v>
      </c>
      <c r="B3987" s="45" t="s">
        <v>1030</v>
      </c>
      <c r="C3987" s="45" t="s">
        <v>1343</v>
      </c>
      <c r="D3987" s="452" t="s">
        <v>2969</v>
      </c>
      <c r="E3987" s="213" t="s">
        <v>833</v>
      </c>
      <c r="F3987" s="65"/>
      <c r="G3987" s="65"/>
      <c r="H3987" s="65"/>
      <c r="I3987" s="53" t="s">
        <v>1</v>
      </c>
      <c r="J3987" s="200">
        <f>SUM(J3988)</f>
        <v>0</v>
      </c>
      <c r="K3987" s="200">
        <f t="shared" si="1129"/>
        <v>0</v>
      </c>
      <c r="L3987" s="200">
        <f t="shared" si="1129"/>
        <v>0</v>
      </c>
      <c r="M3987" s="200">
        <f t="shared" si="1129"/>
        <v>0</v>
      </c>
      <c r="N3987" s="200">
        <f t="shared" si="1129"/>
        <v>0</v>
      </c>
      <c r="O3987" s="200">
        <f t="shared" si="1129"/>
        <v>0</v>
      </c>
      <c r="P3987" s="200">
        <f t="shared" si="1129"/>
        <v>0</v>
      </c>
      <c r="Q3987" s="200">
        <f t="shared" si="1129"/>
        <v>0</v>
      </c>
      <c r="R3987" s="200">
        <f t="shared" si="1129"/>
        <v>0</v>
      </c>
      <c r="S3987" s="200">
        <f t="shared" si="1129"/>
        <v>0</v>
      </c>
      <c r="T3987" s="200">
        <f t="shared" si="1129"/>
        <v>0</v>
      </c>
      <c r="U3987" s="200">
        <v>0</v>
      </c>
      <c r="V3987" s="200">
        <v>0</v>
      </c>
      <c r="W3987" s="200">
        <f>SUM(W3988)</f>
        <v>0</v>
      </c>
      <c r="X3987" s="200">
        <f t="shared" si="1129"/>
        <v>0</v>
      </c>
      <c r="Y3987" s="200">
        <f t="shared" si="1129"/>
        <v>0</v>
      </c>
      <c r="Z3987" s="200">
        <f t="shared" si="1129"/>
        <v>0</v>
      </c>
      <c r="AA3987" s="200">
        <f t="shared" si="1129"/>
        <v>0</v>
      </c>
      <c r="AB3987" s="200">
        <f t="shared" si="1129"/>
        <v>0</v>
      </c>
      <c r="AC3987" s="200">
        <f t="shared" si="1129"/>
        <v>0</v>
      </c>
      <c r="AD3987" s="200">
        <f t="shared" si="1129"/>
        <v>0</v>
      </c>
      <c r="AE3987" s="200">
        <f t="shared" si="1129"/>
        <v>0</v>
      </c>
      <c r="AF3987" s="200">
        <f t="shared" si="1129"/>
        <v>0</v>
      </c>
      <c r="AG3987" s="200">
        <f t="shared" si="1129"/>
        <v>0</v>
      </c>
      <c r="AH3987" s="200">
        <v>0</v>
      </c>
      <c r="AI3987" s="200">
        <v>0</v>
      </c>
      <c r="AJ3987" s="200">
        <f>SUM(AJ3988)</f>
        <v>0</v>
      </c>
      <c r="AK3987" s="200">
        <f t="shared" si="1129"/>
        <v>0</v>
      </c>
      <c r="AL3987" s="200">
        <f t="shared" si="1129"/>
        <v>0</v>
      </c>
      <c r="AM3987" s="200">
        <f t="shared" si="1129"/>
        <v>0</v>
      </c>
      <c r="AN3987" s="200">
        <f t="shared" si="1129"/>
        <v>0</v>
      </c>
      <c r="AO3987" s="200">
        <f t="shared" si="1129"/>
        <v>0</v>
      </c>
      <c r="AP3987" s="200">
        <f t="shared" si="1129"/>
        <v>0</v>
      </c>
      <c r="AQ3987" s="200">
        <f t="shared" si="1129"/>
        <v>0</v>
      </c>
      <c r="AR3987" s="200">
        <f t="shared" si="1129"/>
        <v>0</v>
      </c>
      <c r="AS3987" s="200">
        <f t="shared" si="1129"/>
        <v>0</v>
      </c>
      <c r="AT3987" s="200">
        <f t="shared" si="1129"/>
        <v>0</v>
      </c>
      <c r="AU3987" s="200">
        <v>0</v>
      </c>
      <c r="AV3987" s="200">
        <v>0</v>
      </c>
      <c r="AW3987" s="200">
        <f t="shared" si="1124"/>
        <v>0</v>
      </c>
    </row>
    <row r="3988" spans="1:49" s="59" customFormat="1">
      <c r="A3988" s="44" t="s">
        <v>797</v>
      </c>
      <c r="B3988" s="45" t="s">
        <v>1030</v>
      </c>
      <c r="C3988" s="45" t="s">
        <v>1343</v>
      </c>
      <c r="D3988" s="452" t="s">
        <v>2969</v>
      </c>
      <c r="E3988" s="57" t="s">
        <v>1517</v>
      </c>
      <c r="F3988" s="58"/>
      <c r="G3988" s="468" t="s">
        <v>3096</v>
      </c>
      <c r="H3988" s="50" t="s">
        <v>2333</v>
      </c>
      <c r="I3988" s="188" t="s">
        <v>2584</v>
      </c>
      <c r="J3988" s="13"/>
      <c r="K3988" s="13"/>
      <c r="L3988" s="13"/>
      <c r="M3988" s="13"/>
      <c r="N3988" s="13"/>
      <c r="O3988" s="13"/>
      <c r="P3988" s="13"/>
      <c r="Q3988" s="13"/>
      <c r="R3988" s="13"/>
      <c r="S3988" s="13"/>
      <c r="T3988" s="13"/>
      <c r="U3988" s="13">
        <v>0</v>
      </c>
      <c r="V3988" s="13">
        <v>0</v>
      </c>
      <c r="W3988" s="13"/>
      <c r="X3988" s="13"/>
      <c r="Y3988" s="13"/>
      <c r="Z3988" s="13"/>
      <c r="AA3988" s="13"/>
      <c r="AB3988" s="13"/>
      <c r="AC3988" s="13"/>
      <c r="AD3988" s="13"/>
      <c r="AE3988" s="13"/>
      <c r="AF3988" s="13"/>
      <c r="AG3988" s="13"/>
      <c r="AH3988" s="13">
        <v>0</v>
      </c>
      <c r="AI3988" s="13">
        <v>0</v>
      </c>
      <c r="AJ3988" s="13"/>
      <c r="AK3988" s="13"/>
      <c r="AL3988" s="13"/>
      <c r="AM3988" s="13"/>
      <c r="AN3988" s="13"/>
      <c r="AO3988" s="13"/>
      <c r="AP3988" s="13"/>
      <c r="AQ3988" s="13"/>
      <c r="AR3988" s="13"/>
      <c r="AS3988" s="13"/>
      <c r="AT3988" s="13"/>
      <c r="AU3988" s="13">
        <v>0</v>
      </c>
      <c r="AV3988" s="13">
        <v>0</v>
      </c>
      <c r="AW3988" s="13">
        <f t="shared" si="1124"/>
        <v>0</v>
      </c>
    </row>
    <row r="3989" spans="1:49">
      <c r="A3989" s="68" t="s">
        <v>2050</v>
      </c>
      <c r="B3989" s="69"/>
      <c r="C3989" s="69"/>
      <c r="D3989" s="455"/>
      <c r="E3989" s="531"/>
      <c r="F3989" s="50"/>
      <c r="G3989" s="50"/>
      <c r="H3989" s="50"/>
      <c r="I3989" s="49" t="s">
        <v>1157</v>
      </c>
      <c r="J3989" s="12">
        <f>SUM(J3990)</f>
        <v>5000</v>
      </c>
      <c r="K3989" s="12">
        <f t="shared" ref="K3989:AT3989" si="1130">SUM(K3990)</f>
        <v>0</v>
      </c>
      <c r="L3989" s="12">
        <f t="shared" si="1130"/>
        <v>0</v>
      </c>
      <c r="M3989" s="12">
        <f t="shared" si="1130"/>
        <v>0</v>
      </c>
      <c r="N3989" s="12">
        <f t="shared" si="1130"/>
        <v>0</v>
      </c>
      <c r="O3989" s="12">
        <f t="shared" si="1130"/>
        <v>0</v>
      </c>
      <c r="P3989" s="12">
        <f t="shared" si="1130"/>
        <v>0</v>
      </c>
      <c r="Q3989" s="12">
        <f t="shared" si="1130"/>
        <v>0</v>
      </c>
      <c r="R3989" s="12">
        <f t="shared" si="1130"/>
        <v>0</v>
      </c>
      <c r="S3989" s="12">
        <f t="shared" si="1130"/>
        <v>0</v>
      </c>
      <c r="T3989" s="12">
        <f t="shared" si="1130"/>
        <v>110</v>
      </c>
      <c r="U3989" s="12">
        <v>110</v>
      </c>
      <c r="V3989" s="12">
        <v>4890</v>
      </c>
      <c r="W3989" s="12">
        <f>SUM(W3990)</f>
        <v>0</v>
      </c>
      <c r="X3989" s="12">
        <f t="shared" si="1130"/>
        <v>0</v>
      </c>
      <c r="Y3989" s="12">
        <f t="shared" si="1130"/>
        <v>0</v>
      </c>
      <c r="Z3989" s="12">
        <f t="shared" si="1130"/>
        <v>0</v>
      </c>
      <c r="AA3989" s="12">
        <f t="shared" si="1130"/>
        <v>0</v>
      </c>
      <c r="AB3989" s="12">
        <f t="shared" si="1130"/>
        <v>0</v>
      </c>
      <c r="AC3989" s="12">
        <f t="shared" si="1130"/>
        <v>0</v>
      </c>
      <c r="AD3989" s="12">
        <f t="shared" si="1130"/>
        <v>0</v>
      </c>
      <c r="AE3989" s="12">
        <f t="shared" si="1130"/>
        <v>0</v>
      </c>
      <c r="AF3989" s="12">
        <f t="shared" si="1130"/>
        <v>0</v>
      </c>
      <c r="AG3989" s="12">
        <f t="shared" si="1130"/>
        <v>0</v>
      </c>
      <c r="AH3989" s="12">
        <v>0</v>
      </c>
      <c r="AI3989" s="12">
        <v>0</v>
      </c>
      <c r="AJ3989" s="12">
        <f>SUM(AJ3990)</f>
        <v>0</v>
      </c>
      <c r="AK3989" s="12">
        <f t="shared" si="1130"/>
        <v>0</v>
      </c>
      <c r="AL3989" s="12">
        <f t="shared" si="1130"/>
        <v>0</v>
      </c>
      <c r="AM3989" s="12">
        <f t="shared" si="1130"/>
        <v>0</v>
      </c>
      <c r="AN3989" s="12">
        <f t="shared" si="1130"/>
        <v>0</v>
      </c>
      <c r="AO3989" s="12">
        <f t="shared" si="1130"/>
        <v>0</v>
      </c>
      <c r="AP3989" s="12">
        <f t="shared" si="1130"/>
        <v>0</v>
      </c>
      <c r="AQ3989" s="12">
        <f t="shared" si="1130"/>
        <v>0</v>
      </c>
      <c r="AR3989" s="12">
        <f t="shared" si="1130"/>
        <v>0</v>
      </c>
      <c r="AS3989" s="12">
        <f t="shared" si="1130"/>
        <v>0</v>
      </c>
      <c r="AT3989" s="12">
        <f t="shared" si="1130"/>
        <v>0</v>
      </c>
      <c r="AU3989" s="12">
        <v>0</v>
      </c>
      <c r="AV3989" s="12">
        <v>0</v>
      </c>
      <c r="AW3989" s="12">
        <f t="shared" si="1124"/>
        <v>110</v>
      </c>
    </row>
    <row r="3990" spans="1:49">
      <c r="A3990" s="44" t="s">
        <v>797</v>
      </c>
      <c r="B3990" s="45" t="s">
        <v>1030</v>
      </c>
      <c r="C3990" s="45" t="s">
        <v>1343</v>
      </c>
      <c r="D3990" s="452" t="s">
        <v>2969</v>
      </c>
      <c r="E3990" s="213" t="s">
        <v>1402</v>
      </c>
      <c r="F3990" s="65"/>
      <c r="G3990" s="65"/>
      <c r="H3990" s="65"/>
      <c r="I3990" s="1" t="s">
        <v>1158</v>
      </c>
      <c r="J3990" s="9">
        <f>SUM(J3991:J3991)</f>
        <v>5000</v>
      </c>
      <c r="K3990" s="9">
        <f t="shared" ref="K3990:AT3990" si="1131">SUM(K3991:K3991)</f>
        <v>0</v>
      </c>
      <c r="L3990" s="9">
        <f t="shared" si="1131"/>
        <v>0</v>
      </c>
      <c r="M3990" s="9">
        <f t="shared" si="1131"/>
        <v>0</v>
      </c>
      <c r="N3990" s="9">
        <f t="shared" si="1131"/>
        <v>0</v>
      </c>
      <c r="O3990" s="9">
        <f t="shared" si="1131"/>
        <v>0</v>
      </c>
      <c r="P3990" s="9">
        <f t="shared" si="1131"/>
        <v>0</v>
      </c>
      <c r="Q3990" s="9">
        <f t="shared" si="1131"/>
        <v>0</v>
      </c>
      <c r="R3990" s="9">
        <f t="shared" si="1131"/>
        <v>0</v>
      </c>
      <c r="S3990" s="9">
        <f t="shared" si="1131"/>
        <v>0</v>
      </c>
      <c r="T3990" s="9">
        <f t="shared" si="1131"/>
        <v>110</v>
      </c>
      <c r="U3990" s="9">
        <v>110</v>
      </c>
      <c r="V3990" s="9">
        <v>4890</v>
      </c>
      <c r="W3990" s="9">
        <f>SUM(W3991:W3991)</f>
        <v>0</v>
      </c>
      <c r="X3990" s="9">
        <f t="shared" si="1131"/>
        <v>0</v>
      </c>
      <c r="Y3990" s="9">
        <f t="shared" si="1131"/>
        <v>0</v>
      </c>
      <c r="Z3990" s="9">
        <f t="shared" si="1131"/>
        <v>0</v>
      </c>
      <c r="AA3990" s="9">
        <f t="shared" si="1131"/>
        <v>0</v>
      </c>
      <c r="AB3990" s="9">
        <f t="shared" si="1131"/>
        <v>0</v>
      </c>
      <c r="AC3990" s="9">
        <f t="shared" si="1131"/>
        <v>0</v>
      </c>
      <c r="AD3990" s="9">
        <f t="shared" si="1131"/>
        <v>0</v>
      </c>
      <c r="AE3990" s="9">
        <f t="shared" si="1131"/>
        <v>0</v>
      </c>
      <c r="AF3990" s="9">
        <f t="shared" si="1131"/>
        <v>0</v>
      </c>
      <c r="AG3990" s="9">
        <f t="shared" si="1131"/>
        <v>0</v>
      </c>
      <c r="AH3990" s="9">
        <v>0</v>
      </c>
      <c r="AI3990" s="9">
        <v>0</v>
      </c>
      <c r="AJ3990" s="9">
        <f>SUM(AJ3991:AJ3991)</f>
        <v>0</v>
      </c>
      <c r="AK3990" s="9">
        <f t="shared" si="1131"/>
        <v>0</v>
      </c>
      <c r="AL3990" s="9">
        <f t="shared" si="1131"/>
        <v>0</v>
      </c>
      <c r="AM3990" s="9">
        <f t="shared" si="1131"/>
        <v>0</v>
      </c>
      <c r="AN3990" s="9">
        <f t="shared" si="1131"/>
        <v>0</v>
      </c>
      <c r="AO3990" s="9">
        <f t="shared" si="1131"/>
        <v>0</v>
      </c>
      <c r="AP3990" s="9">
        <f t="shared" si="1131"/>
        <v>0</v>
      </c>
      <c r="AQ3990" s="9">
        <f t="shared" si="1131"/>
        <v>0</v>
      </c>
      <c r="AR3990" s="9">
        <f t="shared" si="1131"/>
        <v>0</v>
      </c>
      <c r="AS3990" s="9">
        <f t="shared" si="1131"/>
        <v>0</v>
      </c>
      <c r="AT3990" s="9">
        <f t="shared" si="1131"/>
        <v>0</v>
      </c>
      <c r="AU3990" s="9">
        <v>0</v>
      </c>
      <c r="AV3990" s="9">
        <v>0</v>
      </c>
      <c r="AW3990" s="9">
        <f t="shared" si="1124"/>
        <v>110</v>
      </c>
    </row>
    <row r="3991" spans="1:49">
      <c r="A3991" s="44" t="s">
        <v>797</v>
      </c>
      <c r="B3991" s="45" t="s">
        <v>1030</v>
      </c>
      <c r="C3991" s="45" t="s">
        <v>1343</v>
      </c>
      <c r="D3991" s="452" t="s">
        <v>2969</v>
      </c>
      <c r="E3991" s="367" t="s">
        <v>1409</v>
      </c>
      <c r="F3991" s="50"/>
      <c r="G3991" s="468" t="s">
        <v>3096</v>
      </c>
      <c r="H3991" s="50" t="s">
        <v>2333</v>
      </c>
      <c r="I3991" s="42" t="s">
        <v>2301</v>
      </c>
      <c r="J3991" s="15">
        <v>5000</v>
      </c>
      <c r="T3991" s="15">
        <v>110</v>
      </c>
      <c r="U3991" s="15">
        <v>110</v>
      </c>
      <c r="V3991" s="15">
        <v>4890</v>
      </c>
      <c r="AH3991" s="15">
        <v>0</v>
      </c>
      <c r="AI3991" s="15">
        <v>0</v>
      </c>
      <c r="AU3991" s="15">
        <v>0</v>
      </c>
      <c r="AV3991" s="15">
        <v>0</v>
      </c>
      <c r="AW3991" s="15">
        <f t="shared" si="1124"/>
        <v>110</v>
      </c>
    </row>
    <row r="3992" spans="1:49">
      <c r="A3992" s="44"/>
      <c r="B3992" s="45"/>
      <c r="C3992" s="45"/>
      <c r="D3992" s="45"/>
      <c r="E3992" s="367"/>
      <c r="F3992" s="50"/>
      <c r="G3992" s="50"/>
      <c r="H3992" s="50"/>
      <c r="I3992" s="42"/>
      <c r="U3992" s="15">
        <v>0</v>
      </c>
      <c r="V3992" s="15">
        <v>0</v>
      </c>
      <c r="AH3992" s="15">
        <v>0</v>
      </c>
      <c r="AI3992" s="15">
        <v>0</v>
      </c>
      <c r="AU3992" s="15">
        <v>0</v>
      </c>
      <c r="AV3992" s="15">
        <v>0</v>
      </c>
      <c r="AW3992" s="15">
        <f t="shared" si="1124"/>
        <v>0</v>
      </c>
    </row>
    <row r="3993" spans="1:49">
      <c r="A3993" s="48"/>
      <c r="B3993" s="42"/>
      <c r="C3993" s="42"/>
      <c r="D3993" s="42"/>
      <c r="E3993" s="531"/>
      <c r="F3993" s="50"/>
      <c r="G3993" s="50"/>
      <c r="H3993" s="50"/>
      <c r="I3993" s="49" t="s">
        <v>1631</v>
      </c>
      <c r="J3993" s="12">
        <f>SUM(J3964,J3989,J3986)</f>
        <v>17000</v>
      </c>
      <c r="K3993" s="12">
        <f t="shared" ref="K3993:AT3993" si="1132">SUM(K3964,K3989,K3986)</f>
        <v>0</v>
      </c>
      <c r="L3993" s="12">
        <f t="shared" si="1132"/>
        <v>0</v>
      </c>
      <c r="M3993" s="12">
        <f t="shared" si="1132"/>
        <v>0</v>
      </c>
      <c r="N3993" s="12">
        <f t="shared" si="1132"/>
        <v>200</v>
      </c>
      <c r="O3993" s="12">
        <f t="shared" si="1132"/>
        <v>0</v>
      </c>
      <c r="P3993" s="12">
        <f t="shared" si="1132"/>
        <v>0</v>
      </c>
      <c r="Q3993" s="12">
        <f t="shared" si="1132"/>
        <v>5500</v>
      </c>
      <c r="R3993" s="12">
        <f t="shared" si="1132"/>
        <v>0</v>
      </c>
      <c r="S3993" s="12">
        <f t="shared" si="1132"/>
        <v>2000</v>
      </c>
      <c r="T3993" s="12">
        <f t="shared" si="1132"/>
        <v>110</v>
      </c>
      <c r="U3993" s="12">
        <v>7810</v>
      </c>
      <c r="V3993" s="12">
        <v>9190</v>
      </c>
      <c r="W3993" s="12">
        <f>SUM(W3964,W3989,W3986)</f>
        <v>0</v>
      </c>
      <c r="X3993" s="12">
        <f t="shared" si="1132"/>
        <v>0</v>
      </c>
      <c r="Y3993" s="12">
        <f t="shared" si="1132"/>
        <v>0</v>
      </c>
      <c r="Z3993" s="12">
        <f t="shared" si="1132"/>
        <v>0</v>
      </c>
      <c r="AA3993" s="12">
        <f t="shared" si="1132"/>
        <v>0</v>
      </c>
      <c r="AB3993" s="12">
        <f t="shared" si="1132"/>
        <v>0</v>
      </c>
      <c r="AC3993" s="12">
        <f t="shared" si="1132"/>
        <v>0</v>
      </c>
      <c r="AD3993" s="12">
        <f t="shared" si="1132"/>
        <v>0</v>
      </c>
      <c r="AE3993" s="12">
        <f t="shared" si="1132"/>
        <v>0</v>
      </c>
      <c r="AF3993" s="12">
        <f t="shared" si="1132"/>
        <v>0</v>
      </c>
      <c r="AG3993" s="12">
        <f t="shared" si="1132"/>
        <v>0</v>
      </c>
      <c r="AH3993" s="12">
        <v>0</v>
      </c>
      <c r="AI3993" s="12">
        <v>0</v>
      </c>
      <c r="AJ3993" s="12">
        <f>SUM(AJ3964,AJ3989,AJ3986)</f>
        <v>0</v>
      </c>
      <c r="AK3993" s="12">
        <f t="shared" si="1132"/>
        <v>0</v>
      </c>
      <c r="AL3993" s="12">
        <f t="shared" si="1132"/>
        <v>0</v>
      </c>
      <c r="AM3993" s="12">
        <f t="shared" si="1132"/>
        <v>0</v>
      </c>
      <c r="AN3993" s="12">
        <f t="shared" si="1132"/>
        <v>0</v>
      </c>
      <c r="AO3993" s="12">
        <f t="shared" si="1132"/>
        <v>0</v>
      </c>
      <c r="AP3993" s="12">
        <f t="shared" si="1132"/>
        <v>0</v>
      </c>
      <c r="AQ3993" s="12">
        <f t="shared" si="1132"/>
        <v>0</v>
      </c>
      <c r="AR3993" s="12">
        <f t="shared" si="1132"/>
        <v>0</v>
      </c>
      <c r="AS3993" s="12">
        <f t="shared" si="1132"/>
        <v>0</v>
      </c>
      <c r="AT3993" s="12">
        <f t="shared" si="1132"/>
        <v>0</v>
      </c>
      <c r="AU3993" s="12">
        <v>0</v>
      </c>
      <c r="AV3993" s="12">
        <v>0</v>
      </c>
      <c r="AW3993" s="12">
        <f t="shared" si="1124"/>
        <v>7810</v>
      </c>
    </row>
    <row r="3994" spans="1:49">
      <c r="A3994" s="48"/>
      <c r="B3994" s="42"/>
      <c r="C3994" s="42"/>
      <c r="D3994" s="42"/>
      <c r="E3994" s="531"/>
      <c r="F3994" s="50"/>
      <c r="G3994" s="50"/>
      <c r="H3994" s="50"/>
      <c r="I3994" s="146" t="s">
        <v>970</v>
      </c>
      <c r="J3994" s="267"/>
      <c r="K3994" s="267"/>
      <c r="L3994" s="267"/>
      <c r="M3994" s="267"/>
      <c r="N3994" s="267"/>
      <c r="O3994" s="267"/>
      <c r="P3994" s="267"/>
      <c r="Q3994" s="267"/>
      <c r="R3994" s="267"/>
      <c r="S3994" s="267"/>
      <c r="T3994" s="267"/>
      <c r="U3994" s="267"/>
      <c r="V3994" s="267"/>
      <c r="W3994" s="267"/>
      <c r="X3994" s="267"/>
      <c r="Y3994" s="267"/>
      <c r="Z3994" s="267"/>
      <c r="AA3994" s="267"/>
      <c r="AB3994" s="267"/>
      <c r="AC3994" s="267"/>
      <c r="AD3994" s="267"/>
      <c r="AE3994" s="267"/>
      <c r="AF3994" s="267"/>
      <c r="AG3994" s="267"/>
      <c r="AH3994" s="267"/>
      <c r="AI3994" s="267"/>
      <c r="AJ3994" s="267"/>
      <c r="AK3994" s="267"/>
      <c r="AL3994" s="267"/>
      <c r="AM3994" s="267"/>
      <c r="AN3994" s="267"/>
      <c r="AO3994" s="267"/>
      <c r="AP3994" s="267"/>
      <c r="AQ3994" s="267"/>
      <c r="AR3994" s="267"/>
      <c r="AS3994" s="267"/>
      <c r="AT3994" s="267"/>
      <c r="AU3994" s="267"/>
      <c r="AV3994" s="267"/>
      <c r="AW3994" s="267"/>
    </row>
    <row r="3995" spans="1:49" ht="13.5" thickBot="1">
      <c r="A3995" s="48"/>
      <c r="B3995" s="42"/>
      <c r="C3995" s="42"/>
      <c r="D3995" s="42"/>
      <c r="E3995" s="531"/>
      <c r="F3995" s="50"/>
      <c r="G3995" s="50"/>
      <c r="H3995" s="50"/>
      <c r="I3995" s="146"/>
      <c r="J3995" s="29"/>
      <c r="K3995" s="29"/>
      <c r="L3995" s="29"/>
      <c r="M3995" s="29"/>
      <c r="N3995" s="29"/>
      <c r="O3995" s="29"/>
      <c r="P3995" s="29"/>
      <c r="Q3995" s="29"/>
      <c r="R3995" s="29"/>
      <c r="S3995" s="29"/>
      <c r="T3995" s="29"/>
      <c r="U3995" s="29"/>
      <c r="V3995" s="29"/>
      <c r="W3995" s="29"/>
      <c r="X3995" s="29"/>
      <c r="Y3995" s="29"/>
      <c r="Z3995" s="29"/>
      <c r="AA3995" s="29"/>
      <c r="AB3995" s="29"/>
      <c r="AC3995" s="29"/>
      <c r="AD3995" s="29"/>
      <c r="AE3995" s="29"/>
      <c r="AF3995" s="29"/>
      <c r="AG3995" s="29"/>
      <c r="AH3995" s="29"/>
      <c r="AI3995" s="29"/>
      <c r="AJ3995" s="29"/>
      <c r="AK3995" s="29"/>
      <c r="AL3995" s="29"/>
      <c r="AM3995" s="29"/>
      <c r="AN3995" s="29"/>
      <c r="AO3995" s="29"/>
      <c r="AP3995" s="29"/>
      <c r="AQ3995" s="29"/>
      <c r="AR3995" s="29"/>
      <c r="AS3995" s="29"/>
      <c r="AT3995" s="29"/>
      <c r="AU3995" s="29"/>
      <c r="AV3995" s="29"/>
      <c r="AW3995" s="29"/>
    </row>
    <row r="3996" spans="1:49" ht="35.25" customHeight="1" thickTop="1" thickBot="1">
      <c r="A3996" s="48"/>
      <c r="B3996" s="42"/>
      <c r="C3996" s="42"/>
      <c r="D3996" s="42"/>
      <c r="E3996" s="531"/>
      <c r="F3996" s="50"/>
      <c r="G3996" s="50"/>
      <c r="H3996" s="50"/>
      <c r="I3996" s="5" t="s">
        <v>2331</v>
      </c>
      <c r="J3996" s="364" t="s">
        <v>2891</v>
      </c>
      <c r="K3996" s="364" t="s">
        <v>2879</v>
      </c>
      <c r="L3996" s="364" t="s">
        <v>2880</v>
      </c>
      <c r="M3996" s="364" t="s">
        <v>2881</v>
      </c>
      <c r="N3996" s="364" t="s">
        <v>2882</v>
      </c>
      <c r="O3996" s="364" t="s">
        <v>2883</v>
      </c>
      <c r="P3996" s="364" t="s">
        <v>2884</v>
      </c>
      <c r="Q3996" s="364" t="s">
        <v>2885</v>
      </c>
      <c r="R3996" s="364" t="s">
        <v>2886</v>
      </c>
      <c r="S3996" s="364" t="s">
        <v>2887</v>
      </c>
      <c r="T3996" s="364" t="s">
        <v>2888</v>
      </c>
      <c r="U3996" s="364" t="s">
        <v>2889</v>
      </c>
      <c r="V3996" s="364" t="s">
        <v>2890</v>
      </c>
      <c r="W3996" s="365" t="s">
        <v>2893</v>
      </c>
      <c r="X3996" s="365" t="s">
        <v>2879</v>
      </c>
      <c r="Y3996" s="365" t="s">
        <v>2880</v>
      </c>
      <c r="Z3996" s="365" t="s">
        <v>2881</v>
      </c>
      <c r="AA3996" s="365" t="s">
        <v>2882</v>
      </c>
      <c r="AB3996" s="365" t="s">
        <v>2883</v>
      </c>
      <c r="AC3996" s="365" t="s">
        <v>2884</v>
      </c>
      <c r="AD3996" s="365" t="s">
        <v>2885</v>
      </c>
      <c r="AE3996" s="365" t="s">
        <v>2886</v>
      </c>
      <c r="AF3996" s="365" t="s">
        <v>2887</v>
      </c>
      <c r="AG3996" s="365" t="s">
        <v>2888</v>
      </c>
      <c r="AH3996" s="365" t="s">
        <v>2889</v>
      </c>
      <c r="AI3996" s="365" t="s">
        <v>2890</v>
      </c>
      <c r="AJ3996" s="366" t="s">
        <v>2892</v>
      </c>
      <c r="AK3996" s="366" t="s">
        <v>2879</v>
      </c>
      <c r="AL3996" s="366" t="s">
        <v>2880</v>
      </c>
      <c r="AM3996" s="366" t="s">
        <v>2881</v>
      </c>
      <c r="AN3996" s="366" t="s">
        <v>2882</v>
      </c>
      <c r="AO3996" s="366" t="s">
        <v>2883</v>
      </c>
      <c r="AP3996" s="366" t="s">
        <v>2884</v>
      </c>
      <c r="AQ3996" s="366" t="s">
        <v>2885</v>
      </c>
      <c r="AR3996" s="366" t="s">
        <v>2886</v>
      </c>
      <c r="AS3996" s="366" t="s">
        <v>2887</v>
      </c>
      <c r="AT3996" s="366" t="s">
        <v>2888</v>
      </c>
      <c r="AU3996" s="366" t="s">
        <v>2889</v>
      </c>
      <c r="AV3996" s="366" t="s">
        <v>2890</v>
      </c>
      <c r="AW3996" s="368" t="s">
        <v>2895</v>
      </c>
    </row>
    <row r="3997" spans="1:49">
      <c r="A3997" s="48"/>
      <c r="B3997" s="42"/>
      <c r="C3997" s="42"/>
      <c r="D3997" s="42"/>
      <c r="E3997" s="531"/>
      <c r="F3997" s="50"/>
      <c r="G3997" s="50"/>
      <c r="H3997" s="50"/>
      <c r="I3997" s="34"/>
      <c r="J3997" s="202" t="s">
        <v>1224</v>
      </c>
      <c r="K3997" s="202">
        <v>1</v>
      </c>
      <c r="L3997" s="202">
        <v>2</v>
      </c>
      <c r="M3997" s="202">
        <v>3</v>
      </c>
      <c r="N3997" s="202">
        <v>4</v>
      </c>
      <c r="O3997" s="202">
        <v>5</v>
      </c>
      <c r="P3997" s="202">
        <v>6</v>
      </c>
      <c r="Q3997" s="202">
        <v>7</v>
      </c>
      <c r="R3997" s="202">
        <v>8</v>
      </c>
      <c r="S3997" s="202">
        <v>9</v>
      </c>
      <c r="T3997" s="202">
        <v>10</v>
      </c>
      <c r="U3997" s="202">
        <v>13</v>
      </c>
      <c r="V3997" s="202">
        <v>14</v>
      </c>
      <c r="W3997" s="202" t="s">
        <v>1224</v>
      </c>
      <c r="X3997" s="202">
        <v>1</v>
      </c>
      <c r="Y3997" s="202">
        <v>2</v>
      </c>
      <c r="Z3997" s="202">
        <v>3</v>
      </c>
      <c r="AA3997" s="202">
        <v>4</v>
      </c>
      <c r="AB3997" s="202">
        <v>5</v>
      </c>
      <c r="AC3997" s="202">
        <v>6</v>
      </c>
      <c r="AD3997" s="202">
        <v>7</v>
      </c>
      <c r="AE3997" s="202">
        <v>8</v>
      </c>
      <c r="AF3997" s="202">
        <v>9</v>
      </c>
      <c r="AG3997" s="202">
        <v>10</v>
      </c>
      <c r="AH3997" s="202">
        <v>13</v>
      </c>
      <c r="AI3997" s="202">
        <v>14</v>
      </c>
      <c r="AJ3997" s="202" t="s">
        <v>1224</v>
      </c>
      <c r="AK3997" s="202">
        <v>1</v>
      </c>
      <c r="AL3997" s="202">
        <v>2</v>
      </c>
      <c r="AM3997" s="202">
        <v>3</v>
      </c>
      <c r="AN3997" s="202">
        <v>4</v>
      </c>
      <c r="AO3997" s="202">
        <v>5</v>
      </c>
      <c r="AP3997" s="202">
        <v>6</v>
      </c>
      <c r="AQ3997" s="202">
        <v>7</v>
      </c>
      <c r="AR3997" s="202">
        <v>8</v>
      </c>
      <c r="AS3997" s="202">
        <v>9</v>
      </c>
      <c r="AT3997" s="202">
        <v>10</v>
      </c>
      <c r="AU3997" s="202">
        <v>13</v>
      </c>
      <c r="AV3997" s="202">
        <v>14</v>
      </c>
      <c r="AW3997" s="202">
        <v>15</v>
      </c>
    </row>
    <row r="3998" spans="1:49">
      <c r="A3998" s="48"/>
      <c r="B3998" s="42"/>
      <c r="C3998" s="42"/>
      <c r="D3998" s="42"/>
      <c r="E3998" s="531"/>
      <c r="F3998" s="50"/>
      <c r="G3998" s="50"/>
      <c r="H3998" s="50"/>
      <c r="I3998" s="276" t="s">
        <v>2429</v>
      </c>
      <c r="J3998" s="277">
        <f>SUM(J3993)</f>
        <v>17000</v>
      </c>
      <c r="K3998" s="277">
        <f t="shared" ref="K3998:AT3998" si="1133">SUM(K3993)</f>
        <v>0</v>
      </c>
      <c r="L3998" s="277">
        <f t="shared" si="1133"/>
        <v>0</v>
      </c>
      <c r="M3998" s="277">
        <f t="shared" si="1133"/>
        <v>0</v>
      </c>
      <c r="N3998" s="277">
        <f t="shared" si="1133"/>
        <v>200</v>
      </c>
      <c r="O3998" s="277">
        <f t="shared" si="1133"/>
        <v>0</v>
      </c>
      <c r="P3998" s="277">
        <f t="shared" si="1133"/>
        <v>0</v>
      </c>
      <c r="Q3998" s="277">
        <f t="shared" si="1133"/>
        <v>5500</v>
      </c>
      <c r="R3998" s="277">
        <f t="shared" si="1133"/>
        <v>0</v>
      </c>
      <c r="S3998" s="277">
        <f t="shared" si="1133"/>
        <v>2000</v>
      </c>
      <c r="T3998" s="277">
        <f t="shared" si="1133"/>
        <v>110</v>
      </c>
      <c r="U3998" s="277">
        <v>7810</v>
      </c>
      <c r="V3998" s="277">
        <v>9190</v>
      </c>
      <c r="W3998" s="277">
        <f>SUM(W3993)</f>
        <v>0</v>
      </c>
      <c r="X3998" s="277">
        <f t="shared" si="1133"/>
        <v>0</v>
      </c>
      <c r="Y3998" s="277">
        <f t="shared" si="1133"/>
        <v>0</v>
      </c>
      <c r="Z3998" s="277">
        <f t="shared" si="1133"/>
        <v>0</v>
      </c>
      <c r="AA3998" s="277">
        <f t="shared" si="1133"/>
        <v>0</v>
      </c>
      <c r="AB3998" s="277">
        <f t="shared" si="1133"/>
        <v>0</v>
      </c>
      <c r="AC3998" s="277">
        <f t="shared" si="1133"/>
        <v>0</v>
      </c>
      <c r="AD3998" s="277">
        <f t="shared" si="1133"/>
        <v>0</v>
      </c>
      <c r="AE3998" s="277">
        <f t="shared" si="1133"/>
        <v>0</v>
      </c>
      <c r="AF3998" s="277">
        <f t="shared" si="1133"/>
        <v>0</v>
      </c>
      <c r="AG3998" s="277">
        <f t="shared" si="1133"/>
        <v>0</v>
      </c>
      <c r="AH3998" s="277">
        <v>0</v>
      </c>
      <c r="AI3998" s="277">
        <v>0</v>
      </c>
      <c r="AJ3998" s="277">
        <f>SUM(AJ3993)</f>
        <v>0</v>
      </c>
      <c r="AK3998" s="277">
        <f t="shared" si="1133"/>
        <v>0</v>
      </c>
      <c r="AL3998" s="277">
        <f t="shared" si="1133"/>
        <v>0</v>
      </c>
      <c r="AM3998" s="277">
        <f t="shared" si="1133"/>
        <v>0</v>
      </c>
      <c r="AN3998" s="277">
        <f t="shared" si="1133"/>
        <v>0</v>
      </c>
      <c r="AO3998" s="277">
        <f t="shared" si="1133"/>
        <v>0</v>
      </c>
      <c r="AP3998" s="277">
        <f t="shared" si="1133"/>
        <v>0</v>
      </c>
      <c r="AQ3998" s="277">
        <f t="shared" si="1133"/>
        <v>0</v>
      </c>
      <c r="AR3998" s="277">
        <f t="shared" si="1133"/>
        <v>0</v>
      </c>
      <c r="AS3998" s="277">
        <f t="shared" si="1133"/>
        <v>0</v>
      </c>
      <c r="AT3998" s="277">
        <f t="shared" si="1133"/>
        <v>0</v>
      </c>
      <c r="AU3998" s="277">
        <v>0</v>
      </c>
      <c r="AV3998" s="277">
        <v>0</v>
      </c>
      <c r="AW3998" s="277">
        <f>U3998+AH3998+AU3998</f>
        <v>7810</v>
      </c>
    </row>
    <row r="3999" spans="1:49">
      <c r="A3999" s="48"/>
      <c r="B3999" s="42"/>
      <c r="C3999" s="42"/>
      <c r="D3999" s="42"/>
      <c r="E3999" s="531"/>
      <c r="F3999" s="50"/>
      <c r="G3999" s="50"/>
      <c r="H3999" s="50"/>
      <c r="I3999" s="276"/>
      <c r="J3999" s="277"/>
      <c r="K3999" s="277"/>
      <c r="L3999" s="277"/>
      <c r="M3999" s="277"/>
      <c r="N3999" s="277"/>
      <c r="O3999" s="277"/>
      <c r="P3999" s="277"/>
      <c r="Q3999" s="277"/>
      <c r="R3999" s="277"/>
      <c r="S3999" s="277"/>
      <c r="T3999" s="277"/>
      <c r="U3999" s="277">
        <v>0</v>
      </c>
      <c r="V3999" s="277">
        <v>0</v>
      </c>
      <c r="W3999" s="277"/>
      <c r="X3999" s="277"/>
      <c r="Y3999" s="277"/>
      <c r="Z3999" s="277"/>
      <c r="AA3999" s="277"/>
      <c r="AB3999" s="277"/>
      <c r="AC3999" s="277"/>
      <c r="AD3999" s="277"/>
      <c r="AE3999" s="277"/>
      <c r="AF3999" s="277"/>
      <c r="AG3999" s="277"/>
      <c r="AH3999" s="277">
        <v>0</v>
      </c>
      <c r="AI3999" s="277">
        <v>0</v>
      </c>
      <c r="AJ3999" s="277"/>
      <c r="AK3999" s="277"/>
      <c r="AL3999" s="277"/>
      <c r="AM3999" s="277"/>
      <c r="AN3999" s="277"/>
      <c r="AO3999" s="277"/>
      <c r="AP3999" s="277"/>
      <c r="AQ3999" s="277"/>
      <c r="AR3999" s="277"/>
      <c r="AS3999" s="277"/>
      <c r="AT3999" s="277"/>
      <c r="AU3999" s="277">
        <v>0</v>
      </c>
      <c r="AV3999" s="277">
        <v>0</v>
      </c>
      <c r="AW3999" s="277">
        <f>U3999+AH3999+AU3999</f>
        <v>0</v>
      </c>
    </row>
    <row r="4000" spans="1:49">
      <c r="A4000" s="48"/>
      <c r="B4000" s="42"/>
      <c r="C4000" s="42"/>
      <c r="D4000" s="42"/>
      <c r="E4000" s="531"/>
      <c r="F4000" s="50"/>
      <c r="G4000" s="50"/>
      <c r="H4000" s="50"/>
      <c r="I4000" s="276"/>
      <c r="J4000" s="277"/>
      <c r="K4000" s="277"/>
      <c r="L4000" s="277"/>
      <c r="M4000" s="277"/>
      <c r="N4000" s="277"/>
      <c r="O4000" s="277"/>
      <c r="P4000" s="277"/>
      <c r="Q4000" s="277"/>
      <c r="R4000" s="277"/>
      <c r="S4000" s="277"/>
      <c r="T4000" s="277"/>
      <c r="U4000" s="277">
        <v>0</v>
      </c>
      <c r="V4000" s="277">
        <v>0</v>
      </c>
      <c r="W4000" s="277"/>
      <c r="X4000" s="277"/>
      <c r="Y4000" s="277"/>
      <c r="Z4000" s="277"/>
      <c r="AA4000" s="277"/>
      <c r="AB4000" s="277"/>
      <c r="AC4000" s="277"/>
      <c r="AD4000" s="277"/>
      <c r="AE4000" s="277"/>
      <c r="AF4000" s="277"/>
      <c r="AG4000" s="277"/>
      <c r="AH4000" s="277">
        <v>0</v>
      </c>
      <c r="AI4000" s="277">
        <v>0</v>
      </c>
      <c r="AJ4000" s="277"/>
      <c r="AK4000" s="277"/>
      <c r="AL4000" s="277"/>
      <c r="AM4000" s="277"/>
      <c r="AN4000" s="277"/>
      <c r="AO4000" s="277"/>
      <c r="AP4000" s="277"/>
      <c r="AQ4000" s="277"/>
      <c r="AR4000" s="277"/>
      <c r="AS4000" s="277"/>
      <c r="AT4000" s="277"/>
      <c r="AU4000" s="277">
        <v>0</v>
      </c>
      <c r="AV4000" s="277">
        <v>0</v>
      </c>
      <c r="AW4000" s="277">
        <f>U4000+AH4000+AU4000</f>
        <v>0</v>
      </c>
    </row>
    <row r="4001" spans="1:49">
      <c r="A4001" s="48"/>
      <c r="B4001" s="42"/>
      <c r="C4001" s="42"/>
      <c r="D4001" s="42"/>
      <c r="E4001" s="531"/>
      <c r="F4001" s="50"/>
      <c r="G4001" s="50"/>
      <c r="H4001" s="50"/>
      <c r="I4001" s="276"/>
      <c r="J4001" s="277"/>
      <c r="K4001" s="277"/>
      <c r="L4001" s="277"/>
      <c r="M4001" s="277"/>
      <c r="N4001" s="277"/>
      <c r="O4001" s="277"/>
      <c r="P4001" s="277"/>
      <c r="Q4001" s="277"/>
      <c r="R4001" s="277"/>
      <c r="S4001" s="277"/>
      <c r="T4001" s="277"/>
      <c r="U4001" s="277">
        <v>0</v>
      </c>
      <c r="V4001" s="277">
        <v>0</v>
      </c>
      <c r="W4001" s="277"/>
      <c r="X4001" s="277"/>
      <c r="Y4001" s="277"/>
      <c r="Z4001" s="277"/>
      <c r="AA4001" s="277"/>
      <c r="AB4001" s="277"/>
      <c r="AC4001" s="277"/>
      <c r="AD4001" s="277"/>
      <c r="AE4001" s="277"/>
      <c r="AF4001" s="277"/>
      <c r="AG4001" s="277"/>
      <c r="AH4001" s="277">
        <v>0</v>
      </c>
      <c r="AI4001" s="277">
        <v>0</v>
      </c>
      <c r="AJ4001" s="277"/>
      <c r="AK4001" s="277"/>
      <c r="AL4001" s="277"/>
      <c r="AM4001" s="277"/>
      <c r="AN4001" s="277"/>
      <c r="AO4001" s="277"/>
      <c r="AP4001" s="277"/>
      <c r="AQ4001" s="277"/>
      <c r="AR4001" s="277"/>
      <c r="AS4001" s="277"/>
      <c r="AT4001" s="277"/>
      <c r="AU4001" s="277">
        <v>0</v>
      </c>
      <c r="AV4001" s="277">
        <v>0</v>
      </c>
      <c r="AW4001" s="277">
        <f>U4001+AH4001+AU4001</f>
        <v>0</v>
      </c>
    </row>
    <row r="4002" spans="1:49">
      <c r="A4002" s="48"/>
      <c r="B4002" s="42"/>
      <c r="C4002" s="42"/>
      <c r="D4002" s="42"/>
      <c r="E4002" s="531"/>
      <c r="F4002" s="50"/>
      <c r="G4002" s="50"/>
      <c r="H4002" s="50"/>
      <c r="I4002" s="276" t="s">
        <v>1631</v>
      </c>
      <c r="J4002" s="277">
        <f>SUM(J3998:J4001)</f>
        <v>17000</v>
      </c>
      <c r="K4002" s="277">
        <f t="shared" ref="K4002:AT4002" si="1134">SUM(K3998:K4001)</f>
        <v>0</v>
      </c>
      <c r="L4002" s="277">
        <f t="shared" si="1134"/>
        <v>0</v>
      </c>
      <c r="M4002" s="277">
        <f t="shared" si="1134"/>
        <v>0</v>
      </c>
      <c r="N4002" s="277">
        <f t="shared" si="1134"/>
        <v>200</v>
      </c>
      <c r="O4002" s="277">
        <f t="shared" si="1134"/>
        <v>0</v>
      </c>
      <c r="P4002" s="277">
        <f t="shared" si="1134"/>
        <v>0</v>
      </c>
      <c r="Q4002" s="277">
        <f t="shared" si="1134"/>
        <v>5500</v>
      </c>
      <c r="R4002" s="277">
        <f t="shared" si="1134"/>
        <v>0</v>
      </c>
      <c r="S4002" s="277">
        <f t="shared" si="1134"/>
        <v>2000</v>
      </c>
      <c r="T4002" s="277">
        <f t="shared" si="1134"/>
        <v>110</v>
      </c>
      <c r="U4002" s="277">
        <v>7810</v>
      </c>
      <c r="V4002" s="277">
        <v>9190</v>
      </c>
      <c r="W4002" s="277">
        <f>SUM(W3998:W4001)</f>
        <v>0</v>
      </c>
      <c r="X4002" s="277">
        <f t="shared" si="1134"/>
        <v>0</v>
      </c>
      <c r="Y4002" s="277">
        <f t="shared" si="1134"/>
        <v>0</v>
      </c>
      <c r="Z4002" s="277">
        <f t="shared" si="1134"/>
        <v>0</v>
      </c>
      <c r="AA4002" s="277">
        <f t="shared" si="1134"/>
        <v>0</v>
      </c>
      <c r="AB4002" s="277">
        <f t="shared" si="1134"/>
        <v>0</v>
      </c>
      <c r="AC4002" s="277">
        <f t="shared" si="1134"/>
        <v>0</v>
      </c>
      <c r="AD4002" s="277">
        <f t="shared" si="1134"/>
        <v>0</v>
      </c>
      <c r="AE4002" s="277">
        <f t="shared" si="1134"/>
        <v>0</v>
      </c>
      <c r="AF4002" s="277">
        <f t="shared" si="1134"/>
        <v>0</v>
      </c>
      <c r="AG4002" s="277">
        <f t="shared" si="1134"/>
        <v>0</v>
      </c>
      <c r="AH4002" s="277">
        <v>0</v>
      </c>
      <c r="AI4002" s="277">
        <v>0</v>
      </c>
      <c r="AJ4002" s="277">
        <f>SUM(AJ3998:AJ4001)</f>
        <v>0</v>
      </c>
      <c r="AK4002" s="277">
        <f t="shared" si="1134"/>
        <v>0</v>
      </c>
      <c r="AL4002" s="277">
        <f t="shared" si="1134"/>
        <v>0</v>
      </c>
      <c r="AM4002" s="277">
        <f t="shared" si="1134"/>
        <v>0</v>
      </c>
      <c r="AN4002" s="277">
        <f t="shared" si="1134"/>
        <v>0</v>
      </c>
      <c r="AO4002" s="277">
        <f t="shared" si="1134"/>
        <v>0</v>
      </c>
      <c r="AP4002" s="277">
        <f t="shared" si="1134"/>
        <v>0</v>
      </c>
      <c r="AQ4002" s="277">
        <f t="shared" si="1134"/>
        <v>0</v>
      </c>
      <c r="AR4002" s="277">
        <f t="shared" si="1134"/>
        <v>0</v>
      </c>
      <c r="AS4002" s="277">
        <f t="shared" si="1134"/>
        <v>0</v>
      </c>
      <c r="AT4002" s="277">
        <f t="shared" si="1134"/>
        <v>0</v>
      </c>
      <c r="AU4002" s="277">
        <v>0</v>
      </c>
      <c r="AV4002" s="277">
        <v>0</v>
      </c>
      <c r="AW4002" s="277">
        <f>U4002+AH4002+AU4002</f>
        <v>7810</v>
      </c>
    </row>
    <row r="4003" spans="1:49">
      <c r="A4003" s="48"/>
      <c r="B4003" s="42"/>
      <c r="C4003" s="42"/>
      <c r="D4003" s="42"/>
      <c r="E4003" s="531"/>
      <c r="F4003" s="50"/>
      <c r="G4003" s="50"/>
      <c r="H4003" s="50"/>
      <c r="I4003" s="146"/>
      <c r="J4003" s="29"/>
      <c r="K4003" s="29"/>
      <c r="L4003" s="29"/>
      <c r="M4003" s="29"/>
      <c r="N4003" s="29"/>
      <c r="O4003" s="29"/>
      <c r="P4003" s="29"/>
      <c r="Q4003" s="29"/>
      <c r="R4003" s="29"/>
      <c r="S4003" s="29"/>
      <c r="T4003" s="29"/>
      <c r="U4003" s="29"/>
      <c r="V4003" s="29"/>
      <c r="W4003" s="29"/>
      <c r="X4003" s="29"/>
      <c r="Y4003" s="29"/>
      <c r="Z4003" s="29"/>
      <c r="AA4003" s="29"/>
      <c r="AB4003" s="29"/>
      <c r="AC4003" s="29"/>
      <c r="AD4003" s="29"/>
      <c r="AE4003" s="29"/>
      <c r="AF4003" s="29"/>
      <c r="AG4003" s="29"/>
      <c r="AH4003" s="29"/>
      <c r="AI4003" s="29"/>
      <c r="AJ4003" s="29"/>
      <c r="AK4003" s="29"/>
      <c r="AL4003" s="29"/>
      <c r="AM4003" s="29"/>
      <c r="AN4003" s="29"/>
      <c r="AO4003" s="29"/>
      <c r="AP4003" s="29"/>
      <c r="AQ4003" s="29"/>
      <c r="AR4003" s="29"/>
      <c r="AS4003" s="29"/>
      <c r="AT4003" s="29"/>
      <c r="AU4003" s="29"/>
      <c r="AV4003" s="29"/>
      <c r="AW4003" s="29"/>
    </row>
    <row r="4004" spans="1:49">
      <c r="A4004" s="48"/>
      <c r="B4004" s="42"/>
      <c r="C4004" s="42"/>
      <c r="D4004" s="42"/>
      <c r="E4004" s="531"/>
      <c r="F4004" s="50"/>
      <c r="G4004" s="50"/>
      <c r="H4004" s="50"/>
      <c r="I4004" s="53"/>
      <c r="J4004" s="29"/>
      <c r="K4004" s="29"/>
      <c r="L4004" s="29"/>
      <c r="M4004" s="29"/>
      <c r="N4004" s="29"/>
      <c r="O4004" s="29"/>
      <c r="P4004" s="29"/>
      <c r="Q4004" s="29"/>
      <c r="R4004" s="29"/>
      <c r="S4004" s="29"/>
      <c r="T4004" s="29"/>
      <c r="U4004" s="29"/>
      <c r="V4004" s="29"/>
      <c r="W4004" s="29"/>
      <c r="X4004" s="29"/>
      <c r="Y4004" s="29"/>
      <c r="Z4004" s="29"/>
      <c r="AA4004" s="29"/>
      <c r="AB4004" s="29"/>
      <c r="AC4004" s="29"/>
      <c r="AD4004" s="29"/>
      <c r="AE4004" s="29"/>
      <c r="AF4004" s="29"/>
      <c r="AG4004" s="29"/>
      <c r="AH4004" s="29"/>
      <c r="AI4004" s="29"/>
      <c r="AJ4004" s="29"/>
      <c r="AK4004" s="29"/>
      <c r="AL4004" s="29"/>
      <c r="AM4004" s="29"/>
      <c r="AN4004" s="29"/>
      <c r="AO4004" s="29"/>
      <c r="AP4004" s="29"/>
      <c r="AQ4004" s="29"/>
      <c r="AR4004" s="29"/>
      <c r="AS4004" s="29"/>
      <c r="AT4004" s="29"/>
      <c r="AU4004" s="29"/>
      <c r="AV4004" s="29"/>
      <c r="AW4004" s="29"/>
    </row>
    <row r="4005" spans="1:49" ht="16.5" thickBot="1">
      <c r="A4005" s="78" t="s">
        <v>2146</v>
      </c>
      <c r="B4005" s="78"/>
      <c r="C4005" s="78"/>
      <c r="D4005" s="463"/>
      <c r="E4005" s="539"/>
      <c r="F4005" s="129"/>
      <c r="G4005" s="129"/>
      <c r="H4005" s="129"/>
      <c r="I4005" s="103"/>
    </row>
    <row r="4006" spans="1:49" s="151" customFormat="1" ht="36" customHeight="1" thickTop="1" thickBot="1">
      <c r="A4006" s="147" t="s">
        <v>2079</v>
      </c>
      <c r="B4006" s="5" t="s">
        <v>2080</v>
      </c>
      <c r="C4006" s="5" t="s">
        <v>1335</v>
      </c>
      <c r="D4006" s="450"/>
      <c r="E4006" s="148" t="s">
        <v>1570</v>
      </c>
      <c r="F4006" s="149" t="s">
        <v>1438</v>
      </c>
      <c r="G4006" s="149"/>
      <c r="H4006" s="149" t="s">
        <v>2332</v>
      </c>
      <c r="I4006" s="5" t="s">
        <v>856</v>
      </c>
      <c r="J4006" s="364" t="s">
        <v>2891</v>
      </c>
      <c r="K4006" s="364" t="s">
        <v>2879</v>
      </c>
      <c r="L4006" s="364" t="s">
        <v>2880</v>
      </c>
      <c r="M4006" s="364" t="s">
        <v>2881</v>
      </c>
      <c r="N4006" s="364" t="s">
        <v>2882</v>
      </c>
      <c r="O4006" s="364" t="s">
        <v>2883</v>
      </c>
      <c r="P4006" s="364" t="s">
        <v>2884</v>
      </c>
      <c r="Q4006" s="364" t="s">
        <v>2885</v>
      </c>
      <c r="R4006" s="364" t="s">
        <v>2886</v>
      </c>
      <c r="S4006" s="364" t="s">
        <v>2887</v>
      </c>
      <c r="T4006" s="364" t="s">
        <v>2888</v>
      </c>
      <c r="U4006" s="364" t="s">
        <v>2889</v>
      </c>
      <c r="V4006" s="364" t="s">
        <v>2890</v>
      </c>
      <c r="W4006" s="365" t="s">
        <v>2893</v>
      </c>
      <c r="X4006" s="365" t="s">
        <v>2879</v>
      </c>
      <c r="Y4006" s="365" t="s">
        <v>2880</v>
      </c>
      <c r="Z4006" s="365" t="s">
        <v>2881</v>
      </c>
      <c r="AA4006" s="365" t="s">
        <v>2882</v>
      </c>
      <c r="AB4006" s="365" t="s">
        <v>2883</v>
      </c>
      <c r="AC4006" s="365" t="s">
        <v>2884</v>
      </c>
      <c r="AD4006" s="365" t="s">
        <v>2885</v>
      </c>
      <c r="AE4006" s="365" t="s">
        <v>2886</v>
      </c>
      <c r="AF4006" s="365" t="s">
        <v>2887</v>
      </c>
      <c r="AG4006" s="365" t="s">
        <v>2888</v>
      </c>
      <c r="AH4006" s="365" t="s">
        <v>2889</v>
      </c>
      <c r="AI4006" s="365" t="s">
        <v>2890</v>
      </c>
      <c r="AJ4006" s="366" t="s">
        <v>2892</v>
      </c>
      <c r="AK4006" s="366" t="s">
        <v>2879</v>
      </c>
      <c r="AL4006" s="366" t="s">
        <v>2880</v>
      </c>
      <c r="AM4006" s="366" t="s">
        <v>2881</v>
      </c>
      <c r="AN4006" s="366" t="s">
        <v>2882</v>
      </c>
      <c r="AO4006" s="366" t="s">
        <v>2883</v>
      </c>
      <c r="AP4006" s="366" t="s">
        <v>2884</v>
      </c>
      <c r="AQ4006" s="366" t="s">
        <v>2885</v>
      </c>
      <c r="AR4006" s="366" t="s">
        <v>2886</v>
      </c>
      <c r="AS4006" s="366" t="s">
        <v>2887</v>
      </c>
      <c r="AT4006" s="366" t="s">
        <v>2888</v>
      </c>
      <c r="AU4006" s="366" t="s">
        <v>2889</v>
      </c>
      <c r="AV4006" s="366" t="s">
        <v>2890</v>
      </c>
      <c r="AW4006" s="368" t="s">
        <v>2895</v>
      </c>
    </row>
    <row r="4007" spans="1:49">
      <c r="A4007" s="33"/>
      <c r="B4007" s="34"/>
      <c r="C4007" s="34"/>
      <c r="D4007" s="34"/>
      <c r="E4007" s="35"/>
      <c r="F4007" s="36"/>
      <c r="G4007" s="36"/>
      <c r="H4007" s="36"/>
      <c r="I4007" s="34"/>
      <c r="J4007" s="202" t="s">
        <v>1224</v>
      </c>
      <c r="K4007" s="202">
        <v>1</v>
      </c>
      <c r="L4007" s="202">
        <v>2</v>
      </c>
      <c r="M4007" s="202">
        <v>3</v>
      </c>
      <c r="N4007" s="202">
        <v>4</v>
      </c>
      <c r="O4007" s="202">
        <v>5</v>
      </c>
      <c r="P4007" s="202">
        <v>6</v>
      </c>
      <c r="Q4007" s="202">
        <v>7</v>
      </c>
      <c r="R4007" s="202">
        <v>8</v>
      </c>
      <c r="S4007" s="202">
        <v>9</v>
      </c>
      <c r="T4007" s="202">
        <v>10</v>
      </c>
      <c r="U4007" s="202">
        <v>13</v>
      </c>
      <c r="V4007" s="202">
        <v>14</v>
      </c>
      <c r="W4007" s="202" t="s">
        <v>1224</v>
      </c>
      <c r="X4007" s="202">
        <v>1</v>
      </c>
      <c r="Y4007" s="202">
        <v>2</v>
      </c>
      <c r="Z4007" s="202">
        <v>3</v>
      </c>
      <c r="AA4007" s="202">
        <v>4</v>
      </c>
      <c r="AB4007" s="202">
        <v>5</v>
      </c>
      <c r="AC4007" s="202">
        <v>6</v>
      </c>
      <c r="AD4007" s="202">
        <v>7</v>
      </c>
      <c r="AE4007" s="202">
        <v>8</v>
      </c>
      <c r="AF4007" s="202">
        <v>9</v>
      </c>
      <c r="AG4007" s="202">
        <v>10</v>
      </c>
      <c r="AH4007" s="202">
        <v>13</v>
      </c>
      <c r="AI4007" s="202">
        <v>14</v>
      </c>
      <c r="AJ4007" s="202" t="s">
        <v>1224</v>
      </c>
      <c r="AK4007" s="202">
        <v>1</v>
      </c>
      <c r="AL4007" s="202">
        <v>2</v>
      </c>
      <c r="AM4007" s="202">
        <v>3</v>
      </c>
      <c r="AN4007" s="202">
        <v>4</v>
      </c>
      <c r="AO4007" s="202">
        <v>5</v>
      </c>
      <c r="AP4007" s="202">
        <v>6</v>
      </c>
      <c r="AQ4007" s="202">
        <v>7</v>
      </c>
      <c r="AR4007" s="202">
        <v>8</v>
      </c>
      <c r="AS4007" s="202">
        <v>9</v>
      </c>
      <c r="AT4007" s="202">
        <v>10</v>
      </c>
      <c r="AU4007" s="202">
        <v>13</v>
      </c>
      <c r="AV4007" s="202">
        <v>14</v>
      </c>
      <c r="AW4007" s="202">
        <v>15</v>
      </c>
    </row>
    <row r="4008" spans="1:49">
      <c r="A4008" s="37"/>
      <c r="B4008" s="38"/>
      <c r="C4008" s="38"/>
      <c r="D4008" s="38"/>
      <c r="E4008" s="60"/>
      <c r="F4008" s="61"/>
      <c r="G4008" s="61"/>
      <c r="H4008" s="61"/>
      <c r="I4008" s="38"/>
      <c r="J4008" s="134"/>
      <c r="K4008" s="134"/>
      <c r="L4008" s="134"/>
      <c r="M4008" s="134"/>
      <c r="N4008" s="134"/>
      <c r="O4008" s="134"/>
      <c r="P4008" s="134"/>
      <c r="Q4008" s="134"/>
      <c r="R4008" s="134"/>
      <c r="S4008" s="134"/>
      <c r="T4008" s="134"/>
      <c r="U4008" s="134"/>
      <c r="V4008" s="134"/>
      <c r="W4008" s="134"/>
      <c r="X4008" s="134"/>
      <c r="Y4008" s="134"/>
      <c r="Z4008" s="134"/>
      <c r="AA4008" s="134"/>
      <c r="AB4008" s="134"/>
      <c r="AC4008" s="134"/>
      <c r="AD4008" s="134"/>
      <c r="AE4008" s="134"/>
      <c r="AF4008" s="134"/>
      <c r="AG4008" s="134"/>
      <c r="AH4008" s="134"/>
      <c r="AI4008" s="134"/>
      <c r="AJ4008" s="134"/>
      <c r="AK4008" s="134"/>
      <c r="AL4008" s="134"/>
      <c r="AM4008" s="134"/>
      <c r="AN4008" s="134"/>
      <c r="AO4008" s="134"/>
      <c r="AP4008" s="134"/>
      <c r="AQ4008" s="134"/>
      <c r="AR4008" s="134"/>
      <c r="AS4008" s="134"/>
      <c r="AT4008" s="134"/>
      <c r="AU4008" s="134"/>
      <c r="AV4008" s="134"/>
      <c r="AW4008" s="134"/>
    </row>
    <row r="4009" spans="1:49">
      <c r="A4009" s="92" t="s">
        <v>797</v>
      </c>
      <c r="B4009" s="93" t="s">
        <v>1030</v>
      </c>
      <c r="C4009" s="93" t="s">
        <v>1344</v>
      </c>
      <c r="D4009" s="460"/>
      <c r="E4009" s="531"/>
      <c r="F4009" s="50"/>
      <c r="G4009" s="50"/>
      <c r="H4009" s="50"/>
      <c r="I4009" s="41" t="s">
        <v>768</v>
      </c>
      <c r="J4009" s="28"/>
      <c r="K4009" s="28"/>
      <c r="L4009" s="28"/>
      <c r="M4009" s="28"/>
      <c r="N4009" s="28"/>
      <c r="O4009" s="28"/>
      <c r="P4009" s="28"/>
      <c r="Q4009" s="28"/>
      <c r="R4009" s="28"/>
      <c r="S4009" s="28"/>
      <c r="T4009" s="28"/>
      <c r="U4009" s="28"/>
      <c r="V4009" s="28"/>
      <c r="W4009" s="28"/>
      <c r="X4009" s="28"/>
      <c r="Y4009" s="28"/>
      <c r="Z4009" s="28"/>
      <c r="AA4009" s="28"/>
      <c r="AB4009" s="28"/>
      <c r="AC4009" s="28"/>
      <c r="AD4009" s="28"/>
      <c r="AE4009" s="28"/>
      <c r="AF4009" s="28"/>
      <c r="AG4009" s="28"/>
      <c r="AH4009" s="28"/>
      <c r="AI4009" s="28"/>
      <c r="AJ4009" s="28"/>
      <c r="AK4009" s="28"/>
      <c r="AL4009" s="28"/>
      <c r="AM4009" s="28"/>
      <c r="AN4009" s="28"/>
      <c r="AO4009" s="28"/>
      <c r="AP4009" s="28"/>
      <c r="AQ4009" s="28"/>
      <c r="AR4009" s="28"/>
      <c r="AS4009" s="28"/>
      <c r="AT4009" s="28"/>
      <c r="AU4009" s="28"/>
      <c r="AV4009" s="28"/>
      <c r="AW4009" s="28"/>
    </row>
    <row r="4010" spans="1:49">
      <c r="A4010" s="48"/>
      <c r="B4010" s="1"/>
      <c r="C4010" s="1"/>
      <c r="D4010" s="369"/>
      <c r="E4010" s="531"/>
      <c r="F4010" s="50"/>
      <c r="G4010" s="50"/>
      <c r="H4010" s="50"/>
      <c r="I4010" s="108"/>
    </row>
    <row r="4011" spans="1:49">
      <c r="A4011" s="48"/>
      <c r="B4011" s="42"/>
      <c r="C4011" s="42"/>
      <c r="D4011" s="42"/>
      <c r="E4011" s="531"/>
      <c r="F4011" s="50"/>
      <c r="G4011" s="50"/>
      <c r="H4011" s="50"/>
      <c r="I4011" s="49" t="s">
        <v>1559</v>
      </c>
      <c r="J4011" s="12">
        <f>SUM(J4012,J4020,J4022)</f>
        <v>5280</v>
      </c>
      <c r="K4011" s="12">
        <f t="shared" ref="K4011:AT4011" si="1135">SUM(K4012,K4020,K4022)</f>
        <v>900</v>
      </c>
      <c r="L4011" s="12">
        <f t="shared" si="1135"/>
        <v>1200</v>
      </c>
      <c r="M4011" s="12">
        <f t="shared" si="1135"/>
        <v>290</v>
      </c>
      <c r="N4011" s="12">
        <f t="shared" si="1135"/>
        <v>1885</v>
      </c>
      <c r="O4011" s="12">
        <f t="shared" si="1135"/>
        <v>225</v>
      </c>
      <c r="P4011" s="12">
        <f t="shared" si="1135"/>
        <v>0</v>
      </c>
      <c r="Q4011" s="12">
        <f t="shared" si="1135"/>
        <v>0</v>
      </c>
      <c r="R4011" s="12">
        <f t="shared" si="1135"/>
        <v>780</v>
      </c>
      <c r="S4011" s="12">
        <f t="shared" si="1135"/>
        <v>0</v>
      </c>
      <c r="T4011" s="12">
        <f t="shared" si="1135"/>
        <v>0</v>
      </c>
      <c r="U4011" s="12">
        <v>5280</v>
      </c>
      <c r="V4011" s="12">
        <v>0</v>
      </c>
      <c r="W4011" s="12">
        <f>SUM(W4012,W4020,W4022)</f>
        <v>0</v>
      </c>
      <c r="X4011" s="12">
        <f t="shared" si="1135"/>
        <v>0</v>
      </c>
      <c r="Y4011" s="12">
        <f t="shared" si="1135"/>
        <v>0</v>
      </c>
      <c r="Z4011" s="12">
        <f t="shared" si="1135"/>
        <v>0</v>
      </c>
      <c r="AA4011" s="12">
        <f t="shared" si="1135"/>
        <v>0</v>
      </c>
      <c r="AB4011" s="12">
        <f t="shared" si="1135"/>
        <v>0</v>
      </c>
      <c r="AC4011" s="12">
        <f t="shared" si="1135"/>
        <v>0</v>
      </c>
      <c r="AD4011" s="12">
        <f t="shared" si="1135"/>
        <v>0</v>
      </c>
      <c r="AE4011" s="12">
        <f t="shared" si="1135"/>
        <v>0</v>
      </c>
      <c r="AF4011" s="12">
        <f t="shared" si="1135"/>
        <v>0</v>
      </c>
      <c r="AG4011" s="12">
        <f t="shared" si="1135"/>
        <v>0</v>
      </c>
      <c r="AH4011" s="12">
        <v>0</v>
      </c>
      <c r="AI4011" s="12">
        <v>0</v>
      </c>
      <c r="AJ4011" s="12">
        <f>SUM(AJ4012,AJ4020,AJ4022)</f>
        <v>0</v>
      </c>
      <c r="AK4011" s="12">
        <f t="shared" si="1135"/>
        <v>0</v>
      </c>
      <c r="AL4011" s="12">
        <f t="shared" si="1135"/>
        <v>0</v>
      </c>
      <c r="AM4011" s="12">
        <f t="shared" si="1135"/>
        <v>0</v>
      </c>
      <c r="AN4011" s="12">
        <f t="shared" si="1135"/>
        <v>0</v>
      </c>
      <c r="AO4011" s="12">
        <f t="shared" si="1135"/>
        <v>0</v>
      </c>
      <c r="AP4011" s="12">
        <f t="shared" si="1135"/>
        <v>0</v>
      </c>
      <c r="AQ4011" s="12">
        <f t="shared" si="1135"/>
        <v>0</v>
      </c>
      <c r="AR4011" s="12">
        <f t="shared" si="1135"/>
        <v>0</v>
      </c>
      <c r="AS4011" s="12">
        <f t="shared" si="1135"/>
        <v>0</v>
      </c>
      <c r="AT4011" s="12">
        <f t="shared" si="1135"/>
        <v>0</v>
      </c>
      <c r="AU4011" s="12">
        <v>0</v>
      </c>
      <c r="AV4011" s="12">
        <v>0</v>
      </c>
      <c r="AW4011" s="12">
        <f t="shared" ref="AW4011:AW4040" si="1136">U4011+AH4011+AU4011</f>
        <v>5280</v>
      </c>
    </row>
    <row r="4012" spans="1:49">
      <c r="A4012" s="44" t="s">
        <v>797</v>
      </c>
      <c r="B4012" s="45" t="s">
        <v>1030</v>
      </c>
      <c r="C4012" s="45" t="s">
        <v>1344</v>
      </c>
      <c r="D4012" s="452" t="s">
        <v>2970</v>
      </c>
      <c r="E4012" s="213" t="s">
        <v>771</v>
      </c>
      <c r="F4012" s="65"/>
      <c r="G4012" s="65"/>
      <c r="H4012" s="65"/>
      <c r="I4012" s="1" t="s">
        <v>1500</v>
      </c>
      <c r="J4012" s="9">
        <f>SUM(J4013:J4014)</f>
        <v>0</v>
      </c>
      <c r="K4012" s="9">
        <f t="shared" ref="K4012:AT4012" si="1137">SUM(K4013:K4014)</f>
        <v>0</v>
      </c>
      <c r="L4012" s="9">
        <f t="shared" si="1137"/>
        <v>0</v>
      </c>
      <c r="M4012" s="9">
        <f t="shared" si="1137"/>
        <v>0</v>
      </c>
      <c r="N4012" s="9">
        <f t="shared" si="1137"/>
        <v>0</v>
      </c>
      <c r="O4012" s="9">
        <f t="shared" si="1137"/>
        <v>0</v>
      </c>
      <c r="P4012" s="9">
        <f t="shared" si="1137"/>
        <v>0</v>
      </c>
      <c r="Q4012" s="9">
        <f t="shared" si="1137"/>
        <v>0</v>
      </c>
      <c r="R4012" s="9">
        <f t="shared" si="1137"/>
        <v>0</v>
      </c>
      <c r="S4012" s="9">
        <f t="shared" si="1137"/>
        <v>0</v>
      </c>
      <c r="T4012" s="9">
        <f t="shared" si="1137"/>
        <v>0</v>
      </c>
      <c r="U4012" s="9">
        <v>0</v>
      </c>
      <c r="V4012" s="9">
        <v>0</v>
      </c>
      <c r="W4012" s="9">
        <f>SUM(W4013:W4014)</f>
        <v>0</v>
      </c>
      <c r="X4012" s="9">
        <f t="shared" si="1137"/>
        <v>0</v>
      </c>
      <c r="Y4012" s="9">
        <f t="shared" si="1137"/>
        <v>0</v>
      </c>
      <c r="Z4012" s="9">
        <f t="shared" si="1137"/>
        <v>0</v>
      </c>
      <c r="AA4012" s="9">
        <f t="shared" si="1137"/>
        <v>0</v>
      </c>
      <c r="AB4012" s="9">
        <f t="shared" si="1137"/>
        <v>0</v>
      </c>
      <c r="AC4012" s="9">
        <f t="shared" si="1137"/>
        <v>0</v>
      </c>
      <c r="AD4012" s="9">
        <f t="shared" si="1137"/>
        <v>0</v>
      </c>
      <c r="AE4012" s="9">
        <f t="shared" si="1137"/>
        <v>0</v>
      </c>
      <c r="AF4012" s="9">
        <f t="shared" si="1137"/>
        <v>0</v>
      </c>
      <c r="AG4012" s="9">
        <f t="shared" si="1137"/>
        <v>0</v>
      </c>
      <c r="AH4012" s="9">
        <v>0</v>
      </c>
      <c r="AI4012" s="9">
        <v>0</v>
      </c>
      <c r="AJ4012" s="9">
        <f>SUM(AJ4013:AJ4014)</f>
        <v>0</v>
      </c>
      <c r="AK4012" s="9">
        <f t="shared" si="1137"/>
        <v>0</v>
      </c>
      <c r="AL4012" s="9">
        <f t="shared" si="1137"/>
        <v>0</v>
      </c>
      <c r="AM4012" s="9">
        <f t="shared" si="1137"/>
        <v>0</v>
      </c>
      <c r="AN4012" s="9">
        <f t="shared" si="1137"/>
        <v>0</v>
      </c>
      <c r="AO4012" s="9">
        <f t="shared" si="1137"/>
        <v>0</v>
      </c>
      <c r="AP4012" s="9">
        <f t="shared" si="1137"/>
        <v>0</v>
      </c>
      <c r="AQ4012" s="9">
        <f t="shared" si="1137"/>
        <v>0</v>
      </c>
      <c r="AR4012" s="9">
        <f t="shared" si="1137"/>
        <v>0</v>
      </c>
      <c r="AS4012" s="9">
        <f t="shared" si="1137"/>
        <v>0</v>
      </c>
      <c r="AT4012" s="9">
        <f t="shared" si="1137"/>
        <v>0</v>
      </c>
      <c r="AU4012" s="9">
        <v>0</v>
      </c>
      <c r="AV4012" s="9">
        <v>0</v>
      </c>
      <c r="AW4012" s="9">
        <f t="shared" si="1136"/>
        <v>0</v>
      </c>
    </row>
    <row r="4013" spans="1:49">
      <c r="A4013" s="44" t="s">
        <v>797</v>
      </c>
      <c r="B4013" s="45" t="s">
        <v>1030</v>
      </c>
      <c r="C4013" s="45" t="s">
        <v>1344</v>
      </c>
      <c r="D4013" s="452" t="s">
        <v>2970</v>
      </c>
      <c r="E4013" s="367" t="s">
        <v>834</v>
      </c>
      <c r="F4013" s="50"/>
      <c r="G4013" s="468" t="s">
        <v>3096</v>
      </c>
      <c r="H4013" s="50" t="s">
        <v>2333</v>
      </c>
      <c r="I4013" s="42" t="s">
        <v>1165</v>
      </c>
      <c r="U4013" s="15">
        <v>0</v>
      </c>
      <c r="V4013" s="15">
        <v>0</v>
      </c>
      <c r="AH4013" s="15">
        <v>0</v>
      </c>
      <c r="AI4013" s="15">
        <v>0</v>
      </c>
      <c r="AU4013" s="15">
        <v>0</v>
      </c>
      <c r="AV4013" s="15">
        <v>0</v>
      </c>
      <c r="AW4013" s="15">
        <f t="shared" si="1136"/>
        <v>0</v>
      </c>
    </row>
    <row r="4014" spans="1:49">
      <c r="A4014" s="44" t="s">
        <v>797</v>
      </c>
      <c r="B4014" s="45" t="s">
        <v>1030</v>
      </c>
      <c r="C4014" s="45" t="s">
        <v>1344</v>
      </c>
      <c r="D4014" s="452" t="s">
        <v>2970</v>
      </c>
      <c r="E4014" s="367" t="s">
        <v>772</v>
      </c>
      <c r="F4014" s="50"/>
      <c r="G4014" s="468" t="s">
        <v>3096</v>
      </c>
      <c r="H4014" s="50" t="s">
        <v>2333</v>
      </c>
      <c r="I4014" s="42" t="s">
        <v>1227</v>
      </c>
      <c r="J4014" s="15">
        <f>SUM(J4015:J4019)</f>
        <v>0</v>
      </c>
      <c r="K4014" s="15">
        <f t="shared" ref="K4014:AT4014" si="1138">SUM(K4015:K4019)</f>
        <v>0</v>
      </c>
      <c r="L4014" s="15">
        <f t="shared" si="1138"/>
        <v>0</v>
      </c>
      <c r="M4014" s="15">
        <f t="shared" si="1138"/>
        <v>0</v>
      </c>
      <c r="N4014" s="15">
        <f t="shared" si="1138"/>
        <v>0</v>
      </c>
      <c r="O4014" s="15">
        <f t="shared" si="1138"/>
        <v>0</v>
      </c>
      <c r="P4014" s="15">
        <f t="shared" si="1138"/>
        <v>0</v>
      </c>
      <c r="Q4014" s="15">
        <f t="shared" si="1138"/>
        <v>0</v>
      </c>
      <c r="R4014" s="15">
        <f t="shared" si="1138"/>
        <v>0</v>
      </c>
      <c r="S4014" s="15">
        <f t="shared" si="1138"/>
        <v>0</v>
      </c>
      <c r="T4014" s="15">
        <f t="shared" si="1138"/>
        <v>0</v>
      </c>
      <c r="U4014" s="15">
        <v>0</v>
      </c>
      <c r="V4014" s="15">
        <v>0</v>
      </c>
      <c r="W4014" s="15">
        <f>SUM(W4015:W4019)</f>
        <v>0</v>
      </c>
      <c r="X4014" s="15">
        <f t="shared" si="1138"/>
        <v>0</v>
      </c>
      <c r="Y4014" s="15">
        <f t="shared" si="1138"/>
        <v>0</v>
      </c>
      <c r="Z4014" s="15">
        <f t="shared" si="1138"/>
        <v>0</v>
      </c>
      <c r="AA4014" s="15">
        <f t="shared" si="1138"/>
        <v>0</v>
      </c>
      <c r="AB4014" s="15">
        <f t="shared" si="1138"/>
        <v>0</v>
      </c>
      <c r="AC4014" s="15">
        <f t="shared" si="1138"/>
        <v>0</v>
      </c>
      <c r="AD4014" s="15">
        <f t="shared" si="1138"/>
        <v>0</v>
      </c>
      <c r="AE4014" s="15">
        <f t="shared" si="1138"/>
        <v>0</v>
      </c>
      <c r="AF4014" s="15">
        <f t="shared" si="1138"/>
        <v>0</v>
      </c>
      <c r="AG4014" s="15">
        <f t="shared" si="1138"/>
        <v>0</v>
      </c>
      <c r="AH4014" s="15">
        <v>0</v>
      </c>
      <c r="AI4014" s="15">
        <v>0</v>
      </c>
      <c r="AJ4014" s="15">
        <f>SUM(AJ4015:AJ4019)</f>
        <v>0</v>
      </c>
      <c r="AK4014" s="15">
        <f t="shared" si="1138"/>
        <v>0</v>
      </c>
      <c r="AL4014" s="15">
        <f t="shared" si="1138"/>
        <v>0</v>
      </c>
      <c r="AM4014" s="15">
        <f t="shared" si="1138"/>
        <v>0</v>
      </c>
      <c r="AN4014" s="15">
        <f t="shared" si="1138"/>
        <v>0</v>
      </c>
      <c r="AO4014" s="15">
        <f t="shared" si="1138"/>
        <v>0</v>
      </c>
      <c r="AP4014" s="15">
        <f t="shared" si="1138"/>
        <v>0</v>
      </c>
      <c r="AQ4014" s="15">
        <f t="shared" si="1138"/>
        <v>0</v>
      </c>
      <c r="AR4014" s="15">
        <f t="shared" si="1138"/>
        <v>0</v>
      </c>
      <c r="AS4014" s="15">
        <f t="shared" si="1138"/>
        <v>0</v>
      </c>
      <c r="AT4014" s="15">
        <f t="shared" si="1138"/>
        <v>0</v>
      </c>
      <c r="AU4014" s="15">
        <v>0</v>
      </c>
      <c r="AV4014" s="15">
        <v>0</v>
      </c>
      <c r="AW4014" s="15">
        <f t="shared" si="1136"/>
        <v>0</v>
      </c>
    </row>
    <row r="4015" spans="1:49" s="144" customFormat="1">
      <c r="A4015" s="44" t="s">
        <v>797</v>
      </c>
      <c r="B4015" s="45" t="s">
        <v>1030</v>
      </c>
      <c r="C4015" s="45" t="s">
        <v>1344</v>
      </c>
      <c r="D4015" s="452" t="s">
        <v>2970</v>
      </c>
      <c r="E4015" s="140" t="s">
        <v>850</v>
      </c>
      <c r="F4015" s="141" t="s">
        <v>445</v>
      </c>
      <c r="G4015" s="468" t="s">
        <v>3096</v>
      </c>
      <c r="H4015" s="50" t="s">
        <v>2333</v>
      </c>
      <c r="I4015" s="142" t="s">
        <v>1119</v>
      </c>
      <c r="J4015" s="15"/>
      <c r="K4015" s="15"/>
      <c r="L4015" s="15"/>
      <c r="M4015" s="15"/>
      <c r="N4015" s="15"/>
      <c r="O4015" s="15"/>
      <c r="P4015" s="15"/>
      <c r="Q4015" s="15"/>
      <c r="R4015" s="15"/>
      <c r="S4015" s="15"/>
      <c r="T4015" s="15"/>
      <c r="U4015" s="15">
        <v>0</v>
      </c>
      <c r="V4015" s="15">
        <v>0</v>
      </c>
      <c r="W4015" s="15"/>
      <c r="X4015" s="15"/>
      <c r="Y4015" s="15"/>
      <c r="Z4015" s="15"/>
      <c r="AA4015" s="15"/>
      <c r="AB4015" s="15"/>
      <c r="AC4015" s="15"/>
      <c r="AD4015" s="15"/>
      <c r="AE4015" s="15"/>
      <c r="AF4015" s="15"/>
      <c r="AG4015" s="15"/>
      <c r="AH4015" s="15">
        <v>0</v>
      </c>
      <c r="AI4015" s="15">
        <v>0</v>
      </c>
      <c r="AJ4015" s="15"/>
      <c r="AK4015" s="15"/>
      <c r="AL4015" s="15"/>
      <c r="AM4015" s="15"/>
      <c r="AN4015" s="15"/>
      <c r="AO4015" s="15"/>
      <c r="AP4015" s="15"/>
      <c r="AQ4015" s="15"/>
      <c r="AR4015" s="15"/>
      <c r="AS4015" s="15"/>
      <c r="AT4015" s="15"/>
      <c r="AU4015" s="15">
        <v>0</v>
      </c>
      <c r="AV4015" s="15">
        <v>0</v>
      </c>
      <c r="AW4015" s="15">
        <f t="shared" si="1136"/>
        <v>0</v>
      </c>
    </row>
    <row r="4016" spans="1:49" s="144" customFormat="1">
      <c r="A4016" s="44" t="s">
        <v>797</v>
      </c>
      <c r="B4016" s="45" t="s">
        <v>1030</v>
      </c>
      <c r="C4016" s="45" t="s">
        <v>1344</v>
      </c>
      <c r="D4016" s="452" t="s">
        <v>2970</v>
      </c>
      <c r="E4016" s="140" t="s">
        <v>851</v>
      </c>
      <c r="F4016" s="141" t="s">
        <v>446</v>
      </c>
      <c r="G4016" s="468" t="s">
        <v>3096</v>
      </c>
      <c r="H4016" s="50" t="s">
        <v>2333</v>
      </c>
      <c r="I4016" s="142" t="s">
        <v>1290</v>
      </c>
      <c r="J4016" s="15"/>
      <c r="K4016" s="15"/>
      <c r="L4016" s="15"/>
      <c r="M4016" s="15"/>
      <c r="N4016" s="15"/>
      <c r="O4016" s="15"/>
      <c r="P4016" s="15"/>
      <c r="Q4016" s="15"/>
      <c r="R4016" s="15"/>
      <c r="S4016" s="15"/>
      <c r="T4016" s="15"/>
      <c r="U4016" s="15">
        <v>0</v>
      </c>
      <c r="V4016" s="15">
        <v>0</v>
      </c>
      <c r="W4016" s="15"/>
      <c r="X4016" s="15"/>
      <c r="Y4016" s="15"/>
      <c r="Z4016" s="15"/>
      <c r="AA4016" s="15"/>
      <c r="AB4016" s="15"/>
      <c r="AC4016" s="15"/>
      <c r="AD4016" s="15"/>
      <c r="AE4016" s="15"/>
      <c r="AF4016" s="15"/>
      <c r="AG4016" s="15"/>
      <c r="AH4016" s="15">
        <v>0</v>
      </c>
      <c r="AI4016" s="15">
        <v>0</v>
      </c>
      <c r="AJ4016" s="15"/>
      <c r="AK4016" s="15"/>
      <c r="AL4016" s="15"/>
      <c r="AM4016" s="15"/>
      <c r="AN4016" s="15"/>
      <c r="AO4016" s="15"/>
      <c r="AP4016" s="15"/>
      <c r="AQ4016" s="15"/>
      <c r="AR4016" s="15"/>
      <c r="AS4016" s="15"/>
      <c r="AT4016" s="15"/>
      <c r="AU4016" s="15">
        <v>0</v>
      </c>
      <c r="AV4016" s="15">
        <v>0</v>
      </c>
      <c r="AW4016" s="15">
        <f t="shared" si="1136"/>
        <v>0</v>
      </c>
    </row>
    <row r="4017" spans="1:49" s="144" customFormat="1">
      <c r="A4017" s="44" t="s">
        <v>797</v>
      </c>
      <c r="B4017" s="45" t="s">
        <v>1030</v>
      </c>
      <c r="C4017" s="45" t="s">
        <v>1344</v>
      </c>
      <c r="D4017" s="452" t="s">
        <v>2970</v>
      </c>
      <c r="E4017" s="140" t="s">
        <v>852</v>
      </c>
      <c r="F4017" s="141" t="s">
        <v>447</v>
      </c>
      <c r="G4017" s="468" t="s">
        <v>3096</v>
      </c>
      <c r="H4017" s="50" t="s">
        <v>2333</v>
      </c>
      <c r="I4017" s="142" t="s">
        <v>1733</v>
      </c>
      <c r="J4017" s="15"/>
      <c r="K4017" s="15"/>
      <c r="L4017" s="15"/>
      <c r="M4017" s="15"/>
      <c r="N4017" s="15"/>
      <c r="O4017" s="15"/>
      <c r="P4017" s="15"/>
      <c r="Q4017" s="15"/>
      <c r="R4017" s="15"/>
      <c r="S4017" s="15"/>
      <c r="T4017" s="15"/>
      <c r="U4017" s="15">
        <v>0</v>
      </c>
      <c r="V4017" s="15">
        <v>0</v>
      </c>
      <c r="W4017" s="15"/>
      <c r="X4017" s="15"/>
      <c r="Y4017" s="15"/>
      <c r="Z4017" s="15"/>
      <c r="AA4017" s="15"/>
      <c r="AB4017" s="15"/>
      <c r="AC4017" s="15"/>
      <c r="AD4017" s="15"/>
      <c r="AE4017" s="15"/>
      <c r="AF4017" s="15"/>
      <c r="AG4017" s="15"/>
      <c r="AH4017" s="15">
        <v>0</v>
      </c>
      <c r="AI4017" s="15">
        <v>0</v>
      </c>
      <c r="AJ4017" s="15"/>
      <c r="AK4017" s="15"/>
      <c r="AL4017" s="15"/>
      <c r="AM4017" s="15"/>
      <c r="AN4017" s="15"/>
      <c r="AO4017" s="15"/>
      <c r="AP4017" s="15"/>
      <c r="AQ4017" s="15"/>
      <c r="AR4017" s="15"/>
      <c r="AS4017" s="15"/>
      <c r="AT4017" s="15"/>
      <c r="AU4017" s="15">
        <v>0</v>
      </c>
      <c r="AV4017" s="15">
        <v>0</v>
      </c>
      <c r="AW4017" s="15">
        <f t="shared" si="1136"/>
        <v>0</v>
      </c>
    </row>
    <row r="4018" spans="1:49" s="144" customFormat="1">
      <c r="A4018" s="44" t="s">
        <v>797</v>
      </c>
      <c r="B4018" s="45" t="s">
        <v>1030</v>
      </c>
      <c r="C4018" s="45" t="s">
        <v>1344</v>
      </c>
      <c r="D4018" s="452" t="s">
        <v>2970</v>
      </c>
      <c r="E4018" s="140" t="s">
        <v>853</v>
      </c>
      <c r="F4018" s="141" t="s">
        <v>448</v>
      </c>
      <c r="G4018" s="468" t="s">
        <v>3096</v>
      </c>
      <c r="H4018" s="50" t="s">
        <v>2333</v>
      </c>
      <c r="I4018" s="142" t="s">
        <v>1734</v>
      </c>
      <c r="J4018" s="15"/>
      <c r="K4018" s="15"/>
      <c r="L4018" s="15"/>
      <c r="M4018" s="15"/>
      <c r="N4018" s="15"/>
      <c r="O4018" s="15"/>
      <c r="P4018" s="15"/>
      <c r="Q4018" s="15"/>
      <c r="R4018" s="15"/>
      <c r="S4018" s="15"/>
      <c r="T4018" s="15"/>
      <c r="U4018" s="15">
        <v>0</v>
      </c>
      <c r="V4018" s="15">
        <v>0</v>
      </c>
      <c r="W4018" s="15"/>
      <c r="X4018" s="15"/>
      <c r="Y4018" s="15"/>
      <c r="Z4018" s="15"/>
      <c r="AA4018" s="15"/>
      <c r="AB4018" s="15"/>
      <c r="AC4018" s="15"/>
      <c r="AD4018" s="15"/>
      <c r="AE4018" s="15"/>
      <c r="AF4018" s="15"/>
      <c r="AG4018" s="15"/>
      <c r="AH4018" s="15">
        <v>0</v>
      </c>
      <c r="AI4018" s="15">
        <v>0</v>
      </c>
      <c r="AJ4018" s="15"/>
      <c r="AK4018" s="15"/>
      <c r="AL4018" s="15"/>
      <c r="AM4018" s="15"/>
      <c r="AN4018" s="15"/>
      <c r="AO4018" s="15"/>
      <c r="AP4018" s="15"/>
      <c r="AQ4018" s="15"/>
      <c r="AR4018" s="15"/>
      <c r="AS4018" s="15"/>
      <c r="AT4018" s="15"/>
      <c r="AU4018" s="15">
        <v>0</v>
      </c>
      <c r="AV4018" s="15">
        <v>0</v>
      </c>
      <c r="AW4018" s="15">
        <f t="shared" si="1136"/>
        <v>0</v>
      </c>
    </row>
    <row r="4019" spans="1:49" s="144" customFormat="1">
      <c r="A4019" s="44" t="s">
        <v>797</v>
      </c>
      <c r="B4019" s="45" t="s">
        <v>1030</v>
      </c>
      <c r="C4019" s="45" t="s">
        <v>1344</v>
      </c>
      <c r="D4019" s="452" t="s">
        <v>2970</v>
      </c>
      <c r="E4019" s="140" t="s">
        <v>854</v>
      </c>
      <c r="F4019" s="141" t="s">
        <v>449</v>
      </c>
      <c r="G4019" s="468" t="s">
        <v>3096</v>
      </c>
      <c r="H4019" s="50" t="s">
        <v>2333</v>
      </c>
      <c r="I4019" s="142" t="s">
        <v>1735</v>
      </c>
      <c r="J4019" s="15"/>
      <c r="K4019" s="15"/>
      <c r="L4019" s="15"/>
      <c r="M4019" s="15"/>
      <c r="N4019" s="15"/>
      <c r="O4019" s="15"/>
      <c r="P4019" s="15"/>
      <c r="Q4019" s="15"/>
      <c r="R4019" s="15"/>
      <c r="S4019" s="15"/>
      <c r="T4019" s="15"/>
      <c r="U4019" s="15">
        <v>0</v>
      </c>
      <c r="V4019" s="15">
        <v>0</v>
      </c>
      <c r="W4019" s="15"/>
      <c r="X4019" s="15"/>
      <c r="Y4019" s="15"/>
      <c r="Z4019" s="15"/>
      <c r="AA4019" s="15"/>
      <c r="AB4019" s="15"/>
      <c r="AC4019" s="15"/>
      <c r="AD4019" s="15"/>
      <c r="AE4019" s="15"/>
      <c r="AF4019" s="15"/>
      <c r="AG4019" s="15"/>
      <c r="AH4019" s="15">
        <v>0</v>
      </c>
      <c r="AI4019" s="15">
        <v>0</v>
      </c>
      <c r="AJ4019" s="15"/>
      <c r="AK4019" s="15"/>
      <c r="AL4019" s="15"/>
      <c r="AM4019" s="15"/>
      <c r="AN4019" s="15"/>
      <c r="AO4019" s="15"/>
      <c r="AP4019" s="15"/>
      <c r="AQ4019" s="15"/>
      <c r="AR4019" s="15"/>
      <c r="AS4019" s="15"/>
      <c r="AT4019" s="15"/>
      <c r="AU4019" s="15">
        <v>0</v>
      </c>
      <c r="AV4019" s="15">
        <v>0</v>
      </c>
      <c r="AW4019" s="15">
        <f t="shared" si="1136"/>
        <v>0</v>
      </c>
    </row>
    <row r="4020" spans="1:49">
      <c r="A4020" s="44" t="s">
        <v>797</v>
      </c>
      <c r="B4020" s="45" t="s">
        <v>1030</v>
      </c>
      <c r="C4020" s="45" t="s">
        <v>1344</v>
      </c>
      <c r="D4020" s="452" t="s">
        <v>2970</v>
      </c>
      <c r="E4020" s="213" t="s">
        <v>773</v>
      </c>
      <c r="F4020" s="65"/>
      <c r="G4020" s="65"/>
      <c r="H4020" s="65"/>
      <c r="I4020" s="1" t="s">
        <v>1362</v>
      </c>
      <c r="J4020" s="9">
        <f>SUM(J4021)</f>
        <v>0</v>
      </c>
      <c r="K4020" s="9">
        <f t="shared" ref="K4020:AT4020" si="1139">SUM(K4021)</f>
        <v>0</v>
      </c>
      <c r="L4020" s="9">
        <f t="shared" si="1139"/>
        <v>0</v>
      </c>
      <c r="M4020" s="9">
        <f t="shared" si="1139"/>
        <v>0</v>
      </c>
      <c r="N4020" s="9">
        <f t="shared" si="1139"/>
        <v>0</v>
      </c>
      <c r="O4020" s="9">
        <f t="shared" si="1139"/>
        <v>0</v>
      </c>
      <c r="P4020" s="9">
        <f t="shared" si="1139"/>
        <v>0</v>
      </c>
      <c r="Q4020" s="9">
        <f t="shared" si="1139"/>
        <v>0</v>
      </c>
      <c r="R4020" s="9">
        <f t="shared" si="1139"/>
        <v>0</v>
      </c>
      <c r="S4020" s="9">
        <f t="shared" si="1139"/>
        <v>0</v>
      </c>
      <c r="T4020" s="9">
        <f t="shared" si="1139"/>
        <v>0</v>
      </c>
      <c r="U4020" s="9">
        <v>0</v>
      </c>
      <c r="V4020" s="9">
        <v>0</v>
      </c>
      <c r="W4020" s="9">
        <f>SUM(W4021)</f>
        <v>0</v>
      </c>
      <c r="X4020" s="9">
        <f t="shared" si="1139"/>
        <v>0</v>
      </c>
      <c r="Y4020" s="9">
        <f t="shared" si="1139"/>
        <v>0</v>
      </c>
      <c r="Z4020" s="9">
        <f t="shared" si="1139"/>
        <v>0</v>
      </c>
      <c r="AA4020" s="9">
        <f t="shared" si="1139"/>
        <v>0</v>
      </c>
      <c r="AB4020" s="9">
        <f t="shared" si="1139"/>
        <v>0</v>
      </c>
      <c r="AC4020" s="9">
        <f t="shared" si="1139"/>
        <v>0</v>
      </c>
      <c r="AD4020" s="9">
        <f t="shared" si="1139"/>
        <v>0</v>
      </c>
      <c r="AE4020" s="9">
        <f t="shared" si="1139"/>
        <v>0</v>
      </c>
      <c r="AF4020" s="9">
        <f t="shared" si="1139"/>
        <v>0</v>
      </c>
      <c r="AG4020" s="9">
        <f t="shared" si="1139"/>
        <v>0</v>
      </c>
      <c r="AH4020" s="9">
        <v>0</v>
      </c>
      <c r="AI4020" s="9">
        <v>0</v>
      </c>
      <c r="AJ4020" s="9">
        <f>SUM(AJ4021)</f>
        <v>0</v>
      </c>
      <c r="AK4020" s="9">
        <f t="shared" si="1139"/>
        <v>0</v>
      </c>
      <c r="AL4020" s="9">
        <f t="shared" si="1139"/>
        <v>0</v>
      </c>
      <c r="AM4020" s="9">
        <f t="shared" si="1139"/>
        <v>0</v>
      </c>
      <c r="AN4020" s="9">
        <f t="shared" si="1139"/>
        <v>0</v>
      </c>
      <c r="AO4020" s="9">
        <f t="shared" si="1139"/>
        <v>0</v>
      </c>
      <c r="AP4020" s="9">
        <f t="shared" si="1139"/>
        <v>0</v>
      </c>
      <c r="AQ4020" s="9">
        <f t="shared" si="1139"/>
        <v>0</v>
      </c>
      <c r="AR4020" s="9">
        <f t="shared" si="1139"/>
        <v>0</v>
      </c>
      <c r="AS4020" s="9">
        <f t="shared" si="1139"/>
        <v>0</v>
      </c>
      <c r="AT4020" s="9">
        <f t="shared" si="1139"/>
        <v>0</v>
      </c>
      <c r="AU4020" s="9">
        <v>0</v>
      </c>
      <c r="AV4020" s="9">
        <v>0</v>
      </c>
      <c r="AW4020" s="9">
        <f t="shared" si="1136"/>
        <v>0</v>
      </c>
    </row>
    <row r="4021" spans="1:49">
      <c r="A4021" s="44" t="s">
        <v>797</v>
      </c>
      <c r="B4021" s="45" t="s">
        <v>1030</v>
      </c>
      <c r="C4021" s="45" t="s">
        <v>1344</v>
      </c>
      <c r="D4021" s="452" t="s">
        <v>2970</v>
      </c>
      <c r="E4021" s="367" t="s">
        <v>785</v>
      </c>
      <c r="F4021" s="50"/>
      <c r="G4021" s="468" t="s">
        <v>3096</v>
      </c>
      <c r="H4021" s="50" t="s">
        <v>2333</v>
      </c>
      <c r="I4021" s="42" t="s">
        <v>1363</v>
      </c>
      <c r="U4021" s="15">
        <v>0</v>
      </c>
      <c r="V4021" s="15">
        <v>0</v>
      </c>
      <c r="AH4021" s="15">
        <v>0</v>
      </c>
      <c r="AI4021" s="15">
        <v>0</v>
      </c>
      <c r="AU4021" s="15">
        <v>0</v>
      </c>
      <c r="AV4021" s="15">
        <v>0</v>
      </c>
      <c r="AW4021" s="15">
        <f t="shared" si="1136"/>
        <v>0</v>
      </c>
    </row>
    <row r="4022" spans="1:49">
      <c r="A4022" s="44" t="s">
        <v>797</v>
      </c>
      <c r="B4022" s="45" t="s">
        <v>1030</v>
      </c>
      <c r="C4022" s="45" t="s">
        <v>1344</v>
      </c>
      <c r="D4022" s="452" t="s">
        <v>2970</v>
      </c>
      <c r="E4022" s="213" t="s">
        <v>1364</v>
      </c>
      <c r="F4022" s="65"/>
      <c r="G4022" s="65"/>
      <c r="H4022" s="65"/>
      <c r="I4022" s="1" t="s">
        <v>2104</v>
      </c>
      <c r="J4022" s="9">
        <f>SUM(J4023:J4032)</f>
        <v>5280</v>
      </c>
      <c r="K4022" s="9">
        <f t="shared" ref="K4022:AT4022" si="1140">SUM(K4023:K4032)</f>
        <v>900</v>
      </c>
      <c r="L4022" s="9">
        <f t="shared" si="1140"/>
        <v>1200</v>
      </c>
      <c r="M4022" s="9">
        <f t="shared" si="1140"/>
        <v>290</v>
      </c>
      <c r="N4022" s="9">
        <f t="shared" si="1140"/>
        <v>1885</v>
      </c>
      <c r="O4022" s="9">
        <f t="shared" si="1140"/>
        <v>225</v>
      </c>
      <c r="P4022" s="9">
        <f t="shared" si="1140"/>
        <v>0</v>
      </c>
      <c r="Q4022" s="9">
        <f t="shared" si="1140"/>
        <v>0</v>
      </c>
      <c r="R4022" s="9">
        <f t="shared" si="1140"/>
        <v>780</v>
      </c>
      <c r="S4022" s="9">
        <f t="shared" si="1140"/>
        <v>0</v>
      </c>
      <c r="T4022" s="9">
        <f t="shared" si="1140"/>
        <v>0</v>
      </c>
      <c r="U4022" s="9">
        <v>5280</v>
      </c>
      <c r="V4022" s="9">
        <v>0</v>
      </c>
      <c r="W4022" s="9">
        <f>SUM(W4023:W4032)</f>
        <v>0</v>
      </c>
      <c r="X4022" s="9">
        <f t="shared" si="1140"/>
        <v>0</v>
      </c>
      <c r="Y4022" s="9">
        <f t="shared" si="1140"/>
        <v>0</v>
      </c>
      <c r="Z4022" s="9">
        <f t="shared" si="1140"/>
        <v>0</v>
      </c>
      <c r="AA4022" s="9">
        <f t="shared" si="1140"/>
        <v>0</v>
      </c>
      <c r="AB4022" s="9">
        <f t="shared" si="1140"/>
        <v>0</v>
      </c>
      <c r="AC4022" s="9">
        <f t="shared" si="1140"/>
        <v>0</v>
      </c>
      <c r="AD4022" s="9">
        <f t="shared" si="1140"/>
        <v>0</v>
      </c>
      <c r="AE4022" s="9">
        <f t="shared" si="1140"/>
        <v>0</v>
      </c>
      <c r="AF4022" s="9">
        <f t="shared" si="1140"/>
        <v>0</v>
      </c>
      <c r="AG4022" s="9">
        <f t="shared" si="1140"/>
        <v>0</v>
      </c>
      <c r="AH4022" s="9">
        <v>0</v>
      </c>
      <c r="AI4022" s="9">
        <v>0</v>
      </c>
      <c r="AJ4022" s="9">
        <f>SUM(AJ4023:AJ4032)</f>
        <v>0</v>
      </c>
      <c r="AK4022" s="9">
        <f t="shared" si="1140"/>
        <v>0</v>
      </c>
      <c r="AL4022" s="9">
        <f t="shared" si="1140"/>
        <v>0</v>
      </c>
      <c r="AM4022" s="9">
        <f t="shared" si="1140"/>
        <v>0</v>
      </c>
      <c r="AN4022" s="9">
        <f t="shared" si="1140"/>
        <v>0</v>
      </c>
      <c r="AO4022" s="9">
        <f t="shared" si="1140"/>
        <v>0</v>
      </c>
      <c r="AP4022" s="9">
        <f t="shared" si="1140"/>
        <v>0</v>
      </c>
      <c r="AQ4022" s="9">
        <f t="shared" si="1140"/>
        <v>0</v>
      </c>
      <c r="AR4022" s="9">
        <f t="shared" si="1140"/>
        <v>0</v>
      </c>
      <c r="AS4022" s="9">
        <f t="shared" si="1140"/>
        <v>0</v>
      </c>
      <c r="AT4022" s="9">
        <f t="shared" si="1140"/>
        <v>0</v>
      </c>
      <c r="AU4022" s="9">
        <v>0</v>
      </c>
      <c r="AV4022" s="9">
        <v>0</v>
      </c>
      <c r="AW4022" s="9">
        <f t="shared" si="1136"/>
        <v>5280</v>
      </c>
    </row>
    <row r="4023" spans="1:49">
      <c r="A4023" s="44" t="s">
        <v>797</v>
      </c>
      <c r="B4023" s="45" t="s">
        <v>1030</v>
      </c>
      <c r="C4023" s="45" t="s">
        <v>1344</v>
      </c>
      <c r="D4023" s="452" t="s">
        <v>2970</v>
      </c>
      <c r="E4023" s="367" t="s">
        <v>786</v>
      </c>
      <c r="F4023" s="50"/>
      <c r="G4023" s="468" t="s">
        <v>3096</v>
      </c>
      <c r="H4023" s="50" t="s">
        <v>2333</v>
      </c>
      <c r="I4023" s="42" t="s">
        <v>1191</v>
      </c>
      <c r="J4023" s="15">
        <v>500</v>
      </c>
      <c r="K4023" s="15">
        <v>100</v>
      </c>
      <c r="L4023" s="15">
        <v>100</v>
      </c>
      <c r="M4023" s="15">
        <v>100</v>
      </c>
      <c r="N4023" s="15">
        <v>200</v>
      </c>
      <c r="U4023" s="15">
        <v>500</v>
      </c>
      <c r="V4023" s="15">
        <v>0</v>
      </c>
      <c r="AH4023" s="15">
        <v>0</v>
      </c>
      <c r="AI4023" s="15">
        <v>0</v>
      </c>
      <c r="AU4023" s="15">
        <v>0</v>
      </c>
      <c r="AV4023" s="15">
        <v>0</v>
      </c>
      <c r="AW4023" s="15">
        <f t="shared" si="1136"/>
        <v>500</v>
      </c>
    </row>
    <row r="4024" spans="1:49">
      <c r="A4024" s="44" t="s">
        <v>797</v>
      </c>
      <c r="B4024" s="45" t="s">
        <v>1030</v>
      </c>
      <c r="C4024" s="45" t="s">
        <v>1344</v>
      </c>
      <c r="D4024" s="452" t="s">
        <v>2970</v>
      </c>
      <c r="E4024" s="367" t="s">
        <v>1528</v>
      </c>
      <c r="F4024" s="50"/>
      <c r="G4024" s="468" t="s">
        <v>3096</v>
      </c>
      <c r="H4024" s="50" t="s">
        <v>2333</v>
      </c>
      <c r="I4024" s="42" t="s">
        <v>989</v>
      </c>
      <c r="U4024" s="15">
        <v>0</v>
      </c>
      <c r="V4024" s="15">
        <v>0</v>
      </c>
      <c r="AH4024" s="15">
        <v>0</v>
      </c>
      <c r="AI4024" s="15">
        <v>0</v>
      </c>
      <c r="AU4024" s="15">
        <v>0</v>
      </c>
      <c r="AV4024" s="15">
        <v>0</v>
      </c>
      <c r="AW4024" s="15">
        <f t="shared" si="1136"/>
        <v>0</v>
      </c>
    </row>
    <row r="4025" spans="1:49">
      <c r="A4025" s="44" t="s">
        <v>797</v>
      </c>
      <c r="B4025" s="45" t="s">
        <v>1030</v>
      </c>
      <c r="C4025" s="45" t="s">
        <v>1344</v>
      </c>
      <c r="D4025" s="452" t="s">
        <v>2970</v>
      </c>
      <c r="E4025" s="367" t="s">
        <v>1679</v>
      </c>
      <c r="F4025" s="50"/>
      <c r="G4025" s="468" t="s">
        <v>3096</v>
      </c>
      <c r="H4025" s="50" t="s">
        <v>2333</v>
      </c>
      <c r="I4025" s="42" t="s">
        <v>1048</v>
      </c>
      <c r="U4025" s="15">
        <v>0</v>
      </c>
      <c r="V4025" s="15">
        <v>0</v>
      </c>
      <c r="AH4025" s="15">
        <v>0</v>
      </c>
      <c r="AI4025" s="15">
        <v>0</v>
      </c>
      <c r="AU4025" s="15">
        <v>0</v>
      </c>
      <c r="AV4025" s="15">
        <v>0</v>
      </c>
      <c r="AW4025" s="15">
        <f t="shared" si="1136"/>
        <v>0</v>
      </c>
    </row>
    <row r="4026" spans="1:49">
      <c r="A4026" s="44" t="s">
        <v>797</v>
      </c>
      <c r="B4026" s="45" t="s">
        <v>1030</v>
      </c>
      <c r="C4026" s="45" t="s">
        <v>1344</v>
      </c>
      <c r="D4026" s="452" t="s">
        <v>2970</v>
      </c>
      <c r="E4026" s="367" t="s">
        <v>787</v>
      </c>
      <c r="F4026" s="50"/>
      <c r="G4026" s="468" t="s">
        <v>3096</v>
      </c>
      <c r="H4026" s="50" t="s">
        <v>2333</v>
      </c>
      <c r="I4026" s="42" t="s">
        <v>2078</v>
      </c>
      <c r="J4026" s="15">
        <v>1000</v>
      </c>
      <c r="K4026" s="15">
        <v>200</v>
      </c>
      <c r="L4026" s="15">
        <v>500</v>
      </c>
      <c r="N4026" s="15">
        <v>300</v>
      </c>
      <c r="U4026" s="15">
        <v>1000</v>
      </c>
      <c r="V4026" s="15">
        <v>0</v>
      </c>
      <c r="AH4026" s="15">
        <v>0</v>
      </c>
      <c r="AI4026" s="15">
        <v>0</v>
      </c>
      <c r="AU4026" s="15">
        <v>0</v>
      </c>
      <c r="AV4026" s="15">
        <v>0</v>
      </c>
      <c r="AW4026" s="15">
        <f t="shared" si="1136"/>
        <v>1000</v>
      </c>
    </row>
    <row r="4027" spans="1:49">
      <c r="A4027" s="44" t="s">
        <v>797</v>
      </c>
      <c r="B4027" s="45" t="s">
        <v>1030</v>
      </c>
      <c r="C4027" s="45" t="s">
        <v>1344</v>
      </c>
      <c r="D4027" s="452" t="s">
        <v>2970</v>
      </c>
      <c r="E4027" s="367" t="s">
        <v>1116</v>
      </c>
      <c r="F4027" s="50"/>
      <c r="G4027" s="468" t="s">
        <v>3096</v>
      </c>
      <c r="H4027" s="50" t="s">
        <v>2333</v>
      </c>
      <c r="I4027" s="42" t="s">
        <v>1487</v>
      </c>
      <c r="J4027" s="15">
        <v>500</v>
      </c>
      <c r="K4027" s="15">
        <v>100</v>
      </c>
      <c r="L4027" s="15">
        <v>100</v>
      </c>
      <c r="M4027" s="15">
        <v>190</v>
      </c>
      <c r="N4027" s="15">
        <v>110</v>
      </c>
      <c r="U4027" s="15">
        <v>500</v>
      </c>
      <c r="V4027" s="15">
        <v>0</v>
      </c>
      <c r="AH4027" s="15">
        <v>0</v>
      </c>
      <c r="AI4027" s="15">
        <v>0</v>
      </c>
      <c r="AU4027" s="15">
        <v>0</v>
      </c>
      <c r="AV4027" s="15">
        <v>0</v>
      </c>
      <c r="AW4027" s="15">
        <f t="shared" si="1136"/>
        <v>500</v>
      </c>
    </row>
    <row r="4028" spans="1:49">
      <c r="A4028" s="44" t="s">
        <v>797</v>
      </c>
      <c r="B4028" s="45" t="s">
        <v>1030</v>
      </c>
      <c r="C4028" s="45" t="s">
        <v>1344</v>
      </c>
      <c r="D4028" s="452" t="s">
        <v>2970</v>
      </c>
      <c r="E4028" s="367" t="s">
        <v>1703</v>
      </c>
      <c r="F4028" s="50"/>
      <c r="G4028" s="468" t="s">
        <v>3096</v>
      </c>
      <c r="H4028" s="50" t="s">
        <v>2333</v>
      </c>
      <c r="I4028" s="42" t="s">
        <v>1047</v>
      </c>
      <c r="U4028" s="15">
        <v>0</v>
      </c>
      <c r="V4028" s="15">
        <v>0</v>
      </c>
      <c r="AH4028" s="15">
        <v>0</v>
      </c>
      <c r="AI4028" s="15">
        <v>0</v>
      </c>
      <c r="AU4028" s="15">
        <v>0</v>
      </c>
      <c r="AV4028" s="15">
        <v>0</v>
      </c>
      <c r="AW4028" s="15">
        <f t="shared" si="1136"/>
        <v>0</v>
      </c>
    </row>
    <row r="4029" spans="1:49">
      <c r="A4029" s="44" t="s">
        <v>797</v>
      </c>
      <c r="B4029" s="45" t="s">
        <v>1030</v>
      </c>
      <c r="C4029" s="45" t="s">
        <v>1344</v>
      </c>
      <c r="D4029" s="452" t="s">
        <v>2970</v>
      </c>
      <c r="E4029" s="367" t="s">
        <v>826</v>
      </c>
      <c r="F4029" s="50"/>
      <c r="G4029" s="468" t="s">
        <v>3096</v>
      </c>
      <c r="H4029" s="50" t="s">
        <v>2333</v>
      </c>
      <c r="I4029" s="42" t="s">
        <v>935</v>
      </c>
      <c r="J4029" s="15">
        <v>1780</v>
      </c>
      <c r="K4029" s="15">
        <v>200</v>
      </c>
      <c r="L4029" s="15">
        <v>300</v>
      </c>
      <c r="N4029" s="15">
        <v>500</v>
      </c>
      <c r="R4029" s="15">
        <v>780</v>
      </c>
      <c r="U4029" s="15">
        <v>1780</v>
      </c>
      <c r="V4029" s="15">
        <v>0</v>
      </c>
      <c r="AH4029" s="15">
        <v>0</v>
      </c>
      <c r="AI4029" s="15">
        <v>0</v>
      </c>
      <c r="AU4029" s="15">
        <v>0</v>
      </c>
      <c r="AV4029" s="15">
        <v>0</v>
      </c>
      <c r="AW4029" s="15">
        <f t="shared" si="1136"/>
        <v>1780</v>
      </c>
    </row>
    <row r="4030" spans="1:49">
      <c r="A4030" s="44" t="s">
        <v>797</v>
      </c>
      <c r="B4030" s="45" t="s">
        <v>1030</v>
      </c>
      <c r="C4030" s="45" t="s">
        <v>1344</v>
      </c>
      <c r="D4030" s="452" t="s">
        <v>2970</v>
      </c>
      <c r="E4030" s="367" t="s">
        <v>1115</v>
      </c>
      <c r="F4030" s="50"/>
      <c r="G4030" s="468" t="s">
        <v>3096</v>
      </c>
      <c r="H4030" s="50" t="s">
        <v>2333</v>
      </c>
      <c r="I4030" s="42" t="s">
        <v>990</v>
      </c>
      <c r="U4030" s="15">
        <v>0</v>
      </c>
      <c r="V4030" s="15">
        <v>0</v>
      </c>
      <c r="AH4030" s="15">
        <v>0</v>
      </c>
      <c r="AI4030" s="15">
        <v>0</v>
      </c>
      <c r="AU4030" s="15">
        <v>0</v>
      </c>
      <c r="AV4030" s="15">
        <v>0</v>
      </c>
      <c r="AW4030" s="15">
        <f t="shared" si="1136"/>
        <v>0</v>
      </c>
    </row>
    <row r="4031" spans="1:49">
      <c r="A4031" s="44" t="s">
        <v>797</v>
      </c>
      <c r="B4031" s="45" t="s">
        <v>1030</v>
      </c>
      <c r="C4031" s="45" t="s">
        <v>1344</v>
      </c>
      <c r="D4031" s="452" t="s">
        <v>2970</v>
      </c>
      <c r="E4031" s="367" t="s">
        <v>1677</v>
      </c>
      <c r="F4031" s="50"/>
      <c r="G4031" s="468" t="s">
        <v>3096</v>
      </c>
      <c r="H4031" s="50" t="s">
        <v>2333</v>
      </c>
      <c r="I4031" s="42" t="s">
        <v>1688</v>
      </c>
      <c r="J4031" s="15">
        <v>1500</v>
      </c>
      <c r="K4031" s="15">
        <v>300</v>
      </c>
      <c r="L4031" s="15">
        <v>200</v>
      </c>
      <c r="N4031" s="15">
        <v>775</v>
      </c>
      <c r="O4031" s="15">
        <v>225</v>
      </c>
      <c r="U4031" s="15">
        <v>1500</v>
      </c>
      <c r="V4031" s="15">
        <v>0</v>
      </c>
      <c r="AH4031" s="15">
        <v>0</v>
      </c>
      <c r="AI4031" s="15">
        <v>0</v>
      </c>
      <c r="AU4031" s="15">
        <v>0</v>
      </c>
      <c r="AV4031" s="15">
        <v>0</v>
      </c>
      <c r="AW4031" s="15">
        <f t="shared" si="1136"/>
        <v>1500</v>
      </c>
    </row>
    <row r="4032" spans="1:49">
      <c r="A4032" s="44" t="s">
        <v>797</v>
      </c>
      <c r="B4032" s="45" t="s">
        <v>1030</v>
      </c>
      <c r="C4032" s="45" t="s">
        <v>1344</v>
      </c>
      <c r="D4032" s="452" t="s">
        <v>2970</v>
      </c>
      <c r="E4032" s="367" t="s">
        <v>1677</v>
      </c>
      <c r="F4032" s="50" t="s">
        <v>450</v>
      </c>
      <c r="G4032" s="468" t="s">
        <v>3096</v>
      </c>
      <c r="H4032" s="50" t="s">
        <v>2333</v>
      </c>
      <c r="I4032" s="42" t="s">
        <v>25</v>
      </c>
      <c r="U4032" s="15">
        <v>0</v>
      </c>
      <c r="V4032" s="15">
        <v>0</v>
      </c>
      <c r="AH4032" s="15">
        <v>0</v>
      </c>
      <c r="AI4032" s="15">
        <v>0</v>
      </c>
      <c r="AU4032" s="15">
        <v>0</v>
      </c>
      <c r="AV4032" s="15">
        <v>0</v>
      </c>
      <c r="AW4032" s="15">
        <f t="shared" si="1136"/>
        <v>0</v>
      </c>
    </row>
    <row r="4033" spans="1:49" s="52" customFormat="1">
      <c r="A4033" s="41"/>
      <c r="B4033" s="345"/>
      <c r="C4033" s="345"/>
      <c r="D4033" s="369"/>
      <c r="E4033" s="213"/>
      <c r="F4033" s="65"/>
      <c r="G4033" s="65"/>
      <c r="H4033" s="65"/>
      <c r="I4033" s="49" t="s">
        <v>3</v>
      </c>
      <c r="J4033" s="6">
        <f>SUM(J4034)</f>
        <v>0</v>
      </c>
      <c r="K4033" s="6">
        <f t="shared" ref="K4033:AT4034" si="1141">SUM(K4034)</f>
        <v>0</v>
      </c>
      <c r="L4033" s="6">
        <f t="shared" si="1141"/>
        <v>0</v>
      </c>
      <c r="M4033" s="6">
        <f t="shared" si="1141"/>
        <v>0</v>
      </c>
      <c r="N4033" s="6">
        <f t="shared" si="1141"/>
        <v>0</v>
      </c>
      <c r="O4033" s="6">
        <f t="shared" si="1141"/>
        <v>0</v>
      </c>
      <c r="P4033" s="6">
        <f t="shared" si="1141"/>
        <v>0</v>
      </c>
      <c r="Q4033" s="6">
        <f t="shared" si="1141"/>
        <v>0</v>
      </c>
      <c r="R4033" s="6">
        <f t="shared" si="1141"/>
        <v>0</v>
      </c>
      <c r="S4033" s="6">
        <f t="shared" si="1141"/>
        <v>0</v>
      </c>
      <c r="T4033" s="6">
        <f t="shared" si="1141"/>
        <v>0</v>
      </c>
      <c r="U4033" s="6">
        <v>0</v>
      </c>
      <c r="V4033" s="6">
        <v>0</v>
      </c>
      <c r="W4033" s="6">
        <f>SUM(W4034)</f>
        <v>0</v>
      </c>
      <c r="X4033" s="6">
        <f t="shared" si="1141"/>
        <v>0</v>
      </c>
      <c r="Y4033" s="6">
        <f t="shared" si="1141"/>
        <v>0</v>
      </c>
      <c r="Z4033" s="6">
        <f t="shared" si="1141"/>
        <v>0</v>
      </c>
      <c r="AA4033" s="6">
        <f t="shared" si="1141"/>
        <v>0</v>
      </c>
      <c r="AB4033" s="6">
        <f t="shared" si="1141"/>
        <v>0</v>
      </c>
      <c r="AC4033" s="6">
        <f t="shared" si="1141"/>
        <v>0</v>
      </c>
      <c r="AD4033" s="6">
        <f t="shared" si="1141"/>
        <v>0</v>
      </c>
      <c r="AE4033" s="6">
        <f t="shared" si="1141"/>
        <v>0</v>
      </c>
      <c r="AF4033" s="6">
        <f t="shared" si="1141"/>
        <v>0</v>
      </c>
      <c r="AG4033" s="6">
        <f t="shared" si="1141"/>
        <v>0</v>
      </c>
      <c r="AH4033" s="6">
        <v>0</v>
      </c>
      <c r="AI4033" s="6">
        <v>0</v>
      </c>
      <c r="AJ4033" s="6">
        <f>SUM(AJ4034)</f>
        <v>0</v>
      </c>
      <c r="AK4033" s="6">
        <f t="shared" si="1141"/>
        <v>0</v>
      </c>
      <c r="AL4033" s="6">
        <f t="shared" si="1141"/>
        <v>0</v>
      </c>
      <c r="AM4033" s="6">
        <f t="shared" si="1141"/>
        <v>0</v>
      </c>
      <c r="AN4033" s="6">
        <f t="shared" si="1141"/>
        <v>0</v>
      </c>
      <c r="AO4033" s="6">
        <f t="shared" si="1141"/>
        <v>0</v>
      </c>
      <c r="AP4033" s="6">
        <f t="shared" si="1141"/>
        <v>0</v>
      </c>
      <c r="AQ4033" s="6">
        <f t="shared" si="1141"/>
        <v>0</v>
      </c>
      <c r="AR4033" s="6">
        <f t="shared" si="1141"/>
        <v>0</v>
      </c>
      <c r="AS4033" s="6">
        <f t="shared" si="1141"/>
        <v>0</v>
      </c>
      <c r="AT4033" s="6">
        <f t="shared" si="1141"/>
        <v>0</v>
      </c>
      <c r="AU4033" s="6">
        <v>0</v>
      </c>
      <c r="AV4033" s="6">
        <v>0</v>
      </c>
      <c r="AW4033" s="6">
        <f t="shared" si="1136"/>
        <v>0</v>
      </c>
    </row>
    <row r="4034" spans="1:49" s="52" customFormat="1">
      <c r="A4034" s="44" t="s">
        <v>797</v>
      </c>
      <c r="B4034" s="45" t="s">
        <v>1030</v>
      </c>
      <c r="C4034" s="45" t="s">
        <v>1344</v>
      </c>
      <c r="D4034" s="452" t="s">
        <v>2970</v>
      </c>
      <c r="E4034" s="213" t="s">
        <v>833</v>
      </c>
      <c r="F4034" s="65"/>
      <c r="G4034" s="65"/>
      <c r="H4034" s="65"/>
      <c r="I4034" s="53" t="s">
        <v>1</v>
      </c>
      <c r="J4034" s="200">
        <f>SUM(J4035)</f>
        <v>0</v>
      </c>
      <c r="K4034" s="200">
        <f t="shared" si="1141"/>
        <v>0</v>
      </c>
      <c r="L4034" s="200">
        <f t="shared" si="1141"/>
        <v>0</v>
      </c>
      <c r="M4034" s="200">
        <f t="shared" si="1141"/>
        <v>0</v>
      </c>
      <c r="N4034" s="200">
        <f t="shared" si="1141"/>
        <v>0</v>
      </c>
      <c r="O4034" s="200">
        <f t="shared" si="1141"/>
        <v>0</v>
      </c>
      <c r="P4034" s="200">
        <f t="shared" si="1141"/>
        <v>0</v>
      </c>
      <c r="Q4034" s="200">
        <f t="shared" si="1141"/>
        <v>0</v>
      </c>
      <c r="R4034" s="200">
        <f t="shared" si="1141"/>
        <v>0</v>
      </c>
      <c r="S4034" s="200">
        <f t="shared" si="1141"/>
        <v>0</v>
      </c>
      <c r="T4034" s="200">
        <f t="shared" si="1141"/>
        <v>0</v>
      </c>
      <c r="U4034" s="200">
        <v>0</v>
      </c>
      <c r="V4034" s="200">
        <v>0</v>
      </c>
      <c r="W4034" s="200">
        <f>SUM(W4035)</f>
        <v>0</v>
      </c>
      <c r="X4034" s="200">
        <f t="shared" si="1141"/>
        <v>0</v>
      </c>
      <c r="Y4034" s="200">
        <f t="shared" si="1141"/>
        <v>0</v>
      </c>
      <c r="Z4034" s="200">
        <f t="shared" si="1141"/>
        <v>0</v>
      </c>
      <c r="AA4034" s="200">
        <f t="shared" si="1141"/>
        <v>0</v>
      </c>
      <c r="AB4034" s="200">
        <f t="shared" si="1141"/>
        <v>0</v>
      </c>
      <c r="AC4034" s="200">
        <f t="shared" si="1141"/>
        <v>0</v>
      </c>
      <c r="AD4034" s="200">
        <f t="shared" si="1141"/>
        <v>0</v>
      </c>
      <c r="AE4034" s="200">
        <f t="shared" si="1141"/>
        <v>0</v>
      </c>
      <c r="AF4034" s="200">
        <f t="shared" si="1141"/>
        <v>0</v>
      </c>
      <c r="AG4034" s="200">
        <f t="shared" si="1141"/>
        <v>0</v>
      </c>
      <c r="AH4034" s="200">
        <v>0</v>
      </c>
      <c r="AI4034" s="200">
        <v>0</v>
      </c>
      <c r="AJ4034" s="200">
        <f>SUM(AJ4035)</f>
        <v>0</v>
      </c>
      <c r="AK4034" s="200">
        <f t="shared" si="1141"/>
        <v>0</v>
      </c>
      <c r="AL4034" s="200">
        <f t="shared" si="1141"/>
        <v>0</v>
      </c>
      <c r="AM4034" s="200">
        <f t="shared" si="1141"/>
        <v>0</v>
      </c>
      <c r="AN4034" s="200">
        <f t="shared" si="1141"/>
        <v>0</v>
      </c>
      <c r="AO4034" s="200">
        <f t="shared" si="1141"/>
        <v>0</v>
      </c>
      <c r="AP4034" s="200">
        <f t="shared" si="1141"/>
        <v>0</v>
      </c>
      <c r="AQ4034" s="200">
        <f t="shared" si="1141"/>
        <v>0</v>
      </c>
      <c r="AR4034" s="200">
        <f t="shared" si="1141"/>
        <v>0</v>
      </c>
      <c r="AS4034" s="200">
        <f t="shared" si="1141"/>
        <v>0</v>
      </c>
      <c r="AT4034" s="200">
        <f t="shared" si="1141"/>
        <v>0</v>
      </c>
      <c r="AU4034" s="200">
        <v>0</v>
      </c>
      <c r="AV4034" s="200">
        <v>0</v>
      </c>
      <c r="AW4034" s="200">
        <f t="shared" si="1136"/>
        <v>0</v>
      </c>
    </row>
    <row r="4035" spans="1:49" s="59" customFormat="1">
      <c r="A4035" s="44" t="s">
        <v>797</v>
      </c>
      <c r="B4035" s="45" t="s">
        <v>1030</v>
      </c>
      <c r="C4035" s="45" t="s">
        <v>1344</v>
      </c>
      <c r="D4035" s="452" t="s">
        <v>2970</v>
      </c>
      <c r="E4035" s="57" t="s">
        <v>1517</v>
      </c>
      <c r="F4035" s="58"/>
      <c r="G4035" s="468" t="s">
        <v>3096</v>
      </c>
      <c r="H4035" s="50" t="s">
        <v>2333</v>
      </c>
      <c r="I4035" s="188" t="s">
        <v>2584</v>
      </c>
      <c r="J4035" s="13"/>
      <c r="K4035" s="13"/>
      <c r="L4035" s="13"/>
      <c r="M4035" s="13"/>
      <c r="N4035" s="13"/>
      <c r="O4035" s="13"/>
      <c r="P4035" s="13"/>
      <c r="Q4035" s="13"/>
      <c r="R4035" s="13"/>
      <c r="S4035" s="13"/>
      <c r="T4035" s="13"/>
      <c r="U4035" s="13">
        <v>0</v>
      </c>
      <c r="V4035" s="13">
        <v>0</v>
      </c>
      <c r="W4035" s="13"/>
      <c r="X4035" s="13"/>
      <c r="Y4035" s="13"/>
      <c r="Z4035" s="13"/>
      <c r="AA4035" s="13"/>
      <c r="AB4035" s="13"/>
      <c r="AC4035" s="13"/>
      <c r="AD4035" s="13"/>
      <c r="AE4035" s="13"/>
      <c r="AF4035" s="13"/>
      <c r="AG4035" s="13"/>
      <c r="AH4035" s="13">
        <v>0</v>
      </c>
      <c r="AI4035" s="13">
        <v>0</v>
      </c>
      <c r="AJ4035" s="13"/>
      <c r="AK4035" s="13"/>
      <c r="AL4035" s="13"/>
      <c r="AM4035" s="13"/>
      <c r="AN4035" s="13"/>
      <c r="AO4035" s="13"/>
      <c r="AP4035" s="13"/>
      <c r="AQ4035" s="13"/>
      <c r="AR4035" s="13"/>
      <c r="AS4035" s="13"/>
      <c r="AT4035" s="13"/>
      <c r="AU4035" s="13">
        <v>0</v>
      </c>
      <c r="AV4035" s="13">
        <v>0</v>
      </c>
      <c r="AW4035" s="13">
        <f t="shared" si="1136"/>
        <v>0</v>
      </c>
    </row>
    <row r="4036" spans="1:49">
      <c r="A4036" s="44"/>
      <c r="B4036" s="45"/>
      <c r="C4036" s="45"/>
      <c r="D4036" s="45"/>
      <c r="E4036" s="531"/>
      <c r="F4036" s="50"/>
      <c r="G4036" s="50"/>
      <c r="H4036" s="50"/>
      <c r="I4036" s="49" t="s">
        <v>1157</v>
      </c>
      <c r="J4036" s="6">
        <f>SUM(J4037)</f>
        <v>10190</v>
      </c>
      <c r="K4036" s="6">
        <f t="shared" ref="K4036:AT4037" si="1142">SUM(K4037)</f>
        <v>520</v>
      </c>
      <c r="L4036" s="6">
        <f t="shared" si="1142"/>
        <v>975</v>
      </c>
      <c r="M4036" s="6">
        <f t="shared" si="1142"/>
        <v>2800</v>
      </c>
      <c r="N4036" s="6">
        <f t="shared" si="1142"/>
        <v>705</v>
      </c>
      <c r="O4036" s="6">
        <f t="shared" si="1142"/>
        <v>0</v>
      </c>
      <c r="P4036" s="6">
        <f t="shared" si="1142"/>
        <v>1335</v>
      </c>
      <c r="Q4036" s="6">
        <f t="shared" si="1142"/>
        <v>0</v>
      </c>
      <c r="R4036" s="6">
        <f t="shared" si="1142"/>
        <v>1845</v>
      </c>
      <c r="S4036" s="6">
        <f t="shared" si="1142"/>
        <v>0</v>
      </c>
      <c r="T4036" s="6">
        <f t="shared" si="1142"/>
        <v>0</v>
      </c>
      <c r="U4036" s="6">
        <v>8180</v>
      </c>
      <c r="V4036" s="6">
        <v>2010</v>
      </c>
      <c r="W4036" s="6">
        <f>SUM(W4037)</f>
        <v>4000</v>
      </c>
      <c r="X4036" s="6">
        <f t="shared" si="1142"/>
        <v>0</v>
      </c>
      <c r="Y4036" s="6">
        <f t="shared" si="1142"/>
        <v>0</v>
      </c>
      <c r="Z4036" s="6">
        <f t="shared" si="1142"/>
        <v>1500</v>
      </c>
      <c r="AA4036" s="6">
        <f t="shared" si="1142"/>
        <v>0</v>
      </c>
      <c r="AB4036" s="6">
        <f t="shared" si="1142"/>
        <v>0</v>
      </c>
      <c r="AC4036" s="6">
        <f t="shared" si="1142"/>
        <v>0</v>
      </c>
      <c r="AD4036" s="6">
        <f t="shared" si="1142"/>
        <v>0</v>
      </c>
      <c r="AE4036" s="6">
        <f t="shared" si="1142"/>
        <v>0</v>
      </c>
      <c r="AF4036" s="6">
        <f t="shared" si="1142"/>
        <v>0</v>
      </c>
      <c r="AG4036" s="6">
        <f t="shared" si="1142"/>
        <v>0</v>
      </c>
      <c r="AH4036" s="6">
        <v>1500</v>
      </c>
      <c r="AI4036" s="6">
        <v>2500</v>
      </c>
      <c r="AJ4036" s="6">
        <f>SUM(AJ4037)</f>
        <v>0</v>
      </c>
      <c r="AK4036" s="6">
        <f t="shared" si="1142"/>
        <v>0</v>
      </c>
      <c r="AL4036" s="6">
        <f t="shared" si="1142"/>
        <v>0</v>
      </c>
      <c r="AM4036" s="6">
        <f t="shared" si="1142"/>
        <v>0</v>
      </c>
      <c r="AN4036" s="6">
        <f t="shared" si="1142"/>
        <v>0</v>
      </c>
      <c r="AO4036" s="6">
        <f t="shared" si="1142"/>
        <v>0</v>
      </c>
      <c r="AP4036" s="6">
        <f t="shared" si="1142"/>
        <v>0</v>
      </c>
      <c r="AQ4036" s="6">
        <f t="shared" si="1142"/>
        <v>0</v>
      </c>
      <c r="AR4036" s="6">
        <f t="shared" si="1142"/>
        <v>0</v>
      </c>
      <c r="AS4036" s="6">
        <f t="shared" si="1142"/>
        <v>0</v>
      </c>
      <c r="AT4036" s="6">
        <f t="shared" si="1142"/>
        <v>0</v>
      </c>
      <c r="AU4036" s="6">
        <v>0</v>
      </c>
      <c r="AV4036" s="6">
        <v>0</v>
      </c>
      <c r="AW4036" s="6">
        <f t="shared" si="1136"/>
        <v>9680</v>
      </c>
    </row>
    <row r="4037" spans="1:49">
      <c r="A4037" s="44" t="s">
        <v>797</v>
      </c>
      <c r="B4037" s="45" t="s">
        <v>1030</v>
      </c>
      <c r="C4037" s="45" t="s">
        <v>1344</v>
      </c>
      <c r="D4037" s="452" t="s">
        <v>2970</v>
      </c>
      <c r="E4037" s="54" t="s">
        <v>1402</v>
      </c>
      <c r="F4037" s="50"/>
      <c r="G4037" s="50"/>
      <c r="H4037" s="50"/>
      <c r="I4037" s="1" t="s">
        <v>1158</v>
      </c>
      <c r="J4037" s="9">
        <f>SUM(J4038)</f>
        <v>10190</v>
      </c>
      <c r="K4037" s="9">
        <f t="shared" si="1142"/>
        <v>520</v>
      </c>
      <c r="L4037" s="9">
        <f t="shared" si="1142"/>
        <v>975</v>
      </c>
      <c r="M4037" s="9">
        <f t="shared" si="1142"/>
        <v>2800</v>
      </c>
      <c r="N4037" s="9">
        <f t="shared" si="1142"/>
        <v>705</v>
      </c>
      <c r="O4037" s="9">
        <f t="shared" si="1142"/>
        <v>0</v>
      </c>
      <c r="P4037" s="9">
        <f t="shared" si="1142"/>
        <v>1335</v>
      </c>
      <c r="Q4037" s="9">
        <f t="shared" si="1142"/>
        <v>0</v>
      </c>
      <c r="R4037" s="9">
        <f t="shared" si="1142"/>
        <v>1845</v>
      </c>
      <c r="S4037" s="9">
        <f t="shared" si="1142"/>
        <v>0</v>
      </c>
      <c r="T4037" s="9">
        <f t="shared" si="1142"/>
        <v>0</v>
      </c>
      <c r="U4037" s="9">
        <v>8180</v>
      </c>
      <c r="V4037" s="9">
        <v>2010</v>
      </c>
      <c r="W4037" s="9">
        <f>SUM(W4038)</f>
        <v>4000</v>
      </c>
      <c r="X4037" s="9">
        <f t="shared" si="1142"/>
        <v>0</v>
      </c>
      <c r="Y4037" s="9">
        <f t="shared" si="1142"/>
        <v>0</v>
      </c>
      <c r="Z4037" s="9">
        <f t="shared" si="1142"/>
        <v>1500</v>
      </c>
      <c r="AA4037" s="9">
        <f t="shared" si="1142"/>
        <v>0</v>
      </c>
      <c r="AB4037" s="9">
        <f t="shared" si="1142"/>
        <v>0</v>
      </c>
      <c r="AC4037" s="9">
        <f t="shared" si="1142"/>
        <v>0</v>
      </c>
      <c r="AD4037" s="9">
        <f t="shared" si="1142"/>
        <v>0</v>
      </c>
      <c r="AE4037" s="9">
        <f t="shared" si="1142"/>
        <v>0</v>
      </c>
      <c r="AF4037" s="9">
        <f t="shared" si="1142"/>
        <v>0</v>
      </c>
      <c r="AG4037" s="9">
        <f t="shared" si="1142"/>
        <v>0</v>
      </c>
      <c r="AH4037" s="9">
        <v>1500</v>
      </c>
      <c r="AI4037" s="9">
        <v>2500</v>
      </c>
      <c r="AJ4037" s="9">
        <f>SUM(AJ4038)</f>
        <v>0</v>
      </c>
      <c r="AK4037" s="9">
        <f t="shared" si="1142"/>
        <v>0</v>
      </c>
      <c r="AL4037" s="9">
        <f t="shared" si="1142"/>
        <v>0</v>
      </c>
      <c r="AM4037" s="9">
        <f t="shared" si="1142"/>
        <v>0</v>
      </c>
      <c r="AN4037" s="9">
        <f t="shared" si="1142"/>
        <v>0</v>
      </c>
      <c r="AO4037" s="9">
        <f t="shared" si="1142"/>
        <v>0</v>
      </c>
      <c r="AP4037" s="9">
        <f t="shared" si="1142"/>
        <v>0</v>
      </c>
      <c r="AQ4037" s="9">
        <f t="shared" si="1142"/>
        <v>0</v>
      </c>
      <c r="AR4037" s="9">
        <f t="shared" si="1142"/>
        <v>0</v>
      </c>
      <c r="AS4037" s="9">
        <f t="shared" si="1142"/>
        <v>0</v>
      </c>
      <c r="AT4037" s="9">
        <f t="shared" si="1142"/>
        <v>0</v>
      </c>
      <c r="AU4037" s="9">
        <v>0</v>
      </c>
      <c r="AV4037" s="9">
        <v>0</v>
      </c>
      <c r="AW4037" s="9">
        <f t="shared" si="1136"/>
        <v>9680</v>
      </c>
    </row>
    <row r="4038" spans="1:49">
      <c r="A4038" s="44" t="s">
        <v>797</v>
      </c>
      <c r="B4038" s="45" t="s">
        <v>1030</v>
      </c>
      <c r="C4038" s="45" t="s">
        <v>1344</v>
      </c>
      <c r="D4038" s="452" t="s">
        <v>2970</v>
      </c>
      <c r="E4038" s="367" t="s">
        <v>1409</v>
      </c>
      <c r="F4038" s="50"/>
      <c r="G4038" s="468" t="s">
        <v>3096</v>
      </c>
      <c r="H4038" s="50" t="s">
        <v>2333</v>
      </c>
      <c r="I4038" s="42" t="s">
        <v>1691</v>
      </c>
      <c r="J4038" s="15">
        <v>10190</v>
      </c>
      <c r="K4038" s="15">
        <v>520</v>
      </c>
      <c r="L4038" s="15">
        <v>975</v>
      </c>
      <c r="M4038" s="15">
        <v>2800</v>
      </c>
      <c r="N4038" s="15">
        <v>705</v>
      </c>
      <c r="P4038" s="15">
        <v>1335</v>
      </c>
      <c r="R4038" s="15">
        <v>1845</v>
      </c>
      <c r="U4038" s="15">
        <v>8180</v>
      </c>
      <c r="V4038" s="15">
        <v>2010</v>
      </c>
      <c r="W4038" s="15">
        <v>4000</v>
      </c>
      <c r="Z4038" s="15">
        <v>1500</v>
      </c>
      <c r="AH4038" s="15">
        <v>1500</v>
      </c>
      <c r="AI4038" s="15">
        <v>2500</v>
      </c>
      <c r="AU4038" s="15">
        <v>0</v>
      </c>
      <c r="AV4038" s="15">
        <v>0</v>
      </c>
      <c r="AW4038" s="15">
        <f t="shared" si="1136"/>
        <v>9680</v>
      </c>
    </row>
    <row r="4039" spans="1:49">
      <c r="A4039" s="44"/>
      <c r="B4039" s="45"/>
      <c r="C4039" s="45"/>
      <c r="D4039" s="45"/>
      <c r="E4039" s="531"/>
      <c r="F4039" s="50"/>
      <c r="G4039" s="50"/>
      <c r="H4039" s="50"/>
      <c r="I4039" s="42"/>
      <c r="U4039" s="15">
        <v>0</v>
      </c>
      <c r="V4039" s="15">
        <v>0</v>
      </c>
      <c r="AH4039" s="15">
        <v>0</v>
      </c>
      <c r="AI4039" s="15">
        <v>0</v>
      </c>
      <c r="AU4039" s="15">
        <v>0</v>
      </c>
      <c r="AV4039" s="15">
        <v>0</v>
      </c>
      <c r="AW4039" s="15">
        <f t="shared" si="1136"/>
        <v>0</v>
      </c>
    </row>
    <row r="4040" spans="1:49">
      <c r="A4040" s="48"/>
      <c r="B4040" s="42"/>
      <c r="C4040" s="42"/>
      <c r="D4040" s="42"/>
      <c r="E4040" s="531"/>
      <c r="F4040" s="50"/>
      <c r="G4040" s="50"/>
      <c r="H4040" s="50"/>
      <c r="I4040" s="49" t="s">
        <v>1631</v>
      </c>
      <c r="J4040" s="12">
        <f>SUM(J4011,J4036,J4033)</f>
        <v>15470</v>
      </c>
      <c r="K4040" s="12">
        <f t="shared" ref="K4040:AT4040" si="1143">SUM(K4011,K4036,K4033)</f>
        <v>1420</v>
      </c>
      <c r="L4040" s="12">
        <f t="shared" si="1143"/>
        <v>2175</v>
      </c>
      <c r="M4040" s="12">
        <f t="shared" si="1143"/>
        <v>3090</v>
      </c>
      <c r="N4040" s="12">
        <f t="shared" si="1143"/>
        <v>2590</v>
      </c>
      <c r="O4040" s="12">
        <f t="shared" si="1143"/>
        <v>225</v>
      </c>
      <c r="P4040" s="12">
        <f t="shared" si="1143"/>
        <v>1335</v>
      </c>
      <c r="Q4040" s="12">
        <f t="shared" si="1143"/>
        <v>0</v>
      </c>
      <c r="R4040" s="12">
        <f t="shared" si="1143"/>
        <v>2625</v>
      </c>
      <c r="S4040" s="12">
        <f t="shared" si="1143"/>
        <v>0</v>
      </c>
      <c r="T4040" s="12">
        <f t="shared" si="1143"/>
        <v>0</v>
      </c>
      <c r="U4040" s="12">
        <v>13460</v>
      </c>
      <c r="V4040" s="12">
        <v>2010</v>
      </c>
      <c r="W4040" s="12">
        <f>SUM(W4011,W4036,W4033)</f>
        <v>4000</v>
      </c>
      <c r="X4040" s="12">
        <f t="shared" si="1143"/>
        <v>0</v>
      </c>
      <c r="Y4040" s="12">
        <f t="shared" si="1143"/>
        <v>0</v>
      </c>
      <c r="Z4040" s="12">
        <f t="shared" si="1143"/>
        <v>1500</v>
      </c>
      <c r="AA4040" s="12">
        <f t="shared" si="1143"/>
        <v>0</v>
      </c>
      <c r="AB4040" s="12">
        <f t="shared" si="1143"/>
        <v>0</v>
      </c>
      <c r="AC4040" s="12">
        <f t="shared" si="1143"/>
        <v>0</v>
      </c>
      <c r="AD4040" s="12">
        <f t="shared" si="1143"/>
        <v>0</v>
      </c>
      <c r="AE4040" s="12">
        <f t="shared" si="1143"/>
        <v>0</v>
      </c>
      <c r="AF4040" s="12">
        <f t="shared" si="1143"/>
        <v>0</v>
      </c>
      <c r="AG4040" s="12">
        <f t="shared" si="1143"/>
        <v>0</v>
      </c>
      <c r="AH4040" s="12">
        <v>1500</v>
      </c>
      <c r="AI4040" s="12">
        <v>2500</v>
      </c>
      <c r="AJ4040" s="12">
        <f>SUM(AJ4011,AJ4036,AJ4033)</f>
        <v>0</v>
      </c>
      <c r="AK4040" s="12">
        <f t="shared" si="1143"/>
        <v>0</v>
      </c>
      <c r="AL4040" s="12">
        <f t="shared" si="1143"/>
        <v>0</v>
      </c>
      <c r="AM4040" s="12">
        <f t="shared" si="1143"/>
        <v>0</v>
      </c>
      <c r="AN4040" s="12">
        <f t="shared" si="1143"/>
        <v>0</v>
      </c>
      <c r="AO4040" s="12">
        <f t="shared" si="1143"/>
        <v>0</v>
      </c>
      <c r="AP4040" s="12">
        <f t="shared" si="1143"/>
        <v>0</v>
      </c>
      <c r="AQ4040" s="12">
        <f t="shared" si="1143"/>
        <v>0</v>
      </c>
      <c r="AR4040" s="12">
        <f t="shared" si="1143"/>
        <v>0</v>
      </c>
      <c r="AS4040" s="12">
        <f t="shared" si="1143"/>
        <v>0</v>
      </c>
      <c r="AT4040" s="12">
        <f t="shared" si="1143"/>
        <v>0</v>
      </c>
      <c r="AU4040" s="12">
        <v>0</v>
      </c>
      <c r="AV4040" s="12">
        <v>0</v>
      </c>
      <c r="AW4040" s="12">
        <f t="shared" si="1136"/>
        <v>14960</v>
      </c>
    </row>
    <row r="4041" spans="1:49">
      <c r="A4041" s="48"/>
      <c r="B4041" s="42"/>
      <c r="C4041" s="42"/>
      <c r="D4041" s="42"/>
      <c r="E4041" s="531"/>
      <c r="F4041" s="50"/>
      <c r="G4041" s="50"/>
      <c r="H4041" s="50"/>
      <c r="I4041" s="146" t="s">
        <v>970</v>
      </c>
      <c r="J4041" s="267"/>
      <c r="K4041" s="267"/>
      <c r="L4041" s="267"/>
      <c r="M4041" s="267"/>
      <c r="N4041" s="267"/>
      <c r="O4041" s="267"/>
      <c r="P4041" s="267"/>
      <c r="Q4041" s="267"/>
      <c r="R4041" s="267"/>
      <c r="S4041" s="267"/>
      <c r="T4041" s="267"/>
      <c r="U4041" s="267"/>
      <c r="V4041" s="267"/>
      <c r="W4041" s="267"/>
      <c r="X4041" s="267"/>
      <c r="Y4041" s="267"/>
      <c r="Z4041" s="267"/>
      <c r="AA4041" s="267"/>
      <c r="AB4041" s="267"/>
      <c r="AC4041" s="267"/>
      <c r="AD4041" s="267"/>
      <c r="AE4041" s="267"/>
      <c r="AF4041" s="267"/>
      <c r="AG4041" s="267"/>
      <c r="AH4041" s="267"/>
      <c r="AI4041" s="267"/>
      <c r="AJ4041" s="267"/>
      <c r="AK4041" s="267"/>
      <c r="AL4041" s="267"/>
      <c r="AM4041" s="267"/>
      <c r="AN4041" s="267"/>
      <c r="AO4041" s="267"/>
      <c r="AP4041" s="267"/>
      <c r="AQ4041" s="267"/>
      <c r="AR4041" s="267"/>
      <c r="AS4041" s="267"/>
      <c r="AT4041" s="267"/>
      <c r="AU4041" s="267"/>
      <c r="AV4041" s="267"/>
      <c r="AW4041" s="267"/>
    </row>
    <row r="4042" spans="1:49" ht="13.5" thickBot="1">
      <c r="A4042" s="48"/>
      <c r="B4042" s="42"/>
      <c r="C4042" s="42"/>
      <c r="D4042" s="42"/>
      <c r="E4042" s="531"/>
      <c r="F4042" s="50"/>
      <c r="G4042" s="50"/>
      <c r="H4042" s="50"/>
      <c r="I4042" s="146"/>
      <c r="J4042" s="29"/>
      <c r="K4042" s="29"/>
      <c r="L4042" s="29"/>
      <c r="M4042" s="29"/>
      <c r="N4042" s="29"/>
      <c r="O4042" s="29"/>
      <c r="P4042" s="29"/>
      <c r="Q4042" s="29"/>
      <c r="R4042" s="29"/>
      <c r="S4042" s="29"/>
      <c r="T4042" s="29"/>
      <c r="U4042" s="29"/>
      <c r="V4042" s="29"/>
      <c r="W4042" s="29"/>
      <c r="X4042" s="29"/>
      <c r="Y4042" s="29"/>
      <c r="Z4042" s="29"/>
      <c r="AA4042" s="29"/>
      <c r="AB4042" s="29"/>
      <c r="AC4042" s="29"/>
      <c r="AD4042" s="29"/>
      <c r="AE4042" s="29"/>
      <c r="AF4042" s="29"/>
      <c r="AG4042" s="29"/>
      <c r="AH4042" s="29"/>
      <c r="AI4042" s="29"/>
      <c r="AJ4042" s="29"/>
      <c r="AK4042" s="29"/>
      <c r="AL4042" s="29"/>
      <c r="AM4042" s="29"/>
      <c r="AN4042" s="29"/>
      <c r="AO4042" s="29"/>
      <c r="AP4042" s="29"/>
      <c r="AQ4042" s="29"/>
      <c r="AR4042" s="29"/>
      <c r="AS4042" s="29"/>
      <c r="AT4042" s="29"/>
      <c r="AU4042" s="29"/>
      <c r="AV4042" s="29"/>
      <c r="AW4042" s="29"/>
    </row>
    <row r="4043" spans="1:49" ht="35.25" customHeight="1" thickTop="1" thickBot="1">
      <c r="A4043" s="48"/>
      <c r="B4043" s="42"/>
      <c r="C4043" s="42"/>
      <c r="D4043" s="42"/>
      <c r="E4043" s="531"/>
      <c r="F4043" s="50"/>
      <c r="G4043" s="50"/>
      <c r="H4043" s="50"/>
      <c r="I4043" s="5" t="s">
        <v>2331</v>
      </c>
      <c r="J4043" s="364" t="s">
        <v>2891</v>
      </c>
      <c r="K4043" s="364" t="s">
        <v>2879</v>
      </c>
      <c r="L4043" s="364" t="s">
        <v>2880</v>
      </c>
      <c r="M4043" s="364" t="s">
        <v>2881</v>
      </c>
      <c r="N4043" s="364" t="s">
        <v>2882</v>
      </c>
      <c r="O4043" s="364" t="s">
        <v>2883</v>
      </c>
      <c r="P4043" s="364" t="s">
        <v>2884</v>
      </c>
      <c r="Q4043" s="364" t="s">
        <v>2885</v>
      </c>
      <c r="R4043" s="364" t="s">
        <v>2886</v>
      </c>
      <c r="S4043" s="364" t="s">
        <v>2887</v>
      </c>
      <c r="T4043" s="364" t="s">
        <v>2888</v>
      </c>
      <c r="U4043" s="364" t="s">
        <v>2889</v>
      </c>
      <c r="V4043" s="364" t="s">
        <v>2890</v>
      </c>
      <c r="W4043" s="365" t="s">
        <v>2893</v>
      </c>
      <c r="X4043" s="365" t="s">
        <v>2879</v>
      </c>
      <c r="Y4043" s="365" t="s">
        <v>2880</v>
      </c>
      <c r="Z4043" s="365" t="s">
        <v>2881</v>
      </c>
      <c r="AA4043" s="365" t="s">
        <v>2882</v>
      </c>
      <c r="AB4043" s="365" t="s">
        <v>2883</v>
      </c>
      <c r="AC4043" s="365" t="s">
        <v>2884</v>
      </c>
      <c r="AD4043" s="365" t="s">
        <v>2885</v>
      </c>
      <c r="AE4043" s="365" t="s">
        <v>2886</v>
      </c>
      <c r="AF4043" s="365" t="s">
        <v>2887</v>
      </c>
      <c r="AG4043" s="365" t="s">
        <v>2888</v>
      </c>
      <c r="AH4043" s="365" t="s">
        <v>2889</v>
      </c>
      <c r="AI4043" s="365" t="s">
        <v>2890</v>
      </c>
      <c r="AJ4043" s="366" t="s">
        <v>2892</v>
      </c>
      <c r="AK4043" s="366" t="s">
        <v>2879</v>
      </c>
      <c r="AL4043" s="366" t="s">
        <v>2880</v>
      </c>
      <c r="AM4043" s="366" t="s">
        <v>2881</v>
      </c>
      <c r="AN4043" s="366" t="s">
        <v>2882</v>
      </c>
      <c r="AO4043" s="366" t="s">
        <v>2883</v>
      </c>
      <c r="AP4043" s="366" t="s">
        <v>2884</v>
      </c>
      <c r="AQ4043" s="366" t="s">
        <v>2885</v>
      </c>
      <c r="AR4043" s="366" t="s">
        <v>2886</v>
      </c>
      <c r="AS4043" s="366" t="s">
        <v>2887</v>
      </c>
      <c r="AT4043" s="366" t="s">
        <v>2888</v>
      </c>
      <c r="AU4043" s="366" t="s">
        <v>2889</v>
      </c>
      <c r="AV4043" s="366" t="s">
        <v>2890</v>
      </c>
      <c r="AW4043" s="368" t="s">
        <v>2895</v>
      </c>
    </row>
    <row r="4044" spans="1:49">
      <c r="A4044" s="48"/>
      <c r="B4044" s="42"/>
      <c r="C4044" s="42"/>
      <c r="D4044" s="42"/>
      <c r="E4044" s="531"/>
      <c r="F4044" s="50"/>
      <c r="G4044" s="50"/>
      <c r="H4044" s="50"/>
      <c r="I4044" s="34"/>
      <c r="J4044" s="202" t="s">
        <v>1224</v>
      </c>
      <c r="K4044" s="202">
        <v>1</v>
      </c>
      <c r="L4044" s="202">
        <v>2</v>
      </c>
      <c r="M4044" s="202">
        <v>3</v>
      </c>
      <c r="N4044" s="202">
        <v>4</v>
      </c>
      <c r="O4044" s="202">
        <v>5</v>
      </c>
      <c r="P4044" s="202">
        <v>6</v>
      </c>
      <c r="Q4044" s="202">
        <v>7</v>
      </c>
      <c r="R4044" s="202">
        <v>8</v>
      </c>
      <c r="S4044" s="202">
        <v>9</v>
      </c>
      <c r="T4044" s="202">
        <v>10</v>
      </c>
      <c r="U4044" s="202">
        <v>13</v>
      </c>
      <c r="V4044" s="202">
        <v>14</v>
      </c>
      <c r="W4044" s="202" t="s">
        <v>1224</v>
      </c>
      <c r="X4044" s="202">
        <v>1</v>
      </c>
      <c r="Y4044" s="202">
        <v>2</v>
      </c>
      <c r="Z4044" s="202">
        <v>3</v>
      </c>
      <c r="AA4044" s="202">
        <v>4</v>
      </c>
      <c r="AB4044" s="202">
        <v>5</v>
      </c>
      <c r="AC4044" s="202">
        <v>6</v>
      </c>
      <c r="AD4044" s="202">
        <v>7</v>
      </c>
      <c r="AE4044" s="202">
        <v>8</v>
      </c>
      <c r="AF4044" s="202">
        <v>9</v>
      </c>
      <c r="AG4044" s="202">
        <v>10</v>
      </c>
      <c r="AH4044" s="202">
        <v>13</v>
      </c>
      <c r="AI4044" s="202">
        <v>14</v>
      </c>
      <c r="AJ4044" s="202" t="s">
        <v>1224</v>
      </c>
      <c r="AK4044" s="202">
        <v>1</v>
      </c>
      <c r="AL4044" s="202">
        <v>2</v>
      </c>
      <c r="AM4044" s="202">
        <v>3</v>
      </c>
      <c r="AN4044" s="202">
        <v>4</v>
      </c>
      <c r="AO4044" s="202">
        <v>5</v>
      </c>
      <c r="AP4044" s="202">
        <v>6</v>
      </c>
      <c r="AQ4044" s="202">
        <v>7</v>
      </c>
      <c r="AR4044" s="202">
        <v>8</v>
      </c>
      <c r="AS4044" s="202">
        <v>9</v>
      </c>
      <c r="AT4044" s="202">
        <v>10</v>
      </c>
      <c r="AU4044" s="202">
        <v>13</v>
      </c>
      <c r="AV4044" s="202">
        <v>14</v>
      </c>
      <c r="AW4044" s="202">
        <v>15</v>
      </c>
    </row>
    <row r="4045" spans="1:49">
      <c r="A4045" s="48"/>
      <c r="B4045" s="42"/>
      <c r="C4045" s="42"/>
      <c r="D4045" s="42"/>
      <c r="E4045" s="531"/>
      <c r="F4045" s="50"/>
      <c r="G4045" s="50"/>
      <c r="H4045" s="50"/>
      <c r="I4045" s="276" t="s">
        <v>2429</v>
      </c>
      <c r="J4045" s="277">
        <f>SUM(J4040)</f>
        <v>15470</v>
      </c>
      <c r="K4045" s="277">
        <f t="shared" ref="K4045:AT4045" si="1144">SUM(K4040)</f>
        <v>1420</v>
      </c>
      <c r="L4045" s="277">
        <f t="shared" si="1144"/>
        <v>2175</v>
      </c>
      <c r="M4045" s="277">
        <f t="shared" si="1144"/>
        <v>3090</v>
      </c>
      <c r="N4045" s="277">
        <f t="shared" si="1144"/>
        <v>2590</v>
      </c>
      <c r="O4045" s="277">
        <f t="shared" si="1144"/>
        <v>225</v>
      </c>
      <c r="P4045" s="277">
        <f t="shared" si="1144"/>
        <v>1335</v>
      </c>
      <c r="Q4045" s="277">
        <f t="shared" si="1144"/>
        <v>0</v>
      </c>
      <c r="R4045" s="277">
        <f t="shared" si="1144"/>
        <v>2625</v>
      </c>
      <c r="S4045" s="277">
        <f t="shared" si="1144"/>
        <v>0</v>
      </c>
      <c r="T4045" s="277">
        <f t="shared" si="1144"/>
        <v>0</v>
      </c>
      <c r="U4045" s="277">
        <v>13460</v>
      </c>
      <c r="V4045" s="277">
        <v>2010</v>
      </c>
      <c r="W4045" s="277">
        <f>SUM(W4040)</f>
        <v>4000</v>
      </c>
      <c r="X4045" s="277">
        <f t="shared" si="1144"/>
        <v>0</v>
      </c>
      <c r="Y4045" s="277">
        <f t="shared" si="1144"/>
        <v>0</v>
      </c>
      <c r="Z4045" s="277">
        <f t="shared" si="1144"/>
        <v>1500</v>
      </c>
      <c r="AA4045" s="277">
        <f t="shared" si="1144"/>
        <v>0</v>
      </c>
      <c r="AB4045" s="277">
        <f t="shared" si="1144"/>
        <v>0</v>
      </c>
      <c r="AC4045" s="277">
        <f t="shared" si="1144"/>
        <v>0</v>
      </c>
      <c r="AD4045" s="277">
        <f t="shared" si="1144"/>
        <v>0</v>
      </c>
      <c r="AE4045" s="277">
        <f t="shared" si="1144"/>
        <v>0</v>
      </c>
      <c r="AF4045" s="277">
        <f t="shared" si="1144"/>
        <v>0</v>
      </c>
      <c r="AG4045" s="277">
        <f t="shared" si="1144"/>
        <v>0</v>
      </c>
      <c r="AH4045" s="277">
        <v>1500</v>
      </c>
      <c r="AI4045" s="277">
        <v>2500</v>
      </c>
      <c r="AJ4045" s="277">
        <f>SUM(AJ4040)</f>
        <v>0</v>
      </c>
      <c r="AK4045" s="277">
        <f t="shared" si="1144"/>
        <v>0</v>
      </c>
      <c r="AL4045" s="277">
        <f t="shared" si="1144"/>
        <v>0</v>
      </c>
      <c r="AM4045" s="277">
        <f t="shared" si="1144"/>
        <v>0</v>
      </c>
      <c r="AN4045" s="277">
        <f t="shared" si="1144"/>
        <v>0</v>
      </c>
      <c r="AO4045" s="277">
        <f t="shared" si="1144"/>
        <v>0</v>
      </c>
      <c r="AP4045" s="277">
        <f t="shared" si="1144"/>
        <v>0</v>
      </c>
      <c r="AQ4045" s="277">
        <f t="shared" si="1144"/>
        <v>0</v>
      </c>
      <c r="AR4045" s="277">
        <f t="shared" si="1144"/>
        <v>0</v>
      </c>
      <c r="AS4045" s="277">
        <f t="shared" si="1144"/>
        <v>0</v>
      </c>
      <c r="AT4045" s="277">
        <f t="shared" si="1144"/>
        <v>0</v>
      </c>
      <c r="AU4045" s="277">
        <v>0</v>
      </c>
      <c r="AV4045" s="277">
        <v>0</v>
      </c>
      <c r="AW4045" s="277">
        <f>U4045+AH4045+AU4045</f>
        <v>14960</v>
      </c>
    </row>
    <row r="4046" spans="1:49">
      <c r="A4046" s="48"/>
      <c r="B4046" s="42"/>
      <c r="C4046" s="42"/>
      <c r="D4046" s="42"/>
      <c r="E4046" s="531"/>
      <c r="F4046" s="50"/>
      <c r="G4046" s="50"/>
      <c r="H4046" s="50"/>
      <c r="I4046" s="276"/>
      <c r="J4046" s="277"/>
      <c r="K4046" s="277"/>
      <c r="L4046" s="277"/>
      <c r="M4046" s="277"/>
      <c r="N4046" s="277"/>
      <c r="O4046" s="277"/>
      <c r="P4046" s="277"/>
      <c r="Q4046" s="277"/>
      <c r="R4046" s="277"/>
      <c r="S4046" s="277"/>
      <c r="T4046" s="277"/>
      <c r="U4046" s="277">
        <v>0</v>
      </c>
      <c r="V4046" s="277">
        <v>0</v>
      </c>
      <c r="W4046" s="277"/>
      <c r="X4046" s="277"/>
      <c r="Y4046" s="277"/>
      <c r="Z4046" s="277"/>
      <c r="AA4046" s="277"/>
      <c r="AB4046" s="277"/>
      <c r="AC4046" s="277"/>
      <c r="AD4046" s="277"/>
      <c r="AE4046" s="277"/>
      <c r="AF4046" s="277"/>
      <c r="AG4046" s="277"/>
      <c r="AH4046" s="277">
        <v>0</v>
      </c>
      <c r="AI4046" s="277">
        <v>0</v>
      </c>
      <c r="AJ4046" s="277"/>
      <c r="AK4046" s="277"/>
      <c r="AL4046" s="277"/>
      <c r="AM4046" s="277"/>
      <c r="AN4046" s="277"/>
      <c r="AO4046" s="277"/>
      <c r="AP4046" s="277"/>
      <c r="AQ4046" s="277"/>
      <c r="AR4046" s="277"/>
      <c r="AS4046" s="277"/>
      <c r="AT4046" s="277"/>
      <c r="AU4046" s="277">
        <v>0</v>
      </c>
      <c r="AV4046" s="277">
        <v>0</v>
      </c>
      <c r="AW4046" s="277">
        <f>U4046+AH4046+AU4046</f>
        <v>0</v>
      </c>
    </row>
    <row r="4047" spans="1:49">
      <c r="A4047" s="48"/>
      <c r="B4047" s="42"/>
      <c r="C4047" s="42"/>
      <c r="D4047" s="42"/>
      <c r="E4047" s="531"/>
      <c r="F4047" s="50"/>
      <c r="G4047" s="50"/>
      <c r="H4047" s="50"/>
      <c r="I4047" s="276"/>
      <c r="J4047" s="277"/>
      <c r="K4047" s="277"/>
      <c r="L4047" s="277"/>
      <c r="M4047" s="277"/>
      <c r="N4047" s="277"/>
      <c r="O4047" s="277"/>
      <c r="P4047" s="277"/>
      <c r="Q4047" s="277"/>
      <c r="R4047" s="277"/>
      <c r="S4047" s="277"/>
      <c r="T4047" s="277"/>
      <c r="U4047" s="277">
        <v>0</v>
      </c>
      <c r="V4047" s="277">
        <v>0</v>
      </c>
      <c r="W4047" s="277"/>
      <c r="X4047" s="277"/>
      <c r="Y4047" s="277"/>
      <c r="Z4047" s="277"/>
      <c r="AA4047" s="277"/>
      <c r="AB4047" s="277"/>
      <c r="AC4047" s="277"/>
      <c r="AD4047" s="277"/>
      <c r="AE4047" s="277"/>
      <c r="AF4047" s="277"/>
      <c r="AG4047" s="277"/>
      <c r="AH4047" s="277">
        <v>0</v>
      </c>
      <c r="AI4047" s="277">
        <v>0</v>
      </c>
      <c r="AJ4047" s="277"/>
      <c r="AK4047" s="277"/>
      <c r="AL4047" s="277"/>
      <c r="AM4047" s="277"/>
      <c r="AN4047" s="277"/>
      <c r="AO4047" s="277"/>
      <c r="AP4047" s="277"/>
      <c r="AQ4047" s="277"/>
      <c r="AR4047" s="277"/>
      <c r="AS4047" s="277"/>
      <c r="AT4047" s="277"/>
      <c r="AU4047" s="277">
        <v>0</v>
      </c>
      <c r="AV4047" s="277">
        <v>0</v>
      </c>
      <c r="AW4047" s="277">
        <f>U4047+AH4047+AU4047</f>
        <v>0</v>
      </c>
    </row>
    <row r="4048" spans="1:49">
      <c r="A4048" s="48"/>
      <c r="B4048" s="42"/>
      <c r="C4048" s="42"/>
      <c r="D4048" s="42"/>
      <c r="E4048" s="531"/>
      <c r="F4048" s="50"/>
      <c r="G4048" s="50"/>
      <c r="H4048" s="50"/>
      <c r="I4048" s="276"/>
      <c r="J4048" s="277"/>
      <c r="K4048" s="277"/>
      <c r="L4048" s="277"/>
      <c r="M4048" s="277"/>
      <c r="N4048" s="277"/>
      <c r="O4048" s="277"/>
      <c r="P4048" s="277"/>
      <c r="Q4048" s="277"/>
      <c r="R4048" s="277"/>
      <c r="S4048" s="277"/>
      <c r="T4048" s="277"/>
      <c r="U4048" s="277">
        <v>0</v>
      </c>
      <c r="V4048" s="277">
        <v>0</v>
      </c>
      <c r="W4048" s="277"/>
      <c r="X4048" s="277"/>
      <c r="Y4048" s="277"/>
      <c r="Z4048" s="277"/>
      <c r="AA4048" s="277"/>
      <c r="AB4048" s="277"/>
      <c r="AC4048" s="277"/>
      <c r="AD4048" s="277"/>
      <c r="AE4048" s="277"/>
      <c r="AF4048" s="277"/>
      <c r="AG4048" s="277"/>
      <c r="AH4048" s="277">
        <v>0</v>
      </c>
      <c r="AI4048" s="277">
        <v>0</v>
      </c>
      <c r="AJ4048" s="277"/>
      <c r="AK4048" s="277"/>
      <c r="AL4048" s="277"/>
      <c r="AM4048" s="277"/>
      <c r="AN4048" s="277"/>
      <c r="AO4048" s="277"/>
      <c r="AP4048" s="277"/>
      <c r="AQ4048" s="277"/>
      <c r="AR4048" s="277"/>
      <c r="AS4048" s="277"/>
      <c r="AT4048" s="277"/>
      <c r="AU4048" s="277">
        <v>0</v>
      </c>
      <c r="AV4048" s="277">
        <v>0</v>
      </c>
      <c r="AW4048" s="277">
        <f>U4048+AH4048+AU4048</f>
        <v>0</v>
      </c>
    </row>
    <row r="4049" spans="1:49">
      <c r="A4049" s="48"/>
      <c r="B4049" s="42"/>
      <c r="C4049" s="42"/>
      <c r="D4049" s="42"/>
      <c r="E4049" s="531"/>
      <c r="F4049" s="50"/>
      <c r="G4049" s="50"/>
      <c r="H4049" s="50"/>
      <c r="I4049" s="276" t="s">
        <v>1631</v>
      </c>
      <c r="J4049" s="277">
        <f>SUM(J4045:J4048)</f>
        <v>15470</v>
      </c>
      <c r="K4049" s="277">
        <f t="shared" ref="K4049:AT4049" si="1145">SUM(K4045:K4048)</f>
        <v>1420</v>
      </c>
      <c r="L4049" s="277">
        <f t="shared" si="1145"/>
        <v>2175</v>
      </c>
      <c r="M4049" s="277">
        <f t="shared" si="1145"/>
        <v>3090</v>
      </c>
      <c r="N4049" s="277">
        <f t="shared" si="1145"/>
        <v>2590</v>
      </c>
      <c r="O4049" s="277">
        <f t="shared" si="1145"/>
        <v>225</v>
      </c>
      <c r="P4049" s="277">
        <f t="shared" si="1145"/>
        <v>1335</v>
      </c>
      <c r="Q4049" s="277">
        <f t="shared" si="1145"/>
        <v>0</v>
      </c>
      <c r="R4049" s="277">
        <f t="shared" si="1145"/>
        <v>2625</v>
      </c>
      <c r="S4049" s="277">
        <f t="shared" si="1145"/>
        <v>0</v>
      </c>
      <c r="T4049" s="277">
        <f t="shared" si="1145"/>
        <v>0</v>
      </c>
      <c r="U4049" s="277">
        <v>13460</v>
      </c>
      <c r="V4049" s="277">
        <v>2010</v>
      </c>
      <c r="W4049" s="277">
        <f>SUM(W4045:W4048)</f>
        <v>4000</v>
      </c>
      <c r="X4049" s="277">
        <f t="shared" si="1145"/>
        <v>0</v>
      </c>
      <c r="Y4049" s="277">
        <f t="shared" si="1145"/>
        <v>0</v>
      </c>
      <c r="Z4049" s="277">
        <f t="shared" si="1145"/>
        <v>1500</v>
      </c>
      <c r="AA4049" s="277">
        <f t="shared" si="1145"/>
        <v>0</v>
      </c>
      <c r="AB4049" s="277">
        <f t="shared" si="1145"/>
        <v>0</v>
      </c>
      <c r="AC4049" s="277">
        <f t="shared" si="1145"/>
        <v>0</v>
      </c>
      <c r="AD4049" s="277">
        <f t="shared" si="1145"/>
        <v>0</v>
      </c>
      <c r="AE4049" s="277">
        <f t="shared" si="1145"/>
        <v>0</v>
      </c>
      <c r="AF4049" s="277">
        <f t="shared" si="1145"/>
        <v>0</v>
      </c>
      <c r="AG4049" s="277">
        <f t="shared" si="1145"/>
        <v>0</v>
      </c>
      <c r="AH4049" s="277">
        <v>1500</v>
      </c>
      <c r="AI4049" s="277">
        <v>2500</v>
      </c>
      <c r="AJ4049" s="277">
        <f>SUM(AJ4045:AJ4048)</f>
        <v>0</v>
      </c>
      <c r="AK4049" s="277">
        <f t="shared" si="1145"/>
        <v>0</v>
      </c>
      <c r="AL4049" s="277">
        <f t="shared" si="1145"/>
        <v>0</v>
      </c>
      <c r="AM4049" s="277">
        <f t="shared" si="1145"/>
        <v>0</v>
      </c>
      <c r="AN4049" s="277">
        <f t="shared" si="1145"/>
        <v>0</v>
      </c>
      <c r="AO4049" s="277">
        <f t="shared" si="1145"/>
        <v>0</v>
      </c>
      <c r="AP4049" s="277">
        <f t="shared" si="1145"/>
        <v>0</v>
      </c>
      <c r="AQ4049" s="277">
        <f t="shared" si="1145"/>
        <v>0</v>
      </c>
      <c r="AR4049" s="277">
        <f t="shared" si="1145"/>
        <v>0</v>
      </c>
      <c r="AS4049" s="277">
        <f t="shared" si="1145"/>
        <v>0</v>
      </c>
      <c r="AT4049" s="277">
        <f t="shared" si="1145"/>
        <v>0</v>
      </c>
      <c r="AU4049" s="277">
        <v>0</v>
      </c>
      <c r="AV4049" s="277">
        <v>0</v>
      </c>
      <c r="AW4049" s="277">
        <f>U4049+AH4049+AU4049</f>
        <v>14960</v>
      </c>
    </row>
    <row r="4050" spans="1:49">
      <c r="A4050" s="48"/>
      <c r="B4050" s="42"/>
      <c r="C4050" s="42"/>
      <c r="D4050" s="42"/>
      <c r="E4050" s="531"/>
      <c r="F4050" s="50"/>
      <c r="G4050" s="50"/>
      <c r="H4050" s="50"/>
      <c r="I4050" s="146"/>
      <c r="J4050" s="29"/>
      <c r="K4050" s="29"/>
      <c r="L4050" s="29"/>
      <c r="M4050" s="29"/>
      <c r="N4050" s="29"/>
      <c r="O4050" s="29"/>
      <c r="P4050" s="29"/>
      <c r="Q4050" s="29"/>
      <c r="R4050" s="29"/>
      <c r="S4050" s="29"/>
      <c r="T4050" s="29"/>
      <c r="U4050" s="29"/>
      <c r="V4050" s="29"/>
      <c r="W4050" s="29"/>
      <c r="X4050" s="29"/>
      <c r="Y4050" s="29"/>
      <c r="Z4050" s="29"/>
      <c r="AA4050" s="29"/>
      <c r="AB4050" s="29"/>
      <c r="AC4050" s="29"/>
      <c r="AD4050" s="29"/>
      <c r="AE4050" s="29"/>
      <c r="AF4050" s="29"/>
      <c r="AG4050" s="29"/>
      <c r="AH4050" s="29"/>
      <c r="AI4050" s="29"/>
      <c r="AJ4050" s="29"/>
      <c r="AK4050" s="29"/>
      <c r="AL4050" s="29"/>
      <c r="AM4050" s="29"/>
      <c r="AN4050" s="29"/>
      <c r="AO4050" s="29"/>
      <c r="AP4050" s="29"/>
      <c r="AQ4050" s="29"/>
      <c r="AR4050" s="29"/>
      <c r="AS4050" s="29"/>
      <c r="AT4050" s="29"/>
      <c r="AU4050" s="29"/>
      <c r="AV4050" s="29"/>
      <c r="AW4050" s="29"/>
    </row>
    <row r="4051" spans="1:49">
      <c r="A4051" s="48"/>
      <c r="B4051" s="42"/>
      <c r="C4051" s="42"/>
      <c r="D4051" s="42"/>
      <c r="E4051" s="531"/>
      <c r="F4051" s="50"/>
      <c r="G4051" s="50"/>
      <c r="H4051" s="50"/>
      <c r="I4051" s="53"/>
      <c r="J4051" s="29"/>
      <c r="K4051" s="29"/>
      <c r="L4051" s="29"/>
      <c r="M4051" s="29"/>
      <c r="N4051" s="29"/>
      <c r="O4051" s="29"/>
      <c r="P4051" s="29"/>
      <c r="Q4051" s="29"/>
      <c r="R4051" s="29"/>
      <c r="S4051" s="29"/>
      <c r="T4051" s="29"/>
      <c r="U4051" s="29"/>
      <c r="V4051" s="29"/>
      <c r="W4051" s="29"/>
      <c r="X4051" s="29"/>
      <c r="Y4051" s="29"/>
      <c r="Z4051" s="29"/>
      <c r="AA4051" s="29"/>
      <c r="AB4051" s="29"/>
      <c r="AC4051" s="29"/>
      <c r="AD4051" s="29"/>
      <c r="AE4051" s="29"/>
      <c r="AF4051" s="29"/>
      <c r="AG4051" s="29"/>
      <c r="AH4051" s="29"/>
      <c r="AI4051" s="29"/>
      <c r="AJ4051" s="29"/>
      <c r="AK4051" s="29"/>
      <c r="AL4051" s="29"/>
      <c r="AM4051" s="29"/>
      <c r="AN4051" s="29"/>
      <c r="AO4051" s="29"/>
      <c r="AP4051" s="29"/>
      <c r="AQ4051" s="29"/>
      <c r="AR4051" s="29"/>
      <c r="AS4051" s="29"/>
      <c r="AT4051" s="29"/>
      <c r="AU4051" s="29"/>
      <c r="AV4051" s="29"/>
      <c r="AW4051" s="29"/>
    </row>
    <row r="4052" spans="1:49" ht="16.5" thickBot="1">
      <c r="A4052" s="78" t="s">
        <v>2146</v>
      </c>
      <c r="B4052" s="78"/>
      <c r="C4052" s="78"/>
      <c r="D4052" s="463"/>
      <c r="E4052" s="539"/>
      <c r="F4052" s="129"/>
      <c r="G4052" s="129"/>
      <c r="H4052" s="129"/>
      <c r="I4052" s="103"/>
    </row>
    <row r="4053" spans="1:49" s="151" customFormat="1" ht="36" customHeight="1" thickTop="1" thickBot="1">
      <c r="A4053" s="147" t="s">
        <v>2079</v>
      </c>
      <c r="B4053" s="5" t="s">
        <v>2080</v>
      </c>
      <c r="C4053" s="5" t="s">
        <v>1335</v>
      </c>
      <c r="D4053" s="450"/>
      <c r="E4053" s="148" t="s">
        <v>1570</v>
      </c>
      <c r="F4053" s="149" t="s">
        <v>1438</v>
      </c>
      <c r="G4053" s="149"/>
      <c r="H4053" s="149" t="s">
        <v>2332</v>
      </c>
      <c r="I4053" s="5" t="s">
        <v>856</v>
      </c>
      <c r="J4053" s="364" t="s">
        <v>2891</v>
      </c>
      <c r="K4053" s="364" t="s">
        <v>2879</v>
      </c>
      <c r="L4053" s="364" t="s">
        <v>2880</v>
      </c>
      <c r="M4053" s="364" t="s">
        <v>2881</v>
      </c>
      <c r="N4053" s="364" t="s">
        <v>2882</v>
      </c>
      <c r="O4053" s="364" t="s">
        <v>2883</v>
      </c>
      <c r="P4053" s="364" t="s">
        <v>2884</v>
      </c>
      <c r="Q4053" s="364" t="s">
        <v>2885</v>
      </c>
      <c r="R4053" s="364" t="s">
        <v>2886</v>
      </c>
      <c r="S4053" s="364" t="s">
        <v>2887</v>
      </c>
      <c r="T4053" s="364" t="s">
        <v>2888</v>
      </c>
      <c r="U4053" s="364" t="s">
        <v>2889</v>
      </c>
      <c r="V4053" s="364" t="s">
        <v>2890</v>
      </c>
      <c r="W4053" s="365" t="s">
        <v>2893</v>
      </c>
      <c r="X4053" s="365" t="s">
        <v>2879</v>
      </c>
      <c r="Y4053" s="365" t="s">
        <v>2880</v>
      </c>
      <c r="Z4053" s="365" t="s">
        <v>2881</v>
      </c>
      <c r="AA4053" s="365" t="s">
        <v>2882</v>
      </c>
      <c r="AB4053" s="365" t="s">
        <v>2883</v>
      </c>
      <c r="AC4053" s="365" t="s">
        <v>2884</v>
      </c>
      <c r="AD4053" s="365" t="s">
        <v>2885</v>
      </c>
      <c r="AE4053" s="365" t="s">
        <v>2886</v>
      </c>
      <c r="AF4053" s="365" t="s">
        <v>2887</v>
      </c>
      <c r="AG4053" s="365" t="s">
        <v>2888</v>
      </c>
      <c r="AH4053" s="365" t="s">
        <v>2889</v>
      </c>
      <c r="AI4053" s="365" t="s">
        <v>2890</v>
      </c>
      <c r="AJ4053" s="366" t="s">
        <v>2892</v>
      </c>
      <c r="AK4053" s="366" t="s">
        <v>2879</v>
      </c>
      <c r="AL4053" s="366" t="s">
        <v>2880</v>
      </c>
      <c r="AM4053" s="366" t="s">
        <v>2881</v>
      </c>
      <c r="AN4053" s="366" t="s">
        <v>2882</v>
      </c>
      <c r="AO4053" s="366" t="s">
        <v>2883</v>
      </c>
      <c r="AP4053" s="366" t="s">
        <v>2884</v>
      </c>
      <c r="AQ4053" s="366" t="s">
        <v>2885</v>
      </c>
      <c r="AR4053" s="366" t="s">
        <v>2886</v>
      </c>
      <c r="AS4053" s="366" t="s">
        <v>2887</v>
      </c>
      <c r="AT4053" s="366" t="s">
        <v>2888</v>
      </c>
      <c r="AU4053" s="366" t="s">
        <v>2889</v>
      </c>
      <c r="AV4053" s="366" t="s">
        <v>2890</v>
      </c>
      <c r="AW4053" s="368" t="s">
        <v>2895</v>
      </c>
    </row>
    <row r="4054" spans="1:49">
      <c r="A4054" s="33"/>
      <c r="B4054" s="34"/>
      <c r="C4054" s="34"/>
      <c r="D4054" s="34"/>
      <c r="E4054" s="35"/>
      <c r="F4054" s="36"/>
      <c r="G4054" s="36"/>
      <c r="H4054" s="36"/>
      <c r="I4054" s="34"/>
      <c r="J4054" s="202" t="s">
        <v>1224</v>
      </c>
      <c r="K4054" s="202">
        <v>1</v>
      </c>
      <c r="L4054" s="202">
        <v>2</v>
      </c>
      <c r="M4054" s="202">
        <v>3</v>
      </c>
      <c r="N4054" s="202">
        <v>4</v>
      </c>
      <c r="O4054" s="202">
        <v>5</v>
      </c>
      <c r="P4054" s="202">
        <v>6</v>
      </c>
      <c r="Q4054" s="202">
        <v>7</v>
      </c>
      <c r="R4054" s="202">
        <v>8</v>
      </c>
      <c r="S4054" s="202">
        <v>9</v>
      </c>
      <c r="T4054" s="202">
        <v>10</v>
      </c>
      <c r="U4054" s="202">
        <v>13</v>
      </c>
      <c r="V4054" s="202">
        <v>14</v>
      </c>
      <c r="W4054" s="202" t="s">
        <v>1224</v>
      </c>
      <c r="X4054" s="202">
        <v>1</v>
      </c>
      <c r="Y4054" s="202">
        <v>2</v>
      </c>
      <c r="Z4054" s="202">
        <v>3</v>
      </c>
      <c r="AA4054" s="202">
        <v>4</v>
      </c>
      <c r="AB4054" s="202">
        <v>5</v>
      </c>
      <c r="AC4054" s="202">
        <v>6</v>
      </c>
      <c r="AD4054" s="202">
        <v>7</v>
      </c>
      <c r="AE4054" s="202">
        <v>8</v>
      </c>
      <c r="AF4054" s="202">
        <v>9</v>
      </c>
      <c r="AG4054" s="202">
        <v>10</v>
      </c>
      <c r="AH4054" s="202">
        <v>13</v>
      </c>
      <c r="AI4054" s="202">
        <v>14</v>
      </c>
      <c r="AJ4054" s="202" t="s">
        <v>1224</v>
      </c>
      <c r="AK4054" s="202">
        <v>1</v>
      </c>
      <c r="AL4054" s="202">
        <v>2</v>
      </c>
      <c r="AM4054" s="202">
        <v>3</v>
      </c>
      <c r="AN4054" s="202">
        <v>4</v>
      </c>
      <c r="AO4054" s="202">
        <v>5</v>
      </c>
      <c r="AP4054" s="202">
        <v>6</v>
      </c>
      <c r="AQ4054" s="202">
        <v>7</v>
      </c>
      <c r="AR4054" s="202">
        <v>8</v>
      </c>
      <c r="AS4054" s="202">
        <v>9</v>
      </c>
      <c r="AT4054" s="202">
        <v>10</v>
      </c>
      <c r="AU4054" s="202">
        <v>13</v>
      </c>
      <c r="AV4054" s="202">
        <v>14</v>
      </c>
      <c r="AW4054" s="202">
        <v>15</v>
      </c>
    </row>
    <row r="4055" spans="1:49">
      <c r="A4055" s="37"/>
      <c r="B4055" s="38"/>
      <c r="C4055" s="38"/>
      <c r="D4055" s="38"/>
      <c r="E4055" s="60"/>
      <c r="F4055" s="61"/>
      <c r="G4055" s="61"/>
      <c r="H4055" s="61"/>
      <c r="I4055" s="38"/>
      <c r="J4055" s="134"/>
      <c r="K4055" s="134"/>
      <c r="L4055" s="134"/>
      <c r="M4055" s="134"/>
      <c r="N4055" s="134"/>
      <c r="O4055" s="134"/>
      <c r="P4055" s="134"/>
      <c r="Q4055" s="134"/>
      <c r="R4055" s="134"/>
      <c r="S4055" s="134"/>
      <c r="T4055" s="134"/>
      <c r="U4055" s="134"/>
      <c r="V4055" s="134"/>
      <c r="W4055" s="134"/>
      <c r="X4055" s="134"/>
      <c r="Y4055" s="134"/>
      <c r="Z4055" s="134"/>
      <c r="AA4055" s="134"/>
      <c r="AB4055" s="134"/>
      <c r="AC4055" s="134"/>
      <c r="AD4055" s="134"/>
      <c r="AE4055" s="134"/>
      <c r="AF4055" s="134"/>
      <c r="AG4055" s="134"/>
      <c r="AH4055" s="134"/>
      <c r="AI4055" s="134"/>
      <c r="AJ4055" s="134"/>
      <c r="AK4055" s="134"/>
      <c r="AL4055" s="134"/>
      <c r="AM4055" s="134"/>
      <c r="AN4055" s="134"/>
      <c r="AO4055" s="134"/>
      <c r="AP4055" s="134"/>
      <c r="AQ4055" s="134"/>
      <c r="AR4055" s="134"/>
      <c r="AS4055" s="134"/>
      <c r="AT4055" s="134"/>
      <c r="AU4055" s="134"/>
      <c r="AV4055" s="134"/>
      <c r="AW4055" s="134"/>
    </row>
    <row r="4056" spans="1:49">
      <c r="A4056" s="92" t="s">
        <v>797</v>
      </c>
      <c r="B4056" s="93" t="s">
        <v>1030</v>
      </c>
      <c r="C4056" s="93" t="s">
        <v>1478</v>
      </c>
      <c r="D4056" s="460"/>
      <c r="E4056" s="531"/>
      <c r="F4056" s="50"/>
      <c r="G4056" s="50"/>
      <c r="H4056" s="50"/>
      <c r="I4056" s="41" t="s">
        <v>1217</v>
      </c>
      <c r="J4056" s="28"/>
      <c r="K4056" s="28"/>
      <c r="L4056" s="28"/>
      <c r="M4056" s="28"/>
      <c r="N4056" s="28"/>
      <c r="O4056" s="28"/>
      <c r="P4056" s="28"/>
      <c r="Q4056" s="28"/>
      <c r="R4056" s="28"/>
      <c r="S4056" s="28"/>
      <c r="T4056" s="28"/>
      <c r="U4056" s="28"/>
      <c r="V4056" s="28"/>
      <c r="W4056" s="28"/>
      <c r="X4056" s="28"/>
      <c r="Y4056" s="28"/>
      <c r="Z4056" s="28"/>
      <c r="AA4056" s="28"/>
      <c r="AB4056" s="28"/>
      <c r="AC4056" s="28"/>
      <c r="AD4056" s="28"/>
      <c r="AE4056" s="28"/>
      <c r="AF4056" s="28"/>
      <c r="AG4056" s="28"/>
      <c r="AH4056" s="28"/>
      <c r="AI4056" s="28"/>
      <c r="AJ4056" s="28"/>
      <c r="AK4056" s="28"/>
      <c r="AL4056" s="28"/>
      <c r="AM4056" s="28"/>
      <c r="AN4056" s="28"/>
      <c r="AO4056" s="28"/>
      <c r="AP4056" s="28"/>
      <c r="AQ4056" s="28"/>
      <c r="AR4056" s="28"/>
      <c r="AS4056" s="28"/>
      <c r="AT4056" s="28"/>
      <c r="AU4056" s="28"/>
      <c r="AV4056" s="28"/>
      <c r="AW4056" s="28"/>
    </row>
    <row r="4057" spans="1:49">
      <c r="A4057" s="48"/>
      <c r="B4057" s="1"/>
      <c r="C4057" s="1"/>
      <c r="D4057" s="369"/>
      <c r="E4057" s="531"/>
      <c r="F4057" s="50"/>
      <c r="G4057" s="50"/>
      <c r="H4057" s="50"/>
      <c r="I4057" s="108"/>
    </row>
    <row r="4058" spans="1:49">
      <c r="A4058" s="48"/>
      <c r="B4058" s="42"/>
      <c r="C4058" s="42"/>
      <c r="D4058" s="42"/>
      <c r="E4058" s="531"/>
      <c r="F4058" s="50"/>
      <c r="G4058" s="50"/>
      <c r="H4058" s="50"/>
      <c r="I4058" s="49" t="s">
        <v>1559</v>
      </c>
      <c r="J4058" s="12">
        <f>SUM(J4059,J4067,J4069)</f>
        <v>41200</v>
      </c>
      <c r="K4058" s="12">
        <f t="shared" ref="K4058:AT4058" si="1146">SUM(K4059,K4067,K4069)</f>
        <v>2400</v>
      </c>
      <c r="L4058" s="12">
        <f t="shared" si="1146"/>
        <v>3300</v>
      </c>
      <c r="M4058" s="12">
        <f t="shared" si="1146"/>
        <v>4340</v>
      </c>
      <c r="N4058" s="12">
        <f t="shared" si="1146"/>
        <v>3800</v>
      </c>
      <c r="O4058" s="12">
        <f t="shared" si="1146"/>
        <v>5170</v>
      </c>
      <c r="P4058" s="12">
        <f t="shared" si="1146"/>
        <v>1100</v>
      </c>
      <c r="Q4058" s="12">
        <f t="shared" si="1146"/>
        <v>0</v>
      </c>
      <c r="R4058" s="12">
        <f t="shared" si="1146"/>
        <v>0</v>
      </c>
      <c r="S4058" s="12">
        <f t="shared" si="1146"/>
        <v>2800</v>
      </c>
      <c r="T4058" s="12">
        <f t="shared" si="1146"/>
        <v>3390</v>
      </c>
      <c r="U4058" s="12">
        <v>26300</v>
      </c>
      <c r="V4058" s="12">
        <v>14900</v>
      </c>
      <c r="W4058" s="12">
        <f>SUM(W4059,W4067,W4069)</f>
        <v>7350</v>
      </c>
      <c r="X4058" s="12">
        <f t="shared" si="1146"/>
        <v>0</v>
      </c>
      <c r="Y4058" s="12">
        <f t="shared" si="1146"/>
        <v>0</v>
      </c>
      <c r="Z4058" s="12">
        <f t="shared" si="1146"/>
        <v>0</v>
      </c>
      <c r="AA4058" s="12">
        <f t="shared" si="1146"/>
        <v>0</v>
      </c>
      <c r="AB4058" s="12">
        <f t="shared" si="1146"/>
        <v>0</v>
      </c>
      <c r="AC4058" s="12">
        <f t="shared" si="1146"/>
        <v>7350</v>
      </c>
      <c r="AD4058" s="12">
        <f t="shared" si="1146"/>
        <v>0</v>
      </c>
      <c r="AE4058" s="12">
        <f t="shared" si="1146"/>
        <v>0</v>
      </c>
      <c r="AF4058" s="12">
        <f t="shared" si="1146"/>
        <v>0</v>
      </c>
      <c r="AG4058" s="12">
        <f t="shared" si="1146"/>
        <v>0</v>
      </c>
      <c r="AH4058" s="12">
        <v>7350</v>
      </c>
      <c r="AI4058" s="12">
        <v>0</v>
      </c>
      <c r="AJ4058" s="12">
        <f>SUM(AJ4059,AJ4067,AJ4069)</f>
        <v>5000</v>
      </c>
      <c r="AK4058" s="12">
        <f t="shared" si="1146"/>
        <v>0</v>
      </c>
      <c r="AL4058" s="12">
        <f t="shared" si="1146"/>
        <v>0</v>
      </c>
      <c r="AM4058" s="12">
        <f t="shared" si="1146"/>
        <v>5000</v>
      </c>
      <c r="AN4058" s="12">
        <f t="shared" si="1146"/>
        <v>0</v>
      </c>
      <c r="AO4058" s="12">
        <f t="shared" si="1146"/>
        <v>0</v>
      </c>
      <c r="AP4058" s="12">
        <f t="shared" si="1146"/>
        <v>0</v>
      </c>
      <c r="AQ4058" s="12">
        <f t="shared" si="1146"/>
        <v>0</v>
      </c>
      <c r="AR4058" s="12">
        <f t="shared" si="1146"/>
        <v>0</v>
      </c>
      <c r="AS4058" s="12">
        <f t="shared" si="1146"/>
        <v>0</v>
      </c>
      <c r="AT4058" s="12">
        <f t="shared" si="1146"/>
        <v>0</v>
      </c>
      <c r="AU4058" s="12">
        <v>5000</v>
      </c>
      <c r="AV4058" s="12">
        <v>0</v>
      </c>
      <c r="AW4058" s="12">
        <f t="shared" ref="AW4058:AW4087" si="1147">U4058+AH4058+AU4058</f>
        <v>38650</v>
      </c>
    </row>
    <row r="4059" spans="1:49">
      <c r="A4059" s="44" t="s">
        <v>797</v>
      </c>
      <c r="B4059" s="45" t="s">
        <v>1030</v>
      </c>
      <c r="C4059" s="45" t="s">
        <v>1478</v>
      </c>
      <c r="D4059" s="452" t="s">
        <v>2971</v>
      </c>
      <c r="E4059" s="213" t="s">
        <v>771</v>
      </c>
      <c r="F4059" s="65"/>
      <c r="G4059" s="65"/>
      <c r="H4059" s="65"/>
      <c r="I4059" s="1" t="s">
        <v>1500</v>
      </c>
      <c r="J4059" s="9">
        <f>SUM(J4060:J4061)</f>
        <v>15800</v>
      </c>
      <c r="K4059" s="9">
        <f t="shared" ref="K4059:AT4059" si="1148">SUM(K4060:K4061)</f>
        <v>0</v>
      </c>
      <c r="L4059" s="9">
        <f t="shared" si="1148"/>
        <v>0</v>
      </c>
      <c r="M4059" s="9">
        <f t="shared" si="1148"/>
        <v>0</v>
      </c>
      <c r="N4059" s="9">
        <f t="shared" si="1148"/>
        <v>0</v>
      </c>
      <c r="O4059" s="9">
        <f t="shared" si="1148"/>
        <v>1200</v>
      </c>
      <c r="P4059" s="9">
        <f t="shared" si="1148"/>
        <v>0</v>
      </c>
      <c r="Q4059" s="9">
        <f t="shared" si="1148"/>
        <v>0</v>
      </c>
      <c r="R4059" s="9">
        <f t="shared" si="1148"/>
        <v>0</v>
      </c>
      <c r="S4059" s="9">
        <f t="shared" si="1148"/>
        <v>0</v>
      </c>
      <c r="T4059" s="9">
        <f t="shared" si="1148"/>
        <v>0</v>
      </c>
      <c r="U4059" s="9">
        <v>1200</v>
      </c>
      <c r="V4059" s="9">
        <v>14600</v>
      </c>
      <c r="W4059" s="9">
        <f>SUM(W4060:W4061)</f>
        <v>0</v>
      </c>
      <c r="X4059" s="9">
        <f t="shared" si="1148"/>
        <v>0</v>
      </c>
      <c r="Y4059" s="9">
        <f t="shared" si="1148"/>
        <v>0</v>
      </c>
      <c r="Z4059" s="9">
        <f t="shared" si="1148"/>
        <v>0</v>
      </c>
      <c r="AA4059" s="9">
        <f t="shared" si="1148"/>
        <v>0</v>
      </c>
      <c r="AB4059" s="9">
        <f t="shared" si="1148"/>
        <v>0</v>
      </c>
      <c r="AC4059" s="9">
        <f t="shared" si="1148"/>
        <v>0</v>
      </c>
      <c r="AD4059" s="9">
        <f t="shared" si="1148"/>
        <v>0</v>
      </c>
      <c r="AE4059" s="9">
        <f t="shared" si="1148"/>
        <v>0</v>
      </c>
      <c r="AF4059" s="9">
        <f t="shared" si="1148"/>
        <v>0</v>
      </c>
      <c r="AG4059" s="9">
        <f t="shared" si="1148"/>
        <v>0</v>
      </c>
      <c r="AH4059" s="9">
        <v>0</v>
      </c>
      <c r="AI4059" s="9">
        <v>0</v>
      </c>
      <c r="AJ4059" s="9">
        <f>SUM(AJ4060:AJ4061)</f>
        <v>5000</v>
      </c>
      <c r="AK4059" s="9">
        <f t="shared" si="1148"/>
        <v>0</v>
      </c>
      <c r="AL4059" s="9">
        <f t="shared" si="1148"/>
        <v>0</v>
      </c>
      <c r="AM4059" s="9">
        <f t="shared" si="1148"/>
        <v>5000</v>
      </c>
      <c r="AN4059" s="9">
        <f t="shared" si="1148"/>
        <v>0</v>
      </c>
      <c r="AO4059" s="9">
        <f t="shared" si="1148"/>
        <v>0</v>
      </c>
      <c r="AP4059" s="9">
        <f t="shared" si="1148"/>
        <v>0</v>
      </c>
      <c r="AQ4059" s="9">
        <f t="shared" si="1148"/>
        <v>0</v>
      </c>
      <c r="AR4059" s="9">
        <f t="shared" si="1148"/>
        <v>0</v>
      </c>
      <c r="AS4059" s="9">
        <f t="shared" si="1148"/>
        <v>0</v>
      </c>
      <c r="AT4059" s="9">
        <f t="shared" si="1148"/>
        <v>0</v>
      </c>
      <c r="AU4059" s="9">
        <v>5000</v>
      </c>
      <c r="AV4059" s="9">
        <v>0</v>
      </c>
      <c r="AW4059" s="9">
        <f t="shared" si="1147"/>
        <v>6200</v>
      </c>
    </row>
    <row r="4060" spans="1:49">
      <c r="A4060" s="44" t="s">
        <v>797</v>
      </c>
      <c r="B4060" s="45" t="s">
        <v>1030</v>
      </c>
      <c r="C4060" s="45" t="s">
        <v>1478</v>
      </c>
      <c r="D4060" s="452" t="s">
        <v>2971</v>
      </c>
      <c r="E4060" s="367" t="s">
        <v>834</v>
      </c>
      <c r="F4060" s="50"/>
      <c r="G4060" s="468" t="s">
        <v>3096</v>
      </c>
      <c r="H4060" s="50" t="s">
        <v>2333</v>
      </c>
      <c r="I4060" s="42" t="s">
        <v>1165</v>
      </c>
      <c r="J4060" s="15">
        <v>15000</v>
      </c>
      <c r="O4060" s="15">
        <v>1000</v>
      </c>
      <c r="U4060" s="15">
        <v>1000</v>
      </c>
      <c r="V4060" s="15">
        <v>14000</v>
      </c>
      <c r="AH4060" s="15">
        <v>0</v>
      </c>
      <c r="AI4060" s="15">
        <v>0</v>
      </c>
      <c r="AJ4060" s="15">
        <v>5000</v>
      </c>
      <c r="AM4060" s="15">
        <v>5000</v>
      </c>
      <c r="AU4060" s="15">
        <v>5000</v>
      </c>
      <c r="AV4060" s="15">
        <v>0</v>
      </c>
      <c r="AW4060" s="15">
        <f t="shared" si="1147"/>
        <v>6000</v>
      </c>
    </row>
    <row r="4061" spans="1:49">
      <c r="A4061" s="44" t="s">
        <v>797</v>
      </c>
      <c r="B4061" s="45" t="s">
        <v>1030</v>
      </c>
      <c r="C4061" s="45" t="s">
        <v>1478</v>
      </c>
      <c r="D4061" s="452" t="s">
        <v>2971</v>
      </c>
      <c r="E4061" s="367" t="s">
        <v>772</v>
      </c>
      <c r="F4061" s="50"/>
      <c r="G4061" s="468" t="s">
        <v>3096</v>
      </c>
      <c r="H4061" s="50" t="s">
        <v>2333</v>
      </c>
      <c r="I4061" s="42" t="s">
        <v>1227</v>
      </c>
      <c r="J4061" s="15">
        <f>SUM(J4062:J4066)</f>
        <v>800</v>
      </c>
      <c r="K4061" s="15">
        <f t="shared" ref="K4061:AT4061" si="1149">SUM(K4062:K4066)</f>
        <v>0</v>
      </c>
      <c r="L4061" s="15">
        <f t="shared" si="1149"/>
        <v>0</v>
      </c>
      <c r="M4061" s="15">
        <f t="shared" si="1149"/>
        <v>0</v>
      </c>
      <c r="N4061" s="15">
        <f t="shared" si="1149"/>
        <v>0</v>
      </c>
      <c r="O4061" s="15">
        <f t="shared" si="1149"/>
        <v>200</v>
      </c>
      <c r="P4061" s="15">
        <f t="shared" si="1149"/>
        <v>0</v>
      </c>
      <c r="Q4061" s="15">
        <f t="shared" si="1149"/>
        <v>0</v>
      </c>
      <c r="R4061" s="15">
        <f t="shared" si="1149"/>
        <v>0</v>
      </c>
      <c r="S4061" s="15">
        <f t="shared" si="1149"/>
        <v>0</v>
      </c>
      <c r="T4061" s="15">
        <f t="shared" si="1149"/>
        <v>0</v>
      </c>
      <c r="U4061" s="15">
        <v>200</v>
      </c>
      <c r="V4061" s="15">
        <v>600</v>
      </c>
      <c r="W4061" s="15">
        <f>SUM(W4062:W4066)</f>
        <v>0</v>
      </c>
      <c r="X4061" s="15">
        <f t="shared" si="1149"/>
        <v>0</v>
      </c>
      <c r="Y4061" s="15">
        <f t="shared" si="1149"/>
        <v>0</v>
      </c>
      <c r="Z4061" s="15">
        <f t="shared" si="1149"/>
        <v>0</v>
      </c>
      <c r="AA4061" s="15">
        <f t="shared" si="1149"/>
        <v>0</v>
      </c>
      <c r="AB4061" s="15">
        <f t="shared" si="1149"/>
        <v>0</v>
      </c>
      <c r="AC4061" s="15">
        <f t="shared" si="1149"/>
        <v>0</v>
      </c>
      <c r="AD4061" s="15">
        <f t="shared" si="1149"/>
        <v>0</v>
      </c>
      <c r="AE4061" s="15">
        <f t="shared" si="1149"/>
        <v>0</v>
      </c>
      <c r="AF4061" s="15">
        <f t="shared" si="1149"/>
        <v>0</v>
      </c>
      <c r="AG4061" s="15">
        <f t="shared" si="1149"/>
        <v>0</v>
      </c>
      <c r="AH4061" s="15">
        <v>0</v>
      </c>
      <c r="AI4061" s="15">
        <v>0</v>
      </c>
      <c r="AJ4061" s="15">
        <f>SUM(AJ4062:AJ4066)</f>
        <v>0</v>
      </c>
      <c r="AK4061" s="15">
        <f t="shared" si="1149"/>
        <v>0</v>
      </c>
      <c r="AL4061" s="15">
        <f t="shared" si="1149"/>
        <v>0</v>
      </c>
      <c r="AM4061" s="15">
        <f t="shared" si="1149"/>
        <v>0</v>
      </c>
      <c r="AN4061" s="15">
        <f t="shared" si="1149"/>
        <v>0</v>
      </c>
      <c r="AO4061" s="15">
        <f t="shared" si="1149"/>
        <v>0</v>
      </c>
      <c r="AP4061" s="15">
        <f t="shared" si="1149"/>
        <v>0</v>
      </c>
      <c r="AQ4061" s="15">
        <f t="shared" si="1149"/>
        <v>0</v>
      </c>
      <c r="AR4061" s="15">
        <f t="shared" si="1149"/>
        <v>0</v>
      </c>
      <c r="AS4061" s="15">
        <f t="shared" si="1149"/>
        <v>0</v>
      </c>
      <c r="AT4061" s="15">
        <f t="shared" si="1149"/>
        <v>0</v>
      </c>
      <c r="AU4061" s="15">
        <v>0</v>
      </c>
      <c r="AV4061" s="15">
        <v>0</v>
      </c>
      <c r="AW4061" s="15">
        <f t="shared" si="1147"/>
        <v>200</v>
      </c>
    </row>
    <row r="4062" spans="1:49" s="144" customFormat="1">
      <c r="A4062" s="44" t="s">
        <v>797</v>
      </c>
      <c r="B4062" s="45" t="s">
        <v>1030</v>
      </c>
      <c r="C4062" s="45" t="s">
        <v>1478</v>
      </c>
      <c r="D4062" s="452" t="s">
        <v>2971</v>
      </c>
      <c r="E4062" s="140" t="s">
        <v>850</v>
      </c>
      <c r="F4062" s="141" t="s">
        <v>451</v>
      </c>
      <c r="G4062" s="468" t="s">
        <v>3096</v>
      </c>
      <c r="H4062" s="50" t="s">
        <v>2333</v>
      </c>
      <c r="I4062" s="142" t="s">
        <v>1119</v>
      </c>
      <c r="J4062" s="15"/>
      <c r="K4062" s="15"/>
      <c r="L4062" s="15"/>
      <c r="M4062" s="15"/>
      <c r="N4062" s="15"/>
      <c r="O4062" s="15"/>
      <c r="P4062" s="15"/>
      <c r="Q4062" s="15"/>
      <c r="R4062" s="15"/>
      <c r="S4062" s="15"/>
      <c r="T4062" s="15"/>
      <c r="U4062" s="15">
        <v>0</v>
      </c>
      <c r="V4062" s="15">
        <v>0</v>
      </c>
      <c r="W4062" s="15"/>
      <c r="X4062" s="15"/>
      <c r="Y4062" s="15"/>
      <c r="Z4062" s="15"/>
      <c r="AA4062" s="15"/>
      <c r="AB4062" s="15"/>
      <c r="AC4062" s="15"/>
      <c r="AD4062" s="15"/>
      <c r="AE4062" s="15"/>
      <c r="AF4062" s="15"/>
      <c r="AG4062" s="15"/>
      <c r="AH4062" s="15">
        <v>0</v>
      </c>
      <c r="AI4062" s="15">
        <v>0</v>
      </c>
      <c r="AJ4062" s="15"/>
      <c r="AK4062" s="15"/>
      <c r="AL4062" s="15"/>
      <c r="AM4062" s="15"/>
      <c r="AN4062" s="15"/>
      <c r="AO4062" s="15"/>
      <c r="AP4062" s="15"/>
      <c r="AQ4062" s="15"/>
      <c r="AR4062" s="15"/>
      <c r="AS4062" s="15"/>
      <c r="AT4062" s="15"/>
      <c r="AU4062" s="15">
        <v>0</v>
      </c>
      <c r="AV4062" s="15">
        <v>0</v>
      </c>
      <c r="AW4062" s="15">
        <f t="shared" si="1147"/>
        <v>0</v>
      </c>
    </row>
    <row r="4063" spans="1:49" s="144" customFormat="1">
      <c r="A4063" s="44" t="s">
        <v>797</v>
      </c>
      <c r="B4063" s="45" t="s">
        <v>1030</v>
      </c>
      <c r="C4063" s="45" t="s">
        <v>1478</v>
      </c>
      <c r="D4063" s="452" t="s">
        <v>2971</v>
      </c>
      <c r="E4063" s="140" t="s">
        <v>851</v>
      </c>
      <c r="F4063" s="141" t="s">
        <v>452</v>
      </c>
      <c r="G4063" s="468" t="s">
        <v>3096</v>
      </c>
      <c r="H4063" s="50" t="s">
        <v>2333</v>
      </c>
      <c r="I4063" s="142" t="s">
        <v>1290</v>
      </c>
      <c r="J4063" s="15">
        <v>800</v>
      </c>
      <c r="K4063" s="15"/>
      <c r="L4063" s="15"/>
      <c r="M4063" s="15"/>
      <c r="N4063" s="15"/>
      <c r="O4063" s="15">
        <v>200</v>
      </c>
      <c r="P4063" s="15"/>
      <c r="Q4063" s="15"/>
      <c r="R4063" s="15"/>
      <c r="S4063" s="15"/>
      <c r="T4063" s="15"/>
      <c r="U4063" s="15">
        <v>200</v>
      </c>
      <c r="V4063" s="15">
        <v>600</v>
      </c>
      <c r="W4063" s="15"/>
      <c r="X4063" s="15"/>
      <c r="Y4063" s="15"/>
      <c r="Z4063" s="15"/>
      <c r="AA4063" s="15"/>
      <c r="AB4063" s="15"/>
      <c r="AC4063" s="15"/>
      <c r="AD4063" s="15"/>
      <c r="AE4063" s="15"/>
      <c r="AF4063" s="15"/>
      <c r="AG4063" s="15"/>
      <c r="AH4063" s="15">
        <v>0</v>
      </c>
      <c r="AI4063" s="15">
        <v>0</v>
      </c>
      <c r="AJ4063" s="15"/>
      <c r="AK4063" s="15"/>
      <c r="AL4063" s="15"/>
      <c r="AM4063" s="15"/>
      <c r="AN4063" s="15"/>
      <c r="AO4063" s="15"/>
      <c r="AP4063" s="15"/>
      <c r="AQ4063" s="15"/>
      <c r="AR4063" s="15"/>
      <c r="AS4063" s="15"/>
      <c r="AT4063" s="15"/>
      <c r="AU4063" s="15">
        <v>0</v>
      </c>
      <c r="AV4063" s="15">
        <v>0</v>
      </c>
      <c r="AW4063" s="15">
        <f t="shared" si="1147"/>
        <v>200</v>
      </c>
    </row>
    <row r="4064" spans="1:49" s="144" customFormat="1">
      <c r="A4064" s="44" t="s">
        <v>797</v>
      </c>
      <c r="B4064" s="45" t="s">
        <v>1030</v>
      </c>
      <c r="C4064" s="45" t="s">
        <v>1478</v>
      </c>
      <c r="D4064" s="452" t="s">
        <v>2971</v>
      </c>
      <c r="E4064" s="140" t="s">
        <v>852</v>
      </c>
      <c r="F4064" s="141" t="s">
        <v>453</v>
      </c>
      <c r="G4064" s="468" t="s">
        <v>3096</v>
      </c>
      <c r="H4064" s="50" t="s">
        <v>2333</v>
      </c>
      <c r="I4064" s="142" t="s">
        <v>1733</v>
      </c>
      <c r="J4064" s="15"/>
      <c r="K4064" s="15"/>
      <c r="L4064" s="15"/>
      <c r="M4064" s="15"/>
      <c r="N4064" s="15"/>
      <c r="O4064" s="15"/>
      <c r="P4064" s="15"/>
      <c r="Q4064" s="15"/>
      <c r="R4064" s="15"/>
      <c r="S4064" s="15"/>
      <c r="T4064" s="15"/>
      <c r="U4064" s="15">
        <v>0</v>
      </c>
      <c r="V4064" s="15">
        <v>0</v>
      </c>
      <c r="W4064" s="15"/>
      <c r="X4064" s="15"/>
      <c r="Y4064" s="15"/>
      <c r="Z4064" s="15"/>
      <c r="AA4064" s="15"/>
      <c r="AB4064" s="15"/>
      <c r="AC4064" s="15"/>
      <c r="AD4064" s="15"/>
      <c r="AE4064" s="15"/>
      <c r="AF4064" s="15"/>
      <c r="AG4064" s="15"/>
      <c r="AH4064" s="15">
        <v>0</v>
      </c>
      <c r="AI4064" s="15">
        <v>0</v>
      </c>
      <c r="AJ4064" s="15"/>
      <c r="AK4064" s="15"/>
      <c r="AL4064" s="15"/>
      <c r="AM4064" s="15"/>
      <c r="AN4064" s="15"/>
      <c r="AO4064" s="15"/>
      <c r="AP4064" s="15"/>
      <c r="AQ4064" s="15"/>
      <c r="AR4064" s="15"/>
      <c r="AS4064" s="15"/>
      <c r="AT4064" s="15"/>
      <c r="AU4064" s="15">
        <v>0</v>
      </c>
      <c r="AV4064" s="15">
        <v>0</v>
      </c>
      <c r="AW4064" s="15">
        <f t="shared" si="1147"/>
        <v>0</v>
      </c>
    </row>
    <row r="4065" spans="1:49" s="144" customFormat="1">
      <c r="A4065" s="44" t="s">
        <v>797</v>
      </c>
      <c r="B4065" s="45" t="s">
        <v>1030</v>
      </c>
      <c r="C4065" s="45" t="s">
        <v>1478</v>
      </c>
      <c r="D4065" s="452" t="s">
        <v>2971</v>
      </c>
      <c r="E4065" s="140" t="s">
        <v>853</v>
      </c>
      <c r="F4065" s="141" t="s">
        <v>454</v>
      </c>
      <c r="G4065" s="468" t="s">
        <v>3096</v>
      </c>
      <c r="H4065" s="50" t="s">
        <v>2333</v>
      </c>
      <c r="I4065" s="142" t="s">
        <v>1734</v>
      </c>
      <c r="J4065" s="15"/>
      <c r="K4065" s="15"/>
      <c r="L4065" s="15"/>
      <c r="M4065" s="15"/>
      <c r="N4065" s="15"/>
      <c r="O4065" s="15"/>
      <c r="P4065" s="15"/>
      <c r="Q4065" s="15"/>
      <c r="R4065" s="15"/>
      <c r="S4065" s="15"/>
      <c r="T4065" s="15"/>
      <c r="U4065" s="15">
        <v>0</v>
      </c>
      <c r="V4065" s="15">
        <v>0</v>
      </c>
      <c r="W4065" s="15"/>
      <c r="X4065" s="15"/>
      <c r="Y4065" s="15"/>
      <c r="Z4065" s="15"/>
      <c r="AA4065" s="15"/>
      <c r="AB4065" s="15"/>
      <c r="AC4065" s="15"/>
      <c r="AD4065" s="15"/>
      <c r="AE4065" s="15"/>
      <c r="AF4065" s="15"/>
      <c r="AG4065" s="15"/>
      <c r="AH4065" s="15">
        <v>0</v>
      </c>
      <c r="AI4065" s="15">
        <v>0</v>
      </c>
      <c r="AJ4065" s="15"/>
      <c r="AK4065" s="15"/>
      <c r="AL4065" s="15"/>
      <c r="AM4065" s="15"/>
      <c r="AN4065" s="15"/>
      <c r="AO4065" s="15"/>
      <c r="AP4065" s="15"/>
      <c r="AQ4065" s="15"/>
      <c r="AR4065" s="15"/>
      <c r="AS4065" s="15"/>
      <c r="AT4065" s="15"/>
      <c r="AU4065" s="15">
        <v>0</v>
      </c>
      <c r="AV4065" s="15">
        <v>0</v>
      </c>
      <c r="AW4065" s="15">
        <f t="shared" si="1147"/>
        <v>0</v>
      </c>
    </row>
    <row r="4066" spans="1:49" s="144" customFormat="1">
      <c r="A4066" s="44" t="s">
        <v>797</v>
      </c>
      <c r="B4066" s="45" t="s">
        <v>1030</v>
      </c>
      <c r="C4066" s="45" t="s">
        <v>1478</v>
      </c>
      <c r="D4066" s="452" t="s">
        <v>2971</v>
      </c>
      <c r="E4066" s="140" t="s">
        <v>854</v>
      </c>
      <c r="F4066" s="141" t="s">
        <v>455</v>
      </c>
      <c r="G4066" s="468" t="s">
        <v>3096</v>
      </c>
      <c r="H4066" s="50" t="s">
        <v>2333</v>
      </c>
      <c r="I4066" s="142" t="s">
        <v>1735</v>
      </c>
      <c r="J4066" s="15"/>
      <c r="K4066" s="15"/>
      <c r="L4066" s="15"/>
      <c r="M4066" s="15"/>
      <c r="N4066" s="15"/>
      <c r="O4066" s="15"/>
      <c r="P4066" s="15"/>
      <c r="Q4066" s="15"/>
      <c r="R4066" s="15"/>
      <c r="S4066" s="15"/>
      <c r="T4066" s="15"/>
      <c r="U4066" s="15">
        <v>0</v>
      </c>
      <c r="V4066" s="15">
        <v>0</v>
      </c>
      <c r="W4066" s="15"/>
      <c r="X4066" s="15"/>
      <c r="Y4066" s="15"/>
      <c r="Z4066" s="15"/>
      <c r="AA4066" s="15"/>
      <c r="AB4066" s="15"/>
      <c r="AC4066" s="15"/>
      <c r="AD4066" s="15"/>
      <c r="AE4066" s="15"/>
      <c r="AF4066" s="15"/>
      <c r="AG4066" s="15"/>
      <c r="AH4066" s="15">
        <v>0</v>
      </c>
      <c r="AI4066" s="15">
        <v>0</v>
      </c>
      <c r="AJ4066" s="15"/>
      <c r="AK4066" s="15"/>
      <c r="AL4066" s="15"/>
      <c r="AM4066" s="15"/>
      <c r="AN4066" s="15"/>
      <c r="AO4066" s="15"/>
      <c r="AP4066" s="15"/>
      <c r="AQ4066" s="15"/>
      <c r="AR4066" s="15"/>
      <c r="AS4066" s="15"/>
      <c r="AT4066" s="15"/>
      <c r="AU4066" s="15">
        <v>0</v>
      </c>
      <c r="AV4066" s="15">
        <v>0</v>
      </c>
      <c r="AW4066" s="15">
        <f t="shared" si="1147"/>
        <v>0</v>
      </c>
    </row>
    <row r="4067" spans="1:49">
      <c r="A4067" s="44" t="s">
        <v>797</v>
      </c>
      <c r="B4067" s="45" t="s">
        <v>1030</v>
      </c>
      <c r="C4067" s="45" t="s">
        <v>1478</v>
      </c>
      <c r="D4067" s="452" t="s">
        <v>2971</v>
      </c>
      <c r="E4067" s="213" t="s">
        <v>773</v>
      </c>
      <c r="F4067" s="65"/>
      <c r="G4067" s="65"/>
      <c r="H4067" s="65"/>
      <c r="I4067" s="1" t="s">
        <v>1362</v>
      </c>
      <c r="J4067" s="9">
        <f>SUM(J4068)</f>
        <v>1500</v>
      </c>
      <c r="K4067" s="9">
        <f t="shared" ref="K4067:AT4067" si="1150">SUM(K4068)</f>
        <v>0</v>
      </c>
      <c r="L4067" s="9">
        <f t="shared" si="1150"/>
        <v>0</v>
      </c>
      <c r="M4067" s="9">
        <f t="shared" si="1150"/>
        <v>0</v>
      </c>
      <c r="N4067" s="9">
        <f t="shared" si="1150"/>
        <v>0</v>
      </c>
      <c r="O4067" s="9">
        <f t="shared" si="1150"/>
        <v>200</v>
      </c>
      <c r="P4067" s="9">
        <f t="shared" si="1150"/>
        <v>0</v>
      </c>
      <c r="Q4067" s="9">
        <f t="shared" si="1150"/>
        <v>0</v>
      </c>
      <c r="R4067" s="9">
        <f t="shared" si="1150"/>
        <v>0</v>
      </c>
      <c r="S4067" s="9">
        <f t="shared" si="1150"/>
        <v>0</v>
      </c>
      <c r="T4067" s="9">
        <f t="shared" si="1150"/>
        <v>1000</v>
      </c>
      <c r="U4067" s="9">
        <v>1200</v>
      </c>
      <c r="V4067" s="9">
        <v>300</v>
      </c>
      <c r="W4067" s="9">
        <f>SUM(W4068)</f>
        <v>0</v>
      </c>
      <c r="X4067" s="9">
        <f t="shared" si="1150"/>
        <v>0</v>
      </c>
      <c r="Y4067" s="9">
        <f t="shared" si="1150"/>
        <v>0</v>
      </c>
      <c r="Z4067" s="9">
        <f t="shared" si="1150"/>
        <v>0</v>
      </c>
      <c r="AA4067" s="9">
        <f t="shared" si="1150"/>
        <v>0</v>
      </c>
      <c r="AB4067" s="9">
        <f t="shared" si="1150"/>
        <v>0</v>
      </c>
      <c r="AC4067" s="9">
        <f t="shared" si="1150"/>
        <v>0</v>
      </c>
      <c r="AD4067" s="9">
        <f t="shared" si="1150"/>
        <v>0</v>
      </c>
      <c r="AE4067" s="9">
        <f t="shared" si="1150"/>
        <v>0</v>
      </c>
      <c r="AF4067" s="9">
        <f t="shared" si="1150"/>
        <v>0</v>
      </c>
      <c r="AG4067" s="9">
        <f t="shared" si="1150"/>
        <v>0</v>
      </c>
      <c r="AH4067" s="9">
        <v>0</v>
      </c>
      <c r="AI4067" s="9">
        <v>0</v>
      </c>
      <c r="AJ4067" s="9">
        <f>SUM(AJ4068)</f>
        <v>0</v>
      </c>
      <c r="AK4067" s="9">
        <f t="shared" si="1150"/>
        <v>0</v>
      </c>
      <c r="AL4067" s="9">
        <f t="shared" si="1150"/>
        <v>0</v>
      </c>
      <c r="AM4067" s="9">
        <f t="shared" si="1150"/>
        <v>0</v>
      </c>
      <c r="AN4067" s="9">
        <f t="shared" si="1150"/>
        <v>0</v>
      </c>
      <c r="AO4067" s="9">
        <f t="shared" si="1150"/>
        <v>0</v>
      </c>
      <c r="AP4067" s="9">
        <f t="shared" si="1150"/>
        <v>0</v>
      </c>
      <c r="AQ4067" s="9">
        <f t="shared" si="1150"/>
        <v>0</v>
      </c>
      <c r="AR4067" s="9">
        <f t="shared" si="1150"/>
        <v>0</v>
      </c>
      <c r="AS4067" s="9">
        <f t="shared" si="1150"/>
        <v>0</v>
      </c>
      <c r="AT4067" s="9">
        <f t="shared" si="1150"/>
        <v>0</v>
      </c>
      <c r="AU4067" s="9">
        <v>0</v>
      </c>
      <c r="AV4067" s="9">
        <v>0</v>
      </c>
      <c r="AW4067" s="9">
        <f t="shared" si="1147"/>
        <v>1200</v>
      </c>
    </row>
    <row r="4068" spans="1:49">
      <c r="A4068" s="44" t="s">
        <v>797</v>
      </c>
      <c r="B4068" s="45" t="s">
        <v>1030</v>
      </c>
      <c r="C4068" s="45" t="s">
        <v>1478</v>
      </c>
      <c r="D4068" s="452" t="s">
        <v>2971</v>
      </c>
      <c r="E4068" s="367" t="s">
        <v>785</v>
      </c>
      <c r="F4068" s="50"/>
      <c r="G4068" s="468" t="s">
        <v>3096</v>
      </c>
      <c r="H4068" s="50" t="s">
        <v>2333</v>
      </c>
      <c r="I4068" s="42" t="s">
        <v>1363</v>
      </c>
      <c r="J4068" s="15">
        <v>1500</v>
      </c>
      <c r="O4068" s="15">
        <v>200</v>
      </c>
      <c r="T4068" s="15">
        <v>1000</v>
      </c>
      <c r="U4068" s="15">
        <v>1200</v>
      </c>
      <c r="V4068" s="15">
        <v>300</v>
      </c>
      <c r="AH4068" s="15">
        <v>0</v>
      </c>
      <c r="AI4068" s="15">
        <v>0</v>
      </c>
      <c r="AU4068" s="15">
        <v>0</v>
      </c>
      <c r="AV4068" s="15">
        <v>0</v>
      </c>
      <c r="AW4068" s="15">
        <f t="shared" si="1147"/>
        <v>1200</v>
      </c>
    </row>
    <row r="4069" spans="1:49">
      <c r="A4069" s="44" t="s">
        <v>797</v>
      </c>
      <c r="B4069" s="45" t="s">
        <v>1030</v>
      </c>
      <c r="C4069" s="45" t="s">
        <v>1478</v>
      </c>
      <c r="D4069" s="452" t="s">
        <v>2971</v>
      </c>
      <c r="E4069" s="213" t="s">
        <v>1364</v>
      </c>
      <c r="F4069" s="65"/>
      <c r="G4069" s="65"/>
      <c r="H4069" s="65"/>
      <c r="I4069" s="1" t="s">
        <v>2104</v>
      </c>
      <c r="J4069" s="9">
        <f>SUM(J4070:J4079)</f>
        <v>23900</v>
      </c>
      <c r="K4069" s="9">
        <f t="shared" ref="K4069:AT4069" si="1151">SUM(K4070:K4079)</f>
        <v>2400</v>
      </c>
      <c r="L4069" s="9">
        <f t="shared" si="1151"/>
        <v>3300</v>
      </c>
      <c r="M4069" s="9">
        <f t="shared" si="1151"/>
        <v>4340</v>
      </c>
      <c r="N4069" s="9">
        <f t="shared" si="1151"/>
        <v>3800</v>
      </c>
      <c r="O4069" s="9">
        <f t="shared" si="1151"/>
        <v>3770</v>
      </c>
      <c r="P4069" s="9">
        <f t="shared" si="1151"/>
        <v>1100</v>
      </c>
      <c r="Q4069" s="9">
        <f t="shared" si="1151"/>
        <v>0</v>
      </c>
      <c r="R4069" s="9">
        <f t="shared" si="1151"/>
        <v>0</v>
      </c>
      <c r="S4069" s="9">
        <f t="shared" si="1151"/>
        <v>2800</v>
      </c>
      <c r="T4069" s="9">
        <f t="shared" si="1151"/>
        <v>2390</v>
      </c>
      <c r="U4069" s="9">
        <v>23900</v>
      </c>
      <c r="V4069" s="9">
        <v>0</v>
      </c>
      <c r="W4069" s="9">
        <f>SUM(W4070:W4079)</f>
        <v>7350</v>
      </c>
      <c r="X4069" s="9">
        <f t="shared" si="1151"/>
        <v>0</v>
      </c>
      <c r="Y4069" s="9">
        <f t="shared" si="1151"/>
        <v>0</v>
      </c>
      <c r="Z4069" s="9">
        <f t="shared" si="1151"/>
        <v>0</v>
      </c>
      <c r="AA4069" s="9">
        <f t="shared" si="1151"/>
        <v>0</v>
      </c>
      <c r="AB4069" s="9">
        <f t="shared" si="1151"/>
        <v>0</v>
      </c>
      <c r="AC4069" s="9">
        <f t="shared" si="1151"/>
        <v>7350</v>
      </c>
      <c r="AD4069" s="9">
        <f t="shared" si="1151"/>
        <v>0</v>
      </c>
      <c r="AE4069" s="9">
        <f t="shared" si="1151"/>
        <v>0</v>
      </c>
      <c r="AF4069" s="9">
        <f t="shared" si="1151"/>
        <v>0</v>
      </c>
      <c r="AG4069" s="9">
        <f t="shared" si="1151"/>
        <v>0</v>
      </c>
      <c r="AH4069" s="9">
        <v>7350</v>
      </c>
      <c r="AI4069" s="9">
        <v>0</v>
      </c>
      <c r="AJ4069" s="9">
        <f>SUM(AJ4070:AJ4079)</f>
        <v>0</v>
      </c>
      <c r="AK4069" s="9">
        <f t="shared" si="1151"/>
        <v>0</v>
      </c>
      <c r="AL4069" s="9">
        <f t="shared" si="1151"/>
        <v>0</v>
      </c>
      <c r="AM4069" s="9">
        <f t="shared" si="1151"/>
        <v>0</v>
      </c>
      <c r="AN4069" s="9">
        <f t="shared" si="1151"/>
        <v>0</v>
      </c>
      <c r="AO4069" s="9">
        <f t="shared" si="1151"/>
        <v>0</v>
      </c>
      <c r="AP4069" s="9">
        <f t="shared" si="1151"/>
        <v>0</v>
      </c>
      <c r="AQ4069" s="9">
        <f t="shared" si="1151"/>
        <v>0</v>
      </c>
      <c r="AR4069" s="9">
        <f t="shared" si="1151"/>
        <v>0</v>
      </c>
      <c r="AS4069" s="9">
        <f t="shared" si="1151"/>
        <v>0</v>
      </c>
      <c r="AT4069" s="9">
        <f t="shared" si="1151"/>
        <v>0</v>
      </c>
      <c r="AU4069" s="9">
        <v>0</v>
      </c>
      <c r="AV4069" s="9">
        <v>0</v>
      </c>
      <c r="AW4069" s="9">
        <f t="shared" si="1147"/>
        <v>31250</v>
      </c>
    </row>
    <row r="4070" spans="1:49">
      <c r="A4070" s="44" t="s">
        <v>797</v>
      </c>
      <c r="B4070" s="45" t="s">
        <v>1030</v>
      </c>
      <c r="C4070" s="45" t="s">
        <v>1478</v>
      </c>
      <c r="D4070" s="452" t="s">
        <v>2971</v>
      </c>
      <c r="E4070" s="367" t="s">
        <v>786</v>
      </c>
      <c r="F4070" s="50"/>
      <c r="G4070" s="468" t="s">
        <v>3096</v>
      </c>
      <c r="H4070" s="50" t="s">
        <v>2333</v>
      </c>
      <c r="I4070" s="42" t="s">
        <v>1191</v>
      </c>
      <c r="J4070" s="15">
        <v>1000</v>
      </c>
      <c r="K4070" s="15">
        <v>100</v>
      </c>
      <c r="L4070" s="15">
        <v>100</v>
      </c>
      <c r="M4070" s="15">
        <v>100</v>
      </c>
      <c r="N4070" s="15">
        <v>300</v>
      </c>
      <c r="O4070" s="15">
        <v>400</v>
      </c>
      <c r="U4070" s="15">
        <v>1000</v>
      </c>
      <c r="V4070" s="15">
        <v>0</v>
      </c>
      <c r="AH4070" s="15">
        <v>0</v>
      </c>
      <c r="AI4070" s="15">
        <v>0</v>
      </c>
      <c r="AU4070" s="15">
        <v>0</v>
      </c>
      <c r="AV4070" s="15">
        <v>0</v>
      </c>
      <c r="AW4070" s="15">
        <f t="shared" si="1147"/>
        <v>1000</v>
      </c>
    </row>
    <row r="4071" spans="1:49">
      <c r="A4071" s="44" t="s">
        <v>797</v>
      </c>
      <c r="B4071" s="45" t="s">
        <v>1030</v>
      </c>
      <c r="C4071" s="45" t="s">
        <v>1478</v>
      </c>
      <c r="D4071" s="452" t="s">
        <v>2971</v>
      </c>
      <c r="E4071" s="367" t="s">
        <v>1528</v>
      </c>
      <c r="F4071" s="50"/>
      <c r="G4071" s="468" t="s">
        <v>3096</v>
      </c>
      <c r="H4071" s="50" t="s">
        <v>2333</v>
      </c>
      <c r="I4071" s="42" t="s">
        <v>989</v>
      </c>
      <c r="U4071" s="15">
        <v>0</v>
      </c>
      <c r="V4071" s="15">
        <v>0</v>
      </c>
      <c r="AH4071" s="15">
        <v>0</v>
      </c>
      <c r="AI4071" s="15">
        <v>0</v>
      </c>
      <c r="AU4071" s="15">
        <v>0</v>
      </c>
      <c r="AV4071" s="15">
        <v>0</v>
      </c>
      <c r="AW4071" s="15">
        <f t="shared" si="1147"/>
        <v>0</v>
      </c>
    </row>
    <row r="4072" spans="1:49">
      <c r="A4072" s="44" t="s">
        <v>797</v>
      </c>
      <c r="B4072" s="45" t="s">
        <v>1030</v>
      </c>
      <c r="C4072" s="45" t="s">
        <v>1478</v>
      </c>
      <c r="D4072" s="452" t="s">
        <v>2971</v>
      </c>
      <c r="E4072" s="367" t="s">
        <v>1679</v>
      </c>
      <c r="F4072" s="50"/>
      <c r="G4072" s="468" t="s">
        <v>3096</v>
      </c>
      <c r="H4072" s="50" t="s">
        <v>2333</v>
      </c>
      <c r="I4072" s="42" t="s">
        <v>1048</v>
      </c>
      <c r="U4072" s="15">
        <v>0</v>
      </c>
      <c r="V4072" s="15">
        <v>0</v>
      </c>
      <c r="AH4072" s="15">
        <v>0</v>
      </c>
      <c r="AI4072" s="15">
        <v>0</v>
      </c>
      <c r="AU4072" s="15">
        <v>0</v>
      </c>
      <c r="AV4072" s="15">
        <v>0</v>
      </c>
      <c r="AW4072" s="15">
        <f t="shared" si="1147"/>
        <v>0</v>
      </c>
    </row>
    <row r="4073" spans="1:49">
      <c r="A4073" s="44" t="s">
        <v>797</v>
      </c>
      <c r="B4073" s="45" t="s">
        <v>1030</v>
      </c>
      <c r="C4073" s="45" t="s">
        <v>1478</v>
      </c>
      <c r="D4073" s="452" t="s">
        <v>2971</v>
      </c>
      <c r="E4073" s="367" t="s">
        <v>787</v>
      </c>
      <c r="F4073" s="50"/>
      <c r="G4073" s="468" t="s">
        <v>3096</v>
      </c>
      <c r="H4073" s="50" t="s">
        <v>2333</v>
      </c>
      <c r="I4073" s="42" t="s">
        <v>2078</v>
      </c>
      <c r="J4073" s="15">
        <v>20000</v>
      </c>
      <c r="K4073" s="15">
        <v>1700</v>
      </c>
      <c r="L4073" s="15">
        <v>2800</v>
      </c>
      <c r="M4073" s="15">
        <v>3040</v>
      </c>
      <c r="N4073" s="15">
        <v>3300</v>
      </c>
      <c r="O4073" s="15">
        <v>3170</v>
      </c>
      <c r="P4073" s="15">
        <v>1000</v>
      </c>
      <c r="S4073" s="15">
        <v>2600</v>
      </c>
      <c r="T4073" s="15">
        <v>2390</v>
      </c>
      <c r="U4073" s="15">
        <v>20000</v>
      </c>
      <c r="V4073" s="15">
        <v>0</v>
      </c>
      <c r="AH4073" s="15">
        <v>0</v>
      </c>
      <c r="AI4073" s="15">
        <v>0</v>
      </c>
      <c r="AU4073" s="15">
        <v>0</v>
      </c>
      <c r="AV4073" s="15">
        <v>0</v>
      </c>
      <c r="AW4073" s="15">
        <f t="shared" si="1147"/>
        <v>20000</v>
      </c>
    </row>
    <row r="4074" spans="1:49">
      <c r="A4074" s="44" t="s">
        <v>797</v>
      </c>
      <c r="B4074" s="45" t="s">
        <v>1030</v>
      </c>
      <c r="C4074" s="45" t="s">
        <v>1478</v>
      </c>
      <c r="D4074" s="452" t="s">
        <v>2971</v>
      </c>
      <c r="E4074" s="367" t="s">
        <v>1116</v>
      </c>
      <c r="F4074" s="50"/>
      <c r="G4074" s="468" t="s">
        <v>3096</v>
      </c>
      <c r="H4074" s="50" t="s">
        <v>2333</v>
      </c>
      <c r="I4074" s="42" t="s">
        <v>1487</v>
      </c>
      <c r="J4074" s="15">
        <v>1000</v>
      </c>
      <c r="K4074" s="15">
        <v>100</v>
      </c>
      <c r="L4074" s="15">
        <v>100</v>
      </c>
      <c r="M4074" s="15">
        <v>100</v>
      </c>
      <c r="N4074" s="15">
        <v>200</v>
      </c>
      <c r="O4074" s="15">
        <v>200</v>
      </c>
      <c r="P4074" s="15">
        <v>100</v>
      </c>
      <c r="S4074" s="15">
        <v>200</v>
      </c>
      <c r="U4074" s="15">
        <v>1000</v>
      </c>
      <c r="V4074" s="15">
        <v>0</v>
      </c>
      <c r="AH4074" s="15">
        <v>0</v>
      </c>
      <c r="AI4074" s="15">
        <v>0</v>
      </c>
      <c r="AU4074" s="15">
        <v>0</v>
      </c>
      <c r="AV4074" s="15">
        <v>0</v>
      </c>
      <c r="AW4074" s="15">
        <f t="shared" si="1147"/>
        <v>1000</v>
      </c>
    </row>
    <row r="4075" spans="1:49">
      <c r="A4075" s="44" t="s">
        <v>797</v>
      </c>
      <c r="B4075" s="45" t="s">
        <v>1030</v>
      </c>
      <c r="C4075" s="45" t="s">
        <v>1478</v>
      </c>
      <c r="D4075" s="452" t="s">
        <v>2971</v>
      </c>
      <c r="E4075" s="367" t="s">
        <v>1703</v>
      </c>
      <c r="F4075" s="50"/>
      <c r="G4075" s="468" t="s">
        <v>3096</v>
      </c>
      <c r="H4075" s="50" t="s">
        <v>2333</v>
      </c>
      <c r="I4075" s="42" t="s">
        <v>1047</v>
      </c>
      <c r="U4075" s="15">
        <v>0</v>
      </c>
      <c r="V4075" s="15">
        <v>0</v>
      </c>
      <c r="AH4075" s="15">
        <v>0</v>
      </c>
      <c r="AI4075" s="15">
        <v>0</v>
      </c>
      <c r="AU4075" s="15">
        <v>0</v>
      </c>
      <c r="AV4075" s="15">
        <v>0</v>
      </c>
      <c r="AW4075" s="15">
        <f t="shared" si="1147"/>
        <v>0</v>
      </c>
    </row>
    <row r="4076" spans="1:49">
      <c r="A4076" s="44" t="s">
        <v>797</v>
      </c>
      <c r="B4076" s="45" t="s">
        <v>1030</v>
      </c>
      <c r="C4076" s="45" t="s">
        <v>1478</v>
      </c>
      <c r="D4076" s="452" t="s">
        <v>2971</v>
      </c>
      <c r="E4076" s="367" t="s">
        <v>826</v>
      </c>
      <c r="F4076" s="50"/>
      <c r="G4076" s="468" t="s">
        <v>3096</v>
      </c>
      <c r="H4076" s="50" t="s">
        <v>2333</v>
      </c>
      <c r="I4076" s="42" t="s">
        <v>935</v>
      </c>
      <c r="J4076" s="15">
        <v>500</v>
      </c>
      <c r="K4076" s="15">
        <v>200</v>
      </c>
      <c r="L4076" s="15">
        <v>300</v>
      </c>
      <c r="U4076" s="15">
        <v>500</v>
      </c>
      <c r="V4076" s="15">
        <v>0</v>
      </c>
      <c r="AH4076" s="15">
        <v>0</v>
      </c>
      <c r="AI4076" s="15">
        <v>0</v>
      </c>
      <c r="AU4076" s="15">
        <v>0</v>
      </c>
      <c r="AV4076" s="15">
        <v>0</v>
      </c>
      <c r="AW4076" s="15">
        <f t="shared" si="1147"/>
        <v>500</v>
      </c>
    </row>
    <row r="4077" spans="1:49">
      <c r="A4077" s="44" t="s">
        <v>797</v>
      </c>
      <c r="B4077" s="45" t="s">
        <v>1030</v>
      </c>
      <c r="C4077" s="45" t="s">
        <v>1478</v>
      </c>
      <c r="D4077" s="452" t="s">
        <v>2971</v>
      </c>
      <c r="E4077" s="367" t="s">
        <v>1115</v>
      </c>
      <c r="F4077" s="50"/>
      <c r="G4077" s="468" t="s">
        <v>3096</v>
      </c>
      <c r="H4077" s="50" t="s">
        <v>2333</v>
      </c>
      <c r="I4077" s="42" t="s">
        <v>990</v>
      </c>
      <c r="U4077" s="15">
        <v>0</v>
      </c>
      <c r="V4077" s="15">
        <v>0</v>
      </c>
      <c r="AH4077" s="15">
        <v>0</v>
      </c>
      <c r="AI4077" s="15">
        <v>0</v>
      </c>
      <c r="AU4077" s="15">
        <v>0</v>
      </c>
      <c r="AV4077" s="15">
        <v>0</v>
      </c>
      <c r="AW4077" s="15">
        <f t="shared" si="1147"/>
        <v>0</v>
      </c>
    </row>
    <row r="4078" spans="1:49">
      <c r="A4078" s="44" t="s">
        <v>797</v>
      </c>
      <c r="B4078" s="45" t="s">
        <v>1030</v>
      </c>
      <c r="C4078" s="45" t="s">
        <v>1478</v>
      </c>
      <c r="D4078" s="452" t="s">
        <v>2971</v>
      </c>
      <c r="E4078" s="367" t="s">
        <v>1677</v>
      </c>
      <c r="F4078" s="50"/>
      <c r="G4078" s="468" t="s">
        <v>3096</v>
      </c>
      <c r="H4078" s="50" t="s">
        <v>2333</v>
      </c>
      <c r="I4078" s="42" t="s">
        <v>1688</v>
      </c>
      <c r="J4078" s="15">
        <v>1400</v>
      </c>
      <c r="K4078" s="15">
        <v>300</v>
      </c>
      <c r="M4078" s="15">
        <v>1100</v>
      </c>
      <c r="U4078" s="15">
        <v>1400</v>
      </c>
      <c r="V4078" s="15">
        <v>0</v>
      </c>
      <c r="W4078" s="15">
        <v>7350</v>
      </c>
      <c r="AC4078" s="15">
        <v>7350</v>
      </c>
      <c r="AH4078" s="15">
        <v>7350</v>
      </c>
      <c r="AI4078" s="15">
        <v>0</v>
      </c>
      <c r="AU4078" s="15">
        <v>0</v>
      </c>
      <c r="AV4078" s="15">
        <v>0</v>
      </c>
      <c r="AW4078" s="15">
        <f t="shared" si="1147"/>
        <v>8750</v>
      </c>
    </row>
    <row r="4079" spans="1:49">
      <c r="A4079" s="44" t="s">
        <v>797</v>
      </c>
      <c r="B4079" s="45" t="s">
        <v>1030</v>
      </c>
      <c r="C4079" s="45" t="s">
        <v>1478</v>
      </c>
      <c r="D4079" s="452" t="s">
        <v>2971</v>
      </c>
      <c r="E4079" s="367" t="s">
        <v>1677</v>
      </c>
      <c r="F4079" s="50" t="s">
        <v>456</v>
      </c>
      <c r="G4079" s="468" t="s">
        <v>3096</v>
      </c>
      <c r="H4079" s="50" t="s">
        <v>2333</v>
      </c>
      <c r="I4079" s="42" t="s">
        <v>25</v>
      </c>
      <c r="U4079" s="15">
        <v>0</v>
      </c>
      <c r="V4079" s="15">
        <v>0</v>
      </c>
      <c r="AH4079" s="15">
        <v>0</v>
      </c>
      <c r="AI4079" s="15">
        <v>0</v>
      </c>
      <c r="AU4079" s="15">
        <v>0</v>
      </c>
      <c r="AV4079" s="15">
        <v>0</v>
      </c>
      <c r="AW4079" s="15">
        <f t="shared" si="1147"/>
        <v>0</v>
      </c>
    </row>
    <row r="4080" spans="1:49" s="52" customFormat="1">
      <c r="A4080" s="41"/>
      <c r="B4080" s="345"/>
      <c r="C4080" s="345"/>
      <c r="D4080" s="369"/>
      <c r="E4080" s="213"/>
      <c r="F4080" s="65"/>
      <c r="G4080" s="65"/>
      <c r="H4080" s="65"/>
      <c r="I4080" s="49" t="s">
        <v>3</v>
      </c>
      <c r="J4080" s="6">
        <f>SUM(J4081)</f>
        <v>0</v>
      </c>
      <c r="K4080" s="6">
        <f t="shared" ref="K4080:AT4081" si="1152">SUM(K4081)</f>
        <v>0</v>
      </c>
      <c r="L4080" s="6">
        <f t="shared" si="1152"/>
        <v>0</v>
      </c>
      <c r="M4080" s="6">
        <f t="shared" si="1152"/>
        <v>0</v>
      </c>
      <c r="N4080" s="6">
        <f t="shared" si="1152"/>
        <v>0</v>
      </c>
      <c r="O4080" s="6">
        <f t="shared" si="1152"/>
        <v>0</v>
      </c>
      <c r="P4080" s="6">
        <f t="shared" si="1152"/>
        <v>0</v>
      </c>
      <c r="Q4080" s="6">
        <f t="shared" si="1152"/>
        <v>0</v>
      </c>
      <c r="R4080" s="6">
        <f t="shared" si="1152"/>
        <v>0</v>
      </c>
      <c r="S4080" s="6">
        <f t="shared" si="1152"/>
        <v>0</v>
      </c>
      <c r="T4080" s="6">
        <f t="shared" si="1152"/>
        <v>0</v>
      </c>
      <c r="U4080" s="6">
        <v>0</v>
      </c>
      <c r="V4080" s="6">
        <v>0</v>
      </c>
      <c r="W4080" s="6">
        <f>SUM(W4081)</f>
        <v>0</v>
      </c>
      <c r="X4080" s="6">
        <f t="shared" si="1152"/>
        <v>0</v>
      </c>
      <c r="Y4080" s="6">
        <f t="shared" si="1152"/>
        <v>0</v>
      </c>
      <c r="Z4080" s="6">
        <f t="shared" si="1152"/>
        <v>0</v>
      </c>
      <c r="AA4080" s="6">
        <f t="shared" si="1152"/>
        <v>0</v>
      </c>
      <c r="AB4080" s="6">
        <f t="shared" si="1152"/>
        <v>0</v>
      </c>
      <c r="AC4080" s="6">
        <f t="shared" si="1152"/>
        <v>0</v>
      </c>
      <c r="AD4080" s="6">
        <f t="shared" si="1152"/>
        <v>0</v>
      </c>
      <c r="AE4080" s="6">
        <f t="shared" si="1152"/>
        <v>0</v>
      </c>
      <c r="AF4080" s="6">
        <f t="shared" si="1152"/>
        <v>0</v>
      </c>
      <c r="AG4080" s="6">
        <f t="shared" si="1152"/>
        <v>0</v>
      </c>
      <c r="AH4080" s="6">
        <v>0</v>
      </c>
      <c r="AI4080" s="6">
        <v>0</v>
      </c>
      <c r="AJ4080" s="6">
        <f>SUM(AJ4081)</f>
        <v>0</v>
      </c>
      <c r="AK4080" s="6">
        <f t="shared" si="1152"/>
        <v>0</v>
      </c>
      <c r="AL4080" s="6">
        <f t="shared" si="1152"/>
        <v>0</v>
      </c>
      <c r="AM4080" s="6">
        <f t="shared" si="1152"/>
        <v>0</v>
      </c>
      <c r="AN4080" s="6">
        <f t="shared" si="1152"/>
        <v>0</v>
      </c>
      <c r="AO4080" s="6">
        <f t="shared" si="1152"/>
        <v>0</v>
      </c>
      <c r="AP4080" s="6">
        <f t="shared" si="1152"/>
        <v>0</v>
      </c>
      <c r="AQ4080" s="6">
        <f t="shared" si="1152"/>
        <v>0</v>
      </c>
      <c r="AR4080" s="6">
        <f t="shared" si="1152"/>
        <v>0</v>
      </c>
      <c r="AS4080" s="6">
        <f t="shared" si="1152"/>
        <v>0</v>
      </c>
      <c r="AT4080" s="6">
        <f t="shared" si="1152"/>
        <v>0</v>
      </c>
      <c r="AU4080" s="6">
        <v>0</v>
      </c>
      <c r="AV4080" s="6">
        <v>0</v>
      </c>
      <c r="AW4080" s="6">
        <f t="shared" si="1147"/>
        <v>0</v>
      </c>
    </row>
    <row r="4081" spans="1:49" s="52" customFormat="1">
      <c r="A4081" s="44" t="s">
        <v>797</v>
      </c>
      <c r="B4081" s="45" t="s">
        <v>1030</v>
      </c>
      <c r="C4081" s="45" t="s">
        <v>1478</v>
      </c>
      <c r="D4081" s="452" t="s">
        <v>2971</v>
      </c>
      <c r="E4081" s="213" t="s">
        <v>833</v>
      </c>
      <c r="F4081" s="65"/>
      <c r="G4081" s="65"/>
      <c r="H4081" s="65"/>
      <c r="I4081" s="53" t="s">
        <v>1</v>
      </c>
      <c r="J4081" s="200">
        <f>SUM(J4082)</f>
        <v>0</v>
      </c>
      <c r="K4081" s="200">
        <f t="shared" si="1152"/>
        <v>0</v>
      </c>
      <c r="L4081" s="200">
        <f t="shared" si="1152"/>
        <v>0</v>
      </c>
      <c r="M4081" s="200">
        <f t="shared" si="1152"/>
        <v>0</v>
      </c>
      <c r="N4081" s="200">
        <f t="shared" si="1152"/>
        <v>0</v>
      </c>
      <c r="O4081" s="200">
        <f t="shared" si="1152"/>
        <v>0</v>
      </c>
      <c r="P4081" s="200">
        <f t="shared" si="1152"/>
        <v>0</v>
      </c>
      <c r="Q4081" s="200">
        <f t="shared" si="1152"/>
        <v>0</v>
      </c>
      <c r="R4081" s="200">
        <f t="shared" si="1152"/>
        <v>0</v>
      </c>
      <c r="S4081" s="200">
        <f t="shared" si="1152"/>
        <v>0</v>
      </c>
      <c r="T4081" s="200">
        <f t="shared" si="1152"/>
        <v>0</v>
      </c>
      <c r="U4081" s="200">
        <v>0</v>
      </c>
      <c r="V4081" s="200">
        <v>0</v>
      </c>
      <c r="W4081" s="200">
        <f>SUM(W4082)</f>
        <v>0</v>
      </c>
      <c r="X4081" s="200">
        <f t="shared" si="1152"/>
        <v>0</v>
      </c>
      <c r="Y4081" s="200">
        <f t="shared" si="1152"/>
        <v>0</v>
      </c>
      <c r="Z4081" s="200">
        <f t="shared" si="1152"/>
        <v>0</v>
      </c>
      <c r="AA4081" s="200">
        <f t="shared" si="1152"/>
        <v>0</v>
      </c>
      <c r="AB4081" s="200">
        <f t="shared" si="1152"/>
        <v>0</v>
      </c>
      <c r="AC4081" s="200">
        <f t="shared" si="1152"/>
        <v>0</v>
      </c>
      <c r="AD4081" s="200">
        <f t="shared" si="1152"/>
        <v>0</v>
      </c>
      <c r="AE4081" s="200">
        <f t="shared" si="1152"/>
        <v>0</v>
      </c>
      <c r="AF4081" s="200">
        <f t="shared" si="1152"/>
        <v>0</v>
      </c>
      <c r="AG4081" s="200">
        <f t="shared" si="1152"/>
        <v>0</v>
      </c>
      <c r="AH4081" s="200">
        <v>0</v>
      </c>
      <c r="AI4081" s="200">
        <v>0</v>
      </c>
      <c r="AJ4081" s="200">
        <f>SUM(AJ4082)</f>
        <v>0</v>
      </c>
      <c r="AK4081" s="200">
        <f t="shared" si="1152"/>
        <v>0</v>
      </c>
      <c r="AL4081" s="200">
        <f t="shared" si="1152"/>
        <v>0</v>
      </c>
      <c r="AM4081" s="200">
        <f t="shared" si="1152"/>
        <v>0</v>
      </c>
      <c r="AN4081" s="200">
        <f t="shared" si="1152"/>
        <v>0</v>
      </c>
      <c r="AO4081" s="200">
        <f t="shared" si="1152"/>
        <v>0</v>
      </c>
      <c r="AP4081" s="200">
        <f t="shared" si="1152"/>
        <v>0</v>
      </c>
      <c r="AQ4081" s="200">
        <f t="shared" si="1152"/>
        <v>0</v>
      </c>
      <c r="AR4081" s="200">
        <f t="shared" si="1152"/>
        <v>0</v>
      </c>
      <c r="AS4081" s="200">
        <f t="shared" si="1152"/>
        <v>0</v>
      </c>
      <c r="AT4081" s="200">
        <f t="shared" si="1152"/>
        <v>0</v>
      </c>
      <c r="AU4081" s="200">
        <v>0</v>
      </c>
      <c r="AV4081" s="200">
        <v>0</v>
      </c>
      <c r="AW4081" s="200">
        <f t="shared" si="1147"/>
        <v>0</v>
      </c>
    </row>
    <row r="4082" spans="1:49" s="59" customFormat="1">
      <c r="A4082" s="44" t="s">
        <v>797</v>
      </c>
      <c r="B4082" s="45" t="s">
        <v>1030</v>
      </c>
      <c r="C4082" s="45" t="s">
        <v>1478</v>
      </c>
      <c r="D4082" s="452" t="s">
        <v>2971</v>
      </c>
      <c r="E4082" s="57" t="s">
        <v>1517</v>
      </c>
      <c r="F4082" s="58"/>
      <c r="G4082" s="468" t="s">
        <v>3096</v>
      </c>
      <c r="H4082" s="50" t="s">
        <v>2333</v>
      </c>
      <c r="I4082" s="188" t="s">
        <v>2584</v>
      </c>
      <c r="J4082" s="13"/>
      <c r="K4082" s="13"/>
      <c r="L4082" s="13"/>
      <c r="M4082" s="13"/>
      <c r="N4082" s="13"/>
      <c r="O4082" s="13"/>
      <c r="P4082" s="13"/>
      <c r="Q4082" s="13"/>
      <c r="R4082" s="13"/>
      <c r="S4082" s="13"/>
      <c r="T4082" s="13"/>
      <c r="U4082" s="13">
        <v>0</v>
      </c>
      <c r="V4082" s="13">
        <v>0</v>
      </c>
      <c r="W4082" s="13"/>
      <c r="X4082" s="13"/>
      <c r="Y4082" s="13"/>
      <c r="Z4082" s="13"/>
      <c r="AA4082" s="13"/>
      <c r="AB4082" s="13"/>
      <c r="AC4082" s="13"/>
      <c r="AD4082" s="13"/>
      <c r="AE4082" s="13"/>
      <c r="AF4082" s="13"/>
      <c r="AG4082" s="13"/>
      <c r="AH4082" s="13">
        <v>0</v>
      </c>
      <c r="AI4082" s="13">
        <v>0</v>
      </c>
      <c r="AJ4082" s="13"/>
      <c r="AK4082" s="13"/>
      <c r="AL4082" s="13"/>
      <c r="AM4082" s="13"/>
      <c r="AN4082" s="13"/>
      <c r="AO4082" s="13"/>
      <c r="AP4082" s="13"/>
      <c r="AQ4082" s="13"/>
      <c r="AR4082" s="13"/>
      <c r="AS4082" s="13"/>
      <c r="AT4082" s="13"/>
      <c r="AU4082" s="13">
        <v>0</v>
      </c>
      <c r="AV4082" s="13">
        <v>0</v>
      </c>
      <c r="AW4082" s="13">
        <f t="shared" si="1147"/>
        <v>0</v>
      </c>
    </row>
    <row r="4083" spans="1:49">
      <c r="A4083" s="44"/>
      <c r="B4083" s="45"/>
      <c r="C4083" s="45"/>
      <c r="D4083" s="45"/>
      <c r="E4083" s="531"/>
      <c r="F4083" s="50"/>
      <c r="G4083" s="50"/>
      <c r="H4083" s="50"/>
      <c r="I4083" s="49" t="s">
        <v>1157</v>
      </c>
      <c r="J4083" s="6">
        <f>SUM(J4084)</f>
        <v>7000</v>
      </c>
      <c r="K4083" s="6">
        <f t="shared" ref="K4083:AT4083" si="1153">SUM(K4084)</f>
        <v>500</v>
      </c>
      <c r="L4083" s="6">
        <f t="shared" si="1153"/>
        <v>510</v>
      </c>
      <c r="M4083" s="6">
        <f t="shared" si="1153"/>
        <v>0</v>
      </c>
      <c r="N4083" s="6">
        <f t="shared" si="1153"/>
        <v>1000</v>
      </c>
      <c r="O4083" s="6">
        <f t="shared" si="1153"/>
        <v>1000</v>
      </c>
      <c r="P4083" s="6">
        <f t="shared" si="1153"/>
        <v>830</v>
      </c>
      <c r="Q4083" s="6">
        <f t="shared" si="1153"/>
        <v>0</v>
      </c>
      <c r="R4083" s="6">
        <f t="shared" si="1153"/>
        <v>0</v>
      </c>
      <c r="S4083" s="6">
        <f t="shared" si="1153"/>
        <v>1000</v>
      </c>
      <c r="T4083" s="6">
        <f t="shared" si="1153"/>
        <v>2160</v>
      </c>
      <c r="U4083" s="6">
        <v>7000</v>
      </c>
      <c r="V4083" s="6">
        <v>0</v>
      </c>
      <c r="W4083" s="6">
        <f>SUM(W4084)</f>
        <v>0</v>
      </c>
      <c r="X4083" s="6">
        <f t="shared" si="1153"/>
        <v>0</v>
      </c>
      <c r="Y4083" s="6">
        <f t="shared" si="1153"/>
        <v>0</v>
      </c>
      <c r="Z4083" s="6">
        <f t="shared" si="1153"/>
        <v>0</v>
      </c>
      <c r="AA4083" s="6">
        <f t="shared" si="1153"/>
        <v>0</v>
      </c>
      <c r="AB4083" s="6">
        <f t="shared" si="1153"/>
        <v>0</v>
      </c>
      <c r="AC4083" s="6">
        <f t="shared" si="1153"/>
        <v>0</v>
      </c>
      <c r="AD4083" s="6">
        <f t="shared" si="1153"/>
        <v>0</v>
      </c>
      <c r="AE4083" s="6">
        <f t="shared" si="1153"/>
        <v>0</v>
      </c>
      <c r="AF4083" s="6">
        <f t="shared" si="1153"/>
        <v>0</v>
      </c>
      <c r="AG4083" s="6">
        <f t="shared" si="1153"/>
        <v>0</v>
      </c>
      <c r="AH4083" s="6">
        <v>0</v>
      </c>
      <c r="AI4083" s="6">
        <v>0</v>
      </c>
      <c r="AJ4083" s="6">
        <f>SUM(AJ4084)</f>
        <v>0</v>
      </c>
      <c r="AK4083" s="6">
        <f t="shared" si="1153"/>
        <v>0</v>
      </c>
      <c r="AL4083" s="6">
        <f t="shared" si="1153"/>
        <v>0</v>
      </c>
      <c r="AM4083" s="6">
        <f t="shared" si="1153"/>
        <v>0</v>
      </c>
      <c r="AN4083" s="6">
        <f t="shared" si="1153"/>
        <v>0</v>
      </c>
      <c r="AO4083" s="6">
        <f t="shared" si="1153"/>
        <v>0</v>
      </c>
      <c r="AP4083" s="6">
        <f t="shared" si="1153"/>
        <v>0</v>
      </c>
      <c r="AQ4083" s="6">
        <f t="shared" si="1153"/>
        <v>0</v>
      </c>
      <c r="AR4083" s="6">
        <f t="shared" si="1153"/>
        <v>0</v>
      </c>
      <c r="AS4083" s="6">
        <f t="shared" si="1153"/>
        <v>0</v>
      </c>
      <c r="AT4083" s="6">
        <f t="shared" si="1153"/>
        <v>0</v>
      </c>
      <c r="AU4083" s="6">
        <v>0</v>
      </c>
      <c r="AV4083" s="6">
        <v>0</v>
      </c>
      <c r="AW4083" s="6">
        <f t="shared" si="1147"/>
        <v>7000</v>
      </c>
    </row>
    <row r="4084" spans="1:49">
      <c r="A4084" s="44" t="s">
        <v>797</v>
      </c>
      <c r="B4084" s="45" t="s">
        <v>1030</v>
      </c>
      <c r="C4084" s="45" t="s">
        <v>1478</v>
      </c>
      <c r="D4084" s="452" t="s">
        <v>2971</v>
      </c>
      <c r="E4084" s="54" t="s">
        <v>1402</v>
      </c>
      <c r="F4084" s="50"/>
      <c r="G4084" s="50"/>
      <c r="H4084" s="50"/>
      <c r="I4084" s="1" t="s">
        <v>1158</v>
      </c>
      <c r="J4084" s="16">
        <f>SUM(J4085:J4085)</f>
        <v>7000</v>
      </c>
      <c r="K4084" s="16">
        <f t="shared" ref="K4084:AT4084" si="1154">SUM(K4085:K4085)</f>
        <v>500</v>
      </c>
      <c r="L4084" s="16">
        <f t="shared" si="1154"/>
        <v>510</v>
      </c>
      <c r="M4084" s="16">
        <f t="shared" si="1154"/>
        <v>0</v>
      </c>
      <c r="N4084" s="16">
        <f t="shared" si="1154"/>
        <v>1000</v>
      </c>
      <c r="O4084" s="16">
        <f t="shared" si="1154"/>
        <v>1000</v>
      </c>
      <c r="P4084" s="16">
        <f t="shared" si="1154"/>
        <v>830</v>
      </c>
      <c r="Q4084" s="16">
        <f t="shared" si="1154"/>
        <v>0</v>
      </c>
      <c r="R4084" s="16">
        <f t="shared" si="1154"/>
        <v>0</v>
      </c>
      <c r="S4084" s="16">
        <f t="shared" si="1154"/>
        <v>1000</v>
      </c>
      <c r="T4084" s="16">
        <f t="shared" si="1154"/>
        <v>2160</v>
      </c>
      <c r="U4084" s="16">
        <v>7000</v>
      </c>
      <c r="V4084" s="16">
        <v>0</v>
      </c>
      <c r="W4084" s="16">
        <f>SUM(W4085:W4085)</f>
        <v>0</v>
      </c>
      <c r="X4084" s="16">
        <f t="shared" si="1154"/>
        <v>0</v>
      </c>
      <c r="Y4084" s="16">
        <f t="shared" si="1154"/>
        <v>0</v>
      </c>
      <c r="Z4084" s="16">
        <f t="shared" si="1154"/>
        <v>0</v>
      </c>
      <c r="AA4084" s="16">
        <f t="shared" si="1154"/>
        <v>0</v>
      </c>
      <c r="AB4084" s="16">
        <f t="shared" si="1154"/>
        <v>0</v>
      </c>
      <c r="AC4084" s="16">
        <f t="shared" si="1154"/>
        <v>0</v>
      </c>
      <c r="AD4084" s="16">
        <f t="shared" si="1154"/>
        <v>0</v>
      </c>
      <c r="AE4084" s="16">
        <f t="shared" si="1154"/>
        <v>0</v>
      </c>
      <c r="AF4084" s="16">
        <f t="shared" si="1154"/>
        <v>0</v>
      </c>
      <c r="AG4084" s="16">
        <f t="shared" si="1154"/>
        <v>0</v>
      </c>
      <c r="AH4084" s="16">
        <v>0</v>
      </c>
      <c r="AI4084" s="16">
        <v>0</v>
      </c>
      <c r="AJ4084" s="16">
        <f>SUM(AJ4085:AJ4085)</f>
        <v>0</v>
      </c>
      <c r="AK4084" s="16">
        <f t="shared" si="1154"/>
        <v>0</v>
      </c>
      <c r="AL4084" s="16">
        <f t="shared" si="1154"/>
        <v>0</v>
      </c>
      <c r="AM4084" s="16">
        <f t="shared" si="1154"/>
        <v>0</v>
      </c>
      <c r="AN4084" s="16">
        <f t="shared" si="1154"/>
        <v>0</v>
      </c>
      <c r="AO4084" s="16">
        <f t="shared" si="1154"/>
        <v>0</v>
      </c>
      <c r="AP4084" s="16">
        <f t="shared" si="1154"/>
        <v>0</v>
      </c>
      <c r="AQ4084" s="16">
        <f t="shared" si="1154"/>
        <v>0</v>
      </c>
      <c r="AR4084" s="16">
        <f t="shared" si="1154"/>
        <v>0</v>
      </c>
      <c r="AS4084" s="16">
        <f t="shared" si="1154"/>
        <v>0</v>
      </c>
      <c r="AT4084" s="16">
        <f t="shared" si="1154"/>
        <v>0</v>
      </c>
      <c r="AU4084" s="16">
        <v>0</v>
      </c>
      <c r="AV4084" s="16">
        <v>0</v>
      </c>
      <c r="AW4084" s="16">
        <f t="shared" si="1147"/>
        <v>7000</v>
      </c>
    </row>
    <row r="4085" spans="1:49">
      <c r="A4085" s="44" t="s">
        <v>797</v>
      </c>
      <c r="B4085" s="45" t="s">
        <v>1030</v>
      </c>
      <c r="C4085" s="45" t="s">
        <v>1478</v>
      </c>
      <c r="D4085" s="452" t="s">
        <v>2971</v>
      </c>
      <c r="E4085" s="367" t="s">
        <v>1409</v>
      </c>
      <c r="F4085" s="50"/>
      <c r="G4085" s="468" t="s">
        <v>3096</v>
      </c>
      <c r="H4085" s="50" t="s">
        <v>2333</v>
      </c>
      <c r="I4085" s="42" t="s">
        <v>1518</v>
      </c>
      <c r="J4085" s="15">
        <v>7000</v>
      </c>
      <c r="K4085" s="15">
        <v>500</v>
      </c>
      <c r="L4085" s="15">
        <v>510</v>
      </c>
      <c r="N4085" s="15">
        <v>1000</v>
      </c>
      <c r="O4085" s="15">
        <v>1000</v>
      </c>
      <c r="P4085" s="15">
        <v>830</v>
      </c>
      <c r="S4085" s="15">
        <v>1000</v>
      </c>
      <c r="T4085" s="15">
        <v>2160</v>
      </c>
      <c r="U4085" s="15">
        <v>7000</v>
      </c>
      <c r="V4085" s="15">
        <v>0</v>
      </c>
      <c r="AH4085" s="15">
        <v>0</v>
      </c>
      <c r="AI4085" s="15">
        <v>0</v>
      </c>
      <c r="AU4085" s="15">
        <v>0</v>
      </c>
      <c r="AV4085" s="15">
        <v>0</v>
      </c>
      <c r="AW4085" s="15">
        <f t="shared" si="1147"/>
        <v>7000</v>
      </c>
    </row>
    <row r="4086" spans="1:49">
      <c r="A4086" s="44"/>
      <c r="B4086" s="45"/>
      <c r="C4086" s="45"/>
      <c r="D4086" s="45"/>
      <c r="E4086" s="531"/>
      <c r="F4086" s="50"/>
      <c r="G4086" s="50"/>
      <c r="H4086" s="50"/>
      <c r="I4086" s="42"/>
      <c r="U4086" s="15">
        <v>0</v>
      </c>
      <c r="V4086" s="15">
        <v>0</v>
      </c>
      <c r="AH4086" s="15">
        <v>0</v>
      </c>
      <c r="AI4086" s="15">
        <v>0</v>
      </c>
      <c r="AU4086" s="15">
        <v>0</v>
      </c>
      <c r="AV4086" s="15">
        <v>0</v>
      </c>
      <c r="AW4086" s="15">
        <f t="shared" si="1147"/>
        <v>0</v>
      </c>
    </row>
    <row r="4087" spans="1:49">
      <c r="A4087" s="44"/>
      <c r="B4087" s="45"/>
      <c r="C4087" s="45"/>
      <c r="D4087" s="45"/>
      <c r="E4087" s="531"/>
      <c r="F4087" s="50"/>
      <c r="G4087" s="50"/>
      <c r="H4087" s="50"/>
      <c r="I4087" s="49" t="s">
        <v>1631</v>
      </c>
      <c r="J4087" s="12">
        <f>SUM(J4058,J4083,J4080)</f>
        <v>48200</v>
      </c>
      <c r="K4087" s="12">
        <f t="shared" ref="K4087:AT4087" si="1155">SUM(K4058,K4083,K4080)</f>
        <v>2900</v>
      </c>
      <c r="L4087" s="12">
        <f t="shared" si="1155"/>
        <v>3810</v>
      </c>
      <c r="M4087" s="12">
        <f t="shared" si="1155"/>
        <v>4340</v>
      </c>
      <c r="N4087" s="12">
        <f t="shared" si="1155"/>
        <v>4800</v>
      </c>
      <c r="O4087" s="12">
        <f t="shared" si="1155"/>
        <v>6170</v>
      </c>
      <c r="P4087" s="12">
        <f t="shared" si="1155"/>
        <v>1930</v>
      </c>
      <c r="Q4087" s="12">
        <f t="shared" si="1155"/>
        <v>0</v>
      </c>
      <c r="R4087" s="12">
        <f t="shared" si="1155"/>
        <v>0</v>
      </c>
      <c r="S4087" s="12">
        <f t="shared" si="1155"/>
        <v>3800</v>
      </c>
      <c r="T4087" s="12">
        <f t="shared" si="1155"/>
        <v>5550</v>
      </c>
      <c r="U4087" s="12">
        <v>33300</v>
      </c>
      <c r="V4087" s="12">
        <v>14900</v>
      </c>
      <c r="W4087" s="12">
        <f>SUM(W4058,W4083,W4080)</f>
        <v>7350</v>
      </c>
      <c r="X4087" s="12">
        <f t="shared" si="1155"/>
        <v>0</v>
      </c>
      <c r="Y4087" s="12">
        <f t="shared" si="1155"/>
        <v>0</v>
      </c>
      <c r="Z4087" s="12">
        <f t="shared" si="1155"/>
        <v>0</v>
      </c>
      <c r="AA4087" s="12">
        <f t="shared" si="1155"/>
        <v>0</v>
      </c>
      <c r="AB4087" s="12">
        <f t="shared" si="1155"/>
        <v>0</v>
      </c>
      <c r="AC4087" s="12">
        <f t="shared" si="1155"/>
        <v>7350</v>
      </c>
      <c r="AD4087" s="12">
        <f t="shared" si="1155"/>
        <v>0</v>
      </c>
      <c r="AE4087" s="12">
        <f t="shared" si="1155"/>
        <v>0</v>
      </c>
      <c r="AF4087" s="12">
        <f t="shared" si="1155"/>
        <v>0</v>
      </c>
      <c r="AG4087" s="12">
        <f t="shared" si="1155"/>
        <v>0</v>
      </c>
      <c r="AH4087" s="12">
        <v>7350</v>
      </c>
      <c r="AI4087" s="12">
        <v>0</v>
      </c>
      <c r="AJ4087" s="12">
        <f>SUM(AJ4058,AJ4083,AJ4080)</f>
        <v>5000</v>
      </c>
      <c r="AK4087" s="12">
        <f t="shared" si="1155"/>
        <v>0</v>
      </c>
      <c r="AL4087" s="12">
        <f t="shared" si="1155"/>
        <v>0</v>
      </c>
      <c r="AM4087" s="12">
        <f t="shared" si="1155"/>
        <v>5000</v>
      </c>
      <c r="AN4087" s="12">
        <f t="shared" si="1155"/>
        <v>0</v>
      </c>
      <c r="AO4087" s="12">
        <f t="shared" si="1155"/>
        <v>0</v>
      </c>
      <c r="AP4087" s="12">
        <f t="shared" si="1155"/>
        <v>0</v>
      </c>
      <c r="AQ4087" s="12">
        <f t="shared" si="1155"/>
        <v>0</v>
      </c>
      <c r="AR4087" s="12">
        <f t="shared" si="1155"/>
        <v>0</v>
      </c>
      <c r="AS4087" s="12">
        <f t="shared" si="1155"/>
        <v>0</v>
      </c>
      <c r="AT4087" s="12">
        <f t="shared" si="1155"/>
        <v>0</v>
      </c>
      <c r="AU4087" s="12">
        <v>5000</v>
      </c>
      <c r="AV4087" s="12">
        <v>0</v>
      </c>
      <c r="AW4087" s="12">
        <f t="shared" si="1147"/>
        <v>45650</v>
      </c>
    </row>
    <row r="4088" spans="1:49">
      <c r="A4088" s="44"/>
      <c r="B4088" s="45"/>
      <c r="C4088" s="45"/>
      <c r="D4088" s="45"/>
      <c r="E4088" s="531"/>
      <c r="F4088" s="50"/>
      <c r="G4088" s="50"/>
      <c r="H4088" s="50"/>
      <c r="I4088" s="146" t="s">
        <v>970</v>
      </c>
      <c r="J4088" s="267"/>
      <c r="K4088" s="267"/>
      <c r="L4088" s="267"/>
      <c r="M4088" s="267"/>
      <c r="N4088" s="267"/>
      <c r="O4088" s="267"/>
      <c r="P4088" s="267"/>
      <c r="Q4088" s="267"/>
      <c r="R4088" s="267"/>
      <c r="S4088" s="267"/>
      <c r="T4088" s="267"/>
      <c r="U4088" s="267"/>
      <c r="V4088" s="267"/>
      <c r="W4088" s="267"/>
      <c r="X4088" s="267"/>
      <c r="Y4088" s="267"/>
      <c r="Z4088" s="267"/>
      <c r="AA4088" s="267"/>
      <c r="AB4088" s="267"/>
      <c r="AC4088" s="267"/>
      <c r="AD4088" s="267"/>
      <c r="AE4088" s="267"/>
      <c r="AF4088" s="267"/>
      <c r="AG4088" s="267"/>
      <c r="AH4088" s="267"/>
      <c r="AI4088" s="267"/>
      <c r="AJ4088" s="267"/>
      <c r="AK4088" s="267"/>
      <c r="AL4088" s="267"/>
      <c r="AM4088" s="267"/>
      <c r="AN4088" s="267"/>
      <c r="AO4088" s="267"/>
      <c r="AP4088" s="267"/>
      <c r="AQ4088" s="267"/>
      <c r="AR4088" s="267"/>
      <c r="AS4088" s="267"/>
      <c r="AT4088" s="267"/>
      <c r="AU4088" s="267"/>
      <c r="AV4088" s="267"/>
      <c r="AW4088" s="267"/>
    </row>
    <row r="4089" spans="1:49" ht="13.5" thickBot="1">
      <c r="A4089" s="48"/>
      <c r="B4089" s="42"/>
      <c r="C4089" s="42"/>
      <c r="D4089" s="42"/>
      <c r="E4089" s="531"/>
      <c r="F4089" s="50"/>
      <c r="G4089" s="50"/>
      <c r="H4089" s="50"/>
      <c r="I4089" s="146"/>
      <c r="J4089" s="29"/>
      <c r="K4089" s="29"/>
      <c r="L4089" s="29"/>
      <c r="M4089" s="29"/>
      <c r="N4089" s="29"/>
      <c r="O4089" s="29"/>
      <c r="P4089" s="29"/>
      <c r="Q4089" s="29"/>
      <c r="R4089" s="29"/>
      <c r="S4089" s="29"/>
      <c r="T4089" s="29"/>
      <c r="U4089" s="29"/>
      <c r="V4089" s="29"/>
      <c r="W4089" s="29"/>
      <c r="X4089" s="29"/>
      <c r="Y4089" s="29"/>
      <c r="Z4089" s="29"/>
      <c r="AA4089" s="29"/>
      <c r="AB4089" s="29"/>
      <c r="AC4089" s="29"/>
      <c r="AD4089" s="29"/>
      <c r="AE4089" s="29"/>
      <c r="AF4089" s="29"/>
      <c r="AG4089" s="29"/>
      <c r="AH4089" s="29"/>
      <c r="AI4089" s="29"/>
      <c r="AJ4089" s="29"/>
      <c r="AK4089" s="29"/>
      <c r="AL4089" s="29"/>
      <c r="AM4089" s="29"/>
      <c r="AN4089" s="29"/>
      <c r="AO4089" s="29"/>
      <c r="AP4089" s="29"/>
      <c r="AQ4089" s="29"/>
      <c r="AR4089" s="29"/>
      <c r="AS4089" s="29"/>
      <c r="AT4089" s="29"/>
      <c r="AU4089" s="29"/>
      <c r="AV4089" s="29"/>
      <c r="AW4089" s="29"/>
    </row>
    <row r="4090" spans="1:49" ht="35.25" customHeight="1" thickTop="1" thickBot="1">
      <c r="A4090" s="48"/>
      <c r="B4090" s="42"/>
      <c r="C4090" s="42"/>
      <c r="D4090" s="42"/>
      <c r="E4090" s="531"/>
      <c r="F4090" s="50"/>
      <c r="G4090" s="50"/>
      <c r="H4090" s="50"/>
      <c r="I4090" s="5" t="s">
        <v>2331</v>
      </c>
      <c r="J4090" s="364" t="s">
        <v>2891</v>
      </c>
      <c r="K4090" s="364" t="s">
        <v>2879</v>
      </c>
      <c r="L4090" s="364" t="s">
        <v>2880</v>
      </c>
      <c r="M4090" s="364" t="s">
        <v>2881</v>
      </c>
      <c r="N4090" s="364" t="s">
        <v>2882</v>
      </c>
      <c r="O4090" s="364" t="s">
        <v>2883</v>
      </c>
      <c r="P4090" s="364" t="s">
        <v>2884</v>
      </c>
      <c r="Q4090" s="364" t="s">
        <v>2885</v>
      </c>
      <c r="R4090" s="364" t="s">
        <v>2886</v>
      </c>
      <c r="S4090" s="364" t="s">
        <v>2887</v>
      </c>
      <c r="T4090" s="364" t="s">
        <v>2888</v>
      </c>
      <c r="U4090" s="364" t="s">
        <v>2889</v>
      </c>
      <c r="V4090" s="364" t="s">
        <v>2890</v>
      </c>
      <c r="W4090" s="365" t="s">
        <v>2893</v>
      </c>
      <c r="X4090" s="365" t="s">
        <v>2879</v>
      </c>
      <c r="Y4090" s="365" t="s">
        <v>2880</v>
      </c>
      <c r="Z4090" s="365" t="s">
        <v>2881</v>
      </c>
      <c r="AA4090" s="365" t="s">
        <v>2882</v>
      </c>
      <c r="AB4090" s="365" t="s">
        <v>2883</v>
      </c>
      <c r="AC4090" s="365" t="s">
        <v>2884</v>
      </c>
      <c r="AD4090" s="365" t="s">
        <v>2885</v>
      </c>
      <c r="AE4090" s="365" t="s">
        <v>2886</v>
      </c>
      <c r="AF4090" s="365" t="s">
        <v>2887</v>
      </c>
      <c r="AG4090" s="365" t="s">
        <v>2888</v>
      </c>
      <c r="AH4090" s="365" t="s">
        <v>2889</v>
      </c>
      <c r="AI4090" s="365" t="s">
        <v>2890</v>
      </c>
      <c r="AJ4090" s="366" t="s">
        <v>2892</v>
      </c>
      <c r="AK4090" s="366" t="s">
        <v>2879</v>
      </c>
      <c r="AL4090" s="366" t="s">
        <v>2880</v>
      </c>
      <c r="AM4090" s="366" t="s">
        <v>2881</v>
      </c>
      <c r="AN4090" s="366" t="s">
        <v>2882</v>
      </c>
      <c r="AO4090" s="366" t="s">
        <v>2883</v>
      </c>
      <c r="AP4090" s="366" t="s">
        <v>2884</v>
      </c>
      <c r="AQ4090" s="366" t="s">
        <v>2885</v>
      </c>
      <c r="AR4090" s="366" t="s">
        <v>2886</v>
      </c>
      <c r="AS4090" s="366" t="s">
        <v>2887</v>
      </c>
      <c r="AT4090" s="366" t="s">
        <v>2888</v>
      </c>
      <c r="AU4090" s="366" t="s">
        <v>2889</v>
      </c>
      <c r="AV4090" s="366" t="s">
        <v>2890</v>
      </c>
      <c r="AW4090" s="368" t="s">
        <v>2895</v>
      </c>
    </row>
    <row r="4091" spans="1:49">
      <c r="A4091" s="48"/>
      <c r="B4091" s="42"/>
      <c r="C4091" s="42"/>
      <c r="D4091" s="42"/>
      <c r="E4091" s="531"/>
      <c r="F4091" s="50"/>
      <c r="G4091" s="50"/>
      <c r="H4091" s="50"/>
      <c r="I4091" s="34"/>
      <c r="J4091" s="202" t="s">
        <v>1224</v>
      </c>
      <c r="K4091" s="202">
        <v>1</v>
      </c>
      <c r="L4091" s="202">
        <v>2</v>
      </c>
      <c r="M4091" s="202">
        <v>3</v>
      </c>
      <c r="N4091" s="202">
        <v>4</v>
      </c>
      <c r="O4091" s="202">
        <v>5</v>
      </c>
      <c r="P4091" s="202">
        <v>6</v>
      </c>
      <c r="Q4091" s="202">
        <v>7</v>
      </c>
      <c r="R4091" s="202">
        <v>8</v>
      </c>
      <c r="S4091" s="202">
        <v>9</v>
      </c>
      <c r="T4091" s="202">
        <v>10</v>
      </c>
      <c r="U4091" s="202">
        <v>13</v>
      </c>
      <c r="V4091" s="202">
        <v>14</v>
      </c>
      <c r="W4091" s="202" t="s">
        <v>1224</v>
      </c>
      <c r="X4091" s="202">
        <v>1</v>
      </c>
      <c r="Y4091" s="202">
        <v>2</v>
      </c>
      <c r="Z4091" s="202">
        <v>3</v>
      </c>
      <c r="AA4091" s="202">
        <v>4</v>
      </c>
      <c r="AB4091" s="202">
        <v>5</v>
      </c>
      <c r="AC4091" s="202">
        <v>6</v>
      </c>
      <c r="AD4091" s="202">
        <v>7</v>
      </c>
      <c r="AE4091" s="202">
        <v>8</v>
      </c>
      <c r="AF4091" s="202">
        <v>9</v>
      </c>
      <c r="AG4091" s="202">
        <v>10</v>
      </c>
      <c r="AH4091" s="202">
        <v>13</v>
      </c>
      <c r="AI4091" s="202">
        <v>14</v>
      </c>
      <c r="AJ4091" s="202" t="s">
        <v>1224</v>
      </c>
      <c r="AK4091" s="202">
        <v>1</v>
      </c>
      <c r="AL4091" s="202">
        <v>2</v>
      </c>
      <c r="AM4091" s="202">
        <v>3</v>
      </c>
      <c r="AN4091" s="202">
        <v>4</v>
      </c>
      <c r="AO4091" s="202">
        <v>5</v>
      </c>
      <c r="AP4091" s="202">
        <v>6</v>
      </c>
      <c r="AQ4091" s="202">
        <v>7</v>
      </c>
      <c r="AR4091" s="202">
        <v>8</v>
      </c>
      <c r="AS4091" s="202">
        <v>9</v>
      </c>
      <c r="AT4091" s="202">
        <v>10</v>
      </c>
      <c r="AU4091" s="202">
        <v>13</v>
      </c>
      <c r="AV4091" s="202">
        <v>14</v>
      </c>
      <c r="AW4091" s="202">
        <v>15</v>
      </c>
    </row>
    <row r="4092" spans="1:49">
      <c r="A4092" s="48"/>
      <c r="B4092" s="42"/>
      <c r="C4092" s="42"/>
      <c r="D4092" s="42"/>
      <c r="E4092" s="531"/>
      <c r="F4092" s="50"/>
      <c r="G4092" s="50"/>
      <c r="H4092" s="50"/>
      <c r="I4092" s="276" t="s">
        <v>2429</v>
      </c>
      <c r="J4092" s="277">
        <f>SUM(J4087)</f>
        <v>48200</v>
      </c>
      <c r="K4092" s="277">
        <f t="shared" ref="K4092:AT4092" si="1156">SUM(K4087)</f>
        <v>2900</v>
      </c>
      <c r="L4092" s="277">
        <f t="shared" si="1156"/>
        <v>3810</v>
      </c>
      <c r="M4092" s="277">
        <f t="shared" si="1156"/>
        <v>4340</v>
      </c>
      <c r="N4092" s="277">
        <f t="shared" si="1156"/>
        <v>4800</v>
      </c>
      <c r="O4092" s="277">
        <f t="shared" si="1156"/>
        <v>6170</v>
      </c>
      <c r="P4092" s="277">
        <f t="shared" si="1156"/>
        <v>1930</v>
      </c>
      <c r="Q4092" s="277">
        <f t="shared" si="1156"/>
        <v>0</v>
      </c>
      <c r="R4092" s="277">
        <f t="shared" si="1156"/>
        <v>0</v>
      </c>
      <c r="S4092" s="277">
        <f t="shared" si="1156"/>
        <v>3800</v>
      </c>
      <c r="T4092" s="277">
        <f t="shared" si="1156"/>
        <v>5550</v>
      </c>
      <c r="U4092" s="277">
        <v>33300</v>
      </c>
      <c r="V4092" s="277">
        <v>14900</v>
      </c>
      <c r="W4092" s="277">
        <f>SUM(W4087)</f>
        <v>7350</v>
      </c>
      <c r="X4092" s="277">
        <f t="shared" si="1156"/>
        <v>0</v>
      </c>
      <c r="Y4092" s="277">
        <f t="shared" si="1156"/>
        <v>0</v>
      </c>
      <c r="Z4092" s="277">
        <f t="shared" si="1156"/>
        <v>0</v>
      </c>
      <c r="AA4092" s="277">
        <f t="shared" si="1156"/>
        <v>0</v>
      </c>
      <c r="AB4092" s="277">
        <f t="shared" si="1156"/>
        <v>0</v>
      </c>
      <c r="AC4092" s="277">
        <f t="shared" si="1156"/>
        <v>7350</v>
      </c>
      <c r="AD4092" s="277">
        <f t="shared" si="1156"/>
        <v>0</v>
      </c>
      <c r="AE4092" s="277">
        <f t="shared" si="1156"/>
        <v>0</v>
      </c>
      <c r="AF4092" s="277">
        <f t="shared" si="1156"/>
        <v>0</v>
      </c>
      <c r="AG4092" s="277">
        <f t="shared" si="1156"/>
        <v>0</v>
      </c>
      <c r="AH4092" s="277">
        <v>7350</v>
      </c>
      <c r="AI4092" s="277">
        <v>0</v>
      </c>
      <c r="AJ4092" s="277">
        <f>SUM(AJ4087)</f>
        <v>5000</v>
      </c>
      <c r="AK4092" s="277">
        <f t="shared" si="1156"/>
        <v>0</v>
      </c>
      <c r="AL4092" s="277">
        <f t="shared" si="1156"/>
        <v>0</v>
      </c>
      <c r="AM4092" s="277">
        <f t="shared" si="1156"/>
        <v>5000</v>
      </c>
      <c r="AN4092" s="277">
        <f t="shared" si="1156"/>
        <v>0</v>
      </c>
      <c r="AO4092" s="277">
        <f t="shared" si="1156"/>
        <v>0</v>
      </c>
      <c r="AP4092" s="277">
        <f t="shared" si="1156"/>
        <v>0</v>
      </c>
      <c r="AQ4092" s="277">
        <f t="shared" si="1156"/>
        <v>0</v>
      </c>
      <c r="AR4092" s="277">
        <f t="shared" si="1156"/>
        <v>0</v>
      </c>
      <c r="AS4092" s="277">
        <f t="shared" si="1156"/>
        <v>0</v>
      </c>
      <c r="AT4092" s="277">
        <f t="shared" si="1156"/>
        <v>0</v>
      </c>
      <c r="AU4092" s="277">
        <v>5000</v>
      </c>
      <c r="AV4092" s="277">
        <v>0</v>
      </c>
      <c r="AW4092" s="277">
        <f>U4092+AH4092+AU4092</f>
        <v>45650</v>
      </c>
    </row>
    <row r="4093" spans="1:49">
      <c r="A4093" s="48"/>
      <c r="B4093" s="42"/>
      <c r="C4093" s="42"/>
      <c r="D4093" s="42"/>
      <c r="E4093" s="531"/>
      <c r="F4093" s="50"/>
      <c r="G4093" s="50"/>
      <c r="H4093" s="50"/>
      <c r="I4093" s="276"/>
      <c r="J4093" s="277"/>
      <c r="K4093" s="277"/>
      <c r="L4093" s="277"/>
      <c r="M4093" s="277"/>
      <c r="N4093" s="277"/>
      <c r="O4093" s="277"/>
      <c r="P4093" s="277"/>
      <c r="Q4093" s="277"/>
      <c r="R4093" s="277"/>
      <c r="S4093" s="277"/>
      <c r="T4093" s="277"/>
      <c r="U4093" s="277">
        <v>0</v>
      </c>
      <c r="V4093" s="277">
        <v>0</v>
      </c>
      <c r="W4093" s="277"/>
      <c r="X4093" s="277"/>
      <c r="Y4093" s="277"/>
      <c r="Z4093" s="277"/>
      <c r="AA4093" s="277"/>
      <c r="AB4093" s="277"/>
      <c r="AC4093" s="277"/>
      <c r="AD4093" s="277"/>
      <c r="AE4093" s="277"/>
      <c r="AF4093" s="277"/>
      <c r="AG4093" s="277"/>
      <c r="AH4093" s="277">
        <v>0</v>
      </c>
      <c r="AI4093" s="277">
        <v>0</v>
      </c>
      <c r="AJ4093" s="277"/>
      <c r="AK4093" s="277"/>
      <c r="AL4093" s="277"/>
      <c r="AM4093" s="277"/>
      <c r="AN4093" s="277"/>
      <c r="AO4093" s="277"/>
      <c r="AP4093" s="277"/>
      <c r="AQ4093" s="277"/>
      <c r="AR4093" s="277"/>
      <c r="AS4093" s="277"/>
      <c r="AT4093" s="277"/>
      <c r="AU4093" s="277">
        <v>0</v>
      </c>
      <c r="AV4093" s="277">
        <v>0</v>
      </c>
      <c r="AW4093" s="277">
        <f>U4093+AH4093+AU4093</f>
        <v>0</v>
      </c>
    </row>
    <row r="4094" spans="1:49">
      <c r="A4094" s="48"/>
      <c r="B4094" s="42"/>
      <c r="C4094" s="42"/>
      <c r="D4094" s="42"/>
      <c r="E4094" s="531"/>
      <c r="F4094" s="50"/>
      <c r="G4094" s="50"/>
      <c r="H4094" s="50"/>
      <c r="I4094" s="276"/>
      <c r="J4094" s="277"/>
      <c r="K4094" s="277"/>
      <c r="L4094" s="277"/>
      <c r="M4094" s="277"/>
      <c r="N4094" s="277"/>
      <c r="O4094" s="277"/>
      <c r="P4094" s="277"/>
      <c r="Q4094" s="277"/>
      <c r="R4094" s="277"/>
      <c r="S4094" s="277"/>
      <c r="T4094" s="277"/>
      <c r="U4094" s="277">
        <v>0</v>
      </c>
      <c r="V4094" s="277">
        <v>0</v>
      </c>
      <c r="W4094" s="277"/>
      <c r="X4094" s="277"/>
      <c r="Y4094" s="277"/>
      <c r="Z4094" s="277"/>
      <c r="AA4094" s="277"/>
      <c r="AB4094" s="277"/>
      <c r="AC4094" s="277"/>
      <c r="AD4094" s="277"/>
      <c r="AE4094" s="277"/>
      <c r="AF4094" s="277"/>
      <c r="AG4094" s="277"/>
      <c r="AH4094" s="277">
        <v>0</v>
      </c>
      <c r="AI4094" s="277">
        <v>0</v>
      </c>
      <c r="AJ4094" s="277"/>
      <c r="AK4094" s="277"/>
      <c r="AL4094" s="277"/>
      <c r="AM4094" s="277"/>
      <c r="AN4094" s="277"/>
      <c r="AO4094" s="277"/>
      <c r="AP4094" s="277"/>
      <c r="AQ4094" s="277"/>
      <c r="AR4094" s="277"/>
      <c r="AS4094" s="277"/>
      <c r="AT4094" s="277"/>
      <c r="AU4094" s="277">
        <v>0</v>
      </c>
      <c r="AV4094" s="277">
        <v>0</v>
      </c>
      <c r="AW4094" s="277">
        <f>U4094+AH4094+AU4094</f>
        <v>0</v>
      </c>
    </row>
    <row r="4095" spans="1:49">
      <c r="A4095" s="48"/>
      <c r="B4095" s="42"/>
      <c r="C4095" s="42"/>
      <c r="D4095" s="42"/>
      <c r="E4095" s="531"/>
      <c r="F4095" s="50"/>
      <c r="G4095" s="50"/>
      <c r="H4095" s="50"/>
      <c r="I4095" s="276"/>
      <c r="J4095" s="277"/>
      <c r="K4095" s="277"/>
      <c r="L4095" s="277"/>
      <c r="M4095" s="277"/>
      <c r="N4095" s="277"/>
      <c r="O4095" s="277"/>
      <c r="P4095" s="277"/>
      <c r="Q4095" s="277"/>
      <c r="R4095" s="277"/>
      <c r="S4095" s="277"/>
      <c r="T4095" s="277"/>
      <c r="U4095" s="277">
        <v>0</v>
      </c>
      <c r="V4095" s="277">
        <v>0</v>
      </c>
      <c r="W4095" s="277"/>
      <c r="X4095" s="277"/>
      <c r="Y4095" s="277"/>
      <c r="Z4095" s="277"/>
      <c r="AA4095" s="277"/>
      <c r="AB4095" s="277"/>
      <c r="AC4095" s="277"/>
      <c r="AD4095" s="277"/>
      <c r="AE4095" s="277"/>
      <c r="AF4095" s="277"/>
      <c r="AG4095" s="277"/>
      <c r="AH4095" s="277">
        <v>0</v>
      </c>
      <c r="AI4095" s="277">
        <v>0</v>
      </c>
      <c r="AJ4095" s="277"/>
      <c r="AK4095" s="277"/>
      <c r="AL4095" s="277"/>
      <c r="AM4095" s="277"/>
      <c r="AN4095" s="277"/>
      <c r="AO4095" s="277"/>
      <c r="AP4095" s="277"/>
      <c r="AQ4095" s="277"/>
      <c r="AR4095" s="277"/>
      <c r="AS4095" s="277"/>
      <c r="AT4095" s="277"/>
      <c r="AU4095" s="277">
        <v>0</v>
      </c>
      <c r="AV4095" s="277">
        <v>0</v>
      </c>
      <c r="AW4095" s="277">
        <f>U4095+AH4095+AU4095</f>
        <v>0</v>
      </c>
    </row>
    <row r="4096" spans="1:49">
      <c r="A4096" s="48"/>
      <c r="B4096" s="42"/>
      <c r="C4096" s="42"/>
      <c r="D4096" s="42"/>
      <c r="E4096" s="531"/>
      <c r="F4096" s="50"/>
      <c r="G4096" s="50"/>
      <c r="H4096" s="50"/>
      <c r="I4096" s="276" t="s">
        <v>1631</v>
      </c>
      <c r="J4096" s="277">
        <f>SUM(J4092:J4095)</f>
        <v>48200</v>
      </c>
      <c r="K4096" s="277">
        <f t="shared" ref="K4096:AT4096" si="1157">SUM(K4092:K4095)</f>
        <v>2900</v>
      </c>
      <c r="L4096" s="277">
        <f t="shared" si="1157"/>
        <v>3810</v>
      </c>
      <c r="M4096" s="277">
        <f t="shared" si="1157"/>
        <v>4340</v>
      </c>
      <c r="N4096" s="277">
        <f t="shared" si="1157"/>
        <v>4800</v>
      </c>
      <c r="O4096" s="277">
        <f t="shared" si="1157"/>
        <v>6170</v>
      </c>
      <c r="P4096" s="277">
        <f t="shared" si="1157"/>
        <v>1930</v>
      </c>
      <c r="Q4096" s="277">
        <f t="shared" si="1157"/>
        <v>0</v>
      </c>
      <c r="R4096" s="277">
        <f t="shared" si="1157"/>
        <v>0</v>
      </c>
      <c r="S4096" s="277">
        <f t="shared" si="1157"/>
        <v>3800</v>
      </c>
      <c r="T4096" s="277">
        <f t="shared" si="1157"/>
        <v>5550</v>
      </c>
      <c r="U4096" s="277">
        <v>33300</v>
      </c>
      <c r="V4096" s="277">
        <v>14900</v>
      </c>
      <c r="W4096" s="277">
        <f>SUM(W4092:W4095)</f>
        <v>7350</v>
      </c>
      <c r="X4096" s="277">
        <f t="shared" si="1157"/>
        <v>0</v>
      </c>
      <c r="Y4096" s="277">
        <f t="shared" si="1157"/>
        <v>0</v>
      </c>
      <c r="Z4096" s="277">
        <f t="shared" si="1157"/>
        <v>0</v>
      </c>
      <c r="AA4096" s="277">
        <f t="shared" si="1157"/>
        <v>0</v>
      </c>
      <c r="AB4096" s="277">
        <f t="shared" si="1157"/>
        <v>0</v>
      </c>
      <c r="AC4096" s="277">
        <f t="shared" si="1157"/>
        <v>7350</v>
      </c>
      <c r="AD4096" s="277">
        <f t="shared" si="1157"/>
        <v>0</v>
      </c>
      <c r="AE4096" s="277">
        <f t="shared" si="1157"/>
        <v>0</v>
      </c>
      <c r="AF4096" s="277">
        <f t="shared" si="1157"/>
        <v>0</v>
      </c>
      <c r="AG4096" s="277">
        <f t="shared" si="1157"/>
        <v>0</v>
      </c>
      <c r="AH4096" s="277">
        <v>7350</v>
      </c>
      <c r="AI4096" s="277">
        <v>0</v>
      </c>
      <c r="AJ4096" s="277">
        <f>SUM(AJ4092:AJ4095)</f>
        <v>5000</v>
      </c>
      <c r="AK4096" s="277">
        <f t="shared" si="1157"/>
        <v>0</v>
      </c>
      <c r="AL4096" s="277">
        <f t="shared" si="1157"/>
        <v>0</v>
      </c>
      <c r="AM4096" s="277">
        <f t="shared" si="1157"/>
        <v>5000</v>
      </c>
      <c r="AN4096" s="277">
        <f t="shared" si="1157"/>
        <v>0</v>
      </c>
      <c r="AO4096" s="277">
        <f t="shared" si="1157"/>
        <v>0</v>
      </c>
      <c r="AP4096" s="277">
        <f t="shared" si="1157"/>
        <v>0</v>
      </c>
      <c r="AQ4096" s="277">
        <f t="shared" si="1157"/>
        <v>0</v>
      </c>
      <c r="AR4096" s="277">
        <f t="shared" si="1157"/>
        <v>0</v>
      </c>
      <c r="AS4096" s="277">
        <f t="shared" si="1157"/>
        <v>0</v>
      </c>
      <c r="AT4096" s="277">
        <f t="shared" si="1157"/>
        <v>0</v>
      </c>
      <c r="AU4096" s="277">
        <v>5000</v>
      </c>
      <c r="AV4096" s="277">
        <v>0</v>
      </c>
      <c r="AW4096" s="277">
        <f>U4096+AH4096+AU4096</f>
        <v>45650</v>
      </c>
    </row>
    <row r="4097" spans="1:49">
      <c r="A4097" s="48"/>
      <c r="B4097" s="42"/>
      <c r="C4097" s="42"/>
      <c r="D4097" s="42"/>
      <c r="E4097" s="531"/>
      <c r="F4097" s="50"/>
      <c r="G4097" s="50"/>
      <c r="H4097" s="50"/>
      <c r="I4097" s="146"/>
      <c r="J4097" s="29"/>
      <c r="K4097" s="29"/>
      <c r="L4097" s="29"/>
      <c r="M4097" s="29"/>
      <c r="N4097" s="29"/>
      <c r="O4097" s="29"/>
      <c r="P4097" s="29"/>
      <c r="Q4097" s="29"/>
      <c r="R4097" s="29"/>
      <c r="S4097" s="29"/>
      <c r="T4097" s="29"/>
      <c r="U4097" s="29"/>
      <c r="V4097" s="29"/>
      <c r="W4097" s="29"/>
      <c r="X4097" s="29"/>
      <c r="Y4097" s="29"/>
      <c r="Z4097" s="29"/>
      <c r="AA4097" s="29"/>
      <c r="AB4097" s="29"/>
      <c r="AC4097" s="29"/>
      <c r="AD4097" s="29"/>
      <c r="AE4097" s="29"/>
      <c r="AF4097" s="29"/>
      <c r="AG4097" s="29"/>
      <c r="AH4097" s="29"/>
      <c r="AI4097" s="29"/>
      <c r="AJ4097" s="29"/>
      <c r="AK4097" s="29"/>
      <c r="AL4097" s="29"/>
      <c r="AM4097" s="29"/>
      <c r="AN4097" s="29"/>
      <c r="AO4097" s="29"/>
      <c r="AP4097" s="29"/>
      <c r="AQ4097" s="29"/>
      <c r="AR4097" s="29"/>
      <c r="AS4097" s="29"/>
      <c r="AT4097" s="29"/>
      <c r="AU4097" s="29"/>
      <c r="AV4097" s="29"/>
      <c r="AW4097" s="29"/>
    </row>
    <row r="4098" spans="1:49">
      <c r="A4098" s="44"/>
      <c r="B4098" s="45"/>
      <c r="C4098" s="45"/>
      <c r="D4098" s="45"/>
      <c r="E4098" s="531"/>
      <c r="F4098" s="50"/>
      <c r="G4098" s="50"/>
      <c r="H4098" s="50"/>
      <c r="I4098" s="53"/>
      <c r="J4098" s="29"/>
      <c r="K4098" s="29"/>
      <c r="L4098" s="29"/>
      <c r="M4098" s="29"/>
      <c r="N4098" s="29"/>
      <c r="O4098" s="29"/>
      <c r="P4098" s="29"/>
      <c r="Q4098" s="29"/>
      <c r="R4098" s="29"/>
      <c r="S4098" s="29"/>
      <c r="T4098" s="29"/>
      <c r="U4098" s="29"/>
      <c r="V4098" s="29"/>
      <c r="W4098" s="29"/>
      <c r="X4098" s="29"/>
      <c r="Y4098" s="29"/>
      <c r="Z4098" s="29"/>
      <c r="AA4098" s="29"/>
      <c r="AB4098" s="29"/>
      <c r="AC4098" s="29"/>
      <c r="AD4098" s="29"/>
      <c r="AE4098" s="29"/>
      <c r="AF4098" s="29"/>
      <c r="AG4098" s="29"/>
      <c r="AH4098" s="29"/>
      <c r="AI4098" s="29"/>
      <c r="AJ4098" s="29"/>
      <c r="AK4098" s="29"/>
      <c r="AL4098" s="29"/>
      <c r="AM4098" s="29"/>
      <c r="AN4098" s="29"/>
      <c r="AO4098" s="29"/>
      <c r="AP4098" s="29"/>
      <c r="AQ4098" s="29"/>
      <c r="AR4098" s="29"/>
      <c r="AS4098" s="29"/>
      <c r="AT4098" s="29"/>
      <c r="AU4098" s="29"/>
      <c r="AV4098" s="29"/>
      <c r="AW4098" s="29"/>
    </row>
    <row r="4099" spans="1:49" ht="16.5" thickBot="1">
      <c r="A4099" s="78" t="s">
        <v>2146</v>
      </c>
      <c r="B4099" s="78"/>
      <c r="C4099" s="78"/>
      <c r="D4099" s="463"/>
      <c r="E4099" s="539"/>
      <c r="F4099" s="129"/>
      <c r="G4099" s="129"/>
      <c r="H4099" s="129"/>
      <c r="I4099" s="103"/>
    </row>
    <row r="4100" spans="1:49" s="151" customFormat="1" ht="36" customHeight="1" thickTop="1" thickBot="1">
      <c r="A4100" s="147" t="s">
        <v>2079</v>
      </c>
      <c r="B4100" s="5" t="s">
        <v>2080</v>
      </c>
      <c r="C4100" s="5" t="s">
        <v>1335</v>
      </c>
      <c r="D4100" s="450"/>
      <c r="E4100" s="148" t="s">
        <v>1570</v>
      </c>
      <c r="F4100" s="149" t="s">
        <v>1438</v>
      </c>
      <c r="G4100" s="149"/>
      <c r="H4100" s="149" t="s">
        <v>2332</v>
      </c>
      <c r="I4100" s="5" t="s">
        <v>856</v>
      </c>
      <c r="J4100" s="364" t="s">
        <v>2891</v>
      </c>
      <c r="K4100" s="364" t="s">
        <v>2879</v>
      </c>
      <c r="L4100" s="364" t="s">
        <v>2880</v>
      </c>
      <c r="M4100" s="364" t="s">
        <v>2881</v>
      </c>
      <c r="N4100" s="364" t="s">
        <v>2882</v>
      </c>
      <c r="O4100" s="364" t="s">
        <v>2883</v>
      </c>
      <c r="P4100" s="364" t="s">
        <v>2884</v>
      </c>
      <c r="Q4100" s="364" t="s">
        <v>2885</v>
      </c>
      <c r="R4100" s="364" t="s">
        <v>2886</v>
      </c>
      <c r="S4100" s="364" t="s">
        <v>2887</v>
      </c>
      <c r="T4100" s="364" t="s">
        <v>2888</v>
      </c>
      <c r="U4100" s="364" t="s">
        <v>2889</v>
      </c>
      <c r="V4100" s="364" t="s">
        <v>2890</v>
      </c>
      <c r="W4100" s="365" t="s">
        <v>2893</v>
      </c>
      <c r="X4100" s="365" t="s">
        <v>2879</v>
      </c>
      <c r="Y4100" s="365" t="s">
        <v>2880</v>
      </c>
      <c r="Z4100" s="365" t="s">
        <v>2881</v>
      </c>
      <c r="AA4100" s="365" t="s">
        <v>2882</v>
      </c>
      <c r="AB4100" s="365" t="s">
        <v>2883</v>
      </c>
      <c r="AC4100" s="365" t="s">
        <v>2884</v>
      </c>
      <c r="AD4100" s="365" t="s">
        <v>2885</v>
      </c>
      <c r="AE4100" s="365" t="s">
        <v>2886</v>
      </c>
      <c r="AF4100" s="365" t="s">
        <v>2887</v>
      </c>
      <c r="AG4100" s="365" t="s">
        <v>2888</v>
      </c>
      <c r="AH4100" s="365" t="s">
        <v>2889</v>
      </c>
      <c r="AI4100" s="365" t="s">
        <v>2890</v>
      </c>
      <c r="AJ4100" s="366" t="s">
        <v>2892</v>
      </c>
      <c r="AK4100" s="366" t="s">
        <v>2879</v>
      </c>
      <c r="AL4100" s="366" t="s">
        <v>2880</v>
      </c>
      <c r="AM4100" s="366" t="s">
        <v>2881</v>
      </c>
      <c r="AN4100" s="366" t="s">
        <v>2882</v>
      </c>
      <c r="AO4100" s="366" t="s">
        <v>2883</v>
      </c>
      <c r="AP4100" s="366" t="s">
        <v>2884</v>
      </c>
      <c r="AQ4100" s="366" t="s">
        <v>2885</v>
      </c>
      <c r="AR4100" s="366" t="s">
        <v>2886</v>
      </c>
      <c r="AS4100" s="366" t="s">
        <v>2887</v>
      </c>
      <c r="AT4100" s="366" t="s">
        <v>2888</v>
      </c>
      <c r="AU4100" s="366" t="s">
        <v>2889</v>
      </c>
      <c r="AV4100" s="366" t="s">
        <v>2890</v>
      </c>
      <c r="AW4100" s="368" t="s">
        <v>2895</v>
      </c>
    </row>
    <row r="4101" spans="1:49">
      <c r="A4101" s="33"/>
      <c r="B4101" s="34"/>
      <c r="C4101" s="34"/>
      <c r="D4101" s="34"/>
      <c r="E4101" s="35"/>
      <c r="F4101" s="36"/>
      <c r="G4101" s="36"/>
      <c r="H4101" s="36"/>
      <c r="I4101" s="34"/>
      <c r="J4101" s="202" t="s">
        <v>1224</v>
      </c>
      <c r="K4101" s="202">
        <v>1</v>
      </c>
      <c r="L4101" s="202">
        <v>2</v>
      </c>
      <c r="M4101" s="202">
        <v>3</v>
      </c>
      <c r="N4101" s="202">
        <v>4</v>
      </c>
      <c r="O4101" s="202">
        <v>5</v>
      </c>
      <c r="P4101" s="202">
        <v>6</v>
      </c>
      <c r="Q4101" s="202">
        <v>7</v>
      </c>
      <c r="R4101" s="202">
        <v>8</v>
      </c>
      <c r="S4101" s="202">
        <v>9</v>
      </c>
      <c r="T4101" s="202">
        <v>10</v>
      </c>
      <c r="U4101" s="202">
        <v>13</v>
      </c>
      <c r="V4101" s="202">
        <v>14</v>
      </c>
      <c r="W4101" s="202" t="s">
        <v>1224</v>
      </c>
      <c r="X4101" s="202">
        <v>1</v>
      </c>
      <c r="Y4101" s="202">
        <v>2</v>
      </c>
      <c r="Z4101" s="202">
        <v>3</v>
      </c>
      <c r="AA4101" s="202">
        <v>4</v>
      </c>
      <c r="AB4101" s="202">
        <v>5</v>
      </c>
      <c r="AC4101" s="202">
        <v>6</v>
      </c>
      <c r="AD4101" s="202">
        <v>7</v>
      </c>
      <c r="AE4101" s="202">
        <v>8</v>
      </c>
      <c r="AF4101" s="202">
        <v>9</v>
      </c>
      <c r="AG4101" s="202">
        <v>10</v>
      </c>
      <c r="AH4101" s="202">
        <v>13</v>
      </c>
      <c r="AI4101" s="202">
        <v>14</v>
      </c>
      <c r="AJ4101" s="202" t="s">
        <v>1224</v>
      </c>
      <c r="AK4101" s="202">
        <v>1</v>
      </c>
      <c r="AL4101" s="202">
        <v>2</v>
      </c>
      <c r="AM4101" s="202">
        <v>3</v>
      </c>
      <c r="AN4101" s="202">
        <v>4</v>
      </c>
      <c r="AO4101" s="202">
        <v>5</v>
      </c>
      <c r="AP4101" s="202">
        <v>6</v>
      </c>
      <c r="AQ4101" s="202">
        <v>7</v>
      </c>
      <c r="AR4101" s="202">
        <v>8</v>
      </c>
      <c r="AS4101" s="202">
        <v>9</v>
      </c>
      <c r="AT4101" s="202">
        <v>10</v>
      </c>
      <c r="AU4101" s="202">
        <v>13</v>
      </c>
      <c r="AV4101" s="202">
        <v>14</v>
      </c>
      <c r="AW4101" s="202">
        <v>15</v>
      </c>
    </row>
    <row r="4102" spans="1:49">
      <c r="A4102" s="37"/>
      <c r="B4102" s="38"/>
      <c r="C4102" s="38"/>
      <c r="D4102" s="38"/>
      <c r="E4102" s="60"/>
      <c r="F4102" s="61"/>
      <c r="G4102" s="61"/>
      <c r="H4102" s="61"/>
      <c r="I4102" s="38"/>
      <c r="J4102" s="134"/>
      <c r="K4102" s="134"/>
      <c r="L4102" s="134"/>
      <c r="M4102" s="134"/>
      <c r="N4102" s="134"/>
      <c r="O4102" s="134"/>
      <c r="P4102" s="134"/>
      <c r="Q4102" s="134"/>
      <c r="R4102" s="134"/>
      <c r="S4102" s="134"/>
      <c r="T4102" s="134"/>
      <c r="U4102" s="134"/>
      <c r="V4102" s="134"/>
      <c r="W4102" s="134"/>
      <c r="X4102" s="134"/>
      <c r="Y4102" s="134"/>
      <c r="Z4102" s="134"/>
      <c r="AA4102" s="134"/>
      <c r="AB4102" s="134"/>
      <c r="AC4102" s="134"/>
      <c r="AD4102" s="134"/>
      <c r="AE4102" s="134"/>
      <c r="AF4102" s="134"/>
      <c r="AG4102" s="134"/>
      <c r="AH4102" s="134"/>
      <c r="AI4102" s="134"/>
      <c r="AJ4102" s="134"/>
      <c r="AK4102" s="134"/>
      <c r="AL4102" s="134"/>
      <c r="AM4102" s="134"/>
      <c r="AN4102" s="134"/>
      <c r="AO4102" s="134"/>
      <c r="AP4102" s="134"/>
      <c r="AQ4102" s="134"/>
      <c r="AR4102" s="134"/>
      <c r="AS4102" s="134"/>
      <c r="AT4102" s="134"/>
      <c r="AU4102" s="134"/>
      <c r="AV4102" s="134"/>
      <c r="AW4102" s="134"/>
    </row>
    <row r="4103" spans="1:49">
      <c r="A4103" s="92" t="s">
        <v>797</v>
      </c>
      <c r="B4103" s="93" t="s">
        <v>1030</v>
      </c>
      <c r="C4103" s="93" t="s">
        <v>1479</v>
      </c>
      <c r="D4103" s="460"/>
      <c r="E4103" s="531"/>
      <c r="F4103" s="50"/>
      <c r="G4103" s="50"/>
      <c r="H4103" s="50"/>
      <c r="I4103" s="108" t="s">
        <v>1714</v>
      </c>
      <c r="J4103" s="28"/>
      <c r="K4103" s="28"/>
      <c r="L4103" s="28"/>
      <c r="M4103" s="28"/>
      <c r="N4103" s="28"/>
      <c r="O4103" s="28"/>
      <c r="P4103" s="28"/>
      <c r="Q4103" s="28"/>
      <c r="R4103" s="28"/>
      <c r="S4103" s="28"/>
      <c r="T4103" s="28"/>
      <c r="U4103" s="28"/>
      <c r="V4103" s="28"/>
      <c r="W4103" s="28"/>
      <c r="X4103" s="28"/>
      <c r="Y4103" s="28"/>
      <c r="Z4103" s="28"/>
      <c r="AA4103" s="28"/>
      <c r="AB4103" s="28"/>
      <c r="AC4103" s="28"/>
      <c r="AD4103" s="28"/>
      <c r="AE4103" s="28"/>
      <c r="AF4103" s="28"/>
      <c r="AG4103" s="28"/>
      <c r="AH4103" s="28"/>
      <c r="AI4103" s="28"/>
      <c r="AJ4103" s="28"/>
      <c r="AK4103" s="28"/>
      <c r="AL4103" s="28"/>
      <c r="AM4103" s="28"/>
      <c r="AN4103" s="28"/>
      <c r="AO4103" s="28"/>
      <c r="AP4103" s="28"/>
      <c r="AQ4103" s="28"/>
      <c r="AR4103" s="28"/>
      <c r="AS4103" s="28"/>
      <c r="AT4103" s="28"/>
      <c r="AU4103" s="28"/>
      <c r="AV4103" s="28"/>
      <c r="AW4103" s="28"/>
    </row>
    <row r="4104" spans="1:49">
      <c r="A4104" s="48"/>
      <c r="B4104" s="1"/>
      <c r="C4104" s="1"/>
      <c r="D4104" s="369"/>
      <c r="E4104" s="531"/>
      <c r="F4104" s="50"/>
      <c r="G4104" s="50"/>
      <c r="H4104" s="50"/>
      <c r="I4104" s="109"/>
    </row>
    <row r="4105" spans="1:49">
      <c r="A4105" s="48"/>
      <c r="B4105" s="42"/>
      <c r="C4105" s="42"/>
      <c r="D4105" s="42"/>
      <c r="E4105" s="531"/>
      <c r="F4105" s="50"/>
      <c r="G4105" s="50"/>
      <c r="H4105" s="50"/>
      <c r="I4105" s="49" t="s">
        <v>1559</v>
      </c>
      <c r="J4105" s="12">
        <f>SUM(J4106,J4114,J4116)</f>
        <v>7400</v>
      </c>
      <c r="K4105" s="12">
        <f t="shared" ref="K4105:AT4105" si="1158">SUM(K4106,K4114,K4116)</f>
        <v>1100</v>
      </c>
      <c r="L4105" s="12">
        <f t="shared" si="1158"/>
        <v>2900</v>
      </c>
      <c r="M4105" s="12">
        <f t="shared" si="1158"/>
        <v>0</v>
      </c>
      <c r="N4105" s="12">
        <f t="shared" si="1158"/>
        <v>1300</v>
      </c>
      <c r="O4105" s="12">
        <f t="shared" si="1158"/>
        <v>1100</v>
      </c>
      <c r="P4105" s="12">
        <f t="shared" si="1158"/>
        <v>0</v>
      </c>
      <c r="Q4105" s="12">
        <f t="shared" si="1158"/>
        <v>400</v>
      </c>
      <c r="R4105" s="12">
        <f t="shared" si="1158"/>
        <v>0</v>
      </c>
      <c r="S4105" s="12">
        <f t="shared" si="1158"/>
        <v>100</v>
      </c>
      <c r="T4105" s="12">
        <f t="shared" si="1158"/>
        <v>0</v>
      </c>
      <c r="U4105" s="12">
        <v>6900</v>
      </c>
      <c r="V4105" s="12">
        <v>500</v>
      </c>
      <c r="W4105" s="12">
        <f>SUM(W4106,W4114,W4116)</f>
        <v>0</v>
      </c>
      <c r="X4105" s="12">
        <f t="shared" si="1158"/>
        <v>0</v>
      </c>
      <c r="Y4105" s="12">
        <f t="shared" si="1158"/>
        <v>0</v>
      </c>
      <c r="Z4105" s="12">
        <f t="shared" si="1158"/>
        <v>0</v>
      </c>
      <c r="AA4105" s="12">
        <f t="shared" si="1158"/>
        <v>0</v>
      </c>
      <c r="AB4105" s="12">
        <f t="shared" si="1158"/>
        <v>0</v>
      </c>
      <c r="AC4105" s="12">
        <f t="shared" si="1158"/>
        <v>0</v>
      </c>
      <c r="AD4105" s="12">
        <f t="shared" si="1158"/>
        <v>0</v>
      </c>
      <c r="AE4105" s="12">
        <f t="shared" si="1158"/>
        <v>0</v>
      </c>
      <c r="AF4105" s="12">
        <f t="shared" si="1158"/>
        <v>0</v>
      </c>
      <c r="AG4105" s="12">
        <f t="shared" si="1158"/>
        <v>0</v>
      </c>
      <c r="AH4105" s="12">
        <v>0</v>
      </c>
      <c r="AI4105" s="12">
        <v>0</v>
      </c>
      <c r="AJ4105" s="12">
        <f>SUM(AJ4106,AJ4114,AJ4116)</f>
        <v>6000</v>
      </c>
      <c r="AK4105" s="12">
        <f t="shared" si="1158"/>
        <v>0</v>
      </c>
      <c r="AL4105" s="12">
        <f t="shared" si="1158"/>
        <v>0</v>
      </c>
      <c r="AM4105" s="12">
        <f t="shared" si="1158"/>
        <v>0</v>
      </c>
      <c r="AN4105" s="12">
        <f t="shared" si="1158"/>
        <v>0</v>
      </c>
      <c r="AO4105" s="12">
        <f t="shared" si="1158"/>
        <v>0</v>
      </c>
      <c r="AP4105" s="12">
        <f t="shared" si="1158"/>
        <v>0</v>
      </c>
      <c r="AQ4105" s="12">
        <f t="shared" si="1158"/>
        <v>0</v>
      </c>
      <c r="AR4105" s="12">
        <f t="shared" si="1158"/>
        <v>0</v>
      </c>
      <c r="AS4105" s="12">
        <f t="shared" si="1158"/>
        <v>0</v>
      </c>
      <c r="AT4105" s="12">
        <f t="shared" si="1158"/>
        <v>0</v>
      </c>
      <c r="AU4105" s="12">
        <v>0</v>
      </c>
      <c r="AV4105" s="12">
        <v>6000</v>
      </c>
      <c r="AW4105" s="12">
        <f t="shared" ref="AW4105:AW4134" si="1159">U4105+AH4105+AU4105</f>
        <v>6900</v>
      </c>
    </row>
    <row r="4106" spans="1:49">
      <c r="A4106" s="44" t="s">
        <v>797</v>
      </c>
      <c r="B4106" s="45" t="s">
        <v>1030</v>
      </c>
      <c r="C4106" s="45" t="s">
        <v>1479</v>
      </c>
      <c r="D4106" s="452" t="s">
        <v>2972</v>
      </c>
      <c r="E4106" s="213" t="s">
        <v>771</v>
      </c>
      <c r="F4106" s="65"/>
      <c r="G4106" s="65"/>
      <c r="H4106" s="65"/>
      <c r="I4106" s="1" t="s">
        <v>1500</v>
      </c>
      <c r="J4106" s="9">
        <f>SUM(J4107:J4108)</f>
        <v>0</v>
      </c>
      <c r="K4106" s="9">
        <f t="shared" ref="K4106:AT4106" si="1160">SUM(K4107:K4108)</f>
        <v>0</v>
      </c>
      <c r="L4106" s="9">
        <f t="shared" si="1160"/>
        <v>0</v>
      </c>
      <c r="M4106" s="9">
        <f t="shared" si="1160"/>
        <v>0</v>
      </c>
      <c r="N4106" s="9">
        <f t="shared" si="1160"/>
        <v>0</v>
      </c>
      <c r="O4106" s="9">
        <f t="shared" si="1160"/>
        <v>0</v>
      </c>
      <c r="P4106" s="9">
        <f t="shared" si="1160"/>
        <v>0</v>
      </c>
      <c r="Q4106" s="9">
        <f t="shared" si="1160"/>
        <v>0</v>
      </c>
      <c r="R4106" s="9">
        <f t="shared" si="1160"/>
        <v>0</v>
      </c>
      <c r="S4106" s="9">
        <f t="shared" si="1160"/>
        <v>0</v>
      </c>
      <c r="T4106" s="9">
        <f t="shared" si="1160"/>
        <v>0</v>
      </c>
      <c r="U4106" s="9">
        <v>0</v>
      </c>
      <c r="V4106" s="9">
        <v>0</v>
      </c>
      <c r="W4106" s="9">
        <f>SUM(W4107:W4108)</f>
        <v>0</v>
      </c>
      <c r="X4106" s="9">
        <f t="shared" si="1160"/>
        <v>0</v>
      </c>
      <c r="Y4106" s="9">
        <f t="shared" si="1160"/>
        <v>0</v>
      </c>
      <c r="Z4106" s="9">
        <f t="shared" si="1160"/>
        <v>0</v>
      </c>
      <c r="AA4106" s="9">
        <f t="shared" si="1160"/>
        <v>0</v>
      </c>
      <c r="AB4106" s="9">
        <f t="shared" si="1160"/>
        <v>0</v>
      </c>
      <c r="AC4106" s="9">
        <f t="shared" si="1160"/>
        <v>0</v>
      </c>
      <c r="AD4106" s="9">
        <f t="shared" si="1160"/>
        <v>0</v>
      </c>
      <c r="AE4106" s="9">
        <f t="shared" si="1160"/>
        <v>0</v>
      </c>
      <c r="AF4106" s="9">
        <f t="shared" si="1160"/>
        <v>0</v>
      </c>
      <c r="AG4106" s="9">
        <f t="shared" si="1160"/>
        <v>0</v>
      </c>
      <c r="AH4106" s="9">
        <v>0</v>
      </c>
      <c r="AI4106" s="9">
        <v>0</v>
      </c>
      <c r="AJ4106" s="9">
        <f>SUM(AJ4107:AJ4108)</f>
        <v>0</v>
      </c>
      <c r="AK4106" s="9">
        <f t="shared" si="1160"/>
        <v>0</v>
      </c>
      <c r="AL4106" s="9">
        <f t="shared" si="1160"/>
        <v>0</v>
      </c>
      <c r="AM4106" s="9">
        <f t="shared" si="1160"/>
        <v>0</v>
      </c>
      <c r="AN4106" s="9">
        <f t="shared" si="1160"/>
        <v>0</v>
      </c>
      <c r="AO4106" s="9">
        <f t="shared" si="1160"/>
        <v>0</v>
      </c>
      <c r="AP4106" s="9">
        <f t="shared" si="1160"/>
        <v>0</v>
      </c>
      <c r="AQ4106" s="9">
        <f t="shared" si="1160"/>
        <v>0</v>
      </c>
      <c r="AR4106" s="9">
        <f t="shared" si="1160"/>
        <v>0</v>
      </c>
      <c r="AS4106" s="9">
        <f t="shared" si="1160"/>
        <v>0</v>
      </c>
      <c r="AT4106" s="9">
        <f t="shared" si="1160"/>
        <v>0</v>
      </c>
      <c r="AU4106" s="9">
        <v>0</v>
      </c>
      <c r="AV4106" s="9">
        <v>0</v>
      </c>
      <c r="AW4106" s="9">
        <f t="shared" si="1159"/>
        <v>0</v>
      </c>
    </row>
    <row r="4107" spans="1:49">
      <c r="A4107" s="44" t="s">
        <v>797</v>
      </c>
      <c r="B4107" s="45" t="s">
        <v>1030</v>
      </c>
      <c r="C4107" s="45" t="s">
        <v>1479</v>
      </c>
      <c r="D4107" s="452" t="s">
        <v>2972</v>
      </c>
      <c r="E4107" s="367" t="s">
        <v>834</v>
      </c>
      <c r="F4107" s="50"/>
      <c r="G4107" s="468" t="s">
        <v>3096</v>
      </c>
      <c r="H4107" s="50" t="s">
        <v>2333</v>
      </c>
      <c r="I4107" s="42" t="s">
        <v>1165</v>
      </c>
      <c r="U4107" s="15">
        <v>0</v>
      </c>
      <c r="V4107" s="15">
        <v>0</v>
      </c>
      <c r="AH4107" s="15">
        <v>0</v>
      </c>
      <c r="AI4107" s="15">
        <v>0</v>
      </c>
      <c r="AU4107" s="15">
        <v>0</v>
      </c>
      <c r="AV4107" s="15">
        <v>0</v>
      </c>
      <c r="AW4107" s="15">
        <f t="shared" si="1159"/>
        <v>0</v>
      </c>
    </row>
    <row r="4108" spans="1:49">
      <c r="A4108" s="44" t="s">
        <v>797</v>
      </c>
      <c r="B4108" s="45" t="s">
        <v>1030</v>
      </c>
      <c r="C4108" s="45" t="s">
        <v>1479</v>
      </c>
      <c r="D4108" s="452" t="s">
        <v>2972</v>
      </c>
      <c r="E4108" s="367" t="s">
        <v>772</v>
      </c>
      <c r="F4108" s="50"/>
      <c r="G4108" s="468" t="s">
        <v>3096</v>
      </c>
      <c r="H4108" s="50" t="s">
        <v>2333</v>
      </c>
      <c r="I4108" s="42" t="s">
        <v>1227</v>
      </c>
      <c r="J4108" s="15">
        <f>SUM(J4109:J4113)</f>
        <v>0</v>
      </c>
      <c r="K4108" s="15">
        <f t="shared" ref="K4108:AT4108" si="1161">SUM(K4109:K4113)</f>
        <v>0</v>
      </c>
      <c r="L4108" s="15">
        <f t="shared" si="1161"/>
        <v>0</v>
      </c>
      <c r="M4108" s="15">
        <f t="shared" si="1161"/>
        <v>0</v>
      </c>
      <c r="N4108" s="15">
        <f t="shared" si="1161"/>
        <v>0</v>
      </c>
      <c r="O4108" s="15">
        <f t="shared" si="1161"/>
        <v>0</v>
      </c>
      <c r="P4108" s="15">
        <f t="shared" si="1161"/>
        <v>0</v>
      </c>
      <c r="Q4108" s="15">
        <f t="shared" si="1161"/>
        <v>0</v>
      </c>
      <c r="R4108" s="15">
        <f t="shared" si="1161"/>
        <v>0</v>
      </c>
      <c r="S4108" s="15">
        <f t="shared" si="1161"/>
        <v>0</v>
      </c>
      <c r="T4108" s="15">
        <f t="shared" si="1161"/>
        <v>0</v>
      </c>
      <c r="U4108" s="15">
        <v>0</v>
      </c>
      <c r="V4108" s="15">
        <v>0</v>
      </c>
      <c r="W4108" s="15">
        <f>SUM(W4109:W4113)</f>
        <v>0</v>
      </c>
      <c r="X4108" s="15">
        <f t="shared" si="1161"/>
        <v>0</v>
      </c>
      <c r="Y4108" s="15">
        <f t="shared" si="1161"/>
        <v>0</v>
      </c>
      <c r="Z4108" s="15">
        <f t="shared" si="1161"/>
        <v>0</v>
      </c>
      <c r="AA4108" s="15">
        <f t="shared" si="1161"/>
        <v>0</v>
      </c>
      <c r="AB4108" s="15">
        <f t="shared" si="1161"/>
        <v>0</v>
      </c>
      <c r="AC4108" s="15">
        <f t="shared" si="1161"/>
        <v>0</v>
      </c>
      <c r="AD4108" s="15">
        <f t="shared" si="1161"/>
        <v>0</v>
      </c>
      <c r="AE4108" s="15">
        <f t="shared" si="1161"/>
        <v>0</v>
      </c>
      <c r="AF4108" s="15">
        <f t="shared" si="1161"/>
        <v>0</v>
      </c>
      <c r="AG4108" s="15">
        <f t="shared" si="1161"/>
        <v>0</v>
      </c>
      <c r="AH4108" s="15">
        <v>0</v>
      </c>
      <c r="AI4108" s="15">
        <v>0</v>
      </c>
      <c r="AJ4108" s="15">
        <f>SUM(AJ4109:AJ4113)</f>
        <v>0</v>
      </c>
      <c r="AK4108" s="15">
        <f t="shared" si="1161"/>
        <v>0</v>
      </c>
      <c r="AL4108" s="15">
        <f t="shared" si="1161"/>
        <v>0</v>
      </c>
      <c r="AM4108" s="15">
        <f t="shared" si="1161"/>
        <v>0</v>
      </c>
      <c r="AN4108" s="15">
        <f t="shared" si="1161"/>
        <v>0</v>
      </c>
      <c r="AO4108" s="15">
        <f t="shared" si="1161"/>
        <v>0</v>
      </c>
      <c r="AP4108" s="15">
        <f t="shared" si="1161"/>
        <v>0</v>
      </c>
      <c r="AQ4108" s="15">
        <f t="shared" si="1161"/>
        <v>0</v>
      </c>
      <c r="AR4108" s="15">
        <f t="shared" si="1161"/>
        <v>0</v>
      </c>
      <c r="AS4108" s="15">
        <f t="shared" si="1161"/>
        <v>0</v>
      </c>
      <c r="AT4108" s="15">
        <f t="shared" si="1161"/>
        <v>0</v>
      </c>
      <c r="AU4108" s="15">
        <v>0</v>
      </c>
      <c r="AV4108" s="15">
        <v>0</v>
      </c>
      <c r="AW4108" s="15">
        <f t="shared" si="1159"/>
        <v>0</v>
      </c>
    </row>
    <row r="4109" spans="1:49" s="144" customFormat="1">
      <c r="A4109" s="44" t="s">
        <v>797</v>
      </c>
      <c r="B4109" s="45" t="s">
        <v>1030</v>
      </c>
      <c r="C4109" s="45" t="s">
        <v>1479</v>
      </c>
      <c r="D4109" s="452" t="s">
        <v>2972</v>
      </c>
      <c r="E4109" s="140" t="s">
        <v>850</v>
      </c>
      <c r="F4109" s="141" t="s">
        <v>457</v>
      </c>
      <c r="G4109" s="468" t="s">
        <v>3096</v>
      </c>
      <c r="H4109" s="50" t="s">
        <v>2333</v>
      </c>
      <c r="I4109" s="142" t="s">
        <v>1119</v>
      </c>
      <c r="J4109" s="15"/>
      <c r="K4109" s="15"/>
      <c r="L4109" s="15"/>
      <c r="M4109" s="15"/>
      <c r="N4109" s="15"/>
      <c r="O4109" s="15"/>
      <c r="P4109" s="15"/>
      <c r="Q4109" s="15"/>
      <c r="R4109" s="15"/>
      <c r="S4109" s="15"/>
      <c r="T4109" s="15"/>
      <c r="U4109" s="15">
        <v>0</v>
      </c>
      <c r="V4109" s="15">
        <v>0</v>
      </c>
      <c r="W4109" s="15"/>
      <c r="X4109" s="15"/>
      <c r="Y4109" s="15"/>
      <c r="Z4109" s="15"/>
      <c r="AA4109" s="15"/>
      <c r="AB4109" s="15"/>
      <c r="AC4109" s="15"/>
      <c r="AD4109" s="15"/>
      <c r="AE4109" s="15"/>
      <c r="AF4109" s="15"/>
      <c r="AG4109" s="15"/>
      <c r="AH4109" s="15">
        <v>0</v>
      </c>
      <c r="AI4109" s="15">
        <v>0</v>
      </c>
      <c r="AJ4109" s="15"/>
      <c r="AK4109" s="15"/>
      <c r="AL4109" s="15"/>
      <c r="AM4109" s="15"/>
      <c r="AN4109" s="15"/>
      <c r="AO4109" s="15"/>
      <c r="AP4109" s="15"/>
      <c r="AQ4109" s="15"/>
      <c r="AR4109" s="15"/>
      <c r="AS4109" s="15"/>
      <c r="AT4109" s="15"/>
      <c r="AU4109" s="15">
        <v>0</v>
      </c>
      <c r="AV4109" s="15">
        <v>0</v>
      </c>
      <c r="AW4109" s="15">
        <f t="shared" si="1159"/>
        <v>0</v>
      </c>
    </row>
    <row r="4110" spans="1:49" s="144" customFormat="1">
      <c r="A4110" s="44" t="s">
        <v>797</v>
      </c>
      <c r="B4110" s="45" t="s">
        <v>1030</v>
      </c>
      <c r="C4110" s="45" t="s">
        <v>1479</v>
      </c>
      <c r="D4110" s="452" t="s">
        <v>2972</v>
      </c>
      <c r="E4110" s="140" t="s">
        <v>851</v>
      </c>
      <c r="F4110" s="141" t="s">
        <v>458</v>
      </c>
      <c r="G4110" s="468" t="s">
        <v>3096</v>
      </c>
      <c r="H4110" s="50" t="s">
        <v>2333</v>
      </c>
      <c r="I4110" s="142" t="s">
        <v>1290</v>
      </c>
      <c r="J4110" s="15"/>
      <c r="K4110" s="15"/>
      <c r="L4110" s="15"/>
      <c r="M4110" s="15"/>
      <c r="N4110" s="15"/>
      <c r="O4110" s="15"/>
      <c r="P4110" s="15"/>
      <c r="Q4110" s="15"/>
      <c r="R4110" s="15"/>
      <c r="S4110" s="15"/>
      <c r="T4110" s="15"/>
      <c r="U4110" s="15">
        <v>0</v>
      </c>
      <c r="V4110" s="15">
        <v>0</v>
      </c>
      <c r="W4110" s="15"/>
      <c r="X4110" s="15"/>
      <c r="Y4110" s="15"/>
      <c r="Z4110" s="15"/>
      <c r="AA4110" s="15"/>
      <c r="AB4110" s="15"/>
      <c r="AC4110" s="15"/>
      <c r="AD4110" s="15"/>
      <c r="AE4110" s="15"/>
      <c r="AF4110" s="15"/>
      <c r="AG4110" s="15"/>
      <c r="AH4110" s="15">
        <v>0</v>
      </c>
      <c r="AI4110" s="15">
        <v>0</v>
      </c>
      <c r="AJ4110" s="15"/>
      <c r="AK4110" s="15"/>
      <c r="AL4110" s="15"/>
      <c r="AM4110" s="15"/>
      <c r="AN4110" s="15"/>
      <c r="AO4110" s="15"/>
      <c r="AP4110" s="15"/>
      <c r="AQ4110" s="15"/>
      <c r="AR4110" s="15"/>
      <c r="AS4110" s="15"/>
      <c r="AT4110" s="15"/>
      <c r="AU4110" s="15">
        <v>0</v>
      </c>
      <c r="AV4110" s="15">
        <v>0</v>
      </c>
      <c r="AW4110" s="15">
        <f t="shared" si="1159"/>
        <v>0</v>
      </c>
    </row>
    <row r="4111" spans="1:49" s="144" customFormat="1">
      <c r="A4111" s="44" t="s">
        <v>797</v>
      </c>
      <c r="B4111" s="45" t="s">
        <v>1030</v>
      </c>
      <c r="C4111" s="45" t="s">
        <v>1479</v>
      </c>
      <c r="D4111" s="452" t="s">
        <v>2972</v>
      </c>
      <c r="E4111" s="140" t="s">
        <v>852</v>
      </c>
      <c r="F4111" s="141" t="s">
        <v>459</v>
      </c>
      <c r="G4111" s="468" t="s">
        <v>3096</v>
      </c>
      <c r="H4111" s="50" t="s">
        <v>2333</v>
      </c>
      <c r="I4111" s="142" t="s">
        <v>1733</v>
      </c>
      <c r="J4111" s="15"/>
      <c r="K4111" s="15"/>
      <c r="L4111" s="15"/>
      <c r="M4111" s="15"/>
      <c r="N4111" s="15"/>
      <c r="O4111" s="15"/>
      <c r="P4111" s="15"/>
      <c r="Q4111" s="15"/>
      <c r="R4111" s="15"/>
      <c r="S4111" s="15"/>
      <c r="T4111" s="15"/>
      <c r="U4111" s="15">
        <v>0</v>
      </c>
      <c r="V4111" s="15">
        <v>0</v>
      </c>
      <c r="W4111" s="15"/>
      <c r="X4111" s="15"/>
      <c r="Y4111" s="15"/>
      <c r="Z4111" s="15"/>
      <c r="AA4111" s="15"/>
      <c r="AB4111" s="15"/>
      <c r="AC4111" s="15"/>
      <c r="AD4111" s="15"/>
      <c r="AE4111" s="15"/>
      <c r="AF4111" s="15"/>
      <c r="AG4111" s="15"/>
      <c r="AH4111" s="15">
        <v>0</v>
      </c>
      <c r="AI4111" s="15">
        <v>0</v>
      </c>
      <c r="AJ4111" s="15"/>
      <c r="AK4111" s="15"/>
      <c r="AL4111" s="15"/>
      <c r="AM4111" s="15"/>
      <c r="AN4111" s="15"/>
      <c r="AO4111" s="15"/>
      <c r="AP4111" s="15"/>
      <c r="AQ4111" s="15"/>
      <c r="AR4111" s="15"/>
      <c r="AS4111" s="15"/>
      <c r="AT4111" s="15"/>
      <c r="AU4111" s="15">
        <v>0</v>
      </c>
      <c r="AV4111" s="15">
        <v>0</v>
      </c>
      <c r="AW4111" s="15">
        <f t="shared" si="1159"/>
        <v>0</v>
      </c>
    </row>
    <row r="4112" spans="1:49" s="144" customFormat="1">
      <c r="A4112" s="44" t="s">
        <v>797</v>
      </c>
      <c r="B4112" s="45" t="s">
        <v>1030</v>
      </c>
      <c r="C4112" s="45" t="s">
        <v>1479</v>
      </c>
      <c r="D4112" s="452" t="s">
        <v>2972</v>
      </c>
      <c r="E4112" s="140" t="s">
        <v>853</v>
      </c>
      <c r="F4112" s="141" t="s">
        <v>460</v>
      </c>
      <c r="G4112" s="468" t="s">
        <v>3096</v>
      </c>
      <c r="H4112" s="50" t="s">
        <v>2333</v>
      </c>
      <c r="I4112" s="142" t="s">
        <v>1734</v>
      </c>
      <c r="J4112" s="15"/>
      <c r="K4112" s="15"/>
      <c r="L4112" s="15"/>
      <c r="M4112" s="15"/>
      <c r="N4112" s="15"/>
      <c r="O4112" s="15"/>
      <c r="P4112" s="15"/>
      <c r="Q4112" s="15"/>
      <c r="R4112" s="15"/>
      <c r="S4112" s="15"/>
      <c r="T4112" s="15"/>
      <c r="U4112" s="15">
        <v>0</v>
      </c>
      <c r="V4112" s="15">
        <v>0</v>
      </c>
      <c r="W4112" s="15"/>
      <c r="X4112" s="15"/>
      <c r="Y4112" s="15"/>
      <c r="Z4112" s="15"/>
      <c r="AA4112" s="15"/>
      <c r="AB4112" s="15"/>
      <c r="AC4112" s="15"/>
      <c r="AD4112" s="15"/>
      <c r="AE4112" s="15"/>
      <c r="AF4112" s="15"/>
      <c r="AG4112" s="15"/>
      <c r="AH4112" s="15">
        <v>0</v>
      </c>
      <c r="AI4112" s="15">
        <v>0</v>
      </c>
      <c r="AJ4112" s="15"/>
      <c r="AK4112" s="15"/>
      <c r="AL4112" s="15"/>
      <c r="AM4112" s="15"/>
      <c r="AN4112" s="15"/>
      <c r="AO4112" s="15"/>
      <c r="AP4112" s="15"/>
      <c r="AQ4112" s="15"/>
      <c r="AR4112" s="15"/>
      <c r="AS4112" s="15"/>
      <c r="AT4112" s="15"/>
      <c r="AU4112" s="15">
        <v>0</v>
      </c>
      <c r="AV4112" s="15">
        <v>0</v>
      </c>
      <c r="AW4112" s="15">
        <f t="shared" si="1159"/>
        <v>0</v>
      </c>
    </row>
    <row r="4113" spans="1:49" s="144" customFormat="1">
      <c r="A4113" s="44" t="s">
        <v>797</v>
      </c>
      <c r="B4113" s="45" t="s">
        <v>1030</v>
      </c>
      <c r="C4113" s="45" t="s">
        <v>1479</v>
      </c>
      <c r="D4113" s="452" t="s">
        <v>2972</v>
      </c>
      <c r="E4113" s="140" t="s">
        <v>854</v>
      </c>
      <c r="F4113" s="141" t="s">
        <v>461</v>
      </c>
      <c r="G4113" s="468" t="s">
        <v>3096</v>
      </c>
      <c r="H4113" s="50" t="s">
        <v>2333</v>
      </c>
      <c r="I4113" s="142" t="s">
        <v>1735</v>
      </c>
      <c r="J4113" s="15"/>
      <c r="K4113" s="15"/>
      <c r="L4113" s="15"/>
      <c r="M4113" s="15"/>
      <c r="N4113" s="15"/>
      <c r="O4113" s="15"/>
      <c r="P4113" s="15"/>
      <c r="Q4113" s="15"/>
      <c r="R4113" s="15"/>
      <c r="S4113" s="15"/>
      <c r="T4113" s="15"/>
      <c r="U4113" s="15">
        <v>0</v>
      </c>
      <c r="V4113" s="15">
        <v>0</v>
      </c>
      <c r="W4113" s="15"/>
      <c r="X4113" s="15"/>
      <c r="Y4113" s="15"/>
      <c r="Z4113" s="15"/>
      <c r="AA4113" s="15"/>
      <c r="AB4113" s="15"/>
      <c r="AC4113" s="15"/>
      <c r="AD4113" s="15"/>
      <c r="AE4113" s="15"/>
      <c r="AF4113" s="15"/>
      <c r="AG4113" s="15"/>
      <c r="AH4113" s="15">
        <v>0</v>
      </c>
      <c r="AI4113" s="15">
        <v>0</v>
      </c>
      <c r="AJ4113" s="15"/>
      <c r="AK4113" s="15"/>
      <c r="AL4113" s="15"/>
      <c r="AM4113" s="15"/>
      <c r="AN4113" s="15"/>
      <c r="AO4113" s="15"/>
      <c r="AP4113" s="15"/>
      <c r="AQ4113" s="15"/>
      <c r="AR4113" s="15"/>
      <c r="AS4113" s="15"/>
      <c r="AT4113" s="15"/>
      <c r="AU4113" s="15">
        <v>0</v>
      </c>
      <c r="AV4113" s="15">
        <v>0</v>
      </c>
      <c r="AW4113" s="15">
        <f t="shared" si="1159"/>
        <v>0</v>
      </c>
    </row>
    <row r="4114" spans="1:49">
      <c r="A4114" s="44" t="s">
        <v>797</v>
      </c>
      <c r="B4114" s="45" t="s">
        <v>1030</v>
      </c>
      <c r="C4114" s="45" t="s">
        <v>1479</v>
      </c>
      <c r="D4114" s="452" t="s">
        <v>2972</v>
      </c>
      <c r="E4114" s="213" t="s">
        <v>773</v>
      </c>
      <c r="F4114" s="65"/>
      <c r="G4114" s="65"/>
      <c r="H4114" s="65"/>
      <c r="I4114" s="1" t="s">
        <v>1362</v>
      </c>
      <c r="J4114" s="9">
        <f>SUM(J4115)</f>
        <v>0</v>
      </c>
      <c r="K4114" s="9">
        <f t="shared" ref="K4114:AT4114" si="1162">SUM(K4115)</f>
        <v>0</v>
      </c>
      <c r="L4114" s="9">
        <f t="shared" si="1162"/>
        <v>0</v>
      </c>
      <c r="M4114" s="9">
        <f t="shared" si="1162"/>
        <v>0</v>
      </c>
      <c r="N4114" s="9">
        <f t="shared" si="1162"/>
        <v>0</v>
      </c>
      <c r="O4114" s="9">
        <f t="shared" si="1162"/>
        <v>0</v>
      </c>
      <c r="P4114" s="9">
        <f t="shared" si="1162"/>
        <v>0</v>
      </c>
      <c r="Q4114" s="9">
        <f t="shared" si="1162"/>
        <v>0</v>
      </c>
      <c r="R4114" s="9">
        <f t="shared" si="1162"/>
        <v>0</v>
      </c>
      <c r="S4114" s="9">
        <f t="shared" si="1162"/>
        <v>0</v>
      </c>
      <c r="T4114" s="9">
        <f t="shared" si="1162"/>
        <v>0</v>
      </c>
      <c r="U4114" s="9">
        <v>0</v>
      </c>
      <c r="V4114" s="9">
        <v>0</v>
      </c>
      <c r="W4114" s="9">
        <f>SUM(W4115)</f>
        <v>0</v>
      </c>
      <c r="X4114" s="9">
        <f t="shared" si="1162"/>
        <v>0</v>
      </c>
      <c r="Y4114" s="9">
        <f t="shared" si="1162"/>
        <v>0</v>
      </c>
      <c r="Z4114" s="9">
        <f t="shared" si="1162"/>
        <v>0</v>
      </c>
      <c r="AA4114" s="9">
        <f t="shared" si="1162"/>
        <v>0</v>
      </c>
      <c r="AB4114" s="9">
        <f t="shared" si="1162"/>
        <v>0</v>
      </c>
      <c r="AC4114" s="9">
        <f t="shared" si="1162"/>
        <v>0</v>
      </c>
      <c r="AD4114" s="9">
        <f t="shared" si="1162"/>
        <v>0</v>
      </c>
      <c r="AE4114" s="9">
        <f t="shared" si="1162"/>
        <v>0</v>
      </c>
      <c r="AF4114" s="9">
        <f t="shared" si="1162"/>
        <v>0</v>
      </c>
      <c r="AG4114" s="9">
        <f t="shared" si="1162"/>
        <v>0</v>
      </c>
      <c r="AH4114" s="9">
        <v>0</v>
      </c>
      <c r="AI4114" s="9">
        <v>0</v>
      </c>
      <c r="AJ4114" s="9">
        <f>SUM(AJ4115)</f>
        <v>0</v>
      </c>
      <c r="AK4114" s="9">
        <f t="shared" si="1162"/>
        <v>0</v>
      </c>
      <c r="AL4114" s="9">
        <f t="shared" si="1162"/>
        <v>0</v>
      </c>
      <c r="AM4114" s="9">
        <f t="shared" si="1162"/>
        <v>0</v>
      </c>
      <c r="AN4114" s="9">
        <f t="shared" si="1162"/>
        <v>0</v>
      </c>
      <c r="AO4114" s="9">
        <f t="shared" si="1162"/>
        <v>0</v>
      </c>
      <c r="AP4114" s="9">
        <f t="shared" si="1162"/>
        <v>0</v>
      </c>
      <c r="AQ4114" s="9">
        <f t="shared" si="1162"/>
        <v>0</v>
      </c>
      <c r="AR4114" s="9">
        <f t="shared" si="1162"/>
        <v>0</v>
      </c>
      <c r="AS4114" s="9">
        <f t="shared" si="1162"/>
        <v>0</v>
      </c>
      <c r="AT4114" s="9">
        <f t="shared" si="1162"/>
        <v>0</v>
      </c>
      <c r="AU4114" s="9">
        <v>0</v>
      </c>
      <c r="AV4114" s="9">
        <v>0</v>
      </c>
      <c r="AW4114" s="9">
        <f t="shared" si="1159"/>
        <v>0</v>
      </c>
    </row>
    <row r="4115" spans="1:49">
      <c r="A4115" s="44" t="s">
        <v>797</v>
      </c>
      <c r="B4115" s="45" t="s">
        <v>1030</v>
      </c>
      <c r="C4115" s="45" t="s">
        <v>1479</v>
      </c>
      <c r="D4115" s="452" t="s">
        <v>2972</v>
      </c>
      <c r="E4115" s="367" t="s">
        <v>785</v>
      </c>
      <c r="F4115" s="50"/>
      <c r="G4115" s="468" t="s">
        <v>3096</v>
      </c>
      <c r="H4115" s="50" t="s">
        <v>2333</v>
      </c>
      <c r="I4115" s="42" t="s">
        <v>1363</v>
      </c>
      <c r="U4115" s="15">
        <v>0</v>
      </c>
      <c r="V4115" s="15">
        <v>0</v>
      </c>
      <c r="AH4115" s="15">
        <v>0</v>
      </c>
      <c r="AI4115" s="15">
        <v>0</v>
      </c>
      <c r="AU4115" s="15">
        <v>0</v>
      </c>
      <c r="AV4115" s="15">
        <v>0</v>
      </c>
      <c r="AW4115" s="15">
        <f t="shared" si="1159"/>
        <v>0</v>
      </c>
    </row>
    <row r="4116" spans="1:49">
      <c r="A4116" s="44" t="s">
        <v>797</v>
      </c>
      <c r="B4116" s="45" t="s">
        <v>1030</v>
      </c>
      <c r="C4116" s="45" t="s">
        <v>1479</v>
      </c>
      <c r="D4116" s="452" t="s">
        <v>2972</v>
      </c>
      <c r="E4116" s="213" t="s">
        <v>1364</v>
      </c>
      <c r="F4116" s="65"/>
      <c r="G4116" s="65"/>
      <c r="H4116" s="65"/>
      <c r="I4116" s="1" t="s">
        <v>2104</v>
      </c>
      <c r="J4116" s="9">
        <f>SUM(J4117:J4126)</f>
        <v>7400</v>
      </c>
      <c r="K4116" s="9">
        <f t="shared" ref="K4116:AT4116" si="1163">SUM(K4117:K4126)</f>
        <v>1100</v>
      </c>
      <c r="L4116" s="9">
        <f t="shared" si="1163"/>
        <v>2900</v>
      </c>
      <c r="M4116" s="9">
        <f t="shared" si="1163"/>
        <v>0</v>
      </c>
      <c r="N4116" s="9">
        <f t="shared" si="1163"/>
        <v>1300</v>
      </c>
      <c r="O4116" s="9">
        <f t="shared" si="1163"/>
        <v>1100</v>
      </c>
      <c r="P4116" s="9">
        <f t="shared" si="1163"/>
        <v>0</v>
      </c>
      <c r="Q4116" s="9">
        <f t="shared" si="1163"/>
        <v>400</v>
      </c>
      <c r="R4116" s="9">
        <f t="shared" si="1163"/>
        <v>0</v>
      </c>
      <c r="S4116" s="9">
        <f t="shared" si="1163"/>
        <v>100</v>
      </c>
      <c r="T4116" s="9">
        <f t="shared" si="1163"/>
        <v>0</v>
      </c>
      <c r="U4116" s="9">
        <v>6900</v>
      </c>
      <c r="V4116" s="9">
        <v>500</v>
      </c>
      <c r="W4116" s="9">
        <f>SUM(W4117:W4126)</f>
        <v>0</v>
      </c>
      <c r="X4116" s="9">
        <f t="shared" si="1163"/>
        <v>0</v>
      </c>
      <c r="Y4116" s="9">
        <f t="shared" si="1163"/>
        <v>0</v>
      </c>
      <c r="Z4116" s="9">
        <f t="shared" si="1163"/>
        <v>0</v>
      </c>
      <c r="AA4116" s="9">
        <f t="shared" si="1163"/>
        <v>0</v>
      </c>
      <c r="AB4116" s="9">
        <f t="shared" si="1163"/>
        <v>0</v>
      </c>
      <c r="AC4116" s="9">
        <f t="shared" si="1163"/>
        <v>0</v>
      </c>
      <c r="AD4116" s="9">
        <f t="shared" si="1163"/>
        <v>0</v>
      </c>
      <c r="AE4116" s="9">
        <f t="shared" si="1163"/>
        <v>0</v>
      </c>
      <c r="AF4116" s="9">
        <f t="shared" si="1163"/>
        <v>0</v>
      </c>
      <c r="AG4116" s="9">
        <f t="shared" si="1163"/>
        <v>0</v>
      </c>
      <c r="AH4116" s="9">
        <v>0</v>
      </c>
      <c r="AI4116" s="9">
        <v>0</v>
      </c>
      <c r="AJ4116" s="9">
        <f>SUM(AJ4117:AJ4126)</f>
        <v>6000</v>
      </c>
      <c r="AK4116" s="9">
        <f t="shared" si="1163"/>
        <v>0</v>
      </c>
      <c r="AL4116" s="9">
        <f t="shared" si="1163"/>
        <v>0</v>
      </c>
      <c r="AM4116" s="9">
        <f t="shared" si="1163"/>
        <v>0</v>
      </c>
      <c r="AN4116" s="9">
        <f t="shared" si="1163"/>
        <v>0</v>
      </c>
      <c r="AO4116" s="9">
        <f t="shared" si="1163"/>
        <v>0</v>
      </c>
      <c r="AP4116" s="9">
        <f t="shared" si="1163"/>
        <v>0</v>
      </c>
      <c r="AQ4116" s="9">
        <f t="shared" si="1163"/>
        <v>0</v>
      </c>
      <c r="AR4116" s="9">
        <f t="shared" si="1163"/>
        <v>0</v>
      </c>
      <c r="AS4116" s="9">
        <f t="shared" si="1163"/>
        <v>0</v>
      </c>
      <c r="AT4116" s="9">
        <f t="shared" si="1163"/>
        <v>0</v>
      </c>
      <c r="AU4116" s="9">
        <v>0</v>
      </c>
      <c r="AV4116" s="9">
        <v>6000</v>
      </c>
      <c r="AW4116" s="9">
        <f t="shared" si="1159"/>
        <v>6900</v>
      </c>
    </row>
    <row r="4117" spans="1:49">
      <c r="A4117" s="44" t="s">
        <v>797</v>
      </c>
      <c r="B4117" s="45" t="s">
        <v>1030</v>
      </c>
      <c r="C4117" s="45" t="s">
        <v>1479</v>
      </c>
      <c r="D4117" s="452" t="s">
        <v>2972</v>
      </c>
      <c r="E4117" s="367" t="s">
        <v>786</v>
      </c>
      <c r="F4117" s="50"/>
      <c r="G4117" s="468" t="s">
        <v>3096</v>
      </c>
      <c r="H4117" s="50" t="s">
        <v>2333</v>
      </c>
      <c r="I4117" s="42" t="s">
        <v>1191</v>
      </c>
      <c r="J4117" s="15">
        <v>1000</v>
      </c>
      <c r="K4117" s="15">
        <v>100</v>
      </c>
      <c r="L4117" s="15">
        <v>100</v>
      </c>
      <c r="N4117" s="15">
        <v>100</v>
      </c>
      <c r="O4117" s="15">
        <v>200</v>
      </c>
      <c r="U4117" s="15">
        <v>500</v>
      </c>
      <c r="V4117" s="15">
        <v>500</v>
      </c>
      <c r="AH4117" s="15">
        <v>0</v>
      </c>
      <c r="AI4117" s="15">
        <v>0</v>
      </c>
      <c r="AU4117" s="15">
        <v>0</v>
      </c>
      <c r="AV4117" s="15">
        <v>0</v>
      </c>
      <c r="AW4117" s="15">
        <f t="shared" si="1159"/>
        <v>500</v>
      </c>
    </row>
    <row r="4118" spans="1:49">
      <c r="A4118" s="44" t="s">
        <v>797</v>
      </c>
      <c r="B4118" s="45" t="s">
        <v>1030</v>
      </c>
      <c r="C4118" s="45" t="s">
        <v>1479</v>
      </c>
      <c r="D4118" s="452" t="s">
        <v>2972</v>
      </c>
      <c r="E4118" s="367" t="s">
        <v>1528</v>
      </c>
      <c r="F4118" s="50"/>
      <c r="G4118" s="468" t="s">
        <v>3096</v>
      </c>
      <c r="H4118" s="50" t="s">
        <v>2333</v>
      </c>
      <c r="I4118" s="42" t="s">
        <v>989</v>
      </c>
      <c r="U4118" s="15">
        <v>0</v>
      </c>
      <c r="V4118" s="15">
        <v>0</v>
      </c>
      <c r="AH4118" s="15">
        <v>0</v>
      </c>
      <c r="AI4118" s="15">
        <v>0</v>
      </c>
      <c r="AU4118" s="15">
        <v>0</v>
      </c>
      <c r="AV4118" s="15">
        <v>0</v>
      </c>
      <c r="AW4118" s="15">
        <f t="shared" si="1159"/>
        <v>0</v>
      </c>
    </row>
    <row r="4119" spans="1:49">
      <c r="A4119" s="44" t="s">
        <v>797</v>
      </c>
      <c r="B4119" s="45" t="s">
        <v>1030</v>
      </c>
      <c r="C4119" s="45" t="s">
        <v>1479</v>
      </c>
      <c r="D4119" s="452" t="s">
        <v>2972</v>
      </c>
      <c r="E4119" s="367" t="s">
        <v>1679</v>
      </c>
      <c r="F4119" s="50"/>
      <c r="G4119" s="468" t="s">
        <v>3096</v>
      </c>
      <c r="H4119" s="50" t="s">
        <v>2333</v>
      </c>
      <c r="I4119" s="42" t="s">
        <v>1048</v>
      </c>
      <c r="U4119" s="15">
        <v>0</v>
      </c>
      <c r="V4119" s="15">
        <v>0</v>
      </c>
      <c r="AH4119" s="15">
        <v>0</v>
      </c>
      <c r="AI4119" s="15">
        <v>0</v>
      </c>
      <c r="AU4119" s="15">
        <v>0</v>
      </c>
      <c r="AV4119" s="15">
        <v>0</v>
      </c>
      <c r="AW4119" s="15">
        <f t="shared" si="1159"/>
        <v>0</v>
      </c>
    </row>
    <row r="4120" spans="1:49">
      <c r="A4120" s="44" t="s">
        <v>797</v>
      </c>
      <c r="B4120" s="45" t="s">
        <v>1030</v>
      </c>
      <c r="C4120" s="45" t="s">
        <v>1479</v>
      </c>
      <c r="D4120" s="452" t="s">
        <v>2972</v>
      </c>
      <c r="E4120" s="367" t="s">
        <v>787</v>
      </c>
      <c r="F4120" s="50"/>
      <c r="G4120" s="468" t="s">
        <v>3096</v>
      </c>
      <c r="H4120" s="50" t="s">
        <v>2333</v>
      </c>
      <c r="I4120" s="42" t="s">
        <v>2078</v>
      </c>
      <c r="J4120" s="15">
        <v>2000</v>
      </c>
      <c r="K4120" s="15">
        <v>300</v>
      </c>
      <c r="L4120" s="15">
        <v>1600</v>
      </c>
      <c r="N4120" s="15">
        <v>100</v>
      </c>
      <c r="U4120" s="15">
        <v>2000</v>
      </c>
      <c r="V4120" s="15">
        <v>0</v>
      </c>
      <c r="AH4120" s="15">
        <v>0</v>
      </c>
      <c r="AI4120" s="15">
        <v>0</v>
      </c>
      <c r="AU4120" s="15">
        <v>0</v>
      </c>
      <c r="AV4120" s="15">
        <v>0</v>
      </c>
      <c r="AW4120" s="15">
        <f t="shared" si="1159"/>
        <v>2000</v>
      </c>
    </row>
    <row r="4121" spans="1:49">
      <c r="A4121" s="44" t="s">
        <v>797</v>
      </c>
      <c r="B4121" s="45" t="s">
        <v>1030</v>
      </c>
      <c r="C4121" s="45" t="s">
        <v>1479</v>
      </c>
      <c r="D4121" s="452" t="s">
        <v>2972</v>
      </c>
      <c r="E4121" s="367" t="s">
        <v>1116</v>
      </c>
      <c r="F4121" s="50"/>
      <c r="G4121" s="468" t="s">
        <v>3096</v>
      </c>
      <c r="H4121" s="50" t="s">
        <v>2333</v>
      </c>
      <c r="I4121" s="42" t="s">
        <v>1487</v>
      </c>
      <c r="J4121" s="15">
        <v>1000</v>
      </c>
      <c r="K4121" s="15">
        <v>100</v>
      </c>
      <c r="L4121" s="15">
        <v>100</v>
      </c>
      <c r="N4121" s="15">
        <v>200</v>
      </c>
      <c r="O4121" s="15">
        <v>200</v>
      </c>
      <c r="Q4121" s="15">
        <v>300</v>
      </c>
      <c r="S4121" s="15">
        <v>100</v>
      </c>
      <c r="U4121" s="15">
        <v>1000</v>
      </c>
      <c r="V4121" s="15">
        <v>0</v>
      </c>
      <c r="AH4121" s="15">
        <v>0</v>
      </c>
      <c r="AI4121" s="15">
        <v>0</v>
      </c>
      <c r="AU4121" s="15">
        <v>0</v>
      </c>
      <c r="AV4121" s="15">
        <v>0</v>
      </c>
      <c r="AW4121" s="15">
        <f t="shared" si="1159"/>
        <v>1000</v>
      </c>
    </row>
    <row r="4122" spans="1:49">
      <c r="A4122" s="44" t="s">
        <v>797</v>
      </c>
      <c r="B4122" s="45" t="s">
        <v>1030</v>
      </c>
      <c r="C4122" s="45" t="s">
        <v>1479</v>
      </c>
      <c r="D4122" s="452" t="s">
        <v>2972</v>
      </c>
      <c r="E4122" s="367" t="s">
        <v>1703</v>
      </c>
      <c r="F4122" s="50"/>
      <c r="G4122" s="468" t="s">
        <v>3096</v>
      </c>
      <c r="H4122" s="50" t="s">
        <v>2333</v>
      </c>
      <c r="I4122" s="42" t="s">
        <v>1047</v>
      </c>
      <c r="U4122" s="15">
        <v>0</v>
      </c>
      <c r="V4122" s="15">
        <v>0</v>
      </c>
      <c r="AH4122" s="15">
        <v>0</v>
      </c>
      <c r="AI4122" s="15">
        <v>0</v>
      </c>
      <c r="AU4122" s="15">
        <v>0</v>
      </c>
      <c r="AV4122" s="15">
        <v>0</v>
      </c>
      <c r="AW4122" s="15">
        <f t="shared" si="1159"/>
        <v>0</v>
      </c>
    </row>
    <row r="4123" spans="1:49">
      <c r="A4123" s="44" t="s">
        <v>797</v>
      </c>
      <c r="B4123" s="45" t="s">
        <v>1030</v>
      </c>
      <c r="C4123" s="45" t="s">
        <v>1479</v>
      </c>
      <c r="D4123" s="452" t="s">
        <v>2972</v>
      </c>
      <c r="E4123" s="367" t="s">
        <v>826</v>
      </c>
      <c r="F4123" s="50"/>
      <c r="G4123" s="468" t="s">
        <v>3096</v>
      </c>
      <c r="H4123" s="50" t="s">
        <v>2333</v>
      </c>
      <c r="I4123" s="42" t="s">
        <v>935</v>
      </c>
      <c r="J4123" s="15">
        <v>2000</v>
      </c>
      <c r="K4123" s="15">
        <v>300</v>
      </c>
      <c r="L4123" s="15">
        <v>800</v>
      </c>
      <c r="N4123" s="15">
        <v>500</v>
      </c>
      <c r="O4123" s="15">
        <v>300</v>
      </c>
      <c r="Q4123" s="15">
        <v>100</v>
      </c>
      <c r="U4123" s="15">
        <v>2000</v>
      </c>
      <c r="V4123" s="15">
        <v>0</v>
      </c>
      <c r="AH4123" s="15">
        <v>0</v>
      </c>
      <c r="AI4123" s="15">
        <v>0</v>
      </c>
      <c r="AJ4123" s="15">
        <v>6000</v>
      </c>
      <c r="AU4123" s="15">
        <v>0</v>
      </c>
      <c r="AV4123" s="15">
        <v>6000</v>
      </c>
      <c r="AW4123" s="15">
        <f t="shared" si="1159"/>
        <v>2000</v>
      </c>
    </row>
    <row r="4124" spans="1:49">
      <c r="A4124" s="44" t="s">
        <v>797</v>
      </c>
      <c r="B4124" s="45" t="s">
        <v>1030</v>
      </c>
      <c r="C4124" s="45" t="s">
        <v>1479</v>
      </c>
      <c r="D4124" s="452" t="s">
        <v>2972</v>
      </c>
      <c r="E4124" s="367" t="s">
        <v>1115</v>
      </c>
      <c r="F4124" s="50"/>
      <c r="G4124" s="468" t="s">
        <v>3096</v>
      </c>
      <c r="H4124" s="50" t="s">
        <v>2333</v>
      </c>
      <c r="I4124" s="42" t="s">
        <v>990</v>
      </c>
      <c r="U4124" s="15">
        <v>0</v>
      </c>
      <c r="V4124" s="15">
        <v>0</v>
      </c>
      <c r="AH4124" s="15">
        <v>0</v>
      </c>
      <c r="AI4124" s="15">
        <v>0</v>
      </c>
      <c r="AU4124" s="15">
        <v>0</v>
      </c>
      <c r="AV4124" s="15">
        <v>0</v>
      </c>
      <c r="AW4124" s="15">
        <f t="shared" si="1159"/>
        <v>0</v>
      </c>
    </row>
    <row r="4125" spans="1:49">
      <c r="A4125" s="44" t="s">
        <v>797</v>
      </c>
      <c r="B4125" s="45" t="s">
        <v>1030</v>
      </c>
      <c r="C4125" s="45" t="s">
        <v>1479</v>
      </c>
      <c r="D4125" s="452" t="s">
        <v>2972</v>
      </c>
      <c r="E4125" s="367" t="s">
        <v>1677</v>
      </c>
      <c r="F4125" s="50"/>
      <c r="G4125" s="468" t="s">
        <v>3096</v>
      </c>
      <c r="H4125" s="50" t="s">
        <v>2333</v>
      </c>
      <c r="I4125" s="42" t="s">
        <v>1688</v>
      </c>
      <c r="J4125" s="15">
        <v>1400</v>
      </c>
      <c r="K4125" s="15">
        <v>300</v>
      </c>
      <c r="L4125" s="15">
        <v>300</v>
      </c>
      <c r="N4125" s="15">
        <v>400</v>
      </c>
      <c r="O4125" s="15">
        <v>400</v>
      </c>
      <c r="U4125" s="15">
        <v>1400</v>
      </c>
      <c r="V4125" s="15">
        <v>0</v>
      </c>
      <c r="AH4125" s="15">
        <v>0</v>
      </c>
      <c r="AI4125" s="15">
        <v>0</v>
      </c>
      <c r="AU4125" s="15">
        <v>0</v>
      </c>
      <c r="AV4125" s="15">
        <v>0</v>
      </c>
      <c r="AW4125" s="15">
        <f t="shared" si="1159"/>
        <v>1400</v>
      </c>
    </row>
    <row r="4126" spans="1:49">
      <c r="A4126" s="44" t="s">
        <v>797</v>
      </c>
      <c r="B4126" s="45" t="s">
        <v>1030</v>
      </c>
      <c r="C4126" s="45" t="s">
        <v>1479</v>
      </c>
      <c r="D4126" s="452" t="s">
        <v>2972</v>
      </c>
      <c r="E4126" s="367" t="s">
        <v>1677</v>
      </c>
      <c r="F4126" s="50" t="s">
        <v>462</v>
      </c>
      <c r="G4126" s="468" t="s">
        <v>3096</v>
      </c>
      <c r="H4126" s="50" t="s">
        <v>2333</v>
      </c>
      <c r="I4126" s="42" t="s">
        <v>25</v>
      </c>
      <c r="U4126" s="15">
        <v>0</v>
      </c>
      <c r="V4126" s="15">
        <v>0</v>
      </c>
      <c r="AH4126" s="15">
        <v>0</v>
      </c>
      <c r="AI4126" s="15">
        <v>0</v>
      </c>
      <c r="AU4126" s="15">
        <v>0</v>
      </c>
      <c r="AV4126" s="15">
        <v>0</v>
      </c>
      <c r="AW4126" s="15">
        <f t="shared" si="1159"/>
        <v>0</v>
      </c>
    </row>
    <row r="4127" spans="1:49" s="52" customFormat="1">
      <c r="A4127" s="41"/>
      <c r="B4127" s="345"/>
      <c r="C4127" s="345"/>
      <c r="D4127" s="369"/>
      <c r="E4127" s="213"/>
      <c r="F4127" s="65"/>
      <c r="G4127" s="65"/>
      <c r="H4127" s="65"/>
      <c r="I4127" s="49" t="s">
        <v>3</v>
      </c>
      <c r="J4127" s="6">
        <f>SUM(J4128)</f>
        <v>0</v>
      </c>
      <c r="K4127" s="6">
        <f t="shared" ref="K4127:AT4128" si="1164">SUM(K4128)</f>
        <v>0</v>
      </c>
      <c r="L4127" s="6">
        <f t="shared" si="1164"/>
        <v>0</v>
      </c>
      <c r="M4127" s="6">
        <f t="shared" si="1164"/>
        <v>0</v>
      </c>
      <c r="N4127" s="6">
        <f t="shared" si="1164"/>
        <v>0</v>
      </c>
      <c r="O4127" s="6">
        <f t="shared" si="1164"/>
        <v>0</v>
      </c>
      <c r="P4127" s="6">
        <f t="shared" si="1164"/>
        <v>0</v>
      </c>
      <c r="Q4127" s="6">
        <f t="shared" si="1164"/>
        <v>0</v>
      </c>
      <c r="R4127" s="6">
        <f t="shared" si="1164"/>
        <v>0</v>
      </c>
      <c r="S4127" s="6">
        <f t="shared" si="1164"/>
        <v>0</v>
      </c>
      <c r="T4127" s="6">
        <f t="shared" si="1164"/>
        <v>0</v>
      </c>
      <c r="U4127" s="6">
        <v>0</v>
      </c>
      <c r="V4127" s="6">
        <v>0</v>
      </c>
      <c r="W4127" s="6">
        <f>SUM(W4128)</f>
        <v>0</v>
      </c>
      <c r="X4127" s="6">
        <f t="shared" si="1164"/>
        <v>0</v>
      </c>
      <c r="Y4127" s="6">
        <f t="shared" si="1164"/>
        <v>0</v>
      </c>
      <c r="Z4127" s="6">
        <f t="shared" si="1164"/>
        <v>0</v>
      </c>
      <c r="AA4127" s="6">
        <f t="shared" si="1164"/>
        <v>0</v>
      </c>
      <c r="AB4127" s="6">
        <f t="shared" si="1164"/>
        <v>0</v>
      </c>
      <c r="AC4127" s="6">
        <f t="shared" si="1164"/>
        <v>0</v>
      </c>
      <c r="AD4127" s="6">
        <f t="shared" si="1164"/>
        <v>0</v>
      </c>
      <c r="AE4127" s="6">
        <f t="shared" si="1164"/>
        <v>0</v>
      </c>
      <c r="AF4127" s="6">
        <f t="shared" si="1164"/>
        <v>0</v>
      </c>
      <c r="AG4127" s="6">
        <f t="shared" si="1164"/>
        <v>0</v>
      </c>
      <c r="AH4127" s="6">
        <v>0</v>
      </c>
      <c r="AI4127" s="6">
        <v>0</v>
      </c>
      <c r="AJ4127" s="6">
        <f>SUM(AJ4128)</f>
        <v>0</v>
      </c>
      <c r="AK4127" s="6">
        <f t="shared" si="1164"/>
        <v>0</v>
      </c>
      <c r="AL4127" s="6">
        <f t="shared" si="1164"/>
        <v>0</v>
      </c>
      <c r="AM4127" s="6">
        <f t="shared" si="1164"/>
        <v>0</v>
      </c>
      <c r="AN4127" s="6">
        <f t="shared" si="1164"/>
        <v>0</v>
      </c>
      <c r="AO4127" s="6">
        <f t="shared" si="1164"/>
        <v>0</v>
      </c>
      <c r="AP4127" s="6">
        <f t="shared" si="1164"/>
        <v>0</v>
      </c>
      <c r="AQ4127" s="6">
        <f t="shared" si="1164"/>
        <v>0</v>
      </c>
      <c r="AR4127" s="6">
        <f t="shared" si="1164"/>
        <v>0</v>
      </c>
      <c r="AS4127" s="6">
        <f t="shared" si="1164"/>
        <v>0</v>
      </c>
      <c r="AT4127" s="6">
        <f t="shared" si="1164"/>
        <v>0</v>
      </c>
      <c r="AU4127" s="6">
        <v>0</v>
      </c>
      <c r="AV4127" s="6">
        <v>0</v>
      </c>
      <c r="AW4127" s="6">
        <f t="shared" si="1159"/>
        <v>0</v>
      </c>
    </row>
    <row r="4128" spans="1:49" s="52" customFormat="1">
      <c r="A4128" s="44" t="s">
        <v>797</v>
      </c>
      <c r="B4128" s="45" t="s">
        <v>1030</v>
      </c>
      <c r="C4128" s="45" t="s">
        <v>1479</v>
      </c>
      <c r="D4128" s="452" t="s">
        <v>2972</v>
      </c>
      <c r="E4128" s="213" t="s">
        <v>833</v>
      </c>
      <c r="F4128" s="65"/>
      <c r="G4128" s="65"/>
      <c r="H4128" s="65"/>
      <c r="I4128" s="53" t="s">
        <v>1</v>
      </c>
      <c r="J4128" s="200">
        <f>SUM(J4129)</f>
        <v>0</v>
      </c>
      <c r="K4128" s="200">
        <f t="shared" si="1164"/>
        <v>0</v>
      </c>
      <c r="L4128" s="200">
        <f t="shared" si="1164"/>
        <v>0</v>
      </c>
      <c r="M4128" s="200">
        <f t="shared" si="1164"/>
        <v>0</v>
      </c>
      <c r="N4128" s="200">
        <f t="shared" si="1164"/>
        <v>0</v>
      </c>
      <c r="O4128" s="200">
        <f t="shared" si="1164"/>
        <v>0</v>
      </c>
      <c r="P4128" s="200">
        <f t="shared" si="1164"/>
        <v>0</v>
      </c>
      <c r="Q4128" s="200">
        <f t="shared" si="1164"/>
        <v>0</v>
      </c>
      <c r="R4128" s="200">
        <f t="shared" si="1164"/>
        <v>0</v>
      </c>
      <c r="S4128" s="200">
        <f t="shared" si="1164"/>
        <v>0</v>
      </c>
      <c r="T4128" s="200">
        <f t="shared" si="1164"/>
        <v>0</v>
      </c>
      <c r="U4128" s="200">
        <v>0</v>
      </c>
      <c r="V4128" s="200">
        <v>0</v>
      </c>
      <c r="W4128" s="200">
        <f>SUM(W4129)</f>
        <v>0</v>
      </c>
      <c r="X4128" s="200">
        <f t="shared" si="1164"/>
        <v>0</v>
      </c>
      <c r="Y4128" s="200">
        <f t="shared" si="1164"/>
        <v>0</v>
      </c>
      <c r="Z4128" s="200">
        <f t="shared" si="1164"/>
        <v>0</v>
      </c>
      <c r="AA4128" s="200">
        <f t="shared" si="1164"/>
        <v>0</v>
      </c>
      <c r="AB4128" s="200">
        <f t="shared" si="1164"/>
        <v>0</v>
      </c>
      <c r="AC4128" s="200">
        <f t="shared" si="1164"/>
        <v>0</v>
      </c>
      <c r="AD4128" s="200">
        <f t="shared" si="1164"/>
        <v>0</v>
      </c>
      <c r="AE4128" s="200">
        <f t="shared" si="1164"/>
        <v>0</v>
      </c>
      <c r="AF4128" s="200">
        <f t="shared" si="1164"/>
        <v>0</v>
      </c>
      <c r="AG4128" s="200">
        <f t="shared" si="1164"/>
        <v>0</v>
      </c>
      <c r="AH4128" s="200">
        <v>0</v>
      </c>
      <c r="AI4128" s="200">
        <v>0</v>
      </c>
      <c r="AJ4128" s="200">
        <f>SUM(AJ4129)</f>
        <v>0</v>
      </c>
      <c r="AK4128" s="200">
        <f t="shared" si="1164"/>
        <v>0</v>
      </c>
      <c r="AL4128" s="200">
        <f t="shared" si="1164"/>
        <v>0</v>
      </c>
      <c r="AM4128" s="200">
        <f t="shared" si="1164"/>
        <v>0</v>
      </c>
      <c r="AN4128" s="200">
        <f t="shared" si="1164"/>
        <v>0</v>
      </c>
      <c r="AO4128" s="200">
        <f t="shared" si="1164"/>
        <v>0</v>
      </c>
      <c r="AP4128" s="200">
        <f t="shared" si="1164"/>
        <v>0</v>
      </c>
      <c r="AQ4128" s="200">
        <f t="shared" si="1164"/>
        <v>0</v>
      </c>
      <c r="AR4128" s="200">
        <f t="shared" si="1164"/>
        <v>0</v>
      </c>
      <c r="AS4128" s="200">
        <f t="shared" si="1164"/>
        <v>0</v>
      </c>
      <c r="AT4128" s="200">
        <f t="shared" si="1164"/>
        <v>0</v>
      </c>
      <c r="AU4128" s="200">
        <v>0</v>
      </c>
      <c r="AV4128" s="200">
        <v>0</v>
      </c>
      <c r="AW4128" s="200">
        <f t="shared" si="1159"/>
        <v>0</v>
      </c>
    </row>
    <row r="4129" spans="1:49" s="59" customFormat="1">
      <c r="A4129" s="44" t="s">
        <v>797</v>
      </c>
      <c r="B4129" s="45" t="s">
        <v>1030</v>
      </c>
      <c r="C4129" s="45" t="s">
        <v>1479</v>
      </c>
      <c r="D4129" s="452" t="s">
        <v>2972</v>
      </c>
      <c r="E4129" s="57" t="s">
        <v>1517</v>
      </c>
      <c r="F4129" s="58"/>
      <c r="G4129" s="468" t="s">
        <v>3096</v>
      </c>
      <c r="H4129" s="50" t="s">
        <v>2333</v>
      </c>
      <c r="I4129" s="188" t="s">
        <v>2584</v>
      </c>
      <c r="J4129" s="13"/>
      <c r="K4129" s="13"/>
      <c r="L4129" s="13"/>
      <c r="M4129" s="13"/>
      <c r="N4129" s="13"/>
      <c r="O4129" s="13"/>
      <c r="P4129" s="13"/>
      <c r="Q4129" s="13"/>
      <c r="R4129" s="13"/>
      <c r="S4129" s="13"/>
      <c r="T4129" s="13"/>
      <c r="U4129" s="13">
        <v>0</v>
      </c>
      <c r="V4129" s="13">
        <v>0</v>
      </c>
      <c r="W4129" s="13"/>
      <c r="X4129" s="13"/>
      <c r="Y4129" s="13"/>
      <c r="Z4129" s="13"/>
      <c r="AA4129" s="13"/>
      <c r="AB4129" s="13"/>
      <c r="AC4129" s="13"/>
      <c r="AD4129" s="13"/>
      <c r="AE4129" s="13"/>
      <c r="AF4129" s="13"/>
      <c r="AG4129" s="13"/>
      <c r="AH4129" s="13">
        <v>0</v>
      </c>
      <c r="AI4129" s="13">
        <v>0</v>
      </c>
      <c r="AJ4129" s="13"/>
      <c r="AK4129" s="13"/>
      <c r="AL4129" s="13"/>
      <c r="AM4129" s="13"/>
      <c r="AN4129" s="13"/>
      <c r="AO4129" s="13"/>
      <c r="AP4129" s="13"/>
      <c r="AQ4129" s="13"/>
      <c r="AR4129" s="13"/>
      <c r="AS4129" s="13"/>
      <c r="AT4129" s="13"/>
      <c r="AU4129" s="13">
        <v>0</v>
      </c>
      <c r="AV4129" s="13">
        <v>0</v>
      </c>
      <c r="AW4129" s="13">
        <f t="shared" si="1159"/>
        <v>0</v>
      </c>
    </row>
    <row r="4130" spans="1:49">
      <c r="A4130" s="44"/>
      <c r="B4130" s="45"/>
      <c r="C4130" s="45"/>
      <c r="D4130" s="45"/>
      <c r="E4130" s="531"/>
      <c r="F4130" s="50"/>
      <c r="G4130" s="50"/>
      <c r="H4130" s="50"/>
      <c r="I4130" s="49" t="s">
        <v>1157</v>
      </c>
      <c r="J4130" s="6">
        <f>SUM(J4131)</f>
        <v>7000</v>
      </c>
      <c r="K4130" s="6">
        <f t="shared" ref="K4130:AT4130" si="1165">SUM(K4131)</f>
        <v>520</v>
      </c>
      <c r="L4130" s="6">
        <f t="shared" si="1165"/>
        <v>870</v>
      </c>
      <c r="M4130" s="6">
        <f t="shared" si="1165"/>
        <v>735</v>
      </c>
      <c r="N4130" s="6">
        <f t="shared" si="1165"/>
        <v>400</v>
      </c>
      <c r="O4130" s="6">
        <f t="shared" si="1165"/>
        <v>360</v>
      </c>
      <c r="P4130" s="6">
        <f t="shared" si="1165"/>
        <v>175</v>
      </c>
      <c r="Q4130" s="6">
        <f t="shared" si="1165"/>
        <v>790</v>
      </c>
      <c r="R4130" s="6">
        <f t="shared" si="1165"/>
        <v>0</v>
      </c>
      <c r="S4130" s="6">
        <f t="shared" si="1165"/>
        <v>985</v>
      </c>
      <c r="T4130" s="6">
        <f t="shared" si="1165"/>
        <v>1317</v>
      </c>
      <c r="U4130" s="6">
        <v>6152</v>
      </c>
      <c r="V4130" s="6">
        <v>848</v>
      </c>
      <c r="W4130" s="6">
        <f>SUM(W4131)</f>
        <v>0</v>
      </c>
      <c r="X4130" s="6">
        <f t="shared" si="1165"/>
        <v>0</v>
      </c>
      <c r="Y4130" s="6">
        <f t="shared" si="1165"/>
        <v>0</v>
      </c>
      <c r="Z4130" s="6">
        <f t="shared" si="1165"/>
        <v>0</v>
      </c>
      <c r="AA4130" s="6">
        <f t="shared" si="1165"/>
        <v>0</v>
      </c>
      <c r="AB4130" s="6">
        <f t="shared" si="1165"/>
        <v>0</v>
      </c>
      <c r="AC4130" s="6">
        <f t="shared" si="1165"/>
        <v>0</v>
      </c>
      <c r="AD4130" s="6">
        <f t="shared" si="1165"/>
        <v>0</v>
      </c>
      <c r="AE4130" s="6">
        <f t="shared" si="1165"/>
        <v>0</v>
      </c>
      <c r="AF4130" s="6">
        <f t="shared" si="1165"/>
        <v>0</v>
      </c>
      <c r="AG4130" s="6">
        <f t="shared" si="1165"/>
        <v>0</v>
      </c>
      <c r="AH4130" s="6">
        <v>0</v>
      </c>
      <c r="AI4130" s="6">
        <v>0</v>
      </c>
      <c r="AJ4130" s="6">
        <f>SUM(AJ4131)</f>
        <v>0</v>
      </c>
      <c r="AK4130" s="6">
        <f t="shared" si="1165"/>
        <v>0</v>
      </c>
      <c r="AL4130" s="6">
        <f t="shared" si="1165"/>
        <v>0</v>
      </c>
      <c r="AM4130" s="6">
        <f t="shared" si="1165"/>
        <v>0</v>
      </c>
      <c r="AN4130" s="6">
        <f t="shared" si="1165"/>
        <v>0</v>
      </c>
      <c r="AO4130" s="6">
        <f t="shared" si="1165"/>
        <v>0</v>
      </c>
      <c r="AP4130" s="6">
        <f t="shared" si="1165"/>
        <v>0</v>
      </c>
      <c r="AQ4130" s="6">
        <f t="shared" si="1165"/>
        <v>0</v>
      </c>
      <c r="AR4130" s="6">
        <f t="shared" si="1165"/>
        <v>0</v>
      </c>
      <c r="AS4130" s="6">
        <f t="shared" si="1165"/>
        <v>0</v>
      </c>
      <c r="AT4130" s="6">
        <f t="shared" si="1165"/>
        <v>0</v>
      </c>
      <c r="AU4130" s="6">
        <v>0</v>
      </c>
      <c r="AV4130" s="6">
        <v>0</v>
      </c>
      <c r="AW4130" s="6">
        <f t="shared" si="1159"/>
        <v>6152</v>
      </c>
    </row>
    <row r="4131" spans="1:49">
      <c r="A4131" s="44" t="s">
        <v>797</v>
      </c>
      <c r="B4131" s="45" t="s">
        <v>1030</v>
      </c>
      <c r="C4131" s="45" t="s">
        <v>1479</v>
      </c>
      <c r="D4131" s="452" t="s">
        <v>2972</v>
      </c>
      <c r="E4131" s="54" t="s">
        <v>1402</v>
      </c>
      <c r="F4131" s="50"/>
      <c r="G4131" s="50"/>
      <c r="H4131" s="50"/>
      <c r="I4131" s="1" t="s">
        <v>1158</v>
      </c>
      <c r="J4131" s="9">
        <f>SUM(J4132:J4132)</f>
        <v>7000</v>
      </c>
      <c r="K4131" s="9">
        <f t="shared" ref="K4131:AT4131" si="1166">SUM(K4132:K4132)</f>
        <v>520</v>
      </c>
      <c r="L4131" s="9">
        <f t="shared" si="1166"/>
        <v>870</v>
      </c>
      <c r="M4131" s="9">
        <f t="shared" si="1166"/>
        <v>735</v>
      </c>
      <c r="N4131" s="9">
        <f t="shared" si="1166"/>
        <v>400</v>
      </c>
      <c r="O4131" s="9">
        <f t="shared" si="1166"/>
        <v>360</v>
      </c>
      <c r="P4131" s="9">
        <f t="shared" si="1166"/>
        <v>175</v>
      </c>
      <c r="Q4131" s="9">
        <f t="shared" si="1166"/>
        <v>790</v>
      </c>
      <c r="R4131" s="9">
        <f t="shared" si="1166"/>
        <v>0</v>
      </c>
      <c r="S4131" s="9">
        <f t="shared" si="1166"/>
        <v>985</v>
      </c>
      <c r="T4131" s="9">
        <f t="shared" si="1166"/>
        <v>1317</v>
      </c>
      <c r="U4131" s="9">
        <v>6152</v>
      </c>
      <c r="V4131" s="9">
        <v>848</v>
      </c>
      <c r="W4131" s="9">
        <f>SUM(W4132:W4132)</f>
        <v>0</v>
      </c>
      <c r="X4131" s="9">
        <f t="shared" si="1166"/>
        <v>0</v>
      </c>
      <c r="Y4131" s="9">
        <f t="shared" si="1166"/>
        <v>0</v>
      </c>
      <c r="Z4131" s="9">
        <f t="shared" si="1166"/>
        <v>0</v>
      </c>
      <c r="AA4131" s="9">
        <f t="shared" si="1166"/>
        <v>0</v>
      </c>
      <c r="AB4131" s="9">
        <f t="shared" si="1166"/>
        <v>0</v>
      </c>
      <c r="AC4131" s="9">
        <f t="shared" si="1166"/>
        <v>0</v>
      </c>
      <c r="AD4131" s="9">
        <f t="shared" si="1166"/>
        <v>0</v>
      </c>
      <c r="AE4131" s="9">
        <f t="shared" si="1166"/>
        <v>0</v>
      </c>
      <c r="AF4131" s="9">
        <f t="shared" si="1166"/>
        <v>0</v>
      </c>
      <c r="AG4131" s="9">
        <f t="shared" si="1166"/>
        <v>0</v>
      </c>
      <c r="AH4131" s="9">
        <v>0</v>
      </c>
      <c r="AI4131" s="9">
        <v>0</v>
      </c>
      <c r="AJ4131" s="9">
        <f>SUM(AJ4132:AJ4132)</f>
        <v>0</v>
      </c>
      <c r="AK4131" s="9">
        <f t="shared" si="1166"/>
        <v>0</v>
      </c>
      <c r="AL4131" s="9">
        <f t="shared" si="1166"/>
        <v>0</v>
      </c>
      <c r="AM4131" s="9">
        <f t="shared" si="1166"/>
        <v>0</v>
      </c>
      <c r="AN4131" s="9">
        <f t="shared" si="1166"/>
        <v>0</v>
      </c>
      <c r="AO4131" s="9">
        <f t="shared" si="1166"/>
        <v>0</v>
      </c>
      <c r="AP4131" s="9">
        <f t="shared" si="1166"/>
        <v>0</v>
      </c>
      <c r="AQ4131" s="9">
        <f t="shared" si="1166"/>
        <v>0</v>
      </c>
      <c r="AR4131" s="9">
        <f t="shared" si="1166"/>
        <v>0</v>
      </c>
      <c r="AS4131" s="9">
        <f t="shared" si="1166"/>
        <v>0</v>
      </c>
      <c r="AT4131" s="9">
        <f t="shared" si="1166"/>
        <v>0</v>
      </c>
      <c r="AU4131" s="9">
        <v>0</v>
      </c>
      <c r="AV4131" s="9">
        <v>0</v>
      </c>
      <c r="AW4131" s="9">
        <f t="shared" si="1159"/>
        <v>6152</v>
      </c>
    </row>
    <row r="4132" spans="1:49">
      <c r="A4132" s="44" t="s">
        <v>797</v>
      </c>
      <c r="B4132" s="45" t="s">
        <v>1030</v>
      </c>
      <c r="C4132" s="45" t="s">
        <v>1479</v>
      </c>
      <c r="D4132" s="452" t="s">
        <v>2972</v>
      </c>
      <c r="E4132" s="367" t="s">
        <v>1409</v>
      </c>
      <c r="F4132" s="50"/>
      <c r="G4132" s="468" t="s">
        <v>3096</v>
      </c>
      <c r="H4132" s="50" t="s">
        <v>2333</v>
      </c>
      <c r="I4132" s="42" t="s">
        <v>1518</v>
      </c>
      <c r="J4132" s="15">
        <v>7000</v>
      </c>
      <c r="K4132" s="15">
        <v>520</v>
      </c>
      <c r="L4132" s="15">
        <v>870</v>
      </c>
      <c r="M4132" s="15">
        <v>735</v>
      </c>
      <c r="N4132" s="15">
        <v>400</v>
      </c>
      <c r="O4132" s="15">
        <v>360</v>
      </c>
      <c r="P4132" s="15">
        <v>175</v>
      </c>
      <c r="Q4132" s="15">
        <v>790</v>
      </c>
      <c r="S4132" s="15">
        <v>985</v>
      </c>
      <c r="T4132" s="15">
        <v>1317</v>
      </c>
      <c r="U4132" s="15">
        <v>6152</v>
      </c>
      <c r="V4132" s="15">
        <v>848</v>
      </c>
      <c r="AH4132" s="15">
        <v>0</v>
      </c>
      <c r="AI4132" s="15">
        <v>0</v>
      </c>
      <c r="AU4132" s="15">
        <v>0</v>
      </c>
      <c r="AV4132" s="15">
        <v>0</v>
      </c>
      <c r="AW4132" s="15">
        <f t="shared" si="1159"/>
        <v>6152</v>
      </c>
    </row>
    <row r="4133" spans="1:49">
      <c r="A4133" s="44"/>
      <c r="B4133" s="45"/>
      <c r="C4133" s="45"/>
      <c r="D4133" s="45"/>
      <c r="E4133" s="531"/>
      <c r="F4133" s="50"/>
      <c r="G4133" s="50"/>
      <c r="H4133" s="50"/>
      <c r="I4133" s="42"/>
      <c r="U4133" s="15">
        <v>0</v>
      </c>
      <c r="V4133" s="15">
        <v>0</v>
      </c>
      <c r="AH4133" s="15">
        <v>0</v>
      </c>
      <c r="AI4133" s="15">
        <v>0</v>
      </c>
      <c r="AU4133" s="15">
        <v>0</v>
      </c>
      <c r="AV4133" s="15">
        <v>0</v>
      </c>
      <c r="AW4133" s="15">
        <f t="shared" si="1159"/>
        <v>0</v>
      </c>
    </row>
    <row r="4134" spans="1:49">
      <c r="A4134" s="48"/>
      <c r="B4134" s="42"/>
      <c r="C4134" s="42"/>
      <c r="D4134" s="42"/>
      <c r="E4134" s="531"/>
      <c r="F4134" s="50"/>
      <c r="G4134" s="50"/>
      <c r="H4134" s="50"/>
      <c r="I4134" s="49" t="s">
        <v>1631</v>
      </c>
      <c r="J4134" s="12">
        <f>SUM(J4105,J4130,J4127)</f>
        <v>14400</v>
      </c>
      <c r="K4134" s="12">
        <f t="shared" ref="K4134:AT4134" si="1167">SUM(K4105,K4130,K4127)</f>
        <v>1620</v>
      </c>
      <c r="L4134" s="12">
        <f t="shared" si="1167"/>
        <v>3770</v>
      </c>
      <c r="M4134" s="12">
        <f t="shared" si="1167"/>
        <v>735</v>
      </c>
      <c r="N4134" s="12">
        <f t="shared" si="1167"/>
        <v>1700</v>
      </c>
      <c r="O4134" s="12">
        <f t="shared" si="1167"/>
        <v>1460</v>
      </c>
      <c r="P4134" s="12">
        <f t="shared" si="1167"/>
        <v>175</v>
      </c>
      <c r="Q4134" s="12">
        <f t="shared" si="1167"/>
        <v>1190</v>
      </c>
      <c r="R4134" s="12">
        <f t="shared" si="1167"/>
        <v>0</v>
      </c>
      <c r="S4134" s="12">
        <f t="shared" si="1167"/>
        <v>1085</v>
      </c>
      <c r="T4134" s="12">
        <f t="shared" si="1167"/>
        <v>1317</v>
      </c>
      <c r="U4134" s="12">
        <v>13052</v>
      </c>
      <c r="V4134" s="12">
        <v>1348</v>
      </c>
      <c r="W4134" s="12">
        <f>SUM(W4105,W4130,W4127)</f>
        <v>0</v>
      </c>
      <c r="X4134" s="12">
        <f t="shared" si="1167"/>
        <v>0</v>
      </c>
      <c r="Y4134" s="12">
        <f t="shared" si="1167"/>
        <v>0</v>
      </c>
      <c r="Z4134" s="12">
        <f t="shared" si="1167"/>
        <v>0</v>
      </c>
      <c r="AA4134" s="12">
        <f t="shared" si="1167"/>
        <v>0</v>
      </c>
      <c r="AB4134" s="12">
        <f t="shared" si="1167"/>
        <v>0</v>
      </c>
      <c r="AC4134" s="12">
        <f t="shared" si="1167"/>
        <v>0</v>
      </c>
      <c r="AD4134" s="12">
        <f t="shared" si="1167"/>
        <v>0</v>
      </c>
      <c r="AE4134" s="12">
        <f t="shared" si="1167"/>
        <v>0</v>
      </c>
      <c r="AF4134" s="12">
        <f t="shared" si="1167"/>
        <v>0</v>
      </c>
      <c r="AG4134" s="12">
        <f t="shared" si="1167"/>
        <v>0</v>
      </c>
      <c r="AH4134" s="12">
        <v>0</v>
      </c>
      <c r="AI4134" s="12">
        <v>0</v>
      </c>
      <c r="AJ4134" s="12">
        <f>SUM(AJ4105,AJ4130,AJ4127)</f>
        <v>6000</v>
      </c>
      <c r="AK4134" s="12">
        <f t="shared" si="1167"/>
        <v>0</v>
      </c>
      <c r="AL4134" s="12">
        <f t="shared" si="1167"/>
        <v>0</v>
      </c>
      <c r="AM4134" s="12">
        <f t="shared" si="1167"/>
        <v>0</v>
      </c>
      <c r="AN4134" s="12">
        <f t="shared" si="1167"/>
        <v>0</v>
      </c>
      <c r="AO4134" s="12">
        <f t="shared" si="1167"/>
        <v>0</v>
      </c>
      <c r="AP4134" s="12">
        <f t="shared" si="1167"/>
        <v>0</v>
      </c>
      <c r="AQ4134" s="12">
        <f t="shared" si="1167"/>
        <v>0</v>
      </c>
      <c r="AR4134" s="12">
        <f t="shared" si="1167"/>
        <v>0</v>
      </c>
      <c r="AS4134" s="12">
        <f t="shared" si="1167"/>
        <v>0</v>
      </c>
      <c r="AT4134" s="12">
        <f t="shared" si="1167"/>
        <v>0</v>
      </c>
      <c r="AU4134" s="12">
        <v>0</v>
      </c>
      <c r="AV4134" s="12">
        <v>6000</v>
      </c>
      <c r="AW4134" s="12">
        <f t="shared" si="1159"/>
        <v>13052</v>
      </c>
    </row>
    <row r="4135" spans="1:49">
      <c r="A4135" s="48"/>
      <c r="B4135" s="42"/>
      <c r="C4135" s="42"/>
      <c r="D4135" s="42"/>
      <c r="E4135" s="531"/>
      <c r="F4135" s="50"/>
      <c r="G4135" s="50"/>
      <c r="H4135" s="50"/>
      <c r="I4135" s="146" t="s">
        <v>970</v>
      </c>
      <c r="J4135" s="267"/>
      <c r="K4135" s="267"/>
      <c r="L4135" s="267"/>
      <c r="M4135" s="267"/>
      <c r="N4135" s="267"/>
      <c r="O4135" s="267"/>
      <c r="P4135" s="267"/>
      <c r="Q4135" s="267"/>
      <c r="R4135" s="267"/>
      <c r="S4135" s="267"/>
      <c r="T4135" s="267"/>
      <c r="U4135" s="267"/>
      <c r="V4135" s="267"/>
      <c r="W4135" s="267"/>
      <c r="X4135" s="267"/>
      <c r="Y4135" s="267"/>
      <c r="Z4135" s="267"/>
      <c r="AA4135" s="267"/>
      <c r="AB4135" s="267"/>
      <c r="AC4135" s="267"/>
      <c r="AD4135" s="267"/>
      <c r="AE4135" s="267"/>
      <c r="AF4135" s="267"/>
      <c r="AG4135" s="267"/>
      <c r="AH4135" s="267"/>
      <c r="AI4135" s="267"/>
      <c r="AJ4135" s="267"/>
      <c r="AK4135" s="267"/>
      <c r="AL4135" s="267"/>
      <c r="AM4135" s="267"/>
      <c r="AN4135" s="267"/>
      <c r="AO4135" s="267"/>
      <c r="AP4135" s="267"/>
      <c r="AQ4135" s="267"/>
      <c r="AR4135" s="267"/>
      <c r="AS4135" s="267"/>
      <c r="AT4135" s="267"/>
      <c r="AU4135" s="267"/>
      <c r="AV4135" s="267"/>
      <c r="AW4135" s="267"/>
    </row>
    <row r="4136" spans="1:49" ht="13.5" thickBot="1">
      <c r="A4136" s="48"/>
      <c r="B4136" s="42"/>
      <c r="C4136" s="42"/>
      <c r="D4136" s="42"/>
      <c r="E4136" s="531"/>
      <c r="F4136" s="50"/>
      <c r="G4136" s="50"/>
      <c r="H4136" s="50"/>
      <c r="I4136" s="146"/>
      <c r="J4136" s="29"/>
      <c r="K4136" s="29"/>
      <c r="L4136" s="29"/>
      <c r="M4136" s="29"/>
      <c r="N4136" s="29"/>
      <c r="O4136" s="29"/>
      <c r="P4136" s="29"/>
      <c r="Q4136" s="29"/>
      <c r="R4136" s="29"/>
      <c r="S4136" s="29"/>
      <c r="T4136" s="29"/>
      <c r="U4136" s="29"/>
      <c r="V4136" s="29"/>
      <c r="W4136" s="29"/>
      <c r="X4136" s="29"/>
      <c r="Y4136" s="29"/>
      <c r="Z4136" s="29"/>
      <c r="AA4136" s="29"/>
      <c r="AB4136" s="29"/>
      <c r="AC4136" s="29"/>
      <c r="AD4136" s="29"/>
      <c r="AE4136" s="29"/>
      <c r="AF4136" s="29"/>
      <c r="AG4136" s="29"/>
      <c r="AH4136" s="29"/>
      <c r="AI4136" s="29"/>
      <c r="AJ4136" s="29"/>
      <c r="AK4136" s="29"/>
      <c r="AL4136" s="29"/>
      <c r="AM4136" s="29"/>
      <c r="AN4136" s="29"/>
      <c r="AO4136" s="29"/>
      <c r="AP4136" s="29"/>
      <c r="AQ4136" s="29"/>
      <c r="AR4136" s="29"/>
      <c r="AS4136" s="29"/>
      <c r="AT4136" s="29"/>
      <c r="AU4136" s="29"/>
      <c r="AV4136" s="29"/>
      <c r="AW4136" s="29"/>
    </row>
    <row r="4137" spans="1:49" ht="35.25" customHeight="1" thickTop="1" thickBot="1">
      <c r="A4137" s="48"/>
      <c r="B4137" s="42"/>
      <c r="C4137" s="42"/>
      <c r="D4137" s="42"/>
      <c r="E4137" s="531"/>
      <c r="F4137" s="50"/>
      <c r="G4137" s="50"/>
      <c r="H4137" s="50"/>
      <c r="I4137" s="5" t="s">
        <v>2331</v>
      </c>
      <c r="J4137" s="364" t="s">
        <v>2891</v>
      </c>
      <c r="K4137" s="364" t="s">
        <v>2879</v>
      </c>
      <c r="L4137" s="364" t="s">
        <v>2880</v>
      </c>
      <c r="M4137" s="364" t="s">
        <v>2881</v>
      </c>
      <c r="N4137" s="364" t="s">
        <v>2882</v>
      </c>
      <c r="O4137" s="364" t="s">
        <v>2883</v>
      </c>
      <c r="P4137" s="364" t="s">
        <v>2884</v>
      </c>
      <c r="Q4137" s="364" t="s">
        <v>2885</v>
      </c>
      <c r="R4137" s="364" t="s">
        <v>2886</v>
      </c>
      <c r="S4137" s="364" t="s">
        <v>2887</v>
      </c>
      <c r="T4137" s="364" t="s">
        <v>2888</v>
      </c>
      <c r="U4137" s="364" t="s">
        <v>2889</v>
      </c>
      <c r="V4137" s="364" t="s">
        <v>2890</v>
      </c>
      <c r="W4137" s="365" t="s">
        <v>2893</v>
      </c>
      <c r="X4137" s="365" t="s">
        <v>2879</v>
      </c>
      <c r="Y4137" s="365" t="s">
        <v>2880</v>
      </c>
      <c r="Z4137" s="365" t="s">
        <v>2881</v>
      </c>
      <c r="AA4137" s="365" t="s">
        <v>2882</v>
      </c>
      <c r="AB4137" s="365" t="s">
        <v>2883</v>
      </c>
      <c r="AC4137" s="365" t="s">
        <v>2884</v>
      </c>
      <c r="AD4137" s="365" t="s">
        <v>2885</v>
      </c>
      <c r="AE4137" s="365" t="s">
        <v>2886</v>
      </c>
      <c r="AF4137" s="365" t="s">
        <v>2887</v>
      </c>
      <c r="AG4137" s="365" t="s">
        <v>2888</v>
      </c>
      <c r="AH4137" s="365" t="s">
        <v>2889</v>
      </c>
      <c r="AI4137" s="365" t="s">
        <v>2890</v>
      </c>
      <c r="AJ4137" s="366" t="s">
        <v>2892</v>
      </c>
      <c r="AK4137" s="366" t="s">
        <v>2879</v>
      </c>
      <c r="AL4137" s="366" t="s">
        <v>2880</v>
      </c>
      <c r="AM4137" s="366" t="s">
        <v>2881</v>
      </c>
      <c r="AN4137" s="366" t="s">
        <v>2882</v>
      </c>
      <c r="AO4137" s="366" t="s">
        <v>2883</v>
      </c>
      <c r="AP4137" s="366" t="s">
        <v>2884</v>
      </c>
      <c r="AQ4137" s="366" t="s">
        <v>2885</v>
      </c>
      <c r="AR4137" s="366" t="s">
        <v>2886</v>
      </c>
      <c r="AS4137" s="366" t="s">
        <v>2887</v>
      </c>
      <c r="AT4137" s="366" t="s">
        <v>2888</v>
      </c>
      <c r="AU4137" s="366" t="s">
        <v>2889</v>
      </c>
      <c r="AV4137" s="366" t="s">
        <v>2890</v>
      </c>
      <c r="AW4137" s="368" t="s">
        <v>2895</v>
      </c>
    </row>
    <row r="4138" spans="1:49">
      <c r="A4138" s="48"/>
      <c r="B4138" s="42"/>
      <c r="C4138" s="42"/>
      <c r="D4138" s="42"/>
      <c r="E4138" s="531"/>
      <c r="F4138" s="50"/>
      <c r="G4138" s="50"/>
      <c r="H4138" s="50"/>
      <c r="I4138" s="34"/>
      <c r="J4138" s="202" t="s">
        <v>1224</v>
      </c>
      <c r="K4138" s="202">
        <v>1</v>
      </c>
      <c r="L4138" s="202">
        <v>2</v>
      </c>
      <c r="M4138" s="202">
        <v>3</v>
      </c>
      <c r="N4138" s="202">
        <v>4</v>
      </c>
      <c r="O4138" s="202">
        <v>5</v>
      </c>
      <c r="P4138" s="202">
        <v>6</v>
      </c>
      <c r="Q4138" s="202">
        <v>7</v>
      </c>
      <c r="R4138" s="202">
        <v>8</v>
      </c>
      <c r="S4138" s="202">
        <v>9</v>
      </c>
      <c r="T4138" s="202">
        <v>10</v>
      </c>
      <c r="U4138" s="202">
        <v>13</v>
      </c>
      <c r="V4138" s="202">
        <v>14</v>
      </c>
      <c r="W4138" s="202" t="s">
        <v>1224</v>
      </c>
      <c r="X4138" s="202">
        <v>1</v>
      </c>
      <c r="Y4138" s="202">
        <v>2</v>
      </c>
      <c r="Z4138" s="202">
        <v>3</v>
      </c>
      <c r="AA4138" s="202">
        <v>4</v>
      </c>
      <c r="AB4138" s="202">
        <v>5</v>
      </c>
      <c r="AC4138" s="202">
        <v>6</v>
      </c>
      <c r="AD4138" s="202">
        <v>7</v>
      </c>
      <c r="AE4138" s="202">
        <v>8</v>
      </c>
      <c r="AF4138" s="202">
        <v>9</v>
      </c>
      <c r="AG4138" s="202">
        <v>10</v>
      </c>
      <c r="AH4138" s="202">
        <v>13</v>
      </c>
      <c r="AI4138" s="202">
        <v>14</v>
      </c>
      <c r="AJ4138" s="202" t="s">
        <v>1224</v>
      </c>
      <c r="AK4138" s="202">
        <v>1</v>
      </c>
      <c r="AL4138" s="202">
        <v>2</v>
      </c>
      <c r="AM4138" s="202">
        <v>3</v>
      </c>
      <c r="AN4138" s="202">
        <v>4</v>
      </c>
      <c r="AO4138" s="202">
        <v>5</v>
      </c>
      <c r="AP4138" s="202">
        <v>6</v>
      </c>
      <c r="AQ4138" s="202">
        <v>7</v>
      </c>
      <c r="AR4138" s="202">
        <v>8</v>
      </c>
      <c r="AS4138" s="202">
        <v>9</v>
      </c>
      <c r="AT4138" s="202">
        <v>10</v>
      </c>
      <c r="AU4138" s="202">
        <v>13</v>
      </c>
      <c r="AV4138" s="202">
        <v>14</v>
      </c>
      <c r="AW4138" s="202">
        <v>15</v>
      </c>
    </row>
    <row r="4139" spans="1:49">
      <c r="A4139" s="48"/>
      <c r="B4139" s="42"/>
      <c r="C4139" s="42"/>
      <c r="D4139" s="42"/>
      <c r="E4139" s="531"/>
      <c r="F4139" s="50"/>
      <c r="G4139" s="50"/>
      <c r="H4139" s="50"/>
      <c r="I4139" s="276" t="s">
        <v>2429</v>
      </c>
      <c r="J4139" s="277">
        <f>SUM(J4134)</f>
        <v>14400</v>
      </c>
      <c r="K4139" s="277">
        <f t="shared" ref="K4139:AT4139" si="1168">SUM(K4134)</f>
        <v>1620</v>
      </c>
      <c r="L4139" s="277">
        <f t="shared" si="1168"/>
        <v>3770</v>
      </c>
      <c r="M4139" s="277">
        <f t="shared" si="1168"/>
        <v>735</v>
      </c>
      <c r="N4139" s="277">
        <f t="shared" si="1168"/>
        <v>1700</v>
      </c>
      <c r="O4139" s="277">
        <f t="shared" si="1168"/>
        <v>1460</v>
      </c>
      <c r="P4139" s="277">
        <f t="shared" si="1168"/>
        <v>175</v>
      </c>
      <c r="Q4139" s="277">
        <f t="shared" si="1168"/>
        <v>1190</v>
      </c>
      <c r="R4139" s="277">
        <f t="shared" si="1168"/>
        <v>0</v>
      </c>
      <c r="S4139" s="277">
        <f t="shared" si="1168"/>
        <v>1085</v>
      </c>
      <c r="T4139" s="277">
        <f t="shared" si="1168"/>
        <v>1317</v>
      </c>
      <c r="U4139" s="277">
        <v>13052</v>
      </c>
      <c r="V4139" s="277">
        <v>1348</v>
      </c>
      <c r="W4139" s="277">
        <f>SUM(W4134)</f>
        <v>0</v>
      </c>
      <c r="X4139" s="277">
        <f t="shared" si="1168"/>
        <v>0</v>
      </c>
      <c r="Y4139" s="277">
        <f t="shared" si="1168"/>
        <v>0</v>
      </c>
      <c r="Z4139" s="277">
        <f t="shared" si="1168"/>
        <v>0</v>
      </c>
      <c r="AA4139" s="277">
        <f t="shared" si="1168"/>
        <v>0</v>
      </c>
      <c r="AB4139" s="277">
        <f t="shared" si="1168"/>
        <v>0</v>
      </c>
      <c r="AC4139" s="277">
        <f t="shared" si="1168"/>
        <v>0</v>
      </c>
      <c r="AD4139" s="277">
        <f t="shared" si="1168"/>
        <v>0</v>
      </c>
      <c r="AE4139" s="277">
        <f t="shared" si="1168"/>
        <v>0</v>
      </c>
      <c r="AF4139" s="277">
        <f t="shared" si="1168"/>
        <v>0</v>
      </c>
      <c r="AG4139" s="277">
        <f t="shared" si="1168"/>
        <v>0</v>
      </c>
      <c r="AH4139" s="277">
        <v>0</v>
      </c>
      <c r="AI4139" s="277">
        <v>0</v>
      </c>
      <c r="AJ4139" s="277">
        <f>SUM(AJ4134)</f>
        <v>6000</v>
      </c>
      <c r="AK4139" s="277">
        <f t="shared" si="1168"/>
        <v>0</v>
      </c>
      <c r="AL4139" s="277">
        <f t="shared" si="1168"/>
        <v>0</v>
      </c>
      <c r="AM4139" s="277">
        <f t="shared" si="1168"/>
        <v>0</v>
      </c>
      <c r="AN4139" s="277">
        <f t="shared" si="1168"/>
        <v>0</v>
      </c>
      <c r="AO4139" s="277">
        <f t="shared" si="1168"/>
        <v>0</v>
      </c>
      <c r="AP4139" s="277">
        <f t="shared" si="1168"/>
        <v>0</v>
      </c>
      <c r="AQ4139" s="277">
        <f t="shared" si="1168"/>
        <v>0</v>
      </c>
      <c r="AR4139" s="277">
        <f t="shared" si="1168"/>
        <v>0</v>
      </c>
      <c r="AS4139" s="277">
        <f t="shared" si="1168"/>
        <v>0</v>
      </c>
      <c r="AT4139" s="277">
        <f t="shared" si="1168"/>
        <v>0</v>
      </c>
      <c r="AU4139" s="277">
        <v>0</v>
      </c>
      <c r="AV4139" s="277">
        <v>6000</v>
      </c>
      <c r="AW4139" s="277">
        <f>U4139+AH4139+AU4139</f>
        <v>13052</v>
      </c>
    </row>
    <row r="4140" spans="1:49">
      <c r="A4140" s="48"/>
      <c r="B4140" s="42"/>
      <c r="C4140" s="42"/>
      <c r="D4140" s="42"/>
      <c r="E4140" s="531"/>
      <c r="F4140" s="50"/>
      <c r="G4140" s="50"/>
      <c r="H4140" s="50"/>
      <c r="I4140" s="276"/>
      <c r="J4140" s="277"/>
      <c r="K4140" s="277"/>
      <c r="L4140" s="277"/>
      <c r="M4140" s="277"/>
      <c r="N4140" s="277"/>
      <c r="O4140" s="277"/>
      <c r="P4140" s="277"/>
      <c r="Q4140" s="277"/>
      <c r="R4140" s="277"/>
      <c r="S4140" s="277"/>
      <c r="T4140" s="277"/>
      <c r="U4140" s="277">
        <v>0</v>
      </c>
      <c r="V4140" s="277">
        <v>0</v>
      </c>
      <c r="W4140" s="277"/>
      <c r="X4140" s="277"/>
      <c r="Y4140" s="277"/>
      <c r="Z4140" s="277"/>
      <c r="AA4140" s="277"/>
      <c r="AB4140" s="277"/>
      <c r="AC4140" s="277"/>
      <c r="AD4140" s="277"/>
      <c r="AE4140" s="277"/>
      <c r="AF4140" s="277"/>
      <c r="AG4140" s="277"/>
      <c r="AH4140" s="277">
        <v>0</v>
      </c>
      <c r="AI4140" s="277">
        <v>0</v>
      </c>
      <c r="AJ4140" s="277"/>
      <c r="AK4140" s="277"/>
      <c r="AL4140" s="277"/>
      <c r="AM4140" s="277"/>
      <c r="AN4140" s="277"/>
      <c r="AO4140" s="277"/>
      <c r="AP4140" s="277"/>
      <c r="AQ4140" s="277"/>
      <c r="AR4140" s="277"/>
      <c r="AS4140" s="277"/>
      <c r="AT4140" s="277"/>
      <c r="AU4140" s="277">
        <v>0</v>
      </c>
      <c r="AV4140" s="277">
        <v>0</v>
      </c>
      <c r="AW4140" s="277">
        <f>U4140+AH4140+AU4140</f>
        <v>0</v>
      </c>
    </row>
    <row r="4141" spans="1:49">
      <c r="A4141" s="48"/>
      <c r="B4141" s="42"/>
      <c r="C4141" s="42"/>
      <c r="D4141" s="42"/>
      <c r="E4141" s="531"/>
      <c r="F4141" s="50"/>
      <c r="G4141" s="50"/>
      <c r="H4141" s="50"/>
      <c r="I4141" s="276"/>
      <c r="J4141" s="277"/>
      <c r="K4141" s="277"/>
      <c r="L4141" s="277"/>
      <c r="M4141" s="277"/>
      <c r="N4141" s="277"/>
      <c r="O4141" s="277"/>
      <c r="P4141" s="277"/>
      <c r="Q4141" s="277"/>
      <c r="R4141" s="277"/>
      <c r="S4141" s="277"/>
      <c r="T4141" s="277"/>
      <c r="U4141" s="277">
        <v>0</v>
      </c>
      <c r="V4141" s="277">
        <v>0</v>
      </c>
      <c r="W4141" s="277"/>
      <c r="X4141" s="277"/>
      <c r="Y4141" s="277"/>
      <c r="Z4141" s="277"/>
      <c r="AA4141" s="277"/>
      <c r="AB4141" s="277"/>
      <c r="AC4141" s="277"/>
      <c r="AD4141" s="277"/>
      <c r="AE4141" s="277"/>
      <c r="AF4141" s="277"/>
      <c r="AG4141" s="277"/>
      <c r="AH4141" s="277">
        <v>0</v>
      </c>
      <c r="AI4141" s="277">
        <v>0</v>
      </c>
      <c r="AJ4141" s="277"/>
      <c r="AK4141" s="277"/>
      <c r="AL4141" s="277"/>
      <c r="AM4141" s="277"/>
      <c r="AN4141" s="277"/>
      <c r="AO4141" s="277"/>
      <c r="AP4141" s="277"/>
      <c r="AQ4141" s="277"/>
      <c r="AR4141" s="277"/>
      <c r="AS4141" s="277"/>
      <c r="AT4141" s="277"/>
      <c r="AU4141" s="277">
        <v>0</v>
      </c>
      <c r="AV4141" s="277">
        <v>0</v>
      </c>
      <c r="AW4141" s="277">
        <f>U4141+AH4141+AU4141</f>
        <v>0</v>
      </c>
    </row>
    <row r="4142" spans="1:49">
      <c r="A4142" s="48"/>
      <c r="B4142" s="42"/>
      <c r="C4142" s="42"/>
      <c r="D4142" s="42"/>
      <c r="E4142" s="531"/>
      <c r="F4142" s="50"/>
      <c r="G4142" s="50"/>
      <c r="H4142" s="50"/>
      <c r="I4142" s="276"/>
      <c r="J4142" s="277"/>
      <c r="K4142" s="277"/>
      <c r="L4142" s="277"/>
      <c r="M4142" s="277"/>
      <c r="N4142" s="277"/>
      <c r="O4142" s="277"/>
      <c r="P4142" s="277"/>
      <c r="Q4142" s="277"/>
      <c r="R4142" s="277"/>
      <c r="S4142" s="277"/>
      <c r="T4142" s="277"/>
      <c r="U4142" s="277">
        <v>0</v>
      </c>
      <c r="V4142" s="277">
        <v>0</v>
      </c>
      <c r="W4142" s="277"/>
      <c r="X4142" s="277"/>
      <c r="Y4142" s="277"/>
      <c r="Z4142" s="277"/>
      <c r="AA4142" s="277"/>
      <c r="AB4142" s="277"/>
      <c r="AC4142" s="277"/>
      <c r="AD4142" s="277"/>
      <c r="AE4142" s="277"/>
      <c r="AF4142" s="277"/>
      <c r="AG4142" s="277"/>
      <c r="AH4142" s="277">
        <v>0</v>
      </c>
      <c r="AI4142" s="277">
        <v>0</v>
      </c>
      <c r="AJ4142" s="277"/>
      <c r="AK4142" s="277"/>
      <c r="AL4142" s="277"/>
      <c r="AM4142" s="277"/>
      <c r="AN4142" s="277"/>
      <c r="AO4142" s="277"/>
      <c r="AP4142" s="277"/>
      <c r="AQ4142" s="277"/>
      <c r="AR4142" s="277"/>
      <c r="AS4142" s="277"/>
      <c r="AT4142" s="277"/>
      <c r="AU4142" s="277">
        <v>0</v>
      </c>
      <c r="AV4142" s="277">
        <v>0</v>
      </c>
      <c r="AW4142" s="277">
        <f>U4142+AH4142+AU4142</f>
        <v>0</v>
      </c>
    </row>
    <row r="4143" spans="1:49">
      <c r="A4143" s="48"/>
      <c r="B4143" s="42"/>
      <c r="C4143" s="42"/>
      <c r="D4143" s="42"/>
      <c r="E4143" s="531"/>
      <c r="F4143" s="50"/>
      <c r="G4143" s="50"/>
      <c r="H4143" s="50"/>
      <c r="I4143" s="276" t="s">
        <v>1631</v>
      </c>
      <c r="J4143" s="277">
        <f>SUM(J4139:J4142)</f>
        <v>14400</v>
      </c>
      <c r="K4143" s="277">
        <f t="shared" ref="K4143:AT4143" si="1169">SUM(K4139:K4142)</f>
        <v>1620</v>
      </c>
      <c r="L4143" s="277">
        <f t="shared" si="1169"/>
        <v>3770</v>
      </c>
      <c r="M4143" s="277">
        <f t="shared" si="1169"/>
        <v>735</v>
      </c>
      <c r="N4143" s="277">
        <f t="shared" si="1169"/>
        <v>1700</v>
      </c>
      <c r="O4143" s="277">
        <f t="shared" si="1169"/>
        <v>1460</v>
      </c>
      <c r="P4143" s="277">
        <f t="shared" si="1169"/>
        <v>175</v>
      </c>
      <c r="Q4143" s="277">
        <f t="shared" si="1169"/>
        <v>1190</v>
      </c>
      <c r="R4143" s="277">
        <f t="shared" si="1169"/>
        <v>0</v>
      </c>
      <c r="S4143" s="277">
        <f t="shared" si="1169"/>
        <v>1085</v>
      </c>
      <c r="T4143" s="277">
        <f t="shared" si="1169"/>
        <v>1317</v>
      </c>
      <c r="U4143" s="277">
        <v>13052</v>
      </c>
      <c r="V4143" s="277">
        <v>1348</v>
      </c>
      <c r="W4143" s="277">
        <f>SUM(W4139:W4142)</f>
        <v>0</v>
      </c>
      <c r="X4143" s="277">
        <f t="shared" si="1169"/>
        <v>0</v>
      </c>
      <c r="Y4143" s="277">
        <f t="shared" si="1169"/>
        <v>0</v>
      </c>
      <c r="Z4143" s="277">
        <f t="shared" si="1169"/>
        <v>0</v>
      </c>
      <c r="AA4143" s="277">
        <f t="shared" si="1169"/>
        <v>0</v>
      </c>
      <c r="AB4143" s="277">
        <f t="shared" si="1169"/>
        <v>0</v>
      </c>
      <c r="AC4143" s="277">
        <f t="shared" si="1169"/>
        <v>0</v>
      </c>
      <c r="AD4143" s="277">
        <f t="shared" si="1169"/>
        <v>0</v>
      </c>
      <c r="AE4143" s="277">
        <f t="shared" si="1169"/>
        <v>0</v>
      </c>
      <c r="AF4143" s="277">
        <f t="shared" si="1169"/>
        <v>0</v>
      </c>
      <c r="AG4143" s="277">
        <f t="shared" si="1169"/>
        <v>0</v>
      </c>
      <c r="AH4143" s="277">
        <v>0</v>
      </c>
      <c r="AI4143" s="277">
        <v>0</v>
      </c>
      <c r="AJ4143" s="277">
        <f>SUM(AJ4139:AJ4142)</f>
        <v>6000</v>
      </c>
      <c r="AK4143" s="277">
        <f t="shared" si="1169"/>
        <v>0</v>
      </c>
      <c r="AL4143" s="277">
        <f t="shared" si="1169"/>
        <v>0</v>
      </c>
      <c r="AM4143" s="277">
        <f t="shared" si="1169"/>
        <v>0</v>
      </c>
      <c r="AN4143" s="277">
        <f t="shared" si="1169"/>
        <v>0</v>
      </c>
      <c r="AO4143" s="277">
        <f t="shared" si="1169"/>
        <v>0</v>
      </c>
      <c r="AP4143" s="277">
        <f t="shared" si="1169"/>
        <v>0</v>
      </c>
      <c r="AQ4143" s="277">
        <f t="shared" si="1169"/>
        <v>0</v>
      </c>
      <c r="AR4143" s="277">
        <f t="shared" si="1169"/>
        <v>0</v>
      </c>
      <c r="AS4143" s="277">
        <f t="shared" si="1169"/>
        <v>0</v>
      </c>
      <c r="AT4143" s="277">
        <f t="shared" si="1169"/>
        <v>0</v>
      </c>
      <c r="AU4143" s="277">
        <v>0</v>
      </c>
      <c r="AV4143" s="277">
        <v>6000</v>
      </c>
      <c r="AW4143" s="277">
        <f>U4143+AH4143+AU4143</f>
        <v>13052</v>
      </c>
    </row>
    <row r="4144" spans="1:49">
      <c r="A4144" s="48"/>
      <c r="B4144" s="42"/>
      <c r="C4144" s="42"/>
      <c r="D4144" s="42"/>
      <c r="E4144" s="531"/>
      <c r="F4144" s="50"/>
      <c r="G4144" s="50"/>
      <c r="H4144" s="50"/>
      <c r="I4144" s="146"/>
      <c r="J4144" s="29"/>
      <c r="K4144" s="29"/>
      <c r="L4144" s="29"/>
      <c r="M4144" s="29"/>
      <c r="N4144" s="29"/>
      <c r="O4144" s="29"/>
      <c r="P4144" s="29"/>
      <c r="Q4144" s="29"/>
      <c r="R4144" s="29"/>
      <c r="S4144" s="29"/>
      <c r="T4144" s="29"/>
      <c r="U4144" s="29"/>
      <c r="V4144" s="29"/>
      <c r="W4144" s="29"/>
      <c r="X4144" s="29"/>
      <c r="Y4144" s="29"/>
      <c r="Z4144" s="29"/>
      <c r="AA4144" s="29"/>
      <c r="AB4144" s="29"/>
      <c r="AC4144" s="29"/>
      <c r="AD4144" s="29"/>
      <c r="AE4144" s="29"/>
      <c r="AF4144" s="29"/>
      <c r="AG4144" s="29"/>
      <c r="AH4144" s="29"/>
      <c r="AI4144" s="29"/>
      <c r="AJ4144" s="29"/>
      <c r="AK4144" s="29"/>
      <c r="AL4144" s="29"/>
      <c r="AM4144" s="29"/>
      <c r="AN4144" s="29"/>
      <c r="AO4144" s="29"/>
      <c r="AP4144" s="29"/>
      <c r="AQ4144" s="29"/>
      <c r="AR4144" s="29"/>
      <c r="AS4144" s="29"/>
      <c r="AT4144" s="29"/>
      <c r="AU4144" s="29"/>
      <c r="AV4144" s="29"/>
      <c r="AW4144" s="29"/>
    </row>
    <row r="4145" spans="1:49">
      <c r="A4145" s="48"/>
      <c r="B4145" s="42"/>
      <c r="C4145" s="42"/>
      <c r="D4145" s="42"/>
      <c r="E4145" s="531"/>
      <c r="F4145" s="50"/>
      <c r="G4145" s="50"/>
      <c r="H4145" s="50"/>
      <c r="I4145" s="53"/>
      <c r="J4145" s="29"/>
      <c r="K4145" s="29"/>
      <c r="L4145" s="29"/>
      <c r="M4145" s="29"/>
      <c r="N4145" s="29"/>
      <c r="O4145" s="29"/>
      <c r="P4145" s="29"/>
      <c r="Q4145" s="29"/>
      <c r="R4145" s="29"/>
      <c r="S4145" s="29"/>
      <c r="T4145" s="29"/>
      <c r="U4145" s="29"/>
      <c r="V4145" s="29"/>
      <c r="W4145" s="29"/>
      <c r="X4145" s="29"/>
      <c r="Y4145" s="29"/>
      <c r="Z4145" s="29"/>
      <c r="AA4145" s="29"/>
      <c r="AB4145" s="29"/>
      <c r="AC4145" s="29"/>
      <c r="AD4145" s="29"/>
      <c r="AE4145" s="29"/>
      <c r="AF4145" s="29"/>
      <c r="AG4145" s="29"/>
      <c r="AH4145" s="29"/>
      <c r="AI4145" s="29"/>
      <c r="AJ4145" s="29"/>
      <c r="AK4145" s="29"/>
      <c r="AL4145" s="29"/>
      <c r="AM4145" s="29"/>
      <c r="AN4145" s="29"/>
      <c r="AO4145" s="29"/>
      <c r="AP4145" s="29"/>
      <c r="AQ4145" s="29"/>
      <c r="AR4145" s="29"/>
      <c r="AS4145" s="29"/>
      <c r="AT4145" s="29"/>
      <c r="AU4145" s="29"/>
      <c r="AV4145" s="29"/>
      <c r="AW4145" s="29"/>
    </row>
    <row r="4146" spans="1:49" ht="16.5" thickBot="1">
      <c r="A4146" s="78" t="s">
        <v>2146</v>
      </c>
      <c r="B4146" s="78"/>
      <c r="C4146" s="78"/>
      <c r="D4146" s="463"/>
      <c r="E4146" s="539"/>
      <c r="F4146" s="129"/>
      <c r="G4146" s="129"/>
      <c r="H4146" s="129"/>
      <c r="I4146" s="103"/>
    </row>
    <row r="4147" spans="1:49" s="151" customFormat="1" ht="36" customHeight="1" thickTop="1" thickBot="1">
      <c r="A4147" s="147" t="s">
        <v>2079</v>
      </c>
      <c r="B4147" s="5" t="s">
        <v>2080</v>
      </c>
      <c r="C4147" s="5" t="s">
        <v>1335</v>
      </c>
      <c r="D4147" s="450"/>
      <c r="E4147" s="148" t="s">
        <v>1570</v>
      </c>
      <c r="F4147" s="149" t="s">
        <v>1438</v>
      </c>
      <c r="G4147" s="149"/>
      <c r="H4147" s="149" t="s">
        <v>2332</v>
      </c>
      <c r="I4147" s="5" t="s">
        <v>856</v>
      </c>
      <c r="J4147" s="364" t="s">
        <v>2891</v>
      </c>
      <c r="K4147" s="364" t="s">
        <v>2879</v>
      </c>
      <c r="L4147" s="364" t="s">
        <v>2880</v>
      </c>
      <c r="M4147" s="364" t="s">
        <v>2881</v>
      </c>
      <c r="N4147" s="364" t="s">
        <v>2882</v>
      </c>
      <c r="O4147" s="364" t="s">
        <v>2883</v>
      </c>
      <c r="P4147" s="364" t="s">
        <v>2884</v>
      </c>
      <c r="Q4147" s="364" t="s">
        <v>2885</v>
      </c>
      <c r="R4147" s="364" t="s">
        <v>2886</v>
      </c>
      <c r="S4147" s="364" t="s">
        <v>2887</v>
      </c>
      <c r="T4147" s="364" t="s">
        <v>2888</v>
      </c>
      <c r="U4147" s="364" t="s">
        <v>2889</v>
      </c>
      <c r="V4147" s="364" t="s">
        <v>2890</v>
      </c>
      <c r="W4147" s="365" t="s">
        <v>2893</v>
      </c>
      <c r="X4147" s="365" t="s">
        <v>2879</v>
      </c>
      <c r="Y4147" s="365" t="s">
        <v>2880</v>
      </c>
      <c r="Z4147" s="365" t="s">
        <v>2881</v>
      </c>
      <c r="AA4147" s="365" t="s">
        <v>2882</v>
      </c>
      <c r="AB4147" s="365" t="s">
        <v>2883</v>
      </c>
      <c r="AC4147" s="365" t="s">
        <v>2884</v>
      </c>
      <c r="AD4147" s="365" t="s">
        <v>2885</v>
      </c>
      <c r="AE4147" s="365" t="s">
        <v>2886</v>
      </c>
      <c r="AF4147" s="365" t="s">
        <v>2887</v>
      </c>
      <c r="AG4147" s="365" t="s">
        <v>2888</v>
      </c>
      <c r="AH4147" s="365" t="s">
        <v>2889</v>
      </c>
      <c r="AI4147" s="365" t="s">
        <v>2890</v>
      </c>
      <c r="AJ4147" s="366" t="s">
        <v>2892</v>
      </c>
      <c r="AK4147" s="366" t="s">
        <v>2879</v>
      </c>
      <c r="AL4147" s="366" t="s">
        <v>2880</v>
      </c>
      <c r="AM4147" s="366" t="s">
        <v>2881</v>
      </c>
      <c r="AN4147" s="366" t="s">
        <v>2882</v>
      </c>
      <c r="AO4147" s="366" t="s">
        <v>2883</v>
      </c>
      <c r="AP4147" s="366" t="s">
        <v>2884</v>
      </c>
      <c r="AQ4147" s="366" t="s">
        <v>2885</v>
      </c>
      <c r="AR4147" s="366" t="s">
        <v>2886</v>
      </c>
      <c r="AS4147" s="366" t="s">
        <v>2887</v>
      </c>
      <c r="AT4147" s="366" t="s">
        <v>2888</v>
      </c>
      <c r="AU4147" s="366" t="s">
        <v>2889</v>
      </c>
      <c r="AV4147" s="366" t="s">
        <v>2890</v>
      </c>
      <c r="AW4147" s="368" t="s">
        <v>2895</v>
      </c>
    </row>
    <row r="4148" spans="1:49">
      <c r="A4148" s="33"/>
      <c r="B4148" s="34"/>
      <c r="C4148" s="34"/>
      <c r="D4148" s="34"/>
      <c r="E4148" s="35"/>
      <c r="F4148" s="36"/>
      <c r="G4148" s="36"/>
      <c r="H4148" s="36"/>
      <c r="I4148" s="34"/>
      <c r="J4148" s="202" t="s">
        <v>1224</v>
      </c>
      <c r="K4148" s="202">
        <v>1</v>
      </c>
      <c r="L4148" s="202">
        <v>2</v>
      </c>
      <c r="M4148" s="202">
        <v>3</v>
      </c>
      <c r="N4148" s="202">
        <v>4</v>
      </c>
      <c r="O4148" s="202">
        <v>5</v>
      </c>
      <c r="P4148" s="202">
        <v>6</v>
      </c>
      <c r="Q4148" s="202">
        <v>7</v>
      </c>
      <c r="R4148" s="202">
        <v>8</v>
      </c>
      <c r="S4148" s="202">
        <v>9</v>
      </c>
      <c r="T4148" s="202">
        <v>10</v>
      </c>
      <c r="U4148" s="202">
        <v>13</v>
      </c>
      <c r="V4148" s="202">
        <v>14</v>
      </c>
      <c r="W4148" s="202" t="s">
        <v>1224</v>
      </c>
      <c r="X4148" s="202">
        <v>1</v>
      </c>
      <c r="Y4148" s="202">
        <v>2</v>
      </c>
      <c r="Z4148" s="202">
        <v>3</v>
      </c>
      <c r="AA4148" s="202">
        <v>4</v>
      </c>
      <c r="AB4148" s="202">
        <v>5</v>
      </c>
      <c r="AC4148" s="202">
        <v>6</v>
      </c>
      <c r="AD4148" s="202">
        <v>7</v>
      </c>
      <c r="AE4148" s="202">
        <v>8</v>
      </c>
      <c r="AF4148" s="202">
        <v>9</v>
      </c>
      <c r="AG4148" s="202">
        <v>10</v>
      </c>
      <c r="AH4148" s="202">
        <v>13</v>
      </c>
      <c r="AI4148" s="202">
        <v>14</v>
      </c>
      <c r="AJ4148" s="202" t="s">
        <v>1224</v>
      </c>
      <c r="AK4148" s="202">
        <v>1</v>
      </c>
      <c r="AL4148" s="202">
        <v>2</v>
      </c>
      <c r="AM4148" s="202">
        <v>3</v>
      </c>
      <c r="AN4148" s="202">
        <v>4</v>
      </c>
      <c r="AO4148" s="202">
        <v>5</v>
      </c>
      <c r="AP4148" s="202">
        <v>6</v>
      </c>
      <c r="AQ4148" s="202">
        <v>7</v>
      </c>
      <c r="AR4148" s="202">
        <v>8</v>
      </c>
      <c r="AS4148" s="202">
        <v>9</v>
      </c>
      <c r="AT4148" s="202">
        <v>10</v>
      </c>
      <c r="AU4148" s="202">
        <v>13</v>
      </c>
      <c r="AV4148" s="202">
        <v>14</v>
      </c>
      <c r="AW4148" s="202">
        <v>15</v>
      </c>
    </row>
    <row r="4149" spans="1:49">
      <c r="A4149" s="37"/>
      <c r="B4149" s="38"/>
      <c r="C4149" s="38"/>
      <c r="D4149" s="38"/>
      <c r="E4149" s="60"/>
      <c r="F4149" s="61"/>
      <c r="G4149" s="61"/>
      <c r="H4149" s="61"/>
      <c r="I4149" s="38"/>
      <c r="J4149" s="134"/>
      <c r="K4149" s="134"/>
      <c r="L4149" s="134"/>
      <c r="M4149" s="134"/>
      <c r="N4149" s="134"/>
      <c r="O4149" s="134"/>
      <c r="P4149" s="134"/>
      <c r="Q4149" s="134"/>
      <c r="R4149" s="134"/>
      <c r="S4149" s="134"/>
      <c r="T4149" s="134"/>
      <c r="U4149" s="134"/>
      <c r="V4149" s="134"/>
      <c r="W4149" s="134"/>
      <c r="X4149" s="134"/>
      <c r="Y4149" s="134"/>
      <c r="Z4149" s="134"/>
      <c r="AA4149" s="134"/>
      <c r="AB4149" s="134"/>
      <c r="AC4149" s="134"/>
      <c r="AD4149" s="134"/>
      <c r="AE4149" s="134"/>
      <c r="AF4149" s="134"/>
      <c r="AG4149" s="134"/>
      <c r="AH4149" s="134"/>
      <c r="AI4149" s="134"/>
      <c r="AJ4149" s="134"/>
      <c r="AK4149" s="134"/>
      <c r="AL4149" s="134"/>
      <c r="AM4149" s="134"/>
      <c r="AN4149" s="134"/>
      <c r="AO4149" s="134"/>
      <c r="AP4149" s="134"/>
      <c r="AQ4149" s="134"/>
      <c r="AR4149" s="134"/>
      <c r="AS4149" s="134"/>
      <c r="AT4149" s="134"/>
      <c r="AU4149" s="134"/>
      <c r="AV4149" s="134"/>
      <c r="AW4149" s="134"/>
    </row>
    <row r="4150" spans="1:49">
      <c r="A4150" s="92" t="s">
        <v>797</v>
      </c>
      <c r="B4150" s="93" t="s">
        <v>1030</v>
      </c>
      <c r="C4150" s="93" t="s">
        <v>1480</v>
      </c>
      <c r="D4150" s="460"/>
      <c r="E4150" s="531"/>
      <c r="F4150" s="50"/>
      <c r="G4150" s="50"/>
      <c r="H4150" s="50"/>
      <c r="I4150" s="108" t="s">
        <v>835</v>
      </c>
      <c r="J4150" s="28"/>
      <c r="K4150" s="28"/>
      <c r="L4150" s="28"/>
      <c r="M4150" s="28"/>
      <c r="N4150" s="28"/>
      <c r="O4150" s="28"/>
      <c r="P4150" s="28"/>
      <c r="Q4150" s="28"/>
      <c r="R4150" s="28"/>
      <c r="S4150" s="28"/>
      <c r="T4150" s="28"/>
      <c r="U4150" s="28"/>
      <c r="V4150" s="28"/>
      <c r="W4150" s="28"/>
      <c r="X4150" s="28"/>
      <c r="Y4150" s="28"/>
      <c r="Z4150" s="28"/>
      <c r="AA4150" s="28"/>
      <c r="AB4150" s="28"/>
      <c r="AC4150" s="28"/>
      <c r="AD4150" s="28"/>
      <c r="AE4150" s="28"/>
      <c r="AF4150" s="28"/>
      <c r="AG4150" s="28"/>
      <c r="AH4150" s="28"/>
      <c r="AI4150" s="28"/>
      <c r="AJ4150" s="28"/>
      <c r="AK4150" s="28"/>
      <c r="AL4150" s="28"/>
      <c r="AM4150" s="28"/>
      <c r="AN4150" s="28"/>
      <c r="AO4150" s="28"/>
      <c r="AP4150" s="28"/>
      <c r="AQ4150" s="28"/>
      <c r="AR4150" s="28"/>
      <c r="AS4150" s="28"/>
      <c r="AT4150" s="28"/>
      <c r="AU4150" s="28"/>
      <c r="AV4150" s="28"/>
      <c r="AW4150" s="28"/>
    </row>
    <row r="4151" spans="1:49">
      <c r="A4151" s="48"/>
      <c r="B4151" s="1"/>
      <c r="C4151" s="1"/>
      <c r="D4151" s="369"/>
      <c r="E4151" s="531"/>
      <c r="F4151" s="50"/>
      <c r="G4151" s="50"/>
      <c r="H4151" s="50"/>
      <c r="I4151" s="109"/>
    </row>
    <row r="4152" spans="1:49">
      <c r="A4152" s="48"/>
      <c r="B4152" s="42"/>
      <c r="C4152" s="42"/>
      <c r="D4152" s="42"/>
      <c r="E4152" s="531"/>
      <c r="F4152" s="50"/>
      <c r="G4152" s="50"/>
      <c r="H4152" s="50"/>
      <c r="I4152" s="49" t="s">
        <v>1559</v>
      </c>
      <c r="J4152" s="12">
        <f>SUM(J4153,J4161,J4163)</f>
        <v>60400</v>
      </c>
      <c r="K4152" s="12">
        <f t="shared" ref="K4152:AT4152" si="1170">SUM(K4153,K4161,K4163)</f>
        <v>3000</v>
      </c>
      <c r="L4152" s="12">
        <f t="shared" si="1170"/>
        <v>5090</v>
      </c>
      <c r="M4152" s="12">
        <f t="shared" si="1170"/>
        <v>7210</v>
      </c>
      <c r="N4152" s="12">
        <f t="shared" si="1170"/>
        <v>3570</v>
      </c>
      <c r="O4152" s="12">
        <f t="shared" si="1170"/>
        <v>7240</v>
      </c>
      <c r="P4152" s="12">
        <f t="shared" si="1170"/>
        <v>4925</v>
      </c>
      <c r="Q4152" s="12">
        <f t="shared" si="1170"/>
        <v>1600</v>
      </c>
      <c r="R4152" s="12">
        <f t="shared" si="1170"/>
        <v>0</v>
      </c>
      <c r="S4152" s="12">
        <f t="shared" si="1170"/>
        <v>5555</v>
      </c>
      <c r="T4152" s="12">
        <f t="shared" si="1170"/>
        <v>3765</v>
      </c>
      <c r="U4152" s="12">
        <v>41955</v>
      </c>
      <c r="V4152" s="12">
        <v>18445</v>
      </c>
      <c r="W4152" s="12">
        <f>SUM(W4153,W4161,W4163)</f>
        <v>0</v>
      </c>
      <c r="X4152" s="12">
        <f t="shared" si="1170"/>
        <v>0</v>
      </c>
      <c r="Y4152" s="12">
        <f t="shared" si="1170"/>
        <v>0</v>
      </c>
      <c r="Z4152" s="12">
        <f t="shared" si="1170"/>
        <v>0</v>
      </c>
      <c r="AA4152" s="12">
        <f t="shared" si="1170"/>
        <v>0</v>
      </c>
      <c r="AB4152" s="12">
        <f t="shared" si="1170"/>
        <v>0</v>
      </c>
      <c r="AC4152" s="12">
        <f t="shared" si="1170"/>
        <v>0</v>
      </c>
      <c r="AD4152" s="12">
        <f t="shared" si="1170"/>
        <v>0</v>
      </c>
      <c r="AE4152" s="12">
        <f t="shared" si="1170"/>
        <v>0</v>
      </c>
      <c r="AF4152" s="12">
        <f t="shared" si="1170"/>
        <v>0</v>
      </c>
      <c r="AG4152" s="12">
        <f t="shared" si="1170"/>
        <v>0</v>
      </c>
      <c r="AH4152" s="12">
        <v>0</v>
      </c>
      <c r="AI4152" s="12">
        <v>0</v>
      </c>
      <c r="AJ4152" s="12">
        <f>SUM(AJ4153,AJ4161,AJ4163)</f>
        <v>3000</v>
      </c>
      <c r="AK4152" s="12">
        <f t="shared" si="1170"/>
        <v>0</v>
      </c>
      <c r="AL4152" s="12">
        <f t="shared" si="1170"/>
        <v>0</v>
      </c>
      <c r="AM4152" s="12">
        <f t="shared" si="1170"/>
        <v>0</v>
      </c>
      <c r="AN4152" s="12">
        <f t="shared" si="1170"/>
        <v>0</v>
      </c>
      <c r="AO4152" s="12">
        <f t="shared" si="1170"/>
        <v>0</v>
      </c>
      <c r="AP4152" s="12">
        <f t="shared" si="1170"/>
        <v>3000</v>
      </c>
      <c r="AQ4152" s="12">
        <f t="shared" si="1170"/>
        <v>0</v>
      </c>
      <c r="AR4152" s="12">
        <f t="shared" si="1170"/>
        <v>0</v>
      </c>
      <c r="AS4152" s="12">
        <f t="shared" si="1170"/>
        <v>0</v>
      </c>
      <c r="AT4152" s="12">
        <f t="shared" si="1170"/>
        <v>0</v>
      </c>
      <c r="AU4152" s="12">
        <v>3000</v>
      </c>
      <c r="AV4152" s="12">
        <v>0</v>
      </c>
      <c r="AW4152" s="12">
        <f t="shared" ref="AW4152:AW4181" si="1171">U4152+AH4152+AU4152</f>
        <v>44955</v>
      </c>
    </row>
    <row r="4153" spans="1:49">
      <c r="A4153" s="44" t="s">
        <v>797</v>
      </c>
      <c r="B4153" s="45" t="s">
        <v>1030</v>
      </c>
      <c r="C4153" s="45" t="s">
        <v>1480</v>
      </c>
      <c r="D4153" s="452" t="s">
        <v>2973</v>
      </c>
      <c r="E4153" s="213" t="s">
        <v>771</v>
      </c>
      <c r="F4153" s="65"/>
      <c r="G4153" s="65"/>
      <c r="H4153" s="65"/>
      <c r="I4153" s="1" t="s">
        <v>1500</v>
      </c>
      <c r="J4153" s="9">
        <f>SUM(J4154:J4155)</f>
        <v>18300</v>
      </c>
      <c r="K4153" s="9">
        <f t="shared" ref="K4153:AT4153" si="1172">SUM(K4154:K4155)</f>
        <v>0</v>
      </c>
      <c r="L4153" s="9">
        <f t="shared" si="1172"/>
        <v>0</v>
      </c>
      <c r="M4153" s="9">
        <f t="shared" si="1172"/>
        <v>0</v>
      </c>
      <c r="N4153" s="9">
        <f t="shared" si="1172"/>
        <v>0</v>
      </c>
      <c r="O4153" s="9">
        <f t="shared" si="1172"/>
        <v>1700</v>
      </c>
      <c r="P4153" s="9">
        <f t="shared" si="1172"/>
        <v>1300</v>
      </c>
      <c r="Q4153" s="9">
        <f t="shared" si="1172"/>
        <v>0</v>
      </c>
      <c r="R4153" s="9">
        <f t="shared" si="1172"/>
        <v>0</v>
      </c>
      <c r="S4153" s="9">
        <f t="shared" si="1172"/>
        <v>755</v>
      </c>
      <c r="T4153" s="9">
        <f t="shared" si="1172"/>
        <v>0</v>
      </c>
      <c r="U4153" s="9">
        <v>3755</v>
      </c>
      <c r="V4153" s="9">
        <v>14545</v>
      </c>
      <c r="W4153" s="9">
        <f>SUM(W4154:W4155)</f>
        <v>0</v>
      </c>
      <c r="X4153" s="9">
        <f t="shared" si="1172"/>
        <v>0</v>
      </c>
      <c r="Y4153" s="9">
        <f t="shared" si="1172"/>
        <v>0</v>
      </c>
      <c r="Z4153" s="9">
        <f t="shared" si="1172"/>
        <v>0</v>
      </c>
      <c r="AA4153" s="9">
        <f t="shared" si="1172"/>
        <v>0</v>
      </c>
      <c r="AB4153" s="9">
        <f t="shared" si="1172"/>
        <v>0</v>
      </c>
      <c r="AC4153" s="9">
        <f t="shared" si="1172"/>
        <v>0</v>
      </c>
      <c r="AD4153" s="9">
        <f t="shared" si="1172"/>
        <v>0</v>
      </c>
      <c r="AE4153" s="9">
        <f t="shared" si="1172"/>
        <v>0</v>
      </c>
      <c r="AF4153" s="9">
        <f t="shared" si="1172"/>
        <v>0</v>
      </c>
      <c r="AG4153" s="9">
        <f t="shared" si="1172"/>
        <v>0</v>
      </c>
      <c r="AH4153" s="9">
        <v>0</v>
      </c>
      <c r="AI4153" s="9">
        <v>0</v>
      </c>
      <c r="AJ4153" s="9">
        <f>SUM(AJ4154:AJ4155)</f>
        <v>0</v>
      </c>
      <c r="AK4153" s="9">
        <f t="shared" si="1172"/>
        <v>0</v>
      </c>
      <c r="AL4153" s="9">
        <f t="shared" si="1172"/>
        <v>0</v>
      </c>
      <c r="AM4153" s="9">
        <f t="shared" si="1172"/>
        <v>0</v>
      </c>
      <c r="AN4153" s="9">
        <f t="shared" si="1172"/>
        <v>0</v>
      </c>
      <c r="AO4153" s="9">
        <f t="shared" si="1172"/>
        <v>0</v>
      </c>
      <c r="AP4153" s="9">
        <f t="shared" si="1172"/>
        <v>0</v>
      </c>
      <c r="AQ4153" s="9">
        <f t="shared" si="1172"/>
        <v>0</v>
      </c>
      <c r="AR4153" s="9">
        <f t="shared" si="1172"/>
        <v>0</v>
      </c>
      <c r="AS4153" s="9">
        <f t="shared" si="1172"/>
        <v>0</v>
      </c>
      <c r="AT4153" s="9">
        <f t="shared" si="1172"/>
        <v>0</v>
      </c>
      <c r="AU4153" s="9">
        <v>0</v>
      </c>
      <c r="AV4153" s="9">
        <v>0</v>
      </c>
      <c r="AW4153" s="9">
        <f t="shared" si="1171"/>
        <v>3755</v>
      </c>
    </row>
    <row r="4154" spans="1:49">
      <c r="A4154" s="44" t="s">
        <v>797</v>
      </c>
      <c r="B4154" s="45" t="s">
        <v>1030</v>
      </c>
      <c r="C4154" s="45" t="s">
        <v>1480</v>
      </c>
      <c r="D4154" s="452" t="s">
        <v>2973</v>
      </c>
      <c r="E4154" s="367" t="s">
        <v>834</v>
      </c>
      <c r="F4154" s="50"/>
      <c r="G4154" s="468" t="s">
        <v>3096</v>
      </c>
      <c r="H4154" s="50" t="s">
        <v>2333</v>
      </c>
      <c r="I4154" s="42" t="s">
        <v>1165</v>
      </c>
      <c r="J4154" s="15">
        <v>16000</v>
      </c>
      <c r="O4154" s="15">
        <v>1500</v>
      </c>
      <c r="P4154" s="15">
        <v>900</v>
      </c>
      <c r="S4154" s="15">
        <v>755</v>
      </c>
      <c r="U4154" s="15">
        <v>3155</v>
      </c>
      <c r="V4154" s="15">
        <v>12845</v>
      </c>
      <c r="AH4154" s="15">
        <v>0</v>
      </c>
      <c r="AI4154" s="15">
        <v>0</v>
      </c>
      <c r="AU4154" s="15">
        <v>0</v>
      </c>
      <c r="AV4154" s="15">
        <v>0</v>
      </c>
      <c r="AW4154" s="15">
        <f t="shared" si="1171"/>
        <v>3155</v>
      </c>
    </row>
    <row r="4155" spans="1:49">
      <c r="A4155" s="44" t="s">
        <v>797</v>
      </c>
      <c r="B4155" s="45" t="s">
        <v>1030</v>
      </c>
      <c r="C4155" s="45" t="s">
        <v>1480</v>
      </c>
      <c r="D4155" s="452" t="s">
        <v>2973</v>
      </c>
      <c r="E4155" s="367" t="s">
        <v>772</v>
      </c>
      <c r="F4155" s="50"/>
      <c r="G4155" s="468" t="s">
        <v>3096</v>
      </c>
      <c r="H4155" s="50" t="s">
        <v>2333</v>
      </c>
      <c r="I4155" s="42" t="s">
        <v>1227</v>
      </c>
      <c r="J4155" s="15">
        <f>SUM(J4156:J4160)</f>
        <v>2300</v>
      </c>
      <c r="K4155" s="15">
        <f t="shared" ref="K4155:AT4155" si="1173">SUM(K4156:K4160)</f>
        <v>0</v>
      </c>
      <c r="L4155" s="15">
        <f t="shared" si="1173"/>
        <v>0</v>
      </c>
      <c r="M4155" s="15">
        <f t="shared" si="1173"/>
        <v>0</v>
      </c>
      <c r="N4155" s="15">
        <f t="shared" si="1173"/>
        <v>0</v>
      </c>
      <c r="O4155" s="15">
        <f t="shared" si="1173"/>
        <v>200</v>
      </c>
      <c r="P4155" s="15">
        <f t="shared" si="1173"/>
        <v>400</v>
      </c>
      <c r="Q4155" s="15">
        <f t="shared" si="1173"/>
        <v>0</v>
      </c>
      <c r="R4155" s="15">
        <f t="shared" si="1173"/>
        <v>0</v>
      </c>
      <c r="S4155" s="15">
        <f t="shared" si="1173"/>
        <v>0</v>
      </c>
      <c r="T4155" s="15">
        <f t="shared" si="1173"/>
        <v>0</v>
      </c>
      <c r="U4155" s="15">
        <v>600</v>
      </c>
      <c r="V4155" s="15">
        <v>1700</v>
      </c>
      <c r="W4155" s="15">
        <f>SUM(W4156:W4160)</f>
        <v>0</v>
      </c>
      <c r="X4155" s="15">
        <f t="shared" si="1173"/>
        <v>0</v>
      </c>
      <c r="Y4155" s="15">
        <f t="shared" si="1173"/>
        <v>0</v>
      </c>
      <c r="Z4155" s="15">
        <f t="shared" si="1173"/>
        <v>0</v>
      </c>
      <c r="AA4155" s="15">
        <f t="shared" si="1173"/>
        <v>0</v>
      </c>
      <c r="AB4155" s="15">
        <f t="shared" si="1173"/>
        <v>0</v>
      </c>
      <c r="AC4155" s="15">
        <f t="shared" si="1173"/>
        <v>0</v>
      </c>
      <c r="AD4155" s="15">
        <f t="shared" si="1173"/>
        <v>0</v>
      </c>
      <c r="AE4155" s="15">
        <f t="shared" si="1173"/>
        <v>0</v>
      </c>
      <c r="AF4155" s="15">
        <f t="shared" si="1173"/>
        <v>0</v>
      </c>
      <c r="AG4155" s="15">
        <f t="shared" si="1173"/>
        <v>0</v>
      </c>
      <c r="AH4155" s="15">
        <v>0</v>
      </c>
      <c r="AI4155" s="15">
        <v>0</v>
      </c>
      <c r="AJ4155" s="15">
        <f>SUM(AJ4156:AJ4160)</f>
        <v>0</v>
      </c>
      <c r="AK4155" s="15">
        <f t="shared" si="1173"/>
        <v>0</v>
      </c>
      <c r="AL4155" s="15">
        <f t="shared" si="1173"/>
        <v>0</v>
      </c>
      <c r="AM4155" s="15">
        <f t="shared" si="1173"/>
        <v>0</v>
      </c>
      <c r="AN4155" s="15">
        <f t="shared" si="1173"/>
        <v>0</v>
      </c>
      <c r="AO4155" s="15">
        <f t="shared" si="1173"/>
        <v>0</v>
      </c>
      <c r="AP4155" s="15">
        <f t="shared" si="1173"/>
        <v>0</v>
      </c>
      <c r="AQ4155" s="15">
        <f t="shared" si="1173"/>
        <v>0</v>
      </c>
      <c r="AR4155" s="15">
        <f t="shared" si="1173"/>
        <v>0</v>
      </c>
      <c r="AS4155" s="15">
        <f t="shared" si="1173"/>
        <v>0</v>
      </c>
      <c r="AT4155" s="15">
        <f t="shared" si="1173"/>
        <v>0</v>
      </c>
      <c r="AU4155" s="15">
        <v>0</v>
      </c>
      <c r="AV4155" s="15">
        <v>0</v>
      </c>
      <c r="AW4155" s="15">
        <f t="shared" si="1171"/>
        <v>600</v>
      </c>
    </row>
    <row r="4156" spans="1:49" s="144" customFormat="1">
      <c r="A4156" s="44" t="s">
        <v>797</v>
      </c>
      <c r="B4156" s="45" t="s">
        <v>1030</v>
      </c>
      <c r="C4156" s="45" t="s">
        <v>1480</v>
      </c>
      <c r="D4156" s="452" t="s">
        <v>2973</v>
      </c>
      <c r="E4156" s="140" t="s">
        <v>850</v>
      </c>
      <c r="F4156" s="141" t="s">
        <v>463</v>
      </c>
      <c r="G4156" s="468" t="s">
        <v>3096</v>
      </c>
      <c r="H4156" s="50" t="s">
        <v>2333</v>
      </c>
      <c r="I4156" s="142" t="s">
        <v>1119</v>
      </c>
      <c r="J4156" s="15">
        <v>400</v>
      </c>
      <c r="K4156" s="15"/>
      <c r="L4156" s="15"/>
      <c r="M4156" s="15"/>
      <c r="N4156" s="15"/>
      <c r="O4156" s="15"/>
      <c r="P4156" s="15"/>
      <c r="Q4156" s="15"/>
      <c r="R4156" s="15"/>
      <c r="S4156" s="15"/>
      <c r="T4156" s="15"/>
      <c r="U4156" s="15">
        <v>0</v>
      </c>
      <c r="V4156" s="15">
        <v>400</v>
      </c>
      <c r="W4156" s="15"/>
      <c r="X4156" s="15"/>
      <c r="Y4156" s="15"/>
      <c r="Z4156" s="15"/>
      <c r="AA4156" s="15"/>
      <c r="AB4156" s="15"/>
      <c r="AC4156" s="15"/>
      <c r="AD4156" s="15"/>
      <c r="AE4156" s="15"/>
      <c r="AF4156" s="15"/>
      <c r="AG4156" s="15"/>
      <c r="AH4156" s="15">
        <v>0</v>
      </c>
      <c r="AI4156" s="15">
        <v>0</v>
      </c>
      <c r="AJ4156" s="15"/>
      <c r="AK4156" s="15"/>
      <c r="AL4156" s="15"/>
      <c r="AM4156" s="15"/>
      <c r="AN4156" s="15"/>
      <c r="AO4156" s="15"/>
      <c r="AP4156" s="15"/>
      <c r="AQ4156" s="15"/>
      <c r="AR4156" s="15"/>
      <c r="AS4156" s="15"/>
      <c r="AT4156" s="15"/>
      <c r="AU4156" s="15">
        <v>0</v>
      </c>
      <c r="AV4156" s="15">
        <v>0</v>
      </c>
      <c r="AW4156" s="15">
        <f t="shared" si="1171"/>
        <v>0</v>
      </c>
    </row>
    <row r="4157" spans="1:49" s="144" customFormat="1">
      <c r="A4157" s="44" t="s">
        <v>797</v>
      </c>
      <c r="B4157" s="45" t="s">
        <v>1030</v>
      </c>
      <c r="C4157" s="45" t="s">
        <v>1480</v>
      </c>
      <c r="D4157" s="452" t="s">
        <v>2973</v>
      </c>
      <c r="E4157" s="140" t="s">
        <v>851</v>
      </c>
      <c r="F4157" s="141" t="s">
        <v>464</v>
      </c>
      <c r="G4157" s="468" t="s">
        <v>3096</v>
      </c>
      <c r="H4157" s="50" t="s">
        <v>2333</v>
      </c>
      <c r="I4157" s="142" t="s">
        <v>1290</v>
      </c>
      <c r="J4157" s="15">
        <v>1500</v>
      </c>
      <c r="K4157" s="15"/>
      <c r="L4157" s="15"/>
      <c r="M4157" s="15"/>
      <c r="N4157" s="15"/>
      <c r="O4157" s="15">
        <v>200</v>
      </c>
      <c r="P4157" s="15"/>
      <c r="Q4157" s="15"/>
      <c r="R4157" s="15"/>
      <c r="S4157" s="15"/>
      <c r="T4157" s="15"/>
      <c r="U4157" s="15">
        <v>200</v>
      </c>
      <c r="V4157" s="15">
        <v>1300</v>
      </c>
      <c r="W4157" s="15"/>
      <c r="X4157" s="15"/>
      <c r="Y4157" s="15"/>
      <c r="Z4157" s="15"/>
      <c r="AA4157" s="15"/>
      <c r="AB4157" s="15"/>
      <c r="AC4157" s="15"/>
      <c r="AD4157" s="15"/>
      <c r="AE4157" s="15"/>
      <c r="AF4157" s="15"/>
      <c r="AG4157" s="15"/>
      <c r="AH4157" s="15">
        <v>0</v>
      </c>
      <c r="AI4157" s="15">
        <v>0</v>
      </c>
      <c r="AJ4157" s="15"/>
      <c r="AK4157" s="15"/>
      <c r="AL4157" s="15"/>
      <c r="AM4157" s="15"/>
      <c r="AN4157" s="15"/>
      <c r="AO4157" s="15"/>
      <c r="AP4157" s="15"/>
      <c r="AQ4157" s="15"/>
      <c r="AR4157" s="15"/>
      <c r="AS4157" s="15"/>
      <c r="AT4157" s="15"/>
      <c r="AU4157" s="15">
        <v>0</v>
      </c>
      <c r="AV4157" s="15">
        <v>0</v>
      </c>
      <c r="AW4157" s="15">
        <f t="shared" si="1171"/>
        <v>200</v>
      </c>
    </row>
    <row r="4158" spans="1:49" s="144" customFormat="1">
      <c r="A4158" s="44" t="s">
        <v>797</v>
      </c>
      <c r="B4158" s="45" t="s">
        <v>1030</v>
      </c>
      <c r="C4158" s="45" t="s">
        <v>1480</v>
      </c>
      <c r="D4158" s="452" t="s">
        <v>2973</v>
      </c>
      <c r="E4158" s="140" t="s">
        <v>852</v>
      </c>
      <c r="F4158" s="141" t="s">
        <v>465</v>
      </c>
      <c r="G4158" s="468" t="s">
        <v>3096</v>
      </c>
      <c r="H4158" s="50" t="s">
        <v>2333</v>
      </c>
      <c r="I4158" s="142" t="s">
        <v>1733</v>
      </c>
      <c r="J4158" s="15">
        <v>400</v>
      </c>
      <c r="K4158" s="15"/>
      <c r="L4158" s="15"/>
      <c r="M4158" s="15"/>
      <c r="N4158" s="15"/>
      <c r="O4158" s="15"/>
      <c r="P4158" s="15">
        <v>400</v>
      </c>
      <c r="Q4158" s="15"/>
      <c r="R4158" s="15"/>
      <c r="S4158" s="15"/>
      <c r="T4158" s="15"/>
      <c r="U4158" s="15">
        <v>400</v>
      </c>
      <c r="V4158" s="15">
        <v>0</v>
      </c>
      <c r="W4158" s="15"/>
      <c r="X4158" s="15"/>
      <c r="Y4158" s="15"/>
      <c r="Z4158" s="15"/>
      <c r="AA4158" s="15"/>
      <c r="AB4158" s="15"/>
      <c r="AC4158" s="15"/>
      <c r="AD4158" s="15"/>
      <c r="AE4158" s="15"/>
      <c r="AF4158" s="15"/>
      <c r="AG4158" s="15"/>
      <c r="AH4158" s="15">
        <v>0</v>
      </c>
      <c r="AI4158" s="15">
        <v>0</v>
      </c>
      <c r="AJ4158" s="15"/>
      <c r="AK4158" s="15"/>
      <c r="AL4158" s="15"/>
      <c r="AM4158" s="15"/>
      <c r="AN4158" s="15"/>
      <c r="AO4158" s="15"/>
      <c r="AP4158" s="15"/>
      <c r="AQ4158" s="15"/>
      <c r="AR4158" s="15"/>
      <c r="AS4158" s="15"/>
      <c r="AT4158" s="15"/>
      <c r="AU4158" s="15">
        <v>0</v>
      </c>
      <c r="AV4158" s="15">
        <v>0</v>
      </c>
      <c r="AW4158" s="15">
        <f t="shared" si="1171"/>
        <v>400</v>
      </c>
    </row>
    <row r="4159" spans="1:49" s="144" customFormat="1">
      <c r="A4159" s="44" t="s">
        <v>797</v>
      </c>
      <c r="B4159" s="45" t="s">
        <v>1030</v>
      </c>
      <c r="C4159" s="45" t="s">
        <v>1480</v>
      </c>
      <c r="D4159" s="452" t="s">
        <v>2973</v>
      </c>
      <c r="E4159" s="140" t="s">
        <v>853</v>
      </c>
      <c r="F4159" s="141" t="s">
        <v>466</v>
      </c>
      <c r="G4159" s="468" t="s">
        <v>3096</v>
      </c>
      <c r="H4159" s="50" t="s">
        <v>2333</v>
      </c>
      <c r="I4159" s="142" t="s">
        <v>1734</v>
      </c>
      <c r="J4159" s="15"/>
      <c r="K4159" s="15"/>
      <c r="L4159" s="15"/>
      <c r="M4159" s="15"/>
      <c r="N4159" s="15"/>
      <c r="O4159" s="15"/>
      <c r="P4159" s="15"/>
      <c r="Q4159" s="15"/>
      <c r="R4159" s="15"/>
      <c r="S4159" s="15"/>
      <c r="T4159" s="15"/>
      <c r="U4159" s="15">
        <v>0</v>
      </c>
      <c r="V4159" s="15">
        <v>0</v>
      </c>
      <c r="W4159" s="15"/>
      <c r="X4159" s="15"/>
      <c r="Y4159" s="15"/>
      <c r="Z4159" s="15"/>
      <c r="AA4159" s="15"/>
      <c r="AB4159" s="15"/>
      <c r="AC4159" s="15"/>
      <c r="AD4159" s="15"/>
      <c r="AE4159" s="15"/>
      <c r="AF4159" s="15"/>
      <c r="AG4159" s="15"/>
      <c r="AH4159" s="15">
        <v>0</v>
      </c>
      <c r="AI4159" s="15">
        <v>0</v>
      </c>
      <c r="AJ4159" s="15"/>
      <c r="AK4159" s="15"/>
      <c r="AL4159" s="15"/>
      <c r="AM4159" s="15"/>
      <c r="AN4159" s="15"/>
      <c r="AO4159" s="15"/>
      <c r="AP4159" s="15"/>
      <c r="AQ4159" s="15"/>
      <c r="AR4159" s="15"/>
      <c r="AS4159" s="15"/>
      <c r="AT4159" s="15"/>
      <c r="AU4159" s="15">
        <v>0</v>
      </c>
      <c r="AV4159" s="15">
        <v>0</v>
      </c>
      <c r="AW4159" s="15">
        <f t="shared" si="1171"/>
        <v>0</v>
      </c>
    </row>
    <row r="4160" spans="1:49" s="144" customFormat="1">
      <c r="A4160" s="44" t="s">
        <v>797</v>
      </c>
      <c r="B4160" s="45" t="s">
        <v>1030</v>
      </c>
      <c r="C4160" s="45" t="s">
        <v>1480</v>
      </c>
      <c r="D4160" s="452" t="s">
        <v>2973</v>
      </c>
      <c r="E4160" s="140" t="s">
        <v>854</v>
      </c>
      <c r="F4160" s="141" t="s">
        <v>467</v>
      </c>
      <c r="G4160" s="468" t="s">
        <v>3096</v>
      </c>
      <c r="H4160" s="50" t="s">
        <v>2333</v>
      </c>
      <c r="I4160" s="142" t="s">
        <v>1735</v>
      </c>
      <c r="J4160" s="15"/>
      <c r="K4160" s="15"/>
      <c r="L4160" s="15"/>
      <c r="M4160" s="15"/>
      <c r="N4160" s="15"/>
      <c r="O4160" s="15"/>
      <c r="P4160" s="15"/>
      <c r="Q4160" s="15"/>
      <c r="R4160" s="15"/>
      <c r="S4160" s="15"/>
      <c r="T4160" s="15"/>
      <c r="U4160" s="15">
        <v>0</v>
      </c>
      <c r="V4160" s="15">
        <v>0</v>
      </c>
      <c r="W4160" s="15"/>
      <c r="X4160" s="15"/>
      <c r="Y4160" s="15"/>
      <c r="Z4160" s="15"/>
      <c r="AA4160" s="15"/>
      <c r="AB4160" s="15"/>
      <c r="AC4160" s="15"/>
      <c r="AD4160" s="15"/>
      <c r="AE4160" s="15"/>
      <c r="AF4160" s="15"/>
      <c r="AG4160" s="15"/>
      <c r="AH4160" s="15">
        <v>0</v>
      </c>
      <c r="AI4160" s="15">
        <v>0</v>
      </c>
      <c r="AJ4160" s="15"/>
      <c r="AK4160" s="15"/>
      <c r="AL4160" s="15"/>
      <c r="AM4160" s="15"/>
      <c r="AN4160" s="15"/>
      <c r="AO4160" s="15"/>
      <c r="AP4160" s="15"/>
      <c r="AQ4160" s="15"/>
      <c r="AR4160" s="15"/>
      <c r="AS4160" s="15"/>
      <c r="AT4160" s="15"/>
      <c r="AU4160" s="15">
        <v>0</v>
      </c>
      <c r="AV4160" s="15">
        <v>0</v>
      </c>
      <c r="AW4160" s="15">
        <f t="shared" si="1171"/>
        <v>0</v>
      </c>
    </row>
    <row r="4161" spans="1:49">
      <c r="A4161" s="44" t="s">
        <v>797</v>
      </c>
      <c r="B4161" s="45" t="s">
        <v>1030</v>
      </c>
      <c r="C4161" s="45" t="s">
        <v>1480</v>
      </c>
      <c r="D4161" s="452" t="s">
        <v>2973</v>
      </c>
      <c r="E4161" s="213" t="s">
        <v>773</v>
      </c>
      <c r="F4161" s="65"/>
      <c r="G4161" s="65"/>
      <c r="H4161" s="65"/>
      <c r="I4161" s="1" t="s">
        <v>1362</v>
      </c>
      <c r="J4161" s="9">
        <f>SUM(J4162)</f>
        <v>1600</v>
      </c>
      <c r="K4161" s="9">
        <f t="shared" ref="K4161:AT4161" si="1174">SUM(K4162)</f>
        <v>0</v>
      </c>
      <c r="L4161" s="9">
        <f t="shared" si="1174"/>
        <v>0</v>
      </c>
      <c r="M4161" s="9">
        <f t="shared" si="1174"/>
        <v>0</v>
      </c>
      <c r="N4161" s="9">
        <f t="shared" si="1174"/>
        <v>0</v>
      </c>
      <c r="O4161" s="9">
        <f t="shared" si="1174"/>
        <v>300</v>
      </c>
      <c r="P4161" s="9">
        <f t="shared" si="1174"/>
        <v>0</v>
      </c>
      <c r="Q4161" s="9">
        <f t="shared" si="1174"/>
        <v>0</v>
      </c>
      <c r="R4161" s="9">
        <f t="shared" si="1174"/>
        <v>0</v>
      </c>
      <c r="S4161" s="9">
        <f t="shared" si="1174"/>
        <v>300</v>
      </c>
      <c r="T4161" s="9">
        <f t="shared" si="1174"/>
        <v>0</v>
      </c>
      <c r="U4161" s="9">
        <v>600</v>
      </c>
      <c r="V4161" s="9">
        <v>1000</v>
      </c>
      <c r="W4161" s="9">
        <f>SUM(W4162)</f>
        <v>0</v>
      </c>
      <c r="X4161" s="9">
        <f t="shared" si="1174"/>
        <v>0</v>
      </c>
      <c r="Y4161" s="9">
        <f t="shared" si="1174"/>
        <v>0</v>
      </c>
      <c r="Z4161" s="9">
        <f t="shared" si="1174"/>
        <v>0</v>
      </c>
      <c r="AA4161" s="9">
        <f t="shared" si="1174"/>
        <v>0</v>
      </c>
      <c r="AB4161" s="9">
        <f t="shared" si="1174"/>
        <v>0</v>
      </c>
      <c r="AC4161" s="9">
        <f t="shared" si="1174"/>
        <v>0</v>
      </c>
      <c r="AD4161" s="9">
        <f t="shared" si="1174"/>
        <v>0</v>
      </c>
      <c r="AE4161" s="9">
        <f t="shared" si="1174"/>
        <v>0</v>
      </c>
      <c r="AF4161" s="9">
        <f t="shared" si="1174"/>
        <v>0</v>
      </c>
      <c r="AG4161" s="9">
        <f t="shared" si="1174"/>
        <v>0</v>
      </c>
      <c r="AH4161" s="9">
        <v>0</v>
      </c>
      <c r="AI4161" s="9">
        <v>0</v>
      </c>
      <c r="AJ4161" s="9">
        <f>SUM(AJ4162)</f>
        <v>0</v>
      </c>
      <c r="AK4161" s="9">
        <f t="shared" si="1174"/>
        <v>0</v>
      </c>
      <c r="AL4161" s="9">
        <f t="shared" si="1174"/>
        <v>0</v>
      </c>
      <c r="AM4161" s="9">
        <f t="shared" si="1174"/>
        <v>0</v>
      </c>
      <c r="AN4161" s="9">
        <f t="shared" si="1174"/>
        <v>0</v>
      </c>
      <c r="AO4161" s="9">
        <f t="shared" si="1174"/>
        <v>0</v>
      </c>
      <c r="AP4161" s="9">
        <f t="shared" si="1174"/>
        <v>0</v>
      </c>
      <c r="AQ4161" s="9">
        <f t="shared" si="1174"/>
        <v>0</v>
      </c>
      <c r="AR4161" s="9">
        <f t="shared" si="1174"/>
        <v>0</v>
      </c>
      <c r="AS4161" s="9">
        <f t="shared" si="1174"/>
        <v>0</v>
      </c>
      <c r="AT4161" s="9">
        <f t="shared" si="1174"/>
        <v>0</v>
      </c>
      <c r="AU4161" s="9">
        <v>0</v>
      </c>
      <c r="AV4161" s="9">
        <v>0</v>
      </c>
      <c r="AW4161" s="9">
        <f t="shared" si="1171"/>
        <v>600</v>
      </c>
    </row>
    <row r="4162" spans="1:49">
      <c r="A4162" s="44" t="s">
        <v>797</v>
      </c>
      <c r="B4162" s="45" t="s">
        <v>1030</v>
      </c>
      <c r="C4162" s="45" t="s">
        <v>1480</v>
      </c>
      <c r="D4162" s="452" t="s">
        <v>2973</v>
      </c>
      <c r="E4162" s="367" t="s">
        <v>785</v>
      </c>
      <c r="F4162" s="50"/>
      <c r="G4162" s="468" t="s">
        <v>3096</v>
      </c>
      <c r="H4162" s="50" t="s">
        <v>2333</v>
      </c>
      <c r="I4162" s="42" t="s">
        <v>1363</v>
      </c>
      <c r="J4162" s="15">
        <v>1600</v>
      </c>
      <c r="O4162" s="15">
        <v>300</v>
      </c>
      <c r="S4162" s="15">
        <v>300</v>
      </c>
      <c r="U4162" s="15">
        <v>600</v>
      </c>
      <c r="V4162" s="15">
        <v>1000</v>
      </c>
      <c r="AH4162" s="15">
        <v>0</v>
      </c>
      <c r="AI4162" s="15">
        <v>0</v>
      </c>
      <c r="AU4162" s="15">
        <v>0</v>
      </c>
      <c r="AV4162" s="15">
        <v>0</v>
      </c>
      <c r="AW4162" s="15">
        <f t="shared" si="1171"/>
        <v>600</v>
      </c>
    </row>
    <row r="4163" spans="1:49">
      <c r="A4163" s="44" t="s">
        <v>797</v>
      </c>
      <c r="B4163" s="45" t="s">
        <v>1030</v>
      </c>
      <c r="C4163" s="45" t="s">
        <v>1480</v>
      </c>
      <c r="D4163" s="452" t="s">
        <v>2973</v>
      </c>
      <c r="E4163" s="213" t="s">
        <v>1364</v>
      </c>
      <c r="F4163" s="65"/>
      <c r="G4163" s="65"/>
      <c r="H4163" s="65"/>
      <c r="I4163" s="1" t="s">
        <v>2104</v>
      </c>
      <c r="J4163" s="9">
        <f>SUM(J4164:J4173)</f>
        <v>40500</v>
      </c>
      <c r="K4163" s="9">
        <f t="shared" ref="K4163:AT4163" si="1175">SUM(K4164:K4173)</f>
        <v>3000</v>
      </c>
      <c r="L4163" s="9">
        <f t="shared" si="1175"/>
        <v>5090</v>
      </c>
      <c r="M4163" s="9">
        <f t="shared" si="1175"/>
        <v>7210</v>
      </c>
      <c r="N4163" s="9">
        <f t="shared" si="1175"/>
        <v>3570</v>
      </c>
      <c r="O4163" s="9">
        <f t="shared" si="1175"/>
        <v>5240</v>
      </c>
      <c r="P4163" s="9">
        <f t="shared" si="1175"/>
        <v>3625</v>
      </c>
      <c r="Q4163" s="9">
        <f t="shared" si="1175"/>
        <v>1600</v>
      </c>
      <c r="R4163" s="9">
        <f t="shared" si="1175"/>
        <v>0</v>
      </c>
      <c r="S4163" s="9">
        <f t="shared" si="1175"/>
        <v>4500</v>
      </c>
      <c r="T4163" s="9">
        <f t="shared" si="1175"/>
        <v>3765</v>
      </c>
      <c r="U4163" s="9">
        <v>37600</v>
      </c>
      <c r="V4163" s="9">
        <v>2900</v>
      </c>
      <c r="W4163" s="9">
        <f>SUM(W4164:W4173)</f>
        <v>0</v>
      </c>
      <c r="X4163" s="9">
        <f t="shared" si="1175"/>
        <v>0</v>
      </c>
      <c r="Y4163" s="9">
        <f t="shared" si="1175"/>
        <v>0</v>
      </c>
      <c r="Z4163" s="9">
        <f t="shared" si="1175"/>
        <v>0</v>
      </c>
      <c r="AA4163" s="9">
        <f t="shared" si="1175"/>
        <v>0</v>
      </c>
      <c r="AB4163" s="9">
        <f t="shared" si="1175"/>
        <v>0</v>
      </c>
      <c r="AC4163" s="9">
        <f t="shared" si="1175"/>
        <v>0</v>
      </c>
      <c r="AD4163" s="9">
        <f t="shared" si="1175"/>
        <v>0</v>
      </c>
      <c r="AE4163" s="9">
        <f t="shared" si="1175"/>
        <v>0</v>
      </c>
      <c r="AF4163" s="9">
        <f t="shared" si="1175"/>
        <v>0</v>
      </c>
      <c r="AG4163" s="9">
        <f t="shared" si="1175"/>
        <v>0</v>
      </c>
      <c r="AH4163" s="9">
        <v>0</v>
      </c>
      <c r="AI4163" s="9">
        <v>0</v>
      </c>
      <c r="AJ4163" s="9">
        <f>SUM(AJ4164:AJ4173)</f>
        <v>3000</v>
      </c>
      <c r="AK4163" s="9">
        <f t="shared" si="1175"/>
        <v>0</v>
      </c>
      <c r="AL4163" s="9">
        <f t="shared" si="1175"/>
        <v>0</v>
      </c>
      <c r="AM4163" s="9">
        <f t="shared" si="1175"/>
        <v>0</v>
      </c>
      <c r="AN4163" s="9">
        <f t="shared" si="1175"/>
        <v>0</v>
      </c>
      <c r="AO4163" s="9">
        <f t="shared" si="1175"/>
        <v>0</v>
      </c>
      <c r="AP4163" s="9">
        <f t="shared" si="1175"/>
        <v>3000</v>
      </c>
      <c r="AQ4163" s="9">
        <f t="shared" si="1175"/>
        <v>0</v>
      </c>
      <c r="AR4163" s="9">
        <f t="shared" si="1175"/>
        <v>0</v>
      </c>
      <c r="AS4163" s="9">
        <f t="shared" si="1175"/>
        <v>0</v>
      </c>
      <c r="AT4163" s="9">
        <f t="shared" si="1175"/>
        <v>0</v>
      </c>
      <c r="AU4163" s="9">
        <v>3000</v>
      </c>
      <c r="AV4163" s="9">
        <v>0</v>
      </c>
      <c r="AW4163" s="9">
        <f t="shared" si="1171"/>
        <v>40600</v>
      </c>
    </row>
    <row r="4164" spans="1:49">
      <c r="A4164" s="44" t="s">
        <v>797</v>
      </c>
      <c r="B4164" s="45" t="s">
        <v>1030</v>
      </c>
      <c r="C4164" s="45" t="s">
        <v>1480</v>
      </c>
      <c r="D4164" s="452" t="s">
        <v>2973</v>
      </c>
      <c r="E4164" s="367" t="s">
        <v>786</v>
      </c>
      <c r="F4164" s="50"/>
      <c r="G4164" s="468" t="s">
        <v>3096</v>
      </c>
      <c r="H4164" s="50" t="s">
        <v>2333</v>
      </c>
      <c r="I4164" s="42" t="s">
        <v>1191</v>
      </c>
      <c r="J4164" s="15">
        <v>2500</v>
      </c>
      <c r="K4164" s="15">
        <v>200</v>
      </c>
      <c r="L4164" s="15">
        <v>200</v>
      </c>
      <c r="O4164" s="15">
        <v>200</v>
      </c>
      <c r="P4164" s="15">
        <v>200</v>
      </c>
      <c r="U4164" s="15">
        <v>800</v>
      </c>
      <c r="V4164" s="15">
        <v>1700</v>
      </c>
      <c r="AH4164" s="15">
        <v>0</v>
      </c>
      <c r="AI4164" s="15">
        <v>0</v>
      </c>
      <c r="AU4164" s="15">
        <v>0</v>
      </c>
      <c r="AV4164" s="15">
        <v>0</v>
      </c>
      <c r="AW4164" s="15">
        <f t="shared" si="1171"/>
        <v>800</v>
      </c>
    </row>
    <row r="4165" spans="1:49">
      <c r="A4165" s="44" t="s">
        <v>797</v>
      </c>
      <c r="B4165" s="45" t="s">
        <v>1030</v>
      </c>
      <c r="C4165" s="45" t="s">
        <v>1480</v>
      </c>
      <c r="D4165" s="452" t="s">
        <v>2973</v>
      </c>
      <c r="E4165" s="367" t="s">
        <v>1528</v>
      </c>
      <c r="F4165" s="50"/>
      <c r="G4165" s="468" t="s">
        <v>3096</v>
      </c>
      <c r="H4165" s="50" t="s">
        <v>2333</v>
      </c>
      <c r="I4165" s="42" t="s">
        <v>989</v>
      </c>
      <c r="U4165" s="15">
        <v>0</v>
      </c>
      <c r="V4165" s="15">
        <v>0</v>
      </c>
      <c r="AH4165" s="15">
        <v>0</v>
      </c>
      <c r="AI4165" s="15">
        <v>0</v>
      </c>
      <c r="AU4165" s="15">
        <v>0</v>
      </c>
      <c r="AV4165" s="15">
        <v>0</v>
      </c>
      <c r="AW4165" s="15">
        <f t="shared" si="1171"/>
        <v>0</v>
      </c>
    </row>
    <row r="4166" spans="1:49">
      <c r="A4166" s="44" t="s">
        <v>797</v>
      </c>
      <c r="B4166" s="45" t="s">
        <v>1030</v>
      </c>
      <c r="C4166" s="45" t="s">
        <v>1480</v>
      </c>
      <c r="D4166" s="452" t="s">
        <v>2973</v>
      </c>
      <c r="E4166" s="367" t="s">
        <v>1679</v>
      </c>
      <c r="F4166" s="50"/>
      <c r="G4166" s="468" t="s">
        <v>3096</v>
      </c>
      <c r="H4166" s="50" t="s">
        <v>2333</v>
      </c>
      <c r="I4166" s="42" t="s">
        <v>1048</v>
      </c>
      <c r="U4166" s="15">
        <v>0</v>
      </c>
      <c r="V4166" s="15">
        <v>0</v>
      </c>
      <c r="AH4166" s="15">
        <v>0</v>
      </c>
      <c r="AI4166" s="15">
        <v>0</v>
      </c>
      <c r="AU4166" s="15">
        <v>0</v>
      </c>
      <c r="AV4166" s="15">
        <v>0</v>
      </c>
      <c r="AW4166" s="15">
        <f t="shared" si="1171"/>
        <v>0</v>
      </c>
    </row>
    <row r="4167" spans="1:49">
      <c r="A4167" s="44" t="s">
        <v>797</v>
      </c>
      <c r="B4167" s="45" t="s">
        <v>1030</v>
      </c>
      <c r="C4167" s="45" t="s">
        <v>1480</v>
      </c>
      <c r="D4167" s="452" t="s">
        <v>2973</v>
      </c>
      <c r="E4167" s="367" t="s">
        <v>787</v>
      </c>
      <c r="F4167" s="50"/>
      <c r="G4167" s="468" t="s">
        <v>3096</v>
      </c>
      <c r="H4167" s="50" t="s">
        <v>2333</v>
      </c>
      <c r="I4167" s="42" t="s">
        <v>2226</v>
      </c>
      <c r="J4167" s="15">
        <v>30000</v>
      </c>
      <c r="K4167" s="15">
        <v>2200</v>
      </c>
      <c r="L4167" s="15">
        <v>3990</v>
      </c>
      <c r="M4167" s="15">
        <v>5010</v>
      </c>
      <c r="N4167" s="15">
        <v>3570</v>
      </c>
      <c r="O4167" s="15">
        <v>3840</v>
      </c>
      <c r="P4167" s="15">
        <v>2825</v>
      </c>
      <c r="Q4167" s="15">
        <v>1000</v>
      </c>
      <c r="S4167" s="15">
        <v>3800</v>
      </c>
      <c r="T4167" s="15">
        <v>3765</v>
      </c>
      <c r="U4167" s="15">
        <v>30000</v>
      </c>
      <c r="V4167" s="15">
        <v>0</v>
      </c>
      <c r="AH4167" s="15">
        <v>0</v>
      </c>
      <c r="AI4167" s="15">
        <v>0</v>
      </c>
      <c r="AJ4167" s="15">
        <v>3000</v>
      </c>
      <c r="AP4167" s="15">
        <v>3000</v>
      </c>
      <c r="AU4167" s="15">
        <v>3000</v>
      </c>
      <c r="AV4167" s="15">
        <v>0</v>
      </c>
      <c r="AW4167" s="15">
        <f t="shared" si="1171"/>
        <v>33000</v>
      </c>
    </row>
    <row r="4168" spans="1:49">
      <c r="A4168" s="44" t="s">
        <v>797</v>
      </c>
      <c r="B4168" s="45" t="s">
        <v>1030</v>
      </c>
      <c r="C4168" s="45" t="s">
        <v>1480</v>
      </c>
      <c r="D4168" s="452" t="s">
        <v>2973</v>
      </c>
      <c r="E4168" s="367" t="s">
        <v>1116</v>
      </c>
      <c r="F4168" s="50"/>
      <c r="G4168" s="468" t="s">
        <v>3096</v>
      </c>
      <c r="H4168" s="50" t="s">
        <v>2333</v>
      </c>
      <c r="I4168" s="42" t="s">
        <v>1487</v>
      </c>
      <c r="J4168" s="15">
        <v>1500</v>
      </c>
      <c r="K4168" s="15">
        <v>100</v>
      </c>
      <c r="L4168" s="15">
        <v>200</v>
      </c>
      <c r="M4168" s="15">
        <v>200</v>
      </c>
      <c r="O4168" s="15">
        <v>200</v>
      </c>
      <c r="P4168" s="15">
        <v>100</v>
      </c>
      <c r="Q4168" s="15">
        <v>300</v>
      </c>
      <c r="S4168" s="15">
        <v>200</v>
      </c>
      <c r="U4168" s="15">
        <v>1300</v>
      </c>
      <c r="V4168" s="15">
        <v>200</v>
      </c>
      <c r="AH4168" s="15">
        <v>0</v>
      </c>
      <c r="AI4168" s="15">
        <v>0</v>
      </c>
      <c r="AU4168" s="15">
        <v>0</v>
      </c>
      <c r="AV4168" s="15">
        <v>0</v>
      </c>
      <c r="AW4168" s="15">
        <f t="shared" si="1171"/>
        <v>1300</v>
      </c>
    </row>
    <row r="4169" spans="1:49">
      <c r="A4169" s="44" t="s">
        <v>797</v>
      </c>
      <c r="B4169" s="45" t="s">
        <v>1030</v>
      </c>
      <c r="C4169" s="45" t="s">
        <v>1480</v>
      </c>
      <c r="D4169" s="452" t="s">
        <v>2973</v>
      </c>
      <c r="E4169" s="367" t="s">
        <v>1703</v>
      </c>
      <c r="F4169" s="50"/>
      <c r="G4169" s="468" t="s">
        <v>3096</v>
      </c>
      <c r="H4169" s="50" t="s">
        <v>2333</v>
      </c>
      <c r="I4169" s="42" t="s">
        <v>1047</v>
      </c>
      <c r="U4169" s="15">
        <v>0</v>
      </c>
      <c r="V4169" s="15">
        <v>0</v>
      </c>
      <c r="AH4169" s="15">
        <v>0</v>
      </c>
      <c r="AI4169" s="15">
        <v>0</v>
      </c>
      <c r="AU4169" s="15">
        <v>0</v>
      </c>
      <c r="AV4169" s="15">
        <v>0</v>
      </c>
      <c r="AW4169" s="15">
        <f t="shared" si="1171"/>
        <v>0</v>
      </c>
    </row>
    <row r="4170" spans="1:49">
      <c r="A4170" s="44" t="s">
        <v>797</v>
      </c>
      <c r="B4170" s="45" t="s">
        <v>1030</v>
      </c>
      <c r="C4170" s="45" t="s">
        <v>1480</v>
      </c>
      <c r="D4170" s="452" t="s">
        <v>2973</v>
      </c>
      <c r="E4170" s="367" t="s">
        <v>826</v>
      </c>
      <c r="F4170" s="50"/>
      <c r="G4170" s="468" t="s">
        <v>3096</v>
      </c>
      <c r="H4170" s="50" t="s">
        <v>2333</v>
      </c>
      <c r="I4170" s="42" t="s">
        <v>935</v>
      </c>
      <c r="J4170" s="15">
        <v>3000</v>
      </c>
      <c r="K4170" s="15">
        <v>300</v>
      </c>
      <c r="L4170" s="15">
        <v>700</v>
      </c>
      <c r="M4170" s="15">
        <v>1500</v>
      </c>
      <c r="O4170" s="15">
        <v>500</v>
      </c>
      <c r="U4170" s="15">
        <v>3000</v>
      </c>
      <c r="V4170" s="15">
        <v>0</v>
      </c>
      <c r="AH4170" s="15">
        <v>0</v>
      </c>
      <c r="AI4170" s="15">
        <v>0</v>
      </c>
      <c r="AU4170" s="15">
        <v>0</v>
      </c>
      <c r="AV4170" s="15">
        <v>0</v>
      </c>
      <c r="AW4170" s="15">
        <f t="shared" si="1171"/>
        <v>3000</v>
      </c>
    </row>
    <row r="4171" spans="1:49">
      <c r="A4171" s="44" t="s">
        <v>797</v>
      </c>
      <c r="B4171" s="45" t="s">
        <v>1030</v>
      </c>
      <c r="C4171" s="45" t="s">
        <v>1480</v>
      </c>
      <c r="D4171" s="452" t="s">
        <v>2973</v>
      </c>
      <c r="E4171" s="367" t="s">
        <v>1115</v>
      </c>
      <c r="F4171" s="50"/>
      <c r="G4171" s="468" t="s">
        <v>3096</v>
      </c>
      <c r="H4171" s="50" t="s">
        <v>2333</v>
      </c>
      <c r="I4171" s="42" t="s">
        <v>990</v>
      </c>
      <c r="U4171" s="15">
        <v>0</v>
      </c>
      <c r="V4171" s="15">
        <v>0</v>
      </c>
      <c r="AH4171" s="15">
        <v>0</v>
      </c>
      <c r="AI4171" s="15">
        <v>0</v>
      </c>
      <c r="AU4171" s="15">
        <v>0</v>
      </c>
      <c r="AV4171" s="15">
        <v>0</v>
      </c>
      <c r="AW4171" s="15">
        <f t="shared" si="1171"/>
        <v>0</v>
      </c>
    </row>
    <row r="4172" spans="1:49">
      <c r="A4172" s="44" t="s">
        <v>797</v>
      </c>
      <c r="B4172" s="45" t="s">
        <v>1030</v>
      </c>
      <c r="C4172" s="45" t="s">
        <v>1480</v>
      </c>
      <c r="D4172" s="452" t="s">
        <v>2973</v>
      </c>
      <c r="E4172" s="367" t="s">
        <v>1677</v>
      </c>
      <c r="F4172" s="50"/>
      <c r="G4172" s="468" t="s">
        <v>3096</v>
      </c>
      <c r="H4172" s="50" t="s">
        <v>2333</v>
      </c>
      <c r="I4172" s="42" t="s">
        <v>1688</v>
      </c>
      <c r="J4172" s="15">
        <v>3500</v>
      </c>
      <c r="K4172" s="15">
        <v>200</v>
      </c>
      <c r="M4172" s="15">
        <v>500</v>
      </c>
      <c r="O4172" s="15">
        <v>500</v>
      </c>
      <c r="P4172" s="15">
        <v>500</v>
      </c>
      <c r="Q4172" s="15">
        <v>300</v>
      </c>
      <c r="S4172" s="15">
        <v>500</v>
      </c>
      <c r="U4172" s="15">
        <v>2500</v>
      </c>
      <c r="V4172" s="15">
        <v>1000</v>
      </c>
      <c r="AH4172" s="15">
        <v>0</v>
      </c>
      <c r="AI4172" s="15">
        <v>0</v>
      </c>
      <c r="AU4172" s="15">
        <v>0</v>
      </c>
      <c r="AV4172" s="15">
        <v>0</v>
      </c>
      <c r="AW4172" s="15">
        <f t="shared" si="1171"/>
        <v>2500</v>
      </c>
    </row>
    <row r="4173" spans="1:49">
      <c r="A4173" s="44" t="s">
        <v>797</v>
      </c>
      <c r="B4173" s="45" t="s">
        <v>1030</v>
      </c>
      <c r="C4173" s="45" t="s">
        <v>1480</v>
      </c>
      <c r="D4173" s="452" t="s">
        <v>2973</v>
      </c>
      <c r="E4173" s="367" t="s">
        <v>1677</v>
      </c>
      <c r="F4173" s="50" t="s">
        <v>468</v>
      </c>
      <c r="G4173" s="468" t="s">
        <v>3096</v>
      </c>
      <c r="H4173" s="50" t="s">
        <v>2333</v>
      </c>
      <c r="I4173" s="42" t="s">
        <v>25</v>
      </c>
      <c r="U4173" s="15">
        <v>0</v>
      </c>
      <c r="V4173" s="15">
        <v>0</v>
      </c>
      <c r="AH4173" s="15">
        <v>0</v>
      </c>
      <c r="AI4173" s="15">
        <v>0</v>
      </c>
      <c r="AU4173" s="15">
        <v>0</v>
      </c>
      <c r="AV4173" s="15">
        <v>0</v>
      </c>
      <c r="AW4173" s="15">
        <f t="shared" si="1171"/>
        <v>0</v>
      </c>
    </row>
    <row r="4174" spans="1:49" s="52" customFormat="1">
      <c r="A4174" s="41"/>
      <c r="B4174" s="345"/>
      <c r="C4174" s="345"/>
      <c r="D4174" s="369"/>
      <c r="E4174" s="213"/>
      <c r="F4174" s="65"/>
      <c r="G4174" s="65"/>
      <c r="H4174" s="65"/>
      <c r="I4174" s="49" t="s">
        <v>3</v>
      </c>
      <c r="J4174" s="6">
        <f>SUM(J4175)</f>
        <v>0</v>
      </c>
      <c r="K4174" s="6">
        <f t="shared" ref="K4174:AT4175" si="1176">SUM(K4175)</f>
        <v>0</v>
      </c>
      <c r="L4174" s="6">
        <f t="shared" si="1176"/>
        <v>0</v>
      </c>
      <c r="M4174" s="6">
        <f t="shared" si="1176"/>
        <v>0</v>
      </c>
      <c r="N4174" s="6">
        <f t="shared" si="1176"/>
        <v>0</v>
      </c>
      <c r="O4174" s="6">
        <f t="shared" si="1176"/>
        <v>0</v>
      </c>
      <c r="P4174" s="6">
        <f t="shared" si="1176"/>
        <v>0</v>
      </c>
      <c r="Q4174" s="6">
        <f t="shared" si="1176"/>
        <v>0</v>
      </c>
      <c r="R4174" s="6">
        <f t="shared" si="1176"/>
        <v>0</v>
      </c>
      <c r="S4174" s="6">
        <f t="shared" si="1176"/>
        <v>0</v>
      </c>
      <c r="T4174" s="6">
        <f t="shared" si="1176"/>
        <v>0</v>
      </c>
      <c r="U4174" s="6">
        <v>0</v>
      </c>
      <c r="V4174" s="6">
        <v>0</v>
      </c>
      <c r="W4174" s="6">
        <f>SUM(W4175)</f>
        <v>0</v>
      </c>
      <c r="X4174" s="6">
        <f t="shared" si="1176"/>
        <v>0</v>
      </c>
      <c r="Y4174" s="6">
        <f t="shared" si="1176"/>
        <v>0</v>
      </c>
      <c r="Z4174" s="6">
        <f t="shared" si="1176"/>
        <v>0</v>
      </c>
      <c r="AA4174" s="6">
        <f t="shared" si="1176"/>
        <v>0</v>
      </c>
      <c r="AB4174" s="6">
        <f t="shared" si="1176"/>
        <v>0</v>
      </c>
      <c r="AC4174" s="6">
        <f t="shared" si="1176"/>
        <v>0</v>
      </c>
      <c r="AD4174" s="6">
        <f t="shared" si="1176"/>
        <v>0</v>
      </c>
      <c r="AE4174" s="6">
        <f t="shared" si="1176"/>
        <v>0</v>
      </c>
      <c r="AF4174" s="6">
        <f t="shared" si="1176"/>
        <v>0</v>
      </c>
      <c r="AG4174" s="6">
        <f t="shared" si="1176"/>
        <v>0</v>
      </c>
      <c r="AH4174" s="6">
        <v>0</v>
      </c>
      <c r="AI4174" s="6">
        <v>0</v>
      </c>
      <c r="AJ4174" s="6">
        <f>SUM(AJ4175)</f>
        <v>0</v>
      </c>
      <c r="AK4174" s="6">
        <f t="shared" si="1176"/>
        <v>0</v>
      </c>
      <c r="AL4174" s="6">
        <f t="shared" si="1176"/>
        <v>0</v>
      </c>
      <c r="AM4174" s="6">
        <f t="shared" si="1176"/>
        <v>0</v>
      </c>
      <c r="AN4174" s="6">
        <f t="shared" si="1176"/>
        <v>0</v>
      </c>
      <c r="AO4174" s="6">
        <f t="shared" si="1176"/>
        <v>0</v>
      </c>
      <c r="AP4174" s="6">
        <f t="shared" si="1176"/>
        <v>0</v>
      </c>
      <c r="AQ4174" s="6">
        <f t="shared" si="1176"/>
        <v>0</v>
      </c>
      <c r="AR4174" s="6">
        <f t="shared" si="1176"/>
        <v>0</v>
      </c>
      <c r="AS4174" s="6">
        <f t="shared" si="1176"/>
        <v>0</v>
      </c>
      <c r="AT4174" s="6">
        <f t="shared" si="1176"/>
        <v>0</v>
      </c>
      <c r="AU4174" s="6">
        <v>0</v>
      </c>
      <c r="AV4174" s="6">
        <v>0</v>
      </c>
      <c r="AW4174" s="6">
        <f t="shared" si="1171"/>
        <v>0</v>
      </c>
    </row>
    <row r="4175" spans="1:49" s="52" customFormat="1">
      <c r="A4175" s="44" t="s">
        <v>797</v>
      </c>
      <c r="B4175" s="45" t="s">
        <v>1030</v>
      </c>
      <c r="C4175" s="45" t="s">
        <v>1480</v>
      </c>
      <c r="D4175" s="452" t="s">
        <v>2973</v>
      </c>
      <c r="E4175" s="213" t="s">
        <v>833</v>
      </c>
      <c r="F4175" s="65"/>
      <c r="G4175" s="65"/>
      <c r="H4175" s="65"/>
      <c r="I4175" s="53" t="s">
        <v>1</v>
      </c>
      <c r="J4175" s="200">
        <f>SUM(J4176)</f>
        <v>0</v>
      </c>
      <c r="K4175" s="200">
        <f t="shared" si="1176"/>
        <v>0</v>
      </c>
      <c r="L4175" s="200">
        <f t="shared" si="1176"/>
        <v>0</v>
      </c>
      <c r="M4175" s="200">
        <f t="shared" si="1176"/>
        <v>0</v>
      </c>
      <c r="N4175" s="200">
        <f t="shared" si="1176"/>
        <v>0</v>
      </c>
      <c r="O4175" s="200">
        <f t="shared" si="1176"/>
        <v>0</v>
      </c>
      <c r="P4175" s="200">
        <f t="shared" si="1176"/>
        <v>0</v>
      </c>
      <c r="Q4175" s="200">
        <f t="shared" si="1176"/>
        <v>0</v>
      </c>
      <c r="R4175" s="200">
        <f t="shared" si="1176"/>
        <v>0</v>
      </c>
      <c r="S4175" s="200">
        <f t="shared" si="1176"/>
        <v>0</v>
      </c>
      <c r="T4175" s="200">
        <f t="shared" si="1176"/>
        <v>0</v>
      </c>
      <c r="U4175" s="200">
        <v>0</v>
      </c>
      <c r="V4175" s="200">
        <v>0</v>
      </c>
      <c r="W4175" s="200">
        <f>SUM(W4176)</f>
        <v>0</v>
      </c>
      <c r="X4175" s="200">
        <f t="shared" si="1176"/>
        <v>0</v>
      </c>
      <c r="Y4175" s="200">
        <f t="shared" si="1176"/>
        <v>0</v>
      </c>
      <c r="Z4175" s="200">
        <f t="shared" si="1176"/>
        <v>0</v>
      </c>
      <c r="AA4175" s="200">
        <f t="shared" si="1176"/>
        <v>0</v>
      </c>
      <c r="AB4175" s="200">
        <f t="shared" si="1176"/>
        <v>0</v>
      </c>
      <c r="AC4175" s="200">
        <f t="shared" si="1176"/>
        <v>0</v>
      </c>
      <c r="AD4175" s="200">
        <f t="shared" si="1176"/>
        <v>0</v>
      </c>
      <c r="AE4175" s="200">
        <f t="shared" si="1176"/>
        <v>0</v>
      </c>
      <c r="AF4175" s="200">
        <f t="shared" si="1176"/>
        <v>0</v>
      </c>
      <c r="AG4175" s="200">
        <f t="shared" si="1176"/>
        <v>0</v>
      </c>
      <c r="AH4175" s="200">
        <v>0</v>
      </c>
      <c r="AI4175" s="200">
        <v>0</v>
      </c>
      <c r="AJ4175" s="200">
        <f>SUM(AJ4176)</f>
        <v>0</v>
      </c>
      <c r="AK4175" s="200">
        <f t="shared" si="1176"/>
        <v>0</v>
      </c>
      <c r="AL4175" s="200">
        <f t="shared" si="1176"/>
        <v>0</v>
      </c>
      <c r="AM4175" s="200">
        <f t="shared" si="1176"/>
        <v>0</v>
      </c>
      <c r="AN4175" s="200">
        <f t="shared" si="1176"/>
        <v>0</v>
      </c>
      <c r="AO4175" s="200">
        <f t="shared" si="1176"/>
        <v>0</v>
      </c>
      <c r="AP4175" s="200">
        <f t="shared" si="1176"/>
        <v>0</v>
      </c>
      <c r="AQ4175" s="200">
        <f t="shared" si="1176"/>
        <v>0</v>
      </c>
      <c r="AR4175" s="200">
        <f t="shared" si="1176"/>
        <v>0</v>
      </c>
      <c r="AS4175" s="200">
        <f t="shared" si="1176"/>
        <v>0</v>
      </c>
      <c r="AT4175" s="200">
        <f t="shared" si="1176"/>
        <v>0</v>
      </c>
      <c r="AU4175" s="200">
        <v>0</v>
      </c>
      <c r="AV4175" s="200">
        <v>0</v>
      </c>
      <c r="AW4175" s="200">
        <f t="shared" si="1171"/>
        <v>0</v>
      </c>
    </row>
    <row r="4176" spans="1:49" s="59" customFormat="1">
      <c r="A4176" s="44" t="s">
        <v>797</v>
      </c>
      <c r="B4176" s="45" t="s">
        <v>1030</v>
      </c>
      <c r="C4176" s="45" t="s">
        <v>1480</v>
      </c>
      <c r="D4176" s="452" t="s">
        <v>2973</v>
      </c>
      <c r="E4176" s="57" t="s">
        <v>1517</v>
      </c>
      <c r="F4176" s="58"/>
      <c r="G4176" s="468" t="s">
        <v>3096</v>
      </c>
      <c r="H4176" s="50" t="s">
        <v>2333</v>
      </c>
      <c r="I4176" s="188" t="s">
        <v>2584</v>
      </c>
      <c r="J4176" s="13"/>
      <c r="K4176" s="13"/>
      <c r="L4176" s="13"/>
      <c r="M4176" s="13"/>
      <c r="N4176" s="13"/>
      <c r="O4176" s="13"/>
      <c r="P4176" s="13"/>
      <c r="Q4176" s="13"/>
      <c r="R4176" s="13"/>
      <c r="S4176" s="13"/>
      <c r="T4176" s="13"/>
      <c r="U4176" s="13">
        <v>0</v>
      </c>
      <c r="V4176" s="13">
        <v>0</v>
      </c>
      <c r="W4176" s="13"/>
      <c r="X4176" s="13"/>
      <c r="Y4176" s="13"/>
      <c r="Z4176" s="13"/>
      <c r="AA4176" s="13"/>
      <c r="AB4176" s="13"/>
      <c r="AC4176" s="13"/>
      <c r="AD4176" s="13"/>
      <c r="AE4176" s="13"/>
      <c r="AF4176" s="13"/>
      <c r="AG4176" s="13"/>
      <c r="AH4176" s="13">
        <v>0</v>
      </c>
      <c r="AI4176" s="13">
        <v>0</v>
      </c>
      <c r="AJ4176" s="13"/>
      <c r="AK4176" s="13"/>
      <c r="AL4176" s="13"/>
      <c r="AM4176" s="13"/>
      <c r="AN4176" s="13"/>
      <c r="AO4176" s="13"/>
      <c r="AP4176" s="13"/>
      <c r="AQ4176" s="13"/>
      <c r="AR4176" s="13"/>
      <c r="AS4176" s="13"/>
      <c r="AT4176" s="13"/>
      <c r="AU4176" s="13">
        <v>0</v>
      </c>
      <c r="AV4176" s="13">
        <v>0</v>
      </c>
      <c r="AW4176" s="13">
        <f t="shared" si="1171"/>
        <v>0</v>
      </c>
    </row>
    <row r="4177" spans="1:49">
      <c r="A4177" s="44"/>
      <c r="B4177" s="45"/>
      <c r="C4177" s="45"/>
      <c r="D4177" s="45"/>
      <c r="E4177" s="367"/>
      <c r="F4177" s="50"/>
      <c r="G4177" s="50"/>
      <c r="H4177" s="50"/>
      <c r="I4177" s="49" t="s">
        <v>1157</v>
      </c>
      <c r="J4177" s="6">
        <f>SUM(J4178)</f>
        <v>15000</v>
      </c>
      <c r="K4177" s="6">
        <f t="shared" ref="K4177:AT4177" si="1177">SUM(K4178)</f>
        <v>330</v>
      </c>
      <c r="L4177" s="6">
        <f t="shared" si="1177"/>
        <v>800</v>
      </c>
      <c r="M4177" s="6">
        <f t="shared" si="1177"/>
        <v>500</v>
      </c>
      <c r="N4177" s="6">
        <f t="shared" si="1177"/>
        <v>2500</v>
      </c>
      <c r="O4177" s="6">
        <f t="shared" si="1177"/>
        <v>1000</v>
      </c>
      <c r="P4177" s="6">
        <f t="shared" si="1177"/>
        <v>1000</v>
      </c>
      <c r="Q4177" s="6">
        <f t="shared" si="1177"/>
        <v>1930</v>
      </c>
      <c r="R4177" s="6">
        <f t="shared" si="1177"/>
        <v>0</v>
      </c>
      <c r="S4177" s="6">
        <f t="shared" si="1177"/>
        <v>1500</v>
      </c>
      <c r="T4177" s="6">
        <f t="shared" si="1177"/>
        <v>5095</v>
      </c>
      <c r="U4177" s="6">
        <v>14655</v>
      </c>
      <c r="V4177" s="6">
        <v>345</v>
      </c>
      <c r="W4177" s="6">
        <f>SUM(W4178)</f>
        <v>2500</v>
      </c>
      <c r="X4177" s="6">
        <f t="shared" si="1177"/>
        <v>0</v>
      </c>
      <c r="Y4177" s="6">
        <f t="shared" si="1177"/>
        <v>0</v>
      </c>
      <c r="Z4177" s="6">
        <f t="shared" si="1177"/>
        <v>2500</v>
      </c>
      <c r="AA4177" s="6">
        <f t="shared" si="1177"/>
        <v>0</v>
      </c>
      <c r="AB4177" s="6">
        <f t="shared" si="1177"/>
        <v>0</v>
      </c>
      <c r="AC4177" s="6">
        <f t="shared" si="1177"/>
        <v>0</v>
      </c>
      <c r="AD4177" s="6">
        <f t="shared" si="1177"/>
        <v>0</v>
      </c>
      <c r="AE4177" s="6">
        <f t="shared" si="1177"/>
        <v>0</v>
      </c>
      <c r="AF4177" s="6">
        <f t="shared" si="1177"/>
        <v>0</v>
      </c>
      <c r="AG4177" s="6">
        <f t="shared" si="1177"/>
        <v>0</v>
      </c>
      <c r="AH4177" s="6">
        <v>2500</v>
      </c>
      <c r="AI4177" s="6">
        <v>0</v>
      </c>
      <c r="AJ4177" s="6">
        <f>SUM(AJ4178)</f>
        <v>5000</v>
      </c>
      <c r="AK4177" s="6">
        <f t="shared" si="1177"/>
        <v>0</v>
      </c>
      <c r="AL4177" s="6">
        <f t="shared" si="1177"/>
        <v>0</v>
      </c>
      <c r="AM4177" s="6">
        <f t="shared" si="1177"/>
        <v>0</v>
      </c>
      <c r="AN4177" s="6">
        <f t="shared" si="1177"/>
        <v>0</v>
      </c>
      <c r="AO4177" s="6">
        <f t="shared" si="1177"/>
        <v>0</v>
      </c>
      <c r="AP4177" s="6">
        <f t="shared" si="1177"/>
        <v>5000</v>
      </c>
      <c r="AQ4177" s="6">
        <f t="shared" si="1177"/>
        <v>0</v>
      </c>
      <c r="AR4177" s="6">
        <f t="shared" si="1177"/>
        <v>0</v>
      </c>
      <c r="AS4177" s="6">
        <f t="shared" si="1177"/>
        <v>0</v>
      </c>
      <c r="AT4177" s="6">
        <f t="shared" si="1177"/>
        <v>0</v>
      </c>
      <c r="AU4177" s="6">
        <v>5000</v>
      </c>
      <c r="AV4177" s="6">
        <v>0</v>
      </c>
      <c r="AW4177" s="6">
        <f t="shared" si="1171"/>
        <v>22155</v>
      </c>
    </row>
    <row r="4178" spans="1:49">
      <c r="A4178" s="44" t="s">
        <v>797</v>
      </c>
      <c r="B4178" s="45" t="s">
        <v>1030</v>
      </c>
      <c r="C4178" s="45" t="s">
        <v>1480</v>
      </c>
      <c r="D4178" s="452" t="s">
        <v>2973</v>
      </c>
      <c r="E4178" s="54" t="s">
        <v>1402</v>
      </c>
      <c r="F4178" s="50"/>
      <c r="G4178" s="50"/>
      <c r="H4178" s="50"/>
      <c r="I4178" s="1" t="s">
        <v>1158</v>
      </c>
      <c r="J4178" s="9">
        <f>SUM(J4179:J4179)</f>
        <v>15000</v>
      </c>
      <c r="K4178" s="9">
        <f t="shared" ref="K4178:AT4178" si="1178">SUM(K4179:K4179)</f>
        <v>330</v>
      </c>
      <c r="L4178" s="9">
        <f t="shared" si="1178"/>
        <v>800</v>
      </c>
      <c r="M4178" s="9">
        <f t="shared" si="1178"/>
        <v>500</v>
      </c>
      <c r="N4178" s="9">
        <f t="shared" si="1178"/>
        <v>2500</v>
      </c>
      <c r="O4178" s="9">
        <f t="shared" si="1178"/>
        <v>1000</v>
      </c>
      <c r="P4178" s="9">
        <f t="shared" si="1178"/>
        <v>1000</v>
      </c>
      <c r="Q4178" s="9">
        <f t="shared" si="1178"/>
        <v>1930</v>
      </c>
      <c r="R4178" s="9">
        <f t="shared" si="1178"/>
        <v>0</v>
      </c>
      <c r="S4178" s="9">
        <f t="shared" si="1178"/>
        <v>1500</v>
      </c>
      <c r="T4178" s="9">
        <f t="shared" si="1178"/>
        <v>5095</v>
      </c>
      <c r="U4178" s="9">
        <v>14655</v>
      </c>
      <c r="V4178" s="9">
        <v>345</v>
      </c>
      <c r="W4178" s="9">
        <f>SUM(W4179:W4179)</f>
        <v>2500</v>
      </c>
      <c r="X4178" s="9">
        <f t="shared" si="1178"/>
        <v>0</v>
      </c>
      <c r="Y4178" s="9">
        <f t="shared" si="1178"/>
        <v>0</v>
      </c>
      <c r="Z4178" s="9">
        <f t="shared" si="1178"/>
        <v>2500</v>
      </c>
      <c r="AA4178" s="9">
        <f t="shared" si="1178"/>
        <v>0</v>
      </c>
      <c r="AB4178" s="9">
        <f t="shared" si="1178"/>
        <v>0</v>
      </c>
      <c r="AC4178" s="9">
        <f t="shared" si="1178"/>
        <v>0</v>
      </c>
      <c r="AD4178" s="9">
        <f t="shared" si="1178"/>
        <v>0</v>
      </c>
      <c r="AE4178" s="9">
        <f t="shared" si="1178"/>
        <v>0</v>
      </c>
      <c r="AF4178" s="9">
        <f t="shared" si="1178"/>
        <v>0</v>
      </c>
      <c r="AG4178" s="9">
        <f t="shared" si="1178"/>
        <v>0</v>
      </c>
      <c r="AH4178" s="9">
        <v>2500</v>
      </c>
      <c r="AI4178" s="9">
        <v>0</v>
      </c>
      <c r="AJ4178" s="9">
        <f>SUM(AJ4179:AJ4179)</f>
        <v>5000</v>
      </c>
      <c r="AK4178" s="9">
        <f t="shared" si="1178"/>
        <v>0</v>
      </c>
      <c r="AL4178" s="9">
        <f t="shared" si="1178"/>
        <v>0</v>
      </c>
      <c r="AM4178" s="9">
        <f t="shared" si="1178"/>
        <v>0</v>
      </c>
      <c r="AN4178" s="9">
        <f t="shared" si="1178"/>
        <v>0</v>
      </c>
      <c r="AO4178" s="9">
        <f t="shared" si="1178"/>
        <v>0</v>
      </c>
      <c r="AP4178" s="9">
        <f t="shared" si="1178"/>
        <v>5000</v>
      </c>
      <c r="AQ4178" s="9">
        <f t="shared" si="1178"/>
        <v>0</v>
      </c>
      <c r="AR4178" s="9">
        <f t="shared" si="1178"/>
        <v>0</v>
      </c>
      <c r="AS4178" s="9">
        <f t="shared" si="1178"/>
        <v>0</v>
      </c>
      <c r="AT4178" s="9">
        <f t="shared" si="1178"/>
        <v>0</v>
      </c>
      <c r="AU4178" s="9">
        <v>5000</v>
      </c>
      <c r="AV4178" s="9">
        <v>0</v>
      </c>
      <c r="AW4178" s="9">
        <f t="shared" si="1171"/>
        <v>22155</v>
      </c>
    </row>
    <row r="4179" spans="1:49">
      <c r="A4179" s="44" t="s">
        <v>797</v>
      </c>
      <c r="B4179" s="45" t="s">
        <v>1030</v>
      </c>
      <c r="C4179" s="45" t="s">
        <v>1480</v>
      </c>
      <c r="D4179" s="452" t="s">
        <v>2973</v>
      </c>
      <c r="E4179" s="367" t="s">
        <v>1409</v>
      </c>
      <c r="F4179" s="50"/>
      <c r="G4179" s="468" t="s">
        <v>3096</v>
      </c>
      <c r="H4179" s="50" t="s">
        <v>2333</v>
      </c>
      <c r="I4179" s="42" t="s">
        <v>1518</v>
      </c>
      <c r="J4179" s="15">
        <v>15000</v>
      </c>
      <c r="K4179" s="15">
        <v>330</v>
      </c>
      <c r="L4179" s="15">
        <v>800</v>
      </c>
      <c r="M4179" s="15">
        <v>500</v>
      </c>
      <c r="N4179" s="15">
        <v>2500</v>
      </c>
      <c r="O4179" s="15">
        <v>1000</v>
      </c>
      <c r="P4179" s="15">
        <v>1000</v>
      </c>
      <c r="Q4179" s="15">
        <v>1930</v>
      </c>
      <c r="S4179" s="15">
        <v>1500</v>
      </c>
      <c r="T4179" s="15">
        <v>5095</v>
      </c>
      <c r="U4179" s="15">
        <v>14655</v>
      </c>
      <c r="V4179" s="15">
        <v>345</v>
      </c>
      <c r="W4179" s="15">
        <v>2500</v>
      </c>
      <c r="Z4179" s="15">
        <v>2500</v>
      </c>
      <c r="AH4179" s="15">
        <v>2500</v>
      </c>
      <c r="AI4179" s="15">
        <v>0</v>
      </c>
      <c r="AJ4179" s="15">
        <v>5000</v>
      </c>
      <c r="AP4179" s="15">
        <v>5000</v>
      </c>
      <c r="AU4179" s="15">
        <v>5000</v>
      </c>
      <c r="AV4179" s="15">
        <v>0</v>
      </c>
      <c r="AW4179" s="15">
        <f t="shared" si="1171"/>
        <v>22155</v>
      </c>
    </row>
    <row r="4180" spans="1:49">
      <c r="A4180" s="44"/>
      <c r="B4180" s="45"/>
      <c r="C4180" s="45"/>
      <c r="D4180" s="45"/>
      <c r="E4180" s="531"/>
      <c r="F4180" s="50"/>
      <c r="G4180" s="50"/>
      <c r="H4180" s="50"/>
      <c r="I4180" s="42"/>
      <c r="U4180" s="15">
        <v>0</v>
      </c>
      <c r="V4180" s="15">
        <v>0</v>
      </c>
      <c r="AH4180" s="15">
        <v>0</v>
      </c>
      <c r="AI4180" s="15">
        <v>0</v>
      </c>
      <c r="AU4180" s="15">
        <v>0</v>
      </c>
      <c r="AV4180" s="15">
        <v>0</v>
      </c>
      <c r="AW4180" s="15">
        <f t="shared" si="1171"/>
        <v>0</v>
      </c>
    </row>
    <row r="4181" spans="1:49">
      <c r="A4181" s="44"/>
      <c r="B4181" s="45"/>
      <c r="C4181" s="45"/>
      <c r="D4181" s="45"/>
      <c r="E4181" s="531"/>
      <c r="F4181" s="50"/>
      <c r="G4181" s="50"/>
      <c r="H4181" s="50"/>
      <c r="I4181" s="49" t="s">
        <v>1631</v>
      </c>
      <c r="J4181" s="12">
        <f>SUM(J4152,J4177,J4174)</f>
        <v>75400</v>
      </c>
      <c r="K4181" s="12">
        <f t="shared" ref="K4181:AT4181" si="1179">SUM(K4152,K4177,K4174)</f>
        <v>3330</v>
      </c>
      <c r="L4181" s="12">
        <f t="shared" si="1179"/>
        <v>5890</v>
      </c>
      <c r="M4181" s="12">
        <f t="shared" si="1179"/>
        <v>7710</v>
      </c>
      <c r="N4181" s="12">
        <f t="shared" si="1179"/>
        <v>6070</v>
      </c>
      <c r="O4181" s="12">
        <f t="shared" si="1179"/>
        <v>8240</v>
      </c>
      <c r="P4181" s="12">
        <f t="shared" si="1179"/>
        <v>5925</v>
      </c>
      <c r="Q4181" s="12">
        <f t="shared" si="1179"/>
        <v>3530</v>
      </c>
      <c r="R4181" s="12">
        <f t="shared" si="1179"/>
        <v>0</v>
      </c>
      <c r="S4181" s="12">
        <f t="shared" si="1179"/>
        <v>7055</v>
      </c>
      <c r="T4181" s="12">
        <f t="shared" si="1179"/>
        <v>8860</v>
      </c>
      <c r="U4181" s="12">
        <v>56610</v>
      </c>
      <c r="V4181" s="12">
        <v>18790</v>
      </c>
      <c r="W4181" s="12">
        <f>SUM(W4152,W4177,W4174)</f>
        <v>2500</v>
      </c>
      <c r="X4181" s="12">
        <f t="shared" si="1179"/>
        <v>0</v>
      </c>
      <c r="Y4181" s="12">
        <f t="shared" si="1179"/>
        <v>0</v>
      </c>
      <c r="Z4181" s="12">
        <f t="shared" si="1179"/>
        <v>2500</v>
      </c>
      <c r="AA4181" s="12">
        <f t="shared" si="1179"/>
        <v>0</v>
      </c>
      <c r="AB4181" s="12">
        <f t="shared" si="1179"/>
        <v>0</v>
      </c>
      <c r="AC4181" s="12">
        <f t="shared" si="1179"/>
        <v>0</v>
      </c>
      <c r="AD4181" s="12">
        <f t="shared" si="1179"/>
        <v>0</v>
      </c>
      <c r="AE4181" s="12">
        <f t="shared" si="1179"/>
        <v>0</v>
      </c>
      <c r="AF4181" s="12">
        <f t="shared" si="1179"/>
        <v>0</v>
      </c>
      <c r="AG4181" s="12">
        <f t="shared" si="1179"/>
        <v>0</v>
      </c>
      <c r="AH4181" s="12">
        <v>2500</v>
      </c>
      <c r="AI4181" s="12">
        <v>0</v>
      </c>
      <c r="AJ4181" s="12">
        <f>SUM(AJ4152,AJ4177,AJ4174)</f>
        <v>8000</v>
      </c>
      <c r="AK4181" s="12">
        <f t="shared" si="1179"/>
        <v>0</v>
      </c>
      <c r="AL4181" s="12">
        <f t="shared" si="1179"/>
        <v>0</v>
      </c>
      <c r="AM4181" s="12">
        <f t="shared" si="1179"/>
        <v>0</v>
      </c>
      <c r="AN4181" s="12">
        <f t="shared" si="1179"/>
        <v>0</v>
      </c>
      <c r="AO4181" s="12">
        <f t="shared" si="1179"/>
        <v>0</v>
      </c>
      <c r="AP4181" s="12">
        <f t="shared" si="1179"/>
        <v>8000</v>
      </c>
      <c r="AQ4181" s="12">
        <f t="shared" si="1179"/>
        <v>0</v>
      </c>
      <c r="AR4181" s="12">
        <f t="shared" si="1179"/>
        <v>0</v>
      </c>
      <c r="AS4181" s="12">
        <f t="shared" si="1179"/>
        <v>0</v>
      </c>
      <c r="AT4181" s="12">
        <f t="shared" si="1179"/>
        <v>0</v>
      </c>
      <c r="AU4181" s="12">
        <v>8000</v>
      </c>
      <c r="AV4181" s="12">
        <v>0</v>
      </c>
      <c r="AW4181" s="12">
        <f t="shared" si="1171"/>
        <v>67110</v>
      </c>
    </row>
    <row r="4182" spans="1:49">
      <c r="A4182" s="44"/>
      <c r="B4182" s="45"/>
      <c r="C4182" s="45"/>
      <c r="D4182" s="45"/>
      <c r="E4182" s="531"/>
      <c r="F4182" s="50"/>
      <c r="G4182" s="50"/>
      <c r="H4182" s="50"/>
      <c r="I4182" s="146" t="s">
        <v>970</v>
      </c>
      <c r="J4182" s="267"/>
      <c r="K4182" s="267"/>
      <c r="L4182" s="267"/>
      <c r="M4182" s="267"/>
      <c r="N4182" s="267"/>
      <c r="O4182" s="267"/>
      <c r="P4182" s="267"/>
      <c r="Q4182" s="267"/>
      <c r="R4182" s="267"/>
      <c r="S4182" s="267"/>
      <c r="T4182" s="267"/>
      <c r="U4182" s="267"/>
      <c r="V4182" s="267"/>
      <c r="W4182" s="267"/>
      <c r="X4182" s="267"/>
      <c r="Y4182" s="267"/>
      <c r="Z4182" s="267"/>
      <c r="AA4182" s="267"/>
      <c r="AB4182" s="267"/>
      <c r="AC4182" s="267"/>
      <c r="AD4182" s="267"/>
      <c r="AE4182" s="267"/>
      <c r="AF4182" s="267"/>
      <c r="AG4182" s="267"/>
      <c r="AH4182" s="267"/>
      <c r="AI4182" s="267"/>
      <c r="AJ4182" s="267"/>
      <c r="AK4182" s="267"/>
      <c r="AL4182" s="267"/>
      <c r="AM4182" s="267"/>
      <c r="AN4182" s="267"/>
      <c r="AO4182" s="267"/>
      <c r="AP4182" s="267"/>
      <c r="AQ4182" s="267"/>
      <c r="AR4182" s="267"/>
      <c r="AS4182" s="267"/>
      <c r="AT4182" s="267"/>
      <c r="AU4182" s="267"/>
      <c r="AV4182" s="267"/>
      <c r="AW4182" s="267"/>
    </row>
    <row r="4183" spans="1:49" ht="13.5" thickBot="1">
      <c r="A4183" s="48"/>
      <c r="B4183" s="42"/>
      <c r="C4183" s="42"/>
      <c r="D4183" s="42"/>
      <c r="E4183" s="531"/>
      <c r="F4183" s="50"/>
      <c r="G4183" s="50"/>
      <c r="H4183" s="50"/>
      <c r="I4183" s="146"/>
      <c r="J4183" s="29"/>
      <c r="K4183" s="29"/>
      <c r="L4183" s="29"/>
      <c r="M4183" s="29"/>
      <c r="N4183" s="29"/>
      <c r="O4183" s="29"/>
      <c r="P4183" s="29"/>
      <c r="Q4183" s="29"/>
      <c r="R4183" s="29"/>
      <c r="S4183" s="29"/>
      <c r="T4183" s="29"/>
      <c r="U4183" s="29"/>
      <c r="V4183" s="29"/>
      <c r="W4183" s="29"/>
      <c r="X4183" s="29"/>
      <c r="Y4183" s="29"/>
      <c r="Z4183" s="29"/>
      <c r="AA4183" s="29"/>
      <c r="AB4183" s="29"/>
      <c r="AC4183" s="29"/>
      <c r="AD4183" s="29"/>
      <c r="AE4183" s="29"/>
      <c r="AF4183" s="29"/>
      <c r="AG4183" s="29"/>
      <c r="AH4183" s="29"/>
      <c r="AI4183" s="29"/>
      <c r="AJ4183" s="29"/>
      <c r="AK4183" s="29"/>
      <c r="AL4183" s="29"/>
      <c r="AM4183" s="29"/>
      <c r="AN4183" s="29"/>
      <c r="AO4183" s="29"/>
      <c r="AP4183" s="29"/>
      <c r="AQ4183" s="29"/>
      <c r="AR4183" s="29"/>
      <c r="AS4183" s="29"/>
      <c r="AT4183" s="29"/>
      <c r="AU4183" s="29"/>
      <c r="AV4183" s="29"/>
      <c r="AW4183" s="29"/>
    </row>
    <row r="4184" spans="1:49" ht="35.25" customHeight="1" thickTop="1" thickBot="1">
      <c r="A4184" s="48"/>
      <c r="B4184" s="42"/>
      <c r="C4184" s="42"/>
      <c r="D4184" s="42"/>
      <c r="E4184" s="531"/>
      <c r="F4184" s="50"/>
      <c r="G4184" s="50"/>
      <c r="H4184" s="50"/>
      <c r="I4184" s="5" t="s">
        <v>2331</v>
      </c>
      <c r="J4184" s="364" t="s">
        <v>2891</v>
      </c>
      <c r="K4184" s="364" t="s">
        <v>2879</v>
      </c>
      <c r="L4184" s="364" t="s">
        <v>2880</v>
      </c>
      <c r="M4184" s="364" t="s">
        <v>2881</v>
      </c>
      <c r="N4184" s="364" t="s">
        <v>2882</v>
      </c>
      <c r="O4184" s="364" t="s">
        <v>2883</v>
      </c>
      <c r="P4184" s="364" t="s">
        <v>2884</v>
      </c>
      <c r="Q4184" s="364" t="s">
        <v>2885</v>
      </c>
      <c r="R4184" s="364" t="s">
        <v>2886</v>
      </c>
      <c r="S4184" s="364" t="s">
        <v>2887</v>
      </c>
      <c r="T4184" s="364" t="s">
        <v>2888</v>
      </c>
      <c r="U4184" s="364" t="s">
        <v>2889</v>
      </c>
      <c r="V4184" s="364" t="s">
        <v>2890</v>
      </c>
      <c r="W4184" s="365" t="s">
        <v>2893</v>
      </c>
      <c r="X4184" s="365" t="s">
        <v>2879</v>
      </c>
      <c r="Y4184" s="365" t="s">
        <v>2880</v>
      </c>
      <c r="Z4184" s="365" t="s">
        <v>2881</v>
      </c>
      <c r="AA4184" s="365" t="s">
        <v>2882</v>
      </c>
      <c r="AB4184" s="365" t="s">
        <v>2883</v>
      </c>
      <c r="AC4184" s="365" t="s">
        <v>2884</v>
      </c>
      <c r="AD4184" s="365" t="s">
        <v>2885</v>
      </c>
      <c r="AE4184" s="365" t="s">
        <v>2886</v>
      </c>
      <c r="AF4184" s="365" t="s">
        <v>2887</v>
      </c>
      <c r="AG4184" s="365" t="s">
        <v>2888</v>
      </c>
      <c r="AH4184" s="365" t="s">
        <v>2889</v>
      </c>
      <c r="AI4184" s="365" t="s">
        <v>2890</v>
      </c>
      <c r="AJ4184" s="366" t="s">
        <v>2892</v>
      </c>
      <c r="AK4184" s="366" t="s">
        <v>2879</v>
      </c>
      <c r="AL4184" s="366" t="s">
        <v>2880</v>
      </c>
      <c r="AM4184" s="366" t="s">
        <v>2881</v>
      </c>
      <c r="AN4184" s="366" t="s">
        <v>2882</v>
      </c>
      <c r="AO4184" s="366" t="s">
        <v>2883</v>
      </c>
      <c r="AP4184" s="366" t="s">
        <v>2884</v>
      </c>
      <c r="AQ4184" s="366" t="s">
        <v>2885</v>
      </c>
      <c r="AR4184" s="366" t="s">
        <v>2886</v>
      </c>
      <c r="AS4184" s="366" t="s">
        <v>2887</v>
      </c>
      <c r="AT4184" s="366" t="s">
        <v>2888</v>
      </c>
      <c r="AU4184" s="366" t="s">
        <v>2889</v>
      </c>
      <c r="AV4184" s="366" t="s">
        <v>2890</v>
      </c>
      <c r="AW4184" s="368" t="s">
        <v>2895</v>
      </c>
    </row>
    <row r="4185" spans="1:49">
      <c r="A4185" s="48"/>
      <c r="B4185" s="42"/>
      <c r="C4185" s="42"/>
      <c r="D4185" s="42"/>
      <c r="E4185" s="531"/>
      <c r="F4185" s="50"/>
      <c r="G4185" s="50"/>
      <c r="H4185" s="50"/>
      <c r="I4185" s="34"/>
      <c r="J4185" s="202" t="s">
        <v>1224</v>
      </c>
      <c r="K4185" s="202">
        <v>1</v>
      </c>
      <c r="L4185" s="202">
        <v>2</v>
      </c>
      <c r="M4185" s="202">
        <v>3</v>
      </c>
      <c r="N4185" s="202">
        <v>4</v>
      </c>
      <c r="O4185" s="202">
        <v>5</v>
      </c>
      <c r="P4185" s="202">
        <v>6</v>
      </c>
      <c r="Q4185" s="202">
        <v>7</v>
      </c>
      <c r="R4185" s="202">
        <v>8</v>
      </c>
      <c r="S4185" s="202">
        <v>9</v>
      </c>
      <c r="T4185" s="202">
        <v>10</v>
      </c>
      <c r="U4185" s="202">
        <v>13</v>
      </c>
      <c r="V4185" s="202">
        <v>14</v>
      </c>
      <c r="W4185" s="202" t="s">
        <v>1224</v>
      </c>
      <c r="X4185" s="202">
        <v>1</v>
      </c>
      <c r="Y4185" s="202">
        <v>2</v>
      </c>
      <c r="Z4185" s="202">
        <v>3</v>
      </c>
      <c r="AA4185" s="202">
        <v>4</v>
      </c>
      <c r="AB4185" s="202">
        <v>5</v>
      </c>
      <c r="AC4185" s="202">
        <v>6</v>
      </c>
      <c r="AD4185" s="202">
        <v>7</v>
      </c>
      <c r="AE4185" s="202">
        <v>8</v>
      </c>
      <c r="AF4185" s="202">
        <v>9</v>
      </c>
      <c r="AG4185" s="202">
        <v>10</v>
      </c>
      <c r="AH4185" s="202">
        <v>13</v>
      </c>
      <c r="AI4185" s="202">
        <v>14</v>
      </c>
      <c r="AJ4185" s="202" t="s">
        <v>1224</v>
      </c>
      <c r="AK4185" s="202">
        <v>1</v>
      </c>
      <c r="AL4185" s="202">
        <v>2</v>
      </c>
      <c r="AM4185" s="202">
        <v>3</v>
      </c>
      <c r="AN4185" s="202">
        <v>4</v>
      </c>
      <c r="AO4185" s="202">
        <v>5</v>
      </c>
      <c r="AP4185" s="202">
        <v>6</v>
      </c>
      <c r="AQ4185" s="202">
        <v>7</v>
      </c>
      <c r="AR4185" s="202">
        <v>8</v>
      </c>
      <c r="AS4185" s="202">
        <v>9</v>
      </c>
      <c r="AT4185" s="202">
        <v>10</v>
      </c>
      <c r="AU4185" s="202">
        <v>13</v>
      </c>
      <c r="AV4185" s="202">
        <v>14</v>
      </c>
      <c r="AW4185" s="202">
        <v>15</v>
      </c>
    </row>
    <row r="4186" spans="1:49">
      <c r="A4186" s="48"/>
      <c r="B4186" s="42"/>
      <c r="C4186" s="42"/>
      <c r="D4186" s="42"/>
      <c r="E4186" s="531"/>
      <c r="F4186" s="50"/>
      <c r="G4186" s="50"/>
      <c r="H4186" s="50"/>
      <c r="I4186" s="276" t="s">
        <v>2429</v>
      </c>
      <c r="J4186" s="277">
        <f>SUM(J4181)</f>
        <v>75400</v>
      </c>
      <c r="K4186" s="277">
        <f t="shared" ref="K4186:AT4186" si="1180">SUM(K4181)</f>
        <v>3330</v>
      </c>
      <c r="L4186" s="277">
        <f t="shared" si="1180"/>
        <v>5890</v>
      </c>
      <c r="M4186" s="277">
        <f t="shared" si="1180"/>
        <v>7710</v>
      </c>
      <c r="N4186" s="277">
        <f t="shared" si="1180"/>
        <v>6070</v>
      </c>
      <c r="O4186" s="277">
        <f t="shared" si="1180"/>
        <v>8240</v>
      </c>
      <c r="P4186" s="277">
        <f t="shared" si="1180"/>
        <v>5925</v>
      </c>
      <c r="Q4186" s="277">
        <f t="shared" si="1180"/>
        <v>3530</v>
      </c>
      <c r="R4186" s="277">
        <f t="shared" si="1180"/>
        <v>0</v>
      </c>
      <c r="S4186" s="277">
        <f t="shared" si="1180"/>
        <v>7055</v>
      </c>
      <c r="T4186" s="277">
        <f t="shared" si="1180"/>
        <v>8860</v>
      </c>
      <c r="U4186" s="277">
        <v>56610</v>
      </c>
      <c r="V4186" s="277">
        <v>18790</v>
      </c>
      <c r="W4186" s="277">
        <f>SUM(W4181)</f>
        <v>2500</v>
      </c>
      <c r="X4186" s="277">
        <f t="shared" si="1180"/>
        <v>0</v>
      </c>
      <c r="Y4186" s="277">
        <f t="shared" si="1180"/>
        <v>0</v>
      </c>
      <c r="Z4186" s="277">
        <f t="shared" si="1180"/>
        <v>2500</v>
      </c>
      <c r="AA4186" s="277">
        <f t="shared" si="1180"/>
        <v>0</v>
      </c>
      <c r="AB4186" s="277">
        <f t="shared" si="1180"/>
        <v>0</v>
      </c>
      <c r="AC4186" s="277">
        <f t="shared" si="1180"/>
        <v>0</v>
      </c>
      <c r="AD4186" s="277">
        <f t="shared" si="1180"/>
        <v>0</v>
      </c>
      <c r="AE4186" s="277">
        <f t="shared" si="1180"/>
        <v>0</v>
      </c>
      <c r="AF4186" s="277">
        <f t="shared" si="1180"/>
        <v>0</v>
      </c>
      <c r="AG4186" s="277">
        <f t="shared" si="1180"/>
        <v>0</v>
      </c>
      <c r="AH4186" s="277">
        <v>2500</v>
      </c>
      <c r="AI4186" s="277">
        <v>0</v>
      </c>
      <c r="AJ4186" s="277">
        <f>SUM(AJ4181)</f>
        <v>8000</v>
      </c>
      <c r="AK4186" s="277">
        <f t="shared" si="1180"/>
        <v>0</v>
      </c>
      <c r="AL4186" s="277">
        <f t="shared" si="1180"/>
        <v>0</v>
      </c>
      <c r="AM4186" s="277">
        <f t="shared" si="1180"/>
        <v>0</v>
      </c>
      <c r="AN4186" s="277">
        <f t="shared" si="1180"/>
        <v>0</v>
      </c>
      <c r="AO4186" s="277">
        <f t="shared" si="1180"/>
        <v>0</v>
      </c>
      <c r="AP4186" s="277">
        <f t="shared" si="1180"/>
        <v>8000</v>
      </c>
      <c r="AQ4186" s="277">
        <f t="shared" si="1180"/>
        <v>0</v>
      </c>
      <c r="AR4186" s="277">
        <f t="shared" si="1180"/>
        <v>0</v>
      </c>
      <c r="AS4186" s="277">
        <f t="shared" si="1180"/>
        <v>0</v>
      </c>
      <c r="AT4186" s="277">
        <f t="shared" si="1180"/>
        <v>0</v>
      </c>
      <c r="AU4186" s="277">
        <v>8000</v>
      </c>
      <c r="AV4186" s="277">
        <v>0</v>
      </c>
      <c r="AW4186" s="277">
        <f>U4186+AH4186+AU4186</f>
        <v>67110</v>
      </c>
    </row>
    <row r="4187" spans="1:49">
      <c r="A4187" s="48"/>
      <c r="B4187" s="42"/>
      <c r="C4187" s="42"/>
      <c r="D4187" s="42"/>
      <c r="E4187" s="531"/>
      <c r="F4187" s="50"/>
      <c r="G4187" s="50"/>
      <c r="H4187" s="50"/>
      <c r="I4187" s="276"/>
      <c r="J4187" s="277"/>
      <c r="K4187" s="277"/>
      <c r="L4187" s="277"/>
      <c r="M4187" s="277"/>
      <c r="N4187" s="277"/>
      <c r="O4187" s="277"/>
      <c r="P4187" s="277"/>
      <c r="Q4187" s="277"/>
      <c r="R4187" s="277"/>
      <c r="S4187" s="277"/>
      <c r="T4187" s="277"/>
      <c r="U4187" s="277">
        <v>0</v>
      </c>
      <c r="V4187" s="277">
        <v>0</v>
      </c>
      <c r="W4187" s="277"/>
      <c r="X4187" s="277"/>
      <c r="Y4187" s="277"/>
      <c r="Z4187" s="277"/>
      <c r="AA4187" s="277"/>
      <c r="AB4187" s="277"/>
      <c r="AC4187" s="277"/>
      <c r="AD4187" s="277"/>
      <c r="AE4187" s="277"/>
      <c r="AF4187" s="277"/>
      <c r="AG4187" s="277"/>
      <c r="AH4187" s="277">
        <v>0</v>
      </c>
      <c r="AI4187" s="277">
        <v>0</v>
      </c>
      <c r="AJ4187" s="277"/>
      <c r="AK4187" s="277"/>
      <c r="AL4187" s="277"/>
      <c r="AM4187" s="277"/>
      <c r="AN4187" s="277"/>
      <c r="AO4187" s="277"/>
      <c r="AP4187" s="277"/>
      <c r="AQ4187" s="277"/>
      <c r="AR4187" s="277"/>
      <c r="AS4187" s="277"/>
      <c r="AT4187" s="277"/>
      <c r="AU4187" s="277">
        <v>0</v>
      </c>
      <c r="AV4187" s="277">
        <v>0</v>
      </c>
      <c r="AW4187" s="277">
        <f>U4187+AH4187+AU4187</f>
        <v>0</v>
      </c>
    </row>
    <row r="4188" spans="1:49">
      <c r="A4188" s="48"/>
      <c r="B4188" s="42"/>
      <c r="C4188" s="42"/>
      <c r="D4188" s="42"/>
      <c r="E4188" s="531"/>
      <c r="F4188" s="50"/>
      <c r="G4188" s="50"/>
      <c r="H4188" s="50"/>
      <c r="I4188" s="276"/>
      <c r="J4188" s="277"/>
      <c r="K4188" s="277"/>
      <c r="L4188" s="277"/>
      <c r="M4188" s="277"/>
      <c r="N4188" s="277"/>
      <c r="O4188" s="277"/>
      <c r="P4188" s="277"/>
      <c r="Q4188" s="277"/>
      <c r="R4188" s="277"/>
      <c r="S4188" s="277"/>
      <c r="T4188" s="277"/>
      <c r="U4188" s="277">
        <v>0</v>
      </c>
      <c r="V4188" s="277">
        <v>0</v>
      </c>
      <c r="W4188" s="277"/>
      <c r="X4188" s="277"/>
      <c r="Y4188" s="277"/>
      <c r="Z4188" s="277"/>
      <c r="AA4188" s="277"/>
      <c r="AB4188" s="277"/>
      <c r="AC4188" s="277"/>
      <c r="AD4188" s="277"/>
      <c r="AE4188" s="277"/>
      <c r="AF4188" s="277"/>
      <c r="AG4188" s="277"/>
      <c r="AH4188" s="277">
        <v>0</v>
      </c>
      <c r="AI4188" s="277">
        <v>0</v>
      </c>
      <c r="AJ4188" s="277"/>
      <c r="AK4188" s="277"/>
      <c r="AL4188" s="277"/>
      <c r="AM4188" s="277"/>
      <c r="AN4188" s="277"/>
      <c r="AO4188" s="277"/>
      <c r="AP4188" s="277"/>
      <c r="AQ4188" s="277"/>
      <c r="AR4188" s="277"/>
      <c r="AS4188" s="277"/>
      <c r="AT4188" s="277"/>
      <c r="AU4188" s="277">
        <v>0</v>
      </c>
      <c r="AV4188" s="277">
        <v>0</v>
      </c>
      <c r="AW4188" s="277">
        <f>U4188+AH4188+AU4188</f>
        <v>0</v>
      </c>
    </row>
    <row r="4189" spans="1:49">
      <c r="A4189" s="48"/>
      <c r="B4189" s="42"/>
      <c r="C4189" s="42"/>
      <c r="D4189" s="42"/>
      <c r="E4189" s="531"/>
      <c r="F4189" s="50"/>
      <c r="G4189" s="50"/>
      <c r="H4189" s="50"/>
      <c r="I4189" s="276"/>
      <c r="J4189" s="277"/>
      <c r="K4189" s="277"/>
      <c r="L4189" s="277"/>
      <c r="M4189" s="277"/>
      <c r="N4189" s="277"/>
      <c r="O4189" s="277"/>
      <c r="P4189" s="277"/>
      <c r="Q4189" s="277"/>
      <c r="R4189" s="277"/>
      <c r="S4189" s="277"/>
      <c r="T4189" s="277"/>
      <c r="U4189" s="277">
        <v>0</v>
      </c>
      <c r="V4189" s="277">
        <v>0</v>
      </c>
      <c r="W4189" s="277"/>
      <c r="X4189" s="277"/>
      <c r="Y4189" s="277"/>
      <c r="Z4189" s="277"/>
      <c r="AA4189" s="277"/>
      <c r="AB4189" s="277"/>
      <c r="AC4189" s="277"/>
      <c r="AD4189" s="277"/>
      <c r="AE4189" s="277"/>
      <c r="AF4189" s="277"/>
      <c r="AG4189" s="277"/>
      <c r="AH4189" s="277">
        <v>0</v>
      </c>
      <c r="AI4189" s="277">
        <v>0</v>
      </c>
      <c r="AJ4189" s="277"/>
      <c r="AK4189" s="277"/>
      <c r="AL4189" s="277"/>
      <c r="AM4189" s="277"/>
      <c r="AN4189" s="277"/>
      <c r="AO4189" s="277"/>
      <c r="AP4189" s="277"/>
      <c r="AQ4189" s="277"/>
      <c r="AR4189" s="277"/>
      <c r="AS4189" s="277"/>
      <c r="AT4189" s="277"/>
      <c r="AU4189" s="277">
        <v>0</v>
      </c>
      <c r="AV4189" s="277">
        <v>0</v>
      </c>
      <c r="AW4189" s="277">
        <f>U4189+AH4189+AU4189</f>
        <v>0</v>
      </c>
    </row>
    <row r="4190" spans="1:49">
      <c r="A4190" s="48"/>
      <c r="B4190" s="42"/>
      <c r="C4190" s="42"/>
      <c r="D4190" s="42"/>
      <c r="E4190" s="531"/>
      <c r="F4190" s="50"/>
      <c r="G4190" s="50"/>
      <c r="H4190" s="50"/>
      <c r="I4190" s="276" t="s">
        <v>1631</v>
      </c>
      <c r="J4190" s="277">
        <f>SUM(J4186:J4189)</f>
        <v>75400</v>
      </c>
      <c r="K4190" s="277">
        <f t="shared" ref="K4190:AT4190" si="1181">SUM(K4186:K4189)</f>
        <v>3330</v>
      </c>
      <c r="L4190" s="277">
        <f t="shared" si="1181"/>
        <v>5890</v>
      </c>
      <c r="M4190" s="277">
        <f t="shared" si="1181"/>
        <v>7710</v>
      </c>
      <c r="N4190" s="277">
        <f t="shared" si="1181"/>
        <v>6070</v>
      </c>
      <c r="O4190" s="277">
        <f t="shared" si="1181"/>
        <v>8240</v>
      </c>
      <c r="P4190" s="277">
        <f t="shared" si="1181"/>
        <v>5925</v>
      </c>
      <c r="Q4190" s="277">
        <f t="shared" si="1181"/>
        <v>3530</v>
      </c>
      <c r="R4190" s="277">
        <f t="shared" si="1181"/>
        <v>0</v>
      </c>
      <c r="S4190" s="277">
        <f t="shared" si="1181"/>
        <v>7055</v>
      </c>
      <c r="T4190" s="277">
        <f t="shared" si="1181"/>
        <v>8860</v>
      </c>
      <c r="U4190" s="277">
        <v>56610</v>
      </c>
      <c r="V4190" s="277">
        <v>18790</v>
      </c>
      <c r="W4190" s="277">
        <f>SUM(W4186:W4189)</f>
        <v>2500</v>
      </c>
      <c r="X4190" s="277">
        <f t="shared" si="1181"/>
        <v>0</v>
      </c>
      <c r="Y4190" s="277">
        <f t="shared" si="1181"/>
        <v>0</v>
      </c>
      <c r="Z4190" s="277">
        <f t="shared" si="1181"/>
        <v>2500</v>
      </c>
      <c r="AA4190" s="277">
        <f t="shared" si="1181"/>
        <v>0</v>
      </c>
      <c r="AB4190" s="277">
        <f t="shared" si="1181"/>
        <v>0</v>
      </c>
      <c r="AC4190" s="277">
        <f t="shared" si="1181"/>
        <v>0</v>
      </c>
      <c r="AD4190" s="277">
        <f t="shared" si="1181"/>
        <v>0</v>
      </c>
      <c r="AE4190" s="277">
        <f t="shared" si="1181"/>
        <v>0</v>
      </c>
      <c r="AF4190" s="277">
        <f t="shared" si="1181"/>
        <v>0</v>
      </c>
      <c r="AG4190" s="277">
        <f t="shared" si="1181"/>
        <v>0</v>
      </c>
      <c r="AH4190" s="277">
        <v>2500</v>
      </c>
      <c r="AI4190" s="277">
        <v>0</v>
      </c>
      <c r="AJ4190" s="277">
        <f>SUM(AJ4186:AJ4189)</f>
        <v>8000</v>
      </c>
      <c r="AK4190" s="277">
        <f t="shared" si="1181"/>
        <v>0</v>
      </c>
      <c r="AL4190" s="277">
        <f t="shared" si="1181"/>
        <v>0</v>
      </c>
      <c r="AM4190" s="277">
        <f t="shared" si="1181"/>
        <v>0</v>
      </c>
      <c r="AN4190" s="277">
        <f t="shared" si="1181"/>
        <v>0</v>
      </c>
      <c r="AO4190" s="277">
        <f t="shared" si="1181"/>
        <v>0</v>
      </c>
      <c r="AP4190" s="277">
        <f t="shared" si="1181"/>
        <v>8000</v>
      </c>
      <c r="AQ4190" s="277">
        <f t="shared" si="1181"/>
        <v>0</v>
      </c>
      <c r="AR4190" s="277">
        <f t="shared" si="1181"/>
        <v>0</v>
      </c>
      <c r="AS4190" s="277">
        <f t="shared" si="1181"/>
        <v>0</v>
      </c>
      <c r="AT4190" s="277">
        <f t="shared" si="1181"/>
        <v>0</v>
      </c>
      <c r="AU4190" s="277">
        <v>8000</v>
      </c>
      <c r="AV4190" s="277">
        <v>0</v>
      </c>
      <c r="AW4190" s="277">
        <f>U4190+AH4190+AU4190</f>
        <v>67110</v>
      </c>
    </row>
    <row r="4191" spans="1:49">
      <c r="A4191" s="48"/>
      <c r="B4191" s="42"/>
      <c r="C4191" s="42"/>
      <c r="D4191" s="42"/>
      <c r="E4191" s="531"/>
      <c r="F4191" s="50"/>
      <c r="G4191" s="50"/>
      <c r="H4191" s="50"/>
      <c r="I4191" s="146"/>
      <c r="J4191" s="29"/>
      <c r="K4191" s="29"/>
      <c r="L4191" s="29"/>
      <c r="M4191" s="29"/>
      <c r="N4191" s="29"/>
      <c r="O4191" s="29"/>
      <c r="P4191" s="29"/>
      <c r="Q4191" s="29"/>
      <c r="R4191" s="29"/>
      <c r="S4191" s="29"/>
      <c r="T4191" s="29"/>
      <c r="U4191" s="29"/>
      <c r="V4191" s="29"/>
      <c r="W4191" s="29"/>
      <c r="X4191" s="29"/>
      <c r="Y4191" s="29"/>
      <c r="Z4191" s="29"/>
      <c r="AA4191" s="29"/>
      <c r="AB4191" s="29"/>
      <c r="AC4191" s="29"/>
      <c r="AD4191" s="29"/>
      <c r="AE4191" s="29"/>
      <c r="AF4191" s="29"/>
      <c r="AG4191" s="29"/>
      <c r="AH4191" s="29"/>
      <c r="AI4191" s="29"/>
      <c r="AJ4191" s="29"/>
      <c r="AK4191" s="29"/>
      <c r="AL4191" s="29"/>
      <c r="AM4191" s="29"/>
      <c r="AN4191" s="29"/>
      <c r="AO4191" s="29"/>
      <c r="AP4191" s="29"/>
      <c r="AQ4191" s="29"/>
      <c r="AR4191" s="29"/>
      <c r="AS4191" s="29"/>
      <c r="AT4191" s="29"/>
      <c r="AU4191" s="29"/>
      <c r="AV4191" s="29"/>
      <c r="AW4191" s="29"/>
    </row>
    <row r="4192" spans="1:49">
      <c r="A4192" s="44"/>
      <c r="B4192" s="45"/>
      <c r="C4192" s="45"/>
      <c r="D4192" s="45"/>
      <c r="E4192" s="531"/>
      <c r="F4192" s="50"/>
      <c r="G4192" s="50"/>
      <c r="H4192" s="50"/>
      <c r="I4192" s="53"/>
      <c r="J4192" s="29"/>
      <c r="K4192" s="29"/>
      <c r="L4192" s="29"/>
      <c r="M4192" s="29"/>
      <c r="N4192" s="29"/>
      <c r="O4192" s="29"/>
      <c r="P4192" s="29"/>
      <c r="Q4192" s="29"/>
      <c r="R4192" s="29"/>
      <c r="S4192" s="29"/>
      <c r="T4192" s="29"/>
      <c r="U4192" s="29"/>
      <c r="V4192" s="29"/>
      <c r="W4192" s="29"/>
      <c r="X4192" s="29"/>
      <c r="Y4192" s="29"/>
      <c r="Z4192" s="29"/>
      <c r="AA4192" s="29"/>
      <c r="AB4192" s="29"/>
      <c r="AC4192" s="29"/>
      <c r="AD4192" s="29"/>
      <c r="AE4192" s="29"/>
      <c r="AF4192" s="29"/>
      <c r="AG4192" s="29"/>
      <c r="AH4192" s="29"/>
      <c r="AI4192" s="29"/>
      <c r="AJ4192" s="29"/>
      <c r="AK4192" s="29"/>
      <c r="AL4192" s="29"/>
      <c r="AM4192" s="29"/>
      <c r="AN4192" s="29"/>
      <c r="AO4192" s="29"/>
      <c r="AP4192" s="29"/>
      <c r="AQ4192" s="29"/>
      <c r="AR4192" s="29"/>
      <c r="AS4192" s="29"/>
      <c r="AT4192" s="29"/>
      <c r="AU4192" s="29"/>
      <c r="AV4192" s="29"/>
      <c r="AW4192" s="29"/>
    </row>
    <row r="4193" spans="1:49" ht="16.5" thickBot="1">
      <c r="A4193" s="78" t="s">
        <v>2146</v>
      </c>
      <c r="B4193" s="78"/>
      <c r="C4193" s="78"/>
      <c r="D4193" s="463"/>
      <c r="E4193" s="539"/>
      <c r="F4193" s="129"/>
      <c r="G4193" s="129"/>
      <c r="H4193" s="129"/>
      <c r="I4193" s="103"/>
    </row>
    <row r="4194" spans="1:49" s="151" customFormat="1" ht="36" customHeight="1" thickTop="1" thickBot="1">
      <c r="A4194" s="147" t="s">
        <v>2079</v>
      </c>
      <c r="B4194" s="5" t="s">
        <v>2080</v>
      </c>
      <c r="C4194" s="5" t="s">
        <v>1335</v>
      </c>
      <c r="D4194" s="450"/>
      <c r="E4194" s="148" t="s">
        <v>1570</v>
      </c>
      <c r="F4194" s="149" t="s">
        <v>1438</v>
      </c>
      <c r="G4194" s="149"/>
      <c r="H4194" s="149" t="s">
        <v>2332</v>
      </c>
      <c r="I4194" s="5" t="s">
        <v>856</v>
      </c>
      <c r="J4194" s="364" t="s">
        <v>2891</v>
      </c>
      <c r="K4194" s="364" t="s">
        <v>2879</v>
      </c>
      <c r="L4194" s="364" t="s">
        <v>2880</v>
      </c>
      <c r="M4194" s="364" t="s">
        <v>2881</v>
      </c>
      <c r="N4194" s="364" t="s">
        <v>2882</v>
      </c>
      <c r="O4194" s="364" t="s">
        <v>2883</v>
      </c>
      <c r="P4194" s="364" t="s">
        <v>2884</v>
      </c>
      <c r="Q4194" s="364" t="s">
        <v>2885</v>
      </c>
      <c r="R4194" s="364" t="s">
        <v>2886</v>
      </c>
      <c r="S4194" s="364" t="s">
        <v>2887</v>
      </c>
      <c r="T4194" s="364" t="s">
        <v>2888</v>
      </c>
      <c r="U4194" s="364" t="s">
        <v>2889</v>
      </c>
      <c r="V4194" s="364" t="s">
        <v>2890</v>
      </c>
      <c r="W4194" s="365" t="s">
        <v>2893</v>
      </c>
      <c r="X4194" s="365" t="s">
        <v>2879</v>
      </c>
      <c r="Y4194" s="365" t="s">
        <v>2880</v>
      </c>
      <c r="Z4194" s="365" t="s">
        <v>2881</v>
      </c>
      <c r="AA4194" s="365" t="s">
        <v>2882</v>
      </c>
      <c r="AB4194" s="365" t="s">
        <v>2883</v>
      </c>
      <c r="AC4194" s="365" t="s">
        <v>2884</v>
      </c>
      <c r="AD4194" s="365" t="s">
        <v>2885</v>
      </c>
      <c r="AE4194" s="365" t="s">
        <v>2886</v>
      </c>
      <c r="AF4194" s="365" t="s">
        <v>2887</v>
      </c>
      <c r="AG4194" s="365" t="s">
        <v>2888</v>
      </c>
      <c r="AH4194" s="365" t="s">
        <v>2889</v>
      </c>
      <c r="AI4194" s="365" t="s">
        <v>2890</v>
      </c>
      <c r="AJ4194" s="366" t="s">
        <v>2892</v>
      </c>
      <c r="AK4194" s="366" t="s">
        <v>2879</v>
      </c>
      <c r="AL4194" s="366" t="s">
        <v>2880</v>
      </c>
      <c r="AM4194" s="366" t="s">
        <v>2881</v>
      </c>
      <c r="AN4194" s="366" t="s">
        <v>2882</v>
      </c>
      <c r="AO4194" s="366" t="s">
        <v>2883</v>
      </c>
      <c r="AP4194" s="366" t="s">
        <v>2884</v>
      </c>
      <c r="AQ4194" s="366" t="s">
        <v>2885</v>
      </c>
      <c r="AR4194" s="366" t="s">
        <v>2886</v>
      </c>
      <c r="AS4194" s="366" t="s">
        <v>2887</v>
      </c>
      <c r="AT4194" s="366" t="s">
        <v>2888</v>
      </c>
      <c r="AU4194" s="366" t="s">
        <v>2889</v>
      </c>
      <c r="AV4194" s="366" t="s">
        <v>2890</v>
      </c>
      <c r="AW4194" s="368" t="s">
        <v>2895</v>
      </c>
    </row>
    <row r="4195" spans="1:49">
      <c r="A4195" s="33"/>
      <c r="B4195" s="34"/>
      <c r="C4195" s="34"/>
      <c r="D4195" s="34"/>
      <c r="E4195" s="35"/>
      <c r="F4195" s="36"/>
      <c r="G4195" s="36"/>
      <c r="H4195" s="36"/>
      <c r="I4195" s="34"/>
      <c r="J4195" s="202" t="s">
        <v>1224</v>
      </c>
      <c r="K4195" s="202">
        <v>1</v>
      </c>
      <c r="L4195" s="202">
        <v>2</v>
      </c>
      <c r="M4195" s="202">
        <v>3</v>
      </c>
      <c r="N4195" s="202">
        <v>4</v>
      </c>
      <c r="O4195" s="202">
        <v>5</v>
      </c>
      <c r="P4195" s="202">
        <v>6</v>
      </c>
      <c r="Q4195" s="202">
        <v>7</v>
      </c>
      <c r="R4195" s="202">
        <v>8</v>
      </c>
      <c r="S4195" s="202">
        <v>9</v>
      </c>
      <c r="T4195" s="202">
        <v>10</v>
      </c>
      <c r="U4195" s="202">
        <v>13</v>
      </c>
      <c r="V4195" s="202">
        <v>14</v>
      </c>
      <c r="W4195" s="202" t="s">
        <v>1224</v>
      </c>
      <c r="X4195" s="202">
        <v>1</v>
      </c>
      <c r="Y4195" s="202">
        <v>2</v>
      </c>
      <c r="Z4195" s="202">
        <v>3</v>
      </c>
      <c r="AA4195" s="202">
        <v>4</v>
      </c>
      <c r="AB4195" s="202">
        <v>5</v>
      </c>
      <c r="AC4195" s="202">
        <v>6</v>
      </c>
      <c r="AD4195" s="202">
        <v>7</v>
      </c>
      <c r="AE4195" s="202">
        <v>8</v>
      </c>
      <c r="AF4195" s="202">
        <v>9</v>
      </c>
      <c r="AG4195" s="202">
        <v>10</v>
      </c>
      <c r="AH4195" s="202">
        <v>13</v>
      </c>
      <c r="AI4195" s="202">
        <v>14</v>
      </c>
      <c r="AJ4195" s="202" t="s">
        <v>1224</v>
      </c>
      <c r="AK4195" s="202">
        <v>1</v>
      </c>
      <c r="AL4195" s="202">
        <v>2</v>
      </c>
      <c r="AM4195" s="202">
        <v>3</v>
      </c>
      <c r="AN4195" s="202">
        <v>4</v>
      </c>
      <c r="AO4195" s="202">
        <v>5</v>
      </c>
      <c r="AP4195" s="202">
        <v>6</v>
      </c>
      <c r="AQ4195" s="202">
        <v>7</v>
      </c>
      <c r="AR4195" s="202">
        <v>8</v>
      </c>
      <c r="AS4195" s="202">
        <v>9</v>
      </c>
      <c r="AT4195" s="202">
        <v>10</v>
      </c>
      <c r="AU4195" s="202">
        <v>13</v>
      </c>
      <c r="AV4195" s="202">
        <v>14</v>
      </c>
      <c r="AW4195" s="202">
        <v>15</v>
      </c>
    </row>
    <row r="4196" spans="1:49">
      <c r="A4196" s="37"/>
      <c r="B4196" s="38"/>
      <c r="C4196" s="38"/>
      <c r="D4196" s="38"/>
      <c r="E4196" s="60"/>
      <c r="F4196" s="61"/>
      <c r="G4196" s="61"/>
      <c r="H4196" s="61"/>
      <c r="I4196" s="38"/>
      <c r="J4196" s="134"/>
      <c r="K4196" s="134"/>
      <c r="L4196" s="134"/>
      <c r="M4196" s="134"/>
      <c r="N4196" s="134"/>
      <c r="O4196" s="134"/>
      <c r="P4196" s="134"/>
      <c r="Q4196" s="134"/>
      <c r="R4196" s="134"/>
      <c r="S4196" s="134"/>
      <c r="T4196" s="134"/>
      <c r="U4196" s="134"/>
      <c r="V4196" s="134"/>
      <c r="W4196" s="134"/>
      <c r="X4196" s="134"/>
      <c r="Y4196" s="134"/>
      <c r="Z4196" s="134"/>
      <c r="AA4196" s="134"/>
      <c r="AB4196" s="134"/>
      <c r="AC4196" s="134"/>
      <c r="AD4196" s="134"/>
      <c r="AE4196" s="134"/>
      <c r="AF4196" s="134"/>
      <c r="AG4196" s="134"/>
      <c r="AH4196" s="134"/>
      <c r="AI4196" s="134"/>
      <c r="AJ4196" s="134"/>
      <c r="AK4196" s="134"/>
      <c r="AL4196" s="134"/>
      <c r="AM4196" s="134"/>
      <c r="AN4196" s="134"/>
      <c r="AO4196" s="134"/>
      <c r="AP4196" s="134"/>
      <c r="AQ4196" s="134"/>
      <c r="AR4196" s="134"/>
      <c r="AS4196" s="134"/>
      <c r="AT4196" s="134"/>
      <c r="AU4196" s="134"/>
      <c r="AV4196" s="134"/>
      <c r="AW4196" s="134"/>
    </row>
    <row r="4197" spans="1:49">
      <c r="A4197" s="92" t="s">
        <v>797</v>
      </c>
      <c r="B4197" s="93" t="s">
        <v>1030</v>
      </c>
      <c r="C4197" s="93" t="s">
        <v>1481</v>
      </c>
      <c r="D4197" s="460"/>
      <c r="E4197" s="531"/>
      <c r="F4197" s="50"/>
      <c r="G4197" s="50"/>
      <c r="H4197" s="50"/>
      <c r="I4197" s="108" t="s">
        <v>998</v>
      </c>
      <c r="J4197" s="28"/>
      <c r="K4197" s="28"/>
      <c r="L4197" s="28"/>
      <c r="M4197" s="28"/>
      <c r="N4197" s="28"/>
      <c r="O4197" s="28"/>
      <c r="P4197" s="28"/>
      <c r="Q4197" s="28"/>
      <c r="R4197" s="28"/>
      <c r="S4197" s="28"/>
      <c r="T4197" s="28"/>
      <c r="U4197" s="28"/>
      <c r="V4197" s="28"/>
      <c r="W4197" s="28"/>
      <c r="X4197" s="28"/>
      <c r="Y4197" s="28"/>
      <c r="Z4197" s="28"/>
      <c r="AA4197" s="28"/>
      <c r="AB4197" s="28"/>
      <c r="AC4197" s="28"/>
      <c r="AD4197" s="28"/>
      <c r="AE4197" s="28"/>
      <c r="AF4197" s="28"/>
      <c r="AG4197" s="28"/>
      <c r="AH4197" s="28"/>
      <c r="AI4197" s="28"/>
      <c r="AJ4197" s="28"/>
      <c r="AK4197" s="28"/>
      <c r="AL4197" s="28"/>
      <c r="AM4197" s="28"/>
      <c r="AN4197" s="28"/>
      <c r="AO4197" s="28"/>
      <c r="AP4197" s="28"/>
      <c r="AQ4197" s="28"/>
      <c r="AR4197" s="28"/>
      <c r="AS4197" s="28"/>
      <c r="AT4197" s="28"/>
      <c r="AU4197" s="28"/>
      <c r="AV4197" s="28"/>
      <c r="AW4197" s="28"/>
    </row>
    <row r="4198" spans="1:49">
      <c r="A4198" s="48"/>
      <c r="B4198" s="1"/>
      <c r="C4198" s="1"/>
      <c r="D4198" s="369"/>
      <c r="E4198" s="531"/>
      <c r="F4198" s="50"/>
      <c r="G4198" s="50"/>
      <c r="H4198" s="50"/>
      <c r="I4198" s="108"/>
    </row>
    <row r="4199" spans="1:49">
      <c r="A4199" s="48"/>
      <c r="B4199" s="42"/>
      <c r="C4199" s="42"/>
      <c r="D4199" s="42"/>
      <c r="E4199" s="531"/>
      <c r="F4199" s="50"/>
      <c r="G4199" s="50"/>
      <c r="H4199" s="50"/>
      <c r="I4199" s="49" t="s">
        <v>1559</v>
      </c>
      <c r="J4199" s="12">
        <f>SUM(J4200,J4208,J4210)</f>
        <v>193500</v>
      </c>
      <c r="K4199" s="12">
        <f t="shared" ref="K4199:AT4199" si="1182">SUM(K4200,K4208,K4210)</f>
        <v>3800</v>
      </c>
      <c r="L4199" s="12">
        <f t="shared" si="1182"/>
        <v>14956</v>
      </c>
      <c r="M4199" s="12">
        <f t="shared" si="1182"/>
        <v>18152</v>
      </c>
      <c r="N4199" s="12">
        <f t="shared" si="1182"/>
        <v>16880</v>
      </c>
      <c r="O4199" s="12">
        <f t="shared" si="1182"/>
        <v>15090</v>
      </c>
      <c r="P4199" s="12">
        <f t="shared" si="1182"/>
        <v>9190</v>
      </c>
      <c r="Q4199" s="12">
        <f t="shared" si="1182"/>
        <v>0</v>
      </c>
      <c r="R4199" s="12">
        <f t="shared" si="1182"/>
        <v>0</v>
      </c>
      <c r="S4199" s="12">
        <f t="shared" si="1182"/>
        <v>15268</v>
      </c>
      <c r="T4199" s="12">
        <f t="shared" si="1182"/>
        <v>17195</v>
      </c>
      <c r="U4199" s="12">
        <v>110531</v>
      </c>
      <c r="V4199" s="12">
        <v>82969</v>
      </c>
      <c r="W4199" s="12">
        <f>SUM(W4200,W4208,W4210)</f>
        <v>7381</v>
      </c>
      <c r="X4199" s="12">
        <f t="shared" si="1182"/>
        <v>0</v>
      </c>
      <c r="Y4199" s="12">
        <f t="shared" si="1182"/>
        <v>0</v>
      </c>
      <c r="Z4199" s="12">
        <f t="shared" si="1182"/>
        <v>0</v>
      </c>
      <c r="AA4199" s="12">
        <f t="shared" si="1182"/>
        <v>0</v>
      </c>
      <c r="AB4199" s="12">
        <f t="shared" si="1182"/>
        <v>0</v>
      </c>
      <c r="AC4199" s="12">
        <f t="shared" si="1182"/>
        <v>3905</v>
      </c>
      <c r="AD4199" s="12">
        <f t="shared" si="1182"/>
        <v>0</v>
      </c>
      <c r="AE4199" s="12">
        <f t="shared" si="1182"/>
        <v>0</v>
      </c>
      <c r="AF4199" s="12">
        <f t="shared" si="1182"/>
        <v>3476</v>
      </c>
      <c r="AG4199" s="12">
        <f t="shared" si="1182"/>
        <v>0</v>
      </c>
      <c r="AH4199" s="12">
        <v>7381</v>
      </c>
      <c r="AI4199" s="12">
        <v>0</v>
      </c>
      <c r="AJ4199" s="12">
        <f>SUM(AJ4200,AJ4208,AJ4210)</f>
        <v>11609</v>
      </c>
      <c r="AK4199" s="12">
        <f t="shared" si="1182"/>
        <v>0</v>
      </c>
      <c r="AL4199" s="12">
        <f t="shared" si="1182"/>
        <v>0</v>
      </c>
      <c r="AM4199" s="12">
        <f t="shared" si="1182"/>
        <v>2347</v>
      </c>
      <c r="AN4199" s="12">
        <f t="shared" si="1182"/>
        <v>0</v>
      </c>
      <c r="AO4199" s="12">
        <f t="shared" si="1182"/>
        <v>0</v>
      </c>
      <c r="AP4199" s="12">
        <f t="shared" si="1182"/>
        <v>5000</v>
      </c>
      <c r="AQ4199" s="12">
        <f t="shared" si="1182"/>
        <v>0</v>
      </c>
      <c r="AR4199" s="12">
        <f t="shared" si="1182"/>
        <v>0</v>
      </c>
      <c r="AS4199" s="12">
        <f t="shared" si="1182"/>
        <v>0</v>
      </c>
      <c r="AT4199" s="12">
        <f t="shared" si="1182"/>
        <v>0</v>
      </c>
      <c r="AU4199" s="12">
        <v>7347</v>
      </c>
      <c r="AV4199" s="12">
        <v>4262</v>
      </c>
      <c r="AW4199" s="12">
        <f t="shared" ref="AW4199:AW4228" si="1183">U4199+AH4199+AU4199</f>
        <v>125259</v>
      </c>
    </row>
    <row r="4200" spans="1:49">
      <c r="A4200" s="44" t="s">
        <v>797</v>
      </c>
      <c r="B4200" s="45" t="s">
        <v>1030</v>
      </c>
      <c r="C4200" s="45" t="s">
        <v>1481</v>
      </c>
      <c r="D4200" s="452" t="s">
        <v>2974</v>
      </c>
      <c r="E4200" s="213" t="s">
        <v>771</v>
      </c>
      <c r="F4200" s="65"/>
      <c r="G4200" s="65"/>
      <c r="H4200" s="65"/>
      <c r="I4200" s="1" t="s">
        <v>1500</v>
      </c>
      <c r="J4200" s="9">
        <f>SUM(J4201:J4202)</f>
        <v>62500</v>
      </c>
      <c r="K4200" s="9">
        <f t="shared" ref="K4200:AT4200" si="1184">SUM(K4201:K4202)</f>
        <v>0</v>
      </c>
      <c r="L4200" s="9">
        <f t="shared" si="1184"/>
        <v>0</v>
      </c>
      <c r="M4200" s="9">
        <f t="shared" si="1184"/>
        <v>0</v>
      </c>
      <c r="N4200" s="9">
        <f t="shared" si="1184"/>
        <v>0</v>
      </c>
      <c r="O4200" s="9">
        <f t="shared" si="1184"/>
        <v>3500</v>
      </c>
      <c r="P4200" s="9">
        <f t="shared" si="1184"/>
        <v>2200</v>
      </c>
      <c r="Q4200" s="9">
        <f t="shared" si="1184"/>
        <v>0</v>
      </c>
      <c r="R4200" s="9">
        <f t="shared" si="1184"/>
        <v>0</v>
      </c>
      <c r="S4200" s="9">
        <f t="shared" si="1184"/>
        <v>3268</v>
      </c>
      <c r="T4200" s="9">
        <f t="shared" si="1184"/>
        <v>5000</v>
      </c>
      <c r="U4200" s="9">
        <v>13968</v>
      </c>
      <c r="V4200" s="9">
        <v>48532</v>
      </c>
      <c r="W4200" s="9">
        <f>SUM(W4201:W4202)</f>
        <v>0</v>
      </c>
      <c r="X4200" s="9">
        <f t="shared" si="1184"/>
        <v>0</v>
      </c>
      <c r="Y4200" s="9">
        <f t="shared" si="1184"/>
        <v>0</v>
      </c>
      <c r="Z4200" s="9">
        <f t="shared" si="1184"/>
        <v>0</v>
      </c>
      <c r="AA4200" s="9">
        <f t="shared" si="1184"/>
        <v>0</v>
      </c>
      <c r="AB4200" s="9">
        <f t="shared" si="1184"/>
        <v>0</v>
      </c>
      <c r="AC4200" s="9">
        <f t="shared" si="1184"/>
        <v>0</v>
      </c>
      <c r="AD4200" s="9">
        <f t="shared" si="1184"/>
        <v>0</v>
      </c>
      <c r="AE4200" s="9">
        <f t="shared" si="1184"/>
        <v>0</v>
      </c>
      <c r="AF4200" s="9">
        <f t="shared" si="1184"/>
        <v>0</v>
      </c>
      <c r="AG4200" s="9">
        <f t="shared" si="1184"/>
        <v>0</v>
      </c>
      <c r="AH4200" s="9">
        <v>0</v>
      </c>
      <c r="AI4200" s="9">
        <v>0</v>
      </c>
      <c r="AJ4200" s="9">
        <f>SUM(AJ4201:AJ4202)</f>
        <v>0</v>
      </c>
      <c r="AK4200" s="9">
        <f t="shared" si="1184"/>
        <v>0</v>
      </c>
      <c r="AL4200" s="9">
        <f t="shared" si="1184"/>
        <v>0</v>
      </c>
      <c r="AM4200" s="9">
        <f t="shared" si="1184"/>
        <v>0</v>
      </c>
      <c r="AN4200" s="9">
        <f t="shared" si="1184"/>
        <v>0</v>
      </c>
      <c r="AO4200" s="9">
        <f t="shared" si="1184"/>
        <v>0</v>
      </c>
      <c r="AP4200" s="9">
        <f t="shared" si="1184"/>
        <v>0</v>
      </c>
      <c r="AQ4200" s="9">
        <f t="shared" si="1184"/>
        <v>0</v>
      </c>
      <c r="AR4200" s="9">
        <f t="shared" si="1184"/>
        <v>0</v>
      </c>
      <c r="AS4200" s="9">
        <f t="shared" si="1184"/>
        <v>0</v>
      </c>
      <c r="AT4200" s="9">
        <f t="shared" si="1184"/>
        <v>0</v>
      </c>
      <c r="AU4200" s="9">
        <v>0</v>
      </c>
      <c r="AV4200" s="9">
        <v>0</v>
      </c>
      <c r="AW4200" s="9">
        <f t="shared" si="1183"/>
        <v>13968</v>
      </c>
    </row>
    <row r="4201" spans="1:49">
      <c r="A4201" s="44" t="s">
        <v>797</v>
      </c>
      <c r="B4201" s="45" t="s">
        <v>1030</v>
      </c>
      <c r="C4201" s="45" t="s">
        <v>1481</v>
      </c>
      <c r="D4201" s="452" t="s">
        <v>2974</v>
      </c>
      <c r="E4201" s="367" t="s">
        <v>834</v>
      </c>
      <c r="F4201" s="50"/>
      <c r="G4201" s="468" t="s">
        <v>3096</v>
      </c>
      <c r="H4201" s="50" t="s">
        <v>2333</v>
      </c>
      <c r="I4201" s="42" t="s">
        <v>1165</v>
      </c>
      <c r="J4201" s="15">
        <v>55000</v>
      </c>
      <c r="O4201" s="15">
        <v>3000</v>
      </c>
      <c r="P4201" s="15">
        <v>1000</v>
      </c>
      <c r="S4201" s="15">
        <v>3268</v>
      </c>
      <c r="U4201" s="15">
        <v>7268</v>
      </c>
      <c r="V4201" s="15">
        <v>47732</v>
      </c>
      <c r="AH4201" s="15">
        <v>0</v>
      </c>
      <c r="AI4201" s="15">
        <v>0</v>
      </c>
      <c r="AU4201" s="15">
        <v>0</v>
      </c>
      <c r="AV4201" s="15">
        <v>0</v>
      </c>
      <c r="AW4201" s="15">
        <f t="shared" si="1183"/>
        <v>7268</v>
      </c>
    </row>
    <row r="4202" spans="1:49">
      <c r="A4202" s="44" t="s">
        <v>797</v>
      </c>
      <c r="B4202" s="45" t="s">
        <v>1030</v>
      </c>
      <c r="C4202" s="45" t="s">
        <v>1481</v>
      </c>
      <c r="D4202" s="452" t="s">
        <v>2974</v>
      </c>
      <c r="E4202" s="367" t="s">
        <v>772</v>
      </c>
      <c r="F4202" s="50"/>
      <c r="G4202" s="468" t="s">
        <v>3096</v>
      </c>
      <c r="H4202" s="50" t="s">
        <v>2333</v>
      </c>
      <c r="I4202" s="42" t="s">
        <v>1227</v>
      </c>
      <c r="J4202" s="15">
        <f>SUM(J4203:J4207)</f>
        <v>7500</v>
      </c>
      <c r="K4202" s="15">
        <f t="shared" ref="K4202:AT4202" si="1185">SUM(K4203:K4207)</f>
        <v>0</v>
      </c>
      <c r="L4202" s="15">
        <f t="shared" si="1185"/>
        <v>0</v>
      </c>
      <c r="M4202" s="15">
        <f t="shared" si="1185"/>
        <v>0</v>
      </c>
      <c r="N4202" s="15">
        <f t="shared" si="1185"/>
        <v>0</v>
      </c>
      <c r="O4202" s="15">
        <f t="shared" si="1185"/>
        <v>500</v>
      </c>
      <c r="P4202" s="15">
        <f t="shared" si="1185"/>
        <v>1200</v>
      </c>
      <c r="Q4202" s="15">
        <f t="shared" si="1185"/>
        <v>0</v>
      </c>
      <c r="R4202" s="15">
        <f t="shared" si="1185"/>
        <v>0</v>
      </c>
      <c r="S4202" s="15">
        <f t="shared" si="1185"/>
        <v>0</v>
      </c>
      <c r="T4202" s="15">
        <f t="shared" si="1185"/>
        <v>5000</v>
      </c>
      <c r="U4202" s="15">
        <v>6700</v>
      </c>
      <c r="V4202" s="15">
        <v>800</v>
      </c>
      <c r="W4202" s="15">
        <f>SUM(W4203:W4207)</f>
        <v>0</v>
      </c>
      <c r="X4202" s="15">
        <f t="shared" si="1185"/>
        <v>0</v>
      </c>
      <c r="Y4202" s="15">
        <f t="shared" si="1185"/>
        <v>0</v>
      </c>
      <c r="Z4202" s="15">
        <f t="shared" si="1185"/>
        <v>0</v>
      </c>
      <c r="AA4202" s="15">
        <f t="shared" si="1185"/>
        <v>0</v>
      </c>
      <c r="AB4202" s="15">
        <f t="shared" si="1185"/>
        <v>0</v>
      </c>
      <c r="AC4202" s="15">
        <f t="shared" si="1185"/>
        <v>0</v>
      </c>
      <c r="AD4202" s="15">
        <f t="shared" si="1185"/>
        <v>0</v>
      </c>
      <c r="AE4202" s="15">
        <f t="shared" si="1185"/>
        <v>0</v>
      </c>
      <c r="AF4202" s="15">
        <f t="shared" si="1185"/>
        <v>0</v>
      </c>
      <c r="AG4202" s="15">
        <f t="shared" si="1185"/>
        <v>0</v>
      </c>
      <c r="AH4202" s="15">
        <v>0</v>
      </c>
      <c r="AI4202" s="15">
        <v>0</v>
      </c>
      <c r="AJ4202" s="15">
        <f>SUM(AJ4203:AJ4207)</f>
        <v>0</v>
      </c>
      <c r="AK4202" s="15">
        <f t="shared" si="1185"/>
        <v>0</v>
      </c>
      <c r="AL4202" s="15">
        <f t="shared" si="1185"/>
        <v>0</v>
      </c>
      <c r="AM4202" s="15">
        <f t="shared" si="1185"/>
        <v>0</v>
      </c>
      <c r="AN4202" s="15">
        <f t="shared" si="1185"/>
        <v>0</v>
      </c>
      <c r="AO4202" s="15">
        <f t="shared" si="1185"/>
        <v>0</v>
      </c>
      <c r="AP4202" s="15">
        <f t="shared" si="1185"/>
        <v>0</v>
      </c>
      <c r="AQ4202" s="15">
        <f t="shared" si="1185"/>
        <v>0</v>
      </c>
      <c r="AR4202" s="15">
        <f t="shared" si="1185"/>
        <v>0</v>
      </c>
      <c r="AS4202" s="15">
        <f t="shared" si="1185"/>
        <v>0</v>
      </c>
      <c r="AT4202" s="15">
        <f t="shared" si="1185"/>
        <v>0</v>
      </c>
      <c r="AU4202" s="15">
        <v>0</v>
      </c>
      <c r="AV4202" s="15">
        <v>0</v>
      </c>
      <c r="AW4202" s="15">
        <f t="shared" si="1183"/>
        <v>6700</v>
      </c>
    </row>
    <row r="4203" spans="1:49" s="144" customFormat="1">
      <c r="A4203" s="44" t="s">
        <v>797</v>
      </c>
      <c r="B4203" s="45" t="s">
        <v>1030</v>
      </c>
      <c r="C4203" s="45" t="s">
        <v>1481</v>
      </c>
      <c r="D4203" s="452" t="s">
        <v>2974</v>
      </c>
      <c r="E4203" s="140" t="s">
        <v>850</v>
      </c>
      <c r="F4203" s="141" t="s">
        <v>469</v>
      </c>
      <c r="G4203" s="468" t="s">
        <v>3096</v>
      </c>
      <c r="H4203" s="50" t="s">
        <v>2333</v>
      </c>
      <c r="I4203" s="142" t="s">
        <v>1119</v>
      </c>
      <c r="J4203" s="15"/>
      <c r="K4203" s="15"/>
      <c r="L4203" s="15"/>
      <c r="M4203" s="15"/>
      <c r="N4203" s="15"/>
      <c r="O4203" s="15"/>
      <c r="P4203" s="15"/>
      <c r="Q4203" s="15"/>
      <c r="R4203" s="15"/>
      <c r="S4203" s="15"/>
      <c r="T4203" s="15"/>
      <c r="U4203" s="15">
        <v>0</v>
      </c>
      <c r="V4203" s="15">
        <v>0</v>
      </c>
      <c r="W4203" s="15"/>
      <c r="X4203" s="15"/>
      <c r="Y4203" s="15"/>
      <c r="Z4203" s="15"/>
      <c r="AA4203" s="15"/>
      <c r="AB4203" s="15"/>
      <c r="AC4203" s="15"/>
      <c r="AD4203" s="15"/>
      <c r="AE4203" s="15"/>
      <c r="AF4203" s="15"/>
      <c r="AG4203" s="15"/>
      <c r="AH4203" s="15">
        <v>0</v>
      </c>
      <c r="AI4203" s="15">
        <v>0</v>
      </c>
      <c r="AJ4203" s="15"/>
      <c r="AK4203" s="15"/>
      <c r="AL4203" s="15"/>
      <c r="AM4203" s="15"/>
      <c r="AN4203" s="15"/>
      <c r="AO4203" s="15"/>
      <c r="AP4203" s="15"/>
      <c r="AQ4203" s="15"/>
      <c r="AR4203" s="15"/>
      <c r="AS4203" s="15"/>
      <c r="AT4203" s="15"/>
      <c r="AU4203" s="15">
        <v>0</v>
      </c>
      <c r="AV4203" s="15">
        <v>0</v>
      </c>
      <c r="AW4203" s="15">
        <f t="shared" si="1183"/>
        <v>0</v>
      </c>
    </row>
    <row r="4204" spans="1:49" s="144" customFormat="1">
      <c r="A4204" s="44" t="s">
        <v>797</v>
      </c>
      <c r="B4204" s="45" t="s">
        <v>1030</v>
      </c>
      <c r="C4204" s="45" t="s">
        <v>1481</v>
      </c>
      <c r="D4204" s="452" t="s">
        <v>2974</v>
      </c>
      <c r="E4204" s="140" t="s">
        <v>851</v>
      </c>
      <c r="F4204" s="141" t="s">
        <v>470</v>
      </c>
      <c r="G4204" s="468" t="s">
        <v>3096</v>
      </c>
      <c r="H4204" s="50" t="s">
        <v>2333</v>
      </c>
      <c r="I4204" s="142" t="s">
        <v>1290</v>
      </c>
      <c r="J4204" s="15">
        <v>5500</v>
      </c>
      <c r="K4204" s="15"/>
      <c r="L4204" s="15"/>
      <c r="M4204" s="15"/>
      <c r="N4204" s="15"/>
      <c r="O4204" s="15">
        <v>500</v>
      </c>
      <c r="P4204" s="15"/>
      <c r="Q4204" s="15"/>
      <c r="R4204" s="15"/>
      <c r="S4204" s="15"/>
      <c r="T4204" s="15">
        <v>5000</v>
      </c>
      <c r="U4204" s="15">
        <v>5500</v>
      </c>
      <c r="V4204" s="15">
        <v>0</v>
      </c>
      <c r="W4204" s="15"/>
      <c r="X4204" s="15"/>
      <c r="Y4204" s="15"/>
      <c r="Z4204" s="15"/>
      <c r="AA4204" s="15"/>
      <c r="AB4204" s="15"/>
      <c r="AC4204" s="15"/>
      <c r="AD4204" s="15"/>
      <c r="AE4204" s="15"/>
      <c r="AF4204" s="15"/>
      <c r="AG4204" s="15"/>
      <c r="AH4204" s="15">
        <v>0</v>
      </c>
      <c r="AI4204" s="15">
        <v>0</v>
      </c>
      <c r="AJ4204" s="15"/>
      <c r="AK4204" s="15"/>
      <c r="AL4204" s="15"/>
      <c r="AM4204" s="15"/>
      <c r="AN4204" s="15"/>
      <c r="AO4204" s="15"/>
      <c r="AP4204" s="15"/>
      <c r="AQ4204" s="15"/>
      <c r="AR4204" s="15"/>
      <c r="AS4204" s="15"/>
      <c r="AT4204" s="15"/>
      <c r="AU4204" s="15">
        <v>0</v>
      </c>
      <c r="AV4204" s="15">
        <v>0</v>
      </c>
      <c r="AW4204" s="15">
        <f t="shared" si="1183"/>
        <v>5500</v>
      </c>
    </row>
    <row r="4205" spans="1:49" s="144" customFormat="1">
      <c r="A4205" s="44" t="s">
        <v>797</v>
      </c>
      <c r="B4205" s="45" t="s">
        <v>1030</v>
      </c>
      <c r="C4205" s="45" t="s">
        <v>1481</v>
      </c>
      <c r="D4205" s="452" t="s">
        <v>2974</v>
      </c>
      <c r="E4205" s="140" t="s">
        <v>852</v>
      </c>
      <c r="F4205" s="141" t="s">
        <v>471</v>
      </c>
      <c r="G4205" s="468" t="s">
        <v>3096</v>
      </c>
      <c r="H4205" s="50" t="s">
        <v>2333</v>
      </c>
      <c r="I4205" s="142" t="s">
        <v>1733</v>
      </c>
      <c r="J4205" s="15">
        <v>1200</v>
      </c>
      <c r="K4205" s="15"/>
      <c r="L4205" s="15"/>
      <c r="M4205" s="15"/>
      <c r="N4205" s="15"/>
      <c r="O4205" s="15"/>
      <c r="P4205" s="15">
        <v>1200</v>
      </c>
      <c r="Q4205" s="15"/>
      <c r="R4205" s="15"/>
      <c r="S4205" s="15"/>
      <c r="T4205" s="15"/>
      <c r="U4205" s="15">
        <v>1200</v>
      </c>
      <c r="V4205" s="15">
        <v>0</v>
      </c>
      <c r="W4205" s="15"/>
      <c r="X4205" s="15"/>
      <c r="Y4205" s="15"/>
      <c r="Z4205" s="15"/>
      <c r="AA4205" s="15"/>
      <c r="AB4205" s="15"/>
      <c r="AC4205" s="15"/>
      <c r="AD4205" s="15"/>
      <c r="AE4205" s="15"/>
      <c r="AF4205" s="15"/>
      <c r="AG4205" s="15"/>
      <c r="AH4205" s="15">
        <v>0</v>
      </c>
      <c r="AI4205" s="15">
        <v>0</v>
      </c>
      <c r="AJ4205" s="15"/>
      <c r="AK4205" s="15"/>
      <c r="AL4205" s="15"/>
      <c r="AM4205" s="15"/>
      <c r="AN4205" s="15"/>
      <c r="AO4205" s="15"/>
      <c r="AP4205" s="15"/>
      <c r="AQ4205" s="15"/>
      <c r="AR4205" s="15"/>
      <c r="AS4205" s="15"/>
      <c r="AT4205" s="15"/>
      <c r="AU4205" s="15">
        <v>0</v>
      </c>
      <c r="AV4205" s="15">
        <v>0</v>
      </c>
      <c r="AW4205" s="15">
        <f t="shared" si="1183"/>
        <v>1200</v>
      </c>
    </row>
    <row r="4206" spans="1:49" s="144" customFormat="1">
      <c r="A4206" s="44" t="s">
        <v>797</v>
      </c>
      <c r="B4206" s="45" t="s">
        <v>1030</v>
      </c>
      <c r="C4206" s="45" t="s">
        <v>1481</v>
      </c>
      <c r="D4206" s="452" t="s">
        <v>2974</v>
      </c>
      <c r="E4206" s="140" t="s">
        <v>853</v>
      </c>
      <c r="F4206" s="141" t="s">
        <v>472</v>
      </c>
      <c r="G4206" s="468" t="s">
        <v>3096</v>
      </c>
      <c r="H4206" s="50" t="s">
        <v>2333</v>
      </c>
      <c r="I4206" s="142" t="s">
        <v>1734</v>
      </c>
      <c r="J4206" s="15">
        <v>800</v>
      </c>
      <c r="K4206" s="15"/>
      <c r="L4206" s="15"/>
      <c r="M4206" s="15"/>
      <c r="N4206" s="15"/>
      <c r="O4206" s="15"/>
      <c r="P4206" s="15"/>
      <c r="Q4206" s="15"/>
      <c r="R4206" s="15"/>
      <c r="S4206" s="15"/>
      <c r="T4206" s="15"/>
      <c r="U4206" s="15">
        <v>0</v>
      </c>
      <c r="V4206" s="15">
        <v>800</v>
      </c>
      <c r="W4206" s="15"/>
      <c r="X4206" s="15"/>
      <c r="Y4206" s="15"/>
      <c r="Z4206" s="15"/>
      <c r="AA4206" s="15"/>
      <c r="AB4206" s="15"/>
      <c r="AC4206" s="15"/>
      <c r="AD4206" s="15"/>
      <c r="AE4206" s="15"/>
      <c r="AF4206" s="15"/>
      <c r="AG4206" s="15"/>
      <c r="AH4206" s="15">
        <v>0</v>
      </c>
      <c r="AI4206" s="15">
        <v>0</v>
      </c>
      <c r="AJ4206" s="15"/>
      <c r="AK4206" s="15"/>
      <c r="AL4206" s="15"/>
      <c r="AM4206" s="15"/>
      <c r="AN4206" s="15"/>
      <c r="AO4206" s="15"/>
      <c r="AP4206" s="15"/>
      <c r="AQ4206" s="15"/>
      <c r="AR4206" s="15"/>
      <c r="AS4206" s="15"/>
      <c r="AT4206" s="15"/>
      <c r="AU4206" s="15">
        <v>0</v>
      </c>
      <c r="AV4206" s="15">
        <v>0</v>
      </c>
      <c r="AW4206" s="15">
        <f t="shared" si="1183"/>
        <v>0</v>
      </c>
    </row>
    <row r="4207" spans="1:49" s="144" customFormat="1">
      <c r="A4207" s="44" t="s">
        <v>797</v>
      </c>
      <c r="B4207" s="45" t="s">
        <v>1030</v>
      </c>
      <c r="C4207" s="45" t="s">
        <v>1481</v>
      </c>
      <c r="D4207" s="452" t="s">
        <v>2974</v>
      </c>
      <c r="E4207" s="140" t="s">
        <v>854</v>
      </c>
      <c r="F4207" s="141" t="s">
        <v>473</v>
      </c>
      <c r="G4207" s="468" t="s">
        <v>3096</v>
      </c>
      <c r="H4207" s="50" t="s">
        <v>2333</v>
      </c>
      <c r="I4207" s="142" t="s">
        <v>1735</v>
      </c>
      <c r="J4207" s="15"/>
      <c r="K4207" s="15"/>
      <c r="L4207" s="15"/>
      <c r="M4207" s="15"/>
      <c r="N4207" s="15"/>
      <c r="O4207" s="15"/>
      <c r="P4207" s="15"/>
      <c r="Q4207" s="15"/>
      <c r="R4207" s="15"/>
      <c r="S4207" s="15"/>
      <c r="T4207" s="15"/>
      <c r="U4207" s="15">
        <v>0</v>
      </c>
      <c r="V4207" s="15">
        <v>0</v>
      </c>
      <c r="W4207" s="15"/>
      <c r="X4207" s="15"/>
      <c r="Y4207" s="15"/>
      <c r="Z4207" s="15"/>
      <c r="AA4207" s="15"/>
      <c r="AB4207" s="15"/>
      <c r="AC4207" s="15"/>
      <c r="AD4207" s="15"/>
      <c r="AE4207" s="15"/>
      <c r="AF4207" s="15"/>
      <c r="AG4207" s="15"/>
      <c r="AH4207" s="15">
        <v>0</v>
      </c>
      <c r="AI4207" s="15">
        <v>0</v>
      </c>
      <c r="AJ4207" s="15"/>
      <c r="AK4207" s="15"/>
      <c r="AL4207" s="15"/>
      <c r="AM4207" s="15"/>
      <c r="AN4207" s="15"/>
      <c r="AO4207" s="15"/>
      <c r="AP4207" s="15"/>
      <c r="AQ4207" s="15"/>
      <c r="AR4207" s="15"/>
      <c r="AS4207" s="15"/>
      <c r="AT4207" s="15"/>
      <c r="AU4207" s="15">
        <v>0</v>
      </c>
      <c r="AV4207" s="15">
        <v>0</v>
      </c>
      <c r="AW4207" s="15">
        <f t="shared" si="1183"/>
        <v>0</v>
      </c>
    </row>
    <row r="4208" spans="1:49">
      <c r="A4208" s="44" t="s">
        <v>797</v>
      </c>
      <c r="B4208" s="45" t="s">
        <v>1030</v>
      </c>
      <c r="C4208" s="45" t="s">
        <v>1481</v>
      </c>
      <c r="D4208" s="452" t="s">
        <v>2974</v>
      </c>
      <c r="E4208" s="213" t="s">
        <v>773</v>
      </c>
      <c r="F4208" s="65"/>
      <c r="G4208" s="65"/>
      <c r="H4208" s="65"/>
      <c r="I4208" s="1" t="s">
        <v>1362</v>
      </c>
      <c r="J4208" s="9">
        <f>SUM(J4209)</f>
        <v>5500</v>
      </c>
      <c r="K4208" s="9">
        <f t="shared" ref="K4208:AT4208" si="1186">SUM(K4209)</f>
        <v>0</v>
      </c>
      <c r="L4208" s="9">
        <f t="shared" si="1186"/>
        <v>0</v>
      </c>
      <c r="M4208" s="9">
        <f t="shared" si="1186"/>
        <v>0</v>
      </c>
      <c r="N4208" s="9">
        <f t="shared" si="1186"/>
        <v>0</v>
      </c>
      <c r="O4208" s="9">
        <f t="shared" si="1186"/>
        <v>500</v>
      </c>
      <c r="P4208" s="9">
        <f t="shared" si="1186"/>
        <v>500</v>
      </c>
      <c r="Q4208" s="9">
        <f t="shared" si="1186"/>
        <v>0</v>
      </c>
      <c r="R4208" s="9">
        <f t="shared" si="1186"/>
        <v>0</v>
      </c>
      <c r="S4208" s="9">
        <f t="shared" si="1186"/>
        <v>1000</v>
      </c>
      <c r="T4208" s="9">
        <f t="shared" si="1186"/>
        <v>0</v>
      </c>
      <c r="U4208" s="9">
        <v>2000</v>
      </c>
      <c r="V4208" s="9">
        <v>3500</v>
      </c>
      <c r="W4208" s="9">
        <f>SUM(W4209)</f>
        <v>0</v>
      </c>
      <c r="X4208" s="9">
        <f t="shared" si="1186"/>
        <v>0</v>
      </c>
      <c r="Y4208" s="9">
        <f t="shared" si="1186"/>
        <v>0</v>
      </c>
      <c r="Z4208" s="9">
        <f t="shared" si="1186"/>
        <v>0</v>
      </c>
      <c r="AA4208" s="9">
        <f t="shared" si="1186"/>
        <v>0</v>
      </c>
      <c r="AB4208" s="9">
        <f t="shared" si="1186"/>
        <v>0</v>
      </c>
      <c r="AC4208" s="9">
        <f t="shared" si="1186"/>
        <v>0</v>
      </c>
      <c r="AD4208" s="9">
        <f t="shared" si="1186"/>
        <v>0</v>
      </c>
      <c r="AE4208" s="9">
        <f t="shared" si="1186"/>
        <v>0</v>
      </c>
      <c r="AF4208" s="9">
        <f t="shared" si="1186"/>
        <v>0</v>
      </c>
      <c r="AG4208" s="9">
        <f t="shared" si="1186"/>
        <v>0</v>
      </c>
      <c r="AH4208" s="9">
        <v>0</v>
      </c>
      <c r="AI4208" s="9">
        <v>0</v>
      </c>
      <c r="AJ4208" s="9">
        <f>SUM(AJ4209)</f>
        <v>0</v>
      </c>
      <c r="AK4208" s="9">
        <f t="shared" si="1186"/>
        <v>0</v>
      </c>
      <c r="AL4208" s="9">
        <f t="shared" si="1186"/>
        <v>0</v>
      </c>
      <c r="AM4208" s="9">
        <f t="shared" si="1186"/>
        <v>0</v>
      </c>
      <c r="AN4208" s="9">
        <f t="shared" si="1186"/>
        <v>0</v>
      </c>
      <c r="AO4208" s="9">
        <f t="shared" si="1186"/>
        <v>0</v>
      </c>
      <c r="AP4208" s="9">
        <f t="shared" si="1186"/>
        <v>0</v>
      </c>
      <c r="AQ4208" s="9">
        <f t="shared" si="1186"/>
        <v>0</v>
      </c>
      <c r="AR4208" s="9">
        <f t="shared" si="1186"/>
        <v>0</v>
      </c>
      <c r="AS4208" s="9">
        <f t="shared" si="1186"/>
        <v>0</v>
      </c>
      <c r="AT4208" s="9">
        <f t="shared" si="1186"/>
        <v>0</v>
      </c>
      <c r="AU4208" s="9">
        <v>0</v>
      </c>
      <c r="AV4208" s="9">
        <v>0</v>
      </c>
      <c r="AW4208" s="9">
        <f t="shared" si="1183"/>
        <v>2000</v>
      </c>
    </row>
    <row r="4209" spans="1:49">
      <c r="A4209" s="44" t="s">
        <v>797</v>
      </c>
      <c r="B4209" s="45" t="s">
        <v>1030</v>
      </c>
      <c r="C4209" s="45" t="s">
        <v>1481</v>
      </c>
      <c r="D4209" s="452" t="s">
        <v>2974</v>
      </c>
      <c r="E4209" s="367" t="s">
        <v>785</v>
      </c>
      <c r="F4209" s="50"/>
      <c r="G4209" s="468" t="s">
        <v>3096</v>
      </c>
      <c r="H4209" s="50" t="s">
        <v>2333</v>
      </c>
      <c r="I4209" s="42" t="s">
        <v>1363</v>
      </c>
      <c r="J4209" s="15">
        <v>5500</v>
      </c>
      <c r="O4209" s="15">
        <v>500</v>
      </c>
      <c r="P4209" s="15">
        <v>500</v>
      </c>
      <c r="S4209" s="15">
        <v>1000</v>
      </c>
      <c r="U4209" s="15">
        <v>2000</v>
      </c>
      <c r="V4209" s="15">
        <v>3500</v>
      </c>
      <c r="AH4209" s="15">
        <v>0</v>
      </c>
      <c r="AI4209" s="15">
        <v>0</v>
      </c>
      <c r="AU4209" s="15">
        <v>0</v>
      </c>
      <c r="AV4209" s="15">
        <v>0</v>
      </c>
      <c r="AW4209" s="15">
        <f t="shared" si="1183"/>
        <v>2000</v>
      </c>
    </row>
    <row r="4210" spans="1:49">
      <c r="A4210" s="44" t="s">
        <v>797</v>
      </c>
      <c r="B4210" s="45" t="s">
        <v>1030</v>
      </c>
      <c r="C4210" s="45" t="s">
        <v>1481</v>
      </c>
      <c r="D4210" s="452" t="s">
        <v>2974</v>
      </c>
      <c r="E4210" s="213" t="s">
        <v>1364</v>
      </c>
      <c r="F4210" s="65"/>
      <c r="G4210" s="65"/>
      <c r="H4210" s="65"/>
      <c r="I4210" s="1" t="s">
        <v>2104</v>
      </c>
      <c r="J4210" s="9">
        <f>SUM(J4211:J4220)</f>
        <v>125500</v>
      </c>
      <c r="K4210" s="9">
        <f t="shared" ref="K4210:AT4210" si="1187">SUM(K4211:K4220)</f>
        <v>3800</v>
      </c>
      <c r="L4210" s="9">
        <f t="shared" si="1187"/>
        <v>14956</v>
      </c>
      <c r="M4210" s="9">
        <f t="shared" si="1187"/>
        <v>18152</v>
      </c>
      <c r="N4210" s="9">
        <f t="shared" si="1187"/>
        <v>16880</v>
      </c>
      <c r="O4210" s="9">
        <f t="shared" si="1187"/>
        <v>11090</v>
      </c>
      <c r="P4210" s="9">
        <f t="shared" si="1187"/>
        <v>6490</v>
      </c>
      <c r="Q4210" s="9">
        <f t="shared" si="1187"/>
        <v>0</v>
      </c>
      <c r="R4210" s="9">
        <f t="shared" si="1187"/>
        <v>0</v>
      </c>
      <c r="S4210" s="9">
        <f t="shared" si="1187"/>
        <v>11000</v>
      </c>
      <c r="T4210" s="9">
        <f t="shared" si="1187"/>
        <v>12195</v>
      </c>
      <c r="U4210" s="9">
        <v>94563</v>
      </c>
      <c r="V4210" s="9">
        <v>30937</v>
      </c>
      <c r="W4210" s="9">
        <f>SUM(W4211:W4220)</f>
        <v>7381</v>
      </c>
      <c r="X4210" s="9">
        <f t="shared" si="1187"/>
        <v>0</v>
      </c>
      <c r="Y4210" s="9">
        <f t="shared" si="1187"/>
        <v>0</v>
      </c>
      <c r="Z4210" s="9">
        <f t="shared" si="1187"/>
        <v>0</v>
      </c>
      <c r="AA4210" s="9">
        <f t="shared" si="1187"/>
        <v>0</v>
      </c>
      <c r="AB4210" s="9">
        <f t="shared" si="1187"/>
        <v>0</v>
      </c>
      <c r="AC4210" s="9">
        <f t="shared" si="1187"/>
        <v>3905</v>
      </c>
      <c r="AD4210" s="9">
        <f t="shared" si="1187"/>
        <v>0</v>
      </c>
      <c r="AE4210" s="9">
        <f t="shared" si="1187"/>
        <v>0</v>
      </c>
      <c r="AF4210" s="9">
        <f t="shared" si="1187"/>
        <v>3476</v>
      </c>
      <c r="AG4210" s="9">
        <f t="shared" si="1187"/>
        <v>0</v>
      </c>
      <c r="AH4210" s="9">
        <v>7381</v>
      </c>
      <c r="AI4210" s="9">
        <v>0</v>
      </c>
      <c r="AJ4210" s="9">
        <f>SUM(AJ4211:AJ4220)</f>
        <v>11609</v>
      </c>
      <c r="AK4210" s="9">
        <f t="shared" si="1187"/>
        <v>0</v>
      </c>
      <c r="AL4210" s="9">
        <f t="shared" si="1187"/>
        <v>0</v>
      </c>
      <c r="AM4210" s="9">
        <f t="shared" si="1187"/>
        <v>2347</v>
      </c>
      <c r="AN4210" s="9">
        <f t="shared" si="1187"/>
        <v>0</v>
      </c>
      <c r="AO4210" s="9">
        <f t="shared" si="1187"/>
        <v>0</v>
      </c>
      <c r="AP4210" s="9">
        <f t="shared" si="1187"/>
        <v>5000</v>
      </c>
      <c r="AQ4210" s="9">
        <f t="shared" si="1187"/>
        <v>0</v>
      </c>
      <c r="AR4210" s="9">
        <f t="shared" si="1187"/>
        <v>0</v>
      </c>
      <c r="AS4210" s="9">
        <f t="shared" si="1187"/>
        <v>0</v>
      </c>
      <c r="AT4210" s="9">
        <f t="shared" si="1187"/>
        <v>0</v>
      </c>
      <c r="AU4210" s="9">
        <v>7347</v>
      </c>
      <c r="AV4210" s="9">
        <v>4262</v>
      </c>
      <c r="AW4210" s="9">
        <f t="shared" si="1183"/>
        <v>109291</v>
      </c>
    </row>
    <row r="4211" spans="1:49">
      <c r="A4211" s="44" t="s">
        <v>797</v>
      </c>
      <c r="B4211" s="45" t="s">
        <v>1030</v>
      </c>
      <c r="C4211" s="45" t="s">
        <v>1481</v>
      </c>
      <c r="D4211" s="452" t="s">
        <v>2974</v>
      </c>
      <c r="E4211" s="367" t="s">
        <v>786</v>
      </c>
      <c r="F4211" s="50"/>
      <c r="G4211" s="468" t="s">
        <v>3096</v>
      </c>
      <c r="H4211" s="50" t="s">
        <v>2333</v>
      </c>
      <c r="I4211" s="42" t="s">
        <v>1191</v>
      </c>
      <c r="J4211" s="15">
        <v>3000</v>
      </c>
      <c r="K4211" s="15">
        <v>200</v>
      </c>
      <c r="L4211" s="15">
        <v>900</v>
      </c>
      <c r="M4211" s="15">
        <v>500</v>
      </c>
      <c r="N4211" s="15">
        <v>400</v>
      </c>
      <c r="P4211" s="15">
        <v>300</v>
      </c>
      <c r="S4211" s="15">
        <v>700</v>
      </c>
      <c r="U4211" s="15">
        <v>3000</v>
      </c>
      <c r="V4211" s="15">
        <v>0</v>
      </c>
      <c r="AH4211" s="15">
        <v>0</v>
      </c>
      <c r="AI4211" s="15">
        <v>0</v>
      </c>
      <c r="AJ4211" s="15">
        <v>2262</v>
      </c>
      <c r="AU4211" s="15">
        <v>0</v>
      </c>
      <c r="AV4211" s="15">
        <v>2262</v>
      </c>
      <c r="AW4211" s="15">
        <f t="shared" si="1183"/>
        <v>3000</v>
      </c>
    </row>
    <row r="4212" spans="1:49">
      <c r="A4212" s="44" t="s">
        <v>797</v>
      </c>
      <c r="B4212" s="45" t="s">
        <v>1030</v>
      </c>
      <c r="C4212" s="45" t="s">
        <v>1481</v>
      </c>
      <c r="D4212" s="452" t="s">
        <v>2974</v>
      </c>
      <c r="E4212" s="367" t="s">
        <v>1528</v>
      </c>
      <c r="F4212" s="50"/>
      <c r="G4212" s="468" t="s">
        <v>3096</v>
      </c>
      <c r="H4212" s="50" t="s">
        <v>2333</v>
      </c>
      <c r="I4212" s="42" t="s">
        <v>989</v>
      </c>
      <c r="U4212" s="15">
        <v>0</v>
      </c>
      <c r="V4212" s="15">
        <v>0</v>
      </c>
      <c r="AH4212" s="15">
        <v>0</v>
      </c>
      <c r="AI4212" s="15">
        <v>0</v>
      </c>
      <c r="AU4212" s="15">
        <v>0</v>
      </c>
      <c r="AV4212" s="15">
        <v>0</v>
      </c>
      <c r="AW4212" s="15">
        <f t="shared" si="1183"/>
        <v>0</v>
      </c>
    </row>
    <row r="4213" spans="1:49">
      <c r="A4213" s="44" t="s">
        <v>797</v>
      </c>
      <c r="B4213" s="45" t="s">
        <v>1030</v>
      </c>
      <c r="C4213" s="45" t="s">
        <v>1481</v>
      </c>
      <c r="D4213" s="452" t="s">
        <v>2974</v>
      </c>
      <c r="E4213" s="367" t="s">
        <v>1679</v>
      </c>
      <c r="F4213" s="50"/>
      <c r="G4213" s="468" t="s">
        <v>3096</v>
      </c>
      <c r="H4213" s="50" t="s">
        <v>2333</v>
      </c>
      <c r="I4213" s="42" t="s">
        <v>1048</v>
      </c>
      <c r="U4213" s="15">
        <v>0</v>
      </c>
      <c r="V4213" s="15">
        <v>0</v>
      </c>
      <c r="AH4213" s="15">
        <v>0</v>
      </c>
      <c r="AI4213" s="15">
        <v>0</v>
      </c>
      <c r="AU4213" s="15">
        <v>0</v>
      </c>
      <c r="AV4213" s="15">
        <v>0</v>
      </c>
      <c r="AW4213" s="15">
        <f t="shared" si="1183"/>
        <v>0</v>
      </c>
    </row>
    <row r="4214" spans="1:49">
      <c r="A4214" s="44" t="s">
        <v>797</v>
      </c>
      <c r="B4214" s="45" t="s">
        <v>1030</v>
      </c>
      <c r="C4214" s="45" t="s">
        <v>1481</v>
      </c>
      <c r="D4214" s="452" t="s">
        <v>2974</v>
      </c>
      <c r="E4214" s="367" t="s">
        <v>787</v>
      </c>
      <c r="F4214" s="50"/>
      <c r="G4214" s="468" t="s">
        <v>3096</v>
      </c>
      <c r="H4214" s="50" t="s">
        <v>2333</v>
      </c>
      <c r="I4214" s="42" t="s">
        <v>2226</v>
      </c>
      <c r="J4214" s="15">
        <v>110000</v>
      </c>
      <c r="K4214" s="15">
        <v>3000</v>
      </c>
      <c r="L4214" s="15">
        <v>12056</v>
      </c>
      <c r="M4214" s="15">
        <v>14152</v>
      </c>
      <c r="N4214" s="15">
        <v>14580</v>
      </c>
      <c r="O4214" s="15">
        <v>8590</v>
      </c>
      <c r="P4214" s="15">
        <v>5390</v>
      </c>
      <c r="S4214" s="15">
        <v>9500</v>
      </c>
      <c r="T4214" s="15">
        <v>12195</v>
      </c>
      <c r="U4214" s="15">
        <v>79463</v>
      </c>
      <c r="V4214" s="15">
        <v>30537</v>
      </c>
      <c r="AH4214" s="15">
        <v>0</v>
      </c>
      <c r="AI4214" s="15">
        <v>0</v>
      </c>
      <c r="AU4214" s="15">
        <v>0</v>
      </c>
      <c r="AV4214" s="15">
        <v>0</v>
      </c>
      <c r="AW4214" s="15">
        <f t="shared" si="1183"/>
        <v>79463</v>
      </c>
    </row>
    <row r="4215" spans="1:49">
      <c r="A4215" s="44" t="s">
        <v>797</v>
      </c>
      <c r="B4215" s="45" t="s">
        <v>1030</v>
      </c>
      <c r="C4215" s="45" t="s">
        <v>1481</v>
      </c>
      <c r="D4215" s="452" t="s">
        <v>2974</v>
      </c>
      <c r="E4215" s="367" t="s">
        <v>1116</v>
      </c>
      <c r="F4215" s="50"/>
      <c r="G4215" s="468" t="s">
        <v>3096</v>
      </c>
      <c r="H4215" s="50" t="s">
        <v>2333</v>
      </c>
      <c r="I4215" s="42" t="s">
        <v>1487</v>
      </c>
      <c r="J4215" s="15">
        <v>2500</v>
      </c>
      <c r="K4215" s="15">
        <v>100</v>
      </c>
      <c r="L4215" s="15">
        <v>200</v>
      </c>
      <c r="M4215" s="15">
        <v>500</v>
      </c>
      <c r="N4215" s="15">
        <v>200</v>
      </c>
      <c r="O4215" s="15">
        <v>500</v>
      </c>
      <c r="P4215" s="15">
        <v>300</v>
      </c>
      <c r="S4215" s="15">
        <v>300</v>
      </c>
      <c r="U4215" s="15">
        <v>2100</v>
      </c>
      <c r="V4215" s="15">
        <v>400</v>
      </c>
      <c r="AH4215" s="15">
        <v>0</v>
      </c>
      <c r="AI4215" s="15">
        <v>0</v>
      </c>
      <c r="AU4215" s="15">
        <v>0</v>
      </c>
      <c r="AV4215" s="15">
        <v>0</v>
      </c>
      <c r="AW4215" s="15">
        <f t="shared" si="1183"/>
        <v>2100</v>
      </c>
    </row>
    <row r="4216" spans="1:49">
      <c r="A4216" s="44" t="s">
        <v>797</v>
      </c>
      <c r="B4216" s="45" t="s">
        <v>1030</v>
      </c>
      <c r="C4216" s="45" t="s">
        <v>1481</v>
      </c>
      <c r="D4216" s="452" t="s">
        <v>2974</v>
      </c>
      <c r="E4216" s="367" t="s">
        <v>1703</v>
      </c>
      <c r="F4216" s="50"/>
      <c r="G4216" s="468" t="s">
        <v>3096</v>
      </c>
      <c r="H4216" s="50" t="s">
        <v>2333</v>
      </c>
      <c r="I4216" s="42" t="s">
        <v>1047</v>
      </c>
      <c r="U4216" s="15">
        <v>0</v>
      </c>
      <c r="V4216" s="15">
        <v>0</v>
      </c>
      <c r="AH4216" s="15">
        <v>0</v>
      </c>
      <c r="AI4216" s="15">
        <v>0</v>
      </c>
      <c r="AU4216" s="15">
        <v>0</v>
      </c>
      <c r="AV4216" s="15">
        <v>0</v>
      </c>
      <c r="AW4216" s="15">
        <f t="shared" si="1183"/>
        <v>0</v>
      </c>
    </row>
    <row r="4217" spans="1:49">
      <c r="A4217" s="44" t="s">
        <v>797</v>
      </c>
      <c r="B4217" s="45" t="s">
        <v>1030</v>
      </c>
      <c r="C4217" s="45" t="s">
        <v>1481</v>
      </c>
      <c r="D4217" s="452" t="s">
        <v>2974</v>
      </c>
      <c r="E4217" s="367" t="s">
        <v>826</v>
      </c>
      <c r="F4217" s="50"/>
      <c r="G4217" s="468" t="s">
        <v>3096</v>
      </c>
      <c r="H4217" s="50" t="s">
        <v>2333</v>
      </c>
      <c r="I4217" s="42" t="s">
        <v>2320</v>
      </c>
      <c r="J4217" s="15">
        <v>5000</v>
      </c>
      <c r="K4217" s="15">
        <v>200</v>
      </c>
      <c r="L4217" s="15">
        <v>1000</v>
      </c>
      <c r="M4217" s="15">
        <v>2000</v>
      </c>
      <c r="N4217" s="15">
        <v>800</v>
      </c>
      <c r="O4217" s="15">
        <v>1000</v>
      </c>
      <c r="U4217" s="15">
        <v>5000</v>
      </c>
      <c r="V4217" s="15">
        <v>0</v>
      </c>
      <c r="AH4217" s="15">
        <v>0</v>
      </c>
      <c r="AI4217" s="15">
        <v>0</v>
      </c>
      <c r="AU4217" s="15">
        <v>0</v>
      </c>
      <c r="AV4217" s="15">
        <v>0</v>
      </c>
      <c r="AW4217" s="15">
        <f t="shared" si="1183"/>
        <v>5000</v>
      </c>
    </row>
    <row r="4218" spans="1:49">
      <c r="A4218" s="44" t="s">
        <v>797</v>
      </c>
      <c r="B4218" s="45" t="s">
        <v>1030</v>
      </c>
      <c r="C4218" s="45" t="s">
        <v>1481</v>
      </c>
      <c r="D4218" s="452" t="s">
        <v>2974</v>
      </c>
      <c r="E4218" s="367" t="s">
        <v>1115</v>
      </c>
      <c r="F4218" s="50"/>
      <c r="G4218" s="468" t="s">
        <v>3096</v>
      </c>
      <c r="H4218" s="50" t="s">
        <v>2333</v>
      </c>
      <c r="I4218" s="42" t="s">
        <v>990</v>
      </c>
      <c r="U4218" s="15">
        <v>0</v>
      </c>
      <c r="V4218" s="15">
        <v>0</v>
      </c>
      <c r="AH4218" s="15">
        <v>0</v>
      </c>
      <c r="AI4218" s="15">
        <v>0</v>
      </c>
      <c r="AU4218" s="15">
        <v>0</v>
      </c>
      <c r="AV4218" s="15">
        <v>0</v>
      </c>
      <c r="AW4218" s="15">
        <f t="shared" si="1183"/>
        <v>0</v>
      </c>
    </row>
    <row r="4219" spans="1:49">
      <c r="A4219" s="44" t="s">
        <v>797</v>
      </c>
      <c r="B4219" s="45" t="s">
        <v>1030</v>
      </c>
      <c r="C4219" s="45" t="s">
        <v>1481</v>
      </c>
      <c r="D4219" s="452" t="s">
        <v>2974</v>
      </c>
      <c r="E4219" s="367" t="s">
        <v>1677</v>
      </c>
      <c r="F4219" s="50"/>
      <c r="G4219" s="468" t="s">
        <v>3096</v>
      </c>
      <c r="H4219" s="50" t="s">
        <v>2333</v>
      </c>
      <c r="I4219" s="42" t="s">
        <v>1198</v>
      </c>
      <c r="J4219" s="15">
        <v>5000</v>
      </c>
      <c r="K4219" s="15">
        <v>300</v>
      </c>
      <c r="L4219" s="15">
        <v>800</v>
      </c>
      <c r="M4219" s="15">
        <v>1000</v>
      </c>
      <c r="N4219" s="15">
        <v>900</v>
      </c>
      <c r="O4219" s="15">
        <v>1000</v>
      </c>
      <c r="P4219" s="15">
        <v>500</v>
      </c>
      <c r="S4219" s="15">
        <v>500</v>
      </c>
      <c r="U4219" s="15">
        <v>5000</v>
      </c>
      <c r="V4219" s="15">
        <v>0</v>
      </c>
      <c r="W4219" s="15">
        <v>7381</v>
      </c>
      <c r="AC4219" s="15">
        <v>3905</v>
      </c>
      <c r="AF4219" s="15">
        <v>3476</v>
      </c>
      <c r="AH4219" s="15">
        <v>7381</v>
      </c>
      <c r="AI4219" s="15">
        <v>0</v>
      </c>
      <c r="AJ4219" s="15">
        <v>9347</v>
      </c>
      <c r="AM4219" s="15">
        <v>2347</v>
      </c>
      <c r="AP4219" s="15">
        <v>5000</v>
      </c>
      <c r="AU4219" s="15">
        <v>7347</v>
      </c>
      <c r="AV4219" s="15">
        <v>2000</v>
      </c>
      <c r="AW4219" s="15">
        <f t="shared" si="1183"/>
        <v>19728</v>
      </c>
    </row>
    <row r="4220" spans="1:49">
      <c r="A4220" s="44" t="s">
        <v>797</v>
      </c>
      <c r="B4220" s="45" t="s">
        <v>1030</v>
      </c>
      <c r="C4220" s="45" t="s">
        <v>1481</v>
      </c>
      <c r="D4220" s="452" t="s">
        <v>2974</v>
      </c>
      <c r="E4220" s="367" t="s">
        <v>1677</v>
      </c>
      <c r="F4220" s="50" t="s">
        <v>474</v>
      </c>
      <c r="G4220" s="468" t="s">
        <v>3096</v>
      </c>
      <c r="H4220" s="50" t="s">
        <v>2333</v>
      </c>
      <c r="I4220" s="42" t="s">
        <v>25</v>
      </c>
      <c r="U4220" s="15">
        <v>0</v>
      </c>
      <c r="V4220" s="15">
        <v>0</v>
      </c>
      <c r="AH4220" s="15">
        <v>0</v>
      </c>
      <c r="AI4220" s="15">
        <v>0</v>
      </c>
      <c r="AU4220" s="15">
        <v>0</v>
      </c>
      <c r="AV4220" s="15">
        <v>0</v>
      </c>
      <c r="AW4220" s="15">
        <f t="shared" si="1183"/>
        <v>0</v>
      </c>
    </row>
    <row r="4221" spans="1:49" s="52" customFormat="1">
      <c r="A4221" s="41"/>
      <c r="B4221" s="345"/>
      <c r="C4221" s="345"/>
      <c r="D4221" s="369"/>
      <c r="E4221" s="213"/>
      <c r="F4221" s="65"/>
      <c r="G4221" s="65"/>
      <c r="H4221" s="65"/>
      <c r="I4221" s="49" t="s">
        <v>3</v>
      </c>
      <c r="J4221" s="6">
        <f>SUM(J4222)</f>
        <v>0</v>
      </c>
      <c r="K4221" s="6">
        <f t="shared" ref="K4221:AT4222" si="1188">SUM(K4222)</f>
        <v>0</v>
      </c>
      <c r="L4221" s="6">
        <f t="shared" si="1188"/>
        <v>0</v>
      </c>
      <c r="M4221" s="6">
        <f t="shared" si="1188"/>
        <v>0</v>
      </c>
      <c r="N4221" s="6">
        <f t="shared" si="1188"/>
        <v>0</v>
      </c>
      <c r="O4221" s="6">
        <f t="shared" si="1188"/>
        <v>0</v>
      </c>
      <c r="P4221" s="6">
        <f t="shared" si="1188"/>
        <v>0</v>
      </c>
      <c r="Q4221" s="6">
        <f t="shared" si="1188"/>
        <v>0</v>
      </c>
      <c r="R4221" s="6">
        <f t="shared" si="1188"/>
        <v>0</v>
      </c>
      <c r="S4221" s="6">
        <f t="shared" si="1188"/>
        <v>0</v>
      </c>
      <c r="T4221" s="6">
        <f t="shared" si="1188"/>
        <v>0</v>
      </c>
      <c r="U4221" s="6">
        <v>0</v>
      </c>
      <c r="V4221" s="6">
        <v>0</v>
      </c>
      <c r="W4221" s="6">
        <f>SUM(W4222)</f>
        <v>0</v>
      </c>
      <c r="X4221" s="6">
        <f t="shared" si="1188"/>
        <v>0</v>
      </c>
      <c r="Y4221" s="6">
        <f t="shared" si="1188"/>
        <v>0</v>
      </c>
      <c r="Z4221" s="6">
        <f t="shared" si="1188"/>
        <v>0</v>
      </c>
      <c r="AA4221" s="6">
        <f t="shared" si="1188"/>
        <v>0</v>
      </c>
      <c r="AB4221" s="6">
        <f t="shared" si="1188"/>
        <v>0</v>
      </c>
      <c r="AC4221" s="6">
        <f t="shared" si="1188"/>
        <v>0</v>
      </c>
      <c r="AD4221" s="6">
        <f t="shared" si="1188"/>
        <v>0</v>
      </c>
      <c r="AE4221" s="6">
        <f t="shared" si="1188"/>
        <v>0</v>
      </c>
      <c r="AF4221" s="6">
        <f t="shared" si="1188"/>
        <v>0</v>
      </c>
      <c r="AG4221" s="6">
        <f t="shared" si="1188"/>
        <v>0</v>
      </c>
      <c r="AH4221" s="6">
        <v>0</v>
      </c>
      <c r="AI4221" s="6">
        <v>0</v>
      </c>
      <c r="AJ4221" s="6">
        <f>SUM(AJ4222)</f>
        <v>0</v>
      </c>
      <c r="AK4221" s="6">
        <f t="shared" si="1188"/>
        <v>0</v>
      </c>
      <c r="AL4221" s="6">
        <f t="shared" si="1188"/>
        <v>0</v>
      </c>
      <c r="AM4221" s="6">
        <f t="shared" si="1188"/>
        <v>0</v>
      </c>
      <c r="AN4221" s="6">
        <f t="shared" si="1188"/>
        <v>0</v>
      </c>
      <c r="AO4221" s="6">
        <f t="shared" si="1188"/>
        <v>0</v>
      </c>
      <c r="AP4221" s="6">
        <f t="shared" si="1188"/>
        <v>0</v>
      </c>
      <c r="AQ4221" s="6">
        <f t="shared" si="1188"/>
        <v>0</v>
      </c>
      <c r="AR4221" s="6">
        <f t="shared" si="1188"/>
        <v>0</v>
      </c>
      <c r="AS4221" s="6">
        <f t="shared" si="1188"/>
        <v>0</v>
      </c>
      <c r="AT4221" s="6">
        <f t="shared" si="1188"/>
        <v>0</v>
      </c>
      <c r="AU4221" s="6">
        <v>0</v>
      </c>
      <c r="AV4221" s="6">
        <v>0</v>
      </c>
      <c r="AW4221" s="6">
        <f t="shared" si="1183"/>
        <v>0</v>
      </c>
    </row>
    <row r="4222" spans="1:49" s="52" customFormat="1">
      <c r="A4222" s="44" t="s">
        <v>797</v>
      </c>
      <c r="B4222" s="45" t="s">
        <v>1030</v>
      </c>
      <c r="C4222" s="45" t="s">
        <v>1481</v>
      </c>
      <c r="D4222" s="452" t="s">
        <v>2974</v>
      </c>
      <c r="E4222" s="213" t="s">
        <v>833</v>
      </c>
      <c r="F4222" s="65"/>
      <c r="G4222" s="65"/>
      <c r="H4222" s="65"/>
      <c r="I4222" s="53" t="s">
        <v>1</v>
      </c>
      <c r="J4222" s="200">
        <f>SUM(J4223)</f>
        <v>0</v>
      </c>
      <c r="K4222" s="200">
        <f t="shared" si="1188"/>
        <v>0</v>
      </c>
      <c r="L4222" s="200">
        <f t="shared" si="1188"/>
        <v>0</v>
      </c>
      <c r="M4222" s="200">
        <f t="shared" si="1188"/>
        <v>0</v>
      </c>
      <c r="N4222" s="200">
        <f t="shared" si="1188"/>
        <v>0</v>
      </c>
      <c r="O4222" s="200">
        <f t="shared" si="1188"/>
        <v>0</v>
      </c>
      <c r="P4222" s="200">
        <f t="shared" si="1188"/>
        <v>0</v>
      </c>
      <c r="Q4222" s="200">
        <f t="shared" si="1188"/>
        <v>0</v>
      </c>
      <c r="R4222" s="200">
        <f t="shared" si="1188"/>
        <v>0</v>
      </c>
      <c r="S4222" s="200">
        <f t="shared" si="1188"/>
        <v>0</v>
      </c>
      <c r="T4222" s="200">
        <f t="shared" si="1188"/>
        <v>0</v>
      </c>
      <c r="U4222" s="200">
        <v>0</v>
      </c>
      <c r="V4222" s="200">
        <v>0</v>
      </c>
      <c r="W4222" s="200">
        <f>SUM(W4223)</f>
        <v>0</v>
      </c>
      <c r="X4222" s="200">
        <f t="shared" si="1188"/>
        <v>0</v>
      </c>
      <c r="Y4222" s="200">
        <f t="shared" si="1188"/>
        <v>0</v>
      </c>
      <c r="Z4222" s="200">
        <f t="shared" si="1188"/>
        <v>0</v>
      </c>
      <c r="AA4222" s="200">
        <f t="shared" si="1188"/>
        <v>0</v>
      </c>
      <c r="AB4222" s="200">
        <f t="shared" si="1188"/>
        <v>0</v>
      </c>
      <c r="AC4222" s="200">
        <f t="shared" si="1188"/>
        <v>0</v>
      </c>
      <c r="AD4222" s="200">
        <f t="shared" si="1188"/>
        <v>0</v>
      </c>
      <c r="AE4222" s="200">
        <f t="shared" si="1188"/>
        <v>0</v>
      </c>
      <c r="AF4222" s="200">
        <f t="shared" si="1188"/>
        <v>0</v>
      </c>
      <c r="AG4222" s="200">
        <f t="shared" si="1188"/>
        <v>0</v>
      </c>
      <c r="AH4222" s="200">
        <v>0</v>
      </c>
      <c r="AI4222" s="200">
        <v>0</v>
      </c>
      <c r="AJ4222" s="200">
        <f>SUM(AJ4223)</f>
        <v>0</v>
      </c>
      <c r="AK4222" s="200">
        <f t="shared" si="1188"/>
        <v>0</v>
      </c>
      <c r="AL4222" s="200">
        <f t="shared" si="1188"/>
        <v>0</v>
      </c>
      <c r="AM4222" s="200">
        <f t="shared" si="1188"/>
        <v>0</v>
      </c>
      <c r="AN4222" s="200">
        <f t="shared" si="1188"/>
        <v>0</v>
      </c>
      <c r="AO4222" s="200">
        <f t="shared" si="1188"/>
        <v>0</v>
      </c>
      <c r="AP4222" s="200">
        <f t="shared" si="1188"/>
        <v>0</v>
      </c>
      <c r="AQ4222" s="200">
        <f t="shared" si="1188"/>
        <v>0</v>
      </c>
      <c r="AR4222" s="200">
        <f t="shared" si="1188"/>
        <v>0</v>
      </c>
      <c r="AS4222" s="200">
        <f t="shared" si="1188"/>
        <v>0</v>
      </c>
      <c r="AT4222" s="200">
        <f t="shared" si="1188"/>
        <v>0</v>
      </c>
      <c r="AU4222" s="200">
        <v>0</v>
      </c>
      <c r="AV4222" s="200">
        <v>0</v>
      </c>
      <c r="AW4222" s="200">
        <f t="shared" si="1183"/>
        <v>0</v>
      </c>
    </row>
    <row r="4223" spans="1:49" s="59" customFormat="1">
      <c r="A4223" s="44" t="s">
        <v>797</v>
      </c>
      <c r="B4223" s="45" t="s">
        <v>1030</v>
      </c>
      <c r="C4223" s="45" t="s">
        <v>1481</v>
      </c>
      <c r="D4223" s="452" t="s">
        <v>2974</v>
      </c>
      <c r="E4223" s="57" t="s">
        <v>1517</v>
      </c>
      <c r="F4223" s="58"/>
      <c r="G4223" s="468" t="s">
        <v>3096</v>
      </c>
      <c r="H4223" s="50" t="s">
        <v>2333</v>
      </c>
      <c r="I4223" s="188" t="s">
        <v>2584</v>
      </c>
      <c r="J4223" s="13"/>
      <c r="K4223" s="13"/>
      <c r="L4223" s="13"/>
      <c r="M4223" s="13"/>
      <c r="N4223" s="13"/>
      <c r="O4223" s="13"/>
      <c r="P4223" s="13"/>
      <c r="Q4223" s="13"/>
      <c r="R4223" s="13"/>
      <c r="S4223" s="13"/>
      <c r="T4223" s="13"/>
      <c r="U4223" s="13">
        <v>0</v>
      </c>
      <c r="V4223" s="13">
        <v>0</v>
      </c>
      <c r="W4223" s="13"/>
      <c r="X4223" s="13"/>
      <c r="Y4223" s="13"/>
      <c r="Z4223" s="13"/>
      <c r="AA4223" s="13"/>
      <c r="AB4223" s="13"/>
      <c r="AC4223" s="13"/>
      <c r="AD4223" s="13"/>
      <c r="AE4223" s="13"/>
      <c r="AF4223" s="13"/>
      <c r="AG4223" s="13"/>
      <c r="AH4223" s="13">
        <v>0</v>
      </c>
      <c r="AI4223" s="13">
        <v>0</v>
      </c>
      <c r="AJ4223" s="13"/>
      <c r="AK4223" s="13"/>
      <c r="AL4223" s="13"/>
      <c r="AM4223" s="13"/>
      <c r="AN4223" s="13"/>
      <c r="AO4223" s="13"/>
      <c r="AP4223" s="13"/>
      <c r="AQ4223" s="13"/>
      <c r="AR4223" s="13"/>
      <c r="AS4223" s="13"/>
      <c r="AT4223" s="13"/>
      <c r="AU4223" s="13">
        <v>0</v>
      </c>
      <c r="AV4223" s="13">
        <v>0</v>
      </c>
      <c r="AW4223" s="13">
        <f t="shared" si="1183"/>
        <v>0</v>
      </c>
    </row>
    <row r="4224" spans="1:49">
      <c r="A4224" s="44"/>
      <c r="B4224" s="45"/>
      <c r="C4224" s="45"/>
      <c r="D4224" s="45"/>
      <c r="E4224" s="531"/>
      <c r="F4224" s="50"/>
      <c r="G4224" s="50"/>
      <c r="H4224" s="50"/>
      <c r="I4224" s="49" t="s">
        <v>1157</v>
      </c>
      <c r="J4224" s="6">
        <f>SUM(J4225)</f>
        <v>15000</v>
      </c>
      <c r="K4224" s="6">
        <f t="shared" ref="K4224:AT4224" si="1189">SUM(K4225)</f>
        <v>444</v>
      </c>
      <c r="L4224" s="6">
        <f t="shared" si="1189"/>
        <v>1200</v>
      </c>
      <c r="M4224" s="6">
        <f t="shared" si="1189"/>
        <v>2000</v>
      </c>
      <c r="N4224" s="6">
        <f t="shared" si="1189"/>
        <v>2000</v>
      </c>
      <c r="O4224" s="6">
        <f t="shared" si="1189"/>
        <v>2500</v>
      </c>
      <c r="P4224" s="6">
        <f t="shared" si="1189"/>
        <v>1500</v>
      </c>
      <c r="Q4224" s="6">
        <f t="shared" si="1189"/>
        <v>0</v>
      </c>
      <c r="R4224" s="6">
        <f t="shared" si="1189"/>
        <v>0</v>
      </c>
      <c r="S4224" s="6">
        <f t="shared" si="1189"/>
        <v>3500</v>
      </c>
      <c r="T4224" s="6">
        <f t="shared" si="1189"/>
        <v>1856</v>
      </c>
      <c r="U4224" s="6">
        <v>15000</v>
      </c>
      <c r="V4224" s="6">
        <v>0</v>
      </c>
      <c r="W4224" s="6">
        <f>SUM(W4225)</f>
        <v>0</v>
      </c>
      <c r="X4224" s="6">
        <f t="shared" si="1189"/>
        <v>0</v>
      </c>
      <c r="Y4224" s="6">
        <f t="shared" si="1189"/>
        <v>0</v>
      </c>
      <c r="Z4224" s="6">
        <f t="shared" si="1189"/>
        <v>0</v>
      </c>
      <c r="AA4224" s="6">
        <f t="shared" si="1189"/>
        <v>0</v>
      </c>
      <c r="AB4224" s="6">
        <f t="shared" si="1189"/>
        <v>0</v>
      </c>
      <c r="AC4224" s="6">
        <f t="shared" si="1189"/>
        <v>0</v>
      </c>
      <c r="AD4224" s="6">
        <f t="shared" si="1189"/>
        <v>0</v>
      </c>
      <c r="AE4224" s="6">
        <f t="shared" si="1189"/>
        <v>0</v>
      </c>
      <c r="AF4224" s="6">
        <f t="shared" si="1189"/>
        <v>0</v>
      </c>
      <c r="AG4224" s="6">
        <f t="shared" si="1189"/>
        <v>0</v>
      </c>
      <c r="AH4224" s="6">
        <v>0</v>
      </c>
      <c r="AI4224" s="6">
        <v>0</v>
      </c>
      <c r="AJ4224" s="6">
        <f>SUM(AJ4225)</f>
        <v>0</v>
      </c>
      <c r="AK4224" s="6">
        <f t="shared" si="1189"/>
        <v>0</v>
      </c>
      <c r="AL4224" s="6">
        <f t="shared" si="1189"/>
        <v>0</v>
      </c>
      <c r="AM4224" s="6">
        <f t="shared" si="1189"/>
        <v>0</v>
      </c>
      <c r="AN4224" s="6">
        <f t="shared" si="1189"/>
        <v>0</v>
      </c>
      <c r="AO4224" s="6">
        <f t="shared" si="1189"/>
        <v>0</v>
      </c>
      <c r="AP4224" s="6">
        <f t="shared" si="1189"/>
        <v>0</v>
      </c>
      <c r="AQ4224" s="6">
        <f t="shared" si="1189"/>
        <v>0</v>
      </c>
      <c r="AR4224" s="6">
        <f t="shared" si="1189"/>
        <v>0</v>
      </c>
      <c r="AS4224" s="6">
        <f t="shared" si="1189"/>
        <v>0</v>
      </c>
      <c r="AT4224" s="6">
        <f t="shared" si="1189"/>
        <v>0</v>
      </c>
      <c r="AU4224" s="6">
        <v>0</v>
      </c>
      <c r="AV4224" s="6">
        <v>0</v>
      </c>
      <c r="AW4224" s="6">
        <f t="shared" si="1183"/>
        <v>15000</v>
      </c>
    </row>
    <row r="4225" spans="1:49">
      <c r="A4225" s="44" t="s">
        <v>797</v>
      </c>
      <c r="B4225" s="45" t="s">
        <v>1030</v>
      </c>
      <c r="C4225" s="45" t="s">
        <v>1481</v>
      </c>
      <c r="D4225" s="452" t="s">
        <v>2974</v>
      </c>
      <c r="E4225" s="54" t="s">
        <v>1402</v>
      </c>
      <c r="F4225" s="50"/>
      <c r="G4225" s="50"/>
      <c r="H4225" s="50"/>
      <c r="I4225" s="1" t="s">
        <v>1158</v>
      </c>
      <c r="J4225" s="9">
        <f>SUM(J4226:J4226)</f>
        <v>15000</v>
      </c>
      <c r="K4225" s="9">
        <f t="shared" ref="K4225:AT4225" si="1190">SUM(K4226:K4226)</f>
        <v>444</v>
      </c>
      <c r="L4225" s="9">
        <f t="shared" si="1190"/>
        <v>1200</v>
      </c>
      <c r="M4225" s="9">
        <f t="shared" si="1190"/>
        <v>2000</v>
      </c>
      <c r="N4225" s="9">
        <f t="shared" si="1190"/>
        <v>2000</v>
      </c>
      <c r="O4225" s="9">
        <f t="shared" si="1190"/>
        <v>2500</v>
      </c>
      <c r="P4225" s="9">
        <f t="shared" si="1190"/>
        <v>1500</v>
      </c>
      <c r="Q4225" s="9">
        <f t="shared" si="1190"/>
        <v>0</v>
      </c>
      <c r="R4225" s="9">
        <f t="shared" si="1190"/>
        <v>0</v>
      </c>
      <c r="S4225" s="9">
        <f t="shared" si="1190"/>
        <v>3500</v>
      </c>
      <c r="T4225" s="9">
        <f t="shared" si="1190"/>
        <v>1856</v>
      </c>
      <c r="U4225" s="9">
        <v>15000</v>
      </c>
      <c r="V4225" s="9">
        <v>0</v>
      </c>
      <c r="W4225" s="9">
        <f>SUM(W4226:W4226)</f>
        <v>0</v>
      </c>
      <c r="X4225" s="9">
        <f t="shared" si="1190"/>
        <v>0</v>
      </c>
      <c r="Y4225" s="9">
        <f t="shared" si="1190"/>
        <v>0</v>
      </c>
      <c r="Z4225" s="9">
        <f t="shared" si="1190"/>
        <v>0</v>
      </c>
      <c r="AA4225" s="9">
        <f t="shared" si="1190"/>
        <v>0</v>
      </c>
      <c r="AB4225" s="9">
        <f t="shared" si="1190"/>
        <v>0</v>
      </c>
      <c r="AC4225" s="9">
        <f t="shared" si="1190"/>
        <v>0</v>
      </c>
      <c r="AD4225" s="9">
        <f t="shared" si="1190"/>
        <v>0</v>
      </c>
      <c r="AE4225" s="9">
        <f t="shared" si="1190"/>
        <v>0</v>
      </c>
      <c r="AF4225" s="9">
        <f t="shared" si="1190"/>
        <v>0</v>
      </c>
      <c r="AG4225" s="9">
        <f t="shared" si="1190"/>
        <v>0</v>
      </c>
      <c r="AH4225" s="9">
        <v>0</v>
      </c>
      <c r="AI4225" s="9">
        <v>0</v>
      </c>
      <c r="AJ4225" s="9">
        <f>SUM(AJ4226:AJ4226)</f>
        <v>0</v>
      </c>
      <c r="AK4225" s="9">
        <f t="shared" si="1190"/>
        <v>0</v>
      </c>
      <c r="AL4225" s="9">
        <f t="shared" si="1190"/>
        <v>0</v>
      </c>
      <c r="AM4225" s="9">
        <f t="shared" si="1190"/>
        <v>0</v>
      </c>
      <c r="AN4225" s="9">
        <f t="shared" si="1190"/>
        <v>0</v>
      </c>
      <c r="AO4225" s="9">
        <f t="shared" si="1190"/>
        <v>0</v>
      </c>
      <c r="AP4225" s="9">
        <f t="shared" si="1190"/>
        <v>0</v>
      </c>
      <c r="AQ4225" s="9">
        <f t="shared" si="1190"/>
        <v>0</v>
      </c>
      <c r="AR4225" s="9">
        <f t="shared" si="1190"/>
        <v>0</v>
      </c>
      <c r="AS4225" s="9">
        <f t="shared" si="1190"/>
        <v>0</v>
      </c>
      <c r="AT4225" s="9">
        <f t="shared" si="1190"/>
        <v>0</v>
      </c>
      <c r="AU4225" s="9">
        <v>0</v>
      </c>
      <c r="AV4225" s="9">
        <v>0</v>
      </c>
      <c r="AW4225" s="9">
        <f t="shared" si="1183"/>
        <v>15000</v>
      </c>
    </row>
    <row r="4226" spans="1:49">
      <c r="A4226" s="44" t="s">
        <v>797</v>
      </c>
      <c r="B4226" s="45" t="s">
        <v>1030</v>
      </c>
      <c r="C4226" s="45" t="s">
        <v>1481</v>
      </c>
      <c r="D4226" s="452" t="s">
        <v>2974</v>
      </c>
      <c r="E4226" s="367" t="s">
        <v>1409</v>
      </c>
      <c r="F4226" s="50"/>
      <c r="G4226" s="468" t="s">
        <v>3096</v>
      </c>
      <c r="H4226" s="50" t="s">
        <v>2333</v>
      </c>
      <c r="I4226" s="42" t="s">
        <v>1691</v>
      </c>
      <c r="J4226" s="15">
        <v>15000</v>
      </c>
      <c r="K4226" s="15">
        <v>444</v>
      </c>
      <c r="L4226" s="15">
        <v>1200</v>
      </c>
      <c r="M4226" s="15">
        <v>2000</v>
      </c>
      <c r="N4226" s="15">
        <v>2000</v>
      </c>
      <c r="O4226" s="15">
        <v>2500</v>
      </c>
      <c r="P4226" s="15">
        <v>1500</v>
      </c>
      <c r="S4226" s="15">
        <v>3500</v>
      </c>
      <c r="T4226" s="15">
        <v>1856</v>
      </c>
      <c r="U4226" s="15">
        <v>15000</v>
      </c>
      <c r="V4226" s="15">
        <v>0</v>
      </c>
      <c r="AH4226" s="15">
        <v>0</v>
      </c>
      <c r="AI4226" s="15">
        <v>0</v>
      </c>
      <c r="AU4226" s="15">
        <v>0</v>
      </c>
      <c r="AV4226" s="15">
        <v>0</v>
      </c>
      <c r="AW4226" s="15">
        <f t="shared" si="1183"/>
        <v>15000</v>
      </c>
    </row>
    <row r="4227" spans="1:49">
      <c r="A4227" s="44"/>
      <c r="B4227" s="45"/>
      <c r="C4227" s="45"/>
      <c r="D4227" s="45"/>
      <c r="E4227" s="531"/>
      <c r="F4227" s="50"/>
      <c r="G4227" s="50"/>
      <c r="H4227" s="50"/>
      <c r="I4227" s="42"/>
      <c r="U4227" s="15">
        <v>0</v>
      </c>
      <c r="V4227" s="15">
        <v>0</v>
      </c>
      <c r="AH4227" s="15">
        <v>0</v>
      </c>
      <c r="AI4227" s="15">
        <v>0</v>
      </c>
      <c r="AU4227" s="15">
        <v>0</v>
      </c>
      <c r="AV4227" s="15">
        <v>0</v>
      </c>
      <c r="AW4227" s="15">
        <f t="shared" si="1183"/>
        <v>0</v>
      </c>
    </row>
    <row r="4228" spans="1:49">
      <c r="A4228" s="48"/>
      <c r="B4228" s="42"/>
      <c r="C4228" s="42"/>
      <c r="D4228" s="42"/>
      <c r="E4228" s="531"/>
      <c r="F4228" s="50"/>
      <c r="G4228" s="50"/>
      <c r="H4228" s="50"/>
      <c r="I4228" s="49" t="s">
        <v>1631</v>
      </c>
      <c r="J4228" s="12">
        <f>SUM(J4199,J4224,J4221)</f>
        <v>208500</v>
      </c>
      <c r="K4228" s="12">
        <f t="shared" ref="K4228:AT4228" si="1191">SUM(K4199,K4224,K4221)</f>
        <v>4244</v>
      </c>
      <c r="L4228" s="12">
        <f t="shared" si="1191"/>
        <v>16156</v>
      </c>
      <c r="M4228" s="12">
        <f t="shared" si="1191"/>
        <v>20152</v>
      </c>
      <c r="N4228" s="12">
        <f t="shared" si="1191"/>
        <v>18880</v>
      </c>
      <c r="O4228" s="12">
        <f t="shared" si="1191"/>
        <v>17590</v>
      </c>
      <c r="P4228" s="12">
        <f t="shared" si="1191"/>
        <v>10690</v>
      </c>
      <c r="Q4228" s="12">
        <f t="shared" si="1191"/>
        <v>0</v>
      </c>
      <c r="R4228" s="12">
        <f t="shared" si="1191"/>
        <v>0</v>
      </c>
      <c r="S4228" s="12">
        <f t="shared" si="1191"/>
        <v>18768</v>
      </c>
      <c r="T4228" s="12">
        <f t="shared" si="1191"/>
        <v>19051</v>
      </c>
      <c r="U4228" s="12">
        <v>125531</v>
      </c>
      <c r="V4228" s="12">
        <v>82969</v>
      </c>
      <c r="W4228" s="12">
        <f>SUM(W4199,W4224,W4221)</f>
        <v>7381</v>
      </c>
      <c r="X4228" s="12">
        <f t="shared" si="1191"/>
        <v>0</v>
      </c>
      <c r="Y4228" s="12">
        <f t="shared" si="1191"/>
        <v>0</v>
      </c>
      <c r="Z4228" s="12">
        <f t="shared" si="1191"/>
        <v>0</v>
      </c>
      <c r="AA4228" s="12">
        <f t="shared" si="1191"/>
        <v>0</v>
      </c>
      <c r="AB4228" s="12">
        <f t="shared" si="1191"/>
        <v>0</v>
      </c>
      <c r="AC4228" s="12">
        <f t="shared" si="1191"/>
        <v>3905</v>
      </c>
      <c r="AD4228" s="12">
        <f t="shared" si="1191"/>
        <v>0</v>
      </c>
      <c r="AE4228" s="12">
        <f t="shared" si="1191"/>
        <v>0</v>
      </c>
      <c r="AF4228" s="12">
        <f t="shared" si="1191"/>
        <v>3476</v>
      </c>
      <c r="AG4228" s="12">
        <f t="shared" si="1191"/>
        <v>0</v>
      </c>
      <c r="AH4228" s="12">
        <v>7381</v>
      </c>
      <c r="AI4228" s="12">
        <v>0</v>
      </c>
      <c r="AJ4228" s="12">
        <f>SUM(AJ4199,AJ4224,AJ4221)</f>
        <v>11609</v>
      </c>
      <c r="AK4228" s="12">
        <f t="shared" si="1191"/>
        <v>0</v>
      </c>
      <c r="AL4228" s="12">
        <f t="shared" si="1191"/>
        <v>0</v>
      </c>
      <c r="AM4228" s="12">
        <f t="shared" si="1191"/>
        <v>2347</v>
      </c>
      <c r="AN4228" s="12">
        <f t="shared" si="1191"/>
        <v>0</v>
      </c>
      <c r="AO4228" s="12">
        <f t="shared" si="1191"/>
        <v>0</v>
      </c>
      <c r="AP4228" s="12">
        <f t="shared" si="1191"/>
        <v>5000</v>
      </c>
      <c r="AQ4228" s="12">
        <f t="shared" si="1191"/>
        <v>0</v>
      </c>
      <c r="AR4228" s="12">
        <f t="shared" si="1191"/>
        <v>0</v>
      </c>
      <c r="AS4228" s="12">
        <f t="shared" si="1191"/>
        <v>0</v>
      </c>
      <c r="AT4228" s="12">
        <f t="shared" si="1191"/>
        <v>0</v>
      </c>
      <c r="AU4228" s="12">
        <v>7347</v>
      </c>
      <c r="AV4228" s="12">
        <v>4262</v>
      </c>
      <c r="AW4228" s="12">
        <f t="shared" si="1183"/>
        <v>140259</v>
      </c>
    </row>
    <row r="4229" spans="1:49">
      <c r="A4229" s="48"/>
      <c r="B4229" s="42"/>
      <c r="C4229" s="42"/>
      <c r="D4229" s="42"/>
      <c r="E4229" s="531"/>
      <c r="F4229" s="50"/>
      <c r="G4229" s="50"/>
      <c r="H4229" s="50"/>
      <c r="I4229" s="146" t="s">
        <v>970</v>
      </c>
      <c r="J4229" s="267"/>
      <c r="K4229" s="267"/>
      <c r="L4229" s="267"/>
      <c r="M4229" s="267"/>
      <c r="N4229" s="267"/>
      <c r="O4229" s="267"/>
      <c r="P4229" s="267"/>
      <c r="Q4229" s="267"/>
      <c r="R4229" s="267"/>
      <c r="S4229" s="267"/>
      <c r="T4229" s="267"/>
      <c r="U4229" s="267"/>
      <c r="V4229" s="267"/>
      <c r="W4229" s="267"/>
      <c r="X4229" s="267"/>
      <c r="Y4229" s="267"/>
      <c r="Z4229" s="267"/>
      <c r="AA4229" s="267"/>
      <c r="AB4229" s="267"/>
      <c r="AC4229" s="267"/>
      <c r="AD4229" s="267"/>
      <c r="AE4229" s="267"/>
      <c r="AF4229" s="267"/>
      <c r="AG4229" s="267"/>
      <c r="AH4229" s="267"/>
      <c r="AI4229" s="267"/>
      <c r="AJ4229" s="267"/>
      <c r="AK4229" s="267"/>
      <c r="AL4229" s="267"/>
      <c r="AM4229" s="267"/>
      <c r="AN4229" s="267"/>
      <c r="AO4229" s="267"/>
      <c r="AP4229" s="267"/>
      <c r="AQ4229" s="267"/>
      <c r="AR4229" s="267"/>
      <c r="AS4229" s="267"/>
      <c r="AT4229" s="267"/>
      <c r="AU4229" s="267"/>
      <c r="AV4229" s="267"/>
      <c r="AW4229" s="267"/>
    </row>
    <row r="4230" spans="1:49" ht="13.5" thickBot="1">
      <c r="A4230" s="48"/>
      <c r="B4230" s="42"/>
      <c r="C4230" s="42"/>
      <c r="D4230" s="42"/>
      <c r="E4230" s="531"/>
      <c r="F4230" s="50"/>
      <c r="G4230" s="50"/>
      <c r="H4230" s="50"/>
      <c r="I4230" s="146"/>
      <c r="J4230" s="29"/>
      <c r="K4230" s="29"/>
      <c r="L4230" s="29"/>
      <c r="M4230" s="29"/>
      <c r="N4230" s="29"/>
      <c r="O4230" s="29"/>
      <c r="P4230" s="29"/>
      <c r="Q4230" s="29"/>
      <c r="R4230" s="29"/>
      <c r="S4230" s="29"/>
      <c r="T4230" s="29"/>
      <c r="U4230" s="29"/>
      <c r="V4230" s="29"/>
      <c r="W4230" s="29"/>
      <c r="X4230" s="29"/>
      <c r="Y4230" s="29"/>
      <c r="Z4230" s="29"/>
      <c r="AA4230" s="29"/>
      <c r="AB4230" s="29"/>
      <c r="AC4230" s="29"/>
      <c r="AD4230" s="29"/>
      <c r="AE4230" s="29"/>
      <c r="AF4230" s="29"/>
      <c r="AG4230" s="29"/>
      <c r="AH4230" s="29"/>
      <c r="AI4230" s="29"/>
      <c r="AJ4230" s="29"/>
      <c r="AK4230" s="29"/>
      <c r="AL4230" s="29"/>
      <c r="AM4230" s="29"/>
      <c r="AN4230" s="29"/>
      <c r="AO4230" s="29"/>
      <c r="AP4230" s="29"/>
      <c r="AQ4230" s="29"/>
      <c r="AR4230" s="29"/>
      <c r="AS4230" s="29"/>
      <c r="AT4230" s="29"/>
      <c r="AU4230" s="29"/>
      <c r="AV4230" s="29"/>
      <c r="AW4230" s="29"/>
    </row>
    <row r="4231" spans="1:49" ht="35.25" customHeight="1" thickTop="1" thickBot="1">
      <c r="A4231" s="48"/>
      <c r="B4231" s="42"/>
      <c r="C4231" s="42"/>
      <c r="D4231" s="42"/>
      <c r="E4231" s="531"/>
      <c r="F4231" s="50"/>
      <c r="G4231" s="50"/>
      <c r="H4231" s="50"/>
      <c r="I4231" s="5" t="s">
        <v>2331</v>
      </c>
      <c r="J4231" s="364" t="s">
        <v>2891</v>
      </c>
      <c r="K4231" s="364" t="s">
        <v>2879</v>
      </c>
      <c r="L4231" s="364" t="s">
        <v>2880</v>
      </c>
      <c r="M4231" s="364" t="s">
        <v>2881</v>
      </c>
      <c r="N4231" s="364" t="s">
        <v>2882</v>
      </c>
      <c r="O4231" s="364" t="s">
        <v>2883</v>
      </c>
      <c r="P4231" s="364" t="s">
        <v>2884</v>
      </c>
      <c r="Q4231" s="364" t="s">
        <v>2885</v>
      </c>
      <c r="R4231" s="364" t="s">
        <v>2886</v>
      </c>
      <c r="S4231" s="364" t="s">
        <v>2887</v>
      </c>
      <c r="T4231" s="364" t="s">
        <v>2888</v>
      </c>
      <c r="U4231" s="364" t="s">
        <v>2889</v>
      </c>
      <c r="V4231" s="364" t="s">
        <v>2890</v>
      </c>
      <c r="W4231" s="365" t="s">
        <v>2893</v>
      </c>
      <c r="X4231" s="365" t="s">
        <v>2879</v>
      </c>
      <c r="Y4231" s="365" t="s">
        <v>2880</v>
      </c>
      <c r="Z4231" s="365" t="s">
        <v>2881</v>
      </c>
      <c r="AA4231" s="365" t="s">
        <v>2882</v>
      </c>
      <c r="AB4231" s="365" t="s">
        <v>2883</v>
      </c>
      <c r="AC4231" s="365" t="s">
        <v>2884</v>
      </c>
      <c r="AD4231" s="365" t="s">
        <v>2885</v>
      </c>
      <c r="AE4231" s="365" t="s">
        <v>2886</v>
      </c>
      <c r="AF4231" s="365" t="s">
        <v>2887</v>
      </c>
      <c r="AG4231" s="365" t="s">
        <v>2888</v>
      </c>
      <c r="AH4231" s="365" t="s">
        <v>2889</v>
      </c>
      <c r="AI4231" s="365" t="s">
        <v>2890</v>
      </c>
      <c r="AJ4231" s="366" t="s">
        <v>2892</v>
      </c>
      <c r="AK4231" s="366" t="s">
        <v>2879</v>
      </c>
      <c r="AL4231" s="366" t="s">
        <v>2880</v>
      </c>
      <c r="AM4231" s="366" t="s">
        <v>2881</v>
      </c>
      <c r="AN4231" s="366" t="s">
        <v>2882</v>
      </c>
      <c r="AO4231" s="366" t="s">
        <v>2883</v>
      </c>
      <c r="AP4231" s="366" t="s">
        <v>2884</v>
      </c>
      <c r="AQ4231" s="366" t="s">
        <v>2885</v>
      </c>
      <c r="AR4231" s="366" t="s">
        <v>2886</v>
      </c>
      <c r="AS4231" s="366" t="s">
        <v>2887</v>
      </c>
      <c r="AT4231" s="366" t="s">
        <v>2888</v>
      </c>
      <c r="AU4231" s="366" t="s">
        <v>2889</v>
      </c>
      <c r="AV4231" s="366" t="s">
        <v>2890</v>
      </c>
      <c r="AW4231" s="368" t="s">
        <v>2895</v>
      </c>
    </row>
    <row r="4232" spans="1:49">
      <c r="A4232" s="48"/>
      <c r="B4232" s="42"/>
      <c r="C4232" s="42"/>
      <c r="D4232" s="42"/>
      <c r="E4232" s="531"/>
      <c r="F4232" s="50"/>
      <c r="G4232" s="50"/>
      <c r="H4232" s="50"/>
      <c r="I4232" s="34"/>
      <c r="J4232" s="202" t="s">
        <v>1224</v>
      </c>
      <c r="K4232" s="202">
        <v>1</v>
      </c>
      <c r="L4232" s="202">
        <v>2</v>
      </c>
      <c r="M4232" s="202">
        <v>3</v>
      </c>
      <c r="N4232" s="202">
        <v>4</v>
      </c>
      <c r="O4232" s="202">
        <v>5</v>
      </c>
      <c r="P4232" s="202">
        <v>6</v>
      </c>
      <c r="Q4232" s="202">
        <v>7</v>
      </c>
      <c r="R4232" s="202">
        <v>8</v>
      </c>
      <c r="S4232" s="202">
        <v>9</v>
      </c>
      <c r="T4232" s="202">
        <v>10</v>
      </c>
      <c r="U4232" s="202">
        <v>13</v>
      </c>
      <c r="V4232" s="202">
        <v>14</v>
      </c>
      <c r="W4232" s="202" t="s">
        <v>1224</v>
      </c>
      <c r="X4232" s="202">
        <v>1</v>
      </c>
      <c r="Y4232" s="202">
        <v>2</v>
      </c>
      <c r="Z4232" s="202">
        <v>3</v>
      </c>
      <c r="AA4232" s="202">
        <v>4</v>
      </c>
      <c r="AB4232" s="202">
        <v>5</v>
      </c>
      <c r="AC4232" s="202">
        <v>6</v>
      </c>
      <c r="AD4232" s="202">
        <v>7</v>
      </c>
      <c r="AE4232" s="202">
        <v>8</v>
      </c>
      <c r="AF4232" s="202">
        <v>9</v>
      </c>
      <c r="AG4232" s="202">
        <v>10</v>
      </c>
      <c r="AH4232" s="202">
        <v>13</v>
      </c>
      <c r="AI4232" s="202">
        <v>14</v>
      </c>
      <c r="AJ4232" s="202" t="s">
        <v>1224</v>
      </c>
      <c r="AK4232" s="202">
        <v>1</v>
      </c>
      <c r="AL4232" s="202">
        <v>2</v>
      </c>
      <c r="AM4232" s="202">
        <v>3</v>
      </c>
      <c r="AN4232" s="202">
        <v>4</v>
      </c>
      <c r="AO4232" s="202">
        <v>5</v>
      </c>
      <c r="AP4232" s="202">
        <v>6</v>
      </c>
      <c r="AQ4232" s="202">
        <v>7</v>
      </c>
      <c r="AR4232" s="202">
        <v>8</v>
      </c>
      <c r="AS4232" s="202">
        <v>9</v>
      </c>
      <c r="AT4232" s="202">
        <v>10</v>
      </c>
      <c r="AU4232" s="202">
        <v>13</v>
      </c>
      <c r="AV4232" s="202">
        <v>14</v>
      </c>
      <c r="AW4232" s="202">
        <v>15</v>
      </c>
    </row>
    <row r="4233" spans="1:49">
      <c r="A4233" s="48"/>
      <c r="B4233" s="42"/>
      <c r="C4233" s="42"/>
      <c r="D4233" s="42"/>
      <c r="E4233" s="531"/>
      <c r="F4233" s="50"/>
      <c r="G4233" s="50"/>
      <c r="H4233" s="50"/>
      <c r="I4233" s="276" t="s">
        <v>2429</v>
      </c>
      <c r="J4233" s="277">
        <f>SUM(J4228)</f>
        <v>208500</v>
      </c>
      <c r="K4233" s="277">
        <f t="shared" ref="K4233:AT4233" si="1192">SUM(K4228)</f>
        <v>4244</v>
      </c>
      <c r="L4233" s="277">
        <f t="shared" si="1192"/>
        <v>16156</v>
      </c>
      <c r="M4233" s="277">
        <f t="shared" si="1192"/>
        <v>20152</v>
      </c>
      <c r="N4233" s="277">
        <f t="shared" si="1192"/>
        <v>18880</v>
      </c>
      <c r="O4233" s="277">
        <f t="shared" si="1192"/>
        <v>17590</v>
      </c>
      <c r="P4233" s="277">
        <f t="shared" si="1192"/>
        <v>10690</v>
      </c>
      <c r="Q4233" s="277">
        <f t="shared" si="1192"/>
        <v>0</v>
      </c>
      <c r="R4233" s="277">
        <f t="shared" si="1192"/>
        <v>0</v>
      </c>
      <c r="S4233" s="277">
        <f t="shared" si="1192"/>
        <v>18768</v>
      </c>
      <c r="T4233" s="277">
        <f t="shared" si="1192"/>
        <v>19051</v>
      </c>
      <c r="U4233" s="277">
        <v>125531</v>
      </c>
      <c r="V4233" s="277">
        <v>82969</v>
      </c>
      <c r="W4233" s="277">
        <f>SUM(W4228)</f>
        <v>7381</v>
      </c>
      <c r="X4233" s="277">
        <f t="shared" si="1192"/>
        <v>0</v>
      </c>
      <c r="Y4233" s="277">
        <f t="shared" si="1192"/>
        <v>0</v>
      </c>
      <c r="Z4233" s="277">
        <f t="shared" si="1192"/>
        <v>0</v>
      </c>
      <c r="AA4233" s="277">
        <f t="shared" si="1192"/>
        <v>0</v>
      </c>
      <c r="AB4233" s="277">
        <f t="shared" si="1192"/>
        <v>0</v>
      </c>
      <c r="AC4233" s="277">
        <f t="shared" si="1192"/>
        <v>3905</v>
      </c>
      <c r="AD4233" s="277">
        <f t="shared" si="1192"/>
        <v>0</v>
      </c>
      <c r="AE4233" s="277">
        <f t="shared" si="1192"/>
        <v>0</v>
      </c>
      <c r="AF4233" s="277">
        <f t="shared" si="1192"/>
        <v>3476</v>
      </c>
      <c r="AG4233" s="277">
        <f t="shared" si="1192"/>
        <v>0</v>
      </c>
      <c r="AH4233" s="277">
        <v>7381</v>
      </c>
      <c r="AI4233" s="277">
        <v>0</v>
      </c>
      <c r="AJ4233" s="277">
        <f>SUM(AJ4228)</f>
        <v>11609</v>
      </c>
      <c r="AK4233" s="277">
        <f t="shared" si="1192"/>
        <v>0</v>
      </c>
      <c r="AL4233" s="277">
        <f t="shared" si="1192"/>
        <v>0</v>
      </c>
      <c r="AM4233" s="277">
        <f t="shared" si="1192"/>
        <v>2347</v>
      </c>
      <c r="AN4233" s="277">
        <f t="shared" si="1192"/>
        <v>0</v>
      </c>
      <c r="AO4233" s="277">
        <f t="shared" si="1192"/>
        <v>0</v>
      </c>
      <c r="AP4233" s="277">
        <f t="shared" si="1192"/>
        <v>5000</v>
      </c>
      <c r="AQ4233" s="277">
        <f t="shared" si="1192"/>
        <v>0</v>
      </c>
      <c r="AR4233" s="277">
        <f t="shared" si="1192"/>
        <v>0</v>
      </c>
      <c r="AS4233" s="277">
        <f t="shared" si="1192"/>
        <v>0</v>
      </c>
      <c r="AT4233" s="277">
        <f t="shared" si="1192"/>
        <v>0</v>
      </c>
      <c r="AU4233" s="277">
        <v>7347</v>
      </c>
      <c r="AV4233" s="277">
        <v>4262</v>
      </c>
      <c r="AW4233" s="277">
        <f>U4233+AH4233+AU4233</f>
        <v>140259</v>
      </c>
    </row>
    <row r="4234" spans="1:49">
      <c r="A4234" s="48"/>
      <c r="B4234" s="42"/>
      <c r="C4234" s="42"/>
      <c r="D4234" s="42"/>
      <c r="E4234" s="531"/>
      <c r="F4234" s="50"/>
      <c r="G4234" s="50"/>
      <c r="H4234" s="50"/>
      <c r="I4234" s="276"/>
      <c r="J4234" s="277"/>
      <c r="K4234" s="277"/>
      <c r="L4234" s="277"/>
      <c r="M4234" s="277"/>
      <c r="N4234" s="277"/>
      <c r="O4234" s="277"/>
      <c r="P4234" s="277"/>
      <c r="Q4234" s="277"/>
      <c r="R4234" s="277"/>
      <c r="S4234" s="277"/>
      <c r="T4234" s="277"/>
      <c r="U4234" s="277">
        <v>0</v>
      </c>
      <c r="V4234" s="277">
        <v>0</v>
      </c>
      <c r="W4234" s="277"/>
      <c r="X4234" s="277"/>
      <c r="Y4234" s="277"/>
      <c r="Z4234" s="277"/>
      <c r="AA4234" s="277"/>
      <c r="AB4234" s="277"/>
      <c r="AC4234" s="277"/>
      <c r="AD4234" s="277"/>
      <c r="AE4234" s="277"/>
      <c r="AF4234" s="277"/>
      <c r="AG4234" s="277"/>
      <c r="AH4234" s="277">
        <v>0</v>
      </c>
      <c r="AI4234" s="277">
        <v>0</v>
      </c>
      <c r="AJ4234" s="277"/>
      <c r="AK4234" s="277"/>
      <c r="AL4234" s="277"/>
      <c r="AM4234" s="277"/>
      <c r="AN4234" s="277"/>
      <c r="AO4234" s="277"/>
      <c r="AP4234" s="277"/>
      <c r="AQ4234" s="277"/>
      <c r="AR4234" s="277"/>
      <c r="AS4234" s="277"/>
      <c r="AT4234" s="277"/>
      <c r="AU4234" s="277">
        <v>0</v>
      </c>
      <c r="AV4234" s="277">
        <v>0</v>
      </c>
      <c r="AW4234" s="277">
        <f>U4234+AH4234+AU4234</f>
        <v>0</v>
      </c>
    </row>
    <row r="4235" spans="1:49">
      <c r="A4235" s="48"/>
      <c r="B4235" s="42"/>
      <c r="C4235" s="42"/>
      <c r="D4235" s="42"/>
      <c r="E4235" s="531"/>
      <c r="F4235" s="50"/>
      <c r="G4235" s="50"/>
      <c r="H4235" s="50"/>
      <c r="I4235" s="276"/>
      <c r="J4235" s="277"/>
      <c r="K4235" s="277"/>
      <c r="L4235" s="277"/>
      <c r="M4235" s="277"/>
      <c r="N4235" s="277"/>
      <c r="O4235" s="277"/>
      <c r="P4235" s="277"/>
      <c r="Q4235" s="277"/>
      <c r="R4235" s="277"/>
      <c r="S4235" s="277"/>
      <c r="T4235" s="277"/>
      <c r="U4235" s="277">
        <v>0</v>
      </c>
      <c r="V4235" s="277">
        <v>0</v>
      </c>
      <c r="W4235" s="277"/>
      <c r="X4235" s="277"/>
      <c r="Y4235" s="277"/>
      <c r="Z4235" s="277"/>
      <c r="AA4235" s="277"/>
      <c r="AB4235" s="277"/>
      <c r="AC4235" s="277"/>
      <c r="AD4235" s="277"/>
      <c r="AE4235" s="277"/>
      <c r="AF4235" s="277"/>
      <c r="AG4235" s="277"/>
      <c r="AH4235" s="277">
        <v>0</v>
      </c>
      <c r="AI4235" s="277">
        <v>0</v>
      </c>
      <c r="AJ4235" s="277"/>
      <c r="AK4235" s="277"/>
      <c r="AL4235" s="277"/>
      <c r="AM4235" s="277"/>
      <c r="AN4235" s="277"/>
      <c r="AO4235" s="277"/>
      <c r="AP4235" s="277"/>
      <c r="AQ4235" s="277"/>
      <c r="AR4235" s="277"/>
      <c r="AS4235" s="277"/>
      <c r="AT4235" s="277"/>
      <c r="AU4235" s="277">
        <v>0</v>
      </c>
      <c r="AV4235" s="277">
        <v>0</v>
      </c>
      <c r="AW4235" s="277">
        <f>U4235+AH4235+AU4235</f>
        <v>0</v>
      </c>
    </row>
    <row r="4236" spans="1:49">
      <c r="A4236" s="48"/>
      <c r="B4236" s="42"/>
      <c r="C4236" s="42"/>
      <c r="D4236" s="42"/>
      <c r="E4236" s="531"/>
      <c r="F4236" s="50"/>
      <c r="G4236" s="50"/>
      <c r="H4236" s="50"/>
      <c r="I4236" s="276"/>
      <c r="J4236" s="277"/>
      <c r="K4236" s="277"/>
      <c r="L4236" s="277"/>
      <c r="M4236" s="277"/>
      <c r="N4236" s="277"/>
      <c r="O4236" s="277"/>
      <c r="P4236" s="277"/>
      <c r="Q4236" s="277"/>
      <c r="R4236" s="277"/>
      <c r="S4236" s="277"/>
      <c r="T4236" s="277"/>
      <c r="U4236" s="277">
        <v>0</v>
      </c>
      <c r="V4236" s="277">
        <v>0</v>
      </c>
      <c r="W4236" s="277"/>
      <c r="X4236" s="277"/>
      <c r="Y4236" s="277"/>
      <c r="Z4236" s="277"/>
      <c r="AA4236" s="277"/>
      <c r="AB4236" s="277"/>
      <c r="AC4236" s="277"/>
      <c r="AD4236" s="277"/>
      <c r="AE4236" s="277"/>
      <c r="AF4236" s="277"/>
      <c r="AG4236" s="277"/>
      <c r="AH4236" s="277">
        <v>0</v>
      </c>
      <c r="AI4236" s="277">
        <v>0</v>
      </c>
      <c r="AJ4236" s="277"/>
      <c r="AK4236" s="277"/>
      <c r="AL4236" s="277"/>
      <c r="AM4236" s="277"/>
      <c r="AN4236" s="277"/>
      <c r="AO4236" s="277"/>
      <c r="AP4236" s="277"/>
      <c r="AQ4236" s="277"/>
      <c r="AR4236" s="277"/>
      <c r="AS4236" s="277"/>
      <c r="AT4236" s="277"/>
      <c r="AU4236" s="277">
        <v>0</v>
      </c>
      <c r="AV4236" s="277">
        <v>0</v>
      </c>
      <c r="AW4236" s="277">
        <f>U4236+AH4236+AU4236</f>
        <v>0</v>
      </c>
    </row>
    <row r="4237" spans="1:49">
      <c r="A4237" s="48"/>
      <c r="B4237" s="42"/>
      <c r="C4237" s="42"/>
      <c r="D4237" s="42"/>
      <c r="E4237" s="531"/>
      <c r="F4237" s="50"/>
      <c r="G4237" s="50"/>
      <c r="H4237" s="50"/>
      <c r="I4237" s="276" t="s">
        <v>1631</v>
      </c>
      <c r="J4237" s="277">
        <f>SUM(J4233:J4236)</f>
        <v>208500</v>
      </c>
      <c r="K4237" s="277">
        <f t="shared" ref="K4237:AT4237" si="1193">SUM(K4233:K4236)</f>
        <v>4244</v>
      </c>
      <c r="L4237" s="277">
        <f t="shared" si="1193"/>
        <v>16156</v>
      </c>
      <c r="M4237" s="277">
        <f t="shared" si="1193"/>
        <v>20152</v>
      </c>
      <c r="N4237" s="277">
        <f t="shared" si="1193"/>
        <v>18880</v>
      </c>
      <c r="O4237" s="277">
        <f t="shared" si="1193"/>
        <v>17590</v>
      </c>
      <c r="P4237" s="277">
        <f t="shared" si="1193"/>
        <v>10690</v>
      </c>
      <c r="Q4237" s="277">
        <f t="shared" si="1193"/>
        <v>0</v>
      </c>
      <c r="R4237" s="277">
        <f t="shared" si="1193"/>
        <v>0</v>
      </c>
      <c r="S4237" s="277">
        <f t="shared" si="1193"/>
        <v>18768</v>
      </c>
      <c r="T4237" s="277">
        <f t="shared" si="1193"/>
        <v>19051</v>
      </c>
      <c r="U4237" s="277">
        <v>125531</v>
      </c>
      <c r="V4237" s="277">
        <v>82969</v>
      </c>
      <c r="W4237" s="277">
        <f>SUM(W4233:W4236)</f>
        <v>7381</v>
      </c>
      <c r="X4237" s="277">
        <f t="shared" si="1193"/>
        <v>0</v>
      </c>
      <c r="Y4237" s="277">
        <f t="shared" si="1193"/>
        <v>0</v>
      </c>
      <c r="Z4237" s="277">
        <f t="shared" si="1193"/>
        <v>0</v>
      </c>
      <c r="AA4237" s="277">
        <f t="shared" si="1193"/>
        <v>0</v>
      </c>
      <c r="AB4237" s="277">
        <f t="shared" si="1193"/>
        <v>0</v>
      </c>
      <c r="AC4237" s="277">
        <f t="shared" si="1193"/>
        <v>3905</v>
      </c>
      <c r="AD4237" s="277">
        <f t="shared" si="1193"/>
        <v>0</v>
      </c>
      <c r="AE4237" s="277">
        <f t="shared" si="1193"/>
        <v>0</v>
      </c>
      <c r="AF4237" s="277">
        <f t="shared" si="1193"/>
        <v>3476</v>
      </c>
      <c r="AG4237" s="277">
        <f t="shared" si="1193"/>
        <v>0</v>
      </c>
      <c r="AH4237" s="277">
        <v>7381</v>
      </c>
      <c r="AI4237" s="277">
        <v>0</v>
      </c>
      <c r="AJ4237" s="277">
        <f>SUM(AJ4233:AJ4236)</f>
        <v>11609</v>
      </c>
      <c r="AK4237" s="277">
        <f t="shared" si="1193"/>
        <v>0</v>
      </c>
      <c r="AL4237" s="277">
        <f t="shared" si="1193"/>
        <v>0</v>
      </c>
      <c r="AM4237" s="277">
        <f t="shared" si="1193"/>
        <v>2347</v>
      </c>
      <c r="AN4237" s="277">
        <f t="shared" si="1193"/>
        <v>0</v>
      </c>
      <c r="AO4237" s="277">
        <f t="shared" si="1193"/>
        <v>0</v>
      </c>
      <c r="AP4237" s="277">
        <f t="shared" si="1193"/>
        <v>5000</v>
      </c>
      <c r="AQ4237" s="277">
        <f t="shared" si="1193"/>
        <v>0</v>
      </c>
      <c r="AR4237" s="277">
        <f t="shared" si="1193"/>
        <v>0</v>
      </c>
      <c r="AS4237" s="277">
        <f t="shared" si="1193"/>
        <v>0</v>
      </c>
      <c r="AT4237" s="277">
        <f t="shared" si="1193"/>
        <v>0</v>
      </c>
      <c r="AU4237" s="277">
        <v>7347</v>
      </c>
      <c r="AV4237" s="277">
        <v>4262</v>
      </c>
      <c r="AW4237" s="277">
        <f>U4237+AH4237+AU4237</f>
        <v>140259</v>
      </c>
    </row>
    <row r="4238" spans="1:49">
      <c r="A4238" s="48"/>
      <c r="B4238" s="42"/>
      <c r="C4238" s="42"/>
      <c r="D4238" s="42"/>
      <c r="E4238" s="531"/>
      <c r="F4238" s="50"/>
      <c r="G4238" s="50"/>
      <c r="H4238" s="50"/>
      <c r="I4238" s="146"/>
      <c r="J4238" s="29"/>
      <c r="K4238" s="29"/>
      <c r="L4238" s="29"/>
      <c r="M4238" s="29"/>
      <c r="N4238" s="29"/>
      <c r="O4238" s="29"/>
      <c r="P4238" s="29"/>
      <c r="Q4238" s="29"/>
      <c r="R4238" s="29"/>
      <c r="S4238" s="29"/>
      <c r="T4238" s="29"/>
      <c r="U4238" s="29"/>
      <c r="V4238" s="29"/>
      <c r="W4238" s="29"/>
      <c r="X4238" s="29"/>
      <c r="Y4238" s="29"/>
      <c r="Z4238" s="29"/>
      <c r="AA4238" s="29"/>
      <c r="AB4238" s="29"/>
      <c r="AC4238" s="29"/>
      <c r="AD4238" s="29"/>
      <c r="AE4238" s="29"/>
      <c r="AF4238" s="29"/>
      <c r="AG4238" s="29"/>
      <c r="AH4238" s="29"/>
      <c r="AI4238" s="29"/>
      <c r="AJ4238" s="29"/>
      <c r="AK4238" s="29"/>
      <c r="AL4238" s="29"/>
      <c r="AM4238" s="29"/>
      <c r="AN4238" s="29"/>
      <c r="AO4238" s="29"/>
      <c r="AP4238" s="29"/>
      <c r="AQ4238" s="29"/>
      <c r="AR4238" s="29"/>
      <c r="AS4238" s="29"/>
      <c r="AT4238" s="29"/>
      <c r="AU4238" s="29"/>
      <c r="AV4238" s="29"/>
      <c r="AW4238" s="29"/>
    </row>
    <row r="4239" spans="1:49">
      <c r="A4239" s="48"/>
      <c r="B4239" s="42"/>
      <c r="C4239" s="42"/>
      <c r="D4239" s="42"/>
      <c r="E4239" s="531"/>
      <c r="F4239" s="50"/>
      <c r="G4239" s="50"/>
      <c r="H4239" s="50"/>
      <c r="I4239" s="53"/>
      <c r="J4239" s="29"/>
      <c r="K4239" s="29"/>
      <c r="L4239" s="29"/>
      <c r="M4239" s="29"/>
      <c r="N4239" s="29"/>
      <c r="O4239" s="29"/>
      <c r="P4239" s="29"/>
      <c r="Q4239" s="29"/>
      <c r="R4239" s="29"/>
      <c r="S4239" s="29"/>
      <c r="T4239" s="29"/>
      <c r="U4239" s="29"/>
      <c r="V4239" s="29"/>
      <c r="W4239" s="29"/>
      <c r="X4239" s="29"/>
      <c r="Y4239" s="29"/>
      <c r="Z4239" s="29"/>
      <c r="AA4239" s="29"/>
      <c r="AB4239" s="29"/>
      <c r="AC4239" s="29"/>
      <c r="AD4239" s="29"/>
      <c r="AE4239" s="29"/>
      <c r="AF4239" s="29"/>
      <c r="AG4239" s="29"/>
      <c r="AH4239" s="29"/>
      <c r="AI4239" s="29"/>
      <c r="AJ4239" s="29"/>
      <c r="AK4239" s="29"/>
      <c r="AL4239" s="29"/>
      <c r="AM4239" s="29"/>
      <c r="AN4239" s="29"/>
      <c r="AO4239" s="29"/>
      <c r="AP4239" s="29"/>
      <c r="AQ4239" s="29"/>
      <c r="AR4239" s="29"/>
      <c r="AS4239" s="29"/>
      <c r="AT4239" s="29"/>
      <c r="AU4239" s="29"/>
      <c r="AV4239" s="29"/>
      <c r="AW4239" s="29"/>
    </row>
    <row r="4240" spans="1:49" ht="16.5" thickBot="1">
      <c r="A4240" s="78" t="s">
        <v>2146</v>
      </c>
      <c r="B4240" s="78"/>
      <c r="C4240" s="78"/>
      <c r="D4240" s="463"/>
      <c r="E4240" s="539"/>
      <c r="F4240" s="129"/>
      <c r="G4240" s="129"/>
      <c r="H4240" s="129"/>
      <c r="I4240" s="103"/>
    </row>
    <row r="4241" spans="1:49" s="151" customFormat="1" ht="36" customHeight="1" thickTop="1" thickBot="1">
      <c r="A4241" s="147" t="s">
        <v>2079</v>
      </c>
      <c r="B4241" s="5" t="s">
        <v>2080</v>
      </c>
      <c r="C4241" s="5" t="s">
        <v>1335</v>
      </c>
      <c r="D4241" s="450"/>
      <c r="E4241" s="148" t="s">
        <v>1570</v>
      </c>
      <c r="F4241" s="149" t="s">
        <v>1438</v>
      </c>
      <c r="G4241" s="149"/>
      <c r="H4241" s="149" t="s">
        <v>2332</v>
      </c>
      <c r="I4241" s="5" t="s">
        <v>856</v>
      </c>
      <c r="J4241" s="364" t="s">
        <v>2891</v>
      </c>
      <c r="K4241" s="364" t="s">
        <v>2879</v>
      </c>
      <c r="L4241" s="364" t="s">
        <v>2880</v>
      </c>
      <c r="M4241" s="364" t="s">
        <v>2881</v>
      </c>
      <c r="N4241" s="364" t="s">
        <v>2882</v>
      </c>
      <c r="O4241" s="364" t="s">
        <v>2883</v>
      </c>
      <c r="P4241" s="364" t="s">
        <v>2884</v>
      </c>
      <c r="Q4241" s="364" t="s">
        <v>2885</v>
      </c>
      <c r="R4241" s="364" t="s">
        <v>2886</v>
      </c>
      <c r="S4241" s="364" t="s">
        <v>2887</v>
      </c>
      <c r="T4241" s="364" t="s">
        <v>2888</v>
      </c>
      <c r="U4241" s="364" t="s">
        <v>2889</v>
      </c>
      <c r="V4241" s="364" t="s">
        <v>2890</v>
      </c>
      <c r="W4241" s="365" t="s">
        <v>2893</v>
      </c>
      <c r="X4241" s="365" t="s">
        <v>2879</v>
      </c>
      <c r="Y4241" s="365" t="s">
        <v>2880</v>
      </c>
      <c r="Z4241" s="365" t="s">
        <v>2881</v>
      </c>
      <c r="AA4241" s="365" t="s">
        <v>2882</v>
      </c>
      <c r="AB4241" s="365" t="s">
        <v>2883</v>
      </c>
      <c r="AC4241" s="365" t="s">
        <v>2884</v>
      </c>
      <c r="AD4241" s="365" t="s">
        <v>2885</v>
      </c>
      <c r="AE4241" s="365" t="s">
        <v>2886</v>
      </c>
      <c r="AF4241" s="365" t="s">
        <v>2887</v>
      </c>
      <c r="AG4241" s="365" t="s">
        <v>2888</v>
      </c>
      <c r="AH4241" s="365" t="s">
        <v>2889</v>
      </c>
      <c r="AI4241" s="365" t="s">
        <v>2890</v>
      </c>
      <c r="AJ4241" s="366" t="s">
        <v>2892</v>
      </c>
      <c r="AK4241" s="366" t="s">
        <v>2879</v>
      </c>
      <c r="AL4241" s="366" t="s">
        <v>2880</v>
      </c>
      <c r="AM4241" s="366" t="s">
        <v>2881</v>
      </c>
      <c r="AN4241" s="366" t="s">
        <v>2882</v>
      </c>
      <c r="AO4241" s="366" t="s">
        <v>2883</v>
      </c>
      <c r="AP4241" s="366" t="s">
        <v>2884</v>
      </c>
      <c r="AQ4241" s="366" t="s">
        <v>2885</v>
      </c>
      <c r="AR4241" s="366" t="s">
        <v>2886</v>
      </c>
      <c r="AS4241" s="366" t="s">
        <v>2887</v>
      </c>
      <c r="AT4241" s="366" t="s">
        <v>2888</v>
      </c>
      <c r="AU4241" s="366" t="s">
        <v>2889</v>
      </c>
      <c r="AV4241" s="366" t="s">
        <v>2890</v>
      </c>
      <c r="AW4241" s="368" t="s">
        <v>2895</v>
      </c>
    </row>
    <row r="4242" spans="1:49">
      <c r="A4242" s="33"/>
      <c r="B4242" s="34"/>
      <c r="C4242" s="34"/>
      <c r="D4242" s="34"/>
      <c r="E4242" s="35"/>
      <c r="F4242" s="36"/>
      <c r="G4242" s="36"/>
      <c r="H4242" s="36"/>
      <c r="I4242" s="34"/>
      <c r="J4242" s="202" t="s">
        <v>1224</v>
      </c>
      <c r="K4242" s="202">
        <v>1</v>
      </c>
      <c r="L4242" s="202">
        <v>2</v>
      </c>
      <c r="M4242" s="202">
        <v>3</v>
      </c>
      <c r="N4242" s="202">
        <v>4</v>
      </c>
      <c r="O4242" s="202">
        <v>5</v>
      </c>
      <c r="P4242" s="202">
        <v>6</v>
      </c>
      <c r="Q4242" s="202">
        <v>7</v>
      </c>
      <c r="R4242" s="202">
        <v>8</v>
      </c>
      <c r="S4242" s="202">
        <v>9</v>
      </c>
      <c r="T4242" s="202">
        <v>10</v>
      </c>
      <c r="U4242" s="202">
        <v>13</v>
      </c>
      <c r="V4242" s="202">
        <v>14</v>
      </c>
      <c r="W4242" s="202" t="s">
        <v>1224</v>
      </c>
      <c r="X4242" s="202">
        <v>1</v>
      </c>
      <c r="Y4242" s="202">
        <v>2</v>
      </c>
      <c r="Z4242" s="202">
        <v>3</v>
      </c>
      <c r="AA4242" s="202">
        <v>4</v>
      </c>
      <c r="AB4242" s="202">
        <v>5</v>
      </c>
      <c r="AC4242" s="202">
        <v>6</v>
      </c>
      <c r="AD4242" s="202">
        <v>7</v>
      </c>
      <c r="AE4242" s="202">
        <v>8</v>
      </c>
      <c r="AF4242" s="202">
        <v>9</v>
      </c>
      <c r="AG4242" s="202">
        <v>10</v>
      </c>
      <c r="AH4242" s="202">
        <v>13</v>
      </c>
      <c r="AI4242" s="202">
        <v>14</v>
      </c>
      <c r="AJ4242" s="202" t="s">
        <v>1224</v>
      </c>
      <c r="AK4242" s="202">
        <v>1</v>
      </c>
      <c r="AL4242" s="202">
        <v>2</v>
      </c>
      <c r="AM4242" s="202">
        <v>3</v>
      </c>
      <c r="AN4242" s="202">
        <v>4</v>
      </c>
      <c r="AO4242" s="202">
        <v>5</v>
      </c>
      <c r="AP4242" s="202">
        <v>6</v>
      </c>
      <c r="AQ4242" s="202">
        <v>7</v>
      </c>
      <c r="AR4242" s="202">
        <v>8</v>
      </c>
      <c r="AS4242" s="202">
        <v>9</v>
      </c>
      <c r="AT4242" s="202">
        <v>10</v>
      </c>
      <c r="AU4242" s="202">
        <v>13</v>
      </c>
      <c r="AV4242" s="202">
        <v>14</v>
      </c>
      <c r="AW4242" s="202">
        <v>15</v>
      </c>
    </row>
    <row r="4243" spans="1:49">
      <c r="A4243" s="37"/>
      <c r="B4243" s="38"/>
      <c r="C4243" s="38"/>
      <c r="D4243" s="38"/>
      <c r="E4243" s="60"/>
      <c r="F4243" s="61"/>
      <c r="G4243" s="61"/>
      <c r="H4243" s="61"/>
      <c r="I4243" s="38"/>
      <c r="J4243" s="134"/>
      <c r="K4243" s="134"/>
      <c r="L4243" s="134"/>
      <c r="M4243" s="134"/>
      <c r="N4243" s="134"/>
      <c r="O4243" s="134"/>
      <c r="P4243" s="134"/>
      <c r="Q4243" s="134"/>
      <c r="R4243" s="134"/>
      <c r="S4243" s="134"/>
      <c r="T4243" s="134"/>
      <c r="U4243" s="134"/>
      <c r="V4243" s="134"/>
      <c r="W4243" s="134"/>
      <c r="X4243" s="134"/>
      <c r="Y4243" s="134"/>
      <c r="Z4243" s="134"/>
      <c r="AA4243" s="134"/>
      <c r="AB4243" s="134"/>
      <c r="AC4243" s="134"/>
      <c r="AD4243" s="134"/>
      <c r="AE4243" s="134"/>
      <c r="AF4243" s="134"/>
      <c r="AG4243" s="134"/>
      <c r="AH4243" s="134"/>
      <c r="AI4243" s="134"/>
      <c r="AJ4243" s="134"/>
      <c r="AK4243" s="134"/>
      <c r="AL4243" s="134"/>
      <c r="AM4243" s="134"/>
      <c r="AN4243" s="134"/>
      <c r="AO4243" s="134"/>
      <c r="AP4243" s="134"/>
      <c r="AQ4243" s="134"/>
      <c r="AR4243" s="134"/>
      <c r="AS4243" s="134"/>
      <c r="AT4243" s="134"/>
      <c r="AU4243" s="134"/>
      <c r="AV4243" s="134"/>
      <c r="AW4243" s="134"/>
    </row>
    <row r="4244" spans="1:49">
      <c r="A4244" s="92" t="s">
        <v>797</v>
      </c>
      <c r="B4244" s="93" t="s">
        <v>1030</v>
      </c>
      <c r="C4244" s="93" t="s">
        <v>1482</v>
      </c>
      <c r="D4244" s="460"/>
      <c r="E4244" s="531"/>
      <c r="F4244" s="50"/>
      <c r="G4244" s="50"/>
      <c r="H4244" s="50"/>
      <c r="I4244" s="41" t="s">
        <v>1522</v>
      </c>
      <c r="J4244" s="28"/>
      <c r="K4244" s="28"/>
      <c r="L4244" s="28"/>
      <c r="M4244" s="28"/>
      <c r="N4244" s="28"/>
      <c r="O4244" s="28"/>
      <c r="P4244" s="28"/>
      <c r="Q4244" s="28"/>
      <c r="R4244" s="28"/>
      <c r="S4244" s="28"/>
      <c r="T4244" s="28"/>
      <c r="U4244" s="28"/>
      <c r="V4244" s="28"/>
      <c r="W4244" s="28"/>
      <c r="X4244" s="28"/>
      <c r="Y4244" s="28"/>
      <c r="Z4244" s="28"/>
      <c r="AA4244" s="28"/>
      <c r="AB4244" s="28"/>
      <c r="AC4244" s="28"/>
      <c r="AD4244" s="28"/>
      <c r="AE4244" s="28"/>
      <c r="AF4244" s="28"/>
      <c r="AG4244" s="28"/>
      <c r="AH4244" s="28"/>
      <c r="AI4244" s="28"/>
      <c r="AJ4244" s="28"/>
      <c r="AK4244" s="28"/>
      <c r="AL4244" s="28"/>
      <c r="AM4244" s="28"/>
      <c r="AN4244" s="28"/>
      <c r="AO4244" s="28"/>
      <c r="AP4244" s="28"/>
      <c r="AQ4244" s="28"/>
      <c r="AR4244" s="28"/>
      <c r="AS4244" s="28"/>
      <c r="AT4244" s="28"/>
      <c r="AU4244" s="28"/>
      <c r="AV4244" s="28"/>
      <c r="AW4244" s="28"/>
    </row>
    <row r="4245" spans="1:49">
      <c r="A4245" s="48"/>
      <c r="B4245" s="1"/>
      <c r="C4245" s="1"/>
      <c r="D4245" s="369"/>
      <c r="E4245" s="531"/>
      <c r="F4245" s="50"/>
      <c r="G4245" s="50"/>
      <c r="H4245" s="50"/>
      <c r="I4245" s="108"/>
    </row>
    <row r="4246" spans="1:49">
      <c r="A4246" s="48"/>
      <c r="B4246" s="42"/>
      <c r="C4246" s="42"/>
      <c r="D4246" s="42"/>
      <c r="E4246" s="531"/>
      <c r="F4246" s="50"/>
      <c r="G4246" s="50"/>
      <c r="H4246" s="50"/>
      <c r="I4246" s="49" t="s">
        <v>1559</v>
      </c>
      <c r="J4246" s="12">
        <f>SUM(J4247,J4255,J4257)</f>
        <v>8500</v>
      </c>
      <c r="K4246" s="12">
        <f t="shared" ref="K4246:AT4246" si="1194">SUM(K4247,K4255,K4257)</f>
        <v>1500</v>
      </c>
      <c r="L4246" s="12">
        <f t="shared" si="1194"/>
        <v>2900</v>
      </c>
      <c r="M4246" s="12">
        <f t="shared" si="1194"/>
        <v>2400</v>
      </c>
      <c r="N4246" s="12">
        <f t="shared" si="1194"/>
        <v>0</v>
      </c>
      <c r="O4246" s="12">
        <f t="shared" si="1194"/>
        <v>700</v>
      </c>
      <c r="P4246" s="12">
        <f t="shared" si="1194"/>
        <v>0</v>
      </c>
      <c r="Q4246" s="12">
        <f t="shared" si="1194"/>
        <v>0</v>
      </c>
      <c r="R4246" s="12">
        <f t="shared" si="1194"/>
        <v>0</v>
      </c>
      <c r="S4246" s="12">
        <f t="shared" si="1194"/>
        <v>710</v>
      </c>
      <c r="T4246" s="12">
        <f t="shared" si="1194"/>
        <v>290</v>
      </c>
      <c r="U4246" s="12">
        <v>8500</v>
      </c>
      <c r="V4246" s="12">
        <v>0</v>
      </c>
      <c r="W4246" s="12">
        <f>SUM(W4247,W4255,W4257)</f>
        <v>0</v>
      </c>
      <c r="X4246" s="12">
        <f t="shared" si="1194"/>
        <v>0</v>
      </c>
      <c r="Y4246" s="12">
        <f t="shared" si="1194"/>
        <v>0</v>
      </c>
      <c r="Z4246" s="12">
        <f t="shared" si="1194"/>
        <v>0</v>
      </c>
      <c r="AA4246" s="12">
        <f t="shared" si="1194"/>
        <v>0</v>
      </c>
      <c r="AB4246" s="12">
        <f t="shared" si="1194"/>
        <v>0</v>
      </c>
      <c r="AC4246" s="12">
        <f t="shared" si="1194"/>
        <v>0</v>
      </c>
      <c r="AD4246" s="12">
        <f t="shared" si="1194"/>
        <v>0</v>
      </c>
      <c r="AE4246" s="12">
        <f t="shared" si="1194"/>
        <v>0</v>
      </c>
      <c r="AF4246" s="12">
        <f t="shared" si="1194"/>
        <v>0</v>
      </c>
      <c r="AG4246" s="12">
        <f t="shared" si="1194"/>
        <v>0</v>
      </c>
      <c r="AH4246" s="12">
        <v>0</v>
      </c>
      <c r="AI4246" s="12">
        <v>0</v>
      </c>
      <c r="AJ4246" s="12">
        <f>SUM(AJ4247,AJ4255,AJ4257)</f>
        <v>10000</v>
      </c>
      <c r="AK4246" s="12">
        <f t="shared" si="1194"/>
        <v>0</v>
      </c>
      <c r="AL4246" s="12">
        <f t="shared" si="1194"/>
        <v>0</v>
      </c>
      <c r="AM4246" s="12">
        <f t="shared" si="1194"/>
        <v>0</v>
      </c>
      <c r="AN4246" s="12">
        <f t="shared" si="1194"/>
        <v>0</v>
      </c>
      <c r="AO4246" s="12">
        <f t="shared" si="1194"/>
        <v>0</v>
      </c>
      <c r="AP4246" s="12">
        <f t="shared" si="1194"/>
        <v>0</v>
      </c>
      <c r="AQ4246" s="12">
        <f t="shared" si="1194"/>
        <v>0</v>
      </c>
      <c r="AR4246" s="12">
        <f t="shared" si="1194"/>
        <v>0</v>
      </c>
      <c r="AS4246" s="12">
        <f t="shared" si="1194"/>
        <v>0</v>
      </c>
      <c r="AT4246" s="12">
        <f t="shared" si="1194"/>
        <v>0</v>
      </c>
      <c r="AU4246" s="12">
        <v>0</v>
      </c>
      <c r="AV4246" s="12">
        <v>10000</v>
      </c>
      <c r="AW4246" s="12">
        <f t="shared" ref="AW4246:AW4275" si="1195">U4246+AH4246+AU4246</f>
        <v>8500</v>
      </c>
    </row>
    <row r="4247" spans="1:49">
      <c r="A4247" s="44" t="s">
        <v>797</v>
      </c>
      <c r="B4247" s="45" t="s">
        <v>1030</v>
      </c>
      <c r="C4247" s="45" t="s">
        <v>1482</v>
      </c>
      <c r="D4247" s="452" t="s">
        <v>2975</v>
      </c>
      <c r="E4247" s="213" t="s">
        <v>771</v>
      </c>
      <c r="F4247" s="65"/>
      <c r="G4247" s="65"/>
      <c r="H4247" s="65"/>
      <c r="I4247" s="1" t="s">
        <v>1500</v>
      </c>
      <c r="J4247" s="9">
        <f>SUM(J4248:J4249)</f>
        <v>0</v>
      </c>
      <c r="K4247" s="9">
        <f t="shared" ref="K4247:AT4247" si="1196">SUM(K4248:K4249)</f>
        <v>0</v>
      </c>
      <c r="L4247" s="9">
        <f t="shared" si="1196"/>
        <v>0</v>
      </c>
      <c r="M4247" s="9">
        <f t="shared" si="1196"/>
        <v>0</v>
      </c>
      <c r="N4247" s="9">
        <f t="shared" si="1196"/>
        <v>0</v>
      </c>
      <c r="O4247" s="9">
        <f t="shared" si="1196"/>
        <v>0</v>
      </c>
      <c r="P4247" s="9">
        <f t="shared" si="1196"/>
        <v>0</v>
      </c>
      <c r="Q4247" s="9">
        <f t="shared" si="1196"/>
        <v>0</v>
      </c>
      <c r="R4247" s="9">
        <f t="shared" si="1196"/>
        <v>0</v>
      </c>
      <c r="S4247" s="9">
        <f t="shared" si="1196"/>
        <v>0</v>
      </c>
      <c r="T4247" s="9">
        <f t="shared" si="1196"/>
        <v>0</v>
      </c>
      <c r="U4247" s="9">
        <v>0</v>
      </c>
      <c r="V4247" s="9">
        <v>0</v>
      </c>
      <c r="W4247" s="9">
        <f>SUM(W4248:W4249)</f>
        <v>0</v>
      </c>
      <c r="X4247" s="9">
        <f t="shared" si="1196"/>
        <v>0</v>
      </c>
      <c r="Y4247" s="9">
        <f t="shared" si="1196"/>
        <v>0</v>
      </c>
      <c r="Z4247" s="9">
        <f t="shared" si="1196"/>
        <v>0</v>
      </c>
      <c r="AA4247" s="9">
        <f t="shared" si="1196"/>
        <v>0</v>
      </c>
      <c r="AB4247" s="9">
        <f t="shared" si="1196"/>
        <v>0</v>
      </c>
      <c r="AC4247" s="9">
        <f t="shared" si="1196"/>
        <v>0</v>
      </c>
      <c r="AD4247" s="9">
        <f t="shared" si="1196"/>
        <v>0</v>
      </c>
      <c r="AE4247" s="9">
        <f t="shared" si="1196"/>
        <v>0</v>
      </c>
      <c r="AF4247" s="9">
        <f t="shared" si="1196"/>
        <v>0</v>
      </c>
      <c r="AG4247" s="9">
        <f t="shared" si="1196"/>
        <v>0</v>
      </c>
      <c r="AH4247" s="9">
        <v>0</v>
      </c>
      <c r="AI4247" s="9">
        <v>0</v>
      </c>
      <c r="AJ4247" s="9">
        <f>SUM(AJ4248:AJ4249)</f>
        <v>0</v>
      </c>
      <c r="AK4247" s="9">
        <f t="shared" si="1196"/>
        <v>0</v>
      </c>
      <c r="AL4247" s="9">
        <f t="shared" si="1196"/>
        <v>0</v>
      </c>
      <c r="AM4247" s="9">
        <f t="shared" si="1196"/>
        <v>0</v>
      </c>
      <c r="AN4247" s="9">
        <f t="shared" si="1196"/>
        <v>0</v>
      </c>
      <c r="AO4247" s="9">
        <f t="shared" si="1196"/>
        <v>0</v>
      </c>
      <c r="AP4247" s="9">
        <f t="shared" si="1196"/>
        <v>0</v>
      </c>
      <c r="AQ4247" s="9">
        <f t="shared" si="1196"/>
        <v>0</v>
      </c>
      <c r="AR4247" s="9">
        <f t="shared" si="1196"/>
        <v>0</v>
      </c>
      <c r="AS4247" s="9">
        <f t="shared" si="1196"/>
        <v>0</v>
      </c>
      <c r="AT4247" s="9">
        <f t="shared" si="1196"/>
        <v>0</v>
      </c>
      <c r="AU4247" s="9">
        <v>0</v>
      </c>
      <c r="AV4247" s="9">
        <v>0</v>
      </c>
      <c r="AW4247" s="9">
        <f t="shared" si="1195"/>
        <v>0</v>
      </c>
    </row>
    <row r="4248" spans="1:49">
      <c r="A4248" s="44" t="s">
        <v>797</v>
      </c>
      <c r="B4248" s="45" t="s">
        <v>1030</v>
      </c>
      <c r="C4248" s="45" t="s">
        <v>1482</v>
      </c>
      <c r="D4248" s="452" t="s">
        <v>2975</v>
      </c>
      <c r="E4248" s="367" t="s">
        <v>834</v>
      </c>
      <c r="F4248" s="50"/>
      <c r="G4248" s="468" t="s">
        <v>3096</v>
      </c>
      <c r="H4248" s="50" t="s">
        <v>2333</v>
      </c>
      <c r="I4248" s="42" t="s">
        <v>1165</v>
      </c>
      <c r="U4248" s="15">
        <v>0</v>
      </c>
      <c r="V4248" s="15">
        <v>0</v>
      </c>
      <c r="AH4248" s="15">
        <v>0</v>
      </c>
      <c r="AI4248" s="15">
        <v>0</v>
      </c>
      <c r="AU4248" s="15">
        <v>0</v>
      </c>
      <c r="AV4248" s="15">
        <v>0</v>
      </c>
      <c r="AW4248" s="15">
        <f t="shared" si="1195"/>
        <v>0</v>
      </c>
    </row>
    <row r="4249" spans="1:49">
      <c r="A4249" s="44" t="s">
        <v>797</v>
      </c>
      <c r="B4249" s="45" t="s">
        <v>1030</v>
      </c>
      <c r="C4249" s="45" t="s">
        <v>1482</v>
      </c>
      <c r="D4249" s="452" t="s">
        <v>2975</v>
      </c>
      <c r="E4249" s="367" t="s">
        <v>772</v>
      </c>
      <c r="F4249" s="50"/>
      <c r="G4249" s="468" t="s">
        <v>3096</v>
      </c>
      <c r="H4249" s="50" t="s">
        <v>2333</v>
      </c>
      <c r="I4249" s="42" t="s">
        <v>1227</v>
      </c>
      <c r="J4249" s="15">
        <f>SUM(J4250:J4254)</f>
        <v>0</v>
      </c>
      <c r="K4249" s="15">
        <f t="shared" ref="K4249:AT4249" si="1197">SUM(K4250:K4254)</f>
        <v>0</v>
      </c>
      <c r="L4249" s="15">
        <f t="shared" si="1197"/>
        <v>0</v>
      </c>
      <c r="M4249" s="15">
        <f t="shared" si="1197"/>
        <v>0</v>
      </c>
      <c r="N4249" s="15">
        <f t="shared" si="1197"/>
        <v>0</v>
      </c>
      <c r="O4249" s="15">
        <f t="shared" si="1197"/>
        <v>0</v>
      </c>
      <c r="P4249" s="15">
        <f t="shared" si="1197"/>
        <v>0</v>
      </c>
      <c r="Q4249" s="15">
        <f t="shared" si="1197"/>
        <v>0</v>
      </c>
      <c r="R4249" s="15">
        <f t="shared" si="1197"/>
        <v>0</v>
      </c>
      <c r="S4249" s="15">
        <f t="shared" si="1197"/>
        <v>0</v>
      </c>
      <c r="T4249" s="15">
        <f t="shared" si="1197"/>
        <v>0</v>
      </c>
      <c r="U4249" s="15">
        <v>0</v>
      </c>
      <c r="V4249" s="15">
        <v>0</v>
      </c>
      <c r="W4249" s="15">
        <f>SUM(W4250:W4254)</f>
        <v>0</v>
      </c>
      <c r="X4249" s="15">
        <f t="shared" si="1197"/>
        <v>0</v>
      </c>
      <c r="Y4249" s="15">
        <f t="shared" si="1197"/>
        <v>0</v>
      </c>
      <c r="Z4249" s="15">
        <f t="shared" si="1197"/>
        <v>0</v>
      </c>
      <c r="AA4249" s="15">
        <f t="shared" si="1197"/>
        <v>0</v>
      </c>
      <c r="AB4249" s="15">
        <f t="shared" si="1197"/>
        <v>0</v>
      </c>
      <c r="AC4249" s="15">
        <f t="shared" si="1197"/>
        <v>0</v>
      </c>
      <c r="AD4249" s="15">
        <f t="shared" si="1197"/>
        <v>0</v>
      </c>
      <c r="AE4249" s="15">
        <f t="shared" si="1197"/>
        <v>0</v>
      </c>
      <c r="AF4249" s="15">
        <f t="shared" si="1197"/>
        <v>0</v>
      </c>
      <c r="AG4249" s="15">
        <f t="shared" si="1197"/>
        <v>0</v>
      </c>
      <c r="AH4249" s="15">
        <v>0</v>
      </c>
      <c r="AI4249" s="15">
        <v>0</v>
      </c>
      <c r="AJ4249" s="15">
        <f>SUM(AJ4250:AJ4254)</f>
        <v>0</v>
      </c>
      <c r="AK4249" s="15">
        <f t="shared" si="1197"/>
        <v>0</v>
      </c>
      <c r="AL4249" s="15">
        <f t="shared" si="1197"/>
        <v>0</v>
      </c>
      <c r="AM4249" s="15">
        <f t="shared" si="1197"/>
        <v>0</v>
      </c>
      <c r="AN4249" s="15">
        <f t="shared" si="1197"/>
        <v>0</v>
      </c>
      <c r="AO4249" s="15">
        <f t="shared" si="1197"/>
        <v>0</v>
      </c>
      <c r="AP4249" s="15">
        <f t="shared" si="1197"/>
        <v>0</v>
      </c>
      <c r="AQ4249" s="15">
        <f t="shared" si="1197"/>
        <v>0</v>
      </c>
      <c r="AR4249" s="15">
        <f t="shared" si="1197"/>
        <v>0</v>
      </c>
      <c r="AS4249" s="15">
        <f t="shared" si="1197"/>
        <v>0</v>
      </c>
      <c r="AT4249" s="15">
        <f t="shared" si="1197"/>
        <v>0</v>
      </c>
      <c r="AU4249" s="15">
        <v>0</v>
      </c>
      <c r="AV4249" s="15">
        <v>0</v>
      </c>
      <c r="AW4249" s="15">
        <f t="shared" si="1195"/>
        <v>0</v>
      </c>
    </row>
    <row r="4250" spans="1:49" s="144" customFormat="1">
      <c r="A4250" s="44" t="s">
        <v>797</v>
      </c>
      <c r="B4250" s="45" t="s">
        <v>1030</v>
      </c>
      <c r="C4250" s="45" t="s">
        <v>1482</v>
      </c>
      <c r="D4250" s="452" t="s">
        <v>2975</v>
      </c>
      <c r="E4250" s="140" t="s">
        <v>850</v>
      </c>
      <c r="F4250" s="141" t="s">
        <v>475</v>
      </c>
      <c r="G4250" s="468" t="s">
        <v>3096</v>
      </c>
      <c r="H4250" s="50" t="s">
        <v>2333</v>
      </c>
      <c r="I4250" s="142" t="s">
        <v>1119</v>
      </c>
      <c r="J4250" s="15"/>
      <c r="K4250" s="15"/>
      <c r="L4250" s="15"/>
      <c r="M4250" s="15"/>
      <c r="N4250" s="15"/>
      <c r="O4250" s="15"/>
      <c r="P4250" s="15"/>
      <c r="Q4250" s="15"/>
      <c r="R4250" s="15"/>
      <c r="S4250" s="15"/>
      <c r="T4250" s="15"/>
      <c r="U4250" s="15">
        <v>0</v>
      </c>
      <c r="V4250" s="15">
        <v>0</v>
      </c>
      <c r="W4250" s="15"/>
      <c r="X4250" s="15"/>
      <c r="Y4250" s="15"/>
      <c r="Z4250" s="15"/>
      <c r="AA4250" s="15"/>
      <c r="AB4250" s="15"/>
      <c r="AC4250" s="15"/>
      <c r="AD4250" s="15"/>
      <c r="AE4250" s="15"/>
      <c r="AF4250" s="15"/>
      <c r="AG4250" s="15"/>
      <c r="AH4250" s="15">
        <v>0</v>
      </c>
      <c r="AI4250" s="15">
        <v>0</v>
      </c>
      <c r="AJ4250" s="15"/>
      <c r="AK4250" s="15"/>
      <c r="AL4250" s="15"/>
      <c r="AM4250" s="15"/>
      <c r="AN4250" s="15"/>
      <c r="AO4250" s="15"/>
      <c r="AP4250" s="15"/>
      <c r="AQ4250" s="15"/>
      <c r="AR4250" s="15"/>
      <c r="AS4250" s="15"/>
      <c r="AT4250" s="15"/>
      <c r="AU4250" s="15">
        <v>0</v>
      </c>
      <c r="AV4250" s="15">
        <v>0</v>
      </c>
      <c r="AW4250" s="15">
        <f t="shared" si="1195"/>
        <v>0</v>
      </c>
    </row>
    <row r="4251" spans="1:49" s="144" customFormat="1">
      <c r="A4251" s="44" t="s">
        <v>797</v>
      </c>
      <c r="B4251" s="45" t="s">
        <v>1030</v>
      </c>
      <c r="C4251" s="45" t="s">
        <v>1482</v>
      </c>
      <c r="D4251" s="452" t="s">
        <v>2975</v>
      </c>
      <c r="E4251" s="140" t="s">
        <v>851</v>
      </c>
      <c r="F4251" s="141" t="s">
        <v>476</v>
      </c>
      <c r="G4251" s="468" t="s">
        <v>3096</v>
      </c>
      <c r="H4251" s="50" t="s">
        <v>2333</v>
      </c>
      <c r="I4251" s="142" t="s">
        <v>1290</v>
      </c>
      <c r="J4251" s="15"/>
      <c r="K4251" s="15"/>
      <c r="L4251" s="15"/>
      <c r="M4251" s="15"/>
      <c r="N4251" s="15"/>
      <c r="O4251" s="15"/>
      <c r="P4251" s="15"/>
      <c r="Q4251" s="15"/>
      <c r="R4251" s="15"/>
      <c r="S4251" s="15"/>
      <c r="T4251" s="15"/>
      <c r="U4251" s="15">
        <v>0</v>
      </c>
      <c r="V4251" s="15">
        <v>0</v>
      </c>
      <c r="W4251" s="15"/>
      <c r="X4251" s="15"/>
      <c r="Y4251" s="15"/>
      <c r="Z4251" s="15"/>
      <c r="AA4251" s="15"/>
      <c r="AB4251" s="15"/>
      <c r="AC4251" s="15"/>
      <c r="AD4251" s="15"/>
      <c r="AE4251" s="15"/>
      <c r="AF4251" s="15"/>
      <c r="AG4251" s="15"/>
      <c r="AH4251" s="15">
        <v>0</v>
      </c>
      <c r="AI4251" s="15">
        <v>0</v>
      </c>
      <c r="AJ4251" s="15"/>
      <c r="AK4251" s="15"/>
      <c r="AL4251" s="15"/>
      <c r="AM4251" s="15"/>
      <c r="AN4251" s="15"/>
      <c r="AO4251" s="15"/>
      <c r="AP4251" s="15"/>
      <c r="AQ4251" s="15"/>
      <c r="AR4251" s="15"/>
      <c r="AS4251" s="15"/>
      <c r="AT4251" s="15"/>
      <c r="AU4251" s="15">
        <v>0</v>
      </c>
      <c r="AV4251" s="15">
        <v>0</v>
      </c>
      <c r="AW4251" s="15">
        <f t="shared" si="1195"/>
        <v>0</v>
      </c>
    </row>
    <row r="4252" spans="1:49" s="144" customFormat="1">
      <c r="A4252" s="44" t="s">
        <v>797</v>
      </c>
      <c r="B4252" s="45" t="s">
        <v>1030</v>
      </c>
      <c r="C4252" s="45" t="s">
        <v>1482</v>
      </c>
      <c r="D4252" s="452" t="s">
        <v>2975</v>
      </c>
      <c r="E4252" s="140" t="s">
        <v>852</v>
      </c>
      <c r="F4252" s="141" t="s">
        <v>477</v>
      </c>
      <c r="G4252" s="468" t="s">
        <v>3096</v>
      </c>
      <c r="H4252" s="50" t="s">
        <v>2333</v>
      </c>
      <c r="I4252" s="142" t="s">
        <v>1733</v>
      </c>
      <c r="J4252" s="15"/>
      <c r="K4252" s="15"/>
      <c r="L4252" s="15"/>
      <c r="M4252" s="15"/>
      <c r="N4252" s="15"/>
      <c r="O4252" s="15"/>
      <c r="P4252" s="15"/>
      <c r="Q4252" s="15"/>
      <c r="R4252" s="15"/>
      <c r="S4252" s="15"/>
      <c r="T4252" s="15"/>
      <c r="U4252" s="15">
        <v>0</v>
      </c>
      <c r="V4252" s="15">
        <v>0</v>
      </c>
      <c r="W4252" s="15"/>
      <c r="X4252" s="15"/>
      <c r="Y4252" s="15"/>
      <c r="Z4252" s="15"/>
      <c r="AA4252" s="15"/>
      <c r="AB4252" s="15"/>
      <c r="AC4252" s="15"/>
      <c r="AD4252" s="15"/>
      <c r="AE4252" s="15"/>
      <c r="AF4252" s="15"/>
      <c r="AG4252" s="15"/>
      <c r="AH4252" s="15">
        <v>0</v>
      </c>
      <c r="AI4252" s="15">
        <v>0</v>
      </c>
      <c r="AJ4252" s="15"/>
      <c r="AK4252" s="15"/>
      <c r="AL4252" s="15"/>
      <c r="AM4252" s="15"/>
      <c r="AN4252" s="15"/>
      <c r="AO4252" s="15"/>
      <c r="AP4252" s="15"/>
      <c r="AQ4252" s="15"/>
      <c r="AR4252" s="15"/>
      <c r="AS4252" s="15"/>
      <c r="AT4252" s="15"/>
      <c r="AU4252" s="15">
        <v>0</v>
      </c>
      <c r="AV4252" s="15">
        <v>0</v>
      </c>
      <c r="AW4252" s="15">
        <f t="shared" si="1195"/>
        <v>0</v>
      </c>
    </row>
    <row r="4253" spans="1:49" s="144" customFormat="1">
      <c r="A4253" s="44" t="s">
        <v>797</v>
      </c>
      <c r="B4253" s="45" t="s">
        <v>1030</v>
      </c>
      <c r="C4253" s="45" t="s">
        <v>1482</v>
      </c>
      <c r="D4253" s="452" t="s">
        <v>2975</v>
      </c>
      <c r="E4253" s="140" t="s">
        <v>853</v>
      </c>
      <c r="F4253" s="141" t="s">
        <v>478</v>
      </c>
      <c r="G4253" s="468" t="s">
        <v>3096</v>
      </c>
      <c r="H4253" s="50" t="s">
        <v>2333</v>
      </c>
      <c r="I4253" s="142" t="s">
        <v>1734</v>
      </c>
      <c r="J4253" s="15"/>
      <c r="K4253" s="15"/>
      <c r="L4253" s="15"/>
      <c r="M4253" s="15"/>
      <c r="N4253" s="15"/>
      <c r="O4253" s="15"/>
      <c r="P4253" s="15"/>
      <c r="Q4253" s="15"/>
      <c r="R4253" s="15"/>
      <c r="S4253" s="15"/>
      <c r="T4253" s="15"/>
      <c r="U4253" s="15">
        <v>0</v>
      </c>
      <c r="V4253" s="15">
        <v>0</v>
      </c>
      <c r="W4253" s="15"/>
      <c r="X4253" s="15"/>
      <c r="Y4253" s="15"/>
      <c r="Z4253" s="15"/>
      <c r="AA4253" s="15"/>
      <c r="AB4253" s="15"/>
      <c r="AC4253" s="15"/>
      <c r="AD4253" s="15"/>
      <c r="AE4253" s="15"/>
      <c r="AF4253" s="15"/>
      <c r="AG4253" s="15"/>
      <c r="AH4253" s="15">
        <v>0</v>
      </c>
      <c r="AI4253" s="15">
        <v>0</v>
      </c>
      <c r="AJ4253" s="15"/>
      <c r="AK4253" s="15"/>
      <c r="AL4253" s="15"/>
      <c r="AM4253" s="15"/>
      <c r="AN4253" s="15"/>
      <c r="AO4253" s="15"/>
      <c r="AP4253" s="15"/>
      <c r="AQ4253" s="15"/>
      <c r="AR4253" s="15"/>
      <c r="AS4253" s="15"/>
      <c r="AT4253" s="15"/>
      <c r="AU4253" s="15">
        <v>0</v>
      </c>
      <c r="AV4253" s="15">
        <v>0</v>
      </c>
      <c r="AW4253" s="15">
        <f t="shared" si="1195"/>
        <v>0</v>
      </c>
    </row>
    <row r="4254" spans="1:49" s="144" customFormat="1">
      <c r="A4254" s="44" t="s">
        <v>797</v>
      </c>
      <c r="B4254" s="45" t="s">
        <v>1030</v>
      </c>
      <c r="C4254" s="45" t="s">
        <v>1482</v>
      </c>
      <c r="D4254" s="452" t="s">
        <v>2975</v>
      </c>
      <c r="E4254" s="140" t="s">
        <v>854</v>
      </c>
      <c r="F4254" s="141" t="s">
        <v>479</v>
      </c>
      <c r="G4254" s="468" t="s">
        <v>3096</v>
      </c>
      <c r="H4254" s="50" t="s">
        <v>2333</v>
      </c>
      <c r="I4254" s="142" t="s">
        <v>1735</v>
      </c>
      <c r="J4254" s="15"/>
      <c r="K4254" s="15"/>
      <c r="L4254" s="15"/>
      <c r="M4254" s="15"/>
      <c r="N4254" s="15"/>
      <c r="O4254" s="15"/>
      <c r="P4254" s="15"/>
      <c r="Q4254" s="15"/>
      <c r="R4254" s="15"/>
      <c r="S4254" s="15"/>
      <c r="T4254" s="15"/>
      <c r="U4254" s="15">
        <v>0</v>
      </c>
      <c r="V4254" s="15">
        <v>0</v>
      </c>
      <c r="W4254" s="15"/>
      <c r="X4254" s="15"/>
      <c r="Y4254" s="15"/>
      <c r="Z4254" s="15"/>
      <c r="AA4254" s="15"/>
      <c r="AB4254" s="15"/>
      <c r="AC4254" s="15"/>
      <c r="AD4254" s="15"/>
      <c r="AE4254" s="15"/>
      <c r="AF4254" s="15"/>
      <c r="AG4254" s="15"/>
      <c r="AH4254" s="15">
        <v>0</v>
      </c>
      <c r="AI4254" s="15">
        <v>0</v>
      </c>
      <c r="AJ4254" s="15"/>
      <c r="AK4254" s="15"/>
      <c r="AL4254" s="15"/>
      <c r="AM4254" s="15"/>
      <c r="AN4254" s="15"/>
      <c r="AO4254" s="15"/>
      <c r="AP4254" s="15"/>
      <c r="AQ4254" s="15"/>
      <c r="AR4254" s="15"/>
      <c r="AS4254" s="15"/>
      <c r="AT4254" s="15"/>
      <c r="AU4254" s="15">
        <v>0</v>
      </c>
      <c r="AV4254" s="15">
        <v>0</v>
      </c>
      <c r="AW4254" s="15">
        <f t="shared" si="1195"/>
        <v>0</v>
      </c>
    </row>
    <row r="4255" spans="1:49">
      <c r="A4255" s="44" t="s">
        <v>797</v>
      </c>
      <c r="B4255" s="45" t="s">
        <v>1030</v>
      </c>
      <c r="C4255" s="45" t="s">
        <v>1482</v>
      </c>
      <c r="D4255" s="452" t="s">
        <v>2975</v>
      </c>
      <c r="E4255" s="213" t="s">
        <v>773</v>
      </c>
      <c r="F4255" s="65"/>
      <c r="G4255" s="65"/>
      <c r="H4255" s="65"/>
      <c r="I4255" s="1" t="s">
        <v>1362</v>
      </c>
      <c r="J4255" s="9">
        <f>SUM(J4256)</f>
        <v>0</v>
      </c>
      <c r="K4255" s="9">
        <f t="shared" ref="K4255:AT4255" si="1198">SUM(K4256)</f>
        <v>0</v>
      </c>
      <c r="L4255" s="9">
        <f t="shared" si="1198"/>
        <v>0</v>
      </c>
      <c r="M4255" s="9">
        <f t="shared" si="1198"/>
        <v>0</v>
      </c>
      <c r="N4255" s="9">
        <f t="shared" si="1198"/>
        <v>0</v>
      </c>
      <c r="O4255" s="9">
        <f t="shared" si="1198"/>
        <v>0</v>
      </c>
      <c r="P4255" s="9">
        <f t="shared" si="1198"/>
        <v>0</v>
      </c>
      <c r="Q4255" s="9">
        <f t="shared" si="1198"/>
        <v>0</v>
      </c>
      <c r="R4255" s="9">
        <f t="shared" si="1198"/>
        <v>0</v>
      </c>
      <c r="S4255" s="9">
        <f t="shared" si="1198"/>
        <v>0</v>
      </c>
      <c r="T4255" s="9">
        <f t="shared" si="1198"/>
        <v>0</v>
      </c>
      <c r="U4255" s="9">
        <v>0</v>
      </c>
      <c r="V4255" s="9">
        <v>0</v>
      </c>
      <c r="W4255" s="9">
        <f>SUM(W4256)</f>
        <v>0</v>
      </c>
      <c r="X4255" s="9">
        <f t="shared" si="1198"/>
        <v>0</v>
      </c>
      <c r="Y4255" s="9">
        <f t="shared" si="1198"/>
        <v>0</v>
      </c>
      <c r="Z4255" s="9">
        <f t="shared" si="1198"/>
        <v>0</v>
      </c>
      <c r="AA4255" s="9">
        <f t="shared" si="1198"/>
        <v>0</v>
      </c>
      <c r="AB4255" s="9">
        <f t="shared" si="1198"/>
        <v>0</v>
      </c>
      <c r="AC4255" s="9">
        <f t="shared" si="1198"/>
        <v>0</v>
      </c>
      <c r="AD4255" s="9">
        <f t="shared" si="1198"/>
        <v>0</v>
      </c>
      <c r="AE4255" s="9">
        <f t="shared" si="1198"/>
        <v>0</v>
      </c>
      <c r="AF4255" s="9">
        <f t="shared" si="1198"/>
        <v>0</v>
      </c>
      <c r="AG4255" s="9">
        <f t="shared" si="1198"/>
        <v>0</v>
      </c>
      <c r="AH4255" s="9">
        <v>0</v>
      </c>
      <c r="AI4255" s="9">
        <v>0</v>
      </c>
      <c r="AJ4255" s="9">
        <f>SUM(AJ4256)</f>
        <v>0</v>
      </c>
      <c r="AK4255" s="9">
        <f t="shared" si="1198"/>
        <v>0</v>
      </c>
      <c r="AL4255" s="9">
        <f t="shared" si="1198"/>
        <v>0</v>
      </c>
      <c r="AM4255" s="9">
        <f t="shared" si="1198"/>
        <v>0</v>
      </c>
      <c r="AN4255" s="9">
        <f t="shared" si="1198"/>
        <v>0</v>
      </c>
      <c r="AO4255" s="9">
        <f t="shared" si="1198"/>
        <v>0</v>
      </c>
      <c r="AP4255" s="9">
        <f t="shared" si="1198"/>
        <v>0</v>
      </c>
      <c r="AQ4255" s="9">
        <f t="shared" si="1198"/>
        <v>0</v>
      </c>
      <c r="AR4255" s="9">
        <f t="shared" si="1198"/>
        <v>0</v>
      </c>
      <c r="AS4255" s="9">
        <f t="shared" si="1198"/>
        <v>0</v>
      </c>
      <c r="AT4255" s="9">
        <f t="shared" si="1198"/>
        <v>0</v>
      </c>
      <c r="AU4255" s="9">
        <v>0</v>
      </c>
      <c r="AV4255" s="9">
        <v>0</v>
      </c>
      <c r="AW4255" s="9">
        <f t="shared" si="1195"/>
        <v>0</v>
      </c>
    </row>
    <row r="4256" spans="1:49">
      <c r="A4256" s="44" t="s">
        <v>797</v>
      </c>
      <c r="B4256" s="45" t="s">
        <v>1030</v>
      </c>
      <c r="C4256" s="45" t="s">
        <v>1482</v>
      </c>
      <c r="D4256" s="452" t="s">
        <v>2975</v>
      </c>
      <c r="E4256" s="367" t="s">
        <v>785</v>
      </c>
      <c r="F4256" s="50"/>
      <c r="G4256" s="468" t="s">
        <v>3096</v>
      </c>
      <c r="H4256" s="50" t="s">
        <v>2333</v>
      </c>
      <c r="I4256" s="42" t="s">
        <v>1363</v>
      </c>
      <c r="U4256" s="15">
        <v>0</v>
      </c>
      <c r="V4256" s="15">
        <v>0</v>
      </c>
      <c r="AH4256" s="15">
        <v>0</v>
      </c>
      <c r="AI4256" s="15">
        <v>0</v>
      </c>
      <c r="AU4256" s="15">
        <v>0</v>
      </c>
      <c r="AV4256" s="15">
        <v>0</v>
      </c>
      <c r="AW4256" s="15">
        <f t="shared" si="1195"/>
        <v>0</v>
      </c>
    </row>
    <row r="4257" spans="1:49">
      <c r="A4257" s="44" t="s">
        <v>797</v>
      </c>
      <c r="B4257" s="45" t="s">
        <v>1030</v>
      </c>
      <c r="C4257" s="45" t="s">
        <v>1482</v>
      </c>
      <c r="D4257" s="452" t="s">
        <v>2975</v>
      </c>
      <c r="E4257" s="213" t="s">
        <v>1364</v>
      </c>
      <c r="F4257" s="65"/>
      <c r="G4257" s="65"/>
      <c r="H4257" s="65"/>
      <c r="I4257" s="1" t="s">
        <v>2104</v>
      </c>
      <c r="J4257" s="9">
        <f>SUM(J4258:J4267)</f>
        <v>8500</v>
      </c>
      <c r="K4257" s="9">
        <f t="shared" ref="K4257:AT4257" si="1199">SUM(K4258:K4267)</f>
        <v>1500</v>
      </c>
      <c r="L4257" s="9">
        <f t="shared" si="1199"/>
        <v>2900</v>
      </c>
      <c r="M4257" s="9">
        <f t="shared" si="1199"/>
        <v>2400</v>
      </c>
      <c r="N4257" s="9">
        <f t="shared" si="1199"/>
        <v>0</v>
      </c>
      <c r="O4257" s="9">
        <f t="shared" si="1199"/>
        <v>700</v>
      </c>
      <c r="P4257" s="9">
        <f t="shared" si="1199"/>
        <v>0</v>
      </c>
      <c r="Q4257" s="9">
        <f t="shared" si="1199"/>
        <v>0</v>
      </c>
      <c r="R4257" s="9">
        <f t="shared" si="1199"/>
        <v>0</v>
      </c>
      <c r="S4257" s="9">
        <f t="shared" si="1199"/>
        <v>710</v>
      </c>
      <c r="T4257" s="9">
        <f t="shared" si="1199"/>
        <v>290</v>
      </c>
      <c r="U4257" s="9">
        <v>8500</v>
      </c>
      <c r="V4257" s="9">
        <v>0</v>
      </c>
      <c r="W4257" s="9">
        <f>SUM(W4258:W4267)</f>
        <v>0</v>
      </c>
      <c r="X4257" s="9">
        <f t="shared" si="1199"/>
        <v>0</v>
      </c>
      <c r="Y4257" s="9">
        <f t="shared" si="1199"/>
        <v>0</v>
      </c>
      <c r="Z4257" s="9">
        <f t="shared" si="1199"/>
        <v>0</v>
      </c>
      <c r="AA4257" s="9">
        <f t="shared" si="1199"/>
        <v>0</v>
      </c>
      <c r="AB4257" s="9">
        <f t="shared" si="1199"/>
        <v>0</v>
      </c>
      <c r="AC4257" s="9">
        <f t="shared" si="1199"/>
        <v>0</v>
      </c>
      <c r="AD4257" s="9">
        <f t="shared" si="1199"/>
        <v>0</v>
      </c>
      <c r="AE4257" s="9">
        <f t="shared" si="1199"/>
        <v>0</v>
      </c>
      <c r="AF4257" s="9">
        <f t="shared" si="1199"/>
        <v>0</v>
      </c>
      <c r="AG4257" s="9">
        <f t="shared" si="1199"/>
        <v>0</v>
      </c>
      <c r="AH4257" s="9">
        <v>0</v>
      </c>
      <c r="AI4257" s="9">
        <v>0</v>
      </c>
      <c r="AJ4257" s="9">
        <f>SUM(AJ4258:AJ4267)</f>
        <v>10000</v>
      </c>
      <c r="AK4257" s="9">
        <f t="shared" si="1199"/>
        <v>0</v>
      </c>
      <c r="AL4257" s="9">
        <f t="shared" si="1199"/>
        <v>0</v>
      </c>
      <c r="AM4257" s="9">
        <f t="shared" si="1199"/>
        <v>0</v>
      </c>
      <c r="AN4257" s="9">
        <f t="shared" si="1199"/>
        <v>0</v>
      </c>
      <c r="AO4257" s="9">
        <f t="shared" si="1199"/>
        <v>0</v>
      </c>
      <c r="AP4257" s="9">
        <f t="shared" si="1199"/>
        <v>0</v>
      </c>
      <c r="AQ4257" s="9">
        <f t="shared" si="1199"/>
        <v>0</v>
      </c>
      <c r="AR4257" s="9">
        <f t="shared" si="1199"/>
        <v>0</v>
      </c>
      <c r="AS4257" s="9">
        <f t="shared" si="1199"/>
        <v>0</v>
      </c>
      <c r="AT4257" s="9">
        <f t="shared" si="1199"/>
        <v>0</v>
      </c>
      <c r="AU4257" s="9">
        <v>0</v>
      </c>
      <c r="AV4257" s="9">
        <v>10000</v>
      </c>
      <c r="AW4257" s="9">
        <f t="shared" si="1195"/>
        <v>8500</v>
      </c>
    </row>
    <row r="4258" spans="1:49">
      <c r="A4258" s="44" t="s">
        <v>797</v>
      </c>
      <c r="B4258" s="45" t="s">
        <v>1030</v>
      </c>
      <c r="C4258" s="45" t="s">
        <v>1482</v>
      </c>
      <c r="D4258" s="452" t="s">
        <v>2975</v>
      </c>
      <c r="E4258" s="367" t="s">
        <v>786</v>
      </c>
      <c r="F4258" s="50"/>
      <c r="G4258" s="468" t="s">
        <v>3096</v>
      </c>
      <c r="H4258" s="50" t="s">
        <v>2333</v>
      </c>
      <c r="I4258" s="42" t="s">
        <v>1191</v>
      </c>
      <c r="J4258" s="15">
        <v>1000</v>
      </c>
      <c r="K4258" s="15">
        <v>100</v>
      </c>
      <c r="L4258" s="15">
        <v>100</v>
      </c>
      <c r="M4258" s="15">
        <v>800</v>
      </c>
      <c r="U4258" s="15">
        <v>1000</v>
      </c>
      <c r="V4258" s="15">
        <v>0</v>
      </c>
      <c r="AH4258" s="15">
        <v>0</v>
      </c>
      <c r="AI4258" s="15">
        <v>0</v>
      </c>
      <c r="AU4258" s="15">
        <v>0</v>
      </c>
      <c r="AV4258" s="15">
        <v>0</v>
      </c>
      <c r="AW4258" s="15">
        <f t="shared" si="1195"/>
        <v>1000</v>
      </c>
    </row>
    <row r="4259" spans="1:49">
      <c r="A4259" s="44" t="s">
        <v>797</v>
      </c>
      <c r="B4259" s="45" t="s">
        <v>1030</v>
      </c>
      <c r="C4259" s="45" t="s">
        <v>1482</v>
      </c>
      <c r="D4259" s="452" t="s">
        <v>2975</v>
      </c>
      <c r="E4259" s="367" t="s">
        <v>1528</v>
      </c>
      <c r="F4259" s="50"/>
      <c r="G4259" s="468" t="s">
        <v>3096</v>
      </c>
      <c r="H4259" s="50" t="s">
        <v>2333</v>
      </c>
      <c r="I4259" s="42" t="s">
        <v>989</v>
      </c>
      <c r="U4259" s="15">
        <v>0</v>
      </c>
      <c r="V4259" s="15">
        <v>0</v>
      </c>
      <c r="AH4259" s="15">
        <v>0</v>
      </c>
      <c r="AI4259" s="15">
        <v>0</v>
      </c>
      <c r="AU4259" s="15">
        <v>0</v>
      </c>
      <c r="AV4259" s="15">
        <v>0</v>
      </c>
      <c r="AW4259" s="15">
        <f t="shared" si="1195"/>
        <v>0</v>
      </c>
    </row>
    <row r="4260" spans="1:49">
      <c r="A4260" s="44" t="s">
        <v>797</v>
      </c>
      <c r="B4260" s="45" t="s">
        <v>1030</v>
      </c>
      <c r="C4260" s="45" t="s">
        <v>1482</v>
      </c>
      <c r="D4260" s="452" t="s">
        <v>2975</v>
      </c>
      <c r="E4260" s="367" t="s">
        <v>1679</v>
      </c>
      <c r="F4260" s="50"/>
      <c r="G4260" s="468" t="s">
        <v>3096</v>
      </c>
      <c r="H4260" s="50" t="s">
        <v>2333</v>
      </c>
      <c r="I4260" s="42" t="s">
        <v>1048</v>
      </c>
      <c r="U4260" s="15">
        <v>0</v>
      </c>
      <c r="V4260" s="15">
        <v>0</v>
      </c>
      <c r="AH4260" s="15">
        <v>0</v>
      </c>
      <c r="AI4260" s="15">
        <v>0</v>
      </c>
      <c r="AU4260" s="15">
        <v>0</v>
      </c>
      <c r="AV4260" s="15">
        <v>0</v>
      </c>
      <c r="AW4260" s="15">
        <f t="shared" si="1195"/>
        <v>0</v>
      </c>
    </row>
    <row r="4261" spans="1:49">
      <c r="A4261" s="44" t="s">
        <v>797</v>
      </c>
      <c r="B4261" s="45" t="s">
        <v>1030</v>
      </c>
      <c r="C4261" s="45" t="s">
        <v>1482</v>
      </c>
      <c r="D4261" s="452" t="s">
        <v>2975</v>
      </c>
      <c r="E4261" s="367" t="s">
        <v>787</v>
      </c>
      <c r="F4261" s="50"/>
      <c r="G4261" s="468" t="s">
        <v>3096</v>
      </c>
      <c r="H4261" s="50" t="s">
        <v>2333</v>
      </c>
      <c r="I4261" s="42" t="s">
        <v>2078</v>
      </c>
      <c r="J4261" s="15">
        <v>2000</v>
      </c>
      <c r="K4261" s="15">
        <v>500</v>
      </c>
      <c r="L4261" s="15">
        <v>600</v>
      </c>
      <c r="M4261" s="15">
        <v>900</v>
      </c>
      <c r="U4261" s="15">
        <v>2000</v>
      </c>
      <c r="V4261" s="15">
        <v>0</v>
      </c>
      <c r="AH4261" s="15">
        <v>0</v>
      </c>
      <c r="AI4261" s="15">
        <v>0</v>
      </c>
      <c r="AU4261" s="15">
        <v>0</v>
      </c>
      <c r="AV4261" s="15">
        <v>0</v>
      </c>
      <c r="AW4261" s="15">
        <f t="shared" si="1195"/>
        <v>2000</v>
      </c>
    </row>
    <row r="4262" spans="1:49">
      <c r="A4262" s="44" t="s">
        <v>797</v>
      </c>
      <c r="B4262" s="45" t="s">
        <v>1030</v>
      </c>
      <c r="C4262" s="45" t="s">
        <v>1482</v>
      </c>
      <c r="D4262" s="452" t="s">
        <v>2975</v>
      </c>
      <c r="E4262" s="367" t="s">
        <v>1116</v>
      </c>
      <c r="F4262" s="50"/>
      <c r="G4262" s="468" t="s">
        <v>3096</v>
      </c>
      <c r="H4262" s="50" t="s">
        <v>2333</v>
      </c>
      <c r="I4262" s="42" t="s">
        <v>1487</v>
      </c>
      <c r="J4262" s="15">
        <v>1000</v>
      </c>
      <c r="K4262" s="15">
        <v>100</v>
      </c>
      <c r="L4262" s="15">
        <v>200</v>
      </c>
      <c r="M4262" s="15">
        <v>700</v>
      </c>
      <c r="U4262" s="15">
        <v>1000</v>
      </c>
      <c r="V4262" s="15">
        <v>0</v>
      </c>
      <c r="AH4262" s="15">
        <v>0</v>
      </c>
      <c r="AI4262" s="15">
        <v>0</v>
      </c>
      <c r="AU4262" s="15">
        <v>0</v>
      </c>
      <c r="AV4262" s="15">
        <v>0</v>
      </c>
      <c r="AW4262" s="15">
        <f t="shared" si="1195"/>
        <v>1000</v>
      </c>
    </row>
    <row r="4263" spans="1:49">
      <c r="A4263" s="44" t="s">
        <v>797</v>
      </c>
      <c r="B4263" s="45" t="s">
        <v>1030</v>
      </c>
      <c r="C4263" s="45" t="s">
        <v>1482</v>
      </c>
      <c r="D4263" s="452" t="s">
        <v>2975</v>
      </c>
      <c r="E4263" s="367" t="s">
        <v>1703</v>
      </c>
      <c r="F4263" s="50"/>
      <c r="G4263" s="468" t="s">
        <v>3096</v>
      </c>
      <c r="H4263" s="50" t="s">
        <v>2333</v>
      </c>
      <c r="I4263" s="42" t="s">
        <v>1047</v>
      </c>
      <c r="U4263" s="15">
        <v>0</v>
      </c>
      <c r="V4263" s="15">
        <v>0</v>
      </c>
      <c r="AH4263" s="15">
        <v>0</v>
      </c>
      <c r="AI4263" s="15">
        <v>0</v>
      </c>
      <c r="AU4263" s="15">
        <v>0</v>
      </c>
      <c r="AV4263" s="15">
        <v>0</v>
      </c>
      <c r="AW4263" s="15">
        <f t="shared" si="1195"/>
        <v>0</v>
      </c>
    </row>
    <row r="4264" spans="1:49">
      <c r="A4264" s="44" t="s">
        <v>797</v>
      </c>
      <c r="B4264" s="45" t="s">
        <v>1030</v>
      </c>
      <c r="C4264" s="45" t="s">
        <v>1482</v>
      </c>
      <c r="D4264" s="452" t="s">
        <v>2975</v>
      </c>
      <c r="E4264" s="367" t="s">
        <v>826</v>
      </c>
      <c r="F4264" s="50"/>
      <c r="G4264" s="468" t="s">
        <v>3096</v>
      </c>
      <c r="H4264" s="50" t="s">
        <v>2333</v>
      </c>
      <c r="I4264" s="42" t="s">
        <v>935</v>
      </c>
      <c r="J4264" s="15">
        <v>2500</v>
      </c>
      <c r="K4264" s="15">
        <v>500</v>
      </c>
      <c r="L4264" s="15">
        <v>2000</v>
      </c>
      <c r="U4264" s="15">
        <v>2500</v>
      </c>
      <c r="V4264" s="15">
        <v>0</v>
      </c>
      <c r="AH4264" s="15">
        <v>0</v>
      </c>
      <c r="AI4264" s="15">
        <v>0</v>
      </c>
      <c r="AJ4264" s="15">
        <v>10000</v>
      </c>
      <c r="AU4264" s="15">
        <v>0</v>
      </c>
      <c r="AV4264" s="15">
        <v>10000</v>
      </c>
      <c r="AW4264" s="15">
        <f t="shared" si="1195"/>
        <v>2500</v>
      </c>
    </row>
    <row r="4265" spans="1:49">
      <c r="A4265" s="44" t="s">
        <v>797</v>
      </c>
      <c r="B4265" s="45" t="s">
        <v>1030</v>
      </c>
      <c r="C4265" s="45" t="s">
        <v>1482</v>
      </c>
      <c r="D4265" s="452" t="s">
        <v>2975</v>
      </c>
      <c r="E4265" s="367" t="s">
        <v>1115</v>
      </c>
      <c r="F4265" s="50"/>
      <c r="G4265" s="468" t="s">
        <v>3096</v>
      </c>
      <c r="H4265" s="50" t="s">
        <v>2333</v>
      </c>
      <c r="I4265" s="42" t="s">
        <v>990</v>
      </c>
      <c r="U4265" s="15">
        <v>0</v>
      </c>
      <c r="V4265" s="15">
        <v>0</v>
      </c>
      <c r="AH4265" s="15">
        <v>0</v>
      </c>
      <c r="AI4265" s="15">
        <v>0</v>
      </c>
      <c r="AU4265" s="15">
        <v>0</v>
      </c>
      <c r="AV4265" s="15">
        <v>0</v>
      </c>
      <c r="AW4265" s="15">
        <f t="shared" si="1195"/>
        <v>0</v>
      </c>
    </row>
    <row r="4266" spans="1:49">
      <c r="A4266" s="44" t="s">
        <v>797</v>
      </c>
      <c r="B4266" s="45" t="s">
        <v>1030</v>
      </c>
      <c r="C4266" s="45" t="s">
        <v>1482</v>
      </c>
      <c r="D4266" s="452" t="s">
        <v>2975</v>
      </c>
      <c r="E4266" s="367" t="s">
        <v>1677</v>
      </c>
      <c r="F4266" s="50"/>
      <c r="G4266" s="468" t="s">
        <v>3096</v>
      </c>
      <c r="H4266" s="50" t="s">
        <v>2333</v>
      </c>
      <c r="I4266" s="42" t="s">
        <v>1688</v>
      </c>
      <c r="J4266" s="15">
        <v>2000</v>
      </c>
      <c r="K4266" s="15">
        <v>300</v>
      </c>
      <c r="O4266" s="15">
        <v>700</v>
      </c>
      <c r="S4266" s="15">
        <v>710</v>
      </c>
      <c r="T4266" s="15">
        <v>290</v>
      </c>
      <c r="U4266" s="15">
        <v>2000</v>
      </c>
      <c r="V4266" s="15">
        <v>0</v>
      </c>
      <c r="AH4266" s="15">
        <v>0</v>
      </c>
      <c r="AI4266" s="15">
        <v>0</v>
      </c>
      <c r="AU4266" s="15">
        <v>0</v>
      </c>
      <c r="AV4266" s="15">
        <v>0</v>
      </c>
      <c r="AW4266" s="15">
        <f t="shared" si="1195"/>
        <v>2000</v>
      </c>
    </row>
    <row r="4267" spans="1:49">
      <c r="A4267" s="44" t="s">
        <v>797</v>
      </c>
      <c r="B4267" s="45" t="s">
        <v>1030</v>
      </c>
      <c r="C4267" s="45" t="s">
        <v>1482</v>
      </c>
      <c r="D4267" s="452" t="s">
        <v>2975</v>
      </c>
      <c r="E4267" s="367" t="s">
        <v>1677</v>
      </c>
      <c r="F4267" s="50" t="s">
        <v>480</v>
      </c>
      <c r="G4267" s="468" t="s">
        <v>3096</v>
      </c>
      <c r="H4267" s="50" t="s">
        <v>2333</v>
      </c>
      <c r="I4267" s="42" t="s">
        <v>25</v>
      </c>
      <c r="U4267" s="15">
        <v>0</v>
      </c>
      <c r="V4267" s="15">
        <v>0</v>
      </c>
      <c r="AH4267" s="15">
        <v>0</v>
      </c>
      <c r="AI4267" s="15">
        <v>0</v>
      </c>
      <c r="AU4267" s="15">
        <v>0</v>
      </c>
      <c r="AV4267" s="15">
        <v>0</v>
      </c>
      <c r="AW4267" s="15">
        <f t="shared" si="1195"/>
        <v>0</v>
      </c>
    </row>
    <row r="4268" spans="1:49" s="52" customFormat="1">
      <c r="A4268" s="41"/>
      <c r="B4268" s="345"/>
      <c r="C4268" s="345"/>
      <c r="D4268" s="369"/>
      <c r="E4268" s="213"/>
      <c r="F4268" s="65"/>
      <c r="G4268" s="65"/>
      <c r="H4268" s="65"/>
      <c r="I4268" s="49" t="s">
        <v>3</v>
      </c>
      <c r="J4268" s="6">
        <f>SUM(J4269)</f>
        <v>0</v>
      </c>
      <c r="K4268" s="6">
        <f t="shared" ref="K4268:AT4269" si="1200">SUM(K4269)</f>
        <v>0</v>
      </c>
      <c r="L4268" s="6">
        <f t="shared" si="1200"/>
        <v>0</v>
      </c>
      <c r="M4268" s="6">
        <f t="shared" si="1200"/>
        <v>0</v>
      </c>
      <c r="N4268" s="6">
        <f t="shared" si="1200"/>
        <v>0</v>
      </c>
      <c r="O4268" s="6">
        <f t="shared" si="1200"/>
        <v>0</v>
      </c>
      <c r="P4268" s="6">
        <f t="shared" si="1200"/>
        <v>0</v>
      </c>
      <c r="Q4268" s="6">
        <f t="shared" si="1200"/>
        <v>0</v>
      </c>
      <c r="R4268" s="6">
        <f t="shared" si="1200"/>
        <v>0</v>
      </c>
      <c r="S4268" s="6">
        <f t="shared" si="1200"/>
        <v>0</v>
      </c>
      <c r="T4268" s="6">
        <f t="shared" si="1200"/>
        <v>0</v>
      </c>
      <c r="U4268" s="6">
        <v>0</v>
      </c>
      <c r="V4268" s="6">
        <v>0</v>
      </c>
      <c r="W4268" s="6">
        <f>SUM(W4269)</f>
        <v>0</v>
      </c>
      <c r="X4268" s="6">
        <f t="shared" si="1200"/>
        <v>0</v>
      </c>
      <c r="Y4268" s="6">
        <f t="shared" si="1200"/>
        <v>0</v>
      </c>
      <c r="Z4268" s="6">
        <f t="shared" si="1200"/>
        <v>0</v>
      </c>
      <c r="AA4268" s="6">
        <f t="shared" si="1200"/>
        <v>0</v>
      </c>
      <c r="AB4268" s="6">
        <f t="shared" si="1200"/>
        <v>0</v>
      </c>
      <c r="AC4268" s="6">
        <f t="shared" si="1200"/>
        <v>0</v>
      </c>
      <c r="AD4268" s="6">
        <f t="shared" si="1200"/>
        <v>0</v>
      </c>
      <c r="AE4268" s="6">
        <f t="shared" si="1200"/>
        <v>0</v>
      </c>
      <c r="AF4268" s="6">
        <f t="shared" si="1200"/>
        <v>0</v>
      </c>
      <c r="AG4268" s="6">
        <f t="shared" si="1200"/>
        <v>0</v>
      </c>
      <c r="AH4268" s="6">
        <v>0</v>
      </c>
      <c r="AI4268" s="6">
        <v>0</v>
      </c>
      <c r="AJ4268" s="6">
        <f>SUM(AJ4269)</f>
        <v>0</v>
      </c>
      <c r="AK4268" s="6">
        <f t="shared" si="1200"/>
        <v>0</v>
      </c>
      <c r="AL4268" s="6">
        <f t="shared" si="1200"/>
        <v>0</v>
      </c>
      <c r="AM4268" s="6">
        <f t="shared" si="1200"/>
        <v>0</v>
      </c>
      <c r="AN4268" s="6">
        <f t="shared" si="1200"/>
        <v>0</v>
      </c>
      <c r="AO4268" s="6">
        <f t="shared" si="1200"/>
        <v>0</v>
      </c>
      <c r="AP4268" s="6">
        <f t="shared" si="1200"/>
        <v>0</v>
      </c>
      <c r="AQ4268" s="6">
        <f t="shared" si="1200"/>
        <v>0</v>
      </c>
      <c r="AR4268" s="6">
        <f t="shared" si="1200"/>
        <v>0</v>
      </c>
      <c r="AS4268" s="6">
        <f t="shared" si="1200"/>
        <v>0</v>
      </c>
      <c r="AT4268" s="6">
        <f t="shared" si="1200"/>
        <v>0</v>
      </c>
      <c r="AU4268" s="6">
        <v>0</v>
      </c>
      <c r="AV4268" s="6">
        <v>0</v>
      </c>
      <c r="AW4268" s="6">
        <f t="shared" si="1195"/>
        <v>0</v>
      </c>
    </row>
    <row r="4269" spans="1:49" s="52" customFormat="1">
      <c r="A4269" s="44" t="s">
        <v>797</v>
      </c>
      <c r="B4269" s="45" t="s">
        <v>1030</v>
      </c>
      <c r="C4269" s="45" t="s">
        <v>1482</v>
      </c>
      <c r="D4269" s="452" t="s">
        <v>2975</v>
      </c>
      <c r="E4269" s="213" t="s">
        <v>833</v>
      </c>
      <c r="F4269" s="65"/>
      <c r="G4269" s="65"/>
      <c r="H4269" s="65"/>
      <c r="I4269" s="53" t="s">
        <v>1</v>
      </c>
      <c r="J4269" s="200">
        <f>SUM(J4270)</f>
        <v>0</v>
      </c>
      <c r="K4269" s="200">
        <f t="shared" si="1200"/>
        <v>0</v>
      </c>
      <c r="L4269" s="200">
        <f t="shared" si="1200"/>
        <v>0</v>
      </c>
      <c r="M4269" s="200">
        <f t="shared" si="1200"/>
        <v>0</v>
      </c>
      <c r="N4269" s="200">
        <f t="shared" si="1200"/>
        <v>0</v>
      </c>
      <c r="O4269" s="200">
        <f t="shared" si="1200"/>
        <v>0</v>
      </c>
      <c r="P4269" s="200">
        <f t="shared" si="1200"/>
        <v>0</v>
      </c>
      <c r="Q4269" s="200">
        <f t="shared" si="1200"/>
        <v>0</v>
      </c>
      <c r="R4269" s="200">
        <f t="shared" si="1200"/>
        <v>0</v>
      </c>
      <c r="S4269" s="200">
        <f t="shared" si="1200"/>
        <v>0</v>
      </c>
      <c r="T4269" s="200">
        <f t="shared" si="1200"/>
        <v>0</v>
      </c>
      <c r="U4269" s="200">
        <v>0</v>
      </c>
      <c r="V4269" s="200">
        <v>0</v>
      </c>
      <c r="W4269" s="200">
        <f>SUM(W4270)</f>
        <v>0</v>
      </c>
      <c r="X4269" s="200">
        <f t="shared" si="1200"/>
        <v>0</v>
      </c>
      <c r="Y4269" s="200">
        <f t="shared" si="1200"/>
        <v>0</v>
      </c>
      <c r="Z4269" s="200">
        <f t="shared" si="1200"/>
        <v>0</v>
      </c>
      <c r="AA4269" s="200">
        <f t="shared" si="1200"/>
        <v>0</v>
      </c>
      <c r="AB4269" s="200">
        <f t="shared" si="1200"/>
        <v>0</v>
      </c>
      <c r="AC4269" s="200">
        <f t="shared" si="1200"/>
        <v>0</v>
      </c>
      <c r="AD4269" s="200">
        <f t="shared" si="1200"/>
        <v>0</v>
      </c>
      <c r="AE4269" s="200">
        <f t="shared" si="1200"/>
        <v>0</v>
      </c>
      <c r="AF4269" s="200">
        <f t="shared" si="1200"/>
        <v>0</v>
      </c>
      <c r="AG4269" s="200">
        <f t="shared" si="1200"/>
        <v>0</v>
      </c>
      <c r="AH4269" s="200">
        <v>0</v>
      </c>
      <c r="AI4269" s="200">
        <v>0</v>
      </c>
      <c r="AJ4269" s="200">
        <f>SUM(AJ4270)</f>
        <v>0</v>
      </c>
      <c r="AK4269" s="200">
        <f t="shared" si="1200"/>
        <v>0</v>
      </c>
      <c r="AL4269" s="200">
        <f t="shared" si="1200"/>
        <v>0</v>
      </c>
      <c r="AM4269" s="200">
        <f t="shared" si="1200"/>
        <v>0</v>
      </c>
      <c r="AN4269" s="200">
        <f t="shared" si="1200"/>
        <v>0</v>
      </c>
      <c r="AO4269" s="200">
        <f t="shared" si="1200"/>
        <v>0</v>
      </c>
      <c r="AP4269" s="200">
        <f t="shared" si="1200"/>
        <v>0</v>
      </c>
      <c r="AQ4269" s="200">
        <f t="shared" si="1200"/>
        <v>0</v>
      </c>
      <c r="AR4269" s="200">
        <f t="shared" si="1200"/>
        <v>0</v>
      </c>
      <c r="AS4269" s="200">
        <f t="shared" si="1200"/>
        <v>0</v>
      </c>
      <c r="AT4269" s="200">
        <f t="shared" si="1200"/>
        <v>0</v>
      </c>
      <c r="AU4269" s="200">
        <v>0</v>
      </c>
      <c r="AV4269" s="200">
        <v>0</v>
      </c>
      <c r="AW4269" s="200">
        <f t="shared" si="1195"/>
        <v>0</v>
      </c>
    </row>
    <row r="4270" spans="1:49" s="59" customFormat="1">
      <c r="A4270" s="44" t="s">
        <v>797</v>
      </c>
      <c r="B4270" s="45" t="s">
        <v>1030</v>
      </c>
      <c r="C4270" s="45" t="s">
        <v>1482</v>
      </c>
      <c r="D4270" s="452" t="s">
        <v>2975</v>
      </c>
      <c r="E4270" s="57" t="s">
        <v>1517</v>
      </c>
      <c r="F4270" s="58"/>
      <c r="G4270" s="468" t="s">
        <v>3096</v>
      </c>
      <c r="H4270" s="50" t="s">
        <v>2333</v>
      </c>
      <c r="I4270" s="188" t="s">
        <v>2584</v>
      </c>
      <c r="J4270" s="13"/>
      <c r="K4270" s="13"/>
      <c r="L4270" s="13"/>
      <c r="M4270" s="13"/>
      <c r="N4270" s="13"/>
      <c r="O4270" s="13"/>
      <c r="P4270" s="13"/>
      <c r="Q4270" s="13"/>
      <c r="R4270" s="13"/>
      <c r="S4270" s="13"/>
      <c r="T4270" s="13"/>
      <c r="U4270" s="13">
        <v>0</v>
      </c>
      <c r="V4270" s="13">
        <v>0</v>
      </c>
      <c r="W4270" s="13"/>
      <c r="X4270" s="13"/>
      <c r="Y4270" s="13"/>
      <c r="Z4270" s="13"/>
      <c r="AA4270" s="13"/>
      <c r="AB4270" s="13"/>
      <c r="AC4270" s="13"/>
      <c r="AD4270" s="13"/>
      <c r="AE4270" s="13"/>
      <c r="AF4270" s="13"/>
      <c r="AG4270" s="13"/>
      <c r="AH4270" s="13">
        <v>0</v>
      </c>
      <c r="AI4270" s="13">
        <v>0</v>
      </c>
      <c r="AJ4270" s="13"/>
      <c r="AK4270" s="13"/>
      <c r="AL4270" s="13"/>
      <c r="AM4270" s="13"/>
      <c r="AN4270" s="13"/>
      <c r="AO4270" s="13"/>
      <c r="AP4270" s="13"/>
      <c r="AQ4270" s="13"/>
      <c r="AR4270" s="13"/>
      <c r="AS4270" s="13"/>
      <c r="AT4270" s="13"/>
      <c r="AU4270" s="13">
        <v>0</v>
      </c>
      <c r="AV4270" s="13">
        <v>0</v>
      </c>
      <c r="AW4270" s="13">
        <f t="shared" si="1195"/>
        <v>0</v>
      </c>
    </row>
    <row r="4271" spans="1:49">
      <c r="A4271" s="44"/>
      <c r="B4271" s="45"/>
      <c r="C4271" s="45"/>
      <c r="D4271" s="45"/>
      <c r="E4271" s="367"/>
      <c r="F4271" s="50"/>
      <c r="G4271" s="50"/>
      <c r="H4271" s="50"/>
      <c r="I4271" s="49" t="s">
        <v>1157</v>
      </c>
      <c r="J4271" s="6">
        <f>SUM(J4272)</f>
        <v>10000</v>
      </c>
      <c r="K4271" s="6">
        <f t="shared" ref="K4271:AT4272" si="1201">SUM(K4272)</f>
        <v>450</v>
      </c>
      <c r="L4271" s="6">
        <f t="shared" si="1201"/>
        <v>540</v>
      </c>
      <c r="M4271" s="6">
        <f t="shared" si="1201"/>
        <v>1520</v>
      </c>
      <c r="N4271" s="6">
        <f t="shared" si="1201"/>
        <v>4170</v>
      </c>
      <c r="O4271" s="6">
        <f t="shared" si="1201"/>
        <v>1610</v>
      </c>
      <c r="P4271" s="6">
        <f t="shared" si="1201"/>
        <v>1130</v>
      </c>
      <c r="Q4271" s="6">
        <f t="shared" si="1201"/>
        <v>480</v>
      </c>
      <c r="R4271" s="6">
        <f t="shared" si="1201"/>
        <v>0</v>
      </c>
      <c r="S4271" s="6">
        <f t="shared" si="1201"/>
        <v>100</v>
      </c>
      <c r="T4271" s="6">
        <f t="shared" si="1201"/>
        <v>0</v>
      </c>
      <c r="U4271" s="6">
        <v>10000</v>
      </c>
      <c r="V4271" s="6">
        <v>0</v>
      </c>
      <c r="W4271" s="6">
        <f>SUM(W4272)</f>
        <v>0</v>
      </c>
      <c r="X4271" s="6">
        <f t="shared" si="1201"/>
        <v>0</v>
      </c>
      <c r="Y4271" s="6">
        <f t="shared" si="1201"/>
        <v>0</v>
      </c>
      <c r="Z4271" s="6">
        <f t="shared" si="1201"/>
        <v>0</v>
      </c>
      <c r="AA4271" s="6">
        <f t="shared" si="1201"/>
        <v>0</v>
      </c>
      <c r="AB4271" s="6">
        <f t="shared" si="1201"/>
        <v>0</v>
      </c>
      <c r="AC4271" s="6">
        <f t="shared" si="1201"/>
        <v>0</v>
      </c>
      <c r="AD4271" s="6">
        <f t="shared" si="1201"/>
        <v>0</v>
      </c>
      <c r="AE4271" s="6">
        <f t="shared" si="1201"/>
        <v>0</v>
      </c>
      <c r="AF4271" s="6">
        <f t="shared" si="1201"/>
        <v>0</v>
      </c>
      <c r="AG4271" s="6">
        <f t="shared" si="1201"/>
        <v>0</v>
      </c>
      <c r="AH4271" s="6">
        <v>0</v>
      </c>
      <c r="AI4271" s="6">
        <v>0</v>
      </c>
      <c r="AJ4271" s="6">
        <f>SUM(AJ4272)</f>
        <v>0</v>
      </c>
      <c r="AK4271" s="6">
        <f t="shared" si="1201"/>
        <v>0</v>
      </c>
      <c r="AL4271" s="6">
        <f t="shared" si="1201"/>
        <v>0</v>
      </c>
      <c r="AM4271" s="6">
        <f t="shared" si="1201"/>
        <v>0</v>
      </c>
      <c r="AN4271" s="6">
        <f t="shared" si="1201"/>
        <v>0</v>
      </c>
      <c r="AO4271" s="6">
        <f t="shared" si="1201"/>
        <v>0</v>
      </c>
      <c r="AP4271" s="6">
        <f t="shared" si="1201"/>
        <v>0</v>
      </c>
      <c r="AQ4271" s="6">
        <f t="shared" si="1201"/>
        <v>0</v>
      </c>
      <c r="AR4271" s="6">
        <f t="shared" si="1201"/>
        <v>0</v>
      </c>
      <c r="AS4271" s="6">
        <f t="shared" si="1201"/>
        <v>0</v>
      </c>
      <c r="AT4271" s="6">
        <f t="shared" si="1201"/>
        <v>0</v>
      </c>
      <c r="AU4271" s="6">
        <v>0</v>
      </c>
      <c r="AV4271" s="6">
        <v>0</v>
      </c>
      <c r="AW4271" s="6">
        <f t="shared" si="1195"/>
        <v>10000</v>
      </c>
    </row>
    <row r="4272" spans="1:49">
      <c r="A4272" s="44" t="s">
        <v>797</v>
      </c>
      <c r="B4272" s="45" t="s">
        <v>1030</v>
      </c>
      <c r="C4272" s="45" t="s">
        <v>1482</v>
      </c>
      <c r="D4272" s="452" t="s">
        <v>2975</v>
      </c>
      <c r="E4272" s="54" t="s">
        <v>1402</v>
      </c>
      <c r="F4272" s="50"/>
      <c r="G4272" s="50"/>
      <c r="H4272" s="50"/>
      <c r="I4272" s="1" t="s">
        <v>1158</v>
      </c>
      <c r="J4272" s="9">
        <f>SUM(J4273)</f>
        <v>10000</v>
      </c>
      <c r="K4272" s="9">
        <f t="shared" si="1201"/>
        <v>450</v>
      </c>
      <c r="L4272" s="9">
        <f t="shared" si="1201"/>
        <v>540</v>
      </c>
      <c r="M4272" s="9">
        <f t="shared" si="1201"/>
        <v>1520</v>
      </c>
      <c r="N4272" s="9">
        <f t="shared" si="1201"/>
        <v>4170</v>
      </c>
      <c r="O4272" s="9">
        <f t="shared" si="1201"/>
        <v>1610</v>
      </c>
      <c r="P4272" s="9">
        <f t="shared" si="1201"/>
        <v>1130</v>
      </c>
      <c r="Q4272" s="9">
        <f t="shared" si="1201"/>
        <v>480</v>
      </c>
      <c r="R4272" s="9">
        <f t="shared" si="1201"/>
        <v>0</v>
      </c>
      <c r="S4272" s="9">
        <f t="shared" si="1201"/>
        <v>100</v>
      </c>
      <c r="T4272" s="9">
        <f t="shared" si="1201"/>
        <v>0</v>
      </c>
      <c r="U4272" s="9">
        <v>10000</v>
      </c>
      <c r="V4272" s="9">
        <v>0</v>
      </c>
      <c r="W4272" s="9">
        <f>SUM(W4273)</f>
        <v>0</v>
      </c>
      <c r="X4272" s="9">
        <f t="shared" si="1201"/>
        <v>0</v>
      </c>
      <c r="Y4272" s="9">
        <f t="shared" si="1201"/>
        <v>0</v>
      </c>
      <c r="Z4272" s="9">
        <f t="shared" si="1201"/>
        <v>0</v>
      </c>
      <c r="AA4272" s="9">
        <f t="shared" si="1201"/>
        <v>0</v>
      </c>
      <c r="AB4272" s="9">
        <f t="shared" si="1201"/>
        <v>0</v>
      </c>
      <c r="AC4272" s="9">
        <f t="shared" si="1201"/>
        <v>0</v>
      </c>
      <c r="AD4272" s="9">
        <f t="shared" si="1201"/>
        <v>0</v>
      </c>
      <c r="AE4272" s="9">
        <f t="shared" si="1201"/>
        <v>0</v>
      </c>
      <c r="AF4272" s="9">
        <f t="shared" si="1201"/>
        <v>0</v>
      </c>
      <c r="AG4272" s="9">
        <f t="shared" si="1201"/>
        <v>0</v>
      </c>
      <c r="AH4272" s="9">
        <v>0</v>
      </c>
      <c r="AI4272" s="9">
        <v>0</v>
      </c>
      <c r="AJ4272" s="9">
        <f>SUM(AJ4273)</f>
        <v>0</v>
      </c>
      <c r="AK4272" s="9">
        <f t="shared" si="1201"/>
        <v>0</v>
      </c>
      <c r="AL4272" s="9">
        <f t="shared" si="1201"/>
        <v>0</v>
      </c>
      <c r="AM4272" s="9">
        <f t="shared" si="1201"/>
        <v>0</v>
      </c>
      <c r="AN4272" s="9">
        <f t="shared" si="1201"/>
        <v>0</v>
      </c>
      <c r="AO4272" s="9">
        <f t="shared" si="1201"/>
        <v>0</v>
      </c>
      <c r="AP4272" s="9">
        <f t="shared" si="1201"/>
        <v>0</v>
      </c>
      <c r="AQ4272" s="9">
        <f t="shared" si="1201"/>
        <v>0</v>
      </c>
      <c r="AR4272" s="9">
        <f t="shared" si="1201"/>
        <v>0</v>
      </c>
      <c r="AS4272" s="9">
        <f t="shared" si="1201"/>
        <v>0</v>
      </c>
      <c r="AT4272" s="9">
        <f t="shared" si="1201"/>
        <v>0</v>
      </c>
      <c r="AU4272" s="9">
        <v>0</v>
      </c>
      <c r="AV4272" s="9">
        <v>0</v>
      </c>
      <c r="AW4272" s="9">
        <f t="shared" si="1195"/>
        <v>10000</v>
      </c>
    </row>
    <row r="4273" spans="1:49">
      <c r="A4273" s="44" t="s">
        <v>797</v>
      </c>
      <c r="B4273" s="45" t="s">
        <v>1030</v>
      </c>
      <c r="C4273" s="45" t="s">
        <v>1482</v>
      </c>
      <c r="D4273" s="452" t="s">
        <v>2975</v>
      </c>
      <c r="E4273" s="367" t="s">
        <v>1409</v>
      </c>
      <c r="F4273" s="50"/>
      <c r="G4273" s="468" t="s">
        <v>3096</v>
      </c>
      <c r="H4273" s="50" t="s">
        <v>2333</v>
      </c>
      <c r="I4273" s="42" t="s">
        <v>1518</v>
      </c>
      <c r="J4273" s="15">
        <v>10000</v>
      </c>
      <c r="K4273" s="15">
        <v>450</v>
      </c>
      <c r="L4273" s="15">
        <v>540</v>
      </c>
      <c r="M4273" s="15">
        <v>1520</v>
      </c>
      <c r="N4273" s="15">
        <v>4170</v>
      </c>
      <c r="O4273" s="15">
        <v>1610</v>
      </c>
      <c r="P4273" s="15">
        <v>1130</v>
      </c>
      <c r="Q4273" s="15">
        <v>480</v>
      </c>
      <c r="S4273" s="15">
        <v>100</v>
      </c>
      <c r="U4273" s="15">
        <v>10000</v>
      </c>
      <c r="V4273" s="15">
        <v>0</v>
      </c>
      <c r="AH4273" s="15">
        <v>0</v>
      </c>
      <c r="AI4273" s="15">
        <v>0</v>
      </c>
      <c r="AU4273" s="15">
        <v>0</v>
      </c>
      <c r="AV4273" s="15">
        <v>0</v>
      </c>
      <c r="AW4273" s="15">
        <f t="shared" si="1195"/>
        <v>10000</v>
      </c>
    </row>
    <row r="4274" spans="1:49">
      <c r="A4274" s="44"/>
      <c r="B4274" s="45"/>
      <c r="C4274" s="45"/>
      <c r="D4274" s="45"/>
      <c r="E4274" s="531"/>
      <c r="F4274" s="50"/>
      <c r="G4274" s="50"/>
      <c r="H4274" s="50"/>
      <c r="I4274" s="42"/>
      <c r="U4274" s="15">
        <v>0</v>
      </c>
      <c r="V4274" s="15">
        <v>0</v>
      </c>
      <c r="AH4274" s="15">
        <v>0</v>
      </c>
      <c r="AI4274" s="15">
        <v>0</v>
      </c>
      <c r="AU4274" s="15">
        <v>0</v>
      </c>
      <c r="AV4274" s="15">
        <v>0</v>
      </c>
      <c r="AW4274" s="15">
        <f t="shared" si="1195"/>
        <v>0</v>
      </c>
    </row>
    <row r="4275" spans="1:49">
      <c r="A4275" s="48"/>
      <c r="B4275" s="42"/>
      <c r="C4275" s="42"/>
      <c r="D4275" s="42"/>
      <c r="E4275" s="531"/>
      <c r="F4275" s="50"/>
      <c r="G4275" s="50"/>
      <c r="H4275" s="50"/>
      <c r="I4275" s="49" t="s">
        <v>1631</v>
      </c>
      <c r="J4275" s="12">
        <f>SUM(J4246,J4271,J4268)</f>
        <v>18500</v>
      </c>
      <c r="K4275" s="12">
        <f t="shared" ref="K4275:AT4275" si="1202">SUM(K4246,K4271,K4268)</f>
        <v>1950</v>
      </c>
      <c r="L4275" s="12">
        <f t="shared" si="1202"/>
        <v>3440</v>
      </c>
      <c r="M4275" s="12">
        <f t="shared" si="1202"/>
        <v>3920</v>
      </c>
      <c r="N4275" s="12">
        <f t="shared" si="1202"/>
        <v>4170</v>
      </c>
      <c r="O4275" s="12">
        <f t="shared" si="1202"/>
        <v>2310</v>
      </c>
      <c r="P4275" s="12">
        <f t="shared" si="1202"/>
        <v>1130</v>
      </c>
      <c r="Q4275" s="12">
        <f t="shared" si="1202"/>
        <v>480</v>
      </c>
      <c r="R4275" s="12">
        <f t="shared" si="1202"/>
        <v>0</v>
      </c>
      <c r="S4275" s="12">
        <f t="shared" si="1202"/>
        <v>810</v>
      </c>
      <c r="T4275" s="12">
        <f t="shared" si="1202"/>
        <v>290</v>
      </c>
      <c r="U4275" s="12">
        <v>18500</v>
      </c>
      <c r="V4275" s="12">
        <v>0</v>
      </c>
      <c r="W4275" s="12">
        <f>SUM(W4246,W4271,W4268)</f>
        <v>0</v>
      </c>
      <c r="X4275" s="12">
        <f t="shared" si="1202"/>
        <v>0</v>
      </c>
      <c r="Y4275" s="12">
        <f t="shared" si="1202"/>
        <v>0</v>
      </c>
      <c r="Z4275" s="12">
        <f t="shared" si="1202"/>
        <v>0</v>
      </c>
      <c r="AA4275" s="12">
        <f t="shared" si="1202"/>
        <v>0</v>
      </c>
      <c r="AB4275" s="12">
        <f t="shared" si="1202"/>
        <v>0</v>
      </c>
      <c r="AC4275" s="12">
        <f t="shared" si="1202"/>
        <v>0</v>
      </c>
      <c r="AD4275" s="12">
        <f t="shared" si="1202"/>
        <v>0</v>
      </c>
      <c r="AE4275" s="12">
        <f t="shared" si="1202"/>
        <v>0</v>
      </c>
      <c r="AF4275" s="12">
        <f t="shared" si="1202"/>
        <v>0</v>
      </c>
      <c r="AG4275" s="12">
        <f t="shared" si="1202"/>
        <v>0</v>
      </c>
      <c r="AH4275" s="12">
        <v>0</v>
      </c>
      <c r="AI4275" s="12">
        <v>0</v>
      </c>
      <c r="AJ4275" s="12">
        <f>SUM(AJ4246,AJ4271,AJ4268)</f>
        <v>10000</v>
      </c>
      <c r="AK4275" s="12">
        <f t="shared" si="1202"/>
        <v>0</v>
      </c>
      <c r="AL4275" s="12">
        <f t="shared" si="1202"/>
        <v>0</v>
      </c>
      <c r="AM4275" s="12">
        <f t="shared" si="1202"/>
        <v>0</v>
      </c>
      <c r="AN4275" s="12">
        <f t="shared" si="1202"/>
        <v>0</v>
      </c>
      <c r="AO4275" s="12">
        <f t="shared" si="1202"/>
        <v>0</v>
      </c>
      <c r="AP4275" s="12">
        <f t="shared" si="1202"/>
        <v>0</v>
      </c>
      <c r="AQ4275" s="12">
        <f t="shared" si="1202"/>
        <v>0</v>
      </c>
      <c r="AR4275" s="12">
        <f t="shared" si="1202"/>
        <v>0</v>
      </c>
      <c r="AS4275" s="12">
        <f t="shared" si="1202"/>
        <v>0</v>
      </c>
      <c r="AT4275" s="12">
        <f t="shared" si="1202"/>
        <v>0</v>
      </c>
      <c r="AU4275" s="12">
        <v>0</v>
      </c>
      <c r="AV4275" s="12">
        <v>10000</v>
      </c>
      <c r="AW4275" s="12">
        <f t="shared" si="1195"/>
        <v>18500</v>
      </c>
    </row>
    <row r="4276" spans="1:49">
      <c r="A4276" s="48"/>
      <c r="B4276" s="42"/>
      <c r="C4276" s="42"/>
      <c r="D4276" s="42"/>
      <c r="E4276" s="531"/>
      <c r="F4276" s="50"/>
      <c r="G4276" s="50"/>
      <c r="H4276" s="50"/>
      <c r="I4276" s="146" t="s">
        <v>970</v>
      </c>
      <c r="J4276" s="267"/>
      <c r="K4276" s="267"/>
      <c r="L4276" s="267"/>
      <c r="M4276" s="267"/>
      <c r="N4276" s="267"/>
      <c r="O4276" s="267"/>
      <c r="P4276" s="267"/>
      <c r="Q4276" s="267"/>
      <c r="R4276" s="267"/>
      <c r="S4276" s="267"/>
      <c r="T4276" s="267"/>
      <c r="U4276" s="267"/>
      <c r="V4276" s="267"/>
      <c r="W4276" s="267"/>
      <c r="X4276" s="267"/>
      <c r="Y4276" s="267"/>
      <c r="Z4276" s="267"/>
      <c r="AA4276" s="267"/>
      <c r="AB4276" s="267"/>
      <c r="AC4276" s="267"/>
      <c r="AD4276" s="267"/>
      <c r="AE4276" s="267"/>
      <c r="AF4276" s="267"/>
      <c r="AG4276" s="267"/>
      <c r="AH4276" s="267"/>
      <c r="AI4276" s="267"/>
      <c r="AJ4276" s="267"/>
      <c r="AK4276" s="267"/>
      <c r="AL4276" s="267"/>
      <c r="AM4276" s="267"/>
      <c r="AN4276" s="267"/>
      <c r="AO4276" s="267"/>
      <c r="AP4276" s="267"/>
      <c r="AQ4276" s="267"/>
      <c r="AR4276" s="267"/>
      <c r="AS4276" s="267"/>
      <c r="AT4276" s="267"/>
      <c r="AU4276" s="267"/>
      <c r="AV4276" s="267"/>
      <c r="AW4276" s="267"/>
    </row>
    <row r="4277" spans="1:49" ht="13.5" thickBot="1">
      <c r="A4277" s="48"/>
      <c r="B4277" s="42"/>
      <c r="C4277" s="42"/>
      <c r="D4277" s="42"/>
      <c r="E4277" s="531"/>
      <c r="F4277" s="50"/>
      <c r="G4277" s="50"/>
      <c r="H4277" s="50"/>
      <c r="I4277" s="146"/>
      <c r="J4277" s="29"/>
      <c r="K4277" s="29"/>
      <c r="L4277" s="29"/>
      <c r="M4277" s="29"/>
      <c r="N4277" s="29"/>
      <c r="O4277" s="29"/>
      <c r="P4277" s="29"/>
      <c r="Q4277" s="29"/>
      <c r="R4277" s="29"/>
      <c r="S4277" s="29"/>
      <c r="T4277" s="29"/>
      <c r="U4277" s="29"/>
      <c r="V4277" s="29"/>
      <c r="W4277" s="29"/>
      <c r="X4277" s="29"/>
      <c r="Y4277" s="29"/>
      <c r="Z4277" s="29"/>
      <c r="AA4277" s="29"/>
      <c r="AB4277" s="29"/>
      <c r="AC4277" s="29"/>
      <c r="AD4277" s="29"/>
      <c r="AE4277" s="29"/>
      <c r="AF4277" s="29"/>
      <c r="AG4277" s="29"/>
      <c r="AH4277" s="29"/>
      <c r="AI4277" s="29"/>
      <c r="AJ4277" s="29"/>
      <c r="AK4277" s="29"/>
      <c r="AL4277" s="29"/>
      <c r="AM4277" s="29"/>
      <c r="AN4277" s="29"/>
      <c r="AO4277" s="29"/>
      <c r="AP4277" s="29"/>
      <c r="AQ4277" s="29"/>
      <c r="AR4277" s="29"/>
      <c r="AS4277" s="29"/>
      <c r="AT4277" s="29"/>
      <c r="AU4277" s="29"/>
      <c r="AV4277" s="29"/>
      <c r="AW4277" s="29"/>
    </row>
    <row r="4278" spans="1:49" ht="35.25" customHeight="1" thickTop="1" thickBot="1">
      <c r="A4278" s="48"/>
      <c r="B4278" s="42"/>
      <c r="C4278" s="42"/>
      <c r="D4278" s="42"/>
      <c r="E4278" s="531"/>
      <c r="F4278" s="50"/>
      <c r="G4278" s="50"/>
      <c r="H4278" s="50"/>
      <c r="I4278" s="5" t="s">
        <v>2331</v>
      </c>
      <c r="J4278" s="364" t="s">
        <v>2891</v>
      </c>
      <c r="K4278" s="364" t="s">
        <v>2879</v>
      </c>
      <c r="L4278" s="364" t="s">
        <v>2880</v>
      </c>
      <c r="M4278" s="364" t="s">
        <v>2881</v>
      </c>
      <c r="N4278" s="364" t="s">
        <v>2882</v>
      </c>
      <c r="O4278" s="364" t="s">
        <v>2883</v>
      </c>
      <c r="P4278" s="364" t="s">
        <v>2884</v>
      </c>
      <c r="Q4278" s="364" t="s">
        <v>2885</v>
      </c>
      <c r="R4278" s="364" t="s">
        <v>2886</v>
      </c>
      <c r="S4278" s="364" t="s">
        <v>2887</v>
      </c>
      <c r="T4278" s="364" t="s">
        <v>2888</v>
      </c>
      <c r="U4278" s="364" t="s">
        <v>2889</v>
      </c>
      <c r="V4278" s="364" t="s">
        <v>2890</v>
      </c>
      <c r="W4278" s="365" t="s">
        <v>2893</v>
      </c>
      <c r="X4278" s="365" t="s">
        <v>2879</v>
      </c>
      <c r="Y4278" s="365" t="s">
        <v>2880</v>
      </c>
      <c r="Z4278" s="365" t="s">
        <v>2881</v>
      </c>
      <c r="AA4278" s="365" t="s">
        <v>2882</v>
      </c>
      <c r="AB4278" s="365" t="s">
        <v>2883</v>
      </c>
      <c r="AC4278" s="365" t="s">
        <v>2884</v>
      </c>
      <c r="AD4278" s="365" t="s">
        <v>2885</v>
      </c>
      <c r="AE4278" s="365" t="s">
        <v>2886</v>
      </c>
      <c r="AF4278" s="365" t="s">
        <v>2887</v>
      </c>
      <c r="AG4278" s="365" t="s">
        <v>2888</v>
      </c>
      <c r="AH4278" s="365" t="s">
        <v>2889</v>
      </c>
      <c r="AI4278" s="365" t="s">
        <v>2890</v>
      </c>
      <c r="AJ4278" s="366" t="s">
        <v>2892</v>
      </c>
      <c r="AK4278" s="366" t="s">
        <v>2879</v>
      </c>
      <c r="AL4278" s="366" t="s">
        <v>2880</v>
      </c>
      <c r="AM4278" s="366" t="s">
        <v>2881</v>
      </c>
      <c r="AN4278" s="366" t="s">
        <v>2882</v>
      </c>
      <c r="AO4278" s="366" t="s">
        <v>2883</v>
      </c>
      <c r="AP4278" s="366" t="s">
        <v>2884</v>
      </c>
      <c r="AQ4278" s="366" t="s">
        <v>2885</v>
      </c>
      <c r="AR4278" s="366" t="s">
        <v>2886</v>
      </c>
      <c r="AS4278" s="366" t="s">
        <v>2887</v>
      </c>
      <c r="AT4278" s="366" t="s">
        <v>2888</v>
      </c>
      <c r="AU4278" s="366" t="s">
        <v>2889</v>
      </c>
      <c r="AV4278" s="366" t="s">
        <v>2890</v>
      </c>
      <c r="AW4278" s="368" t="s">
        <v>2895</v>
      </c>
    </row>
    <row r="4279" spans="1:49">
      <c r="A4279" s="48"/>
      <c r="B4279" s="42"/>
      <c r="C4279" s="42"/>
      <c r="D4279" s="42"/>
      <c r="E4279" s="531"/>
      <c r="F4279" s="50"/>
      <c r="G4279" s="50"/>
      <c r="H4279" s="50"/>
      <c r="I4279" s="34"/>
      <c r="J4279" s="202" t="s">
        <v>1224</v>
      </c>
      <c r="K4279" s="202">
        <v>1</v>
      </c>
      <c r="L4279" s="202">
        <v>2</v>
      </c>
      <c r="M4279" s="202">
        <v>3</v>
      </c>
      <c r="N4279" s="202">
        <v>4</v>
      </c>
      <c r="O4279" s="202">
        <v>5</v>
      </c>
      <c r="P4279" s="202">
        <v>6</v>
      </c>
      <c r="Q4279" s="202">
        <v>7</v>
      </c>
      <c r="R4279" s="202">
        <v>8</v>
      </c>
      <c r="S4279" s="202">
        <v>9</v>
      </c>
      <c r="T4279" s="202">
        <v>10</v>
      </c>
      <c r="U4279" s="202">
        <v>13</v>
      </c>
      <c r="V4279" s="202">
        <v>14</v>
      </c>
      <c r="W4279" s="202" t="s">
        <v>1224</v>
      </c>
      <c r="X4279" s="202">
        <v>1</v>
      </c>
      <c r="Y4279" s="202">
        <v>2</v>
      </c>
      <c r="Z4279" s="202">
        <v>3</v>
      </c>
      <c r="AA4279" s="202">
        <v>4</v>
      </c>
      <c r="AB4279" s="202">
        <v>5</v>
      </c>
      <c r="AC4279" s="202">
        <v>6</v>
      </c>
      <c r="AD4279" s="202">
        <v>7</v>
      </c>
      <c r="AE4279" s="202">
        <v>8</v>
      </c>
      <c r="AF4279" s="202">
        <v>9</v>
      </c>
      <c r="AG4279" s="202">
        <v>10</v>
      </c>
      <c r="AH4279" s="202">
        <v>13</v>
      </c>
      <c r="AI4279" s="202">
        <v>14</v>
      </c>
      <c r="AJ4279" s="202" t="s">
        <v>1224</v>
      </c>
      <c r="AK4279" s="202">
        <v>1</v>
      </c>
      <c r="AL4279" s="202">
        <v>2</v>
      </c>
      <c r="AM4279" s="202">
        <v>3</v>
      </c>
      <c r="AN4279" s="202">
        <v>4</v>
      </c>
      <c r="AO4279" s="202">
        <v>5</v>
      </c>
      <c r="AP4279" s="202">
        <v>6</v>
      </c>
      <c r="AQ4279" s="202">
        <v>7</v>
      </c>
      <c r="AR4279" s="202">
        <v>8</v>
      </c>
      <c r="AS4279" s="202">
        <v>9</v>
      </c>
      <c r="AT4279" s="202">
        <v>10</v>
      </c>
      <c r="AU4279" s="202">
        <v>13</v>
      </c>
      <c r="AV4279" s="202">
        <v>14</v>
      </c>
      <c r="AW4279" s="202">
        <v>15</v>
      </c>
    </row>
    <row r="4280" spans="1:49">
      <c r="A4280" s="48"/>
      <c r="B4280" s="42"/>
      <c r="C4280" s="42"/>
      <c r="D4280" s="42"/>
      <c r="E4280" s="531"/>
      <c r="F4280" s="50"/>
      <c r="G4280" s="50"/>
      <c r="H4280" s="50"/>
      <c r="I4280" s="276" t="s">
        <v>2429</v>
      </c>
      <c r="J4280" s="277">
        <f>SUM(J4275)</f>
        <v>18500</v>
      </c>
      <c r="K4280" s="277">
        <f t="shared" ref="K4280:AT4280" si="1203">SUM(K4275)</f>
        <v>1950</v>
      </c>
      <c r="L4280" s="277">
        <f t="shared" si="1203"/>
        <v>3440</v>
      </c>
      <c r="M4280" s="277">
        <f t="shared" si="1203"/>
        <v>3920</v>
      </c>
      <c r="N4280" s="277">
        <f t="shared" si="1203"/>
        <v>4170</v>
      </c>
      <c r="O4280" s="277">
        <f t="shared" si="1203"/>
        <v>2310</v>
      </c>
      <c r="P4280" s="277">
        <f t="shared" si="1203"/>
        <v>1130</v>
      </c>
      <c r="Q4280" s="277">
        <f t="shared" si="1203"/>
        <v>480</v>
      </c>
      <c r="R4280" s="277">
        <f t="shared" si="1203"/>
        <v>0</v>
      </c>
      <c r="S4280" s="277">
        <f t="shared" si="1203"/>
        <v>810</v>
      </c>
      <c r="T4280" s="277">
        <f t="shared" si="1203"/>
        <v>290</v>
      </c>
      <c r="U4280" s="277">
        <v>18500</v>
      </c>
      <c r="V4280" s="277">
        <v>0</v>
      </c>
      <c r="W4280" s="277">
        <f>SUM(W4275)</f>
        <v>0</v>
      </c>
      <c r="X4280" s="277">
        <f t="shared" si="1203"/>
        <v>0</v>
      </c>
      <c r="Y4280" s="277">
        <f t="shared" si="1203"/>
        <v>0</v>
      </c>
      <c r="Z4280" s="277">
        <f t="shared" si="1203"/>
        <v>0</v>
      </c>
      <c r="AA4280" s="277">
        <f t="shared" si="1203"/>
        <v>0</v>
      </c>
      <c r="AB4280" s="277">
        <f t="shared" si="1203"/>
        <v>0</v>
      </c>
      <c r="AC4280" s="277">
        <f t="shared" si="1203"/>
        <v>0</v>
      </c>
      <c r="AD4280" s="277">
        <f t="shared" si="1203"/>
        <v>0</v>
      </c>
      <c r="AE4280" s="277">
        <f t="shared" si="1203"/>
        <v>0</v>
      </c>
      <c r="AF4280" s="277">
        <f t="shared" si="1203"/>
        <v>0</v>
      </c>
      <c r="AG4280" s="277">
        <f t="shared" si="1203"/>
        <v>0</v>
      </c>
      <c r="AH4280" s="277">
        <v>0</v>
      </c>
      <c r="AI4280" s="277">
        <v>0</v>
      </c>
      <c r="AJ4280" s="277">
        <f>SUM(AJ4275)</f>
        <v>10000</v>
      </c>
      <c r="AK4280" s="277">
        <f t="shared" si="1203"/>
        <v>0</v>
      </c>
      <c r="AL4280" s="277">
        <f t="shared" si="1203"/>
        <v>0</v>
      </c>
      <c r="AM4280" s="277">
        <f t="shared" si="1203"/>
        <v>0</v>
      </c>
      <c r="AN4280" s="277">
        <f t="shared" si="1203"/>
        <v>0</v>
      </c>
      <c r="AO4280" s="277">
        <f t="shared" si="1203"/>
        <v>0</v>
      </c>
      <c r="AP4280" s="277">
        <f t="shared" si="1203"/>
        <v>0</v>
      </c>
      <c r="AQ4280" s="277">
        <f t="shared" si="1203"/>
        <v>0</v>
      </c>
      <c r="AR4280" s="277">
        <f t="shared" si="1203"/>
        <v>0</v>
      </c>
      <c r="AS4280" s="277">
        <f t="shared" si="1203"/>
        <v>0</v>
      </c>
      <c r="AT4280" s="277">
        <f t="shared" si="1203"/>
        <v>0</v>
      </c>
      <c r="AU4280" s="277">
        <v>0</v>
      </c>
      <c r="AV4280" s="277">
        <v>10000</v>
      </c>
      <c r="AW4280" s="277">
        <f>U4280+AH4280+AU4280</f>
        <v>18500</v>
      </c>
    </row>
    <row r="4281" spans="1:49">
      <c r="A4281" s="48"/>
      <c r="B4281" s="42"/>
      <c r="C4281" s="42"/>
      <c r="D4281" s="42"/>
      <c r="E4281" s="531"/>
      <c r="F4281" s="50"/>
      <c r="G4281" s="50"/>
      <c r="H4281" s="50"/>
      <c r="I4281" s="276"/>
      <c r="J4281" s="277"/>
      <c r="K4281" s="277"/>
      <c r="L4281" s="277"/>
      <c r="M4281" s="277"/>
      <c r="N4281" s="277"/>
      <c r="O4281" s="277"/>
      <c r="P4281" s="277"/>
      <c r="Q4281" s="277"/>
      <c r="R4281" s="277"/>
      <c r="S4281" s="277"/>
      <c r="T4281" s="277"/>
      <c r="U4281" s="277">
        <v>0</v>
      </c>
      <c r="V4281" s="277">
        <v>0</v>
      </c>
      <c r="W4281" s="277"/>
      <c r="X4281" s="277"/>
      <c r="Y4281" s="277"/>
      <c r="Z4281" s="277"/>
      <c r="AA4281" s="277"/>
      <c r="AB4281" s="277"/>
      <c r="AC4281" s="277"/>
      <c r="AD4281" s="277"/>
      <c r="AE4281" s="277"/>
      <c r="AF4281" s="277"/>
      <c r="AG4281" s="277"/>
      <c r="AH4281" s="277">
        <v>0</v>
      </c>
      <c r="AI4281" s="277">
        <v>0</v>
      </c>
      <c r="AJ4281" s="277"/>
      <c r="AK4281" s="277"/>
      <c r="AL4281" s="277"/>
      <c r="AM4281" s="277"/>
      <c r="AN4281" s="277"/>
      <c r="AO4281" s="277"/>
      <c r="AP4281" s="277"/>
      <c r="AQ4281" s="277"/>
      <c r="AR4281" s="277"/>
      <c r="AS4281" s="277"/>
      <c r="AT4281" s="277"/>
      <c r="AU4281" s="277">
        <v>0</v>
      </c>
      <c r="AV4281" s="277">
        <v>0</v>
      </c>
      <c r="AW4281" s="277">
        <f>U4281+AH4281+AU4281</f>
        <v>0</v>
      </c>
    </row>
    <row r="4282" spans="1:49">
      <c r="A4282" s="48"/>
      <c r="B4282" s="42"/>
      <c r="C4282" s="42"/>
      <c r="D4282" s="42"/>
      <c r="E4282" s="531"/>
      <c r="F4282" s="50"/>
      <c r="G4282" s="50"/>
      <c r="H4282" s="50"/>
      <c r="I4282" s="276"/>
      <c r="J4282" s="277"/>
      <c r="K4282" s="277"/>
      <c r="L4282" s="277"/>
      <c r="M4282" s="277"/>
      <c r="N4282" s="277"/>
      <c r="O4282" s="277"/>
      <c r="P4282" s="277"/>
      <c r="Q4282" s="277"/>
      <c r="R4282" s="277"/>
      <c r="S4282" s="277"/>
      <c r="T4282" s="277"/>
      <c r="U4282" s="277">
        <v>0</v>
      </c>
      <c r="V4282" s="277">
        <v>0</v>
      </c>
      <c r="W4282" s="277"/>
      <c r="X4282" s="277"/>
      <c r="Y4282" s="277"/>
      <c r="Z4282" s="277"/>
      <c r="AA4282" s="277"/>
      <c r="AB4282" s="277"/>
      <c r="AC4282" s="277"/>
      <c r="AD4282" s="277"/>
      <c r="AE4282" s="277"/>
      <c r="AF4282" s="277"/>
      <c r="AG4282" s="277"/>
      <c r="AH4282" s="277">
        <v>0</v>
      </c>
      <c r="AI4282" s="277">
        <v>0</v>
      </c>
      <c r="AJ4282" s="277"/>
      <c r="AK4282" s="277"/>
      <c r="AL4282" s="277"/>
      <c r="AM4282" s="277"/>
      <c r="AN4282" s="277"/>
      <c r="AO4282" s="277"/>
      <c r="AP4282" s="277"/>
      <c r="AQ4282" s="277"/>
      <c r="AR4282" s="277"/>
      <c r="AS4282" s="277"/>
      <c r="AT4282" s="277"/>
      <c r="AU4282" s="277">
        <v>0</v>
      </c>
      <c r="AV4282" s="277">
        <v>0</v>
      </c>
      <c r="AW4282" s="277">
        <f>U4282+AH4282+AU4282</f>
        <v>0</v>
      </c>
    </row>
    <row r="4283" spans="1:49">
      <c r="A4283" s="48"/>
      <c r="B4283" s="42"/>
      <c r="C4283" s="42"/>
      <c r="D4283" s="42"/>
      <c r="E4283" s="531"/>
      <c r="F4283" s="50"/>
      <c r="G4283" s="50"/>
      <c r="H4283" s="50"/>
      <c r="I4283" s="276"/>
      <c r="J4283" s="277"/>
      <c r="K4283" s="277"/>
      <c r="L4283" s="277"/>
      <c r="M4283" s="277"/>
      <c r="N4283" s="277"/>
      <c r="O4283" s="277"/>
      <c r="P4283" s="277"/>
      <c r="Q4283" s="277"/>
      <c r="R4283" s="277"/>
      <c r="S4283" s="277"/>
      <c r="T4283" s="277"/>
      <c r="U4283" s="277">
        <v>0</v>
      </c>
      <c r="V4283" s="277">
        <v>0</v>
      </c>
      <c r="W4283" s="277"/>
      <c r="X4283" s="277"/>
      <c r="Y4283" s="277"/>
      <c r="Z4283" s="277"/>
      <c r="AA4283" s="277"/>
      <c r="AB4283" s="277"/>
      <c r="AC4283" s="277"/>
      <c r="AD4283" s="277"/>
      <c r="AE4283" s="277"/>
      <c r="AF4283" s="277"/>
      <c r="AG4283" s="277"/>
      <c r="AH4283" s="277">
        <v>0</v>
      </c>
      <c r="AI4283" s="277">
        <v>0</v>
      </c>
      <c r="AJ4283" s="277"/>
      <c r="AK4283" s="277"/>
      <c r="AL4283" s="277"/>
      <c r="AM4283" s="277"/>
      <c r="AN4283" s="277"/>
      <c r="AO4283" s="277"/>
      <c r="AP4283" s="277"/>
      <c r="AQ4283" s="277"/>
      <c r="AR4283" s="277"/>
      <c r="AS4283" s="277"/>
      <c r="AT4283" s="277"/>
      <c r="AU4283" s="277">
        <v>0</v>
      </c>
      <c r="AV4283" s="277">
        <v>0</v>
      </c>
      <c r="AW4283" s="277">
        <f>U4283+AH4283+AU4283</f>
        <v>0</v>
      </c>
    </row>
    <row r="4284" spans="1:49">
      <c r="A4284" s="48"/>
      <c r="B4284" s="42"/>
      <c r="C4284" s="42"/>
      <c r="D4284" s="42"/>
      <c r="E4284" s="531"/>
      <c r="F4284" s="50"/>
      <c r="G4284" s="50"/>
      <c r="H4284" s="50"/>
      <c r="I4284" s="276" t="s">
        <v>1631</v>
      </c>
      <c r="J4284" s="277">
        <f>SUM(J4280:J4283)</f>
        <v>18500</v>
      </c>
      <c r="K4284" s="277">
        <f t="shared" ref="K4284:AT4284" si="1204">SUM(K4280:K4283)</f>
        <v>1950</v>
      </c>
      <c r="L4284" s="277">
        <f t="shared" si="1204"/>
        <v>3440</v>
      </c>
      <c r="M4284" s="277">
        <f t="shared" si="1204"/>
        <v>3920</v>
      </c>
      <c r="N4284" s="277">
        <f t="shared" si="1204"/>
        <v>4170</v>
      </c>
      <c r="O4284" s="277">
        <f t="shared" si="1204"/>
        <v>2310</v>
      </c>
      <c r="P4284" s="277">
        <f t="shared" si="1204"/>
        <v>1130</v>
      </c>
      <c r="Q4284" s="277">
        <f t="shared" si="1204"/>
        <v>480</v>
      </c>
      <c r="R4284" s="277">
        <f t="shared" si="1204"/>
        <v>0</v>
      </c>
      <c r="S4284" s="277">
        <f t="shared" si="1204"/>
        <v>810</v>
      </c>
      <c r="T4284" s="277">
        <f t="shared" si="1204"/>
        <v>290</v>
      </c>
      <c r="U4284" s="277">
        <v>18500</v>
      </c>
      <c r="V4284" s="277">
        <v>0</v>
      </c>
      <c r="W4284" s="277">
        <f>SUM(W4280:W4283)</f>
        <v>0</v>
      </c>
      <c r="X4284" s="277">
        <f t="shared" si="1204"/>
        <v>0</v>
      </c>
      <c r="Y4284" s="277">
        <f t="shared" si="1204"/>
        <v>0</v>
      </c>
      <c r="Z4284" s="277">
        <f t="shared" si="1204"/>
        <v>0</v>
      </c>
      <c r="AA4284" s="277">
        <f t="shared" si="1204"/>
        <v>0</v>
      </c>
      <c r="AB4284" s="277">
        <f t="shared" si="1204"/>
        <v>0</v>
      </c>
      <c r="AC4284" s="277">
        <f t="shared" si="1204"/>
        <v>0</v>
      </c>
      <c r="AD4284" s="277">
        <f t="shared" si="1204"/>
        <v>0</v>
      </c>
      <c r="AE4284" s="277">
        <f t="shared" si="1204"/>
        <v>0</v>
      </c>
      <c r="AF4284" s="277">
        <f t="shared" si="1204"/>
        <v>0</v>
      </c>
      <c r="AG4284" s="277">
        <f t="shared" si="1204"/>
        <v>0</v>
      </c>
      <c r="AH4284" s="277">
        <v>0</v>
      </c>
      <c r="AI4284" s="277">
        <v>0</v>
      </c>
      <c r="AJ4284" s="277">
        <f>SUM(AJ4280:AJ4283)</f>
        <v>10000</v>
      </c>
      <c r="AK4284" s="277">
        <f t="shared" si="1204"/>
        <v>0</v>
      </c>
      <c r="AL4284" s="277">
        <f t="shared" si="1204"/>
        <v>0</v>
      </c>
      <c r="AM4284" s="277">
        <f t="shared" si="1204"/>
        <v>0</v>
      </c>
      <c r="AN4284" s="277">
        <f t="shared" si="1204"/>
        <v>0</v>
      </c>
      <c r="AO4284" s="277">
        <f t="shared" si="1204"/>
        <v>0</v>
      </c>
      <c r="AP4284" s="277">
        <f t="shared" si="1204"/>
        <v>0</v>
      </c>
      <c r="AQ4284" s="277">
        <f t="shared" si="1204"/>
        <v>0</v>
      </c>
      <c r="AR4284" s="277">
        <f t="shared" si="1204"/>
        <v>0</v>
      </c>
      <c r="AS4284" s="277">
        <f t="shared" si="1204"/>
        <v>0</v>
      </c>
      <c r="AT4284" s="277">
        <f t="shared" si="1204"/>
        <v>0</v>
      </c>
      <c r="AU4284" s="277">
        <v>0</v>
      </c>
      <c r="AV4284" s="277">
        <v>10000</v>
      </c>
      <c r="AW4284" s="277">
        <f>U4284+AH4284+AU4284</f>
        <v>18500</v>
      </c>
    </row>
    <row r="4285" spans="1:49">
      <c r="A4285" s="48"/>
      <c r="B4285" s="42"/>
      <c r="C4285" s="42"/>
      <c r="D4285" s="42"/>
      <c r="E4285" s="531"/>
      <c r="F4285" s="50"/>
      <c r="G4285" s="50"/>
      <c r="H4285" s="50"/>
      <c r="I4285" s="146"/>
      <c r="J4285" s="29"/>
      <c r="K4285" s="29"/>
      <c r="L4285" s="29"/>
      <c r="M4285" s="29"/>
      <c r="N4285" s="29"/>
      <c r="O4285" s="29"/>
      <c r="P4285" s="29"/>
      <c r="Q4285" s="29"/>
      <c r="R4285" s="29"/>
      <c r="S4285" s="29"/>
      <c r="T4285" s="29"/>
      <c r="U4285" s="29"/>
      <c r="V4285" s="29"/>
      <c r="W4285" s="29"/>
      <c r="X4285" s="29"/>
      <c r="Y4285" s="29"/>
      <c r="Z4285" s="29"/>
      <c r="AA4285" s="29"/>
      <c r="AB4285" s="29"/>
      <c r="AC4285" s="29"/>
      <c r="AD4285" s="29"/>
      <c r="AE4285" s="29"/>
      <c r="AF4285" s="29"/>
      <c r="AG4285" s="29"/>
      <c r="AH4285" s="29"/>
      <c r="AI4285" s="29"/>
      <c r="AJ4285" s="29"/>
      <c r="AK4285" s="29"/>
      <c r="AL4285" s="29"/>
      <c r="AM4285" s="29"/>
      <c r="AN4285" s="29"/>
      <c r="AO4285" s="29"/>
      <c r="AP4285" s="29"/>
      <c r="AQ4285" s="29"/>
      <c r="AR4285" s="29"/>
      <c r="AS4285" s="29"/>
      <c r="AT4285" s="29"/>
      <c r="AU4285" s="29"/>
      <c r="AV4285" s="29"/>
      <c r="AW4285" s="29"/>
    </row>
    <row r="4286" spans="1:49">
      <c r="A4286" s="48"/>
      <c r="B4286" s="42"/>
      <c r="C4286" s="42"/>
      <c r="D4286" s="42"/>
      <c r="E4286" s="531"/>
      <c r="F4286" s="50"/>
      <c r="G4286" s="50"/>
      <c r="H4286" s="50"/>
      <c r="I4286" s="53"/>
      <c r="J4286" s="29"/>
      <c r="K4286" s="29"/>
      <c r="L4286" s="29"/>
      <c r="M4286" s="29"/>
      <c r="N4286" s="29"/>
      <c r="O4286" s="29"/>
      <c r="P4286" s="29"/>
      <c r="Q4286" s="29"/>
      <c r="R4286" s="29"/>
      <c r="S4286" s="29"/>
      <c r="T4286" s="29"/>
      <c r="U4286" s="29"/>
      <c r="V4286" s="29"/>
      <c r="W4286" s="29"/>
      <c r="X4286" s="29"/>
      <c r="Y4286" s="29"/>
      <c r="Z4286" s="29"/>
      <c r="AA4286" s="29"/>
      <c r="AB4286" s="29"/>
      <c r="AC4286" s="29"/>
      <c r="AD4286" s="29"/>
      <c r="AE4286" s="29"/>
      <c r="AF4286" s="29"/>
      <c r="AG4286" s="29"/>
      <c r="AH4286" s="29"/>
      <c r="AI4286" s="29"/>
      <c r="AJ4286" s="29"/>
      <c r="AK4286" s="29"/>
      <c r="AL4286" s="29"/>
      <c r="AM4286" s="29"/>
      <c r="AN4286" s="29"/>
      <c r="AO4286" s="29"/>
      <c r="AP4286" s="29"/>
      <c r="AQ4286" s="29"/>
      <c r="AR4286" s="29"/>
      <c r="AS4286" s="29"/>
      <c r="AT4286" s="29"/>
      <c r="AU4286" s="29"/>
      <c r="AV4286" s="29"/>
      <c r="AW4286" s="29"/>
    </row>
    <row r="4287" spans="1:49" ht="16.5" thickBot="1">
      <c r="A4287" s="78" t="s">
        <v>2146</v>
      </c>
      <c r="B4287" s="78"/>
      <c r="C4287" s="78"/>
      <c r="D4287" s="463"/>
      <c r="E4287" s="539"/>
      <c r="F4287" s="129"/>
      <c r="G4287" s="129"/>
      <c r="H4287" s="129"/>
      <c r="I4287" s="103"/>
    </row>
    <row r="4288" spans="1:49" s="151" customFormat="1" ht="36" customHeight="1" thickTop="1" thickBot="1">
      <c r="A4288" s="147" t="s">
        <v>2079</v>
      </c>
      <c r="B4288" s="5" t="s">
        <v>2080</v>
      </c>
      <c r="C4288" s="5" t="s">
        <v>1335</v>
      </c>
      <c r="D4288" s="450"/>
      <c r="E4288" s="148" t="s">
        <v>1570</v>
      </c>
      <c r="F4288" s="149" t="s">
        <v>1438</v>
      </c>
      <c r="G4288" s="149"/>
      <c r="H4288" s="149" t="s">
        <v>2332</v>
      </c>
      <c r="I4288" s="5" t="s">
        <v>856</v>
      </c>
      <c r="J4288" s="364" t="s">
        <v>2891</v>
      </c>
      <c r="K4288" s="364" t="s">
        <v>2879</v>
      </c>
      <c r="L4288" s="364" t="s">
        <v>2880</v>
      </c>
      <c r="M4288" s="364" t="s">
        <v>2881</v>
      </c>
      <c r="N4288" s="364" t="s">
        <v>2882</v>
      </c>
      <c r="O4288" s="364" t="s">
        <v>2883</v>
      </c>
      <c r="P4288" s="364" t="s">
        <v>2884</v>
      </c>
      <c r="Q4288" s="364" t="s">
        <v>2885</v>
      </c>
      <c r="R4288" s="364" t="s">
        <v>2886</v>
      </c>
      <c r="S4288" s="364" t="s">
        <v>2887</v>
      </c>
      <c r="T4288" s="364" t="s">
        <v>2888</v>
      </c>
      <c r="U4288" s="364" t="s">
        <v>2889</v>
      </c>
      <c r="V4288" s="364" t="s">
        <v>2890</v>
      </c>
      <c r="W4288" s="365" t="s">
        <v>2893</v>
      </c>
      <c r="X4288" s="365" t="s">
        <v>2879</v>
      </c>
      <c r="Y4288" s="365" t="s">
        <v>2880</v>
      </c>
      <c r="Z4288" s="365" t="s">
        <v>2881</v>
      </c>
      <c r="AA4288" s="365" t="s">
        <v>2882</v>
      </c>
      <c r="AB4288" s="365" t="s">
        <v>2883</v>
      </c>
      <c r="AC4288" s="365" t="s">
        <v>2884</v>
      </c>
      <c r="AD4288" s="365" t="s">
        <v>2885</v>
      </c>
      <c r="AE4288" s="365" t="s">
        <v>2886</v>
      </c>
      <c r="AF4288" s="365" t="s">
        <v>2887</v>
      </c>
      <c r="AG4288" s="365" t="s">
        <v>2888</v>
      </c>
      <c r="AH4288" s="365" t="s">
        <v>2889</v>
      </c>
      <c r="AI4288" s="365" t="s">
        <v>2890</v>
      </c>
      <c r="AJ4288" s="366" t="s">
        <v>2892</v>
      </c>
      <c r="AK4288" s="366" t="s">
        <v>2879</v>
      </c>
      <c r="AL4288" s="366" t="s">
        <v>2880</v>
      </c>
      <c r="AM4288" s="366" t="s">
        <v>2881</v>
      </c>
      <c r="AN4288" s="366" t="s">
        <v>2882</v>
      </c>
      <c r="AO4288" s="366" t="s">
        <v>2883</v>
      </c>
      <c r="AP4288" s="366" t="s">
        <v>2884</v>
      </c>
      <c r="AQ4288" s="366" t="s">
        <v>2885</v>
      </c>
      <c r="AR4288" s="366" t="s">
        <v>2886</v>
      </c>
      <c r="AS4288" s="366" t="s">
        <v>2887</v>
      </c>
      <c r="AT4288" s="366" t="s">
        <v>2888</v>
      </c>
      <c r="AU4288" s="366" t="s">
        <v>2889</v>
      </c>
      <c r="AV4288" s="366" t="s">
        <v>2890</v>
      </c>
      <c r="AW4288" s="368" t="s">
        <v>2895</v>
      </c>
    </row>
    <row r="4289" spans="1:49">
      <c r="A4289" s="33"/>
      <c r="B4289" s="34"/>
      <c r="C4289" s="34"/>
      <c r="D4289" s="34"/>
      <c r="E4289" s="35"/>
      <c r="F4289" s="36"/>
      <c r="G4289" s="36"/>
      <c r="H4289" s="36"/>
      <c r="I4289" s="34"/>
      <c r="J4289" s="202" t="s">
        <v>1224</v>
      </c>
      <c r="K4289" s="202">
        <v>1</v>
      </c>
      <c r="L4289" s="202">
        <v>2</v>
      </c>
      <c r="M4289" s="202">
        <v>3</v>
      </c>
      <c r="N4289" s="202">
        <v>4</v>
      </c>
      <c r="O4289" s="202">
        <v>5</v>
      </c>
      <c r="P4289" s="202">
        <v>6</v>
      </c>
      <c r="Q4289" s="202">
        <v>7</v>
      </c>
      <c r="R4289" s="202">
        <v>8</v>
      </c>
      <c r="S4289" s="202">
        <v>9</v>
      </c>
      <c r="T4289" s="202">
        <v>10</v>
      </c>
      <c r="U4289" s="202">
        <v>13</v>
      </c>
      <c r="V4289" s="202">
        <v>14</v>
      </c>
      <c r="W4289" s="202" t="s">
        <v>1224</v>
      </c>
      <c r="X4289" s="202">
        <v>1</v>
      </c>
      <c r="Y4289" s="202">
        <v>2</v>
      </c>
      <c r="Z4289" s="202">
        <v>3</v>
      </c>
      <c r="AA4289" s="202">
        <v>4</v>
      </c>
      <c r="AB4289" s="202">
        <v>5</v>
      </c>
      <c r="AC4289" s="202">
        <v>6</v>
      </c>
      <c r="AD4289" s="202">
        <v>7</v>
      </c>
      <c r="AE4289" s="202">
        <v>8</v>
      </c>
      <c r="AF4289" s="202">
        <v>9</v>
      </c>
      <c r="AG4289" s="202">
        <v>10</v>
      </c>
      <c r="AH4289" s="202">
        <v>13</v>
      </c>
      <c r="AI4289" s="202">
        <v>14</v>
      </c>
      <c r="AJ4289" s="202" t="s">
        <v>1224</v>
      </c>
      <c r="AK4289" s="202">
        <v>1</v>
      </c>
      <c r="AL4289" s="202">
        <v>2</v>
      </c>
      <c r="AM4289" s="202">
        <v>3</v>
      </c>
      <c r="AN4289" s="202">
        <v>4</v>
      </c>
      <c r="AO4289" s="202">
        <v>5</v>
      </c>
      <c r="AP4289" s="202">
        <v>6</v>
      </c>
      <c r="AQ4289" s="202">
        <v>7</v>
      </c>
      <c r="AR4289" s="202">
        <v>8</v>
      </c>
      <c r="AS4289" s="202">
        <v>9</v>
      </c>
      <c r="AT4289" s="202">
        <v>10</v>
      </c>
      <c r="AU4289" s="202">
        <v>13</v>
      </c>
      <c r="AV4289" s="202">
        <v>14</v>
      </c>
      <c r="AW4289" s="202">
        <v>15</v>
      </c>
    </row>
    <row r="4290" spans="1:49">
      <c r="A4290" s="37"/>
      <c r="B4290" s="38"/>
      <c r="C4290" s="38"/>
      <c r="D4290" s="38"/>
      <c r="E4290" s="60"/>
      <c r="F4290" s="61"/>
      <c r="G4290" s="61"/>
      <c r="H4290" s="61"/>
      <c r="I4290" s="38"/>
      <c r="J4290" s="134"/>
      <c r="K4290" s="134"/>
      <c r="L4290" s="134"/>
      <c r="M4290" s="134"/>
      <c r="N4290" s="134"/>
      <c r="O4290" s="134"/>
      <c r="P4290" s="134"/>
      <c r="Q4290" s="134"/>
      <c r="R4290" s="134"/>
      <c r="S4290" s="134"/>
      <c r="T4290" s="134"/>
      <c r="U4290" s="134"/>
      <c r="V4290" s="134"/>
      <c r="W4290" s="134"/>
      <c r="X4290" s="134"/>
      <c r="Y4290" s="134"/>
      <c r="Z4290" s="134"/>
      <c r="AA4290" s="134"/>
      <c r="AB4290" s="134"/>
      <c r="AC4290" s="134"/>
      <c r="AD4290" s="134"/>
      <c r="AE4290" s="134"/>
      <c r="AF4290" s="134"/>
      <c r="AG4290" s="134"/>
      <c r="AH4290" s="134"/>
      <c r="AI4290" s="134"/>
      <c r="AJ4290" s="134"/>
      <c r="AK4290" s="134"/>
      <c r="AL4290" s="134"/>
      <c r="AM4290" s="134"/>
      <c r="AN4290" s="134"/>
      <c r="AO4290" s="134"/>
      <c r="AP4290" s="134"/>
      <c r="AQ4290" s="134"/>
      <c r="AR4290" s="134"/>
      <c r="AS4290" s="134"/>
      <c r="AT4290" s="134"/>
      <c r="AU4290" s="134"/>
      <c r="AV4290" s="134"/>
      <c r="AW4290" s="134"/>
    </row>
    <row r="4291" spans="1:49">
      <c r="A4291" s="92" t="s">
        <v>797</v>
      </c>
      <c r="B4291" s="93" t="s">
        <v>1030</v>
      </c>
      <c r="C4291" s="93" t="s">
        <v>1483</v>
      </c>
      <c r="D4291" s="460"/>
      <c r="E4291" s="531"/>
      <c r="F4291" s="50"/>
      <c r="G4291" s="50"/>
      <c r="H4291" s="50"/>
      <c r="I4291" s="108" t="s">
        <v>810</v>
      </c>
      <c r="J4291" s="28"/>
      <c r="K4291" s="28"/>
      <c r="L4291" s="28"/>
      <c r="M4291" s="28"/>
      <c r="N4291" s="28"/>
      <c r="O4291" s="28"/>
      <c r="P4291" s="28"/>
      <c r="Q4291" s="28"/>
      <c r="R4291" s="28"/>
      <c r="S4291" s="28"/>
      <c r="T4291" s="28"/>
      <c r="U4291" s="28"/>
      <c r="V4291" s="28"/>
      <c r="W4291" s="28"/>
      <c r="X4291" s="28"/>
      <c r="Y4291" s="28"/>
      <c r="Z4291" s="28"/>
      <c r="AA4291" s="28"/>
      <c r="AB4291" s="28"/>
      <c r="AC4291" s="28"/>
      <c r="AD4291" s="28"/>
      <c r="AE4291" s="28"/>
      <c r="AF4291" s="28"/>
      <c r="AG4291" s="28"/>
      <c r="AH4291" s="28"/>
      <c r="AI4291" s="28"/>
      <c r="AJ4291" s="28"/>
      <c r="AK4291" s="28"/>
      <c r="AL4291" s="28"/>
      <c r="AM4291" s="28"/>
      <c r="AN4291" s="28"/>
      <c r="AO4291" s="28"/>
      <c r="AP4291" s="28"/>
      <c r="AQ4291" s="28"/>
      <c r="AR4291" s="28"/>
      <c r="AS4291" s="28"/>
      <c r="AT4291" s="28"/>
      <c r="AU4291" s="28"/>
      <c r="AV4291" s="28"/>
      <c r="AW4291" s="28"/>
    </row>
    <row r="4292" spans="1:49">
      <c r="A4292" s="48"/>
      <c r="B4292" s="1"/>
      <c r="C4292" s="1"/>
      <c r="D4292" s="369"/>
      <c r="E4292" s="531"/>
      <c r="F4292" s="50"/>
      <c r="G4292" s="50"/>
      <c r="H4292" s="50"/>
      <c r="I4292" s="108"/>
    </row>
    <row r="4293" spans="1:49">
      <c r="A4293" s="48"/>
      <c r="B4293" s="42"/>
      <c r="C4293" s="42"/>
      <c r="D4293" s="42"/>
      <c r="E4293" s="531"/>
      <c r="F4293" s="50"/>
      <c r="G4293" s="50"/>
      <c r="H4293" s="50"/>
      <c r="I4293" s="49" t="s">
        <v>1559</v>
      </c>
      <c r="J4293" s="12">
        <f>SUM(J4294,J4302,J4304)</f>
        <v>137700</v>
      </c>
      <c r="K4293" s="12">
        <f t="shared" ref="K4293:AT4293" si="1205">SUM(K4294,K4302,K4304)</f>
        <v>3300</v>
      </c>
      <c r="L4293" s="12">
        <f t="shared" si="1205"/>
        <v>14481</v>
      </c>
      <c r="M4293" s="12">
        <f t="shared" si="1205"/>
        <v>15637</v>
      </c>
      <c r="N4293" s="12">
        <f t="shared" si="1205"/>
        <v>13896</v>
      </c>
      <c r="O4293" s="12">
        <f t="shared" si="1205"/>
        <v>10381</v>
      </c>
      <c r="P4293" s="12">
        <f t="shared" si="1205"/>
        <v>7484</v>
      </c>
      <c r="Q4293" s="12">
        <f t="shared" si="1205"/>
        <v>2111</v>
      </c>
      <c r="R4293" s="12">
        <f t="shared" si="1205"/>
        <v>2000</v>
      </c>
      <c r="S4293" s="12">
        <f t="shared" si="1205"/>
        <v>12925</v>
      </c>
      <c r="T4293" s="12">
        <f t="shared" si="1205"/>
        <v>14676</v>
      </c>
      <c r="U4293" s="12">
        <v>96891</v>
      </c>
      <c r="V4293" s="12">
        <v>40809</v>
      </c>
      <c r="W4293" s="12">
        <f>SUM(W4294,W4302,W4304)</f>
        <v>0</v>
      </c>
      <c r="X4293" s="12">
        <f t="shared" si="1205"/>
        <v>0</v>
      </c>
      <c r="Y4293" s="12">
        <f t="shared" si="1205"/>
        <v>0</v>
      </c>
      <c r="Z4293" s="12">
        <f t="shared" si="1205"/>
        <v>0</v>
      </c>
      <c r="AA4293" s="12">
        <f t="shared" si="1205"/>
        <v>0</v>
      </c>
      <c r="AB4293" s="12">
        <f t="shared" si="1205"/>
        <v>0</v>
      </c>
      <c r="AC4293" s="12">
        <f t="shared" si="1205"/>
        <v>0</v>
      </c>
      <c r="AD4293" s="12">
        <f t="shared" si="1205"/>
        <v>0</v>
      </c>
      <c r="AE4293" s="12">
        <f t="shared" si="1205"/>
        <v>0</v>
      </c>
      <c r="AF4293" s="12">
        <f t="shared" si="1205"/>
        <v>0</v>
      </c>
      <c r="AG4293" s="12">
        <f t="shared" si="1205"/>
        <v>0</v>
      </c>
      <c r="AH4293" s="12">
        <v>0</v>
      </c>
      <c r="AI4293" s="12">
        <v>0</v>
      </c>
      <c r="AJ4293" s="12">
        <f>SUM(AJ4294,AJ4302,AJ4304)</f>
        <v>0</v>
      </c>
      <c r="AK4293" s="12">
        <f t="shared" si="1205"/>
        <v>0</v>
      </c>
      <c r="AL4293" s="12">
        <f t="shared" si="1205"/>
        <v>0</v>
      </c>
      <c r="AM4293" s="12">
        <f t="shared" si="1205"/>
        <v>0</v>
      </c>
      <c r="AN4293" s="12">
        <f t="shared" si="1205"/>
        <v>0</v>
      </c>
      <c r="AO4293" s="12">
        <f t="shared" si="1205"/>
        <v>0</v>
      </c>
      <c r="AP4293" s="12">
        <f t="shared" si="1205"/>
        <v>0</v>
      </c>
      <c r="AQ4293" s="12">
        <f t="shared" si="1205"/>
        <v>0</v>
      </c>
      <c r="AR4293" s="12">
        <f t="shared" si="1205"/>
        <v>0</v>
      </c>
      <c r="AS4293" s="12">
        <f t="shared" si="1205"/>
        <v>0</v>
      </c>
      <c r="AT4293" s="12">
        <f t="shared" si="1205"/>
        <v>0</v>
      </c>
      <c r="AU4293" s="12">
        <v>0</v>
      </c>
      <c r="AV4293" s="12">
        <v>0</v>
      </c>
      <c r="AW4293" s="12">
        <f t="shared" ref="AW4293:AW4323" si="1206">U4293+AH4293+AU4293</f>
        <v>96891</v>
      </c>
    </row>
    <row r="4294" spans="1:49">
      <c r="A4294" s="44" t="s">
        <v>797</v>
      </c>
      <c r="B4294" s="45" t="s">
        <v>1030</v>
      </c>
      <c r="C4294" s="45" t="s">
        <v>1483</v>
      </c>
      <c r="D4294" s="452" t="s">
        <v>2976</v>
      </c>
      <c r="E4294" s="213" t="s">
        <v>771</v>
      </c>
      <c r="F4294" s="65"/>
      <c r="G4294" s="65"/>
      <c r="H4294" s="65"/>
      <c r="I4294" s="1" t="s">
        <v>1500</v>
      </c>
      <c r="J4294" s="9">
        <f>SUM(J4295:J4296)</f>
        <v>47000</v>
      </c>
      <c r="K4294" s="9">
        <f t="shared" ref="K4294:AT4294" si="1207">SUM(K4295:K4296)</f>
        <v>0</v>
      </c>
      <c r="L4294" s="9">
        <f t="shared" si="1207"/>
        <v>0</v>
      </c>
      <c r="M4294" s="9">
        <f t="shared" si="1207"/>
        <v>0</v>
      </c>
      <c r="N4294" s="9">
        <f t="shared" si="1207"/>
        <v>0</v>
      </c>
      <c r="O4294" s="9">
        <f t="shared" si="1207"/>
        <v>1581</v>
      </c>
      <c r="P4294" s="9">
        <f t="shared" si="1207"/>
        <v>2100</v>
      </c>
      <c r="Q4294" s="9">
        <f t="shared" si="1207"/>
        <v>1000</v>
      </c>
      <c r="R4294" s="9">
        <f t="shared" si="1207"/>
        <v>0</v>
      </c>
      <c r="S4294" s="9">
        <f t="shared" si="1207"/>
        <v>3725</v>
      </c>
      <c r="T4294" s="9">
        <f t="shared" si="1207"/>
        <v>4785</v>
      </c>
      <c r="U4294" s="9">
        <v>13191</v>
      </c>
      <c r="V4294" s="9">
        <v>33809</v>
      </c>
      <c r="W4294" s="9">
        <f>SUM(W4295:W4296)</f>
        <v>0</v>
      </c>
      <c r="X4294" s="9">
        <f t="shared" si="1207"/>
        <v>0</v>
      </c>
      <c r="Y4294" s="9">
        <f t="shared" si="1207"/>
        <v>0</v>
      </c>
      <c r="Z4294" s="9">
        <f t="shared" si="1207"/>
        <v>0</v>
      </c>
      <c r="AA4294" s="9">
        <f t="shared" si="1207"/>
        <v>0</v>
      </c>
      <c r="AB4294" s="9">
        <f t="shared" si="1207"/>
        <v>0</v>
      </c>
      <c r="AC4294" s="9">
        <f t="shared" si="1207"/>
        <v>0</v>
      </c>
      <c r="AD4294" s="9">
        <f t="shared" si="1207"/>
        <v>0</v>
      </c>
      <c r="AE4294" s="9">
        <f t="shared" si="1207"/>
        <v>0</v>
      </c>
      <c r="AF4294" s="9">
        <f t="shared" si="1207"/>
        <v>0</v>
      </c>
      <c r="AG4294" s="9">
        <f t="shared" si="1207"/>
        <v>0</v>
      </c>
      <c r="AH4294" s="9">
        <v>0</v>
      </c>
      <c r="AI4294" s="9">
        <v>0</v>
      </c>
      <c r="AJ4294" s="9">
        <f>SUM(AJ4295:AJ4296)</f>
        <v>0</v>
      </c>
      <c r="AK4294" s="9">
        <f t="shared" si="1207"/>
        <v>0</v>
      </c>
      <c r="AL4294" s="9">
        <f t="shared" si="1207"/>
        <v>0</v>
      </c>
      <c r="AM4294" s="9">
        <f t="shared" si="1207"/>
        <v>0</v>
      </c>
      <c r="AN4294" s="9">
        <f t="shared" si="1207"/>
        <v>0</v>
      </c>
      <c r="AO4294" s="9">
        <f t="shared" si="1207"/>
        <v>0</v>
      </c>
      <c r="AP4294" s="9">
        <f t="shared" si="1207"/>
        <v>0</v>
      </c>
      <c r="AQ4294" s="9">
        <f t="shared" si="1207"/>
        <v>0</v>
      </c>
      <c r="AR4294" s="9">
        <f t="shared" si="1207"/>
        <v>0</v>
      </c>
      <c r="AS4294" s="9">
        <f t="shared" si="1207"/>
        <v>0</v>
      </c>
      <c r="AT4294" s="9">
        <f t="shared" si="1207"/>
        <v>0</v>
      </c>
      <c r="AU4294" s="9">
        <v>0</v>
      </c>
      <c r="AV4294" s="9">
        <v>0</v>
      </c>
      <c r="AW4294" s="9">
        <f t="shared" si="1206"/>
        <v>13191</v>
      </c>
    </row>
    <row r="4295" spans="1:49">
      <c r="A4295" s="44" t="s">
        <v>797</v>
      </c>
      <c r="B4295" s="45" t="s">
        <v>1030</v>
      </c>
      <c r="C4295" s="45" t="s">
        <v>1483</v>
      </c>
      <c r="D4295" s="452" t="s">
        <v>2976</v>
      </c>
      <c r="E4295" s="367" t="s">
        <v>834</v>
      </c>
      <c r="F4295" s="50"/>
      <c r="G4295" s="468" t="s">
        <v>3096</v>
      </c>
      <c r="H4295" s="50" t="s">
        <v>2333</v>
      </c>
      <c r="I4295" s="42" t="s">
        <v>2232</v>
      </c>
      <c r="J4295" s="15">
        <v>44000</v>
      </c>
      <c r="O4295" s="15">
        <v>1281</v>
      </c>
      <c r="P4295" s="15">
        <v>1900</v>
      </c>
      <c r="Q4295" s="15">
        <v>1000</v>
      </c>
      <c r="S4295" s="15">
        <v>3725</v>
      </c>
      <c r="T4295" s="15">
        <v>4785</v>
      </c>
      <c r="U4295" s="15">
        <v>12691</v>
      </c>
      <c r="V4295" s="15">
        <v>31309</v>
      </c>
      <c r="AH4295" s="15">
        <v>0</v>
      </c>
      <c r="AI4295" s="15">
        <v>0</v>
      </c>
      <c r="AU4295" s="15">
        <v>0</v>
      </c>
      <c r="AV4295" s="15">
        <v>0</v>
      </c>
      <c r="AW4295" s="15">
        <f t="shared" si="1206"/>
        <v>12691</v>
      </c>
    </row>
    <row r="4296" spans="1:49">
      <c r="A4296" s="44" t="s">
        <v>797</v>
      </c>
      <c r="B4296" s="45" t="s">
        <v>1030</v>
      </c>
      <c r="C4296" s="45" t="s">
        <v>1483</v>
      </c>
      <c r="D4296" s="452" t="s">
        <v>2976</v>
      </c>
      <c r="E4296" s="367" t="s">
        <v>772</v>
      </c>
      <c r="F4296" s="50"/>
      <c r="G4296" s="468" t="s">
        <v>3096</v>
      </c>
      <c r="H4296" s="50" t="s">
        <v>2333</v>
      </c>
      <c r="I4296" s="42" t="s">
        <v>1227</v>
      </c>
      <c r="J4296" s="15">
        <f>SUM(J4297:J4301)</f>
        <v>3000</v>
      </c>
      <c r="K4296" s="15">
        <f t="shared" ref="K4296:AT4296" si="1208">SUM(K4297:K4301)</f>
        <v>0</v>
      </c>
      <c r="L4296" s="15">
        <f t="shared" si="1208"/>
        <v>0</v>
      </c>
      <c r="M4296" s="15">
        <f t="shared" si="1208"/>
        <v>0</v>
      </c>
      <c r="N4296" s="15">
        <f t="shared" si="1208"/>
        <v>0</v>
      </c>
      <c r="O4296" s="15">
        <f t="shared" si="1208"/>
        <v>300</v>
      </c>
      <c r="P4296" s="15">
        <f t="shared" si="1208"/>
        <v>200</v>
      </c>
      <c r="Q4296" s="15">
        <f t="shared" si="1208"/>
        <v>0</v>
      </c>
      <c r="R4296" s="15">
        <f t="shared" si="1208"/>
        <v>0</v>
      </c>
      <c r="S4296" s="15">
        <f t="shared" si="1208"/>
        <v>0</v>
      </c>
      <c r="T4296" s="15">
        <f t="shared" si="1208"/>
        <v>0</v>
      </c>
      <c r="U4296" s="15">
        <v>500</v>
      </c>
      <c r="V4296" s="15">
        <v>2500</v>
      </c>
      <c r="W4296" s="15">
        <f>SUM(W4297:W4301)</f>
        <v>0</v>
      </c>
      <c r="X4296" s="15">
        <f t="shared" si="1208"/>
        <v>0</v>
      </c>
      <c r="Y4296" s="15">
        <f t="shared" si="1208"/>
        <v>0</v>
      </c>
      <c r="Z4296" s="15">
        <f t="shared" si="1208"/>
        <v>0</v>
      </c>
      <c r="AA4296" s="15">
        <f t="shared" si="1208"/>
        <v>0</v>
      </c>
      <c r="AB4296" s="15">
        <f t="shared" si="1208"/>
        <v>0</v>
      </c>
      <c r="AC4296" s="15">
        <f t="shared" si="1208"/>
        <v>0</v>
      </c>
      <c r="AD4296" s="15">
        <f t="shared" si="1208"/>
        <v>0</v>
      </c>
      <c r="AE4296" s="15">
        <f t="shared" si="1208"/>
        <v>0</v>
      </c>
      <c r="AF4296" s="15">
        <f t="shared" si="1208"/>
        <v>0</v>
      </c>
      <c r="AG4296" s="15">
        <f t="shared" si="1208"/>
        <v>0</v>
      </c>
      <c r="AH4296" s="15">
        <v>0</v>
      </c>
      <c r="AI4296" s="15">
        <v>0</v>
      </c>
      <c r="AJ4296" s="15">
        <f>SUM(AJ4297:AJ4301)</f>
        <v>0</v>
      </c>
      <c r="AK4296" s="15">
        <f t="shared" si="1208"/>
        <v>0</v>
      </c>
      <c r="AL4296" s="15">
        <f t="shared" si="1208"/>
        <v>0</v>
      </c>
      <c r="AM4296" s="15">
        <f t="shared" si="1208"/>
        <v>0</v>
      </c>
      <c r="AN4296" s="15">
        <f t="shared" si="1208"/>
        <v>0</v>
      </c>
      <c r="AO4296" s="15">
        <f t="shared" si="1208"/>
        <v>0</v>
      </c>
      <c r="AP4296" s="15">
        <f t="shared" si="1208"/>
        <v>0</v>
      </c>
      <c r="AQ4296" s="15">
        <f t="shared" si="1208"/>
        <v>0</v>
      </c>
      <c r="AR4296" s="15">
        <f t="shared" si="1208"/>
        <v>0</v>
      </c>
      <c r="AS4296" s="15">
        <f t="shared" si="1208"/>
        <v>0</v>
      </c>
      <c r="AT4296" s="15">
        <f t="shared" si="1208"/>
        <v>0</v>
      </c>
      <c r="AU4296" s="15">
        <v>0</v>
      </c>
      <c r="AV4296" s="15">
        <v>0</v>
      </c>
      <c r="AW4296" s="15">
        <f t="shared" si="1206"/>
        <v>500</v>
      </c>
    </row>
    <row r="4297" spans="1:49" s="144" customFormat="1">
      <c r="A4297" s="44" t="s">
        <v>797</v>
      </c>
      <c r="B4297" s="45" t="s">
        <v>1030</v>
      </c>
      <c r="C4297" s="45" t="s">
        <v>1483</v>
      </c>
      <c r="D4297" s="452" t="s">
        <v>2976</v>
      </c>
      <c r="E4297" s="140" t="s">
        <v>850</v>
      </c>
      <c r="F4297" s="141" t="s">
        <v>481</v>
      </c>
      <c r="G4297" s="468" t="s">
        <v>3096</v>
      </c>
      <c r="H4297" s="50" t="s">
        <v>2333</v>
      </c>
      <c r="I4297" s="142" t="s">
        <v>1119</v>
      </c>
      <c r="J4297" s="15"/>
      <c r="K4297" s="15"/>
      <c r="L4297" s="15"/>
      <c r="M4297" s="15"/>
      <c r="N4297" s="15"/>
      <c r="O4297" s="15"/>
      <c r="P4297" s="15"/>
      <c r="Q4297" s="15"/>
      <c r="R4297" s="15"/>
      <c r="S4297" s="15"/>
      <c r="T4297" s="15"/>
      <c r="U4297" s="15">
        <v>0</v>
      </c>
      <c r="V4297" s="15">
        <v>0</v>
      </c>
      <c r="W4297" s="15"/>
      <c r="X4297" s="15"/>
      <c r="Y4297" s="15"/>
      <c r="Z4297" s="15"/>
      <c r="AA4297" s="15"/>
      <c r="AB4297" s="15"/>
      <c r="AC4297" s="15"/>
      <c r="AD4297" s="15"/>
      <c r="AE4297" s="15"/>
      <c r="AF4297" s="15"/>
      <c r="AG4297" s="15"/>
      <c r="AH4297" s="15">
        <v>0</v>
      </c>
      <c r="AI4297" s="15">
        <v>0</v>
      </c>
      <c r="AJ4297" s="15"/>
      <c r="AK4297" s="15"/>
      <c r="AL4297" s="15"/>
      <c r="AM4297" s="15"/>
      <c r="AN4297" s="15"/>
      <c r="AO4297" s="15"/>
      <c r="AP4297" s="15"/>
      <c r="AQ4297" s="15"/>
      <c r="AR4297" s="15"/>
      <c r="AS4297" s="15"/>
      <c r="AT4297" s="15"/>
      <c r="AU4297" s="15">
        <v>0</v>
      </c>
      <c r="AV4297" s="15">
        <v>0</v>
      </c>
      <c r="AW4297" s="15">
        <f t="shared" si="1206"/>
        <v>0</v>
      </c>
    </row>
    <row r="4298" spans="1:49" s="144" customFormat="1">
      <c r="A4298" s="44" t="s">
        <v>797</v>
      </c>
      <c r="B4298" s="45" t="s">
        <v>1030</v>
      </c>
      <c r="C4298" s="45" t="s">
        <v>1483</v>
      </c>
      <c r="D4298" s="452" t="s">
        <v>2976</v>
      </c>
      <c r="E4298" s="140" t="s">
        <v>851</v>
      </c>
      <c r="F4298" s="141" t="s">
        <v>482</v>
      </c>
      <c r="G4298" s="468" t="s">
        <v>3096</v>
      </c>
      <c r="H4298" s="50" t="s">
        <v>2333</v>
      </c>
      <c r="I4298" s="142" t="s">
        <v>1290</v>
      </c>
      <c r="J4298" s="15">
        <v>3000</v>
      </c>
      <c r="K4298" s="15"/>
      <c r="L4298" s="15"/>
      <c r="M4298" s="15"/>
      <c r="N4298" s="15"/>
      <c r="O4298" s="15">
        <v>300</v>
      </c>
      <c r="P4298" s="15">
        <v>200</v>
      </c>
      <c r="Q4298" s="15"/>
      <c r="R4298" s="15"/>
      <c r="S4298" s="15"/>
      <c r="T4298" s="15"/>
      <c r="U4298" s="15">
        <v>500</v>
      </c>
      <c r="V4298" s="15">
        <v>2500</v>
      </c>
      <c r="W4298" s="15"/>
      <c r="X4298" s="15"/>
      <c r="Y4298" s="15"/>
      <c r="Z4298" s="15"/>
      <c r="AA4298" s="15"/>
      <c r="AB4298" s="15"/>
      <c r="AC4298" s="15"/>
      <c r="AD4298" s="15"/>
      <c r="AE4298" s="15"/>
      <c r="AF4298" s="15"/>
      <c r="AG4298" s="15"/>
      <c r="AH4298" s="15">
        <v>0</v>
      </c>
      <c r="AI4298" s="15">
        <v>0</v>
      </c>
      <c r="AJ4298" s="15"/>
      <c r="AK4298" s="15"/>
      <c r="AL4298" s="15"/>
      <c r="AM4298" s="15"/>
      <c r="AN4298" s="15"/>
      <c r="AO4298" s="15"/>
      <c r="AP4298" s="15"/>
      <c r="AQ4298" s="15"/>
      <c r="AR4298" s="15"/>
      <c r="AS4298" s="15"/>
      <c r="AT4298" s="15"/>
      <c r="AU4298" s="15">
        <v>0</v>
      </c>
      <c r="AV4298" s="15">
        <v>0</v>
      </c>
      <c r="AW4298" s="15">
        <f t="shared" si="1206"/>
        <v>500</v>
      </c>
    </row>
    <row r="4299" spans="1:49" s="144" customFormat="1">
      <c r="A4299" s="44" t="s">
        <v>797</v>
      </c>
      <c r="B4299" s="45" t="s">
        <v>1030</v>
      </c>
      <c r="C4299" s="45" t="s">
        <v>1483</v>
      </c>
      <c r="D4299" s="452" t="s">
        <v>2976</v>
      </c>
      <c r="E4299" s="140" t="s">
        <v>852</v>
      </c>
      <c r="F4299" s="141" t="s">
        <v>483</v>
      </c>
      <c r="G4299" s="468" t="s">
        <v>3096</v>
      </c>
      <c r="H4299" s="50" t="s">
        <v>2333</v>
      </c>
      <c r="I4299" s="142" t="s">
        <v>1733</v>
      </c>
      <c r="J4299" s="15"/>
      <c r="K4299" s="15"/>
      <c r="L4299" s="15"/>
      <c r="M4299" s="15"/>
      <c r="N4299" s="15"/>
      <c r="O4299" s="15"/>
      <c r="P4299" s="15"/>
      <c r="Q4299" s="15"/>
      <c r="R4299" s="15"/>
      <c r="S4299" s="15"/>
      <c r="T4299" s="15"/>
      <c r="U4299" s="15">
        <v>0</v>
      </c>
      <c r="V4299" s="15">
        <v>0</v>
      </c>
      <c r="W4299" s="15"/>
      <c r="X4299" s="15"/>
      <c r="Y4299" s="15"/>
      <c r="Z4299" s="15"/>
      <c r="AA4299" s="15"/>
      <c r="AB4299" s="15"/>
      <c r="AC4299" s="15"/>
      <c r="AD4299" s="15"/>
      <c r="AE4299" s="15"/>
      <c r="AF4299" s="15"/>
      <c r="AG4299" s="15"/>
      <c r="AH4299" s="15">
        <v>0</v>
      </c>
      <c r="AI4299" s="15">
        <v>0</v>
      </c>
      <c r="AJ4299" s="15"/>
      <c r="AK4299" s="15"/>
      <c r="AL4299" s="15"/>
      <c r="AM4299" s="15"/>
      <c r="AN4299" s="15"/>
      <c r="AO4299" s="15"/>
      <c r="AP4299" s="15"/>
      <c r="AQ4299" s="15"/>
      <c r="AR4299" s="15"/>
      <c r="AS4299" s="15"/>
      <c r="AT4299" s="15"/>
      <c r="AU4299" s="15">
        <v>0</v>
      </c>
      <c r="AV4299" s="15">
        <v>0</v>
      </c>
      <c r="AW4299" s="15">
        <f t="shared" si="1206"/>
        <v>0</v>
      </c>
    </row>
    <row r="4300" spans="1:49" s="144" customFormat="1">
      <c r="A4300" s="44" t="s">
        <v>797</v>
      </c>
      <c r="B4300" s="45" t="s">
        <v>1030</v>
      </c>
      <c r="C4300" s="45" t="s">
        <v>1483</v>
      </c>
      <c r="D4300" s="452" t="s">
        <v>2976</v>
      </c>
      <c r="E4300" s="140" t="s">
        <v>853</v>
      </c>
      <c r="F4300" s="141" t="s">
        <v>484</v>
      </c>
      <c r="G4300" s="468" t="s">
        <v>3096</v>
      </c>
      <c r="H4300" s="50" t="s">
        <v>2333</v>
      </c>
      <c r="I4300" s="142" t="s">
        <v>1734</v>
      </c>
      <c r="J4300" s="15"/>
      <c r="K4300" s="15"/>
      <c r="L4300" s="15"/>
      <c r="M4300" s="15"/>
      <c r="N4300" s="15"/>
      <c r="O4300" s="15"/>
      <c r="P4300" s="15"/>
      <c r="Q4300" s="15"/>
      <c r="R4300" s="15"/>
      <c r="S4300" s="15"/>
      <c r="T4300" s="15"/>
      <c r="U4300" s="15">
        <v>0</v>
      </c>
      <c r="V4300" s="15">
        <v>0</v>
      </c>
      <c r="W4300" s="15"/>
      <c r="X4300" s="15"/>
      <c r="Y4300" s="15"/>
      <c r="Z4300" s="15"/>
      <c r="AA4300" s="15"/>
      <c r="AB4300" s="15"/>
      <c r="AC4300" s="15"/>
      <c r="AD4300" s="15"/>
      <c r="AE4300" s="15"/>
      <c r="AF4300" s="15"/>
      <c r="AG4300" s="15"/>
      <c r="AH4300" s="15">
        <v>0</v>
      </c>
      <c r="AI4300" s="15">
        <v>0</v>
      </c>
      <c r="AJ4300" s="15"/>
      <c r="AK4300" s="15"/>
      <c r="AL4300" s="15"/>
      <c r="AM4300" s="15"/>
      <c r="AN4300" s="15"/>
      <c r="AO4300" s="15"/>
      <c r="AP4300" s="15"/>
      <c r="AQ4300" s="15"/>
      <c r="AR4300" s="15"/>
      <c r="AS4300" s="15"/>
      <c r="AT4300" s="15"/>
      <c r="AU4300" s="15">
        <v>0</v>
      </c>
      <c r="AV4300" s="15">
        <v>0</v>
      </c>
      <c r="AW4300" s="15">
        <f t="shared" si="1206"/>
        <v>0</v>
      </c>
    </row>
    <row r="4301" spans="1:49" s="144" customFormat="1">
      <c r="A4301" s="44" t="s">
        <v>797</v>
      </c>
      <c r="B4301" s="45" t="s">
        <v>1030</v>
      </c>
      <c r="C4301" s="45" t="s">
        <v>1483</v>
      </c>
      <c r="D4301" s="452" t="s">
        <v>2976</v>
      </c>
      <c r="E4301" s="140" t="s">
        <v>854</v>
      </c>
      <c r="F4301" s="141" t="s">
        <v>485</v>
      </c>
      <c r="G4301" s="468" t="s">
        <v>3096</v>
      </c>
      <c r="H4301" s="50" t="s">
        <v>2333</v>
      </c>
      <c r="I4301" s="142" t="s">
        <v>1735</v>
      </c>
      <c r="J4301" s="15"/>
      <c r="K4301" s="15"/>
      <c r="L4301" s="15"/>
      <c r="M4301" s="15"/>
      <c r="N4301" s="15"/>
      <c r="O4301" s="15"/>
      <c r="P4301" s="15"/>
      <c r="Q4301" s="15"/>
      <c r="R4301" s="15"/>
      <c r="S4301" s="15"/>
      <c r="T4301" s="15"/>
      <c r="U4301" s="15">
        <v>0</v>
      </c>
      <c r="V4301" s="15">
        <v>0</v>
      </c>
      <c r="W4301" s="15"/>
      <c r="X4301" s="15"/>
      <c r="Y4301" s="15"/>
      <c r="Z4301" s="15"/>
      <c r="AA4301" s="15"/>
      <c r="AB4301" s="15"/>
      <c r="AC4301" s="15"/>
      <c r="AD4301" s="15"/>
      <c r="AE4301" s="15"/>
      <c r="AF4301" s="15"/>
      <c r="AG4301" s="15"/>
      <c r="AH4301" s="15">
        <v>0</v>
      </c>
      <c r="AI4301" s="15">
        <v>0</v>
      </c>
      <c r="AJ4301" s="15"/>
      <c r="AK4301" s="15"/>
      <c r="AL4301" s="15"/>
      <c r="AM4301" s="15"/>
      <c r="AN4301" s="15"/>
      <c r="AO4301" s="15"/>
      <c r="AP4301" s="15"/>
      <c r="AQ4301" s="15"/>
      <c r="AR4301" s="15"/>
      <c r="AS4301" s="15"/>
      <c r="AT4301" s="15"/>
      <c r="AU4301" s="15">
        <v>0</v>
      </c>
      <c r="AV4301" s="15">
        <v>0</v>
      </c>
      <c r="AW4301" s="15">
        <f t="shared" si="1206"/>
        <v>0</v>
      </c>
    </row>
    <row r="4302" spans="1:49">
      <c r="A4302" s="44" t="s">
        <v>797</v>
      </c>
      <c r="B4302" s="45" t="s">
        <v>1030</v>
      </c>
      <c r="C4302" s="45" t="s">
        <v>1483</v>
      </c>
      <c r="D4302" s="452" t="s">
        <v>2976</v>
      </c>
      <c r="E4302" s="213" t="s">
        <v>773</v>
      </c>
      <c r="F4302" s="65"/>
      <c r="G4302" s="65"/>
      <c r="H4302" s="65"/>
      <c r="I4302" s="1" t="s">
        <v>1362</v>
      </c>
      <c r="J4302" s="9">
        <f>SUM(J4303)</f>
        <v>3000</v>
      </c>
      <c r="K4302" s="9">
        <f t="shared" ref="K4302:AT4302" si="1209">SUM(K4303)</f>
        <v>0</v>
      </c>
      <c r="L4302" s="9">
        <f t="shared" si="1209"/>
        <v>0</v>
      </c>
      <c r="M4302" s="9">
        <f t="shared" si="1209"/>
        <v>0</v>
      </c>
      <c r="N4302" s="9">
        <f t="shared" si="1209"/>
        <v>0</v>
      </c>
      <c r="O4302" s="9">
        <f t="shared" si="1209"/>
        <v>300</v>
      </c>
      <c r="P4302" s="9">
        <f t="shared" si="1209"/>
        <v>500</v>
      </c>
      <c r="Q4302" s="9">
        <f t="shared" si="1209"/>
        <v>0</v>
      </c>
      <c r="R4302" s="9">
        <f t="shared" si="1209"/>
        <v>0</v>
      </c>
      <c r="S4302" s="9">
        <f t="shared" si="1209"/>
        <v>1200</v>
      </c>
      <c r="T4302" s="9">
        <f t="shared" si="1209"/>
        <v>0</v>
      </c>
      <c r="U4302" s="9">
        <v>2000</v>
      </c>
      <c r="V4302" s="9">
        <v>1000</v>
      </c>
      <c r="W4302" s="9">
        <f>SUM(W4303)</f>
        <v>0</v>
      </c>
      <c r="X4302" s="9">
        <f t="shared" si="1209"/>
        <v>0</v>
      </c>
      <c r="Y4302" s="9">
        <f t="shared" si="1209"/>
        <v>0</v>
      </c>
      <c r="Z4302" s="9">
        <f t="shared" si="1209"/>
        <v>0</v>
      </c>
      <c r="AA4302" s="9">
        <f t="shared" si="1209"/>
        <v>0</v>
      </c>
      <c r="AB4302" s="9">
        <f t="shared" si="1209"/>
        <v>0</v>
      </c>
      <c r="AC4302" s="9">
        <f t="shared" si="1209"/>
        <v>0</v>
      </c>
      <c r="AD4302" s="9">
        <f t="shared" si="1209"/>
        <v>0</v>
      </c>
      <c r="AE4302" s="9">
        <f t="shared" si="1209"/>
        <v>0</v>
      </c>
      <c r="AF4302" s="9">
        <f t="shared" si="1209"/>
        <v>0</v>
      </c>
      <c r="AG4302" s="9">
        <f t="shared" si="1209"/>
        <v>0</v>
      </c>
      <c r="AH4302" s="9">
        <v>0</v>
      </c>
      <c r="AI4302" s="9">
        <v>0</v>
      </c>
      <c r="AJ4302" s="9">
        <f>SUM(AJ4303)</f>
        <v>0</v>
      </c>
      <c r="AK4302" s="9">
        <f t="shared" si="1209"/>
        <v>0</v>
      </c>
      <c r="AL4302" s="9">
        <f t="shared" si="1209"/>
        <v>0</v>
      </c>
      <c r="AM4302" s="9">
        <f t="shared" si="1209"/>
        <v>0</v>
      </c>
      <c r="AN4302" s="9">
        <f t="shared" si="1209"/>
        <v>0</v>
      </c>
      <c r="AO4302" s="9">
        <f t="shared" si="1209"/>
        <v>0</v>
      </c>
      <c r="AP4302" s="9">
        <f t="shared" si="1209"/>
        <v>0</v>
      </c>
      <c r="AQ4302" s="9">
        <f t="shared" si="1209"/>
        <v>0</v>
      </c>
      <c r="AR4302" s="9">
        <f t="shared" si="1209"/>
        <v>0</v>
      </c>
      <c r="AS4302" s="9">
        <f t="shared" si="1209"/>
        <v>0</v>
      </c>
      <c r="AT4302" s="9">
        <f t="shared" si="1209"/>
        <v>0</v>
      </c>
      <c r="AU4302" s="9">
        <v>0</v>
      </c>
      <c r="AV4302" s="9">
        <v>0</v>
      </c>
      <c r="AW4302" s="9">
        <f t="shared" si="1206"/>
        <v>2000</v>
      </c>
    </row>
    <row r="4303" spans="1:49">
      <c r="A4303" s="44" t="s">
        <v>797</v>
      </c>
      <c r="B4303" s="45" t="s">
        <v>1030</v>
      </c>
      <c r="C4303" s="45" t="s">
        <v>1483</v>
      </c>
      <c r="D4303" s="452" t="s">
        <v>2976</v>
      </c>
      <c r="E4303" s="367" t="s">
        <v>785</v>
      </c>
      <c r="F4303" s="50"/>
      <c r="G4303" s="468" t="s">
        <v>3096</v>
      </c>
      <c r="H4303" s="50" t="s">
        <v>2333</v>
      </c>
      <c r="I4303" s="42" t="s">
        <v>1363</v>
      </c>
      <c r="J4303" s="15">
        <v>3000</v>
      </c>
      <c r="O4303" s="15">
        <v>300</v>
      </c>
      <c r="P4303" s="15">
        <v>500</v>
      </c>
      <c r="S4303" s="15">
        <v>1200</v>
      </c>
      <c r="U4303" s="15">
        <v>2000</v>
      </c>
      <c r="V4303" s="15">
        <v>1000</v>
      </c>
      <c r="AH4303" s="15">
        <v>0</v>
      </c>
      <c r="AI4303" s="15">
        <v>0</v>
      </c>
      <c r="AU4303" s="15">
        <v>0</v>
      </c>
      <c r="AV4303" s="15">
        <v>0</v>
      </c>
      <c r="AW4303" s="15">
        <f t="shared" si="1206"/>
        <v>2000</v>
      </c>
    </row>
    <row r="4304" spans="1:49">
      <c r="A4304" s="44" t="s">
        <v>797</v>
      </c>
      <c r="B4304" s="45" t="s">
        <v>1030</v>
      </c>
      <c r="C4304" s="45" t="s">
        <v>1483</v>
      </c>
      <c r="D4304" s="452" t="s">
        <v>2976</v>
      </c>
      <c r="E4304" s="213" t="s">
        <v>1364</v>
      </c>
      <c r="F4304" s="65"/>
      <c r="G4304" s="65"/>
      <c r="H4304" s="65"/>
      <c r="I4304" s="1" t="s">
        <v>2104</v>
      </c>
      <c r="J4304" s="9">
        <f>SUM(J4305:J4314)</f>
        <v>87700</v>
      </c>
      <c r="K4304" s="9">
        <f t="shared" ref="K4304:AT4304" si="1210">SUM(K4305:K4314)</f>
        <v>3300</v>
      </c>
      <c r="L4304" s="9">
        <f t="shared" si="1210"/>
        <v>14481</v>
      </c>
      <c r="M4304" s="9">
        <f t="shared" si="1210"/>
        <v>15637</v>
      </c>
      <c r="N4304" s="9">
        <f t="shared" si="1210"/>
        <v>13896</v>
      </c>
      <c r="O4304" s="9">
        <f t="shared" si="1210"/>
        <v>8500</v>
      </c>
      <c r="P4304" s="9">
        <f t="shared" si="1210"/>
        <v>4884</v>
      </c>
      <c r="Q4304" s="9">
        <f t="shared" si="1210"/>
        <v>1111</v>
      </c>
      <c r="R4304" s="9">
        <f t="shared" si="1210"/>
        <v>2000</v>
      </c>
      <c r="S4304" s="9">
        <f t="shared" si="1210"/>
        <v>8000</v>
      </c>
      <c r="T4304" s="9">
        <f t="shared" si="1210"/>
        <v>9891</v>
      </c>
      <c r="U4304" s="9">
        <v>81700</v>
      </c>
      <c r="V4304" s="9">
        <v>6000</v>
      </c>
      <c r="W4304" s="9">
        <f>SUM(W4305:W4314)</f>
        <v>0</v>
      </c>
      <c r="X4304" s="9">
        <f t="shared" si="1210"/>
        <v>0</v>
      </c>
      <c r="Y4304" s="9">
        <f t="shared" si="1210"/>
        <v>0</v>
      </c>
      <c r="Z4304" s="9">
        <f t="shared" si="1210"/>
        <v>0</v>
      </c>
      <c r="AA4304" s="9">
        <f t="shared" si="1210"/>
        <v>0</v>
      </c>
      <c r="AB4304" s="9">
        <f t="shared" si="1210"/>
        <v>0</v>
      </c>
      <c r="AC4304" s="9">
        <f t="shared" si="1210"/>
        <v>0</v>
      </c>
      <c r="AD4304" s="9">
        <f t="shared" si="1210"/>
        <v>0</v>
      </c>
      <c r="AE4304" s="9">
        <f t="shared" si="1210"/>
        <v>0</v>
      </c>
      <c r="AF4304" s="9">
        <f t="shared" si="1210"/>
        <v>0</v>
      </c>
      <c r="AG4304" s="9">
        <f t="shared" si="1210"/>
        <v>0</v>
      </c>
      <c r="AH4304" s="9">
        <v>0</v>
      </c>
      <c r="AI4304" s="9">
        <v>0</v>
      </c>
      <c r="AJ4304" s="9">
        <f>SUM(AJ4305:AJ4314)</f>
        <v>0</v>
      </c>
      <c r="AK4304" s="9">
        <f t="shared" si="1210"/>
        <v>0</v>
      </c>
      <c r="AL4304" s="9">
        <f t="shared" si="1210"/>
        <v>0</v>
      </c>
      <c r="AM4304" s="9">
        <f t="shared" si="1210"/>
        <v>0</v>
      </c>
      <c r="AN4304" s="9">
        <f t="shared" si="1210"/>
        <v>0</v>
      </c>
      <c r="AO4304" s="9">
        <f t="shared" si="1210"/>
        <v>0</v>
      </c>
      <c r="AP4304" s="9">
        <f t="shared" si="1210"/>
        <v>0</v>
      </c>
      <c r="AQ4304" s="9">
        <f t="shared" si="1210"/>
        <v>0</v>
      </c>
      <c r="AR4304" s="9">
        <f t="shared" si="1210"/>
        <v>0</v>
      </c>
      <c r="AS4304" s="9">
        <f t="shared" si="1210"/>
        <v>0</v>
      </c>
      <c r="AT4304" s="9">
        <f t="shared" si="1210"/>
        <v>0</v>
      </c>
      <c r="AU4304" s="9">
        <v>0</v>
      </c>
      <c r="AV4304" s="9">
        <v>0</v>
      </c>
      <c r="AW4304" s="9">
        <f t="shared" si="1206"/>
        <v>81700</v>
      </c>
    </row>
    <row r="4305" spans="1:49">
      <c r="A4305" s="44" t="s">
        <v>797</v>
      </c>
      <c r="B4305" s="45" t="s">
        <v>1030</v>
      </c>
      <c r="C4305" s="45" t="s">
        <v>1483</v>
      </c>
      <c r="D4305" s="452" t="s">
        <v>2976</v>
      </c>
      <c r="E4305" s="367" t="s">
        <v>786</v>
      </c>
      <c r="F4305" s="50"/>
      <c r="G4305" s="468" t="s">
        <v>3096</v>
      </c>
      <c r="H4305" s="50" t="s">
        <v>2333</v>
      </c>
      <c r="I4305" s="42" t="s">
        <v>1191</v>
      </c>
      <c r="J4305" s="15">
        <v>1500</v>
      </c>
      <c r="K4305" s="15">
        <v>200</v>
      </c>
      <c r="L4305" s="15">
        <v>100</v>
      </c>
      <c r="M4305" s="15">
        <v>1200</v>
      </c>
      <c r="U4305" s="15">
        <v>1500</v>
      </c>
      <c r="V4305" s="15">
        <v>0</v>
      </c>
      <c r="AH4305" s="15">
        <v>0</v>
      </c>
      <c r="AI4305" s="15">
        <v>0</v>
      </c>
      <c r="AU4305" s="15">
        <v>0</v>
      </c>
      <c r="AV4305" s="15">
        <v>0</v>
      </c>
      <c r="AW4305" s="15">
        <f t="shared" si="1206"/>
        <v>1500</v>
      </c>
    </row>
    <row r="4306" spans="1:49">
      <c r="A4306" s="44" t="s">
        <v>797</v>
      </c>
      <c r="B4306" s="45" t="s">
        <v>1030</v>
      </c>
      <c r="C4306" s="45" t="s">
        <v>1483</v>
      </c>
      <c r="D4306" s="452" t="s">
        <v>2976</v>
      </c>
      <c r="E4306" s="367" t="s">
        <v>1528</v>
      </c>
      <c r="F4306" s="50"/>
      <c r="G4306" s="468" t="s">
        <v>3096</v>
      </c>
      <c r="H4306" s="50" t="s">
        <v>2333</v>
      </c>
      <c r="I4306" s="42" t="s">
        <v>989</v>
      </c>
      <c r="U4306" s="15">
        <v>0</v>
      </c>
      <c r="V4306" s="15">
        <v>0</v>
      </c>
      <c r="AH4306" s="15">
        <v>0</v>
      </c>
      <c r="AI4306" s="15">
        <v>0</v>
      </c>
      <c r="AU4306" s="15">
        <v>0</v>
      </c>
      <c r="AV4306" s="15">
        <v>0</v>
      </c>
      <c r="AW4306" s="15">
        <f t="shared" si="1206"/>
        <v>0</v>
      </c>
    </row>
    <row r="4307" spans="1:49">
      <c r="A4307" s="44" t="s">
        <v>797</v>
      </c>
      <c r="B4307" s="45" t="s">
        <v>1030</v>
      </c>
      <c r="C4307" s="45" t="s">
        <v>1483</v>
      </c>
      <c r="D4307" s="452" t="s">
        <v>2976</v>
      </c>
      <c r="E4307" s="367" t="s">
        <v>1679</v>
      </c>
      <c r="F4307" s="50"/>
      <c r="G4307" s="468" t="s">
        <v>3096</v>
      </c>
      <c r="H4307" s="50" t="s">
        <v>2333</v>
      </c>
      <c r="I4307" s="42" t="s">
        <v>1048</v>
      </c>
      <c r="U4307" s="15">
        <v>0</v>
      </c>
      <c r="V4307" s="15">
        <v>0</v>
      </c>
      <c r="AH4307" s="15">
        <v>0</v>
      </c>
      <c r="AI4307" s="15">
        <v>0</v>
      </c>
      <c r="AU4307" s="15">
        <v>0</v>
      </c>
      <c r="AV4307" s="15">
        <v>0</v>
      </c>
      <c r="AW4307" s="15">
        <f t="shared" si="1206"/>
        <v>0</v>
      </c>
    </row>
    <row r="4308" spans="1:49">
      <c r="A4308" s="44" t="s">
        <v>797</v>
      </c>
      <c r="B4308" s="45" t="s">
        <v>1030</v>
      </c>
      <c r="C4308" s="45" t="s">
        <v>1483</v>
      </c>
      <c r="D4308" s="452" t="s">
        <v>2976</v>
      </c>
      <c r="E4308" s="367" t="s">
        <v>787</v>
      </c>
      <c r="F4308" s="50"/>
      <c r="G4308" s="468" t="s">
        <v>3096</v>
      </c>
      <c r="H4308" s="50" t="s">
        <v>2333</v>
      </c>
      <c r="I4308" s="42" t="s">
        <v>2226</v>
      </c>
      <c r="J4308" s="15">
        <v>77000</v>
      </c>
      <c r="K4308" s="15">
        <v>2300</v>
      </c>
      <c r="L4308" s="15">
        <v>13481</v>
      </c>
      <c r="M4308" s="15">
        <v>12037</v>
      </c>
      <c r="N4308" s="15">
        <v>11296</v>
      </c>
      <c r="O4308" s="15">
        <v>8000</v>
      </c>
      <c r="P4308" s="15">
        <v>4884</v>
      </c>
      <c r="Q4308" s="15">
        <v>1111</v>
      </c>
      <c r="S4308" s="15">
        <v>8000</v>
      </c>
      <c r="T4308" s="15">
        <v>9891</v>
      </c>
      <c r="U4308" s="15">
        <v>71000</v>
      </c>
      <c r="V4308" s="15">
        <v>6000</v>
      </c>
      <c r="AH4308" s="15">
        <v>0</v>
      </c>
      <c r="AI4308" s="15">
        <v>0</v>
      </c>
      <c r="AU4308" s="15">
        <v>0</v>
      </c>
      <c r="AV4308" s="15">
        <v>0</v>
      </c>
      <c r="AW4308" s="15">
        <f t="shared" si="1206"/>
        <v>71000</v>
      </c>
    </row>
    <row r="4309" spans="1:49">
      <c r="A4309" s="44" t="s">
        <v>797</v>
      </c>
      <c r="B4309" s="45" t="s">
        <v>1030</v>
      </c>
      <c r="C4309" s="45" t="s">
        <v>1483</v>
      </c>
      <c r="D4309" s="452" t="s">
        <v>2976</v>
      </c>
      <c r="E4309" s="367" t="s">
        <v>1116</v>
      </c>
      <c r="F4309" s="50"/>
      <c r="G4309" s="468" t="s">
        <v>3096</v>
      </c>
      <c r="H4309" s="50" t="s">
        <v>2333</v>
      </c>
      <c r="I4309" s="42" t="s">
        <v>1487</v>
      </c>
      <c r="J4309" s="15">
        <v>1500</v>
      </c>
      <c r="K4309" s="15">
        <v>200</v>
      </c>
      <c r="L4309" s="15">
        <v>200</v>
      </c>
      <c r="M4309" s="15">
        <v>400</v>
      </c>
      <c r="N4309" s="15">
        <v>200</v>
      </c>
      <c r="O4309" s="15">
        <v>500</v>
      </c>
      <c r="U4309" s="15">
        <v>1500</v>
      </c>
      <c r="V4309" s="15">
        <v>0</v>
      </c>
      <c r="AH4309" s="15">
        <v>0</v>
      </c>
      <c r="AI4309" s="15">
        <v>0</v>
      </c>
      <c r="AU4309" s="15">
        <v>0</v>
      </c>
      <c r="AV4309" s="15">
        <v>0</v>
      </c>
      <c r="AW4309" s="15">
        <f t="shared" si="1206"/>
        <v>1500</v>
      </c>
    </row>
    <row r="4310" spans="1:49">
      <c r="A4310" s="44" t="s">
        <v>797</v>
      </c>
      <c r="B4310" s="45" t="s">
        <v>1030</v>
      </c>
      <c r="C4310" s="45" t="s">
        <v>1483</v>
      </c>
      <c r="D4310" s="452" t="s">
        <v>2976</v>
      </c>
      <c r="E4310" s="367" t="s">
        <v>1703</v>
      </c>
      <c r="F4310" s="50"/>
      <c r="G4310" s="468" t="s">
        <v>3096</v>
      </c>
      <c r="H4310" s="50" t="s">
        <v>2333</v>
      </c>
      <c r="I4310" s="42" t="s">
        <v>1047</v>
      </c>
      <c r="U4310" s="15">
        <v>0</v>
      </c>
      <c r="V4310" s="15">
        <v>0</v>
      </c>
      <c r="AH4310" s="15">
        <v>0</v>
      </c>
      <c r="AI4310" s="15">
        <v>0</v>
      </c>
      <c r="AU4310" s="15">
        <v>0</v>
      </c>
      <c r="AV4310" s="15">
        <v>0</v>
      </c>
      <c r="AW4310" s="15">
        <f t="shared" si="1206"/>
        <v>0</v>
      </c>
    </row>
    <row r="4311" spans="1:49">
      <c r="A4311" s="44" t="s">
        <v>797</v>
      </c>
      <c r="B4311" s="45" t="s">
        <v>1030</v>
      </c>
      <c r="C4311" s="45" t="s">
        <v>1483</v>
      </c>
      <c r="D4311" s="452" t="s">
        <v>2976</v>
      </c>
      <c r="E4311" s="367" t="s">
        <v>826</v>
      </c>
      <c r="F4311" s="50"/>
      <c r="G4311" s="468" t="s">
        <v>3096</v>
      </c>
      <c r="H4311" s="50" t="s">
        <v>2333</v>
      </c>
      <c r="I4311" s="42" t="s">
        <v>2170</v>
      </c>
      <c r="J4311" s="15">
        <v>5000</v>
      </c>
      <c r="K4311" s="15">
        <v>300</v>
      </c>
      <c r="L4311" s="15">
        <v>700</v>
      </c>
      <c r="M4311" s="15">
        <v>1000</v>
      </c>
      <c r="N4311" s="15">
        <v>1000</v>
      </c>
      <c r="R4311" s="15">
        <v>2000</v>
      </c>
      <c r="U4311" s="15">
        <v>5000</v>
      </c>
      <c r="V4311" s="15">
        <v>0</v>
      </c>
      <c r="AH4311" s="15">
        <v>0</v>
      </c>
      <c r="AI4311" s="15">
        <v>0</v>
      </c>
      <c r="AU4311" s="15">
        <v>0</v>
      </c>
      <c r="AV4311" s="15">
        <v>0</v>
      </c>
      <c r="AW4311" s="15">
        <f t="shared" si="1206"/>
        <v>5000</v>
      </c>
    </row>
    <row r="4312" spans="1:49">
      <c r="A4312" s="44" t="s">
        <v>797</v>
      </c>
      <c r="B4312" s="45" t="s">
        <v>1030</v>
      </c>
      <c r="C4312" s="45" t="s">
        <v>1483</v>
      </c>
      <c r="D4312" s="452" t="s">
        <v>2976</v>
      </c>
      <c r="E4312" s="367" t="s">
        <v>1115</v>
      </c>
      <c r="F4312" s="50"/>
      <c r="G4312" s="468" t="s">
        <v>3096</v>
      </c>
      <c r="H4312" s="50" t="s">
        <v>2333</v>
      </c>
      <c r="I4312" s="42" t="s">
        <v>990</v>
      </c>
      <c r="U4312" s="15">
        <v>0</v>
      </c>
      <c r="V4312" s="15">
        <v>0</v>
      </c>
      <c r="AH4312" s="15">
        <v>0</v>
      </c>
      <c r="AI4312" s="15">
        <v>0</v>
      </c>
      <c r="AU4312" s="15">
        <v>0</v>
      </c>
      <c r="AV4312" s="15">
        <v>0</v>
      </c>
      <c r="AW4312" s="15">
        <f t="shared" si="1206"/>
        <v>0</v>
      </c>
    </row>
    <row r="4313" spans="1:49">
      <c r="A4313" s="44" t="s">
        <v>797</v>
      </c>
      <c r="B4313" s="45" t="s">
        <v>1030</v>
      </c>
      <c r="C4313" s="45" t="s">
        <v>1483</v>
      </c>
      <c r="D4313" s="452" t="s">
        <v>2976</v>
      </c>
      <c r="E4313" s="367" t="s">
        <v>1677</v>
      </c>
      <c r="F4313" s="50"/>
      <c r="G4313" s="468" t="s">
        <v>3096</v>
      </c>
      <c r="H4313" s="50" t="s">
        <v>2333</v>
      </c>
      <c r="I4313" s="42" t="s">
        <v>1198</v>
      </c>
      <c r="J4313" s="15">
        <v>2700</v>
      </c>
      <c r="K4313" s="15">
        <v>300</v>
      </c>
      <c r="M4313" s="15">
        <v>1000</v>
      </c>
      <c r="N4313" s="15">
        <v>1400</v>
      </c>
      <c r="U4313" s="15">
        <v>2700</v>
      </c>
      <c r="V4313" s="15">
        <v>0</v>
      </c>
      <c r="AH4313" s="15">
        <v>0</v>
      </c>
      <c r="AI4313" s="15">
        <v>0</v>
      </c>
      <c r="AU4313" s="15">
        <v>0</v>
      </c>
      <c r="AV4313" s="15">
        <v>0</v>
      </c>
      <c r="AW4313" s="15">
        <f t="shared" si="1206"/>
        <v>2700</v>
      </c>
    </row>
    <row r="4314" spans="1:49">
      <c r="A4314" s="44" t="s">
        <v>797</v>
      </c>
      <c r="B4314" s="45" t="s">
        <v>1030</v>
      </c>
      <c r="C4314" s="45" t="s">
        <v>1483</v>
      </c>
      <c r="D4314" s="452" t="s">
        <v>2976</v>
      </c>
      <c r="E4314" s="367" t="s">
        <v>1677</v>
      </c>
      <c r="F4314" s="50" t="s">
        <v>486</v>
      </c>
      <c r="G4314" s="468" t="s">
        <v>3096</v>
      </c>
      <c r="H4314" s="50" t="s">
        <v>2333</v>
      </c>
      <c r="I4314" s="42" t="s">
        <v>25</v>
      </c>
      <c r="U4314" s="15">
        <v>0</v>
      </c>
      <c r="V4314" s="15">
        <v>0</v>
      </c>
      <c r="AH4314" s="15">
        <v>0</v>
      </c>
      <c r="AI4314" s="15">
        <v>0</v>
      </c>
      <c r="AU4314" s="15">
        <v>0</v>
      </c>
      <c r="AV4314" s="15">
        <v>0</v>
      </c>
      <c r="AW4314" s="15">
        <f t="shared" si="1206"/>
        <v>0</v>
      </c>
    </row>
    <row r="4315" spans="1:49" s="52" customFormat="1">
      <c r="A4315" s="41"/>
      <c r="B4315" s="345"/>
      <c r="C4315" s="345"/>
      <c r="D4315" s="369"/>
      <c r="E4315" s="213"/>
      <c r="F4315" s="65"/>
      <c r="G4315" s="65"/>
      <c r="H4315" s="65"/>
      <c r="I4315" s="49" t="s">
        <v>3</v>
      </c>
      <c r="J4315" s="6">
        <f>SUM(J4316)</f>
        <v>0</v>
      </c>
      <c r="K4315" s="6">
        <f t="shared" ref="K4315:AT4316" si="1211">SUM(K4316)</f>
        <v>0</v>
      </c>
      <c r="L4315" s="6">
        <f t="shared" si="1211"/>
        <v>0</v>
      </c>
      <c r="M4315" s="6">
        <f t="shared" si="1211"/>
        <v>0</v>
      </c>
      <c r="N4315" s="6">
        <f t="shared" si="1211"/>
        <v>0</v>
      </c>
      <c r="O4315" s="6">
        <f t="shared" si="1211"/>
        <v>0</v>
      </c>
      <c r="P4315" s="6">
        <f t="shared" si="1211"/>
        <v>0</v>
      </c>
      <c r="Q4315" s="6">
        <f t="shared" si="1211"/>
        <v>0</v>
      </c>
      <c r="R4315" s="6">
        <f t="shared" si="1211"/>
        <v>0</v>
      </c>
      <c r="S4315" s="6">
        <f t="shared" si="1211"/>
        <v>0</v>
      </c>
      <c r="T4315" s="6">
        <f t="shared" si="1211"/>
        <v>0</v>
      </c>
      <c r="U4315" s="6">
        <v>0</v>
      </c>
      <c r="V4315" s="6">
        <v>0</v>
      </c>
      <c r="W4315" s="6">
        <f>SUM(W4316)</f>
        <v>0</v>
      </c>
      <c r="X4315" s="6">
        <f t="shared" si="1211"/>
        <v>0</v>
      </c>
      <c r="Y4315" s="6">
        <f t="shared" si="1211"/>
        <v>0</v>
      </c>
      <c r="Z4315" s="6">
        <f t="shared" si="1211"/>
        <v>0</v>
      </c>
      <c r="AA4315" s="6">
        <f t="shared" si="1211"/>
        <v>0</v>
      </c>
      <c r="AB4315" s="6">
        <f t="shared" si="1211"/>
        <v>0</v>
      </c>
      <c r="AC4315" s="6">
        <f t="shared" si="1211"/>
        <v>0</v>
      </c>
      <c r="AD4315" s="6">
        <f t="shared" si="1211"/>
        <v>0</v>
      </c>
      <c r="AE4315" s="6">
        <f t="shared" si="1211"/>
        <v>0</v>
      </c>
      <c r="AF4315" s="6">
        <f t="shared" si="1211"/>
        <v>0</v>
      </c>
      <c r="AG4315" s="6">
        <f t="shared" si="1211"/>
        <v>0</v>
      </c>
      <c r="AH4315" s="6">
        <v>0</v>
      </c>
      <c r="AI4315" s="6">
        <v>0</v>
      </c>
      <c r="AJ4315" s="6">
        <f>SUM(AJ4316)</f>
        <v>0</v>
      </c>
      <c r="AK4315" s="6">
        <f t="shared" si="1211"/>
        <v>0</v>
      </c>
      <c r="AL4315" s="6">
        <f t="shared" si="1211"/>
        <v>0</v>
      </c>
      <c r="AM4315" s="6">
        <f t="shared" si="1211"/>
        <v>0</v>
      </c>
      <c r="AN4315" s="6">
        <f t="shared" si="1211"/>
        <v>0</v>
      </c>
      <c r="AO4315" s="6">
        <f t="shared" si="1211"/>
        <v>0</v>
      </c>
      <c r="AP4315" s="6">
        <f t="shared" si="1211"/>
        <v>0</v>
      </c>
      <c r="AQ4315" s="6">
        <f t="shared" si="1211"/>
        <v>0</v>
      </c>
      <c r="AR4315" s="6">
        <f t="shared" si="1211"/>
        <v>0</v>
      </c>
      <c r="AS4315" s="6">
        <f t="shared" si="1211"/>
        <v>0</v>
      </c>
      <c r="AT4315" s="6">
        <f t="shared" si="1211"/>
        <v>0</v>
      </c>
      <c r="AU4315" s="6">
        <v>0</v>
      </c>
      <c r="AV4315" s="6">
        <v>0</v>
      </c>
      <c r="AW4315" s="6">
        <f t="shared" si="1206"/>
        <v>0</v>
      </c>
    </row>
    <row r="4316" spans="1:49" s="52" customFormat="1">
      <c r="A4316" s="44" t="s">
        <v>797</v>
      </c>
      <c r="B4316" s="45" t="s">
        <v>1030</v>
      </c>
      <c r="C4316" s="45" t="s">
        <v>1483</v>
      </c>
      <c r="D4316" s="452" t="s">
        <v>2976</v>
      </c>
      <c r="E4316" s="213" t="s">
        <v>833</v>
      </c>
      <c r="F4316" s="65"/>
      <c r="G4316" s="65"/>
      <c r="H4316" s="65"/>
      <c r="I4316" s="53" t="s">
        <v>1</v>
      </c>
      <c r="J4316" s="200">
        <f>SUM(J4317)</f>
        <v>0</v>
      </c>
      <c r="K4316" s="200">
        <f t="shared" si="1211"/>
        <v>0</v>
      </c>
      <c r="L4316" s="200">
        <f t="shared" si="1211"/>
        <v>0</v>
      </c>
      <c r="M4316" s="200">
        <f t="shared" si="1211"/>
        <v>0</v>
      </c>
      <c r="N4316" s="200">
        <f t="shared" si="1211"/>
        <v>0</v>
      </c>
      <c r="O4316" s="200">
        <f t="shared" si="1211"/>
        <v>0</v>
      </c>
      <c r="P4316" s="200">
        <f t="shared" si="1211"/>
        <v>0</v>
      </c>
      <c r="Q4316" s="200">
        <f t="shared" si="1211"/>
        <v>0</v>
      </c>
      <c r="R4316" s="200">
        <f t="shared" si="1211"/>
        <v>0</v>
      </c>
      <c r="S4316" s="200">
        <f t="shared" si="1211"/>
        <v>0</v>
      </c>
      <c r="T4316" s="200">
        <f t="shared" si="1211"/>
        <v>0</v>
      </c>
      <c r="U4316" s="200">
        <v>0</v>
      </c>
      <c r="V4316" s="200">
        <v>0</v>
      </c>
      <c r="W4316" s="200">
        <f>SUM(W4317)</f>
        <v>0</v>
      </c>
      <c r="X4316" s="200">
        <f t="shared" si="1211"/>
        <v>0</v>
      </c>
      <c r="Y4316" s="200">
        <f t="shared" si="1211"/>
        <v>0</v>
      </c>
      <c r="Z4316" s="200">
        <f t="shared" si="1211"/>
        <v>0</v>
      </c>
      <c r="AA4316" s="200">
        <f t="shared" si="1211"/>
        <v>0</v>
      </c>
      <c r="AB4316" s="200">
        <f t="shared" si="1211"/>
        <v>0</v>
      </c>
      <c r="AC4316" s="200">
        <f t="shared" si="1211"/>
        <v>0</v>
      </c>
      <c r="AD4316" s="200">
        <f t="shared" si="1211"/>
        <v>0</v>
      </c>
      <c r="AE4316" s="200">
        <f t="shared" si="1211"/>
        <v>0</v>
      </c>
      <c r="AF4316" s="200">
        <f t="shared" si="1211"/>
        <v>0</v>
      </c>
      <c r="AG4316" s="200">
        <f t="shared" si="1211"/>
        <v>0</v>
      </c>
      <c r="AH4316" s="200">
        <v>0</v>
      </c>
      <c r="AI4316" s="200">
        <v>0</v>
      </c>
      <c r="AJ4316" s="200">
        <f>SUM(AJ4317)</f>
        <v>0</v>
      </c>
      <c r="AK4316" s="200">
        <f t="shared" si="1211"/>
        <v>0</v>
      </c>
      <c r="AL4316" s="200">
        <f t="shared" si="1211"/>
        <v>0</v>
      </c>
      <c r="AM4316" s="200">
        <f t="shared" si="1211"/>
        <v>0</v>
      </c>
      <c r="AN4316" s="200">
        <f t="shared" si="1211"/>
        <v>0</v>
      </c>
      <c r="AO4316" s="200">
        <f t="shared" si="1211"/>
        <v>0</v>
      </c>
      <c r="AP4316" s="200">
        <f t="shared" si="1211"/>
        <v>0</v>
      </c>
      <c r="AQ4316" s="200">
        <f t="shared" si="1211"/>
        <v>0</v>
      </c>
      <c r="AR4316" s="200">
        <f t="shared" si="1211"/>
        <v>0</v>
      </c>
      <c r="AS4316" s="200">
        <f t="shared" si="1211"/>
        <v>0</v>
      </c>
      <c r="AT4316" s="200">
        <f t="shared" si="1211"/>
        <v>0</v>
      </c>
      <c r="AU4316" s="200">
        <v>0</v>
      </c>
      <c r="AV4316" s="200">
        <v>0</v>
      </c>
      <c r="AW4316" s="200">
        <f t="shared" si="1206"/>
        <v>0</v>
      </c>
    </row>
    <row r="4317" spans="1:49" s="59" customFormat="1">
      <c r="A4317" s="44" t="s">
        <v>797</v>
      </c>
      <c r="B4317" s="45" t="s">
        <v>1030</v>
      </c>
      <c r="C4317" s="45" t="s">
        <v>1483</v>
      </c>
      <c r="D4317" s="452" t="s">
        <v>2976</v>
      </c>
      <c r="E4317" s="57" t="s">
        <v>1517</v>
      </c>
      <c r="F4317" s="58"/>
      <c r="G4317" s="468" t="s">
        <v>3096</v>
      </c>
      <c r="H4317" s="50" t="s">
        <v>2333</v>
      </c>
      <c r="I4317" s="188" t="s">
        <v>2584</v>
      </c>
      <c r="J4317" s="13"/>
      <c r="K4317" s="13"/>
      <c r="L4317" s="13"/>
      <c r="M4317" s="13"/>
      <c r="N4317" s="13"/>
      <c r="O4317" s="13"/>
      <c r="P4317" s="13"/>
      <c r="Q4317" s="13"/>
      <c r="R4317" s="13"/>
      <c r="S4317" s="13"/>
      <c r="T4317" s="13"/>
      <c r="U4317" s="13">
        <v>0</v>
      </c>
      <c r="V4317" s="13">
        <v>0</v>
      </c>
      <c r="W4317" s="13"/>
      <c r="X4317" s="13"/>
      <c r="Y4317" s="13"/>
      <c r="Z4317" s="13"/>
      <c r="AA4317" s="13"/>
      <c r="AB4317" s="13"/>
      <c r="AC4317" s="13"/>
      <c r="AD4317" s="13"/>
      <c r="AE4317" s="13"/>
      <c r="AF4317" s="13"/>
      <c r="AG4317" s="13"/>
      <c r="AH4317" s="13">
        <v>0</v>
      </c>
      <c r="AI4317" s="13">
        <v>0</v>
      </c>
      <c r="AJ4317" s="13"/>
      <c r="AK4317" s="13"/>
      <c r="AL4317" s="13"/>
      <c r="AM4317" s="13"/>
      <c r="AN4317" s="13"/>
      <c r="AO4317" s="13"/>
      <c r="AP4317" s="13"/>
      <c r="AQ4317" s="13"/>
      <c r="AR4317" s="13"/>
      <c r="AS4317" s="13"/>
      <c r="AT4317" s="13"/>
      <c r="AU4317" s="13">
        <v>0</v>
      </c>
      <c r="AV4317" s="13">
        <v>0</v>
      </c>
      <c r="AW4317" s="13">
        <f t="shared" si="1206"/>
        <v>0</v>
      </c>
    </row>
    <row r="4318" spans="1:49">
      <c r="A4318" s="44"/>
      <c r="B4318" s="45"/>
      <c r="C4318" s="45"/>
      <c r="D4318" s="45"/>
      <c r="E4318" s="531"/>
      <c r="F4318" s="50"/>
      <c r="G4318" s="50"/>
      <c r="H4318" s="50"/>
      <c r="I4318" s="49" t="s">
        <v>1157</v>
      </c>
      <c r="J4318" s="6">
        <f>SUM(J4319)</f>
        <v>18000</v>
      </c>
      <c r="K4318" s="6">
        <f t="shared" ref="K4318:AT4318" si="1212">SUM(K4319)</f>
        <v>430</v>
      </c>
      <c r="L4318" s="6">
        <f t="shared" si="1212"/>
        <v>1000</v>
      </c>
      <c r="M4318" s="6">
        <f t="shared" si="1212"/>
        <v>1000</v>
      </c>
      <c r="N4318" s="6">
        <f t="shared" si="1212"/>
        <v>4000</v>
      </c>
      <c r="O4318" s="6">
        <f t="shared" si="1212"/>
        <v>8000</v>
      </c>
      <c r="P4318" s="6">
        <f t="shared" si="1212"/>
        <v>1000</v>
      </c>
      <c r="Q4318" s="6">
        <f t="shared" si="1212"/>
        <v>0</v>
      </c>
      <c r="R4318" s="6">
        <f t="shared" si="1212"/>
        <v>1000</v>
      </c>
      <c r="S4318" s="6">
        <f t="shared" si="1212"/>
        <v>0</v>
      </c>
      <c r="T4318" s="6">
        <f t="shared" si="1212"/>
        <v>0</v>
      </c>
      <c r="U4318" s="6">
        <v>16430</v>
      </c>
      <c r="V4318" s="6">
        <v>1570</v>
      </c>
      <c r="W4318" s="6">
        <f>SUM(W4319)</f>
        <v>0</v>
      </c>
      <c r="X4318" s="6">
        <f t="shared" si="1212"/>
        <v>0</v>
      </c>
      <c r="Y4318" s="6">
        <f t="shared" si="1212"/>
        <v>0</v>
      </c>
      <c r="Z4318" s="6">
        <f t="shared" si="1212"/>
        <v>0</v>
      </c>
      <c r="AA4318" s="6">
        <f t="shared" si="1212"/>
        <v>0</v>
      </c>
      <c r="AB4318" s="6">
        <f t="shared" si="1212"/>
        <v>0</v>
      </c>
      <c r="AC4318" s="6">
        <f t="shared" si="1212"/>
        <v>0</v>
      </c>
      <c r="AD4318" s="6">
        <f t="shared" si="1212"/>
        <v>0</v>
      </c>
      <c r="AE4318" s="6">
        <f t="shared" si="1212"/>
        <v>0</v>
      </c>
      <c r="AF4318" s="6">
        <f t="shared" si="1212"/>
        <v>0</v>
      </c>
      <c r="AG4318" s="6">
        <f t="shared" si="1212"/>
        <v>0</v>
      </c>
      <c r="AH4318" s="6">
        <v>0</v>
      </c>
      <c r="AI4318" s="6">
        <v>0</v>
      </c>
      <c r="AJ4318" s="6">
        <f>SUM(AJ4319)</f>
        <v>0</v>
      </c>
      <c r="AK4318" s="6">
        <f t="shared" si="1212"/>
        <v>0</v>
      </c>
      <c r="AL4318" s="6">
        <f t="shared" si="1212"/>
        <v>0</v>
      </c>
      <c r="AM4318" s="6">
        <f t="shared" si="1212"/>
        <v>0</v>
      </c>
      <c r="AN4318" s="6">
        <f t="shared" si="1212"/>
        <v>0</v>
      </c>
      <c r="AO4318" s="6">
        <f t="shared" si="1212"/>
        <v>0</v>
      </c>
      <c r="AP4318" s="6">
        <f t="shared" si="1212"/>
        <v>0</v>
      </c>
      <c r="AQ4318" s="6">
        <f t="shared" si="1212"/>
        <v>0</v>
      </c>
      <c r="AR4318" s="6">
        <f t="shared" si="1212"/>
        <v>0</v>
      </c>
      <c r="AS4318" s="6">
        <f t="shared" si="1212"/>
        <v>0</v>
      </c>
      <c r="AT4318" s="6">
        <f t="shared" si="1212"/>
        <v>0</v>
      </c>
      <c r="AU4318" s="6">
        <v>0</v>
      </c>
      <c r="AV4318" s="6">
        <v>0</v>
      </c>
      <c r="AW4318" s="6">
        <f t="shared" si="1206"/>
        <v>16430</v>
      </c>
    </row>
    <row r="4319" spans="1:49">
      <c r="A4319" s="44" t="s">
        <v>797</v>
      </c>
      <c r="B4319" s="45" t="s">
        <v>1030</v>
      </c>
      <c r="C4319" s="45" t="s">
        <v>1483</v>
      </c>
      <c r="D4319" s="452" t="s">
        <v>2976</v>
      </c>
      <c r="E4319" s="213" t="s">
        <v>1402</v>
      </c>
      <c r="F4319" s="65"/>
      <c r="G4319" s="65"/>
      <c r="H4319" s="65"/>
      <c r="I4319" s="1" t="s">
        <v>1158</v>
      </c>
      <c r="J4319" s="9">
        <f>SUM(J4320:J4321)</f>
        <v>18000</v>
      </c>
      <c r="K4319" s="9">
        <f t="shared" ref="K4319:AT4319" si="1213">SUM(K4320:K4321)</f>
        <v>430</v>
      </c>
      <c r="L4319" s="9">
        <f t="shared" si="1213"/>
        <v>1000</v>
      </c>
      <c r="M4319" s="9">
        <f t="shared" si="1213"/>
        <v>1000</v>
      </c>
      <c r="N4319" s="9">
        <f t="shared" si="1213"/>
        <v>4000</v>
      </c>
      <c r="O4319" s="9">
        <f t="shared" si="1213"/>
        <v>8000</v>
      </c>
      <c r="P4319" s="9">
        <f t="shared" si="1213"/>
        <v>1000</v>
      </c>
      <c r="Q4319" s="9">
        <f t="shared" si="1213"/>
        <v>0</v>
      </c>
      <c r="R4319" s="9">
        <f t="shared" si="1213"/>
        <v>1000</v>
      </c>
      <c r="S4319" s="9">
        <f t="shared" si="1213"/>
        <v>0</v>
      </c>
      <c r="T4319" s="9">
        <f t="shared" si="1213"/>
        <v>0</v>
      </c>
      <c r="U4319" s="9">
        <v>16430</v>
      </c>
      <c r="V4319" s="9">
        <v>1570</v>
      </c>
      <c r="W4319" s="9">
        <f>SUM(W4320:W4321)</f>
        <v>0</v>
      </c>
      <c r="X4319" s="9">
        <f t="shared" si="1213"/>
        <v>0</v>
      </c>
      <c r="Y4319" s="9">
        <f t="shared" si="1213"/>
        <v>0</v>
      </c>
      <c r="Z4319" s="9">
        <f t="shared" si="1213"/>
        <v>0</v>
      </c>
      <c r="AA4319" s="9">
        <f t="shared" si="1213"/>
        <v>0</v>
      </c>
      <c r="AB4319" s="9">
        <f t="shared" si="1213"/>
        <v>0</v>
      </c>
      <c r="AC4319" s="9">
        <f t="shared" si="1213"/>
        <v>0</v>
      </c>
      <c r="AD4319" s="9">
        <f t="shared" si="1213"/>
        <v>0</v>
      </c>
      <c r="AE4319" s="9">
        <f t="shared" si="1213"/>
        <v>0</v>
      </c>
      <c r="AF4319" s="9">
        <f t="shared" si="1213"/>
        <v>0</v>
      </c>
      <c r="AG4319" s="9">
        <f t="shared" si="1213"/>
        <v>0</v>
      </c>
      <c r="AH4319" s="9">
        <v>0</v>
      </c>
      <c r="AI4319" s="9">
        <v>0</v>
      </c>
      <c r="AJ4319" s="9">
        <f>SUM(AJ4320:AJ4321)</f>
        <v>0</v>
      </c>
      <c r="AK4319" s="9">
        <f t="shared" si="1213"/>
        <v>0</v>
      </c>
      <c r="AL4319" s="9">
        <f t="shared" si="1213"/>
        <v>0</v>
      </c>
      <c r="AM4319" s="9">
        <f t="shared" si="1213"/>
        <v>0</v>
      </c>
      <c r="AN4319" s="9">
        <f t="shared" si="1213"/>
        <v>0</v>
      </c>
      <c r="AO4319" s="9">
        <f t="shared" si="1213"/>
        <v>0</v>
      </c>
      <c r="AP4319" s="9">
        <f t="shared" si="1213"/>
        <v>0</v>
      </c>
      <c r="AQ4319" s="9">
        <f t="shared" si="1213"/>
        <v>0</v>
      </c>
      <c r="AR4319" s="9">
        <f t="shared" si="1213"/>
        <v>0</v>
      </c>
      <c r="AS4319" s="9">
        <f t="shared" si="1213"/>
        <v>0</v>
      </c>
      <c r="AT4319" s="9">
        <f t="shared" si="1213"/>
        <v>0</v>
      </c>
      <c r="AU4319" s="9">
        <v>0</v>
      </c>
      <c r="AV4319" s="9">
        <v>0</v>
      </c>
      <c r="AW4319" s="9">
        <f t="shared" si="1206"/>
        <v>16430</v>
      </c>
    </row>
    <row r="4320" spans="1:49">
      <c r="A4320" s="44" t="s">
        <v>797</v>
      </c>
      <c r="B4320" s="45" t="s">
        <v>1030</v>
      </c>
      <c r="C4320" s="45" t="s">
        <v>1483</v>
      </c>
      <c r="D4320" s="452" t="s">
        <v>2976</v>
      </c>
      <c r="E4320" s="367" t="s">
        <v>1409</v>
      </c>
      <c r="F4320" s="50"/>
      <c r="G4320" s="468" t="s">
        <v>3096</v>
      </c>
      <c r="H4320" s="50" t="s">
        <v>2333</v>
      </c>
      <c r="I4320" s="42" t="s">
        <v>1691</v>
      </c>
      <c r="J4320" s="15">
        <v>7000</v>
      </c>
      <c r="K4320" s="15">
        <v>430</v>
      </c>
      <c r="L4320" s="15">
        <v>1000</v>
      </c>
      <c r="M4320" s="15">
        <v>1000</v>
      </c>
      <c r="N4320" s="15">
        <v>2000</v>
      </c>
      <c r="P4320" s="15">
        <v>1000</v>
      </c>
      <c r="U4320" s="15">
        <v>5430</v>
      </c>
      <c r="V4320" s="15">
        <v>1570</v>
      </c>
      <c r="AH4320" s="15">
        <v>0</v>
      </c>
      <c r="AI4320" s="15">
        <v>0</v>
      </c>
      <c r="AU4320" s="15">
        <v>0</v>
      </c>
      <c r="AV4320" s="15">
        <v>0</v>
      </c>
      <c r="AW4320" s="15">
        <f t="shared" si="1206"/>
        <v>5430</v>
      </c>
    </row>
    <row r="4321" spans="1:49">
      <c r="A4321" s="176" t="s">
        <v>797</v>
      </c>
      <c r="B4321" s="177" t="s">
        <v>1030</v>
      </c>
      <c r="C4321" s="177" t="s">
        <v>1483</v>
      </c>
      <c r="D4321" s="452" t="s">
        <v>2976</v>
      </c>
      <c r="E4321" s="181" t="s">
        <v>1367</v>
      </c>
      <c r="F4321" s="174"/>
      <c r="G4321" s="468" t="s">
        <v>3096</v>
      </c>
      <c r="H4321" s="50" t="s">
        <v>2333</v>
      </c>
      <c r="I4321" s="169" t="s">
        <v>1400</v>
      </c>
      <c r="J4321" s="15">
        <v>11000</v>
      </c>
      <c r="N4321" s="15">
        <v>2000</v>
      </c>
      <c r="O4321" s="15">
        <v>8000</v>
      </c>
      <c r="R4321" s="15">
        <v>1000</v>
      </c>
      <c r="U4321" s="15">
        <v>11000</v>
      </c>
      <c r="V4321" s="15">
        <v>0</v>
      </c>
      <c r="AH4321" s="15">
        <v>0</v>
      </c>
      <c r="AI4321" s="15">
        <v>0</v>
      </c>
      <c r="AU4321" s="15">
        <v>0</v>
      </c>
      <c r="AV4321" s="15">
        <v>0</v>
      </c>
      <c r="AW4321" s="15">
        <f t="shared" si="1206"/>
        <v>11000</v>
      </c>
    </row>
    <row r="4322" spans="1:49">
      <c r="A4322" s="44"/>
      <c r="B4322" s="45"/>
      <c r="C4322" s="45"/>
      <c r="D4322" s="45"/>
      <c r="E4322" s="531"/>
      <c r="F4322" s="50"/>
      <c r="G4322" s="50"/>
      <c r="H4322" s="50"/>
      <c r="I4322" s="42"/>
      <c r="U4322" s="15">
        <v>0</v>
      </c>
      <c r="V4322" s="15">
        <v>0</v>
      </c>
      <c r="AH4322" s="15">
        <v>0</v>
      </c>
      <c r="AI4322" s="15">
        <v>0</v>
      </c>
      <c r="AU4322" s="15">
        <v>0</v>
      </c>
      <c r="AV4322" s="15">
        <v>0</v>
      </c>
      <c r="AW4322" s="15">
        <f t="shared" si="1206"/>
        <v>0</v>
      </c>
    </row>
    <row r="4323" spans="1:49">
      <c r="A4323" s="48"/>
      <c r="B4323" s="42"/>
      <c r="C4323" s="42"/>
      <c r="D4323" s="42"/>
      <c r="E4323" s="531"/>
      <c r="F4323" s="50"/>
      <c r="G4323" s="50"/>
      <c r="H4323" s="50"/>
      <c r="I4323" s="49" t="s">
        <v>1631</v>
      </c>
      <c r="J4323" s="12">
        <f>SUM(J4293,J4318,J4315)</f>
        <v>155700</v>
      </c>
      <c r="K4323" s="12">
        <f t="shared" ref="K4323:AT4323" si="1214">SUM(K4293,K4318,K4315)</f>
        <v>3730</v>
      </c>
      <c r="L4323" s="12">
        <f t="shared" si="1214"/>
        <v>15481</v>
      </c>
      <c r="M4323" s="12">
        <f t="shared" si="1214"/>
        <v>16637</v>
      </c>
      <c r="N4323" s="12">
        <f t="shared" si="1214"/>
        <v>17896</v>
      </c>
      <c r="O4323" s="12">
        <f t="shared" si="1214"/>
        <v>18381</v>
      </c>
      <c r="P4323" s="12">
        <f t="shared" si="1214"/>
        <v>8484</v>
      </c>
      <c r="Q4323" s="12">
        <f t="shared" si="1214"/>
        <v>2111</v>
      </c>
      <c r="R4323" s="12">
        <f t="shared" si="1214"/>
        <v>3000</v>
      </c>
      <c r="S4323" s="12">
        <f t="shared" si="1214"/>
        <v>12925</v>
      </c>
      <c r="T4323" s="12">
        <f t="shared" si="1214"/>
        <v>14676</v>
      </c>
      <c r="U4323" s="12">
        <v>113321</v>
      </c>
      <c r="V4323" s="12">
        <v>42379</v>
      </c>
      <c r="W4323" s="12">
        <f>SUM(W4293,W4318,W4315)</f>
        <v>0</v>
      </c>
      <c r="X4323" s="12">
        <f t="shared" si="1214"/>
        <v>0</v>
      </c>
      <c r="Y4323" s="12">
        <f t="shared" si="1214"/>
        <v>0</v>
      </c>
      <c r="Z4323" s="12">
        <f t="shared" si="1214"/>
        <v>0</v>
      </c>
      <c r="AA4323" s="12">
        <f t="shared" si="1214"/>
        <v>0</v>
      </c>
      <c r="AB4323" s="12">
        <f t="shared" si="1214"/>
        <v>0</v>
      </c>
      <c r="AC4323" s="12">
        <f t="shared" si="1214"/>
        <v>0</v>
      </c>
      <c r="AD4323" s="12">
        <f t="shared" si="1214"/>
        <v>0</v>
      </c>
      <c r="AE4323" s="12">
        <f t="shared" si="1214"/>
        <v>0</v>
      </c>
      <c r="AF4323" s="12">
        <f t="shared" si="1214"/>
        <v>0</v>
      </c>
      <c r="AG4323" s="12">
        <f t="shared" si="1214"/>
        <v>0</v>
      </c>
      <c r="AH4323" s="12">
        <v>0</v>
      </c>
      <c r="AI4323" s="12">
        <v>0</v>
      </c>
      <c r="AJ4323" s="12">
        <f>SUM(AJ4293,AJ4318,AJ4315)</f>
        <v>0</v>
      </c>
      <c r="AK4323" s="12">
        <f t="shared" si="1214"/>
        <v>0</v>
      </c>
      <c r="AL4323" s="12">
        <f t="shared" si="1214"/>
        <v>0</v>
      </c>
      <c r="AM4323" s="12">
        <f t="shared" si="1214"/>
        <v>0</v>
      </c>
      <c r="AN4323" s="12">
        <f t="shared" si="1214"/>
        <v>0</v>
      </c>
      <c r="AO4323" s="12">
        <f t="shared" si="1214"/>
        <v>0</v>
      </c>
      <c r="AP4323" s="12">
        <f t="shared" si="1214"/>
        <v>0</v>
      </c>
      <c r="AQ4323" s="12">
        <f t="shared" si="1214"/>
        <v>0</v>
      </c>
      <c r="AR4323" s="12">
        <f t="shared" si="1214"/>
        <v>0</v>
      </c>
      <c r="AS4323" s="12">
        <f t="shared" si="1214"/>
        <v>0</v>
      </c>
      <c r="AT4323" s="12">
        <f t="shared" si="1214"/>
        <v>0</v>
      </c>
      <c r="AU4323" s="12">
        <v>0</v>
      </c>
      <c r="AV4323" s="12">
        <v>0</v>
      </c>
      <c r="AW4323" s="12">
        <f t="shared" si="1206"/>
        <v>113321</v>
      </c>
    </row>
    <row r="4324" spans="1:49">
      <c r="A4324" s="48"/>
      <c r="B4324" s="42"/>
      <c r="C4324" s="42"/>
      <c r="D4324" s="42"/>
      <c r="E4324" s="531"/>
      <c r="F4324" s="50"/>
      <c r="G4324" s="50"/>
      <c r="H4324" s="50"/>
      <c r="I4324" s="146" t="s">
        <v>970</v>
      </c>
      <c r="J4324" s="267"/>
      <c r="K4324" s="267"/>
      <c r="L4324" s="267"/>
      <c r="M4324" s="267"/>
      <c r="N4324" s="267"/>
      <c r="O4324" s="267"/>
      <c r="P4324" s="267"/>
      <c r="Q4324" s="267"/>
      <c r="R4324" s="267"/>
      <c r="S4324" s="267"/>
      <c r="T4324" s="267"/>
      <c r="U4324" s="267"/>
      <c r="V4324" s="267"/>
      <c r="W4324" s="267"/>
      <c r="X4324" s="267"/>
      <c r="Y4324" s="267"/>
      <c r="Z4324" s="267"/>
      <c r="AA4324" s="267"/>
      <c r="AB4324" s="267"/>
      <c r="AC4324" s="267"/>
      <c r="AD4324" s="267"/>
      <c r="AE4324" s="267"/>
      <c r="AF4324" s="267"/>
      <c r="AG4324" s="267"/>
      <c r="AH4324" s="267"/>
      <c r="AI4324" s="267"/>
      <c r="AJ4324" s="267"/>
      <c r="AK4324" s="267"/>
      <c r="AL4324" s="267"/>
      <c r="AM4324" s="267"/>
      <c r="AN4324" s="267"/>
      <c r="AO4324" s="267"/>
      <c r="AP4324" s="267"/>
      <c r="AQ4324" s="267"/>
      <c r="AR4324" s="267"/>
      <c r="AS4324" s="267"/>
      <c r="AT4324" s="267"/>
      <c r="AU4324" s="267"/>
      <c r="AV4324" s="267"/>
      <c r="AW4324" s="267"/>
    </row>
    <row r="4325" spans="1:49" ht="13.5" thickBot="1">
      <c r="A4325" s="48"/>
      <c r="B4325" s="42"/>
      <c r="C4325" s="42"/>
      <c r="D4325" s="42"/>
      <c r="E4325" s="531"/>
      <c r="F4325" s="50"/>
      <c r="G4325" s="50"/>
      <c r="H4325" s="50"/>
      <c r="I4325" s="146"/>
      <c r="J4325" s="29"/>
      <c r="K4325" s="29"/>
      <c r="L4325" s="29"/>
      <c r="M4325" s="29"/>
      <c r="N4325" s="29"/>
      <c r="O4325" s="29"/>
      <c r="P4325" s="29"/>
      <c r="Q4325" s="29"/>
      <c r="R4325" s="29"/>
      <c r="S4325" s="29"/>
      <c r="T4325" s="29"/>
      <c r="U4325" s="29"/>
      <c r="V4325" s="29"/>
      <c r="W4325" s="29"/>
      <c r="X4325" s="29"/>
      <c r="Y4325" s="29"/>
      <c r="Z4325" s="29"/>
      <c r="AA4325" s="29"/>
      <c r="AB4325" s="29"/>
      <c r="AC4325" s="29"/>
      <c r="AD4325" s="29"/>
      <c r="AE4325" s="29"/>
      <c r="AF4325" s="29"/>
      <c r="AG4325" s="29"/>
      <c r="AH4325" s="29"/>
      <c r="AI4325" s="29"/>
      <c r="AJ4325" s="29"/>
      <c r="AK4325" s="29"/>
      <c r="AL4325" s="29"/>
      <c r="AM4325" s="29"/>
      <c r="AN4325" s="29"/>
      <c r="AO4325" s="29"/>
      <c r="AP4325" s="29"/>
      <c r="AQ4325" s="29"/>
      <c r="AR4325" s="29"/>
      <c r="AS4325" s="29"/>
      <c r="AT4325" s="29"/>
      <c r="AU4325" s="29"/>
      <c r="AV4325" s="29"/>
      <c r="AW4325" s="29"/>
    </row>
    <row r="4326" spans="1:49" ht="35.25" customHeight="1" thickTop="1" thickBot="1">
      <c r="A4326" s="48"/>
      <c r="B4326" s="42"/>
      <c r="C4326" s="42"/>
      <c r="D4326" s="42"/>
      <c r="E4326" s="531"/>
      <c r="F4326" s="50"/>
      <c r="G4326" s="50"/>
      <c r="H4326" s="50"/>
      <c r="I4326" s="5" t="s">
        <v>2331</v>
      </c>
      <c r="J4326" s="364" t="s">
        <v>2891</v>
      </c>
      <c r="K4326" s="364" t="s">
        <v>2879</v>
      </c>
      <c r="L4326" s="364" t="s">
        <v>2880</v>
      </c>
      <c r="M4326" s="364" t="s">
        <v>2881</v>
      </c>
      <c r="N4326" s="364" t="s">
        <v>2882</v>
      </c>
      <c r="O4326" s="364" t="s">
        <v>2883</v>
      </c>
      <c r="P4326" s="364" t="s">
        <v>2884</v>
      </c>
      <c r="Q4326" s="364" t="s">
        <v>2885</v>
      </c>
      <c r="R4326" s="364" t="s">
        <v>2886</v>
      </c>
      <c r="S4326" s="364" t="s">
        <v>2887</v>
      </c>
      <c r="T4326" s="364" t="s">
        <v>2888</v>
      </c>
      <c r="U4326" s="364" t="s">
        <v>2889</v>
      </c>
      <c r="V4326" s="364" t="s">
        <v>2890</v>
      </c>
      <c r="W4326" s="365" t="s">
        <v>2893</v>
      </c>
      <c r="X4326" s="365" t="s">
        <v>2879</v>
      </c>
      <c r="Y4326" s="365" t="s">
        <v>2880</v>
      </c>
      <c r="Z4326" s="365" t="s">
        <v>2881</v>
      </c>
      <c r="AA4326" s="365" t="s">
        <v>2882</v>
      </c>
      <c r="AB4326" s="365" t="s">
        <v>2883</v>
      </c>
      <c r="AC4326" s="365" t="s">
        <v>2884</v>
      </c>
      <c r="AD4326" s="365" t="s">
        <v>2885</v>
      </c>
      <c r="AE4326" s="365" t="s">
        <v>2886</v>
      </c>
      <c r="AF4326" s="365" t="s">
        <v>2887</v>
      </c>
      <c r="AG4326" s="365" t="s">
        <v>2888</v>
      </c>
      <c r="AH4326" s="365" t="s">
        <v>2889</v>
      </c>
      <c r="AI4326" s="365" t="s">
        <v>2890</v>
      </c>
      <c r="AJ4326" s="366" t="s">
        <v>2892</v>
      </c>
      <c r="AK4326" s="366" t="s">
        <v>2879</v>
      </c>
      <c r="AL4326" s="366" t="s">
        <v>2880</v>
      </c>
      <c r="AM4326" s="366" t="s">
        <v>2881</v>
      </c>
      <c r="AN4326" s="366" t="s">
        <v>2882</v>
      </c>
      <c r="AO4326" s="366" t="s">
        <v>2883</v>
      </c>
      <c r="AP4326" s="366" t="s">
        <v>2884</v>
      </c>
      <c r="AQ4326" s="366" t="s">
        <v>2885</v>
      </c>
      <c r="AR4326" s="366" t="s">
        <v>2886</v>
      </c>
      <c r="AS4326" s="366" t="s">
        <v>2887</v>
      </c>
      <c r="AT4326" s="366" t="s">
        <v>2888</v>
      </c>
      <c r="AU4326" s="366" t="s">
        <v>2889</v>
      </c>
      <c r="AV4326" s="366" t="s">
        <v>2890</v>
      </c>
      <c r="AW4326" s="368" t="s">
        <v>2895</v>
      </c>
    </row>
    <row r="4327" spans="1:49">
      <c r="A4327" s="48"/>
      <c r="B4327" s="42"/>
      <c r="C4327" s="42"/>
      <c r="D4327" s="42"/>
      <c r="E4327" s="531"/>
      <c r="F4327" s="50"/>
      <c r="G4327" s="50"/>
      <c r="H4327" s="50"/>
      <c r="I4327" s="34"/>
      <c r="J4327" s="202" t="s">
        <v>1224</v>
      </c>
      <c r="K4327" s="202">
        <v>1</v>
      </c>
      <c r="L4327" s="202">
        <v>2</v>
      </c>
      <c r="M4327" s="202">
        <v>3</v>
      </c>
      <c r="N4327" s="202">
        <v>4</v>
      </c>
      <c r="O4327" s="202">
        <v>5</v>
      </c>
      <c r="P4327" s="202">
        <v>6</v>
      </c>
      <c r="Q4327" s="202">
        <v>7</v>
      </c>
      <c r="R4327" s="202">
        <v>8</v>
      </c>
      <c r="S4327" s="202">
        <v>9</v>
      </c>
      <c r="T4327" s="202">
        <v>10</v>
      </c>
      <c r="U4327" s="202">
        <v>13</v>
      </c>
      <c r="V4327" s="202">
        <v>14</v>
      </c>
      <c r="W4327" s="202" t="s">
        <v>1224</v>
      </c>
      <c r="X4327" s="202">
        <v>1</v>
      </c>
      <c r="Y4327" s="202">
        <v>2</v>
      </c>
      <c r="Z4327" s="202">
        <v>3</v>
      </c>
      <c r="AA4327" s="202">
        <v>4</v>
      </c>
      <c r="AB4327" s="202">
        <v>5</v>
      </c>
      <c r="AC4327" s="202">
        <v>6</v>
      </c>
      <c r="AD4327" s="202">
        <v>7</v>
      </c>
      <c r="AE4327" s="202">
        <v>8</v>
      </c>
      <c r="AF4327" s="202">
        <v>9</v>
      </c>
      <c r="AG4327" s="202">
        <v>10</v>
      </c>
      <c r="AH4327" s="202">
        <v>13</v>
      </c>
      <c r="AI4327" s="202">
        <v>14</v>
      </c>
      <c r="AJ4327" s="202" t="s">
        <v>1224</v>
      </c>
      <c r="AK4327" s="202">
        <v>1</v>
      </c>
      <c r="AL4327" s="202">
        <v>2</v>
      </c>
      <c r="AM4327" s="202">
        <v>3</v>
      </c>
      <c r="AN4327" s="202">
        <v>4</v>
      </c>
      <c r="AO4327" s="202">
        <v>5</v>
      </c>
      <c r="AP4327" s="202">
        <v>6</v>
      </c>
      <c r="AQ4327" s="202">
        <v>7</v>
      </c>
      <c r="AR4327" s="202">
        <v>8</v>
      </c>
      <c r="AS4327" s="202">
        <v>9</v>
      </c>
      <c r="AT4327" s="202">
        <v>10</v>
      </c>
      <c r="AU4327" s="202">
        <v>13</v>
      </c>
      <c r="AV4327" s="202">
        <v>14</v>
      </c>
      <c r="AW4327" s="202">
        <v>15</v>
      </c>
    </row>
    <row r="4328" spans="1:49">
      <c r="A4328" s="48"/>
      <c r="B4328" s="42"/>
      <c r="C4328" s="42"/>
      <c r="D4328" s="42"/>
      <c r="E4328" s="531"/>
      <c r="F4328" s="50"/>
      <c r="G4328" s="50"/>
      <c r="H4328" s="50"/>
      <c r="I4328" s="276" t="s">
        <v>2429</v>
      </c>
      <c r="J4328" s="277">
        <f>SUM(J4323)</f>
        <v>155700</v>
      </c>
      <c r="K4328" s="277">
        <f t="shared" ref="K4328:AT4328" si="1215">SUM(K4323)</f>
        <v>3730</v>
      </c>
      <c r="L4328" s="277">
        <f t="shared" si="1215"/>
        <v>15481</v>
      </c>
      <c r="M4328" s="277">
        <f t="shared" si="1215"/>
        <v>16637</v>
      </c>
      <c r="N4328" s="277">
        <f t="shared" si="1215"/>
        <v>17896</v>
      </c>
      <c r="O4328" s="277">
        <f t="shared" si="1215"/>
        <v>18381</v>
      </c>
      <c r="P4328" s="277">
        <f t="shared" si="1215"/>
        <v>8484</v>
      </c>
      <c r="Q4328" s="277">
        <f t="shared" si="1215"/>
        <v>2111</v>
      </c>
      <c r="R4328" s="277">
        <f t="shared" si="1215"/>
        <v>3000</v>
      </c>
      <c r="S4328" s="277">
        <f t="shared" si="1215"/>
        <v>12925</v>
      </c>
      <c r="T4328" s="277">
        <f t="shared" si="1215"/>
        <v>14676</v>
      </c>
      <c r="U4328" s="277">
        <v>113321</v>
      </c>
      <c r="V4328" s="277">
        <v>42379</v>
      </c>
      <c r="W4328" s="277">
        <f>SUM(W4323)</f>
        <v>0</v>
      </c>
      <c r="X4328" s="277">
        <f t="shared" si="1215"/>
        <v>0</v>
      </c>
      <c r="Y4328" s="277">
        <f t="shared" si="1215"/>
        <v>0</v>
      </c>
      <c r="Z4328" s="277">
        <f t="shared" si="1215"/>
        <v>0</v>
      </c>
      <c r="AA4328" s="277">
        <f t="shared" si="1215"/>
        <v>0</v>
      </c>
      <c r="AB4328" s="277">
        <f t="shared" si="1215"/>
        <v>0</v>
      </c>
      <c r="AC4328" s="277">
        <f t="shared" si="1215"/>
        <v>0</v>
      </c>
      <c r="AD4328" s="277">
        <f t="shared" si="1215"/>
        <v>0</v>
      </c>
      <c r="AE4328" s="277">
        <f t="shared" si="1215"/>
        <v>0</v>
      </c>
      <c r="AF4328" s="277">
        <f t="shared" si="1215"/>
        <v>0</v>
      </c>
      <c r="AG4328" s="277">
        <f t="shared" si="1215"/>
        <v>0</v>
      </c>
      <c r="AH4328" s="277">
        <v>0</v>
      </c>
      <c r="AI4328" s="277">
        <v>0</v>
      </c>
      <c r="AJ4328" s="277">
        <f>SUM(AJ4323)</f>
        <v>0</v>
      </c>
      <c r="AK4328" s="277">
        <f t="shared" si="1215"/>
        <v>0</v>
      </c>
      <c r="AL4328" s="277">
        <f t="shared" si="1215"/>
        <v>0</v>
      </c>
      <c r="AM4328" s="277">
        <f t="shared" si="1215"/>
        <v>0</v>
      </c>
      <c r="AN4328" s="277">
        <f t="shared" si="1215"/>
        <v>0</v>
      </c>
      <c r="AO4328" s="277">
        <f t="shared" si="1215"/>
        <v>0</v>
      </c>
      <c r="AP4328" s="277">
        <f t="shared" si="1215"/>
        <v>0</v>
      </c>
      <c r="AQ4328" s="277">
        <f t="shared" si="1215"/>
        <v>0</v>
      </c>
      <c r="AR4328" s="277">
        <f t="shared" si="1215"/>
        <v>0</v>
      </c>
      <c r="AS4328" s="277">
        <f t="shared" si="1215"/>
        <v>0</v>
      </c>
      <c r="AT4328" s="277">
        <f t="shared" si="1215"/>
        <v>0</v>
      </c>
      <c r="AU4328" s="277">
        <v>0</v>
      </c>
      <c r="AV4328" s="277">
        <v>0</v>
      </c>
      <c r="AW4328" s="277">
        <f>U4328+AH4328+AU4328</f>
        <v>113321</v>
      </c>
    </row>
    <row r="4329" spans="1:49">
      <c r="A4329" s="48"/>
      <c r="B4329" s="42"/>
      <c r="C4329" s="42"/>
      <c r="D4329" s="42"/>
      <c r="E4329" s="531"/>
      <c r="F4329" s="50"/>
      <c r="G4329" s="50"/>
      <c r="H4329" s="50"/>
      <c r="I4329" s="276"/>
      <c r="J4329" s="277"/>
      <c r="K4329" s="277"/>
      <c r="L4329" s="277"/>
      <c r="M4329" s="277"/>
      <c r="N4329" s="277"/>
      <c r="O4329" s="277"/>
      <c r="P4329" s="277"/>
      <c r="Q4329" s="277"/>
      <c r="R4329" s="277"/>
      <c r="S4329" s="277"/>
      <c r="T4329" s="277"/>
      <c r="U4329" s="277">
        <v>0</v>
      </c>
      <c r="V4329" s="277">
        <v>0</v>
      </c>
      <c r="W4329" s="277"/>
      <c r="X4329" s="277"/>
      <c r="Y4329" s="277"/>
      <c r="Z4329" s="277"/>
      <c r="AA4329" s="277"/>
      <c r="AB4329" s="277"/>
      <c r="AC4329" s="277"/>
      <c r="AD4329" s="277"/>
      <c r="AE4329" s="277"/>
      <c r="AF4329" s="277"/>
      <c r="AG4329" s="277"/>
      <c r="AH4329" s="277">
        <v>0</v>
      </c>
      <c r="AI4329" s="277">
        <v>0</v>
      </c>
      <c r="AJ4329" s="277"/>
      <c r="AK4329" s="277"/>
      <c r="AL4329" s="277"/>
      <c r="AM4329" s="277"/>
      <c r="AN4329" s="277"/>
      <c r="AO4329" s="277"/>
      <c r="AP4329" s="277"/>
      <c r="AQ4329" s="277"/>
      <c r="AR4329" s="277"/>
      <c r="AS4329" s="277"/>
      <c r="AT4329" s="277"/>
      <c r="AU4329" s="277">
        <v>0</v>
      </c>
      <c r="AV4329" s="277">
        <v>0</v>
      </c>
      <c r="AW4329" s="277">
        <f>U4329+AH4329+AU4329</f>
        <v>0</v>
      </c>
    </row>
    <row r="4330" spans="1:49">
      <c r="A4330" s="48"/>
      <c r="B4330" s="42"/>
      <c r="C4330" s="42"/>
      <c r="D4330" s="42"/>
      <c r="E4330" s="531"/>
      <c r="F4330" s="50"/>
      <c r="G4330" s="50"/>
      <c r="H4330" s="50"/>
      <c r="I4330" s="276"/>
      <c r="J4330" s="277"/>
      <c r="K4330" s="277"/>
      <c r="L4330" s="277"/>
      <c r="M4330" s="277"/>
      <c r="N4330" s="277"/>
      <c r="O4330" s="277"/>
      <c r="P4330" s="277"/>
      <c r="Q4330" s="277"/>
      <c r="R4330" s="277"/>
      <c r="S4330" s="277"/>
      <c r="T4330" s="277"/>
      <c r="U4330" s="277">
        <v>0</v>
      </c>
      <c r="V4330" s="277">
        <v>0</v>
      </c>
      <c r="W4330" s="277"/>
      <c r="X4330" s="277"/>
      <c r="Y4330" s="277"/>
      <c r="Z4330" s="277"/>
      <c r="AA4330" s="277"/>
      <c r="AB4330" s="277"/>
      <c r="AC4330" s="277"/>
      <c r="AD4330" s="277"/>
      <c r="AE4330" s="277"/>
      <c r="AF4330" s="277"/>
      <c r="AG4330" s="277"/>
      <c r="AH4330" s="277">
        <v>0</v>
      </c>
      <c r="AI4330" s="277">
        <v>0</v>
      </c>
      <c r="AJ4330" s="277"/>
      <c r="AK4330" s="277"/>
      <c r="AL4330" s="277"/>
      <c r="AM4330" s="277"/>
      <c r="AN4330" s="277"/>
      <c r="AO4330" s="277"/>
      <c r="AP4330" s="277"/>
      <c r="AQ4330" s="277"/>
      <c r="AR4330" s="277"/>
      <c r="AS4330" s="277"/>
      <c r="AT4330" s="277"/>
      <c r="AU4330" s="277">
        <v>0</v>
      </c>
      <c r="AV4330" s="277">
        <v>0</v>
      </c>
      <c r="AW4330" s="277">
        <f>U4330+AH4330+AU4330</f>
        <v>0</v>
      </c>
    </row>
    <row r="4331" spans="1:49">
      <c r="A4331" s="48"/>
      <c r="B4331" s="42"/>
      <c r="C4331" s="42"/>
      <c r="D4331" s="42"/>
      <c r="E4331" s="531"/>
      <c r="F4331" s="50"/>
      <c r="G4331" s="50"/>
      <c r="H4331" s="50"/>
      <c r="I4331" s="276"/>
      <c r="J4331" s="277"/>
      <c r="K4331" s="277"/>
      <c r="L4331" s="277"/>
      <c r="M4331" s="277"/>
      <c r="N4331" s="277"/>
      <c r="O4331" s="277"/>
      <c r="P4331" s="277"/>
      <c r="Q4331" s="277"/>
      <c r="R4331" s="277"/>
      <c r="S4331" s="277"/>
      <c r="T4331" s="277"/>
      <c r="U4331" s="277">
        <v>0</v>
      </c>
      <c r="V4331" s="277">
        <v>0</v>
      </c>
      <c r="W4331" s="277"/>
      <c r="X4331" s="277"/>
      <c r="Y4331" s="277"/>
      <c r="Z4331" s="277"/>
      <c r="AA4331" s="277"/>
      <c r="AB4331" s="277"/>
      <c r="AC4331" s="277"/>
      <c r="AD4331" s="277"/>
      <c r="AE4331" s="277"/>
      <c r="AF4331" s="277"/>
      <c r="AG4331" s="277"/>
      <c r="AH4331" s="277">
        <v>0</v>
      </c>
      <c r="AI4331" s="277">
        <v>0</v>
      </c>
      <c r="AJ4331" s="277"/>
      <c r="AK4331" s="277"/>
      <c r="AL4331" s="277"/>
      <c r="AM4331" s="277"/>
      <c r="AN4331" s="277"/>
      <c r="AO4331" s="277"/>
      <c r="AP4331" s="277"/>
      <c r="AQ4331" s="277"/>
      <c r="AR4331" s="277"/>
      <c r="AS4331" s="277"/>
      <c r="AT4331" s="277"/>
      <c r="AU4331" s="277">
        <v>0</v>
      </c>
      <c r="AV4331" s="277">
        <v>0</v>
      </c>
      <c r="AW4331" s="277">
        <f>U4331+AH4331+AU4331</f>
        <v>0</v>
      </c>
    </row>
    <row r="4332" spans="1:49">
      <c r="A4332" s="48"/>
      <c r="B4332" s="42"/>
      <c r="C4332" s="42"/>
      <c r="D4332" s="42"/>
      <c r="E4332" s="531"/>
      <c r="F4332" s="50"/>
      <c r="G4332" s="50"/>
      <c r="H4332" s="50"/>
      <c r="I4332" s="276" t="s">
        <v>1631</v>
      </c>
      <c r="J4332" s="277">
        <f>SUM(J4328:J4331)</f>
        <v>155700</v>
      </c>
      <c r="K4332" s="277">
        <f t="shared" ref="K4332:AT4332" si="1216">SUM(K4328:K4331)</f>
        <v>3730</v>
      </c>
      <c r="L4332" s="277">
        <f t="shared" si="1216"/>
        <v>15481</v>
      </c>
      <c r="M4332" s="277">
        <f t="shared" si="1216"/>
        <v>16637</v>
      </c>
      <c r="N4332" s="277">
        <f t="shared" si="1216"/>
        <v>17896</v>
      </c>
      <c r="O4332" s="277">
        <f t="shared" si="1216"/>
        <v>18381</v>
      </c>
      <c r="P4332" s="277">
        <f t="shared" si="1216"/>
        <v>8484</v>
      </c>
      <c r="Q4332" s="277">
        <f t="shared" si="1216"/>
        <v>2111</v>
      </c>
      <c r="R4332" s="277">
        <f t="shared" si="1216"/>
        <v>3000</v>
      </c>
      <c r="S4332" s="277">
        <f t="shared" si="1216"/>
        <v>12925</v>
      </c>
      <c r="T4332" s="277">
        <f t="shared" si="1216"/>
        <v>14676</v>
      </c>
      <c r="U4332" s="277">
        <v>113321</v>
      </c>
      <c r="V4332" s="277">
        <v>42379</v>
      </c>
      <c r="W4332" s="277">
        <f>SUM(W4328:W4331)</f>
        <v>0</v>
      </c>
      <c r="X4332" s="277">
        <f t="shared" si="1216"/>
        <v>0</v>
      </c>
      <c r="Y4332" s="277">
        <f t="shared" si="1216"/>
        <v>0</v>
      </c>
      <c r="Z4332" s="277">
        <f t="shared" si="1216"/>
        <v>0</v>
      </c>
      <c r="AA4332" s="277">
        <f t="shared" si="1216"/>
        <v>0</v>
      </c>
      <c r="AB4332" s="277">
        <f t="shared" si="1216"/>
        <v>0</v>
      </c>
      <c r="AC4332" s="277">
        <f t="shared" si="1216"/>
        <v>0</v>
      </c>
      <c r="AD4332" s="277">
        <f t="shared" si="1216"/>
        <v>0</v>
      </c>
      <c r="AE4332" s="277">
        <f t="shared" si="1216"/>
        <v>0</v>
      </c>
      <c r="AF4332" s="277">
        <f t="shared" si="1216"/>
        <v>0</v>
      </c>
      <c r="AG4332" s="277">
        <f t="shared" si="1216"/>
        <v>0</v>
      </c>
      <c r="AH4332" s="277">
        <v>0</v>
      </c>
      <c r="AI4332" s="277">
        <v>0</v>
      </c>
      <c r="AJ4332" s="277">
        <f>SUM(AJ4328:AJ4331)</f>
        <v>0</v>
      </c>
      <c r="AK4332" s="277">
        <f t="shared" si="1216"/>
        <v>0</v>
      </c>
      <c r="AL4332" s="277">
        <f t="shared" si="1216"/>
        <v>0</v>
      </c>
      <c r="AM4332" s="277">
        <f t="shared" si="1216"/>
        <v>0</v>
      </c>
      <c r="AN4332" s="277">
        <f t="shared" si="1216"/>
        <v>0</v>
      </c>
      <c r="AO4332" s="277">
        <f t="shared" si="1216"/>
        <v>0</v>
      </c>
      <c r="AP4332" s="277">
        <f t="shared" si="1216"/>
        <v>0</v>
      </c>
      <c r="AQ4332" s="277">
        <f t="shared" si="1216"/>
        <v>0</v>
      </c>
      <c r="AR4332" s="277">
        <f t="shared" si="1216"/>
        <v>0</v>
      </c>
      <c r="AS4332" s="277">
        <f t="shared" si="1216"/>
        <v>0</v>
      </c>
      <c r="AT4332" s="277">
        <f t="shared" si="1216"/>
        <v>0</v>
      </c>
      <c r="AU4332" s="277">
        <v>0</v>
      </c>
      <c r="AV4332" s="277">
        <v>0</v>
      </c>
      <c r="AW4332" s="277">
        <f>U4332+AH4332+AU4332</f>
        <v>113321</v>
      </c>
    </row>
    <row r="4333" spans="1:49">
      <c r="A4333" s="48"/>
      <c r="B4333" s="42"/>
      <c r="C4333" s="42"/>
      <c r="D4333" s="42"/>
      <c r="E4333" s="531"/>
      <c r="F4333" s="50"/>
      <c r="G4333" s="50"/>
      <c r="H4333" s="50"/>
      <c r="I4333" s="146"/>
      <c r="J4333" s="29"/>
      <c r="K4333" s="29"/>
      <c r="L4333" s="29"/>
      <c r="M4333" s="29"/>
      <c r="N4333" s="29"/>
      <c r="O4333" s="29"/>
      <c r="P4333" s="29"/>
      <c r="Q4333" s="29"/>
      <c r="R4333" s="29"/>
      <c r="S4333" s="29"/>
      <c r="T4333" s="29"/>
      <c r="U4333" s="29"/>
      <c r="V4333" s="29"/>
      <c r="W4333" s="29"/>
      <c r="X4333" s="29"/>
      <c r="Y4333" s="29"/>
      <c r="Z4333" s="29"/>
      <c r="AA4333" s="29"/>
      <c r="AB4333" s="29"/>
      <c r="AC4333" s="29"/>
      <c r="AD4333" s="29"/>
      <c r="AE4333" s="29"/>
      <c r="AF4333" s="29"/>
      <c r="AG4333" s="29"/>
      <c r="AH4333" s="29"/>
      <c r="AI4333" s="29"/>
      <c r="AJ4333" s="29"/>
      <c r="AK4333" s="29"/>
      <c r="AL4333" s="29"/>
      <c r="AM4333" s="29"/>
      <c r="AN4333" s="29"/>
      <c r="AO4333" s="29"/>
      <c r="AP4333" s="29"/>
      <c r="AQ4333" s="29"/>
      <c r="AR4333" s="29"/>
      <c r="AS4333" s="29"/>
      <c r="AT4333" s="29"/>
      <c r="AU4333" s="29"/>
      <c r="AV4333" s="29"/>
      <c r="AW4333" s="29"/>
    </row>
    <row r="4334" spans="1:49">
      <c r="A4334" s="48"/>
      <c r="B4334" s="42"/>
      <c r="C4334" s="42"/>
      <c r="D4334" s="42"/>
      <c r="E4334" s="531"/>
      <c r="F4334" s="50"/>
      <c r="G4334" s="50"/>
      <c r="H4334" s="50"/>
      <c r="I4334" s="53"/>
      <c r="J4334" s="29"/>
      <c r="K4334" s="29"/>
      <c r="L4334" s="29"/>
      <c r="M4334" s="29"/>
      <c r="N4334" s="29"/>
      <c r="O4334" s="29"/>
      <c r="P4334" s="29"/>
      <c r="Q4334" s="29"/>
      <c r="R4334" s="29"/>
      <c r="S4334" s="29"/>
      <c r="T4334" s="29"/>
      <c r="U4334" s="29"/>
      <c r="V4334" s="29"/>
      <c r="W4334" s="29"/>
      <c r="X4334" s="29"/>
      <c r="Y4334" s="29"/>
      <c r="Z4334" s="29"/>
      <c r="AA4334" s="29"/>
      <c r="AB4334" s="29"/>
      <c r="AC4334" s="29"/>
      <c r="AD4334" s="29"/>
      <c r="AE4334" s="29"/>
      <c r="AF4334" s="29"/>
      <c r="AG4334" s="29"/>
      <c r="AH4334" s="29"/>
      <c r="AI4334" s="29"/>
      <c r="AJ4334" s="29"/>
      <c r="AK4334" s="29"/>
      <c r="AL4334" s="29"/>
      <c r="AM4334" s="29"/>
      <c r="AN4334" s="29"/>
      <c r="AO4334" s="29"/>
      <c r="AP4334" s="29"/>
      <c r="AQ4334" s="29"/>
      <c r="AR4334" s="29"/>
      <c r="AS4334" s="29"/>
      <c r="AT4334" s="29"/>
      <c r="AU4334" s="29"/>
      <c r="AV4334" s="29"/>
      <c r="AW4334" s="29"/>
    </row>
    <row r="4335" spans="1:49" ht="16.5" thickBot="1">
      <c r="A4335" s="78" t="s">
        <v>2146</v>
      </c>
      <c r="B4335" s="78"/>
      <c r="C4335" s="78"/>
      <c r="D4335" s="463"/>
      <c r="E4335" s="539"/>
      <c r="F4335" s="129"/>
      <c r="G4335" s="129"/>
      <c r="H4335" s="129"/>
      <c r="I4335" s="103"/>
    </row>
    <row r="4336" spans="1:49" s="151" customFormat="1" ht="36" customHeight="1" thickTop="1" thickBot="1">
      <c r="A4336" s="147" t="s">
        <v>2079</v>
      </c>
      <c r="B4336" s="5" t="s">
        <v>2080</v>
      </c>
      <c r="C4336" s="5" t="s">
        <v>1335</v>
      </c>
      <c r="D4336" s="450"/>
      <c r="E4336" s="148" t="s">
        <v>1570</v>
      </c>
      <c r="F4336" s="149" t="s">
        <v>1438</v>
      </c>
      <c r="G4336" s="149"/>
      <c r="H4336" s="149" t="s">
        <v>2332</v>
      </c>
      <c r="I4336" s="5" t="s">
        <v>856</v>
      </c>
      <c r="J4336" s="364" t="s">
        <v>2891</v>
      </c>
      <c r="K4336" s="364" t="s">
        <v>2879</v>
      </c>
      <c r="L4336" s="364" t="s">
        <v>2880</v>
      </c>
      <c r="M4336" s="364" t="s">
        <v>2881</v>
      </c>
      <c r="N4336" s="364" t="s">
        <v>2882</v>
      </c>
      <c r="O4336" s="364" t="s">
        <v>2883</v>
      </c>
      <c r="P4336" s="364" t="s">
        <v>2884</v>
      </c>
      <c r="Q4336" s="364" t="s">
        <v>2885</v>
      </c>
      <c r="R4336" s="364" t="s">
        <v>2886</v>
      </c>
      <c r="S4336" s="364" t="s">
        <v>2887</v>
      </c>
      <c r="T4336" s="364" t="s">
        <v>2888</v>
      </c>
      <c r="U4336" s="364" t="s">
        <v>2889</v>
      </c>
      <c r="V4336" s="364" t="s">
        <v>2890</v>
      </c>
      <c r="W4336" s="365" t="s">
        <v>2893</v>
      </c>
      <c r="X4336" s="365" t="s">
        <v>2879</v>
      </c>
      <c r="Y4336" s="365" t="s">
        <v>2880</v>
      </c>
      <c r="Z4336" s="365" t="s">
        <v>2881</v>
      </c>
      <c r="AA4336" s="365" t="s">
        <v>2882</v>
      </c>
      <c r="AB4336" s="365" t="s">
        <v>2883</v>
      </c>
      <c r="AC4336" s="365" t="s">
        <v>2884</v>
      </c>
      <c r="AD4336" s="365" t="s">
        <v>2885</v>
      </c>
      <c r="AE4336" s="365" t="s">
        <v>2886</v>
      </c>
      <c r="AF4336" s="365" t="s">
        <v>2887</v>
      </c>
      <c r="AG4336" s="365" t="s">
        <v>2888</v>
      </c>
      <c r="AH4336" s="365" t="s">
        <v>2889</v>
      </c>
      <c r="AI4336" s="365" t="s">
        <v>2890</v>
      </c>
      <c r="AJ4336" s="366" t="s">
        <v>2892</v>
      </c>
      <c r="AK4336" s="366" t="s">
        <v>2879</v>
      </c>
      <c r="AL4336" s="366" t="s">
        <v>2880</v>
      </c>
      <c r="AM4336" s="366" t="s">
        <v>2881</v>
      </c>
      <c r="AN4336" s="366" t="s">
        <v>2882</v>
      </c>
      <c r="AO4336" s="366" t="s">
        <v>2883</v>
      </c>
      <c r="AP4336" s="366" t="s">
        <v>2884</v>
      </c>
      <c r="AQ4336" s="366" t="s">
        <v>2885</v>
      </c>
      <c r="AR4336" s="366" t="s">
        <v>2886</v>
      </c>
      <c r="AS4336" s="366" t="s">
        <v>2887</v>
      </c>
      <c r="AT4336" s="366" t="s">
        <v>2888</v>
      </c>
      <c r="AU4336" s="366" t="s">
        <v>2889</v>
      </c>
      <c r="AV4336" s="366" t="s">
        <v>2890</v>
      </c>
      <c r="AW4336" s="368" t="s">
        <v>2895</v>
      </c>
    </row>
    <row r="4337" spans="1:49">
      <c r="A4337" s="33"/>
      <c r="B4337" s="34"/>
      <c r="C4337" s="34"/>
      <c r="D4337" s="34"/>
      <c r="E4337" s="35"/>
      <c r="F4337" s="36"/>
      <c r="G4337" s="36"/>
      <c r="H4337" s="36"/>
      <c r="I4337" s="34"/>
      <c r="J4337" s="202" t="s">
        <v>1224</v>
      </c>
      <c r="K4337" s="202">
        <v>1</v>
      </c>
      <c r="L4337" s="202">
        <v>2</v>
      </c>
      <c r="M4337" s="202">
        <v>3</v>
      </c>
      <c r="N4337" s="202">
        <v>4</v>
      </c>
      <c r="O4337" s="202">
        <v>5</v>
      </c>
      <c r="P4337" s="202">
        <v>6</v>
      </c>
      <c r="Q4337" s="202">
        <v>7</v>
      </c>
      <c r="R4337" s="202">
        <v>8</v>
      </c>
      <c r="S4337" s="202">
        <v>9</v>
      </c>
      <c r="T4337" s="202">
        <v>10</v>
      </c>
      <c r="U4337" s="202">
        <v>13</v>
      </c>
      <c r="V4337" s="202">
        <v>14</v>
      </c>
      <c r="W4337" s="202" t="s">
        <v>1224</v>
      </c>
      <c r="X4337" s="202">
        <v>1</v>
      </c>
      <c r="Y4337" s="202">
        <v>2</v>
      </c>
      <c r="Z4337" s="202">
        <v>3</v>
      </c>
      <c r="AA4337" s="202">
        <v>4</v>
      </c>
      <c r="AB4337" s="202">
        <v>5</v>
      </c>
      <c r="AC4337" s="202">
        <v>6</v>
      </c>
      <c r="AD4337" s="202">
        <v>7</v>
      </c>
      <c r="AE4337" s="202">
        <v>8</v>
      </c>
      <c r="AF4337" s="202">
        <v>9</v>
      </c>
      <c r="AG4337" s="202">
        <v>10</v>
      </c>
      <c r="AH4337" s="202">
        <v>13</v>
      </c>
      <c r="AI4337" s="202">
        <v>14</v>
      </c>
      <c r="AJ4337" s="202" t="s">
        <v>1224</v>
      </c>
      <c r="AK4337" s="202">
        <v>1</v>
      </c>
      <c r="AL4337" s="202">
        <v>2</v>
      </c>
      <c r="AM4337" s="202">
        <v>3</v>
      </c>
      <c r="AN4337" s="202">
        <v>4</v>
      </c>
      <c r="AO4337" s="202">
        <v>5</v>
      </c>
      <c r="AP4337" s="202">
        <v>6</v>
      </c>
      <c r="AQ4337" s="202">
        <v>7</v>
      </c>
      <c r="AR4337" s="202">
        <v>8</v>
      </c>
      <c r="AS4337" s="202">
        <v>9</v>
      </c>
      <c r="AT4337" s="202">
        <v>10</v>
      </c>
      <c r="AU4337" s="202">
        <v>13</v>
      </c>
      <c r="AV4337" s="202">
        <v>14</v>
      </c>
      <c r="AW4337" s="202">
        <v>15</v>
      </c>
    </row>
    <row r="4338" spans="1:49">
      <c r="A4338" s="37"/>
      <c r="B4338" s="38"/>
      <c r="C4338" s="38"/>
      <c r="D4338" s="38"/>
      <c r="E4338" s="60"/>
      <c r="F4338" s="61"/>
      <c r="G4338" s="61"/>
      <c r="H4338" s="61"/>
      <c r="I4338" s="38"/>
      <c r="J4338" s="134"/>
      <c r="K4338" s="134"/>
      <c r="L4338" s="134"/>
      <c r="M4338" s="134"/>
      <c r="N4338" s="134"/>
      <c r="O4338" s="134"/>
      <c r="P4338" s="134"/>
      <c r="Q4338" s="134"/>
      <c r="R4338" s="134"/>
      <c r="S4338" s="134"/>
      <c r="T4338" s="134"/>
      <c r="U4338" s="134"/>
      <c r="V4338" s="134"/>
      <c r="W4338" s="134"/>
      <c r="X4338" s="134"/>
      <c r="Y4338" s="134"/>
      <c r="Z4338" s="134"/>
      <c r="AA4338" s="134"/>
      <c r="AB4338" s="134"/>
      <c r="AC4338" s="134"/>
      <c r="AD4338" s="134"/>
      <c r="AE4338" s="134"/>
      <c r="AF4338" s="134"/>
      <c r="AG4338" s="134"/>
      <c r="AH4338" s="134"/>
      <c r="AI4338" s="134"/>
      <c r="AJ4338" s="134"/>
      <c r="AK4338" s="134"/>
      <c r="AL4338" s="134"/>
      <c r="AM4338" s="134"/>
      <c r="AN4338" s="134"/>
      <c r="AO4338" s="134"/>
      <c r="AP4338" s="134"/>
      <c r="AQ4338" s="134"/>
      <c r="AR4338" s="134"/>
      <c r="AS4338" s="134"/>
      <c r="AT4338" s="134"/>
      <c r="AU4338" s="134"/>
      <c r="AV4338" s="134"/>
      <c r="AW4338" s="134"/>
    </row>
    <row r="4339" spans="1:49">
      <c r="A4339" s="92" t="s">
        <v>797</v>
      </c>
      <c r="B4339" s="93" t="s">
        <v>1030</v>
      </c>
      <c r="C4339" s="93" t="s">
        <v>1484</v>
      </c>
      <c r="D4339" s="460"/>
      <c r="E4339" s="531"/>
      <c r="F4339" s="50"/>
      <c r="G4339" s="50"/>
      <c r="H4339" s="50"/>
      <c r="I4339" s="41" t="s">
        <v>1291</v>
      </c>
      <c r="J4339" s="28"/>
      <c r="K4339" s="28"/>
      <c r="L4339" s="28"/>
      <c r="M4339" s="28"/>
      <c r="N4339" s="28"/>
      <c r="O4339" s="28"/>
      <c r="P4339" s="28"/>
      <c r="Q4339" s="28"/>
      <c r="R4339" s="28"/>
      <c r="S4339" s="28"/>
      <c r="T4339" s="28"/>
      <c r="U4339" s="28"/>
      <c r="V4339" s="28"/>
      <c r="W4339" s="28"/>
      <c r="X4339" s="28"/>
      <c r="Y4339" s="28"/>
      <c r="Z4339" s="28"/>
      <c r="AA4339" s="28"/>
      <c r="AB4339" s="28"/>
      <c r="AC4339" s="28"/>
      <c r="AD4339" s="28"/>
      <c r="AE4339" s="28"/>
      <c r="AF4339" s="28"/>
      <c r="AG4339" s="28"/>
      <c r="AH4339" s="28"/>
      <c r="AI4339" s="28"/>
      <c r="AJ4339" s="28"/>
      <c r="AK4339" s="28"/>
      <c r="AL4339" s="28"/>
      <c r="AM4339" s="28"/>
      <c r="AN4339" s="28"/>
      <c r="AO4339" s="28"/>
      <c r="AP4339" s="28"/>
      <c r="AQ4339" s="28"/>
      <c r="AR4339" s="28"/>
      <c r="AS4339" s="28"/>
      <c r="AT4339" s="28"/>
      <c r="AU4339" s="28"/>
      <c r="AV4339" s="28"/>
      <c r="AW4339" s="28"/>
    </row>
    <row r="4340" spans="1:49">
      <c r="A4340" s="48"/>
      <c r="B4340" s="1"/>
      <c r="C4340" s="1"/>
      <c r="D4340" s="369"/>
      <c r="E4340" s="531"/>
      <c r="F4340" s="50"/>
      <c r="G4340" s="50"/>
      <c r="H4340" s="50"/>
      <c r="I4340" s="108"/>
    </row>
    <row r="4341" spans="1:49">
      <c r="A4341" s="48"/>
      <c r="B4341" s="42"/>
      <c r="C4341" s="42"/>
      <c r="D4341" s="42"/>
      <c r="E4341" s="531"/>
      <c r="F4341" s="50"/>
      <c r="G4341" s="50"/>
      <c r="H4341" s="50"/>
      <c r="I4341" s="49" t="s">
        <v>1559</v>
      </c>
      <c r="J4341" s="12">
        <f>SUM(J4342,J4350,J4352)</f>
        <v>100000</v>
      </c>
      <c r="K4341" s="12">
        <f t="shared" ref="K4341:AT4341" si="1217">SUM(K4342,K4350,K4352)</f>
        <v>2000</v>
      </c>
      <c r="L4341" s="12">
        <f t="shared" si="1217"/>
        <v>9696</v>
      </c>
      <c r="M4341" s="12">
        <f t="shared" si="1217"/>
        <v>9863</v>
      </c>
      <c r="N4341" s="12">
        <f t="shared" si="1217"/>
        <v>10764</v>
      </c>
      <c r="O4341" s="12">
        <f t="shared" si="1217"/>
        <v>10800</v>
      </c>
      <c r="P4341" s="12">
        <f t="shared" si="1217"/>
        <v>5103</v>
      </c>
      <c r="Q4341" s="12">
        <f t="shared" si="1217"/>
        <v>0</v>
      </c>
      <c r="R4341" s="12">
        <f t="shared" si="1217"/>
        <v>0</v>
      </c>
      <c r="S4341" s="12">
        <f t="shared" si="1217"/>
        <v>10350</v>
      </c>
      <c r="T4341" s="12">
        <f t="shared" si="1217"/>
        <v>14207</v>
      </c>
      <c r="U4341" s="12">
        <v>72783</v>
      </c>
      <c r="V4341" s="12">
        <v>27217</v>
      </c>
      <c r="W4341" s="12">
        <f>SUM(W4342,W4350,W4352)</f>
        <v>0</v>
      </c>
      <c r="X4341" s="12">
        <f t="shared" si="1217"/>
        <v>0</v>
      </c>
      <c r="Y4341" s="12">
        <f t="shared" si="1217"/>
        <v>0</v>
      </c>
      <c r="Z4341" s="12">
        <f t="shared" si="1217"/>
        <v>0</v>
      </c>
      <c r="AA4341" s="12">
        <f t="shared" si="1217"/>
        <v>0</v>
      </c>
      <c r="AB4341" s="12">
        <f t="shared" si="1217"/>
        <v>0</v>
      </c>
      <c r="AC4341" s="12">
        <f t="shared" si="1217"/>
        <v>0</v>
      </c>
      <c r="AD4341" s="12">
        <f t="shared" si="1217"/>
        <v>0</v>
      </c>
      <c r="AE4341" s="12">
        <f t="shared" si="1217"/>
        <v>0</v>
      </c>
      <c r="AF4341" s="12">
        <f t="shared" si="1217"/>
        <v>0</v>
      </c>
      <c r="AG4341" s="12">
        <f t="shared" si="1217"/>
        <v>0</v>
      </c>
      <c r="AH4341" s="12">
        <v>0</v>
      </c>
      <c r="AI4341" s="12">
        <v>0</v>
      </c>
      <c r="AJ4341" s="12">
        <f>SUM(AJ4342,AJ4350,AJ4352)</f>
        <v>0</v>
      </c>
      <c r="AK4341" s="12">
        <f t="shared" si="1217"/>
        <v>0</v>
      </c>
      <c r="AL4341" s="12">
        <f t="shared" si="1217"/>
        <v>0</v>
      </c>
      <c r="AM4341" s="12">
        <f t="shared" si="1217"/>
        <v>0</v>
      </c>
      <c r="AN4341" s="12">
        <f t="shared" si="1217"/>
        <v>0</v>
      </c>
      <c r="AO4341" s="12">
        <f t="shared" si="1217"/>
        <v>0</v>
      </c>
      <c r="AP4341" s="12">
        <f t="shared" si="1217"/>
        <v>0</v>
      </c>
      <c r="AQ4341" s="12">
        <f t="shared" si="1217"/>
        <v>0</v>
      </c>
      <c r="AR4341" s="12">
        <f t="shared" si="1217"/>
        <v>0</v>
      </c>
      <c r="AS4341" s="12">
        <f t="shared" si="1217"/>
        <v>0</v>
      </c>
      <c r="AT4341" s="12">
        <f t="shared" si="1217"/>
        <v>0</v>
      </c>
      <c r="AU4341" s="12">
        <v>0</v>
      </c>
      <c r="AV4341" s="12">
        <v>0</v>
      </c>
      <c r="AW4341" s="12">
        <f t="shared" ref="AW4341:AW4369" si="1218">U4341+AH4341+AU4341</f>
        <v>72783</v>
      </c>
    </row>
    <row r="4342" spans="1:49">
      <c r="A4342" s="44" t="s">
        <v>797</v>
      </c>
      <c r="B4342" s="45" t="s">
        <v>1030</v>
      </c>
      <c r="C4342" s="45" t="s">
        <v>1484</v>
      </c>
      <c r="D4342" s="452" t="s">
        <v>2977</v>
      </c>
      <c r="E4342" s="213" t="s">
        <v>771</v>
      </c>
      <c r="F4342" s="65"/>
      <c r="G4342" s="65"/>
      <c r="H4342" s="65"/>
      <c r="I4342" s="1" t="s">
        <v>1500</v>
      </c>
      <c r="J4342" s="9">
        <f>SUM(J4343:J4344)</f>
        <v>31900</v>
      </c>
      <c r="K4342" s="9">
        <f t="shared" ref="K4342:AT4342" si="1219">SUM(K4343:K4344)</f>
        <v>0</v>
      </c>
      <c r="L4342" s="9">
        <f t="shared" si="1219"/>
        <v>0</v>
      </c>
      <c r="M4342" s="9">
        <f t="shared" si="1219"/>
        <v>0</v>
      </c>
      <c r="N4342" s="9">
        <f t="shared" si="1219"/>
        <v>0</v>
      </c>
      <c r="O4342" s="9">
        <f t="shared" si="1219"/>
        <v>2000</v>
      </c>
      <c r="P4342" s="9">
        <f t="shared" si="1219"/>
        <v>1000</v>
      </c>
      <c r="Q4342" s="9">
        <f t="shared" si="1219"/>
        <v>0</v>
      </c>
      <c r="R4342" s="9">
        <f t="shared" si="1219"/>
        <v>0</v>
      </c>
      <c r="S4342" s="9">
        <f t="shared" si="1219"/>
        <v>1150</v>
      </c>
      <c r="T4342" s="9">
        <f t="shared" si="1219"/>
        <v>1833</v>
      </c>
      <c r="U4342" s="9">
        <v>5983</v>
      </c>
      <c r="V4342" s="9">
        <v>25917</v>
      </c>
      <c r="W4342" s="9">
        <f>SUM(W4343:W4344)</f>
        <v>0</v>
      </c>
      <c r="X4342" s="9">
        <f t="shared" si="1219"/>
        <v>0</v>
      </c>
      <c r="Y4342" s="9">
        <f t="shared" si="1219"/>
        <v>0</v>
      </c>
      <c r="Z4342" s="9">
        <f t="shared" si="1219"/>
        <v>0</v>
      </c>
      <c r="AA4342" s="9">
        <f t="shared" si="1219"/>
        <v>0</v>
      </c>
      <c r="AB4342" s="9">
        <f t="shared" si="1219"/>
        <v>0</v>
      </c>
      <c r="AC4342" s="9">
        <f t="shared" si="1219"/>
        <v>0</v>
      </c>
      <c r="AD4342" s="9">
        <f t="shared" si="1219"/>
        <v>0</v>
      </c>
      <c r="AE4342" s="9">
        <f t="shared" si="1219"/>
        <v>0</v>
      </c>
      <c r="AF4342" s="9">
        <f t="shared" si="1219"/>
        <v>0</v>
      </c>
      <c r="AG4342" s="9">
        <f t="shared" si="1219"/>
        <v>0</v>
      </c>
      <c r="AH4342" s="9">
        <v>0</v>
      </c>
      <c r="AI4342" s="9">
        <v>0</v>
      </c>
      <c r="AJ4342" s="9">
        <f>SUM(AJ4343:AJ4344)</f>
        <v>0</v>
      </c>
      <c r="AK4342" s="9">
        <f t="shared" si="1219"/>
        <v>0</v>
      </c>
      <c r="AL4342" s="9">
        <f t="shared" si="1219"/>
        <v>0</v>
      </c>
      <c r="AM4342" s="9">
        <f t="shared" si="1219"/>
        <v>0</v>
      </c>
      <c r="AN4342" s="9">
        <f t="shared" si="1219"/>
        <v>0</v>
      </c>
      <c r="AO4342" s="9">
        <f t="shared" si="1219"/>
        <v>0</v>
      </c>
      <c r="AP4342" s="9">
        <f t="shared" si="1219"/>
        <v>0</v>
      </c>
      <c r="AQ4342" s="9">
        <f t="shared" si="1219"/>
        <v>0</v>
      </c>
      <c r="AR4342" s="9">
        <f t="shared" si="1219"/>
        <v>0</v>
      </c>
      <c r="AS4342" s="9">
        <f t="shared" si="1219"/>
        <v>0</v>
      </c>
      <c r="AT4342" s="9">
        <f t="shared" si="1219"/>
        <v>0</v>
      </c>
      <c r="AU4342" s="9">
        <v>0</v>
      </c>
      <c r="AV4342" s="9">
        <v>0</v>
      </c>
      <c r="AW4342" s="9">
        <f t="shared" si="1218"/>
        <v>5983</v>
      </c>
    </row>
    <row r="4343" spans="1:49">
      <c r="A4343" s="44" t="s">
        <v>797</v>
      </c>
      <c r="B4343" s="45" t="s">
        <v>1030</v>
      </c>
      <c r="C4343" s="45" t="s">
        <v>1484</v>
      </c>
      <c r="D4343" s="452" t="s">
        <v>2977</v>
      </c>
      <c r="E4343" s="367" t="s">
        <v>834</v>
      </c>
      <c r="F4343" s="50"/>
      <c r="G4343" s="468" t="s">
        <v>3096</v>
      </c>
      <c r="H4343" s="50" t="s">
        <v>2333</v>
      </c>
      <c r="I4343" s="42" t="s">
        <v>1165</v>
      </c>
      <c r="J4343" s="15">
        <v>29000</v>
      </c>
      <c r="O4343" s="15">
        <v>1500</v>
      </c>
      <c r="P4343" s="15">
        <v>1000</v>
      </c>
      <c r="S4343" s="15">
        <v>1150</v>
      </c>
      <c r="U4343" s="15">
        <v>3650</v>
      </c>
      <c r="V4343" s="15">
        <v>25350</v>
      </c>
      <c r="AH4343" s="15">
        <v>0</v>
      </c>
      <c r="AI4343" s="15">
        <v>0</v>
      </c>
      <c r="AU4343" s="15">
        <v>0</v>
      </c>
      <c r="AV4343" s="15">
        <v>0</v>
      </c>
      <c r="AW4343" s="15">
        <f t="shared" si="1218"/>
        <v>3650</v>
      </c>
    </row>
    <row r="4344" spans="1:49">
      <c r="A4344" s="44" t="s">
        <v>797</v>
      </c>
      <c r="B4344" s="45" t="s">
        <v>1030</v>
      </c>
      <c r="C4344" s="45" t="s">
        <v>1484</v>
      </c>
      <c r="D4344" s="452" t="s">
        <v>2977</v>
      </c>
      <c r="E4344" s="367" t="s">
        <v>772</v>
      </c>
      <c r="F4344" s="50"/>
      <c r="G4344" s="468" t="s">
        <v>3096</v>
      </c>
      <c r="H4344" s="50" t="s">
        <v>2333</v>
      </c>
      <c r="I4344" s="42" t="s">
        <v>1227</v>
      </c>
      <c r="J4344" s="15">
        <f>SUM(J4345:J4349)</f>
        <v>2900</v>
      </c>
      <c r="K4344" s="15">
        <f t="shared" ref="K4344:AT4344" si="1220">SUM(K4345:K4349)</f>
        <v>0</v>
      </c>
      <c r="L4344" s="15">
        <f t="shared" si="1220"/>
        <v>0</v>
      </c>
      <c r="M4344" s="15">
        <f t="shared" si="1220"/>
        <v>0</v>
      </c>
      <c r="N4344" s="15">
        <f t="shared" si="1220"/>
        <v>0</v>
      </c>
      <c r="O4344" s="15">
        <f t="shared" si="1220"/>
        <v>500</v>
      </c>
      <c r="P4344" s="15">
        <f t="shared" si="1220"/>
        <v>0</v>
      </c>
      <c r="Q4344" s="15">
        <f t="shared" si="1220"/>
        <v>0</v>
      </c>
      <c r="R4344" s="15">
        <f t="shared" si="1220"/>
        <v>0</v>
      </c>
      <c r="S4344" s="15">
        <f t="shared" si="1220"/>
        <v>0</v>
      </c>
      <c r="T4344" s="15">
        <f t="shared" si="1220"/>
        <v>1833</v>
      </c>
      <c r="U4344" s="15">
        <v>2333</v>
      </c>
      <c r="V4344" s="15">
        <v>567</v>
      </c>
      <c r="W4344" s="15">
        <f>SUM(W4345:W4349)</f>
        <v>0</v>
      </c>
      <c r="X4344" s="15">
        <f t="shared" si="1220"/>
        <v>0</v>
      </c>
      <c r="Y4344" s="15">
        <f t="shared" si="1220"/>
        <v>0</v>
      </c>
      <c r="Z4344" s="15">
        <f t="shared" si="1220"/>
        <v>0</v>
      </c>
      <c r="AA4344" s="15">
        <f t="shared" si="1220"/>
        <v>0</v>
      </c>
      <c r="AB4344" s="15">
        <f t="shared" si="1220"/>
        <v>0</v>
      </c>
      <c r="AC4344" s="15">
        <f t="shared" si="1220"/>
        <v>0</v>
      </c>
      <c r="AD4344" s="15">
        <f t="shared" si="1220"/>
        <v>0</v>
      </c>
      <c r="AE4344" s="15">
        <f t="shared" si="1220"/>
        <v>0</v>
      </c>
      <c r="AF4344" s="15">
        <f t="shared" si="1220"/>
        <v>0</v>
      </c>
      <c r="AG4344" s="15">
        <f t="shared" si="1220"/>
        <v>0</v>
      </c>
      <c r="AH4344" s="15">
        <v>0</v>
      </c>
      <c r="AI4344" s="15">
        <v>0</v>
      </c>
      <c r="AJ4344" s="15">
        <f>SUM(AJ4345:AJ4349)</f>
        <v>0</v>
      </c>
      <c r="AK4344" s="15">
        <f t="shared" si="1220"/>
        <v>0</v>
      </c>
      <c r="AL4344" s="15">
        <f t="shared" si="1220"/>
        <v>0</v>
      </c>
      <c r="AM4344" s="15">
        <f t="shared" si="1220"/>
        <v>0</v>
      </c>
      <c r="AN4344" s="15">
        <f t="shared" si="1220"/>
        <v>0</v>
      </c>
      <c r="AO4344" s="15">
        <f t="shared" si="1220"/>
        <v>0</v>
      </c>
      <c r="AP4344" s="15">
        <f t="shared" si="1220"/>
        <v>0</v>
      </c>
      <c r="AQ4344" s="15">
        <f t="shared" si="1220"/>
        <v>0</v>
      </c>
      <c r="AR4344" s="15">
        <f t="shared" si="1220"/>
        <v>0</v>
      </c>
      <c r="AS4344" s="15">
        <f t="shared" si="1220"/>
        <v>0</v>
      </c>
      <c r="AT4344" s="15">
        <f t="shared" si="1220"/>
        <v>0</v>
      </c>
      <c r="AU4344" s="15">
        <v>0</v>
      </c>
      <c r="AV4344" s="15">
        <v>0</v>
      </c>
      <c r="AW4344" s="15">
        <f t="shared" si="1218"/>
        <v>2333</v>
      </c>
    </row>
    <row r="4345" spans="1:49" s="144" customFormat="1">
      <c r="A4345" s="44" t="s">
        <v>797</v>
      </c>
      <c r="B4345" s="45" t="s">
        <v>1030</v>
      </c>
      <c r="C4345" s="45" t="s">
        <v>1484</v>
      </c>
      <c r="D4345" s="452" t="s">
        <v>2977</v>
      </c>
      <c r="E4345" s="140" t="s">
        <v>850</v>
      </c>
      <c r="F4345" s="141" t="s">
        <v>487</v>
      </c>
      <c r="G4345" s="468" t="s">
        <v>3096</v>
      </c>
      <c r="H4345" s="50" t="s">
        <v>2333</v>
      </c>
      <c r="I4345" s="142" t="s">
        <v>1119</v>
      </c>
      <c r="J4345" s="15"/>
      <c r="K4345" s="15"/>
      <c r="L4345" s="15"/>
      <c r="M4345" s="15"/>
      <c r="N4345" s="15"/>
      <c r="O4345" s="15"/>
      <c r="P4345" s="15"/>
      <c r="Q4345" s="15"/>
      <c r="R4345" s="15"/>
      <c r="S4345" s="15"/>
      <c r="T4345" s="15"/>
      <c r="U4345" s="15">
        <v>0</v>
      </c>
      <c r="V4345" s="15">
        <v>0</v>
      </c>
      <c r="W4345" s="15"/>
      <c r="X4345" s="15"/>
      <c r="Y4345" s="15"/>
      <c r="Z4345" s="15"/>
      <c r="AA4345" s="15"/>
      <c r="AB4345" s="15"/>
      <c r="AC4345" s="15"/>
      <c r="AD4345" s="15"/>
      <c r="AE4345" s="15"/>
      <c r="AF4345" s="15"/>
      <c r="AG4345" s="15"/>
      <c r="AH4345" s="15">
        <v>0</v>
      </c>
      <c r="AI4345" s="15">
        <v>0</v>
      </c>
      <c r="AJ4345" s="15"/>
      <c r="AK4345" s="15"/>
      <c r="AL4345" s="15"/>
      <c r="AM4345" s="15"/>
      <c r="AN4345" s="15"/>
      <c r="AO4345" s="15"/>
      <c r="AP4345" s="15"/>
      <c r="AQ4345" s="15"/>
      <c r="AR4345" s="15"/>
      <c r="AS4345" s="15"/>
      <c r="AT4345" s="15"/>
      <c r="AU4345" s="15">
        <v>0</v>
      </c>
      <c r="AV4345" s="15">
        <v>0</v>
      </c>
      <c r="AW4345" s="15">
        <f t="shared" si="1218"/>
        <v>0</v>
      </c>
    </row>
    <row r="4346" spans="1:49" s="144" customFormat="1">
      <c r="A4346" s="44" t="s">
        <v>797</v>
      </c>
      <c r="B4346" s="45" t="s">
        <v>1030</v>
      </c>
      <c r="C4346" s="45" t="s">
        <v>1484</v>
      </c>
      <c r="D4346" s="452" t="s">
        <v>2977</v>
      </c>
      <c r="E4346" s="140" t="s">
        <v>851</v>
      </c>
      <c r="F4346" s="141" t="s">
        <v>488</v>
      </c>
      <c r="G4346" s="468" t="s">
        <v>3096</v>
      </c>
      <c r="H4346" s="50" t="s">
        <v>2333</v>
      </c>
      <c r="I4346" s="142" t="s">
        <v>1290</v>
      </c>
      <c r="J4346" s="15">
        <v>2900</v>
      </c>
      <c r="K4346" s="15"/>
      <c r="L4346" s="15"/>
      <c r="M4346" s="15"/>
      <c r="N4346" s="15"/>
      <c r="O4346" s="15">
        <v>500</v>
      </c>
      <c r="P4346" s="15"/>
      <c r="Q4346" s="15"/>
      <c r="R4346" s="15"/>
      <c r="S4346" s="15"/>
      <c r="T4346" s="15">
        <v>1833</v>
      </c>
      <c r="U4346" s="15">
        <v>2333</v>
      </c>
      <c r="V4346" s="15">
        <v>567</v>
      </c>
      <c r="W4346" s="15"/>
      <c r="X4346" s="15"/>
      <c r="Y4346" s="15"/>
      <c r="Z4346" s="15"/>
      <c r="AA4346" s="15"/>
      <c r="AB4346" s="15"/>
      <c r="AC4346" s="15"/>
      <c r="AD4346" s="15"/>
      <c r="AE4346" s="15"/>
      <c r="AF4346" s="15"/>
      <c r="AG4346" s="15"/>
      <c r="AH4346" s="15">
        <v>0</v>
      </c>
      <c r="AI4346" s="15">
        <v>0</v>
      </c>
      <c r="AJ4346" s="15"/>
      <c r="AK4346" s="15"/>
      <c r="AL4346" s="15"/>
      <c r="AM4346" s="15"/>
      <c r="AN4346" s="15"/>
      <c r="AO4346" s="15"/>
      <c r="AP4346" s="15"/>
      <c r="AQ4346" s="15"/>
      <c r="AR4346" s="15"/>
      <c r="AS4346" s="15"/>
      <c r="AT4346" s="15"/>
      <c r="AU4346" s="15">
        <v>0</v>
      </c>
      <c r="AV4346" s="15">
        <v>0</v>
      </c>
      <c r="AW4346" s="15">
        <f t="shared" si="1218"/>
        <v>2333</v>
      </c>
    </row>
    <row r="4347" spans="1:49" s="144" customFormat="1">
      <c r="A4347" s="44" t="s">
        <v>797</v>
      </c>
      <c r="B4347" s="45" t="s">
        <v>1030</v>
      </c>
      <c r="C4347" s="45" t="s">
        <v>1484</v>
      </c>
      <c r="D4347" s="452" t="s">
        <v>2977</v>
      </c>
      <c r="E4347" s="140" t="s">
        <v>852</v>
      </c>
      <c r="F4347" s="141" t="s">
        <v>489</v>
      </c>
      <c r="G4347" s="468" t="s">
        <v>3096</v>
      </c>
      <c r="H4347" s="50" t="s">
        <v>2333</v>
      </c>
      <c r="I4347" s="142" t="s">
        <v>1733</v>
      </c>
      <c r="J4347" s="15"/>
      <c r="K4347" s="15"/>
      <c r="L4347" s="15"/>
      <c r="M4347" s="15"/>
      <c r="N4347" s="15"/>
      <c r="O4347" s="15"/>
      <c r="P4347" s="15"/>
      <c r="Q4347" s="15"/>
      <c r="R4347" s="15"/>
      <c r="S4347" s="15"/>
      <c r="T4347" s="15"/>
      <c r="U4347" s="15">
        <v>0</v>
      </c>
      <c r="V4347" s="15">
        <v>0</v>
      </c>
      <c r="W4347" s="15"/>
      <c r="X4347" s="15"/>
      <c r="Y4347" s="15"/>
      <c r="Z4347" s="15"/>
      <c r="AA4347" s="15"/>
      <c r="AB4347" s="15"/>
      <c r="AC4347" s="15"/>
      <c r="AD4347" s="15"/>
      <c r="AE4347" s="15"/>
      <c r="AF4347" s="15"/>
      <c r="AG4347" s="15"/>
      <c r="AH4347" s="15">
        <v>0</v>
      </c>
      <c r="AI4347" s="15">
        <v>0</v>
      </c>
      <c r="AJ4347" s="15"/>
      <c r="AK4347" s="15"/>
      <c r="AL4347" s="15"/>
      <c r="AM4347" s="15"/>
      <c r="AN4347" s="15"/>
      <c r="AO4347" s="15"/>
      <c r="AP4347" s="15"/>
      <c r="AQ4347" s="15"/>
      <c r="AR4347" s="15"/>
      <c r="AS4347" s="15"/>
      <c r="AT4347" s="15"/>
      <c r="AU4347" s="15">
        <v>0</v>
      </c>
      <c r="AV4347" s="15">
        <v>0</v>
      </c>
      <c r="AW4347" s="15">
        <f t="shared" si="1218"/>
        <v>0</v>
      </c>
    </row>
    <row r="4348" spans="1:49" s="144" customFormat="1">
      <c r="A4348" s="44" t="s">
        <v>797</v>
      </c>
      <c r="B4348" s="45" t="s">
        <v>1030</v>
      </c>
      <c r="C4348" s="45" t="s">
        <v>1484</v>
      </c>
      <c r="D4348" s="452" t="s">
        <v>2977</v>
      </c>
      <c r="E4348" s="140" t="s">
        <v>853</v>
      </c>
      <c r="F4348" s="141" t="s">
        <v>490</v>
      </c>
      <c r="G4348" s="468" t="s">
        <v>3096</v>
      </c>
      <c r="H4348" s="50" t="s">
        <v>2333</v>
      </c>
      <c r="I4348" s="142" t="s">
        <v>1734</v>
      </c>
      <c r="J4348" s="15"/>
      <c r="K4348" s="15"/>
      <c r="L4348" s="15"/>
      <c r="M4348" s="15"/>
      <c r="N4348" s="15"/>
      <c r="O4348" s="15"/>
      <c r="P4348" s="15"/>
      <c r="Q4348" s="15"/>
      <c r="R4348" s="15"/>
      <c r="S4348" s="15"/>
      <c r="T4348" s="15"/>
      <c r="U4348" s="15">
        <v>0</v>
      </c>
      <c r="V4348" s="15">
        <v>0</v>
      </c>
      <c r="W4348" s="15"/>
      <c r="X4348" s="15"/>
      <c r="Y4348" s="15"/>
      <c r="Z4348" s="15"/>
      <c r="AA4348" s="15"/>
      <c r="AB4348" s="15"/>
      <c r="AC4348" s="15"/>
      <c r="AD4348" s="15"/>
      <c r="AE4348" s="15"/>
      <c r="AF4348" s="15"/>
      <c r="AG4348" s="15"/>
      <c r="AH4348" s="15">
        <v>0</v>
      </c>
      <c r="AI4348" s="15">
        <v>0</v>
      </c>
      <c r="AJ4348" s="15"/>
      <c r="AK4348" s="15"/>
      <c r="AL4348" s="15"/>
      <c r="AM4348" s="15"/>
      <c r="AN4348" s="15"/>
      <c r="AO4348" s="15"/>
      <c r="AP4348" s="15"/>
      <c r="AQ4348" s="15"/>
      <c r="AR4348" s="15"/>
      <c r="AS4348" s="15"/>
      <c r="AT4348" s="15"/>
      <c r="AU4348" s="15">
        <v>0</v>
      </c>
      <c r="AV4348" s="15">
        <v>0</v>
      </c>
      <c r="AW4348" s="15">
        <f t="shared" si="1218"/>
        <v>0</v>
      </c>
    </row>
    <row r="4349" spans="1:49" s="144" customFormat="1">
      <c r="A4349" s="44" t="s">
        <v>797</v>
      </c>
      <c r="B4349" s="45" t="s">
        <v>1030</v>
      </c>
      <c r="C4349" s="45" t="s">
        <v>1484</v>
      </c>
      <c r="D4349" s="452" t="s">
        <v>2977</v>
      </c>
      <c r="E4349" s="140" t="s">
        <v>854</v>
      </c>
      <c r="F4349" s="141" t="s">
        <v>491</v>
      </c>
      <c r="G4349" s="468" t="s">
        <v>3096</v>
      </c>
      <c r="H4349" s="50" t="s">
        <v>2333</v>
      </c>
      <c r="I4349" s="142" t="s">
        <v>1735</v>
      </c>
      <c r="J4349" s="15"/>
      <c r="K4349" s="15"/>
      <c r="L4349" s="15"/>
      <c r="M4349" s="15"/>
      <c r="N4349" s="15"/>
      <c r="O4349" s="15"/>
      <c r="P4349" s="15"/>
      <c r="Q4349" s="15"/>
      <c r="R4349" s="15"/>
      <c r="S4349" s="15"/>
      <c r="T4349" s="15"/>
      <c r="U4349" s="15">
        <v>0</v>
      </c>
      <c r="V4349" s="15">
        <v>0</v>
      </c>
      <c r="W4349" s="15"/>
      <c r="X4349" s="15"/>
      <c r="Y4349" s="15"/>
      <c r="Z4349" s="15"/>
      <c r="AA4349" s="15"/>
      <c r="AB4349" s="15"/>
      <c r="AC4349" s="15"/>
      <c r="AD4349" s="15"/>
      <c r="AE4349" s="15"/>
      <c r="AF4349" s="15"/>
      <c r="AG4349" s="15"/>
      <c r="AH4349" s="15">
        <v>0</v>
      </c>
      <c r="AI4349" s="15">
        <v>0</v>
      </c>
      <c r="AJ4349" s="15"/>
      <c r="AK4349" s="15"/>
      <c r="AL4349" s="15"/>
      <c r="AM4349" s="15"/>
      <c r="AN4349" s="15"/>
      <c r="AO4349" s="15"/>
      <c r="AP4349" s="15"/>
      <c r="AQ4349" s="15"/>
      <c r="AR4349" s="15"/>
      <c r="AS4349" s="15"/>
      <c r="AT4349" s="15"/>
      <c r="AU4349" s="15">
        <v>0</v>
      </c>
      <c r="AV4349" s="15">
        <v>0</v>
      </c>
      <c r="AW4349" s="15">
        <f t="shared" si="1218"/>
        <v>0</v>
      </c>
    </row>
    <row r="4350" spans="1:49">
      <c r="A4350" s="44" t="s">
        <v>797</v>
      </c>
      <c r="B4350" s="45" t="s">
        <v>1030</v>
      </c>
      <c r="C4350" s="45" t="s">
        <v>1484</v>
      </c>
      <c r="D4350" s="452" t="s">
        <v>2977</v>
      </c>
      <c r="E4350" s="213" t="s">
        <v>773</v>
      </c>
      <c r="F4350" s="65"/>
      <c r="G4350" s="65"/>
      <c r="H4350" s="65"/>
      <c r="I4350" s="1" t="s">
        <v>1362</v>
      </c>
      <c r="J4350" s="9">
        <f>SUM(J4351)</f>
        <v>2900</v>
      </c>
      <c r="K4350" s="9">
        <f t="shared" ref="K4350:AT4350" si="1221">SUM(K4351)</f>
        <v>0</v>
      </c>
      <c r="L4350" s="9">
        <f t="shared" si="1221"/>
        <v>0</v>
      </c>
      <c r="M4350" s="9">
        <f t="shared" si="1221"/>
        <v>0</v>
      </c>
      <c r="N4350" s="9">
        <f t="shared" si="1221"/>
        <v>0</v>
      </c>
      <c r="O4350" s="9">
        <f t="shared" si="1221"/>
        <v>500</v>
      </c>
      <c r="P4350" s="9">
        <f t="shared" si="1221"/>
        <v>0</v>
      </c>
      <c r="Q4350" s="9">
        <f t="shared" si="1221"/>
        <v>0</v>
      </c>
      <c r="R4350" s="9">
        <f t="shared" si="1221"/>
        <v>0</v>
      </c>
      <c r="S4350" s="9">
        <f t="shared" si="1221"/>
        <v>500</v>
      </c>
      <c r="T4350" s="9">
        <f t="shared" si="1221"/>
        <v>1900</v>
      </c>
      <c r="U4350" s="9">
        <v>2900</v>
      </c>
      <c r="V4350" s="9">
        <v>0</v>
      </c>
      <c r="W4350" s="9">
        <f>SUM(W4351)</f>
        <v>0</v>
      </c>
      <c r="X4350" s="9">
        <f t="shared" si="1221"/>
        <v>0</v>
      </c>
      <c r="Y4350" s="9">
        <f t="shared" si="1221"/>
        <v>0</v>
      </c>
      <c r="Z4350" s="9">
        <f t="shared" si="1221"/>
        <v>0</v>
      </c>
      <c r="AA4350" s="9">
        <f t="shared" si="1221"/>
        <v>0</v>
      </c>
      <c r="AB4350" s="9">
        <f t="shared" si="1221"/>
        <v>0</v>
      </c>
      <c r="AC4350" s="9">
        <f t="shared" si="1221"/>
        <v>0</v>
      </c>
      <c r="AD4350" s="9">
        <f t="shared" si="1221"/>
        <v>0</v>
      </c>
      <c r="AE4350" s="9">
        <f t="shared" si="1221"/>
        <v>0</v>
      </c>
      <c r="AF4350" s="9">
        <f t="shared" si="1221"/>
        <v>0</v>
      </c>
      <c r="AG4350" s="9">
        <f t="shared" si="1221"/>
        <v>0</v>
      </c>
      <c r="AH4350" s="9">
        <v>0</v>
      </c>
      <c r="AI4350" s="9">
        <v>0</v>
      </c>
      <c r="AJ4350" s="9">
        <f>SUM(AJ4351)</f>
        <v>0</v>
      </c>
      <c r="AK4350" s="9">
        <f t="shared" si="1221"/>
        <v>0</v>
      </c>
      <c r="AL4350" s="9">
        <f t="shared" si="1221"/>
        <v>0</v>
      </c>
      <c r="AM4350" s="9">
        <f t="shared" si="1221"/>
        <v>0</v>
      </c>
      <c r="AN4350" s="9">
        <f t="shared" si="1221"/>
        <v>0</v>
      </c>
      <c r="AO4350" s="9">
        <f t="shared" si="1221"/>
        <v>0</v>
      </c>
      <c r="AP4350" s="9">
        <f t="shared" si="1221"/>
        <v>0</v>
      </c>
      <c r="AQ4350" s="9">
        <f t="shared" si="1221"/>
        <v>0</v>
      </c>
      <c r="AR4350" s="9">
        <f t="shared" si="1221"/>
        <v>0</v>
      </c>
      <c r="AS4350" s="9">
        <f t="shared" si="1221"/>
        <v>0</v>
      </c>
      <c r="AT4350" s="9">
        <f t="shared" si="1221"/>
        <v>0</v>
      </c>
      <c r="AU4350" s="9">
        <v>0</v>
      </c>
      <c r="AV4350" s="9">
        <v>0</v>
      </c>
      <c r="AW4350" s="9">
        <f t="shared" si="1218"/>
        <v>2900</v>
      </c>
    </row>
    <row r="4351" spans="1:49">
      <c r="A4351" s="44" t="s">
        <v>797</v>
      </c>
      <c r="B4351" s="45" t="s">
        <v>1030</v>
      </c>
      <c r="C4351" s="45" t="s">
        <v>1484</v>
      </c>
      <c r="D4351" s="452" t="s">
        <v>2977</v>
      </c>
      <c r="E4351" s="367" t="s">
        <v>785</v>
      </c>
      <c r="F4351" s="50"/>
      <c r="G4351" s="468" t="s">
        <v>3096</v>
      </c>
      <c r="H4351" s="50" t="s">
        <v>2333</v>
      </c>
      <c r="I4351" s="42" t="s">
        <v>1363</v>
      </c>
      <c r="J4351" s="15">
        <v>2900</v>
      </c>
      <c r="O4351" s="15">
        <v>500</v>
      </c>
      <c r="S4351" s="15">
        <v>500</v>
      </c>
      <c r="T4351" s="15">
        <v>1900</v>
      </c>
      <c r="U4351" s="15">
        <v>2900</v>
      </c>
      <c r="V4351" s="15">
        <v>0</v>
      </c>
      <c r="AH4351" s="15">
        <v>0</v>
      </c>
      <c r="AI4351" s="15">
        <v>0</v>
      </c>
      <c r="AU4351" s="15">
        <v>0</v>
      </c>
      <c r="AV4351" s="15">
        <v>0</v>
      </c>
      <c r="AW4351" s="15">
        <f t="shared" si="1218"/>
        <v>2900</v>
      </c>
    </row>
    <row r="4352" spans="1:49">
      <c r="A4352" s="44" t="s">
        <v>797</v>
      </c>
      <c r="B4352" s="45" t="s">
        <v>1030</v>
      </c>
      <c r="C4352" s="45" t="s">
        <v>1484</v>
      </c>
      <c r="D4352" s="452" t="s">
        <v>2977</v>
      </c>
      <c r="E4352" s="213" t="s">
        <v>1364</v>
      </c>
      <c r="F4352" s="65"/>
      <c r="G4352" s="65"/>
      <c r="H4352" s="65"/>
      <c r="I4352" s="1" t="s">
        <v>2104</v>
      </c>
      <c r="J4352" s="9">
        <f>SUM(J4353:J4362)</f>
        <v>65200</v>
      </c>
      <c r="K4352" s="9">
        <f t="shared" ref="K4352:AT4352" si="1222">SUM(K4353:K4362)</f>
        <v>2000</v>
      </c>
      <c r="L4352" s="9">
        <f t="shared" si="1222"/>
        <v>9696</v>
      </c>
      <c r="M4352" s="9">
        <f t="shared" si="1222"/>
        <v>9863</v>
      </c>
      <c r="N4352" s="9">
        <f t="shared" si="1222"/>
        <v>10764</v>
      </c>
      <c r="O4352" s="9">
        <f t="shared" si="1222"/>
        <v>8300</v>
      </c>
      <c r="P4352" s="9">
        <f t="shared" si="1222"/>
        <v>4103</v>
      </c>
      <c r="Q4352" s="9">
        <f t="shared" si="1222"/>
        <v>0</v>
      </c>
      <c r="R4352" s="9">
        <f t="shared" si="1222"/>
        <v>0</v>
      </c>
      <c r="S4352" s="9">
        <f t="shared" si="1222"/>
        <v>8700</v>
      </c>
      <c r="T4352" s="9">
        <f t="shared" si="1222"/>
        <v>10474</v>
      </c>
      <c r="U4352" s="9">
        <v>63900</v>
      </c>
      <c r="V4352" s="9">
        <v>1300</v>
      </c>
      <c r="W4352" s="9">
        <f>SUM(W4353:W4362)</f>
        <v>0</v>
      </c>
      <c r="X4352" s="9">
        <f t="shared" si="1222"/>
        <v>0</v>
      </c>
      <c r="Y4352" s="9">
        <f t="shared" si="1222"/>
        <v>0</v>
      </c>
      <c r="Z4352" s="9">
        <f t="shared" si="1222"/>
        <v>0</v>
      </c>
      <c r="AA4352" s="9">
        <f t="shared" si="1222"/>
        <v>0</v>
      </c>
      <c r="AB4352" s="9">
        <f t="shared" si="1222"/>
        <v>0</v>
      </c>
      <c r="AC4352" s="9">
        <f t="shared" si="1222"/>
        <v>0</v>
      </c>
      <c r="AD4352" s="9">
        <f t="shared" si="1222"/>
        <v>0</v>
      </c>
      <c r="AE4352" s="9">
        <f t="shared" si="1222"/>
        <v>0</v>
      </c>
      <c r="AF4352" s="9">
        <f t="shared" si="1222"/>
        <v>0</v>
      </c>
      <c r="AG4352" s="9">
        <f t="shared" si="1222"/>
        <v>0</v>
      </c>
      <c r="AH4352" s="9">
        <v>0</v>
      </c>
      <c r="AI4352" s="9">
        <v>0</v>
      </c>
      <c r="AJ4352" s="9">
        <f>SUM(AJ4353:AJ4362)</f>
        <v>0</v>
      </c>
      <c r="AK4352" s="9">
        <f t="shared" si="1222"/>
        <v>0</v>
      </c>
      <c r="AL4352" s="9">
        <f t="shared" si="1222"/>
        <v>0</v>
      </c>
      <c r="AM4352" s="9">
        <f t="shared" si="1222"/>
        <v>0</v>
      </c>
      <c r="AN4352" s="9">
        <f t="shared" si="1222"/>
        <v>0</v>
      </c>
      <c r="AO4352" s="9">
        <f t="shared" si="1222"/>
        <v>0</v>
      </c>
      <c r="AP4352" s="9">
        <f t="shared" si="1222"/>
        <v>0</v>
      </c>
      <c r="AQ4352" s="9">
        <f t="shared" si="1222"/>
        <v>0</v>
      </c>
      <c r="AR4352" s="9">
        <f t="shared" si="1222"/>
        <v>0</v>
      </c>
      <c r="AS4352" s="9">
        <f t="shared" si="1222"/>
        <v>0</v>
      </c>
      <c r="AT4352" s="9">
        <f t="shared" si="1222"/>
        <v>0</v>
      </c>
      <c r="AU4352" s="9">
        <v>0</v>
      </c>
      <c r="AV4352" s="9">
        <v>0</v>
      </c>
      <c r="AW4352" s="9">
        <f t="shared" si="1218"/>
        <v>63900</v>
      </c>
    </row>
    <row r="4353" spans="1:49">
      <c r="A4353" s="44" t="s">
        <v>797</v>
      </c>
      <c r="B4353" s="45" t="s">
        <v>1030</v>
      </c>
      <c r="C4353" s="45" t="s">
        <v>1484</v>
      </c>
      <c r="D4353" s="452" t="s">
        <v>2977</v>
      </c>
      <c r="E4353" s="367" t="s">
        <v>786</v>
      </c>
      <c r="F4353" s="50"/>
      <c r="G4353" s="468" t="s">
        <v>3096</v>
      </c>
      <c r="H4353" s="50" t="s">
        <v>2333</v>
      </c>
      <c r="I4353" s="42" t="s">
        <v>1191</v>
      </c>
      <c r="J4353" s="15">
        <v>1500</v>
      </c>
      <c r="K4353" s="15">
        <v>100</v>
      </c>
      <c r="L4353" s="15">
        <v>200</v>
      </c>
      <c r="M4353" s="15">
        <v>500</v>
      </c>
      <c r="N4353" s="15">
        <v>200</v>
      </c>
      <c r="O4353" s="15">
        <v>200</v>
      </c>
      <c r="U4353" s="15">
        <v>1200</v>
      </c>
      <c r="V4353" s="15">
        <v>300</v>
      </c>
      <c r="AH4353" s="15">
        <v>0</v>
      </c>
      <c r="AI4353" s="15">
        <v>0</v>
      </c>
      <c r="AU4353" s="15">
        <v>0</v>
      </c>
      <c r="AV4353" s="15">
        <v>0</v>
      </c>
      <c r="AW4353" s="15">
        <f t="shared" si="1218"/>
        <v>1200</v>
      </c>
    </row>
    <row r="4354" spans="1:49">
      <c r="A4354" s="44" t="s">
        <v>797</v>
      </c>
      <c r="B4354" s="45" t="s">
        <v>1030</v>
      </c>
      <c r="C4354" s="45" t="s">
        <v>1484</v>
      </c>
      <c r="D4354" s="452" t="s">
        <v>2977</v>
      </c>
      <c r="E4354" s="367" t="s">
        <v>1528</v>
      </c>
      <c r="F4354" s="50"/>
      <c r="G4354" s="468" t="s">
        <v>3096</v>
      </c>
      <c r="H4354" s="50" t="s">
        <v>2333</v>
      </c>
      <c r="I4354" s="42" t="s">
        <v>989</v>
      </c>
      <c r="U4354" s="15">
        <v>0</v>
      </c>
      <c r="V4354" s="15">
        <v>0</v>
      </c>
      <c r="AH4354" s="15">
        <v>0</v>
      </c>
      <c r="AI4354" s="15">
        <v>0</v>
      </c>
      <c r="AU4354" s="15">
        <v>0</v>
      </c>
      <c r="AV4354" s="15">
        <v>0</v>
      </c>
      <c r="AW4354" s="15">
        <f t="shared" si="1218"/>
        <v>0</v>
      </c>
    </row>
    <row r="4355" spans="1:49">
      <c r="A4355" s="44" t="s">
        <v>797</v>
      </c>
      <c r="B4355" s="45" t="s">
        <v>1030</v>
      </c>
      <c r="C4355" s="45" t="s">
        <v>1484</v>
      </c>
      <c r="D4355" s="452" t="s">
        <v>2977</v>
      </c>
      <c r="E4355" s="367" t="s">
        <v>1679</v>
      </c>
      <c r="F4355" s="50"/>
      <c r="G4355" s="468" t="s">
        <v>3096</v>
      </c>
      <c r="H4355" s="50" t="s">
        <v>2333</v>
      </c>
      <c r="I4355" s="42" t="s">
        <v>1048</v>
      </c>
      <c r="U4355" s="15">
        <v>0</v>
      </c>
      <c r="V4355" s="15">
        <v>0</v>
      </c>
      <c r="AH4355" s="15">
        <v>0</v>
      </c>
      <c r="AI4355" s="15">
        <v>0</v>
      </c>
      <c r="AU4355" s="15">
        <v>0</v>
      </c>
      <c r="AV4355" s="15">
        <v>0</v>
      </c>
      <c r="AW4355" s="15">
        <f t="shared" si="1218"/>
        <v>0</v>
      </c>
    </row>
    <row r="4356" spans="1:49">
      <c r="A4356" s="44" t="s">
        <v>797</v>
      </c>
      <c r="B4356" s="45" t="s">
        <v>1030</v>
      </c>
      <c r="C4356" s="45" t="s">
        <v>1484</v>
      </c>
      <c r="D4356" s="452" t="s">
        <v>2977</v>
      </c>
      <c r="E4356" s="367" t="s">
        <v>787</v>
      </c>
      <c r="F4356" s="50"/>
      <c r="G4356" s="468" t="s">
        <v>3096</v>
      </c>
      <c r="H4356" s="50" t="s">
        <v>2333</v>
      </c>
      <c r="I4356" s="42" t="s">
        <v>2319</v>
      </c>
      <c r="J4356" s="15">
        <v>58000</v>
      </c>
      <c r="K4356" s="15">
        <v>1500</v>
      </c>
      <c r="L4356" s="15">
        <v>9096</v>
      </c>
      <c r="M4356" s="15">
        <v>8863</v>
      </c>
      <c r="N4356" s="15">
        <v>9464</v>
      </c>
      <c r="O4356" s="15">
        <v>7000</v>
      </c>
      <c r="P4356" s="15">
        <v>3603</v>
      </c>
      <c r="S4356" s="15">
        <v>8000</v>
      </c>
      <c r="T4356" s="15">
        <v>10474</v>
      </c>
      <c r="U4356" s="15">
        <v>58000</v>
      </c>
      <c r="V4356" s="15">
        <v>0</v>
      </c>
      <c r="AH4356" s="15">
        <v>0</v>
      </c>
      <c r="AI4356" s="15">
        <v>0</v>
      </c>
      <c r="AU4356" s="15">
        <v>0</v>
      </c>
      <c r="AV4356" s="15">
        <v>0</v>
      </c>
      <c r="AW4356" s="15">
        <f t="shared" si="1218"/>
        <v>58000</v>
      </c>
    </row>
    <row r="4357" spans="1:49">
      <c r="A4357" s="44" t="s">
        <v>797</v>
      </c>
      <c r="B4357" s="45" t="s">
        <v>1030</v>
      </c>
      <c r="C4357" s="45" t="s">
        <v>1484</v>
      </c>
      <c r="D4357" s="452" t="s">
        <v>2977</v>
      </c>
      <c r="E4357" s="367" t="s">
        <v>1116</v>
      </c>
      <c r="F4357" s="50"/>
      <c r="G4357" s="468" t="s">
        <v>3096</v>
      </c>
      <c r="H4357" s="50" t="s">
        <v>2333</v>
      </c>
      <c r="I4357" s="42" t="s">
        <v>1487</v>
      </c>
      <c r="J4357" s="15">
        <v>1500</v>
      </c>
      <c r="K4357" s="15">
        <v>100</v>
      </c>
      <c r="L4357" s="15">
        <v>100</v>
      </c>
      <c r="M4357" s="15">
        <v>100</v>
      </c>
      <c r="N4357" s="15">
        <v>300</v>
      </c>
      <c r="O4357" s="15">
        <v>200</v>
      </c>
      <c r="S4357" s="15">
        <v>200</v>
      </c>
      <c r="U4357" s="15">
        <v>1000</v>
      </c>
      <c r="V4357" s="15">
        <v>500</v>
      </c>
      <c r="AH4357" s="15">
        <v>0</v>
      </c>
      <c r="AI4357" s="15">
        <v>0</v>
      </c>
      <c r="AU4357" s="15">
        <v>0</v>
      </c>
      <c r="AV4357" s="15">
        <v>0</v>
      </c>
      <c r="AW4357" s="15">
        <f t="shared" si="1218"/>
        <v>1000</v>
      </c>
    </row>
    <row r="4358" spans="1:49">
      <c r="A4358" s="44" t="s">
        <v>797</v>
      </c>
      <c r="B4358" s="45" t="s">
        <v>1030</v>
      </c>
      <c r="C4358" s="45" t="s">
        <v>1484</v>
      </c>
      <c r="D4358" s="452" t="s">
        <v>2977</v>
      </c>
      <c r="E4358" s="367" t="s">
        <v>1703</v>
      </c>
      <c r="F4358" s="50"/>
      <c r="G4358" s="468" t="s">
        <v>3096</v>
      </c>
      <c r="H4358" s="50" t="s">
        <v>2333</v>
      </c>
      <c r="I4358" s="42" t="s">
        <v>1047</v>
      </c>
      <c r="U4358" s="15">
        <v>0</v>
      </c>
      <c r="V4358" s="15">
        <v>0</v>
      </c>
      <c r="AH4358" s="15">
        <v>0</v>
      </c>
      <c r="AI4358" s="15">
        <v>0</v>
      </c>
      <c r="AU4358" s="15">
        <v>0</v>
      </c>
      <c r="AV4358" s="15">
        <v>0</v>
      </c>
      <c r="AW4358" s="15">
        <f t="shared" si="1218"/>
        <v>0</v>
      </c>
    </row>
    <row r="4359" spans="1:49">
      <c r="A4359" s="44" t="s">
        <v>797</v>
      </c>
      <c r="B4359" s="45" t="s">
        <v>1030</v>
      </c>
      <c r="C4359" s="45" t="s">
        <v>1484</v>
      </c>
      <c r="D4359" s="452" t="s">
        <v>2977</v>
      </c>
      <c r="E4359" s="367" t="s">
        <v>826</v>
      </c>
      <c r="F4359" s="50"/>
      <c r="G4359" s="468" t="s">
        <v>3096</v>
      </c>
      <c r="H4359" s="50" t="s">
        <v>2333</v>
      </c>
      <c r="I4359" s="42" t="s">
        <v>2320</v>
      </c>
      <c r="J4359" s="15">
        <v>1500</v>
      </c>
      <c r="K4359" s="15">
        <v>300</v>
      </c>
      <c r="L4359" s="15">
        <v>300</v>
      </c>
      <c r="M4359" s="15">
        <v>400</v>
      </c>
      <c r="N4359" s="15">
        <v>300</v>
      </c>
      <c r="O4359" s="15">
        <v>200</v>
      </c>
      <c r="U4359" s="15">
        <v>1500</v>
      </c>
      <c r="V4359" s="15">
        <v>0</v>
      </c>
      <c r="AH4359" s="15">
        <v>0</v>
      </c>
      <c r="AI4359" s="15">
        <v>0</v>
      </c>
      <c r="AU4359" s="15">
        <v>0</v>
      </c>
      <c r="AV4359" s="15">
        <v>0</v>
      </c>
      <c r="AW4359" s="15">
        <f t="shared" si="1218"/>
        <v>1500</v>
      </c>
    </row>
    <row r="4360" spans="1:49">
      <c r="A4360" s="44" t="s">
        <v>797</v>
      </c>
      <c r="B4360" s="45" t="s">
        <v>1030</v>
      </c>
      <c r="C4360" s="45" t="s">
        <v>1484</v>
      </c>
      <c r="D4360" s="452" t="s">
        <v>2977</v>
      </c>
      <c r="E4360" s="367" t="s">
        <v>1115</v>
      </c>
      <c r="F4360" s="50"/>
      <c r="G4360" s="468" t="s">
        <v>3096</v>
      </c>
      <c r="H4360" s="50" t="s">
        <v>2333</v>
      </c>
      <c r="I4360" s="42" t="s">
        <v>990</v>
      </c>
      <c r="U4360" s="15">
        <v>0</v>
      </c>
      <c r="V4360" s="15">
        <v>0</v>
      </c>
      <c r="AH4360" s="15">
        <v>0</v>
      </c>
      <c r="AI4360" s="15">
        <v>0</v>
      </c>
      <c r="AU4360" s="15">
        <v>0</v>
      </c>
      <c r="AV4360" s="15">
        <v>0</v>
      </c>
      <c r="AW4360" s="15">
        <f t="shared" si="1218"/>
        <v>0</v>
      </c>
    </row>
    <row r="4361" spans="1:49">
      <c r="A4361" s="44" t="s">
        <v>797</v>
      </c>
      <c r="B4361" s="45" t="s">
        <v>1030</v>
      </c>
      <c r="C4361" s="45" t="s">
        <v>1484</v>
      </c>
      <c r="D4361" s="452" t="s">
        <v>2977</v>
      </c>
      <c r="E4361" s="367" t="s">
        <v>1677</v>
      </c>
      <c r="F4361" s="50"/>
      <c r="G4361" s="468" t="s">
        <v>3096</v>
      </c>
      <c r="H4361" s="50" t="s">
        <v>2333</v>
      </c>
      <c r="I4361" s="42" t="s">
        <v>2325</v>
      </c>
      <c r="J4361" s="15">
        <v>2700</v>
      </c>
      <c r="N4361" s="15">
        <v>500</v>
      </c>
      <c r="O4361" s="15">
        <v>700</v>
      </c>
      <c r="P4361" s="15">
        <v>500</v>
      </c>
      <c r="S4361" s="15">
        <v>500</v>
      </c>
      <c r="U4361" s="15">
        <v>2200</v>
      </c>
      <c r="V4361" s="15">
        <v>500</v>
      </c>
      <c r="AH4361" s="15">
        <v>0</v>
      </c>
      <c r="AI4361" s="15">
        <v>0</v>
      </c>
      <c r="AU4361" s="15">
        <v>0</v>
      </c>
      <c r="AV4361" s="15">
        <v>0</v>
      </c>
      <c r="AW4361" s="15">
        <f t="shared" si="1218"/>
        <v>2200</v>
      </c>
    </row>
    <row r="4362" spans="1:49">
      <c r="A4362" s="44" t="s">
        <v>797</v>
      </c>
      <c r="B4362" s="45" t="s">
        <v>1030</v>
      </c>
      <c r="C4362" s="45" t="s">
        <v>1484</v>
      </c>
      <c r="D4362" s="452" t="s">
        <v>2977</v>
      </c>
      <c r="E4362" s="367" t="s">
        <v>1677</v>
      </c>
      <c r="F4362" s="50" t="s">
        <v>492</v>
      </c>
      <c r="G4362" s="468" t="s">
        <v>3096</v>
      </c>
      <c r="H4362" s="50" t="s">
        <v>2333</v>
      </c>
      <c r="I4362" s="42" t="s">
        <v>25</v>
      </c>
      <c r="U4362" s="15">
        <v>0</v>
      </c>
      <c r="V4362" s="15">
        <v>0</v>
      </c>
      <c r="AH4362" s="15">
        <v>0</v>
      </c>
      <c r="AI4362" s="15">
        <v>0</v>
      </c>
      <c r="AU4362" s="15">
        <v>0</v>
      </c>
      <c r="AV4362" s="15">
        <v>0</v>
      </c>
      <c r="AW4362" s="15">
        <f t="shared" si="1218"/>
        <v>0</v>
      </c>
    </row>
    <row r="4363" spans="1:49" s="52" customFormat="1">
      <c r="A4363" s="41"/>
      <c r="B4363" s="345"/>
      <c r="C4363" s="345"/>
      <c r="D4363" s="369"/>
      <c r="E4363" s="213"/>
      <c r="F4363" s="65"/>
      <c r="G4363" s="65"/>
      <c r="H4363" s="65"/>
      <c r="I4363" s="49" t="s">
        <v>3</v>
      </c>
      <c r="J4363" s="6">
        <f>SUM(J4364)</f>
        <v>0</v>
      </c>
      <c r="K4363" s="6">
        <f t="shared" ref="K4363:AT4364" si="1223">SUM(K4364)</f>
        <v>0</v>
      </c>
      <c r="L4363" s="6">
        <f t="shared" si="1223"/>
        <v>0</v>
      </c>
      <c r="M4363" s="6">
        <f t="shared" si="1223"/>
        <v>0</v>
      </c>
      <c r="N4363" s="6">
        <f t="shared" si="1223"/>
        <v>0</v>
      </c>
      <c r="O4363" s="6">
        <f t="shared" si="1223"/>
        <v>0</v>
      </c>
      <c r="P4363" s="6">
        <f t="shared" si="1223"/>
        <v>0</v>
      </c>
      <c r="Q4363" s="6">
        <f t="shared" si="1223"/>
        <v>0</v>
      </c>
      <c r="R4363" s="6">
        <f t="shared" si="1223"/>
        <v>0</v>
      </c>
      <c r="S4363" s="6">
        <f t="shared" si="1223"/>
        <v>0</v>
      </c>
      <c r="T4363" s="6">
        <f t="shared" si="1223"/>
        <v>0</v>
      </c>
      <c r="U4363" s="6">
        <v>0</v>
      </c>
      <c r="V4363" s="6">
        <v>0</v>
      </c>
      <c r="W4363" s="6">
        <f>SUM(W4364)</f>
        <v>0</v>
      </c>
      <c r="X4363" s="6">
        <f t="shared" si="1223"/>
        <v>0</v>
      </c>
      <c r="Y4363" s="6">
        <f t="shared" si="1223"/>
        <v>0</v>
      </c>
      <c r="Z4363" s="6">
        <f t="shared" si="1223"/>
        <v>0</v>
      </c>
      <c r="AA4363" s="6">
        <f t="shared" si="1223"/>
        <v>0</v>
      </c>
      <c r="AB4363" s="6">
        <f t="shared" si="1223"/>
        <v>0</v>
      </c>
      <c r="AC4363" s="6">
        <f t="shared" si="1223"/>
        <v>0</v>
      </c>
      <c r="AD4363" s="6">
        <f t="shared" si="1223"/>
        <v>0</v>
      </c>
      <c r="AE4363" s="6">
        <f t="shared" si="1223"/>
        <v>0</v>
      </c>
      <c r="AF4363" s="6">
        <f t="shared" si="1223"/>
        <v>0</v>
      </c>
      <c r="AG4363" s="6">
        <f t="shared" si="1223"/>
        <v>0</v>
      </c>
      <c r="AH4363" s="6">
        <v>0</v>
      </c>
      <c r="AI4363" s="6">
        <v>0</v>
      </c>
      <c r="AJ4363" s="6">
        <f>SUM(AJ4364)</f>
        <v>0</v>
      </c>
      <c r="AK4363" s="6">
        <f t="shared" si="1223"/>
        <v>0</v>
      </c>
      <c r="AL4363" s="6">
        <f t="shared" si="1223"/>
        <v>0</v>
      </c>
      <c r="AM4363" s="6">
        <f t="shared" si="1223"/>
        <v>0</v>
      </c>
      <c r="AN4363" s="6">
        <f t="shared" si="1223"/>
        <v>0</v>
      </c>
      <c r="AO4363" s="6">
        <f t="shared" si="1223"/>
        <v>0</v>
      </c>
      <c r="AP4363" s="6">
        <f t="shared" si="1223"/>
        <v>0</v>
      </c>
      <c r="AQ4363" s="6">
        <f t="shared" si="1223"/>
        <v>0</v>
      </c>
      <c r="AR4363" s="6">
        <f t="shared" si="1223"/>
        <v>0</v>
      </c>
      <c r="AS4363" s="6">
        <f t="shared" si="1223"/>
        <v>0</v>
      </c>
      <c r="AT4363" s="6">
        <f t="shared" si="1223"/>
        <v>0</v>
      </c>
      <c r="AU4363" s="6">
        <v>0</v>
      </c>
      <c r="AV4363" s="6">
        <v>0</v>
      </c>
      <c r="AW4363" s="6">
        <f t="shared" si="1218"/>
        <v>0</v>
      </c>
    </row>
    <row r="4364" spans="1:49" s="52" customFormat="1">
      <c r="A4364" s="44" t="s">
        <v>797</v>
      </c>
      <c r="B4364" s="45" t="s">
        <v>1030</v>
      </c>
      <c r="C4364" s="45" t="s">
        <v>1484</v>
      </c>
      <c r="D4364" s="452" t="s">
        <v>2977</v>
      </c>
      <c r="E4364" s="213" t="s">
        <v>833</v>
      </c>
      <c r="F4364" s="65"/>
      <c r="G4364" s="65"/>
      <c r="H4364" s="65"/>
      <c r="I4364" s="53" t="s">
        <v>1</v>
      </c>
      <c r="J4364" s="200">
        <f>SUM(J4365)</f>
        <v>0</v>
      </c>
      <c r="K4364" s="200">
        <f t="shared" si="1223"/>
        <v>0</v>
      </c>
      <c r="L4364" s="200">
        <f t="shared" si="1223"/>
        <v>0</v>
      </c>
      <c r="M4364" s="200">
        <f t="shared" si="1223"/>
        <v>0</v>
      </c>
      <c r="N4364" s="200">
        <f t="shared" si="1223"/>
        <v>0</v>
      </c>
      <c r="O4364" s="200">
        <f t="shared" si="1223"/>
        <v>0</v>
      </c>
      <c r="P4364" s="200">
        <f t="shared" si="1223"/>
        <v>0</v>
      </c>
      <c r="Q4364" s="200">
        <f t="shared" si="1223"/>
        <v>0</v>
      </c>
      <c r="R4364" s="200">
        <f t="shared" si="1223"/>
        <v>0</v>
      </c>
      <c r="S4364" s="200">
        <f t="shared" si="1223"/>
        <v>0</v>
      </c>
      <c r="T4364" s="200">
        <f t="shared" si="1223"/>
        <v>0</v>
      </c>
      <c r="U4364" s="200">
        <v>0</v>
      </c>
      <c r="V4364" s="200">
        <v>0</v>
      </c>
      <c r="W4364" s="200">
        <f>SUM(W4365)</f>
        <v>0</v>
      </c>
      <c r="X4364" s="200">
        <f t="shared" si="1223"/>
        <v>0</v>
      </c>
      <c r="Y4364" s="200">
        <f t="shared" si="1223"/>
        <v>0</v>
      </c>
      <c r="Z4364" s="200">
        <f t="shared" si="1223"/>
        <v>0</v>
      </c>
      <c r="AA4364" s="200">
        <f t="shared" si="1223"/>
        <v>0</v>
      </c>
      <c r="AB4364" s="200">
        <f t="shared" si="1223"/>
        <v>0</v>
      </c>
      <c r="AC4364" s="200">
        <f t="shared" si="1223"/>
        <v>0</v>
      </c>
      <c r="AD4364" s="200">
        <f t="shared" si="1223"/>
        <v>0</v>
      </c>
      <c r="AE4364" s="200">
        <f t="shared" si="1223"/>
        <v>0</v>
      </c>
      <c r="AF4364" s="200">
        <f t="shared" si="1223"/>
        <v>0</v>
      </c>
      <c r="AG4364" s="200">
        <f t="shared" si="1223"/>
        <v>0</v>
      </c>
      <c r="AH4364" s="200">
        <v>0</v>
      </c>
      <c r="AI4364" s="200">
        <v>0</v>
      </c>
      <c r="AJ4364" s="200">
        <f>SUM(AJ4365)</f>
        <v>0</v>
      </c>
      <c r="AK4364" s="200">
        <f t="shared" si="1223"/>
        <v>0</v>
      </c>
      <c r="AL4364" s="200">
        <f t="shared" si="1223"/>
        <v>0</v>
      </c>
      <c r="AM4364" s="200">
        <f t="shared" si="1223"/>
        <v>0</v>
      </c>
      <c r="AN4364" s="200">
        <f t="shared" si="1223"/>
        <v>0</v>
      </c>
      <c r="AO4364" s="200">
        <f t="shared" si="1223"/>
        <v>0</v>
      </c>
      <c r="AP4364" s="200">
        <f t="shared" si="1223"/>
        <v>0</v>
      </c>
      <c r="AQ4364" s="200">
        <f t="shared" si="1223"/>
        <v>0</v>
      </c>
      <c r="AR4364" s="200">
        <f t="shared" si="1223"/>
        <v>0</v>
      </c>
      <c r="AS4364" s="200">
        <f t="shared" si="1223"/>
        <v>0</v>
      </c>
      <c r="AT4364" s="200">
        <f t="shared" si="1223"/>
        <v>0</v>
      </c>
      <c r="AU4364" s="200">
        <v>0</v>
      </c>
      <c r="AV4364" s="200">
        <v>0</v>
      </c>
      <c r="AW4364" s="200">
        <f t="shared" si="1218"/>
        <v>0</v>
      </c>
    </row>
    <row r="4365" spans="1:49" s="59" customFormat="1">
      <c r="A4365" s="44" t="s">
        <v>797</v>
      </c>
      <c r="B4365" s="45" t="s">
        <v>1030</v>
      </c>
      <c r="C4365" s="45" t="s">
        <v>1484</v>
      </c>
      <c r="D4365" s="452" t="s">
        <v>2977</v>
      </c>
      <c r="E4365" s="57" t="s">
        <v>1517</v>
      </c>
      <c r="F4365" s="58"/>
      <c r="G4365" s="468" t="s">
        <v>3096</v>
      </c>
      <c r="H4365" s="50" t="s">
        <v>2333</v>
      </c>
      <c r="I4365" s="188" t="s">
        <v>2584</v>
      </c>
      <c r="J4365" s="13"/>
      <c r="K4365" s="13"/>
      <c r="L4365" s="13"/>
      <c r="M4365" s="13"/>
      <c r="N4365" s="13"/>
      <c r="O4365" s="13"/>
      <c r="P4365" s="13"/>
      <c r="Q4365" s="13"/>
      <c r="R4365" s="13"/>
      <c r="S4365" s="13"/>
      <c r="T4365" s="13"/>
      <c r="U4365" s="13">
        <v>0</v>
      </c>
      <c r="V4365" s="13">
        <v>0</v>
      </c>
      <c r="W4365" s="13"/>
      <c r="X4365" s="13"/>
      <c r="Y4365" s="13"/>
      <c r="Z4365" s="13"/>
      <c r="AA4365" s="13"/>
      <c r="AB4365" s="13"/>
      <c r="AC4365" s="13"/>
      <c r="AD4365" s="13"/>
      <c r="AE4365" s="13"/>
      <c r="AF4365" s="13"/>
      <c r="AG4365" s="13"/>
      <c r="AH4365" s="13">
        <v>0</v>
      </c>
      <c r="AI4365" s="13">
        <v>0</v>
      </c>
      <c r="AJ4365" s="13"/>
      <c r="AK4365" s="13"/>
      <c r="AL4365" s="13"/>
      <c r="AM4365" s="13"/>
      <c r="AN4365" s="13"/>
      <c r="AO4365" s="13"/>
      <c r="AP4365" s="13"/>
      <c r="AQ4365" s="13"/>
      <c r="AR4365" s="13"/>
      <c r="AS4365" s="13"/>
      <c r="AT4365" s="13"/>
      <c r="AU4365" s="13">
        <v>0</v>
      </c>
      <c r="AV4365" s="13">
        <v>0</v>
      </c>
      <c r="AW4365" s="13">
        <f t="shared" si="1218"/>
        <v>0</v>
      </c>
    </row>
    <row r="4366" spans="1:49">
      <c r="A4366" s="44"/>
      <c r="B4366" s="45"/>
      <c r="C4366" s="45"/>
      <c r="D4366" s="45"/>
      <c r="E4366" s="531"/>
      <c r="F4366" s="50"/>
      <c r="G4366" s="50"/>
      <c r="H4366" s="50"/>
      <c r="I4366" s="49" t="s">
        <v>1157</v>
      </c>
      <c r="J4366" s="6">
        <f>SUM(J4367)</f>
        <v>12500</v>
      </c>
      <c r="K4366" s="6">
        <f t="shared" ref="K4366:AT4366" si="1224">SUM(K4367)</f>
        <v>370</v>
      </c>
      <c r="L4366" s="6">
        <f t="shared" si="1224"/>
        <v>600</v>
      </c>
      <c r="M4366" s="6">
        <f t="shared" si="1224"/>
        <v>3000</v>
      </c>
      <c r="N4366" s="6">
        <f t="shared" si="1224"/>
        <v>1500</v>
      </c>
      <c r="O4366" s="6">
        <f t="shared" si="1224"/>
        <v>491</v>
      </c>
      <c r="P4366" s="6">
        <f t="shared" si="1224"/>
        <v>1000</v>
      </c>
      <c r="Q4366" s="6">
        <f t="shared" si="1224"/>
        <v>0</v>
      </c>
      <c r="R4366" s="6">
        <f t="shared" si="1224"/>
        <v>0</v>
      </c>
      <c r="S4366" s="6">
        <f t="shared" si="1224"/>
        <v>1000</v>
      </c>
      <c r="T4366" s="6">
        <f t="shared" si="1224"/>
        <v>0</v>
      </c>
      <c r="U4366" s="6">
        <v>7961</v>
      </c>
      <c r="V4366" s="6">
        <v>4539</v>
      </c>
      <c r="W4366" s="6">
        <f>SUM(W4367)</f>
        <v>0</v>
      </c>
      <c r="X4366" s="6">
        <f t="shared" si="1224"/>
        <v>0</v>
      </c>
      <c r="Y4366" s="6">
        <f t="shared" si="1224"/>
        <v>0</v>
      </c>
      <c r="Z4366" s="6">
        <f t="shared" si="1224"/>
        <v>0</v>
      </c>
      <c r="AA4366" s="6">
        <f t="shared" si="1224"/>
        <v>0</v>
      </c>
      <c r="AB4366" s="6">
        <f t="shared" si="1224"/>
        <v>0</v>
      </c>
      <c r="AC4366" s="6">
        <f t="shared" si="1224"/>
        <v>0</v>
      </c>
      <c r="AD4366" s="6">
        <f t="shared" si="1224"/>
        <v>0</v>
      </c>
      <c r="AE4366" s="6">
        <f t="shared" si="1224"/>
        <v>0</v>
      </c>
      <c r="AF4366" s="6">
        <f t="shared" si="1224"/>
        <v>0</v>
      </c>
      <c r="AG4366" s="6">
        <f t="shared" si="1224"/>
        <v>0</v>
      </c>
      <c r="AH4366" s="6">
        <v>0</v>
      </c>
      <c r="AI4366" s="6">
        <v>0</v>
      </c>
      <c r="AJ4366" s="6">
        <f>SUM(AJ4367)</f>
        <v>2630</v>
      </c>
      <c r="AK4366" s="6">
        <f t="shared" si="1224"/>
        <v>0</v>
      </c>
      <c r="AL4366" s="6">
        <f t="shared" si="1224"/>
        <v>0</v>
      </c>
      <c r="AM4366" s="6">
        <f t="shared" si="1224"/>
        <v>0</v>
      </c>
      <c r="AN4366" s="6">
        <f t="shared" si="1224"/>
        <v>2630</v>
      </c>
      <c r="AO4366" s="6">
        <f t="shared" si="1224"/>
        <v>0</v>
      </c>
      <c r="AP4366" s="6">
        <f t="shared" si="1224"/>
        <v>0</v>
      </c>
      <c r="AQ4366" s="6">
        <f t="shared" si="1224"/>
        <v>0</v>
      </c>
      <c r="AR4366" s="6">
        <f t="shared" si="1224"/>
        <v>0</v>
      </c>
      <c r="AS4366" s="6">
        <f t="shared" si="1224"/>
        <v>0</v>
      </c>
      <c r="AT4366" s="6">
        <f t="shared" si="1224"/>
        <v>0</v>
      </c>
      <c r="AU4366" s="6">
        <v>2630</v>
      </c>
      <c r="AV4366" s="6">
        <v>0</v>
      </c>
      <c r="AW4366" s="6">
        <f t="shared" si="1218"/>
        <v>10591</v>
      </c>
    </row>
    <row r="4367" spans="1:49">
      <c r="A4367" s="44" t="s">
        <v>797</v>
      </c>
      <c r="B4367" s="45" t="s">
        <v>1030</v>
      </c>
      <c r="C4367" s="45" t="s">
        <v>1484</v>
      </c>
      <c r="D4367" s="452" t="s">
        <v>2977</v>
      </c>
      <c r="E4367" s="54" t="s">
        <v>1402</v>
      </c>
      <c r="F4367" s="50"/>
      <c r="G4367" s="50"/>
      <c r="H4367" s="50"/>
      <c r="I4367" s="1" t="s">
        <v>1158</v>
      </c>
      <c r="J4367" s="9">
        <f>SUM(J4368:J4368)</f>
        <v>12500</v>
      </c>
      <c r="K4367" s="9">
        <f t="shared" ref="K4367:AT4367" si="1225">SUM(K4368:K4368)</f>
        <v>370</v>
      </c>
      <c r="L4367" s="9">
        <f t="shared" si="1225"/>
        <v>600</v>
      </c>
      <c r="M4367" s="9">
        <f t="shared" si="1225"/>
        <v>3000</v>
      </c>
      <c r="N4367" s="9">
        <f t="shared" si="1225"/>
        <v>1500</v>
      </c>
      <c r="O4367" s="9">
        <f t="shared" si="1225"/>
        <v>491</v>
      </c>
      <c r="P4367" s="9">
        <f t="shared" si="1225"/>
        <v>1000</v>
      </c>
      <c r="Q4367" s="9">
        <f t="shared" si="1225"/>
        <v>0</v>
      </c>
      <c r="R4367" s="9">
        <f t="shared" si="1225"/>
        <v>0</v>
      </c>
      <c r="S4367" s="9">
        <f t="shared" si="1225"/>
        <v>1000</v>
      </c>
      <c r="T4367" s="9">
        <f t="shared" si="1225"/>
        <v>0</v>
      </c>
      <c r="U4367" s="9">
        <v>7961</v>
      </c>
      <c r="V4367" s="9">
        <v>4539</v>
      </c>
      <c r="W4367" s="9">
        <f>SUM(W4368:W4368)</f>
        <v>0</v>
      </c>
      <c r="X4367" s="9">
        <f t="shared" si="1225"/>
        <v>0</v>
      </c>
      <c r="Y4367" s="9">
        <f t="shared" si="1225"/>
        <v>0</v>
      </c>
      <c r="Z4367" s="9">
        <f t="shared" si="1225"/>
        <v>0</v>
      </c>
      <c r="AA4367" s="9">
        <f t="shared" si="1225"/>
        <v>0</v>
      </c>
      <c r="AB4367" s="9">
        <f t="shared" si="1225"/>
        <v>0</v>
      </c>
      <c r="AC4367" s="9">
        <f t="shared" si="1225"/>
        <v>0</v>
      </c>
      <c r="AD4367" s="9">
        <f t="shared" si="1225"/>
        <v>0</v>
      </c>
      <c r="AE4367" s="9">
        <f t="shared" si="1225"/>
        <v>0</v>
      </c>
      <c r="AF4367" s="9">
        <f t="shared" si="1225"/>
        <v>0</v>
      </c>
      <c r="AG4367" s="9">
        <f t="shared" si="1225"/>
        <v>0</v>
      </c>
      <c r="AH4367" s="9">
        <v>0</v>
      </c>
      <c r="AI4367" s="9">
        <v>0</v>
      </c>
      <c r="AJ4367" s="9">
        <f>SUM(AJ4368:AJ4368)</f>
        <v>2630</v>
      </c>
      <c r="AK4367" s="9">
        <f t="shared" si="1225"/>
        <v>0</v>
      </c>
      <c r="AL4367" s="9">
        <f t="shared" si="1225"/>
        <v>0</v>
      </c>
      <c r="AM4367" s="9">
        <f t="shared" si="1225"/>
        <v>0</v>
      </c>
      <c r="AN4367" s="9">
        <f t="shared" si="1225"/>
        <v>2630</v>
      </c>
      <c r="AO4367" s="9">
        <f t="shared" si="1225"/>
        <v>0</v>
      </c>
      <c r="AP4367" s="9">
        <f t="shared" si="1225"/>
        <v>0</v>
      </c>
      <c r="AQ4367" s="9">
        <f t="shared" si="1225"/>
        <v>0</v>
      </c>
      <c r="AR4367" s="9">
        <f t="shared" si="1225"/>
        <v>0</v>
      </c>
      <c r="AS4367" s="9">
        <f t="shared" si="1225"/>
        <v>0</v>
      </c>
      <c r="AT4367" s="9">
        <f t="shared" si="1225"/>
        <v>0</v>
      </c>
      <c r="AU4367" s="9">
        <v>2630</v>
      </c>
      <c r="AV4367" s="9">
        <v>0</v>
      </c>
      <c r="AW4367" s="9">
        <f t="shared" si="1218"/>
        <v>10591</v>
      </c>
    </row>
    <row r="4368" spans="1:49">
      <c r="A4368" s="44" t="s">
        <v>797</v>
      </c>
      <c r="B4368" s="45" t="s">
        <v>1030</v>
      </c>
      <c r="C4368" s="45" t="s">
        <v>1484</v>
      </c>
      <c r="D4368" s="452" t="s">
        <v>2977</v>
      </c>
      <c r="E4368" s="367" t="s">
        <v>1409</v>
      </c>
      <c r="F4368" s="50"/>
      <c r="G4368" s="468" t="s">
        <v>3096</v>
      </c>
      <c r="H4368" s="50" t="s">
        <v>2333</v>
      </c>
      <c r="I4368" s="42" t="s">
        <v>2301</v>
      </c>
      <c r="J4368" s="15">
        <v>12500</v>
      </c>
      <c r="K4368" s="15">
        <v>370</v>
      </c>
      <c r="L4368" s="15">
        <v>600</v>
      </c>
      <c r="M4368" s="15">
        <v>3000</v>
      </c>
      <c r="N4368" s="15">
        <v>1500</v>
      </c>
      <c r="O4368" s="15">
        <v>491</v>
      </c>
      <c r="P4368" s="15">
        <v>1000</v>
      </c>
      <c r="S4368" s="15">
        <v>1000</v>
      </c>
      <c r="U4368" s="15">
        <v>7961</v>
      </c>
      <c r="V4368" s="15">
        <v>4539</v>
      </c>
      <c r="AH4368" s="15">
        <v>0</v>
      </c>
      <c r="AI4368" s="15">
        <v>0</v>
      </c>
      <c r="AJ4368" s="15">
        <v>2630</v>
      </c>
      <c r="AN4368" s="15">
        <v>2630</v>
      </c>
      <c r="AU4368" s="15">
        <v>2630</v>
      </c>
      <c r="AV4368" s="15">
        <v>0</v>
      </c>
      <c r="AW4368" s="15">
        <f t="shared" si="1218"/>
        <v>10591</v>
      </c>
    </row>
    <row r="4369" spans="1:49">
      <c r="A4369" s="48"/>
      <c r="B4369" s="42"/>
      <c r="C4369" s="42"/>
      <c r="D4369" s="42"/>
      <c r="E4369" s="531"/>
      <c r="F4369" s="50"/>
      <c r="G4369" s="50"/>
      <c r="H4369" s="50"/>
      <c r="I4369" s="49" t="s">
        <v>1631</v>
      </c>
      <c r="J4369" s="12">
        <f>SUM(J4341,J4366,J4363)</f>
        <v>112500</v>
      </c>
      <c r="K4369" s="12">
        <f t="shared" ref="K4369:AT4369" si="1226">SUM(K4341,K4366,K4363)</f>
        <v>2370</v>
      </c>
      <c r="L4369" s="12">
        <f t="shared" si="1226"/>
        <v>10296</v>
      </c>
      <c r="M4369" s="12">
        <f t="shared" si="1226"/>
        <v>12863</v>
      </c>
      <c r="N4369" s="12">
        <f t="shared" si="1226"/>
        <v>12264</v>
      </c>
      <c r="O4369" s="12">
        <f t="shared" si="1226"/>
        <v>11291</v>
      </c>
      <c r="P4369" s="12">
        <f t="shared" si="1226"/>
        <v>6103</v>
      </c>
      <c r="Q4369" s="12">
        <f t="shared" si="1226"/>
        <v>0</v>
      </c>
      <c r="R4369" s="12">
        <f t="shared" si="1226"/>
        <v>0</v>
      </c>
      <c r="S4369" s="12">
        <f t="shared" si="1226"/>
        <v>11350</v>
      </c>
      <c r="T4369" s="12">
        <f t="shared" si="1226"/>
        <v>14207</v>
      </c>
      <c r="U4369" s="12">
        <v>80744</v>
      </c>
      <c r="V4369" s="12">
        <v>31756</v>
      </c>
      <c r="W4369" s="12">
        <f>SUM(W4341,W4366,W4363)</f>
        <v>0</v>
      </c>
      <c r="X4369" s="12">
        <f t="shared" si="1226"/>
        <v>0</v>
      </c>
      <c r="Y4369" s="12">
        <f t="shared" si="1226"/>
        <v>0</v>
      </c>
      <c r="Z4369" s="12">
        <f t="shared" si="1226"/>
        <v>0</v>
      </c>
      <c r="AA4369" s="12">
        <f t="shared" si="1226"/>
        <v>0</v>
      </c>
      <c r="AB4369" s="12">
        <f t="shared" si="1226"/>
        <v>0</v>
      </c>
      <c r="AC4369" s="12">
        <f t="shared" si="1226"/>
        <v>0</v>
      </c>
      <c r="AD4369" s="12">
        <f t="shared" si="1226"/>
        <v>0</v>
      </c>
      <c r="AE4369" s="12">
        <f t="shared" si="1226"/>
        <v>0</v>
      </c>
      <c r="AF4369" s="12">
        <f t="shared" si="1226"/>
        <v>0</v>
      </c>
      <c r="AG4369" s="12">
        <f t="shared" si="1226"/>
        <v>0</v>
      </c>
      <c r="AH4369" s="12">
        <v>0</v>
      </c>
      <c r="AI4369" s="12">
        <v>0</v>
      </c>
      <c r="AJ4369" s="12">
        <f>SUM(AJ4341,AJ4366,AJ4363)</f>
        <v>2630</v>
      </c>
      <c r="AK4369" s="12">
        <f t="shared" si="1226"/>
        <v>0</v>
      </c>
      <c r="AL4369" s="12">
        <f t="shared" si="1226"/>
        <v>0</v>
      </c>
      <c r="AM4369" s="12">
        <f t="shared" si="1226"/>
        <v>0</v>
      </c>
      <c r="AN4369" s="12">
        <f t="shared" si="1226"/>
        <v>2630</v>
      </c>
      <c r="AO4369" s="12">
        <f t="shared" si="1226"/>
        <v>0</v>
      </c>
      <c r="AP4369" s="12">
        <f t="shared" si="1226"/>
        <v>0</v>
      </c>
      <c r="AQ4369" s="12">
        <f t="shared" si="1226"/>
        <v>0</v>
      </c>
      <c r="AR4369" s="12">
        <f t="shared" si="1226"/>
        <v>0</v>
      </c>
      <c r="AS4369" s="12">
        <f t="shared" si="1226"/>
        <v>0</v>
      </c>
      <c r="AT4369" s="12">
        <f t="shared" si="1226"/>
        <v>0</v>
      </c>
      <c r="AU4369" s="12">
        <v>2630</v>
      </c>
      <c r="AV4369" s="12">
        <v>0</v>
      </c>
      <c r="AW4369" s="12">
        <f t="shared" si="1218"/>
        <v>83374</v>
      </c>
    </row>
    <row r="4370" spans="1:49">
      <c r="A4370" s="48"/>
      <c r="B4370" s="42"/>
      <c r="C4370" s="42"/>
      <c r="D4370" s="42"/>
      <c r="E4370" s="531"/>
      <c r="F4370" s="50"/>
      <c r="G4370" s="50"/>
      <c r="H4370" s="50"/>
      <c r="I4370" s="146" t="s">
        <v>970</v>
      </c>
      <c r="J4370" s="267"/>
      <c r="K4370" s="267"/>
      <c r="L4370" s="267"/>
      <c r="M4370" s="267"/>
      <c r="N4370" s="267"/>
      <c r="O4370" s="267"/>
      <c r="P4370" s="267"/>
      <c r="Q4370" s="267"/>
      <c r="R4370" s="267"/>
      <c r="S4370" s="267"/>
      <c r="T4370" s="267"/>
      <c r="U4370" s="267"/>
      <c r="V4370" s="267"/>
      <c r="W4370" s="267"/>
      <c r="X4370" s="267"/>
      <c r="Y4370" s="267"/>
      <c r="Z4370" s="267"/>
      <c r="AA4370" s="267"/>
      <c r="AB4370" s="267"/>
      <c r="AC4370" s="267"/>
      <c r="AD4370" s="267"/>
      <c r="AE4370" s="267"/>
      <c r="AF4370" s="267"/>
      <c r="AG4370" s="267"/>
      <c r="AH4370" s="267"/>
      <c r="AI4370" s="267"/>
      <c r="AJ4370" s="267"/>
      <c r="AK4370" s="267"/>
      <c r="AL4370" s="267"/>
      <c r="AM4370" s="267"/>
      <c r="AN4370" s="267"/>
      <c r="AO4370" s="267"/>
      <c r="AP4370" s="267"/>
      <c r="AQ4370" s="267"/>
      <c r="AR4370" s="267"/>
      <c r="AS4370" s="267"/>
      <c r="AT4370" s="267"/>
      <c r="AU4370" s="267"/>
      <c r="AV4370" s="267"/>
      <c r="AW4370" s="267"/>
    </row>
    <row r="4371" spans="1:49" ht="13.5" thickBot="1">
      <c r="A4371" s="48"/>
      <c r="B4371" s="42"/>
      <c r="C4371" s="42"/>
      <c r="D4371" s="42"/>
      <c r="E4371" s="531"/>
      <c r="F4371" s="50"/>
      <c r="G4371" s="50"/>
      <c r="H4371" s="50"/>
      <c r="I4371" s="146"/>
      <c r="J4371" s="29"/>
      <c r="K4371" s="29"/>
      <c r="L4371" s="29"/>
      <c r="M4371" s="29"/>
      <c r="N4371" s="29"/>
      <c r="O4371" s="29"/>
      <c r="P4371" s="29"/>
      <c r="Q4371" s="29"/>
      <c r="R4371" s="29"/>
      <c r="S4371" s="29"/>
      <c r="T4371" s="29"/>
      <c r="U4371" s="29"/>
      <c r="V4371" s="29"/>
      <c r="W4371" s="29"/>
      <c r="X4371" s="29"/>
      <c r="Y4371" s="29"/>
      <c r="Z4371" s="29"/>
      <c r="AA4371" s="29"/>
      <c r="AB4371" s="29"/>
      <c r="AC4371" s="29"/>
      <c r="AD4371" s="29"/>
      <c r="AE4371" s="29"/>
      <c r="AF4371" s="29"/>
      <c r="AG4371" s="29"/>
      <c r="AH4371" s="29"/>
      <c r="AI4371" s="29"/>
      <c r="AJ4371" s="29"/>
      <c r="AK4371" s="29"/>
      <c r="AL4371" s="29"/>
      <c r="AM4371" s="29"/>
      <c r="AN4371" s="29"/>
      <c r="AO4371" s="29"/>
      <c r="AP4371" s="29"/>
      <c r="AQ4371" s="29"/>
      <c r="AR4371" s="29"/>
      <c r="AS4371" s="29"/>
      <c r="AT4371" s="29"/>
      <c r="AU4371" s="29"/>
      <c r="AV4371" s="29"/>
      <c r="AW4371" s="29"/>
    </row>
    <row r="4372" spans="1:49" ht="35.25" customHeight="1" thickTop="1" thickBot="1">
      <c r="A4372" s="48"/>
      <c r="B4372" s="42"/>
      <c r="C4372" s="42"/>
      <c r="D4372" s="42"/>
      <c r="E4372" s="531"/>
      <c r="F4372" s="50"/>
      <c r="G4372" s="50"/>
      <c r="H4372" s="50"/>
      <c r="I4372" s="5" t="s">
        <v>2331</v>
      </c>
      <c r="J4372" s="364" t="s">
        <v>2891</v>
      </c>
      <c r="K4372" s="364" t="s">
        <v>2879</v>
      </c>
      <c r="L4372" s="364" t="s">
        <v>2880</v>
      </c>
      <c r="M4372" s="364" t="s">
        <v>2881</v>
      </c>
      <c r="N4372" s="364" t="s">
        <v>2882</v>
      </c>
      <c r="O4372" s="364" t="s">
        <v>2883</v>
      </c>
      <c r="P4372" s="364" t="s">
        <v>2884</v>
      </c>
      <c r="Q4372" s="364" t="s">
        <v>2885</v>
      </c>
      <c r="R4372" s="364" t="s">
        <v>2886</v>
      </c>
      <c r="S4372" s="364" t="s">
        <v>2887</v>
      </c>
      <c r="T4372" s="364" t="s">
        <v>2888</v>
      </c>
      <c r="U4372" s="364" t="s">
        <v>2889</v>
      </c>
      <c r="V4372" s="364" t="s">
        <v>2890</v>
      </c>
      <c r="W4372" s="365" t="s">
        <v>2893</v>
      </c>
      <c r="X4372" s="365" t="s">
        <v>2879</v>
      </c>
      <c r="Y4372" s="365" t="s">
        <v>2880</v>
      </c>
      <c r="Z4372" s="365" t="s">
        <v>2881</v>
      </c>
      <c r="AA4372" s="365" t="s">
        <v>2882</v>
      </c>
      <c r="AB4372" s="365" t="s">
        <v>2883</v>
      </c>
      <c r="AC4372" s="365" t="s">
        <v>2884</v>
      </c>
      <c r="AD4372" s="365" t="s">
        <v>2885</v>
      </c>
      <c r="AE4372" s="365" t="s">
        <v>2886</v>
      </c>
      <c r="AF4372" s="365" t="s">
        <v>2887</v>
      </c>
      <c r="AG4372" s="365" t="s">
        <v>2888</v>
      </c>
      <c r="AH4372" s="365" t="s">
        <v>2889</v>
      </c>
      <c r="AI4372" s="365" t="s">
        <v>2890</v>
      </c>
      <c r="AJ4372" s="366" t="s">
        <v>2892</v>
      </c>
      <c r="AK4372" s="366" t="s">
        <v>2879</v>
      </c>
      <c r="AL4372" s="366" t="s">
        <v>2880</v>
      </c>
      <c r="AM4372" s="366" t="s">
        <v>2881</v>
      </c>
      <c r="AN4372" s="366" t="s">
        <v>2882</v>
      </c>
      <c r="AO4372" s="366" t="s">
        <v>2883</v>
      </c>
      <c r="AP4372" s="366" t="s">
        <v>2884</v>
      </c>
      <c r="AQ4372" s="366" t="s">
        <v>2885</v>
      </c>
      <c r="AR4372" s="366" t="s">
        <v>2886</v>
      </c>
      <c r="AS4372" s="366" t="s">
        <v>2887</v>
      </c>
      <c r="AT4372" s="366" t="s">
        <v>2888</v>
      </c>
      <c r="AU4372" s="366" t="s">
        <v>2889</v>
      </c>
      <c r="AV4372" s="366" t="s">
        <v>2890</v>
      </c>
      <c r="AW4372" s="368" t="s">
        <v>2895</v>
      </c>
    </row>
    <row r="4373" spans="1:49">
      <c r="A4373" s="48"/>
      <c r="B4373" s="42"/>
      <c r="C4373" s="42"/>
      <c r="D4373" s="42"/>
      <c r="E4373" s="531"/>
      <c r="F4373" s="50"/>
      <c r="G4373" s="50"/>
      <c r="H4373" s="50"/>
      <c r="I4373" s="34"/>
      <c r="J4373" s="202" t="s">
        <v>1224</v>
      </c>
      <c r="K4373" s="202">
        <v>1</v>
      </c>
      <c r="L4373" s="202">
        <v>2</v>
      </c>
      <c r="M4373" s="202">
        <v>3</v>
      </c>
      <c r="N4373" s="202">
        <v>4</v>
      </c>
      <c r="O4373" s="202">
        <v>5</v>
      </c>
      <c r="P4373" s="202">
        <v>6</v>
      </c>
      <c r="Q4373" s="202">
        <v>7</v>
      </c>
      <c r="R4373" s="202">
        <v>8</v>
      </c>
      <c r="S4373" s="202">
        <v>9</v>
      </c>
      <c r="T4373" s="202">
        <v>10</v>
      </c>
      <c r="U4373" s="202">
        <v>13</v>
      </c>
      <c r="V4373" s="202">
        <v>14</v>
      </c>
      <c r="W4373" s="202" t="s">
        <v>1224</v>
      </c>
      <c r="X4373" s="202">
        <v>1</v>
      </c>
      <c r="Y4373" s="202">
        <v>2</v>
      </c>
      <c r="Z4373" s="202">
        <v>3</v>
      </c>
      <c r="AA4373" s="202">
        <v>4</v>
      </c>
      <c r="AB4373" s="202">
        <v>5</v>
      </c>
      <c r="AC4373" s="202">
        <v>6</v>
      </c>
      <c r="AD4373" s="202">
        <v>7</v>
      </c>
      <c r="AE4373" s="202">
        <v>8</v>
      </c>
      <c r="AF4373" s="202">
        <v>9</v>
      </c>
      <c r="AG4373" s="202">
        <v>10</v>
      </c>
      <c r="AH4373" s="202">
        <v>13</v>
      </c>
      <c r="AI4373" s="202">
        <v>14</v>
      </c>
      <c r="AJ4373" s="202" t="s">
        <v>1224</v>
      </c>
      <c r="AK4373" s="202">
        <v>1</v>
      </c>
      <c r="AL4373" s="202">
        <v>2</v>
      </c>
      <c r="AM4373" s="202">
        <v>3</v>
      </c>
      <c r="AN4373" s="202">
        <v>4</v>
      </c>
      <c r="AO4373" s="202">
        <v>5</v>
      </c>
      <c r="AP4373" s="202">
        <v>6</v>
      </c>
      <c r="AQ4373" s="202">
        <v>7</v>
      </c>
      <c r="AR4373" s="202">
        <v>8</v>
      </c>
      <c r="AS4373" s="202">
        <v>9</v>
      </c>
      <c r="AT4373" s="202">
        <v>10</v>
      </c>
      <c r="AU4373" s="202">
        <v>13</v>
      </c>
      <c r="AV4373" s="202">
        <v>14</v>
      </c>
      <c r="AW4373" s="202">
        <v>15</v>
      </c>
    </row>
    <row r="4374" spans="1:49">
      <c r="A4374" s="48"/>
      <c r="B4374" s="42"/>
      <c r="C4374" s="42"/>
      <c r="D4374" s="42"/>
      <c r="E4374" s="531"/>
      <c r="F4374" s="50"/>
      <c r="G4374" s="50"/>
      <c r="H4374" s="50"/>
      <c r="I4374" s="276" t="s">
        <v>2429</v>
      </c>
      <c r="J4374" s="277">
        <f>SUM(J4369)</f>
        <v>112500</v>
      </c>
      <c r="K4374" s="277">
        <f t="shared" ref="K4374:AT4374" si="1227">SUM(K4369)</f>
        <v>2370</v>
      </c>
      <c r="L4374" s="277">
        <f t="shared" si="1227"/>
        <v>10296</v>
      </c>
      <c r="M4374" s="277">
        <f t="shared" si="1227"/>
        <v>12863</v>
      </c>
      <c r="N4374" s="277">
        <f t="shared" si="1227"/>
        <v>12264</v>
      </c>
      <c r="O4374" s="277">
        <f t="shared" si="1227"/>
        <v>11291</v>
      </c>
      <c r="P4374" s="277">
        <f t="shared" si="1227"/>
        <v>6103</v>
      </c>
      <c r="Q4374" s="277">
        <f t="shared" si="1227"/>
        <v>0</v>
      </c>
      <c r="R4374" s="277">
        <f t="shared" si="1227"/>
        <v>0</v>
      </c>
      <c r="S4374" s="277">
        <f t="shared" si="1227"/>
        <v>11350</v>
      </c>
      <c r="T4374" s="277">
        <f t="shared" si="1227"/>
        <v>14207</v>
      </c>
      <c r="U4374" s="277">
        <v>80744</v>
      </c>
      <c r="V4374" s="277">
        <v>31756</v>
      </c>
      <c r="W4374" s="277">
        <f>SUM(W4369)</f>
        <v>0</v>
      </c>
      <c r="X4374" s="277">
        <f t="shared" si="1227"/>
        <v>0</v>
      </c>
      <c r="Y4374" s="277">
        <f t="shared" si="1227"/>
        <v>0</v>
      </c>
      <c r="Z4374" s="277">
        <f t="shared" si="1227"/>
        <v>0</v>
      </c>
      <c r="AA4374" s="277">
        <f t="shared" si="1227"/>
        <v>0</v>
      </c>
      <c r="AB4374" s="277">
        <f t="shared" si="1227"/>
        <v>0</v>
      </c>
      <c r="AC4374" s="277">
        <f t="shared" si="1227"/>
        <v>0</v>
      </c>
      <c r="AD4374" s="277">
        <f t="shared" si="1227"/>
        <v>0</v>
      </c>
      <c r="AE4374" s="277">
        <f t="shared" si="1227"/>
        <v>0</v>
      </c>
      <c r="AF4374" s="277">
        <f t="shared" si="1227"/>
        <v>0</v>
      </c>
      <c r="AG4374" s="277">
        <f t="shared" si="1227"/>
        <v>0</v>
      </c>
      <c r="AH4374" s="277">
        <v>0</v>
      </c>
      <c r="AI4374" s="277">
        <v>0</v>
      </c>
      <c r="AJ4374" s="277">
        <f>SUM(AJ4369)</f>
        <v>2630</v>
      </c>
      <c r="AK4374" s="277">
        <f t="shared" si="1227"/>
        <v>0</v>
      </c>
      <c r="AL4374" s="277">
        <f t="shared" si="1227"/>
        <v>0</v>
      </c>
      <c r="AM4374" s="277">
        <f t="shared" si="1227"/>
        <v>0</v>
      </c>
      <c r="AN4374" s="277">
        <f t="shared" si="1227"/>
        <v>2630</v>
      </c>
      <c r="AO4374" s="277">
        <f t="shared" si="1227"/>
        <v>0</v>
      </c>
      <c r="AP4374" s="277">
        <f t="shared" si="1227"/>
        <v>0</v>
      </c>
      <c r="AQ4374" s="277">
        <f t="shared" si="1227"/>
        <v>0</v>
      </c>
      <c r="AR4374" s="277">
        <f t="shared" si="1227"/>
        <v>0</v>
      </c>
      <c r="AS4374" s="277">
        <f t="shared" si="1227"/>
        <v>0</v>
      </c>
      <c r="AT4374" s="277">
        <f t="shared" si="1227"/>
        <v>0</v>
      </c>
      <c r="AU4374" s="277">
        <v>2630</v>
      </c>
      <c r="AV4374" s="277">
        <v>0</v>
      </c>
      <c r="AW4374" s="277">
        <f>U4374+AH4374+AU4374</f>
        <v>83374</v>
      </c>
    </row>
    <row r="4375" spans="1:49">
      <c r="A4375" s="48"/>
      <c r="B4375" s="42"/>
      <c r="C4375" s="42"/>
      <c r="D4375" s="42"/>
      <c r="E4375" s="531"/>
      <c r="F4375" s="50"/>
      <c r="G4375" s="50"/>
      <c r="H4375" s="50"/>
      <c r="I4375" s="276"/>
      <c r="J4375" s="277"/>
      <c r="K4375" s="277"/>
      <c r="L4375" s="277"/>
      <c r="M4375" s="277"/>
      <c r="N4375" s="277"/>
      <c r="O4375" s="277"/>
      <c r="P4375" s="277"/>
      <c r="Q4375" s="277"/>
      <c r="R4375" s="277"/>
      <c r="S4375" s="277"/>
      <c r="T4375" s="277"/>
      <c r="U4375" s="277">
        <v>0</v>
      </c>
      <c r="V4375" s="277">
        <v>0</v>
      </c>
      <c r="W4375" s="277"/>
      <c r="X4375" s="277"/>
      <c r="Y4375" s="277"/>
      <c r="Z4375" s="277"/>
      <c r="AA4375" s="277"/>
      <c r="AB4375" s="277"/>
      <c r="AC4375" s="277"/>
      <c r="AD4375" s="277"/>
      <c r="AE4375" s="277"/>
      <c r="AF4375" s="277"/>
      <c r="AG4375" s="277"/>
      <c r="AH4375" s="277">
        <v>0</v>
      </c>
      <c r="AI4375" s="277">
        <v>0</v>
      </c>
      <c r="AJ4375" s="277"/>
      <c r="AK4375" s="277"/>
      <c r="AL4375" s="277"/>
      <c r="AM4375" s="277"/>
      <c r="AN4375" s="277"/>
      <c r="AO4375" s="277"/>
      <c r="AP4375" s="277"/>
      <c r="AQ4375" s="277"/>
      <c r="AR4375" s="277"/>
      <c r="AS4375" s="277"/>
      <c r="AT4375" s="277"/>
      <c r="AU4375" s="277">
        <v>0</v>
      </c>
      <c r="AV4375" s="277">
        <v>0</v>
      </c>
      <c r="AW4375" s="277">
        <f>U4375+AH4375+AU4375</f>
        <v>0</v>
      </c>
    </row>
    <row r="4376" spans="1:49">
      <c r="A4376" s="48"/>
      <c r="B4376" s="42"/>
      <c r="C4376" s="42"/>
      <c r="D4376" s="42"/>
      <c r="E4376" s="531"/>
      <c r="F4376" s="50"/>
      <c r="G4376" s="50"/>
      <c r="H4376" s="50"/>
      <c r="I4376" s="276"/>
      <c r="J4376" s="277"/>
      <c r="K4376" s="277"/>
      <c r="L4376" s="277"/>
      <c r="M4376" s="277"/>
      <c r="N4376" s="277"/>
      <c r="O4376" s="277"/>
      <c r="P4376" s="277"/>
      <c r="Q4376" s="277"/>
      <c r="R4376" s="277"/>
      <c r="S4376" s="277"/>
      <c r="T4376" s="277"/>
      <c r="U4376" s="277">
        <v>0</v>
      </c>
      <c r="V4376" s="277">
        <v>0</v>
      </c>
      <c r="W4376" s="277"/>
      <c r="X4376" s="277"/>
      <c r="Y4376" s="277"/>
      <c r="Z4376" s="277"/>
      <c r="AA4376" s="277"/>
      <c r="AB4376" s="277"/>
      <c r="AC4376" s="277"/>
      <c r="AD4376" s="277"/>
      <c r="AE4376" s="277"/>
      <c r="AF4376" s="277"/>
      <c r="AG4376" s="277"/>
      <c r="AH4376" s="277">
        <v>0</v>
      </c>
      <c r="AI4376" s="277">
        <v>0</v>
      </c>
      <c r="AJ4376" s="277"/>
      <c r="AK4376" s="277"/>
      <c r="AL4376" s="277"/>
      <c r="AM4376" s="277"/>
      <c r="AN4376" s="277"/>
      <c r="AO4376" s="277"/>
      <c r="AP4376" s="277"/>
      <c r="AQ4376" s="277"/>
      <c r="AR4376" s="277"/>
      <c r="AS4376" s="277"/>
      <c r="AT4376" s="277"/>
      <c r="AU4376" s="277">
        <v>0</v>
      </c>
      <c r="AV4376" s="277">
        <v>0</v>
      </c>
      <c r="AW4376" s="277">
        <f>U4376+AH4376+AU4376</f>
        <v>0</v>
      </c>
    </row>
    <row r="4377" spans="1:49">
      <c r="A4377" s="48"/>
      <c r="B4377" s="42"/>
      <c r="C4377" s="42"/>
      <c r="D4377" s="42"/>
      <c r="E4377" s="531"/>
      <c r="F4377" s="50"/>
      <c r="G4377" s="50"/>
      <c r="H4377" s="50"/>
      <c r="I4377" s="276"/>
      <c r="J4377" s="277"/>
      <c r="K4377" s="277"/>
      <c r="L4377" s="277"/>
      <c r="M4377" s="277"/>
      <c r="N4377" s="277"/>
      <c r="O4377" s="277"/>
      <c r="P4377" s="277"/>
      <c r="Q4377" s="277"/>
      <c r="R4377" s="277"/>
      <c r="S4377" s="277"/>
      <c r="T4377" s="277"/>
      <c r="U4377" s="277">
        <v>0</v>
      </c>
      <c r="V4377" s="277">
        <v>0</v>
      </c>
      <c r="W4377" s="277"/>
      <c r="X4377" s="277"/>
      <c r="Y4377" s="277"/>
      <c r="Z4377" s="277"/>
      <c r="AA4377" s="277"/>
      <c r="AB4377" s="277"/>
      <c r="AC4377" s="277"/>
      <c r="AD4377" s="277"/>
      <c r="AE4377" s="277"/>
      <c r="AF4377" s="277"/>
      <c r="AG4377" s="277"/>
      <c r="AH4377" s="277">
        <v>0</v>
      </c>
      <c r="AI4377" s="277">
        <v>0</v>
      </c>
      <c r="AJ4377" s="277"/>
      <c r="AK4377" s="277"/>
      <c r="AL4377" s="277"/>
      <c r="AM4377" s="277"/>
      <c r="AN4377" s="277"/>
      <c r="AO4377" s="277"/>
      <c r="AP4377" s="277"/>
      <c r="AQ4377" s="277"/>
      <c r="AR4377" s="277"/>
      <c r="AS4377" s="277"/>
      <c r="AT4377" s="277"/>
      <c r="AU4377" s="277">
        <v>0</v>
      </c>
      <c r="AV4377" s="277">
        <v>0</v>
      </c>
      <c r="AW4377" s="277">
        <f>U4377+AH4377+AU4377</f>
        <v>0</v>
      </c>
    </row>
    <row r="4378" spans="1:49">
      <c r="A4378" s="48"/>
      <c r="B4378" s="42"/>
      <c r="C4378" s="42"/>
      <c r="D4378" s="42"/>
      <c r="E4378" s="531"/>
      <c r="F4378" s="50"/>
      <c r="G4378" s="50"/>
      <c r="H4378" s="50"/>
      <c r="I4378" s="276" t="s">
        <v>1631</v>
      </c>
      <c r="J4378" s="277">
        <f>SUM(J4374:J4377)</f>
        <v>112500</v>
      </c>
      <c r="K4378" s="277">
        <f t="shared" ref="K4378:AT4378" si="1228">SUM(K4374:K4377)</f>
        <v>2370</v>
      </c>
      <c r="L4378" s="277">
        <f t="shared" si="1228"/>
        <v>10296</v>
      </c>
      <c r="M4378" s="277">
        <f t="shared" si="1228"/>
        <v>12863</v>
      </c>
      <c r="N4378" s="277">
        <f t="shared" si="1228"/>
        <v>12264</v>
      </c>
      <c r="O4378" s="277">
        <f t="shared" si="1228"/>
        <v>11291</v>
      </c>
      <c r="P4378" s="277">
        <f t="shared" si="1228"/>
        <v>6103</v>
      </c>
      <c r="Q4378" s="277">
        <f t="shared" si="1228"/>
        <v>0</v>
      </c>
      <c r="R4378" s="277">
        <f t="shared" si="1228"/>
        <v>0</v>
      </c>
      <c r="S4378" s="277">
        <f t="shared" si="1228"/>
        <v>11350</v>
      </c>
      <c r="T4378" s="277">
        <f t="shared" si="1228"/>
        <v>14207</v>
      </c>
      <c r="U4378" s="277">
        <v>80744</v>
      </c>
      <c r="V4378" s="277">
        <v>31756</v>
      </c>
      <c r="W4378" s="277">
        <f>SUM(W4374:W4377)</f>
        <v>0</v>
      </c>
      <c r="X4378" s="277">
        <f t="shared" si="1228"/>
        <v>0</v>
      </c>
      <c r="Y4378" s="277">
        <f t="shared" si="1228"/>
        <v>0</v>
      </c>
      <c r="Z4378" s="277">
        <f t="shared" si="1228"/>
        <v>0</v>
      </c>
      <c r="AA4378" s="277">
        <f t="shared" si="1228"/>
        <v>0</v>
      </c>
      <c r="AB4378" s="277">
        <f t="shared" si="1228"/>
        <v>0</v>
      </c>
      <c r="AC4378" s="277">
        <f t="shared" si="1228"/>
        <v>0</v>
      </c>
      <c r="AD4378" s="277">
        <f t="shared" si="1228"/>
        <v>0</v>
      </c>
      <c r="AE4378" s="277">
        <f t="shared" si="1228"/>
        <v>0</v>
      </c>
      <c r="AF4378" s="277">
        <f t="shared" si="1228"/>
        <v>0</v>
      </c>
      <c r="AG4378" s="277">
        <f t="shared" si="1228"/>
        <v>0</v>
      </c>
      <c r="AH4378" s="277">
        <v>0</v>
      </c>
      <c r="AI4378" s="277">
        <v>0</v>
      </c>
      <c r="AJ4378" s="277">
        <f>SUM(AJ4374:AJ4377)</f>
        <v>2630</v>
      </c>
      <c r="AK4378" s="277">
        <f t="shared" si="1228"/>
        <v>0</v>
      </c>
      <c r="AL4378" s="277">
        <f t="shared" si="1228"/>
        <v>0</v>
      </c>
      <c r="AM4378" s="277">
        <f t="shared" si="1228"/>
        <v>0</v>
      </c>
      <c r="AN4378" s="277">
        <f t="shared" si="1228"/>
        <v>2630</v>
      </c>
      <c r="AO4378" s="277">
        <f t="shared" si="1228"/>
        <v>0</v>
      </c>
      <c r="AP4378" s="277">
        <f t="shared" si="1228"/>
        <v>0</v>
      </c>
      <c r="AQ4378" s="277">
        <f t="shared" si="1228"/>
        <v>0</v>
      </c>
      <c r="AR4378" s="277">
        <f t="shared" si="1228"/>
        <v>0</v>
      </c>
      <c r="AS4378" s="277">
        <f t="shared" si="1228"/>
        <v>0</v>
      </c>
      <c r="AT4378" s="277">
        <f t="shared" si="1228"/>
        <v>0</v>
      </c>
      <c r="AU4378" s="277">
        <v>2630</v>
      </c>
      <c r="AV4378" s="277">
        <v>0</v>
      </c>
      <c r="AW4378" s="277">
        <f>U4378+AH4378+AU4378</f>
        <v>83374</v>
      </c>
    </row>
    <row r="4379" spans="1:49">
      <c r="A4379" s="48"/>
      <c r="B4379" s="42"/>
      <c r="C4379" s="42"/>
      <c r="D4379" s="42"/>
      <c r="E4379" s="531"/>
      <c r="F4379" s="50"/>
      <c r="G4379" s="50"/>
      <c r="H4379" s="50"/>
      <c r="I4379" s="146"/>
      <c r="J4379" s="29"/>
      <c r="K4379" s="29"/>
      <c r="L4379" s="29"/>
      <c r="M4379" s="29"/>
      <c r="N4379" s="29"/>
      <c r="O4379" s="29"/>
      <c r="P4379" s="29"/>
      <c r="Q4379" s="29"/>
      <c r="R4379" s="29"/>
      <c r="S4379" s="29"/>
      <c r="T4379" s="29"/>
      <c r="U4379" s="29"/>
      <c r="V4379" s="29"/>
      <c r="W4379" s="29"/>
      <c r="X4379" s="29"/>
      <c r="Y4379" s="29"/>
      <c r="Z4379" s="29"/>
      <c r="AA4379" s="29"/>
      <c r="AB4379" s="29"/>
      <c r="AC4379" s="29"/>
      <c r="AD4379" s="29"/>
      <c r="AE4379" s="29"/>
      <c r="AF4379" s="29"/>
      <c r="AG4379" s="29"/>
      <c r="AH4379" s="29"/>
      <c r="AI4379" s="29"/>
      <c r="AJ4379" s="29"/>
      <c r="AK4379" s="29"/>
      <c r="AL4379" s="29"/>
      <c r="AM4379" s="29"/>
      <c r="AN4379" s="29"/>
      <c r="AO4379" s="29"/>
      <c r="AP4379" s="29"/>
      <c r="AQ4379" s="29"/>
      <c r="AR4379" s="29"/>
      <c r="AS4379" s="29"/>
      <c r="AT4379" s="29"/>
      <c r="AU4379" s="29"/>
      <c r="AV4379" s="29"/>
      <c r="AW4379" s="29"/>
    </row>
    <row r="4380" spans="1:49">
      <c r="A4380" s="48"/>
      <c r="B4380" s="42"/>
      <c r="C4380" s="42"/>
      <c r="D4380" s="42"/>
      <c r="E4380" s="531"/>
      <c r="F4380" s="50"/>
      <c r="G4380" s="50"/>
      <c r="H4380" s="50"/>
      <c r="I4380" s="53"/>
      <c r="J4380" s="29"/>
      <c r="K4380" s="29"/>
      <c r="L4380" s="29"/>
      <c r="M4380" s="29"/>
      <c r="N4380" s="29"/>
      <c r="O4380" s="29"/>
      <c r="P4380" s="29"/>
      <c r="Q4380" s="29"/>
      <c r="R4380" s="29"/>
      <c r="S4380" s="29"/>
      <c r="T4380" s="29"/>
      <c r="U4380" s="29"/>
      <c r="V4380" s="29"/>
      <c r="W4380" s="29"/>
      <c r="X4380" s="29"/>
      <c r="Y4380" s="29"/>
      <c r="Z4380" s="29"/>
      <c r="AA4380" s="29"/>
      <c r="AB4380" s="29"/>
      <c r="AC4380" s="29"/>
      <c r="AD4380" s="29"/>
      <c r="AE4380" s="29"/>
      <c r="AF4380" s="29"/>
      <c r="AG4380" s="29"/>
      <c r="AH4380" s="29"/>
      <c r="AI4380" s="29"/>
      <c r="AJ4380" s="29"/>
      <c r="AK4380" s="29"/>
      <c r="AL4380" s="29"/>
      <c r="AM4380" s="29"/>
      <c r="AN4380" s="29"/>
      <c r="AO4380" s="29"/>
      <c r="AP4380" s="29"/>
      <c r="AQ4380" s="29"/>
      <c r="AR4380" s="29"/>
      <c r="AS4380" s="29"/>
      <c r="AT4380" s="29"/>
      <c r="AU4380" s="29"/>
      <c r="AV4380" s="29"/>
      <c r="AW4380" s="29"/>
    </row>
    <row r="4381" spans="1:49" ht="16.5" thickBot="1">
      <c r="A4381" s="78" t="s">
        <v>2146</v>
      </c>
      <c r="B4381" s="78"/>
      <c r="C4381" s="78"/>
      <c r="D4381" s="463"/>
      <c r="E4381" s="539"/>
      <c r="F4381" s="129"/>
      <c r="G4381" s="129"/>
      <c r="H4381" s="129"/>
      <c r="I4381" s="103"/>
    </row>
    <row r="4382" spans="1:49" s="151" customFormat="1" ht="36" customHeight="1" thickTop="1" thickBot="1">
      <c r="A4382" s="147" t="s">
        <v>2079</v>
      </c>
      <c r="B4382" s="5" t="s">
        <v>2080</v>
      </c>
      <c r="C4382" s="5" t="s">
        <v>1335</v>
      </c>
      <c r="D4382" s="450"/>
      <c r="E4382" s="148" t="s">
        <v>1570</v>
      </c>
      <c r="F4382" s="149" t="s">
        <v>1438</v>
      </c>
      <c r="G4382" s="149"/>
      <c r="H4382" s="149" t="s">
        <v>2332</v>
      </c>
      <c r="I4382" s="5" t="s">
        <v>856</v>
      </c>
      <c r="J4382" s="364" t="s">
        <v>2891</v>
      </c>
      <c r="K4382" s="364" t="s">
        <v>2879</v>
      </c>
      <c r="L4382" s="364" t="s">
        <v>2880</v>
      </c>
      <c r="M4382" s="364" t="s">
        <v>2881</v>
      </c>
      <c r="N4382" s="364" t="s">
        <v>2882</v>
      </c>
      <c r="O4382" s="364" t="s">
        <v>2883</v>
      </c>
      <c r="P4382" s="364" t="s">
        <v>2884</v>
      </c>
      <c r="Q4382" s="364" t="s">
        <v>2885</v>
      </c>
      <c r="R4382" s="364" t="s">
        <v>2886</v>
      </c>
      <c r="S4382" s="364" t="s">
        <v>2887</v>
      </c>
      <c r="T4382" s="364" t="s">
        <v>2888</v>
      </c>
      <c r="U4382" s="364" t="s">
        <v>2889</v>
      </c>
      <c r="V4382" s="364" t="s">
        <v>2890</v>
      </c>
      <c r="W4382" s="365" t="s">
        <v>2893</v>
      </c>
      <c r="X4382" s="365" t="s">
        <v>2879</v>
      </c>
      <c r="Y4382" s="365" t="s">
        <v>2880</v>
      </c>
      <c r="Z4382" s="365" t="s">
        <v>2881</v>
      </c>
      <c r="AA4382" s="365" t="s">
        <v>2882</v>
      </c>
      <c r="AB4382" s="365" t="s">
        <v>2883</v>
      </c>
      <c r="AC4382" s="365" t="s">
        <v>2884</v>
      </c>
      <c r="AD4382" s="365" t="s">
        <v>2885</v>
      </c>
      <c r="AE4382" s="365" t="s">
        <v>2886</v>
      </c>
      <c r="AF4382" s="365" t="s">
        <v>2887</v>
      </c>
      <c r="AG4382" s="365" t="s">
        <v>2888</v>
      </c>
      <c r="AH4382" s="365" t="s">
        <v>2889</v>
      </c>
      <c r="AI4382" s="365" t="s">
        <v>2890</v>
      </c>
      <c r="AJ4382" s="366" t="s">
        <v>2892</v>
      </c>
      <c r="AK4382" s="366" t="s">
        <v>2879</v>
      </c>
      <c r="AL4382" s="366" t="s">
        <v>2880</v>
      </c>
      <c r="AM4382" s="366" t="s">
        <v>2881</v>
      </c>
      <c r="AN4382" s="366" t="s">
        <v>2882</v>
      </c>
      <c r="AO4382" s="366" t="s">
        <v>2883</v>
      </c>
      <c r="AP4382" s="366" t="s">
        <v>2884</v>
      </c>
      <c r="AQ4382" s="366" t="s">
        <v>2885</v>
      </c>
      <c r="AR4382" s="366" t="s">
        <v>2886</v>
      </c>
      <c r="AS4382" s="366" t="s">
        <v>2887</v>
      </c>
      <c r="AT4382" s="366" t="s">
        <v>2888</v>
      </c>
      <c r="AU4382" s="366" t="s">
        <v>2889</v>
      </c>
      <c r="AV4382" s="366" t="s">
        <v>2890</v>
      </c>
      <c r="AW4382" s="368" t="s">
        <v>2895</v>
      </c>
    </row>
    <row r="4383" spans="1:49">
      <c r="A4383" s="33"/>
      <c r="B4383" s="34"/>
      <c r="C4383" s="34"/>
      <c r="D4383" s="34"/>
      <c r="E4383" s="35"/>
      <c r="F4383" s="36"/>
      <c r="G4383" s="36"/>
      <c r="H4383" s="36"/>
      <c r="I4383" s="34"/>
      <c r="J4383" s="202" t="s">
        <v>1224</v>
      </c>
      <c r="K4383" s="202">
        <v>1</v>
      </c>
      <c r="L4383" s="202">
        <v>2</v>
      </c>
      <c r="M4383" s="202">
        <v>3</v>
      </c>
      <c r="N4383" s="202">
        <v>4</v>
      </c>
      <c r="O4383" s="202">
        <v>5</v>
      </c>
      <c r="P4383" s="202">
        <v>6</v>
      </c>
      <c r="Q4383" s="202">
        <v>7</v>
      </c>
      <c r="R4383" s="202">
        <v>8</v>
      </c>
      <c r="S4383" s="202">
        <v>9</v>
      </c>
      <c r="T4383" s="202">
        <v>10</v>
      </c>
      <c r="U4383" s="202">
        <v>13</v>
      </c>
      <c r="V4383" s="202">
        <v>14</v>
      </c>
      <c r="W4383" s="202" t="s">
        <v>1224</v>
      </c>
      <c r="X4383" s="202">
        <v>1</v>
      </c>
      <c r="Y4383" s="202">
        <v>2</v>
      </c>
      <c r="Z4383" s="202">
        <v>3</v>
      </c>
      <c r="AA4383" s="202">
        <v>4</v>
      </c>
      <c r="AB4383" s="202">
        <v>5</v>
      </c>
      <c r="AC4383" s="202">
        <v>6</v>
      </c>
      <c r="AD4383" s="202">
        <v>7</v>
      </c>
      <c r="AE4383" s="202">
        <v>8</v>
      </c>
      <c r="AF4383" s="202">
        <v>9</v>
      </c>
      <c r="AG4383" s="202">
        <v>10</v>
      </c>
      <c r="AH4383" s="202">
        <v>13</v>
      </c>
      <c r="AI4383" s="202">
        <v>14</v>
      </c>
      <c r="AJ4383" s="202" t="s">
        <v>1224</v>
      </c>
      <c r="AK4383" s="202">
        <v>1</v>
      </c>
      <c r="AL4383" s="202">
        <v>2</v>
      </c>
      <c r="AM4383" s="202">
        <v>3</v>
      </c>
      <c r="AN4383" s="202">
        <v>4</v>
      </c>
      <c r="AO4383" s="202">
        <v>5</v>
      </c>
      <c r="AP4383" s="202">
        <v>6</v>
      </c>
      <c r="AQ4383" s="202">
        <v>7</v>
      </c>
      <c r="AR4383" s="202">
        <v>8</v>
      </c>
      <c r="AS4383" s="202">
        <v>9</v>
      </c>
      <c r="AT4383" s="202">
        <v>10</v>
      </c>
      <c r="AU4383" s="202">
        <v>13</v>
      </c>
      <c r="AV4383" s="202">
        <v>14</v>
      </c>
      <c r="AW4383" s="202">
        <v>15</v>
      </c>
    </row>
    <row r="4384" spans="1:49">
      <c r="A4384" s="37"/>
      <c r="B4384" s="38"/>
      <c r="C4384" s="38"/>
      <c r="D4384" s="38"/>
      <c r="E4384" s="60"/>
      <c r="F4384" s="61"/>
      <c r="G4384" s="61"/>
      <c r="H4384" s="61"/>
      <c r="I4384" s="38"/>
      <c r="J4384" s="134"/>
      <c r="K4384" s="134"/>
      <c r="L4384" s="134"/>
      <c r="M4384" s="134"/>
      <c r="N4384" s="134"/>
      <c r="O4384" s="134"/>
      <c r="P4384" s="134"/>
      <c r="Q4384" s="134"/>
      <c r="R4384" s="134"/>
      <c r="S4384" s="134"/>
      <c r="T4384" s="134"/>
      <c r="U4384" s="134"/>
      <c r="V4384" s="134"/>
      <c r="W4384" s="134"/>
      <c r="X4384" s="134"/>
      <c r="Y4384" s="134"/>
      <c r="Z4384" s="134"/>
      <c r="AA4384" s="134"/>
      <c r="AB4384" s="134"/>
      <c r="AC4384" s="134"/>
      <c r="AD4384" s="134"/>
      <c r="AE4384" s="134"/>
      <c r="AF4384" s="134"/>
      <c r="AG4384" s="134"/>
      <c r="AH4384" s="134"/>
      <c r="AI4384" s="134"/>
      <c r="AJ4384" s="134"/>
      <c r="AK4384" s="134"/>
      <c r="AL4384" s="134"/>
      <c r="AM4384" s="134"/>
      <c r="AN4384" s="134"/>
      <c r="AO4384" s="134"/>
      <c r="AP4384" s="134"/>
      <c r="AQ4384" s="134"/>
      <c r="AR4384" s="134"/>
      <c r="AS4384" s="134"/>
      <c r="AT4384" s="134"/>
      <c r="AU4384" s="134"/>
      <c r="AV4384" s="134"/>
      <c r="AW4384" s="134"/>
    </row>
    <row r="4385" spans="1:49">
      <c r="A4385" s="92" t="s">
        <v>797</v>
      </c>
      <c r="B4385" s="93" t="s">
        <v>1030</v>
      </c>
      <c r="C4385" s="93" t="s">
        <v>1648</v>
      </c>
      <c r="D4385" s="460"/>
      <c r="E4385" s="531"/>
      <c r="F4385" s="50"/>
      <c r="G4385" s="50"/>
      <c r="H4385" s="50"/>
      <c r="I4385" s="108" t="s">
        <v>1099</v>
      </c>
      <c r="J4385" s="28"/>
      <c r="K4385" s="28"/>
      <c r="L4385" s="28"/>
      <c r="M4385" s="28"/>
      <c r="N4385" s="28"/>
      <c r="O4385" s="28"/>
      <c r="P4385" s="28"/>
      <c r="Q4385" s="28"/>
      <c r="R4385" s="28"/>
      <c r="S4385" s="28"/>
      <c r="T4385" s="28"/>
      <c r="U4385" s="28"/>
      <c r="V4385" s="28"/>
      <c r="W4385" s="28"/>
      <c r="X4385" s="28"/>
      <c r="Y4385" s="28"/>
      <c r="Z4385" s="28"/>
      <c r="AA4385" s="28"/>
      <c r="AB4385" s="28"/>
      <c r="AC4385" s="28"/>
      <c r="AD4385" s="28"/>
      <c r="AE4385" s="28"/>
      <c r="AF4385" s="28"/>
      <c r="AG4385" s="28"/>
      <c r="AH4385" s="28"/>
      <c r="AI4385" s="28"/>
      <c r="AJ4385" s="28"/>
      <c r="AK4385" s="28"/>
      <c r="AL4385" s="28"/>
      <c r="AM4385" s="28"/>
      <c r="AN4385" s="28"/>
      <c r="AO4385" s="28"/>
      <c r="AP4385" s="28"/>
      <c r="AQ4385" s="28"/>
      <c r="AR4385" s="28"/>
      <c r="AS4385" s="28"/>
      <c r="AT4385" s="28"/>
      <c r="AU4385" s="28"/>
      <c r="AV4385" s="28"/>
      <c r="AW4385" s="28"/>
    </row>
    <row r="4386" spans="1:49">
      <c r="A4386" s="48"/>
      <c r="B4386" s="1"/>
      <c r="C4386" s="1"/>
      <c r="D4386" s="369"/>
      <c r="E4386" s="531"/>
      <c r="F4386" s="50"/>
      <c r="G4386" s="50"/>
      <c r="H4386" s="50"/>
      <c r="I4386" s="108"/>
    </row>
    <row r="4387" spans="1:49">
      <c r="A4387" s="48"/>
      <c r="B4387" s="42"/>
      <c r="C4387" s="42"/>
      <c r="D4387" s="42"/>
      <c r="E4387" s="531"/>
      <c r="F4387" s="50"/>
      <c r="G4387" s="50"/>
      <c r="H4387" s="50"/>
      <c r="I4387" s="49" t="s">
        <v>1559</v>
      </c>
      <c r="J4387" s="12">
        <f>SUM(J4388,J4396,J4398)</f>
        <v>6694</v>
      </c>
      <c r="K4387" s="12">
        <f t="shared" ref="K4387:AT4387" si="1229">SUM(K4388,K4396,K4398)</f>
        <v>2000</v>
      </c>
      <c r="L4387" s="12">
        <f t="shared" si="1229"/>
        <v>700</v>
      </c>
      <c r="M4387" s="12">
        <f t="shared" si="1229"/>
        <v>200</v>
      </c>
      <c r="N4387" s="12">
        <f t="shared" si="1229"/>
        <v>0</v>
      </c>
      <c r="O4387" s="12">
        <f t="shared" si="1229"/>
        <v>1000</v>
      </c>
      <c r="P4387" s="12">
        <f t="shared" si="1229"/>
        <v>600</v>
      </c>
      <c r="Q4387" s="12">
        <f t="shared" si="1229"/>
        <v>834</v>
      </c>
      <c r="R4387" s="12">
        <f t="shared" si="1229"/>
        <v>0</v>
      </c>
      <c r="S4387" s="12">
        <f t="shared" si="1229"/>
        <v>1166</v>
      </c>
      <c r="T4387" s="12">
        <f t="shared" si="1229"/>
        <v>0</v>
      </c>
      <c r="U4387" s="12">
        <v>6500</v>
      </c>
      <c r="V4387" s="12">
        <v>194</v>
      </c>
      <c r="W4387" s="12">
        <f>SUM(W4388,W4396,W4398)</f>
        <v>0</v>
      </c>
      <c r="X4387" s="12">
        <f t="shared" si="1229"/>
        <v>0</v>
      </c>
      <c r="Y4387" s="12">
        <f t="shared" si="1229"/>
        <v>0</v>
      </c>
      <c r="Z4387" s="12">
        <f t="shared" si="1229"/>
        <v>0</v>
      </c>
      <c r="AA4387" s="12">
        <f t="shared" si="1229"/>
        <v>0</v>
      </c>
      <c r="AB4387" s="12">
        <f t="shared" si="1229"/>
        <v>0</v>
      </c>
      <c r="AC4387" s="12">
        <f t="shared" si="1229"/>
        <v>0</v>
      </c>
      <c r="AD4387" s="12">
        <f t="shared" si="1229"/>
        <v>0</v>
      </c>
      <c r="AE4387" s="12">
        <f t="shared" si="1229"/>
        <v>0</v>
      </c>
      <c r="AF4387" s="12">
        <f t="shared" si="1229"/>
        <v>0</v>
      </c>
      <c r="AG4387" s="12">
        <f t="shared" si="1229"/>
        <v>0</v>
      </c>
      <c r="AH4387" s="12">
        <v>0</v>
      </c>
      <c r="AI4387" s="12">
        <v>0</v>
      </c>
      <c r="AJ4387" s="12">
        <f>SUM(AJ4388,AJ4396,AJ4398)</f>
        <v>0</v>
      </c>
      <c r="AK4387" s="12">
        <f t="shared" si="1229"/>
        <v>0</v>
      </c>
      <c r="AL4387" s="12">
        <f t="shared" si="1229"/>
        <v>0</v>
      </c>
      <c r="AM4387" s="12">
        <f t="shared" si="1229"/>
        <v>0</v>
      </c>
      <c r="AN4387" s="12">
        <f t="shared" si="1229"/>
        <v>0</v>
      </c>
      <c r="AO4387" s="12">
        <f t="shared" si="1229"/>
        <v>0</v>
      </c>
      <c r="AP4387" s="12">
        <f t="shared" si="1229"/>
        <v>0</v>
      </c>
      <c r="AQ4387" s="12">
        <f t="shared" si="1229"/>
        <v>0</v>
      </c>
      <c r="AR4387" s="12">
        <f t="shared" si="1229"/>
        <v>0</v>
      </c>
      <c r="AS4387" s="12">
        <f t="shared" si="1229"/>
        <v>0</v>
      </c>
      <c r="AT4387" s="12">
        <f t="shared" si="1229"/>
        <v>0</v>
      </c>
      <c r="AU4387" s="12">
        <v>0</v>
      </c>
      <c r="AV4387" s="12">
        <v>0</v>
      </c>
      <c r="AW4387" s="12">
        <f t="shared" ref="AW4387:AW4416" si="1230">U4387+AH4387+AU4387</f>
        <v>6500</v>
      </c>
    </row>
    <row r="4388" spans="1:49">
      <c r="A4388" s="44" t="s">
        <v>797</v>
      </c>
      <c r="B4388" s="45" t="s">
        <v>1030</v>
      </c>
      <c r="C4388" s="45" t="s">
        <v>1648</v>
      </c>
      <c r="D4388" s="452" t="s">
        <v>2978</v>
      </c>
      <c r="E4388" s="213" t="s">
        <v>771</v>
      </c>
      <c r="F4388" s="65"/>
      <c r="G4388" s="65"/>
      <c r="H4388" s="65"/>
      <c r="I4388" s="1" t="s">
        <v>1500</v>
      </c>
      <c r="J4388" s="9">
        <f>SUM(J4389:J4390)</f>
        <v>0</v>
      </c>
      <c r="K4388" s="9">
        <f t="shared" ref="K4388:AT4388" si="1231">SUM(K4389:K4390)</f>
        <v>0</v>
      </c>
      <c r="L4388" s="9">
        <f t="shared" si="1231"/>
        <v>0</v>
      </c>
      <c r="M4388" s="9">
        <f t="shared" si="1231"/>
        <v>0</v>
      </c>
      <c r="N4388" s="9">
        <f t="shared" si="1231"/>
        <v>0</v>
      </c>
      <c r="O4388" s="9">
        <f t="shared" si="1231"/>
        <v>0</v>
      </c>
      <c r="P4388" s="9">
        <f t="shared" si="1231"/>
        <v>0</v>
      </c>
      <c r="Q4388" s="9">
        <f t="shared" si="1231"/>
        <v>0</v>
      </c>
      <c r="R4388" s="9">
        <f t="shared" si="1231"/>
        <v>0</v>
      </c>
      <c r="S4388" s="9">
        <f t="shared" si="1231"/>
        <v>0</v>
      </c>
      <c r="T4388" s="9">
        <f t="shared" si="1231"/>
        <v>0</v>
      </c>
      <c r="U4388" s="9">
        <v>0</v>
      </c>
      <c r="V4388" s="9">
        <v>0</v>
      </c>
      <c r="W4388" s="9">
        <f>SUM(W4389:W4390)</f>
        <v>0</v>
      </c>
      <c r="X4388" s="9">
        <f t="shared" si="1231"/>
        <v>0</v>
      </c>
      <c r="Y4388" s="9">
        <f t="shared" si="1231"/>
        <v>0</v>
      </c>
      <c r="Z4388" s="9">
        <f t="shared" si="1231"/>
        <v>0</v>
      </c>
      <c r="AA4388" s="9">
        <f t="shared" si="1231"/>
        <v>0</v>
      </c>
      <c r="AB4388" s="9">
        <f t="shared" si="1231"/>
        <v>0</v>
      </c>
      <c r="AC4388" s="9">
        <f t="shared" si="1231"/>
        <v>0</v>
      </c>
      <c r="AD4388" s="9">
        <f t="shared" si="1231"/>
        <v>0</v>
      </c>
      <c r="AE4388" s="9">
        <f t="shared" si="1231"/>
        <v>0</v>
      </c>
      <c r="AF4388" s="9">
        <f t="shared" si="1231"/>
        <v>0</v>
      </c>
      <c r="AG4388" s="9">
        <f t="shared" si="1231"/>
        <v>0</v>
      </c>
      <c r="AH4388" s="9">
        <v>0</v>
      </c>
      <c r="AI4388" s="9">
        <v>0</v>
      </c>
      <c r="AJ4388" s="9">
        <f>SUM(AJ4389:AJ4390)</f>
        <v>0</v>
      </c>
      <c r="AK4388" s="9">
        <f t="shared" si="1231"/>
        <v>0</v>
      </c>
      <c r="AL4388" s="9">
        <f t="shared" si="1231"/>
        <v>0</v>
      </c>
      <c r="AM4388" s="9">
        <f t="shared" si="1231"/>
        <v>0</v>
      </c>
      <c r="AN4388" s="9">
        <f t="shared" si="1231"/>
        <v>0</v>
      </c>
      <c r="AO4388" s="9">
        <f t="shared" si="1231"/>
        <v>0</v>
      </c>
      <c r="AP4388" s="9">
        <f t="shared" si="1231"/>
        <v>0</v>
      </c>
      <c r="AQ4388" s="9">
        <f t="shared" si="1231"/>
        <v>0</v>
      </c>
      <c r="AR4388" s="9">
        <f t="shared" si="1231"/>
        <v>0</v>
      </c>
      <c r="AS4388" s="9">
        <f t="shared" si="1231"/>
        <v>0</v>
      </c>
      <c r="AT4388" s="9">
        <f t="shared" si="1231"/>
        <v>0</v>
      </c>
      <c r="AU4388" s="9">
        <v>0</v>
      </c>
      <c r="AV4388" s="9">
        <v>0</v>
      </c>
      <c r="AW4388" s="9">
        <f t="shared" si="1230"/>
        <v>0</v>
      </c>
    </row>
    <row r="4389" spans="1:49">
      <c r="A4389" s="44" t="s">
        <v>797</v>
      </c>
      <c r="B4389" s="45" t="s">
        <v>1030</v>
      </c>
      <c r="C4389" s="45" t="s">
        <v>1648</v>
      </c>
      <c r="D4389" s="452" t="s">
        <v>2978</v>
      </c>
      <c r="E4389" s="367" t="s">
        <v>834</v>
      </c>
      <c r="F4389" s="50"/>
      <c r="G4389" s="468" t="s">
        <v>3096</v>
      </c>
      <c r="H4389" s="50" t="s">
        <v>2333</v>
      </c>
      <c r="I4389" s="42" t="s">
        <v>1165</v>
      </c>
      <c r="U4389" s="15">
        <v>0</v>
      </c>
      <c r="V4389" s="15">
        <v>0</v>
      </c>
      <c r="AH4389" s="15">
        <v>0</v>
      </c>
      <c r="AI4389" s="15">
        <v>0</v>
      </c>
      <c r="AU4389" s="15">
        <v>0</v>
      </c>
      <c r="AV4389" s="15">
        <v>0</v>
      </c>
      <c r="AW4389" s="15">
        <f t="shared" si="1230"/>
        <v>0</v>
      </c>
    </row>
    <row r="4390" spans="1:49">
      <c r="A4390" s="44" t="s">
        <v>797</v>
      </c>
      <c r="B4390" s="45" t="s">
        <v>1030</v>
      </c>
      <c r="C4390" s="45" t="s">
        <v>1648</v>
      </c>
      <c r="D4390" s="452" t="s">
        <v>2978</v>
      </c>
      <c r="E4390" s="367" t="s">
        <v>772</v>
      </c>
      <c r="F4390" s="50"/>
      <c r="G4390" s="468" t="s">
        <v>3096</v>
      </c>
      <c r="H4390" s="50" t="s">
        <v>2333</v>
      </c>
      <c r="I4390" s="42" t="s">
        <v>1227</v>
      </c>
      <c r="J4390" s="15">
        <f>SUM(J4391:J4395)</f>
        <v>0</v>
      </c>
      <c r="K4390" s="15">
        <f t="shared" ref="K4390:AT4390" si="1232">SUM(K4391:K4395)</f>
        <v>0</v>
      </c>
      <c r="L4390" s="15">
        <f t="shared" si="1232"/>
        <v>0</v>
      </c>
      <c r="M4390" s="15">
        <f t="shared" si="1232"/>
        <v>0</v>
      </c>
      <c r="N4390" s="15">
        <f t="shared" si="1232"/>
        <v>0</v>
      </c>
      <c r="O4390" s="15">
        <f t="shared" si="1232"/>
        <v>0</v>
      </c>
      <c r="P4390" s="15">
        <f t="shared" si="1232"/>
        <v>0</v>
      </c>
      <c r="Q4390" s="15">
        <f t="shared" si="1232"/>
        <v>0</v>
      </c>
      <c r="R4390" s="15">
        <f t="shared" si="1232"/>
        <v>0</v>
      </c>
      <c r="S4390" s="15">
        <f t="shared" si="1232"/>
        <v>0</v>
      </c>
      <c r="T4390" s="15">
        <f t="shared" si="1232"/>
        <v>0</v>
      </c>
      <c r="U4390" s="15">
        <v>0</v>
      </c>
      <c r="V4390" s="15">
        <v>0</v>
      </c>
      <c r="W4390" s="15">
        <f>SUM(W4391:W4395)</f>
        <v>0</v>
      </c>
      <c r="X4390" s="15">
        <f t="shared" si="1232"/>
        <v>0</v>
      </c>
      <c r="Y4390" s="15">
        <f t="shared" si="1232"/>
        <v>0</v>
      </c>
      <c r="Z4390" s="15">
        <f t="shared" si="1232"/>
        <v>0</v>
      </c>
      <c r="AA4390" s="15">
        <f t="shared" si="1232"/>
        <v>0</v>
      </c>
      <c r="AB4390" s="15">
        <f t="shared" si="1232"/>
        <v>0</v>
      </c>
      <c r="AC4390" s="15">
        <f t="shared" si="1232"/>
        <v>0</v>
      </c>
      <c r="AD4390" s="15">
        <f t="shared" si="1232"/>
        <v>0</v>
      </c>
      <c r="AE4390" s="15">
        <f t="shared" si="1232"/>
        <v>0</v>
      </c>
      <c r="AF4390" s="15">
        <f t="shared" si="1232"/>
        <v>0</v>
      </c>
      <c r="AG4390" s="15">
        <f t="shared" si="1232"/>
        <v>0</v>
      </c>
      <c r="AH4390" s="15">
        <v>0</v>
      </c>
      <c r="AI4390" s="15">
        <v>0</v>
      </c>
      <c r="AJ4390" s="15">
        <f>SUM(AJ4391:AJ4395)</f>
        <v>0</v>
      </c>
      <c r="AK4390" s="15">
        <f t="shared" si="1232"/>
        <v>0</v>
      </c>
      <c r="AL4390" s="15">
        <f t="shared" si="1232"/>
        <v>0</v>
      </c>
      <c r="AM4390" s="15">
        <f t="shared" si="1232"/>
        <v>0</v>
      </c>
      <c r="AN4390" s="15">
        <f t="shared" si="1232"/>
        <v>0</v>
      </c>
      <c r="AO4390" s="15">
        <f t="shared" si="1232"/>
        <v>0</v>
      </c>
      <c r="AP4390" s="15">
        <f t="shared" si="1232"/>
        <v>0</v>
      </c>
      <c r="AQ4390" s="15">
        <f t="shared" si="1232"/>
        <v>0</v>
      </c>
      <c r="AR4390" s="15">
        <f t="shared" si="1232"/>
        <v>0</v>
      </c>
      <c r="AS4390" s="15">
        <f t="shared" si="1232"/>
        <v>0</v>
      </c>
      <c r="AT4390" s="15">
        <f t="shared" si="1232"/>
        <v>0</v>
      </c>
      <c r="AU4390" s="15">
        <v>0</v>
      </c>
      <c r="AV4390" s="15">
        <v>0</v>
      </c>
      <c r="AW4390" s="15">
        <f t="shared" si="1230"/>
        <v>0</v>
      </c>
    </row>
    <row r="4391" spans="1:49" s="144" customFormat="1">
      <c r="A4391" s="44" t="s">
        <v>797</v>
      </c>
      <c r="B4391" s="45" t="s">
        <v>1030</v>
      </c>
      <c r="C4391" s="45" t="s">
        <v>1648</v>
      </c>
      <c r="D4391" s="452" t="s">
        <v>2978</v>
      </c>
      <c r="E4391" s="140" t="s">
        <v>850</v>
      </c>
      <c r="F4391" s="141" t="s">
        <v>493</v>
      </c>
      <c r="G4391" s="468" t="s">
        <v>3096</v>
      </c>
      <c r="H4391" s="50" t="s">
        <v>2333</v>
      </c>
      <c r="I4391" s="142" t="s">
        <v>1119</v>
      </c>
      <c r="J4391" s="15"/>
      <c r="K4391" s="15"/>
      <c r="L4391" s="15"/>
      <c r="M4391" s="15"/>
      <c r="N4391" s="15"/>
      <c r="O4391" s="15"/>
      <c r="P4391" s="15"/>
      <c r="Q4391" s="15"/>
      <c r="R4391" s="15"/>
      <c r="S4391" s="15"/>
      <c r="T4391" s="15"/>
      <c r="U4391" s="15">
        <v>0</v>
      </c>
      <c r="V4391" s="15">
        <v>0</v>
      </c>
      <c r="W4391" s="15"/>
      <c r="X4391" s="15"/>
      <c r="Y4391" s="15"/>
      <c r="Z4391" s="15"/>
      <c r="AA4391" s="15"/>
      <c r="AB4391" s="15"/>
      <c r="AC4391" s="15"/>
      <c r="AD4391" s="15"/>
      <c r="AE4391" s="15"/>
      <c r="AF4391" s="15"/>
      <c r="AG4391" s="15"/>
      <c r="AH4391" s="15">
        <v>0</v>
      </c>
      <c r="AI4391" s="15">
        <v>0</v>
      </c>
      <c r="AJ4391" s="15"/>
      <c r="AK4391" s="15"/>
      <c r="AL4391" s="15"/>
      <c r="AM4391" s="15"/>
      <c r="AN4391" s="15"/>
      <c r="AO4391" s="15"/>
      <c r="AP4391" s="15"/>
      <c r="AQ4391" s="15"/>
      <c r="AR4391" s="15"/>
      <c r="AS4391" s="15"/>
      <c r="AT4391" s="15"/>
      <c r="AU4391" s="15">
        <v>0</v>
      </c>
      <c r="AV4391" s="15">
        <v>0</v>
      </c>
      <c r="AW4391" s="15">
        <f t="shared" si="1230"/>
        <v>0</v>
      </c>
    </row>
    <row r="4392" spans="1:49" s="144" customFormat="1">
      <c r="A4392" s="44" t="s">
        <v>797</v>
      </c>
      <c r="B4392" s="45" t="s">
        <v>1030</v>
      </c>
      <c r="C4392" s="45" t="s">
        <v>1648</v>
      </c>
      <c r="D4392" s="452" t="s">
        <v>2978</v>
      </c>
      <c r="E4392" s="140" t="s">
        <v>851</v>
      </c>
      <c r="F4392" s="141" t="s">
        <v>494</v>
      </c>
      <c r="G4392" s="468" t="s">
        <v>3096</v>
      </c>
      <c r="H4392" s="50" t="s">
        <v>2333</v>
      </c>
      <c r="I4392" s="142" t="s">
        <v>1290</v>
      </c>
      <c r="J4392" s="15"/>
      <c r="K4392" s="15"/>
      <c r="L4392" s="15"/>
      <c r="M4392" s="15"/>
      <c r="N4392" s="15"/>
      <c r="O4392" s="15"/>
      <c r="P4392" s="15"/>
      <c r="Q4392" s="15"/>
      <c r="R4392" s="15"/>
      <c r="S4392" s="15"/>
      <c r="T4392" s="15"/>
      <c r="U4392" s="15">
        <v>0</v>
      </c>
      <c r="V4392" s="15">
        <v>0</v>
      </c>
      <c r="W4392" s="15"/>
      <c r="X4392" s="15"/>
      <c r="Y4392" s="15"/>
      <c r="Z4392" s="15"/>
      <c r="AA4392" s="15"/>
      <c r="AB4392" s="15"/>
      <c r="AC4392" s="15"/>
      <c r="AD4392" s="15"/>
      <c r="AE4392" s="15"/>
      <c r="AF4392" s="15"/>
      <c r="AG4392" s="15"/>
      <c r="AH4392" s="15">
        <v>0</v>
      </c>
      <c r="AI4392" s="15">
        <v>0</v>
      </c>
      <c r="AJ4392" s="15"/>
      <c r="AK4392" s="15"/>
      <c r="AL4392" s="15"/>
      <c r="AM4392" s="15"/>
      <c r="AN4392" s="15"/>
      <c r="AO4392" s="15"/>
      <c r="AP4392" s="15"/>
      <c r="AQ4392" s="15"/>
      <c r="AR4392" s="15"/>
      <c r="AS4392" s="15"/>
      <c r="AT4392" s="15"/>
      <c r="AU4392" s="15">
        <v>0</v>
      </c>
      <c r="AV4392" s="15">
        <v>0</v>
      </c>
      <c r="AW4392" s="15">
        <f t="shared" si="1230"/>
        <v>0</v>
      </c>
    </row>
    <row r="4393" spans="1:49" s="144" customFormat="1">
      <c r="A4393" s="44" t="s">
        <v>797</v>
      </c>
      <c r="B4393" s="45" t="s">
        <v>1030</v>
      </c>
      <c r="C4393" s="45" t="s">
        <v>1648</v>
      </c>
      <c r="D4393" s="452" t="s">
        <v>2978</v>
      </c>
      <c r="E4393" s="140" t="s">
        <v>852</v>
      </c>
      <c r="F4393" s="141" t="s">
        <v>495</v>
      </c>
      <c r="G4393" s="468" t="s">
        <v>3096</v>
      </c>
      <c r="H4393" s="50" t="s">
        <v>2333</v>
      </c>
      <c r="I4393" s="142" t="s">
        <v>1733</v>
      </c>
      <c r="J4393" s="15"/>
      <c r="K4393" s="15"/>
      <c r="L4393" s="15"/>
      <c r="M4393" s="15"/>
      <c r="N4393" s="15"/>
      <c r="O4393" s="15"/>
      <c r="P4393" s="15"/>
      <c r="Q4393" s="15"/>
      <c r="R4393" s="15"/>
      <c r="S4393" s="15"/>
      <c r="T4393" s="15"/>
      <c r="U4393" s="15">
        <v>0</v>
      </c>
      <c r="V4393" s="15">
        <v>0</v>
      </c>
      <c r="W4393" s="15"/>
      <c r="X4393" s="15"/>
      <c r="Y4393" s="15"/>
      <c r="Z4393" s="15"/>
      <c r="AA4393" s="15"/>
      <c r="AB4393" s="15"/>
      <c r="AC4393" s="15"/>
      <c r="AD4393" s="15"/>
      <c r="AE4393" s="15"/>
      <c r="AF4393" s="15"/>
      <c r="AG4393" s="15"/>
      <c r="AH4393" s="15">
        <v>0</v>
      </c>
      <c r="AI4393" s="15">
        <v>0</v>
      </c>
      <c r="AJ4393" s="15"/>
      <c r="AK4393" s="15"/>
      <c r="AL4393" s="15"/>
      <c r="AM4393" s="15"/>
      <c r="AN4393" s="15"/>
      <c r="AO4393" s="15"/>
      <c r="AP4393" s="15"/>
      <c r="AQ4393" s="15"/>
      <c r="AR4393" s="15"/>
      <c r="AS4393" s="15"/>
      <c r="AT4393" s="15"/>
      <c r="AU4393" s="15">
        <v>0</v>
      </c>
      <c r="AV4393" s="15">
        <v>0</v>
      </c>
      <c r="AW4393" s="15">
        <f t="shared" si="1230"/>
        <v>0</v>
      </c>
    </row>
    <row r="4394" spans="1:49" s="144" customFormat="1">
      <c r="A4394" s="44" t="s">
        <v>797</v>
      </c>
      <c r="B4394" s="45" t="s">
        <v>1030</v>
      </c>
      <c r="C4394" s="45" t="s">
        <v>1648</v>
      </c>
      <c r="D4394" s="452" t="s">
        <v>2978</v>
      </c>
      <c r="E4394" s="140" t="s">
        <v>853</v>
      </c>
      <c r="F4394" s="141" t="s">
        <v>496</v>
      </c>
      <c r="G4394" s="468" t="s">
        <v>3096</v>
      </c>
      <c r="H4394" s="50" t="s">
        <v>2333</v>
      </c>
      <c r="I4394" s="142" t="s">
        <v>1734</v>
      </c>
      <c r="J4394" s="15"/>
      <c r="K4394" s="15"/>
      <c r="L4394" s="15"/>
      <c r="M4394" s="15"/>
      <c r="N4394" s="15"/>
      <c r="O4394" s="15"/>
      <c r="P4394" s="15"/>
      <c r="Q4394" s="15"/>
      <c r="R4394" s="15"/>
      <c r="S4394" s="15"/>
      <c r="T4394" s="15"/>
      <c r="U4394" s="15">
        <v>0</v>
      </c>
      <c r="V4394" s="15">
        <v>0</v>
      </c>
      <c r="W4394" s="15"/>
      <c r="X4394" s="15"/>
      <c r="Y4394" s="15"/>
      <c r="Z4394" s="15"/>
      <c r="AA4394" s="15"/>
      <c r="AB4394" s="15"/>
      <c r="AC4394" s="15"/>
      <c r="AD4394" s="15"/>
      <c r="AE4394" s="15"/>
      <c r="AF4394" s="15"/>
      <c r="AG4394" s="15"/>
      <c r="AH4394" s="15">
        <v>0</v>
      </c>
      <c r="AI4394" s="15">
        <v>0</v>
      </c>
      <c r="AJ4394" s="15"/>
      <c r="AK4394" s="15"/>
      <c r="AL4394" s="15"/>
      <c r="AM4394" s="15"/>
      <c r="AN4394" s="15"/>
      <c r="AO4394" s="15"/>
      <c r="AP4394" s="15"/>
      <c r="AQ4394" s="15"/>
      <c r="AR4394" s="15"/>
      <c r="AS4394" s="15"/>
      <c r="AT4394" s="15"/>
      <c r="AU4394" s="15">
        <v>0</v>
      </c>
      <c r="AV4394" s="15">
        <v>0</v>
      </c>
      <c r="AW4394" s="15">
        <f t="shared" si="1230"/>
        <v>0</v>
      </c>
    </row>
    <row r="4395" spans="1:49" s="144" customFormat="1">
      <c r="A4395" s="44" t="s">
        <v>797</v>
      </c>
      <c r="B4395" s="45" t="s">
        <v>1030</v>
      </c>
      <c r="C4395" s="45" t="s">
        <v>1648</v>
      </c>
      <c r="D4395" s="452" t="s">
        <v>2978</v>
      </c>
      <c r="E4395" s="140" t="s">
        <v>854</v>
      </c>
      <c r="F4395" s="141" t="s">
        <v>497</v>
      </c>
      <c r="G4395" s="468" t="s">
        <v>3096</v>
      </c>
      <c r="H4395" s="50" t="s">
        <v>2333</v>
      </c>
      <c r="I4395" s="142" t="s">
        <v>1735</v>
      </c>
      <c r="J4395" s="15"/>
      <c r="K4395" s="15"/>
      <c r="L4395" s="15"/>
      <c r="M4395" s="15"/>
      <c r="N4395" s="15"/>
      <c r="O4395" s="15"/>
      <c r="P4395" s="15"/>
      <c r="Q4395" s="15"/>
      <c r="R4395" s="15"/>
      <c r="S4395" s="15"/>
      <c r="T4395" s="15"/>
      <c r="U4395" s="15">
        <v>0</v>
      </c>
      <c r="V4395" s="15">
        <v>0</v>
      </c>
      <c r="W4395" s="15"/>
      <c r="X4395" s="15"/>
      <c r="Y4395" s="15"/>
      <c r="Z4395" s="15"/>
      <c r="AA4395" s="15"/>
      <c r="AB4395" s="15"/>
      <c r="AC4395" s="15"/>
      <c r="AD4395" s="15"/>
      <c r="AE4395" s="15"/>
      <c r="AF4395" s="15"/>
      <c r="AG4395" s="15"/>
      <c r="AH4395" s="15">
        <v>0</v>
      </c>
      <c r="AI4395" s="15">
        <v>0</v>
      </c>
      <c r="AJ4395" s="15"/>
      <c r="AK4395" s="15"/>
      <c r="AL4395" s="15"/>
      <c r="AM4395" s="15"/>
      <c r="AN4395" s="15"/>
      <c r="AO4395" s="15"/>
      <c r="AP4395" s="15"/>
      <c r="AQ4395" s="15"/>
      <c r="AR4395" s="15"/>
      <c r="AS4395" s="15"/>
      <c r="AT4395" s="15"/>
      <c r="AU4395" s="15">
        <v>0</v>
      </c>
      <c r="AV4395" s="15">
        <v>0</v>
      </c>
      <c r="AW4395" s="15">
        <f t="shared" si="1230"/>
        <v>0</v>
      </c>
    </row>
    <row r="4396" spans="1:49">
      <c r="A4396" s="44" t="s">
        <v>797</v>
      </c>
      <c r="B4396" s="45" t="s">
        <v>1030</v>
      </c>
      <c r="C4396" s="45" t="s">
        <v>1648</v>
      </c>
      <c r="D4396" s="452" t="s">
        <v>2978</v>
      </c>
      <c r="E4396" s="213" t="s">
        <v>773</v>
      </c>
      <c r="F4396" s="65"/>
      <c r="G4396" s="65"/>
      <c r="H4396" s="65"/>
      <c r="I4396" s="1" t="s">
        <v>1362</v>
      </c>
      <c r="J4396" s="9">
        <f>SUM(J4397)</f>
        <v>0</v>
      </c>
      <c r="K4396" s="9">
        <f t="shared" ref="K4396:AT4396" si="1233">SUM(K4397)</f>
        <v>0</v>
      </c>
      <c r="L4396" s="9">
        <f t="shared" si="1233"/>
        <v>0</v>
      </c>
      <c r="M4396" s="9">
        <f t="shared" si="1233"/>
        <v>0</v>
      </c>
      <c r="N4396" s="9">
        <f t="shared" si="1233"/>
        <v>0</v>
      </c>
      <c r="O4396" s="9">
        <f t="shared" si="1233"/>
        <v>0</v>
      </c>
      <c r="P4396" s="9">
        <f t="shared" si="1233"/>
        <v>0</v>
      </c>
      <c r="Q4396" s="9">
        <f t="shared" si="1233"/>
        <v>0</v>
      </c>
      <c r="R4396" s="9">
        <f t="shared" si="1233"/>
        <v>0</v>
      </c>
      <c r="S4396" s="9">
        <f t="shared" si="1233"/>
        <v>0</v>
      </c>
      <c r="T4396" s="9">
        <f t="shared" si="1233"/>
        <v>0</v>
      </c>
      <c r="U4396" s="9">
        <v>0</v>
      </c>
      <c r="V4396" s="9">
        <v>0</v>
      </c>
      <c r="W4396" s="9">
        <f>SUM(W4397)</f>
        <v>0</v>
      </c>
      <c r="X4396" s="9">
        <f t="shared" si="1233"/>
        <v>0</v>
      </c>
      <c r="Y4396" s="9">
        <f t="shared" si="1233"/>
        <v>0</v>
      </c>
      <c r="Z4396" s="9">
        <f t="shared" si="1233"/>
        <v>0</v>
      </c>
      <c r="AA4396" s="9">
        <f t="shared" si="1233"/>
        <v>0</v>
      </c>
      <c r="AB4396" s="9">
        <f t="shared" si="1233"/>
        <v>0</v>
      </c>
      <c r="AC4396" s="9">
        <f t="shared" si="1233"/>
        <v>0</v>
      </c>
      <c r="AD4396" s="9">
        <f t="shared" si="1233"/>
        <v>0</v>
      </c>
      <c r="AE4396" s="9">
        <f t="shared" si="1233"/>
        <v>0</v>
      </c>
      <c r="AF4396" s="9">
        <f t="shared" si="1233"/>
        <v>0</v>
      </c>
      <c r="AG4396" s="9">
        <f t="shared" si="1233"/>
        <v>0</v>
      </c>
      <c r="AH4396" s="9">
        <v>0</v>
      </c>
      <c r="AI4396" s="9">
        <v>0</v>
      </c>
      <c r="AJ4396" s="9">
        <f>SUM(AJ4397)</f>
        <v>0</v>
      </c>
      <c r="AK4396" s="9">
        <f t="shared" si="1233"/>
        <v>0</v>
      </c>
      <c r="AL4396" s="9">
        <f t="shared" si="1233"/>
        <v>0</v>
      </c>
      <c r="AM4396" s="9">
        <f t="shared" si="1233"/>
        <v>0</v>
      </c>
      <c r="AN4396" s="9">
        <f t="shared" si="1233"/>
        <v>0</v>
      </c>
      <c r="AO4396" s="9">
        <f t="shared" si="1233"/>
        <v>0</v>
      </c>
      <c r="AP4396" s="9">
        <f t="shared" si="1233"/>
        <v>0</v>
      </c>
      <c r="AQ4396" s="9">
        <f t="shared" si="1233"/>
        <v>0</v>
      </c>
      <c r="AR4396" s="9">
        <f t="shared" si="1233"/>
        <v>0</v>
      </c>
      <c r="AS4396" s="9">
        <f t="shared" si="1233"/>
        <v>0</v>
      </c>
      <c r="AT4396" s="9">
        <f t="shared" si="1233"/>
        <v>0</v>
      </c>
      <c r="AU4396" s="9">
        <v>0</v>
      </c>
      <c r="AV4396" s="9">
        <v>0</v>
      </c>
      <c r="AW4396" s="9">
        <f t="shared" si="1230"/>
        <v>0</v>
      </c>
    </row>
    <row r="4397" spans="1:49">
      <c r="A4397" s="44" t="s">
        <v>797</v>
      </c>
      <c r="B4397" s="45" t="s">
        <v>1030</v>
      </c>
      <c r="C4397" s="45" t="s">
        <v>1648</v>
      </c>
      <c r="D4397" s="452" t="s">
        <v>2978</v>
      </c>
      <c r="E4397" s="367" t="s">
        <v>785</v>
      </c>
      <c r="F4397" s="50"/>
      <c r="G4397" s="468" t="s">
        <v>3096</v>
      </c>
      <c r="H4397" s="50" t="s">
        <v>2333</v>
      </c>
      <c r="I4397" s="42" t="s">
        <v>1363</v>
      </c>
      <c r="U4397" s="15">
        <v>0</v>
      </c>
      <c r="V4397" s="15">
        <v>0</v>
      </c>
      <c r="AH4397" s="15">
        <v>0</v>
      </c>
      <c r="AI4397" s="15">
        <v>0</v>
      </c>
      <c r="AU4397" s="15">
        <v>0</v>
      </c>
      <c r="AV4397" s="15">
        <v>0</v>
      </c>
      <c r="AW4397" s="15">
        <f t="shared" si="1230"/>
        <v>0</v>
      </c>
    </row>
    <row r="4398" spans="1:49">
      <c r="A4398" s="44" t="s">
        <v>797</v>
      </c>
      <c r="B4398" s="45" t="s">
        <v>1030</v>
      </c>
      <c r="C4398" s="45" t="s">
        <v>1648</v>
      </c>
      <c r="D4398" s="452" t="s">
        <v>2978</v>
      </c>
      <c r="E4398" s="213" t="s">
        <v>1364</v>
      </c>
      <c r="F4398" s="65"/>
      <c r="G4398" s="65"/>
      <c r="H4398" s="65"/>
      <c r="I4398" s="1" t="s">
        <v>2104</v>
      </c>
      <c r="J4398" s="9">
        <f>SUM(J4399:J4408)</f>
        <v>6694</v>
      </c>
      <c r="K4398" s="9">
        <f t="shared" ref="K4398:AT4398" si="1234">SUM(K4399:K4408)</f>
        <v>2000</v>
      </c>
      <c r="L4398" s="9">
        <f t="shared" si="1234"/>
        <v>700</v>
      </c>
      <c r="M4398" s="9">
        <f t="shared" si="1234"/>
        <v>200</v>
      </c>
      <c r="N4398" s="9">
        <f t="shared" si="1234"/>
        <v>0</v>
      </c>
      <c r="O4398" s="9">
        <f t="shared" si="1234"/>
        <v>1000</v>
      </c>
      <c r="P4398" s="9">
        <f t="shared" si="1234"/>
        <v>600</v>
      </c>
      <c r="Q4398" s="9">
        <f t="shared" si="1234"/>
        <v>834</v>
      </c>
      <c r="R4398" s="9">
        <f t="shared" si="1234"/>
        <v>0</v>
      </c>
      <c r="S4398" s="9">
        <f t="shared" si="1234"/>
        <v>1166</v>
      </c>
      <c r="T4398" s="9">
        <f t="shared" si="1234"/>
        <v>0</v>
      </c>
      <c r="U4398" s="9">
        <v>6500</v>
      </c>
      <c r="V4398" s="9">
        <v>194</v>
      </c>
      <c r="W4398" s="9">
        <f>SUM(W4399:W4408)</f>
        <v>0</v>
      </c>
      <c r="X4398" s="9">
        <f t="shared" si="1234"/>
        <v>0</v>
      </c>
      <c r="Y4398" s="9">
        <f t="shared" si="1234"/>
        <v>0</v>
      </c>
      <c r="Z4398" s="9">
        <f t="shared" si="1234"/>
        <v>0</v>
      </c>
      <c r="AA4398" s="9">
        <f t="shared" si="1234"/>
        <v>0</v>
      </c>
      <c r="AB4398" s="9">
        <f t="shared" si="1234"/>
        <v>0</v>
      </c>
      <c r="AC4398" s="9">
        <f t="shared" si="1234"/>
        <v>0</v>
      </c>
      <c r="AD4398" s="9">
        <f t="shared" si="1234"/>
        <v>0</v>
      </c>
      <c r="AE4398" s="9">
        <f t="shared" si="1234"/>
        <v>0</v>
      </c>
      <c r="AF4398" s="9">
        <f t="shared" si="1234"/>
        <v>0</v>
      </c>
      <c r="AG4398" s="9">
        <f t="shared" si="1234"/>
        <v>0</v>
      </c>
      <c r="AH4398" s="9">
        <v>0</v>
      </c>
      <c r="AI4398" s="9">
        <v>0</v>
      </c>
      <c r="AJ4398" s="9">
        <f>SUM(AJ4399:AJ4408)</f>
        <v>0</v>
      </c>
      <c r="AK4398" s="9">
        <f t="shared" si="1234"/>
        <v>0</v>
      </c>
      <c r="AL4398" s="9">
        <f t="shared" si="1234"/>
        <v>0</v>
      </c>
      <c r="AM4398" s="9">
        <f t="shared" si="1234"/>
        <v>0</v>
      </c>
      <c r="AN4398" s="9">
        <f t="shared" si="1234"/>
        <v>0</v>
      </c>
      <c r="AO4398" s="9">
        <f t="shared" si="1234"/>
        <v>0</v>
      </c>
      <c r="AP4398" s="9">
        <f t="shared" si="1234"/>
        <v>0</v>
      </c>
      <c r="AQ4398" s="9">
        <f t="shared" si="1234"/>
        <v>0</v>
      </c>
      <c r="AR4398" s="9">
        <f t="shared" si="1234"/>
        <v>0</v>
      </c>
      <c r="AS4398" s="9">
        <f t="shared" si="1234"/>
        <v>0</v>
      </c>
      <c r="AT4398" s="9">
        <f t="shared" si="1234"/>
        <v>0</v>
      </c>
      <c r="AU4398" s="9">
        <v>0</v>
      </c>
      <c r="AV4398" s="9">
        <v>0</v>
      </c>
      <c r="AW4398" s="9">
        <f t="shared" si="1230"/>
        <v>6500</v>
      </c>
    </row>
    <row r="4399" spans="1:49">
      <c r="A4399" s="44" t="s">
        <v>797</v>
      </c>
      <c r="B4399" s="45" t="s">
        <v>1030</v>
      </c>
      <c r="C4399" s="45" t="s">
        <v>1648</v>
      </c>
      <c r="D4399" s="452" t="s">
        <v>2978</v>
      </c>
      <c r="E4399" s="367" t="s">
        <v>786</v>
      </c>
      <c r="F4399" s="50"/>
      <c r="G4399" s="468" t="s">
        <v>3096</v>
      </c>
      <c r="H4399" s="50" t="s">
        <v>2333</v>
      </c>
      <c r="I4399" s="42" t="s">
        <v>1191</v>
      </c>
      <c r="J4399" s="15">
        <v>1500</v>
      </c>
      <c r="K4399" s="15">
        <v>100</v>
      </c>
      <c r="L4399" s="15">
        <v>100</v>
      </c>
      <c r="M4399" s="15">
        <v>200</v>
      </c>
      <c r="O4399" s="15">
        <v>100</v>
      </c>
      <c r="S4399" s="15">
        <v>1000</v>
      </c>
      <c r="U4399" s="15">
        <v>1500</v>
      </c>
      <c r="V4399" s="15">
        <v>0</v>
      </c>
      <c r="AH4399" s="15">
        <v>0</v>
      </c>
      <c r="AI4399" s="15">
        <v>0</v>
      </c>
      <c r="AU4399" s="15">
        <v>0</v>
      </c>
      <c r="AV4399" s="15">
        <v>0</v>
      </c>
      <c r="AW4399" s="15">
        <f t="shared" si="1230"/>
        <v>1500</v>
      </c>
    </row>
    <row r="4400" spans="1:49">
      <c r="A4400" s="44" t="s">
        <v>797</v>
      </c>
      <c r="B4400" s="45" t="s">
        <v>1030</v>
      </c>
      <c r="C4400" s="45" t="s">
        <v>1648</v>
      </c>
      <c r="D4400" s="452" t="s">
        <v>2978</v>
      </c>
      <c r="E4400" s="367" t="s">
        <v>1528</v>
      </c>
      <c r="F4400" s="50"/>
      <c r="G4400" s="468" t="s">
        <v>3096</v>
      </c>
      <c r="H4400" s="50" t="s">
        <v>2333</v>
      </c>
      <c r="I4400" s="42" t="s">
        <v>989</v>
      </c>
      <c r="U4400" s="15">
        <v>0</v>
      </c>
      <c r="V4400" s="15">
        <v>0</v>
      </c>
      <c r="AH4400" s="15">
        <v>0</v>
      </c>
      <c r="AI4400" s="15">
        <v>0</v>
      </c>
      <c r="AU4400" s="15">
        <v>0</v>
      </c>
      <c r="AV4400" s="15">
        <v>0</v>
      </c>
      <c r="AW4400" s="15">
        <f t="shared" si="1230"/>
        <v>0</v>
      </c>
    </row>
    <row r="4401" spans="1:49">
      <c r="A4401" s="44" t="s">
        <v>797</v>
      </c>
      <c r="B4401" s="45" t="s">
        <v>1030</v>
      </c>
      <c r="C4401" s="45" t="s">
        <v>1648</v>
      </c>
      <c r="D4401" s="452" t="s">
        <v>2978</v>
      </c>
      <c r="E4401" s="367" t="s">
        <v>1679</v>
      </c>
      <c r="F4401" s="50"/>
      <c r="G4401" s="468" t="s">
        <v>3096</v>
      </c>
      <c r="H4401" s="50" t="s">
        <v>2333</v>
      </c>
      <c r="I4401" s="42" t="s">
        <v>1048</v>
      </c>
      <c r="U4401" s="15">
        <v>0</v>
      </c>
      <c r="V4401" s="15">
        <v>0</v>
      </c>
      <c r="AH4401" s="15">
        <v>0</v>
      </c>
      <c r="AI4401" s="15">
        <v>0</v>
      </c>
      <c r="AU4401" s="15">
        <v>0</v>
      </c>
      <c r="AV4401" s="15">
        <v>0</v>
      </c>
      <c r="AW4401" s="15">
        <f t="shared" si="1230"/>
        <v>0</v>
      </c>
    </row>
    <row r="4402" spans="1:49">
      <c r="A4402" s="44" t="s">
        <v>797</v>
      </c>
      <c r="B4402" s="45" t="s">
        <v>1030</v>
      </c>
      <c r="C4402" s="45" t="s">
        <v>1648</v>
      </c>
      <c r="D4402" s="452" t="s">
        <v>2978</v>
      </c>
      <c r="E4402" s="367" t="s">
        <v>787</v>
      </c>
      <c r="F4402" s="50"/>
      <c r="G4402" s="468" t="s">
        <v>3096</v>
      </c>
      <c r="H4402" s="50" t="s">
        <v>2333</v>
      </c>
      <c r="I4402" s="42" t="s">
        <v>2078</v>
      </c>
      <c r="J4402" s="15">
        <v>2194</v>
      </c>
      <c r="K4402" s="15">
        <v>700</v>
      </c>
      <c r="L4402" s="15">
        <v>300</v>
      </c>
      <c r="O4402" s="15">
        <v>500</v>
      </c>
      <c r="P4402" s="15">
        <v>500</v>
      </c>
      <c r="U4402" s="15">
        <v>2000</v>
      </c>
      <c r="V4402" s="15">
        <v>194</v>
      </c>
      <c r="AH4402" s="15">
        <v>0</v>
      </c>
      <c r="AI4402" s="15">
        <v>0</v>
      </c>
      <c r="AU4402" s="15">
        <v>0</v>
      </c>
      <c r="AV4402" s="15">
        <v>0</v>
      </c>
      <c r="AW4402" s="15">
        <f t="shared" si="1230"/>
        <v>2000</v>
      </c>
    </row>
    <row r="4403" spans="1:49">
      <c r="A4403" s="44" t="s">
        <v>797</v>
      </c>
      <c r="B4403" s="45" t="s">
        <v>1030</v>
      </c>
      <c r="C4403" s="45" t="s">
        <v>1648</v>
      </c>
      <c r="D4403" s="452" t="s">
        <v>2978</v>
      </c>
      <c r="E4403" s="367" t="s">
        <v>1116</v>
      </c>
      <c r="F4403" s="50"/>
      <c r="G4403" s="468" t="s">
        <v>3096</v>
      </c>
      <c r="H4403" s="50" t="s">
        <v>2333</v>
      </c>
      <c r="I4403" s="42" t="s">
        <v>1487</v>
      </c>
      <c r="J4403" s="15">
        <v>500</v>
      </c>
      <c r="K4403" s="15">
        <v>200</v>
      </c>
      <c r="L4403" s="15">
        <v>100</v>
      </c>
      <c r="O4403" s="15">
        <v>100</v>
      </c>
      <c r="P4403" s="15">
        <v>100</v>
      </c>
      <c r="U4403" s="15">
        <v>500</v>
      </c>
      <c r="V4403" s="15">
        <v>0</v>
      </c>
      <c r="AH4403" s="15">
        <v>0</v>
      </c>
      <c r="AI4403" s="15">
        <v>0</v>
      </c>
      <c r="AU4403" s="15">
        <v>0</v>
      </c>
      <c r="AV4403" s="15">
        <v>0</v>
      </c>
      <c r="AW4403" s="15">
        <f t="shared" si="1230"/>
        <v>500</v>
      </c>
    </row>
    <row r="4404" spans="1:49">
      <c r="A4404" s="44" t="s">
        <v>797</v>
      </c>
      <c r="B4404" s="45" t="s">
        <v>1030</v>
      </c>
      <c r="C4404" s="45" t="s">
        <v>1648</v>
      </c>
      <c r="D4404" s="452" t="s">
        <v>2978</v>
      </c>
      <c r="E4404" s="367" t="s">
        <v>1703</v>
      </c>
      <c r="F4404" s="50"/>
      <c r="G4404" s="468" t="s">
        <v>3096</v>
      </c>
      <c r="H4404" s="50" t="s">
        <v>2333</v>
      </c>
      <c r="I4404" s="42" t="s">
        <v>1047</v>
      </c>
      <c r="U4404" s="15">
        <v>0</v>
      </c>
      <c r="V4404" s="15">
        <v>0</v>
      </c>
      <c r="AH4404" s="15">
        <v>0</v>
      </c>
      <c r="AI4404" s="15">
        <v>0</v>
      </c>
      <c r="AU4404" s="15">
        <v>0</v>
      </c>
      <c r="AV4404" s="15">
        <v>0</v>
      </c>
      <c r="AW4404" s="15">
        <f t="shared" si="1230"/>
        <v>0</v>
      </c>
    </row>
    <row r="4405" spans="1:49">
      <c r="A4405" s="44" t="s">
        <v>797</v>
      </c>
      <c r="B4405" s="45" t="s">
        <v>1030</v>
      </c>
      <c r="C4405" s="45" t="s">
        <v>1648</v>
      </c>
      <c r="D4405" s="452" t="s">
        <v>2978</v>
      </c>
      <c r="E4405" s="367" t="s">
        <v>826</v>
      </c>
      <c r="F4405" s="50"/>
      <c r="G4405" s="468" t="s">
        <v>3096</v>
      </c>
      <c r="H4405" s="50" t="s">
        <v>2333</v>
      </c>
      <c r="I4405" s="42" t="s">
        <v>935</v>
      </c>
      <c r="J4405" s="15">
        <v>1000</v>
      </c>
      <c r="K4405" s="15">
        <v>500</v>
      </c>
      <c r="L4405" s="15">
        <v>200</v>
      </c>
      <c r="O4405" s="15">
        <v>300</v>
      </c>
      <c r="U4405" s="15">
        <v>1000</v>
      </c>
      <c r="V4405" s="15">
        <v>0</v>
      </c>
      <c r="AH4405" s="15">
        <v>0</v>
      </c>
      <c r="AI4405" s="15">
        <v>0</v>
      </c>
      <c r="AU4405" s="15">
        <v>0</v>
      </c>
      <c r="AV4405" s="15">
        <v>0</v>
      </c>
      <c r="AW4405" s="15">
        <f t="shared" si="1230"/>
        <v>1000</v>
      </c>
    </row>
    <row r="4406" spans="1:49">
      <c r="A4406" s="44" t="s">
        <v>797</v>
      </c>
      <c r="B4406" s="45" t="s">
        <v>1030</v>
      </c>
      <c r="C4406" s="45" t="s">
        <v>1648</v>
      </c>
      <c r="D4406" s="452" t="s">
        <v>2978</v>
      </c>
      <c r="E4406" s="367" t="s">
        <v>1115</v>
      </c>
      <c r="F4406" s="50"/>
      <c r="G4406" s="468" t="s">
        <v>3096</v>
      </c>
      <c r="H4406" s="50" t="s">
        <v>2333</v>
      </c>
      <c r="I4406" s="42" t="s">
        <v>990</v>
      </c>
      <c r="U4406" s="15">
        <v>0</v>
      </c>
      <c r="V4406" s="15">
        <v>0</v>
      </c>
      <c r="AH4406" s="15">
        <v>0</v>
      </c>
      <c r="AI4406" s="15">
        <v>0</v>
      </c>
      <c r="AU4406" s="15">
        <v>0</v>
      </c>
      <c r="AV4406" s="15">
        <v>0</v>
      </c>
      <c r="AW4406" s="15">
        <f t="shared" si="1230"/>
        <v>0</v>
      </c>
    </row>
    <row r="4407" spans="1:49">
      <c r="A4407" s="44" t="s">
        <v>797</v>
      </c>
      <c r="B4407" s="45" t="s">
        <v>1030</v>
      </c>
      <c r="C4407" s="45" t="s">
        <v>1648</v>
      </c>
      <c r="D4407" s="452" t="s">
        <v>2978</v>
      </c>
      <c r="E4407" s="367" t="s">
        <v>1677</v>
      </c>
      <c r="F4407" s="50"/>
      <c r="G4407" s="468" t="s">
        <v>3096</v>
      </c>
      <c r="H4407" s="50" t="s">
        <v>2333</v>
      </c>
      <c r="I4407" s="42" t="s">
        <v>1688</v>
      </c>
      <c r="J4407" s="15">
        <v>1500</v>
      </c>
      <c r="K4407" s="15">
        <v>500</v>
      </c>
      <c r="Q4407" s="15">
        <v>834</v>
      </c>
      <c r="S4407" s="15">
        <v>166</v>
      </c>
      <c r="U4407" s="15">
        <v>1500</v>
      </c>
      <c r="V4407" s="15">
        <v>0</v>
      </c>
      <c r="AH4407" s="15">
        <v>0</v>
      </c>
      <c r="AI4407" s="15">
        <v>0</v>
      </c>
      <c r="AU4407" s="15">
        <v>0</v>
      </c>
      <c r="AV4407" s="15">
        <v>0</v>
      </c>
      <c r="AW4407" s="15">
        <f t="shared" si="1230"/>
        <v>1500</v>
      </c>
    </row>
    <row r="4408" spans="1:49">
      <c r="A4408" s="44" t="s">
        <v>797</v>
      </c>
      <c r="B4408" s="45" t="s">
        <v>1030</v>
      </c>
      <c r="C4408" s="45" t="s">
        <v>1648</v>
      </c>
      <c r="D4408" s="452" t="s">
        <v>2978</v>
      </c>
      <c r="E4408" s="367" t="s">
        <v>1677</v>
      </c>
      <c r="F4408" s="50" t="s">
        <v>498</v>
      </c>
      <c r="G4408" s="468" t="s">
        <v>3096</v>
      </c>
      <c r="H4408" s="50" t="s">
        <v>2333</v>
      </c>
      <c r="I4408" s="42" t="s">
        <v>25</v>
      </c>
      <c r="U4408" s="15">
        <v>0</v>
      </c>
      <c r="V4408" s="15">
        <v>0</v>
      </c>
      <c r="AH4408" s="15">
        <v>0</v>
      </c>
      <c r="AI4408" s="15">
        <v>0</v>
      </c>
      <c r="AU4408" s="15">
        <v>0</v>
      </c>
      <c r="AV4408" s="15">
        <v>0</v>
      </c>
      <c r="AW4408" s="15">
        <f t="shared" si="1230"/>
        <v>0</v>
      </c>
    </row>
    <row r="4409" spans="1:49" s="52" customFormat="1">
      <c r="A4409" s="41"/>
      <c r="B4409" s="345"/>
      <c r="C4409" s="345"/>
      <c r="D4409" s="369"/>
      <c r="E4409" s="213"/>
      <c r="F4409" s="65"/>
      <c r="G4409" s="65"/>
      <c r="H4409" s="65"/>
      <c r="I4409" s="49" t="s">
        <v>3</v>
      </c>
      <c r="J4409" s="6">
        <f>SUM(J4410)</f>
        <v>0</v>
      </c>
      <c r="K4409" s="6">
        <f t="shared" ref="K4409:AT4410" si="1235">SUM(K4410)</f>
        <v>0</v>
      </c>
      <c r="L4409" s="6">
        <f t="shared" si="1235"/>
        <v>0</v>
      </c>
      <c r="M4409" s="6">
        <f t="shared" si="1235"/>
        <v>0</v>
      </c>
      <c r="N4409" s="6">
        <f t="shared" si="1235"/>
        <v>0</v>
      </c>
      <c r="O4409" s="6">
        <f t="shared" si="1235"/>
        <v>0</v>
      </c>
      <c r="P4409" s="6">
        <f t="shared" si="1235"/>
        <v>0</v>
      </c>
      <c r="Q4409" s="6">
        <f t="shared" si="1235"/>
        <v>0</v>
      </c>
      <c r="R4409" s="6">
        <f t="shared" si="1235"/>
        <v>0</v>
      </c>
      <c r="S4409" s="6">
        <f t="shared" si="1235"/>
        <v>0</v>
      </c>
      <c r="T4409" s="6">
        <f t="shared" si="1235"/>
        <v>0</v>
      </c>
      <c r="U4409" s="6">
        <v>0</v>
      </c>
      <c r="V4409" s="6">
        <v>0</v>
      </c>
      <c r="W4409" s="6">
        <f>SUM(W4410)</f>
        <v>0</v>
      </c>
      <c r="X4409" s="6">
        <f t="shared" si="1235"/>
        <v>0</v>
      </c>
      <c r="Y4409" s="6">
        <f t="shared" si="1235"/>
        <v>0</v>
      </c>
      <c r="Z4409" s="6">
        <f t="shared" si="1235"/>
        <v>0</v>
      </c>
      <c r="AA4409" s="6">
        <f t="shared" si="1235"/>
        <v>0</v>
      </c>
      <c r="AB4409" s="6">
        <f t="shared" si="1235"/>
        <v>0</v>
      </c>
      <c r="AC4409" s="6">
        <f t="shared" si="1235"/>
        <v>0</v>
      </c>
      <c r="AD4409" s="6">
        <f t="shared" si="1235"/>
        <v>0</v>
      </c>
      <c r="AE4409" s="6">
        <f t="shared" si="1235"/>
        <v>0</v>
      </c>
      <c r="AF4409" s="6">
        <f t="shared" si="1235"/>
        <v>0</v>
      </c>
      <c r="AG4409" s="6">
        <f t="shared" si="1235"/>
        <v>0</v>
      </c>
      <c r="AH4409" s="6">
        <v>0</v>
      </c>
      <c r="AI4409" s="6">
        <v>0</v>
      </c>
      <c r="AJ4409" s="6">
        <f>SUM(AJ4410)</f>
        <v>0</v>
      </c>
      <c r="AK4409" s="6">
        <f t="shared" si="1235"/>
        <v>0</v>
      </c>
      <c r="AL4409" s="6">
        <f t="shared" si="1235"/>
        <v>0</v>
      </c>
      <c r="AM4409" s="6">
        <f t="shared" si="1235"/>
        <v>0</v>
      </c>
      <c r="AN4409" s="6">
        <f t="shared" si="1235"/>
        <v>0</v>
      </c>
      <c r="AO4409" s="6">
        <f t="shared" si="1235"/>
        <v>0</v>
      </c>
      <c r="AP4409" s="6">
        <f t="shared" si="1235"/>
        <v>0</v>
      </c>
      <c r="AQ4409" s="6">
        <f t="shared" si="1235"/>
        <v>0</v>
      </c>
      <c r="AR4409" s="6">
        <f t="shared" si="1235"/>
        <v>0</v>
      </c>
      <c r="AS4409" s="6">
        <f t="shared" si="1235"/>
        <v>0</v>
      </c>
      <c r="AT4409" s="6">
        <f t="shared" si="1235"/>
        <v>0</v>
      </c>
      <c r="AU4409" s="6">
        <v>0</v>
      </c>
      <c r="AV4409" s="6">
        <v>0</v>
      </c>
      <c r="AW4409" s="6">
        <f t="shared" si="1230"/>
        <v>0</v>
      </c>
    </row>
    <row r="4410" spans="1:49" s="52" customFormat="1">
      <c r="A4410" s="44" t="s">
        <v>797</v>
      </c>
      <c r="B4410" s="45" t="s">
        <v>1030</v>
      </c>
      <c r="C4410" s="45" t="s">
        <v>1648</v>
      </c>
      <c r="D4410" s="452" t="s">
        <v>2978</v>
      </c>
      <c r="E4410" s="213" t="s">
        <v>833</v>
      </c>
      <c r="F4410" s="65"/>
      <c r="G4410" s="65"/>
      <c r="H4410" s="65"/>
      <c r="I4410" s="53" t="s">
        <v>1</v>
      </c>
      <c r="J4410" s="200">
        <f>SUM(J4411)</f>
        <v>0</v>
      </c>
      <c r="K4410" s="200">
        <f t="shared" si="1235"/>
        <v>0</v>
      </c>
      <c r="L4410" s="200">
        <f t="shared" si="1235"/>
        <v>0</v>
      </c>
      <c r="M4410" s="200">
        <f t="shared" si="1235"/>
        <v>0</v>
      </c>
      <c r="N4410" s="200">
        <f t="shared" si="1235"/>
        <v>0</v>
      </c>
      <c r="O4410" s="200">
        <f t="shared" si="1235"/>
        <v>0</v>
      </c>
      <c r="P4410" s="200">
        <f t="shared" si="1235"/>
        <v>0</v>
      </c>
      <c r="Q4410" s="200">
        <f t="shared" si="1235"/>
        <v>0</v>
      </c>
      <c r="R4410" s="200">
        <f t="shared" si="1235"/>
        <v>0</v>
      </c>
      <c r="S4410" s="200">
        <f t="shared" si="1235"/>
        <v>0</v>
      </c>
      <c r="T4410" s="200">
        <f t="shared" si="1235"/>
        <v>0</v>
      </c>
      <c r="U4410" s="200">
        <v>0</v>
      </c>
      <c r="V4410" s="200">
        <v>0</v>
      </c>
      <c r="W4410" s="200">
        <f>SUM(W4411)</f>
        <v>0</v>
      </c>
      <c r="X4410" s="200">
        <f t="shared" si="1235"/>
        <v>0</v>
      </c>
      <c r="Y4410" s="200">
        <f t="shared" si="1235"/>
        <v>0</v>
      </c>
      <c r="Z4410" s="200">
        <f t="shared" si="1235"/>
        <v>0</v>
      </c>
      <c r="AA4410" s="200">
        <f t="shared" si="1235"/>
        <v>0</v>
      </c>
      <c r="AB4410" s="200">
        <f t="shared" si="1235"/>
        <v>0</v>
      </c>
      <c r="AC4410" s="200">
        <f t="shared" si="1235"/>
        <v>0</v>
      </c>
      <c r="AD4410" s="200">
        <f t="shared" si="1235"/>
        <v>0</v>
      </c>
      <c r="AE4410" s="200">
        <f t="shared" si="1235"/>
        <v>0</v>
      </c>
      <c r="AF4410" s="200">
        <f t="shared" si="1235"/>
        <v>0</v>
      </c>
      <c r="AG4410" s="200">
        <f t="shared" si="1235"/>
        <v>0</v>
      </c>
      <c r="AH4410" s="200">
        <v>0</v>
      </c>
      <c r="AI4410" s="200">
        <v>0</v>
      </c>
      <c r="AJ4410" s="200">
        <f>SUM(AJ4411)</f>
        <v>0</v>
      </c>
      <c r="AK4410" s="200">
        <f t="shared" si="1235"/>
        <v>0</v>
      </c>
      <c r="AL4410" s="200">
        <f t="shared" si="1235"/>
        <v>0</v>
      </c>
      <c r="AM4410" s="200">
        <f t="shared" si="1235"/>
        <v>0</v>
      </c>
      <c r="AN4410" s="200">
        <f t="shared" si="1235"/>
        <v>0</v>
      </c>
      <c r="AO4410" s="200">
        <f t="shared" si="1235"/>
        <v>0</v>
      </c>
      <c r="AP4410" s="200">
        <f t="shared" si="1235"/>
        <v>0</v>
      </c>
      <c r="AQ4410" s="200">
        <f t="shared" si="1235"/>
        <v>0</v>
      </c>
      <c r="AR4410" s="200">
        <f t="shared" si="1235"/>
        <v>0</v>
      </c>
      <c r="AS4410" s="200">
        <f t="shared" si="1235"/>
        <v>0</v>
      </c>
      <c r="AT4410" s="200">
        <f t="shared" si="1235"/>
        <v>0</v>
      </c>
      <c r="AU4410" s="200">
        <v>0</v>
      </c>
      <c r="AV4410" s="200">
        <v>0</v>
      </c>
      <c r="AW4410" s="200">
        <f t="shared" si="1230"/>
        <v>0</v>
      </c>
    </row>
    <row r="4411" spans="1:49" s="59" customFormat="1">
      <c r="A4411" s="44" t="s">
        <v>797</v>
      </c>
      <c r="B4411" s="45" t="s">
        <v>1030</v>
      </c>
      <c r="C4411" s="45" t="s">
        <v>1648</v>
      </c>
      <c r="D4411" s="452" t="s">
        <v>2978</v>
      </c>
      <c r="E4411" s="57" t="s">
        <v>1517</v>
      </c>
      <c r="F4411" s="58"/>
      <c r="G4411" s="468" t="s">
        <v>3096</v>
      </c>
      <c r="H4411" s="50" t="s">
        <v>2333</v>
      </c>
      <c r="I4411" s="188" t="s">
        <v>2584</v>
      </c>
      <c r="J4411" s="13"/>
      <c r="K4411" s="13"/>
      <c r="L4411" s="13"/>
      <c r="M4411" s="13"/>
      <c r="N4411" s="13"/>
      <c r="O4411" s="13"/>
      <c r="P4411" s="13"/>
      <c r="Q4411" s="13"/>
      <c r="R4411" s="13"/>
      <c r="S4411" s="13"/>
      <c r="T4411" s="13"/>
      <c r="U4411" s="13">
        <v>0</v>
      </c>
      <c r="V4411" s="13">
        <v>0</v>
      </c>
      <c r="W4411" s="13"/>
      <c r="X4411" s="13"/>
      <c r="Y4411" s="13"/>
      <c r="Z4411" s="13"/>
      <c r="AA4411" s="13"/>
      <c r="AB4411" s="13"/>
      <c r="AC4411" s="13"/>
      <c r="AD4411" s="13"/>
      <c r="AE4411" s="13"/>
      <c r="AF4411" s="13"/>
      <c r="AG4411" s="13"/>
      <c r="AH4411" s="13">
        <v>0</v>
      </c>
      <c r="AI4411" s="13">
        <v>0</v>
      </c>
      <c r="AJ4411" s="13"/>
      <c r="AK4411" s="13"/>
      <c r="AL4411" s="13"/>
      <c r="AM4411" s="13"/>
      <c r="AN4411" s="13"/>
      <c r="AO4411" s="13"/>
      <c r="AP4411" s="13"/>
      <c r="AQ4411" s="13"/>
      <c r="AR4411" s="13"/>
      <c r="AS4411" s="13"/>
      <c r="AT4411" s="13"/>
      <c r="AU4411" s="13">
        <v>0</v>
      </c>
      <c r="AV4411" s="13">
        <v>0</v>
      </c>
      <c r="AW4411" s="13">
        <f t="shared" si="1230"/>
        <v>0</v>
      </c>
    </row>
    <row r="4412" spans="1:49">
      <c r="A4412" s="44"/>
      <c r="B4412" s="45"/>
      <c r="C4412" s="45"/>
      <c r="D4412" s="45"/>
      <c r="E4412" s="367"/>
      <c r="F4412" s="50"/>
      <c r="G4412" s="50"/>
      <c r="H4412" s="50"/>
      <c r="I4412" s="49" t="s">
        <v>1157</v>
      </c>
      <c r="J4412" s="6">
        <f>SUM(J4413)</f>
        <v>4000</v>
      </c>
      <c r="K4412" s="6">
        <f t="shared" ref="K4412:AT4412" si="1236">SUM(K4413)</f>
        <v>1120</v>
      </c>
      <c r="L4412" s="6">
        <f t="shared" si="1236"/>
        <v>240</v>
      </c>
      <c r="M4412" s="6">
        <f t="shared" si="1236"/>
        <v>740</v>
      </c>
      <c r="N4412" s="6">
        <f t="shared" si="1236"/>
        <v>400</v>
      </c>
      <c r="O4412" s="6">
        <f t="shared" si="1236"/>
        <v>330</v>
      </c>
      <c r="P4412" s="6">
        <f t="shared" si="1236"/>
        <v>794</v>
      </c>
      <c r="Q4412" s="6">
        <f t="shared" si="1236"/>
        <v>376</v>
      </c>
      <c r="R4412" s="6">
        <f t="shared" si="1236"/>
        <v>0</v>
      </c>
      <c r="S4412" s="6">
        <f t="shared" si="1236"/>
        <v>0</v>
      </c>
      <c r="T4412" s="6">
        <f t="shared" si="1236"/>
        <v>0</v>
      </c>
      <c r="U4412" s="6">
        <v>4000</v>
      </c>
      <c r="V4412" s="6">
        <v>0</v>
      </c>
      <c r="W4412" s="6">
        <f>SUM(W4413)</f>
        <v>0</v>
      </c>
      <c r="X4412" s="6">
        <f t="shared" si="1236"/>
        <v>0</v>
      </c>
      <c r="Y4412" s="6">
        <f t="shared" si="1236"/>
        <v>0</v>
      </c>
      <c r="Z4412" s="6">
        <f t="shared" si="1236"/>
        <v>0</v>
      </c>
      <c r="AA4412" s="6">
        <f t="shared" si="1236"/>
        <v>0</v>
      </c>
      <c r="AB4412" s="6">
        <f t="shared" si="1236"/>
        <v>0</v>
      </c>
      <c r="AC4412" s="6">
        <f t="shared" si="1236"/>
        <v>0</v>
      </c>
      <c r="AD4412" s="6">
        <f t="shared" si="1236"/>
        <v>0</v>
      </c>
      <c r="AE4412" s="6">
        <f t="shared" si="1236"/>
        <v>0</v>
      </c>
      <c r="AF4412" s="6">
        <f t="shared" si="1236"/>
        <v>0</v>
      </c>
      <c r="AG4412" s="6">
        <f t="shared" si="1236"/>
        <v>0</v>
      </c>
      <c r="AH4412" s="6">
        <v>0</v>
      </c>
      <c r="AI4412" s="6">
        <v>0</v>
      </c>
      <c r="AJ4412" s="6">
        <f>SUM(AJ4413)</f>
        <v>0</v>
      </c>
      <c r="AK4412" s="6">
        <f t="shared" si="1236"/>
        <v>0</v>
      </c>
      <c r="AL4412" s="6">
        <f t="shared" si="1236"/>
        <v>0</v>
      </c>
      <c r="AM4412" s="6">
        <f t="shared" si="1236"/>
        <v>0</v>
      </c>
      <c r="AN4412" s="6">
        <f t="shared" si="1236"/>
        <v>0</v>
      </c>
      <c r="AO4412" s="6">
        <f t="shared" si="1236"/>
        <v>0</v>
      </c>
      <c r="AP4412" s="6">
        <f t="shared" si="1236"/>
        <v>0</v>
      </c>
      <c r="AQ4412" s="6">
        <f t="shared" si="1236"/>
        <v>0</v>
      </c>
      <c r="AR4412" s="6">
        <f t="shared" si="1236"/>
        <v>0</v>
      </c>
      <c r="AS4412" s="6">
        <f t="shared" si="1236"/>
        <v>0</v>
      </c>
      <c r="AT4412" s="6">
        <f t="shared" si="1236"/>
        <v>0</v>
      </c>
      <c r="AU4412" s="6">
        <v>0</v>
      </c>
      <c r="AV4412" s="6">
        <v>0</v>
      </c>
      <c r="AW4412" s="6">
        <f t="shared" si="1230"/>
        <v>4000</v>
      </c>
    </row>
    <row r="4413" spans="1:49">
      <c r="A4413" s="44" t="s">
        <v>797</v>
      </c>
      <c r="B4413" s="45" t="s">
        <v>1030</v>
      </c>
      <c r="C4413" s="45" t="s">
        <v>1648</v>
      </c>
      <c r="D4413" s="452" t="s">
        <v>2978</v>
      </c>
      <c r="E4413" s="54" t="s">
        <v>1402</v>
      </c>
      <c r="F4413" s="50"/>
      <c r="G4413" s="50"/>
      <c r="H4413" s="50"/>
      <c r="I4413" s="1" t="s">
        <v>1158</v>
      </c>
      <c r="J4413" s="9">
        <f>SUM(J4414:J4414)</f>
        <v>4000</v>
      </c>
      <c r="K4413" s="9">
        <f t="shared" ref="K4413:AT4413" si="1237">SUM(K4414:K4414)</f>
        <v>1120</v>
      </c>
      <c r="L4413" s="9">
        <f t="shared" si="1237"/>
        <v>240</v>
      </c>
      <c r="M4413" s="9">
        <f t="shared" si="1237"/>
        <v>740</v>
      </c>
      <c r="N4413" s="9">
        <f t="shared" si="1237"/>
        <v>400</v>
      </c>
      <c r="O4413" s="9">
        <f t="shared" si="1237"/>
        <v>330</v>
      </c>
      <c r="P4413" s="9">
        <f t="shared" si="1237"/>
        <v>794</v>
      </c>
      <c r="Q4413" s="9">
        <f t="shared" si="1237"/>
        <v>376</v>
      </c>
      <c r="R4413" s="9">
        <f t="shared" si="1237"/>
        <v>0</v>
      </c>
      <c r="S4413" s="9">
        <f t="shared" si="1237"/>
        <v>0</v>
      </c>
      <c r="T4413" s="9">
        <f t="shared" si="1237"/>
        <v>0</v>
      </c>
      <c r="U4413" s="9">
        <v>4000</v>
      </c>
      <c r="V4413" s="9">
        <v>0</v>
      </c>
      <c r="W4413" s="9">
        <f>SUM(W4414:W4414)</f>
        <v>0</v>
      </c>
      <c r="X4413" s="9">
        <f t="shared" si="1237"/>
        <v>0</v>
      </c>
      <c r="Y4413" s="9">
        <f t="shared" si="1237"/>
        <v>0</v>
      </c>
      <c r="Z4413" s="9">
        <f t="shared" si="1237"/>
        <v>0</v>
      </c>
      <c r="AA4413" s="9">
        <f t="shared" si="1237"/>
        <v>0</v>
      </c>
      <c r="AB4413" s="9">
        <f t="shared" si="1237"/>
        <v>0</v>
      </c>
      <c r="AC4413" s="9">
        <f t="shared" si="1237"/>
        <v>0</v>
      </c>
      <c r="AD4413" s="9">
        <f t="shared" si="1237"/>
        <v>0</v>
      </c>
      <c r="AE4413" s="9">
        <f t="shared" si="1237"/>
        <v>0</v>
      </c>
      <c r="AF4413" s="9">
        <f t="shared" si="1237"/>
        <v>0</v>
      </c>
      <c r="AG4413" s="9">
        <f t="shared" si="1237"/>
        <v>0</v>
      </c>
      <c r="AH4413" s="9">
        <v>0</v>
      </c>
      <c r="AI4413" s="9">
        <v>0</v>
      </c>
      <c r="AJ4413" s="9">
        <f>SUM(AJ4414:AJ4414)</f>
        <v>0</v>
      </c>
      <c r="AK4413" s="9">
        <f t="shared" si="1237"/>
        <v>0</v>
      </c>
      <c r="AL4413" s="9">
        <f t="shared" si="1237"/>
        <v>0</v>
      </c>
      <c r="AM4413" s="9">
        <f t="shared" si="1237"/>
        <v>0</v>
      </c>
      <c r="AN4413" s="9">
        <f t="shared" si="1237"/>
        <v>0</v>
      </c>
      <c r="AO4413" s="9">
        <f t="shared" si="1237"/>
        <v>0</v>
      </c>
      <c r="AP4413" s="9">
        <f t="shared" si="1237"/>
        <v>0</v>
      </c>
      <c r="AQ4413" s="9">
        <f t="shared" si="1237"/>
        <v>0</v>
      </c>
      <c r="AR4413" s="9">
        <f t="shared" si="1237"/>
        <v>0</v>
      </c>
      <c r="AS4413" s="9">
        <f t="shared" si="1237"/>
        <v>0</v>
      </c>
      <c r="AT4413" s="9">
        <f t="shared" si="1237"/>
        <v>0</v>
      </c>
      <c r="AU4413" s="9">
        <v>0</v>
      </c>
      <c r="AV4413" s="9">
        <v>0</v>
      </c>
      <c r="AW4413" s="9">
        <f t="shared" si="1230"/>
        <v>4000</v>
      </c>
    </row>
    <row r="4414" spans="1:49">
      <c r="A4414" s="44" t="s">
        <v>797</v>
      </c>
      <c r="B4414" s="45" t="s">
        <v>1030</v>
      </c>
      <c r="C4414" s="45" t="s">
        <v>1648</v>
      </c>
      <c r="D4414" s="452" t="s">
        <v>2978</v>
      </c>
      <c r="E4414" s="367" t="s">
        <v>1409</v>
      </c>
      <c r="F4414" s="50"/>
      <c r="G4414" s="468" t="s">
        <v>3096</v>
      </c>
      <c r="H4414" s="50" t="s">
        <v>2333</v>
      </c>
      <c r="I4414" s="42" t="s">
        <v>1518</v>
      </c>
      <c r="J4414" s="15">
        <v>4000</v>
      </c>
      <c r="K4414" s="15">
        <v>1120</v>
      </c>
      <c r="L4414" s="15">
        <v>240</v>
      </c>
      <c r="M4414" s="15">
        <v>740</v>
      </c>
      <c r="N4414" s="15">
        <v>400</v>
      </c>
      <c r="O4414" s="15">
        <v>330</v>
      </c>
      <c r="P4414" s="15">
        <v>794</v>
      </c>
      <c r="Q4414" s="15">
        <v>376</v>
      </c>
      <c r="U4414" s="15">
        <v>4000</v>
      </c>
      <c r="V4414" s="15">
        <v>0</v>
      </c>
      <c r="AH4414" s="15">
        <v>0</v>
      </c>
      <c r="AI4414" s="15">
        <v>0</v>
      </c>
      <c r="AU4414" s="15">
        <v>0</v>
      </c>
      <c r="AV4414" s="15">
        <v>0</v>
      </c>
      <c r="AW4414" s="15">
        <f t="shared" si="1230"/>
        <v>4000</v>
      </c>
    </row>
    <row r="4415" spans="1:49">
      <c r="A4415" s="44"/>
      <c r="B4415" s="45"/>
      <c r="C4415" s="45"/>
      <c r="D4415" s="45"/>
      <c r="E4415" s="531"/>
      <c r="F4415" s="50"/>
      <c r="G4415" s="50"/>
      <c r="H4415" s="50"/>
      <c r="I4415" s="42"/>
      <c r="U4415" s="15">
        <v>0</v>
      </c>
      <c r="V4415" s="15">
        <v>0</v>
      </c>
      <c r="AH4415" s="15">
        <v>0</v>
      </c>
      <c r="AI4415" s="15">
        <v>0</v>
      </c>
      <c r="AU4415" s="15">
        <v>0</v>
      </c>
      <c r="AV4415" s="15">
        <v>0</v>
      </c>
      <c r="AW4415" s="15">
        <f t="shared" si="1230"/>
        <v>0</v>
      </c>
    </row>
    <row r="4416" spans="1:49">
      <c r="A4416" s="48"/>
      <c r="B4416" s="42"/>
      <c r="C4416" s="42"/>
      <c r="D4416" s="42"/>
      <c r="E4416" s="531"/>
      <c r="F4416" s="50"/>
      <c r="G4416" s="50"/>
      <c r="H4416" s="50"/>
      <c r="I4416" s="49" t="s">
        <v>1631</v>
      </c>
      <c r="J4416" s="12">
        <f>SUM(J4387,J4412,J4409)</f>
        <v>10694</v>
      </c>
      <c r="K4416" s="12">
        <f t="shared" ref="K4416:AT4416" si="1238">SUM(K4387,K4412,K4409)</f>
        <v>3120</v>
      </c>
      <c r="L4416" s="12">
        <f t="shared" si="1238"/>
        <v>940</v>
      </c>
      <c r="M4416" s="12">
        <f t="shared" si="1238"/>
        <v>940</v>
      </c>
      <c r="N4416" s="12">
        <f t="shared" si="1238"/>
        <v>400</v>
      </c>
      <c r="O4416" s="12">
        <f t="shared" si="1238"/>
        <v>1330</v>
      </c>
      <c r="P4416" s="12">
        <f t="shared" si="1238"/>
        <v>1394</v>
      </c>
      <c r="Q4416" s="12">
        <f t="shared" si="1238"/>
        <v>1210</v>
      </c>
      <c r="R4416" s="12">
        <f t="shared" si="1238"/>
        <v>0</v>
      </c>
      <c r="S4416" s="12">
        <f t="shared" si="1238"/>
        <v>1166</v>
      </c>
      <c r="T4416" s="12">
        <f t="shared" si="1238"/>
        <v>0</v>
      </c>
      <c r="U4416" s="12">
        <v>10500</v>
      </c>
      <c r="V4416" s="12">
        <v>194</v>
      </c>
      <c r="W4416" s="12">
        <f>SUM(W4387,W4412,W4409)</f>
        <v>0</v>
      </c>
      <c r="X4416" s="12">
        <f t="shared" si="1238"/>
        <v>0</v>
      </c>
      <c r="Y4416" s="12">
        <f t="shared" si="1238"/>
        <v>0</v>
      </c>
      <c r="Z4416" s="12">
        <f t="shared" si="1238"/>
        <v>0</v>
      </c>
      <c r="AA4416" s="12">
        <f t="shared" si="1238"/>
        <v>0</v>
      </c>
      <c r="AB4416" s="12">
        <f t="shared" si="1238"/>
        <v>0</v>
      </c>
      <c r="AC4416" s="12">
        <f t="shared" si="1238"/>
        <v>0</v>
      </c>
      <c r="AD4416" s="12">
        <f t="shared" si="1238"/>
        <v>0</v>
      </c>
      <c r="AE4416" s="12">
        <f t="shared" si="1238"/>
        <v>0</v>
      </c>
      <c r="AF4416" s="12">
        <f t="shared" si="1238"/>
        <v>0</v>
      </c>
      <c r="AG4416" s="12">
        <f t="shared" si="1238"/>
        <v>0</v>
      </c>
      <c r="AH4416" s="12">
        <v>0</v>
      </c>
      <c r="AI4416" s="12">
        <v>0</v>
      </c>
      <c r="AJ4416" s="12">
        <f>SUM(AJ4387,AJ4412,AJ4409)</f>
        <v>0</v>
      </c>
      <c r="AK4416" s="12">
        <f t="shared" si="1238"/>
        <v>0</v>
      </c>
      <c r="AL4416" s="12">
        <f t="shared" si="1238"/>
        <v>0</v>
      </c>
      <c r="AM4416" s="12">
        <f t="shared" si="1238"/>
        <v>0</v>
      </c>
      <c r="AN4416" s="12">
        <f t="shared" si="1238"/>
        <v>0</v>
      </c>
      <c r="AO4416" s="12">
        <f t="shared" si="1238"/>
        <v>0</v>
      </c>
      <c r="AP4416" s="12">
        <f t="shared" si="1238"/>
        <v>0</v>
      </c>
      <c r="AQ4416" s="12">
        <f t="shared" si="1238"/>
        <v>0</v>
      </c>
      <c r="AR4416" s="12">
        <f t="shared" si="1238"/>
        <v>0</v>
      </c>
      <c r="AS4416" s="12">
        <f t="shared" si="1238"/>
        <v>0</v>
      </c>
      <c r="AT4416" s="12">
        <f t="shared" si="1238"/>
        <v>0</v>
      </c>
      <c r="AU4416" s="12">
        <v>0</v>
      </c>
      <c r="AV4416" s="12">
        <v>0</v>
      </c>
      <c r="AW4416" s="12">
        <f t="shared" si="1230"/>
        <v>10500</v>
      </c>
    </row>
    <row r="4417" spans="1:49">
      <c r="A4417" s="48"/>
      <c r="B4417" s="42"/>
      <c r="C4417" s="42"/>
      <c r="D4417" s="42"/>
      <c r="E4417" s="531"/>
      <c r="F4417" s="50"/>
      <c r="G4417" s="50"/>
      <c r="H4417" s="50"/>
      <c r="I4417" s="146" t="s">
        <v>970</v>
      </c>
      <c r="J4417" s="267"/>
      <c r="K4417" s="267"/>
      <c r="L4417" s="267"/>
      <c r="M4417" s="267"/>
      <c r="N4417" s="267"/>
      <c r="O4417" s="267"/>
      <c r="P4417" s="267"/>
      <c r="Q4417" s="267"/>
      <c r="R4417" s="267"/>
      <c r="S4417" s="267"/>
      <c r="T4417" s="267"/>
      <c r="U4417" s="267"/>
      <c r="V4417" s="267"/>
      <c r="W4417" s="267"/>
      <c r="X4417" s="267"/>
      <c r="Y4417" s="267"/>
      <c r="Z4417" s="267"/>
      <c r="AA4417" s="267"/>
      <c r="AB4417" s="267"/>
      <c r="AC4417" s="267"/>
      <c r="AD4417" s="267"/>
      <c r="AE4417" s="267"/>
      <c r="AF4417" s="267"/>
      <c r="AG4417" s="267"/>
      <c r="AH4417" s="267"/>
      <c r="AI4417" s="267"/>
      <c r="AJ4417" s="267"/>
      <c r="AK4417" s="267"/>
      <c r="AL4417" s="267"/>
      <c r="AM4417" s="267"/>
      <c r="AN4417" s="267"/>
      <c r="AO4417" s="267"/>
      <c r="AP4417" s="267"/>
      <c r="AQ4417" s="267"/>
      <c r="AR4417" s="267"/>
      <c r="AS4417" s="267"/>
      <c r="AT4417" s="267"/>
      <c r="AU4417" s="267"/>
      <c r="AV4417" s="267"/>
      <c r="AW4417" s="267"/>
    </row>
    <row r="4418" spans="1:49" ht="13.5" thickBot="1">
      <c r="A4418" s="48"/>
      <c r="B4418" s="42"/>
      <c r="C4418" s="42"/>
      <c r="D4418" s="42"/>
      <c r="E4418" s="531"/>
      <c r="F4418" s="50"/>
      <c r="G4418" s="50"/>
      <c r="H4418" s="50"/>
      <c r="I4418" s="146"/>
      <c r="J4418" s="29"/>
      <c r="K4418" s="29"/>
      <c r="L4418" s="29"/>
      <c r="M4418" s="29"/>
      <c r="N4418" s="29"/>
      <c r="O4418" s="29"/>
      <c r="P4418" s="29"/>
      <c r="Q4418" s="29"/>
      <c r="R4418" s="29"/>
      <c r="S4418" s="29"/>
      <c r="T4418" s="29"/>
      <c r="U4418" s="29"/>
      <c r="V4418" s="29"/>
      <c r="W4418" s="29"/>
      <c r="X4418" s="29"/>
      <c r="Y4418" s="29"/>
      <c r="Z4418" s="29"/>
      <c r="AA4418" s="29"/>
      <c r="AB4418" s="29"/>
      <c r="AC4418" s="29"/>
      <c r="AD4418" s="29"/>
      <c r="AE4418" s="29"/>
      <c r="AF4418" s="29"/>
      <c r="AG4418" s="29"/>
      <c r="AH4418" s="29"/>
      <c r="AI4418" s="29"/>
      <c r="AJ4418" s="29"/>
      <c r="AK4418" s="29"/>
      <c r="AL4418" s="29"/>
      <c r="AM4418" s="29"/>
      <c r="AN4418" s="29"/>
      <c r="AO4418" s="29"/>
      <c r="AP4418" s="29"/>
      <c r="AQ4418" s="29"/>
      <c r="AR4418" s="29"/>
      <c r="AS4418" s="29"/>
      <c r="AT4418" s="29"/>
      <c r="AU4418" s="29"/>
      <c r="AV4418" s="29"/>
      <c r="AW4418" s="29"/>
    </row>
    <row r="4419" spans="1:49" ht="35.25" customHeight="1" thickTop="1" thickBot="1">
      <c r="A4419" s="48"/>
      <c r="B4419" s="42"/>
      <c r="C4419" s="42"/>
      <c r="D4419" s="42"/>
      <c r="E4419" s="531"/>
      <c r="F4419" s="50"/>
      <c r="G4419" s="50"/>
      <c r="H4419" s="50"/>
      <c r="I4419" s="5" t="s">
        <v>2331</v>
      </c>
      <c r="J4419" s="364" t="s">
        <v>2891</v>
      </c>
      <c r="K4419" s="364" t="s">
        <v>2879</v>
      </c>
      <c r="L4419" s="364" t="s">
        <v>2880</v>
      </c>
      <c r="M4419" s="364" t="s">
        <v>2881</v>
      </c>
      <c r="N4419" s="364" t="s">
        <v>2882</v>
      </c>
      <c r="O4419" s="364" t="s">
        <v>2883</v>
      </c>
      <c r="P4419" s="364" t="s">
        <v>2884</v>
      </c>
      <c r="Q4419" s="364" t="s">
        <v>2885</v>
      </c>
      <c r="R4419" s="364" t="s">
        <v>2886</v>
      </c>
      <c r="S4419" s="364" t="s">
        <v>2887</v>
      </c>
      <c r="T4419" s="364" t="s">
        <v>2888</v>
      </c>
      <c r="U4419" s="364" t="s">
        <v>2889</v>
      </c>
      <c r="V4419" s="364" t="s">
        <v>2890</v>
      </c>
      <c r="W4419" s="365" t="s">
        <v>2893</v>
      </c>
      <c r="X4419" s="365" t="s">
        <v>2879</v>
      </c>
      <c r="Y4419" s="365" t="s">
        <v>2880</v>
      </c>
      <c r="Z4419" s="365" t="s">
        <v>2881</v>
      </c>
      <c r="AA4419" s="365" t="s">
        <v>2882</v>
      </c>
      <c r="AB4419" s="365" t="s">
        <v>2883</v>
      </c>
      <c r="AC4419" s="365" t="s">
        <v>2884</v>
      </c>
      <c r="AD4419" s="365" t="s">
        <v>2885</v>
      </c>
      <c r="AE4419" s="365" t="s">
        <v>2886</v>
      </c>
      <c r="AF4419" s="365" t="s">
        <v>2887</v>
      </c>
      <c r="AG4419" s="365" t="s">
        <v>2888</v>
      </c>
      <c r="AH4419" s="365" t="s">
        <v>2889</v>
      </c>
      <c r="AI4419" s="365" t="s">
        <v>2890</v>
      </c>
      <c r="AJ4419" s="366" t="s">
        <v>2892</v>
      </c>
      <c r="AK4419" s="366" t="s">
        <v>2879</v>
      </c>
      <c r="AL4419" s="366" t="s">
        <v>2880</v>
      </c>
      <c r="AM4419" s="366" t="s">
        <v>2881</v>
      </c>
      <c r="AN4419" s="366" t="s">
        <v>2882</v>
      </c>
      <c r="AO4419" s="366" t="s">
        <v>2883</v>
      </c>
      <c r="AP4419" s="366" t="s">
        <v>2884</v>
      </c>
      <c r="AQ4419" s="366" t="s">
        <v>2885</v>
      </c>
      <c r="AR4419" s="366" t="s">
        <v>2886</v>
      </c>
      <c r="AS4419" s="366" t="s">
        <v>2887</v>
      </c>
      <c r="AT4419" s="366" t="s">
        <v>2888</v>
      </c>
      <c r="AU4419" s="366" t="s">
        <v>2889</v>
      </c>
      <c r="AV4419" s="366" t="s">
        <v>2890</v>
      </c>
      <c r="AW4419" s="368" t="s">
        <v>2895</v>
      </c>
    </row>
    <row r="4420" spans="1:49">
      <c r="A4420" s="48"/>
      <c r="B4420" s="42"/>
      <c r="C4420" s="42"/>
      <c r="D4420" s="42"/>
      <c r="E4420" s="531"/>
      <c r="F4420" s="50"/>
      <c r="G4420" s="50"/>
      <c r="H4420" s="50"/>
      <c r="I4420" s="34"/>
      <c r="J4420" s="202" t="s">
        <v>1224</v>
      </c>
      <c r="K4420" s="202">
        <v>1</v>
      </c>
      <c r="L4420" s="202">
        <v>2</v>
      </c>
      <c r="M4420" s="202">
        <v>3</v>
      </c>
      <c r="N4420" s="202">
        <v>4</v>
      </c>
      <c r="O4420" s="202">
        <v>5</v>
      </c>
      <c r="P4420" s="202">
        <v>6</v>
      </c>
      <c r="Q4420" s="202">
        <v>7</v>
      </c>
      <c r="R4420" s="202">
        <v>8</v>
      </c>
      <c r="S4420" s="202">
        <v>9</v>
      </c>
      <c r="T4420" s="202">
        <v>10</v>
      </c>
      <c r="U4420" s="202">
        <v>13</v>
      </c>
      <c r="V4420" s="202">
        <v>14</v>
      </c>
      <c r="W4420" s="202" t="s">
        <v>1224</v>
      </c>
      <c r="X4420" s="202">
        <v>1</v>
      </c>
      <c r="Y4420" s="202">
        <v>2</v>
      </c>
      <c r="Z4420" s="202">
        <v>3</v>
      </c>
      <c r="AA4420" s="202">
        <v>4</v>
      </c>
      <c r="AB4420" s="202">
        <v>5</v>
      </c>
      <c r="AC4420" s="202">
        <v>6</v>
      </c>
      <c r="AD4420" s="202">
        <v>7</v>
      </c>
      <c r="AE4420" s="202">
        <v>8</v>
      </c>
      <c r="AF4420" s="202">
        <v>9</v>
      </c>
      <c r="AG4420" s="202">
        <v>10</v>
      </c>
      <c r="AH4420" s="202">
        <v>13</v>
      </c>
      <c r="AI4420" s="202">
        <v>14</v>
      </c>
      <c r="AJ4420" s="202" t="s">
        <v>1224</v>
      </c>
      <c r="AK4420" s="202">
        <v>1</v>
      </c>
      <c r="AL4420" s="202">
        <v>2</v>
      </c>
      <c r="AM4420" s="202">
        <v>3</v>
      </c>
      <c r="AN4420" s="202">
        <v>4</v>
      </c>
      <c r="AO4420" s="202">
        <v>5</v>
      </c>
      <c r="AP4420" s="202">
        <v>6</v>
      </c>
      <c r="AQ4420" s="202">
        <v>7</v>
      </c>
      <c r="AR4420" s="202">
        <v>8</v>
      </c>
      <c r="AS4420" s="202">
        <v>9</v>
      </c>
      <c r="AT4420" s="202">
        <v>10</v>
      </c>
      <c r="AU4420" s="202">
        <v>13</v>
      </c>
      <c r="AV4420" s="202">
        <v>14</v>
      </c>
      <c r="AW4420" s="202">
        <v>15</v>
      </c>
    </row>
    <row r="4421" spans="1:49">
      <c r="A4421" s="48"/>
      <c r="B4421" s="42"/>
      <c r="C4421" s="42"/>
      <c r="D4421" s="42"/>
      <c r="E4421" s="531"/>
      <c r="F4421" s="50"/>
      <c r="G4421" s="50"/>
      <c r="H4421" s="50"/>
      <c r="I4421" s="276" t="s">
        <v>2429</v>
      </c>
      <c r="J4421" s="277">
        <f>SUM(J4416)</f>
        <v>10694</v>
      </c>
      <c r="K4421" s="277">
        <f t="shared" ref="K4421:AT4421" si="1239">SUM(K4416)</f>
        <v>3120</v>
      </c>
      <c r="L4421" s="277">
        <f t="shared" si="1239"/>
        <v>940</v>
      </c>
      <c r="M4421" s="277">
        <f t="shared" si="1239"/>
        <v>940</v>
      </c>
      <c r="N4421" s="277">
        <f t="shared" si="1239"/>
        <v>400</v>
      </c>
      <c r="O4421" s="277">
        <f t="shared" si="1239"/>
        <v>1330</v>
      </c>
      <c r="P4421" s="277">
        <f t="shared" si="1239"/>
        <v>1394</v>
      </c>
      <c r="Q4421" s="277">
        <f t="shared" si="1239"/>
        <v>1210</v>
      </c>
      <c r="R4421" s="277">
        <f t="shared" si="1239"/>
        <v>0</v>
      </c>
      <c r="S4421" s="277">
        <f t="shared" si="1239"/>
        <v>1166</v>
      </c>
      <c r="T4421" s="277">
        <f t="shared" si="1239"/>
        <v>0</v>
      </c>
      <c r="U4421" s="277">
        <v>10500</v>
      </c>
      <c r="V4421" s="277">
        <v>194</v>
      </c>
      <c r="W4421" s="277">
        <f>SUM(W4416)</f>
        <v>0</v>
      </c>
      <c r="X4421" s="277">
        <f t="shared" si="1239"/>
        <v>0</v>
      </c>
      <c r="Y4421" s="277">
        <f t="shared" si="1239"/>
        <v>0</v>
      </c>
      <c r="Z4421" s="277">
        <f t="shared" si="1239"/>
        <v>0</v>
      </c>
      <c r="AA4421" s="277">
        <f t="shared" si="1239"/>
        <v>0</v>
      </c>
      <c r="AB4421" s="277">
        <f t="shared" si="1239"/>
        <v>0</v>
      </c>
      <c r="AC4421" s="277">
        <f t="shared" si="1239"/>
        <v>0</v>
      </c>
      <c r="AD4421" s="277">
        <f t="shared" si="1239"/>
        <v>0</v>
      </c>
      <c r="AE4421" s="277">
        <f t="shared" si="1239"/>
        <v>0</v>
      </c>
      <c r="AF4421" s="277">
        <f t="shared" si="1239"/>
        <v>0</v>
      </c>
      <c r="AG4421" s="277">
        <f t="shared" si="1239"/>
        <v>0</v>
      </c>
      <c r="AH4421" s="277">
        <v>0</v>
      </c>
      <c r="AI4421" s="277">
        <v>0</v>
      </c>
      <c r="AJ4421" s="277">
        <f>SUM(AJ4416)</f>
        <v>0</v>
      </c>
      <c r="AK4421" s="277">
        <f t="shared" si="1239"/>
        <v>0</v>
      </c>
      <c r="AL4421" s="277">
        <f t="shared" si="1239"/>
        <v>0</v>
      </c>
      <c r="AM4421" s="277">
        <f t="shared" si="1239"/>
        <v>0</v>
      </c>
      <c r="AN4421" s="277">
        <f t="shared" si="1239"/>
        <v>0</v>
      </c>
      <c r="AO4421" s="277">
        <f t="shared" si="1239"/>
        <v>0</v>
      </c>
      <c r="AP4421" s="277">
        <f t="shared" si="1239"/>
        <v>0</v>
      </c>
      <c r="AQ4421" s="277">
        <f t="shared" si="1239"/>
        <v>0</v>
      </c>
      <c r="AR4421" s="277">
        <f t="shared" si="1239"/>
        <v>0</v>
      </c>
      <c r="AS4421" s="277">
        <f t="shared" si="1239"/>
        <v>0</v>
      </c>
      <c r="AT4421" s="277">
        <f t="shared" si="1239"/>
        <v>0</v>
      </c>
      <c r="AU4421" s="277">
        <v>0</v>
      </c>
      <c r="AV4421" s="277">
        <v>0</v>
      </c>
      <c r="AW4421" s="277">
        <f>U4421+AH4421+AU4421</f>
        <v>10500</v>
      </c>
    </row>
    <row r="4422" spans="1:49">
      <c r="A4422" s="48"/>
      <c r="B4422" s="42"/>
      <c r="C4422" s="42"/>
      <c r="D4422" s="42"/>
      <c r="E4422" s="531"/>
      <c r="F4422" s="50"/>
      <c r="G4422" s="50"/>
      <c r="H4422" s="50"/>
      <c r="I4422" s="276"/>
      <c r="J4422" s="277"/>
      <c r="K4422" s="277"/>
      <c r="L4422" s="277"/>
      <c r="M4422" s="277"/>
      <c r="N4422" s="277"/>
      <c r="O4422" s="277"/>
      <c r="P4422" s="277"/>
      <c r="Q4422" s="277"/>
      <c r="R4422" s="277"/>
      <c r="S4422" s="277"/>
      <c r="T4422" s="277"/>
      <c r="U4422" s="277">
        <v>0</v>
      </c>
      <c r="V4422" s="277">
        <v>0</v>
      </c>
      <c r="W4422" s="277"/>
      <c r="X4422" s="277"/>
      <c r="Y4422" s="277"/>
      <c r="Z4422" s="277"/>
      <c r="AA4422" s="277"/>
      <c r="AB4422" s="277"/>
      <c r="AC4422" s="277"/>
      <c r="AD4422" s="277"/>
      <c r="AE4422" s="277"/>
      <c r="AF4422" s="277"/>
      <c r="AG4422" s="277"/>
      <c r="AH4422" s="277">
        <v>0</v>
      </c>
      <c r="AI4422" s="277">
        <v>0</v>
      </c>
      <c r="AJ4422" s="277"/>
      <c r="AK4422" s="277"/>
      <c r="AL4422" s="277"/>
      <c r="AM4422" s="277"/>
      <c r="AN4422" s="277"/>
      <c r="AO4422" s="277"/>
      <c r="AP4422" s="277"/>
      <c r="AQ4422" s="277"/>
      <c r="AR4422" s="277"/>
      <c r="AS4422" s="277"/>
      <c r="AT4422" s="277"/>
      <c r="AU4422" s="277">
        <v>0</v>
      </c>
      <c r="AV4422" s="277">
        <v>0</v>
      </c>
      <c r="AW4422" s="277">
        <f>U4422+AH4422+AU4422</f>
        <v>0</v>
      </c>
    </row>
    <row r="4423" spans="1:49">
      <c r="A4423" s="48"/>
      <c r="B4423" s="42"/>
      <c r="C4423" s="42"/>
      <c r="D4423" s="42"/>
      <c r="E4423" s="531"/>
      <c r="F4423" s="50"/>
      <c r="G4423" s="50"/>
      <c r="H4423" s="50"/>
      <c r="I4423" s="276"/>
      <c r="J4423" s="277"/>
      <c r="K4423" s="277"/>
      <c r="L4423" s="277"/>
      <c r="M4423" s="277"/>
      <c r="N4423" s="277"/>
      <c r="O4423" s="277"/>
      <c r="P4423" s="277"/>
      <c r="Q4423" s="277"/>
      <c r="R4423" s="277"/>
      <c r="S4423" s="277"/>
      <c r="T4423" s="277"/>
      <c r="U4423" s="277">
        <v>0</v>
      </c>
      <c r="V4423" s="277">
        <v>0</v>
      </c>
      <c r="W4423" s="277"/>
      <c r="X4423" s="277"/>
      <c r="Y4423" s="277"/>
      <c r="Z4423" s="277"/>
      <c r="AA4423" s="277"/>
      <c r="AB4423" s="277"/>
      <c r="AC4423" s="277"/>
      <c r="AD4423" s="277"/>
      <c r="AE4423" s="277"/>
      <c r="AF4423" s="277"/>
      <c r="AG4423" s="277"/>
      <c r="AH4423" s="277">
        <v>0</v>
      </c>
      <c r="AI4423" s="277">
        <v>0</v>
      </c>
      <c r="AJ4423" s="277"/>
      <c r="AK4423" s="277"/>
      <c r="AL4423" s="277"/>
      <c r="AM4423" s="277"/>
      <c r="AN4423" s="277"/>
      <c r="AO4423" s="277"/>
      <c r="AP4423" s="277"/>
      <c r="AQ4423" s="277"/>
      <c r="AR4423" s="277"/>
      <c r="AS4423" s="277"/>
      <c r="AT4423" s="277"/>
      <c r="AU4423" s="277">
        <v>0</v>
      </c>
      <c r="AV4423" s="277">
        <v>0</v>
      </c>
      <c r="AW4423" s="277">
        <f>U4423+AH4423+AU4423</f>
        <v>0</v>
      </c>
    </row>
    <row r="4424" spans="1:49">
      <c r="A4424" s="48"/>
      <c r="B4424" s="42"/>
      <c r="C4424" s="42"/>
      <c r="D4424" s="42"/>
      <c r="E4424" s="531"/>
      <c r="F4424" s="50"/>
      <c r="G4424" s="50"/>
      <c r="H4424" s="50"/>
      <c r="I4424" s="276"/>
      <c r="J4424" s="277"/>
      <c r="K4424" s="277"/>
      <c r="L4424" s="277"/>
      <c r="M4424" s="277"/>
      <c r="N4424" s="277"/>
      <c r="O4424" s="277"/>
      <c r="P4424" s="277"/>
      <c r="Q4424" s="277"/>
      <c r="R4424" s="277"/>
      <c r="S4424" s="277"/>
      <c r="T4424" s="277"/>
      <c r="U4424" s="277">
        <v>0</v>
      </c>
      <c r="V4424" s="277">
        <v>0</v>
      </c>
      <c r="W4424" s="277"/>
      <c r="X4424" s="277"/>
      <c r="Y4424" s="277"/>
      <c r="Z4424" s="277"/>
      <c r="AA4424" s="277"/>
      <c r="AB4424" s="277"/>
      <c r="AC4424" s="277"/>
      <c r="AD4424" s="277"/>
      <c r="AE4424" s="277"/>
      <c r="AF4424" s="277"/>
      <c r="AG4424" s="277"/>
      <c r="AH4424" s="277">
        <v>0</v>
      </c>
      <c r="AI4424" s="277">
        <v>0</v>
      </c>
      <c r="AJ4424" s="277"/>
      <c r="AK4424" s="277"/>
      <c r="AL4424" s="277"/>
      <c r="AM4424" s="277"/>
      <c r="AN4424" s="277"/>
      <c r="AO4424" s="277"/>
      <c r="AP4424" s="277"/>
      <c r="AQ4424" s="277"/>
      <c r="AR4424" s="277"/>
      <c r="AS4424" s="277"/>
      <c r="AT4424" s="277"/>
      <c r="AU4424" s="277">
        <v>0</v>
      </c>
      <c r="AV4424" s="277">
        <v>0</v>
      </c>
      <c r="AW4424" s="277">
        <f>U4424+AH4424+AU4424</f>
        <v>0</v>
      </c>
    </row>
    <row r="4425" spans="1:49">
      <c r="A4425" s="48"/>
      <c r="B4425" s="42"/>
      <c r="C4425" s="42"/>
      <c r="D4425" s="42"/>
      <c r="E4425" s="531"/>
      <c r="F4425" s="50"/>
      <c r="G4425" s="50"/>
      <c r="H4425" s="50"/>
      <c r="I4425" s="276" t="s">
        <v>1631</v>
      </c>
      <c r="J4425" s="277">
        <f>SUM(J4421:J4424)</f>
        <v>10694</v>
      </c>
      <c r="K4425" s="277">
        <f t="shared" ref="K4425:AT4425" si="1240">SUM(K4421:K4424)</f>
        <v>3120</v>
      </c>
      <c r="L4425" s="277">
        <f t="shared" si="1240"/>
        <v>940</v>
      </c>
      <c r="M4425" s="277">
        <f t="shared" si="1240"/>
        <v>940</v>
      </c>
      <c r="N4425" s="277">
        <f t="shared" si="1240"/>
        <v>400</v>
      </c>
      <c r="O4425" s="277">
        <f t="shared" si="1240"/>
        <v>1330</v>
      </c>
      <c r="P4425" s="277">
        <f t="shared" si="1240"/>
        <v>1394</v>
      </c>
      <c r="Q4425" s="277">
        <f t="shared" si="1240"/>
        <v>1210</v>
      </c>
      <c r="R4425" s="277">
        <f t="shared" si="1240"/>
        <v>0</v>
      </c>
      <c r="S4425" s="277">
        <f t="shared" si="1240"/>
        <v>1166</v>
      </c>
      <c r="T4425" s="277">
        <f t="shared" si="1240"/>
        <v>0</v>
      </c>
      <c r="U4425" s="277">
        <v>10500</v>
      </c>
      <c r="V4425" s="277">
        <v>194</v>
      </c>
      <c r="W4425" s="277">
        <f>SUM(W4421:W4424)</f>
        <v>0</v>
      </c>
      <c r="X4425" s="277">
        <f t="shared" si="1240"/>
        <v>0</v>
      </c>
      <c r="Y4425" s="277">
        <f t="shared" si="1240"/>
        <v>0</v>
      </c>
      <c r="Z4425" s="277">
        <f t="shared" si="1240"/>
        <v>0</v>
      </c>
      <c r="AA4425" s="277">
        <f t="shared" si="1240"/>
        <v>0</v>
      </c>
      <c r="AB4425" s="277">
        <f t="shared" si="1240"/>
        <v>0</v>
      </c>
      <c r="AC4425" s="277">
        <f t="shared" si="1240"/>
        <v>0</v>
      </c>
      <c r="AD4425" s="277">
        <f t="shared" si="1240"/>
        <v>0</v>
      </c>
      <c r="AE4425" s="277">
        <f t="shared" si="1240"/>
        <v>0</v>
      </c>
      <c r="AF4425" s="277">
        <f t="shared" si="1240"/>
        <v>0</v>
      </c>
      <c r="AG4425" s="277">
        <f t="shared" si="1240"/>
        <v>0</v>
      </c>
      <c r="AH4425" s="277">
        <v>0</v>
      </c>
      <c r="AI4425" s="277">
        <v>0</v>
      </c>
      <c r="AJ4425" s="277">
        <f>SUM(AJ4421:AJ4424)</f>
        <v>0</v>
      </c>
      <c r="AK4425" s="277">
        <f t="shared" si="1240"/>
        <v>0</v>
      </c>
      <c r="AL4425" s="277">
        <f t="shared" si="1240"/>
        <v>0</v>
      </c>
      <c r="AM4425" s="277">
        <f t="shared" si="1240"/>
        <v>0</v>
      </c>
      <c r="AN4425" s="277">
        <f t="shared" si="1240"/>
        <v>0</v>
      </c>
      <c r="AO4425" s="277">
        <f t="shared" si="1240"/>
        <v>0</v>
      </c>
      <c r="AP4425" s="277">
        <f t="shared" si="1240"/>
        <v>0</v>
      </c>
      <c r="AQ4425" s="277">
        <f t="shared" si="1240"/>
        <v>0</v>
      </c>
      <c r="AR4425" s="277">
        <f t="shared" si="1240"/>
        <v>0</v>
      </c>
      <c r="AS4425" s="277">
        <f t="shared" si="1240"/>
        <v>0</v>
      </c>
      <c r="AT4425" s="277">
        <f t="shared" si="1240"/>
        <v>0</v>
      </c>
      <c r="AU4425" s="277">
        <v>0</v>
      </c>
      <c r="AV4425" s="277">
        <v>0</v>
      </c>
      <c r="AW4425" s="277">
        <f>U4425+AH4425+AU4425</f>
        <v>10500</v>
      </c>
    </row>
    <row r="4426" spans="1:49">
      <c r="A4426" s="48"/>
      <c r="B4426" s="42"/>
      <c r="C4426" s="42"/>
      <c r="D4426" s="42"/>
      <c r="E4426" s="531"/>
      <c r="F4426" s="50"/>
      <c r="G4426" s="50"/>
      <c r="H4426" s="50"/>
      <c r="I4426" s="146"/>
      <c r="J4426" s="29"/>
      <c r="K4426" s="29"/>
      <c r="L4426" s="29"/>
      <c r="M4426" s="29"/>
      <c r="N4426" s="29"/>
      <c r="O4426" s="29"/>
      <c r="P4426" s="29"/>
      <c r="Q4426" s="29"/>
      <c r="R4426" s="29"/>
      <c r="S4426" s="29"/>
      <c r="T4426" s="29"/>
      <c r="U4426" s="29"/>
      <c r="V4426" s="29"/>
      <c r="W4426" s="29"/>
      <c r="X4426" s="29"/>
      <c r="Y4426" s="29"/>
      <c r="Z4426" s="29"/>
      <c r="AA4426" s="29"/>
      <c r="AB4426" s="29"/>
      <c r="AC4426" s="29"/>
      <c r="AD4426" s="29"/>
      <c r="AE4426" s="29"/>
      <c r="AF4426" s="29"/>
      <c r="AG4426" s="29"/>
      <c r="AH4426" s="29"/>
      <c r="AI4426" s="29"/>
      <c r="AJ4426" s="29"/>
      <c r="AK4426" s="29"/>
      <c r="AL4426" s="29"/>
      <c r="AM4426" s="29"/>
      <c r="AN4426" s="29"/>
      <c r="AO4426" s="29"/>
      <c r="AP4426" s="29"/>
      <c r="AQ4426" s="29"/>
      <c r="AR4426" s="29"/>
      <c r="AS4426" s="29"/>
      <c r="AT4426" s="29"/>
      <c r="AU4426" s="29"/>
      <c r="AV4426" s="29"/>
      <c r="AW4426" s="29"/>
    </row>
    <row r="4427" spans="1:49">
      <c r="A4427" s="48"/>
      <c r="B4427" s="42"/>
      <c r="C4427" s="42"/>
      <c r="D4427" s="42"/>
      <c r="E4427" s="531"/>
      <c r="F4427" s="50"/>
      <c r="G4427" s="50"/>
      <c r="H4427" s="50"/>
      <c r="I4427" s="53"/>
      <c r="J4427" s="29"/>
      <c r="K4427" s="29"/>
      <c r="L4427" s="29"/>
      <c r="M4427" s="29"/>
      <c r="N4427" s="29"/>
      <c r="O4427" s="29"/>
      <c r="P4427" s="29"/>
      <c r="Q4427" s="29"/>
      <c r="R4427" s="29"/>
      <c r="S4427" s="29"/>
      <c r="T4427" s="29"/>
      <c r="U4427" s="29"/>
      <c r="V4427" s="29"/>
      <c r="W4427" s="29"/>
      <c r="X4427" s="29"/>
      <c r="Y4427" s="29"/>
      <c r="Z4427" s="29"/>
      <c r="AA4427" s="29"/>
      <c r="AB4427" s="29"/>
      <c r="AC4427" s="29"/>
      <c r="AD4427" s="29"/>
      <c r="AE4427" s="29"/>
      <c r="AF4427" s="29"/>
      <c r="AG4427" s="29"/>
      <c r="AH4427" s="29"/>
      <c r="AI4427" s="29"/>
      <c r="AJ4427" s="29"/>
      <c r="AK4427" s="29"/>
      <c r="AL4427" s="29"/>
      <c r="AM4427" s="29"/>
      <c r="AN4427" s="29"/>
      <c r="AO4427" s="29"/>
      <c r="AP4427" s="29"/>
      <c r="AQ4427" s="29"/>
      <c r="AR4427" s="29"/>
      <c r="AS4427" s="29"/>
      <c r="AT4427" s="29"/>
      <c r="AU4427" s="29"/>
      <c r="AV4427" s="29"/>
      <c r="AW4427" s="29"/>
    </row>
    <row r="4428" spans="1:49" ht="16.5" thickBot="1">
      <c r="A4428" s="78" t="s">
        <v>2146</v>
      </c>
      <c r="B4428" s="78"/>
      <c r="C4428" s="78"/>
      <c r="D4428" s="463"/>
      <c r="E4428" s="539"/>
      <c r="F4428" s="129"/>
      <c r="G4428" s="129"/>
      <c r="H4428" s="129"/>
      <c r="I4428" s="103"/>
    </row>
    <row r="4429" spans="1:49" s="151" customFormat="1" ht="36" customHeight="1" thickTop="1" thickBot="1">
      <c r="A4429" s="147" t="s">
        <v>2079</v>
      </c>
      <c r="B4429" s="5" t="s">
        <v>2080</v>
      </c>
      <c r="C4429" s="5" t="s">
        <v>1335</v>
      </c>
      <c r="D4429" s="450"/>
      <c r="E4429" s="148" t="s">
        <v>1570</v>
      </c>
      <c r="F4429" s="149" t="s">
        <v>1438</v>
      </c>
      <c r="G4429" s="149"/>
      <c r="H4429" s="149" t="s">
        <v>2332</v>
      </c>
      <c r="I4429" s="5" t="s">
        <v>856</v>
      </c>
      <c r="J4429" s="364" t="s">
        <v>2891</v>
      </c>
      <c r="K4429" s="364" t="s">
        <v>2879</v>
      </c>
      <c r="L4429" s="364" t="s">
        <v>2880</v>
      </c>
      <c r="M4429" s="364" t="s">
        <v>2881</v>
      </c>
      <c r="N4429" s="364" t="s">
        <v>2882</v>
      </c>
      <c r="O4429" s="364" t="s">
        <v>2883</v>
      </c>
      <c r="P4429" s="364" t="s">
        <v>2884</v>
      </c>
      <c r="Q4429" s="364" t="s">
        <v>2885</v>
      </c>
      <c r="R4429" s="364" t="s">
        <v>2886</v>
      </c>
      <c r="S4429" s="364" t="s">
        <v>2887</v>
      </c>
      <c r="T4429" s="364" t="s">
        <v>2888</v>
      </c>
      <c r="U4429" s="364" t="s">
        <v>2889</v>
      </c>
      <c r="V4429" s="364" t="s">
        <v>2890</v>
      </c>
      <c r="W4429" s="365" t="s">
        <v>2893</v>
      </c>
      <c r="X4429" s="365" t="s">
        <v>2879</v>
      </c>
      <c r="Y4429" s="365" t="s">
        <v>2880</v>
      </c>
      <c r="Z4429" s="365" t="s">
        <v>2881</v>
      </c>
      <c r="AA4429" s="365" t="s">
        <v>2882</v>
      </c>
      <c r="AB4429" s="365" t="s">
        <v>2883</v>
      </c>
      <c r="AC4429" s="365" t="s">
        <v>2884</v>
      </c>
      <c r="AD4429" s="365" t="s">
        <v>2885</v>
      </c>
      <c r="AE4429" s="365" t="s">
        <v>2886</v>
      </c>
      <c r="AF4429" s="365" t="s">
        <v>2887</v>
      </c>
      <c r="AG4429" s="365" t="s">
        <v>2888</v>
      </c>
      <c r="AH4429" s="365" t="s">
        <v>2889</v>
      </c>
      <c r="AI4429" s="365" t="s">
        <v>2890</v>
      </c>
      <c r="AJ4429" s="366" t="s">
        <v>2892</v>
      </c>
      <c r="AK4429" s="366" t="s">
        <v>2879</v>
      </c>
      <c r="AL4429" s="366" t="s">
        <v>2880</v>
      </c>
      <c r="AM4429" s="366" t="s">
        <v>2881</v>
      </c>
      <c r="AN4429" s="366" t="s">
        <v>2882</v>
      </c>
      <c r="AO4429" s="366" t="s">
        <v>2883</v>
      </c>
      <c r="AP4429" s="366" t="s">
        <v>2884</v>
      </c>
      <c r="AQ4429" s="366" t="s">
        <v>2885</v>
      </c>
      <c r="AR4429" s="366" t="s">
        <v>2886</v>
      </c>
      <c r="AS4429" s="366" t="s">
        <v>2887</v>
      </c>
      <c r="AT4429" s="366" t="s">
        <v>2888</v>
      </c>
      <c r="AU4429" s="366" t="s">
        <v>2889</v>
      </c>
      <c r="AV4429" s="366" t="s">
        <v>2890</v>
      </c>
      <c r="AW4429" s="368" t="s">
        <v>2895</v>
      </c>
    </row>
    <row r="4430" spans="1:49">
      <c r="A4430" s="33"/>
      <c r="B4430" s="34"/>
      <c r="C4430" s="34"/>
      <c r="D4430" s="34"/>
      <c r="E4430" s="35"/>
      <c r="F4430" s="36"/>
      <c r="G4430" s="36"/>
      <c r="H4430" s="36"/>
      <c r="I4430" s="34"/>
      <c r="J4430" s="202" t="s">
        <v>1224</v>
      </c>
      <c r="K4430" s="202">
        <v>1</v>
      </c>
      <c r="L4430" s="202">
        <v>2</v>
      </c>
      <c r="M4430" s="202">
        <v>3</v>
      </c>
      <c r="N4430" s="202">
        <v>4</v>
      </c>
      <c r="O4430" s="202">
        <v>5</v>
      </c>
      <c r="P4430" s="202">
        <v>6</v>
      </c>
      <c r="Q4430" s="202">
        <v>7</v>
      </c>
      <c r="R4430" s="202">
        <v>8</v>
      </c>
      <c r="S4430" s="202">
        <v>9</v>
      </c>
      <c r="T4430" s="202">
        <v>10</v>
      </c>
      <c r="U4430" s="202">
        <v>13</v>
      </c>
      <c r="V4430" s="202">
        <v>14</v>
      </c>
      <c r="W4430" s="202" t="s">
        <v>1224</v>
      </c>
      <c r="X4430" s="202">
        <v>1</v>
      </c>
      <c r="Y4430" s="202">
        <v>2</v>
      </c>
      <c r="Z4430" s="202">
        <v>3</v>
      </c>
      <c r="AA4430" s="202">
        <v>4</v>
      </c>
      <c r="AB4430" s="202">
        <v>5</v>
      </c>
      <c r="AC4430" s="202">
        <v>6</v>
      </c>
      <c r="AD4430" s="202">
        <v>7</v>
      </c>
      <c r="AE4430" s="202">
        <v>8</v>
      </c>
      <c r="AF4430" s="202">
        <v>9</v>
      </c>
      <c r="AG4430" s="202">
        <v>10</v>
      </c>
      <c r="AH4430" s="202">
        <v>13</v>
      </c>
      <c r="AI4430" s="202">
        <v>14</v>
      </c>
      <c r="AJ4430" s="202" t="s">
        <v>1224</v>
      </c>
      <c r="AK4430" s="202">
        <v>1</v>
      </c>
      <c r="AL4430" s="202">
        <v>2</v>
      </c>
      <c r="AM4430" s="202">
        <v>3</v>
      </c>
      <c r="AN4430" s="202">
        <v>4</v>
      </c>
      <c r="AO4430" s="202">
        <v>5</v>
      </c>
      <c r="AP4430" s="202">
        <v>6</v>
      </c>
      <c r="AQ4430" s="202">
        <v>7</v>
      </c>
      <c r="AR4430" s="202">
        <v>8</v>
      </c>
      <c r="AS4430" s="202">
        <v>9</v>
      </c>
      <c r="AT4430" s="202">
        <v>10</v>
      </c>
      <c r="AU4430" s="202">
        <v>13</v>
      </c>
      <c r="AV4430" s="202">
        <v>14</v>
      </c>
      <c r="AW4430" s="202">
        <v>15</v>
      </c>
    </row>
    <row r="4431" spans="1:49">
      <c r="A4431" s="37"/>
      <c r="B4431" s="38"/>
      <c r="C4431" s="38"/>
      <c r="D4431" s="38"/>
      <c r="E4431" s="60"/>
      <c r="F4431" s="61"/>
      <c r="G4431" s="61"/>
      <c r="H4431" s="61"/>
      <c r="I4431" s="38"/>
      <c r="J4431" s="134"/>
      <c r="K4431" s="134"/>
      <c r="L4431" s="134"/>
      <c r="M4431" s="134"/>
      <c r="N4431" s="134"/>
      <c r="O4431" s="134"/>
      <c r="P4431" s="134"/>
      <c r="Q4431" s="134"/>
      <c r="R4431" s="134"/>
      <c r="S4431" s="134"/>
      <c r="T4431" s="134"/>
      <c r="U4431" s="134"/>
      <c r="V4431" s="134"/>
      <c r="W4431" s="134"/>
      <c r="X4431" s="134"/>
      <c r="Y4431" s="134"/>
      <c r="Z4431" s="134"/>
      <c r="AA4431" s="134"/>
      <c r="AB4431" s="134"/>
      <c r="AC4431" s="134"/>
      <c r="AD4431" s="134"/>
      <c r="AE4431" s="134"/>
      <c r="AF4431" s="134"/>
      <c r="AG4431" s="134"/>
      <c r="AH4431" s="134"/>
      <c r="AI4431" s="134"/>
      <c r="AJ4431" s="134"/>
      <c r="AK4431" s="134"/>
      <c r="AL4431" s="134"/>
      <c r="AM4431" s="134"/>
      <c r="AN4431" s="134"/>
      <c r="AO4431" s="134"/>
      <c r="AP4431" s="134"/>
      <c r="AQ4431" s="134"/>
      <c r="AR4431" s="134"/>
      <c r="AS4431" s="134"/>
      <c r="AT4431" s="134"/>
      <c r="AU4431" s="134"/>
      <c r="AV4431" s="134"/>
      <c r="AW4431" s="134"/>
    </row>
    <row r="4432" spans="1:49">
      <c r="A4432" s="92" t="s">
        <v>797</v>
      </c>
      <c r="B4432" s="93" t="s">
        <v>1030</v>
      </c>
      <c r="C4432" s="93" t="s">
        <v>1649</v>
      </c>
      <c r="D4432" s="460"/>
      <c r="E4432" s="531"/>
      <c r="F4432" s="50"/>
      <c r="G4432" s="50"/>
      <c r="H4432" s="50"/>
      <c r="I4432" s="111" t="s">
        <v>1529</v>
      </c>
      <c r="J4432" s="28"/>
      <c r="K4432" s="28"/>
      <c r="L4432" s="28"/>
      <c r="M4432" s="28"/>
      <c r="N4432" s="28"/>
      <c r="O4432" s="28"/>
      <c r="P4432" s="28"/>
      <c r="Q4432" s="28"/>
      <c r="R4432" s="28"/>
      <c r="S4432" s="28"/>
      <c r="T4432" s="28"/>
      <c r="U4432" s="28"/>
      <c r="V4432" s="28"/>
      <c r="W4432" s="28"/>
      <c r="X4432" s="28"/>
      <c r="Y4432" s="28"/>
      <c r="Z4432" s="28"/>
      <c r="AA4432" s="28"/>
      <c r="AB4432" s="28"/>
      <c r="AC4432" s="28"/>
      <c r="AD4432" s="28"/>
      <c r="AE4432" s="28"/>
      <c r="AF4432" s="28"/>
      <c r="AG4432" s="28"/>
      <c r="AH4432" s="28"/>
      <c r="AI4432" s="28"/>
      <c r="AJ4432" s="28"/>
      <c r="AK4432" s="28"/>
      <c r="AL4432" s="28"/>
      <c r="AM4432" s="28"/>
      <c r="AN4432" s="28"/>
      <c r="AO4432" s="28"/>
      <c r="AP4432" s="28"/>
      <c r="AQ4432" s="28"/>
      <c r="AR4432" s="28"/>
      <c r="AS4432" s="28"/>
      <c r="AT4432" s="28"/>
      <c r="AU4432" s="28"/>
      <c r="AV4432" s="28"/>
      <c r="AW4432" s="28"/>
    </row>
    <row r="4433" spans="1:49">
      <c r="A4433" s="48"/>
      <c r="B4433" s="1"/>
      <c r="C4433" s="1"/>
      <c r="D4433" s="369"/>
      <c r="E4433" s="531"/>
      <c r="F4433" s="50"/>
      <c r="G4433" s="50"/>
      <c r="H4433" s="50"/>
      <c r="I4433" s="111"/>
    </row>
    <row r="4434" spans="1:49">
      <c r="A4434" s="48"/>
      <c r="B4434" s="42"/>
      <c r="C4434" s="42"/>
      <c r="D4434" s="42"/>
      <c r="E4434" s="531"/>
      <c r="F4434" s="50"/>
      <c r="G4434" s="50"/>
      <c r="H4434" s="50"/>
      <c r="I4434" s="49" t="s">
        <v>1559</v>
      </c>
      <c r="J4434" s="12">
        <f>SUM(J4435,J4443,J4445)</f>
        <v>7000</v>
      </c>
      <c r="K4434" s="12">
        <f t="shared" ref="K4434:AT4434" si="1241">SUM(K4435,K4443,K4445)</f>
        <v>1800</v>
      </c>
      <c r="L4434" s="12">
        <f t="shared" si="1241"/>
        <v>800</v>
      </c>
      <c r="M4434" s="12">
        <f t="shared" si="1241"/>
        <v>1300</v>
      </c>
      <c r="N4434" s="12">
        <f t="shared" si="1241"/>
        <v>500</v>
      </c>
      <c r="O4434" s="12">
        <f t="shared" si="1241"/>
        <v>1500</v>
      </c>
      <c r="P4434" s="12">
        <f t="shared" si="1241"/>
        <v>0</v>
      </c>
      <c r="Q4434" s="12">
        <f t="shared" si="1241"/>
        <v>0</v>
      </c>
      <c r="R4434" s="12">
        <f t="shared" si="1241"/>
        <v>0</v>
      </c>
      <c r="S4434" s="12">
        <f t="shared" si="1241"/>
        <v>0</v>
      </c>
      <c r="T4434" s="12">
        <f t="shared" si="1241"/>
        <v>0</v>
      </c>
      <c r="U4434" s="12">
        <v>5900</v>
      </c>
      <c r="V4434" s="12">
        <v>1100</v>
      </c>
      <c r="W4434" s="12">
        <f>SUM(W4435,W4443,W4445)</f>
        <v>0</v>
      </c>
      <c r="X4434" s="12">
        <f t="shared" si="1241"/>
        <v>0</v>
      </c>
      <c r="Y4434" s="12">
        <f t="shared" si="1241"/>
        <v>0</v>
      </c>
      <c r="Z4434" s="12">
        <f t="shared" si="1241"/>
        <v>0</v>
      </c>
      <c r="AA4434" s="12">
        <f t="shared" si="1241"/>
        <v>0</v>
      </c>
      <c r="AB4434" s="12">
        <f t="shared" si="1241"/>
        <v>0</v>
      </c>
      <c r="AC4434" s="12">
        <f t="shared" si="1241"/>
        <v>0</v>
      </c>
      <c r="AD4434" s="12">
        <f t="shared" si="1241"/>
        <v>0</v>
      </c>
      <c r="AE4434" s="12">
        <f t="shared" si="1241"/>
        <v>0</v>
      </c>
      <c r="AF4434" s="12">
        <f t="shared" si="1241"/>
        <v>0</v>
      </c>
      <c r="AG4434" s="12">
        <f t="shared" si="1241"/>
        <v>0</v>
      </c>
      <c r="AH4434" s="12">
        <v>0</v>
      </c>
      <c r="AI4434" s="12">
        <v>0</v>
      </c>
      <c r="AJ4434" s="12">
        <f>SUM(AJ4435,AJ4443,AJ4445)</f>
        <v>0</v>
      </c>
      <c r="AK4434" s="12">
        <f t="shared" si="1241"/>
        <v>0</v>
      </c>
      <c r="AL4434" s="12">
        <f t="shared" si="1241"/>
        <v>0</v>
      </c>
      <c r="AM4434" s="12">
        <f t="shared" si="1241"/>
        <v>0</v>
      </c>
      <c r="AN4434" s="12">
        <f t="shared" si="1241"/>
        <v>0</v>
      </c>
      <c r="AO4434" s="12">
        <f t="shared" si="1241"/>
        <v>0</v>
      </c>
      <c r="AP4434" s="12">
        <f t="shared" si="1241"/>
        <v>0</v>
      </c>
      <c r="AQ4434" s="12">
        <f t="shared" si="1241"/>
        <v>0</v>
      </c>
      <c r="AR4434" s="12">
        <f t="shared" si="1241"/>
        <v>0</v>
      </c>
      <c r="AS4434" s="12">
        <f t="shared" si="1241"/>
        <v>0</v>
      </c>
      <c r="AT4434" s="12">
        <f t="shared" si="1241"/>
        <v>0</v>
      </c>
      <c r="AU4434" s="12">
        <v>0</v>
      </c>
      <c r="AV4434" s="12">
        <v>0</v>
      </c>
      <c r="AW4434" s="12">
        <f t="shared" ref="AW4434:AW4463" si="1242">U4434+AH4434+AU4434</f>
        <v>5900</v>
      </c>
    </row>
    <row r="4435" spans="1:49">
      <c r="A4435" s="44" t="s">
        <v>797</v>
      </c>
      <c r="B4435" s="45" t="s">
        <v>1030</v>
      </c>
      <c r="C4435" s="45" t="s">
        <v>1649</v>
      </c>
      <c r="D4435" s="452" t="s">
        <v>2979</v>
      </c>
      <c r="E4435" s="213" t="s">
        <v>771</v>
      </c>
      <c r="F4435" s="65"/>
      <c r="G4435" s="65"/>
      <c r="H4435" s="65"/>
      <c r="I4435" s="1" t="s">
        <v>1500</v>
      </c>
      <c r="J4435" s="9">
        <f>SUM(J4436:J4437)</f>
        <v>0</v>
      </c>
      <c r="K4435" s="9">
        <f t="shared" ref="K4435:AT4435" si="1243">SUM(K4436:K4437)</f>
        <v>0</v>
      </c>
      <c r="L4435" s="9">
        <f t="shared" si="1243"/>
        <v>0</v>
      </c>
      <c r="M4435" s="9">
        <f t="shared" si="1243"/>
        <v>0</v>
      </c>
      <c r="N4435" s="9">
        <f t="shared" si="1243"/>
        <v>0</v>
      </c>
      <c r="O4435" s="9">
        <f t="shared" si="1243"/>
        <v>0</v>
      </c>
      <c r="P4435" s="9">
        <f t="shared" si="1243"/>
        <v>0</v>
      </c>
      <c r="Q4435" s="9">
        <f t="shared" si="1243"/>
        <v>0</v>
      </c>
      <c r="R4435" s="9">
        <f t="shared" si="1243"/>
        <v>0</v>
      </c>
      <c r="S4435" s="9">
        <f t="shared" si="1243"/>
        <v>0</v>
      </c>
      <c r="T4435" s="9">
        <f t="shared" si="1243"/>
        <v>0</v>
      </c>
      <c r="U4435" s="9">
        <v>0</v>
      </c>
      <c r="V4435" s="9">
        <v>0</v>
      </c>
      <c r="W4435" s="9">
        <f>SUM(W4436:W4437)</f>
        <v>0</v>
      </c>
      <c r="X4435" s="9">
        <f t="shared" si="1243"/>
        <v>0</v>
      </c>
      <c r="Y4435" s="9">
        <f t="shared" si="1243"/>
        <v>0</v>
      </c>
      <c r="Z4435" s="9">
        <f t="shared" si="1243"/>
        <v>0</v>
      </c>
      <c r="AA4435" s="9">
        <f t="shared" si="1243"/>
        <v>0</v>
      </c>
      <c r="AB4435" s="9">
        <f t="shared" si="1243"/>
        <v>0</v>
      </c>
      <c r="AC4435" s="9">
        <f t="shared" si="1243"/>
        <v>0</v>
      </c>
      <c r="AD4435" s="9">
        <f t="shared" si="1243"/>
        <v>0</v>
      </c>
      <c r="AE4435" s="9">
        <f t="shared" si="1243"/>
        <v>0</v>
      </c>
      <c r="AF4435" s="9">
        <f t="shared" si="1243"/>
        <v>0</v>
      </c>
      <c r="AG4435" s="9">
        <f t="shared" si="1243"/>
        <v>0</v>
      </c>
      <c r="AH4435" s="9">
        <v>0</v>
      </c>
      <c r="AI4435" s="9">
        <v>0</v>
      </c>
      <c r="AJ4435" s="9">
        <f>SUM(AJ4436:AJ4437)</f>
        <v>0</v>
      </c>
      <c r="AK4435" s="9">
        <f t="shared" si="1243"/>
        <v>0</v>
      </c>
      <c r="AL4435" s="9">
        <f t="shared" si="1243"/>
        <v>0</v>
      </c>
      <c r="AM4435" s="9">
        <f t="shared" si="1243"/>
        <v>0</v>
      </c>
      <c r="AN4435" s="9">
        <f t="shared" si="1243"/>
        <v>0</v>
      </c>
      <c r="AO4435" s="9">
        <f t="shared" si="1243"/>
        <v>0</v>
      </c>
      <c r="AP4435" s="9">
        <f t="shared" si="1243"/>
        <v>0</v>
      </c>
      <c r="AQ4435" s="9">
        <f t="shared" si="1243"/>
        <v>0</v>
      </c>
      <c r="AR4435" s="9">
        <f t="shared" si="1243"/>
        <v>0</v>
      </c>
      <c r="AS4435" s="9">
        <f t="shared" si="1243"/>
        <v>0</v>
      </c>
      <c r="AT4435" s="9">
        <f t="shared" si="1243"/>
        <v>0</v>
      </c>
      <c r="AU4435" s="9">
        <v>0</v>
      </c>
      <c r="AV4435" s="9">
        <v>0</v>
      </c>
      <c r="AW4435" s="9">
        <f t="shared" si="1242"/>
        <v>0</v>
      </c>
    </row>
    <row r="4436" spans="1:49">
      <c r="A4436" s="44" t="s">
        <v>797</v>
      </c>
      <c r="B4436" s="45" t="s">
        <v>1030</v>
      </c>
      <c r="C4436" s="45" t="s">
        <v>1649</v>
      </c>
      <c r="D4436" s="452" t="s">
        <v>2979</v>
      </c>
      <c r="E4436" s="367" t="s">
        <v>834</v>
      </c>
      <c r="F4436" s="50"/>
      <c r="G4436" s="468" t="s">
        <v>3096</v>
      </c>
      <c r="H4436" s="50" t="s">
        <v>2333</v>
      </c>
      <c r="I4436" s="42" t="s">
        <v>1165</v>
      </c>
      <c r="U4436" s="15">
        <v>0</v>
      </c>
      <c r="V4436" s="15">
        <v>0</v>
      </c>
      <c r="AH4436" s="15">
        <v>0</v>
      </c>
      <c r="AI4436" s="15">
        <v>0</v>
      </c>
      <c r="AU4436" s="15">
        <v>0</v>
      </c>
      <c r="AV4436" s="15">
        <v>0</v>
      </c>
      <c r="AW4436" s="15">
        <f t="shared" si="1242"/>
        <v>0</v>
      </c>
    </row>
    <row r="4437" spans="1:49">
      <c r="A4437" s="44" t="s">
        <v>797</v>
      </c>
      <c r="B4437" s="45" t="s">
        <v>1030</v>
      </c>
      <c r="C4437" s="45" t="s">
        <v>1649</v>
      </c>
      <c r="D4437" s="452" t="s">
        <v>2979</v>
      </c>
      <c r="E4437" s="367" t="s">
        <v>772</v>
      </c>
      <c r="F4437" s="50"/>
      <c r="G4437" s="468" t="s">
        <v>3096</v>
      </c>
      <c r="H4437" s="50" t="s">
        <v>2333</v>
      </c>
      <c r="I4437" s="42" t="s">
        <v>1227</v>
      </c>
      <c r="J4437" s="15">
        <f>SUM(J4438:J4442)</f>
        <v>0</v>
      </c>
      <c r="K4437" s="15">
        <f t="shared" ref="K4437:AT4437" si="1244">SUM(K4438:K4442)</f>
        <v>0</v>
      </c>
      <c r="L4437" s="15">
        <f t="shared" si="1244"/>
        <v>0</v>
      </c>
      <c r="M4437" s="15">
        <f t="shared" si="1244"/>
        <v>0</v>
      </c>
      <c r="N4437" s="15">
        <f t="shared" si="1244"/>
        <v>0</v>
      </c>
      <c r="O4437" s="15">
        <f t="shared" si="1244"/>
        <v>0</v>
      </c>
      <c r="P4437" s="15">
        <f t="shared" si="1244"/>
        <v>0</v>
      </c>
      <c r="Q4437" s="15">
        <f t="shared" si="1244"/>
        <v>0</v>
      </c>
      <c r="R4437" s="15">
        <f t="shared" si="1244"/>
        <v>0</v>
      </c>
      <c r="S4437" s="15">
        <f t="shared" si="1244"/>
        <v>0</v>
      </c>
      <c r="T4437" s="15">
        <f t="shared" si="1244"/>
        <v>0</v>
      </c>
      <c r="U4437" s="15">
        <v>0</v>
      </c>
      <c r="V4437" s="15">
        <v>0</v>
      </c>
      <c r="W4437" s="15">
        <f>SUM(W4438:W4442)</f>
        <v>0</v>
      </c>
      <c r="X4437" s="15">
        <f t="shared" si="1244"/>
        <v>0</v>
      </c>
      <c r="Y4437" s="15">
        <f t="shared" si="1244"/>
        <v>0</v>
      </c>
      <c r="Z4437" s="15">
        <f t="shared" si="1244"/>
        <v>0</v>
      </c>
      <c r="AA4437" s="15">
        <f t="shared" si="1244"/>
        <v>0</v>
      </c>
      <c r="AB4437" s="15">
        <f t="shared" si="1244"/>
        <v>0</v>
      </c>
      <c r="AC4437" s="15">
        <f t="shared" si="1244"/>
        <v>0</v>
      </c>
      <c r="AD4437" s="15">
        <f t="shared" si="1244"/>
        <v>0</v>
      </c>
      <c r="AE4437" s="15">
        <f t="shared" si="1244"/>
        <v>0</v>
      </c>
      <c r="AF4437" s="15">
        <f t="shared" si="1244"/>
        <v>0</v>
      </c>
      <c r="AG4437" s="15">
        <f t="shared" si="1244"/>
        <v>0</v>
      </c>
      <c r="AH4437" s="15">
        <v>0</v>
      </c>
      <c r="AI4437" s="15">
        <v>0</v>
      </c>
      <c r="AJ4437" s="15">
        <f>SUM(AJ4438:AJ4442)</f>
        <v>0</v>
      </c>
      <c r="AK4437" s="15">
        <f t="shared" si="1244"/>
        <v>0</v>
      </c>
      <c r="AL4437" s="15">
        <f t="shared" si="1244"/>
        <v>0</v>
      </c>
      <c r="AM4437" s="15">
        <f t="shared" si="1244"/>
        <v>0</v>
      </c>
      <c r="AN4437" s="15">
        <f t="shared" si="1244"/>
        <v>0</v>
      </c>
      <c r="AO4437" s="15">
        <f t="shared" si="1244"/>
        <v>0</v>
      </c>
      <c r="AP4437" s="15">
        <f t="shared" si="1244"/>
        <v>0</v>
      </c>
      <c r="AQ4437" s="15">
        <f t="shared" si="1244"/>
        <v>0</v>
      </c>
      <c r="AR4437" s="15">
        <f t="shared" si="1244"/>
        <v>0</v>
      </c>
      <c r="AS4437" s="15">
        <f t="shared" si="1244"/>
        <v>0</v>
      </c>
      <c r="AT4437" s="15">
        <f t="shared" si="1244"/>
        <v>0</v>
      </c>
      <c r="AU4437" s="15">
        <v>0</v>
      </c>
      <c r="AV4437" s="15">
        <v>0</v>
      </c>
      <c r="AW4437" s="15">
        <f t="shared" si="1242"/>
        <v>0</v>
      </c>
    </row>
    <row r="4438" spans="1:49" s="144" customFormat="1">
      <c r="A4438" s="44" t="s">
        <v>797</v>
      </c>
      <c r="B4438" s="45" t="s">
        <v>1030</v>
      </c>
      <c r="C4438" s="45" t="s">
        <v>1649</v>
      </c>
      <c r="D4438" s="452" t="s">
        <v>2979</v>
      </c>
      <c r="E4438" s="140" t="s">
        <v>850</v>
      </c>
      <c r="F4438" s="141" t="s">
        <v>499</v>
      </c>
      <c r="G4438" s="468" t="s">
        <v>3096</v>
      </c>
      <c r="H4438" s="50" t="s">
        <v>2333</v>
      </c>
      <c r="I4438" s="142" t="s">
        <v>1119</v>
      </c>
      <c r="J4438" s="15"/>
      <c r="K4438" s="15"/>
      <c r="L4438" s="15"/>
      <c r="M4438" s="15"/>
      <c r="N4438" s="15"/>
      <c r="O4438" s="15"/>
      <c r="P4438" s="15"/>
      <c r="Q4438" s="15"/>
      <c r="R4438" s="15"/>
      <c r="S4438" s="15"/>
      <c r="T4438" s="15"/>
      <c r="U4438" s="15">
        <v>0</v>
      </c>
      <c r="V4438" s="15">
        <v>0</v>
      </c>
      <c r="W4438" s="15"/>
      <c r="X4438" s="15"/>
      <c r="Y4438" s="15"/>
      <c r="Z4438" s="15"/>
      <c r="AA4438" s="15"/>
      <c r="AB4438" s="15"/>
      <c r="AC4438" s="15"/>
      <c r="AD4438" s="15"/>
      <c r="AE4438" s="15"/>
      <c r="AF4438" s="15"/>
      <c r="AG4438" s="15"/>
      <c r="AH4438" s="15">
        <v>0</v>
      </c>
      <c r="AI4438" s="15">
        <v>0</v>
      </c>
      <c r="AJ4438" s="15"/>
      <c r="AK4438" s="15"/>
      <c r="AL4438" s="15"/>
      <c r="AM4438" s="15"/>
      <c r="AN4438" s="15"/>
      <c r="AO4438" s="15"/>
      <c r="AP4438" s="15"/>
      <c r="AQ4438" s="15"/>
      <c r="AR4438" s="15"/>
      <c r="AS4438" s="15"/>
      <c r="AT4438" s="15"/>
      <c r="AU4438" s="15">
        <v>0</v>
      </c>
      <c r="AV4438" s="15">
        <v>0</v>
      </c>
      <c r="AW4438" s="15">
        <f t="shared" si="1242"/>
        <v>0</v>
      </c>
    </row>
    <row r="4439" spans="1:49" s="144" customFormat="1">
      <c r="A4439" s="44" t="s">
        <v>797</v>
      </c>
      <c r="B4439" s="45" t="s">
        <v>1030</v>
      </c>
      <c r="C4439" s="45" t="s">
        <v>1649</v>
      </c>
      <c r="D4439" s="452" t="s">
        <v>2979</v>
      </c>
      <c r="E4439" s="140" t="s">
        <v>851</v>
      </c>
      <c r="F4439" s="141" t="s">
        <v>500</v>
      </c>
      <c r="G4439" s="468" t="s">
        <v>3096</v>
      </c>
      <c r="H4439" s="50" t="s">
        <v>2333</v>
      </c>
      <c r="I4439" s="142" t="s">
        <v>1290</v>
      </c>
      <c r="J4439" s="15"/>
      <c r="K4439" s="15"/>
      <c r="L4439" s="15"/>
      <c r="M4439" s="15"/>
      <c r="N4439" s="15"/>
      <c r="O4439" s="15"/>
      <c r="P4439" s="15"/>
      <c r="Q4439" s="15"/>
      <c r="R4439" s="15"/>
      <c r="S4439" s="15"/>
      <c r="T4439" s="15"/>
      <c r="U4439" s="15">
        <v>0</v>
      </c>
      <c r="V4439" s="15">
        <v>0</v>
      </c>
      <c r="W4439" s="15"/>
      <c r="X4439" s="15"/>
      <c r="Y4439" s="15"/>
      <c r="Z4439" s="15"/>
      <c r="AA4439" s="15"/>
      <c r="AB4439" s="15"/>
      <c r="AC4439" s="15"/>
      <c r="AD4439" s="15"/>
      <c r="AE4439" s="15"/>
      <c r="AF4439" s="15"/>
      <c r="AG4439" s="15"/>
      <c r="AH4439" s="15">
        <v>0</v>
      </c>
      <c r="AI4439" s="15">
        <v>0</v>
      </c>
      <c r="AJ4439" s="15"/>
      <c r="AK4439" s="15"/>
      <c r="AL4439" s="15"/>
      <c r="AM4439" s="15"/>
      <c r="AN4439" s="15"/>
      <c r="AO4439" s="15"/>
      <c r="AP4439" s="15"/>
      <c r="AQ4439" s="15"/>
      <c r="AR4439" s="15"/>
      <c r="AS4439" s="15"/>
      <c r="AT4439" s="15"/>
      <c r="AU4439" s="15">
        <v>0</v>
      </c>
      <c r="AV4439" s="15">
        <v>0</v>
      </c>
      <c r="AW4439" s="15">
        <f t="shared" si="1242"/>
        <v>0</v>
      </c>
    </row>
    <row r="4440" spans="1:49" s="144" customFormat="1">
      <c r="A4440" s="44" t="s">
        <v>797</v>
      </c>
      <c r="B4440" s="45" t="s">
        <v>1030</v>
      </c>
      <c r="C4440" s="45" t="s">
        <v>1649</v>
      </c>
      <c r="D4440" s="452" t="s">
        <v>2979</v>
      </c>
      <c r="E4440" s="140" t="s">
        <v>852</v>
      </c>
      <c r="F4440" s="141" t="s">
        <v>501</v>
      </c>
      <c r="G4440" s="468" t="s">
        <v>3096</v>
      </c>
      <c r="H4440" s="50" t="s">
        <v>2333</v>
      </c>
      <c r="I4440" s="142" t="s">
        <v>1733</v>
      </c>
      <c r="J4440" s="15"/>
      <c r="K4440" s="15"/>
      <c r="L4440" s="15"/>
      <c r="M4440" s="15"/>
      <c r="N4440" s="15"/>
      <c r="O4440" s="15"/>
      <c r="P4440" s="15"/>
      <c r="Q4440" s="15"/>
      <c r="R4440" s="15"/>
      <c r="S4440" s="15"/>
      <c r="T4440" s="15"/>
      <c r="U4440" s="15">
        <v>0</v>
      </c>
      <c r="V4440" s="15">
        <v>0</v>
      </c>
      <c r="W4440" s="15"/>
      <c r="X4440" s="15"/>
      <c r="Y4440" s="15"/>
      <c r="Z4440" s="15"/>
      <c r="AA4440" s="15"/>
      <c r="AB4440" s="15"/>
      <c r="AC4440" s="15"/>
      <c r="AD4440" s="15"/>
      <c r="AE4440" s="15"/>
      <c r="AF4440" s="15"/>
      <c r="AG4440" s="15"/>
      <c r="AH4440" s="15">
        <v>0</v>
      </c>
      <c r="AI4440" s="15">
        <v>0</v>
      </c>
      <c r="AJ4440" s="15"/>
      <c r="AK4440" s="15"/>
      <c r="AL4440" s="15"/>
      <c r="AM4440" s="15"/>
      <c r="AN4440" s="15"/>
      <c r="AO4440" s="15"/>
      <c r="AP4440" s="15"/>
      <c r="AQ4440" s="15"/>
      <c r="AR4440" s="15"/>
      <c r="AS4440" s="15"/>
      <c r="AT4440" s="15"/>
      <c r="AU4440" s="15">
        <v>0</v>
      </c>
      <c r="AV4440" s="15">
        <v>0</v>
      </c>
      <c r="AW4440" s="15">
        <f t="shared" si="1242"/>
        <v>0</v>
      </c>
    </row>
    <row r="4441" spans="1:49" s="144" customFormat="1">
      <c r="A4441" s="44" t="s">
        <v>797</v>
      </c>
      <c r="B4441" s="45" t="s">
        <v>1030</v>
      </c>
      <c r="C4441" s="45" t="s">
        <v>1649</v>
      </c>
      <c r="D4441" s="452" t="s">
        <v>2979</v>
      </c>
      <c r="E4441" s="140" t="s">
        <v>853</v>
      </c>
      <c r="F4441" s="141" t="s">
        <v>502</v>
      </c>
      <c r="G4441" s="468" t="s">
        <v>3096</v>
      </c>
      <c r="H4441" s="50" t="s">
        <v>2333</v>
      </c>
      <c r="I4441" s="142" t="s">
        <v>1734</v>
      </c>
      <c r="J4441" s="15"/>
      <c r="K4441" s="15"/>
      <c r="L4441" s="15"/>
      <c r="M4441" s="15"/>
      <c r="N4441" s="15"/>
      <c r="O4441" s="15"/>
      <c r="P4441" s="15"/>
      <c r="Q4441" s="15"/>
      <c r="R4441" s="15"/>
      <c r="S4441" s="15"/>
      <c r="T4441" s="15"/>
      <c r="U4441" s="15">
        <v>0</v>
      </c>
      <c r="V4441" s="15">
        <v>0</v>
      </c>
      <c r="W4441" s="15"/>
      <c r="X4441" s="15"/>
      <c r="Y4441" s="15"/>
      <c r="Z4441" s="15"/>
      <c r="AA4441" s="15"/>
      <c r="AB4441" s="15"/>
      <c r="AC4441" s="15"/>
      <c r="AD4441" s="15"/>
      <c r="AE4441" s="15"/>
      <c r="AF4441" s="15"/>
      <c r="AG4441" s="15"/>
      <c r="AH4441" s="15">
        <v>0</v>
      </c>
      <c r="AI4441" s="15">
        <v>0</v>
      </c>
      <c r="AJ4441" s="15"/>
      <c r="AK4441" s="15"/>
      <c r="AL4441" s="15"/>
      <c r="AM4441" s="15"/>
      <c r="AN4441" s="15"/>
      <c r="AO4441" s="15"/>
      <c r="AP4441" s="15"/>
      <c r="AQ4441" s="15"/>
      <c r="AR4441" s="15"/>
      <c r="AS4441" s="15"/>
      <c r="AT4441" s="15"/>
      <c r="AU4441" s="15">
        <v>0</v>
      </c>
      <c r="AV4441" s="15">
        <v>0</v>
      </c>
      <c r="AW4441" s="15">
        <f t="shared" si="1242"/>
        <v>0</v>
      </c>
    </row>
    <row r="4442" spans="1:49" s="144" customFormat="1">
      <c r="A4442" s="44" t="s">
        <v>797</v>
      </c>
      <c r="B4442" s="45" t="s">
        <v>1030</v>
      </c>
      <c r="C4442" s="45" t="s">
        <v>1649</v>
      </c>
      <c r="D4442" s="452" t="s">
        <v>2979</v>
      </c>
      <c r="E4442" s="140" t="s">
        <v>854</v>
      </c>
      <c r="F4442" s="141" t="s">
        <v>503</v>
      </c>
      <c r="G4442" s="468" t="s">
        <v>3096</v>
      </c>
      <c r="H4442" s="50" t="s">
        <v>2333</v>
      </c>
      <c r="I4442" s="142" t="s">
        <v>1735</v>
      </c>
      <c r="J4442" s="15"/>
      <c r="K4442" s="15"/>
      <c r="L4442" s="15"/>
      <c r="M4442" s="15"/>
      <c r="N4442" s="15"/>
      <c r="O4442" s="15"/>
      <c r="P4442" s="15"/>
      <c r="Q4442" s="15"/>
      <c r="R4442" s="15"/>
      <c r="S4442" s="15"/>
      <c r="T4442" s="15"/>
      <c r="U4442" s="15">
        <v>0</v>
      </c>
      <c r="V4442" s="15">
        <v>0</v>
      </c>
      <c r="W4442" s="15"/>
      <c r="X4442" s="15"/>
      <c r="Y4442" s="15"/>
      <c r="Z4442" s="15"/>
      <c r="AA4442" s="15"/>
      <c r="AB4442" s="15"/>
      <c r="AC4442" s="15"/>
      <c r="AD4442" s="15"/>
      <c r="AE4442" s="15"/>
      <c r="AF4442" s="15"/>
      <c r="AG4442" s="15"/>
      <c r="AH4442" s="15">
        <v>0</v>
      </c>
      <c r="AI4442" s="15">
        <v>0</v>
      </c>
      <c r="AJ4442" s="15"/>
      <c r="AK4442" s="15"/>
      <c r="AL4442" s="15"/>
      <c r="AM4442" s="15"/>
      <c r="AN4442" s="15"/>
      <c r="AO4442" s="15"/>
      <c r="AP4442" s="15"/>
      <c r="AQ4442" s="15"/>
      <c r="AR4442" s="15"/>
      <c r="AS4442" s="15"/>
      <c r="AT4442" s="15"/>
      <c r="AU4442" s="15">
        <v>0</v>
      </c>
      <c r="AV4442" s="15">
        <v>0</v>
      </c>
      <c r="AW4442" s="15">
        <f t="shared" si="1242"/>
        <v>0</v>
      </c>
    </row>
    <row r="4443" spans="1:49">
      <c r="A4443" s="44" t="s">
        <v>797</v>
      </c>
      <c r="B4443" s="45" t="s">
        <v>1030</v>
      </c>
      <c r="C4443" s="45" t="s">
        <v>1649</v>
      </c>
      <c r="D4443" s="452" t="s">
        <v>2979</v>
      </c>
      <c r="E4443" s="213" t="s">
        <v>773</v>
      </c>
      <c r="F4443" s="65"/>
      <c r="G4443" s="65"/>
      <c r="H4443" s="65"/>
      <c r="I4443" s="1" t="s">
        <v>1362</v>
      </c>
      <c r="J4443" s="9">
        <f>SUM(J4444)</f>
        <v>0</v>
      </c>
      <c r="K4443" s="9">
        <f t="shared" ref="K4443:AT4443" si="1245">SUM(K4444)</f>
        <v>0</v>
      </c>
      <c r="L4443" s="9">
        <f t="shared" si="1245"/>
        <v>0</v>
      </c>
      <c r="M4443" s="9">
        <f t="shared" si="1245"/>
        <v>0</v>
      </c>
      <c r="N4443" s="9">
        <f t="shared" si="1245"/>
        <v>0</v>
      </c>
      <c r="O4443" s="9">
        <f t="shared" si="1245"/>
        <v>0</v>
      </c>
      <c r="P4443" s="9">
        <f t="shared" si="1245"/>
        <v>0</v>
      </c>
      <c r="Q4443" s="9">
        <f t="shared" si="1245"/>
        <v>0</v>
      </c>
      <c r="R4443" s="9">
        <f t="shared" si="1245"/>
        <v>0</v>
      </c>
      <c r="S4443" s="9">
        <f t="shared" si="1245"/>
        <v>0</v>
      </c>
      <c r="T4443" s="9">
        <f t="shared" si="1245"/>
        <v>0</v>
      </c>
      <c r="U4443" s="9">
        <v>0</v>
      </c>
      <c r="V4443" s="9">
        <v>0</v>
      </c>
      <c r="W4443" s="9">
        <f>SUM(W4444)</f>
        <v>0</v>
      </c>
      <c r="X4443" s="9">
        <f t="shared" si="1245"/>
        <v>0</v>
      </c>
      <c r="Y4443" s="9">
        <f t="shared" si="1245"/>
        <v>0</v>
      </c>
      <c r="Z4443" s="9">
        <f t="shared" si="1245"/>
        <v>0</v>
      </c>
      <c r="AA4443" s="9">
        <f t="shared" si="1245"/>
        <v>0</v>
      </c>
      <c r="AB4443" s="9">
        <f t="shared" si="1245"/>
        <v>0</v>
      </c>
      <c r="AC4443" s="9">
        <f t="shared" si="1245"/>
        <v>0</v>
      </c>
      <c r="AD4443" s="9">
        <f t="shared" si="1245"/>
        <v>0</v>
      </c>
      <c r="AE4443" s="9">
        <f t="shared" si="1245"/>
        <v>0</v>
      </c>
      <c r="AF4443" s="9">
        <f t="shared" si="1245"/>
        <v>0</v>
      </c>
      <c r="AG4443" s="9">
        <f t="shared" si="1245"/>
        <v>0</v>
      </c>
      <c r="AH4443" s="9">
        <v>0</v>
      </c>
      <c r="AI4443" s="9">
        <v>0</v>
      </c>
      <c r="AJ4443" s="9">
        <f>SUM(AJ4444)</f>
        <v>0</v>
      </c>
      <c r="AK4443" s="9">
        <f t="shared" si="1245"/>
        <v>0</v>
      </c>
      <c r="AL4443" s="9">
        <f t="shared" si="1245"/>
        <v>0</v>
      </c>
      <c r="AM4443" s="9">
        <f t="shared" si="1245"/>
        <v>0</v>
      </c>
      <c r="AN4443" s="9">
        <f t="shared" si="1245"/>
        <v>0</v>
      </c>
      <c r="AO4443" s="9">
        <f t="shared" si="1245"/>
        <v>0</v>
      </c>
      <c r="AP4443" s="9">
        <f t="shared" si="1245"/>
        <v>0</v>
      </c>
      <c r="AQ4443" s="9">
        <f t="shared" si="1245"/>
        <v>0</v>
      </c>
      <c r="AR4443" s="9">
        <f t="shared" si="1245"/>
        <v>0</v>
      </c>
      <c r="AS4443" s="9">
        <f t="shared" si="1245"/>
        <v>0</v>
      </c>
      <c r="AT4443" s="9">
        <f t="shared" si="1245"/>
        <v>0</v>
      </c>
      <c r="AU4443" s="9">
        <v>0</v>
      </c>
      <c r="AV4443" s="9">
        <v>0</v>
      </c>
      <c r="AW4443" s="9">
        <f t="shared" si="1242"/>
        <v>0</v>
      </c>
    </row>
    <row r="4444" spans="1:49">
      <c r="A4444" s="44" t="s">
        <v>797</v>
      </c>
      <c r="B4444" s="45" t="s">
        <v>1030</v>
      </c>
      <c r="C4444" s="45" t="s">
        <v>1649</v>
      </c>
      <c r="D4444" s="452" t="s">
        <v>2979</v>
      </c>
      <c r="E4444" s="367" t="s">
        <v>785</v>
      </c>
      <c r="F4444" s="50"/>
      <c r="G4444" s="468" t="s">
        <v>3096</v>
      </c>
      <c r="H4444" s="50" t="s">
        <v>2333</v>
      </c>
      <c r="I4444" s="42" t="s">
        <v>1363</v>
      </c>
      <c r="U4444" s="15">
        <v>0</v>
      </c>
      <c r="V4444" s="15">
        <v>0</v>
      </c>
      <c r="AH4444" s="15">
        <v>0</v>
      </c>
      <c r="AI4444" s="15">
        <v>0</v>
      </c>
      <c r="AU4444" s="15">
        <v>0</v>
      </c>
      <c r="AV4444" s="15">
        <v>0</v>
      </c>
      <c r="AW4444" s="15">
        <f t="shared" si="1242"/>
        <v>0</v>
      </c>
    </row>
    <row r="4445" spans="1:49">
      <c r="A4445" s="44" t="s">
        <v>797</v>
      </c>
      <c r="B4445" s="45" t="s">
        <v>1030</v>
      </c>
      <c r="C4445" s="45" t="s">
        <v>1649</v>
      </c>
      <c r="D4445" s="452" t="s">
        <v>2979</v>
      </c>
      <c r="E4445" s="213" t="s">
        <v>1364</v>
      </c>
      <c r="F4445" s="65"/>
      <c r="G4445" s="65"/>
      <c r="H4445" s="65"/>
      <c r="I4445" s="1" t="s">
        <v>2104</v>
      </c>
      <c r="J4445" s="9">
        <f>SUM(J4446:J4455)</f>
        <v>7000</v>
      </c>
      <c r="K4445" s="9">
        <f t="shared" ref="K4445:AT4445" si="1246">SUM(K4446:K4455)</f>
        <v>1800</v>
      </c>
      <c r="L4445" s="9">
        <f t="shared" si="1246"/>
        <v>800</v>
      </c>
      <c r="M4445" s="9">
        <f t="shared" si="1246"/>
        <v>1300</v>
      </c>
      <c r="N4445" s="9">
        <f t="shared" si="1246"/>
        <v>500</v>
      </c>
      <c r="O4445" s="9">
        <f t="shared" si="1246"/>
        <v>1500</v>
      </c>
      <c r="P4445" s="9">
        <f t="shared" si="1246"/>
        <v>0</v>
      </c>
      <c r="Q4445" s="9">
        <f t="shared" si="1246"/>
        <v>0</v>
      </c>
      <c r="R4445" s="9">
        <f t="shared" si="1246"/>
        <v>0</v>
      </c>
      <c r="S4445" s="9">
        <f t="shared" si="1246"/>
        <v>0</v>
      </c>
      <c r="T4445" s="9">
        <f t="shared" si="1246"/>
        <v>0</v>
      </c>
      <c r="U4445" s="9">
        <v>5900</v>
      </c>
      <c r="V4445" s="9">
        <v>1100</v>
      </c>
      <c r="W4445" s="9">
        <f>SUM(W4446:W4455)</f>
        <v>0</v>
      </c>
      <c r="X4445" s="9">
        <f t="shared" si="1246"/>
        <v>0</v>
      </c>
      <c r="Y4445" s="9">
        <f t="shared" si="1246"/>
        <v>0</v>
      </c>
      <c r="Z4445" s="9">
        <f t="shared" si="1246"/>
        <v>0</v>
      </c>
      <c r="AA4445" s="9">
        <f t="shared" si="1246"/>
        <v>0</v>
      </c>
      <c r="AB4445" s="9">
        <f t="shared" si="1246"/>
        <v>0</v>
      </c>
      <c r="AC4445" s="9">
        <f t="shared" si="1246"/>
        <v>0</v>
      </c>
      <c r="AD4445" s="9">
        <f t="shared" si="1246"/>
        <v>0</v>
      </c>
      <c r="AE4445" s="9">
        <f t="shared" si="1246"/>
        <v>0</v>
      </c>
      <c r="AF4445" s="9">
        <f t="shared" si="1246"/>
        <v>0</v>
      </c>
      <c r="AG4445" s="9">
        <f t="shared" si="1246"/>
        <v>0</v>
      </c>
      <c r="AH4445" s="9">
        <v>0</v>
      </c>
      <c r="AI4445" s="9">
        <v>0</v>
      </c>
      <c r="AJ4445" s="9">
        <f>SUM(AJ4446:AJ4455)</f>
        <v>0</v>
      </c>
      <c r="AK4445" s="9">
        <f t="shared" si="1246"/>
        <v>0</v>
      </c>
      <c r="AL4445" s="9">
        <f t="shared" si="1246"/>
        <v>0</v>
      </c>
      <c r="AM4445" s="9">
        <f t="shared" si="1246"/>
        <v>0</v>
      </c>
      <c r="AN4445" s="9">
        <f t="shared" si="1246"/>
        <v>0</v>
      </c>
      <c r="AO4445" s="9">
        <f t="shared" si="1246"/>
        <v>0</v>
      </c>
      <c r="AP4445" s="9">
        <f t="shared" si="1246"/>
        <v>0</v>
      </c>
      <c r="AQ4445" s="9">
        <f t="shared" si="1246"/>
        <v>0</v>
      </c>
      <c r="AR4445" s="9">
        <f t="shared" si="1246"/>
        <v>0</v>
      </c>
      <c r="AS4445" s="9">
        <f t="shared" si="1246"/>
        <v>0</v>
      </c>
      <c r="AT4445" s="9">
        <f t="shared" si="1246"/>
        <v>0</v>
      </c>
      <c r="AU4445" s="9">
        <v>0</v>
      </c>
      <c r="AV4445" s="9">
        <v>0</v>
      </c>
      <c r="AW4445" s="9">
        <f t="shared" si="1242"/>
        <v>5900</v>
      </c>
    </row>
    <row r="4446" spans="1:49">
      <c r="A4446" s="44" t="s">
        <v>797</v>
      </c>
      <c r="B4446" s="45" t="s">
        <v>1030</v>
      </c>
      <c r="C4446" s="45" t="s">
        <v>1649</v>
      </c>
      <c r="D4446" s="452" t="s">
        <v>2979</v>
      </c>
      <c r="E4446" s="367" t="s">
        <v>786</v>
      </c>
      <c r="F4446" s="50"/>
      <c r="G4446" s="468" t="s">
        <v>3096</v>
      </c>
      <c r="H4446" s="50" t="s">
        <v>2333</v>
      </c>
      <c r="I4446" s="42" t="s">
        <v>1191</v>
      </c>
      <c r="J4446" s="15">
        <v>1000</v>
      </c>
      <c r="K4446" s="15">
        <v>100</v>
      </c>
      <c r="L4446" s="15">
        <v>100</v>
      </c>
      <c r="M4446" s="15">
        <v>300</v>
      </c>
      <c r="N4446" s="15">
        <v>100</v>
      </c>
      <c r="U4446" s="15">
        <v>600</v>
      </c>
      <c r="V4446" s="15">
        <v>400</v>
      </c>
      <c r="AH4446" s="15">
        <v>0</v>
      </c>
      <c r="AI4446" s="15">
        <v>0</v>
      </c>
      <c r="AU4446" s="15">
        <v>0</v>
      </c>
      <c r="AV4446" s="15">
        <v>0</v>
      </c>
      <c r="AW4446" s="15">
        <f t="shared" si="1242"/>
        <v>600</v>
      </c>
    </row>
    <row r="4447" spans="1:49">
      <c r="A4447" s="44" t="s">
        <v>797</v>
      </c>
      <c r="B4447" s="45" t="s">
        <v>1030</v>
      </c>
      <c r="C4447" s="45" t="s">
        <v>1649</v>
      </c>
      <c r="D4447" s="452" t="s">
        <v>2979</v>
      </c>
      <c r="E4447" s="367" t="s">
        <v>1528</v>
      </c>
      <c r="F4447" s="50"/>
      <c r="G4447" s="468" t="s">
        <v>3096</v>
      </c>
      <c r="H4447" s="50" t="s">
        <v>2333</v>
      </c>
      <c r="I4447" s="42" t="s">
        <v>989</v>
      </c>
      <c r="U4447" s="15">
        <v>0</v>
      </c>
      <c r="V4447" s="15">
        <v>0</v>
      </c>
      <c r="AH4447" s="15">
        <v>0</v>
      </c>
      <c r="AI4447" s="15">
        <v>0</v>
      </c>
      <c r="AU4447" s="15">
        <v>0</v>
      </c>
      <c r="AV4447" s="15">
        <v>0</v>
      </c>
      <c r="AW4447" s="15">
        <f t="shared" si="1242"/>
        <v>0</v>
      </c>
    </row>
    <row r="4448" spans="1:49">
      <c r="A4448" s="44" t="s">
        <v>797</v>
      </c>
      <c r="B4448" s="45" t="s">
        <v>1030</v>
      </c>
      <c r="C4448" s="45" t="s">
        <v>1649</v>
      </c>
      <c r="D4448" s="452" t="s">
        <v>2979</v>
      </c>
      <c r="E4448" s="367" t="s">
        <v>1679</v>
      </c>
      <c r="F4448" s="50"/>
      <c r="G4448" s="468" t="s">
        <v>3096</v>
      </c>
      <c r="H4448" s="50" t="s">
        <v>2333</v>
      </c>
      <c r="I4448" s="42" t="s">
        <v>1048</v>
      </c>
      <c r="U4448" s="15">
        <v>0</v>
      </c>
      <c r="V4448" s="15">
        <v>0</v>
      </c>
      <c r="AH4448" s="15">
        <v>0</v>
      </c>
      <c r="AI4448" s="15">
        <v>0</v>
      </c>
      <c r="AU4448" s="15">
        <v>0</v>
      </c>
      <c r="AV4448" s="15">
        <v>0</v>
      </c>
      <c r="AW4448" s="15">
        <f t="shared" si="1242"/>
        <v>0</v>
      </c>
    </row>
    <row r="4449" spans="1:49">
      <c r="A4449" s="44" t="s">
        <v>797</v>
      </c>
      <c r="B4449" s="45" t="s">
        <v>1030</v>
      </c>
      <c r="C4449" s="45" t="s">
        <v>1649</v>
      </c>
      <c r="D4449" s="452" t="s">
        <v>2979</v>
      </c>
      <c r="E4449" s="367" t="s">
        <v>787</v>
      </c>
      <c r="F4449" s="50"/>
      <c r="G4449" s="468" t="s">
        <v>3096</v>
      </c>
      <c r="H4449" s="50" t="s">
        <v>2333</v>
      </c>
      <c r="I4449" s="42" t="s">
        <v>2078</v>
      </c>
      <c r="J4449" s="15">
        <v>1500</v>
      </c>
      <c r="K4449" s="15">
        <v>500</v>
      </c>
      <c r="L4449" s="15">
        <v>300</v>
      </c>
      <c r="M4449" s="15">
        <v>200</v>
      </c>
      <c r="O4449" s="15">
        <v>500</v>
      </c>
      <c r="U4449" s="15">
        <v>1500</v>
      </c>
      <c r="V4449" s="15">
        <v>0</v>
      </c>
      <c r="AH4449" s="15">
        <v>0</v>
      </c>
      <c r="AI4449" s="15">
        <v>0</v>
      </c>
      <c r="AU4449" s="15">
        <v>0</v>
      </c>
      <c r="AV4449" s="15">
        <v>0</v>
      </c>
      <c r="AW4449" s="15">
        <f t="shared" si="1242"/>
        <v>1500</v>
      </c>
    </row>
    <row r="4450" spans="1:49">
      <c r="A4450" s="44" t="s">
        <v>797</v>
      </c>
      <c r="B4450" s="45" t="s">
        <v>1030</v>
      </c>
      <c r="C4450" s="45" t="s">
        <v>1649</v>
      </c>
      <c r="D4450" s="452" t="s">
        <v>2979</v>
      </c>
      <c r="E4450" s="367" t="s">
        <v>1116</v>
      </c>
      <c r="F4450" s="50"/>
      <c r="G4450" s="468" t="s">
        <v>3096</v>
      </c>
      <c r="H4450" s="50" t="s">
        <v>2333</v>
      </c>
      <c r="I4450" s="42" t="s">
        <v>1487</v>
      </c>
      <c r="J4450" s="15">
        <v>1000</v>
      </c>
      <c r="K4450" s="15">
        <v>200</v>
      </c>
      <c r="L4450" s="15">
        <v>100</v>
      </c>
      <c r="M4450" s="15">
        <v>200</v>
      </c>
      <c r="O4450" s="15">
        <v>200</v>
      </c>
      <c r="U4450" s="15">
        <v>700</v>
      </c>
      <c r="V4450" s="15">
        <v>300</v>
      </c>
      <c r="AH4450" s="15">
        <v>0</v>
      </c>
      <c r="AI4450" s="15">
        <v>0</v>
      </c>
      <c r="AU4450" s="15">
        <v>0</v>
      </c>
      <c r="AV4450" s="15">
        <v>0</v>
      </c>
      <c r="AW4450" s="15">
        <f t="shared" si="1242"/>
        <v>700</v>
      </c>
    </row>
    <row r="4451" spans="1:49">
      <c r="A4451" s="44" t="s">
        <v>797</v>
      </c>
      <c r="B4451" s="45" t="s">
        <v>1030</v>
      </c>
      <c r="C4451" s="45" t="s">
        <v>1649</v>
      </c>
      <c r="D4451" s="452" t="s">
        <v>2979</v>
      </c>
      <c r="E4451" s="367" t="s">
        <v>1703</v>
      </c>
      <c r="F4451" s="50"/>
      <c r="G4451" s="468" t="s">
        <v>3096</v>
      </c>
      <c r="H4451" s="50" t="s">
        <v>2333</v>
      </c>
      <c r="I4451" s="42" t="s">
        <v>1047</v>
      </c>
      <c r="U4451" s="15">
        <v>0</v>
      </c>
      <c r="V4451" s="15">
        <v>0</v>
      </c>
      <c r="AH4451" s="15">
        <v>0</v>
      </c>
      <c r="AI4451" s="15">
        <v>0</v>
      </c>
      <c r="AU4451" s="15">
        <v>0</v>
      </c>
      <c r="AV4451" s="15">
        <v>0</v>
      </c>
      <c r="AW4451" s="15">
        <f t="shared" si="1242"/>
        <v>0</v>
      </c>
    </row>
    <row r="4452" spans="1:49">
      <c r="A4452" s="44" t="s">
        <v>797</v>
      </c>
      <c r="B4452" s="45" t="s">
        <v>1030</v>
      </c>
      <c r="C4452" s="45" t="s">
        <v>1649</v>
      </c>
      <c r="D4452" s="452" t="s">
        <v>2979</v>
      </c>
      <c r="E4452" s="367" t="s">
        <v>826</v>
      </c>
      <c r="F4452" s="50"/>
      <c r="G4452" s="468" t="s">
        <v>3096</v>
      </c>
      <c r="H4452" s="50" t="s">
        <v>2333</v>
      </c>
      <c r="I4452" s="42" t="s">
        <v>2170</v>
      </c>
      <c r="J4452" s="15">
        <v>1500</v>
      </c>
      <c r="K4452" s="15">
        <v>500</v>
      </c>
      <c r="L4452" s="15">
        <v>300</v>
      </c>
      <c r="M4452" s="15">
        <v>300</v>
      </c>
      <c r="O4452" s="15">
        <v>400</v>
      </c>
      <c r="U4452" s="15">
        <v>1500</v>
      </c>
      <c r="V4452" s="15">
        <v>0</v>
      </c>
      <c r="AH4452" s="15">
        <v>0</v>
      </c>
      <c r="AI4452" s="15">
        <v>0</v>
      </c>
      <c r="AU4452" s="15">
        <v>0</v>
      </c>
      <c r="AV4452" s="15">
        <v>0</v>
      </c>
      <c r="AW4452" s="15">
        <f t="shared" si="1242"/>
        <v>1500</v>
      </c>
    </row>
    <row r="4453" spans="1:49">
      <c r="A4453" s="44" t="s">
        <v>797</v>
      </c>
      <c r="B4453" s="45" t="s">
        <v>1030</v>
      </c>
      <c r="C4453" s="45" t="s">
        <v>1649</v>
      </c>
      <c r="D4453" s="452" t="s">
        <v>2979</v>
      </c>
      <c r="E4453" s="367" t="s">
        <v>1115</v>
      </c>
      <c r="F4453" s="50"/>
      <c r="G4453" s="468" t="s">
        <v>3096</v>
      </c>
      <c r="H4453" s="50" t="s">
        <v>2333</v>
      </c>
      <c r="I4453" s="42" t="s">
        <v>990</v>
      </c>
      <c r="U4453" s="15">
        <v>0</v>
      </c>
      <c r="V4453" s="15">
        <v>0</v>
      </c>
      <c r="AH4453" s="15">
        <v>0</v>
      </c>
      <c r="AI4453" s="15">
        <v>0</v>
      </c>
      <c r="AU4453" s="15">
        <v>0</v>
      </c>
      <c r="AV4453" s="15">
        <v>0</v>
      </c>
      <c r="AW4453" s="15">
        <f t="shared" si="1242"/>
        <v>0</v>
      </c>
    </row>
    <row r="4454" spans="1:49">
      <c r="A4454" s="44" t="s">
        <v>797</v>
      </c>
      <c r="B4454" s="45" t="s">
        <v>1030</v>
      </c>
      <c r="C4454" s="45" t="s">
        <v>1649</v>
      </c>
      <c r="D4454" s="452" t="s">
        <v>2979</v>
      </c>
      <c r="E4454" s="367" t="s">
        <v>1677</v>
      </c>
      <c r="F4454" s="50"/>
      <c r="G4454" s="468" t="s">
        <v>3096</v>
      </c>
      <c r="H4454" s="50" t="s">
        <v>2333</v>
      </c>
      <c r="I4454" s="42" t="s">
        <v>2325</v>
      </c>
      <c r="J4454" s="15">
        <v>2000</v>
      </c>
      <c r="K4454" s="15">
        <v>500</v>
      </c>
      <c r="M4454" s="15">
        <v>300</v>
      </c>
      <c r="N4454" s="15">
        <v>400</v>
      </c>
      <c r="O4454" s="15">
        <v>400</v>
      </c>
      <c r="U4454" s="15">
        <v>1600</v>
      </c>
      <c r="V4454" s="15">
        <v>400</v>
      </c>
      <c r="AH4454" s="15">
        <v>0</v>
      </c>
      <c r="AI4454" s="15">
        <v>0</v>
      </c>
      <c r="AU4454" s="15">
        <v>0</v>
      </c>
      <c r="AV4454" s="15">
        <v>0</v>
      </c>
      <c r="AW4454" s="15">
        <f t="shared" si="1242"/>
        <v>1600</v>
      </c>
    </row>
    <row r="4455" spans="1:49">
      <c r="A4455" s="44" t="s">
        <v>797</v>
      </c>
      <c r="B4455" s="45" t="s">
        <v>1030</v>
      </c>
      <c r="C4455" s="45" t="s">
        <v>1649</v>
      </c>
      <c r="D4455" s="452" t="s">
        <v>2979</v>
      </c>
      <c r="E4455" s="367" t="s">
        <v>1677</v>
      </c>
      <c r="F4455" s="50" t="s">
        <v>504</v>
      </c>
      <c r="G4455" s="468" t="s">
        <v>3096</v>
      </c>
      <c r="H4455" s="50" t="s">
        <v>2333</v>
      </c>
      <c r="I4455" s="42" t="s">
        <v>25</v>
      </c>
      <c r="U4455" s="15">
        <v>0</v>
      </c>
      <c r="V4455" s="15">
        <v>0</v>
      </c>
      <c r="AH4455" s="15">
        <v>0</v>
      </c>
      <c r="AI4455" s="15">
        <v>0</v>
      </c>
      <c r="AU4455" s="15">
        <v>0</v>
      </c>
      <c r="AV4455" s="15">
        <v>0</v>
      </c>
      <c r="AW4455" s="15">
        <f t="shared" si="1242"/>
        <v>0</v>
      </c>
    </row>
    <row r="4456" spans="1:49" s="52" customFormat="1">
      <c r="A4456" s="41"/>
      <c r="B4456" s="345"/>
      <c r="C4456" s="345"/>
      <c r="D4456" s="369"/>
      <c r="E4456" s="213"/>
      <c r="F4456" s="65"/>
      <c r="G4456" s="65"/>
      <c r="H4456" s="65"/>
      <c r="I4456" s="49" t="s">
        <v>3</v>
      </c>
      <c r="J4456" s="6">
        <f>SUM(J4457)</f>
        <v>0</v>
      </c>
      <c r="K4456" s="6">
        <f t="shared" ref="K4456:AT4457" si="1247">SUM(K4457)</f>
        <v>0</v>
      </c>
      <c r="L4456" s="6">
        <f t="shared" si="1247"/>
        <v>0</v>
      </c>
      <c r="M4456" s="6">
        <f t="shared" si="1247"/>
        <v>0</v>
      </c>
      <c r="N4456" s="6">
        <f t="shared" si="1247"/>
        <v>0</v>
      </c>
      <c r="O4456" s="6">
        <f t="shared" si="1247"/>
        <v>0</v>
      </c>
      <c r="P4456" s="6">
        <f t="shared" si="1247"/>
        <v>0</v>
      </c>
      <c r="Q4456" s="6">
        <f t="shared" si="1247"/>
        <v>0</v>
      </c>
      <c r="R4456" s="6">
        <f t="shared" si="1247"/>
        <v>0</v>
      </c>
      <c r="S4456" s="6">
        <f t="shared" si="1247"/>
        <v>0</v>
      </c>
      <c r="T4456" s="6">
        <f t="shared" si="1247"/>
        <v>0</v>
      </c>
      <c r="U4456" s="6">
        <v>0</v>
      </c>
      <c r="V4456" s="6">
        <v>0</v>
      </c>
      <c r="W4456" s="6">
        <f>SUM(W4457)</f>
        <v>0</v>
      </c>
      <c r="X4456" s="6">
        <f t="shared" si="1247"/>
        <v>0</v>
      </c>
      <c r="Y4456" s="6">
        <f t="shared" si="1247"/>
        <v>0</v>
      </c>
      <c r="Z4456" s="6">
        <f t="shared" si="1247"/>
        <v>0</v>
      </c>
      <c r="AA4456" s="6">
        <f t="shared" si="1247"/>
        <v>0</v>
      </c>
      <c r="AB4456" s="6">
        <f t="shared" si="1247"/>
        <v>0</v>
      </c>
      <c r="AC4456" s="6">
        <f t="shared" si="1247"/>
        <v>0</v>
      </c>
      <c r="AD4456" s="6">
        <f t="shared" si="1247"/>
        <v>0</v>
      </c>
      <c r="AE4456" s="6">
        <f t="shared" si="1247"/>
        <v>0</v>
      </c>
      <c r="AF4456" s="6">
        <f t="shared" si="1247"/>
        <v>0</v>
      </c>
      <c r="AG4456" s="6">
        <f t="shared" si="1247"/>
        <v>0</v>
      </c>
      <c r="AH4456" s="6">
        <v>0</v>
      </c>
      <c r="AI4456" s="6">
        <v>0</v>
      </c>
      <c r="AJ4456" s="6">
        <f>SUM(AJ4457)</f>
        <v>0</v>
      </c>
      <c r="AK4456" s="6">
        <f t="shared" si="1247"/>
        <v>0</v>
      </c>
      <c r="AL4456" s="6">
        <f t="shared" si="1247"/>
        <v>0</v>
      </c>
      <c r="AM4456" s="6">
        <f t="shared" si="1247"/>
        <v>0</v>
      </c>
      <c r="AN4456" s="6">
        <f t="shared" si="1247"/>
        <v>0</v>
      </c>
      <c r="AO4456" s="6">
        <f t="shared" si="1247"/>
        <v>0</v>
      </c>
      <c r="AP4456" s="6">
        <f t="shared" si="1247"/>
        <v>0</v>
      </c>
      <c r="AQ4456" s="6">
        <f t="shared" si="1247"/>
        <v>0</v>
      </c>
      <c r="AR4456" s="6">
        <f t="shared" si="1247"/>
        <v>0</v>
      </c>
      <c r="AS4456" s="6">
        <f t="shared" si="1247"/>
        <v>0</v>
      </c>
      <c r="AT4456" s="6">
        <f t="shared" si="1247"/>
        <v>0</v>
      </c>
      <c r="AU4456" s="6">
        <v>0</v>
      </c>
      <c r="AV4456" s="6">
        <v>0</v>
      </c>
      <c r="AW4456" s="6">
        <f t="shared" si="1242"/>
        <v>0</v>
      </c>
    </row>
    <row r="4457" spans="1:49" s="52" customFormat="1">
      <c r="A4457" s="44" t="s">
        <v>797</v>
      </c>
      <c r="B4457" s="45" t="s">
        <v>1030</v>
      </c>
      <c r="C4457" s="45" t="s">
        <v>1649</v>
      </c>
      <c r="D4457" s="452" t="s">
        <v>2979</v>
      </c>
      <c r="E4457" s="213" t="s">
        <v>833</v>
      </c>
      <c r="F4457" s="65"/>
      <c r="G4457" s="65"/>
      <c r="H4457" s="65"/>
      <c r="I4457" s="53" t="s">
        <v>1</v>
      </c>
      <c r="J4457" s="200">
        <f>SUM(J4458)</f>
        <v>0</v>
      </c>
      <c r="K4457" s="200">
        <f t="shared" si="1247"/>
        <v>0</v>
      </c>
      <c r="L4457" s="200">
        <f t="shared" si="1247"/>
        <v>0</v>
      </c>
      <c r="M4457" s="200">
        <f t="shared" si="1247"/>
        <v>0</v>
      </c>
      <c r="N4457" s="200">
        <f t="shared" si="1247"/>
        <v>0</v>
      </c>
      <c r="O4457" s="200">
        <f t="shared" si="1247"/>
        <v>0</v>
      </c>
      <c r="P4457" s="200">
        <f t="shared" si="1247"/>
        <v>0</v>
      </c>
      <c r="Q4457" s="200">
        <f t="shared" si="1247"/>
        <v>0</v>
      </c>
      <c r="R4457" s="200">
        <f t="shared" si="1247"/>
        <v>0</v>
      </c>
      <c r="S4457" s="200">
        <f t="shared" si="1247"/>
        <v>0</v>
      </c>
      <c r="T4457" s="200">
        <f t="shared" si="1247"/>
        <v>0</v>
      </c>
      <c r="U4457" s="200">
        <v>0</v>
      </c>
      <c r="V4457" s="200">
        <v>0</v>
      </c>
      <c r="W4457" s="200">
        <f>SUM(W4458)</f>
        <v>0</v>
      </c>
      <c r="X4457" s="200">
        <f t="shared" si="1247"/>
        <v>0</v>
      </c>
      <c r="Y4457" s="200">
        <f t="shared" si="1247"/>
        <v>0</v>
      </c>
      <c r="Z4457" s="200">
        <f t="shared" si="1247"/>
        <v>0</v>
      </c>
      <c r="AA4457" s="200">
        <f t="shared" si="1247"/>
        <v>0</v>
      </c>
      <c r="AB4457" s="200">
        <f t="shared" si="1247"/>
        <v>0</v>
      </c>
      <c r="AC4457" s="200">
        <f t="shared" si="1247"/>
        <v>0</v>
      </c>
      <c r="AD4457" s="200">
        <f t="shared" si="1247"/>
        <v>0</v>
      </c>
      <c r="AE4457" s="200">
        <f t="shared" si="1247"/>
        <v>0</v>
      </c>
      <c r="AF4457" s="200">
        <f t="shared" si="1247"/>
        <v>0</v>
      </c>
      <c r="AG4457" s="200">
        <f t="shared" si="1247"/>
        <v>0</v>
      </c>
      <c r="AH4457" s="200">
        <v>0</v>
      </c>
      <c r="AI4457" s="200">
        <v>0</v>
      </c>
      <c r="AJ4457" s="200">
        <f>SUM(AJ4458)</f>
        <v>0</v>
      </c>
      <c r="AK4457" s="200">
        <f t="shared" si="1247"/>
        <v>0</v>
      </c>
      <c r="AL4457" s="200">
        <f t="shared" si="1247"/>
        <v>0</v>
      </c>
      <c r="AM4457" s="200">
        <f t="shared" si="1247"/>
        <v>0</v>
      </c>
      <c r="AN4457" s="200">
        <f t="shared" si="1247"/>
        <v>0</v>
      </c>
      <c r="AO4457" s="200">
        <f t="shared" si="1247"/>
        <v>0</v>
      </c>
      <c r="AP4457" s="200">
        <f t="shared" si="1247"/>
        <v>0</v>
      </c>
      <c r="AQ4457" s="200">
        <f t="shared" si="1247"/>
        <v>0</v>
      </c>
      <c r="AR4457" s="200">
        <f t="shared" si="1247"/>
        <v>0</v>
      </c>
      <c r="AS4457" s="200">
        <f t="shared" si="1247"/>
        <v>0</v>
      </c>
      <c r="AT4457" s="200">
        <f t="shared" si="1247"/>
        <v>0</v>
      </c>
      <c r="AU4457" s="200">
        <v>0</v>
      </c>
      <c r="AV4457" s="200">
        <v>0</v>
      </c>
      <c r="AW4457" s="200">
        <f t="shared" si="1242"/>
        <v>0</v>
      </c>
    </row>
    <row r="4458" spans="1:49" s="59" customFormat="1">
      <c r="A4458" s="44" t="s">
        <v>797</v>
      </c>
      <c r="B4458" s="45" t="s">
        <v>1030</v>
      </c>
      <c r="C4458" s="45" t="s">
        <v>1649</v>
      </c>
      <c r="D4458" s="452" t="s">
        <v>2979</v>
      </c>
      <c r="E4458" s="57" t="s">
        <v>1517</v>
      </c>
      <c r="F4458" s="58"/>
      <c r="G4458" s="468" t="s">
        <v>3096</v>
      </c>
      <c r="H4458" s="50" t="s">
        <v>2333</v>
      </c>
      <c r="I4458" s="188" t="s">
        <v>2584</v>
      </c>
      <c r="J4458" s="13"/>
      <c r="K4458" s="13"/>
      <c r="L4458" s="13"/>
      <c r="M4458" s="13"/>
      <c r="N4458" s="13"/>
      <c r="O4458" s="13"/>
      <c r="P4458" s="13"/>
      <c r="Q4458" s="13"/>
      <c r="R4458" s="13"/>
      <c r="S4458" s="13"/>
      <c r="T4458" s="13"/>
      <c r="U4458" s="13">
        <v>0</v>
      </c>
      <c r="V4458" s="13">
        <v>0</v>
      </c>
      <c r="W4458" s="13"/>
      <c r="X4458" s="13"/>
      <c r="Y4458" s="13"/>
      <c r="Z4458" s="13"/>
      <c r="AA4458" s="13"/>
      <c r="AB4458" s="13"/>
      <c r="AC4458" s="13"/>
      <c r="AD4458" s="13"/>
      <c r="AE4458" s="13"/>
      <c r="AF4458" s="13"/>
      <c r="AG4458" s="13"/>
      <c r="AH4458" s="13">
        <v>0</v>
      </c>
      <c r="AI4458" s="13">
        <v>0</v>
      </c>
      <c r="AJ4458" s="13"/>
      <c r="AK4458" s="13"/>
      <c r="AL4458" s="13"/>
      <c r="AM4458" s="13"/>
      <c r="AN4458" s="13"/>
      <c r="AO4458" s="13"/>
      <c r="AP4458" s="13"/>
      <c r="AQ4458" s="13"/>
      <c r="AR4458" s="13"/>
      <c r="AS4458" s="13"/>
      <c r="AT4458" s="13"/>
      <c r="AU4458" s="13">
        <v>0</v>
      </c>
      <c r="AV4458" s="13">
        <v>0</v>
      </c>
      <c r="AW4458" s="13">
        <f t="shared" si="1242"/>
        <v>0</v>
      </c>
    </row>
    <row r="4459" spans="1:49">
      <c r="A4459" s="44"/>
      <c r="B4459" s="45"/>
      <c r="C4459" s="45"/>
      <c r="D4459" s="45"/>
      <c r="E4459" s="367"/>
      <c r="F4459" s="50"/>
      <c r="G4459" s="50"/>
      <c r="H4459" s="50"/>
      <c r="I4459" s="49" t="s">
        <v>1157</v>
      </c>
      <c r="J4459" s="6">
        <f>SUM(J4460)</f>
        <v>7000</v>
      </c>
      <c r="K4459" s="6">
        <f t="shared" ref="K4459:AT4459" si="1248">SUM(K4460)</f>
        <v>480</v>
      </c>
      <c r="L4459" s="6">
        <f t="shared" si="1248"/>
        <v>340</v>
      </c>
      <c r="M4459" s="6">
        <f t="shared" si="1248"/>
        <v>640</v>
      </c>
      <c r="N4459" s="6">
        <f t="shared" si="1248"/>
        <v>520</v>
      </c>
      <c r="O4459" s="6">
        <f t="shared" si="1248"/>
        <v>440</v>
      </c>
      <c r="P4459" s="6">
        <f t="shared" si="1248"/>
        <v>1360</v>
      </c>
      <c r="Q4459" s="6">
        <f t="shared" si="1248"/>
        <v>400</v>
      </c>
      <c r="R4459" s="6">
        <f t="shared" si="1248"/>
        <v>0</v>
      </c>
      <c r="S4459" s="6">
        <f t="shared" si="1248"/>
        <v>460</v>
      </c>
      <c r="T4459" s="6">
        <f t="shared" si="1248"/>
        <v>1880</v>
      </c>
      <c r="U4459" s="6">
        <v>6520</v>
      </c>
      <c r="V4459" s="6">
        <v>480</v>
      </c>
      <c r="W4459" s="6">
        <f>SUM(W4460)</f>
        <v>0</v>
      </c>
      <c r="X4459" s="6">
        <f t="shared" si="1248"/>
        <v>0</v>
      </c>
      <c r="Y4459" s="6">
        <f t="shared" si="1248"/>
        <v>0</v>
      </c>
      <c r="Z4459" s="6">
        <f t="shared" si="1248"/>
        <v>0</v>
      </c>
      <c r="AA4459" s="6">
        <f t="shared" si="1248"/>
        <v>0</v>
      </c>
      <c r="AB4459" s="6">
        <f t="shared" si="1248"/>
        <v>0</v>
      </c>
      <c r="AC4459" s="6">
        <f t="shared" si="1248"/>
        <v>0</v>
      </c>
      <c r="AD4459" s="6">
        <f t="shared" si="1248"/>
        <v>0</v>
      </c>
      <c r="AE4459" s="6">
        <f t="shared" si="1248"/>
        <v>0</v>
      </c>
      <c r="AF4459" s="6">
        <f t="shared" si="1248"/>
        <v>0</v>
      </c>
      <c r="AG4459" s="6">
        <f t="shared" si="1248"/>
        <v>0</v>
      </c>
      <c r="AH4459" s="6">
        <v>0</v>
      </c>
      <c r="AI4459" s="6">
        <v>0</v>
      </c>
      <c r="AJ4459" s="6">
        <f>SUM(AJ4460)</f>
        <v>0</v>
      </c>
      <c r="AK4459" s="6">
        <f t="shared" si="1248"/>
        <v>0</v>
      </c>
      <c r="AL4459" s="6">
        <f t="shared" si="1248"/>
        <v>0</v>
      </c>
      <c r="AM4459" s="6">
        <f t="shared" si="1248"/>
        <v>0</v>
      </c>
      <c r="AN4459" s="6">
        <f t="shared" si="1248"/>
        <v>0</v>
      </c>
      <c r="AO4459" s="6">
        <f t="shared" si="1248"/>
        <v>0</v>
      </c>
      <c r="AP4459" s="6">
        <f t="shared" si="1248"/>
        <v>0</v>
      </c>
      <c r="AQ4459" s="6">
        <f t="shared" si="1248"/>
        <v>0</v>
      </c>
      <c r="AR4459" s="6">
        <f t="shared" si="1248"/>
        <v>0</v>
      </c>
      <c r="AS4459" s="6">
        <f t="shared" si="1248"/>
        <v>0</v>
      </c>
      <c r="AT4459" s="6">
        <f t="shared" si="1248"/>
        <v>0</v>
      </c>
      <c r="AU4459" s="6">
        <v>0</v>
      </c>
      <c r="AV4459" s="6">
        <v>0</v>
      </c>
      <c r="AW4459" s="6">
        <f t="shared" si="1242"/>
        <v>6520</v>
      </c>
    </row>
    <row r="4460" spans="1:49">
      <c r="A4460" s="44" t="s">
        <v>797</v>
      </c>
      <c r="B4460" s="45" t="s">
        <v>1030</v>
      </c>
      <c r="C4460" s="45" t="s">
        <v>1649</v>
      </c>
      <c r="D4460" s="452" t="s">
        <v>2979</v>
      </c>
      <c r="E4460" s="54" t="s">
        <v>1402</v>
      </c>
      <c r="F4460" s="50"/>
      <c r="G4460" s="50"/>
      <c r="H4460" s="50"/>
      <c r="I4460" s="1" t="s">
        <v>1158</v>
      </c>
      <c r="J4460" s="9">
        <f>SUM(J4461:J4461)</f>
        <v>7000</v>
      </c>
      <c r="K4460" s="9">
        <f t="shared" ref="K4460:AT4460" si="1249">SUM(K4461:K4461)</f>
        <v>480</v>
      </c>
      <c r="L4460" s="9">
        <f t="shared" si="1249"/>
        <v>340</v>
      </c>
      <c r="M4460" s="9">
        <f t="shared" si="1249"/>
        <v>640</v>
      </c>
      <c r="N4460" s="9">
        <f t="shared" si="1249"/>
        <v>520</v>
      </c>
      <c r="O4460" s="9">
        <f t="shared" si="1249"/>
        <v>440</v>
      </c>
      <c r="P4460" s="9">
        <f t="shared" si="1249"/>
        <v>1360</v>
      </c>
      <c r="Q4460" s="9">
        <f t="shared" si="1249"/>
        <v>400</v>
      </c>
      <c r="R4460" s="9">
        <f t="shared" si="1249"/>
        <v>0</v>
      </c>
      <c r="S4460" s="9">
        <f t="shared" si="1249"/>
        <v>460</v>
      </c>
      <c r="T4460" s="9">
        <f t="shared" si="1249"/>
        <v>1880</v>
      </c>
      <c r="U4460" s="9">
        <v>6520</v>
      </c>
      <c r="V4460" s="9">
        <v>480</v>
      </c>
      <c r="W4460" s="9">
        <f>SUM(W4461:W4461)</f>
        <v>0</v>
      </c>
      <c r="X4460" s="9">
        <f t="shared" si="1249"/>
        <v>0</v>
      </c>
      <c r="Y4460" s="9">
        <f t="shared" si="1249"/>
        <v>0</v>
      </c>
      <c r="Z4460" s="9">
        <f t="shared" si="1249"/>
        <v>0</v>
      </c>
      <c r="AA4460" s="9">
        <f t="shared" si="1249"/>
        <v>0</v>
      </c>
      <c r="AB4460" s="9">
        <f t="shared" si="1249"/>
        <v>0</v>
      </c>
      <c r="AC4460" s="9">
        <f t="shared" si="1249"/>
        <v>0</v>
      </c>
      <c r="AD4460" s="9">
        <f t="shared" si="1249"/>
        <v>0</v>
      </c>
      <c r="AE4460" s="9">
        <f t="shared" si="1249"/>
        <v>0</v>
      </c>
      <c r="AF4460" s="9">
        <f t="shared" si="1249"/>
        <v>0</v>
      </c>
      <c r="AG4460" s="9">
        <f t="shared" si="1249"/>
        <v>0</v>
      </c>
      <c r="AH4460" s="9">
        <v>0</v>
      </c>
      <c r="AI4460" s="9">
        <v>0</v>
      </c>
      <c r="AJ4460" s="9">
        <f>SUM(AJ4461:AJ4461)</f>
        <v>0</v>
      </c>
      <c r="AK4460" s="9">
        <f t="shared" si="1249"/>
        <v>0</v>
      </c>
      <c r="AL4460" s="9">
        <f t="shared" si="1249"/>
        <v>0</v>
      </c>
      <c r="AM4460" s="9">
        <f t="shared" si="1249"/>
        <v>0</v>
      </c>
      <c r="AN4460" s="9">
        <f t="shared" si="1249"/>
        <v>0</v>
      </c>
      <c r="AO4460" s="9">
        <f t="shared" si="1249"/>
        <v>0</v>
      </c>
      <c r="AP4460" s="9">
        <f t="shared" si="1249"/>
        <v>0</v>
      </c>
      <c r="AQ4460" s="9">
        <f t="shared" si="1249"/>
        <v>0</v>
      </c>
      <c r="AR4460" s="9">
        <f t="shared" si="1249"/>
        <v>0</v>
      </c>
      <c r="AS4460" s="9">
        <f t="shared" si="1249"/>
        <v>0</v>
      </c>
      <c r="AT4460" s="9">
        <f t="shared" si="1249"/>
        <v>0</v>
      </c>
      <c r="AU4460" s="9">
        <v>0</v>
      </c>
      <c r="AV4460" s="9">
        <v>0</v>
      </c>
      <c r="AW4460" s="9">
        <f t="shared" si="1242"/>
        <v>6520</v>
      </c>
    </row>
    <row r="4461" spans="1:49">
      <c r="A4461" s="44" t="s">
        <v>797</v>
      </c>
      <c r="B4461" s="45" t="s">
        <v>1030</v>
      </c>
      <c r="C4461" s="45" t="s">
        <v>1649</v>
      </c>
      <c r="D4461" s="452" t="s">
        <v>2979</v>
      </c>
      <c r="E4461" s="367" t="s">
        <v>1409</v>
      </c>
      <c r="F4461" s="50"/>
      <c r="G4461" s="468" t="s">
        <v>3096</v>
      </c>
      <c r="H4461" s="50" t="s">
        <v>2333</v>
      </c>
      <c r="I4461" s="42" t="s">
        <v>2301</v>
      </c>
      <c r="J4461" s="15">
        <v>7000</v>
      </c>
      <c r="K4461" s="15">
        <v>480</v>
      </c>
      <c r="L4461" s="15">
        <v>340</v>
      </c>
      <c r="M4461" s="15">
        <v>640</v>
      </c>
      <c r="N4461" s="15">
        <v>520</v>
      </c>
      <c r="O4461" s="15">
        <v>440</v>
      </c>
      <c r="P4461" s="15">
        <v>1360</v>
      </c>
      <c r="Q4461" s="15">
        <v>400</v>
      </c>
      <c r="S4461" s="15">
        <v>460</v>
      </c>
      <c r="T4461" s="15">
        <v>1880</v>
      </c>
      <c r="U4461" s="15">
        <v>6520</v>
      </c>
      <c r="V4461" s="15">
        <v>480</v>
      </c>
      <c r="AH4461" s="15">
        <v>0</v>
      </c>
      <c r="AI4461" s="15">
        <v>0</v>
      </c>
      <c r="AU4461" s="15">
        <v>0</v>
      </c>
      <c r="AV4461" s="15">
        <v>0</v>
      </c>
      <c r="AW4461" s="15">
        <f t="shared" si="1242"/>
        <v>6520</v>
      </c>
    </row>
    <row r="4462" spans="1:49">
      <c r="A4462" s="44"/>
      <c r="B4462" s="45"/>
      <c r="C4462" s="45"/>
      <c r="D4462" s="45"/>
      <c r="E4462" s="531"/>
      <c r="F4462" s="50"/>
      <c r="G4462" s="50"/>
      <c r="H4462" s="50"/>
      <c r="I4462" s="42"/>
      <c r="U4462" s="15">
        <v>0</v>
      </c>
      <c r="V4462" s="15">
        <v>0</v>
      </c>
      <c r="AH4462" s="15">
        <v>0</v>
      </c>
      <c r="AI4462" s="15">
        <v>0</v>
      </c>
      <c r="AU4462" s="15">
        <v>0</v>
      </c>
      <c r="AV4462" s="15">
        <v>0</v>
      </c>
      <c r="AW4462" s="15">
        <f t="shared" si="1242"/>
        <v>0</v>
      </c>
    </row>
    <row r="4463" spans="1:49">
      <c r="A4463" s="44"/>
      <c r="B4463" s="45"/>
      <c r="C4463" s="45"/>
      <c r="D4463" s="45"/>
      <c r="E4463" s="531"/>
      <c r="F4463" s="50"/>
      <c r="G4463" s="50"/>
      <c r="H4463" s="50"/>
      <c r="I4463" s="49" t="s">
        <v>1631</v>
      </c>
      <c r="J4463" s="12">
        <f>SUM(J4434,J4459,J4456)</f>
        <v>14000</v>
      </c>
      <c r="K4463" s="12">
        <f t="shared" ref="K4463:AT4463" si="1250">SUM(K4434,K4459,K4456)</f>
        <v>2280</v>
      </c>
      <c r="L4463" s="12">
        <f t="shared" si="1250"/>
        <v>1140</v>
      </c>
      <c r="M4463" s="12">
        <f t="shared" si="1250"/>
        <v>1940</v>
      </c>
      <c r="N4463" s="12">
        <f t="shared" si="1250"/>
        <v>1020</v>
      </c>
      <c r="O4463" s="12">
        <f t="shared" si="1250"/>
        <v>1940</v>
      </c>
      <c r="P4463" s="12">
        <f t="shared" si="1250"/>
        <v>1360</v>
      </c>
      <c r="Q4463" s="12">
        <f t="shared" si="1250"/>
        <v>400</v>
      </c>
      <c r="R4463" s="12">
        <f t="shared" si="1250"/>
        <v>0</v>
      </c>
      <c r="S4463" s="12">
        <f t="shared" si="1250"/>
        <v>460</v>
      </c>
      <c r="T4463" s="12">
        <f t="shared" si="1250"/>
        <v>1880</v>
      </c>
      <c r="U4463" s="12">
        <v>12420</v>
      </c>
      <c r="V4463" s="12">
        <v>1580</v>
      </c>
      <c r="W4463" s="12">
        <f>SUM(W4434,W4459,W4456)</f>
        <v>0</v>
      </c>
      <c r="X4463" s="12">
        <f t="shared" si="1250"/>
        <v>0</v>
      </c>
      <c r="Y4463" s="12">
        <f t="shared" si="1250"/>
        <v>0</v>
      </c>
      <c r="Z4463" s="12">
        <f t="shared" si="1250"/>
        <v>0</v>
      </c>
      <c r="AA4463" s="12">
        <f t="shared" si="1250"/>
        <v>0</v>
      </c>
      <c r="AB4463" s="12">
        <f t="shared" si="1250"/>
        <v>0</v>
      </c>
      <c r="AC4463" s="12">
        <f t="shared" si="1250"/>
        <v>0</v>
      </c>
      <c r="AD4463" s="12">
        <f t="shared" si="1250"/>
        <v>0</v>
      </c>
      <c r="AE4463" s="12">
        <f t="shared" si="1250"/>
        <v>0</v>
      </c>
      <c r="AF4463" s="12">
        <f t="shared" si="1250"/>
        <v>0</v>
      </c>
      <c r="AG4463" s="12">
        <f t="shared" si="1250"/>
        <v>0</v>
      </c>
      <c r="AH4463" s="12">
        <v>0</v>
      </c>
      <c r="AI4463" s="12">
        <v>0</v>
      </c>
      <c r="AJ4463" s="12">
        <f>SUM(AJ4434,AJ4459,AJ4456)</f>
        <v>0</v>
      </c>
      <c r="AK4463" s="12">
        <f t="shared" si="1250"/>
        <v>0</v>
      </c>
      <c r="AL4463" s="12">
        <f t="shared" si="1250"/>
        <v>0</v>
      </c>
      <c r="AM4463" s="12">
        <f t="shared" si="1250"/>
        <v>0</v>
      </c>
      <c r="AN4463" s="12">
        <f t="shared" si="1250"/>
        <v>0</v>
      </c>
      <c r="AO4463" s="12">
        <f t="shared" si="1250"/>
        <v>0</v>
      </c>
      <c r="AP4463" s="12">
        <f t="shared" si="1250"/>
        <v>0</v>
      </c>
      <c r="AQ4463" s="12">
        <f t="shared" si="1250"/>
        <v>0</v>
      </c>
      <c r="AR4463" s="12">
        <f t="shared" si="1250"/>
        <v>0</v>
      </c>
      <c r="AS4463" s="12">
        <f t="shared" si="1250"/>
        <v>0</v>
      </c>
      <c r="AT4463" s="12">
        <f t="shared" si="1250"/>
        <v>0</v>
      </c>
      <c r="AU4463" s="12">
        <v>0</v>
      </c>
      <c r="AV4463" s="12">
        <v>0</v>
      </c>
      <c r="AW4463" s="12">
        <f t="shared" si="1242"/>
        <v>12420</v>
      </c>
    </row>
    <row r="4464" spans="1:49">
      <c r="A4464" s="44"/>
      <c r="B4464" s="45"/>
      <c r="C4464" s="45"/>
      <c r="D4464" s="45"/>
      <c r="E4464" s="531"/>
      <c r="F4464" s="50"/>
      <c r="G4464" s="50"/>
      <c r="H4464" s="50"/>
      <c r="I4464" s="146" t="s">
        <v>970</v>
      </c>
      <c r="J4464" s="267"/>
      <c r="K4464" s="267"/>
      <c r="L4464" s="267"/>
      <c r="M4464" s="267"/>
      <c r="N4464" s="267"/>
      <c r="O4464" s="267"/>
      <c r="P4464" s="267"/>
      <c r="Q4464" s="267"/>
      <c r="R4464" s="267"/>
      <c r="S4464" s="267"/>
      <c r="T4464" s="267"/>
      <c r="U4464" s="267"/>
      <c r="V4464" s="267"/>
      <c r="W4464" s="267"/>
      <c r="X4464" s="267"/>
      <c r="Y4464" s="267"/>
      <c r="Z4464" s="267"/>
      <c r="AA4464" s="267"/>
      <c r="AB4464" s="267"/>
      <c r="AC4464" s="267"/>
      <c r="AD4464" s="267"/>
      <c r="AE4464" s="267"/>
      <c r="AF4464" s="267"/>
      <c r="AG4464" s="267"/>
      <c r="AH4464" s="267"/>
      <c r="AI4464" s="267"/>
      <c r="AJ4464" s="267"/>
      <c r="AK4464" s="267"/>
      <c r="AL4464" s="267"/>
      <c r="AM4464" s="267"/>
      <c r="AN4464" s="267"/>
      <c r="AO4464" s="267"/>
      <c r="AP4464" s="267"/>
      <c r="AQ4464" s="267"/>
      <c r="AR4464" s="267"/>
      <c r="AS4464" s="267"/>
      <c r="AT4464" s="267"/>
      <c r="AU4464" s="267"/>
      <c r="AV4464" s="267"/>
      <c r="AW4464" s="267"/>
    </row>
    <row r="4465" spans="1:49" ht="13.5" thickBot="1">
      <c r="A4465" s="48"/>
      <c r="B4465" s="42"/>
      <c r="C4465" s="42"/>
      <c r="D4465" s="42"/>
      <c r="E4465" s="531"/>
      <c r="F4465" s="50"/>
      <c r="G4465" s="50"/>
      <c r="H4465" s="50"/>
      <c r="I4465" s="146"/>
      <c r="J4465" s="29"/>
      <c r="K4465" s="29"/>
      <c r="L4465" s="29"/>
      <c r="M4465" s="29"/>
      <c r="N4465" s="29"/>
      <c r="O4465" s="29"/>
      <c r="P4465" s="29"/>
      <c r="Q4465" s="29"/>
      <c r="R4465" s="29"/>
      <c r="S4465" s="29"/>
      <c r="T4465" s="29"/>
      <c r="U4465" s="29"/>
      <c r="V4465" s="29"/>
      <c r="W4465" s="29"/>
      <c r="X4465" s="29"/>
      <c r="Y4465" s="29"/>
      <c r="Z4465" s="29"/>
      <c r="AA4465" s="29"/>
      <c r="AB4465" s="29"/>
      <c r="AC4465" s="29"/>
      <c r="AD4465" s="29"/>
      <c r="AE4465" s="29"/>
      <c r="AF4465" s="29"/>
      <c r="AG4465" s="29"/>
      <c r="AH4465" s="29"/>
      <c r="AI4465" s="29"/>
      <c r="AJ4465" s="29"/>
      <c r="AK4465" s="29"/>
      <c r="AL4465" s="29"/>
      <c r="AM4465" s="29"/>
      <c r="AN4465" s="29"/>
      <c r="AO4465" s="29"/>
      <c r="AP4465" s="29"/>
      <c r="AQ4465" s="29"/>
      <c r="AR4465" s="29"/>
      <c r="AS4465" s="29"/>
      <c r="AT4465" s="29"/>
      <c r="AU4465" s="29"/>
      <c r="AV4465" s="29"/>
      <c r="AW4465" s="29"/>
    </row>
    <row r="4466" spans="1:49" ht="35.25" customHeight="1" thickTop="1" thickBot="1">
      <c r="A4466" s="48"/>
      <c r="B4466" s="42"/>
      <c r="C4466" s="42"/>
      <c r="D4466" s="42"/>
      <c r="E4466" s="531"/>
      <c r="F4466" s="50"/>
      <c r="G4466" s="50"/>
      <c r="H4466" s="50"/>
      <c r="I4466" s="5" t="s">
        <v>2331</v>
      </c>
      <c r="J4466" s="364" t="s">
        <v>2891</v>
      </c>
      <c r="K4466" s="364" t="s">
        <v>2879</v>
      </c>
      <c r="L4466" s="364" t="s">
        <v>2880</v>
      </c>
      <c r="M4466" s="364" t="s">
        <v>2881</v>
      </c>
      <c r="N4466" s="364" t="s">
        <v>2882</v>
      </c>
      <c r="O4466" s="364" t="s">
        <v>2883</v>
      </c>
      <c r="P4466" s="364" t="s">
        <v>2884</v>
      </c>
      <c r="Q4466" s="364" t="s">
        <v>2885</v>
      </c>
      <c r="R4466" s="364" t="s">
        <v>2886</v>
      </c>
      <c r="S4466" s="364" t="s">
        <v>2887</v>
      </c>
      <c r="T4466" s="364" t="s">
        <v>2888</v>
      </c>
      <c r="U4466" s="364" t="s">
        <v>2889</v>
      </c>
      <c r="V4466" s="364" t="s">
        <v>2890</v>
      </c>
      <c r="W4466" s="365" t="s">
        <v>2893</v>
      </c>
      <c r="X4466" s="365" t="s">
        <v>2879</v>
      </c>
      <c r="Y4466" s="365" t="s">
        <v>2880</v>
      </c>
      <c r="Z4466" s="365" t="s">
        <v>2881</v>
      </c>
      <c r="AA4466" s="365" t="s">
        <v>2882</v>
      </c>
      <c r="AB4466" s="365" t="s">
        <v>2883</v>
      </c>
      <c r="AC4466" s="365" t="s">
        <v>2884</v>
      </c>
      <c r="AD4466" s="365" t="s">
        <v>2885</v>
      </c>
      <c r="AE4466" s="365" t="s">
        <v>2886</v>
      </c>
      <c r="AF4466" s="365" t="s">
        <v>2887</v>
      </c>
      <c r="AG4466" s="365" t="s">
        <v>2888</v>
      </c>
      <c r="AH4466" s="365" t="s">
        <v>2889</v>
      </c>
      <c r="AI4466" s="365" t="s">
        <v>2890</v>
      </c>
      <c r="AJ4466" s="366" t="s">
        <v>2892</v>
      </c>
      <c r="AK4466" s="366" t="s">
        <v>2879</v>
      </c>
      <c r="AL4466" s="366" t="s">
        <v>2880</v>
      </c>
      <c r="AM4466" s="366" t="s">
        <v>2881</v>
      </c>
      <c r="AN4466" s="366" t="s">
        <v>2882</v>
      </c>
      <c r="AO4466" s="366" t="s">
        <v>2883</v>
      </c>
      <c r="AP4466" s="366" t="s">
        <v>2884</v>
      </c>
      <c r="AQ4466" s="366" t="s">
        <v>2885</v>
      </c>
      <c r="AR4466" s="366" t="s">
        <v>2886</v>
      </c>
      <c r="AS4466" s="366" t="s">
        <v>2887</v>
      </c>
      <c r="AT4466" s="366" t="s">
        <v>2888</v>
      </c>
      <c r="AU4466" s="366" t="s">
        <v>2889</v>
      </c>
      <c r="AV4466" s="366" t="s">
        <v>2890</v>
      </c>
      <c r="AW4466" s="368" t="s">
        <v>2895</v>
      </c>
    </row>
    <row r="4467" spans="1:49">
      <c r="A4467" s="48"/>
      <c r="B4467" s="42"/>
      <c r="C4467" s="42"/>
      <c r="D4467" s="42"/>
      <c r="E4467" s="531"/>
      <c r="F4467" s="50"/>
      <c r="G4467" s="50"/>
      <c r="H4467" s="50"/>
      <c r="I4467" s="34"/>
      <c r="J4467" s="202" t="s">
        <v>1224</v>
      </c>
      <c r="K4467" s="202">
        <v>1</v>
      </c>
      <c r="L4467" s="202">
        <v>2</v>
      </c>
      <c r="M4467" s="202">
        <v>3</v>
      </c>
      <c r="N4467" s="202">
        <v>4</v>
      </c>
      <c r="O4467" s="202">
        <v>5</v>
      </c>
      <c r="P4467" s="202">
        <v>6</v>
      </c>
      <c r="Q4467" s="202">
        <v>7</v>
      </c>
      <c r="R4467" s="202">
        <v>8</v>
      </c>
      <c r="S4467" s="202">
        <v>9</v>
      </c>
      <c r="T4467" s="202">
        <v>10</v>
      </c>
      <c r="U4467" s="202">
        <v>13</v>
      </c>
      <c r="V4467" s="202">
        <v>14</v>
      </c>
      <c r="W4467" s="202" t="s">
        <v>1224</v>
      </c>
      <c r="X4467" s="202">
        <v>1</v>
      </c>
      <c r="Y4467" s="202">
        <v>2</v>
      </c>
      <c r="Z4467" s="202">
        <v>3</v>
      </c>
      <c r="AA4467" s="202">
        <v>4</v>
      </c>
      <c r="AB4467" s="202">
        <v>5</v>
      </c>
      <c r="AC4467" s="202">
        <v>6</v>
      </c>
      <c r="AD4467" s="202">
        <v>7</v>
      </c>
      <c r="AE4467" s="202">
        <v>8</v>
      </c>
      <c r="AF4467" s="202">
        <v>9</v>
      </c>
      <c r="AG4467" s="202">
        <v>10</v>
      </c>
      <c r="AH4467" s="202">
        <v>13</v>
      </c>
      <c r="AI4467" s="202">
        <v>14</v>
      </c>
      <c r="AJ4467" s="202" t="s">
        <v>1224</v>
      </c>
      <c r="AK4467" s="202">
        <v>1</v>
      </c>
      <c r="AL4467" s="202">
        <v>2</v>
      </c>
      <c r="AM4467" s="202">
        <v>3</v>
      </c>
      <c r="AN4467" s="202">
        <v>4</v>
      </c>
      <c r="AO4467" s="202">
        <v>5</v>
      </c>
      <c r="AP4467" s="202">
        <v>6</v>
      </c>
      <c r="AQ4467" s="202">
        <v>7</v>
      </c>
      <c r="AR4467" s="202">
        <v>8</v>
      </c>
      <c r="AS4467" s="202">
        <v>9</v>
      </c>
      <c r="AT4467" s="202">
        <v>10</v>
      </c>
      <c r="AU4467" s="202">
        <v>13</v>
      </c>
      <c r="AV4467" s="202">
        <v>14</v>
      </c>
      <c r="AW4467" s="202">
        <v>15</v>
      </c>
    </row>
    <row r="4468" spans="1:49">
      <c r="A4468" s="48"/>
      <c r="B4468" s="42"/>
      <c r="C4468" s="42"/>
      <c r="D4468" s="42"/>
      <c r="E4468" s="531"/>
      <c r="F4468" s="50"/>
      <c r="G4468" s="50"/>
      <c r="H4468" s="50"/>
      <c r="I4468" s="276" t="s">
        <v>2429</v>
      </c>
      <c r="J4468" s="277">
        <f>SUM(J4463)</f>
        <v>14000</v>
      </c>
      <c r="K4468" s="277">
        <f t="shared" ref="K4468:AT4468" si="1251">SUM(K4463)</f>
        <v>2280</v>
      </c>
      <c r="L4468" s="277">
        <f t="shared" si="1251"/>
        <v>1140</v>
      </c>
      <c r="M4468" s="277">
        <f t="shared" si="1251"/>
        <v>1940</v>
      </c>
      <c r="N4468" s="277">
        <f t="shared" si="1251"/>
        <v>1020</v>
      </c>
      <c r="O4468" s="277">
        <f t="shared" si="1251"/>
        <v>1940</v>
      </c>
      <c r="P4468" s="277">
        <f t="shared" si="1251"/>
        <v>1360</v>
      </c>
      <c r="Q4468" s="277">
        <f t="shared" si="1251"/>
        <v>400</v>
      </c>
      <c r="R4468" s="277">
        <f t="shared" si="1251"/>
        <v>0</v>
      </c>
      <c r="S4468" s="277">
        <f t="shared" si="1251"/>
        <v>460</v>
      </c>
      <c r="T4468" s="277">
        <f t="shared" si="1251"/>
        <v>1880</v>
      </c>
      <c r="U4468" s="277">
        <v>12420</v>
      </c>
      <c r="V4468" s="277">
        <v>1580</v>
      </c>
      <c r="W4468" s="277">
        <f>SUM(W4463)</f>
        <v>0</v>
      </c>
      <c r="X4468" s="277">
        <f t="shared" si="1251"/>
        <v>0</v>
      </c>
      <c r="Y4468" s="277">
        <f t="shared" si="1251"/>
        <v>0</v>
      </c>
      <c r="Z4468" s="277">
        <f t="shared" si="1251"/>
        <v>0</v>
      </c>
      <c r="AA4468" s="277">
        <f t="shared" si="1251"/>
        <v>0</v>
      </c>
      <c r="AB4468" s="277">
        <f t="shared" si="1251"/>
        <v>0</v>
      </c>
      <c r="AC4468" s="277">
        <f t="shared" si="1251"/>
        <v>0</v>
      </c>
      <c r="AD4468" s="277">
        <f t="shared" si="1251"/>
        <v>0</v>
      </c>
      <c r="AE4468" s="277">
        <f t="shared" si="1251"/>
        <v>0</v>
      </c>
      <c r="AF4468" s="277">
        <f t="shared" si="1251"/>
        <v>0</v>
      </c>
      <c r="AG4468" s="277">
        <f t="shared" si="1251"/>
        <v>0</v>
      </c>
      <c r="AH4468" s="277">
        <v>0</v>
      </c>
      <c r="AI4468" s="277">
        <v>0</v>
      </c>
      <c r="AJ4468" s="277">
        <f>SUM(AJ4463)</f>
        <v>0</v>
      </c>
      <c r="AK4468" s="277">
        <f t="shared" si="1251"/>
        <v>0</v>
      </c>
      <c r="AL4468" s="277">
        <f t="shared" si="1251"/>
        <v>0</v>
      </c>
      <c r="AM4468" s="277">
        <f t="shared" si="1251"/>
        <v>0</v>
      </c>
      <c r="AN4468" s="277">
        <f t="shared" si="1251"/>
        <v>0</v>
      </c>
      <c r="AO4468" s="277">
        <f t="shared" si="1251"/>
        <v>0</v>
      </c>
      <c r="AP4468" s="277">
        <f t="shared" si="1251"/>
        <v>0</v>
      </c>
      <c r="AQ4468" s="277">
        <f t="shared" si="1251"/>
        <v>0</v>
      </c>
      <c r="AR4468" s="277">
        <f t="shared" si="1251"/>
        <v>0</v>
      </c>
      <c r="AS4468" s="277">
        <f t="shared" si="1251"/>
        <v>0</v>
      </c>
      <c r="AT4468" s="277">
        <f t="shared" si="1251"/>
        <v>0</v>
      </c>
      <c r="AU4468" s="277">
        <v>0</v>
      </c>
      <c r="AV4468" s="277">
        <v>0</v>
      </c>
      <c r="AW4468" s="277">
        <f>U4468+AH4468+AU4468</f>
        <v>12420</v>
      </c>
    </row>
    <row r="4469" spans="1:49">
      <c r="A4469" s="48"/>
      <c r="B4469" s="42"/>
      <c r="C4469" s="42"/>
      <c r="D4469" s="42"/>
      <c r="E4469" s="531"/>
      <c r="F4469" s="50"/>
      <c r="G4469" s="50"/>
      <c r="H4469" s="50"/>
      <c r="I4469" s="276"/>
      <c r="J4469" s="277"/>
      <c r="K4469" s="277"/>
      <c r="L4469" s="277"/>
      <c r="M4469" s="277"/>
      <c r="N4469" s="277"/>
      <c r="O4469" s="277"/>
      <c r="P4469" s="277"/>
      <c r="Q4469" s="277"/>
      <c r="R4469" s="277"/>
      <c r="S4469" s="277"/>
      <c r="T4469" s="277"/>
      <c r="U4469" s="277">
        <v>0</v>
      </c>
      <c r="V4469" s="277">
        <v>0</v>
      </c>
      <c r="W4469" s="277"/>
      <c r="X4469" s="277"/>
      <c r="Y4469" s="277"/>
      <c r="Z4469" s="277"/>
      <c r="AA4469" s="277"/>
      <c r="AB4469" s="277"/>
      <c r="AC4469" s="277"/>
      <c r="AD4469" s="277"/>
      <c r="AE4469" s="277"/>
      <c r="AF4469" s="277"/>
      <c r="AG4469" s="277"/>
      <c r="AH4469" s="277">
        <v>0</v>
      </c>
      <c r="AI4469" s="277">
        <v>0</v>
      </c>
      <c r="AJ4469" s="277"/>
      <c r="AK4469" s="277"/>
      <c r="AL4469" s="277"/>
      <c r="AM4469" s="277"/>
      <c r="AN4469" s="277"/>
      <c r="AO4469" s="277"/>
      <c r="AP4469" s="277"/>
      <c r="AQ4469" s="277"/>
      <c r="AR4469" s="277"/>
      <c r="AS4469" s="277"/>
      <c r="AT4469" s="277"/>
      <c r="AU4469" s="277">
        <v>0</v>
      </c>
      <c r="AV4469" s="277">
        <v>0</v>
      </c>
      <c r="AW4469" s="277">
        <f>U4469+AH4469+AU4469</f>
        <v>0</v>
      </c>
    </row>
    <row r="4470" spans="1:49">
      <c r="A4470" s="48"/>
      <c r="B4470" s="42"/>
      <c r="C4470" s="42"/>
      <c r="D4470" s="42"/>
      <c r="E4470" s="531"/>
      <c r="F4470" s="50"/>
      <c r="G4470" s="50"/>
      <c r="H4470" s="50"/>
      <c r="I4470" s="276"/>
      <c r="J4470" s="277"/>
      <c r="K4470" s="277"/>
      <c r="L4470" s="277"/>
      <c r="M4470" s="277"/>
      <c r="N4470" s="277"/>
      <c r="O4470" s="277"/>
      <c r="P4470" s="277"/>
      <c r="Q4470" s="277"/>
      <c r="R4470" s="277"/>
      <c r="S4470" s="277"/>
      <c r="T4470" s="277"/>
      <c r="U4470" s="277">
        <v>0</v>
      </c>
      <c r="V4470" s="277">
        <v>0</v>
      </c>
      <c r="W4470" s="277"/>
      <c r="X4470" s="277"/>
      <c r="Y4470" s="277"/>
      <c r="Z4470" s="277"/>
      <c r="AA4470" s="277"/>
      <c r="AB4470" s="277"/>
      <c r="AC4470" s="277"/>
      <c r="AD4470" s="277"/>
      <c r="AE4470" s="277"/>
      <c r="AF4470" s="277"/>
      <c r="AG4470" s="277"/>
      <c r="AH4470" s="277">
        <v>0</v>
      </c>
      <c r="AI4470" s="277">
        <v>0</v>
      </c>
      <c r="AJ4470" s="277"/>
      <c r="AK4470" s="277"/>
      <c r="AL4470" s="277"/>
      <c r="AM4470" s="277"/>
      <c r="AN4470" s="277"/>
      <c r="AO4470" s="277"/>
      <c r="AP4470" s="277"/>
      <c r="AQ4470" s="277"/>
      <c r="AR4470" s="277"/>
      <c r="AS4470" s="277"/>
      <c r="AT4470" s="277"/>
      <c r="AU4470" s="277">
        <v>0</v>
      </c>
      <c r="AV4470" s="277">
        <v>0</v>
      </c>
      <c r="AW4470" s="277">
        <f>U4470+AH4470+AU4470</f>
        <v>0</v>
      </c>
    </row>
    <row r="4471" spans="1:49">
      <c r="A4471" s="48"/>
      <c r="B4471" s="42"/>
      <c r="C4471" s="42"/>
      <c r="D4471" s="42"/>
      <c r="E4471" s="531"/>
      <c r="F4471" s="50"/>
      <c r="G4471" s="50"/>
      <c r="H4471" s="50"/>
      <c r="I4471" s="276"/>
      <c r="J4471" s="277"/>
      <c r="K4471" s="277"/>
      <c r="L4471" s="277"/>
      <c r="M4471" s="277"/>
      <c r="N4471" s="277"/>
      <c r="O4471" s="277"/>
      <c r="P4471" s="277"/>
      <c r="Q4471" s="277"/>
      <c r="R4471" s="277"/>
      <c r="S4471" s="277"/>
      <c r="T4471" s="277"/>
      <c r="U4471" s="277">
        <v>0</v>
      </c>
      <c r="V4471" s="277">
        <v>0</v>
      </c>
      <c r="W4471" s="277"/>
      <c r="X4471" s="277"/>
      <c r="Y4471" s="277"/>
      <c r="Z4471" s="277"/>
      <c r="AA4471" s="277"/>
      <c r="AB4471" s="277"/>
      <c r="AC4471" s="277"/>
      <c r="AD4471" s="277"/>
      <c r="AE4471" s="277"/>
      <c r="AF4471" s="277"/>
      <c r="AG4471" s="277"/>
      <c r="AH4471" s="277">
        <v>0</v>
      </c>
      <c r="AI4471" s="277">
        <v>0</v>
      </c>
      <c r="AJ4471" s="277"/>
      <c r="AK4471" s="277"/>
      <c r="AL4471" s="277"/>
      <c r="AM4471" s="277"/>
      <c r="AN4471" s="277"/>
      <c r="AO4471" s="277"/>
      <c r="AP4471" s="277"/>
      <c r="AQ4471" s="277"/>
      <c r="AR4471" s="277"/>
      <c r="AS4471" s="277"/>
      <c r="AT4471" s="277"/>
      <c r="AU4471" s="277">
        <v>0</v>
      </c>
      <c r="AV4471" s="277">
        <v>0</v>
      </c>
      <c r="AW4471" s="277">
        <f>U4471+AH4471+AU4471</f>
        <v>0</v>
      </c>
    </row>
    <row r="4472" spans="1:49">
      <c r="A4472" s="48"/>
      <c r="B4472" s="42"/>
      <c r="C4472" s="42"/>
      <c r="D4472" s="42"/>
      <c r="E4472" s="531"/>
      <c r="F4472" s="50"/>
      <c r="G4472" s="50"/>
      <c r="H4472" s="50"/>
      <c r="I4472" s="276" t="s">
        <v>1631</v>
      </c>
      <c r="J4472" s="277">
        <f>SUM(J4468:J4471)</f>
        <v>14000</v>
      </c>
      <c r="K4472" s="277">
        <f t="shared" ref="K4472:AT4472" si="1252">SUM(K4468:K4471)</f>
        <v>2280</v>
      </c>
      <c r="L4472" s="277">
        <f t="shared" si="1252"/>
        <v>1140</v>
      </c>
      <c r="M4472" s="277">
        <f t="shared" si="1252"/>
        <v>1940</v>
      </c>
      <c r="N4472" s="277">
        <f t="shared" si="1252"/>
        <v>1020</v>
      </c>
      <c r="O4472" s="277">
        <f t="shared" si="1252"/>
        <v>1940</v>
      </c>
      <c r="P4472" s="277">
        <f t="shared" si="1252"/>
        <v>1360</v>
      </c>
      <c r="Q4472" s="277">
        <f t="shared" si="1252"/>
        <v>400</v>
      </c>
      <c r="R4472" s="277">
        <f t="shared" si="1252"/>
        <v>0</v>
      </c>
      <c r="S4472" s="277">
        <f t="shared" si="1252"/>
        <v>460</v>
      </c>
      <c r="T4472" s="277">
        <f t="shared" si="1252"/>
        <v>1880</v>
      </c>
      <c r="U4472" s="277">
        <v>12420</v>
      </c>
      <c r="V4472" s="277">
        <v>1580</v>
      </c>
      <c r="W4472" s="277">
        <f>SUM(W4468:W4471)</f>
        <v>0</v>
      </c>
      <c r="X4472" s="277">
        <f t="shared" si="1252"/>
        <v>0</v>
      </c>
      <c r="Y4472" s="277">
        <f t="shared" si="1252"/>
        <v>0</v>
      </c>
      <c r="Z4472" s="277">
        <f t="shared" si="1252"/>
        <v>0</v>
      </c>
      <c r="AA4472" s="277">
        <f t="shared" si="1252"/>
        <v>0</v>
      </c>
      <c r="AB4472" s="277">
        <f t="shared" si="1252"/>
        <v>0</v>
      </c>
      <c r="AC4472" s="277">
        <f t="shared" si="1252"/>
        <v>0</v>
      </c>
      <c r="AD4472" s="277">
        <f t="shared" si="1252"/>
        <v>0</v>
      </c>
      <c r="AE4472" s="277">
        <f t="shared" si="1252"/>
        <v>0</v>
      </c>
      <c r="AF4472" s="277">
        <f t="shared" si="1252"/>
        <v>0</v>
      </c>
      <c r="AG4472" s="277">
        <f t="shared" si="1252"/>
        <v>0</v>
      </c>
      <c r="AH4472" s="277">
        <v>0</v>
      </c>
      <c r="AI4472" s="277">
        <v>0</v>
      </c>
      <c r="AJ4472" s="277">
        <f>SUM(AJ4468:AJ4471)</f>
        <v>0</v>
      </c>
      <c r="AK4472" s="277">
        <f t="shared" si="1252"/>
        <v>0</v>
      </c>
      <c r="AL4472" s="277">
        <f t="shared" si="1252"/>
        <v>0</v>
      </c>
      <c r="AM4472" s="277">
        <f t="shared" si="1252"/>
        <v>0</v>
      </c>
      <c r="AN4472" s="277">
        <f t="shared" si="1252"/>
        <v>0</v>
      </c>
      <c r="AO4472" s="277">
        <f t="shared" si="1252"/>
        <v>0</v>
      </c>
      <c r="AP4472" s="277">
        <f t="shared" si="1252"/>
        <v>0</v>
      </c>
      <c r="AQ4472" s="277">
        <f t="shared" si="1252"/>
        <v>0</v>
      </c>
      <c r="AR4472" s="277">
        <f t="shared" si="1252"/>
        <v>0</v>
      </c>
      <c r="AS4472" s="277">
        <f t="shared" si="1252"/>
        <v>0</v>
      </c>
      <c r="AT4472" s="277">
        <f t="shared" si="1252"/>
        <v>0</v>
      </c>
      <c r="AU4472" s="277">
        <v>0</v>
      </c>
      <c r="AV4472" s="277">
        <v>0</v>
      </c>
      <c r="AW4472" s="277">
        <f>U4472+AH4472+AU4472</f>
        <v>12420</v>
      </c>
    </row>
    <row r="4473" spans="1:49">
      <c r="A4473" s="48"/>
      <c r="B4473" s="42"/>
      <c r="C4473" s="42"/>
      <c r="D4473" s="42"/>
      <c r="E4473" s="531"/>
      <c r="F4473" s="50"/>
      <c r="G4473" s="50"/>
      <c r="H4473" s="50"/>
      <c r="I4473" s="146"/>
      <c r="J4473" s="29"/>
      <c r="K4473" s="29"/>
      <c r="L4473" s="29"/>
      <c r="M4473" s="29"/>
      <c r="N4473" s="29"/>
      <c r="O4473" s="29"/>
      <c r="P4473" s="29"/>
      <c r="Q4473" s="29"/>
      <c r="R4473" s="29"/>
      <c r="S4473" s="29"/>
      <c r="T4473" s="29"/>
      <c r="U4473" s="29"/>
      <c r="V4473" s="29"/>
      <c r="W4473" s="29"/>
      <c r="X4473" s="29"/>
      <c r="Y4473" s="29"/>
      <c r="Z4473" s="29"/>
      <c r="AA4473" s="29"/>
      <c r="AB4473" s="29"/>
      <c r="AC4473" s="29"/>
      <c r="AD4473" s="29"/>
      <c r="AE4473" s="29"/>
      <c r="AF4473" s="29"/>
      <c r="AG4473" s="29"/>
      <c r="AH4473" s="29"/>
      <c r="AI4473" s="29"/>
      <c r="AJ4473" s="29"/>
      <c r="AK4473" s="29"/>
      <c r="AL4473" s="29"/>
      <c r="AM4473" s="29"/>
      <c r="AN4473" s="29"/>
      <c r="AO4473" s="29"/>
      <c r="AP4473" s="29"/>
      <c r="AQ4473" s="29"/>
      <c r="AR4473" s="29"/>
      <c r="AS4473" s="29"/>
      <c r="AT4473" s="29"/>
      <c r="AU4473" s="29"/>
      <c r="AV4473" s="29"/>
      <c r="AW4473" s="29"/>
    </row>
    <row r="4474" spans="1:49">
      <c r="A4474" s="44"/>
      <c r="B4474" s="45"/>
      <c r="C4474" s="45"/>
      <c r="D4474" s="45"/>
      <c r="E4474" s="531"/>
      <c r="F4474" s="50"/>
      <c r="G4474" s="50"/>
      <c r="H4474" s="50"/>
      <c r="I4474" s="53"/>
      <c r="J4474" s="29"/>
      <c r="K4474" s="29"/>
      <c r="L4474" s="29"/>
      <c r="M4474" s="29"/>
      <c r="N4474" s="29"/>
      <c r="O4474" s="29"/>
      <c r="P4474" s="29"/>
      <c r="Q4474" s="29"/>
      <c r="R4474" s="29"/>
      <c r="S4474" s="29"/>
      <c r="T4474" s="29"/>
      <c r="U4474" s="29"/>
      <c r="V4474" s="29"/>
      <c r="W4474" s="29"/>
      <c r="X4474" s="29"/>
      <c r="Y4474" s="29"/>
      <c r="Z4474" s="29"/>
      <c r="AA4474" s="29"/>
      <c r="AB4474" s="29"/>
      <c r="AC4474" s="29"/>
      <c r="AD4474" s="29"/>
      <c r="AE4474" s="29"/>
      <c r="AF4474" s="29"/>
      <c r="AG4474" s="29"/>
      <c r="AH4474" s="29"/>
      <c r="AI4474" s="29"/>
      <c r="AJ4474" s="29"/>
      <c r="AK4474" s="29"/>
      <c r="AL4474" s="29"/>
      <c r="AM4474" s="29"/>
      <c r="AN4474" s="29"/>
      <c r="AO4474" s="29"/>
      <c r="AP4474" s="29"/>
      <c r="AQ4474" s="29"/>
      <c r="AR4474" s="29"/>
      <c r="AS4474" s="29"/>
      <c r="AT4474" s="29"/>
      <c r="AU4474" s="29"/>
      <c r="AV4474" s="29"/>
      <c r="AW4474" s="29"/>
    </row>
    <row r="4475" spans="1:49" ht="16.5" thickBot="1">
      <c r="A4475" s="78" t="s">
        <v>2146</v>
      </c>
      <c r="B4475" s="78"/>
      <c r="C4475" s="78"/>
      <c r="D4475" s="463"/>
      <c r="E4475" s="539"/>
      <c r="F4475" s="129"/>
      <c r="G4475" s="129"/>
      <c r="H4475" s="129"/>
      <c r="I4475" s="103"/>
    </row>
    <row r="4476" spans="1:49" s="151" customFormat="1" ht="36" customHeight="1" thickTop="1" thickBot="1">
      <c r="A4476" s="147" t="s">
        <v>2079</v>
      </c>
      <c r="B4476" s="5" t="s">
        <v>2080</v>
      </c>
      <c r="C4476" s="5" t="s">
        <v>1335</v>
      </c>
      <c r="D4476" s="450"/>
      <c r="E4476" s="148" t="s">
        <v>1570</v>
      </c>
      <c r="F4476" s="149" t="s">
        <v>1438</v>
      </c>
      <c r="G4476" s="149"/>
      <c r="H4476" s="149" t="s">
        <v>2332</v>
      </c>
      <c r="I4476" s="5" t="s">
        <v>856</v>
      </c>
      <c r="J4476" s="364" t="s">
        <v>2891</v>
      </c>
      <c r="K4476" s="364" t="s">
        <v>2879</v>
      </c>
      <c r="L4476" s="364" t="s">
        <v>2880</v>
      </c>
      <c r="M4476" s="364" t="s">
        <v>2881</v>
      </c>
      <c r="N4476" s="364" t="s">
        <v>2882</v>
      </c>
      <c r="O4476" s="364" t="s">
        <v>2883</v>
      </c>
      <c r="P4476" s="364" t="s">
        <v>2884</v>
      </c>
      <c r="Q4476" s="364" t="s">
        <v>2885</v>
      </c>
      <c r="R4476" s="364" t="s">
        <v>2886</v>
      </c>
      <c r="S4476" s="364" t="s">
        <v>2887</v>
      </c>
      <c r="T4476" s="364" t="s">
        <v>2888</v>
      </c>
      <c r="U4476" s="364" t="s">
        <v>2889</v>
      </c>
      <c r="V4476" s="364" t="s">
        <v>2890</v>
      </c>
      <c r="W4476" s="365" t="s">
        <v>2893</v>
      </c>
      <c r="X4476" s="365" t="s">
        <v>2879</v>
      </c>
      <c r="Y4476" s="365" t="s">
        <v>2880</v>
      </c>
      <c r="Z4476" s="365" t="s">
        <v>2881</v>
      </c>
      <c r="AA4476" s="365" t="s">
        <v>2882</v>
      </c>
      <c r="AB4476" s="365" t="s">
        <v>2883</v>
      </c>
      <c r="AC4476" s="365" t="s">
        <v>2884</v>
      </c>
      <c r="AD4476" s="365" t="s">
        <v>2885</v>
      </c>
      <c r="AE4476" s="365" t="s">
        <v>2886</v>
      </c>
      <c r="AF4476" s="365" t="s">
        <v>2887</v>
      </c>
      <c r="AG4476" s="365" t="s">
        <v>2888</v>
      </c>
      <c r="AH4476" s="365" t="s">
        <v>2889</v>
      </c>
      <c r="AI4476" s="365" t="s">
        <v>2890</v>
      </c>
      <c r="AJ4476" s="366" t="s">
        <v>2892</v>
      </c>
      <c r="AK4476" s="366" t="s">
        <v>2879</v>
      </c>
      <c r="AL4476" s="366" t="s">
        <v>2880</v>
      </c>
      <c r="AM4476" s="366" t="s">
        <v>2881</v>
      </c>
      <c r="AN4476" s="366" t="s">
        <v>2882</v>
      </c>
      <c r="AO4476" s="366" t="s">
        <v>2883</v>
      </c>
      <c r="AP4476" s="366" t="s">
        <v>2884</v>
      </c>
      <c r="AQ4476" s="366" t="s">
        <v>2885</v>
      </c>
      <c r="AR4476" s="366" t="s">
        <v>2886</v>
      </c>
      <c r="AS4476" s="366" t="s">
        <v>2887</v>
      </c>
      <c r="AT4476" s="366" t="s">
        <v>2888</v>
      </c>
      <c r="AU4476" s="366" t="s">
        <v>2889</v>
      </c>
      <c r="AV4476" s="366" t="s">
        <v>2890</v>
      </c>
      <c r="AW4476" s="368" t="s">
        <v>2895</v>
      </c>
    </row>
    <row r="4477" spans="1:49">
      <c r="A4477" s="33"/>
      <c r="B4477" s="34"/>
      <c r="C4477" s="34"/>
      <c r="D4477" s="34"/>
      <c r="E4477" s="35"/>
      <c r="F4477" s="36"/>
      <c r="G4477" s="36"/>
      <c r="H4477" s="36"/>
      <c r="I4477" s="34"/>
      <c r="J4477" s="202" t="s">
        <v>1224</v>
      </c>
      <c r="K4477" s="202">
        <v>1</v>
      </c>
      <c r="L4477" s="202">
        <v>2</v>
      </c>
      <c r="M4477" s="202">
        <v>3</v>
      </c>
      <c r="N4477" s="202">
        <v>4</v>
      </c>
      <c r="O4477" s="202">
        <v>5</v>
      </c>
      <c r="P4477" s="202">
        <v>6</v>
      </c>
      <c r="Q4477" s="202">
        <v>7</v>
      </c>
      <c r="R4477" s="202">
        <v>8</v>
      </c>
      <c r="S4477" s="202">
        <v>9</v>
      </c>
      <c r="T4477" s="202">
        <v>10</v>
      </c>
      <c r="U4477" s="202">
        <v>13</v>
      </c>
      <c r="V4477" s="202">
        <v>14</v>
      </c>
      <c r="W4477" s="202" t="s">
        <v>1224</v>
      </c>
      <c r="X4477" s="202">
        <v>1</v>
      </c>
      <c r="Y4477" s="202">
        <v>2</v>
      </c>
      <c r="Z4477" s="202">
        <v>3</v>
      </c>
      <c r="AA4477" s="202">
        <v>4</v>
      </c>
      <c r="AB4477" s="202">
        <v>5</v>
      </c>
      <c r="AC4477" s="202">
        <v>6</v>
      </c>
      <c r="AD4477" s="202">
        <v>7</v>
      </c>
      <c r="AE4477" s="202">
        <v>8</v>
      </c>
      <c r="AF4477" s="202">
        <v>9</v>
      </c>
      <c r="AG4477" s="202">
        <v>10</v>
      </c>
      <c r="AH4477" s="202">
        <v>13</v>
      </c>
      <c r="AI4477" s="202">
        <v>14</v>
      </c>
      <c r="AJ4477" s="202" t="s">
        <v>1224</v>
      </c>
      <c r="AK4477" s="202">
        <v>1</v>
      </c>
      <c r="AL4477" s="202">
        <v>2</v>
      </c>
      <c r="AM4477" s="202">
        <v>3</v>
      </c>
      <c r="AN4477" s="202">
        <v>4</v>
      </c>
      <c r="AO4477" s="202">
        <v>5</v>
      </c>
      <c r="AP4477" s="202">
        <v>6</v>
      </c>
      <c r="AQ4477" s="202">
        <v>7</v>
      </c>
      <c r="AR4477" s="202">
        <v>8</v>
      </c>
      <c r="AS4477" s="202">
        <v>9</v>
      </c>
      <c r="AT4477" s="202">
        <v>10</v>
      </c>
      <c r="AU4477" s="202">
        <v>13</v>
      </c>
      <c r="AV4477" s="202">
        <v>14</v>
      </c>
      <c r="AW4477" s="202">
        <v>15</v>
      </c>
    </row>
    <row r="4478" spans="1:49">
      <c r="A4478" s="37"/>
      <c r="B4478" s="38"/>
      <c r="C4478" s="38"/>
      <c r="D4478" s="38"/>
      <c r="E4478" s="60"/>
      <c r="F4478" s="61"/>
      <c r="G4478" s="61"/>
      <c r="H4478" s="61"/>
      <c r="I4478" s="38"/>
      <c r="J4478" s="134"/>
      <c r="K4478" s="134"/>
      <c r="L4478" s="134"/>
      <c r="M4478" s="134"/>
      <c r="N4478" s="134"/>
      <c r="O4478" s="134"/>
      <c r="P4478" s="134"/>
      <c r="Q4478" s="134"/>
      <c r="R4478" s="134"/>
      <c r="S4478" s="134"/>
      <c r="T4478" s="134"/>
      <c r="U4478" s="134"/>
      <c r="V4478" s="134"/>
      <c r="W4478" s="134"/>
      <c r="X4478" s="134"/>
      <c r="Y4478" s="134"/>
      <c r="Z4478" s="134"/>
      <c r="AA4478" s="134"/>
      <c r="AB4478" s="134"/>
      <c r="AC4478" s="134"/>
      <c r="AD4478" s="134"/>
      <c r="AE4478" s="134"/>
      <c r="AF4478" s="134"/>
      <c r="AG4478" s="134"/>
      <c r="AH4478" s="134"/>
      <c r="AI4478" s="134"/>
      <c r="AJ4478" s="134"/>
      <c r="AK4478" s="134"/>
      <c r="AL4478" s="134"/>
      <c r="AM4478" s="134"/>
      <c r="AN4478" s="134"/>
      <c r="AO4478" s="134"/>
      <c r="AP4478" s="134"/>
      <c r="AQ4478" s="134"/>
      <c r="AR4478" s="134"/>
      <c r="AS4478" s="134"/>
      <c r="AT4478" s="134"/>
      <c r="AU4478" s="134"/>
      <c r="AV4478" s="134"/>
      <c r="AW4478" s="134"/>
    </row>
    <row r="4479" spans="1:49">
      <c r="A4479" s="92" t="s">
        <v>797</v>
      </c>
      <c r="B4479" s="93" t="s">
        <v>1030</v>
      </c>
      <c r="C4479" s="93" t="s">
        <v>1650</v>
      </c>
      <c r="D4479" s="460"/>
      <c r="E4479" s="531"/>
      <c r="F4479" s="50"/>
      <c r="G4479" s="50"/>
      <c r="H4479" s="50"/>
      <c r="I4479" s="108" t="s">
        <v>1502</v>
      </c>
      <c r="J4479" s="28"/>
      <c r="K4479" s="28"/>
      <c r="L4479" s="28"/>
      <c r="M4479" s="28"/>
      <c r="N4479" s="28"/>
      <c r="O4479" s="28"/>
      <c r="P4479" s="28"/>
      <c r="Q4479" s="28"/>
      <c r="R4479" s="28"/>
      <c r="S4479" s="28"/>
      <c r="T4479" s="28"/>
      <c r="U4479" s="28"/>
      <c r="V4479" s="28"/>
      <c r="W4479" s="28"/>
      <c r="X4479" s="28"/>
      <c r="Y4479" s="28"/>
      <c r="Z4479" s="28"/>
      <c r="AA4479" s="28"/>
      <c r="AB4479" s="28"/>
      <c r="AC4479" s="28"/>
      <c r="AD4479" s="28"/>
      <c r="AE4479" s="28"/>
      <c r="AF4479" s="28"/>
      <c r="AG4479" s="28"/>
      <c r="AH4479" s="28"/>
      <c r="AI4479" s="28"/>
      <c r="AJ4479" s="28"/>
      <c r="AK4479" s="28"/>
      <c r="AL4479" s="28"/>
      <c r="AM4479" s="28"/>
      <c r="AN4479" s="28"/>
      <c r="AO4479" s="28"/>
      <c r="AP4479" s="28"/>
      <c r="AQ4479" s="28"/>
      <c r="AR4479" s="28"/>
      <c r="AS4479" s="28"/>
      <c r="AT4479" s="28"/>
      <c r="AU4479" s="28"/>
      <c r="AV4479" s="28"/>
      <c r="AW4479" s="28"/>
    </row>
    <row r="4480" spans="1:49">
      <c r="A4480" s="48"/>
      <c r="B4480" s="1"/>
      <c r="C4480" s="1"/>
      <c r="D4480" s="369"/>
      <c r="E4480" s="531"/>
      <c r="F4480" s="50"/>
      <c r="G4480" s="50"/>
      <c r="H4480" s="50"/>
      <c r="I4480" s="108"/>
    </row>
    <row r="4481" spans="1:49">
      <c r="A4481" s="48"/>
      <c r="B4481" s="42"/>
      <c r="C4481" s="42"/>
      <c r="D4481" s="42"/>
      <c r="E4481" s="531"/>
      <c r="F4481" s="50"/>
      <c r="G4481" s="50"/>
      <c r="H4481" s="50"/>
      <c r="I4481" s="49" t="s">
        <v>1559</v>
      </c>
      <c r="J4481" s="12">
        <f>SUM(J4482,J4490,J4492)</f>
        <v>41700</v>
      </c>
      <c r="K4481" s="12">
        <f t="shared" ref="K4481:AT4481" si="1253">SUM(K4482,K4490,K4492)</f>
        <v>2280</v>
      </c>
      <c r="L4481" s="12">
        <f t="shared" si="1253"/>
        <v>0</v>
      </c>
      <c r="M4481" s="12">
        <f t="shared" si="1253"/>
        <v>7365</v>
      </c>
      <c r="N4481" s="12">
        <f t="shared" si="1253"/>
        <v>5000</v>
      </c>
      <c r="O4481" s="12">
        <f t="shared" si="1253"/>
        <v>5630</v>
      </c>
      <c r="P4481" s="12">
        <f t="shared" si="1253"/>
        <v>400</v>
      </c>
      <c r="Q4481" s="12">
        <f t="shared" si="1253"/>
        <v>0</v>
      </c>
      <c r="R4481" s="12">
        <f t="shared" si="1253"/>
        <v>0</v>
      </c>
      <c r="S4481" s="12">
        <f t="shared" si="1253"/>
        <v>0</v>
      </c>
      <c r="T4481" s="12">
        <f t="shared" si="1253"/>
        <v>11065</v>
      </c>
      <c r="U4481" s="12">
        <v>31740</v>
      </c>
      <c r="V4481" s="12">
        <v>9960</v>
      </c>
      <c r="W4481" s="12">
        <f>SUM(W4482,W4490,W4492)</f>
        <v>0</v>
      </c>
      <c r="X4481" s="12">
        <f t="shared" si="1253"/>
        <v>0</v>
      </c>
      <c r="Y4481" s="12">
        <f t="shared" si="1253"/>
        <v>0</v>
      </c>
      <c r="Z4481" s="12">
        <f t="shared" si="1253"/>
        <v>0</v>
      </c>
      <c r="AA4481" s="12">
        <f t="shared" si="1253"/>
        <v>0</v>
      </c>
      <c r="AB4481" s="12">
        <f t="shared" si="1253"/>
        <v>0</v>
      </c>
      <c r="AC4481" s="12">
        <f t="shared" si="1253"/>
        <v>0</v>
      </c>
      <c r="AD4481" s="12">
        <f t="shared" si="1253"/>
        <v>0</v>
      </c>
      <c r="AE4481" s="12">
        <f t="shared" si="1253"/>
        <v>0</v>
      </c>
      <c r="AF4481" s="12">
        <f t="shared" si="1253"/>
        <v>0</v>
      </c>
      <c r="AG4481" s="12">
        <f t="shared" si="1253"/>
        <v>0</v>
      </c>
      <c r="AH4481" s="12">
        <v>0</v>
      </c>
      <c r="AI4481" s="12">
        <v>0</v>
      </c>
      <c r="AJ4481" s="12">
        <f>SUM(AJ4482,AJ4490,AJ4492)</f>
        <v>6170</v>
      </c>
      <c r="AK4481" s="12">
        <f t="shared" si="1253"/>
        <v>0</v>
      </c>
      <c r="AL4481" s="12">
        <f t="shared" si="1253"/>
        <v>0</v>
      </c>
      <c r="AM4481" s="12">
        <f t="shared" si="1253"/>
        <v>870</v>
      </c>
      <c r="AN4481" s="12">
        <f t="shared" si="1253"/>
        <v>1550</v>
      </c>
      <c r="AO4481" s="12">
        <f t="shared" si="1253"/>
        <v>1260</v>
      </c>
      <c r="AP4481" s="12">
        <f t="shared" si="1253"/>
        <v>0</v>
      </c>
      <c r="AQ4481" s="12">
        <f t="shared" si="1253"/>
        <v>0</v>
      </c>
      <c r="AR4481" s="12">
        <f t="shared" si="1253"/>
        <v>0</v>
      </c>
      <c r="AS4481" s="12">
        <f t="shared" si="1253"/>
        <v>0</v>
      </c>
      <c r="AT4481" s="12">
        <f t="shared" si="1253"/>
        <v>1000</v>
      </c>
      <c r="AU4481" s="12">
        <v>4680</v>
      </c>
      <c r="AV4481" s="12">
        <v>1490</v>
      </c>
      <c r="AW4481" s="12">
        <f t="shared" ref="AW4481:AW4512" si="1254">U4481+AH4481+AU4481</f>
        <v>36420</v>
      </c>
    </row>
    <row r="4482" spans="1:49">
      <c r="A4482" s="44" t="s">
        <v>797</v>
      </c>
      <c r="B4482" s="45" t="s">
        <v>1030</v>
      </c>
      <c r="C4482" s="45" t="s">
        <v>1650</v>
      </c>
      <c r="D4482" s="452" t="s">
        <v>2980</v>
      </c>
      <c r="E4482" s="213" t="s">
        <v>771</v>
      </c>
      <c r="F4482" s="65"/>
      <c r="G4482" s="65"/>
      <c r="H4482" s="65"/>
      <c r="I4482" s="1" t="s">
        <v>1500</v>
      </c>
      <c r="J4482" s="9">
        <f>SUM(J4483:J4484)</f>
        <v>19300</v>
      </c>
      <c r="K4482" s="9">
        <f t="shared" ref="K4482:AT4482" si="1255">SUM(K4483:K4484)</f>
        <v>110</v>
      </c>
      <c r="L4482" s="9">
        <f t="shared" si="1255"/>
        <v>0</v>
      </c>
      <c r="M4482" s="9">
        <f t="shared" si="1255"/>
        <v>3395</v>
      </c>
      <c r="N4482" s="9">
        <f t="shared" si="1255"/>
        <v>2060</v>
      </c>
      <c r="O4482" s="9">
        <f t="shared" si="1255"/>
        <v>1980</v>
      </c>
      <c r="P4482" s="9">
        <f t="shared" si="1255"/>
        <v>400</v>
      </c>
      <c r="Q4482" s="9">
        <f t="shared" si="1255"/>
        <v>0</v>
      </c>
      <c r="R4482" s="9">
        <f t="shared" si="1255"/>
        <v>0</v>
      </c>
      <c r="S4482" s="9">
        <f t="shared" si="1255"/>
        <v>0</v>
      </c>
      <c r="T4482" s="9">
        <f t="shared" si="1255"/>
        <v>6545</v>
      </c>
      <c r="U4482" s="9">
        <v>14490</v>
      </c>
      <c r="V4482" s="9">
        <v>4810</v>
      </c>
      <c r="W4482" s="9">
        <f>SUM(W4483:W4484)</f>
        <v>0</v>
      </c>
      <c r="X4482" s="9">
        <f t="shared" si="1255"/>
        <v>0</v>
      </c>
      <c r="Y4482" s="9">
        <f t="shared" si="1255"/>
        <v>0</v>
      </c>
      <c r="Z4482" s="9">
        <f t="shared" si="1255"/>
        <v>0</v>
      </c>
      <c r="AA4482" s="9">
        <f t="shared" si="1255"/>
        <v>0</v>
      </c>
      <c r="AB4482" s="9">
        <f t="shared" si="1255"/>
        <v>0</v>
      </c>
      <c r="AC4482" s="9">
        <f t="shared" si="1255"/>
        <v>0</v>
      </c>
      <c r="AD4482" s="9">
        <f t="shared" si="1255"/>
        <v>0</v>
      </c>
      <c r="AE4482" s="9">
        <f t="shared" si="1255"/>
        <v>0</v>
      </c>
      <c r="AF4482" s="9">
        <f t="shared" si="1255"/>
        <v>0</v>
      </c>
      <c r="AG4482" s="9">
        <f t="shared" si="1255"/>
        <v>0</v>
      </c>
      <c r="AH4482" s="9">
        <v>0</v>
      </c>
      <c r="AI4482" s="9">
        <v>0</v>
      </c>
      <c r="AJ4482" s="9">
        <f>SUM(AJ4483:AJ4484)</f>
        <v>0</v>
      </c>
      <c r="AK4482" s="9">
        <f t="shared" si="1255"/>
        <v>0</v>
      </c>
      <c r="AL4482" s="9">
        <f t="shared" si="1255"/>
        <v>0</v>
      </c>
      <c r="AM4482" s="9">
        <f t="shared" si="1255"/>
        <v>0</v>
      </c>
      <c r="AN4482" s="9">
        <f t="shared" si="1255"/>
        <v>0</v>
      </c>
      <c r="AO4482" s="9">
        <f t="shared" si="1255"/>
        <v>0</v>
      </c>
      <c r="AP4482" s="9">
        <f t="shared" si="1255"/>
        <v>0</v>
      </c>
      <c r="AQ4482" s="9">
        <f t="shared" si="1255"/>
        <v>0</v>
      </c>
      <c r="AR4482" s="9">
        <f t="shared" si="1255"/>
        <v>0</v>
      </c>
      <c r="AS4482" s="9">
        <f t="shared" si="1255"/>
        <v>0</v>
      </c>
      <c r="AT4482" s="9">
        <f t="shared" si="1255"/>
        <v>0</v>
      </c>
      <c r="AU4482" s="9">
        <v>0</v>
      </c>
      <c r="AV4482" s="9">
        <v>0</v>
      </c>
      <c r="AW4482" s="9">
        <f t="shared" si="1254"/>
        <v>14490</v>
      </c>
    </row>
    <row r="4483" spans="1:49">
      <c r="A4483" s="44" t="s">
        <v>797</v>
      </c>
      <c r="B4483" s="45" t="s">
        <v>1030</v>
      </c>
      <c r="C4483" s="45" t="s">
        <v>1650</v>
      </c>
      <c r="D4483" s="452" t="s">
        <v>2980</v>
      </c>
      <c r="E4483" s="367" t="s">
        <v>834</v>
      </c>
      <c r="F4483" s="50"/>
      <c r="G4483" s="468" t="s">
        <v>3096</v>
      </c>
      <c r="H4483" s="50" t="s">
        <v>2333</v>
      </c>
      <c r="I4483" s="42" t="s">
        <v>1165</v>
      </c>
      <c r="J4483" s="15">
        <v>16400</v>
      </c>
      <c r="M4483" s="15">
        <v>3000</v>
      </c>
      <c r="N4483" s="15">
        <v>1700</v>
      </c>
      <c r="O4483" s="15">
        <v>1700</v>
      </c>
      <c r="T4483" s="15">
        <v>5800</v>
      </c>
      <c r="U4483" s="15">
        <v>12200</v>
      </c>
      <c r="V4483" s="15">
        <v>4200</v>
      </c>
      <c r="AH4483" s="15">
        <v>0</v>
      </c>
      <c r="AI4483" s="15">
        <v>0</v>
      </c>
      <c r="AU4483" s="15">
        <v>0</v>
      </c>
      <c r="AV4483" s="15">
        <v>0</v>
      </c>
      <c r="AW4483" s="15">
        <f t="shared" si="1254"/>
        <v>12200</v>
      </c>
    </row>
    <row r="4484" spans="1:49">
      <c r="A4484" s="44" t="s">
        <v>797</v>
      </c>
      <c r="B4484" s="45" t="s">
        <v>1030</v>
      </c>
      <c r="C4484" s="45" t="s">
        <v>1650</v>
      </c>
      <c r="D4484" s="452" t="s">
        <v>2980</v>
      </c>
      <c r="E4484" s="367" t="s">
        <v>772</v>
      </c>
      <c r="F4484" s="50"/>
      <c r="G4484" s="468" t="s">
        <v>3096</v>
      </c>
      <c r="H4484" s="50" t="s">
        <v>2333</v>
      </c>
      <c r="I4484" s="42" t="s">
        <v>1227</v>
      </c>
      <c r="J4484" s="15">
        <f>SUM(J4485:J4489)</f>
        <v>2900</v>
      </c>
      <c r="K4484" s="15">
        <f t="shared" ref="K4484:AT4484" si="1256">SUM(K4485:K4489)</f>
        <v>110</v>
      </c>
      <c r="L4484" s="15">
        <f t="shared" si="1256"/>
        <v>0</v>
      </c>
      <c r="M4484" s="15">
        <f t="shared" si="1256"/>
        <v>395</v>
      </c>
      <c r="N4484" s="15">
        <f t="shared" si="1256"/>
        <v>360</v>
      </c>
      <c r="O4484" s="15">
        <f t="shared" si="1256"/>
        <v>280</v>
      </c>
      <c r="P4484" s="15">
        <f t="shared" si="1256"/>
        <v>400</v>
      </c>
      <c r="Q4484" s="15">
        <f t="shared" si="1256"/>
        <v>0</v>
      </c>
      <c r="R4484" s="15">
        <f t="shared" si="1256"/>
        <v>0</v>
      </c>
      <c r="S4484" s="15">
        <f t="shared" si="1256"/>
        <v>0</v>
      </c>
      <c r="T4484" s="15">
        <f t="shared" si="1256"/>
        <v>745</v>
      </c>
      <c r="U4484" s="15">
        <v>2290</v>
      </c>
      <c r="V4484" s="15">
        <v>610</v>
      </c>
      <c r="W4484" s="15">
        <f>SUM(W4485:W4489)</f>
        <v>0</v>
      </c>
      <c r="X4484" s="15">
        <f t="shared" si="1256"/>
        <v>0</v>
      </c>
      <c r="Y4484" s="15">
        <f t="shared" si="1256"/>
        <v>0</v>
      </c>
      <c r="Z4484" s="15">
        <f t="shared" si="1256"/>
        <v>0</v>
      </c>
      <c r="AA4484" s="15">
        <f t="shared" si="1256"/>
        <v>0</v>
      </c>
      <c r="AB4484" s="15">
        <f t="shared" si="1256"/>
        <v>0</v>
      </c>
      <c r="AC4484" s="15">
        <f t="shared" si="1256"/>
        <v>0</v>
      </c>
      <c r="AD4484" s="15">
        <f t="shared" si="1256"/>
        <v>0</v>
      </c>
      <c r="AE4484" s="15">
        <f t="shared" si="1256"/>
        <v>0</v>
      </c>
      <c r="AF4484" s="15">
        <f t="shared" si="1256"/>
        <v>0</v>
      </c>
      <c r="AG4484" s="15">
        <f t="shared" si="1256"/>
        <v>0</v>
      </c>
      <c r="AH4484" s="15">
        <v>0</v>
      </c>
      <c r="AI4484" s="15">
        <v>0</v>
      </c>
      <c r="AJ4484" s="15">
        <f>SUM(AJ4485:AJ4489)</f>
        <v>0</v>
      </c>
      <c r="AK4484" s="15">
        <f t="shared" si="1256"/>
        <v>0</v>
      </c>
      <c r="AL4484" s="15">
        <f t="shared" si="1256"/>
        <v>0</v>
      </c>
      <c r="AM4484" s="15">
        <f t="shared" si="1256"/>
        <v>0</v>
      </c>
      <c r="AN4484" s="15">
        <f t="shared" si="1256"/>
        <v>0</v>
      </c>
      <c r="AO4484" s="15">
        <f t="shared" si="1256"/>
        <v>0</v>
      </c>
      <c r="AP4484" s="15">
        <f t="shared" si="1256"/>
        <v>0</v>
      </c>
      <c r="AQ4484" s="15">
        <f t="shared" si="1256"/>
        <v>0</v>
      </c>
      <c r="AR4484" s="15">
        <f t="shared" si="1256"/>
        <v>0</v>
      </c>
      <c r="AS4484" s="15">
        <f t="shared" si="1256"/>
        <v>0</v>
      </c>
      <c r="AT4484" s="15">
        <f t="shared" si="1256"/>
        <v>0</v>
      </c>
      <c r="AU4484" s="15">
        <v>0</v>
      </c>
      <c r="AV4484" s="15">
        <v>0</v>
      </c>
      <c r="AW4484" s="15">
        <f t="shared" si="1254"/>
        <v>2290</v>
      </c>
    </row>
    <row r="4485" spans="1:49" s="144" customFormat="1">
      <c r="A4485" s="44" t="s">
        <v>797</v>
      </c>
      <c r="B4485" s="45" t="s">
        <v>1030</v>
      </c>
      <c r="C4485" s="45" t="s">
        <v>1650</v>
      </c>
      <c r="D4485" s="452" t="s">
        <v>2980</v>
      </c>
      <c r="E4485" s="140" t="s">
        <v>850</v>
      </c>
      <c r="F4485" s="141" t="s">
        <v>505</v>
      </c>
      <c r="G4485" s="468" t="s">
        <v>3096</v>
      </c>
      <c r="H4485" s="50" t="s">
        <v>2333</v>
      </c>
      <c r="I4485" s="142" t="s">
        <v>1119</v>
      </c>
      <c r="J4485" s="15">
        <v>600</v>
      </c>
      <c r="K4485" s="15">
        <v>110</v>
      </c>
      <c r="L4485" s="15"/>
      <c r="M4485" s="15">
        <v>55</v>
      </c>
      <c r="N4485" s="15">
        <v>200</v>
      </c>
      <c r="O4485" s="15">
        <v>120</v>
      </c>
      <c r="P4485" s="15"/>
      <c r="Q4485" s="15"/>
      <c r="R4485" s="15"/>
      <c r="S4485" s="15"/>
      <c r="T4485" s="15">
        <v>105</v>
      </c>
      <c r="U4485" s="15">
        <v>590</v>
      </c>
      <c r="V4485" s="15">
        <v>10</v>
      </c>
      <c r="W4485" s="15"/>
      <c r="X4485" s="15"/>
      <c r="Y4485" s="15"/>
      <c r="Z4485" s="15"/>
      <c r="AA4485" s="15"/>
      <c r="AB4485" s="15"/>
      <c r="AC4485" s="15"/>
      <c r="AD4485" s="15"/>
      <c r="AE4485" s="15"/>
      <c r="AF4485" s="15"/>
      <c r="AG4485" s="15"/>
      <c r="AH4485" s="15">
        <v>0</v>
      </c>
      <c r="AI4485" s="15">
        <v>0</v>
      </c>
      <c r="AJ4485" s="15"/>
      <c r="AK4485" s="15"/>
      <c r="AL4485" s="15"/>
      <c r="AM4485" s="15"/>
      <c r="AN4485" s="15"/>
      <c r="AO4485" s="15"/>
      <c r="AP4485" s="15"/>
      <c r="AQ4485" s="15"/>
      <c r="AR4485" s="15"/>
      <c r="AS4485" s="15"/>
      <c r="AT4485" s="15"/>
      <c r="AU4485" s="15">
        <v>0</v>
      </c>
      <c r="AV4485" s="15">
        <v>0</v>
      </c>
      <c r="AW4485" s="15">
        <f t="shared" si="1254"/>
        <v>590</v>
      </c>
    </row>
    <row r="4486" spans="1:49" s="144" customFormat="1">
      <c r="A4486" s="44" t="s">
        <v>797</v>
      </c>
      <c r="B4486" s="45" t="s">
        <v>1030</v>
      </c>
      <c r="C4486" s="45" t="s">
        <v>1650</v>
      </c>
      <c r="D4486" s="452" t="s">
        <v>2980</v>
      </c>
      <c r="E4486" s="140" t="s">
        <v>851</v>
      </c>
      <c r="F4486" s="141" t="s">
        <v>506</v>
      </c>
      <c r="G4486" s="468" t="s">
        <v>3096</v>
      </c>
      <c r="H4486" s="50" t="s">
        <v>2333</v>
      </c>
      <c r="I4486" s="142" t="s">
        <v>1290</v>
      </c>
      <c r="J4486" s="15">
        <v>1900</v>
      </c>
      <c r="K4486" s="15"/>
      <c r="L4486" s="15"/>
      <c r="M4486" s="15">
        <v>340</v>
      </c>
      <c r="N4486" s="15">
        <v>160</v>
      </c>
      <c r="O4486" s="15">
        <v>160</v>
      </c>
      <c r="P4486" s="15"/>
      <c r="Q4486" s="15"/>
      <c r="R4486" s="15"/>
      <c r="S4486" s="15"/>
      <c r="T4486" s="15">
        <v>640</v>
      </c>
      <c r="U4486" s="15">
        <v>1300</v>
      </c>
      <c r="V4486" s="15">
        <v>600</v>
      </c>
      <c r="W4486" s="15"/>
      <c r="X4486" s="15"/>
      <c r="Y4486" s="15"/>
      <c r="Z4486" s="15"/>
      <c r="AA4486" s="15"/>
      <c r="AB4486" s="15"/>
      <c r="AC4486" s="15"/>
      <c r="AD4486" s="15"/>
      <c r="AE4486" s="15"/>
      <c r="AF4486" s="15"/>
      <c r="AG4486" s="15"/>
      <c r="AH4486" s="15">
        <v>0</v>
      </c>
      <c r="AI4486" s="15">
        <v>0</v>
      </c>
      <c r="AJ4486" s="15"/>
      <c r="AK4486" s="15"/>
      <c r="AL4486" s="15"/>
      <c r="AM4486" s="15"/>
      <c r="AN4486" s="15"/>
      <c r="AO4486" s="15"/>
      <c r="AP4486" s="15"/>
      <c r="AQ4486" s="15"/>
      <c r="AR4486" s="15"/>
      <c r="AS4486" s="15"/>
      <c r="AT4486" s="15"/>
      <c r="AU4486" s="15">
        <v>0</v>
      </c>
      <c r="AV4486" s="15">
        <v>0</v>
      </c>
      <c r="AW4486" s="15">
        <f t="shared" si="1254"/>
        <v>1300</v>
      </c>
    </row>
    <row r="4487" spans="1:49" s="144" customFormat="1">
      <c r="A4487" s="44" t="s">
        <v>797</v>
      </c>
      <c r="B4487" s="45" t="s">
        <v>1030</v>
      </c>
      <c r="C4487" s="45" t="s">
        <v>1650</v>
      </c>
      <c r="D4487" s="452" t="s">
        <v>2980</v>
      </c>
      <c r="E4487" s="140" t="s">
        <v>852</v>
      </c>
      <c r="F4487" s="141" t="s">
        <v>507</v>
      </c>
      <c r="G4487" s="468" t="s">
        <v>3096</v>
      </c>
      <c r="H4487" s="50" t="s">
        <v>2333</v>
      </c>
      <c r="I4487" s="142" t="s">
        <v>1733</v>
      </c>
      <c r="J4487" s="15">
        <v>400</v>
      </c>
      <c r="K4487" s="15"/>
      <c r="L4487" s="15"/>
      <c r="M4487" s="15"/>
      <c r="N4487" s="15"/>
      <c r="O4487" s="15"/>
      <c r="P4487" s="15">
        <v>400</v>
      </c>
      <c r="Q4487" s="15"/>
      <c r="R4487" s="15"/>
      <c r="S4487" s="15"/>
      <c r="T4487" s="15"/>
      <c r="U4487" s="15">
        <v>400</v>
      </c>
      <c r="V4487" s="15">
        <v>0</v>
      </c>
      <c r="W4487" s="15"/>
      <c r="X4487" s="15"/>
      <c r="Y4487" s="15"/>
      <c r="Z4487" s="15"/>
      <c r="AA4487" s="15"/>
      <c r="AB4487" s="15"/>
      <c r="AC4487" s="15"/>
      <c r="AD4487" s="15"/>
      <c r="AE4487" s="15"/>
      <c r="AF4487" s="15"/>
      <c r="AG4487" s="15"/>
      <c r="AH4487" s="15">
        <v>0</v>
      </c>
      <c r="AI4487" s="15">
        <v>0</v>
      </c>
      <c r="AJ4487" s="15"/>
      <c r="AK4487" s="15"/>
      <c r="AL4487" s="15"/>
      <c r="AM4487" s="15"/>
      <c r="AN4487" s="15"/>
      <c r="AO4487" s="15"/>
      <c r="AP4487" s="15"/>
      <c r="AQ4487" s="15"/>
      <c r="AR4487" s="15"/>
      <c r="AS4487" s="15"/>
      <c r="AT4487" s="15"/>
      <c r="AU4487" s="15">
        <v>0</v>
      </c>
      <c r="AV4487" s="15">
        <v>0</v>
      </c>
      <c r="AW4487" s="15">
        <f t="shared" si="1254"/>
        <v>400</v>
      </c>
    </row>
    <row r="4488" spans="1:49" s="144" customFormat="1">
      <c r="A4488" s="44" t="s">
        <v>797</v>
      </c>
      <c r="B4488" s="45" t="s">
        <v>1030</v>
      </c>
      <c r="C4488" s="45" t="s">
        <v>1650</v>
      </c>
      <c r="D4488" s="452" t="s">
        <v>2980</v>
      </c>
      <c r="E4488" s="140" t="s">
        <v>853</v>
      </c>
      <c r="F4488" s="141" t="s">
        <v>508</v>
      </c>
      <c r="G4488" s="468" t="s">
        <v>3096</v>
      </c>
      <c r="H4488" s="50" t="s">
        <v>2333</v>
      </c>
      <c r="I4488" s="142" t="s">
        <v>1734</v>
      </c>
      <c r="J4488" s="15"/>
      <c r="K4488" s="15"/>
      <c r="L4488" s="15"/>
      <c r="M4488" s="15"/>
      <c r="N4488" s="15"/>
      <c r="O4488" s="15"/>
      <c r="P4488" s="15"/>
      <c r="Q4488" s="15"/>
      <c r="R4488" s="15"/>
      <c r="S4488" s="15"/>
      <c r="T4488" s="15"/>
      <c r="U4488" s="15">
        <v>0</v>
      </c>
      <c r="V4488" s="15">
        <v>0</v>
      </c>
      <c r="W4488" s="15"/>
      <c r="X4488" s="15"/>
      <c r="Y4488" s="15"/>
      <c r="Z4488" s="15"/>
      <c r="AA4488" s="15"/>
      <c r="AB4488" s="15"/>
      <c r="AC4488" s="15"/>
      <c r="AD4488" s="15"/>
      <c r="AE4488" s="15"/>
      <c r="AF4488" s="15"/>
      <c r="AG4488" s="15"/>
      <c r="AH4488" s="15">
        <v>0</v>
      </c>
      <c r="AI4488" s="15">
        <v>0</v>
      </c>
      <c r="AJ4488" s="15"/>
      <c r="AK4488" s="15"/>
      <c r="AL4488" s="15"/>
      <c r="AM4488" s="15"/>
      <c r="AN4488" s="15"/>
      <c r="AO4488" s="15"/>
      <c r="AP4488" s="15"/>
      <c r="AQ4488" s="15"/>
      <c r="AR4488" s="15"/>
      <c r="AS4488" s="15"/>
      <c r="AT4488" s="15"/>
      <c r="AU4488" s="15">
        <v>0</v>
      </c>
      <c r="AV4488" s="15">
        <v>0</v>
      </c>
      <c r="AW4488" s="15">
        <f t="shared" si="1254"/>
        <v>0</v>
      </c>
    </row>
    <row r="4489" spans="1:49" s="144" customFormat="1">
      <c r="A4489" s="44" t="s">
        <v>797</v>
      </c>
      <c r="B4489" s="45" t="s">
        <v>1030</v>
      </c>
      <c r="C4489" s="45" t="s">
        <v>1650</v>
      </c>
      <c r="D4489" s="452" t="s">
        <v>2980</v>
      </c>
      <c r="E4489" s="140" t="s">
        <v>854</v>
      </c>
      <c r="F4489" s="141" t="s">
        <v>509</v>
      </c>
      <c r="G4489" s="468" t="s">
        <v>3096</v>
      </c>
      <c r="H4489" s="50" t="s">
        <v>2333</v>
      </c>
      <c r="I4489" s="142" t="s">
        <v>1735</v>
      </c>
      <c r="J4489" s="15"/>
      <c r="K4489" s="15"/>
      <c r="L4489" s="15"/>
      <c r="M4489" s="15"/>
      <c r="N4489" s="15"/>
      <c r="O4489" s="15"/>
      <c r="P4489" s="15"/>
      <c r="Q4489" s="15"/>
      <c r="R4489" s="15"/>
      <c r="S4489" s="15"/>
      <c r="T4489" s="15"/>
      <c r="U4489" s="15">
        <v>0</v>
      </c>
      <c r="V4489" s="15">
        <v>0</v>
      </c>
      <c r="W4489" s="15"/>
      <c r="X4489" s="15"/>
      <c r="Y4489" s="15"/>
      <c r="Z4489" s="15"/>
      <c r="AA4489" s="15"/>
      <c r="AB4489" s="15"/>
      <c r="AC4489" s="15"/>
      <c r="AD4489" s="15"/>
      <c r="AE4489" s="15"/>
      <c r="AF4489" s="15"/>
      <c r="AG4489" s="15"/>
      <c r="AH4489" s="15">
        <v>0</v>
      </c>
      <c r="AI4489" s="15">
        <v>0</v>
      </c>
      <c r="AJ4489" s="15"/>
      <c r="AK4489" s="15"/>
      <c r="AL4489" s="15"/>
      <c r="AM4489" s="15"/>
      <c r="AN4489" s="15"/>
      <c r="AO4489" s="15"/>
      <c r="AP4489" s="15"/>
      <c r="AQ4489" s="15"/>
      <c r="AR4489" s="15"/>
      <c r="AS4489" s="15"/>
      <c r="AT4489" s="15"/>
      <c r="AU4489" s="15">
        <v>0</v>
      </c>
      <c r="AV4489" s="15">
        <v>0</v>
      </c>
      <c r="AW4489" s="15">
        <f t="shared" si="1254"/>
        <v>0</v>
      </c>
    </row>
    <row r="4490" spans="1:49">
      <c r="A4490" s="44" t="s">
        <v>797</v>
      </c>
      <c r="B4490" s="45" t="s">
        <v>1030</v>
      </c>
      <c r="C4490" s="45" t="s">
        <v>1650</v>
      </c>
      <c r="D4490" s="452" t="s">
        <v>2980</v>
      </c>
      <c r="E4490" s="213" t="s">
        <v>773</v>
      </c>
      <c r="F4490" s="65"/>
      <c r="G4490" s="65"/>
      <c r="H4490" s="65"/>
      <c r="I4490" s="1" t="s">
        <v>1362</v>
      </c>
      <c r="J4490" s="9">
        <f>SUM(J4491)</f>
        <v>1600</v>
      </c>
      <c r="K4490" s="9">
        <f t="shared" ref="K4490:AT4490" si="1257">SUM(K4491)</f>
        <v>0</v>
      </c>
      <c r="L4490" s="9">
        <f t="shared" si="1257"/>
        <v>0</v>
      </c>
      <c r="M4490" s="9">
        <f t="shared" si="1257"/>
        <v>300</v>
      </c>
      <c r="N4490" s="9">
        <f t="shared" si="1257"/>
        <v>150</v>
      </c>
      <c r="O4490" s="9">
        <f t="shared" si="1257"/>
        <v>180</v>
      </c>
      <c r="P4490" s="9">
        <f t="shared" si="1257"/>
        <v>0</v>
      </c>
      <c r="Q4490" s="9">
        <f t="shared" si="1257"/>
        <v>0</v>
      </c>
      <c r="R4490" s="9">
        <f t="shared" si="1257"/>
        <v>0</v>
      </c>
      <c r="S4490" s="9">
        <f t="shared" si="1257"/>
        <v>0</v>
      </c>
      <c r="T4490" s="9">
        <f t="shared" si="1257"/>
        <v>620</v>
      </c>
      <c r="U4490" s="9">
        <v>1250</v>
      </c>
      <c r="V4490" s="9">
        <v>350</v>
      </c>
      <c r="W4490" s="9">
        <f>SUM(W4491)</f>
        <v>0</v>
      </c>
      <c r="X4490" s="9">
        <f t="shared" si="1257"/>
        <v>0</v>
      </c>
      <c r="Y4490" s="9">
        <f t="shared" si="1257"/>
        <v>0</v>
      </c>
      <c r="Z4490" s="9">
        <f t="shared" si="1257"/>
        <v>0</v>
      </c>
      <c r="AA4490" s="9">
        <f t="shared" si="1257"/>
        <v>0</v>
      </c>
      <c r="AB4490" s="9">
        <f t="shared" si="1257"/>
        <v>0</v>
      </c>
      <c r="AC4490" s="9">
        <f t="shared" si="1257"/>
        <v>0</v>
      </c>
      <c r="AD4490" s="9">
        <f t="shared" si="1257"/>
        <v>0</v>
      </c>
      <c r="AE4490" s="9">
        <f t="shared" si="1257"/>
        <v>0</v>
      </c>
      <c r="AF4490" s="9">
        <f t="shared" si="1257"/>
        <v>0</v>
      </c>
      <c r="AG4490" s="9">
        <f t="shared" si="1257"/>
        <v>0</v>
      </c>
      <c r="AH4490" s="9">
        <v>0</v>
      </c>
      <c r="AI4490" s="9">
        <v>0</v>
      </c>
      <c r="AJ4490" s="9">
        <f>SUM(AJ4491)</f>
        <v>0</v>
      </c>
      <c r="AK4490" s="9">
        <f t="shared" si="1257"/>
        <v>0</v>
      </c>
      <c r="AL4490" s="9">
        <f t="shared" si="1257"/>
        <v>0</v>
      </c>
      <c r="AM4490" s="9">
        <f t="shared" si="1257"/>
        <v>0</v>
      </c>
      <c r="AN4490" s="9">
        <f t="shared" si="1257"/>
        <v>0</v>
      </c>
      <c r="AO4490" s="9">
        <f t="shared" si="1257"/>
        <v>0</v>
      </c>
      <c r="AP4490" s="9">
        <f t="shared" si="1257"/>
        <v>0</v>
      </c>
      <c r="AQ4490" s="9">
        <f t="shared" si="1257"/>
        <v>0</v>
      </c>
      <c r="AR4490" s="9">
        <f t="shared" si="1257"/>
        <v>0</v>
      </c>
      <c r="AS4490" s="9">
        <f t="shared" si="1257"/>
        <v>0</v>
      </c>
      <c r="AT4490" s="9">
        <f t="shared" si="1257"/>
        <v>0</v>
      </c>
      <c r="AU4490" s="9">
        <v>0</v>
      </c>
      <c r="AV4490" s="9">
        <v>0</v>
      </c>
      <c r="AW4490" s="9">
        <f t="shared" si="1254"/>
        <v>1250</v>
      </c>
    </row>
    <row r="4491" spans="1:49">
      <c r="A4491" s="44" t="s">
        <v>797</v>
      </c>
      <c r="B4491" s="45" t="s">
        <v>1030</v>
      </c>
      <c r="C4491" s="45" t="s">
        <v>1650</v>
      </c>
      <c r="D4491" s="452" t="s">
        <v>2980</v>
      </c>
      <c r="E4491" s="367" t="s">
        <v>785</v>
      </c>
      <c r="F4491" s="50"/>
      <c r="G4491" s="468" t="s">
        <v>3096</v>
      </c>
      <c r="H4491" s="50" t="s">
        <v>2333</v>
      </c>
      <c r="I4491" s="42" t="s">
        <v>1363</v>
      </c>
      <c r="J4491" s="15">
        <v>1600</v>
      </c>
      <c r="M4491" s="15">
        <v>300</v>
      </c>
      <c r="N4491" s="15">
        <v>150</v>
      </c>
      <c r="O4491" s="15">
        <v>180</v>
      </c>
      <c r="T4491" s="15">
        <v>620</v>
      </c>
      <c r="U4491" s="15">
        <v>1250</v>
      </c>
      <c r="V4491" s="15">
        <v>350</v>
      </c>
      <c r="AH4491" s="15">
        <v>0</v>
      </c>
      <c r="AI4491" s="15">
        <v>0</v>
      </c>
      <c r="AU4491" s="15">
        <v>0</v>
      </c>
      <c r="AV4491" s="15">
        <v>0</v>
      </c>
      <c r="AW4491" s="15">
        <f t="shared" si="1254"/>
        <v>1250</v>
      </c>
    </row>
    <row r="4492" spans="1:49">
      <c r="A4492" s="44" t="s">
        <v>797</v>
      </c>
      <c r="B4492" s="45" t="s">
        <v>1030</v>
      </c>
      <c r="C4492" s="45" t="s">
        <v>1650</v>
      </c>
      <c r="D4492" s="452" t="s">
        <v>2980</v>
      </c>
      <c r="E4492" s="213" t="s">
        <v>1364</v>
      </c>
      <c r="F4492" s="65"/>
      <c r="G4492" s="65"/>
      <c r="H4492" s="65"/>
      <c r="I4492" s="1" t="s">
        <v>2104</v>
      </c>
      <c r="J4492" s="9">
        <f>SUM(J4493:J4502)</f>
        <v>20800</v>
      </c>
      <c r="K4492" s="9">
        <f t="shared" ref="K4492:AT4492" si="1258">SUM(K4493:K4502)</f>
        <v>2170</v>
      </c>
      <c r="L4492" s="9">
        <f t="shared" si="1258"/>
        <v>0</v>
      </c>
      <c r="M4492" s="9">
        <f t="shared" si="1258"/>
        <v>3670</v>
      </c>
      <c r="N4492" s="9">
        <f t="shared" si="1258"/>
        <v>2790</v>
      </c>
      <c r="O4492" s="9">
        <f t="shared" si="1258"/>
        <v>3470</v>
      </c>
      <c r="P4492" s="9">
        <f t="shared" si="1258"/>
        <v>0</v>
      </c>
      <c r="Q4492" s="9">
        <f t="shared" si="1258"/>
        <v>0</v>
      </c>
      <c r="R4492" s="9">
        <f t="shared" si="1258"/>
        <v>0</v>
      </c>
      <c r="S4492" s="9">
        <f t="shared" si="1258"/>
        <v>0</v>
      </c>
      <c r="T4492" s="9">
        <f t="shared" si="1258"/>
        <v>3900</v>
      </c>
      <c r="U4492" s="9">
        <v>16000</v>
      </c>
      <c r="V4492" s="9">
        <v>4800</v>
      </c>
      <c r="W4492" s="9">
        <f>SUM(W4493:W4502)</f>
        <v>0</v>
      </c>
      <c r="X4492" s="9">
        <f t="shared" si="1258"/>
        <v>0</v>
      </c>
      <c r="Y4492" s="9">
        <f t="shared" si="1258"/>
        <v>0</v>
      </c>
      <c r="Z4492" s="9">
        <f t="shared" si="1258"/>
        <v>0</v>
      </c>
      <c r="AA4492" s="9">
        <f t="shared" si="1258"/>
        <v>0</v>
      </c>
      <c r="AB4492" s="9">
        <f t="shared" si="1258"/>
        <v>0</v>
      </c>
      <c r="AC4492" s="9">
        <f t="shared" si="1258"/>
        <v>0</v>
      </c>
      <c r="AD4492" s="9">
        <f t="shared" si="1258"/>
        <v>0</v>
      </c>
      <c r="AE4492" s="9">
        <f t="shared" si="1258"/>
        <v>0</v>
      </c>
      <c r="AF4492" s="9">
        <f t="shared" si="1258"/>
        <v>0</v>
      </c>
      <c r="AG4492" s="9">
        <f t="shared" si="1258"/>
        <v>0</v>
      </c>
      <c r="AH4492" s="9">
        <v>0</v>
      </c>
      <c r="AI4492" s="9">
        <v>0</v>
      </c>
      <c r="AJ4492" s="9">
        <f>SUM(AJ4493:AJ4502)</f>
        <v>6170</v>
      </c>
      <c r="AK4492" s="9">
        <f t="shared" si="1258"/>
        <v>0</v>
      </c>
      <c r="AL4492" s="9">
        <f t="shared" si="1258"/>
        <v>0</v>
      </c>
      <c r="AM4492" s="9">
        <f t="shared" si="1258"/>
        <v>870</v>
      </c>
      <c r="AN4492" s="9">
        <f t="shared" si="1258"/>
        <v>1550</v>
      </c>
      <c r="AO4492" s="9">
        <f t="shared" si="1258"/>
        <v>1260</v>
      </c>
      <c r="AP4492" s="9">
        <f t="shared" si="1258"/>
        <v>0</v>
      </c>
      <c r="AQ4492" s="9">
        <f t="shared" si="1258"/>
        <v>0</v>
      </c>
      <c r="AR4492" s="9">
        <f t="shared" si="1258"/>
        <v>0</v>
      </c>
      <c r="AS4492" s="9">
        <f t="shared" si="1258"/>
        <v>0</v>
      </c>
      <c r="AT4492" s="9">
        <f t="shared" si="1258"/>
        <v>1000</v>
      </c>
      <c r="AU4492" s="9">
        <v>4680</v>
      </c>
      <c r="AV4492" s="9">
        <v>1490</v>
      </c>
      <c r="AW4492" s="9">
        <f t="shared" si="1254"/>
        <v>20680</v>
      </c>
    </row>
    <row r="4493" spans="1:49">
      <c r="A4493" s="44" t="s">
        <v>797</v>
      </c>
      <c r="B4493" s="45" t="s">
        <v>1030</v>
      </c>
      <c r="C4493" s="45" t="s">
        <v>1650</v>
      </c>
      <c r="D4493" s="452" t="s">
        <v>2980</v>
      </c>
      <c r="E4493" s="367" t="s">
        <v>786</v>
      </c>
      <c r="F4493" s="50"/>
      <c r="G4493" s="468" t="s">
        <v>3096</v>
      </c>
      <c r="H4493" s="50" t="s">
        <v>2333</v>
      </c>
      <c r="I4493" s="42" t="s">
        <v>1191</v>
      </c>
      <c r="J4493" s="15">
        <v>1500</v>
      </c>
      <c r="M4493" s="15">
        <v>1150</v>
      </c>
      <c r="N4493" s="15">
        <v>350</v>
      </c>
      <c r="U4493" s="15">
        <v>1500</v>
      </c>
      <c r="V4493" s="15">
        <v>0</v>
      </c>
      <c r="AH4493" s="15">
        <v>0</v>
      </c>
      <c r="AI4493" s="15">
        <v>0</v>
      </c>
      <c r="AU4493" s="15">
        <v>0</v>
      </c>
      <c r="AV4493" s="15">
        <v>0</v>
      </c>
      <c r="AW4493" s="15">
        <f t="shared" si="1254"/>
        <v>1500</v>
      </c>
    </row>
    <row r="4494" spans="1:49">
      <c r="A4494" s="44" t="s">
        <v>797</v>
      </c>
      <c r="B4494" s="45" t="s">
        <v>1030</v>
      </c>
      <c r="C4494" s="45" t="s">
        <v>1650</v>
      </c>
      <c r="D4494" s="452" t="s">
        <v>2980</v>
      </c>
      <c r="E4494" s="367" t="s">
        <v>1528</v>
      </c>
      <c r="F4494" s="50"/>
      <c r="G4494" s="468" t="s">
        <v>3096</v>
      </c>
      <c r="H4494" s="50" t="s">
        <v>2333</v>
      </c>
      <c r="I4494" s="42" t="s">
        <v>989</v>
      </c>
      <c r="U4494" s="15">
        <v>0</v>
      </c>
      <c r="V4494" s="15">
        <v>0</v>
      </c>
      <c r="AH4494" s="15">
        <v>0</v>
      </c>
      <c r="AI4494" s="15">
        <v>0</v>
      </c>
      <c r="AU4494" s="15">
        <v>0</v>
      </c>
      <c r="AV4494" s="15">
        <v>0</v>
      </c>
      <c r="AW4494" s="15">
        <f t="shared" si="1254"/>
        <v>0</v>
      </c>
    </row>
    <row r="4495" spans="1:49">
      <c r="A4495" s="44" t="s">
        <v>797</v>
      </c>
      <c r="B4495" s="45" t="s">
        <v>1030</v>
      </c>
      <c r="C4495" s="45" t="s">
        <v>1650</v>
      </c>
      <c r="D4495" s="452" t="s">
        <v>2980</v>
      </c>
      <c r="E4495" s="367" t="s">
        <v>1679</v>
      </c>
      <c r="F4495" s="50"/>
      <c r="G4495" s="468" t="s">
        <v>3096</v>
      </c>
      <c r="H4495" s="50" t="s">
        <v>2333</v>
      </c>
      <c r="I4495" s="42" t="s">
        <v>1048</v>
      </c>
      <c r="J4495" s="15">
        <v>4300</v>
      </c>
      <c r="K4495" s="15">
        <v>840</v>
      </c>
      <c r="M4495" s="15">
        <v>420</v>
      </c>
      <c r="N4495" s="15">
        <v>420</v>
      </c>
      <c r="O4495" s="15">
        <v>220</v>
      </c>
      <c r="T4495" s="15">
        <v>1700</v>
      </c>
      <c r="U4495" s="15">
        <v>3600</v>
      </c>
      <c r="V4495" s="15">
        <v>700</v>
      </c>
      <c r="AH4495" s="15">
        <v>0</v>
      </c>
      <c r="AI4495" s="15">
        <v>0</v>
      </c>
      <c r="AU4495" s="15">
        <v>0</v>
      </c>
      <c r="AV4495" s="15">
        <v>0</v>
      </c>
      <c r="AW4495" s="15">
        <f t="shared" si="1254"/>
        <v>3600</v>
      </c>
    </row>
    <row r="4496" spans="1:49">
      <c r="A4496" s="44" t="s">
        <v>797</v>
      </c>
      <c r="B4496" s="45" t="s">
        <v>1030</v>
      </c>
      <c r="C4496" s="45" t="s">
        <v>1650</v>
      </c>
      <c r="D4496" s="452" t="s">
        <v>2980</v>
      </c>
      <c r="E4496" s="367" t="s">
        <v>787</v>
      </c>
      <c r="F4496" s="50"/>
      <c r="G4496" s="468" t="s">
        <v>3096</v>
      </c>
      <c r="H4496" s="50" t="s">
        <v>2333</v>
      </c>
      <c r="I4496" s="42" t="s">
        <v>2226</v>
      </c>
      <c r="J4496" s="15">
        <v>12500</v>
      </c>
      <c r="K4496" s="15">
        <v>1330</v>
      </c>
      <c r="M4496" s="15">
        <v>1600</v>
      </c>
      <c r="N4496" s="15">
        <v>1520</v>
      </c>
      <c r="O4496" s="15">
        <v>2250</v>
      </c>
      <c r="T4496" s="15">
        <v>1700</v>
      </c>
      <c r="U4496" s="15">
        <v>8400</v>
      </c>
      <c r="V4496" s="15">
        <v>4100</v>
      </c>
      <c r="AH4496" s="15">
        <v>0</v>
      </c>
      <c r="AI4496" s="15">
        <v>0</v>
      </c>
      <c r="AJ4496" s="15">
        <v>3330</v>
      </c>
      <c r="AM4496" s="15">
        <v>530</v>
      </c>
      <c r="AN4496" s="15">
        <v>1550</v>
      </c>
      <c r="AT4496" s="15">
        <v>1000</v>
      </c>
      <c r="AU4496" s="15">
        <v>3080</v>
      </c>
      <c r="AV4496" s="15">
        <v>250</v>
      </c>
      <c r="AW4496" s="15">
        <f t="shared" si="1254"/>
        <v>11480</v>
      </c>
    </row>
    <row r="4497" spans="1:49">
      <c r="A4497" s="44" t="s">
        <v>797</v>
      </c>
      <c r="B4497" s="45" t="s">
        <v>1030</v>
      </c>
      <c r="C4497" s="45" t="s">
        <v>1650</v>
      </c>
      <c r="D4497" s="452" t="s">
        <v>2980</v>
      </c>
      <c r="E4497" s="367" t="s">
        <v>1116</v>
      </c>
      <c r="F4497" s="50"/>
      <c r="G4497" s="468" t="s">
        <v>3096</v>
      </c>
      <c r="H4497" s="50" t="s">
        <v>2333</v>
      </c>
      <c r="I4497" s="42" t="s">
        <v>1487</v>
      </c>
      <c r="J4497" s="15">
        <v>0</v>
      </c>
      <c r="U4497" s="15">
        <v>0</v>
      </c>
      <c r="V4497" s="15">
        <v>0</v>
      </c>
      <c r="AH4497" s="15">
        <v>0</v>
      </c>
      <c r="AI4497" s="15">
        <v>0</v>
      </c>
      <c r="AU4497" s="15">
        <v>0</v>
      </c>
      <c r="AV4497" s="15">
        <v>0</v>
      </c>
      <c r="AW4497" s="15">
        <f t="shared" si="1254"/>
        <v>0</v>
      </c>
    </row>
    <row r="4498" spans="1:49">
      <c r="A4498" s="44" t="s">
        <v>797</v>
      </c>
      <c r="B4498" s="45" t="s">
        <v>1030</v>
      </c>
      <c r="C4498" s="45" t="s">
        <v>1650</v>
      </c>
      <c r="D4498" s="452" t="s">
        <v>2980</v>
      </c>
      <c r="E4498" s="367" t="s">
        <v>1703</v>
      </c>
      <c r="F4498" s="50"/>
      <c r="G4498" s="468" t="s">
        <v>3096</v>
      </c>
      <c r="H4498" s="50" t="s">
        <v>2333</v>
      </c>
      <c r="I4498" s="42" t="s">
        <v>1047</v>
      </c>
      <c r="U4498" s="15">
        <v>0</v>
      </c>
      <c r="V4498" s="15">
        <v>0</v>
      </c>
      <c r="AH4498" s="15">
        <v>0</v>
      </c>
      <c r="AI4498" s="15">
        <v>0</v>
      </c>
      <c r="AU4498" s="15">
        <v>0</v>
      </c>
      <c r="AV4498" s="15">
        <v>0</v>
      </c>
      <c r="AW4498" s="15">
        <f t="shared" si="1254"/>
        <v>0</v>
      </c>
    </row>
    <row r="4499" spans="1:49">
      <c r="A4499" s="44" t="s">
        <v>797</v>
      </c>
      <c r="B4499" s="45" t="s">
        <v>1030</v>
      </c>
      <c r="C4499" s="45" t="s">
        <v>1650</v>
      </c>
      <c r="D4499" s="452" t="s">
        <v>2980</v>
      </c>
      <c r="E4499" s="367" t="s">
        <v>826</v>
      </c>
      <c r="F4499" s="50"/>
      <c r="G4499" s="468" t="s">
        <v>3096</v>
      </c>
      <c r="H4499" s="50" t="s">
        <v>2333</v>
      </c>
      <c r="I4499" s="42" t="s">
        <v>935</v>
      </c>
      <c r="J4499" s="15">
        <v>2500</v>
      </c>
      <c r="M4499" s="15">
        <v>500</v>
      </c>
      <c r="N4499" s="15">
        <v>500</v>
      </c>
      <c r="O4499" s="15">
        <v>1000</v>
      </c>
      <c r="T4499" s="15">
        <v>500</v>
      </c>
      <c r="U4499" s="15">
        <v>2500</v>
      </c>
      <c r="V4499" s="15">
        <v>0</v>
      </c>
      <c r="AH4499" s="15">
        <v>0</v>
      </c>
      <c r="AI4499" s="15">
        <v>0</v>
      </c>
      <c r="AU4499" s="15">
        <v>0</v>
      </c>
      <c r="AV4499" s="15">
        <v>0</v>
      </c>
      <c r="AW4499" s="15">
        <f t="shared" si="1254"/>
        <v>2500</v>
      </c>
    </row>
    <row r="4500" spans="1:49">
      <c r="A4500" s="44" t="s">
        <v>797</v>
      </c>
      <c r="B4500" s="45" t="s">
        <v>1030</v>
      </c>
      <c r="C4500" s="45" t="s">
        <v>1650</v>
      </c>
      <c r="D4500" s="452" t="s">
        <v>2980</v>
      </c>
      <c r="E4500" s="367" t="s">
        <v>1115</v>
      </c>
      <c r="F4500" s="50"/>
      <c r="G4500" s="468" t="s">
        <v>3096</v>
      </c>
      <c r="H4500" s="50" t="s">
        <v>2333</v>
      </c>
      <c r="I4500" s="42" t="s">
        <v>990</v>
      </c>
      <c r="U4500" s="15">
        <v>0</v>
      </c>
      <c r="V4500" s="15">
        <v>0</v>
      </c>
      <c r="AH4500" s="15">
        <v>0</v>
      </c>
      <c r="AI4500" s="15">
        <v>0</v>
      </c>
      <c r="AU4500" s="15">
        <v>0</v>
      </c>
      <c r="AV4500" s="15">
        <v>0</v>
      </c>
      <c r="AW4500" s="15">
        <f t="shared" si="1254"/>
        <v>0</v>
      </c>
    </row>
    <row r="4501" spans="1:49">
      <c r="A4501" s="44" t="s">
        <v>797</v>
      </c>
      <c r="B4501" s="45" t="s">
        <v>1030</v>
      </c>
      <c r="C4501" s="45" t="s">
        <v>1650</v>
      </c>
      <c r="D4501" s="452" t="s">
        <v>2980</v>
      </c>
      <c r="E4501" s="367" t="s">
        <v>1677</v>
      </c>
      <c r="F4501" s="50"/>
      <c r="G4501" s="468" t="s">
        <v>3096</v>
      </c>
      <c r="H4501" s="50" t="s">
        <v>2333</v>
      </c>
      <c r="I4501" s="42" t="s">
        <v>1198</v>
      </c>
      <c r="J4501" s="15">
        <v>0</v>
      </c>
      <c r="U4501" s="15">
        <v>0</v>
      </c>
      <c r="V4501" s="15">
        <v>0</v>
      </c>
      <c r="AH4501" s="15">
        <v>0</v>
      </c>
      <c r="AI4501" s="15">
        <v>0</v>
      </c>
      <c r="AJ4501" s="15">
        <v>2840</v>
      </c>
      <c r="AM4501" s="15">
        <v>340</v>
      </c>
      <c r="AO4501" s="15">
        <v>1260</v>
      </c>
      <c r="AU4501" s="15">
        <v>1600</v>
      </c>
      <c r="AV4501" s="15">
        <v>1240</v>
      </c>
      <c r="AW4501" s="15">
        <f t="shared" si="1254"/>
        <v>1600</v>
      </c>
    </row>
    <row r="4502" spans="1:49">
      <c r="A4502" s="44" t="s">
        <v>797</v>
      </c>
      <c r="B4502" s="45" t="s">
        <v>1030</v>
      </c>
      <c r="C4502" s="45" t="s">
        <v>1650</v>
      </c>
      <c r="D4502" s="452" t="s">
        <v>2980</v>
      </c>
      <c r="E4502" s="367" t="s">
        <v>1677</v>
      </c>
      <c r="F4502" s="50" t="s">
        <v>510</v>
      </c>
      <c r="G4502" s="468" t="s">
        <v>3096</v>
      </c>
      <c r="H4502" s="50" t="s">
        <v>2333</v>
      </c>
      <c r="I4502" s="42" t="s">
        <v>25</v>
      </c>
      <c r="U4502" s="15">
        <v>0</v>
      </c>
      <c r="V4502" s="15">
        <v>0</v>
      </c>
      <c r="AH4502" s="15">
        <v>0</v>
      </c>
      <c r="AI4502" s="15">
        <v>0</v>
      </c>
      <c r="AU4502" s="15">
        <v>0</v>
      </c>
      <c r="AV4502" s="15">
        <v>0</v>
      </c>
      <c r="AW4502" s="15">
        <f t="shared" si="1254"/>
        <v>0</v>
      </c>
    </row>
    <row r="4503" spans="1:49" s="52" customFormat="1">
      <c r="A4503" s="41"/>
      <c r="B4503" s="345"/>
      <c r="C4503" s="345"/>
      <c r="D4503" s="369"/>
      <c r="E4503" s="213"/>
      <c r="F4503" s="65"/>
      <c r="G4503" s="65"/>
      <c r="H4503" s="65"/>
      <c r="I4503" s="49" t="s">
        <v>3</v>
      </c>
      <c r="J4503" s="6">
        <f>SUM(J4504)</f>
        <v>0</v>
      </c>
      <c r="K4503" s="6">
        <f t="shared" ref="K4503:AT4504" si="1259">SUM(K4504)</f>
        <v>0</v>
      </c>
      <c r="L4503" s="6">
        <f t="shared" si="1259"/>
        <v>0</v>
      </c>
      <c r="M4503" s="6">
        <f t="shared" si="1259"/>
        <v>0</v>
      </c>
      <c r="N4503" s="6">
        <f t="shared" si="1259"/>
        <v>0</v>
      </c>
      <c r="O4503" s="6">
        <f t="shared" si="1259"/>
        <v>0</v>
      </c>
      <c r="P4503" s="6">
        <f t="shared" si="1259"/>
        <v>0</v>
      </c>
      <c r="Q4503" s="6">
        <f t="shared" si="1259"/>
        <v>0</v>
      </c>
      <c r="R4503" s="6">
        <f t="shared" si="1259"/>
        <v>0</v>
      </c>
      <c r="S4503" s="6">
        <f t="shared" si="1259"/>
        <v>0</v>
      </c>
      <c r="T4503" s="6">
        <f t="shared" si="1259"/>
        <v>0</v>
      </c>
      <c r="U4503" s="6">
        <v>0</v>
      </c>
      <c r="V4503" s="6">
        <v>0</v>
      </c>
      <c r="W4503" s="6">
        <f>SUM(W4504)</f>
        <v>0</v>
      </c>
      <c r="X4503" s="6">
        <f t="shared" si="1259"/>
        <v>0</v>
      </c>
      <c r="Y4503" s="6">
        <f t="shared" si="1259"/>
        <v>0</v>
      </c>
      <c r="Z4503" s="6">
        <f t="shared" si="1259"/>
        <v>0</v>
      </c>
      <c r="AA4503" s="6">
        <f t="shared" si="1259"/>
        <v>0</v>
      </c>
      <c r="AB4503" s="6">
        <f t="shared" si="1259"/>
        <v>0</v>
      </c>
      <c r="AC4503" s="6">
        <f t="shared" si="1259"/>
        <v>0</v>
      </c>
      <c r="AD4503" s="6">
        <f t="shared" si="1259"/>
        <v>0</v>
      </c>
      <c r="AE4503" s="6">
        <f t="shared" si="1259"/>
        <v>0</v>
      </c>
      <c r="AF4503" s="6">
        <f t="shared" si="1259"/>
        <v>0</v>
      </c>
      <c r="AG4503" s="6">
        <f t="shared" si="1259"/>
        <v>0</v>
      </c>
      <c r="AH4503" s="6">
        <v>0</v>
      </c>
      <c r="AI4503" s="6">
        <v>0</v>
      </c>
      <c r="AJ4503" s="6">
        <f>SUM(AJ4504)</f>
        <v>0</v>
      </c>
      <c r="AK4503" s="6">
        <f t="shared" si="1259"/>
        <v>0</v>
      </c>
      <c r="AL4503" s="6">
        <f t="shared" si="1259"/>
        <v>0</v>
      </c>
      <c r="AM4503" s="6">
        <f t="shared" si="1259"/>
        <v>0</v>
      </c>
      <c r="AN4503" s="6">
        <f t="shared" si="1259"/>
        <v>0</v>
      </c>
      <c r="AO4503" s="6">
        <f t="shared" si="1259"/>
        <v>0</v>
      </c>
      <c r="AP4503" s="6">
        <f t="shared" si="1259"/>
        <v>0</v>
      </c>
      <c r="AQ4503" s="6">
        <f t="shared" si="1259"/>
        <v>0</v>
      </c>
      <c r="AR4503" s="6">
        <f t="shared" si="1259"/>
        <v>0</v>
      </c>
      <c r="AS4503" s="6">
        <f t="shared" si="1259"/>
        <v>0</v>
      </c>
      <c r="AT4503" s="6">
        <f t="shared" si="1259"/>
        <v>0</v>
      </c>
      <c r="AU4503" s="6">
        <v>0</v>
      </c>
      <c r="AV4503" s="6">
        <v>0</v>
      </c>
      <c r="AW4503" s="6">
        <f t="shared" si="1254"/>
        <v>0</v>
      </c>
    </row>
    <row r="4504" spans="1:49" s="52" customFormat="1">
      <c r="A4504" s="44" t="s">
        <v>797</v>
      </c>
      <c r="B4504" s="45" t="s">
        <v>1030</v>
      </c>
      <c r="C4504" s="45" t="s">
        <v>1650</v>
      </c>
      <c r="D4504" s="452" t="s">
        <v>2980</v>
      </c>
      <c r="E4504" s="213" t="s">
        <v>833</v>
      </c>
      <c r="F4504" s="65"/>
      <c r="G4504" s="65"/>
      <c r="H4504" s="65"/>
      <c r="I4504" s="53" t="s">
        <v>1</v>
      </c>
      <c r="J4504" s="200">
        <f>SUM(J4505)</f>
        <v>0</v>
      </c>
      <c r="K4504" s="200">
        <f t="shared" si="1259"/>
        <v>0</v>
      </c>
      <c r="L4504" s="200">
        <f t="shared" si="1259"/>
        <v>0</v>
      </c>
      <c r="M4504" s="200">
        <f t="shared" si="1259"/>
        <v>0</v>
      </c>
      <c r="N4504" s="200">
        <f t="shared" si="1259"/>
        <v>0</v>
      </c>
      <c r="O4504" s="200">
        <f t="shared" si="1259"/>
        <v>0</v>
      </c>
      <c r="P4504" s="200">
        <f t="shared" si="1259"/>
        <v>0</v>
      </c>
      <c r="Q4504" s="200">
        <f t="shared" si="1259"/>
        <v>0</v>
      </c>
      <c r="R4504" s="200">
        <f t="shared" si="1259"/>
        <v>0</v>
      </c>
      <c r="S4504" s="200">
        <f t="shared" si="1259"/>
        <v>0</v>
      </c>
      <c r="T4504" s="200">
        <f t="shared" si="1259"/>
        <v>0</v>
      </c>
      <c r="U4504" s="200">
        <v>0</v>
      </c>
      <c r="V4504" s="200">
        <v>0</v>
      </c>
      <c r="W4504" s="200">
        <f>SUM(W4505)</f>
        <v>0</v>
      </c>
      <c r="X4504" s="200">
        <f t="shared" si="1259"/>
        <v>0</v>
      </c>
      <c r="Y4504" s="200">
        <f t="shared" si="1259"/>
        <v>0</v>
      </c>
      <c r="Z4504" s="200">
        <f t="shared" si="1259"/>
        <v>0</v>
      </c>
      <c r="AA4504" s="200">
        <f t="shared" si="1259"/>
        <v>0</v>
      </c>
      <c r="AB4504" s="200">
        <f t="shared" si="1259"/>
        <v>0</v>
      </c>
      <c r="AC4504" s="200">
        <f t="shared" si="1259"/>
        <v>0</v>
      </c>
      <c r="AD4504" s="200">
        <f t="shared" si="1259"/>
        <v>0</v>
      </c>
      <c r="AE4504" s="200">
        <f t="shared" si="1259"/>
        <v>0</v>
      </c>
      <c r="AF4504" s="200">
        <f t="shared" si="1259"/>
        <v>0</v>
      </c>
      <c r="AG4504" s="200">
        <f t="shared" si="1259"/>
        <v>0</v>
      </c>
      <c r="AH4504" s="200">
        <v>0</v>
      </c>
      <c r="AI4504" s="200">
        <v>0</v>
      </c>
      <c r="AJ4504" s="200">
        <f>SUM(AJ4505)</f>
        <v>0</v>
      </c>
      <c r="AK4504" s="200">
        <f t="shared" si="1259"/>
        <v>0</v>
      </c>
      <c r="AL4504" s="200">
        <f t="shared" si="1259"/>
        <v>0</v>
      </c>
      <c r="AM4504" s="200">
        <f t="shared" si="1259"/>
        <v>0</v>
      </c>
      <c r="AN4504" s="200">
        <f t="shared" si="1259"/>
        <v>0</v>
      </c>
      <c r="AO4504" s="200">
        <f t="shared" si="1259"/>
        <v>0</v>
      </c>
      <c r="AP4504" s="200">
        <f t="shared" si="1259"/>
        <v>0</v>
      </c>
      <c r="AQ4504" s="200">
        <f t="shared" si="1259"/>
        <v>0</v>
      </c>
      <c r="AR4504" s="200">
        <f t="shared" si="1259"/>
        <v>0</v>
      </c>
      <c r="AS4504" s="200">
        <f t="shared" si="1259"/>
        <v>0</v>
      </c>
      <c r="AT4504" s="200">
        <f t="shared" si="1259"/>
        <v>0</v>
      </c>
      <c r="AU4504" s="200">
        <v>0</v>
      </c>
      <c r="AV4504" s="200">
        <v>0</v>
      </c>
      <c r="AW4504" s="200">
        <f t="shared" si="1254"/>
        <v>0</v>
      </c>
    </row>
    <row r="4505" spans="1:49" s="59" customFormat="1">
      <c r="A4505" s="44" t="s">
        <v>797</v>
      </c>
      <c r="B4505" s="45" t="s">
        <v>1030</v>
      </c>
      <c r="C4505" s="45" t="s">
        <v>1650</v>
      </c>
      <c r="D4505" s="452" t="s">
        <v>2980</v>
      </c>
      <c r="E4505" s="57" t="s">
        <v>1517</v>
      </c>
      <c r="F4505" s="58"/>
      <c r="G4505" s="468" t="s">
        <v>3096</v>
      </c>
      <c r="H4505" s="50" t="s">
        <v>2333</v>
      </c>
      <c r="I4505" s="188" t="s">
        <v>2584</v>
      </c>
      <c r="J4505" s="13"/>
      <c r="K4505" s="13"/>
      <c r="L4505" s="13"/>
      <c r="M4505" s="13"/>
      <c r="N4505" s="13"/>
      <c r="O4505" s="13"/>
      <c r="P4505" s="13"/>
      <c r="Q4505" s="13"/>
      <c r="R4505" s="13"/>
      <c r="S4505" s="13"/>
      <c r="T4505" s="13"/>
      <c r="U4505" s="13">
        <v>0</v>
      </c>
      <c r="V4505" s="13">
        <v>0</v>
      </c>
      <c r="W4505" s="13"/>
      <c r="X4505" s="13"/>
      <c r="Y4505" s="13"/>
      <c r="Z4505" s="13"/>
      <c r="AA4505" s="13"/>
      <c r="AB4505" s="13"/>
      <c r="AC4505" s="13"/>
      <c r="AD4505" s="13"/>
      <c r="AE4505" s="13"/>
      <c r="AF4505" s="13"/>
      <c r="AG4505" s="13"/>
      <c r="AH4505" s="13">
        <v>0</v>
      </c>
      <c r="AI4505" s="13">
        <v>0</v>
      </c>
      <c r="AJ4505" s="13"/>
      <c r="AK4505" s="13"/>
      <c r="AL4505" s="13"/>
      <c r="AM4505" s="13"/>
      <c r="AN4505" s="13"/>
      <c r="AO4505" s="13"/>
      <c r="AP4505" s="13"/>
      <c r="AQ4505" s="13"/>
      <c r="AR4505" s="13"/>
      <c r="AS4505" s="13"/>
      <c r="AT4505" s="13"/>
      <c r="AU4505" s="13">
        <v>0</v>
      </c>
      <c r="AV4505" s="13">
        <v>0</v>
      </c>
      <c r="AW4505" s="13">
        <f t="shared" si="1254"/>
        <v>0</v>
      </c>
    </row>
    <row r="4506" spans="1:49">
      <c r="A4506" s="68" t="s">
        <v>2050</v>
      </c>
      <c r="B4506" s="69"/>
      <c r="C4506" s="69"/>
      <c r="D4506" s="455"/>
      <c r="E4506" s="367"/>
      <c r="F4506" s="50"/>
      <c r="G4506" s="50"/>
      <c r="H4506" s="50"/>
      <c r="I4506" s="49" t="s">
        <v>1157</v>
      </c>
      <c r="J4506" s="12">
        <f>SUM(J4507)</f>
        <v>4000</v>
      </c>
      <c r="K4506" s="12">
        <f t="shared" ref="K4506:AT4506" si="1260">SUM(K4507)</f>
        <v>4000</v>
      </c>
      <c r="L4506" s="12">
        <f t="shared" si="1260"/>
        <v>0</v>
      </c>
      <c r="M4506" s="12">
        <f t="shared" si="1260"/>
        <v>0</v>
      </c>
      <c r="N4506" s="12">
        <f t="shared" si="1260"/>
        <v>0</v>
      </c>
      <c r="O4506" s="12">
        <f t="shared" si="1260"/>
        <v>0</v>
      </c>
      <c r="P4506" s="12">
        <f t="shared" si="1260"/>
        <v>0</v>
      </c>
      <c r="Q4506" s="12">
        <f t="shared" si="1260"/>
        <v>0</v>
      </c>
      <c r="R4506" s="12">
        <f t="shared" si="1260"/>
        <v>0</v>
      </c>
      <c r="S4506" s="12">
        <f t="shared" si="1260"/>
        <v>0</v>
      </c>
      <c r="T4506" s="12">
        <f t="shared" si="1260"/>
        <v>0</v>
      </c>
      <c r="U4506" s="12">
        <v>4000</v>
      </c>
      <c r="V4506" s="12">
        <v>0</v>
      </c>
      <c r="W4506" s="12">
        <f>SUM(W4507)</f>
        <v>0</v>
      </c>
      <c r="X4506" s="12">
        <f t="shared" si="1260"/>
        <v>0</v>
      </c>
      <c r="Y4506" s="12">
        <f t="shared" si="1260"/>
        <v>0</v>
      </c>
      <c r="Z4506" s="12">
        <f t="shared" si="1260"/>
        <v>0</v>
      </c>
      <c r="AA4506" s="12">
        <f t="shared" si="1260"/>
        <v>0</v>
      </c>
      <c r="AB4506" s="12">
        <f t="shared" si="1260"/>
        <v>0</v>
      </c>
      <c r="AC4506" s="12">
        <f t="shared" si="1260"/>
        <v>0</v>
      </c>
      <c r="AD4506" s="12">
        <f t="shared" si="1260"/>
        <v>0</v>
      </c>
      <c r="AE4506" s="12">
        <f t="shared" si="1260"/>
        <v>0</v>
      </c>
      <c r="AF4506" s="12">
        <f t="shared" si="1260"/>
        <v>0</v>
      </c>
      <c r="AG4506" s="12">
        <f t="shared" si="1260"/>
        <v>0</v>
      </c>
      <c r="AH4506" s="12">
        <v>0</v>
      </c>
      <c r="AI4506" s="12">
        <v>0</v>
      </c>
      <c r="AJ4506" s="12">
        <f>SUM(AJ4507)</f>
        <v>0</v>
      </c>
      <c r="AK4506" s="12">
        <f t="shared" si="1260"/>
        <v>0</v>
      </c>
      <c r="AL4506" s="12">
        <f t="shared" si="1260"/>
        <v>0</v>
      </c>
      <c r="AM4506" s="12">
        <f t="shared" si="1260"/>
        <v>0</v>
      </c>
      <c r="AN4506" s="12">
        <f t="shared" si="1260"/>
        <v>0</v>
      </c>
      <c r="AO4506" s="12">
        <f t="shared" si="1260"/>
        <v>0</v>
      </c>
      <c r="AP4506" s="12">
        <f t="shared" si="1260"/>
        <v>0</v>
      </c>
      <c r="AQ4506" s="12">
        <f t="shared" si="1260"/>
        <v>0</v>
      </c>
      <c r="AR4506" s="12">
        <f t="shared" si="1260"/>
        <v>0</v>
      </c>
      <c r="AS4506" s="12">
        <f t="shared" si="1260"/>
        <v>0</v>
      </c>
      <c r="AT4506" s="12">
        <f t="shared" si="1260"/>
        <v>0</v>
      </c>
      <c r="AU4506" s="12">
        <v>0</v>
      </c>
      <c r="AV4506" s="12">
        <v>0</v>
      </c>
      <c r="AW4506" s="12">
        <f t="shared" si="1254"/>
        <v>4000</v>
      </c>
    </row>
    <row r="4507" spans="1:49">
      <c r="A4507" s="44" t="s">
        <v>797</v>
      </c>
      <c r="B4507" s="45" t="s">
        <v>1030</v>
      </c>
      <c r="C4507" s="45" t="s">
        <v>1650</v>
      </c>
      <c r="D4507" s="452" t="s">
        <v>2980</v>
      </c>
      <c r="E4507" s="213" t="s">
        <v>1402</v>
      </c>
      <c r="F4507" s="65"/>
      <c r="G4507" s="65"/>
      <c r="H4507" s="65"/>
      <c r="I4507" s="1" t="s">
        <v>1158</v>
      </c>
      <c r="J4507" s="9">
        <f>SUM(J4508:J4508)</f>
        <v>4000</v>
      </c>
      <c r="K4507" s="9">
        <f t="shared" ref="K4507:AT4507" si="1261">SUM(K4508:K4508)</f>
        <v>4000</v>
      </c>
      <c r="L4507" s="9">
        <f t="shared" si="1261"/>
        <v>0</v>
      </c>
      <c r="M4507" s="9">
        <f t="shared" si="1261"/>
        <v>0</v>
      </c>
      <c r="N4507" s="9">
        <f t="shared" si="1261"/>
        <v>0</v>
      </c>
      <c r="O4507" s="9">
        <f t="shared" si="1261"/>
        <v>0</v>
      </c>
      <c r="P4507" s="9">
        <f t="shared" si="1261"/>
        <v>0</v>
      </c>
      <c r="Q4507" s="9">
        <f t="shared" si="1261"/>
        <v>0</v>
      </c>
      <c r="R4507" s="9">
        <f t="shared" si="1261"/>
        <v>0</v>
      </c>
      <c r="S4507" s="9">
        <f t="shared" si="1261"/>
        <v>0</v>
      </c>
      <c r="T4507" s="9">
        <f t="shared" si="1261"/>
        <v>0</v>
      </c>
      <c r="U4507" s="9">
        <v>4000</v>
      </c>
      <c r="V4507" s="9">
        <v>0</v>
      </c>
      <c r="W4507" s="9">
        <f>SUM(W4508:W4508)</f>
        <v>0</v>
      </c>
      <c r="X4507" s="9">
        <f t="shared" si="1261"/>
        <v>0</v>
      </c>
      <c r="Y4507" s="9">
        <f t="shared" si="1261"/>
        <v>0</v>
      </c>
      <c r="Z4507" s="9">
        <f t="shared" si="1261"/>
        <v>0</v>
      </c>
      <c r="AA4507" s="9">
        <f t="shared" si="1261"/>
        <v>0</v>
      </c>
      <c r="AB4507" s="9">
        <f t="shared" si="1261"/>
        <v>0</v>
      </c>
      <c r="AC4507" s="9">
        <f t="shared" si="1261"/>
        <v>0</v>
      </c>
      <c r="AD4507" s="9">
        <f t="shared" si="1261"/>
        <v>0</v>
      </c>
      <c r="AE4507" s="9">
        <f t="shared" si="1261"/>
        <v>0</v>
      </c>
      <c r="AF4507" s="9">
        <f t="shared" si="1261"/>
        <v>0</v>
      </c>
      <c r="AG4507" s="9">
        <f t="shared" si="1261"/>
        <v>0</v>
      </c>
      <c r="AH4507" s="9">
        <v>0</v>
      </c>
      <c r="AI4507" s="9">
        <v>0</v>
      </c>
      <c r="AJ4507" s="9">
        <f>SUM(AJ4508:AJ4508)</f>
        <v>0</v>
      </c>
      <c r="AK4507" s="9">
        <f t="shared" si="1261"/>
        <v>0</v>
      </c>
      <c r="AL4507" s="9">
        <f t="shared" si="1261"/>
        <v>0</v>
      </c>
      <c r="AM4507" s="9">
        <f t="shared" si="1261"/>
        <v>0</v>
      </c>
      <c r="AN4507" s="9">
        <f t="shared" si="1261"/>
        <v>0</v>
      </c>
      <c r="AO4507" s="9">
        <f t="shared" si="1261"/>
        <v>0</v>
      </c>
      <c r="AP4507" s="9">
        <f t="shared" si="1261"/>
        <v>0</v>
      </c>
      <c r="AQ4507" s="9">
        <f t="shared" si="1261"/>
        <v>0</v>
      </c>
      <c r="AR4507" s="9">
        <f t="shared" si="1261"/>
        <v>0</v>
      </c>
      <c r="AS4507" s="9">
        <f t="shared" si="1261"/>
        <v>0</v>
      </c>
      <c r="AT4507" s="9">
        <f t="shared" si="1261"/>
        <v>0</v>
      </c>
      <c r="AU4507" s="9">
        <v>0</v>
      </c>
      <c r="AV4507" s="9">
        <v>0</v>
      </c>
      <c r="AW4507" s="9">
        <f t="shared" si="1254"/>
        <v>4000</v>
      </c>
    </row>
    <row r="4508" spans="1:49">
      <c r="A4508" s="44" t="s">
        <v>797</v>
      </c>
      <c r="B4508" s="45" t="s">
        <v>1030</v>
      </c>
      <c r="C4508" s="45" t="s">
        <v>1650</v>
      </c>
      <c r="D4508" s="452" t="s">
        <v>2980</v>
      </c>
      <c r="E4508" s="367" t="s">
        <v>1409</v>
      </c>
      <c r="F4508" s="50"/>
      <c r="G4508" s="468" t="s">
        <v>3096</v>
      </c>
      <c r="H4508" s="50" t="s">
        <v>2333</v>
      </c>
      <c r="I4508" s="42" t="s">
        <v>1691</v>
      </c>
      <c r="J4508" s="15">
        <v>4000</v>
      </c>
      <c r="K4508" s="15">
        <v>4000</v>
      </c>
      <c r="U4508" s="15">
        <v>4000</v>
      </c>
      <c r="V4508" s="15">
        <v>0</v>
      </c>
      <c r="AH4508" s="15">
        <v>0</v>
      </c>
      <c r="AI4508" s="15">
        <v>0</v>
      </c>
      <c r="AU4508" s="15">
        <v>0</v>
      </c>
      <c r="AV4508" s="15">
        <v>0</v>
      </c>
      <c r="AW4508" s="15">
        <f t="shared" si="1254"/>
        <v>4000</v>
      </c>
    </row>
    <row r="4509" spans="1:49">
      <c r="A4509" s="44"/>
      <c r="B4509" s="45"/>
      <c r="C4509" s="45"/>
      <c r="D4509" s="45"/>
      <c r="E4509" s="367"/>
      <c r="F4509" s="50"/>
      <c r="G4509" s="50"/>
      <c r="H4509" s="50"/>
      <c r="I4509" s="42"/>
      <c r="U4509" s="15">
        <v>0</v>
      </c>
      <c r="V4509" s="15">
        <v>0</v>
      </c>
      <c r="AH4509" s="15">
        <v>0</v>
      </c>
      <c r="AI4509" s="15">
        <v>0</v>
      </c>
      <c r="AU4509" s="15">
        <v>0</v>
      </c>
      <c r="AV4509" s="15">
        <v>0</v>
      </c>
      <c r="AW4509" s="15">
        <f t="shared" si="1254"/>
        <v>0</v>
      </c>
    </row>
    <row r="4510" spans="1:49">
      <c r="A4510" s="48"/>
      <c r="B4510" s="42"/>
      <c r="C4510" s="42"/>
      <c r="D4510" s="42"/>
      <c r="E4510" s="531"/>
      <c r="F4510" s="50"/>
      <c r="G4510" s="50"/>
      <c r="H4510" s="50"/>
      <c r="I4510" s="49" t="s">
        <v>1631</v>
      </c>
      <c r="J4510" s="12">
        <f>SUM(J4481,J4506,J4503)</f>
        <v>45700</v>
      </c>
      <c r="K4510" s="12">
        <f t="shared" ref="K4510:AT4510" si="1262">SUM(K4481,K4506,K4503)</f>
        <v>6280</v>
      </c>
      <c r="L4510" s="12">
        <f t="shared" si="1262"/>
        <v>0</v>
      </c>
      <c r="M4510" s="12">
        <f t="shared" si="1262"/>
        <v>7365</v>
      </c>
      <c r="N4510" s="12">
        <f t="shared" si="1262"/>
        <v>5000</v>
      </c>
      <c r="O4510" s="12">
        <f t="shared" si="1262"/>
        <v>5630</v>
      </c>
      <c r="P4510" s="12">
        <f t="shared" si="1262"/>
        <v>400</v>
      </c>
      <c r="Q4510" s="12">
        <f t="shared" si="1262"/>
        <v>0</v>
      </c>
      <c r="R4510" s="12">
        <f t="shared" si="1262"/>
        <v>0</v>
      </c>
      <c r="S4510" s="12">
        <f t="shared" si="1262"/>
        <v>0</v>
      </c>
      <c r="T4510" s="12">
        <f t="shared" si="1262"/>
        <v>11065</v>
      </c>
      <c r="U4510" s="12">
        <v>35740</v>
      </c>
      <c r="V4510" s="12">
        <v>9960</v>
      </c>
      <c r="W4510" s="12">
        <f>SUM(W4481,W4506,W4503)</f>
        <v>0</v>
      </c>
      <c r="X4510" s="12">
        <f t="shared" si="1262"/>
        <v>0</v>
      </c>
      <c r="Y4510" s="12">
        <f t="shared" si="1262"/>
        <v>0</v>
      </c>
      <c r="Z4510" s="12">
        <f t="shared" si="1262"/>
        <v>0</v>
      </c>
      <c r="AA4510" s="12">
        <f t="shared" si="1262"/>
        <v>0</v>
      </c>
      <c r="AB4510" s="12">
        <f t="shared" si="1262"/>
        <v>0</v>
      </c>
      <c r="AC4510" s="12">
        <f t="shared" si="1262"/>
        <v>0</v>
      </c>
      <c r="AD4510" s="12">
        <f t="shared" si="1262"/>
        <v>0</v>
      </c>
      <c r="AE4510" s="12">
        <f t="shared" si="1262"/>
        <v>0</v>
      </c>
      <c r="AF4510" s="12">
        <f t="shared" si="1262"/>
        <v>0</v>
      </c>
      <c r="AG4510" s="12">
        <f t="shared" si="1262"/>
        <v>0</v>
      </c>
      <c r="AH4510" s="12">
        <v>0</v>
      </c>
      <c r="AI4510" s="12">
        <v>0</v>
      </c>
      <c r="AJ4510" s="12">
        <f>SUM(AJ4481,AJ4506,AJ4503)</f>
        <v>6170</v>
      </c>
      <c r="AK4510" s="12">
        <f t="shared" si="1262"/>
        <v>0</v>
      </c>
      <c r="AL4510" s="12">
        <f t="shared" si="1262"/>
        <v>0</v>
      </c>
      <c r="AM4510" s="12">
        <f t="shared" si="1262"/>
        <v>870</v>
      </c>
      <c r="AN4510" s="12">
        <f t="shared" si="1262"/>
        <v>1550</v>
      </c>
      <c r="AO4510" s="12">
        <f t="shared" si="1262"/>
        <v>1260</v>
      </c>
      <c r="AP4510" s="12">
        <f t="shared" si="1262"/>
        <v>0</v>
      </c>
      <c r="AQ4510" s="12">
        <f t="shared" si="1262"/>
        <v>0</v>
      </c>
      <c r="AR4510" s="12">
        <f t="shared" si="1262"/>
        <v>0</v>
      </c>
      <c r="AS4510" s="12">
        <f t="shared" si="1262"/>
        <v>0</v>
      </c>
      <c r="AT4510" s="12">
        <f t="shared" si="1262"/>
        <v>1000</v>
      </c>
      <c r="AU4510" s="12">
        <v>4680</v>
      </c>
      <c r="AV4510" s="12">
        <v>1490</v>
      </c>
      <c r="AW4510" s="12">
        <f t="shared" si="1254"/>
        <v>40420</v>
      </c>
    </row>
    <row r="4511" spans="1:49">
      <c r="A4511" s="48"/>
      <c r="B4511" s="42"/>
      <c r="C4511" s="42"/>
      <c r="D4511" s="42"/>
      <c r="E4511" s="531"/>
      <c r="F4511" s="50"/>
      <c r="G4511" s="50"/>
      <c r="H4511" s="50"/>
      <c r="I4511" s="146" t="s">
        <v>970</v>
      </c>
      <c r="J4511" s="267"/>
      <c r="K4511" s="267"/>
      <c r="L4511" s="267"/>
      <c r="M4511" s="267"/>
      <c r="N4511" s="267"/>
      <c r="O4511" s="267"/>
      <c r="P4511" s="267"/>
      <c r="Q4511" s="267"/>
      <c r="R4511" s="267"/>
      <c r="S4511" s="267"/>
      <c r="T4511" s="267"/>
      <c r="U4511" s="267"/>
      <c r="V4511" s="267"/>
      <c r="W4511" s="267"/>
      <c r="X4511" s="267"/>
      <c r="Y4511" s="267"/>
      <c r="Z4511" s="267"/>
      <c r="AA4511" s="267"/>
      <c r="AB4511" s="267"/>
      <c r="AC4511" s="267"/>
      <c r="AD4511" s="267"/>
      <c r="AE4511" s="267"/>
      <c r="AF4511" s="267"/>
      <c r="AG4511" s="267"/>
      <c r="AH4511" s="267"/>
      <c r="AI4511" s="267"/>
      <c r="AJ4511" s="267"/>
      <c r="AK4511" s="267"/>
      <c r="AL4511" s="267"/>
      <c r="AM4511" s="267"/>
      <c r="AN4511" s="267"/>
      <c r="AO4511" s="267"/>
      <c r="AP4511" s="267"/>
      <c r="AQ4511" s="267"/>
      <c r="AR4511" s="267"/>
      <c r="AS4511" s="267"/>
      <c r="AT4511" s="267"/>
      <c r="AU4511" s="267">
        <v>0</v>
      </c>
      <c r="AV4511" s="267">
        <v>0</v>
      </c>
      <c r="AW4511" s="267">
        <f t="shared" si="1254"/>
        <v>0</v>
      </c>
    </row>
    <row r="4512" spans="1:49" ht="13.5" thickBot="1">
      <c r="A4512" s="48"/>
      <c r="B4512" s="42"/>
      <c r="C4512" s="42"/>
      <c r="D4512" s="42"/>
      <c r="E4512" s="531"/>
      <c r="F4512" s="50"/>
      <c r="G4512" s="50"/>
      <c r="H4512" s="50"/>
      <c r="I4512" s="146"/>
      <c r="J4512" s="29"/>
      <c r="K4512" s="29"/>
      <c r="L4512" s="29"/>
      <c r="M4512" s="29"/>
      <c r="N4512" s="29"/>
      <c r="O4512" s="29"/>
      <c r="P4512" s="29"/>
      <c r="Q4512" s="29"/>
      <c r="R4512" s="29"/>
      <c r="S4512" s="29"/>
      <c r="T4512" s="29"/>
      <c r="U4512" s="29"/>
      <c r="V4512" s="29"/>
      <c r="W4512" s="29"/>
      <c r="X4512" s="29"/>
      <c r="Y4512" s="29"/>
      <c r="Z4512" s="29"/>
      <c r="AA4512" s="29"/>
      <c r="AB4512" s="29"/>
      <c r="AC4512" s="29"/>
      <c r="AD4512" s="29"/>
      <c r="AE4512" s="29"/>
      <c r="AF4512" s="29"/>
      <c r="AG4512" s="29"/>
      <c r="AH4512" s="29"/>
      <c r="AI4512" s="29"/>
      <c r="AJ4512" s="29"/>
      <c r="AK4512" s="29"/>
      <c r="AL4512" s="29"/>
      <c r="AM4512" s="29"/>
      <c r="AN4512" s="29"/>
      <c r="AO4512" s="29"/>
      <c r="AP4512" s="29"/>
      <c r="AQ4512" s="29"/>
      <c r="AR4512" s="29"/>
      <c r="AS4512" s="29"/>
      <c r="AT4512" s="29"/>
      <c r="AU4512" s="29">
        <v>0</v>
      </c>
      <c r="AV4512" s="29">
        <v>0</v>
      </c>
      <c r="AW4512" s="29">
        <f t="shared" si="1254"/>
        <v>0</v>
      </c>
    </row>
    <row r="4513" spans="1:49" ht="35.25" customHeight="1" thickTop="1" thickBot="1">
      <c r="A4513" s="48"/>
      <c r="B4513" s="42"/>
      <c r="C4513" s="42"/>
      <c r="D4513" s="42"/>
      <c r="E4513" s="531"/>
      <c r="F4513" s="50"/>
      <c r="G4513" s="50"/>
      <c r="H4513" s="50"/>
      <c r="I4513" s="5" t="s">
        <v>2331</v>
      </c>
      <c r="J4513" s="364" t="s">
        <v>2891</v>
      </c>
      <c r="K4513" s="364" t="s">
        <v>2879</v>
      </c>
      <c r="L4513" s="364" t="s">
        <v>2880</v>
      </c>
      <c r="M4513" s="364" t="s">
        <v>2881</v>
      </c>
      <c r="N4513" s="364" t="s">
        <v>2882</v>
      </c>
      <c r="O4513" s="364" t="s">
        <v>2883</v>
      </c>
      <c r="P4513" s="364" t="s">
        <v>2884</v>
      </c>
      <c r="Q4513" s="364" t="s">
        <v>2885</v>
      </c>
      <c r="R4513" s="364" t="s">
        <v>2886</v>
      </c>
      <c r="S4513" s="364" t="s">
        <v>2887</v>
      </c>
      <c r="T4513" s="364" t="s">
        <v>2888</v>
      </c>
      <c r="U4513" s="364" t="s">
        <v>2889</v>
      </c>
      <c r="V4513" s="364" t="s">
        <v>2890</v>
      </c>
      <c r="W4513" s="365" t="s">
        <v>2893</v>
      </c>
      <c r="X4513" s="365" t="s">
        <v>2879</v>
      </c>
      <c r="Y4513" s="365" t="s">
        <v>2880</v>
      </c>
      <c r="Z4513" s="365" t="s">
        <v>2881</v>
      </c>
      <c r="AA4513" s="365" t="s">
        <v>2882</v>
      </c>
      <c r="AB4513" s="365" t="s">
        <v>2883</v>
      </c>
      <c r="AC4513" s="365" t="s">
        <v>2884</v>
      </c>
      <c r="AD4513" s="365" t="s">
        <v>2885</v>
      </c>
      <c r="AE4513" s="365" t="s">
        <v>2886</v>
      </c>
      <c r="AF4513" s="365" t="s">
        <v>2887</v>
      </c>
      <c r="AG4513" s="365" t="s">
        <v>2888</v>
      </c>
      <c r="AH4513" s="365" t="s">
        <v>2889</v>
      </c>
      <c r="AI4513" s="365" t="s">
        <v>2890</v>
      </c>
      <c r="AJ4513" s="366" t="s">
        <v>2892</v>
      </c>
      <c r="AK4513" s="366" t="s">
        <v>2879</v>
      </c>
      <c r="AL4513" s="366" t="s">
        <v>2880</v>
      </c>
      <c r="AM4513" s="366" t="s">
        <v>2881</v>
      </c>
      <c r="AN4513" s="366" t="s">
        <v>2882</v>
      </c>
      <c r="AO4513" s="366" t="s">
        <v>2883</v>
      </c>
      <c r="AP4513" s="366" t="s">
        <v>2884</v>
      </c>
      <c r="AQ4513" s="366" t="s">
        <v>2885</v>
      </c>
      <c r="AR4513" s="366" t="s">
        <v>2886</v>
      </c>
      <c r="AS4513" s="366" t="s">
        <v>2887</v>
      </c>
      <c r="AT4513" s="366" t="s">
        <v>2888</v>
      </c>
      <c r="AU4513" s="366" t="s">
        <v>2889</v>
      </c>
      <c r="AV4513" s="366" t="s">
        <v>2890</v>
      </c>
      <c r="AW4513" s="368" t="s">
        <v>2895</v>
      </c>
    </row>
    <row r="4514" spans="1:49">
      <c r="A4514" s="48"/>
      <c r="B4514" s="42"/>
      <c r="C4514" s="42"/>
      <c r="D4514" s="42"/>
      <c r="E4514" s="531"/>
      <c r="F4514" s="50"/>
      <c r="G4514" s="50"/>
      <c r="H4514" s="50"/>
      <c r="I4514" s="34"/>
      <c r="J4514" s="202" t="s">
        <v>1224</v>
      </c>
      <c r="K4514" s="202">
        <v>1</v>
      </c>
      <c r="L4514" s="202">
        <v>2</v>
      </c>
      <c r="M4514" s="202">
        <v>3</v>
      </c>
      <c r="N4514" s="202">
        <v>4</v>
      </c>
      <c r="O4514" s="202">
        <v>5</v>
      </c>
      <c r="P4514" s="202">
        <v>6</v>
      </c>
      <c r="Q4514" s="202">
        <v>7</v>
      </c>
      <c r="R4514" s="202">
        <v>8</v>
      </c>
      <c r="S4514" s="202">
        <v>9</v>
      </c>
      <c r="T4514" s="202">
        <v>10</v>
      </c>
      <c r="U4514" s="202">
        <v>13</v>
      </c>
      <c r="V4514" s="202">
        <v>14</v>
      </c>
      <c r="W4514" s="202" t="s">
        <v>1224</v>
      </c>
      <c r="X4514" s="202">
        <v>1</v>
      </c>
      <c r="Y4514" s="202">
        <v>2</v>
      </c>
      <c r="Z4514" s="202">
        <v>3</v>
      </c>
      <c r="AA4514" s="202">
        <v>4</v>
      </c>
      <c r="AB4514" s="202">
        <v>5</v>
      </c>
      <c r="AC4514" s="202">
        <v>6</v>
      </c>
      <c r="AD4514" s="202">
        <v>7</v>
      </c>
      <c r="AE4514" s="202">
        <v>8</v>
      </c>
      <c r="AF4514" s="202">
        <v>9</v>
      </c>
      <c r="AG4514" s="202">
        <v>10</v>
      </c>
      <c r="AH4514" s="202">
        <v>13</v>
      </c>
      <c r="AI4514" s="202">
        <v>14</v>
      </c>
      <c r="AJ4514" s="202" t="s">
        <v>1224</v>
      </c>
      <c r="AK4514" s="202">
        <v>1</v>
      </c>
      <c r="AL4514" s="202">
        <v>2</v>
      </c>
      <c r="AM4514" s="202">
        <v>3</v>
      </c>
      <c r="AN4514" s="202">
        <v>4</v>
      </c>
      <c r="AO4514" s="202">
        <v>5</v>
      </c>
      <c r="AP4514" s="202">
        <v>6</v>
      </c>
      <c r="AQ4514" s="202">
        <v>7</v>
      </c>
      <c r="AR4514" s="202">
        <v>8</v>
      </c>
      <c r="AS4514" s="202">
        <v>9</v>
      </c>
      <c r="AT4514" s="202">
        <v>10</v>
      </c>
      <c r="AU4514" s="202">
        <v>13</v>
      </c>
      <c r="AV4514" s="202">
        <v>14</v>
      </c>
      <c r="AW4514" s="202">
        <v>15</v>
      </c>
    </row>
    <row r="4515" spans="1:49">
      <c r="A4515" s="48"/>
      <c r="B4515" s="42"/>
      <c r="C4515" s="42"/>
      <c r="D4515" s="42"/>
      <c r="E4515" s="531"/>
      <c r="F4515" s="50"/>
      <c r="G4515" s="50"/>
      <c r="H4515" s="50"/>
      <c r="I4515" s="276" t="s">
        <v>2429</v>
      </c>
      <c r="J4515" s="277">
        <f>SUM(J4510)</f>
        <v>45700</v>
      </c>
      <c r="K4515" s="277">
        <f t="shared" ref="K4515:AT4515" si="1263">SUM(K4510)</f>
        <v>6280</v>
      </c>
      <c r="L4515" s="277">
        <f t="shared" si="1263"/>
        <v>0</v>
      </c>
      <c r="M4515" s="277">
        <f t="shared" si="1263"/>
        <v>7365</v>
      </c>
      <c r="N4515" s="277">
        <f t="shared" si="1263"/>
        <v>5000</v>
      </c>
      <c r="O4515" s="277">
        <f t="shared" si="1263"/>
        <v>5630</v>
      </c>
      <c r="P4515" s="277">
        <f t="shared" si="1263"/>
        <v>400</v>
      </c>
      <c r="Q4515" s="277">
        <f t="shared" si="1263"/>
        <v>0</v>
      </c>
      <c r="R4515" s="277">
        <f t="shared" si="1263"/>
        <v>0</v>
      </c>
      <c r="S4515" s="277">
        <f t="shared" si="1263"/>
        <v>0</v>
      </c>
      <c r="T4515" s="277">
        <f t="shared" si="1263"/>
        <v>11065</v>
      </c>
      <c r="U4515" s="277">
        <v>35740</v>
      </c>
      <c r="V4515" s="277">
        <v>9960</v>
      </c>
      <c r="W4515" s="277">
        <f>SUM(W4510)</f>
        <v>0</v>
      </c>
      <c r="X4515" s="277">
        <f t="shared" si="1263"/>
        <v>0</v>
      </c>
      <c r="Y4515" s="277">
        <f t="shared" si="1263"/>
        <v>0</v>
      </c>
      <c r="Z4515" s="277">
        <f t="shared" si="1263"/>
        <v>0</v>
      </c>
      <c r="AA4515" s="277">
        <f t="shared" si="1263"/>
        <v>0</v>
      </c>
      <c r="AB4515" s="277">
        <f t="shared" si="1263"/>
        <v>0</v>
      </c>
      <c r="AC4515" s="277">
        <f t="shared" si="1263"/>
        <v>0</v>
      </c>
      <c r="AD4515" s="277">
        <f t="shared" si="1263"/>
        <v>0</v>
      </c>
      <c r="AE4515" s="277">
        <f t="shared" si="1263"/>
        <v>0</v>
      </c>
      <c r="AF4515" s="277">
        <f t="shared" si="1263"/>
        <v>0</v>
      </c>
      <c r="AG4515" s="277">
        <f t="shared" si="1263"/>
        <v>0</v>
      </c>
      <c r="AH4515" s="277">
        <v>0</v>
      </c>
      <c r="AI4515" s="277">
        <v>0</v>
      </c>
      <c r="AJ4515" s="277">
        <f>SUM(AJ4510)</f>
        <v>6170</v>
      </c>
      <c r="AK4515" s="277">
        <f t="shared" si="1263"/>
        <v>0</v>
      </c>
      <c r="AL4515" s="277">
        <f t="shared" si="1263"/>
        <v>0</v>
      </c>
      <c r="AM4515" s="277">
        <f t="shared" si="1263"/>
        <v>870</v>
      </c>
      <c r="AN4515" s="277">
        <f t="shared" si="1263"/>
        <v>1550</v>
      </c>
      <c r="AO4515" s="277">
        <f t="shared" si="1263"/>
        <v>1260</v>
      </c>
      <c r="AP4515" s="277">
        <f t="shared" si="1263"/>
        <v>0</v>
      </c>
      <c r="AQ4515" s="277">
        <f t="shared" si="1263"/>
        <v>0</v>
      </c>
      <c r="AR4515" s="277">
        <f t="shared" si="1263"/>
        <v>0</v>
      </c>
      <c r="AS4515" s="277">
        <f t="shared" si="1263"/>
        <v>0</v>
      </c>
      <c r="AT4515" s="277">
        <f t="shared" si="1263"/>
        <v>1000</v>
      </c>
      <c r="AU4515" s="277">
        <v>4680</v>
      </c>
      <c r="AV4515" s="277">
        <v>1490</v>
      </c>
      <c r="AW4515" s="277">
        <f>U4515+AH4515+AU4515</f>
        <v>40420</v>
      </c>
    </row>
    <row r="4516" spans="1:49">
      <c r="A4516" s="48"/>
      <c r="B4516" s="42"/>
      <c r="C4516" s="42"/>
      <c r="D4516" s="42"/>
      <c r="E4516" s="531"/>
      <c r="F4516" s="50"/>
      <c r="G4516" s="50"/>
      <c r="H4516" s="50"/>
      <c r="I4516" s="276"/>
      <c r="J4516" s="277"/>
      <c r="K4516" s="277"/>
      <c r="L4516" s="277"/>
      <c r="M4516" s="277"/>
      <c r="N4516" s="277"/>
      <c r="O4516" s="277"/>
      <c r="P4516" s="277"/>
      <c r="Q4516" s="277"/>
      <c r="R4516" s="277"/>
      <c r="S4516" s="277"/>
      <c r="T4516" s="277"/>
      <c r="U4516" s="277">
        <v>0</v>
      </c>
      <c r="V4516" s="277">
        <v>0</v>
      </c>
      <c r="W4516" s="277"/>
      <c r="X4516" s="277"/>
      <c r="Y4516" s="277"/>
      <c r="Z4516" s="277"/>
      <c r="AA4516" s="277"/>
      <c r="AB4516" s="277"/>
      <c r="AC4516" s="277"/>
      <c r="AD4516" s="277"/>
      <c r="AE4516" s="277"/>
      <c r="AF4516" s="277"/>
      <c r="AG4516" s="277"/>
      <c r="AH4516" s="277">
        <v>0</v>
      </c>
      <c r="AI4516" s="277">
        <v>0</v>
      </c>
      <c r="AJ4516" s="277"/>
      <c r="AK4516" s="277"/>
      <c r="AL4516" s="277"/>
      <c r="AM4516" s="277"/>
      <c r="AN4516" s="277"/>
      <c r="AO4516" s="277"/>
      <c r="AP4516" s="277"/>
      <c r="AQ4516" s="277"/>
      <c r="AR4516" s="277"/>
      <c r="AS4516" s="277"/>
      <c r="AT4516" s="277"/>
      <c r="AU4516" s="277">
        <v>0</v>
      </c>
      <c r="AV4516" s="277">
        <v>0</v>
      </c>
      <c r="AW4516" s="277">
        <f>U4516+AH4516+AU4516</f>
        <v>0</v>
      </c>
    </row>
    <row r="4517" spans="1:49">
      <c r="A4517" s="48"/>
      <c r="B4517" s="42"/>
      <c r="C4517" s="42"/>
      <c r="D4517" s="42"/>
      <c r="E4517" s="531"/>
      <c r="F4517" s="50"/>
      <c r="G4517" s="50"/>
      <c r="H4517" s="50"/>
      <c r="I4517" s="276"/>
      <c r="J4517" s="277"/>
      <c r="K4517" s="277"/>
      <c r="L4517" s="277"/>
      <c r="M4517" s="277"/>
      <c r="N4517" s="277"/>
      <c r="O4517" s="277"/>
      <c r="P4517" s="277"/>
      <c r="Q4517" s="277"/>
      <c r="R4517" s="277"/>
      <c r="S4517" s="277"/>
      <c r="T4517" s="277"/>
      <c r="U4517" s="277">
        <v>0</v>
      </c>
      <c r="V4517" s="277">
        <v>0</v>
      </c>
      <c r="W4517" s="277"/>
      <c r="X4517" s="277"/>
      <c r="Y4517" s="277"/>
      <c r="Z4517" s="277"/>
      <c r="AA4517" s="277"/>
      <c r="AB4517" s="277"/>
      <c r="AC4517" s="277"/>
      <c r="AD4517" s="277"/>
      <c r="AE4517" s="277"/>
      <c r="AF4517" s="277"/>
      <c r="AG4517" s="277"/>
      <c r="AH4517" s="277">
        <v>0</v>
      </c>
      <c r="AI4517" s="277">
        <v>0</v>
      </c>
      <c r="AJ4517" s="277"/>
      <c r="AK4517" s="277"/>
      <c r="AL4517" s="277"/>
      <c r="AM4517" s="277"/>
      <c r="AN4517" s="277"/>
      <c r="AO4517" s="277"/>
      <c r="AP4517" s="277"/>
      <c r="AQ4517" s="277"/>
      <c r="AR4517" s="277"/>
      <c r="AS4517" s="277"/>
      <c r="AT4517" s="277"/>
      <c r="AU4517" s="277">
        <v>0</v>
      </c>
      <c r="AV4517" s="277">
        <v>0</v>
      </c>
      <c r="AW4517" s="277">
        <f>U4517+AH4517+AU4517</f>
        <v>0</v>
      </c>
    </row>
    <row r="4518" spans="1:49">
      <c r="A4518" s="48"/>
      <c r="B4518" s="42"/>
      <c r="C4518" s="42"/>
      <c r="D4518" s="42"/>
      <c r="E4518" s="531"/>
      <c r="F4518" s="50"/>
      <c r="G4518" s="50"/>
      <c r="H4518" s="50"/>
      <c r="I4518" s="276"/>
      <c r="J4518" s="277"/>
      <c r="K4518" s="277"/>
      <c r="L4518" s="277"/>
      <c r="M4518" s="277"/>
      <c r="N4518" s="277"/>
      <c r="O4518" s="277"/>
      <c r="P4518" s="277"/>
      <c r="Q4518" s="277"/>
      <c r="R4518" s="277"/>
      <c r="S4518" s="277"/>
      <c r="T4518" s="277"/>
      <c r="U4518" s="277">
        <v>0</v>
      </c>
      <c r="V4518" s="277">
        <v>0</v>
      </c>
      <c r="W4518" s="277"/>
      <c r="X4518" s="277"/>
      <c r="Y4518" s="277"/>
      <c r="Z4518" s="277"/>
      <c r="AA4518" s="277"/>
      <c r="AB4518" s="277"/>
      <c r="AC4518" s="277"/>
      <c r="AD4518" s="277"/>
      <c r="AE4518" s="277"/>
      <c r="AF4518" s="277"/>
      <c r="AG4518" s="277"/>
      <c r="AH4518" s="277">
        <v>0</v>
      </c>
      <c r="AI4518" s="277">
        <v>0</v>
      </c>
      <c r="AJ4518" s="277"/>
      <c r="AK4518" s="277"/>
      <c r="AL4518" s="277"/>
      <c r="AM4518" s="277"/>
      <c r="AN4518" s="277"/>
      <c r="AO4518" s="277"/>
      <c r="AP4518" s="277"/>
      <c r="AQ4518" s="277"/>
      <c r="AR4518" s="277"/>
      <c r="AS4518" s="277"/>
      <c r="AT4518" s="277"/>
      <c r="AU4518" s="277">
        <v>0</v>
      </c>
      <c r="AV4518" s="277">
        <v>0</v>
      </c>
      <c r="AW4518" s="277">
        <f>U4518+AH4518+AU4518</f>
        <v>0</v>
      </c>
    </row>
    <row r="4519" spans="1:49">
      <c r="A4519" s="48"/>
      <c r="B4519" s="42"/>
      <c r="C4519" s="42"/>
      <c r="D4519" s="42"/>
      <c r="E4519" s="531"/>
      <c r="F4519" s="50"/>
      <c r="G4519" s="50"/>
      <c r="H4519" s="50"/>
      <c r="I4519" s="276" t="s">
        <v>1631</v>
      </c>
      <c r="J4519" s="277">
        <f>SUM(J4515:J4518)</f>
        <v>45700</v>
      </c>
      <c r="K4519" s="277">
        <f t="shared" ref="K4519:AT4519" si="1264">SUM(K4515:K4518)</f>
        <v>6280</v>
      </c>
      <c r="L4519" s="277">
        <f t="shared" si="1264"/>
        <v>0</v>
      </c>
      <c r="M4519" s="277">
        <f t="shared" si="1264"/>
        <v>7365</v>
      </c>
      <c r="N4519" s="277">
        <f t="shared" si="1264"/>
        <v>5000</v>
      </c>
      <c r="O4519" s="277">
        <f t="shared" si="1264"/>
        <v>5630</v>
      </c>
      <c r="P4519" s="277">
        <f t="shared" si="1264"/>
        <v>400</v>
      </c>
      <c r="Q4519" s="277">
        <f t="shared" si="1264"/>
        <v>0</v>
      </c>
      <c r="R4519" s="277">
        <f t="shared" si="1264"/>
        <v>0</v>
      </c>
      <c r="S4519" s="277">
        <f t="shared" si="1264"/>
        <v>0</v>
      </c>
      <c r="T4519" s="277">
        <f t="shared" si="1264"/>
        <v>11065</v>
      </c>
      <c r="U4519" s="277">
        <v>35740</v>
      </c>
      <c r="V4519" s="277">
        <v>9960</v>
      </c>
      <c r="W4519" s="277">
        <f>SUM(W4515:W4518)</f>
        <v>0</v>
      </c>
      <c r="X4519" s="277">
        <f t="shared" si="1264"/>
        <v>0</v>
      </c>
      <c r="Y4519" s="277">
        <f t="shared" si="1264"/>
        <v>0</v>
      </c>
      <c r="Z4519" s="277">
        <f t="shared" si="1264"/>
        <v>0</v>
      </c>
      <c r="AA4519" s="277">
        <f t="shared" si="1264"/>
        <v>0</v>
      </c>
      <c r="AB4519" s="277">
        <f t="shared" si="1264"/>
        <v>0</v>
      </c>
      <c r="AC4519" s="277">
        <f t="shared" si="1264"/>
        <v>0</v>
      </c>
      <c r="AD4519" s="277">
        <f t="shared" si="1264"/>
        <v>0</v>
      </c>
      <c r="AE4519" s="277">
        <f t="shared" si="1264"/>
        <v>0</v>
      </c>
      <c r="AF4519" s="277">
        <f t="shared" si="1264"/>
        <v>0</v>
      </c>
      <c r="AG4519" s="277">
        <f t="shared" si="1264"/>
        <v>0</v>
      </c>
      <c r="AH4519" s="277">
        <v>0</v>
      </c>
      <c r="AI4519" s="277">
        <v>0</v>
      </c>
      <c r="AJ4519" s="277">
        <f>SUM(AJ4515:AJ4518)</f>
        <v>6170</v>
      </c>
      <c r="AK4519" s="277">
        <f t="shared" si="1264"/>
        <v>0</v>
      </c>
      <c r="AL4519" s="277">
        <f t="shared" si="1264"/>
        <v>0</v>
      </c>
      <c r="AM4519" s="277">
        <f t="shared" si="1264"/>
        <v>870</v>
      </c>
      <c r="AN4519" s="277">
        <f t="shared" si="1264"/>
        <v>1550</v>
      </c>
      <c r="AO4519" s="277">
        <f t="shared" si="1264"/>
        <v>1260</v>
      </c>
      <c r="AP4519" s="277">
        <f t="shared" si="1264"/>
        <v>0</v>
      </c>
      <c r="AQ4519" s="277">
        <f t="shared" si="1264"/>
        <v>0</v>
      </c>
      <c r="AR4519" s="277">
        <f t="shared" si="1264"/>
        <v>0</v>
      </c>
      <c r="AS4519" s="277">
        <f t="shared" si="1264"/>
        <v>0</v>
      </c>
      <c r="AT4519" s="277">
        <f t="shared" si="1264"/>
        <v>1000</v>
      </c>
      <c r="AU4519" s="277">
        <v>4680</v>
      </c>
      <c r="AV4519" s="277">
        <v>1490</v>
      </c>
      <c r="AW4519" s="277">
        <f>U4519+AH4519+AU4519</f>
        <v>40420</v>
      </c>
    </row>
    <row r="4520" spans="1:49">
      <c r="A4520" s="48"/>
      <c r="B4520" s="42"/>
      <c r="C4520" s="42"/>
      <c r="D4520" s="42"/>
      <c r="E4520" s="531"/>
      <c r="F4520" s="50"/>
      <c r="G4520" s="50"/>
      <c r="H4520" s="50"/>
      <c r="I4520" s="146"/>
      <c r="J4520" s="29"/>
      <c r="K4520" s="29"/>
      <c r="L4520" s="29"/>
      <c r="M4520" s="29"/>
      <c r="N4520" s="29"/>
      <c r="O4520" s="29"/>
      <c r="P4520" s="29"/>
      <c r="Q4520" s="29"/>
      <c r="R4520" s="29"/>
      <c r="S4520" s="29"/>
      <c r="T4520" s="29"/>
      <c r="U4520" s="29"/>
      <c r="V4520" s="29"/>
      <c r="W4520" s="29"/>
      <c r="X4520" s="29"/>
      <c r="Y4520" s="29"/>
      <c r="Z4520" s="29"/>
      <c r="AA4520" s="29"/>
      <c r="AB4520" s="29"/>
      <c r="AC4520" s="29"/>
      <c r="AD4520" s="29"/>
      <c r="AE4520" s="29"/>
      <c r="AF4520" s="29"/>
      <c r="AG4520" s="29"/>
      <c r="AH4520" s="29"/>
      <c r="AI4520" s="29"/>
      <c r="AJ4520" s="29"/>
      <c r="AK4520" s="29"/>
      <c r="AL4520" s="29"/>
      <c r="AM4520" s="29"/>
      <c r="AN4520" s="29"/>
      <c r="AO4520" s="29"/>
      <c r="AP4520" s="29"/>
      <c r="AQ4520" s="29"/>
      <c r="AR4520" s="29"/>
      <c r="AS4520" s="29"/>
      <c r="AT4520" s="29"/>
      <c r="AU4520" s="29"/>
      <c r="AV4520" s="29"/>
      <c r="AW4520" s="29"/>
    </row>
    <row r="4521" spans="1:49">
      <c r="A4521" s="48"/>
      <c r="B4521" s="42"/>
      <c r="C4521" s="42"/>
      <c r="D4521" s="42"/>
      <c r="E4521" s="531"/>
      <c r="F4521" s="50"/>
      <c r="G4521" s="50"/>
      <c r="H4521" s="50"/>
      <c r="I4521" s="53"/>
      <c r="J4521" s="29"/>
      <c r="K4521" s="29"/>
      <c r="L4521" s="29"/>
      <c r="M4521" s="29"/>
      <c r="N4521" s="29"/>
      <c r="O4521" s="29"/>
      <c r="P4521" s="29"/>
      <c r="Q4521" s="29"/>
      <c r="R4521" s="29"/>
      <c r="S4521" s="29"/>
      <c r="T4521" s="29"/>
      <c r="U4521" s="29"/>
      <c r="V4521" s="29"/>
      <c r="W4521" s="29"/>
      <c r="X4521" s="29"/>
      <c r="Y4521" s="29"/>
      <c r="Z4521" s="29"/>
      <c r="AA4521" s="29"/>
      <c r="AB4521" s="29"/>
      <c r="AC4521" s="29"/>
      <c r="AD4521" s="29"/>
      <c r="AE4521" s="29"/>
      <c r="AF4521" s="29"/>
      <c r="AG4521" s="29"/>
      <c r="AH4521" s="29"/>
      <c r="AI4521" s="29"/>
      <c r="AJ4521" s="29"/>
      <c r="AK4521" s="29"/>
      <c r="AL4521" s="29"/>
      <c r="AM4521" s="29"/>
      <c r="AN4521" s="29"/>
      <c r="AO4521" s="29"/>
      <c r="AP4521" s="29"/>
      <c r="AQ4521" s="29"/>
      <c r="AR4521" s="29"/>
      <c r="AS4521" s="29"/>
      <c r="AT4521" s="29"/>
      <c r="AU4521" s="29"/>
      <c r="AV4521" s="29"/>
      <c r="AW4521" s="29"/>
    </row>
    <row r="4522" spans="1:49" ht="16.5" thickBot="1">
      <c r="A4522" s="78" t="s">
        <v>2146</v>
      </c>
      <c r="B4522" s="78"/>
      <c r="C4522" s="78"/>
      <c r="D4522" s="463"/>
      <c r="E4522" s="539"/>
      <c r="F4522" s="129"/>
      <c r="G4522" s="129"/>
      <c r="H4522" s="129"/>
      <c r="I4522" s="103"/>
    </row>
    <row r="4523" spans="1:49" s="151" customFormat="1" ht="36" customHeight="1" thickTop="1" thickBot="1">
      <c r="A4523" s="147" t="s">
        <v>2079</v>
      </c>
      <c r="B4523" s="5" t="s">
        <v>2080</v>
      </c>
      <c r="C4523" s="5" t="s">
        <v>1335</v>
      </c>
      <c r="D4523" s="450"/>
      <c r="E4523" s="148" t="s">
        <v>1570</v>
      </c>
      <c r="F4523" s="149" t="s">
        <v>1438</v>
      </c>
      <c r="G4523" s="149"/>
      <c r="H4523" s="149" t="s">
        <v>2332</v>
      </c>
      <c r="I4523" s="5" t="s">
        <v>856</v>
      </c>
      <c r="J4523" s="364" t="s">
        <v>2891</v>
      </c>
      <c r="K4523" s="364" t="s">
        <v>2879</v>
      </c>
      <c r="L4523" s="364" t="s">
        <v>2880</v>
      </c>
      <c r="M4523" s="364" t="s">
        <v>2881</v>
      </c>
      <c r="N4523" s="364" t="s">
        <v>2882</v>
      </c>
      <c r="O4523" s="364" t="s">
        <v>2883</v>
      </c>
      <c r="P4523" s="364" t="s">
        <v>2884</v>
      </c>
      <c r="Q4523" s="364" t="s">
        <v>2885</v>
      </c>
      <c r="R4523" s="364" t="s">
        <v>2886</v>
      </c>
      <c r="S4523" s="364" t="s">
        <v>2887</v>
      </c>
      <c r="T4523" s="364" t="s">
        <v>2888</v>
      </c>
      <c r="U4523" s="364" t="s">
        <v>2889</v>
      </c>
      <c r="V4523" s="364" t="s">
        <v>2890</v>
      </c>
      <c r="W4523" s="365" t="s">
        <v>2893</v>
      </c>
      <c r="X4523" s="365" t="s">
        <v>2879</v>
      </c>
      <c r="Y4523" s="365" t="s">
        <v>2880</v>
      </c>
      <c r="Z4523" s="365" t="s">
        <v>2881</v>
      </c>
      <c r="AA4523" s="365" t="s">
        <v>2882</v>
      </c>
      <c r="AB4523" s="365" t="s">
        <v>2883</v>
      </c>
      <c r="AC4523" s="365" t="s">
        <v>2884</v>
      </c>
      <c r="AD4523" s="365" t="s">
        <v>2885</v>
      </c>
      <c r="AE4523" s="365" t="s">
        <v>2886</v>
      </c>
      <c r="AF4523" s="365" t="s">
        <v>2887</v>
      </c>
      <c r="AG4523" s="365" t="s">
        <v>2888</v>
      </c>
      <c r="AH4523" s="365" t="s">
        <v>2889</v>
      </c>
      <c r="AI4523" s="365" t="s">
        <v>2890</v>
      </c>
      <c r="AJ4523" s="366" t="s">
        <v>2892</v>
      </c>
      <c r="AK4523" s="366" t="s">
        <v>2879</v>
      </c>
      <c r="AL4523" s="366" t="s">
        <v>2880</v>
      </c>
      <c r="AM4523" s="366" t="s">
        <v>2881</v>
      </c>
      <c r="AN4523" s="366" t="s">
        <v>2882</v>
      </c>
      <c r="AO4523" s="366" t="s">
        <v>2883</v>
      </c>
      <c r="AP4523" s="366" t="s">
        <v>2884</v>
      </c>
      <c r="AQ4523" s="366" t="s">
        <v>2885</v>
      </c>
      <c r="AR4523" s="366" t="s">
        <v>2886</v>
      </c>
      <c r="AS4523" s="366" t="s">
        <v>2887</v>
      </c>
      <c r="AT4523" s="366" t="s">
        <v>2888</v>
      </c>
      <c r="AU4523" s="366" t="s">
        <v>2889</v>
      </c>
      <c r="AV4523" s="366" t="s">
        <v>2890</v>
      </c>
      <c r="AW4523" s="368" t="s">
        <v>2895</v>
      </c>
    </row>
    <row r="4524" spans="1:49">
      <c r="A4524" s="33"/>
      <c r="B4524" s="34"/>
      <c r="C4524" s="34"/>
      <c r="D4524" s="34"/>
      <c r="E4524" s="35"/>
      <c r="F4524" s="36"/>
      <c r="G4524" s="36"/>
      <c r="H4524" s="36"/>
      <c r="I4524" s="34"/>
      <c r="J4524" s="202" t="s">
        <v>1224</v>
      </c>
      <c r="K4524" s="202">
        <v>1</v>
      </c>
      <c r="L4524" s="202">
        <v>2</v>
      </c>
      <c r="M4524" s="202">
        <v>3</v>
      </c>
      <c r="N4524" s="202">
        <v>4</v>
      </c>
      <c r="O4524" s="202">
        <v>5</v>
      </c>
      <c r="P4524" s="202">
        <v>6</v>
      </c>
      <c r="Q4524" s="202">
        <v>7</v>
      </c>
      <c r="R4524" s="202">
        <v>8</v>
      </c>
      <c r="S4524" s="202">
        <v>9</v>
      </c>
      <c r="T4524" s="202">
        <v>10</v>
      </c>
      <c r="U4524" s="202">
        <v>13</v>
      </c>
      <c r="V4524" s="202">
        <v>14</v>
      </c>
      <c r="W4524" s="202" t="s">
        <v>1224</v>
      </c>
      <c r="X4524" s="202">
        <v>1</v>
      </c>
      <c r="Y4524" s="202">
        <v>2</v>
      </c>
      <c r="Z4524" s="202">
        <v>3</v>
      </c>
      <c r="AA4524" s="202">
        <v>4</v>
      </c>
      <c r="AB4524" s="202">
        <v>5</v>
      </c>
      <c r="AC4524" s="202">
        <v>6</v>
      </c>
      <c r="AD4524" s="202">
        <v>7</v>
      </c>
      <c r="AE4524" s="202">
        <v>8</v>
      </c>
      <c r="AF4524" s="202">
        <v>9</v>
      </c>
      <c r="AG4524" s="202">
        <v>10</v>
      </c>
      <c r="AH4524" s="202">
        <v>13</v>
      </c>
      <c r="AI4524" s="202">
        <v>14</v>
      </c>
      <c r="AJ4524" s="202" t="s">
        <v>1224</v>
      </c>
      <c r="AK4524" s="202">
        <v>1</v>
      </c>
      <c r="AL4524" s="202">
        <v>2</v>
      </c>
      <c r="AM4524" s="202">
        <v>3</v>
      </c>
      <c r="AN4524" s="202">
        <v>4</v>
      </c>
      <c r="AO4524" s="202">
        <v>5</v>
      </c>
      <c r="AP4524" s="202">
        <v>6</v>
      </c>
      <c r="AQ4524" s="202">
        <v>7</v>
      </c>
      <c r="AR4524" s="202">
        <v>8</v>
      </c>
      <c r="AS4524" s="202">
        <v>9</v>
      </c>
      <c r="AT4524" s="202">
        <v>10</v>
      </c>
      <c r="AU4524" s="202">
        <v>13</v>
      </c>
      <c r="AV4524" s="202">
        <v>14</v>
      </c>
      <c r="AW4524" s="202">
        <v>15</v>
      </c>
    </row>
    <row r="4525" spans="1:49">
      <c r="A4525" s="37"/>
      <c r="B4525" s="38"/>
      <c r="C4525" s="38"/>
      <c r="D4525" s="38"/>
      <c r="E4525" s="60"/>
      <c r="F4525" s="61"/>
      <c r="G4525" s="61"/>
      <c r="H4525" s="61"/>
      <c r="I4525" s="38"/>
      <c r="J4525" s="134"/>
      <c r="K4525" s="134"/>
      <c r="L4525" s="134"/>
      <c r="M4525" s="134"/>
      <c r="N4525" s="134"/>
      <c r="O4525" s="134"/>
      <c r="P4525" s="134"/>
      <c r="Q4525" s="134"/>
      <c r="R4525" s="134"/>
      <c r="S4525" s="134"/>
      <c r="T4525" s="134"/>
      <c r="U4525" s="134"/>
      <c r="V4525" s="134"/>
      <c r="W4525" s="134"/>
      <c r="X4525" s="134"/>
      <c r="Y4525" s="134"/>
      <c r="Z4525" s="134"/>
      <c r="AA4525" s="134"/>
      <c r="AB4525" s="134"/>
      <c r="AC4525" s="134"/>
      <c r="AD4525" s="134"/>
      <c r="AE4525" s="134"/>
      <c r="AF4525" s="134"/>
      <c r="AG4525" s="134"/>
      <c r="AH4525" s="134"/>
      <c r="AI4525" s="134"/>
      <c r="AJ4525" s="134"/>
      <c r="AK4525" s="134"/>
      <c r="AL4525" s="134"/>
      <c r="AM4525" s="134"/>
      <c r="AN4525" s="134"/>
      <c r="AO4525" s="134"/>
      <c r="AP4525" s="134"/>
      <c r="AQ4525" s="134"/>
      <c r="AR4525" s="134"/>
      <c r="AS4525" s="134"/>
      <c r="AT4525" s="134"/>
      <c r="AU4525" s="134">
        <v>0</v>
      </c>
      <c r="AV4525" s="134">
        <v>0</v>
      </c>
      <c r="AW4525" s="134">
        <f t="shared" ref="AW4525:AW4558" si="1265">U4525+AH4525+AU4525</f>
        <v>0</v>
      </c>
    </row>
    <row r="4526" spans="1:49">
      <c r="A4526" s="92" t="s">
        <v>797</v>
      </c>
      <c r="B4526" s="93" t="s">
        <v>1030</v>
      </c>
      <c r="C4526" s="93" t="s">
        <v>1651</v>
      </c>
      <c r="D4526" s="460"/>
      <c r="E4526" s="531"/>
      <c r="F4526" s="50"/>
      <c r="G4526" s="50"/>
      <c r="H4526" s="50"/>
      <c r="I4526" s="41" t="s">
        <v>1139</v>
      </c>
      <c r="J4526" s="28"/>
      <c r="K4526" s="28"/>
      <c r="L4526" s="28"/>
      <c r="M4526" s="28"/>
      <c r="N4526" s="28"/>
      <c r="O4526" s="28"/>
      <c r="P4526" s="28"/>
      <c r="Q4526" s="28"/>
      <c r="R4526" s="28"/>
      <c r="S4526" s="28"/>
      <c r="T4526" s="28"/>
      <c r="U4526" s="28"/>
      <c r="V4526" s="28"/>
      <c r="W4526" s="28"/>
      <c r="X4526" s="28"/>
      <c r="Y4526" s="28"/>
      <c r="Z4526" s="28"/>
      <c r="AA4526" s="28"/>
      <c r="AB4526" s="28"/>
      <c r="AC4526" s="28"/>
      <c r="AD4526" s="28"/>
      <c r="AE4526" s="28"/>
      <c r="AF4526" s="28"/>
      <c r="AG4526" s="28"/>
      <c r="AH4526" s="28"/>
      <c r="AI4526" s="28"/>
      <c r="AJ4526" s="28"/>
      <c r="AK4526" s="28"/>
      <c r="AL4526" s="28"/>
      <c r="AM4526" s="28"/>
      <c r="AN4526" s="28"/>
      <c r="AO4526" s="28"/>
      <c r="AP4526" s="28"/>
      <c r="AQ4526" s="28"/>
      <c r="AR4526" s="28"/>
      <c r="AS4526" s="28"/>
      <c r="AT4526" s="28"/>
      <c r="AU4526" s="28">
        <v>0</v>
      </c>
      <c r="AV4526" s="28">
        <v>0</v>
      </c>
      <c r="AW4526" s="28">
        <f t="shared" si="1265"/>
        <v>0</v>
      </c>
    </row>
    <row r="4527" spans="1:49">
      <c r="A4527" s="48"/>
      <c r="B4527" s="1"/>
      <c r="C4527" s="1"/>
      <c r="D4527" s="369"/>
      <c r="E4527" s="531"/>
      <c r="F4527" s="50"/>
      <c r="G4527" s="50"/>
      <c r="H4527" s="50"/>
      <c r="I4527" s="108"/>
      <c r="J4527" s="28"/>
      <c r="K4527" s="28"/>
      <c r="L4527" s="28"/>
      <c r="M4527" s="28"/>
      <c r="N4527" s="28"/>
      <c r="O4527" s="28"/>
      <c r="P4527" s="28"/>
      <c r="Q4527" s="28"/>
      <c r="R4527" s="28"/>
      <c r="S4527" s="28"/>
      <c r="T4527" s="28"/>
      <c r="U4527" s="28"/>
      <c r="V4527" s="28"/>
      <c r="W4527" s="28"/>
      <c r="X4527" s="28"/>
      <c r="Y4527" s="28"/>
      <c r="Z4527" s="28"/>
      <c r="AA4527" s="28"/>
      <c r="AB4527" s="28"/>
      <c r="AC4527" s="28"/>
      <c r="AD4527" s="28"/>
      <c r="AE4527" s="28"/>
      <c r="AF4527" s="28"/>
      <c r="AG4527" s="28"/>
      <c r="AH4527" s="28"/>
      <c r="AI4527" s="28"/>
      <c r="AJ4527" s="28"/>
      <c r="AK4527" s="28"/>
      <c r="AL4527" s="28"/>
      <c r="AM4527" s="28"/>
      <c r="AN4527" s="28"/>
      <c r="AO4527" s="28"/>
      <c r="AP4527" s="28"/>
      <c r="AQ4527" s="28"/>
      <c r="AR4527" s="28"/>
      <c r="AS4527" s="28"/>
      <c r="AT4527" s="28"/>
      <c r="AU4527" s="28">
        <v>0</v>
      </c>
      <c r="AV4527" s="28">
        <v>0</v>
      </c>
      <c r="AW4527" s="28">
        <f t="shared" si="1265"/>
        <v>0</v>
      </c>
    </row>
    <row r="4528" spans="1:49">
      <c r="A4528" s="48"/>
      <c r="B4528" s="42"/>
      <c r="C4528" s="42"/>
      <c r="D4528" s="42"/>
      <c r="E4528" s="531"/>
      <c r="F4528" s="50"/>
      <c r="G4528" s="50"/>
      <c r="H4528" s="50"/>
      <c r="I4528" s="49" t="s">
        <v>1559</v>
      </c>
      <c r="J4528" s="12">
        <f>SUM(J4529,J4537,J4539)</f>
        <v>28000</v>
      </c>
      <c r="K4528" s="12">
        <f t="shared" ref="K4528:AT4528" si="1266">SUM(K4529,K4537,K4539)</f>
        <v>0</v>
      </c>
      <c r="L4528" s="12">
        <f t="shared" si="1266"/>
        <v>2800</v>
      </c>
      <c r="M4528" s="12">
        <f t="shared" si="1266"/>
        <v>2370</v>
      </c>
      <c r="N4528" s="12">
        <f t="shared" si="1266"/>
        <v>3100</v>
      </c>
      <c r="O4528" s="12">
        <f t="shared" si="1266"/>
        <v>5900</v>
      </c>
      <c r="P4528" s="12">
        <f t="shared" si="1266"/>
        <v>0</v>
      </c>
      <c r="Q4528" s="12">
        <f t="shared" si="1266"/>
        <v>0</v>
      </c>
      <c r="R4528" s="12">
        <f t="shared" si="1266"/>
        <v>3000</v>
      </c>
      <c r="S4528" s="12">
        <f t="shared" si="1266"/>
        <v>3000</v>
      </c>
      <c r="T4528" s="12">
        <f t="shared" si="1266"/>
        <v>2500</v>
      </c>
      <c r="U4528" s="12">
        <v>22670</v>
      </c>
      <c r="V4528" s="12">
        <v>5330</v>
      </c>
      <c r="W4528" s="12">
        <f>SUM(W4529,W4537,W4539)</f>
        <v>0</v>
      </c>
      <c r="X4528" s="12">
        <f t="shared" si="1266"/>
        <v>0</v>
      </c>
      <c r="Y4528" s="12">
        <f t="shared" si="1266"/>
        <v>0</v>
      </c>
      <c r="Z4528" s="12">
        <f t="shared" si="1266"/>
        <v>0</v>
      </c>
      <c r="AA4528" s="12">
        <f t="shared" si="1266"/>
        <v>0</v>
      </c>
      <c r="AB4528" s="12">
        <f t="shared" si="1266"/>
        <v>0</v>
      </c>
      <c r="AC4528" s="12">
        <f t="shared" si="1266"/>
        <v>0</v>
      </c>
      <c r="AD4528" s="12">
        <f t="shared" si="1266"/>
        <v>0</v>
      </c>
      <c r="AE4528" s="12">
        <f t="shared" si="1266"/>
        <v>0</v>
      </c>
      <c r="AF4528" s="12">
        <f t="shared" si="1266"/>
        <v>0</v>
      </c>
      <c r="AG4528" s="12">
        <f t="shared" si="1266"/>
        <v>0</v>
      </c>
      <c r="AH4528" s="12">
        <v>0</v>
      </c>
      <c r="AI4528" s="12">
        <v>0</v>
      </c>
      <c r="AJ4528" s="12">
        <f>SUM(AJ4529,AJ4537,AJ4539)</f>
        <v>5670</v>
      </c>
      <c r="AK4528" s="12">
        <f t="shared" si="1266"/>
        <v>0</v>
      </c>
      <c r="AL4528" s="12">
        <f t="shared" si="1266"/>
        <v>0</v>
      </c>
      <c r="AM4528" s="12">
        <f t="shared" si="1266"/>
        <v>670</v>
      </c>
      <c r="AN4528" s="12">
        <f t="shared" si="1266"/>
        <v>2150</v>
      </c>
      <c r="AO4528" s="12">
        <f t="shared" si="1266"/>
        <v>0</v>
      </c>
      <c r="AP4528" s="12">
        <f t="shared" si="1266"/>
        <v>0</v>
      </c>
      <c r="AQ4528" s="12">
        <f t="shared" si="1266"/>
        <v>0</v>
      </c>
      <c r="AR4528" s="12">
        <f t="shared" si="1266"/>
        <v>2200</v>
      </c>
      <c r="AS4528" s="12">
        <f t="shared" si="1266"/>
        <v>0</v>
      </c>
      <c r="AT4528" s="12">
        <f t="shared" si="1266"/>
        <v>0</v>
      </c>
      <c r="AU4528" s="12">
        <v>5020</v>
      </c>
      <c r="AV4528" s="12">
        <v>650</v>
      </c>
      <c r="AW4528" s="12">
        <f t="shared" si="1265"/>
        <v>27690</v>
      </c>
    </row>
    <row r="4529" spans="1:49">
      <c r="A4529" s="44" t="s">
        <v>797</v>
      </c>
      <c r="B4529" s="45" t="s">
        <v>1030</v>
      </c>
      <c r="C4529" s="45" t="s">
        <v>1651</v>
      </c>
      <c r="D4529" s="452" t="s">
        <v>2981</v>
      </c>
      <c r="E4529" s="213" t="s">
        <v>771</v>
      </c>
      <c r="F4529" s="65"/>
      <c r="G4529" s="65"/>
      <c r="H4529" s="65"/>
      <c r="I4529" s="1" t="s">
        <v>1500</v>
      </c>
      <c r="J4529" s="9">
        <f>SUM(J4530:J4531)</f>
        <v>5500</v>
      </c>
      <c r="K4529" s="9">
        <f t="shared" ref="K4529:AT4529" si="1267">SUM(K4530:K4531)</f>
        <v>0</v>
      </c>
      <c r="L4529" s="9">
        <f t="shared" si="1267"/>
        <v>0</v>
      </c>
      <c r="M4529" s="9">
        <f t="shared" si="1267"/>
        <v>2100</v>
      </c>
      <c r="N4529" s="9">
        <f t="shared" si="1267"/>
        <v>0</v>
      </c>
      <c r="O4529" s="9">
        <f t="shared" si="1267"/>
        <v>3400</v>
      </c>
      <c r="P4529" s="9">
        <f t="shared" si="1267"/>
        <v>0</v>
      </c>
      <c r="Q4529" s="9">
        <f t="shared" si="1267"/>
        <v>0</v>
      </c>
      <c r="R4529" s="9">
        <f t="shared" si="1267"/>
        <v>0</v>
      </c>
      <c r="S4529" s="9">
        <f t="shared" si="1267"/>
        <v>0</v>
      </c>
      <c r="T4529" s="9">
        <f t="shared" si="1267"/>
        <v>0</v>
      </c>
      <c r="U4529" s="9">
        <v>5500</v>
      </c>
      <c r="V4529" s="9">
        <v>0</v>
      </c>
      <c r="W4529" s="9">
        <f>SUM(W4530:W4531)</f>
        <v>0</v>
      </c>
      <c r="X4529" s="9">
        <f t="shared" si="1267"/>
        <v>0</v>
      </c>
      <c r="Y4529" s="9">
        <f t="shared" si="1267"/>
        <v>0</v>
      </c>
      <c r="Z4529" s="9">
        <f t="shared" si="1267"/>
        <v>0</v>
      </c>
      <c r="AA4529" s="9">
        <f t="shared" si="1267"/>
        <v>0</v>
      </c>
      <c r="AB4529" s="9">
        <f t="shared" si="1267"/>
        <v>0</v>
      </c>
      <c r="AC4529" s="9">
        <f t="shared" si="1267"/>
        <v>0</v>
      </c>
      <c r="AD4529" s="9">
        <f t="shared" si="1267"/>
        <v>0</v>
      </c>
      <c r="AE4529" s="9">
        <f t="shared" si="1267"/>
        <v>0</v>
      </c>
      <c r="AF4529" s="9">
        <f t="shared" si="1267"/>
        <v>0</v>
      </c>
      <c r="AG4529" s="9">
        <f t="shared" si="1267"/>
        <v>0</v>
      </c>
      <c r="AH4529" s="9">
        <v>0</v>
      </c>
      <c r="AI4529" s="9">
        <v>0</v>
      </c>
      <c r="AJ4529" s="9">
        <f>SUM(AJ4530:AJ4531)</f>
        <v>0</v>
      </c>
      <c r="AK4529" s="9">
        <f t="shared" si="1267"/>
        <v>0</v>
      </c>
      <c r="AL4529" s="9">
        <f t="shared" si="1267"/>
        <v>0</v>
      </c>
      <c r="AM4529" s="9">
        <f t="shared" si="1267"/>
        <v>0</v>
      </c>
      <c r="AN4529" s="9">
        <f t="shared" si="1267"/>
        <v>0</v>
      </c>
      <c r="AO4529" s="9">
        <f t="shared" si="1267"/>
        <v>0</v>
      </c>
      <c r="AP4529" s="9">
        <f t="shared" si="1267"/>
        <v>0</v>
      </c>
      <c r="AQ4529" s="9">
        <f t="shared" si="1267"/>
        <v>0</v>
      </c>
      <c r="AR4529" s="9">
        <f t="shared" si="1267"/>
        <v>0</v>
      </c>
      <c r="AS4529" s="9">
        <f t="shared" si="1267"/>
        <v>0</v>
      </c>
      <c r="AT4529" s="9">
        <f t="shared" si="1267"/>
        <v>0</v>
      </c>
      <c r="AU4529" s="9">
        <v>0</v>
      </c>
      <c r="AV4529" s="9">
        <v>0</v>
      </c>
      <c r="AW4529" s="9">
        <f t="shared" si="1265"/>
        <v>5500</v>
      </c>
    </row>
    <row r="4530" spans="1:49">
      <c r="A4530" s="44" t="s">
        <v>797</v>
      </c>
      <c r="B4530" s="45" t="s">
        <v>1030</v>
      </c>
      <c r="C4530" s="45" t="s">
        <v>1651</v>
      </c>
      <c r="D4530" s="452" t="s">
        <v>2981</v>
      </c>
      <c r="E4530" s="367" t="s">
        <v>834</v>
      </c>
      <c r="F4530" s="50"/>
      <c r="G4530" s="468" t="s">
        <v>3096</v>
      </c>
      <c r="H4530" s="50" t="s">
        <v>2333</v>
      </c>
      <c r="I4530" s="42" t="s">
        <v>1165</v>
      </c>
      <c r="J4530" s="15">
        <v>5000</v>
      </c>
      <c r="M4530" s="15">
        <v>2100</v>
      </c>
      <c r="O4530" s="15">
        <v>2900</v>
      </c>
      <c r="U4530" s="15">
        <v>5000</v>
      </c>
      <c r="V4530" s="15">
        <v>0</v>
      </c>
      <c r="AH4530" s="15">
        <v>0</v>
      </c>
      <c r="AI4530" s="15">
        <v>0</v>
      </c>
      <c r="AU4530" s="15">
        <v>0</v>
      </c>
      <c r="AV4530" s="15">
        <v>0</v>
      </c>
      <c r="AW4530" s="15">
        <f t="shared" si="1265"/>
        <v>5000</v>
      </c>
    </row>
    <row r="4531" spans="1:49">
      <c r="A4531" s="44" t="s">
        <v>797</v>
      </c>
      <c r="B4531" s="45" t="s">
        <v>1030</v>
      </c>
      <c r="C4531" s="45" t="s">
        <v>1651</v>
      </c>
      <c r="D4531" s="452" t="s">
        <v>2981</v>
      </c>
      <c r="E4531" s="367" t="s">
        <v>772</v>
      </c>
      <c r="F4531" s="50"/>
      <c r="G4531" s="468" t="s">
        <v>3096</v>
      </c>
      <c r="H4531" s="50" t="s">
        <v>2333</v>
      </c>
      <c r="I4531" s="42" t="s">
        <v>1227</v>
      </c>
      <c r="J4531" s="15">
        <f>SUM(J4532:J4536)</f>
        <v>500</v>
      </c>
      <c r="K4531" s="15">
        <f t="shared" ref="K4531:AT4531" si="1268">SUM(K4532:K4536)</f>
        <v>0</v>
      </c>
      <c r="L4531" s="15">
        <f t="shared" si="1268"/>
        <v>0</v>
      </c>
      <c r="M4531" s="15">
        <f t="shared" si="1268"/>
        <v>0</v>
      </c>
      <c r="N4531" s="15">
        <f t="shared" si="1268"/>
        <v>0</v>
      </c>
      <c r="O4531" s="15">
        <f t="shared" si="1268"/>
        <v>500</v>
      </c>
      <c r="P4531" s="15">
        <f t="shared" si="1268"/>
        <v>0</v>
      </c>
      <c r="Q4531" s="15">
        <f t="shared" si="1268"/>
        <v>0</v>
      </c>
      <c r="R4531" s="15">
        <f t="shared" si="1268"/>
        <v>0</v>
      </c>
      <c r="S4531" s="15">
        <f t="shared" si="1268"/>
        <v>0</v>
      </c>
      <c r="T4531" s="15">
        <f t="shared" si="1268"/>
        <v>0</v>
      </c>
      <c r="U4531" s="15">
        <v>500</v>
      </c>
      <c r="V4531" s="15">
        <v>0</v>
      </c>
      <c r="W4531" s="15">
        <f>SUM(W4532:W4536)</f>
        <v>0</v>
      </c>
      <c r="X4531" s="15">
        <f t="shared" si="1268"/>
        <v>0</v>
      </c>
      <c r="Y4531" s="15">
        <f t="shared" si="1268"/>
        <v>0</v>
      </c>
      <c r="Z4531" s="15">
        <f t="shared" si="1268"/>
        <v>0</v>
      </c>
      <c r="AA4531" s="15">
        <f t="shared" si="1268"/>
        <v>0</v>
      </c>
      <c r="AB4531" s="15">
        <f t="shared" si="1268"/>
        <v>0</v>
      </c>
      <c r="AC4531" s="15">
        <f t="shared" si="1268"/>
        <v>0</v>
      </c>
      <c r="AD4531" s="15">
        <f t="shared" si="1268"/>
        <v>0</v>
      </c>
      <c r="AE4531" s="15">
        <f t="shared" si="1268"/>
        <v>0</v>
      </c>
      <c r="AF4531" s="15">
        <f t="shared" si="1268"/>
        <v>0</v>
      </c>
      <c r="AG4531" s="15">
        <f t="shared" si="1268"/>
        <v>0</v>
      </c>
      <c r="AH4531" s="15">
        <v>0</v>
      </c>
      <c r="AI4531" s="15">
        <v>0</v>
      </c>
      <c r="AJ4531" s="15">
        <f>SUM(AJ4532:AJ4536)</f>
        <v>0</v>
      </c>
      <c r="AK4531" s="15">
        <f t="shared" si="1268"/>
        <v>0</v>
      </c>
      <c r="AL4531" s="15">
        <f t="shared" si="1268"/>
        <v>0</v>
      </c>
      <c r="AM4531" s="15">
        <f t="shared" si="1268"/>
        <v>0</v>
      </c>
      <c r="AN4531" s="15">
        <f t="shared" si="1268"/>
        <v>0</v>
      </c>
      <c r="AO4531" s="15">
        <f t="shared" si="1268"/>
        <v>0</v>
      </c>
      <c r="AP4531" s="15">
        <f t="shared" si="1268"/>
        <v>0</v>
      </c>
      <c r="AQ4531" s="15">
        <f t="shared" si="1268"/>
        <v>0</v>
      </c>
      <c r="AR4531" s="15">
        <f t="shared" si="1268"/>
        <v>0</v>
      </c>
      <c r="AS4531" s="15">
        <f t="shared" si="1268"/>
        <v>0</v>
      </c>
      <c r="AT4531" s="15">
        <f t="shared" si="1268"/>
        <v>0</v>
      </c>
      <c r="AU4531" s="15">
        <v>0</v>
      </c>
      <c r="AV4531" s="15">
        <v>0</v>
      </c>
      <c r="AW4531" s="15">
        <f t="shared" si="1265"/>
        <v>500</v>
      </c>
    </row>
    <row r="4532" spans="1:49" s="144" customFormat="1">
      <c r="A4532" s="44" t="s">
        <v>797</v>
      </c>
      <c r="B4532" s="45" t="s">
        <v>1030</v>
      </c>
      <c r="C4532" s="45" t="s">
        <v>1651</v>
      </c>
      <c r="D4532" s="452" t="s">
        <v>2981</v>
      </c>
      <c r="E4532" s="140" t="s">
        <v>850</v>
      </c>
      <c r="F4532" s="141" t="s">
        <v>511</v>
      </c>
      <c r="G4532" s="468" t="s">
        <v>3096</v>
      </c>
      <c r="H4532" s="50" t="s">
        <v>2333</v>
      </c>
      <c r="I4532" s="142" t="s">
        <v>1119</v>
      </c>
      <c r="J4532" s="15">
        <v>0</v>
      </c>
      <c r="K4532" s="15"/>
      <c r="L4532" s="15"/>
      <c r="M4532" s="15"/>
      <c r="N4532" s="15"/>
      <c r="O4532" s="15"/>
      <c r="P4532" s="15"/>
      <c r="Q4532" s="15"/>
      <c r="R4532" s="15"/>
      <c r="S4532" s="15"/>
      <c r="T4532" s="15"/>
      <c r="U4532" s="15">
        <v>0</v>
      </c>
      <c r="V4532" s="15">
        <v>0</v>
      </c>
      <c r="W4532" s="15"/>
      <c r="X4532" s="15"/>
      <c r="Y4532" s="15"/>
      <c r="Z4532" s="15"/>
      <c r="AA4532" s="15"/>
      <c r="AB4532" s="15"/>
      <c r="AC4532" s="15"/>
      <c r="AD4532" s="15"/>
      <c r="AE4532" s="15"/>
      <c r="AF4532" s="15"/>
      <c r="AG4532" s="15"/>
      <c r="AH4532" s="15">
        <v>0</v>
      </c>
      <c r="AI4532" s="15">
        <v>0</v>
      </c>
      <c r="AJ4532" s="15"/>
      <c r="AK4532" s="15"/>
      <c r="AL4532" s="15"/>
      <c r="AM4532" s="15"/>
      <c r="AN4532" s="15"/>
      <c r="AO4532" s="15"/>
      <c r="AP4532" s="15"/>
      <c r="AQ4532" s="15"/>
      <c r="AR4532" s="15"/>
      <c r="AS4532" s="15"/>
      <c r="AT4532" s="15"/>
      <c r="AU4532" s="15">
        <v>0</v>
      </c>
      <c r="AV4532" s="15">
        <v>0</v>
      </c>
      <c r="AW4532" s="15">
        <f t="shared" si="1265"/>
        <v>0</v>
      </c>
    </row>
    <row r="4533" spans="1:49" s="144" customFormat="1">
      <c r="A4533" s="44" t="s">
        <v>797</v>
      </c>
      <c r="B4533" s="45" t="s">
        <v>1030</v>
      </c>
      <c r="C4533" s="45" t="s">
        <v>1651</v>
      </c>
      <c r="D4533" s="452" t="s">
        <v>2981</v>
      </c>
      <c r="E4533" s="140" t="s">
        <v>851</v>
      </c>
      <c r="F4533" s="141" t="s">
        <v>512</v>
      </c>
      <c r="G4533" s="468" t="s">
        <v>3096</v>
      </c>
      <c r="H4533" s="50" t="s">
        <v>2333</v>
      </c>
      <c r="I4533" s="142" t="s">
        <v>1290</v>
      </c>
      <c r="J4533" s="15">
        <v>500</v>
      </c>
      <c r="K4533" s="15"/>
      <c r="L4533" s="15"/>
      <c r="M4533" s="15"/>
      <c r="N4533" s="15"/>
      <c r="O4533" s="15">
        <v>500</v>
      </c>
      <c r="P4533" s="15"/>
      <c r="Q4533" s="15"/>
      <c r="R4533" s="15"/>
      <c r="S4533" s="15"/>
      <c r="T4533" s="15"/>
      <c r="U4533" s="15">
        <v>500</v>
      </c>
      <c r="V4533" s="15">
        <v>0</v>
      </c>
      <c r="W4533" s="15"/>
      <c r="X4533" s="15"/>
      <c r="Y4533" s="15"/>
      <c r="Z4533" s="15"/>
      <c r="AA4533" s="15"/>
      <c r="AB4533" s="15"/>
      <c r="AC4533" s="15"/>
      <c r="AD4533" s="15"/>
      <c r="AE4533" s="15"/>
      <c r="AF4533" s="15"/>
      <c r="AG4533" s="15"/>
      <c r="AH4533" s="15">
        <v>0</v>
      </c>
      <c r="AI4533" s="15">
        <v>0</v>
      </c>
      <c r="AJ4533" s="15"/>
      <c r="AK4533" s="15"/>
      <c r="AL4533" s="15"/>
      <c r="AM4533" s="15"/>
      <c r="AN4533" s="15"/>
      <c r="AO4533" s="15"/>
      <c r="AP4533" s="15"/>
      <c r="AQ4533" s="15"/>
      <c r="AR4533" s="15"/>
      <c r="AS4533" s="15"/>
      <c r="AT4533" s="15"/>
      <c r="AU4533" s="15">
        <v>0</v>
      </c>
      <c r="AV4533" s="15">
        <v>0</v>
      </c>
      <c r="AW4533" s="15">
        <f t="shared" si="1265"/>
        <v>500</v>
      </c>
    </row>
    <row r="4534" spans="1:49" s="144" customFormat="1">
      <c r="A4534" s="44" t="s">
        <v>797</v>
      </c>
      <c r="B4534" s="45" t="s">
        <v>1030</v>
      </c>
      <c r="C4534" s="45" t="s">
        <v>1651</v>
      </c>
      <c r="D4534" s="452" t="s">
        <v>2981</v>
      </c>
      <c r="E4534" s="140" t="s">
        <v>852</v>
      </c>
      <c r="F4534" s="141" t="s">
        <v>513</v>
      </c>
      <c r="G4534" s="468" t="s">
        <v>3096</v>
      </c>
      <c r="H4534" s="50" t="s">
        <v>2333</v>
      </c>
      <c r="I4534" s="142" t="s">
        <v>1733</v>
      </c>
      <c r="J4534" s="15"/>
      <c r="K4534" s="15"/>
      <c r="L4534" s="15"/>
      <c r="M4534" s="15"/>
      <c r="N4534" s="15"/>
      <c r="O4534" s="15"/>
      <c r="P4534" s="15"/>
      <c r="Q4534" s="15"/>
      <c r="R4534" s="15"/>
      <c r="S4534" s="15"/>
      <c r="T4534" s="15"/>
      <c r="U4534" s="15">
        <v>0</v>
      </c>
      <c r="V4534" s="15">
        <v>0</v>
      </c>
      <c r="W4534" s="15"/>
      <c r="X4534" s="15"/>
      <c r="Y4534" s="15"/>
      <c r="Z4534" s="15"/>
      <c r="AA4534" s="15"/>
      <c r="AB4534" s="15"/>
      <c r="AC4534" s="15"/>
      <c r="AD4534" s="15"/>
      <c r="AE4534" s="15"/>
      <c r="AF4534" s="15"/>
      <c r="AG4534" s="15"/>
      <c r="AH4534" s="15">
        <v>0</v>
      </c>
      <c r="AI4534" s="15">
        <v>0</v>
      </c>
      <c r="AJ4534" s="15"/>
      <c r="AK4534" s="15"/>
      <c r="AL4534" s="15"/>
      <c r="AM4534" s="15"/>
      <c r="AN4534" s="15"/>
      <c r="AO4534" s="15"/>
      <c r="AP4534" s="15"/>
      <c r="AQ4534" s="15"/>
      <c r="AR4534" s="15"/>
      <c r="AS4534" s="15"/>
      <c r="AT4534" s="15"/>
      <c r="AU4534" s="15">
        <v>0</v>
      </c>
      <c r="AV4534" s="15">
        <v>0</v>
      </c>
      <c r="AW4534" s="15">
        <f t="shared" si="1265"/>
        <v>0</v>
      </c>
    </row>
    <row r="4535" spans="1:49" s="144" customFormat="1">
      <c r="A4535" s="44" t="s">
        <v>797</v>
      </c>
      <c r="B4535" s="45" t="s">
        <v>1030</v>
      </c>
      <c r="C4535" s="45" t="s">
        <v>1651</v>
      </c>
      <c r="D4535" s="452" t="s">
        <v>2981</v>
      </c>
      <c r="E4535" s="140" t="s">
        <v>853</v>
      </c>
      <c r="F4535" s="141" t="s">
        <v>514</v>
      </c>
      <c r="G4535" s="468" t="s">
        <v>3096</v>
      </c>
      <c r="H4535" s="50" t="s">
        <v>2333</v>
      </c>
      <c r="I4535" s="142" t="s">
        <v>1734</v>
      </c>
      <c r="J4535" s="15"/>
      <c r="K4535" s="15"/>
      <c r="L4535" s="15"/>
      <c r="M4535" s="15"/>
      <c r="N4535" s="15"/>
      <c r="O4535" s="15"/>
      <c r="P4535" s="15"/>
      <c r="Q4535" s="15"/>
      <c r="R4535" s="15"/>
      <c r="S4535" s="15"/>
      <c r="T4535" s="15"/>
      <c r="U4535" s="15">
        <v>0</v>
      </c>
      <c r="V4535" s="15">
        <v>0</v>
      </c>
      <c r="W4535" s="15"/>
      <c r="X4535" s="15"/>
      <c r="Y4535" s="15"/>
      <c r="Z4535" s="15"/>
      <c r="AA4535" s="15"/>
      <c r="AB4535" s="15"/>
      <c r="AC4535" s="15"/>
      <c r="AD4535" s="15"/>
      <c r="AE4535" s="15"/>
      <c r="AF4535" s="15"/>
      <c r="AG4535" s="15"/>
      <c r="AH4535" s="15">
        <v>0</v>
      </c>
      <c r="AI4535" s="15">
        <v>0</v>
      </c>
      <c r="AJ4535" s="15"/>
      <c r="AK4535" s="15"/>
      <c r="AL4535" s="15"/>
      <c r="AM4535" s="15"/>
      <c r="AN4535" s="15"/>
      <c r="AO4535" s="15"/>
      <c r="AP4535" s="15"/>
      <c r="AQ4535" s="15"/>
      <c r="AR4535" s="15"/>
      <c r="AS4535" s="15"/>
      <c r="AT4535" s="15"/>
      <c r="AU4535" s="15">
        <v>0</v>
      </c>
      <c r="AV4535" s="15">
        <v>0</v>
      </c>
      <c r="AW4535" s="15">
        <f t="shared" si="1265"/>
        <v>0</v>
      </c>
    </row>
    <row r="4536" spans="1:49" s="144" customFormat="1">
      <c r="A4536" s="44" t="s">
        <v>797</v>
      </c>
      <c r="B4536" s="45" t="s">
        <v>1030</v>
      </c>
      <c r="C4536" s="45" t="s">
        <v>1651</v>
      </c>
      <c r="D4536" s="452" t="s">
        <v>2981</v>
      </c>
      <c r="E4536" s="140" t="s">
        <v>854</v>
      </c>
      <c r="F4536" s="141" t="s">
        <v>515</v>
      </c>
      <c r="G4536" s="468" t="s">
        <v>3096</v>
      </c>
      <c r="H4536" s="50" t="s">
        <v>2333</v>
      </c>
      <c r="I4536" s="142" t="s">
        <v>1735</v>
      </c>
      <c r="J4536" s="15"/>
      <c r="K4536" s="15"/>
      <c r="L4536" s="15"/>
      <c r="M4536" s="15"/>
      <c r="N4536" s="15"/>
      <c r="O4536" s="15"/>
      <c r="P4536" s="15"/>
      <c r="Q4536" s="15"/>
      <c r="R4536" s="15"/>
      <c r="S4536" s="15"/>
      <c r="T4536" s="15"/>
      <c r="U4536" s="15">
        <v>0</v>
      </c>
      <c r="V4536" s="15">
        <v>0</v>
      </c>
      <c r="W4536" s="15"/>
      <c r="X4536" s="15"/>
      <c r="Y4536" s="15"/>
      <c r="Z4536" s="15"/>
      <c r="AA4536" s="15"/>
      <c r="AB4536" s="15"/>
      <c r="AC4536" s="15"/>
      <c r="AD4536" s="15"/>
      <c r="AE4536" s="15"/>
      <c r="AF4536" s="15"/>
      <c r="AG4536" s="15"/>
      <c r="AH4536" s="15">
        <v>0</v>
      </c>
      <c r="AI4536" s="15">
        <v>0</v>
      </c>
      <c r="AJ4536" s="15"/>
      <c r="AK4536" s="15"/>
      <c r="AL4536" s="15"/>
      <c r="AM4536" s="15"/>
      <c r="AN4536" s="15"/>
      <c r="AO4536" s="15"/>
      <c r="AP4536" s="15"/>
      <c r="AQ4536" s="15"/>
      <c r="AR4536" s="15"/>
      <c r="AS4536" s="15"/>
      <c r="AT4536" s="15"/>
      <c r="AU4536" s="15">
        <v>0</v>
      </c>
      <c r="AV4536" s="15">
        <v>0</v>
      </c>
      <c r="AW4536" s="15">
        <f t="shared" si="1265"/>
        <v>0</v>
      </c>
    </row>
    <row r="4537" spans="1:49">
      <c r="A4537" s="44" t="s">
        <v>797</v>
      </c>
      <c r="B4537" s="45" t="s">
        <v>1030</v>
      </c>
      <c r="C4537" s="45" t="s">
        <v>1651</v>
      </c>
      <c r="D4537" s="452" t="s">
        <v>2981</v>
      </c>
      <c r="E4537" s="213" t="s">
        <v>773</v>
      </c>
      <c r="F4537" s="65"/>
      <c r="G4537" s="65"/>
      <c r="H4537" s="65"/>
      <c r="I4537" s="1" t="s">
        <v>1362</v>
      </c>
      <c r="J4537" s="9">
        <f>SUM(J4538)</f>
        <v>500</v>
      </c>
      <c r="K4537" s="9">
        <f t="shared" ref="K4537:AT4537" si="1269">SUM(K4538)</f>
        <v>0</v>
      </c>
      <c r="L4537" s="9">
        <f t="shared" si="1269"/>
        <v>0</v>
      </c>
      <c r="M4537" s="9">
        <f t="shared" si="1269"/>
        <v>0</v>
      </c>
      <c r="N4537" s="9">
        <f t="shared" si="1269"/>
        <v>0</v>
      </c>
      <c r="O4537" s="9">
        <f t="shared" si="1269"/>
        <v>500</v>
      </c>
      <c r="P4537" s="9">
        <f t="shared" si="1269"/>
        <v>0</v>
      </c>
      <c r="Q4537" s="9">
        <f t="shared" si="1269"/>
        <v>0</v>
      </c>
      <c r="R4537" s="9">
        <f t="shared" si="1269"/>
        <v>0</v>
      </c>
      <c r="S4537" s="9">
        <f t="shared" si="1269"/>
        <v>0</v>
      </c>
      <c r="T4537" s="9">
        <f t="shared" si="1269"/>
        <v>0</v>
      </c>
      <c r="U4537" s="9">
        <v>500</v>
      </c>
      <c r="V4537" s="9">
        <v>0</v>
      </c>
      <c r="W4537" s="9">
        <f>SUM(W4538)</f>
        <v>0</v>
      </c>
      <c r="X4537" s="9">
        <f t="shared" si="1269"/>
        <v>0</v>
      </c>
      <c r="Y4537" s="9">
        <f t="shared" si="1269"/>
        <v>0</v>
      </c>
      <c r="Z4537" s="9">
        <f t="shared" si="1269"/>
        <v>0</v>
      </c>
      <c r="AA4537" s="9">
        <f t="shared" si="1269"/>
        <v>0</v>
      </c>
      <c r="AB4537" s="9">
        <f t="shared" si="1269"/>
        <v>0</v>
      </c>
      <c r="AC4537" s="9">
        <f t="shared" si="1269"/>
        <v>0</v>
      </c>
      <c r="AD4537" s="9">
        <f t="shared" si="1269"/>
        <v>0</v>
      </c>
      <c r="AE4537" s="9">
        <f t="shared" si="1269"/>
        <v>0</v>
      </c>
      <c r="AF4537" s="9">
        <f t="shared" si="1269"/>
        <v>0</v>
      </c>
      <c r="AG4537" s="9">
        <f t="shared" si="1269"/>
        <v>0</v>
      </c>
      <c r="AH4537" s="9">
        <v>0</v>
      </c>
      <c r="AI4537" s="9">
        <v>0</v>
      </c>
      <c r="AJ4537" s="9">
        <f>SUM(AJ4538)</f>
        <v>0</v>
      </c>
      <c r="AK4537" s="9">
        <f t="shared" si="1269"/>
        <v>0</v>
      </c>
      <c r="AL4537" s="9">
        <f t="shared" si="1269"/>
        <v>0</v>
      </c>
      <c r="AM4537" s="9">
        <f t="shared" si="1269"/>
        <v>0</v>
      </c>
      <c r="AN4537" s="9">
        <f t="shared" si="1269"/>
        <v>0</v>
      </c>
      <c r="AO4537" s="9">
        <f t="shared" si="1269"/>
        <v>0</v>
      </c>
      <c r="AP4537" s="9">
        <f t="shared" si="1269"/>
        <v>0</v>
      </c>
      <c r="AQ4537" s="9">
        <f t="shared" si="1269"/>
        <v>0</v>
      </c>
      <c r="AR4537" s="9">
        <f t="shared" si="1269"/>
        <v>0</v>
      </c>
      <c r="AS4537" s="9">
        <f t="shared" si="1269"/>
        <v>0</v>
      </c>
      <c r="AT4537" s="9">
        <f t="shared" si="1269"/>
        <v>0</v>
      </c>
      <c r="AU4537" s="9">
        <v>0</v>
      </c>
      <c r="AV4537" s="9">
        <v>0</v>
      </c>
      <c r="AW4537" s="9">
        <f t="shared" si="1265"/>
        <v>500</v>
      </c>
    </row>
    <row r="4538" spans="1:49">
      <c r="A4538" s="44" t="s">
        <v>797</v>
      </c>
      <c r="B4538" s="45" t="s">
        <v>1030</v>
      </c>
      <c r="C4538" s="45" t="s">
        <v>1651</v>
      </c>
      <c r="D4538" s="452" t="s">
        <v>2981</v>
      </c>
      <c r="E4538" s="367" t="s">
        <v>785</v>
      </c>
      <c r="F4538" s="50"/>
      <c r="G4538" s="468" t="s">
        <v>3096</v>
      </c>
      <c r="H4538" s="50" t="s">
        <v>2333</v>
      </c>
      <c r="I4538" s="42" t="s">
        <v>1363</v>
      </c>
      <c r="J4538" s="15">
        <v>500</v>
      </c>
      <c r="O4538" s="15">
        <v>500</v>
      </c>
      <c r="U4538" s="15">
        <v>500</v>
      </c>
      <c r="V4538" s="15">
        <v>0</v>
      </c>
      <c r="AH4538" s="15">
        <v>0</v>
      </c>
      <c r="AI4538" s="15">
        <v>0</v>
      </c>
      <c r="AU4538" s="15">
        <v>0</v>
      </c>
      <c r="AV4538" s="15">
        <v>0</v>
      </c>
      <c r="AW4538" s="15">
        <f t="shared" si="1265"/>
        <v>500</v>
      </c>
    </row>
    <row r="4539" spans="1:49">
      <c r="A4539" s="44" t="s">
        <v>797</v>
      </c>
      <c r="B4539" s="45" t="s">
        <v>1030</v>
      </c>
      <c r="C4539" s="45" t="s">
        <v>1651</v>
      </c>
      <c r="D4539" s="452" t="s">
        <v>2981</v>
      </c>
      <c r="E4539" s="213" t="s">
        <v>1364</v>
      </c>
      <c r="F4539" s="65"/>
      <c r="G4539" s="65"/>
      <c r="H4539" s="65"/>
      <c r="I4539" s="1" t="s">
        <v>2104</v>
      </c>
      <c r="J4539" s="9">
        <f>SUM(J4540:J4549)</f>
        <v>22000</v>
      </c>
      <c r="K4539" s="9">
        <f t="shared" ref="K4539:AT4539" si="1270">SUM(K4540:K4549)</f>
        <v>0</v>
      </c>
      <c r="L4539" s="9">
        <f t="shared" si="1270"/>
        <v>2800</v>
      </c>
      <c r="M4539" s="9">
        <f t="shared" si="1270"/>
        <v>270</v>
      </c>
      <c r="N4539" s="9">
        <f t="shared" si="1270"/>
        <v>3100</v>
      </c>
      <c r="O4539" s="9">
        <f t="shared" si="1270"/>
        <v>2000</v>
      </c>
      <c r="P4539" s="9">
        <f t="shared" si="1270"/>
        <v>0</v>
      </c>
      <c r="Q4539" s="9">
        <f t="shared" si="1270"/>
        <v>0</v>
      </c>
      <c r="R4539" s="9">
        <f t="shared" si="1270"/>
        <v>3000</v>
      </c>
      <c r="S4539" s="9">
        <f t="shared" si="1270"/>
        <v>3000</v>
      </c>
      <c r="T4539" s="9">
        <f t="shared" si="1270"/>
        <v>2500</v>
      </c>
      <c r="U4539" s="9">
        <v>16670</v>
      </c>
      <c r="V4539" s="9">
        <v>5330</v>
      </c>
      <c r="W4539" s="9">
        <f>SUM(W4540:W4549)</f>
        <v>0</v>
      </c>
      <c r="X4539" s="9">
        <f t="shared" si="1270"/>
        <v>0</v>
      </c>
      <c r="Y4539" s="9">
        <f t="shared" si="1270"/>
        <v>0</v>
      </c>
      <c r="Z4539" s="9">
        <f t="shared" si="1270"/>
        <v>0</v>
      </c>
      <c r="AA4539" s="9">
        <f t="shared" si="1270"/>
        <v>0</v>
      </c>
      <c r="AB4539" s="9">
        <f t="shared" si="1270"/>
        <v>0</v>
      </c>
      <c r="AC4539" s="9">
        <f t="shared" si="1270"/>
        <v>0</v>
      </c>
      <c r="AD4539" s="9">
        <f t="shared" si="1270"/>
        <v>0</v>
      </c>
      <c r="AE4539" s="9">
        <f t="shared" si="1270"/>
        <v>0</v>
      </c>
      <c r="AF4539" s="9">
        <f t="shared" si="1270"/>
        <v>0</v>
      </c>
      <c r="AG4539" s="9">
        <f t="shared" si="1270"/>
        <v>0</v>
      </c>
      <c r="AH4539" s="9">
        <v>0</v>
      </c>
      <c r="AI4539" s="9">
        <v>0</v>
      </c>
      <c r="AJ4539" s="9">
        <f>SUM(AJ4540:AJ4549)</f>
        <v>5670</v>
      </c>
      <c r="AK4539" s="9">
        <f t="shared" si="1270"/>
        <v>0</v>
      </c>
      <c r="AL4539" s="9">
        <f t="shared" si="1270"/>
        <v>0</v>
      </c>
      <c r="AM4539" s="9">
        <f t="shared" si="1270"/>
        <v>670</v>
      </c>
      <c r="AN4539" s="9">
        <f t="shared" si="1270"/>
        <v>2150</v>
      </c>
      <c r="AO4539" s="9">
        <f t="shared" si="1270"/>
        <v>0</v>
      </c>
      <c r="AP4539" s="9">
        <f t="shared" si="1270"/>
        <v>0</v>
      </c>
      <c r="AQ4539" s="9">
        <f t="shared" si="1270"/>
        <v>0</v>
      </c>
      <c r="AR4539" s="9">
        <f t="shared" si="1270"/>
        <v>2200</v>
      </c>
      <c r="AS4539" s="9">
        <f t="shared" si="1270"/>
        <v>0</v>
      </c>
      <c r="AT4539" s="9">
        <f t="shared" si="1270"/>
        <v>0</v>
      </c>
      <c r="AU4539" s="9">
        <v>5020</v>
      </c>
      <c r="AV4539" s="9">
        <v>650</v>
      </c>
      <c r="AW4539" s="9">
        <f t="shared" si="1265"/>
        <v>21690</v>
      </c>
    </row>
    <row r="4540" spans="1:49">
      <c r="A4540" s="44" t="s">
        <v>797</v>
      </c>
      <c r="B4540" s="45" t="s">
        <v>1030</v>
      </c>
      <c r="C4540" s="45" t="s">
        <v>1651</v>
      </c>
      <c r="D4540" s="452" t="s">
        <v>2981</v>
      </c>
      <c r="E4540" s="367" t="s">
        <v>786</v>
      </c>
      <c r="F4540" s="50"/>
      <c r="G4540" s="468" t="s">
        <v>3096</v>
      </c>
      <c r="H4540" s="50" t="s">
        <v>2333</v>
      </c>
      <c r="I4540" s="42" t="s">
        <v>1191</v>
      </c>
      <c r="U4540" s="15">
        <v>0</v>
      </c>
      <c r="V4540" s="15">
        <v>0</v>
      </c>
      <c r="AH4540" s="15">
        <v>0</v>
      </c>
      <c r="AI4540" s="15">
        <v>0</v>
      </c>
      <c r="AU4540" s="15">
        <v>0</v>
      </c>
      <c r="AV4540" s="15">
        <v>0</v>
      </c>
      <c r="AW4540" s="15">
        <f t="shared" si="1265"/>
        <v>0</v>
      </c>
    </row>
    <row r="4541" spans="1:49">
      <c r="A4541" s="44" t="s">
        <v>797</v>
      </c>
      <c r="B4541" s="45" t="s">
        <v>1030</v>
      </c>
      <c r="C4541" s="45" t="s">
        <v>1651</v>
      </c>
      <c r="D4541" s="452" t="s">
        <v>2981</v>
      </c>
      <c r="E4541" s="367" t="s">
        <v>1528</v>
      </c>
      <c r="F4541" s="50"/>
      <c r="G4541" s="468" t="s">
        <v>3096</v>
      </c>
      <c r="H4541" s="50" t="s">
        <v>2333</v>
      </c>
      <c r="I4541" s="42" t="s">
        <v>989</v>
      </c>
      <c r="U4541" s="15">
        <v>0</v>
      </c>
      <c r="V4541" s="15">
        <v>0</v>
      </c>
      <c r="AH4541" s="15">
        <v>0</v>
      </c>
      <c r="AI4541" s="15">
        <v>0</v>
      </c>
      <c r="AU4541" s="15">
        <v>0</v>
      </c>
      <c r="AV4541" s="15">
        <v>0</v>
      </c>
      <c r="AW4541" s="15">
        <f t="shared" si="1265"/>
        <v>0</v>
      </c>
    </row>
    <row r="4542" spans="1:49">
      <c r="A4542" s="44" t="s">
        <v>797</v>
      </c>
      <c r="B4542" s="45" t="s">
        <v>1030</v>
      </c>
      <c r="C4542" s="45" t="s">
        <v>1651</v>
      </c>
      <c r="D4542" s="452" t="s">
        <v>2981</v>
      </c>
      <c r="E4542" s="367" t="s">
        <v>1679</v>
      </c>
      <c r="F4542" s="50"/>
      <c r="G4542" s="468" t="s">
        <v>3096</v>
      </c>
      <c r="H4542" s="50" t="s">
        <v>2333</v>
      </c>
      <c r="I4542" s="42" t="s">
        <v>1048</v>
      </c>
      <c r="U4542" s="15">
        <v>0</v>
      </c>
      <c r="V4542" s="15">
        <v>0</v>
      </c>
      <c r="AH4542" s="15">
        <v>0</v>
      </c>
      <c r="AI4542" s="15">
        <v>0</v>
      </c>
      <c r="AU4542" s="15">
        <v>0</v>
      </c>
      <c r="AV4542" s="15">
        <v>0</v>
      </c>
      <c r="AW4542" s="15">
        <f t="shared" si="1265"/>
        <v>0</v>
      </c>
    </row>
    <row r="4543" spans="1:49" s="72" customFormat="1">
      <c r="A4543" s="44" t="s">
        <v>797</v>
      </c>
      <c r="B4543" s="45" t="s">
        <v>1030</v>
      </c>
      <c r="C4543" s="45" t="s">
        <v>1651</v>
      </c>
      <c r="D4543" s="452" t="s">
        <v>2981</v>
      </c>
      <c r="E4543" s="367" t="s">
        <v>787</v>
      </c>
      <c r="F4543" s="50"/>
      <c r="G4543" s="468" t="s">
        <v>3096</v>
      </c>
      <c r="H4543" s="50" t="s">
        <v>2333</v>
      </c>
      <c r="I4543" s="42" t="s">
        <v>2078</v>
      </c>
      <c r="J4543" s="15">
        <v>15000</v>
      </c>
      <c r="K4543" s="15"/>
      <c r="L4543" s="15">
        <v>2800</v>
      </c>
      <c r="M4543" s="15">
        <v>270</v>
      </c>
      <c r="N4543" s="15">
        <v>2100</v>
      </c>
      <c r="O4543" s="15">
        <v>2000</v>
      </c>
      <c r="P4543" s="15"/>
      <c r="Q4543" s="15"/>
      <c r="R4543" s="15">
        <v>2000</v>
      </c>
      <c r="S4543" s="15"/>
      <c r="T4543" s="15">
        <v>2500</v>
      </c>
      <c r="U4543" s="15">
        <v>11670</v>
      </c>
      <c r="V4543" s="15">
        <v>3330</v>
      </c>
      <c r="W4543" s="15"/>
      <c r="X4543" s="15"/>
      <c r="Y4543" s="15"/>
      <c r="Z4543" s="15"/>
      <c r="AA4543" s="15"/>
      <c r="AB4543" s="15"/>
      <c r="AC4543" s="15"/>
      <c r="AD4543" s="15"/>
      <c r="AE4543" s="15"/>
      <c r="AF4543" s="15"/>
      <c r="AG4543" s="15"/>
      <c r="AH4543" s="15">
        <v>0</v>
      </c>
      <c r="AI4543" s="15">
        <v>0</v>
      </c>
      <c r="AJ4543" s="15">
        <v>3670</v>
      </c>
      <c r="AK4543" s="15"/>
      <c r="AL4543" s="15"/>
      <c r="AM4543" s="15">
        <v>670</v>
      </c>
      <c r="AN4543" s="15">
        <v>2150</v>
      </c>
      <c r="AO4543" s="15"/>
      <c r="AP4543" s="15"/>
      <c r="AQ4543" s="15"/>
      <c r="AR4543" s="15">
        <v>663</v>
      </c>
      <c r="AS4543" s="15"/>
      <c r="AT4543" s="15"/>
      <c r="AU4543" s="15">
        <v>3483</v>
      </c>
      <c r="AV4543" s="15">
        <v>187</v>
      </c>
      <c r="AW4543" s="15">
        <f t="shared" si="1265"/>
        <v>15153</v>
      </c>
    </row>
    <row r="4544" spans="1:49">
      <c r="A4544" s="44" t="s">
        <v>797</v>
      </c>
      <c r="B4544" s="45" t="s">
        <v>1030</v>
      </c>
      <c r="C4544" s="45" t="s">
        <v>1651</v>
      </c>
      <c r="D4544" s="452" t="s">
        <v>2981</v>
      </c>
      <c r="E4544" s="367" t="s">
        <v>1116</v>
      </c>
      <c r="F4544" s="50"/>
      <c r="G4544" s="468" t="s">
        <v>3096</v>
      </c>
      <c r="H4544" s="50" t="s">
        <v>2333</v>
      </c>
      <c r="I4544" s="42" t="s">
        <v>1487</v>
      </c>
      <c r="U4544" s="15">
        <v>0</v>
      </c>
      <c r="V4544" s="15">
        <v>0</v>
      </c>
      <c r="AH4544" s="15">
        <v>0</v>
      </c>
      <c r="AI4544" s="15">
        <v>0</v>
      </c>
      <c r="AU4544" s="15">
        <v>0</v>
      </c>
      <c r="AV4544" s="15">
        <v>0</v>
      </c>
      <c r="AW4544" s="15">
        <f t="shared" si="1265"/>
        <v>0</v>
      </c>
    </row>
    <row r="4545" spans="1:49">
      <c r="A4545" s="44" t="s">
        <v>797</v>
      </c>
      <c r="B4545" s="45" t="s">
        <v>1030</v>
      </c>
      <c r="C4545" s="45" t="s">
        <v>1651</v>
      </c>
      <c r="D4545" s="452" t="s">
        <v>2981</v>
      </c>
      <c r="E4545" s="367" t="s">
        <v>1703</v>
      </c>
      <c r="F4545" s="50"/>
      <c r="G4545" s="468" t="s">
        <v>3096</v>
      </c>
      <c r="H4545" s="50" t="s">
        <v>2333</v>
      </c>
      <c r="I4545" s="42" t="s">
        <v>1047</v>
      </c>
      <c r="U4545" s="15">
        <v>0</v>
      </c>
      <c r="V4545" s="15">
        <v>0</v>
      </c>
      <c r="AH4545" s="15">
        <v>0</v>
      </c>
      <c r="AI4545" s="15">
        <v>0</v>
      </c>
      <c r="AU4545" s="15">
        <v>0</v>
      </c>
      <c r="AV4545" s="15">
        <v>0</v>
      </c>
      <c r="AW4545" s="15">
        <f t="shared" si="1265"/>
        <v>0</v>
      </c>
    </row>
    <row r="4546" spans="1:49">
      <c r="A4546" s="44" t="s">
        <v>797</v>
      </c>
      <c r="B4546" s="45" t="s">
        <v>1030</v>
      </c>
      <c r="C4546" s="45" t="s">
        <v>1651</v>
      </c>
      <c r="D4546" s="452" t="s">
        <v>2981</v>
      </c>
      <c r="E4546" s="367" t="s">
        <v>826</v>
      </c>
      <c r="F4546" s="50"/>
      <c r="G4546" s="468" t="s">
        <v>3096</v>
      </c>
      <c r="H4546" s="50" t="s">
        <v>2333</v>
      </c>
      <c r="I4546" s="42" t="s">
        <v>935</v>
      </c>
      <c r="J4546" s="15">
        <v>2000</v>
      </c>
      <c r="U4546" s="15">
        <v>0</v>
      </c>
      <c r="V4546" s="15">
        <v>2000</v>
      </c>
      <c r="AH4546" s="15">
        <v>0</v>
      </c>
      <c r="AI4546" s="15">
        <v>0</v>
      </c>
      <c r="AU4546" s="15">
        <v>0</v>
      </c>
      <c r="AV4546" s="15">
        <v>0</v>
      </c>
      <c r="AW4546" s="15">
        <f t="shared" si="1265"/>
        <v>0</v>
      </c>
    </row>
    <row r="4547" spans="1:49">
      <c r="A4547" s="44" t="s">
        <v>797</v>
      </c>
      <c r="B4547" s="45" t="s">
        <v>1030</v>
      </c>
      <c r="C4547" s="45" t="s">
        <v>1651</v>
      </c>
      <c r="D4547" s="452" t="s">
        <v>2981</v>
      </c>
      <c r="E4547" s="367" t="s">
        <v>1115</v>
      </c>
      <c r="F4547" s="50"/>
      <c r="G4547" s="468" t="s">
        <v>3096</v>
      </c>
      <c r="H4547" s="50" t="s">
        <v>2333</v>
      </c>
      <c r="I4547" s="42" t="s">
        <v>990</v>
      </c>
      <c r="U4547" s="15">
        <v>0</v>
      </c>
      <c r="V4547" s="15">
        <v>0</v>
      </c>
      <c r="AH4547" s="15">
        <v>0</v>
      </c>
      <c r="AI4547" s="15">
        <v>0</v>
      </c>
      <c r="AU4547" s="15">
        <v>0</v>
      </c>
      <c r="AV4547" s="15">
        <v>0</v>
      </c>
      <c r="AW4547" s="15">
        <f t="shared" si="1265"/>
        <v>0</v>
      </c>
    </row>
    <row r="4548" spans="1:49">
      <c r="A4548" s="44" t="s">
        <v>797</v>
      </c>
      <c r="B4548" s="45" t="s">
        <v>1030</v>
      </c>
      <c r="C4548" s="45" t="s">
        <v>1651</v>
      </c>
      <c r="D4548" s="452" t="s">
        <v>2981</v>
      </c>
      <c r="E4548" s="367" t="s">
        <v>1677</v>
      </c>
      <c r="F4548" s="50"/>
      <c r="G4548" s="468" t="s">
        <v>3096</v>
      </c>
      <c r="H4548" s="50" t="s">
        <v>2333</v>
      </c>
      <c r="I4548" s="42" t="s">
        <v>1198</v>
      </c>
      <c r="J4548" s="15">
        <v>5000</v>
      </c>
      <c r="N4548" s="15">
        <v>1000</v>
      </c>
      <c r="R4548" s="15">
        <v>1000</v>
      </c>
      <c r="S4548" s="15">
        <v>3000</v>
      </c>
      <c r="U4548" s="15">
        <v>5000</v>
      </c>
      <c r="V4548" s="15">
        <v>0</v>
      </c>
      <c r="AH4548" s="15">
        <v>0</v>
      </c>
      <c r="AI4548" s="15">
        <v>0</v>
      </c>
      <c r="AJ4548" s="15">
        <v>2000</v>
      </c>
      <c r="AR4548" s="15">
        <v>1537</v>
      </c>
      <c r="AU4548" s="15">
        <v>1537</v>
      </c>
      <c r="AV4548" s="15">
        <v>463</v>
      </c>
      <c r="AW4548" s="15">
        <f t="shared" si="1265"/>
        <v>6537</v>
      </c>
    </row>
    <row r="4549" spans="1:49">
      <c r="A4549" s="44" t="s">
        <v>797</v>
      </c>
      <c r="B4549" s="45" t="s">
        <v>1030</v>
      </c>
      <c r="C4549" s="45" t="s">
        <v>1651</v>
      </c>
      <c r="D4549" s="452" t="s">
        <v>2981</v>
      </c>
      <c r="E4549" s="367" t="s">
        <v>1677</v>
      </c>
      <c r="F4549" s="50" t="s">
        <v>516</v>
      </c>
      <c r="G4549" s="468" t="s">
        <v>3096</v>
      </c>
      <c r="H4549" s="50" t="s">
        <v>2333</v>
      </c>
      <c r="I4549" s="42" t="s">
        <v>25</v>
      </c>
      <c r="U4549" s="15">
        <v>0</v>
      </c>
      <c r="V4549" s="15">
        <v>0</v>
      </c>
      <c r="AH4549" s="15">
        <v>0</v>
      </c>
      <c r="AI4549" s="15">
        <v>0</v>
      </c>
      <c r="AU4549" s="15">
        <v>0</v>
      </c>
      <c r="AV4549" s="15">
        <v>0</v>
      </c>
      <c r="AW4549" s="15">
        <f t="shared" si="1265"/>
        <v>0</v>
      </c>
    </row>
    <row r="4550" spans="1:49" s="52" customFormat="1">
      <c r="A4550" s="41"/>
      <c r="B4550" s="345"/>
      <c r="C4550" s="345"/>
      <c r="D4550" s="369"/>
      <c r="E4550" s="213"/>
      <c r="F4550" s="65"/>
      <c r="G4550" s="65"/>
      <c r="H4550" s="65"/>
      <c r="I4550" s="49" t="s">
        <v>3</v>
      </c>
      <c r="J4550" s="6">
        <f>SUM(J4551)</f>
        <v>0</v>
      </c>
      <c r="K4550" s="6">
        <f t="shared" ref="K4550:AT4551" si="1271">SUM(K4551)</f>
        <v>0</v>
      </c>
      <c r="L4550" s="6">
        <f t="shared" si="1271"/>
        <v>0</v>
      </c>
      <c r="M4550" s="6">
        <f t="shared" si="1271"/>
        <v>0</v>
      </c>
      <c r="N4550" s="6">
        <f t="shared" si="1271"/>
        <v>0</v>
      </c>
      <c r="O4550" s="6">
        <f t="shared" si="1271"/>
        <v>0</v>
      </c>
      <c r="P4550" s="6">
        <f t="shared" si="1271"/>
        <v>0</v>
      </c>
      <c r="Q4550" s="6">
        <f t="shared" si="1271"/>
        <v>0</v>
      </c>
      <c r="R4550" s="6">
        <f t="shared" si="1271"/>
        <v>0</v>
      </c>
      <c r="S4550" s="6">
        <f t="shared" si="1271"/>
        <v>0</v>
      </c>
      <c r="T4550" s="6">
        <f t="shared" si="1271"/>
        <v>0</v>
      </c>
      <c r="U4550" s="6">
        <v>0</v>
      </c>
      <c r="V4550" s="6">
        <v>0</v>
      </c>
      <c r="W4550" s="6">
        <f>SUM(W4551)</f>
        <v>0</v>
      </c>
      <c r="X4550" s="6">
        <f t="shared" si="1271"/>
        <v>0</v>
      </c>
      <c r="Y4550" s="6">
        <f t="shared" si="1271"/>
        <v>0</v>
      </c>
      <c r="Z4550" s="6">
        <f t="shared" si="1271"/>
        <v>0</v>
      </c>
      <c r="AA4550" s="6">
        <f t="shared" si="1271"/>
        <v>0</v>
      </c>
      <c r="AB4550" s="6">
        <f t="shared" si="1271"/>
        <v>0</v>
      </c>
      <c r="AC4550" s="6">
        <f t="shared" si="1271"/>
        <v>0</v>
      </c>
      <c r="AD4550" s="6">
        <f t="shared" si="1271"/>
        <v>0</v>
      </c>
      <c r="AE4550" s="6">
        <f t="shared" si="1271"/>
        <v>0</v>
      </c>
      <c r="AF4550" s="6">
        <f t="shared" si="1271"/>
        <v>0</v>
      </c>
      <c r="AG4550" s="6">
        <f t="shared" si="1271"/>
        <v>0</v>
      </c>
      <c r="AH4550" s="6">
        <v>0</v>
      </c>
      <c r="AI4550" s="6">
        <v>0</v>
      </c>
      <c r="AJ4550" s="6">
        <f>SUM(AJ4551)</f>
        <v>0</v>
      </c>
      <c r="AK4550" s="6">
        <f t="shared" si="1271"/>
        <v>0</v>
      </c>
      <c r="AL4550" s="6">
        <f t="shared" si="1271"/>
        <v>0</v>
      </c>
      <c r="AM4550" s="6">
        <f t="shared" si="1271"/>
        <v>0</v>
      </c>
      <c r="AN4550" s="6">
        <f t="shared" si="1271"/>
        <v>0</v>
      </c>
      <c r="AO4550" s="6">
        <f t="shared" si="1271"/>
        <v>0</v>
      </c>
      <c r="AP4550" s="6">
        <f t="shared" si="1271"/>
        <v>0</v>
      </c>
      <c r="AQ4550" s="6">
        <f t="shared" si="1271"/>
        <v>0</v>
      </c>
      <c r="AR4550" s="6">
        <f t="shared" si="1271"/>
        <v>0</v>
      </c>
      <c r="AS4550" s="6">
        <f t="shared" si="1271"/>
        <v>0</v>
      </c>
      <c r="AT4550" s="6">
        <f t="shared" si="1271"/>
        <v>0</v>
      </c>
      <c r="AU4550" s="6">
        <v>0</v>
      </c>
      <c r="AV4550" s="6">
        <v>0</v>
      </c>
      <c r="AW4550" s="6">
        <f t="shared" si="1265"/>
        <v>0</v>
      </c>
    </row>
    <row r="4551" spans="1:49" s="52" customFormat="1">
      <c r="A4551" s="44" t="s">
        <v>797</v>
      </c>
      <c r="B4551" s="45" t="s">
        <v>1030</v>
      </c>
      <c r="C4551" s="45" t="s">
        <v>1651</v>
      </c>
      <c r="D4551" s="452" t="s">
        <v>2981</v>
      </c>
      <c r="E4551" s="213" t="s">
        <v>833</v>
      </c>
      <c r="F4551" s="65"/>
      <c r="G4551" s="65"/>
      <c r="H4551" s="65"/>
      <c r="I4551" s="53" t="s">
        <v>1</v>
      </c>
      <c r="J4551" s="200">
        <f>SUM(J4552)</f>
        <v>0</v>
      </c>
      <c r="K4551" s="200">
        <f t="shared" si="1271"/>
        <v>0</v>
      </c>
      <c r="L4551" s="200">
        <f t="shared" si="1271"/>
        <v>0</v>
      </c>
      <c r="M4551" s="200">
        <f t="shared" si="1271"/>
        <v>0</v>
      </c>
      <c r="N4551" s="200">
        <f t="shared" si="1271"/>
        <v>0</v>
      </c>
      <c r="O4551" s="200">
        <f t="shared" si="1271"/>
        <v>0</v>
      </c>
      <c r="P4551" s="200">
        <f t="shared" si="1271"/>
        <v>0</v>
      </c>
      <c r="Q4551" s="200">
        <f t="shared" si="1271"/>
        <v>0</v>
      </c>
      <c r="R4551" s="200">
        <f t="shared" si="1271"/>
        <v>0</v>
      </c>
      <c r="S4551" s="200">
        <f t="shared" si="1271"/>
        <v>0</v>
      </c>
      <c r="T4551" s="200">
        <f t="shared" si="1271"/>
        <v>0</v>
      </c>
      <c r="U4551" s="200">
        <v>0</v>
      </c>
      <c r="V4551" s="200">
        <v>0</v>
      </c>
      <c r="W4551" s="200">
        <f>SUM(W4552)</f>
        <v>0</v>
      </c>
      <c r="X4551" s="200">
        <f t="shared" si="1271"/>
        <v>0</v>
      </c>
      <c r="Y4551" s="200">
        <f t="shared" si="1271"/>
        <v>0</v>
      </c>
      <c r="Z4551" s="200">
        <f t="shared" si="1271"/>
        <v>0</v>
      </c>
      <c r="AA4551" s="200">
        <f t="shared" si="1271"/>
        <v>0</v>
      </c>
      <c r="AB4551" s="200">
        <f t="shared" si="1271"/>
        <v>0</v>
      </c>
      <c r="AC4551" s="200">
        <f t="shared" si="1271"/>
        <v>0</v>
      </c>
      <c r="AD4551" s="200">
        <f t="shared" si="1271"/>
        <v>0</v>
      </c>
      <c r="AE4551" s="200">
        <f t="shared" si="1271"/>
        <v>0</v>
      </c>
      <c r="AF4551" s="200">
        <f t="shared" si="1271"/>
        <v>0</v>
      </c>
      <c r="AG4551" s="200">
        <f t="shared" si="1271"/>
        <v>0</v>
      </c>
      <c r="AH4551" s="200">
        <v>0</v>
      </c>
      <c r="AI4551" s="200">
        <v>0</v>
      </c>
      <c r="AJ4551" s="200">
        <f>SUM(AJ4552)</f>
        <v>0</v>
      </c>
      <c r="AK4551" s="200">
        <f t="shared" si="1271"/>
        <v>0</v>
      </c>
      <c r="AL4551" s="200">
        <f t="shared" si="1271"/>
        <v>0</v>
      </c>
      <c r="AM4551" s="200">
        <f t="shared" si="1271"/>
        <v>0</v>
      </c>
      <c r="AN4551" s="200">
        <f t="shared" si="1271"/>
        <v>0</v>
      </c>
      <c r="AO4551" s="200">
        <f t="shared" si="1271"/>
        <v>0</v>
      </c>
      <c r="AP4551" s="200">
        <f t="shared" si="1271"/>
        <v>0</v>
      </c>
      <c r="AQ4551" s="200">
        <f t="shared" si="1271"/>
        <v>0</v>
      </c>
      <c r="AR4551" s="200">
        <f t="shared" si="1271"/>
        <v>0</v>
      </c>
      <c r="AS4551" s="200">
        <f t="shared" si="1271"/>
        <v>0</v>
      </c>
      <c r="AT4551" s="200">
        <f t="shared" si="1271"/>
        <v>0</v>
      </c>
      <c r="AU4551" s="200">
        <v>0</v>
      </c>
      <c r="AV4551" s="200">
        <v>0</v>
      </c>
      <c r="AW4551" s="200">
        <f t="shared" si="1265"/>
        <v>0</v>
      </c>
    </row>
    <row r="4552" spans="1:49" s="59" customFormat="1">
      <c r="A4552" s="44" t="s">
        <v>797</v>
      </c>
      <c r="B4552" s="45" t="s">
        <v>1030</v>
      </c>
      <c r="C4552" s="45" t="s">
        <v>1651</v>
      </c>
      <c r="D4552" s="452" t="s">
        <v>2981</v>
      </c>
      <c r="E4552" s="57" t="s">
        <v>1517</v>
      </c>
      <c r="F4552" s="58"/>
      <c r="G4552" s="468" t="s">
        <v>3096</v>
      </c>
      <c r="H4552" s="50" t="s">
        <v>2333</v>
      </c>
      <c r="I4552" s="188" t="s">
        <v>2584</v>
      </c>
      <c r="J4552" s="13"/>
      <c r="K4552" s="13"/>
      <c r="L4552" s="13"/>
      <c r="M4552" s="13"/>
      <c r="N4552" s="13"/>
      <c r="O4552" s="13"/>
      <c r="P4552" s="13"/>
      <c r="Q4552" s="13"/>
      <c r="R4552" s="13"/>
      <c r="S4552" s="13"/>
      <c r="T4552" s="13"/>
      <c r="U4552" s="13">
        <v>0</v>
      </c>
      <c r="V4552" s="13">
        <v>0</v>
      </c>
      <c r="W4552" s="13"/>
      <c r="X4552" s="13"/>
      <c r="Y4552" s="13"/>
      <c r="Z4552" s="13"/>
      <c r="AA4552" s="13"/>
      <c r="AB4552" s="13"/>
      <c r="AC4552" s="13"/>
      <c r="AD4552" s="13"/>
      <c r="AE4552" s="13"/>
      <c r="AF4552" s="13"/>
      <c r="AG4552" s="13"/>
      <c r="AH4552" s="13">
        <v>0</v>
      </c>
      <c r="AI4552" s="13">
        <v>0</v>
      </c>
      <c r="AJ4552" s="13"/>
      <c r="AK4552" s="13"/>
      <c r="AL4552" s="13"/>
      <c r="AM4552" s="13"/>
      <c r="AN4552" s="13"/>
      <c r="AO4552" s="13"/>
      <c r="AP4552" s="13"/>
      <c r="AQ4552" s="13"/>
      <c r="AR4552" s="13"/>
      <c r="AS4552" s="13"/>
      <c r="AT4552" s="13"/>
      <c r="AU4552" s="13">
        <v>0</v>
      </c>
      <c r="AV4552" s="13">
        <v>0</v>
      </c>
      <c r="AW4552" s="13">
        <f t="shared" si="1265"/>
        <v>0</v>
      </c>
    </row>
    <row r="4553" spans="1:49">
      <c r="A4553" s="44"/>
      <c r="B4553" s="45"/>
      <c r="C4553" s="45"/>
      <c r="D4553" s="45"/>
      <c r="E4553" s="531"/>
      <c r="F4553" s="50"/>
      <c r="G4553" s="50"/>
      <c r="H4553" s="50"/>
      <c r="I4553" s="49" t="s">
        <v>1157</v>
      </c>
      <c r="J4553" s="6">
        <f>SUM(J4554)</f>
        <v>5000</v>
      </c>
      <c r="K4553" s="6">
        <f t="shared" ref="K4553:AT4553" si="1272">SUM(K4554)</f>
        <v>0</v>
      </c>
      <c r="L4553" s="6">
        <f t="shared" si="1272"/>
        <v>0</v>
      </c>
      <c r="M4553" s="6">
        <f t="shared" si="1272"/>
        <v>630</v>
      </c>
      <c r="N4553" s="6">
        <f t="shared" si="1272"/>
        <v>0</v>
      </c>
      <c r="O4553" s="6">
        <f t="shared" si="1272"/>
        <v>0</v>
      </c>
      <c r="P4553" s="6">
        <f t="shared" si="1272"/>
        <v>0</v>
      </c>
      <c r="Q4553" s="6">
        <f t="shared" si="1272"/>
        <v>0</v>
      </c>
      <c r="R4553" s="6">
        <f t="shared" si="1272"/>
        <v>2370</v>
      </c>
      <c r="S4553" s="6">
        <f t="shared" si="1272"/>
        <v>0</v>
      </c>
      <c r="T4553" s="6">
        <f t="shared" si="1272"/>
        <v>0</v>
      </c>
      <c r="U4553" s="6">
        <v>3000</v>
      </c>
      <c r="V4553" s="6">
        <v>2000</v>
      </c>
      <c r="W4553" s="6">
        <f>SUM(W4554)</f>
        <v>0</v>
      </c>
      <c r="X4553" s="6">
        <f t="shared" si="1272"/>
        <v>0</v>
      </c>
      <c r="Y4553" s="6">
        <f t="shared" si="1272"/>
        <v>0</v>
      </c>
      <c r="Z4553" s="6">
        <f t="shared" si="1272"/>
        <v>0</v>
      </c>
      <c r="AA4553" s="6">
        <f t="shared" si="1272"/>
        <v>0</v>
      </c>
      <c r="AB4553" s="6">
        <f t="shared" si="1272"/>
        <v>0</v>
      </c>
      <c r="AC4553" s="6">
        <f t="shared" si="1272"/>
        <v>0</v>
      </c>
      <c r="AD4553" s="6">
        <f t="shared" si="1272"/>
        <v>0</v>
      </c>
      <c r="AE4553" s="6">
        <f t="shared" si="1272"/>
        <v>0</v>
      </c>
      <c r="AF4553" s="6">
        <f t="shared" si="1272"/>
        <v>0</v>
      </c>
      <c r="AG4553" s="6">
        <f t="shared" si="1272"/>
        <v>0</v>
      </c>
      <c r="AH4553" s="6">
        <v>0</v>
      </c>
      <c r="AI4553" s="6">
        <v>0</v>
      </c>
      <c r="AJ4553" s="6">
        <f>SUM(AJ4554)</f>
        <v>13000</v>
      </c>
      <c r="AK4553" s="6">
        <f t="shared" si="1272"/>
        <v>0</v>
      </c>
      <c r="AL4553" s="6">
        <f t="shared" si="1272"/>
        <v>0</v>
      </c>
      <c r="AM4553" s="6">
        <f t="shared" si="1272"/>
        <v>0</v>
      </c>
      <c r="AN4553" s="6">
        <f t="shared" si="1272"/>
        <v>0</v>
      </c>
      <c r="AO4553" s="6">
        <f t="shared" si="1272"/>
        <v>0</v>
      </c>
      <c r="AP4553" s="6">
        <f t="shared" si="1272"/>
        <v>0</v>
      </c>
      <c r="AQ4553" s="6">
        <f t="shared" si="1272"/>
        <v>0</v>
      </c>
      <c r="AR4553" s="6">
        <f t="shared" si="1272"/>
        <v>0</v>
      </c>
      <c r="AS4553" s="6">
        <f t="shared" si="1272"/>
        <v>0</v>
      </c>
      <c r="AT4553" s="6">
        <f t="shared" si="1272"/>
        <v>0</v>
      </c>
      <c r="AU4553" s="6">
        <v>0</v>
      </c>
      <c r="AV4553" s="6">
        <v>13000</v>
      </c>
      <c r="AW4553" s="6">
        <f t="shared" si="1265"/>
        <v>3000</v>
      </c>
    </row>
    <row r="4554" spans="1:49">
      <c r="A4554" s="44" t="s">
        <v>797</v>
      </c>
      <c r="B4554" s="45" t="s">
        <v>1030</v>
      </c>
      <c r="C4554" s="45" t="s">
        <v>1651</v>
      </c>
      <c r="D4554" s="452" t="s">
        <v>2981</v>
      </c>
      <c r="E4554" s="54" t="s">
        <v>1402</v>
      </c>
      <c r="F4554" s="50"/>
      <c r="G4554" s="50"/>
      <c r="H4554" s="50"/>
      <c r="I4554" s="1" t="s">
        <v>1158</v>
      </c>
      <c r="J4554" s="16">
        <f>SUM(J4555:J4556)</f>
        <v>5000</v>
      </c>
      <c r="K4554" s="16">
        <f t="shared" ref="K4554:AT4554" si="1273">SUM(K4555:K4556)</f>
        <v>0</v>
      </c>
      <c r="L4554" s="16">
        <f t="shared" si="1273"/>
        <v>0</v>
      </c>
      <c r="M4554" s="16">
        <f t="shared" si="1273"/>
        <v>630</v>
      </c>
      <c r="N4554" s="16">
        <f t="shared" si="1273"/>
        <v>0</v>
      </c>
      <c r="O4554" s="16">
        <f t="shared" si="1273"/>
        <v>0</v>
      </c>
      <c r="P4554" s="16">
        <f t="shared" si="1273"/>
        <v>0</v>
      </c>
      <c r="Q4554" s="16">
        <f t="shared" si="1273"/>
        <v>0</v>
      </c>
      <c r="R4554" s="16">
        <f t="shared" si="1273"/>
        <v>2370</v>
      </c>
      <c r="S4554" s="16">
        <f t="shared" si="1273"/>
        <v>0</v>
      </c>
      <c r="T4554" s="16">
        <f t="shared" si="1273"/>
        <v>0</v>
      </c>
      <c r="U4554" s="16">
        <v>3000</v>
      </c>
      <c r="V4554" s="16">
        <v>2000</v>
      </c>
      <c r="W4554" s="16">
        <f>SUM(W4555:W4556)</f>
        <v>0</v>
      </c>
      <c r="X4554" s="16">
        <f t="shared" si="1273"/>
        <v>0</v>
      </c>
      <c r="Y4554" s="16">
        <f t="shared" si="1273"/>
        <v>0</v>
      </c>
      <c r="Z4554" s="16">
        <f t="shared" si="1273"/>
        <v>0</v>
      </c>
      <c r="AA4554" s="16">
        <f t="shared" si="1273"/>
        <v>0</v>
      </c>
      <c r="AB4554" s="16">
        <f t="shared" si="1273"/>
        <v>0</v>
      </c>
      <c r="AC4554" s="16">
        <f t="shared" si="1273"/>
        <v>0</v>
      </c>
      <c r="AD4554" s="16">
        <f t="shared" si="1273"/>
        <v>0</v>
      </c>
      <c r="AE4554" s="16">
        <f t="shared" si="1273"/>
        <v>0</v>
      </c>
      <c r="AF4554" s="16">
        <f t="shared" si="1273"/>
        <v>0</v>
      </c>
      <c r="AG4554" s="16">
        <f t="shared" si="1273"/>
        <v>0</v>
      </c>
      <c r="AH4554" s="16">
        <v>0</v>
      </c>
      <c r="AI4554" s="16">
        <v>0</v>
      </c>
      <c r="AJ4554" s="16">
        <f>SUM(AJ4555:AJ4556)</f>
        <v>13000</v>
      </c>
      <c r="AK4554" s="16">
        <f t="shared" si="1273"/>
        <v>0</v>
      </c>
      <c r="AL4554" s="16">
        <f t="shared" si="1273"/>
        <v>0</v>
      </c>
      <c r="AM4554" s="16">
        <f t="shared" si="1273"/>
        <v>0</v>
      </c>
      <c r="AN4554" s="16">
        <f t="shared" si="1273"/>
        <v>0</v>
      </c>
      <c r="AO4554" s="16">
        <f t="shared" si="1273"/>
        <v>0</v>
      </c>
      <c r="AP4554" s="16">
        <f t="shared" si="1273"/>
        <v>0</v>
      </c>
      <c r="AQ4554" s="16">
        <f t="shared" si="1273"/>
        <v>0</v>
      </c>
      <c r="AR4554" s="16">
        <f t="shared" si="1273"/>
        <v>0</v>
      </c>
      <c r="AS4554" s="16">
        <f t="shared" si="1273"/>
        <v>0</v>
      </c>
      <c r="AT4554" s="16">
        <f t="shared" si="1273"/>
        <v>0</v>
      </c>
      <c r="AU4554" s="16">
        <v>0</v>
      </c>
      <c r="AV4554" s="16">
        <v>13000</v>
      </c>
      <c r="AW4554" s="16">
        <f t="shared" si="1265"/>
        <v>3000</v>
      </c>
    </row>
    <row r="4555" spans="1:49">
      <c r="A4555" s="44" t="s">
        <v>797</v>
      </c>
      <c r="B4555" s="45" t="s">
        <v>1030</v>
      </c>
      <c r="C4555" s="45" t="s">
        <v>1651</v>
      </c>
      <c r="D4555" s="452" t="s">
        <v>2981</v>
      </c>
      <c r="E4555" s="367" t="s">
        <v>1409</v>
      </c>
      <c r="F4555" s="50"/>
      <c r="G4555" s="468" t="s">
        <v>3096</v>
      </c>
      <c r="H4555" s="50" t="s">
        <v>2333</v>
      </c>
      <c r="I4555" s="42" t="s">
        <v>1518</v>
      </c>
      <c r="J4555" s="15">
        <v>3000</v>
      </c>
      <c r="M4555" s="15">
        <v>630</v>
      </c>
      <c r="R4555" s="15">
        <v>2370</v>
      </c>
      <c r="U4555" s="15">
        <v>3000</v>
      </c>
      <c r="V4555" s="15">
        <v>0</v>
      </c>
      <c r="AH4555" s="15">
        <v>0</v>
      </c>
      <c r="AI4555" s="15">
        <v>0</v>
      </c>
      <c r="AJ4555" s="15">
        <v>3000</v>
      </c>
      <c r="AU4555" s="15">
        <v>0</v>
      </c>
      <c r="AV4555" s="15">
        <v>3000</v>
      </c>
      <c r="AW4555" s="15">
        <f t="shared" si="1265"/>
        <v>3000</v>
      </c>
    </row>
    <row r="4556" spans="1:49">
      <c r="A4556" s="44" t="s">
        <v>797</v>
      </c>
      <c r="B4556" s="45" t="s">
        <v>1030</v>
      </c>
      <c r="C4556" s="45" t="s">
        <v>1651</v>
      </c>
      <c r="D4556" s="452" t="s">
        <v>2981</v>
      </c>
      <c r="E4556" s="367" t="s">
        <v>1367</v>
      </c>
      <c r="F4556" s="50"/>
      <c r="G4556" s="468" t="s">
        <v>3096</v>
      </c>
      <c r="H4556" s="50" t="s">
        <v>2333</v>
      </c>
      <c r="I4556" s="42" t="s">
        <v>2230</v>
      </c>
      <c r="J4556" s="15">
        <v>2000</v>
      </c>
      <c r="U4556" s="15">
        <v>0</v>
      </c>
      <c r="V4556" s="15">
        <v>2000</v>
      </c>
      <c r="AH4556" s="15">
        <v>0</v>
      </c>
      <c r="AI4556" s="15">
        <v>0</v>
      </c>
      <c r="AJ4556" s="15">
        <v>10000</v>
      </c>
      <c r="AU4556" s="15">
        <v>0</v>
      </c>
      <c r="AV4556" s="15">
        <v>10000</v>
      </c>
      <c r="AW4556" s="15">
        <f t="shared" si="1265"/>
        <v>0</v>
      </c>
    </row>
    <row r="4557" spans="1:49">
      <c r="A4557" s="44"/>
      <c r="B4557" s="45"/>
      <c r="C4557" s="45"/>
      <c r="D4557" s="45"/>
      <c r="E4557" s="531"/>
      <c r="F4557" s="50"/>
      <c r="G4557" s="50"/>
      <c r="H4557" s="50"/>
      <c r="I4557" s="42"/>
      <c r="U4557" s="15">
        <v>0</v>
      </c>
      <c r="V4557" s="15">
        <v>0</v>
      </c>
      <c r="AH4557" s="15">
        <v>0</v>
      </c>
      <c r="AI4557" s="15">
        <v>0</v>
      </c>
      <c r="AU4557" s="15">
        <v>0</v>
      </c>
      <c r="AV4557" s="15">
        <v>0</v>
      </c>
      <c r="AW4557" s="15">
        <f t="shared" si="1265"/>
        <v>0</v>
      </c>
    </row>
    <row r="4558" spans="1:49">
      <c r="A4558" s="44"/>
      <c r="B4558" s="45"/>
      <c r="C4558" s="45"/>
      <c r="D4558" s="45"/>
      <c r="E4558" s="531"/>
      <c r="F4558" s="50"/>
      <c r="G4558" s="50"/>
      <c r="H4558" s="50"/>
      <c r="I4558" s="49" t="s">
        <v>1631</v>
      </c>
      <c r="J4558" s="12">
        <f>SUM(J4528,J4553,J4550)</f>
        <v>33000</v>
      </c>
      <c r="K4558" s="12">
        <f t="shared" ref="K4558:AT4558" si="1274">SUM(K4528,K4553,K4550)</f>
        <v>0</v>
      </c>
      <c r="L4558" s="12">
        <f t="shared" si="1274"/>
        <v>2800</v>
      </c>
      <c r="M4558" s="12">
        <f t="shared" si="1274"/>
        <v>3000</v>
      </c>
      <c r="N4558" s="12">
        <f t="shared" si="1274"/>
        <v>3100</v>
      </c>
      <c r="O4558" s="12">
        <f t="shared" si="1274"/>
        <v>5900</v>
      </c>
      <c r="P4558" s="12">
        <f t="shared" si="1274"/>
        <v>0</v>
      </c>
      <c r="Q4558" s="12">
        <f t="shared" si="1274"/>
        <v>0</v>
      </c>
      <c r="R4558" s="12">
        <f t="shared" si="1274"/>
        <v>5370</v>
      </c>
      <c r="S4558" s="12">
        <f t="shared" si="1274"/>
        <v>3000</v>
      </c>
      <c r="T4558" s="12">
        <f t="shared" si="1274"/>
        <v>2500</v>
      </c>
      <c r="U4558" s="12">
        <v>25670</v>
      </c>
      <c r="V4558" s="12">
        <v>7330</v>
      </c>
      <c r="W4558" s="12">
        <f>SUM(W4528,W4553,W4550)</f>
        <v>0</v>
      </c>
      <c r="X4558" s="12">
        <f t="shared" si="1274"/>
        <v>0</v>
      </c>
      <c r="Y4558" s="12">
        <f t="shared" si="1274"/>
        <v>0</v>
      </c>
      <c r="Z4558" s="12">
        <f t="shared" si="1274"/>
        <v>0</v>
      </c>
      <c r="AA4558" s="12">
        <f t="shared" si="1274"/>
        <v>0</v>
      </c>
      <c r="AB4558" s="12">
        <f t="shared" si="1274"/>
        <v>0</v>
      </c>
      <c r="AC4558" s="12">
        <f t="shared" si="1274"/>
        <v>0</v>
      </c>
      <c r="AD4558" s="12">
        <f t="shared" si="1274"/>
        <v>0</v>
      </c>
      <c r="AE4558" s="12">
        <f t="shared" si="1274"/>
        <v>0</v>
      </c>
      <c r="AF4558" s="12">
        <f t="shared" si="1274"/>
        <v>0</v>
      </c>
      <c r="AG4558" s="12">
        <f t="shared" si="1274"/>
        <v>0</v>
      </c>
      <c r="AH4558" s="12">
        <v>0</v>
      </c>
      <c r="AI4558" s="12">
        <v>0</v>
      </c>
      <c r="AJ4558" s="12">
        <f>SUM(AJ4528,AJ4553,AJ4550)</f>
        <v>18670</v>
      </c>
      <c r="AK4558" s="12">
        <f t="shared" si="1274"/>
        <v>0</v>
      </c>
      <c r="AL4558" s="12">
        <f t="shared" si="1274"/>
        <v>0</v>
      </c>
      <c r="AM4558" s="12">
        <f t="shared" si="1274"/>
        <v>670</v>
      </c>
      <c r="AN4558" s="12">
        <f t="shared" si="1274"/>
        <v>2150</v>
      </c>
      <c r="AO4558" s="12">
        <f t="shared" si="1274"/>
        <v>0</v>
      </c>
      <c r="AP4558" s="12">
        <f t="shared" si="1274"/>
        <v>0</v>
      </c>
      <c r="AQ4558" s="12">
        <f t="shared" si="1274"/>
        <v>0</v>
      </c>
      <c r="AR4558" s="12">
        <f t="shared" si="1274"/>
        <v>2200</v>
      </c>
      <c r="AS4558" s="12">
        <f t="shared" si="1274"/>
        <v>0</v>
      </c>
      <c r="AT4558" s="12">
        <f t="shared" si="1274"/>
        <v>0</v>
      </c>
      <c r="AU4558" s="12">
        <v>5020</v>
      </c>
      <c r="AV4558" s="12">
        <v>13650</v>
      </c>
      <c r="AW4558" s="12">
        <f t="shared" si="1265"/>
        <v>30690</v>
      </c>
    </row>
    <row r="4559" spans="1:49">
      <c r="A4559" s="44"/>
      <c r="B4559" s="45"/>
      <c r="C4559" s="45"/>
      <c r="D4559" s="45"/>
      <c r="E4559" s="531"/>
      <c r="F4559" s="50"/>
      <c r="G4559" s="50"/>
      <c r="H4559" s="50"/>
      <c r="I4559" s="146" t="s">
        <v>970</v>
      </c>
      <c r="J4559" s="267"/>
      <c r="K4559" s="267"/>
      <c r="L4559" s="267"/>
      <c r="M4559" s="267"/>
      <c r="N4559" s="267"/>
      <c r="O4559" s="267"/>
      <c r="P4559" s="267"/>
      <c r="Q4559" s="267"/>
      <c r="R4559" s="267"/>
      <c r="S4559" s="267"/>
      <c r="T4559" s="267"/>
      <c r="U4559" s="267"/>
      <c r="V4559" s="267"/>
      <c r="W4559" s="267"/>
      <c r="X4559" s="267"/>
      <c r="Y4559" s="267"/>
      <c r="Z4559" s="267"/>
      <c r="AA4559" s="267"/>
      <c r="AB4559" s="267"/>
      <c r="AC4559" s="267"/>
      <c r="AD4559" s="267"/>
      <c r="AE4559" s="267"/>
      <c r="AF4559" s="267"/>
      <c r="AG4559" s="267"/>
      <c r="AH4559" s="267"/>
      <c r="AI4559" s="267"/>
      <c r="AJ4559" s="267"/>
      <c r="AK4559" s="267"/>
      <c r="AL4559" s="267"/>
      <c r="AM4559" s="267"/>
      <c r="AN4559" s="267"/>
      <c r="AO4559" s="267"/>
      <c r="AP4559" s="267"/>
      <c r="AQ4559" s="267"/>
      <c r="AR4559" s="267"/>
      <c r="AS4559" s="267"/>
      <c r="AT4559" s="267"/>
      <c r="AU4559" s="267"/>
      <c r="AV4559" s="267"/>
      <c r="AW4559" s="267"/>
    </row>
    <row r="4560" spans="1:49" ht="13.5" thickBot="1">
      <c r="A4560" s="48"/>
      <c r="B4560" s="42"/>
      <c r="C4560" s="42"/>
      <c r="D4560" s="42"/>
      <c r="E4560" s="531"/>
      <c r="F4560" s="50"/>
      <c r="G4560" s="50"/>
      <c r="H4560" s="50"/>
      <c r="I4560" s="146"/>
      <c r="J4560" s="29"/>
      <c r="K4560" s="29"/>
      <c r="L4560" s="29"/>
      <c r="M4560" s="29"/>
      <c r="N4560" s="29"/>
      <c r="O4560" s="29"/>
      <c r="P4560" s="29"/>
      <c r="Q4560" s="29"/>
      <c r="R4560" s="29"/>
      <c r="S4560" s="29"/>
      <c r="T4560" s="29"/>
      <c r="U4560" s="29"/>
      <c r="V4560" s="29"/>
      <c r="W4560" s="29"/>
      <c r="X4560" s="29"/>
      <c r="Y4560" s="29"/>
      <c r="Z4560" s="29"/>
      <c r="AA4560" s="29"/>
      <c r="AB4560" s="29"/>
      <c r="AC4560" s="29"/>
      <c r="AD4560" s="29"/>
      <c r="AE4560" s="29"/>
      <c r="AF4560" s="29"/>
      <c r="AG4560" s="29"/>
      <c r="AH4560" s="29"/>
      <c r="AI4560" s="29"/>
      <c r="AJ4560" s="29"/>
      <c r="AK4560" s="29"/>
      <c r="AL4560" s="29"/>
      <c r="AM4560" s="29"/>
      <c r="AN4560" s="29"/>
      <c r="AO4560" s="29"/>
      <c r="AP4560" s="29"/>
      <c r="AQ4560" s="29"/>
      <c r="AR4560" s="29"/>
      <c r="AS4560" s="29"/>
      <c r="AT4560" s="29"/>
      <c r="AU4560" s="29"/>
      <c r="AV4560" s="29"/>
      <c r="AW4560" s="29"/>
    </row>
    <row r="4561" spans="1:49" ht="35.25" customHeight="1" thickTop="1" thickBot="1">
      <c r="A4561" s="48"/>
      <c r="B4561" s="42"/>
      <c r="C4561" s="42"/>
      <c r="D4561" s="42"/>
      <c r="E4561" s="531"/>
      <c r="F4561" s="50"/>
      <c r="G4561" s="50"/>
      <c r="H4561" s="50"/>
      <c r="I4561" s="5" t="s">
        <v>2331</v>
      </c>
      <c r="J4561" s="364" t="s">
        <v>2891</v>
      </c>
      <c r="K4561" s="364" t="s">
        <v>2879</v>
      </c>
      <c r="L4561" s="364" t="s">
        <v>2880</v>
      </c>
      <c r="M4561" s="364" t="s">
        <v>2881</v>
      </c>
      <c r="N4561" s="364" t="s">
        <v>2882</v>
      </c>
      <c r="O4561" s="364" t="s">
        <v>2883</v>
      </c>
      <c r="P4561" s="364" t="s">
        <v>2884</v>
      </c>
      <c r="Q4561" s="364" t="s">
        <v>2885</v>
      </c>
      <c r="R4561" s="364" t="s">
        <v>2886</v>
      </c>
      <c r="S4561" s="364" t="s">
        <v>2887</v>
      </c>
      <c r="T4561" s="364" t="s">
        <v>2888</v>
      </c>
      <c r="U4561" s="364" t="s">
        <v>2889</v>
      </c>
      <c r="V4561" s="364" t="s">
        <v>2890</v>
      </c>
      <c r="W4561" s="365" t="s">
        <v>2893</v>
      </c>
      <c r="X4561" s="365" t="s">
        <v>2879</v>
      </c>
      <c r="Y4561" s="365" t="s">
        <v>2880</v>
      </c>
      <c r="Z4561" s="365" t="s">
        <v>2881</v>
      </c>
      <c r="AA4561" s="365" t="s">
        <v>2882</v>
      </c>
      <c r="AB4561" s="365" t="s">
        <v>2883</v>
      </c>
      <c r="AC4561" s="365" t="s">
        <v>2884</v>
      </c>
      <c r="AD4561" s="365" t="s">
        <v>2885</v>
      </c>
      <c r="AE4561" s="365" t="s">
        <v>2886</v>
      </c>
      <c r="AF4561" s="365" t="s">
        <v>2887</v>
      </c>
      <c r="AG4561" s="365" t="s">
        <v>2888</v>
      </c>
      <c r="AH4561" s="365" t="s">
        <v>2889</v>
      </c>
      <c r="AI4561" s="365" t="s">
        <v>2890</v>
      </c>
      <c r="AJ4561" s="366" t="s">
        <v>2892</v>
      </c>
      <c r="AK4561" s="366" t="s">
        <v>2879</v>
      </c>
      <c r="AL4561" s="366" t="s">
        <v>2880</v>
      </c>
      <c r="AM4561" s="366" t="s">
        <v>2881</v>
      </c>
      <c r="AN4561" s="366" t="s">
        <v>2882</v>
      </c>
      <c r="AO4561" s="366" t="s">
        <v>2883</v>
      </c>
      <c r="AP4561" s="366" t="s">
        <v>2884</v>
      </c>
      <c r="AQ4561" s="366" t="s">
        <v>2885</v>
      </c>
      <c r="AR4561" s="366" t="s">
        <v>2886</v>
      </c>
      <c r="AS4561" s="366" t="s">
        <v>2887</v>
      </c>
      <c r="AT4561" s="366" t="s">
        <v>2888</v>
      </c>
      <c r="AU4561" s="366" t="s">
        <v>2889</v>
      </c>
      <c r="AV4561" s="366" t="s">
        <v>2890</v>
      </c>
      <c r="AW4561" s="368" t="s">
        <v>2895</v>
      </c>
    </row>
    <row r="4562" spans="1:49">
      <c r="A4562" s="48"/>
      <c r="B4562" s="42"/>
      <c r="C4562" s="42"/>
      <c r="D4562" s="42"/>
      <c r="E4562" s="531"/>
      <c r="F4562" s="50"/>
      <c r="G4562" s="50"/>
      <c r="H4562" s="50"/>
      <c r="I4562" s="34"/>
      <c r="J4562" s="202" t="s">
        <v>1224</v>
      </c>
      <c r="K4562" s="202">
        <v>1</v>
      </c>
      <c r="L4562" s="202">
        <v>2</v>
      </c>
      <c r="M4562" s="202">
        <v>3</v>
      </c>
      <c r="N4562" s="202">
        <v>4</v>
      </c>
      <c r="O4562" s="202">
        <v>5</v>
      </c>
      <c r="P4562" s="202">
        <v>6</v>
      </c>
      <c r="Q4562" s="202">
        <v>7</v>
      </c>
      <c r="R4562" s="202">
        <v>8</v>
      </c>
      <c r="S4562" s="202">
        <v>9</v>
      </c>
      <c r="T4562" s="202">
        <v>10</v>
      </c>
      <c r="U4562" s="202">
        <v>13</v>
      </c>
      <c r="V4562" s="202">
        <v>14</v>
      </c>
      <c r="W4562" s="202" t="s">
        <v>1224</v>
      </c>
      <c r="X4562" s="202">
        <v>1</v>
      </c>
      <c r="Y4562" s="202">
        <v>2</v>
      </c>
      <c r="Z4562" s="202">
        <v>3</v>
      </c>
      <c r="AA4562" s="202">
        <v>4</v>
      </c>
      <c r="AB4562" s="202">
        <v>5</v>
      </c>
      <c r="AC4562" s="202">
        <v>6</v>
      </c>
      <c r="AD4562" s="202">
        <v>7</v>
      </c>
      <c r="AE4562" s="202">
        <v>8</v>
      </c>
      <c r="AF4562" s="202">
        <v>9</v>
      </c>
      <c r="AG4562" s="202">
        <v>10</v>
      </c>
      <c r="AH4562" s="202">
        <v>13</v>
      </c>
      <c r="AI4562" s="202">
        <v>14</v>
      </c>
      <c r="AJ4562" s="202" t="s">
        <v>1224</v>
      </c>
      <c r="AK4562" s="202">
        <v>1</v>
      </c>
      <c r="AL4562" s="202">
        <v>2</v>
      </c>
      <c r="AM4562" s="202">
        <v>3</v>
      </c>
      <c r="AN4562" s="202">
        <v>4</v>
      </c>
      <c r="AO4562" s="202">
        <v>5</v>
      </c>
      <c r="AP4562" s="202">
        <v>6</v>
      </c>
      <c r="AQ4562" s="202">
        <v>7</v>
      </c>
      <c r="AR4562" s="202">
        <v>8</v>
      </c>
      <c r="AS4562" s="202">
        <v>9</v>
      </c>
      <c r="AT4562" s="202">
        <v>10</v>
      </c>
      <c r="AU4562" s="202">
        <v>13</v>
      </c>
      <c r="AV4562" s="202">
        <v>14</v>
      </c>
      <c r="AW4562" s="202">
        <v>15</v>
      </c>
    </row>
    <row r="4563" spans="1:49">
      <c r="A4563" s="48"/>
      <c r="B4563" s="42"/>
      <c r="C4563" s="42"/>
      <c r="D4563" s="42"/>
      <c r="E4563" s="531"/>
      <c r="F4563" s="50"/>
      <c r="G4563" s="50"/>
      <c r="H4563" s="50"/>
      <c r="I4563" s="276" t="s">
        <v>2429</v>
      </c>
      <c r="J4563" s="277">
        <f>SUM(J4558)</f>
        <v>33000</v>
      </c>
      <c r="K4563" s="277">
        <f t="shared" ref="K4563:AT4563" si="1275">SUM(K4558)</f>
        <v>0</v>
      </c>
      <c r="L4563" s="277">
        <f t="shared" si="1275"/>
        <v>2800</v>
      </c>
      <c r="M4563" s="277">
        <f t="shared" si="1275"/>
        <v>3000</v>
      </c>
      <c r="N4563" s="277">
        <f t="shared" si="1275"/>
        <v>3100</v>
      </c>
      <c r="O4563" s="277">
        <f t="shared" si="1275"/>
        <v>5900</v>
      </c>
      <c r="P4563" s="277">
        <f t="shared" si="1275"/>
        <v>0</v>
      </c>
      <c r="Q4563" s="277">
        <f t="shared" si="1275"/>
        <v>0</v>
      </c>
      <c r="R4563" s="277">
        <f t="shared" si="1275"/>
        <v>5370</v>
      </c>
      <c r="S4563" s="277">
        <f t="shared" si="1275"/>
        <v>3000</v>
      </c>
      <c r="T4563" s="277">
        <f t="shared" si="1275"/>
        <v>2500</v>
      </c>
      <c r="U4563" s="277">
        <v>25670</v>
      </c>
      <c r="V4563" s="277">
        <v>7330</v>
      </c>
      <c r="W4563" s="277">
        <f>SUM(W4558)</f>
        <v>0</v>
      </c>
      <c r="X4563" s="277">
        <f t="shared" si="1275"/>
        <v>0</v>
      </c>
      <c r="Y4563" s="277">
        <f t="shared" si="1275"/>
        <v>0</v>
      </c>
      <c r="Z4563" s="277">
        <f t="shared" si="1275"/>
        <v>0</v>
      </c>
      <c r="AA4563" s="277">
        <f t="shared" si="1275"/>
        <v>0</v>
      </c>
      <c r="AB4563" s="277">
        <f t="shared" si="1275"/>
        <v>0</v>
      </c>
      <c r="AC4563" s="277">
        <f t="shared" si="1275"/>
        <v>0</v>
      </c>
      <c r="AD4563" s="277">
        <f t="shared" si="1275"/>
        <v>0</v>
      </c>
      <c r="AE4563" s="277">
        <f t="shared" si="1275"/>
        <v>0</v>
      </c>
      <c r="AF4563" s="277">
        <f t="shared" si="1275"/>
        <v>0</v>
      </c>
      <c r="AG4563" s="277">
        <f t="shared" si="1275"/>
        <v>0</v>
      </c>
      <c r="AH4563" s="277">
        <v>0</v>
      </c>
      <c r="AI4563" s="277">
        <v>0</v>
      </c>
      <c r="AJ4563" s="277">
        <f>SUM(AJ4558)</f>
        <v>18670</v>
      </c>
      <c r="AK4563" s="277">
        <f t="shared" si="1275"/>
        <v>0</v>
      </c>
      <c r="AL4563" s="277">
        <f t="shared" si="1275"/>
        <v>0</v>
      </c>
      <c r="AM4563" s="277">
        <f t="shared" si="1275"/>
        <v>670</v>
      </c>
      <c r="AN4563" s="277">
        <f t="shared" si="1275"/>
        <v>2150</v>
      </c>
      <c r="AO4563" s="277">
        <f t="shared" si="1275"/>
        <v>0</v>
      </c>
      <c r="AP4563" s="277">
        <f t="shared" si="1275"/>
        <v>0</v>
      </c>
      <c r="AQ4563" s="277">
        <f t="shared" si="1275"/>
        <v>0</v>
      </c>
      <c r="AR4563" s="277">
        <f t="shared" si="1275"/>
        <v>2200</v>
      </c>
      <c r="AS4563" s="277">
        <f t="shared" si="1275"/>
        <v>0</v>
      </c>
      <c r="AT4563" s="277">
        <f t="shared" si="1275"/>
        <v>0</v>
      </c>
      <c r="AU4563" s="277">
        <v>5020</v>
      </c>
      <c r="AV4563" s="277">
        <v>13650</v>
      </c>
      <c r="AW4563" s="277">
        <f>U4563+AH4563+AU4563</f>
        <v>30690</v>
      </c>
    </row>
    <row r="4564" spans="1:49">
      <c r="A4564" s="48"/>
      <c r="B4564" s="42"/>
      <c r="C4564" s="42"/>
      <c r="D4564" s="42"/>
      <c r="E4564" s="531"/>
      <c r="F4564" s="50"/>
      <c r="G4564" s="50"/>
      <c r="H4564" s="50"/>
      <c r="I4564" s="276"/>
      <c r="J4564" s="277"/>
      <c r="K4564" s="277"/>
      <c r="L4564" s="277"/>
      <c r="M4564" s="277"/>
      <c r="N4564" s="277"/>
      <c r="O4564" s="277"/>
      <c r="P4564" s="277"/>
      <c r="Q4564" s="277"/>
      <c r="R4564" s="277"/>
      <c r="S4564" s="277"/>
      <c r="T4564" s="277"/>
      <c r="U4564" s="277">
        <v>0</v>
      </c>
      <c r="V4564" s="277">
        <v>0</v>
      </c>
      <c r="W4564" s="277"/>
      <c r="X4564" s="277"/>
      <c r="Y4564" s="277"/>
      <c r="Z4564" s="277"/>
      <c r="AA4564" s="277"/>
      <c r="AB4564" s="277"/>
      <c r="AC4564" s="277"/>
      <c r="AD4564" s="277"/>
      <c r="AE4564" s="277"/>
      <c r="AF4564" s="277"/>
      <c r="AG4564" s="277"/>
      <c r="AH4564" s="277">
        <v>0</v>
      </c>
      <c r="AI4564" s="277">
        <v>0</v>
      </c>
      <c r="AJ4564" s="277"/>
      <c r="AK4564" s="277"/>
      <c r="AL4564" s="277"/>
      <c r="AM4564" s="277"/>
      <c r="AN4564" s="277"/>
      <c r="AO4564" s="277"/>
      <c r="AP4564" s="277"/>
      <c r="AQ4564" s="277"/>
      <c r="AR4564" s="277"/>
      <c r="AS4564" s="277"/>
      <c r="AT4564" s="277"/>
      <c r="AU4564" s="277">
        <v>0</v>
      </c>
      <c r="AV4564" s="277">
        <v>0</v>
      </c>
      <c r="AW4564" s="277">
        <f>U4564+AH4564+AU4564</f>
        <v>0</v>
      </c>
    </row>
    <row r="4565" spans="1:49">
      <c r="A4565" s="48"/>
      <c r="B4565" s="42"/>
      <c r="C4565" s="42"/>
      <c r="D4565" s="42"/>
      <c r="E4565" s="531"/>
      <c r="F4565" s="50"/>
      <c r="G4565" s="50"/>
      <c r="H4565" s="50"/>
      <c r="I4565" s="276"/>
      <c r="J4565" s="277"/>
      <c r="K4565" s="277"/>
      <c r="L4565" s="277"/>
      <c r="M4565" s="277"/>
      <c r="N4565" s="277"/>
      <c r="O4565" s="277"/>
      <c r="P4565" s="277"/>
      <c r="Q4565" s="277"/>
      <c r="R4565" s="277"/>
      <c r="S4565" s="277"/>
      <c r="T4565" s="277"/>
      <c r="U4565" s="277">
        <v>0</v>
      </c>
      <c r="V4565" s="277">
        <v>0</v>
      </c>
      <c r="W4565" s="277"/>
      <c r="X4565" s="277"/>
      <c r="Y4565" s="277"/>
      <c r="Z4565" s="277"/>
      <c r="AA4565" s="277"/>
      <c r="AB4565" s="277"/>
      <c r="AC4565" s="277"/>
      <c r="AD4565" s="277"/>
      <c r="AE4565" s="277"/>
      <c r="AF4565" s="277"/>
      <c r="AG4565" s="277"/>
      <c r="AH4565" s="277">
        <v>0</v>
      </c>
      <c r="AI4565" s="277">
        <v>0</v>
      </c>
      <c r="AJ4565" s="277"/>
      <c r="AK4565" s="277"/>
      <c r="AL4565" s="277"/>
      <c r="AM4565" s="277"/>
      <c r="AN4565" s="277"/>
      <c r="AO4565" s="277"/>
      <c r="AP4565" s="277"/>
      <c r="AQ4565" s="277"/>
      <c r="AR4565" s="277"/>
      <c r="AS4565" s="277"/>
      <c r="AT4565" s="277"/>
      <c r="AU4565" s="277">
        <v>0</v>
      </c>
      <c r="AV4565" s="277">
        <v>0</v>
      </c>
      <c r="AW4565" s="277">
        <f>U4565+AH4565+AU4565</f>
        <v>0</v>
      </c>
    </row>
    <row r="4566" spans="1:49">
      <c r="A4566" s="48"/>
      <c r="B4566" s="42"/>
      <c r="C4566" s="42"/>
      <c r="D4566" s="42"/>
      <c r="E4566" s="531"/>
      <c r="F4566" s="50"/>
      <c r="G4566" s="50"/>
      <c r="H4566" s="50"/>
      <c r="I4566" s="276"/>
      <c r="J4566" s="277"/>
      <c r="K4566" s="277"/>
      <c r="L4566" s="277"/>
      <c r="M4566" s="277"/>
      <c r="N4566" s="277"/>
      <c r="O4566" s="277"/>
      <c r="P4566" s="277"/>
      <c r="Q4566" s="277"/>
      <c r="R4566" s="277"/>
      <c r="S4566" s="277"/>
      <c r="T4566" s="277"/>
      <c r="U4566" s="277">
        <v>0</v>
      </c>
      <c r="V4566" s="277">
        <v>0</v>
      </c>
      <c r="W4566" s="277"/>
      <c r="X4566" s="277"/>
      <c r="Y4566" s="277"/>
      <c r="Z4566" s="277"/>
      <c r="AA4566" s="277"/>
      <c r="AB4566" s="277"/>
      <c r="AC4566" s="277"/>
      <c r="AD4566" s="277"/>
      <c r="AE4566" s="277"/>
      <c r="AF4566" s="277"/>
      <c r="AG4566" s="277"/>
      <c r="AH4566" s="277">
        <v>0</v>
      </c>
      <c r="AI4566" s="277">
        <v>0</v>
      </c>
      <c r="AJ4566" s="277"/>
      <c r="AK4566" s="277"/>
      <c r="AL4566" s="277"/>
      <c r="AM4566" s="277"/>
      <c r="AN4566" s="277"/>
      <c r="AO4566" s="277"/>
      <c r="AP4566" s="277"/>
      <c r="AQ4566" s="277"/>
      <c r="AR4566" s="277"/>
      <c r="AS4566" s="277"/>
      <c r="AT4566" s="277"/>
      <c r="AU4566" s="277">
        <v>0</v>
      </c>
      <c r="AV4566" s="277">
        <v>0</v>
      </c>
      <c r="AW4566" s="277">
        <f>U4566+AH4566+AU4566</f>
        <v>0</v>
      </c>
    </row>
    <row r="4567" spans="1:49">
      <c r="A4567" s="48"/>
      <c r="B4567" s="42"/>
      <c r="C4567" s="42"/>
      <c r="D4567" s="42"/>
      <c r="E4567" s="531"/>
      <c r="F4567" s="50"/>
      <c r="G4567" s="50"/>
      <c r="H4567" s="50"/>
      <c r="I4567" s="276" t="s">
        <v>1631</v>
      </c>
      <c r="J4567" s="277">
        <f>SUM(J4563:J4566)</f>
        <v>33000</v>
      </c>
      <c r="K4567" s="277">
        <f t="shared" ref="K4567:AT4567" si="1276">SUM(K4563:K4566)</f>
        <v>0</v>
      </c>
      <c r="L4567" s="277">
        <f t="shared" si="1276"/>
        <v>2800</v>
      </c>
      <c r="M4567" s="277">
        <f t="shared" si="1276"/>
        <v>3000</v>
      </c>
      <c r="N4567" s="277">
        <f t="shared" si="1276"/>
        <v>3100</v>
      </c>
      <c r="O4567" s="277">
        <f t="shared" si="1276"/>
        <v>5900</v>
      </c>
      <c r="P4567" s="277">
        <f t="shared" si="1276"/>
        <v>0</v>
      </c>
      <c r="Q4567" s="277">
        <f t="shared" si="1276"/>
        <v>0</v>
      </c>
      <c r="R4567" s="277">
        <f t="shared" si="1276"/>
        <v>5370</v>
      </c>
      <c r="S4567" s="277">
        <f t="shared" si="1276"/>
        <v>3000</v>
      </c>
      <c r="T4567" s="277">
        <f t="shared" si="1276"/>
        <v>2500</v>
      </c>
      <c r="U4567" s="277">
        <v>25670</v>
      </c>
      <c r="V4567" s="277">
        <v>7330</v>
      </c>
      <c r="W4567" s="277">
        <f>SUM(W4563:W4566)</f>
        <v>0</v>
      </c>
      <c r="X4567" s="277">
        <f t="shared" si="1276"/>
        <v>0</v>
      </c>
      <c r="Y4567" s="277">
        <f t="shared" si="1276"/>
        <v>0</v>
      </c>
      <c r="Z4567" s="277">
        <f t="shared" si="1276"/>
        <v>0</v>
      </c>
      <c r="AA4567" s="277">
        <f t="shared" si="1276"/>
        <v>0</v>
      </c>
      <c r="AB4567" s="277">
        <f t="shared" si="1276"/>
        <v>0</v>
      </c>
      <c r="AC4567" s="277">
        <f t="shared" si="1276"/>
        <v>0</v>
      </c>
      <c r="AD4567" s="277">
        <f t="shared" si="1276"/>
        <v>0</v>
      </c>
      <c r="AE4567" s="277">
        <f t="shared" si="1276"/>
        <v>0</v>
      </c>
      <c r="AF4567" s="277">
        <f t="shared" si="1276"/>
        <v>0</v>
      </c>
      <c r="AG4567" s="277">
        <f t="shared" si="1276"/>
        <v>0</v>
      </c>
      <c r="AH4567" s="277">
        <v>0</v>
      </c>
      <c r="AI4567" s="277">
        <v>0</v>
      </c>
      <c r="AJ4567" s="277">
        <f>SUM(AJ4563:AJ4566)</f>
        <v>18670</v>
      </c>
      <c r="AK4567" s="277">
        <f t="shared" si="1276"/>
        <v>0</v>
      </c>
      <c r="AL4567" s="277">
        <f t="shared" si="1276"/>
        <v>0</v>
      </c>
      <c r="AM4567" s="277">
        <f t="shared" si="1276"/>
        <v>670</v>
      </c>
      <c r="AN4567" s="277">
        <f t="shared" si="1276"/>
        <v>2150</v>
      </c>
      <c r="AO4567" s="277">
        <f t="shared" si="1276"/>
        <v>0</v>
      </c>
      <c r="AP4567" s="277">
        <f t="shared" si="1276"/>
        <v>0</v>
      </c>
      <c r="AQ4567" s="277">
        <f t="shared" si="1276"/>
        <v>0</v>
      </c>
      <c r="AR4567" s="277">
        <f t="shared" si="1276"/>
        <v>2200</v>
      </c>
      <c r="AS4567" s="277">
        <f t="shared" si="1276"/>
        <v>0</v>
      </c>
      <c r="AT4567" s="277">
        <f t="shared" si="1276"/>
        <v>0</v>
      </c>
      <c r="AU4567" s="277">
        <v>5020</v>
      </c>
      <c r="AV4567" s="277">
        <v>13650</v>
      </c>
      <c r="AW4567" s="277">
        <f>U4567+AH4567+AU4567</f>
        <v>30690</v>
      </c>
    </row>
    <row r="4568" spans="1:49">
      <c r="A4568" s="48"/>
      <c r="B4568" s="42"/>
      <c r="C4568" s="42"/>
      <c r="D4568" s="42"/>
      <c r="E4568" s="531"/>
      <c r="F4568" s="50"/>
      <c r="G4568" s="50"/>
      <c r="H4568" s="50"/>
      <c r="I4568" s="146"/>
      <c r="J4568" s="29"/>
      <c r="K4568" s="29"/>
      <c r="L4568" s="29"/>
      <c r="M4568" s="29"/>
      <c r="N4568" s="29"/>
      <c r="O4568" s="29"/>
      <c r="P4568" s="29"/>
      <c r="Q4568" s="29"/>
      <c r="R4568" s="29"/>
      <c r="S4568" s="29"/>
      <c r="T4568" s="29"/>
      <c r="U4568" s="29"/>
      <c r="V4568" s="29"/>
      <c r="W4568" s="29"/>
      <c r="X4568" s="29"/>
      <c r="Y4568" s="29"/>
      <c r="Z4568" s="29"/>
      <c r="AA4568" s="29"/>
      <c r="AB4568" s="29"/>
      <c r="AC4568" s="29"/>
      <c r="AD4568" s="29"/>
      <c r="AE4568" s="29"/>
      <c r="AF4568" s="29"/>
      <c r="AG4568" s="29"/>
      <c r="AH4568" s="29"/>
      <c r="AI4568" s="29"/>
      <c r="AJ4568" s="29"/>
      <c r="AK4568" s="29"/>
      <c r="AL4568" s="29"/>
      <c r="AM4568" s="29"/>
      <c r="AN4568" s="29"/>
      <c r="AO4568" s="29"/>
      <c r="AP4568" s="29"/>
      <c r="AQ4568" s="29"/>
      <c r="AR4568" s="29"/>
      <c r="AS4568" s="29"/>
      <c r="AT4568" s="29"/>
      <c r="AU4568" s="29"/>
      <c r="AV4568" s="29"/>
      <c r="AW4568" s="29"/>
    </row>
    <row r="4569" spans="1:49">
      <c r="A4569" s="44"/>
      <c r="B4569" s="45"/>
      <c r="C4569" s="45"/>
      <c r="D4569" s="45"/>
      <c r="E4569" s="531"/>
      <c r="F4569" s="50"/>
      <c r="G4569" s="50"/>
      <c r="H4569" s="50"/>
      <c r="I4569" s="53"/>
      <c r="J4569" s="29"/>
      <c r="K4569" s="29"/>
      <c r="L4569" s="29"/>
      <c r="M4569" s="29"/>
      <c r="N4569" s="29"/>
      <c r="O4569" s="29"/>
      <c r="P4569" s="29"/>
      <c r="Q4569" s="29"/>
      <c r="R4569" s="29"/>
      <c r="S4569" s="29"/>
      <c r="T4569" s="29"/>
      <c r="U4569" s="29"/>
      <c r="V4569" s="29"/>
      <c r="W4569" s="29"/>
      <c r="X4569" s="29"/>
      <c r="Y4569" s="29"/>
      <c r="Z4569" s="29"/>
      <c r="AA4569" s="29"/>
      <c r="AB4569" s="29"/>
      <c r="AC4569" s="29"/>
      <c r="AD4569" s="29"/>
      <c r="AE4569" s="29"/>
      <c r="AF4569" s="29"/>
      <c r="AG4569" s="29"/>
      <c r="AH4569" s="29"/>
      <c r="AI4569" s="29"/>
      <c r="AJ4569" s="29"/>
      <c r="AK4569" s="29"/>
      <c r="AL4569" s="29"/>
      <c r="AM4569" s="29"/>
      <c r="AN4569" s="29"/>
      <c r="AO4569" s="29"/>
      <c r="AP4569" s="29"/>
      <c r="AQ4569" s="29"/>
      <c r="AR4569" s="29"/>
      <c r="AS4569" s="29"/>
      <c r="AT4569" s="29"/>
      <c r="AU4569" s="29"/>
      <c r="AV4569" s="29"/>
      <c r="AW4569" s="29"/>
    </row>
    <row r="4570" spans="1:49" ht="16.5" thickBot="1">
      <c r="A4570" s="78" t="s">
        <v>2146</v>
      </c>
      <c r="B4570" s="78"/>
      <c r="C4570" s="78"/>
      <c r="D4570" s="463"/>
      <c r="E4570" s="539"/>
      <c r="F4570" s="129"/>
      <c r="G4570" s="129"/>
      <c r="H4570" s="129"/>
      <c r="I4570" s="103"/>
    </row>
    <row r="4571" spans="1:49" s="151" customFormat="1" ht="36" customHeight="1" thickTop="1" thickBot="1">
      <c r="A4571" s="147" t="s">
        <v>2079</v>
      </c>
      <c r="B4571" s="5" t="s">
        <v>2080</v>
      </c>
      <c r="C4571" s="5" t="s">
        <v>1335</v>
      </c>
      <c r="D4571" s="450"/>
      <c r="E4571" s="148" t="s">
        <v>1570</v>
      </c>
      <c r="F4571" s="149" t="s">
        <v>1438</v>
      </c>
      <c r="G4571" s="149"/>
      <c r="H4571" s="149" t="s">
        <v>2332</v>
      </c>
      <c r="I4571" s="5" t="s">
        <v>856</v>
      </c>
      <c r="J4571" s="364" t="s">
        <v>2891</v>
      </c>
      <c r="K4571" s="364" t="s">
        <v>2879</v>
      </c>
      <c r="L4571" s="364" t="s">
        <v>2880</v>
      </c>
      <c r="M4571" s="364" t="s">
        <v>2881</v>
      </c>
      <c r="N4571" s="364" t="s">
        <v>2882</v>
      </c>
      <c r="O4571" s="364" t="s">
        <v>2883</v>
      </c>
      <c r="P4571" s="364" t="s">
        <v>2884</v>
      </c>
      <c r="Q4571" s="364" t="s">
        <v>2885</v>
      </c>
      <c r="R4571" s="364" t="s">
        <v>2886</v>
      </c>
      <c r="S4571" s="364" t="s">
        <v>2887</v>
      </c>
      <c r="T4571" s="364" t="s">
        <v>2888</v>
      </c>
      <c r="U4571" s="364" t="s">
        <v>2889</v>
      </c>
      <c r="V4571" s="364" t="s">
        <v>2890</v>
      </c>
      <c r="W4571" s="365" t="s">
        <v>2893</v>
      </c>
      <c r="X4571" s="365" t="s">
        <v>2879</v>
      </c>
      <c r="Y4571" s="365" t="s">
        <v>2880</v>
      </c>
      <c r="Z4571" s="365" t="s">
        <v>2881</v>
      </c>
      <c r="AA4571" s="365" t="s">
        <v>2882</v>
      </c>
      <c r="AB4571" s="365" t="s">
        <v>2883</v>
      </c>
      <c r="AC4571" s="365" t="s">
        <v>2884</v>
      </c>
      <c r="AD4571" s="365" t="s">
        <v>2885</v>
      </c>
      <c r="AE4571" s="365" t="s">
        <v>2886</v>
      </c>
      <c r="AF4571" s="365" t="s">
        <v>2887</v>
      </c>
      <c r="AG4571" s="365" t="s">
        <v>2888</v>
      </c>
      <c r="AH4571" s="365" t="s">
        <v>2889</v>
      </c>
      <c r="AI4571" s="365" t="s">
        <v>2890</v>
      </c>
      <c r="AJ4571" s="366" t="s">
        <v>2892</v>
      </c>
      <c r="AK4571" s="366" t="s">
        <v>2879</v>
      </c>
      <c r="AL4571" s="366" t="s">
        <v>2880</v>
      </c>
      <c r="AM4571" s="366" t="s">
        <v>2881</v>
      </c>
      <c r="AN4571" s="366" t="s">
        <v>2882</v>
      </c>
      <c r="AO4571" s="366" t="s">
        <v>2883</v>
      </c>
      <c r="AP4571" s="366" t="s">
        <v>2884</v>
      </c>
      <c r="AQ4571" s="366" t="s">
        <v>2885</v>
      </c>
      <c r="AR4571" s="366" t="s">
        <v>2886</v>
      </c>
      <c r="AS4571" s="366" t="s">
        <v>2887</v>
      </c>
      <c r="AT4571" s="366" t="s">
        <v>2888</v>
      </c>
      <c r="AU4571" s="366" t="s">
        <v>2889</v>
      </c>
      <c r="AV4571" s="366" t="s">
        <v>2890</v>
      </c>
      <c r="AW4571" s="368" t="s">
        <v>2895</v>
      </c>
    </row>
    <row r="4572" spans="1:49">
      <c r="A4572" s="33"/>
      <c r="B4572" s="34"/>
      <c r="C4572" s="34"/>
      <c r="D4572" s="34"/>
      <c r="E4572" s="35"/>
      <c r="F4572" s="36"/>
      <c r="G4572" s="36"/>
      <c r="H4572" s="36"/>
      <c r="I4572" s="34"/>
      <c r="J4572" s="202" t="s">
        <v>1224</v>
      </c>
      <c r="K4572" s="202">
        <v>1</v>
      </c>
      <c r="L4572" s="202">
        <v>2</v>
      </c>
      <c r="M4572" s="202">
        <v>3</v>
      </c>
      <c r="N4572" s="202">
        <v>4</v>
      </c>
      <c r="O4572" s="202">
        <v>5</v>
      </c>
      <c r="P4572" s="202">
        <v>6</v>
      </c>
      <c r="Q4572" s="202">
        <v>7</v>
      </c>
      <c r="R4572" s="202">
        <v>8</v>
      </c>
      <c r="S4572" s="202">
        <v>9</v>
      </c>
      <c r="T4572" s="202">
        <v>10</v>
      </c>
      <c r="U4572" s="202">
        <v>13</v>
      </c>
      <c r="V4572" s="202">
        <v>14</v>
      </c>
      <c r="W4572" s="202" t="s">
        <v>1224</v>
      </c>
      <c r="X4572" s="202">
        <v>1</v>
      </c>
      <c r="Y4572" s="202">
        <v>2</v>
      </c>
      <c r="Z4572" s="202">
        <v>3</v>
      </c>
      <c r="AA4572" s="202">
        <v>4</v>
      </c>
      <c r="AB4572" s="202">
        <v>5</v>
      </c>
      <c r="AC4572" s="202">
        <v>6</v>
      </c>
      <c r="AD4572" s="202">
        <v>7</v>
      </c>
      <c r="AE4572" s="202">
        <v>8</v>
      </c>
      <c r="AF4572" s="202">
        <v>9</v>
      </c>
      <c r="AG4572" s="202">
        <v>10</v>
      </c>
      <c r="AH4572" s="202">
        <v>13</v>
      </c>
      <c r="AI4572" s="202">
        <v>14</v>
      </c>
      <c r="AJ4572" s="202" t="s">
        <v>1224</v>
      </c>
      <c r="AK4572" s="202">
        <v>1</v>
      </c>
      <c r="AL4572" s="202">
        <v>2</v>
      </c>
      <c r="AM4572" s="202">
        <v>3</v>
      </c>
      <c r="AN4572" s="202">
        <v>4</v>
      </c>
      <c r="AO4572" s="202">
        <v>5</v>
      </c>
      <c r="AP4572" s="202">
        <v>6</v>
      </c>
      <c r="AQ4572" s="202">
        <v>7</v>
      </c>
      <c r="AR4572" s="202">
        <v>8</v>
      </c>
      <c r="AS4572" s="202">
        <v>9</v>
      </c>
      <c r="AT4572" s="202">
        <v>10</v>
      </c>
      <c r="AU4572" s="202">
        <v>13</v>
      </c>
      <c r="AV4572" s="202">
        <v>14</v>
      </c>
      <c r="AW4572" s="202">
        <v>15</v>
      </c>
    </row>
    <row r="4573" spans="1:49">
      <c r="A4573" s="37"/>
      <c r="B4573" s="38"/>
      <c r="C4573" s="38"/>
      <c r="D4573" s="38"/>
      <c r="E4573" s="60"/>
      <c r="F4573" s="61"/>
      <c r="G4573" s="61"/>
      <c r="H4573" s="61"/>
      <c r="I4573" s="38"/>
      <c r="J4573" s="134"/>
      <c r="K4573" s="134"/>
      <c r="L4573" s="134"/>
      <c r="M4573" s="134"/>
      <c r="N4573" s="134"/>
      <c r="O4573" s="134"/>
      <c r="P4573" s="134"/>
      <c r="Q4573" s="134"/>
      <c r="R4573" s="134"/>
      <c r="S4573" s="134"/>
      <c r="T4573" s="134"/>
      <c r="U4573" s="134"/>
      <c r="V4573" s="134"/>
      <c r="W4573" s="134"/>
      <c r="X4573" s="134"/>
      <c r="Y4573" s="134"/>
      <c r="Z4573" s="134"/>
      <c r="AA4573" s="134"/>
      <c r="AB4573" s="134"/>
      <c r="AC4573" s="134"/>
      <c r="AD4573" s="134"/>
      <c r="AE4573" s="134"/>
      <c r="AF4573" s="134"/>
      <c r="AG4573" s="134"/>
      <c r="AH4573" s="134"/>
      <c r="AI4573" s="134"/>
      <c r="AJ4573" s="134"/>
      <c r="AK4573" s="134"/>
      <c r="AL4573" s="134"/>
      <c r="AM4573" s="134"/>
      <c r="AN4573" s="134"/>
      <c r="AO4573" s="134"/>
      <c r="AP4573" s="134"/>
      <c r="AQ4573" s="134"/>
      <c r="AR4573" s="134"/>
      <c r="AS4573" s="134"/>
      <c r="AT4573" s="134"/>
      <c r="AU4573" s="134"/>
      <c r="AV4573" s="134"/>
      <c r="AW4573" s="134"/>
    </row>
    <row r="4574" spans="1:49">
      <c r="A4574" s="92" t="s">
        <v>797</v>
      </c>
      <c r="B4574" s="93" t="s">
        <v>1030</v>
      </c>
      <c r="C4574" s="93" t="s">
        <v>1652</v>
      </c>
      <c r="D4574" s="460"/>
      <c r="E4574" s="531"/>
      <c r="F4574" s="50"/>
      <c r="G4574" s="50"/>
      <c r="H4574" s="50"/>
      <c r="I4574" s="108" t="s">
        <v>1140</v>
      </c>
      <c r="J4574" s="28"/>
      <c r="K4574" s="28"/>
      <c r="L4574" s="28"/>
      <c r="M4574" s="28"/>
      <c r="N4574" s="28"/>
      <c r="O4574" s="28"/>
      <c r="P4574" s="28"/>
      <c r="Q4574" s="28"/>
      <c r="R4574" s="28"/>
      <c r="S4574" s="28"/>
      <c r="T4574" s="28"/>
      <c r="U4574" s="28"/>
      <c r="V4574" s="28"/>
      <c r="W4574" s="28"/>
      <c r="X4574" s="28"/>
      <c r="Y4574" s="28"/>
      <c r="Z4574" s="28"/>
      <c r="AA4574" s="28"/>
      <c r="AB4574" s="28"/>
      <c r="AC4574" s="28"/>
      <c r="AD4574" s="28"/>
      <c r="AE4574" s="28"/>
      <c r="AF4574" s="28"/>
      <c r="AG4574" s="28"/>
      <c r="AH4574" s="28"/>
      <c r="AI4574" s="28"/>
      <c r="AJ4574" s="28"/>
      <c r="AK4574" s="28"/>
      <c r="AL4574" s="28"/>
      <c r="AM4574" s="28"/>
      <c r="AN4574" s="28"/>
      <c r="AO4574" s="28"/>
      <c r="AP4574" s="28"/>
      <c r="AQ4574" s="28"/>
      <c r="AR4574" s="28"/>
      <c r="AS4574" s="28"/>
      <c r="AT4574" s="28"/>
      <c r="AU4574" s="28"/>
      <c r="AV4574" s="28"/>
      <c r="AW4574" s="28"/>
    </row>
    <row r="4575" spans="1:49">
      <c r="A4575" s="48"/>
      <c r="B4575" s="1"/>
      <c r="C4575" s="1"/>
      <c r="D4575" s="369"/>
      <c r="E4575" s="531"/>
      <c r="F4575" s="50"/>
      <c r="G4575" s="50"/>
      <c r="H4575" s="50"/>
      <c r="I4575" s="108"/>
    </row>
    <row r="4576" spans="1:49">
      <c r="A4576" s="48"/>
      <c r="B4576" s="42"/>
      <c r="C4576" s="42"/>
      <c r="D4576" s="42"/>
      <c r="E4576" s="531"/>
      <c r="F4576" s="50"/>
      <c r="G4576" s="50"/>
      <c r="H4576" s="50"/>
      <c r="I4576" s="49" t="s">
        <v>1559</v>
      </c>
      <c r="J4576" s="12">
        <f>SUM(J4577,J4585,J4587)</f>
        <v>40500</v>
      </c>
      <c r="K4576" s="12">
        <f t="shared" ref="K4576:AT4576" si="1277">SUM(K4577,K4585,K4587)</f>
        <v>0</v>
      </c>
      <c r="L4576" s="12">
        <f t="shared" si="1277"/>
        <v>1190</v>
      </c>
      <c r="M4576" s="12">
        <f t="shared" si="1277"/>
        <v>0</v>
      </c>
      <c r="N4576" s="12">
        <f t="shared" si="1277"/>
        <v>0</v>
      </c>
      <c r="O4576" s="12">
        <f t="shared" si="1277"/>
        <v>0</v>
      </c>
      <c r="P4576" s="12">
        <f t="shared" si="1277"/>
        <v>400</v>
      </c>
      <c r="Q4576" s="12">
        <f t="shared" si="1277"/>
        <v>4127</v>
      </c>
      <c r="R4576" s="12">
        <f t="shared" si="1277"/>
        <v>0</v>
      </c>
      <c r="S4576" s="12">
        <f t="shared" si="1277"/>
        <v>880</v>
      </c>
      <c r="T4576" s="12">
        <f t="shared" si="1277"/>
        <v>0</v>
      </c>
      <c r="U4576" s="12">
        <v>6597</v>
      </c>
      <c r="V4576" s="12">
        <v>33903</v>
      </c>
      <c r="W4576" s="12">
        <f>SUM(W4577,W4585,W4587)</f>
        <v>0</v>
      </c>
      <c r="X4576" s="12">
        <f t="shared" si="1277"/>
        <v>0</v>
      </c>
      <c r="Y4576" s="12">
        <f t="shared" si="1277"/>
        <v>0</v>
      </c>
      <c r="Z4576" s="12">
        <f t="shared" si="1277"/>
        <v>0</v>
      </c>
      <c r="AA4576" s="12">
        <f t="shared" si="1277"/>
        <v>0</v>
      </c>
      <c r="AB4576" s="12">
        <f t="shared" si="1277"/>
        <v>0</v>
      </c>
      <c r="AC4576" s="12">
        <f t="shared" si="1277"/>
        <v>0</v>
      </c>
      <c r="AD4576" s="12">
        <f t="shared" si="1277"/>
        <v>0</v>
      </c>
      <c r="AE4576" s="12">
        <f t="shared" si="1277"/>
        <v>0</v>
      </c>
      <c r="AF4576" s="12">
        <f t="shared" si="1277"/>
        <v>0</v>
      </c>
      <c r="AG4576" s="12">
        <f t="shared" si="1277"/>
        <v>0</v>
      </c>
      <c r="AH4576" s="12">
        <v>0</v>
      </c>
      <c r="AI4576" s="12">
        <v>0</v>
      </c>
      <c r="AJ4576" s="12">
        <f>SUM(AJ4577,AJ4585,AJ4587)</f>
        <v>6777</v>
      </c>
      <c r="AK4576" s="12">
        <f t="shared" si="1277"/>
        <v>0</v>
      </c>
      <c r="AL4576" s="12">
        <f t="shared" si="1277"/>
        <v>0</v>
      </c>
      <c r="AM4576" s="12">
        <f t="shared" si="1277"/>
        <v>777</v>
      </c>
      <c r="AN4576" s="12">
        <f t="shared" si="1277"/>
        <v>0</v>
      </c>
      <c r="AO4576" s="12">
        <f t="shared" si="1277"/>
        <v>0</v>
      </c>
      <c r="AP4576" s="12">
        <f t="shared" si="1277"/>
        <v>0</v>
      </c>
      <c r="AQ4576" s="12">
        <f t="shared" si="1277"/>
        <v>3000</v>
      </c>
      <c r="AR4576" s="12">
        <f t="shared" si="1277"/>
        <v>0</v>
      </c>
      <c r="AS4576" s="12">
        <f t="shared" si="1277"/>
        <v>0</v>
      </c>
      <c r="AT4576" s="12">
        <f t="shared" si="1277"/>
        <v>0</v>
      </c>
      <c r="AU4576" s="12">
        <v>3777</v>
      </c>
      <c r="AV4576" s="12">
        <v>3000</v>
      </c>
      <c r="AW4576" s="12">
        <f t="shared" ref="AW4576:AW4606" si="1278">U4576+AH4576+AU4576</f>
        <v>10374</v>
      </c>
    </row>
    <row r="4577" spans="1:49">
      <c r="A4577" s="44" t="s">
        <v>797</v>
      </c>
      <c r="B4577" s="45" t="s">
        <v>1030</v>
      </c>
      <c r="C4577" s="45" t="s">
        <v>1652</v>
      </c>
      <c r="D4577" s="452" t="s">
        <v>2982</v>
      </c>
      <c r="E4577" s="213" t="s">
        <v>771</v>
      </c>
      <c r="F4577" s="65"/>
      <c r="G4577" s="65"/>
      <c r="H4577" s="65"/>
      <c r="I4577" s="1" t="s">
        <v>1500</v>
      </c>
      <c r="J4577" s="9">
        <f>SUM(J4578:J4579)</f>
        <v>18800</v>
      </c>
      <c r="K4577" s="9">
        <f t="shared" ref="K4577:AT4577" si="1279">SUM(K4578:K4579)</f>
        <v>0</v>
      </c>
      <c r="L4577" s="9">
        <f t="shared" si="1279"/>
        <v>0</v>
      </c>
      <c r="M4577" s="9">
        <f t="shared" si="1279"/>
        <v>0</v>
      </c>
      <c r="N4577" s="9">
        <f t="shared" si="1279"/>
        <v>0</v>
      </c>
      <c r="O4577" s="9">
        <f t="shared" si="1279"/>
        <v>0</v>
      </c>
      <c r="P4577" s="9">
        <f t="shared" si="1279"/>
        <v>400</v>
      </c>
      <c r="Q4577" s="9">
        <f t="shared" si="1279"/>
        <v>0</v>
      </c>
      <c r="R4577" s="9">
        <f t="shared" si="1279"/>
        <v>0</v>
      </c>
      <c r="S4577" s="9">
        <f t="shared" si="1279"/>
        <v>0</v>
      </c>
      <c r="T4577" s="9">
        <f t="shared" si="1279"/>
        <v>0</v>
      </c>
      <c r="U4577" s="9">
        <v>400</v>
      </c>
      <c r="V4577" s="9">
        <v>18400</v>
      </c>
      <c r="W4577" s="9">
        <f>SUM(W4578:W4579)</f>
        <v>0</v>
      </c>
      <c r="X4577" s="9">
        <f t="shared" si="1279"/>
        <v>0</v>
      </c>
      <c r="Y4577" s="9">
        <f t="shared" si="1279"/>
        <v>0</v>
      </c>
      <c r="Z4577" s="9">
        <f t="shared" si="1279"/>
        <v>0</v>
      </c>
      <c r="AA4577" s="9">
        <f t="shared" si="1279"/>
        <v>0</v>
      </c>
      <c r="AB4577" s="9">
        <f t="shared" si="1279"/>
        <v>0</v>
      </c>
      <c r="AC4577" s="9">
        <f t="shared" si="1279"/>
        <v>0</v>
      </c>
      <c r="AD4577" s="9">
        <f t="shared" si="1279"/>
        <v>0</v>
      </c>
      <c r="AE4577" s="9">
        <f t="shared" si="1279"/>
        <v>0</v>
      </c>
      <c r="AF4577" s="9">
        <f t="shared" si="1279"/>
        <v>0</v>
      </c>
      <c r="AG4577" s="9">
        <f t="shared" si="1279"/>
        <v>0</v>
      </c>
      <c r="AH4577" s="9">
        <v>0</v>
      </c>
      <c r="AI4577" s="9">
        <v>0</v>
      </c>
      <c r="AJ4577" s="9">
        <f>SUM(AJ4578:AJ4579)</f>
        <v>0</v>
      </c>
      <c r="AK4577" s="9">
        <f t="shared" si="1279"/>
        <v>0</v>
      </c>
      <c r="AL4577" s="9">
        <f t="shared" si="1279"/>
        <v>0</v>
      </c>
      <c r="AM4577" s="9">
        <f t="shared" si="1279"/>
        <v>0</v>
      </c>
      <c r="AN4577" s="9">
        <f t="shared" si="1279"/>
        <v>0</v>
      </c>
      <c r="AO4577" s="9">
        <f t="shared" si="1279"/>
        <v>0</v>
      </c>
      <c r="AP4577" s="9">
        <f t="shared" si="1279"/>
        <v>0</v>
      </c>
      <c r="AQ4577" s="9">
        <f t="shared" si="1279"/>
        <v>0</v>
      </c>
      <c r="AR4577" s="9">
        <f t="shared" si="1279"/>
        <v>0</v>
      </c>
      <c r="AS4577" s="9">
        <f t="shared" si="1279"/>
        <v>0</v>
      </c>
      <c r="AT4577" s="9">
        <f t="shared" si="1279"/>
        <v>0</v>
      </c>
      <c r="AU4577" s="9">
        <v>0</v>
      </c>
      <c r="AV4577" s="9">
        <v>0</v>
      </c>
      <c r="AW4577" s="9">
        <f t="shared" si="1278"/>
        <v>400</v>
      </c>
    </row>
    <row r="4578" spans="1:49">
      <c r="A4578" s="44" t="s">
        <v>797</v>
      </c>
      <c r="B4578" s="45" t="s">
        <v>1030</v>
      </c>
      <c r="C4578" s="45" t="s">
        <v>1652</v>
      </c>
      <c r="D4578" s="452" t="s">
        <v>2982</v>
      </c>
      <c r="E4578" s="367" t="s">
        <v>834</v>
      </c>
      <c r="F4578" s="50"/>
      <c r="G4578" s="468" t="s">
        <v>3096</v>
      </c>
      <c r="H4578" s="50" t="s">
        <v>2333</v>
      </c>
      <c r="I4578" s="42" t="s">
        <v>1165</v>
      </c>
      <c r="J4578" s="15">
        <v>16000</v>
      </c>
      <c r="U4578" s="15">
        <v>0</v>
      </c>
      <c r="V4578" s="15">
        <v>16000</v>
      </c>
      <c r="AH4578" s="15">
        <v>0</v>
      </c>
      <c r="AI4578" s="15">
        <v>0</v>
      </c>
      <c r="AU4578" s="15">
        <v>0</v>
      </c>
      <c r="AV4578" s="15">
        <v>0</v>
      </c>
      <c r="AW4578" s="15">
        <f t="shared" si="1278"/>
        <v>0</v>
      </c>
    </row>
    <row r="4579" spans="1:49">
      <c r="A4579" s="44" t="s">
        <v>797</v>
      </c>
      <c r="B4579" s="45" t="s">
        <v>1030</v>
      </c>
      <c r="C4579" s="45" t="s">
        <v>1652</v>
      </c>
      <c r="D4579" s="452" t="s">
        <v>2982</v>
      </c>
      <c r="E4579" s="367" t="s">
        <v>772</v>
      </c>
      <c r="F4579" s="50"/>
      <c r="G4579" s="468" t="s">
        <v>3096</v>
      </c>
      <c r="H4579" s="50" t="s">
        <v>2333</v>
      </c>
      <c r="I4579" s="42" t="s">
        <v>1227</v>
      </c>
      <c r="J4579" s="15">
        <f>SUM(J4580:J4584)</f>
        <v>2800</v>
      </c>
      <c r="K4579" s="15">
        <f t="shared" ref="K4579:AT4579" si="1280">SUM(K4580:K4584)</f>
        <v>0</v>
      </c>
      <c r="L4579" s="15">
        <f t="shared" si="1280"/>
        <v>0</v>
      </c>
      <c r="M4579" s="15">
        <f t="shared" si="1280"/>
        <v>0</v>
      </c>
      <c r="N4579" s="15">
        <f t="shared" si="1280"/>
        <v>0</v>
      </c>
      <c r="O4579" s="15">
        <f t="shared" si="1280"/>
        <v>0</v>
      </c>
      <c r="P4579" s="15">
        <f t="shared" si="1280"/>
        <v>400</v>
      </c>
      <c r="Q4579" s="15">
        <f t="shared" si="1280"/>
        <v>0</v>
      </c>
      <c r="R4579" s="15">
        <f t="shared" si="1280"/>
        <v>0</v>
      </c>
      <c r="S4579" s="15">
        <f t="shared" si="1280"/>
        <v>0</v>
      </c>
      <c r="T4579" s="15">
        <f t="shared" si="1280"/>
        <v>0</v>
      </c>
      <c r="U4579" s="15">
        <v>400</v>
      </c>
      <c r="V4579" s="15">
        <v>2400</v>
      </c>
      <c r="W4579" s="15">
        <f>SUM(W4580:W4584)</f>
        <v>0</v>
      </c>
      <c r="X4579" s="15">
        <f t="shared" si="1280"/>
        <v>0</v>
      </c>
      <c r="Y4579" s="15">
        <f t="shared" si="1280"/>
        <v>0</v>
      </c>
      <c r="Z4579" s="15">
        <f t="shared" si="1280"/>
        <v>0</v>
      </c>
      <c r="AA4579" s="15">
        <f t="shared" si="1280"/>
        <v>0</v>
      </c>
      <c r="AB4579" s="15">
        <f t="shared" si="1280"/>
        <v>0</v>
      </c>
      <c r="AC4579" s="15">
        <f t="shared" si="1280"/>
        <v>0</v>
      </c>
      <c r="AD4579" s="15">
        <f t="shared" si="1280"/>
        <v>0</v>
      </c>
      <c r="AE4579" s="15">
        <f t="shared" si="1280"/>
        <v>0</v>
      </c>
      <c r="AF4579" s="15">
        <f t="shared" si="1280"/>
        <v>0</v>
      </c>
      <c r="AG4579" s="15">
        <f t="shared" si="1280"/>
        <v>0</v>
      </c>
      <c r="AH4579" s="15">
        <v>0</v>
      </c>
      <c r="AI4579" s="15">
        <v>0</v>
      </c>
      <c r="AJ4579" s="15">
        <f>SUM(AJ4580:AJ4584)</f>
        <v>0</v>
      </c>
      <c r="AK4579" s="15">
        <f t="shared" si="1280"/>
        <v>0</v>
      </c>
      <c r="AL4579" s="15">
        <f t="shared" si="1280"/>
        <v>0</v>
      </c>
      <c r="AM4579" s="15">
        <f t="shared" si="1280"/>
        <v>0</v>
      </c>
      <c r="AN4579" s="15">
        <f t="shared" si="1280"/>
        <v>0</v>
      </c>
      <c r="AO4579" s="15">
        <f t="shared" si="1280"/>
        <v>0</v>
      </c>
      <c r="AP4579" s="15">
        <f t="shared" si="1280"/>
        <v>0</v>
      </c>
      <c r="AQ4579" s="15">
        <f t="shared" si="1280"/>
        <v>0</v>
      </c>
      <c r="AR4579" s="15">
        <f t="shared" si="1280"/>
        <v>0</v>
      </c>
      <c r="AS4579" s="15">
        <f t="shared" si="1280"/>
        <v>0</v>
      </c>
      <c r="AT4579" s="15">
        <f t="shared" si="1280"/>
        <v>0</v>
      </c>
      <c r="AU4579" s="15">
        <v>0</v>
      </c>
      <c r="AV4579" s="15">
        <v>0</v>
      </c>
      <c r="AW4579" s="15">
        <f t="shared" si="1278"/>
        <v>400</v>
      </c>
    </row>
    <row r="4580" spans="1:49" s="144" customFormat="1">
      <c r="A4580" s="44" t="s">
        <v>797</v>
      </c>
      <c r="B4580" s="45" t="s">
        <v>1030</v>
      </c>
      <c r="C4580" s="45" t="s">
        <v>1652</v>
      </c>
      <c r="D4580" s="452" t="s">
        <v>2982</v>
      </c>
      <c r="E4580" s="140" t="s">
        <v>850</v>
      </c>
      <c r="F4580" s="141" t="s">
        <v>517</v>
      </c>
      <c r="G4580" s="468" t="s">
        <v>3096</v>
      </c>
      <c r="H4580" s="50" t="s">
        <v>2333</v>
      </c>
      <c r="I4580" s="142" t="s">
        <v>1119</v>
      </c>
      <c r="J4580" s="15">
        <v>600</v>
      </c>
      <c r="K4580" s="15"/>
      <c r="L4580" s="15"/>
      <c r="M4580" s="15"/>
      <c r="N4580" s="15"/>
      <c r="O4580" s="15"/>
      <c r="P4580" s="15"/>
      <c r="Q4580" s="15"/>
      <c r="R4580" s="15"/>
      <c r="S4580" s="15"/>
      <c r="T4580" s="15"/>
      <c r="U4580" s="15">
        <v>0</v>
      </c>
      <c r="V4580" s="15">
        <v>600</v>
      </c>
      <c r="W4580" s="15"/>
      <c r="X4580" s="15"/>
      <c r="Y4580" s="15"/>
      <c r="Z4580" s="15"/>
      <c r="AA4580" s="15"/>
      <c r="AB4580" s="15"/>
      <c r="AC4580" s="15"/>
      <c r="AD4580" s="15"/>
      <c r="AE4580" s="15"/>
      <c r="AF4580" s="15"/>
      <c r="AG4580" s="15"/>
      <c r="AH4580" s="15">
        <v>0</v>
      </c>
      <c r="AI4580" s="15">
        <v>0</v>
      </c>
      <c r="AJ4580" s="15"/>
      <c r="AK4580" s="15"/>
      <c r="AL4580" s="15"/>
      <c r="AM4580" s="15"/>
      <c r="AN4580" s="15"/>
      <c r="AO4580" s="15"/>
      <c r="AP4580" s="15"/>
      <c r="AQ4580" s="15"/>
      <c r="AR4580" s="15"/>
      <c r="AS4580" s="15"/>
      <c r="AT4580" s="15"/>
      <c r="AU4580" s="15">
        <v>0</v>
      </c>
      <c r="AV4580" s="15">
        <v>0</v>
      </c>
      <c r="AW4580" s="15">
        <f t="shared" si="1278"/>
        <v>0</v>
      </c>
    </row>
    <row r="4581" spans="1:49" s="144" customFormat="1">
      <c r="A4581" s="44" t="s">
        <v>797</v>
      </c>
      <c r="B4581" s="45" t="s">
        <v>1030</v>
      </c>
      <c r="C4581" s="45" t="s">
        <v>1652</v>
      </c>
      <c r="D4581" s="452" t="s">
        <v>2982</v>
      </c>
      <c r="E4581" s="140" t="s">
        <v>851</v>
      </c>
      <c r="F4581" s="141" t="s">
        <v>518</v>
      </c>
      <c r="G4581" s="468" t="s">
        <v>3096</v>
      </c>
      <c r="H4581" s="50" t="s">
        <v>2333</v>
      </c>
      <c r="I4581" s="142" t="s">
        <v>1290</v>
      </c>
      <c r="J4581" s="15">
        <v>1800</v>
      </c>
      <c r="K4581" s="15"/>
      <c r="L4581" s="15"/>
      <c r="M4581" s="15"/>
      <c r="N4581" s="15"/>
      <c r="O4581" s="15"/>
      <c r="P4581" s="15"/>
      <c r="Q4581" s="15"/>
      <c r="R4581" s="15"/>
      <c r="S4581" s="15"/>
      <c r="T4581" s="15"/>
      <c r="U4581" s="15">
        <v>0</v>
      </c>
      <c r="V4581" s="15">
        <v>1800</v>
      </c>
      <c r="W4581" s="15"/>
      <c r="X4581" s="15"/>
      <c r="Y4581" s="15"/>
      <c r="Z4581" s="15"/>
      <c r="AA4581" s="15"/>
      <c r="AB4581" s="15"/>
      <c r="AC4581" s="15"/>
      <c r="AD4581" s="15"/>
      <c r="AE4581" s="15"/>
      <c r="AF4581" s="15"/>
      <c r="AG4581" s="15"/>
      <c r="AH4581" s="15">
        <v>0</v>
      </c>
      <c r="AI4581" s="15">
        <v>0</v>
      </c>
      <c r="AJ4581" s="15"/>
      <c r="AK4581" s="15"/>
      <c r="AL4581" s="15"/>
      <c r="AM4581" s="15"/>
      <c r="AN4581" s="15"/>
      <c r="AO4581" s="15"/>
      <c r="AP4581" s="15"/>
      <c r="AQ4581" s="15"/>
      <c r="AR4581" s="15"/>
      <c r="AS4581" s="15"/>
      <c r="AT4581" s="15"/>
      <c r="AU4581" s="15">
        <v>0</v>
      </c>
      <c r="AV4581" s="15">
        <v>0</v>
      </c>
      <c r="AW4581" s="15">
        <f t="shared" si="1278"/>
        <v>0</v>
      </c>
    </row>
    <row r="4582" spans="1:49" s="144" customFormat="1">
      <c r="A4582" s="44" t="s">
        <v>797</v>
      </c>
      <c r="B4582" s="45" t="s">
        <v>1030</v>
      </c>
      <c r="C4582" s="45" t="s">
        <v>1652</v>
      </c>
      <c r="D4582" s="452" t="s">
        <v>2982</v>
      </c>
      <c r="E4582" s="140" t="s">
        <v>852</v>
      </c>
      <c r="F4582" s="141" t="s">
        <v>519</v>
      </c>
      <c r="G4582" s="468" t="s">
        <v>3096</v>
      </c>
      <c r="H4582" s="50" t="s">
        <v>2333</v>
      </c>
      <c r="I4582" s="142" t="s">
        <v>1733</v>
      </c>
      <c r="J4582" s="15">
        <v>400</v>
      </c>
      <c r="K4582" s="15"/>
      <c r="L4582" s="15"/>
      <c r="M4582" s="15"/>
      <c r="N4582" s="15"/>
      <c r="O4582" s="15"/>
      <c r="P4582" s="15">
        <v>400</v>
      </c>
      <c r="Q4582" s="15"/>
      <c r="R4582" s="15"/>
      <c r="S4582" s="15"/>
      <c r="T4582" s="15"/>
      <c r="U4582" s="15">
        <v>400</v>
      </c>
      <c r="V4582" s="15">
        <v>0</v>
      </c>
      <c r="W4582" s="15"/>
      <c r="X4582" s="15"/>
      <c r="Y4582" s="15"/>
      <c r="Z4582" s="15"/>
      <c r="AA4582" s="15"/>
      <c r="AB4582" s="15"/>
      <c r="AC4582" s="15"/>
      <c r="AD4582" s="15"/>
      <c r="AE4582" s="15"/>
      <c r="AF4582" s="15"/>
      <c r="AG4582" s="15"/>
      <c r="AH4582" s="15">
        <v>0</v>
      </c>
      <c r="AI4582" s="15">
        <v>0</v>
      </c>
      <c r="AJ4582" s="15"/>
      <c r="AK4582" s="15"/>
      <c r="AL4582" s="15"/>
      <c r="AM4582" s="15"/>
      <c r="AN4582" s="15"/>
      <c r="AO4582" s="15"/>
      <c r="AP4582" s="15"/>
      <c r="AQ4582" s="15"/>
      <c r="AR4582" s="15"/>
      <c r="AS4582" s="15"/>
      <c r="AT4582" s="15"/>
      <c r="AU4582" s="15">
        <v>0</v>
      </c>
      <c r="AV4582" s="15">
        <v>0</v>
      </c>
      <c r="AW4582" s="15">
        <f t="shared" si="1278"/>
        <v>400</v>
      </c>
    </row>
    <row r="4583" spans="1:49" s="144" customFormat="1">
      <c r="A4583" s="44" t="s">
        <v>797</v>
      </c>
      <c r="B4583" s="45" t="s">
        <v>1030</v>
      </c>
      <c r="C4583" s="45" t="s">
        <v>1652</v>
      </c>
      <c r="D4583" s="452" t="s">
        <v>2982</v>
      </c>
      <c r="E4583" s="140" t="s">
        <v>853</v>
      </c>
      <c r="F4583" s="141" t="s">
        <v>520</v>
      </c>
      <c r="G4583" s="468" t="s">
        <v>3096</v>
      </c>
      <c r="H4583" s="50" t="s">
        <v>2333</v>
      </c>
      <c r="I4583" s="142" t="s">
        <v>1734</v>
      </c>
      <c r="J4583" s="15"/>
      <c r="K4583" s="15"/>
      <c r="L4583" s="15"/>
      <c r="M4583" s="15"/>
      <c r="N4583" s="15"/>
      <c r="O4583" s="15"/>
      <c r="P4583" s="15"/>
      <c r="Q4583" s="15"/>
      <c r="R4583" s="15"/>
      <c r="S4583" s="15"/>
      <c r="T4583" s="15"/>
      <c r="U4583" s="15">
        <v>0</v>
      </c>
      <c r="V4583" s="15">
        <v>0</v>
      </c>
      <c r="W4583" s="15"/>
      <c r="X4583" s="15"/>
      <c r="Y4583" s="15"/>
      <c r="Z4583" s="15"/>
      <c r="AA4583" s="15"/>
      <c r="AB4583" s="15"/>
      <c r="AC4583" s="15"/>
      <c r="AD4583" s="15"/>
      <c r="AE4583" s="15"/>
      <c r="AF4583" s="15"/>
      <c r="AG4583" s="15"/>
      <c r="AH4583" s="15">
        <v>0</v>
      </c>
      <c r="AI4583" s="15">
        <v>0</v>
      </c>
      <c r="AJ4583" s="15"/>
      <c r="AK4583" s="15"/>
      <c r="AL4583" s="15"/>
      <c r="AM4583" s="15"/>
      <c r="AN4583" s="15"/>
      <c r="AO4583" s="15"/>
      <c r="AP4583" s="15"/>
      <c r="AQ4583" s="15"/>
      <c r="AR4583" s="15"/>
      <c r="AS4583" s="15"/>
      <c r="AT4583" s="15"/>
      <c r="AU4583" s="15">
        <v>0</v>
      </c>
      <c r="AV4583" s="15">
        <v>0</v>
      </c>
      <c r="AW4583" s="15">
        <f t="shared" si="1278"/>
        <v>0</v>
      </c>
    </row>
    <row r="4584" spans="1:49" s="144" customFormat="1">
      <c r="A4584" s="44" t="s">
        <v>797</v>
      </c>
      <c r="B4584" s="45" t="s">
        <v>1030</v>
      </c>
      <c r="C4584" s="45" t="s">
        <v>1652</v>
      </c>
      <c r="D4584" s="452" t="s">
        <v>2982</v>
      </c>
      <c r="E4584" s="140" t="s">
        <v>854</v>
      </c>
      <c r="F4584" s="141" t="s">
        <v>521</v>
      </c>
      <c r="G4584" s="468" t="s">
        <v>3096</v>
      </c>
      <c r="H4584" s="50" t="s">
        <v>2333</v>
      </c>
      <c r="I4584" s="142" t="s">
        <v>1735</v>
      </c>
      <c r="J4584" s="15"/>
      <c r="K4584" s="15"/>
      <c r="L4584" s="15"/>
      <c r="M4584" s="15"/>
      <c r="N4584" s="15"/>
      <c r="O4584" s="15"/>
      <c r="P4584" s="15"/>
      <c r="Q4584" s="15"/>
      <c r="R4584" s="15"/>
      <c r="S4584" s="15"/>
      <c r="T4584" s="15"/>
      <c r="U4584" s="15">
        <v>0</v>
      </c>
      <c r="V4584" s="15">
        <v>0</v>
      </c>
      <c r="W4584" s="15"/>
      <c r="X4584" s="15"/>
      <c r="Y4584" s="15"/>
      <c r="Z4584" s="15"/>
      <c r="AA4584" s="15"/>
      <c r="AB4584" s="15"/>
      <c r="AC4584" s="15"/>
      <c r="AD4584" s="15"/>
      <c r="AE4584" s="15"/>
      <c r="AF4584" s="15"/>
      <c r="AG4584" s="15"/>
      <c r="AH4584" s="15">
        <v>0</v>
      </c>
      <c r="AI4584" s="15">
        <v>0</v>
      </c>
      <c r="AJ4584" s="15"/>
      <c r="AK4584" s="15"/>
      <c r="AL4584" s="15"/>
      <c r="AM4584" s="15"/>
      <c r="AN4584" s="15"/>
      <c r="AO4584" s="15"/>
      <c r="AP4584" s="15"/>
      <c r="AQ4584" s="15"/>
      <c r="AR4584" s="15"/>
      <c r="AS4584" s="15"/>
      <c r="AT4584" s="15"/>
      <c r="AU4584" s="15">
        <v>0</v>
      </c>
      <c r="AV4584" s="15">
        <v>0</v>
      </c>
      <c r="AW4584" s="15">
        <f t="shared" si="1278"/>
        <v>0</v>
      </c>
    </row>
    <row r="4585" spans="1:49">
      <c r="A4585" s="44" t="s">
        <v>797</v>
      </c>
      <c r="B4585" s="45" t="s">
        <v>1030</v>
      </c>
      <c r="C4585" s="45" t="s">
        <v>1652</v>
      </c>
      <c r="D4585" s="452" t="s">
        <v>2982</v>
      </c>
      <c r="E4585" s="213" t="s">
        <v>773</v>
      </c>
      <c r="F4585" s="65"/>
      <c r="G4585" s="65"/>
      <c r="H4585" s="65"/>
      <c r="I4585" s="1" t="s">
        <v>1362</v>
      </c>
      <c r="J4585" s="9">
        <f>SUM(J4586)</f>
        <v>1700</v>
      </c>
      <c r="K4585" s="9">
        <f t="shared" ref="K4585:AT4585" si="1281">SUM(K4586)</f>
        <v>0</v>
      </c>
      <c r="L4585" s="9">
        <f t="shared" si="1281"/>
        <v>0</v>
      </c>
      <c r="M4585" s="9">
        <f t="shared" si="1281"/>
        <v>0</v>
      </c>
      <c r="N4585" s="9">
        <f t="shared" si="1281"/>
        <v>0</v>
      </c>
      <c r="O4585" s="9">
        <f t="shared" si="1281"/>
        <v>0</v>
      </c>
      <c r="P4585" s="9">
        <f t="shared" si="1281"/>
        <v>0</v>
      </c>
      <c r="Q4585" s="9">
        <f t="shared" si="1281"/>
        <v>0</v>
      </c>
      <c r="R4585" s="9">
        <f t="shared" si="1281"/>
        <v>0</v>
      </c>
      <c r="S4585" s="9">
        <f t="shared" si="1281"/>
        <v>0</v>
      </c>
      <c r="T4585" s="9">
        <f t="shared" si="1281"/>
        <v>0</v>
      </c>
      <c r="U4585" s="9">
        <v>0</v>
      </c>
      <c r="V4585" s="9">
        <v>1700</v>
      </c>
      <c r="W4585" s="9">
        <f>SUM(W4586)</f>
        <v>0</v>
      </c>
      <c r="X4585" s="9">
        <f t="shared" si="1281"/>
        <v>0</v>
      </c>
      <c r="Y4585" s="9">
        <f t="shared" si="1281"/>
        <v>0</v>
      </c>
      <c r="Z4585" s="9">
        <f t="shared" si="1281"/>
        <v>0</v>
      </c>
      <c r="AA4585" s="9">
        <f t="shared" si="1281"/>
        <v>0</v>
      </c>
      <c r="AB4585" s="9">
        <f t="shared" si="1281"/>
        <v>0</v>
      </c>
      <c r="AC4585" s="9">
        <f t="shared" si="1281"/>
        <v>0</v>
      </c>
      <c r="AD4585" s="9">
        <f t="shared" si="1281"/>
        <v>0</v>
      </c>
      <c r="AE4585" s="9">
        <f t="shared" si="1281"/>
        <v>0</v>
      </c>
      <c r="AF4585" s="9">
        <f t="shared" si="1281"/>
        <v>0</v>
      </c>
      <c r="AG4585" s="9">
        <f t="shared" si="1281"/>
        <v>0</v>
      </c>
      <c r="AH4585" s="9">
        <v>0</v>
      </c>
      <c r="AI4585" s="9">
        <v>0</v>
      </c>
      <c r="AJ4585" s="9">
        <f>SUM(AJ4586)</f>
        <v>0</v>
      </c>
      <c r="AK4585" s="9">
        <f t="shared" si="1281"/>
        <v>0</v>
      </c>
      <c r="AL4585" s="9">
        <f t="shared" si="1281"/>
        <v>0</v>
      </c>
      <c r="AM4585" s="9">
        <f t="shared" si="1281"/>
        <v>0</v>
      </c>
      <c r="AN4585" s="9">
        <f t="shared" si="1281"/>
        <v>0</v>
      </c>
      <c r="AO4585" s="9">
        <f t="shared" si="1281"/>
        <v>0</v>
      </c>
      <c r="AP4585" s="9">
        <f t="shared" si="1281"/>
        <v>0</v>
      </c>
      <c r="AQ4585" s="9">
        <f t="shared" si="1281"/>
        <v>0</v>
      </c>
      <c r="AR4585" s="9">
        <f t="shared" si="1281"/>
        <v>0</v>
      </c>
      <c r="AS4585" s="9">
        <f t="shared" si="1281"/>
        <v>0</v>
      </c>
      <c r="AT4585" s="9">
        <f t="shared" si="1281"/>
        <v>0</v>
      </c>
      <c r="AU4585" s="9">
        <v>0</v>
      </c>
      <c r="AV4585" s="9">
        <v>0</v>
      </c>
      <c r="AW4585" s="9">
        <f t="shared" si="1278"/>
        <v>0</v>
      </c>
    </row>
    <row r="4586" spans="1:49">
      <c r="A4586" s="44" t="s">
        <v>797</v>
      </c>
      <c r="B4586" s="45" t="s">
        <v>1030</v>
      </c>
      <c r="C4586" s="45" t="s">
        <v>1652</v>
      </c>
      <c r="D4586" s="452" t="s">
        <v>2982</v>
      </c>
      <c r="E4586" s="367" t="s">
        <v>785</v>
      </c>
      <c r="F4586" s="50"/>
      <c r="G4586" s="468" t="s">
        <v>3096</v>
      </c>
      <c r="H4586" s="50" t="s">
        <v>2333</v>
      </c>
      <c r="I4586" s="42" t="s">
        <v>1363</v>
      </c>
      <c r="J4586" s="15">
        <v>1700</v>
      </c>
      <c r="U4586" s="15">
        <v>0</v>
      </c>
      <c r="V4586" s="15">
        <v>1700</v>
      </c>
      <c r="AH4586" s="15">
        <v>0</v>
      </c>
      <c r="AI4586" s="15">
        <v>0</v>
      </c>
      <c r="AU4586" s="15">
        <v>0</v>
      </c>
      <c r="AV4586" s="15">
        <v>0</v>
      </c>
      <c r="AW4586" s="15">
        <f t="shared" si="1278"/>
        <v>0</v>
      </c>
    </row>
    <row r="4587" spans="1:49">
      <c r="A4587" s="44" t="s">
        <v>797</v>
      </c>
      <c r="B4587" s="45" t="s">
        <v>1030</v>
      </c>
      <c r="C4587" s="45" t="s">
        <v>1652</v>
      </c>
      <c r="D4587" s="452" t="s">
        <v>2982</v>
      </c>
      <c r="E4587" s="213" t="s">
        <v>1364</v>
      </c>
      <c r="F4587" s="65"/>
      <c r="G4587" s="65"/>
      <c r="H4587" s="65"/>
      <c r="I4587" s="1" t="s">
        <v>2104</v>
      </c>
      <c r="J4587" s="9">
        <f>SUM(J4588:J4597)</f>
        <v>20000</v>
      </c>
      <c r="K4587" s="9">
        <f t="shared" ref="K4587:AT4587" si="1282">SUM(K4588:K4597)</f>
        <v>0</v>
      </c>
      <c r="L4587" s="9">
        <f t="shared" si="1282"/>
        <v>1190</v>
      </c>
      <c r="M4587" s="9">
        <f t="shared" si="1282"/>
        <v>0</v>
      </c>
      <c r="N4587" s="9">
        <f t="shared" si="1282"/>
        <v>0</v>
      </c>
      <c r="O4587" s="9">
        <f t="shared" si="1282"/>
        <v>0</v>
      </c>
      <c r="P4587" s="9">
        <f t="shared" si="1282"/>
        <v>0</v>
      </c>
      <c r="Q4587" s="9">
        <f t="shared" si="1282"/>
        <v>4127</v>
      </c>
      <c r="R4587" s="9">
        <f t="shared" si="1282"/>
        <v>0</v>
      </c>
      <c r="S4587" s="9">
        <f t="shared" si="1282"/>
        <v>880</v>
      </c>
      <c r="T4587" s="9">
        <f t="shared" si="1282"/>
        <v>0</v>
      </c>
      <c r="U4587" s="9">
        <v>6197</v>
      </c>
      <c r="V4587" s="9">
        <v>13803</v>
      </c>
      <c r="W4587" s="9">
        <f>SUM(W4588:W4597)</f>
        <v>0</v>
      </c>
      <c r="X4587" s="9">
        <f t="shared" si="1282"/>
        <v>0</v>
      </c>
      <c r="Y4587" s="9">
        <f t="shared" si="1282"/>
        <v>0</v>
      </c>
      <c r="Z4587" s="9">
        <f t="shared" si="1282"/>
        <v>0</v>
      </c>
      <c r="AA4587" s="9">
        <f t="shared" si="1282"/>
        <v>0</v>
      </c>
      <c r="AB4587" s="9">
        <f t="shared" si="1282"/>
        <v>0</v>
      </c>
      <c r="AC4587" s="9">
        <f t="shared" si="1282"/>
        <v>0</v>
      </c>
      <c r="AD4587" s="9">
        <f t="shared" si="1282"/>
        <v>0</v>
      </c>
      <c r="AE4587" s="9">
        <f t="shared" si="1282"/>
        <v>0</v>
      </c>
      <c r="AF4587" s="9">
        <f t="shared" si="1282"/>
        <v>0</v>
      </c>
      <c r="AG4587" s="9">
        <f t="shared" si="1282"/>
        <v>0</v>
      </c>
      <c r="AH4587" s="9">
        <v>0</v>
      </c>
      <c r="AI4587" s="9">
        <v>0</v>
      </c>
      <c r="AJ4587" s="9">
        <f>SUM(AJ4588:AJ4597)</f>
        <v>6777</v>
      </c>
      <c r="AK4587" s="9">
        <f t="shared" si="1282"/>
        <v>0</v>
      </c>
      <c r="AL4587" s="9">
        <f t="shared" si="1282"/>
        <v>0</v>
      </c>
      <c r="AM4587" s="9">
        <f t="shared" si="1282"/>
        <v>777</v>
      </c>
      <c r="AN4587" s="9">
        <f t="shared" si="1282"/>
        <v>0</v>
      </c>
      <c r="AO4587" s="9">
        <f t="shared" si="1282"/>
        <v>0</v>
      </c>
      <c r="AP4587" s="9">
        <f t="shared" si="1282"/>
        <v>0</v>
      </c>
      <c r="AQ4587" s="9">
        <f t="shared" si="1282"/>
        <v>3000</v>
      </c>
      <c r="AR4587" s="9">
        <f t="shared" si="1282"/>
        <v>0</v>
      </c>
      <c r="AS4587" s="9">
        <f t="shared" si="1282"/>
        <v>0</v>
      </c>
      <c r="AT4587" s="9">
        <f t="shared" si="1282"/>
        <v>0</v>
      </c>
      <c r="AU4587" s="9">
        <v>3777</v>
      </c>
      <c r="AV4587" s="9">
        <v>3000</v>
      </c>
      <c r="AW4587" s="9">
        <f t="shared" si="1278"/>
        <v>9974</v>
      </c>
    </row>
    <row r="4588" spans="1:49">
      <c r="A4588" s="44" t="s">
        <v>797</v>
      </c>
      <c r="B4588" s="45" t="s">
        <v>1030</v>
      </c>
      <c r="C4588" s="45" t="s">
        <v>1652</v>
      </c>
      <c r="D4588" s="452" t="s">
        <v>2982</v>
      </c>
      <c r="E4588" s="367" t="s">
        <v>786</v>
      </c>
      <c r="F4588" s="50"/>
      <c r="G4588" s="468" t="s">
        <v>3096</v>
      </c>
      <c r="H4588" s="50" t="s">
        <v>2333</v>
      </c>
      <c r="I4588" s="42" t="s">
        <v>1191</v>
      </c>
      <c r="U4588" s="15">
        <v>0</v>
      </c>
      <c r="V4588" s="15">
        <v>0</v>
      </c>
      <c r="AH4588" s="15">
        <v>0</v>
      </c>
      <c r="AI4588" s="15">
        <v>0</v>
      </c>
      <c r="AU4588" s="15">
        <v>0</v>
      </c>
      <c r="AV4588" s="15">
        <v>0</v>
      </c>
      <c r="AW4588" s="15">
        <f t="shared" si="1278"/>
        <v>0</v>
      </c>
    </row>
    <row r="4589" spans="1:49">
      <c r="A4589" s="44" t="s">
        <v>797</v>
      </c>
      <c r="B4589" s="45" t="s">
        <v>1030</v>
      </c>
      <c r="C4589" s="45" t="s">
        <v>1652</v>
      </c>
      <c r="D4589" s="452" t="s">
        <v>2982</v>
      </c>
      <c r="E4589" s="367" t="s">
        <v>1528</v>
      </c>
      <c r="F4589" s="50"/>
      <c r="G4589" s="468" t="s">
        <v>3096</v>
      </c>
      <c r="H4589" s="50" t="s">
        <v>2333</v>
      </c>
      <c r="I4589" s="42" t="s">
        <v>989</v>
      </c>
      <c r="U4589" s="15">
        <v>0</v>
      </c>
      <c r="V4589" s="15">
        <v>0</v>
      </c>
      <c r="AH4589" s="15">
        <v>0</v>
      </c>
      <c r="AI4589" s="15">
        <v>0</v>
      </c>
      <c r="AU4589" s="15">
        <v>0</v>
      </c>
      <c r="AV4589" s="15">
        <v>0</v>
      </c>
      <c r="AW4589" s="15">
        <f t="shared" si="1278"/>
        <v>0</v>
      </c>
    </row>
    <row r="4590" spans="1:49">
      <c r="A4590" s="44" t="s">
        <v>797</v>
      </c>
      <c r="B4590" s="45" t="s">
        <v>1030</v>
      </c>
      <c r="C4590" s="45" t="s">
        <v>1652</v>
      </c>
      <c r="D4590" s="452" t="s">
        <v>2982</v>
      </c>
      <c r="E4590" s="367" t="s">
        <v>1679</v>
      </c>
      <c r="F4590" s="50"/>
      <c r="G4590" s="468" t="s">
        <v>3096</v>
      </c>
      <c r="H4590" s="50" t="s">
        <v>2333</v>
      </c>
      <c r="I4590" s="42" t="s">
        <v>1048</v>
      </c>
      <c r="U4590" s="15">
        <v>0</v>
      </c>
      <c r="V4590" s="15">
        <v>0</v>
      </c>
      <c r="AH4590" s="15">
        <v>0</v>
      </c>
      <c r="AI4590" s="15">
        <v>0</v>
      </c>
      <c r="AU4590" s="15">
        <v>0</v>
      </c>
      <c r="AV4590" s="15">
        <v>0</v>
      </c>
      <c r="AW4590" s="15">
        <f t="shared" si="1278"/>
        <v>0</v>
      </c>
    </row>
    <row r="4591" spans="1:49">
      <c r="A4591" s="44" t="s">
        <v>797</v>
      </c>
      <c r="B4591" s="45" t="s">
        <v>1030</v>
      </c>
      <c r="C4591" s="45" t="s">
        <v>1652</v>
      </c>
      <c r="D4591" s="452" t="s">
        <v>2982</v>
      </c>
      <c r="E4591" s="367" t="s">
        <v>787</v>
      </c>
      <c r="F4591" s="50"/>
      <c r="G4591" s="468" t="s">
        <v>3096</v>
      </c>
      <c r="H4591" s="50" t="s">
        <v>2333</v>
      </c>
      <c r="I4591" s="42" t="s">
        <v>2078</v>
      </c>
      <c r="J4591" s="15">
        <v>8000</v>
      </c>
      <c r="L4591" s="15">
        <v>1190</v>
      </c>
      <c r="Q4591" s="15">
        <v>1127</v>
      </c>
      <c r="S4591" s="15">
        <v>880</v>
      </c>
      <c r="U4591" s="15">
        <v>3197</v>
      </c>
      <c r="V4591" s="15">
        <v>4803</v>
      </c>
      <c r="AH4591" s="15">
        <v>0</v>
      </c>
      <c r="AI4591" s="15">
        <v>0</v>
      </c>
      <c r="AJ4591" s="15">
        <v>4777</v>
      </c>
      <c r="AM4591" s="15">
        <v>777</v>
      </c>
      <c r="AQ4591" s="15">
        <v>1800</v>
      </c>
      <c r="AU4591" s="15">
        <v>2577</v>
      </c>
      <c r="AV4591" s="15">
        <v>2200</v>
      </c>
      <c r="AW4591" s="15">
        <f t="shared" si="1278"/>
        <v>5774</v>
      </c>
    </row>
    <row r="4592" spans="1:49">
      <c r="A4592" s="44" t="s">
        <v>797</v>
      </c>
      <c r="B4592" s="45" t="s">
        <v>1030</v>
      </c>
      <c r="C4592" s="45" t="s">
        <v>1652</v>
      </c>
      <c r="D4592" s="452" t="s">
        <v>2982</v>
      </c>
      <c r="E4592" s="367" t="s">
        <v>1116</v>
      </c>
      <c r="F4592" s="50"/>
      <c r="G4592" s="468" t="s">
        <v>3096</v>
      </c>
      <c r="H4592" s="50" t="s">
        <v>2333</v>
      </c>
      <c r="I4592" s="42" t="s">
        <v>1487</v>
      </c>
      <c r="U4592" s="15">
        <v>0</v>
      </c>
      <c r="V4592" s="15">
        <v>0</v>
      </c>
      <c r="AH4592" s="15">
        <v>0</v>
      </c>
      <c r="AI4592" s="15">
        <v>0</v>
      </c>
      <c r="AU4592" s="15">
        <v>0</v>
      </c>
      <c r="AV4592" s="15">
        <v>0</v>
      </c>
      <c r="AW4592" s="15">
        <f t="shared" si="1278"/>
        <v>0</v>
      </c>
    </row>
    <row r="4593" spans="1:49">
      <c r="A4593" s="44" t="s">
        <v>797</v>
      </c>
      <c r="B4593" s="45" t="s">
        <v>1030</v>
      </c>
      <c r="C4593" s="45" t="s">
        <v>1652</v>
      </c>
      <c r="D4593" s="452" t="s">
        <v>2982</v>
      </c>
      <c r="E4593" s="367" t="s">
        <v>1703</v>
      </c>
      <c r="F4593" s="50"/>
      <c r="G4593" s="468" t="s">
        <v>3096</v>
      </c>
      <c r="H4593" s="50" t="s">
        <v>2333</v>
      </c>
      <c r="I4593" s="42" t="s">
        <v>1047</v>
      </c>
      <c r="U4593" s="15">
        <v>0</v>
      </c>
      <c r="V4593" s="15">
        <v>0</v>
      </c>
      <c r="AH4593" s="15">
        <v>0</v>
      </c>
      <c r="AI4593" s="15">
        <v>0</v>
      </c>
      <c r="AU4593" s="15">
        <v>0</v>
      </c>
      <c r="AV4593" s="15">
        <v>0</v>
      </c>
      <c r="AW4593" s="15">
        <f t="shared" si="1278"/>
        <v>0</v>
      </c>
    </row>
    <row r="4594" spans="1:49">
      <c r="A4594" s="44" t="s">
        <v>797</v>
      </c>
      <c r="B4594" s="45" t="s">
        <v>1030</v>
      </c>
      <c r="C4594" s="45" t="s">
        <v>1652</v>
      </c>
      <c r="D4594" s="452" t="s">
        <v>2982</v>
      </c>
      <c r="E4594" s="367" t="s">
        <v>826</v>
      </c>
      <c r="F4594" s="50"/>
      <c r="G4594" s="468" t="s">
        <v>3096</v>
      </c>
      <c r="H4594" s="50" t="s">
        <v>2333</v>
      </c>
      <c r="I4594" s="42" t="s">
        <v>935</v>
      </c>
      <c r="J4594" s="15">
        <v>8000</v>
      </c>
      <c r="Q4594" s="15">
        <v>3000</v>
      </c>
      <c r="U4594" s="15">
        <v>3000</v>
      </c>
      <c r="V4594" s="15">
        <v>5000</v>
      </c>
      <c r="AH4594" s="15">
        <v>0</v>
      </c>
      <c r="AI4594" s="15">
        <v>0</v>
      </c>
      <c r="AU4594" s="15">
        <v>0</v>
      </c>
      <c r="AV4594" s="15">
        <v>0</v>
      </c>
      <c r="AW4594" s="15">
        <f t="shared" si="1278"/>
        <v>3000</v>
      </c>
    </row>
    <row r="4595" spans="1:49">
      <c r="A4595" s="44" t="s">
        <v>797</v>
      </c>
      <c r="B4595" s="45" t="s">
        <v>1030</v>
      </c>
      <c r="C4595" s="45" t="s">
        <v>1652</v>
      </c>
      <c r="D4595" s="452" t="s">
        <v>2982</v>
      </c>
      <c r="E4595" s="367" t="s">
        <v>1115</v>
      </c>
      <c r="F4595" s="50"/>
      <c r="G4595" s="468" t="s">
        <v>3096</v>
      </c>
      <c r="H4595" s="50" t="s">
        <v>2333</v>
      </c>
      <c r="I4595" s="42" t="s">
        <v>990</v>
      </c>
      <c r="U4595" s="15">
        <v>0</v>
      </c>
      <c r="V4595" s="15">
        <v>0</v>
      </c>
      <c r="AH4595" s="15">
        <v>0</v>
      </c>
      <c r="AI4595" s="15">
        <v>0</v>
      </c>
      <c r="AU4595" s="15">
        <v>0</v>
      </c>
      <c r="AV4595" s="15">
        <v>0</v>
      </c>
      <c r="AW4595" s="15">
        <f t="shared" si="1278"/>
        <v>0</v>
      </c>
    </row>
    <row r="4596" spans="1:49">
      <c r="A4596" s="44" t="s">
        <v>797</v>
      </c>
      <c r="B4596" s="45" t="s">
        <v>1030</v>
      </c>
      <c r="C4596" s="45" t="s">
        <v>1652</v>
      </c>
      <c r="D4596" s="452" t="s">
        <v>2982</v>
      </c>
      <c r="E4596" s="367" t="s">
        <v>1677</v>
      </c>
      <c r="F4596" s="50"/>
      <c r="G4596" s="468" t="s">
        <v>3096</v>
      </c>
      <c r="H4596" s="50" t="s">
        <v>2333</v>
      </c>
      <c r="I4596" s="42" t="s">
        <v>1688</v>
      </c>
      <c r="J4596" s="15">
        <v>4000</v>
      </c>
      <c r="U4596" s="15">
        <v>0</v>
      </c>
      <c r="V4596" s="15">
        <v>4000</v>
      </c>
      <c r="AH4596" s="15">
        <v>0</v>
      </c>
      <c r="AI4596" s="15">
        <v>0</v>
      </c>
      <c r="AJ4596" s="15">
        <v>2000</v>
      </c>
      <c r="AQ4596" s="15">
        <v>1200</v>
      </c>
      <c r="AU4596" s="15">
        <v>1200</v>
      </c>
      <c r="AV4596" s="15">
        <v>800</v>
      </c>
      <c r="AW4596" s="15">
        <f t="shared" si="1278"/>
        <v>1200</v>
      </c>
    </row>
    <row r="4597" spans="1:49">
      <c r="A4597" s="44" t="s">
        <v>797</v>
      </c>
      <c r="B4597" s="45" t="s">
        <v>1030</v>
      </c>
      <c r="C4597" s="45" t="s">
        <v>1652</v>
      </c>
      <c r="D4597" s="452" t="s">
        <v>2982</v>
      </c>
      <c r="E4597" s="367" t="s">
        <v>1677</v>
      </c>
      <c r="F4597" s="50" t="s">
        <v>522</v>
      </c>
      <c r="G4597" s="468" t="s">
        <v>3096</v>
      </c>
      <c r="H4597" s="50" t="s">
        <v>2333</v>
      </c>
      <c r="I4597" s="42" t="s">
        <v>25</v>
      </c>
      <c r="U4597" s="15">
        <v>0</v>
      </c>
      <c r="V4597" s="15">
        <v>0</v>
      </c>
      <c r="AH4597" s="15">
        <v>0</v>
      </c>
      <c r="AI4597" s="15">
        <v>0</v>
      </c>
      <c r="AU4597" s="15">
        <v>0</v>
      </c>
      <c r="AV4597" s="15">
        <v>0</v>
      </c>
      <c r="AW4597" s="15">
        <f t="shared" si="1278"/>
        <v>0</v>
      </c>
    </row>
    <row r="4598" spans="1:49" s="52" customFormat="1">
      <c r="A4598" s="41"/>
      <c r="B4598" s="345"/>
      <c r="C4598" s="345"/>
      <c r="D4598" s="369"/>
      <c r="E4598" s="213"/>
      <c r="F4598" s="65"/>
      <c r="G4598" s="65"/>
      <c r="H4598" s="65"/>
      <c r="I4598" s="49" t="s">
        <v>3</v>
      </c>
      <c r="J4598" s="6">
        <f>SUM(J4599)</f>
        <v>0</v>
      </c>
      <c r="K4598" s="6">
        <f t="shared" ref="K4598:AT4599" si="1283">SUM(K4599)</f>
        <v>0</v>
      </c>
      <c r="L4598" s="6">
        <f t="shared" si="1283"/>
        <v>0</v>
      </c>
      <c r="M4598" s="6">
        <f t="shared" si="1283"/>
        <v>0</v>
      </c>
      <c r="N4598" s="6">
        <f t="shared" si="1283"/>
        <v>0</v>
      </c>
      <c r="O4598" s="6">
        <f t="shared" si="1283"/>
        <v>0</v>
      </c>
      <c r="P4598" s="6">
        <f t="shared" si="1283"/>
        <v>0</v>
      </c>
      <c r="Q4598" s="6">
        <f t="shared" si="1283"/>
        <v>0</v>
      </c>
      <c r="R4598" s="6">
        <f t="shared" si="1283"/>
        <v>0</v>
      </c>
      <c r="S4598" s="6">
        <f t="shared" si="1283"/>
        <v>0</v>
      </c>
      <c r="T4598" s="6">
        <f t="shared" si="1283"/>
        <v>0</v>
      </c>
      <c r="U4598" s="6">
        <v>0</v>
      </c>
      <c r="V4598" s="6">
        <v>0</v>
      </c>
      <c r="W4598" s="6">
        <f>SUM(W4599)</f>
        <v>0</v>
      </c>
      <c r="X4598" s="6">
        <f t="shared" si="1283"/>
        <v>0</v>
      </c>
      <c r="Y4598" s="6">
        <f t="shared" si="1283"/>
        <v>0</v>
      </c>
      <c r="Z4598" s="6">
        <f t="shared" si="1283"/>
        <v>0</v>
      </c>
      <c r="AA4598" s="6">
        <f t="shared" si="1283"/>
        <v>0</v>
      </c>
      <c r="AB4598" s="6">
        <f t="shared" si="1283"/>
        <v>0</v>
      </c>
      <c r="AC4598" s="6">
        <f t="shared" si="1283"/>
        <v>0</v>
      </c>
      <c r="AD4598" s="6">
        <f t="shared" si="1283"/>
        <v>0</v>
      </c>
      <c r="AE4598" s="6">
        <f t="shared" si="1283"/>
        <v>0</v>
      </c>
      <c r="AF4598" s="6">
        <f t="shared" si="1283"/>
        <v>0</v>
      </c>
      <c r="AG4598" s="6">
        <f t="shared" si="1283"/>
        <v>0</v>
      </c>
      <c r="AH4598" s="6">
        <v>0</v>
      </c>
      <c r="AI4598" s="6">
        <v>0</v>
      </c>
      <c r="AJ4598" s="6">
        <f>SUM(AJ4599)</f>
        <v>0</v>
      </c>
      <c r="AK4598" s="6">
        <f t="shared" si="1283"/>
        <v>0</v>
      </c>
      <c r="AL4598" s="6">
        <f t="shared" si="1283"/>
        <v>0</v>
      </c>
      <c r="AM4598" s="6">
        <f t="shared" si="1283"/>
        <v>0</v>
      </c>
      <c r="AN4598" s="6">
        <f t="shared" si="1283"/>
        <v>0</v>
      </c>
      <c r="AO4598" s="6">
        <f t="shared" si="1283"/>
        <v>0</v>
      </c>
      <c r="AP4598" s="6">
        <f t="shared" si="1283"/>
        <v>0</v>
      </c>
      <c r="AQ4598" s="6">
        <f t="shared" si="1283"/>
        <v>0</v>
      </c>
      <c r="AR4598" s="6">
        <f t="shared" si="1283"/>
        <v>0</v>
      </c>
      <c r="AS4598" s="6">
        <f t="shared" si="1283"/>
        <v>0</v>
      </c>
      <c r="AT4598" s="6">
        <f t="shared" si="1283"/>
        <v>0</v>
      </c>
      <c r="AU4598" s="6">
        <v>0</v>
      </c>
      <c r="AV4598" s="6">
        <v>0</v>
      </c>
      <c r="AW4598" s="6">
        <f t="shared" si="1278"/>
        <v>0</v>
      </c>
    </row>
    <row r="4599" spans="1:49" s="52" customFormat="1">
      <c r="A4599" s="44" t="s">
        <v>797</v>
      </c>
      <c r="B4599" s="45" t="s">
        <v>1030</v>
      </c>
      <c r="C4599" s="45" t="s">
        <v>1652</v>
      </c>
      <c r="D4599" s="452" t="s">
        <v>2982</v>
      </c>
      <c r="E4599" s="213" t="s">
        <v>833</v>
      </c>
      <c r="F4599" s="65"/>
      <c r="G4599" s="65"/>
      <c r="H4599" s="65"/>
      <c r="I4599" s="53" t="s">
        <v>1</v>
      </c>
      <c r="J4599" s="200">
        <f>SUM(J4600)</f>
        <v>0</v>
      </c>
      <c r="K4599" s="200">
        <f t="shared" si="1283"/>
        <v>0</v>
      </c>
      <c r="L4599" s="200">
        <f t="shared" si="1283"/>
        <v>0</v>
      </c>
      <c r="M4599" s="200">
        <f t="shared" si="1283"/>
        <v>0</v>
      </c>
      <c r="N4599" s="200">
        <f t="shared" si="1283"/>
        <v>0</v>
      </c>
      <c r="O4599" s="200">
        <f t="shared" si="1283"/>
        <v>0</v>
      </c>
      <c r="P4599" s="200">
        <f t="shared" si="1283"/>
        <v>0</v>
      </c>
      <c r="Q4599" s="200">
        <f t="shared" si="1283"/>
        <v>0</v>
      </c>
      <c r="R4599" s="200">
        <f t="shared" si="1283"/>
        <v>0</v>
      </c>
      <c r="S4599" s="200">
        <f t="shared" si="1283"/>
        <v>0</v>
      </c>
      <c r="T4599" s="200">
        <f t="shared" si="1283"/>
        <v>0</v>
      </c>
      <c r="U4599" s="200">
        <v>0</v>
      </c>
      <c r="V4599" s="200">
        <v>0</v>
      </c>
      <c r="W4599" s="200">
        <f>SUM(W4600)</f>
        <v>0</v>
      </c>
      <c r="X4599" s="200">
        <f t="shared" si="1283"/>
        <v>0</v>
      </c>
      <c r="Y4599" s="200">
        <f t="shared" si="1283"/>
        <v>0</v>
      </c>
      <c r="Z4599" s="200">
        <f t="shared" si="1283"/>
        <v>0</v>
      </c>
      <c r="AA4599" s="200">
        <f t="shared" si="1283"/>
        <v>0</v>
      </c>
      <c r="AB4599" s="200">
        <f t="shared" si="1283"/>
        <v>0</v>
      </c>
      <c r="AC4599" s="200">
        <f t="shared" si="1283"/>
        <v>0</v>
      </c>
      <c r="AD4599" s="200">
        <f t="shared" si="1283"/>
        <v>0</v>
      </c>
      <c r="AE4599" s="200">
        <f t="shared" si="1283"/>
        <v>0</v>
      </c>
      <c r="AF4599" s="200">
        <f t="shared" si="1283"/>
        <v>0</v>
      </c>
      <c r="AG4599" s="200">
        <f t="shared" si="1283"/>
        <v>0</v>
      </c>
      <c r="AH4599" s="200">
        <v>0</v>
      </c>
      <c r="AI4599" s="200">
        <v>0</v>
      </c>
      <c r="AJ4599" s="200">
        <f>SUM(AJ4600)</f>
        <v>0</v>
      </c>
      <c r="AK4599" s="200">
        <f t="shared" si="1283"/>
        <v>0</v>
      </c>
      <c r="AL4599" s="200">
        <f t="shared" si="1283"/>
        <v>0</v>
      </c>
      <c r="AM4599" s="200">
        <f t="shared" si="1283"/>
        <v>0</v>
      </c>
      <c r="AN4599" s="200">
        <f t="shared" si="1283"/>
        <v>0</v>
      </c>
      <c r="AO4599" s="200">
        <f t="shared" si="1283"/>
        <v>0</v>
      </c>
      <c r="AP4599" s="200">
        <f t="shared" si="1283"/>
        <v>0</v>
      </c>
      <c r="AQ4599" s="200">
        <f t="shared" si="1283"/>
        <v>0</v>
      </c>
      <c r="AR4599" s="200">
        <f t="shared" si="1283"/>
        <v>0</v>
      </c>
      <c r="AS4599" s="200">
        <f t="shared" si="1283"/>
        <v>0</v>
      </c>
      <c r="AT4599" s="200">
        <f t="shared" si="1283"/>
        <v>0</v>
      </c>
      <c r="AU4599" s="200">
        <v>0</v>
      </c>
      <c r="AV4599" s="200">
        <v>0</v>
      </c>
      <c r="AW4599" s="200">
        <f t="shared" si="1278"/>
        <v>0</v>
      </c>
    </row>
    <row r="4600" spans="1:49" s="59" customFormat="1">
      <c r="A4600" s="44" t="s">
        <v>797</v>
      </c>
      <c r="B4600" s="45" t="s">
        <v>1030</v>
      </c>
      <c r="C4600" s="45" t="s">
        <v>1652</v>
      </c>
      <c r="D4600" s="452" t="s">
        <v>2982</v>
      </c>
      <c r="E4600" s="57" t="s">
        <v>1517</v>
      </c>
      <c r="F4600" s="58"/>
      <c r="G4600" s="468" t="s">
        <v>3096</v>
      </c>
      <c r="H4600" s="50" t="s">
        <v>2333</v>
      </c>
      <c r="I4600" s="188" t="s">
        <v>2584</v>
      </c>
      <c r="J4600" s="13"/>
      <c r="K4600" s="13"/>
      <c r="L4600" s="13"/>
      <c r="M4600" s="13"/>
      <c r="N4600" s="13"/>
      <c r="O4600" s="13"/>
      <c r="P4600" s="13"/>
      <c r="Q4600" s="13"/>
      <c r="R4600" s="13"/>
      <c r="S4600" s="13"/>
      <c r="T4600" s="13"/>
      <c r="U4600" s="13">
        <v>0</v>
      </c>
      <c r="V4600" s="13">
        <v>0</v>
      </c>
      <c r="W4600" s="13"/>
      <c r="X4600" s="13"/>
      <c r="Y4600" s="13"/>
      <c r="Z4600" s="13"/>
      <c r="AA4600" s="13"/>
      <c r="AB4600" s="13"/>
      <c r="AC4600" s="13"/>
      <c r="AD4600" s="13"/>
      <c r="AE4600" s="13"/>
      <c r="AF4600" s="13"/>
      <c r="AG4600" s="13"/>
      <c r="AH4600" s="13">
        <v>0</v>
      </c>
      <c r="AI4600" s="13">
        <v>0</v>
      </c>
      <c r="AJ4600" s="13"/>
      <c r="AK4600" s="13"/>
      <c r="AL4600" s="13"/>
      <c r="AM4600" s="13"/>
      <c r="AN4600" s="13"/>
      <c r="AO4600" s="13"/>
      <c r="AP4600" s="13"/>
      <c r="AQ4600" s="13"/>
      <c r="AR4600" s="13"/>
      <c r="AS4600" s="13"/>
      <c r="AT4600" s="13"/>
      <c r="AU4600" s="13">
        <v>0</v>
      </c>
      <c r="AV4600" s="13">
        <v>0</v>
      </c>
      <c r="AW4600" s="13">
        <f t="shared" si="1278"/>
        <v>0</v>
      </c>
    </row>
    <row r="4601" spans="1:49">
      <c r="A4601" s="312"/>
      <c r="B4601" s="313"/>
      <c r="C4601" s="313"/>
      <c r="D4601" s="313"/>
      <c r="E4601" s="314"/>
      <c r="F4601" s="310"/>
      <c r="G4601" s="310"/>
      <c r="H4601" s="310"/>
      <c r="I4601" s="311" t="s">
        <v>1157</v>
      </c>
      <c r="J4601" s="192">
        <f>SUM(J4602)</f>
        <v>2000</v>
      </c>
      <c r="K4601" s="192">
        <f t="shared" ref="K4601:AT4601" si="1284">SUM(K4602)</f>
        <v>0</v>
      </c>
      <c r="L4601" s="192">
        <f t="shared" si="1284"/>
        <v>0</v>
      </c>
      <c r="M4601" s="192">
        <f t="shared" si="1284"/>
        <v>0</v>
      </c>
      <c r="N4601" s="192">
        <f t="shared" si="1284"/>
        <v>0</v>
      </c>
      <c r="O4601" s="192">
        <f t="shared" si="1284"/>
        <v>0</v>
      </c>
      <c r="P4601" s="192">
        <f t="shared" si="1284"/>
        <v>0</v>
      </c>
      <c r="Q4601" s="192">
        <f t="shared" si="1284"/>
        <v>0</v>
      </c>
      <c r="R4601" s="192">
        <f t="shared" si="1284"/>
        <v>0</v>
      </c>
      <c r="S4601" s="192">
        <f t="shared" si="1284"/>
        <v>0</v>
      </c>
      <c r="T4601" s="192">
        <f t="shared" si="1284"/>
        <v>0</v>
      </c>
      <c r="U4601" s="192">
        <v>0</v>
      </c>
      <c r="V4601" s="192">
        <v>2000</v>
      </c>
      <c r="W4601" s="192">
        <f>SUM(W4602)</f>
        <v>3000</v>
      </c>
      <c r="X4601" s="192">
        <f t="shared" si="1284"/>
        <v>0</v>
      </c>
      <c r="Y4601" s="192">
        <f t="shared" si="1284"/>
        <v>0</v>
      </c>
      <c r="Z4601" s="192">
        <f t="shared" si="1284"/>
        <v>0</v>
      </c>
      <c r="AA4601" s="192">
        <f t="shared" si="1284"/>
        <v>0</v>
      </c>
      <c r="AB4601" s="192">
        <f t="shared" si="1284"/>
        <v>0</v>
      </c>
      <c r="AC4601" s="192">
        <f t="shared" si="1284"/>
        <v>0</v>
      </c>
      <c r="AD4601" s="192">
        <f t="shared" si="1284"/>
        <v>0</v>
      </c>
      <c r="AE4601" s="192">
        <f t="shared" si="1284"/>
        <v>0</v>
      </c>
      <c r="AF4601" s="192">
        <f t="shared" si="1284"/>
        <v>3000</v>
      </c>
      <c r="AG4601" s="192">
        <f t="shared" si="1284"/>
        <v>0</v>
      </c>
      <c r="AH4601" s="192">
        <v>3000</v>
      </c>
      <c r="AI4601" s="192">
        <v>0</v>
      </c>
      <c r="AJ4601" s="192">
        <f>SUM(AJ4602)</f>
        <v>12000</v>
      </c>
      <c r="AK4601" s="192">
        <f t="shared" si="1284"/>
        <v>0</v>
      </c>
      <c r="AL4601" s="192">
        <f t="shared" si="1284"/>
        <v>0</v>
      </c>
      <c r="AM4601" s="192">
        <f t="shared" si="1284"/>
        <v>0</v>
      </c>
      <c r="AN4601" s="192">
        <f t="shared" si="1284"/>
        <v>0</v>
      </c>
      <c r="AO4601" s="192">
        <f t="shared" si="1284"/>
        <v>0</v>
      </c>
      <c r="AP4601" s="192">
        <f t="shared" si="1284"/>
        <v>0</v>
      </c>
      <c r="AQ4601" s="192">
        <f t="shared" si="1284"/>
        <v>0</v>
      </c>
      <c r="AR4601" s="192">
        <f t="shared" si="1284"/>
        <v>0</v>
      </c>
      <c r="AS4601" s="192">
        <f t="shared" si="1284"/>
        <v>0</v>
      </c>
      <c r="AT4601" s="192">
        <f t="shared" si="1284"/>
        <v>0</v>
      </c>
      <c r="AU4601" s="192">
        <v>0</v>
      </c>
      <c r="AV4601" s="192">
        <v>12000</v>
      </c>
      <c r="AW4601" s="192">
        <f t="shared" si="1278"/>
        <v>3000</v>
      </c>
    </row>
    <row r="4602" spans="1:49">
      <c r="A4602" s="312" t="s">
        <v>797</v>
      </c>
      <c r="B4602" s="313" t="s">
        <v>1030</v>
      </c>
      <c r="C4602" s="313" t="s">
        <v>1652</v>
      </c>
      <c r="D4602" s="452" t="s">
        <v>2982</v>
      </c>
      <c r="E4602" s="540" t="s">
        <v>1402</v>
      </c>
      <c r="F4602" s="310"/>
      <c r="G4602" s="310"/>
      <c r="H4602" s="310"/>
      <c r="I4602" s="308" t="s">
        <v>1158</v>
      </c>
      <c r="J4602" s="19">
        <f>SUM(J4603:J4604)</f>
        <v>2000</v>
      </c>
      <c r="K4602" s="19">
        <f t="shared" ref="K4602:AT4602" si="1285">SUM(K4603:K4604)</f>
        <v>0</v>
      </c>
      <c r="L4602" s="19">
        <f t="shared" si="1285"/>
        <v>0</v>
      </c>
      <c r="M4602" s="19">
        <f t="shared" si="1285"/>
        <v>0</v>
      </c>
      <c r="N4602" s="19">
        <f t="shared" si="1285"/>
        <v>0</v>
      </c>
      <c r="O4602" s="19">
        <f t="shared" si="1285"/>
        <v>0</v>
      </c>
      <c r="P4602" s="19">
        <f t="shared" si="1285"/>
        <v>0</v>
      </c>
      <c r="Q4602" s="19">
        <f t="shared" si="1285"/>
        <v>0</v>
      </c>
      <c r="R4602" s="19">
        <f t="shared" si="1285"/>
        <v>0</v>
      </c>
      <c r="S4602" s="19">
        <f t="shared" si="1285"/>
        <v>0</v>
      </c>
      <c r="T4602" s="19">
        <f t="shared" si="1285"/>
        <v>0</v>
      </c>
      <c r="U4602" s="19">
        <v>0</v>
      </c>
      <c r="V4602" s="19">
        <v>2000</v>
      </c>
      <c r="W4602" s="19">
        <f>SUM(W4603:W4604)</f>
        <v>3000</v>
      </c>
      <c r="X4602" s="19">
        <f t="shared" si="1285"/>
        <v>0</v>
      </c>
      <c r="Y4602" s="19">
        <f t="shared" si="1285"/>
        <v>0</v>
      </c>
      <c r="Z4602" s="19">
        <f t="shared" si="1285"/>
        <v>0</v>
      </c>
      <c r="AA4602" s="19">
        <f t="shared" si="1285"/>
        <v>0</v>
      </c>
      <c r="AB4602" s="19">
        <f t="shared" si="1285"/>
        <v>0</v>
      </c>
      <c r="AC4602" s="19">
        <f t="shared" si="1285"/>
        <v>0</v>
      </c>
      <c r="AD4602" s="19">
        <f t="shared" si="1285"/>
        <v>0</v>
      </c>
      <c r="AE4602" s="19">
        <f t="shared" si="1285"/>
        <v>0</v>
      </c>
      <c r="AF4602" s="19">
        <f t="shared" si="1285"/>
        <v>3000</v>
      </c>
      <c r="AG4602" s="19">
        <f t="shared" si="1285"/>
        <v>0</v>
      </c>
      <c r="AH4602" s="19">
        <v>3000</v>
      </c>
      <c r="AI4602" s="19">
        <v>0</v>
      </c>
      <c r="AJ4602" s="19">
        <f>SUM(AJ4603:AJ4604)</f>
        <v>12000</v>
      </c>
      <c r="AK4602" s="19">
        <f t="shared" si="1285"/>
        <v>0</v>
      </c>
      <c r="AL4602" s="19">
        <f t="shared" si="1285"/>
        <v>0</v>
      </c>
      <c r="AM4602" s="19">
        <f t="shared" si="1285"/>
        <v>0</v>
      </c>
      <c r="AN4602" s="19">
        <f t="shared" si="1285"/>
        <v>0</v>
      </c>
      <c r="AO4602" s="19">
        <f t="shared" si="1285"/>
        <v>0</v>
      </c>
      <c r="AP4602" s="19">
        <f t="shared" si="1285"/>
        <v>0</v>
      </c>
      <c r="AQ4602" s="19">
        <f t="shared" si="1285"/>
        <v>0</v>
      </c>
      <c r="AR4602" s="19">
        <f t="shared" si="1285"/>
        <v>0</v>
      </c>
      <c r="AS4602" s="19">
        <f t="shared" si="1285"/>
        <v>0</v>
      </c>
      <c r="AT4602" s="19">
        <f t="shared" si="1285"/>
        <v>0</v>
      </c>
      <c r="AU4602" s="19">
        <v>0</v>
      </c>
      <c r="AV4602" s="19">
        <v>12000</v>
      </c>
      <c r="AW4602" s="19">
        <f t="shared" si="1278"/>
        <v>3000</v>
      </c>
    </row>
    <row r="4603" spans="1:49">
      <c r="A4603" s="312" t="s">
        <v>797</v>
      </c>
      <c r="B4603" s="313" t="s">
        <v>1030</v>
      </c>
      <c r="C4603" s="313" t="s">
        <v>1652</v>
      </c>
      <c r="D4603" s="452" t="s">
        <v>2982</v>
      </c>
      <c r="E4603" s="314" t="s">
        <v>1409</v>
      </c>
      <c r="F4603" s="310"/>
      <c r="G4603" s="468" t="s">
        <v>3096</v>
      </c>
      <c r="H4603" s="310" t="s">
        <v>2333</v>
      </c>
      <c r="I4603" s="309" t="s">
        <v>1691</v>
      </c>
      <c r="J4603" s="15">
        <v>0</v>
      </c>
      <c r="U4603" s="15">
        <v>0</v>
      </c>
      <c r="V4603" s="15">
        <v>0</v>
      </c>
      <c r="W4603" s="15">
        <v>3000</v>
      </c>
      <c r="AF4603" s="15">
        <v>3000</v>
      </c>
      <c r="AH4603" s="15">
        <v>3000</v>
      </c>
      <c r="AI4603" s="15">
        <v>0</v>
      </c>
      <c r="AJ4603" s="15">
        <v>0</v>
      </c>
      <c r="AU4603" s="15">
        <v>0</v>
      </c>
      <c r="AV4603" s="15">
        <v>0</v>
      </c>
      <c r="AW4603" s="15">
        <f t="shared" si="1278"/>
        <v>3000</v>
      </c>
    </row>
    <row r="4604" spans="1:49">
      <c r="A4604" s="312" t="s">
        <v>797</v>
      </c>
      <c r="B4604" s="313" t="s">
        <v>1030</v>
      </c>
      <c r="C4604" s="313" t="s">
        <v>1652</v>
      </c>
      <c r="D4604" s="452" t="s">
        <v>2982</v>
      </c>
      <c r="E4604" s="314" t="s">
        <v>1367</v>
      </c>
      <c r="F4604" s="310"/>
      <c r="G4604" s="468" t="s">
        <v>3096</v>
      </c>
      <c r="H4604" s="310" t="s">
        <v>2333</v>
      </c>
      <c r="I4604" s="309" t="s">
        <v>2230</v>
      </c>
      <c r="J4604" s="15">
        <v>2000</v>
      </c>
      <c r="U4604" s="15">
        <v>0</v>
      </c>
      <c r="V4604" s="15">
        <v>2000</v>
      </c>
      <c r="AH4604" s="15">
        <v>0</v>
      </c>
      <c r="AI4604" s="15">
        <v>0</v>
      </c>
      <c r="AJ4604" s="15">
        <v>12000</v>
      </c>
      <c r="AU4604" s="15">
        <v>0</v>
      </c>
      <c r="AV4604" s="15">
        <v>12000</v>
      </c>
      <c r="AW4604" s="15">
        <f t="shared" si="1278"/>
        <v>0</v>
      </c>
    </row>
    <row r="4605" spans="1:49">
      <c r="A4605" s="44"/>
      <c r="B4605" s="45"/>
      <c r="C4605" s="45"/>
      <c r="D4605" s="45"/>
      <c r="E4605" s="531"/>
      <c r="F4605" s="50"/>
      <c r="G4605" s="50"/>
      <c r="H4605" s="50"/>
      <c r="I4605" s="42"/>
      <c r="U4605" s="15">
        <v>0</v>
      </c>
      <c r="V4605" s="15">
        <v>0</v>
      </c>
      <c r="AH4605" s="15">
        <v>0</v>
      </c>
      <c r="AI4605" s="15">
        <v>0</v>
      </c>
      <c r="AU4605" s="15">
        <v>0</v>
      </c>
      <c r="AV4605" s="15">
        <v>0</v>
      </c>
      <c r="AW4605" s="15">
        <f t="shared" si="1278"/>
        <v>0</v>
      </c>
    </row>
    <row r="4606" spans="1:49">
      <c r="A4606" s="48"/>
      <c r="B4606" s="42"/>
      <c r="C4606" s="42"/>
      <c r="D4606" s="42"/>
      <c r="E4606" s="531"/>
      <c r="F4606" s="50"/>
      <c r="G4606" s="50"/>
      <c r="H4606" s="50"/>
      <c r="I4606" s="49" t="s">
        <v>1631</v>
      </c>
      <c r="J4606" s="12">
        <f>SUM(J4576,J4601,J4598)</f>
        <v>42500</v>
      </c>
      <c r="K4606" s="12">
        <f t="shared" ref="K4606:AT4606" si="1286">SUM(K4576,K4601,K4598)</f>
        <v>0</v>
      </c>
      <c r="L4606" s="12">
        <f t="shared" si="1286"/>
        <v>1190</v>
      </c>
      <c r="M4606" s="12">
        <f t="shared" si="1286"/>
        <v>0</v>
      </c>
      <c r="N4606" s="12">
        <f t="shared" si="1286"/>
        <v>0</v>
      </c>
      <c r="O4606" s="12">
        <f t="shared" si="1286"/>
        <v>0</v>
      </c>
      <c r="P4606" s="12">
        <f t="shared" si="1286"/>
        <v>400</v>
      </c>
      <c r="Q4606" s="12">
        <f t="shared" si="1286"/>
        <v>4127</v>
      </c>
      <c r="R4606" s="12">
        <f t="shared" si="1286"/>
        <v>0</v>
      </c>
      <c r="S4606" s="12">
        <f t="shared" si="1286"/>
        <v>880</v>
      </c>
      <c r="T4606" s="12">
        <f t="shared" si="1286"/>
        <v>0</v>
      </c>
      <c r="U4606" s="12">
        <v>6597</v>
      </c>
      <c r="V4606" s="12">
        <v>35903</v>
      </c>
      <c r="W4606" s="12">
        <f>SUM(W4576,W4601,W4598)</f>
        <v>3000</v>
      </c>
      <c r="X4606" s="12">
        <f t="shared" si="1286"/>
        <v>0</v>
      </c>
      <c r="Y4606" s="12">
        <f t="shared" si="1286"/>
        <v>0</v>
      </c>
      <c r="Z4606" s="12">
        <f t="shared" si="1286"/>
        <v>0</v>
      </c>
      <c r="AA4606" s="12">
        <f t="shared" si="1286"/>
        <v>0</v>
      </c>
      <c r="AB4606" s="12">
        <f t="shared" si="1286"/>
        <v>0</v>
      </c>
      <c r="AC4606" s="12">
        <f t="shared" si="1286"/>
        <v>0</v>
      </c>
      <c r="AD4606" s="12">
        <f t="shared" si="1286"/>
        <v>0</v>
      </c>
      <c r="AE4606" s="12">
        <f t="shared" si="1286"/>
        <v>0</v>
      </c>
      <c r="AF4606" s="12">
        <f t="shared" si="1286"/>
        <v>3000</v>
      </c>
      <c r="AG4606" s="12">
        <f t="shared" si="1286"/>
        <v>0</v>
      </c>
      <c r="AH4606" s="12">
        <v>3000</v>
      </c>
      <c r="AI4606" s="12">
        <v>0</v>
      </c>
      <c r="AJ4606" s="12">
        <f>SUM(AJ4576,AJ4601,AJ4598)</f>
        <v>18777</v>
      </c>
      <c r="AK4606" s="12">
        <f t="shared" si="1286"/>
        <v>0</v>
      </c>
      <c r="AL4606" s="12">
        <f t="shared" si="1286"/>
        <v>0</v>
      </c>
      <c r="AM4606" s="12">
        <f t="shared" si="1286"/>
        <v>777</v>
      </c>
      <c r="AN4606" s="12">
        <f t="shared" si="1286"/>
        <v>0</v>
      </c>
      <c r="AO4606" s="12">
        <f t="shared" si="1286"/>
        <v>0</v>
      </c>
      <c r="AP4606" s="12">
        <f t="shared" si="1286"/>
        <v>0</v>
      </c>
      <c r="AQ4606" s="12">
        <f t="shared" si="1286"/>
        <v>3000</v>
      </c>
      <c r="AR4606" s="12">
        <f t="shared" si="1286"/>
        <v>0</v>
      </c>
      <c r="AS4606" s="12">
        <f t="shared" si="1286"/>
        <v>0</v>
      </c>
      <c r="AT4606" s="12">
        <f t="shared" si="1286"/>
        <v>0</v>
      </c>
      <c r="AU4606" s="12">
        <v>3777</v>
      </c>
      <c r="AV4606" s="12">
        <v>15000</v>
      </c>
      <c r="AW4606" s="12">
        <f t="shared" si="1278"/>
        <v>13374</v>
      </c>
    </row>
    <row r="4607" spans="1:49">
      <c r="A4607" s="48"/>
      <c r="B4607" s="42"/>
      <c r="C4607" s="42"/>
      <c r="D4607" s="42"/>
      <c r="E4607" s="531"/>
      <c r="F4607" s="50"/>
      <c r="G4607" s="50"/>
      <c r="H4607" s="50"/>
      <c r="I4607" s="146" t="s">
        <v>970</v>
      </c>
      <c r="J4607" s="267"/>
      <c r="K4607" s="267"/>
      <c r="L4607" s="267"/>
      <c r="M4607" s="267"/>
      <c r="N4607" s="267"/>
      <c r="O4607" s="267"/>
      <c r="P4607" s="267"/>
      <c r="Q4607" s="267"/>
      <c r="R4607" s="267"/>
      <c r="S4607" s="267"/>
      <c r="T4607" s="267"/>
      <c r="U4607" s="267"/>
      <c r="V4607" s="267"/>
      <c r="W4607" s="267"/>
      <c r="X4607" s="267"/>
      <c r="Y4607" s="267"/>
      <c r="Z4607" s="267"/>
      <c r="AA4607" s="267"/>
      <c r="AB4607" s="267"/>
      <c r="AC4607" s="267"/>
      <c r="AD4607" s="267"/>
      <c r="AE4607" s="267"/>
      <c r="AF4607" s="267"/>
      <c r="AG4607" s="267"/>
      <c r="AH4607" s="267"/>
      <c r="AI4607" s="267"/>
      <c r="AJ4607" s="267"/>
      <c r="AK4607" s="267"/>
      <c r="AL4607" s="267"/>
      <c r="AM4607" s="267"/>
      <c r="AN4607" s="267"/>
      <c r="AO4607" s="267"/>
      <c r="AP4607" s="267"/>
      <c r="AQ4607" s="267"/>
      <c r="AR4607" s="267"/>
      <c r="AS4607" s="267"/>
      <c r="AT4607" s="267"/>
      <c r="AU4607" s="267"/>
      <c r="AV4607" s="267"/>
      <c r="AW4607" s="267"/>
    </row>
    <row r="4608" spans="1:49" ht="13.5" thickBot="1">
      <c r="A4608" s="48"/>
      <c r="B4608" s="42"/>
      <c r="C4608" s="42"/>
      <c r="D4608" s="42"/>
      <c r="E4608" s="531"/>
      <c r="F4608" s="50"/>
      <c r="G4608" s="50"/>
      <c r="H4608" s="50"/>
      <c r="I4608" s="146"/>
      <c r="J4608" s="29"/>
      <c r="K4608" s="29"/>
      <c r="L4608" s="29"/>
      <c r="M4608" s="29"/>
      <c r="N4608" s="29"/>
      <c r="O4608" s="29"/>
      <c r="P4608" s="29"/>
      <c r="Q4608" s="29"/>
      <c r="R4608" s="29"/>
      <c r="S4608" s="29"/>
      <c r="T4608" s="29"/>
      <c r="U4608" s="29"/>
      <c r="V4608" s="29"/>
      <c r="W4608" s="29"/>
      <c r="X4608" s="29"/>
      <c r="Y4608" s="29"/>
      <c r="Z4608" s="29"/>
      <c r="AA4608" s="29"/>
      <c r="AB4608" s="29"/>
      <c r="AC4608" s="29"/>
      <c r="AD4608" s="29"/>
      <c r="AE4608" s="29"/>
      <c r="AF4608" s="29"/>
      <c r="AG4608" s="29"/>
      <c r="AH4608" s="29"/>
      <c r="AI4608" s="29"/>
      <c r="AJ4608" s="29"/>
      <c r="AK4608" s="29"/>
      <c r="AL4608" s="29"/>
      <c r="AM4608" s="29"/>
      <c r="AN4608" s="29"/>
      <c r="AO4608" s="29"/>
      <c r="AP4608" s="29"/>
      <c r="AQ4608" s="29"/>
      <c r="AR4608" s="29"/>
      <c r="AS4608" s="29"/>
      <c r="AT4608" s="29"/>
      <c r="AU4608" s="29"/>
      <c r="AV4608" s="29"/>
      <c r="AW4608" s="29"/>
    </row>
    <row r="4609" spans="1:49" ht="35.25" customHeight="1" thickTop="1" thickBot="1">
      <c r="A4609" s="48"/>
      <c r="B4609" s="42"/>
      <c r="C4609" s="42"/>
      <c r="D4609" s="42"/>
      <c r="E4609" s="531"/>
      <c r="F4609" s="50"/>
      <c r="G4609" s="50"/>
      <c r="H4609" s="50"/>
      <c r="I4609" s="5" t="s">
        <v>2331</v>
      </c>
      <c r="J4609" s="364" t="s">
        <v>2891</v>
      </c>
      <c r="K4609" s="364" t="s">
        <v>2879</v>
      </c>
      <c r="L4609" s="364" t="s">
        <v>2880</v>
      </c>
      <c r="M4609" s="364" t="s">
        <v>2881</v>
      </c>
      <c r="N4609" s="364" t="s">
        <v>2882</v>
      </c>
      <c r="O4609" s="364" t="s">
        <v>2883</v>
      </c>
      <c r="P4609" s="364" t="s">
        <v>2884</v>
      </c>
      <c r="Q4609" s="364" t="s">
        <v>2885</v>
      </c>
      <c r="R4609" s="364" t="s">
        <v>2886</v>
      </c>
      <c r="S4609" s="364" t="s">
        <v>2887</v>
      </c>
      <c r="T4609" s="364" t="s">
        <v>2888</v>
      </c>
      <c r="U4609" s="364" t="s">
        <v>2889</v>
      </c>
      <c r="V4609" s="364" t="s">
        <v>2890</v>
      </c>
      <c r="W4609" s="365" t="s">
        <v>2893</v>
      </c>
      <c r="X4609" s="365" t="s">
        <v>2879</v>
      </c>
      <c r="Y4609" s="365" t="s">
        <v>2880</v>
      </c>
      <c r="Z4609" s="365" t="s">
        <v>2881</v>
      </c>
      <c r="AA4609" s="365" t="s">
        <v>2882</v>
      </c>
      <c r="AB4609" s="365" t="s">
        <v>2883</v>
      </c>
      <c r="AC4609" s="365" t="s">
        <v>2884</v>
      </c>
      <c r="AD4609" s="365" t="s">
        <v>2885</v>
      </c>
      <c r="AE4609" s="365" t="s">
        <v>2886</v>
      </c>
      <c r="AF4609" s="365" t="s">
        <v>2887</v>
      </c>
      <c r="AG4609" s="365" t="s">
        <v>2888</v>
      </c>
      <c r="AH4609" s="365" t="s">
        <v>2889</v>
      </c>
      <c r="AI4609" s="365" t="s">
        <v>2890</v>
      </c>
      <c r="AJ4609" s="366" t="s">
        <v>2892</v>
      </c>
      <c r="AK4609" s="366" t="s">
        <v>2879</v>
      </c>
      <c r="AL4609" s="366" t="s">
        <v>2880</v>
      </c>
      <c r="AM4609" s="366" t="s">
        <v>2881</v>
      </c>
      <c r="AN4609" s="366" t="s">
        <v>2882</v>
      </c>
      <c r="AO4609" s="366" t="s">
        <v>2883</v>
      </c>
      <c r="AP4609" s="366" t="s">
        <v>2884</v>
      </c>
      <c r="AQ4609" s="366" t="s">
        <v>2885</v>
      </c>
      <c r="AR4609" s="366" t="s">
        <v>2886</v>
      </c>
      <c r="AS4609" s="366" t="s">
        <v>2887</v>
      </c>
      <c r="AT4609" s="366" t="s">
        <v>2888</v>
      </c>
      <c r="AU4609" s="366" t="s">
        <v>2889</v>
      </c>
      <c r="AV4609" s="366" t="s">
        <v>2890</v>
      </c>
      <c r="AW4609" s="368" t="s">
        <v>2895</v>
      </c>
    </row>
    <row r="4610" spans="1:49">
      <c r="A4610" s="48"/>
      <c r="B4610" s="42"/>
      <c r="C4610" s="42"/>
      <c r="D4610" s="42"/>
      <c r="E4610" s="531"/>
      <c r="F4610" s="50"/>
      <c r="G4610" s="50"/>
      <c r="H4610" s="50"/>
      <c r="I4610" s="34"/>
      <c r="J4610" s="202" t="s">
        <v>1224</v>
      </c>
      <c r="K4610" s="202">
        <v>1</v>
      </c>
      <c r="L4610" s="202">
        <v>2</v>
      </c>
      <c r="M4610" s="202">
        <v>3</v>
      </c>
      <c r="N4610" s="202">
        <v>4</v>
      </c>
      <c r="O4610" s="202">
        <v>5</v>
      </c>
      <c r="P4610" s="202">
        <v>6</v>
      </c>
      <c r="Q4610" s="202">
        <v>7</v>
      </c>
      <c r="R4610" s="202">
        <v>8</v>
      </c>
      <c r="S4610" s="202">
        <v>9</v>
      </c>
      <c r="T4610" s="202">
        <v>10</v>
      </c>
      <c r="U4610" s="202">
        <v>13</v>
      </c>
      <c r="V4610" s="202">
        <v>14</v>
      </c>
      <c r="W4610" s="202" t="s">
        <v>1224</v>
      </c>
      <c r="X4610" s="202">
        <v>1</v>
      </c>
      <c r="Y4610" s="202">
        <v>2</v>
      </c>
      <c r="Z4610" s="202">
        <v>3</v>
      </c>
      <c r="AA4610" s="202">
        <v>4</v>
      </c>
      <c r="AB4610" s="202">
        <v>5</v>
      </c>
      <c r="AC4610" s="202">
        <v>6</v>
      </c>
      <c r="AD4610" s="202">
        <v>7</v>
      </c>
      <c r="AE4610" s="202">
        <v>8</v>
      </c>
      <c r="AF4610" s="202">
        <v>9</v>
      </c>
      <c r="AG4610" s="202">
        <v>10</v>
      </c>
      <c r="AH4610" s="202">
        <v>13</v>
      </c>
      <c r="AI4610" s="202">
        <v>14</v>
      </c>
      <c r="AJ4610" s="202" t="s">
        <v>1224</v>
      </c>
      <c r="AK4610" s="202">
        <v>1</v>
      </c>
      <c r="AL4610" s="202">
        <v>2</v>
      </c>
      <c r="AM4610" s="202">
        <v>3</v>
      </c>
      <c r="AN4610" s="202">
        <v>4</v>
      </c>
      <c r="AO4610" s="202">
        <v>5</v>
      </c>
      <c r="AP4610" s="202">
        <v>6</v>
      </c>
      <c r="AQ4610" s="202">
        <v>7</v>
      </c>
      <c r="AR4610" s="202">
        <v>8</v>
      </c>
      <c r="AS4610" s="202">
        <v>9</v>
      </c>
      <c r="AT4610" s="202">
        <v>10</v>
      </c>
      <c r="AU4610" s="202">
        <v>13</v>
      </c>
      <c r="AV4610" s="202">
        <v>14</v>
      </c>
      <c r="AW4610" s="202">
        <v>15</v>
      </c>
    </row>
    <row r="4611" spans="1:49">
      <c r="A4611" s="48"/>
      <c r="B4611" s="42"/>
      <c r="C4611" s="42"/>
      <c r="D4611" s="42"/>
      <c r="E4611" s="531"/>
      <c r="F4611" s="50"/>
      <c r="G4611" s="50"/>
      <c r="H4611" s="50"/>
      <c r="I4611" s="276" t="s">
        <v>2429</v>
      </c>
      <c r="J4611" s="277">
        <f>SUM(J4606)</f>
        <v>42500</v>
      </c>
      <c r="K4611" s="277">
        <f t="shared" ref="K4611:AT4611" si="1287">SUM(K4606)</f>
        <v>0</v>
      </c>
      <c r="L4611" s="277">
        <f t="shared" si="1287"/>
        <v>1190</v>
      </c>
      <c r="M4611" s="277">
        <f t="shared" si="1287"/>
        <v>0</v>
      </c>
      <c r="N4611" s="277">
        <f t="shared" si="1287"/>
        <v>0</v>
      </c>
      <c r="O4611" s="277">
        <f t="shared" si="1287"/>
        <v>0</v>
      </c>
      <c r="P4611" s="277">
        <f t="shared" si="1287"/>
        <v>400</v>
      </c>
      <c r="Q4611" s="277">
        <f t="shared" si="1287"/>
        <v>4127</v>
      </c>
      <c r="R4611" s="277">
        <f t="shared" si="1287"/>
        <v>0</v>
      </c>
      <c r="S4611" s="277">
        <f t="shared" si="1287"/>
        <v>880</v>
      </c>
      <c r="T4611" s="277">
        <f t="shared" si="1287"/>
        <v>0</v>
      </c>
      <c r="U4611" s="277">
        <v>6597</v>
      </c>
      <c r="V4611" s="277">
        <v>35903</v>
      </c>
      <c r="W4611" s="277">
        <f>SUM(W4606)</f>
        <v>3000</v>
      </c>
      <c r="X4611" s="277">
        <f t="shared" si="1287"/>
        <v>0</v>
      </c>
      <c r="Y4611" s="277">
        <f t="shared" si="1287"/>
        <v>0</v>
      </c>
      <c r="Z4611" s="277">
        <f t="shared" si="1287"/>
        <v>0</v>
      </c>
      <c r="AA4611" s="277">
        <f t="shared" si="1287"/>
        <v>0</v>
      </c>
      <c r="AB4611" s="277">
        <f t="shared" si="1287"/>
        <v>0</v>
      </c>
      <c r="AC4611" s="277">
        <f t="shared" si="1287"/>
        <v>0</v>
      </c>
      <c r="AD4611" s="277">
        <f t="shared" si="1287"/>
        <v>0</v>
      </c>
      <c r="AE4611" s="277">
        <f t="shared" si="1287"/>
        <v>0</v>
      </c>
      <c r="AF4611" s="277">
        <f t="shared" si="1287"/>
        <v>3000</v>
      </c>
      <c r="AG4611" s="277">
        <f t="shared" si="1287"/>
        <v>0</v>
      </c>
      <c r="AH4611" s="277">
        <v>3000</v>
      </c>
      <c r="AI4611" s="277">
        <v>0</v>
      </c>
      <c r="AJ4611" s="277">
        <f>SUM(AJ4606)</f>
        <v>18777</v>
      </c>
      <c r="AK4611" s="277">
        <f t="shared" si="1287"/>
        <v>0</v>
      </c>
      <c r="AL4611" s="277">
        <f t="shared" si="1287"/>
        <v>0</v>
      </c>
      <c r="AM4611" s="277">
        <f t="shared" si="1287"/>
        <v>777</v>
      </c>
      <c r="AN4611" s="277">
        <f t="shared" si="1287"/>
        <v>0</v>
      </c>
      <c r="AO4611" s="277">
        <f t="shared" si="1287"/>
        <v>0</v>
      </c>
      <c r="AP4611" s="277">
        <f t="shared" si="1287"/>
        <v>0</v>
      </c>
      <c r="AQ4611" s="277">
        <f t="shared" si="1287"/>
        <v>3000</v>
      </c>
      <c r="AR4611" s="277">
        <f t="shared" si="1287"/>
        <v>0</v>
      </c>
      <c r="AS4611" s="277">
        <f t="shared" si="1287"/>
        <v>0</v>
      </c>
      <c r="AT4611" s="277">
        <f t="shared" si="1287"/>
        <v>0</v>
      </c>
      <c r="AU4611" s="277">
        <v>3777</v>
      </c>
      <c r="AV4611" s="277">
        <v>15000</v>
      </c>
      <c r="AW4611" s="277">
        <f>U4611+AH4611+AU4611</f>
        <v>13374</v>
      </c>
    </row>
    <row r="4612" spans="1:49">
      <c r="A4612" s="48"/>
      <c r="B4612" s="42"/>
      <c r="C4612" s="42"/>
      <c r="D4612" s="42"/>
      <c r="E4612" s="531"/>
      <c r="F4612" s="50"/>
      <c r="G4612" s="50"/>
      <c r="H4612" s="50"/>
      <c r="I4612" s="276"/>
      <c r="J4612" s="277"/>
      <c r="K4612" s="277"/>
      <c r="L4612" s="277"/>
      <c r="M4612" s="277"/>
      <c r="N4612" s="277"/>
      <c r="O4612" s="277"/>
      <c r="P4612" s="277"/>
      <c r="Q4612" s="277"/>
      <c r="R4612" s="277"/>
      <c r="S4612" s="277"/>
      <c r="T4612" s="277"/>
      <c r="U4612" s="277">
        <v>0</v>
      </c>
      <c r="V4612" s="277">
        <v>0</v>
      </c>
      <c r="W4612" s="277"/>
      <c r="X4612" s="277"/>
      <c r="Y4612" s="277"/>
      <c r="Z4612" s="277"/>
      <c r="AA4612" s="277"/>
      <c r="AB4612" s="277"/>
      <c r="AC4612" s="277"/>
      <c r="AD4612" s="277"/>
      <c r="AE4612" s="277"/>
      <c r="AF4612" s="277"/>
      <c r="AG4612" s="277"/>
      <c r="AH4612" s="277">
        <v>0</v>
      </c>
      <c r="AI4612" s="277">
        <v>0</v>
      </c>
      <c r="AJ4612" s="277"/>
      <c r="AK4612" s="277"/>
      <c r="AL4612" s="277"/>
      <c r="AM4612" s="277"/>
      <c r="AN4612" s="277"/>
      <c r="AO4612" s="277"/>
      <c r="AP4612" s="277"/>
      <c r="AQ4612" s="277"/>
      <c r="AR4612" s="277"/>
      <c r="AS4612" s="277"/>
      <c r="AT4612" s="277"/>
      <c r="AU4612" s="277">
        <v>0</v>
      </c>
      <c r="AV4612" s="277">
        <v>0</v>
      </c>
      <c r="AW4612" s="277">
        <f>U4612+AH4612+AU4612</f>
        <v>0</v>
      </c>
    </row>
    <row r="4613" spans="1:49">
      <c r="A4613" s="48"/>
      <c r="B4613" s="42"/>
      <c r="C4613" s="42"/>
      <c r="D4613" s="42"/>
      <c r="E4613" s="531"/>
      <c r="F4613" s="50"/>
      <c r="G4613" s="50"/>
      <c r="H4613" s="50"/>
      <c r="I4613" s="276"/>
      <c r="J4613" s="277"/>
      <c r="K4613" s="277"/>
      <c r="L4613" s="277"/>
      <c r="M4613" s="277"/>
      <c r="N4613" s="277"/>
      <c r="O4613" s="277"/>
      <c r="P4613" s="277"/>
      <c r="Q4613" s="277"/>
      <c r="R4613" s="277"/>
      <c r="S4613" s="277"/>
      <c r="T4613" s="277"/>
      <c r="U4613" s="277">
        <v>0</v>
      </c>
      <c r="V4613" s="277">
        <v>0</v>
      </c>
      <c r="W4613" s="277"/>
      <c r="X4613" s="277"/>
      <c r="Y4613" s="277"/>
      <c r="Z4613" s="277"/>
      <c r="AA4613" s="277"/>
      <c r="AB4613" s="277"/>
      <c r="AC4613" s="277"/>
      <c r="AD4613" s="277"/>
      <c r="AE4613" s="277"/>
      <c r="AF4613" s="277"/>
      <c r="AG4613" s="277"/>
      <c r="AH4613" s="277">
        <v>0</v>
      </c>
      <c r="AI4613" s="277">
        <v>0</v>
      </c>
      <c r="AJ4613" s="277"/>
      <c r="AK4613" s="277"/>
      <c r="AL4613" s="277"/>
      <c r="AM4613" s="277"/>
      <c r="AN4613" s="277"/>
      <c r="AO4613" s="277"/>
      <c r="AP4613" s="277"/>
      <c r="AQ4613" s="277"/>
      <c r="AR4613" s="277"/>
      <c r="AS4613" s="277"/>
      <c r="AT4613" s="277"/>
      <c r="AU4613" s="277">
        <v>0</v>
      </c>
      <c r="AV4613" s="277">
        <v>0</v>
      </c>
      <c r="AW4613" s="277">
        <f>U4613+AH4613+AU4613</f>
        <v>0</v>
      </c>
    </row>
    <row r="4614" spans="1:49">
      <c r="A4614" s="48"/>
      <c r="B4614" s="42"/>
      <c r="C4614" s="42"/>
      <c r="D4614" s="42"/>
      <c r="E4614" s="531"/>
      <c r="F4614" s="50"/>
      <c r="G4614" s="50"/>
      <c r="H4614" s="50"/>
      <c r="I4614" s="276"/>
      <c r="J4614" s="277"/>
      <c r="K4614" s="277"/>
      <c r="L4614" s="277"/>
      <c r="M4614" s="277"/>
      <c r="N4614" s="277"/>
      <c r="O4614" s="277"/>
      <c r="P4614" s="277"/>
      <c r="Q4614" s="277"/>
      <c r="R4614" s="277"/>
      <c r="S4614" s="277"/>
      <c r="T4614" s="277"/>
      <c r="U4614" s="277">
        <v>0</v>
      </c>
      <c r="V4614" s="277">
        <v>0</v>
      </c>
      <c r="W4614" s="277"/>
      <c r="X4614" s="277"/>
      <c r="Y4614" s="277"/>
      <c r="Z4614" s="277"/>
      <c r="AA4614" s="277"/>
      <c r="AB4614" s="277"/>
      <c r="AC4614" s="277"/>
      <c r="AD4614" s="277"/>
      <c r="AE4614" s="277"/>
      <c r="AF4614" s="277"/>
      <c r="AG4614" s="277"/>
      <c r="AH4614" s="277">
        <v>0</v>
      </c>
      <c r="AI4614" s="277">
        <v>0</v>
      </c>
      <c r="AJ4614" s="277"/>
      <c r="AK4614" s="277"/>
      <c r="AL4614" s="277"/>
      <c r="AM4614" s="277"/>
      <c r="AN4614" s="277"/>
      <c r="AO4614" s="277"/>
      <c r="AP4614" s="277"/>
      <c r="AQ4614" s="277"/>
      <c r="AR4614" s="277"/>
      <c r="AS4614" s="277"/>
      <c r="AT4614" s="277"/>
      <c r="AU4614" s="277">
        <v>0</v>
      </c>
      <c r="AV4614" s="277">
        <v>0</v>
      </c>
      <c r="AW4614" s="277">
        <f>U4614+AH4614+AU4614</f>
        <v>0</v>
      </c>
    </row>
    <row r="4615" spans="1:49">
      <c r="A4615" s="48"/>
      <c r="B4615" s="42"/>
      <c r="C4615" s="42"/>
      <c r="D4615" s="42"/>
      <c r="E4615" s="531"/>
      <c r="F4615" s="50"/>
      <c r="G4615" s="50"/>
      <c r="H4615" s="50"/>
      <c r="I4615" s="276" t="s">
        <v>1631</v>
      </c>
      <c r="J4615" s="277">
        <f>SUM(J4611:J4614)</f>
        <v>42500</v>
      </c>
      <c r="K4615" s="277">
        <f t="shared" ref="K4615:AT4615" si="1288">SUM(K4611:K4614)</f>
        <v>0</v>
      </c>
      <c r="L4615" s="277">
        <f t="shared" si="1288"/>
        <v>1190</v>
      </c>
      <c r="M4615" s="277">
        <f t="shared" si="1288"/>
        <v>0</v>
      </c>
      <c r="N4615" s="277">
        <f t="shared" si="1288"/>
        <v>0</v>
      </c>
      <c r="O4615" s="277">
        <f t="shared" si="1288"/>
        <v>0</v>
      </c>
      <c r="P4615" s="277">
        <f t="shared" si="1288"/>
        <v>400</v>
      </c>
      <c r="Q4615" s="277">
        <f t="shared" si="1288"/>
        <v>4127</v>
      </c>
      <c r="R4615" s="277">
        <f t="shared" si="1288"/>
        <v>0</v>
      </c>
      <c r="S4615" s="277">
        <f t="shared" si="1288"/>
        <v>880</v>
      </c>
      <c r="T4615" s="277">
        <f t="shared" si="1288"/>
        <v>0</v>
      </c>
      <c r="U4615" s="277">
        <v>6597</v>
      </c>
      <c r="V4615" s="277">
        <v>35903</v>
      </c>
      <c r="W4615" s="277">
        <f>SUM(W4611:W4614)</f>
        <v>3000</v>
      </c>
      <c r="X4615" s="277">
        <f t="shared" si="1288"/>
        <v>0</v>
      </c>
      <c r="Y4615" s="277">
        <f t="shared" si="1288"/>
        <v>0</v>
      </c>
      <c r="Z4615" s="277">
        <f t="shared" si="1288"/>
        <v>0</v>
      </c>
      <c r="AA4615" s="277">
        <f t="shared" si="1288"/>
        <v>0</v>
      </c>
      <c r="AB4615" s="277">
        <f t="shared" si="1288"/>
        <v>0</v>
      </c>
      <c r="AC4615" s="277">
        <f t="shared" si="1288"/>
        <v>0</v>
      </c>
      <c r="AD4615" s="277">
        <f t="shared" si="1288"/>
        <v>0</v>
      </c>
      <c r="AE4615" s="277">
        <f t="shared" si="1288"/>
        <v>0</v>
      </c>
      <c r="AF4615" s="277">
        <f t="shared" si="1288"/>
        <v>3000</v>
      </c>
      <c r="AG4615" s="277">
        <f t="shared" si="1288"/>
        <v>0</v>
      </c>
      <c r="AH4615" s="277">
        <v>3000</v>
      </c>
      <c r="AI4615" s="277">
        <v>0</v>
      </c>
      <c r="AJ4615" s="277">
        <f>SUM(AJ4611:AJ4614)</f>
        <v>18777</v>
      </c>
      <c r="AK4615" s="277">
        <f t="shared" si="1288"/>
        <v>0</v>
      </c>
      <c r="AL4615" s="277">
        <f t="shared" si="1288"/>
        <v>0</v>
      </c>
      <c r="AM4615" s="277">
        <f t="shared" si="1288"/>
        <v>777</v>
      </c>
      <c r="AN4615" s="277">
        <f t="shared" si="1288"/>
        <v>0</v>
      </c>
      <c r="AO4615" s="277">
        <f t="shared" si="1288"/>
        <v>0</v>
      </c>
      <c r="AP4615" s="277">
        <f t="shared" si="1288"/>
        <v>0</v>
      </c>
      <c r="AQ4615" s="277">
        <f t="shared" si="1288"/>
        <v>3000</v>
      </c>
      <c r="AR4615" s="277">
        <f t="shared" si="1288"/>
        <v>0</v>
      </c>
      <c r="AS4615" s="277">
        <f t="shared" si="1288"/>
        <v>0</v>
      </c>
      <c r="AT4615" s="277">
        <f t="shared" si="1288"/>
        <v>0</v>
      </c>
      <c r="AU4615" s="277">
        <v>3777</v>
      </c>
      <c r="AV4615" s="277">
        <v>15000</v>
      </c>
      <c r="AW4615" s="277">
        <f>U4615+AH4615+AU4615</f>
        <v>13374</v>
      </c>
    </row>
    <row r="4616" spans="1:49">
      <c r="A4616" s="48"/>
      <c r="B4616" s="42"/>
      <c r="C4616" s="42"/>
      <c r="D4616" s="42"/>
      <c r="E4616" s="531"/>
      <c r="F4616" s="50"/>
      <c r="G4616" s="50"/>
      <c r="H4616" s="50"/>
      <c r="I4616" s="146"/>
      <c r="J4616" s="29"/>
      <c r="K4616" s="29"/>
      <c r="L4616" s="29"/>
      <c r="M4616" s="29"/>
      <c r="N4616" s="29"/>
      <c r="O4616" s="29"/>
      <c r="P4616" s="29"/>
      <c r="Q4616" s="29"/>
      <c r="R4616" s="29"/>
      <c r="S4616" s="29"/>
      <c r="T4616" s="29"/>
      <c r="U4616" s="29"/>
      <c r="V4616" s="29"/>
      <c r="W4616" s="29"/>
      <c r="X4616" s="29"/>
      <c r="Y4616" s="29"/>
      <c r="Z4616" s="29"/>
      <c r="AA4616" s="29"/>
      <c r="AB4616" s="29"/>
      <c r="AC4616" s="29"/>
      <c r="AD4616" s="29"/>
      <c r="AE4616" s="29"/>
      <c r="AF4616" s="29"/>
      <c r="AG4616" s="29"/>
      <c r="AH4616" s="29"/>
      <c r="AI4616" s="29"/>
      <c r="AJ4616" s="29"/>
      <c r="AK4616" s="29"/>
      <c r="AL4616" s="29"/>
      <c r="AM4616" s="29"/>
      <c r="AN4616" s="29"/>
      <c r="AO4616" s="29"/>
      <c r="AP4616" s="29"/>
      <c r="AQ4616" s="29"/>
      <c r="AR4616" s="29"/>
      <c r="AS4616" s="29"/>
      <c r="AT4616" s="29"/>
      <c r="AU4616" s="29"/>
      <c r="AV4616" s="29"/>
      <c r="AW4616" s="29"/>
    </row>
    <row r="4617" spans="1:49">
      <c r="A4617" s="48"/>
      <c r="B4617" s="42"/>
      <c r="C4617" s="42"/>
      <c r="D4617" s="42"/>
      <c r="E4617" s="531"/>
      <c r="F4617" s="50"/>
      <c r="G4617" s="50"/>
      <c r="H4617" s="50"/>
      <c r="I4617" s="53"/>
      <c r="J4617" s="29"/>
      <c r="K4617" s="29"/>
      <c r="L4617" s="29"/>
      <c r="M4617" s="29"/>
      <c r="N4617" s="29"/>
      <c r="O4617" s="29"/>
      <c r="P4617" s="29"/>
      <c r="Q4617" s="29"/>
      <c r="R4617" s="29"/>
      <c r="S4617" s="29"/>
      <c r="T4617" s="29"/>
      <c r="U4617" s="29"/>
      <c r="V4617" s="29"/>
      <c r="W4617" s="29"/>
      <c r="X4617" s="29"/>
      <c r="Y4617" s="29"/>
      <c r="Z4617" s="29"/>
      <c r="AA4617" s="29"/>
      <c r="AB4617" s="29"/>
      <c r="AC4617" s="29"/>
      <c r="AD4617" s="29"/>
      <c r="AE4617" s="29"/>
      <c r="AF4617" s="29"/>
      <c r="AG4617" s="29"/>
      <c r="AH4617" s="29"/>
      <c r="AI4617" s="29"/>
      <c r="AJ4617" s="29"/>
      <c r="AK4617" s="29"/>
      <c r="AL4617" s="29"/>
      <c r="AM4617" s="29"/>
      <c r="AN4617" s="29"/>
      <c r="AO4617" s="29"/>
      <c r="AP4617" s="29"/>
      <c r="AQ4617" s="29"/>
      <c r="AR4617" s="29"/>
      <c r="AS4617" s="29"/>
      <c r="AT4617" s="29"/>
      <c r="AU4617" s="29"/>
      <c r="AV4617" s="29"/>
      <c r="AW4617" s="29"/>
    </row>
    <row r="4618" spans="1:49" ht="16.5" thickBot="1">
      <c r="A4618" s="78" t="s">
        <v>2146</v>
      </c>
      <c r="B4618" s="78"/>
      <c r="C4618" s="78"/>
      <c r="D4618" s="463"/>
      <c r="E4618" s="539"/>
      <c r="F4618" s="129"/>
      <c r="G4618" s="129"/>
      <c r="H4618" s="129"/>
      <c r="I4618" s="103"/>
    </row>
    <row r="4619" spans="1:49" s="151" customFormat="1" ht="36" customHeight="1" thickTop="1" thickBot="1">
      <c r="A4619" s="147" t="s">
        <v>2079</v>
      </c>
      <c r="B4619" s="5" t="s">
        <v>2080</v>
      </c>
      <c r="C4619" s="5" t="s">
        <v>1335</v>
      </c>
      <c r="D4619" s="450"/>
      <c r="E4619" s="148" t="s">
        <v>1570</v>
      </c>
      <c r="F4619" s="149" t="s">
        <v>1438</v>
      </c>
      <c r="G4619" s="149"/>
      <c r="H4619" s="149" t="s">
        <v>2332</v>
      </c>
      <c r="I4619" s="5" t="s">
        <v>856</v>
      </c>
      <c r="J4619" s="364" t="s">
        <v>2891</v>
      </c>
      <c r="K4619" s="364" t="s">
        <v>2879</v>
      </c>
      <c r="L4619" s="364" t="s">
        <v>2880</v>
      </c>
      <c r="M4619" s="364" t="s">
        <v>2881</v>
      </c>
      <c r="N4619" s="364" t="s">
        <v>2882</v>
      </c>
      <c r="O4619" s="364" t="s">
        <v>2883</v>
      </c>
      <c r="P4619" s="364" t="s">
        <v>2884</v>
      </c>
      <c r="Q4619" s="364" t="s">
        <v>2885</v>
      </c>
      <c r="R4619" s="364" t="s">
        <v>2886</v>
      </c>
      <c r="S4619" s="364" t="s">
        <v>2887</v>
      </c>
      <c r="T4619" s="364" t="s">
        <v>2888</v>
      </c>
      <c r="U4619" s="364" t="s">
        <v>2889</v>
      </c>
      <c r="V4619" s="364" t="s">
        <v>2890</v>
      </c>
      <c r="W4619" s="365" t="s">
        <v>2893</v>
      </c>
      <c r="X4619" s="365" t="s">
        <v>2879</v>
      </c>
      <c r="Y4619" s="365" t="s">
        <v>2880</v>
      </c>
      <c r="Z4619" s="365" t="s">
        <v>2881</v>
      </c>
      <c r="AA4619" s="365" t="s">
        <v>2882</v>
      </c>
      <c r="AB4619" s="365" t="s">
        <v>2883</v>
      </c>
      <c r="AC4619" s="365" t="s">
        <v>2884</v>
      </c>
      <c r="AD4619" s="365" t="s">
        <v>2885</v>
      </c>
      <c r="AE4619" s="365" t="s">
        <v>2886</v>
      </c>
      <c r="AF4619" s="365" t="s">
        <v>2887</v>
      </c>
      <c r="AG4619" s="365" t="s">
        <v>2888</v>
      </c>
      <c r="AH4619" s="365" t="s">
        <v>2889</v>
      </c>
      <c r="AI4619" s="365" t="s">
        <v>2890</v>
      </c>
      <c r="AJ4619" s="366" t="s">
        <v>2892</v>
      </c>
      <c r="AK4619" s="366" t="s">
        <v>2879</v>
      </c>
      <c r="AL4619" s="366" t="s">
        <v>2880</v>
      </c>
      <c r="AM4619" s="366" t="s">
        <v>2881</v>
      </c>
      <c r="AN4619" s="366" t="s">
        <v>2882</v>
      </c>
      <c r="AO4619" s="366" t="s">
        <v>2883</v>
      </c>
      <c r="AP4619" s="366" t="s">
        <v>2884</v>
      </c>
      <c r="AQ4619" s="366" t="s">
        <v>2885</v>
      </c>
      <c r="AR4619" s="366" t="s">
        <v>2886</v>
      </c>
      <c r="AS4619" s="366" t="s">
        <v>2887</v>
      </c>
      <c r="AT4619" s="366" t="s">
        <v>2888</v>
      </c>
      <c r="AU4619" s="366" t="s">
        <v>2889</v>
      </c>
      <c r="AV4619" s="366" t="s">
        <v>2890</v>
      </c>
      <c r="AW4619" s="368" t="s">
        <v>2895</v>
      </c>
    </row>
    <row r="4620" spans="1:49">
      <c r="A4620" s="33"/>
      <c r="B4620" s="34"/>
      <c r="C4620" s="34"/>
      <c r="D4620" s="34"/>
      <c r="E4620" s="35"/>
      <c r="F4620" s="36"/>
      <c r="G4620" s="36"/>
      <c r="H4620" s="36"/>
      <c r="I4620" s="34"/>
      <c r="J4620" s="202" t="s">
        <v>1224</v>
      </c>
      <c r="K4620" s="202">
        <v>1</v>
      </c>
      <c r="L4620" s="202">
        <v>2</v>
      </c>
      <c r="M4620" s="202">
        <v>3</v>
      </c>
      <c r="N4620" s="202">
        <v>4</v>
      </c>
      <c r="O4620" s="202">
        <v>5</v>
      </c>
      <c r="P4620" s="202">
        <v>6</v>
      </c>
      <c r="Q4620" s="202">
        <v>7</v>
      </c>
      <c r="R4620" s="202">
        <v>8</v>
      </c>
      <c r="S4620" s="202">
        <v>9</v>
      </c>
      <c r="T4620" s="202">
        <v>10</v>
      </c>
      <c r="U4620" s="202">
        <v>13</v>
      </c>
      <c r="V4620" s="202">
        <v>14</v>
      </c>
      <c r="W4620" s="202" t="s">
        <v>1224</v>
      </c>
      <c r="X4620" s="202">
        <v>1</v>
      </c>
      <c r="Y4620" s="202">
        <v>2</v>
      </c>
      <c r="Z4620" s="202">
        <v>3</v>
      </c>
      <c r="AA4620" s="202">
        <v>4</v>
      </c>
      <c r="AB4620" s="202">
        <v>5</v>
      </c>
      <c r="AC4620" s="202">
        <v>6</v>
      </c>
      <c r="AD4620" s="202">
        <v>7</v>
      </c>
      <c r="AE4620" s="202">
        <v>8</v>
      </c>
      <c r="AF4620" s="202">
        <v>9</v>
      </c>
      <c r="AG4620" s="202">
        <v>10</v>
      </c>
      <c r="AH4620" s="202">
        <v>13</v>
      </c>
      <c r="AI4620" s="202">
        <v>14</v>
      </c>
      <c r="AJ4620" s="202" t="s">
        <v>1224</v>
      </c>
      <c r="AK4620" s="202">
        <v>1</v>
      </c>
      <c r="AL4620" s="202">
        <v>2</v>
      </c>
      <c r="AM4620" s="202">
        <v>3</v>
      </c>
      <c r="AN4620" s="202">
        <v>4</v>
      </c>
      <c r="AO4620" s="202">
        <v>5</v>
      </c>
      <c r="AP4620" s="202">
        <v>6</v>
      </c>
      <c r="AQ4620" s="202">
        <v>7</v>
      </c>
      <c r="AR4620" s="202">
        <v>8</v>
      </c>
      <c r="AS4620" s="202">
        <v>9</v>
      </c>
      <c r="AT4620" s="202">
        <v>10</v>
      </c>
      <c r="AU4620" s="202">
        <v>13</v>
      </c>
      <c r="AV4620" s="202">
        <v>14</v>
      </c>
      <c r="AW4620" s="202">
        <v>15</v>
      </c>
    </row>
    <row r="4621" spans="1:49">
      <c r="A4621" s="37"/>
      <c r="B4621" s="38"/>
      <c r="C4621" s="38"/>
      <c r="D4621" s="38"/>
      <c r="E4621" s="60"/>
      <c r="F4621" s="61"/>
      <c r="G4621" s="61"/>
      <c r="H4621" s="61"/>
      <c r="I4621" s="38"/>
      <c r="J4621" s="134"/>
      <c r="K4621" s="134"/>
      <c r="L4621" s="134"/>
      <c r="M4621" s="134"/>
      <c r="N4621" s="134"/>
      <c r="O4621" s="134"/>
      <c r="P4621" s="134"/>
      <c r="Q4621" s="134"/>
      <c r="R4621" s="134"/>
      <c r="S4621" s="134"/>
      <c r="T4621" s="134"/>
      <c r="U4621" s="134"/>
      <c r="V4621" s="134"/>
      <c r="W4621" s="134"/>
      <c r="X4621" s="134"/>
      <c r="Y4621" s="134"/>
      <c r="Z4621" s="134"/>
      <c r="AA4621" s="134"/>
      <c r="AB4621" s="134"/>
      <c r="AC4621" s="134"/>
      <c r="AD4621" s="134"/>
      <c r="AE4621" s="134"/>
      <c r="AF4621" s="134"/>
      <c r="AG4621" s="134"/>
      <c r="AH4621" s="134"/>
      <c r="AI4621" s="134"/>
      <c r="AJ4621" s="134"/>
      <c r="AK4621" s="134"/>
      <c r="AL4621" s="134"/>
      <c r="AM4621" s="134"/>
      <c r="AN4621" s="134"/>
      <c r="AO4621" s="134"/>
      <c r="AP4621" s="134"/>
      <c r="AQ4621" s="134"/>
      <c r="AR4621" s="134"/>
      <c r="AS4621" s="134"/>
      <c r="AT4621" s="134"/>
      <c r="AU4621" s="134"/>
      <c r="AV4621" s="134"/>
      <c r="AW4621" s="134"/>
    </row>
    <row r="4622" spans="1:49">
      <c r="A4622" s="92" t="s">
        <v>797</v>
      </c>
      <c r="B4622" s="93" t="s">
        <v>1030</v>
      </c>
      <c r="C4622" s="93" t="s">
        <v>1349</v>
      </c>
      <c r="D4622" s="460"/>
      <c r="E4622" s="531"/>
      <c r="F4622" s="50"/>
      <c r="G4622" s="50"/>
      <c r="H4622" s="50"/>
      <c r="I4622" s="41" t="s">
        <v>1216</v>
      </c>
      <c r="J4622" s="28"/>
      <c r="K4622" s="28"/>
      <c r="L4622" s="28"/>
      <c r="M4622" s="28"/>
      <c r="N4622" s="28"/>
      <c r="O4622" s="28"/>
      <c r="P4622" s="28"/>
      <c r="Q4622" s="28"/>
      <c r="R4622" s="28"/>
      <c r="S4622" s="28"/>
      <c r="T4622" s="28"/>
      <c r="U4622" s="28"/>
      <c r="V4622" s="28"/>
      <c r="W4622" s="28"/>
      <c r="X4622" s="28"/>
      <c r="Y4622" s="28"/>
      <c r="Z4622" s="28"/>
      <c r="AA4622" s="28"/>
      <c r="AB4622" s="28"/>
      <c r="AC4622" s="28"/>
      <c r="AD4622" s="28"/>
      <c r="AE4622" s="28"/>
      <c r="AF4622" s="28"/>
      <c r="AG4622" s="28"/>
      <c r="AH4622" s="28"/>
      <c r="AI4622" s="28"/>
      <c r="AJ4622" s="28"/>
      <c r="AK4622" s="28"/>
      <c r="AL4622" s="28"/>
      <c r="AM4622" s="28"/>
      <c r="AN4622" s="28"/>
      <c r="AO4622" s="28"/>
      <c r="AP4622" s="28"/>
      <c r="AQ4622" s="28"/>
      <c r="AR4622" s="28"/>
      <c r="AS4622" s="28"/>
      <c r="AT4622" s="28"/>
      <c r="AU4622" s="28"/>
      <c r="AV4622" s="28"/>
      <c r="AW4622" s="28"/>
    </row>
    <row r="4623" spans="1:49">
      <c r="A4623" s="48"/>
      <c r="B4623" s="1"/>
      <c r="C4623" s="1"/>
      <c r="D4623" s="369"/>
      <c r="E4623" s="531"/>
      <c r="F4623" s="50"/>
      <c r="G4623" s="50"/>
      <c r="H4623" s="50"/>
      <c r="I4623" s="108"/>
    </row>
    <row r="4624" spans="1:49">
      <c r="A4624" s="48"/>
      <c r="B4624" s="42"/>
      <c r="C4624" s="42"/>
      <c r="D4624" s="42"/>
      <c r="E4624" s="531"/>
      <c r="F4624" s="50"/>
      <c r="G4624" s="50"/>
      <c r="H4624" s="50"/>
      <c r="I4624" s="49" t="s">
        <v>1559</v>
      </c>
      <c r="J4624" s="12">
        <f t="shared" ref="J4624:T4624" si="1289">SUM(J4625,J4633,J4635)</f>
        <v>1203</v>
      </c>
      <c r="K4624" s="12">
        <f t="shared" si="1289"/>
        <v>0</v>
      </c>
      <c r="L4624" s="12">
        <f t="shared" si="1289"/>
        <v>0</v>
      </c>
      <c r="M4624" s="12">
        <f t="shared" si="1289"/>
        <v>0</v>
      </c>
      <c r="N4624" s="12">
        <f t="shared" si="1289"/>
        <v>0</v>
      </c>
      <c r="O4624" s="12">
        <f t="shared" si="1289"/>
        <v>0</v>
      </c>
      <c r="P4624" s="12">
        <f t="shared" si="1289"/>
        <v>0</v>
      </c>
      <c r="Q4624" s="12">
        <f t="shared" si="1289"/>
        <v>0</v>
      </c>
      <c r="R4624" s="12">
        <f t="shared" si="1289"/>
        <v>0</v>
      </c>
      <c r="S4624" s="12">
        <f t="shared" si="1289"/>
        <v>0</v>
      </c>
      <c r="T4624" s="12">
        <f t="shared" si="1289"/>
        <v>0</v>
      </c>
      <c r="U4624" s="12">
        <v>0</v>
      </c>
      <c r="V4624" s="12">
        <v>1203</v>
      </c>
      <c r="W4624" s="12">
        <f t="shared" ref="W4624:AG4624" si="1290">SUM(W4625,W4633,W4635)</f>
        <v>0</v>
      </c>
      <c r="X4624" s="12">
        <f t="shared" si="1290"/>
        <v>0</v>
      </c>
      <c r="Y4624" s="12">
        <f t="shared" si="1290"/>
        <v>0</v>
      </c>
      <c r="Z4624" s="12">
        <f t="shared" si="1290"/>
        <v>0</v>
      </c>
      <c r="AA4624" s="12">
        <f t="shared" si="1290"/>
        <v>0</v>
      </c>
      <c r="AB4624" s="12">
        <f t="shared" si="1290"/>
        <v>0</v>
      </c>
      <c r="AC4624" s="12">
        <f t="shared" si="1290"/>
        <v>0</v>
      </c>
      <c r="AD4624" s="12">
        <f t="shared" si="1290"/>
        <v>0</v>
      </c>
      <c r="AE4624" s="12">
        <f t="shared" si="1290"/>
        <v>0</v>
      </c>
      <c r="AF4624" s="12">
        <f t="shared" si="1290"/>
        <v>0</v>
      </c>
      <c r="AG4624" s="12">
        <f t="shared" si="1290"/>
        <v>0</v>
      </c>
      <c r="AH4624" s="12">
        <v>0</v>
      </c>
      <c r="AI4624" s="12">
        <v>0</v>
      </c>
      <c r="AJ4624" s="12">
        <f t="shared" ref="AJ4624:AT4624" si="1291">SUM(AJ4625,AJ4633,AJ4635)</f>
        <v>5200</v>
      </c>
      <c r="AK4624" s="12">
        <f t="shared" si="1291"/>
        <v>0</v>
      </c>
      <c r="AL4624" s="12">
        <f t="shared" si="1291"/>
        <v>0</v>
      </c>
      <c r="AM4624" s="12">
        <f t="shared" si="1291"/>
        <v>0</v>
      </c>
      <c r="AN4624" s="12">
        <f t="shared" si="1291"/>
        <v>1890</v>
      </c>
      <c r="AO4624" s="12">
        <f t="shared" si="1291"/>
        <v>1200</v>
      </c>
      <c r="AP4624" s="12">
        <f t="shared" si="1291"/>
        <v>0</v>
      </c>
      <c r="AQ4624" s="12">
        <f t="shared" si="1291"/>
        <v>0</v>
      </c>
      <c r="AR4624" s="12">
        <f t="shared" si="1291"/>
        <v>0</v>
      </c>
      <c r="AS4624" s="12">
        <f t="shared" si="1291"/>
        <v>0</v>
      </c>
      <c r="AT4624" s="12">
        <f t="shared" si="1291"/>
        <v>0</v>
      </c>
      <c r="AU4624" s="12">
        <v>3090</v>
      </c>
      <c r="AV4624" s="12">
        <v>2110</v>
      </c>
      <c r="AW4624" s="12">
        <f t="shared" ref="AW4624:AW4654" si="1292">U4624+AH4624+AU4624</f>
        <v>3090</v>
      </c>
    </row>
    <row r="4625" spans="1:49">
      <c r="A4625" s="44" t="s">
        <v>797</v>
      </c>
      <c r="B4625" s="45" t="s">
        <v>1030</v>
      </c>
      <c r="C4625" s="45" t="s">
        <v>1349</v>
      </c>
      <c r="D4625" s="452" t="s">
        <v>2983</v>
      </c>
      <c r="E4625" s="213" t="s">
        <v>771</v>
      </c>
      <c r="F4625" s="65"/>
      <c r="G4625" s="65"/>
      <c r="H4625" s="65"/>
      <c r="I4625" s="1" t="s">
        <v>1500</v>
      </c>
      <c r="J4625" s="9">
        <f>SUM(J4626:J4627)</f>
        <v>0</v>
      </c>
      <c r="K4625" s="9">
        <f t="shared" ref="K4625:AT4625" si="1293">SUM(K4626:K4627)</f>
        <v>0</v>
      </c>
      <c r="L4625" s="9">
        <f t="shared" si="1293"/>
        <v>0</v>
      </c>
      <c r="M4625" s="9">
        <f t="shared" si="1293"/>
        <v>0</v>
      </c>
      <c r="N4625" s="9">
        <f t="shared" si="1293"/>
        <v>0</v>
      </c>
      <c r="O4625" s="9">
        <f t="shared" si="1293"/>
        <v>0</v>
      </c>
      <c r="P4625" s="9">
        <f t="shared" si="1293"/>
        <v>0</v>
      </c>
      <c r="Q4625" s="9">
        <f t="shared" si="1293"/>
        <v>0</v>
      </c>
      <c r="R4625" s="9">
        <f t="shared" si="1293"/>
        <v>0</v>
      </c>
      <c r="S4625" s="9">
        <f t="shared" si="1293"/>
        <v>0</v>
      </c>
      <c r="T4625" s="9">
        <f t="shared" si="1293"/>
        <v>0</v>
      </c>
      <c r="U4625" s="9">
        <v>0</v>
      </c>
      <c r="V4625" s="9">
        <v>0</v>
      </c>
      <c r="W4625" s="9">
        <f>SUM(W4626:W4627)</f>
        <v>0</v>
      </c>
      <c r="X4625" s="9">
        <f t="shared" si="1293"/>
        <v>0</v>
      </c>
      <c r="Y4625" s="9">
        <f t="shared" si="1293"/>
        <v>0</v>
      </c>
      <c r="Z4625" s="9">
        <f t="shared" si="1293"/>
        <v>0</v>
      </c>
      <c r="AA4625" s="9">
        <f t="shared" si="1293"/>
        <v>0</v>
      </c>
      <c r="AB4625" s="9">
        <f t="shared" si="1293"/>
        <v>0</v>
      </c>
      <c r="AC4625" s="9">
        <f t="shared" si="1293"/>
        <v>0</v>
      </c>
      <c r="AD4625" s="9">
        <f t="shared" si="1293"/>
        <v>0</v>
      </c>
      <c r="AE4625" s="9">
        <f t="shared" si="1293"/>
        <v>0</v>
      </c>
      <c r="AF4625" s="9">
        <f t="shared" si="1293"/>
        <v>0</v>
      </c>
      <c r="AG4625" s="9">
        <f t="shared" si="1293"/>
        <v>0</v>
      </c>
      <c r="AH4625" s="9">
        <v>0</v>
      </c>
      <c r="AI4625" s="9">
        <v>0</v>
      </c>
      <c r="AJ4625" s="9">
        <f>SUM(AJ4626:AJ4627)</f>
        <v>0</v>
      </c>
      <c r="AK4625" s="9">
        <f t="shared" si="1293"/>
        <v>0</v>
      </c>
      <c r="AL4625" s="9">
        <f t="shared" si="1293"/>
        <v>0</v>
      </c>
      <c r="AM4625" s="9">
        <f t="shared" si="1293"/>
        <v>0</v>
      </c>
      <c r="AN4625" s="9">
        <f t="shared" si="1293"/>
        <v>0</v>
      </c>
      <c r="AO4625" s="9">
        <f t="shared" si="1293"/>
        <v>0</v>
      </c>
      <c r="AP4625" s="9">
        <f t="shared" si="1293"/>
        <v>0</v>
      </c>
      <c r="AQ4625" s="9">
        <f t="shared" si="1293"/>
        <v>0</v>
      </c>
      <c r="AR4625" s="9">
        <f t="shared" si="1293"/>
        <v>0</v>
      </c>
      <c r="AS4625" s="9">
        <f t="shared" si="1293"/>
        <v>0</v>
      </c>
      <c r="AT4625" s="9">
        <f t="shared" si="1293"/>
        <v>0</v>
      </c>
      <c r="AU4625" s="9">
        <v>0</v>
      </c>
      <c r="AV4625" s="9">
        <v>0</v>
      </c>
      <c r="AW4625" s="9">
        <f t="shared" si="1292"/>
        <v>0</v>
      </c>
    </row>
    <row r="4626" spans="1:49">
      <c r="A4626" s="44" t="s">
        <v>797</v>
      </c>
      <c r="B4626" s="45" t="s">
        <v>1030</v>
      </c>
      <c r="C4626" s="45" t="s">
        <v>1349</v>
      </c>
      <c r="D4626" s="452" t="s">
        <v>2983</v>
      </c>
      <c r="E4626" s="367" t="s">
        <v>834</v>
      </c>
      <c r="F4626" s="50"/>
      <c r="G4626" s="468" t="s">
        <v>3096</v>
      </c>
      <c r="H4626" s="50" t="s">
        <v>2333</v>
      </c>
      <c r="I4626" s="42" t="s">
        <v>1165</v>
      </c>
      <c r="U4626" s="15">
        <v>0</v>
      </c>
      <c r="V4626" s="15">
        <v>0</v>
      </c>
      <c r="AH4626" s="15">
        <v>0</v>
      </c>
      <c r="AI4626" s="15">
        <v>0</v>
      </c>
      <c r="AU4626" s="15">
        <v>0</v>
      </c>
      <c r="AV4626" s="15">
        <v>0</v>
      </c>
      <c r="AW4626" s="15">
        <f t="shared" si="1292"/>
        <v>0</v>
      </c>
    </row>
    <row r="4627" spans="1:49">
      <c r="A4627" s="44" t="s">
        <v>797</v>
      </c>
      <c r="B4627" s="45" t="s">
        <v>1030</v>
      </c>
      <c r="C4627" s="45" t="s">
        <v>1349</v>
      </c>
      <c r="D4627" s="452" t="s">
        <v>2983</v>
      </c>
      <c r="E4627" s="367" t="s">
        <v>772</v>
      </c>
      <c r="F4627" s="50"/>
      <c r="G4627" s="468" t="s">
        <v>3096</v>
      </c>
      <c r="H4627" s="50" t="s">
        <v>2333</v>
      </c>
      <c r="I4627" s="42" t="s">
        <v>1227</v>
      </c>
      <c r="J4627" s="15">
        <f>SUM(J4628:J4632)</f>
        <v>0</v>
      </c>
      <c r="K4627" s="15">
        <f t="shared" ref="K4627:AT4627" si="1294">SUM(K4628:K4632)</f>
        <v>0</v>
      </c>
      <c r="L4627" s="15">
        <f t="shared" si="1294"/>
        <v>0</v>
      </c>
      <c r="M4627" s="15">
        <f t="shared" si="1294"/>
        <v>0</v>
      </c>
      <c r="N4627" s="15">
        <f t="shared" si="1294"/>
        <v>0</v>
      </c>
      <c r="O4627" s="15">
        <f t="shared" si="1294"/>
        <v>0</v>
      </c>
      <c r="P4627" s="15">
        <f t="shared" si="1294"/>
        <v>0</v>
      </c>
      <c r="Q4627" s="15">
        <f t="shared" si="1294"/>
        <v>0</v>
      </c>
      <c r="R4627" s="15">
        <f t="shared" si="1294"/>
        <v>0</v>
      </c>
      <c r="S4627" s="15">
        <f t="shared" si="1294"/>
        <v>0</v>
      </c>
      <c r="T4627" s="15">
        <f t="shared" si="1294"/>
        <v>0</v>
      </c>
      <c r="U4627" s="15">
        <v>0</v>
      </c>
      <c r="V4627" s="15">
        <v>0</v>
      </c>
      <c r="W4627" s="15">
        <f>SUM(W4628:W4632)</f>
        <v>0</v>
      </c>
      <c r="X4627" s="15">
        <f t="shared" si="1294"/>
        <v>0</v>
      </c>
      <c r="Y4627" s="15">
        <f t="shared" si="1294"/>
        <v>0</v>
      </c>
      <c r="Z4627" s="15">
        <f t="shared" si="1294"/>
        <v>0</v>
      </c>
      <c r="AA4627" s="15">
        <f t="shared" si="1294"/>
        <v>0</v>
      </c>
      <c r="AB4627" s="15">
        <f t="shared" si="1294"/>
        <v>0</v>
      </c>
      <c r="AC4627" s="15">
        <f t="shared" si="1294"/>
        <v>0</v>
      </c>
      <c r="AD4627" s="15">
        <f t="shared" si="1294"/>
        <v>0</v>
      </c>
      <c r="AE4627" s="15">
        <f t="shared" si="1294"/>
        <v>0</v>
      </c>
      <c r="AF4627" s="15">
        <f t="shared" si="1294"/>
        <v>0</v>
      </c>
      <c r="AG4627" s="15">
        <f t="shared" si="1294"/>
        <v>0</v>
      </c>
      <c r="AH4627" s="15">
        <v>0</v>
      </c>
      <c r="AI4627" s="15">
        <v>0</v>
      </c>
      <c r="AJ4627" s="15">
        <f>SUM(AJ4628:AJ4632)</f>
        <v>0</v>
      </c>
      <c r="AK4627" s="15">
        <f t="shared" si="1294"/>
        <v>0</v>
      </c>
      <c r="AL4627" s="15">
        <f t="shared" si="1294"/>
        <v>0</v>
      </c>
      <c r="AM4627" s="15">
        <f t="shared" si="1294"/>
        <v>0</v>
      </c>
      <c r="AN4627" s="15">
        <f t="shared" si="1294"/>
        <v>0</v>
      </c>
      <c r="AO4627" s="15">
        <f t="shared" si="1294"/>
        <v>0</v>
      </c>
      <c r="AP4627" s="15">
        <f t="shared" si="1294"/>
        <v>0</v>
      </c>
      <c r="AQ4627" s="15">
        <f t="shared" si="1294"/>
        <v>0</v>
      </c>
      <c r="AR4627" s="15">
        <f t="shared" si="1294"/>
        <v>0</v>
      </c>
      <c r="AS4627" s="15">
        <f t="shared" si="1294"/>
        <v>0</v>
      </c>
      <c r="AT4627" s="15">
        <f t="shared" si="1294"/>
        <v>0</v>
      </c>
      <c r="AU4627" s="15">
        <v>0</v>
      </c>
      <c r="AV4627" s="15">
        <v>0</v>
      </c>
      <c r="AW4627" s="15">
        <f t="shared" si="1292"/>
        <v>0</v>
      </c>
    </row>
    <row r="4628" spans="1:49" s="144" customFormat="1">
      <c r="A4628" s="44" t="s">
        <v>797</v>
      </c>
      <c r="B4628" s="45" t="s">
        <v>1030</v>
      </c>
      <c r="C4628" s="45" t="s">
        <v>1349</v>
      </c>
      <c r="D4628" s="452" t="s">
        <v>2983</v>
      </c>
      <c r="E4628" s="140" t="s">
        <v>850</v>
      </c>
      <c r="F4628" s="141" t="s">
        <v>523</v>
      </c>
      <c r="G4628" s="468" t="s">
        <v>3096</v>
      </c>
      <c r="H4628" s="50" t="s">
        <v>2333</v>
      </c>
      <c r="I4628" s="142" t="s">
        <v>1119</v>
      </c>
      <c r="J4628" s="15"/>
      <c r="K4628" s="15"/>
      <c r="L4628" s="15"/>
      <c r="M4628" s="15"/>
      <c r="N4628" s="15"/>
      <c r="O4628" s="15"/>
      <c r="P4628" s="15"/>
      <c r="Q4628" s="15"/>
      <c r="R4628" s="15"/>
      <c r="S4628" s="15"/>
      <c r="T4628" s="15"/>
      <c r="U4628" s="15">
        <v>0</v>
      </c>
      <c r="V4628" s="15">
        <v>0</v>
      </c>
      <c r="W4628" s="15"/>
      <c r="X4628" s="15"/>
      <c r="Y4628" s="15"/>
      <c r="Z4628" s="15"/>
      <c r="AA4628" s="15"/>
      <c r="AB4628" s="15"/>
      <c r="AC4628" s="15"/>
      <c r="AD4628" s="15"/>
      <c r="AE4628" s="15"/>
      <c r="AF4628" s="15"/>
      <c r="AG4628" s="15"/>
      <c r="AH4628" s="15">
        <v>0</v>
      </c>
      <c r="AI4628" s="15">
        <v>0</v>
      </c>
      <c r="AJ4628" s="15"/>
      <c r="AK4628" s="15"/>
      <c r="AL4628" s="15"/>
      <c r="AM4628" s="15"/>
      <c r="AN4628" s="15"/>
      <c r="AO4628" s="15"/>
      <c r="AP4628" s="15"/>
      <c r="AQ4628" s="15"/>
      <c r="AR4628" s="15"/>
      <c r="AS4628" s="15"/>
      <c r="AT4628" s="15"/>
      <c r="AU4628" s="15">
        <v>0</v>
      </c>
      <c r="AV4628" s="15">
        <v>0</v>
      </c>
      <c r="AW4628" s="15">
        <f t="shared" si="1292"/>
        <v>0</v>
      </c>
    </row>
    <row r="4629" spans="1:49" s="144" customFormat="1">
      <c r="A4629" s="44" t="s">
        <v>797</v>
      </c>
      <c r="B4629" s="45" t="s">
        <v>1030</v>
      </c>
      <c r="C4629" s="45" t="s">
        <v>1349</v>
      </c>
      <c r="D4629" s="452" t="s">
        <v>2983</v>
      </c>
      <c r="E4629" s="140" t="s">
        <v>851</v>
      </c>
      <c r="F4629" s="141" t="s">
        <v>524</v>
      </c>
      <c r="G4629" s="468" t="s">
        <v>3096</v>
      </c>
      <c r="H4629" s="50" t="s">
        <v>2333</v>
      </c>
      <c r="I4629" s="142" t="s">
        <v>1290</v>
      </c>
      <c r="J4629" s="15"/>
      <c r="K4629" s="15"/>
      <c r="L4629" s="15"/>
      <c r="M4629" s="15"/>
      <c r="N4629" s="15"/>
      <c r="O4629" s="15"/>
      <c r="P4629" s="15"/>
      <c r="Q4629" s="15"/>
      <c r="R4629" s="15"/>
      <c r="S4629" s="15"/>
      <c r="T4629" s="15"/>
      <c r="U4629" s="15">
        <v>0</v>
      </c>
      <c r="V4629" s="15">
        <v>0</v>
      </c>
      <c r="W4629" s="15"/>
      <c r="X4629" s="15"/>
      <c r="Y4629" s="15"/>
      <c r="Z4629" s="15"/>
      <c r="AA4629" s="15"/>
      <c r="AB4629" s="15"/>
      <c r="AC4629" s="15"/>
      <c r="AD4629" s="15"/>
      <c r="AE4629" s="15"/>
      <c r="AF4629" s="15"/>
      <c r="AG4629" s="15"/>
      <c r="AH4629" s="15">
        <v>0</v>
      </c>
      <c r="AI4629" s="15">
        <v>0</v>
      </c>
      <c r="AJ4629" s="15"/>
      <c r="AK4629" s="15"/>
      <c r="AL4629" s="15"/>
      <c r="AM4629" s="15"/>
      <c r="AN4629" s="15"/>
      <c r="AO4629" s="15"/>
      <c r="AP4629" s="15"/>
      <c r="AQ4629" s="15"/>
      <c r="AR4629" s="15"/>
      <c r="AS4629" s="15"/>
      <c r="AT4629" s="15"/>
      <c r="AU4629" s="15">
        <v>0</v>
      </c>
      <c r="AV4629" s="15">
        <v>0</v>
      </c>
      <c r="AW4629" s="15">
        <f t="shared" si="1292"/>
        <v>0</v>
      </c>
    </row>
    <row r="4630" spans="1:49" s="144" customFormat="1">
      <c r="A4630" s="44" t="s">
        <v>797</v>
      </c>
      <c r="B4630" s="45" t="s">
        <v>1030</v>
      </c>
      <c r="C4630" s="45" t="s">
        <v>1349</v>
      </c>
      <c r="D4630" s="452" t="s">
        <v>2983</v>
      </c>
      <c r="E4630" s="140" t="s">
        <v>852</v>
      </c>
      <c r="F4630" s="141" t="s">
        <v>525</v>
      </c>
      <c r="G4630" s="468" t="s">
        <v>3096</v>
      </c>
      <c r="H4630" s="50" t="s">
        <v>2333</v>
      </c>
      <c r="I4630" s="142" t="s">
        <v>1733</v>
      </c>
      <c r="J4630" s="15"/>
      <c r="K4630" s="15"/>
      <c r="L4630" s="15"/>
      <c r="M4630" s="15"/>
      <c r="N4630" s="15"/>
      <c r="O4630" s="15"/>
      <c r="P4630" s="15"/>
      <c r="Q4630" s="15"/>
      <c r="R4630" s="15"/>
      <c r="S4630" s="15"/>
      <c r="T4630" s="15"/>
      <c r="U4630" s="15">
        <v>0</v>
      </c>
      <c r="V4630" s="15">
        <v>0</v>
      </c>
      <c r="W4630" s="15"/>
      <c r="X4630" s="15"/>
      <c r="Y4630" s="15"/>
      <c r="Z4630" s="15"/>
      <c r="AA4630" s="15"/>
      <c r="AB4630" s="15"/>
      <c r="AC4630" s="15"/>
      <c r="AD4630" s="15"/>
      <c r="AE4630" s="15"/>
      <c r="AF4630" s="15"/>
      <c r="AG4630" s="15"/>
      <c r="AH4630" s="15">
        <v>0</v>
      </c>
      <c r="AI4630" s="15">
        <v>0</v>
      </c>
      <c r="AJ4630" s="15"/>
      <c r="AK4630" s="15"/>
      <c r="AL4630" s="15"/>
      <c r="AM4630" s="15"/>
      <c r="AN4630" s="15"/>
      <c r="AO4630" s="15"/>
      <c r="AP4630" s="15"/>
      <c r="AQ4630" s="15"/>
      <c r="AR4630" s="15"/>
      <c r="AS4630" s="15"/>
      <c r="AT4630" s="15"/>
      <c r="AU4630" s="15">
        <v>0</v>
      </c>
      <c r="AV4630" s="15">
        <v>0</v>
      </c>
      <c r="AW4630" s="15">
        <f t="shared" si="1292"/>
        <v>0</v>
      </c>
    </row>
    <row r="4631" spans="1:49" s="144" customFormat="1">
      <c r="A4631" s="44" t="s">
        <v>797</v>
      </c>
      <c r="B4631" s="45" t="s">
        <v>1030</v>
      </c>
      <c r="C4631" s="45" t="s">
        <v>1349</v>
      </c>
      <c r="D4631" s="452" t="s">
        <v>2983</v>
      </c>
      <c r="E4631" s="140" t="s">
        <v>853</v>
      </c>
      <c r="F4631" s="141" t="s">
        <v>526</v>
      </c>
      <c r="G4631" s="468" t="s">
        <v>3096</v>
      </c>
      <c r="H4631" s="50" t="s">
        <v>2333</v>
      </c>
      <c r="I4631" s="142" t="s">
        <v>1734</v>
      </c>
      <c r="J4631" s="15"/>
      <c r="K4631" s="15"/>
      <c r="L4631" s="15"/>
      <c r="M4631" s="15"/>
      <c r="N4631" s="15"/>
      <c r="O4631" s="15"/>
      <c r="P4631" s="15"/>
      <c r="Q4631" s="15"/>
      <c r="R4631" s="15"/>
      <c r="S4631" s="15"/>
      <c r="T4631" s="15"/>
      <c r="U4631" s="15">
        <v>0</v>
      </c>
      <c r="V4631" s="15">
        <v>0</v>
      </c>
      <c r="W4631" s="15"/>
      <c r="X4631" s="15"/>
      <c r="Y4631" s="15"/>
      <c r="Z4631" s="15"/>
      <c r="AA4631" s="15"/>
      <c r="AB4631" s="15"/>
      <c r="AC4631" s="15"/>
      <c r="AD4631" s="15"/>
      <c r="AE4631" s="15"/>
      <c r="AF4631" s="15"/>
      <c r="AG4631" s="15"/>
      <c r="AH4631" s="15">
        <v>0</v>
      </c>
      <c r="AI4631" s="15">
        <v>0</v>
      </c>
      <c r="AJ4631" s="15"/>
      <c r="AK4631" s="15"/>
      <c r="AL4631" s="15"/>
      <c r="AM4631" s="15"/>
      <c r="AN4631" s="15"/>
      <c r="AO4631" s="15"/>
      <c r="AP4631" s="15"/>
      <c r="AQ4631" s="15"/>
      <c r="AR4631" s="15"/>
      <c r="AS4631" s="15"/>
      <c r="AT4631" s="15"/>
      <c r="AU4631" s="15">
        <v>0</v>
      </c>
      <c r="AV4631" s="15">
        <v>0</v>
      </c>
      <c r="AW4631" s="15">
        <f t="shared" si="1292"/>
        <v>0</v>
      </c>
    </row>
    <row r="4632" spans="1:49" s="144" customFormat="1">
      <c r="A4632" s="44" t="s">
        <v>797</v>
      </c>
      <c r="B4632" s="45" t="s">
        <v>1030</v>
      </c>
      <c r="C4632" s="45" t="s">
        <v>1349</v>
      </c>
      <c r="D4632" s="452" t="s">
        <v>2983</v>
      </c>
      <c r="E4632" s="140" t="s">
        <v>854</v>
      </c>
      <c r="F4632" s="141" t="s">
        <v>527</v>
      </c>
      <c r="G4632" s="468" t="s">
        <v>3096</v>
      </c>
      <c r="H4632" s="50" t="s">
        <v>2333</v>
      </c>
      <c r="I4632" s="142" t="s">
        <v>1735</v>
      </c>
      <c r="J4632" s="15"/>
      <c r="K4632" s="15"/>
      <c r="L4632" s="15"/>
      <c r="M4632" s="15"/>
      <c r="N4632" s="15"/>
      <c r="O4632" s="15"/>
      <c r="P4632" s="15"/>
      <c r="Q4632" s="15"/>
      <c r="R4632" s="15"/>
      <c r="S4632" s="15"/>
      <c r="T4632" s="15"/>
      <c r="U4632" s="15">
        <v>0</v>
      </c>
      <c r="V4632" s="15">
        <v>0</v>
      </c>
      <c r="W4632" s="15"/>
      <c r="X4632" s="15"/>
      <c r="Y4632" s="15"/>
      <c r="Z4632" s="15"/>
      <c r="AA4632" s="15"/>
      <c r="AB4632" s="15"/>
      <c r="AC4632" s="15"/>
      <c r="AD4632" s="15"/>
      <c r="AE4632" s="15"/>
      <c r="AF4632" s="15"/>
      <c r="AG4632" s="15"/>
      <c r="AH4632" s="15">
        <v>0</v>
      </c>
      <c r="AI4632" s="15">
        <v>0</v>
      </c>
      <c r="AJ4632" s="15"/>
      <c r="AK4632" s="15"/>
      <c r="AL4632" s="15"/>
      <c r="AM4632" s="15"/>
      <c r="AN4632" s="15"/>
      <c r="AO4632" s="15"/>
      <c r="AP4632" s="15"/>
      <c r="AQ4632" s="15"/>
      <c r="AR4632" s="15"/>
      <c r="AS4632" s="15"/>
      <c r="AT4632" s="15"/>
      <c r="AU4632" s="15">
        <v>0</v>
      </c>
      <c r="AV4632" s="15">
        <v>0</v>
      </c>
      <c r="AW4632" s="15">
        <f t="shared" si="1292"/>
        <v>0</v>
      </c>
    </row>
    <row r="4633" spans="1:49">
      <c r="A4633" s="44" t="s">
        <v>797</v>
      </c>
      <c r="B4633" s="45" t="s">
        <v>1030</v>
      </c>
      <c r="C4633" s="45" t="s">
        <v>1349</v>
      </c>
      <c r="D4633" s="452" t="s">
        <v>2983</v>
      </c>
      <c r="E4633" s="213" t="s">
        <v>773</v>
      </c>
      <c r="F4633" s="65"/>
      <c r="G4633" s="65"/>
      <c r="H4633" s="65"/>
      <c r="I4633" s="1" t="s">
        <v>1362</v>
      </c>
      <c r="J4633" s="9">
        <f>SUM(J4634)</f>
        <v>0</v>
      </c>
      <c r="K4633" s="9">
        <f t="shared" ref="K4633:AT4633" si="1295">SUM(K4634)</f>
        <v>0</v>
      </c>
      <c r="L4633" s="9">
        <f t="shared" si="1295"/>
        <v>0</v>
      </c>
      <c r="M4633" s="9">
        <f t="shared" si="1295"/>
        <v>0</v>
      </c>
      <c r="N4633" s="9">
        <f t="shared" si="1295"/>
        <v>0</v>
      </c>
      <c r="O4633" s="9">
        <f t="shared" si="1295"/>
        <v>0</v>
      </c>
      <c r="P4633" s="9">
        <f t="shared" si="1295"/>
        <v>0</v>
      </c>
      <c r="Q4633" s="9">
        <f t="shared" si="1295"/>
        <v>0</v>
      </c>
      <c r="R4633" s="9">
        <f t="shared" si="1295"/>
        <v>0</v>
      </c>
      <c r="S4633" s="9">
        <f t="shared" si="1295"/>
        <v>0</v>
      </c>
      <c r="T4633" s="9">
        <f t="shared" si="1295"/>
        <v>0</v>
      </c>
      <c r="U4633" s="9">
        <v>0</v>
      </c>
      <c r="V4633" s="9">
        <v>0</v>
      </c>
      <c r="W4633" s="9">
        <f>SUM(W4634)</f>
        <v>0</v>
      </c>
      <c r="X4633" s="9">
        <f t="shared" si="1295"/>
        <v>0</v>
      </c>
      <c r="Y4633" s="9">
        <f t="shared" si="1295"/>
        <v>0</v>
      </c>
      <c r="Z4633" s="9">
        <f t="shared" si="1295"/>
        <v>0</v>
      </c>
      <c r="AA4633" s="9">
        <f t="shared" si="1295"/>
        <v>0</v>
      </c>
      <c r="AB4633" s="9">
        <f t="shared" si="1295"/>
        <v>0</v>
      </c>
      <c r="AC4633" s="9">
        <f t="shared" si="1295"/>
        <v>0</v>
      </c>
      <c r="AD4633" s="9">
        <f t="shared" si="1295"/>
        <v>0</v>
      </c>
      <c r="AE4633" s="9">
        <f t="shared" si="1295"/>
        <v>0</v>
      </c>
      <c r="AF4633" s="9">
        <f t="shared" si="1295"/>
        <v>0</v>
      </c>
      <c r="AG4633" s="9">
        <f t="shared" si="1295"/>
        <v>0</v>
      </c>
      <c r="AH4633" s="9">
        <v>0</v>
      </c>
      <c r="AI4633" s="9">
        <v>0</v>
      </c>
      <c r="AJ4633" s="9">
        <f>SUM(AJ4634)</f>
        <v>0</v>
      </c>
      <c r="AK4633" s="9">
        <f t="shared" si="1295"/>
        <v>0</v>
      </c>
      <c r="AL4633" s="9">
        <f t="shared" si="1295"/>
        <v>0</v>
      </c>
      <c r="AM4633" s="9">
        <f t="shared" si="1295"/>
        <v>0</v>
      </c>
      <c r="AN4633" s="9">
        <f t="shared" si="1295"/>
        <v>0</v>
      </c>
      <c r="AO4633" s="9">
        <f t="shared" si="1295"/>
        <v>0</v>
      </c>
      <c r="AP4633" s="9">
        <f t="shared" si="1295"/>
        <v>0</v>
      </c>
      <c r="AQ4633" s="9">
        <f t="shared" si="1295"/>
        <v>0</v>
      </c>
      <c r="AR4633" s="9">
        <f t="shared" si="1295"/>
        <v>0</v>
      </c>
      <c r="AS4633" s="9">
        <f t="shared" si="1295"/>
        <v>0</v>
      </c>
      <c r="AT4633" s="9">
        <f t="shared" si="1295"/>
        <v>0</v>
      </c>
      <c r="AU4633" s="9">
        <v>0</v>
      </c>
      <c r="AV4633" s="9">
        <v>0</v>
      </c>
      <c r="AW4633" s="9">
        <f t="shared" si="1292"/>
        <v>0</v>
      </c>
    </row>
    <row r="4634" spans="1:49">
      <c r="A4634" s="44" t="s">
        <v>797</v>
      </c>
      <c r="B4634" s="45" t="s">
        <v>1030</v>
      </c>
      <c r="C4634" s="45" t="s">
        <v>1349</v>
      </c>
      <c r="D4634" s="452" t="s">
        <v>2983</v>
      </c>
      <c r="E4634" s="367" t="s">
        <v>785</v>
      </c>
      <c r="F4634" s="50"/>
      <c r="G4634" s="468" t="s">
        <v>3096</v>
      </c>
      <c r="H4634" s="50" t="s">
        <v>2333</v>
      </c>
      <c r="I4634" s="42" t="s">
        <v>1363</v>
      </c>
      <c r="U4634" s="15">
        <v>0</v>
      </c>
      <c r="V4634" s="15">
        <v>0</v>
      </c>
      <c r="AH4634" s="15">
        <v>0</v>
      </c>
      <c r="AI4634" s="15">
        <v>0</v>
      </c>
      <c r="AU4634" s="15">
        <v>0</v>
      </c>
      <c r="AV4634" s="15">
        <v>0</v>
      </c>
      <c r="AW4634" s="15">
        <f t="shared" si="1292"/>
        <v>0</v>
      </c>
    </row>
    <row r="4635" spans="1:49">
      <c r="A4635" s="44" t="s">
        <v>797</v>
      </c>
      <c r="B4635" s="45" t="s">
        <v>1030</v>
      </c>
      <c r="C4635" s="45" t="s">
        <v>1349</v>
      </c>
      <c r="D4635" s="452" t="s">
        <v>2983</v>
      </c>
      <c r="E4635" s="213" t="s">
        <v>1364</v>
      </c>
      <c r="F4635" s="65"/>
      <c r="G4635" s="65"/>
      <c r="H4635" s="65"/>
      <c r="I4635" s="1" t="s">
        <v>2104</v>
      </c>
      <c r="J4635" s="9">
        <f>SUM(J4636:J4645)</f>
        <v>1203</v>
      </c>
      <c r="K4635" s="9">
        <f t="shared" ref="K4635:AT4635" si="1296">SUM(K4636:K4645)</f>
        <v>0</v>
      </c>
      <c r="L4635" s="9">
        <f t="shared" si="1296"/>
        <v>0</v>
      </c>
      <c r="M4635" s="9">
        <f t="shared" si="1296"/>
        <v>0</v>
      </c>
      <c r="N4635" s="9">
        <f t="shared" si="1296"/>
        <v>0</v>
      </c>
      <c r="O4635" s="9">
        <f t="shared" si="1296"/>
        <v>0</v>
      </c>
      <c r="P4635" s="9">
        <f t="shared" si="1296"/>
        <v>0</v>
      </c>
      <c r="Q4635" s="9">
        <f t="shared" si="1296"/>
        <v>0</v>
      </c>
      <c r="R4635" s="9">
        <f t="shared" si="1296"/>
        <v>0</v>
      </c>
      <c r="S4635" s="9">
        <f t="shared" si="1296"/>
        <v>0</v>
      </c>
      <c r="T4635" s="9">
        <f t="shared" si="1296"/>
        <v>0</v>
      </c>
      <c r="U4635" s="9">
        <v>0</v>
      </c>
      <c r="V4635" s="9">
        <v>1203</v>
      </c>
      <c r="W4635" s="9">
        <f>SUM(W4636:W4645)</f>
        <v>0</v>
      </c>
      <c r="X4635" s="9">
        <f t="shared" si="1296"/>
        <v>0</v>
      </c>
      <c r="Y4635" s="9">
        <f t="shared" si="1296"/>
        <v>0</v>
      </c>
      <c r="Z4635" s="9">
        <f t="shared" si="1296"/>
        <v>0</v>
      </c>
      <c r="AA4635" s="9">
        <f t="shared" si="1296"/>
        <v>0</v>
      </c>
      <c r="AB4635" s="9">
        <f t="shared" si="1296"/>
        <v>0</v>
      </c>
      <c r="AC4635" s="9">
        <f t="shared" si="1296"/>
        <v>0</v>
      </c>
      <c r="AD4635" s="9">
        <f t="shared" si="1296"/>
        <v>0</v>
      </c>
      <c r="AE4635" s="9">
        <f t="shared" si="1296"/>
        <v>0</v>
      </c>
      <c r="AF4635" s="9">
        <f t="shared" si="1296"/>
        <v>0</v>
      </c>
      <c r="AG4635" s="9">
        <f t="shared" si="1296"/>
        <v>0</v>
      </c>
      <c r="AH4635" s="9">
        <v>0</v>
      </c>
      <c r="AI4635" s="9">
        <v>0</v>
      </c>
      <c r="AJ4635" s="9">
        <f>SUM(AJ4636:AJ4645)</f>
        <v>5200</v>
      </c>
      <c r="AK4635" s="9">
        <f t="shared" si="1296"/>
        <v>0</v>
      </c>
      <c r="AL4635" s="9">
        <f t="shared" si="1296"/>
        <v>0</v>
      </c>
      <c r="AM4635" s="9">
        <f t="shared" si="1296"/>
        <v>0</v>
      </c>
      <c r="AN4635" s="9">
        <f t="shared" si="1296"/>
        <v>1890</v>
      </c>
      <c r="AO4635" s="9">
        <f t="shared" si="1296"/>
        <v>1200</v>
      </c>
      <c r="AP4635" s="9">
        <f t="shared" si="1296"/>
        <v>0</v>
      </c>
      <c r="AQ4635" s="9">
        <f t="shared" si="1296"/>
        <v>0</v>
      </c>
      <c r="AR4635" s="9">
        <f t="shared" si="1296"/>
        <v>0</v>
      </c>
      <c r="AS4635" s="9">
        <f t="shared" si="1296"/>
        <v>0</v>
      </c>
      <c r="AT4635" s="9">
        <f t="shared" si="1296"/>
        <v>0</v>
      </c>
      <c r="AU4635" s="9">
        <v>3090</v>
      </c>
      <c r="AV4635" s="9">
        <v>2110</v>
      </c>
      <c r="AW4635" s="9">
        <f t="shared" si="1292"/>
        <v>3090</v>
      </c>
    </row>
    <row r="4636" spans="1:49">
      <c r="A4636" s="44" t="s">
        <v>797</v>
      </c>
      <c r="B4636" s="45" t="s">
        <v>1030</v>
      </c>
      <c r="C4636" s="45" t="s">
        <v>1349</v>
      </c>
      <c r="D4636" s="452" t="s">
        <v>2983</v>
      </c>
      <c r="E4636" s="367" t="s">
        <v>786</v>
      </c>
      <c r="F4636" s="50"/>
      <c r="G4636" s="468" t="s">
        <v>3096</v>
      </c>
      <c r="H4636" s="50" t="s">
        <v>2333</v>
      </c>
      <c r="I4636" s="42" t="s">
        <v>1191</v>
      </c>
      <c r="U4636" s="15">
        <v>0</v>
      </c>
      <c r="V4636" s="15">
        <v>0</v>
      </c>
      <c r="AH4636" s="15">
        <v>0</v>
      </c>
      <c r="AI4636" s="15">
        <v>0</v>
      </c>
      <c r="AU4636" s="15">
        <v>0</v>
      </c>
      <c r="AV4636" s="15">
        <v>0</v>
      </c>
      <c r="AW4636" s="15">
        <f t="shared" si="1292"/>
        <v>0</v>
      </c>
    </row>
    <row r="4637" spans="1:49">
      <c r="A4637" s="44" t="s">
        <v>797</v>
      </c>
      <c r="B4637" s="45" t="s">
        <v>1030</v>
      </c>
      <c r="C4637" s="45" t="s">
        <v>1349</v>
      </c>
      <c r="D4637" s="452" t="s">
        <v>2983</v>
      </c>
      <c r="E4637" s="367" t="s">
        <v>1528</v>
      </c>
      <c r="F4637" s="50"/>
      <c r="G4637" s="468" t="s">
        <v>3096</v>
      </c>
      <c r="H4637" s="50" t="s">
        <v>2333</v>
      </c>
      <c r="I4637" s="42" t="s">
        <v>989</v>
      </c>
      <c r="U4637" s="15">
        <v>0</v>
      </c>
      <c r="V4637" s="15">
        <v>0</v>
      </c>
      <c r="AH4637" s="15">
        <v>0</v>
      </c>
      <c r="AI4637" s="15">
        <v>0</v>
      </c>
      <c r="AU4637" s="15">
        <v>0</v>
      </c>
      <c r="AV4637" s="15">
        <v>0</v>
      </c>
      <c r="AW4637" s="15">
        <f t="shared" si="1292"/>
        <v>0</v>
      </c>
    </row>
    <row r="4638" spans="1:49">
      <c r="A4638" s="44" t="s">
        <v>797</v>
      </c>
      <c r="B4638" s="45" t="s">
        <v>1030</v>
      </c>
      <c r="C4638" s="45" t="s">
        <v>1349</v>
      </c>
      <c r="D4638" s="452" t="s">
        <v>2983</v>
      </c>
      <c r="E4638" s="367" t="s">
        <v>1679</v>
      </c>
      <c r="F4638" s="50"/>
      <c r="G4638" s="468" t="s">
        <v>3096</v>
      </c>
      <c r="H4638" s="50" t="s">
        <v>2333</v>
      </c>
      <c r="I4638" s="42" t="s">
        <v>1048</v>
      </c>
      <c r="U4638" s="15">
        <v>0</v>
      </c>
      <c r="V4638" s="15">
        <v>0</v>
      </c>
      <c r="AH4638" s="15">
        <v>0</v>
      </c>
      <c r="AI4638" s="15">
        <v>0</v>
      </c>
      <c r="AU4638" s="15">
        <v>0</v>
      </c>
      <c r="AV4638" s="15">
        <v>0</v>
      </c>
      <c r="AW4638" s="15">
        <f t="shared" si="1292"/>
        <v>0</v>
      </c>
    </row>
    <row r="4639" spans="1:49" s="72" customFormat="1">
      <c r="A4639" s="44" t="s">
        <v>797</v>
      </c>
      <c r="B4639" s="45" t="s">
        <v>1030</v>
      </c>
      <c r="C4639" s="45" t="s">
        <v>1349</v>
      </c>
      <c r="D4639" s="452" t="s">
        <v>2983</v>
      </c>
      <c r="E4639" s="367" t="s">
        <v>787</v>
      </c>
      <c r="F4639" s="50"/>
      <c r="G4639" s="468" t="s">
        <v>3096</v>
      </c>
      <c r="H4639" s="50" t="s">
        <v>2333</v>
      </c>
      <c r="I4639" s="42" t="s">
        <v>2078</v>
      </c>
      <c r="J4639" s="15"/>
      <c r="K4639" s="15"/>
      <c r="L4639" s="15"/>
      <c r="M4639" s="15"/>
      <c r="N4639" s="15"/>
      <c r="O4639" s="15"/>
      <c r="P4639" s="15"/>
      <c r="Q4639" s="15"/>
      <c r="R4639" s="15"/>
      <c r="S4639" s="15"/>
      <c r="T4639" s="15"/>
      <c r="U4639" s="15">
        <v>0</v>
      </c>
      <c r="V4639" s="15">
        <v>0</v>
      </c>
      <c r="W4639" s="15"/>
      <c r="X4639" s="15"/>
      <c r="Y4639" s="15"/>
      <c r="Z4639" s="15"/>
      <c r="AA4639" s="15"/>
      <c r="AB4639" s="15"/>
      <c r="AC4639" s="15"/>
      <c r="AD4639" s="15"/>
      <c r="AE4639" s="15"/>
      <c r="AF4639" s="15"/>
      <c r="AG4639" s="15"/>
      <c r="AH4639" s="15">
        <v>0</v>
      </c>
      <c r="AI4639" s="15">
        <v>0</v>
      </c>
      <c r="AJ4639" s="15">
        <v>4000</v>
      </c>
      <c r="AK4639" s="15"/>
      <c r="AL4639" s="15"/>
      <c r="AM4639" s="15"/>
      <c r="AN4639" s="15">
        <v>1890</v>
      </c>
      <c r="AO4639" s="15"/>
      <c r="AP4639" s="15"/>
      <c r="AQ4639" s="15"/>
      <c r="AR4639" s="15"/>
      <c r="AS4639" s="15"/>
      <c r="AT4639" s="15"/>
      <c r="AU4639" s="15">
        <v>1890</v>
      </c>
      <c r="AV4639" s="15">
        <v>2110</v>
      </c>
      <c r="AW4639" s="15">
        <f t="shared" si="1292"/>
        <v>1890</v>
      </c>
    </row>
    <row r="4640" spans="1:49">
      <c r="A4640" s="44" t="s">
        <v>797</v>
      </c>
      <c r="B4640" s="45" t="s">
        <v>1030</v>
      </c>
      <c r="C4640" s="45" t="s">
        <v>1349</v>
      </c>
      <c r="D4640" s="452" t="s">
        <v>2983</v>
      </c>
      <c r="E4640" s="367" t="s">
        <v>1116</v>
      </c>
      <c r="F4640" s="50"/>
      <c r="G4640" s="468" t="s">
        <v>3096</v>
      </c>
      <c r="H4640" s="50" t="s">
        <v>2333</v>
      </c>
      <c r="I4640" s="42" t="s">
        <v>1487</v>
      </c>
      <c r="U4640" s="15">
        <v>0</v>
      </c>
      <c r="V4640" s="15">
        <v>0</v>
      </c>
      <c r="AH4640" s="15">
        <v>0</v>
      </c>
      <c r="AI4640" s="15">
        <v>0</v>
      </c>
      <c r="AU4640" s="15">
        <v>0</v>
      </c>
      <c r="AV4640" s="15">
        <v>0</v>
      </c>
      <c r="AW4640" s="15">
        <f t="shared" si="1292"/>
        <v>0</v>
      </c>
    </row>
    <row r="4641" spans="1:49">
      <c r="A4641" s="44" t="s">
        <v>797</v>
      </c>
      <c r="B4641" s="45" t="s">
        <v>1030</v>
      </c>
      <c r="C4641" s="45" t="s">
        <v>1349</v>
      </c>
      <c r="D4641" s="452" t="s">
        <v>2983</v>
      </c>
      <c r="E4641" s="367" t="s">
        <v>1703</v>
      </c>
      <c r="F4641" s="50"/>
      <c r="G4641" s="468" t="s">
        <v>3096</v>
      </c>
      <c r="H4641" s="50" t="s">
        <v>2333</v>
      </c>
      <c r="I4641" s="42" t="s">
        <v>1047</v>
      </c>
      <c r="U4641" s="15">
        <v>0</v>
      </c>
      <c r="V4641" s="15">
        <v>0</v>
      </c>
      <c r="AH4641" s="15">
        <v>0</v>
      </c>
      <c r="AI4641" s="15">
        <v>0</v>
      </c>
      <c r="AU4641" s="15">
        <v>0</v>
      </c>
      <c r="AV4641" s="15">
        <v>0</v>
      </c>
      <c r="AW4641" s="15">
        <f t="shared" si="1292"/>
        <v>0</v>
      </c>
    </row>
    <row r="4642" spans="1:49">
      <c r="A4642" s="44" t="s">
        <v>797</v>
      </c>
      <c r="B4642" s="45" t="s">
        <v>1030</v>
      </c>
      <c r="C4642" s="45" t="s">
        <v>1349</v>
      </c>
      <c r="D4642" s="452" t="s">
        <v>2983</v>
      </c>
      <c r="E4642" s="367" t="s">
        <v>826</v>
      </c>
      <c r="F4642" s="50"/>
      <c r="G4642" s="468" t="s">
        <v>3096</v>
      </c>
      <c r="H4642" s="50" t="s">
        <v>2333</v>
      </c>
      <c r="I4642" s="42" t="s">
        <v>935</v>
      </c>
      <c r="U4642" s="15">
        <v>0</v>
      </c>
      <c r="V4642" s="15">
        <v>0</v>
      </c>
      <c r="AH4642" s="15">
        <v>0</v>
      </c>
      <c r="AI4642" s="15">
        <v>0</v>
      </c>
      <c r="AU4642" s="15">
        <v>0</v>
      </c>
      <c r="AV4642" s="15">
        <v>0</v>
      </c>
      <c r="AW4642" s="15">
        <f t="shared" si="1292"/>
        <v>0</v>
      </c>
    </row>
    <row r="4643" spans="1:49">
      <c r="A4643" s="44" t="s">
        <v>797</v>
      </c>
      <c r="B4643" s="45" t="s">
        <v>1030</v>
      </c>
      <c r="C4643" s="45" t="s">
        <v>1349</v>
      </c>
      <c r="D4643" s="452" t="s">
        <v>2983</v>
      </c>
      <c r="E4643" s="367" t="s">
        <v>1115</v>
      </c>
      <c r="F4643" s="50"/>
      <c r="G4643" s="468" t="s">
        <v>3096</v>
      </c>
      <c r="H4643" s="50" t="s">
        <v>2333</v>
      </c>
      <c r="I4643" s="42" t="s">
        <v>990</v>
      </c>
      <c r="U4643" s="15">
        <v>0</v>
      </c>
      <c r="V4643" s="15">
        <v>0</v>
      </c>
      <c r="AH4643" s="15">
        <v>0</v>
      </c>
      <c r="AI4643" s="15">
        <v>0</v>
      </c>
      <c r="AU4643" s="15">
        <v>0</v>
      </c>
      <c r="AV4643" s="15">
        <v>0</v>
      </c>
      <c r="AW4643" s="15">
        <f t="shared" si="1292"/>
        <v>0</v>
      </c>
    </row>
    <row r="4644" spans="1:49">
      <c r="A4644" s="44" t="s">
        <v>797</v>
      </c>
      <c r="B4644" s="45" t="s">
        <v>1030</v>
      </c>
      <c r="C4644" s="45" t="s">
        <v>1349</v>
      </c>
      <c r="D4644" s="452" t="s">
        <v>2983</v>
      </c>
      <c r="E4644" s="367" t="s">
        <v>1677</v>
      </c>
      <c r="F4644" s="50"/>
      <c r="G4644" s="468" t="s">
        <v>3096</v>
      </c>
      <c r="H4644" s="50" t="s">
        <v>2333</v>
      </c>
      <c r="I4644" s="42" t="s">
        <v>1688</v>
      </c>
      <c r="J4644" s="15">
        <v>1203</v>
      </c>
      <c r="U4644" s="15">
        <v>0</v>
      </c>
      <c r="V4644" s="15">
        <v>1203</v>
      </c>
      <c r="AH4644" s="15">
        <v>0</v>
      </c>
      <c r="AI4644" s="15">
        <v>0</v>
      </c>
      <c r="AJ4644" s="15">
        <v>1200</v>
      </c>
      <c r="AO4644" s="15">
        <v>1200</v>
      </c>
      <c r="AU4644" s="15">
        <v>1200</v>
      </c>
      <c r="AV4644" s="15">
        <v>0</v>
      </c>
      <c r="AW4644" s="15">
        <f t="shared" si="1292"/>
        <v>1200</v>
      </c>
    </row>
    <row r="4645" spans="1:49">
      <c r="A4645" s="44" t="s">
        <v>797</v>
      </c>
      <c r="B4645" s="45" t="s">
        <v>1030</v>
      </c>
      <c r="C4645" s="45" t="s">
        <v>1349</v>
      </c>
      <c r="D4645" s="452" t="s">
        <v>2983</v>
      </c>
      <c r="E4645" s="367" t="s">
        <v>1677</v>
      </c>
      <c r="F4645" s="50" t="s">
        <v>528</v>
      </c>
      <c r="G4645" s="468" t="s">
        <v>3096</v>
      </c>
      <c r="H4645" s="50" t="s">
        <v>2333</v>
      </c>
      <c r="I4645" s="42" t="s">
        <v>25</v>
      </c>
      <c r="U4645" s="15">
        <v>0</v>
      </c>
      <c r="V4645" s="15">
        <v>0</v>
      </c>
      <c r="AH4645" s="15">
        <v>0</v>
      </c>
      <c r="AI4645" s="15">
        <v>0</v>
      </c>
      <c r="AU4645" s="15">
        <v>0</v>
      </c>
      <c r="AV4645" s="15">
        <v>0</v>
      </c>
      <c r="AW4645" s="15">
        <f t="shared" si="1292"/>
        <v>0</v>
      </c>
    </row>
    <row r="4646" spans="1:49" s="52" customFormat="1">
      <c r="A4646" s="41"/>
      <c r="B4646" s="345"/>
      <c r="C4646" s="345"/>
      <c r="D4646" s="369"/>
      <c r="E4646" s="213"/>
      <c r="F4646" s="65"/>
      <c r="G4646" s="65"/>
      <c r="H4646" s="65"/>
      <c r="I4646" s="49" t="s">
        <v>3</v>
      </c>
      <c r="J4646" s="6">
        <f>SUM(J4647)</f>
        <v>0</v>
      </c>
      <c r="K4646" s="6">
        <f t="shared" ref="K4646:AT4647" si="1297">SUM(K4647)</f>
        <v>0</v>
      </c>
      <c r="L4646" s="6">
        <f t="shared" si="1297"/>
        <v>0</v>
      </c>
      <c r="M4646" s="6">
        <f t="shared" si="1297"/>
        <v>0</v>
      </c>
      <c r="N4646" s="6">
        <f t="shared" si="1297"/>
        <v>0</v>
      </c>
      <c r="O4646" s="6">
        <f t="shared" si="1297"/>
        <v>0</v>
      </c>
      <c r="P4646" s="6">
        <f t="shared" si="1297"/>
        <v>0</v>
      </c>
      <c r="Q4646" s="6">
        <f t="shared" si="1297"/>
        <v>0</v>
      </c>
      <c r="R4646" s="6">
        <f t="shared" si="1297"/>
        <v>0</v>
      </c>
      <c r="S4646" s="6">
        <f t="shared" si="1297"/>
        <v>0</v>
      </c>
      <c r="T4646" s="6">
        <f t="shared" si="1297"/>
        <v>0</v>
      </c>
      <c r="U4646" s="6">
        <v>0</v>
      </c>
      <c r="V4646" s="6">
        <v>0</v>
      </c>
      <c r="W4646" s="6">
        <f>SUM(W4647)</f>
        <v>0</v>
      </c>
      <c r="X4646" s="6">
        <f t="shared" si="1297"/>
        <v>0</v>
      </c>
      <c r="Y4646" s="6">
        <f t="shared" si="1297"/>
        <v>0</v>
      </c>
      <c r="Z4646" s="6">
        <f t="shared" si="1297"/>
        <v>0</v>
      </c>
      <c r="AA4646" s="6">
        <f t="shared" si="1297"/>
        <v>0</v>
      </c>
      <c r="AB4646" s="6">
        <f t="shared" si="1297"/>
        <v>0</v>
      </c>
      <c r="AC4646" s="6">
        <f t="shared" si="1297"/>
        <v>0</v>
      </c>
      <c r="AD4646" s="6">
        <f t="shared" si="1297"/>
        <v>0</v>
      </c>
      <c r="AE4646" s="6">
        <f t="shared" si="1297"/>
        <v>0</v>
      </c>
      <c r="AF4646" s="6">
        <f t="shared" si="1297"/>
        <v>0</v>
      </c>
      <c r="AG4646" s="6">
        <f t="shared" si="1297"/>
        <v>0</v>
      </c>
      <c r="AH4646" s="6">
        <v>0</v>
      </c>
      <c r="AI4646" s="6">
        <v>0</v>
      </c>
      <c r="AJ4646" s="6">
        <f>SUM(AJ4647)</f>
        <v>0</v>
      </c>
      <c r="AK4646" s="6">
        <f t="shared" si="1297"/>
        <v>0</v>
      </c>
      <c r="AL4646" s="6">
        <f t="shared" si="1297"/>
        <v>0</v>
      </c>
      <c r="AM4646" s="6">
        <f t="shared" si="1297"/>
        <v>0</v>
      </c>
      <c r="AN4646" s="6">
        <f t="shared" si="1297"/>
        <v>0</v>
      </c>
      <c r="AO4646" s="6">
        <f t="shared" si="1297"/>
        <v>0</v>
      </c>
      <c r="AP4646" s="6">
        <f t="shared" si="1297"/>
        <v>0</v>
      </c>
      <c r="AQ4646" s="6">
        <f t="shared" si="1297"/>
        <v>0</v>
      </c>
      <c r="AR4646" s="6">
        <f t="shared" si="1297"/>
        <v>0</v>
      </c>
      <c r="AS4646" s="6">
        <f t="shared" si="1297"/>
        <v>0</v>
      </c>
      <c r="AT4646" s="6">
        <f t="shared" si="1297"/>
        <v>0</v>
      </c>
      <c r="AU4646" s="6">
        <v>0</v>
      </c>
      <c r="AV4646" s="6">
        <v>0</v>
      </c>
      <c r="AW4646" s="6">
        <f t="shared" si="1292"/>
        <v>0</v>
      </c>
    </row>
    <row r="4647" spans="1:49" s="52" customFormat="1">
      <c r="A4647" s="44" t="s">
        <v>797</v>
      </c>
      <c r="B4647" s="45" t="s">
        <v>1030</v>
      </c>
      <c r="C4647" s="45" t="s">
        <v>1349</v>
      </c>
      <c r="D4647" s="452" t="s">
        <v>2983</v>
      </c>
      <c r="E4647" s="213" t="s">
        <v>833</v>
      </c>
      <c r="F4647" s="65"/>
      <c r="G4647" s="65"/>
      <c r="H4647" s="65"/>
      <c r="I4647" s="53" t="s">
        <v>1</v>
      </c>
      <c r="J4647" s="200">
        <f>SUM(J4648)</f>
        <v>0</v>
      </c>
      <c r="K4647" s="200">
        <f t="shared" si="1297"/>
        <v>0</v>
      </c>
      <c r="L4647" s="200">
        <f t="shared" si="1297"/>
        <v>0</v>
      </c>
      <c r="M4647" s="200">
        <f t="shared" si="1297"/>
        <v>0</v>
      </c>
      <c r="N4647" s="200">
        <f t="shared" si="1297"/>
        <v>0</v>
      </c>
      <c r="O4647" s="200">
        <f t="shared" si="1297"/>
        <v>0</v>
      </c>
      <c r="P4647" s="200">
        <f t="shared" si="1297"/>
        <v>0</v>
      </c>
      <c r="Q4647" s="200">
        <f t="shared" si="1297"/>
        <v>0</v>
      </c>
      <c r="R4647" s="200">
        <f t="shared" si="1297"/>
        <v>0</v>
      </c>
      <c r="S4647" s="200">
        <f t="shared" si="1297"/>
        <v>0</v>
      </c>
      <c r="T4647" s="200">
        <f t="shared" si="1297"/>
        <v>0</v>
      </c>
      <c r="U4647" s="200">
        <v>0</v>
      </c>
      <c r="V4647" s="200">
        <v>0</v>
      </c>
      <c r="W4647" s="200">
        <f>SUM(W4648)</f>
        <v>0</v>
      </c>
      <c r="X4647" s="200">
        <f t="shared" si="1297"/>
        <v>0</v>
      </c>
      <c r="Y4647" s="200">
        <f t="shared" si="1297"/>
        <v>0</v>
      </c>
      <c r="Z4647" s="200">
        <f t="shared" si="1297"/>
        <v>0</v>
      </c>
      <c r="AA4647" s="200">
        <f t="shared" si="1297"/>
        <v>0</v>
      </c>
      <c r="AB4647" s="200">
        <f t="shared" si="1297"/>
        <v>0</v>
      </c>
      <c r="AC4647" s="200">
        <f t="shared" si="1297"/>
        <v>0</v>
      </c>
      <c r="AD4647" s="200">
        <f t="shared" si="1297"/>
        <v>0</v>
      </c>
      <c r="AE4647" s="200">
        <f t="shared" si="1297"/>
        <v>0</v>
      </c>
      <c r="AF4647" s="200">
        <f t="shared" si="1297"/>
        <v>0</v>
      </c>
      <c r="AG4647" s="200">
        <f t="shared" si="1297"/>
        <v>0</v>
      </c>
      <c r="AH4647" s="200">
        <v>0</v>
      </c>
      <c r="AI4647" s="200">
        <v>0</v>
      </c>
      <c r="AJ4647" s="200">
        <f>SUM(AJ4648)</f>
        <v>0</v>
      </c>
      <c r="AK4647" s="200">
        <f t="shared" si="1297"/>
        <v>0</v>
      </c>
      <c r="AL4647" s="200">
        <f t="shared" si="1297"/>
        <v>0</v>
      </c>
      <c r="AM4647" s="200">
        <f t="shared" si="1297"/>
        <v>0</v>
      </c>
      <c r="AN4647" s="200">
        <f t="shared" si="1297"/>
        <v>0</v>
      </c>
      <c r="AO4647" s="200">
        <f t="shared" si="1297"/>
        <v>0</v>
      </c>
      <c r="AP4647" s="200">
        <f t="shared" si="1297"/>
        <v>0</v>
      </c>
      <c r="AQ4647" s="200">
        <f t="shared" si="1297"/>
        <v>0</v>
      </c>
      <c r="AR4647" s="200">
        <f t="shared" si="1297"/>
        <v>0</v>
      </c>
      <c r="AS4647" s="200">
        <f t="shared" si="1297"/>
        <v>0</v>
      </c>
      <c r="AT4647" s="200">
        <f t="shared" si="1297"/>
        <v>0</v>
      </c>
      <c r="AU4647" s="200">
        <v>0</v>
      </c>
      <c r="AV4647" s="200">
        <v>0</v>
      </c>
      <c r="AW4647" s="200">
        <f t="shared" si="1292"/>
        <v>0</v>
      </c>
    </row>
    <row r="4648" spans="1:49" s="59" customFormat="1">
      <c r="A4648" s="44" t="s">
        <v>797</v>
      </c>
      <c r="B4648" s="45" t="s">
        <v>1030</v>
      </c>
      <c r="C4648" s="45" t="s">
        <v>1349</v>
      </c>
      <c r="D4648" s="452" t="s">
        <v>2983</v>
      </c>
      <c r="E4648" s="57" t="s">
        <v>1517</v>
      </c>
      <c r="F4648" s="58"/>
      <c r="G4648" s="468" t="s">
        <v>3096</v>
      </c>
      <c r="H4648" s="50" t="s">
        <v>2333</v>
      </c>
      <c r="I4648" s="188" t="s">
        <v>2584</v>
      </c>
      <c r="J4648" s="13"/>
      <c r="K4648" s="13"/>
      <c r="L4648" s="13"/>
      <c r="M4648" s="13"/>
      <c r="N4648" s="13"/>
      <c r="O4648" s="13"/>
      <c r="P4648" s="13"/>
      <c r="Q4648" s="13"/>
      <c r="R4648" s="13"/>
      <c r="S4648" s="13"/>
      <c r="T4648" s="13"/>
      <c r="U4648" s="13">
        <v>0</v>
      </c>
      <c r="V4648" s="13">
        <v>0</v>
      </c>
      <c r="W4648" s="13"/>
      <c r="X4648" s="13"/>
      <c r="Y4648" s="13"/>
      <c r="Z4648" s="13"/>
      <c r="AA4648" s="13"/>
      <c r="AB4648" s="13"/>
      <c r="AC4648" s="13"/>
      <c r="AD4648" s="13"/>
      <c r="AE4648" s="13"/>
      <c r="AF4648" s="13"/>
      <c r="AG4648" s="13"/>
      <c r="AH4648" s="13">
        <v>0</v>
      </c>
      <c r="AI4648" s="13">
        <v>0</v>
      </c>
      <c r="AJ4648" s="13"/>
      <c r="AK4648" s="13"/>
      <c r="AL4648" s="13"/>
      <c r="AM4648" s="13"/>
      <c r="AN4648" s="13"/>
      <c r="AO4648" s="13"/>
      <c r="AP4648" s="13"/>
      <c r="AQ4648" s="13"/>
      <c r="AR4648" s="13"/>
      <c r="AS4648" s="13"/>
      <c r="AT4648" s="13"/>
      <c r="AU4648" s="13">
        <v>0</v>
      </c>
      <c r="AV4648" s="13">
        <v>0</v>
      </c>
      <c r="AW4648" s="13">
        <f t="shared" si="1292"/>
        <v>0</v>
      </c>
    </row>
    <row r="4649" spans="1:49">
      <c r="A4649" s="44"/>
      <c r="B4649" s="45"/>
      <c r="C4649" s="45"/>
      <c r="D4649" s="45"/>
      <c r="E4649" s="531"/>
      <c r="F4649" s="50"/>
      <c r="G4649" s="50"/>
      <c r="H4649" s="50"/>
      <c r="I4649" s="49" t="s">
        <v>1157</v>
      </c>
      <c r="J4649" s="6">
        <f>SUM(J4650)</f>
        <v>4000</v>
      </c>
      <c r="K4649" s="6">
        <f t="shared" ref="K4649:AT4649" si="1298">SUM(K4650)</f>
        <v>183</v>
      </c>
      <c r="L4649" s="6">
        <f t="shared" si="1298"/>
        <v>100</v>
      </c>
      <c r="M4649" s="6">
        <f t="shared" si="1298"/>
        <v>260</v>
      </c>
      <c r="N4649" s="6">
        <f t="shared" si="1298"/>
        <v>100</v>
      </c>
      <c r="O4649" s="6">
        <f t="shared" si="1298"/>
        <v>490</v>
      </c>
      <c r="P4649" s="6">
        <f t="shared" si="1298"/>
        <v>330</v>
      </c>
      <c r="Q4649" s="6">
        <f t="shared" si="1298"/>
        <v>100</v>
      </c>
      <c r="R4649" s="6">
        <f t="shared" si="1298"/>
        <v>560</v>
      </c>
      <c r="S4649" s="6">
        <f t="shared" si="1298"/>
        <v>1697</v>
      </c>
      <c r="T4649" s="6">
        <f t="shared" si="1298"/>
        <v>0</v>
      </c>
      <c r="U4649" s="6">
        <v>3820</v>
      </c>
      <c r="V4649" s="6">
        <v>180</v>
      </c>
      <c r="W4649" s="6">
        <f>SUM(W4650)</f>
        <v>100</v>
      </c>
      <c r="X4649" s="6">
        <f t="shared" si="1298"/>
        <v>0</v>
      </c>
      <c r="Y4649" s="6">
        <f t="shared" si="1298"/>
        <v>0</v>
      </c>
      <c r="Z4649" s="6">
        <f t="shared" si="1298"/>
        <v>0</v>
      </c>
      <c r="AA4649" s="6">
        <f t="shared" si="1298"/>
        <v>0</v>
      </c>
      <c r="AB4649" s="6">
        <f t="shared" si="1298"/>
        <v>0</v>
      </c>
      <c r="AC4649" s="6">
        <f t="shared" si="1298"/>
        <v>100</v>
      </c>
      <c r="AD4649" s="6">
        <f t="shared" si="1298"/>
        <v>0</v>
      </c>
      <c r="AE4649" s="6">
        <f t="shared" si="1298"/>
        <v>0</v>
      </c>
      <c r="AF4649" s="6">
        <f t="shared" si="1298"/>
        <v>0</v>
      </c>
      <c r="AG4649" s="6">
        <f t="shared" si="1298"/>
        <v>0</v>
      </c>
      <c r="AH4649" s="6">
        <v>100</v>
      </c>
      <c r="AI4649" s="6">
        <v>0</v>
      </c>
      <c r="AJ4649" s="6">
        <f>SUM(AJ4650)</f>
        <v>0</v>
      </c>
      <c r="AK4649" s="6">
        <f t="shared" si="1298"/>
        <v>0</v>
      </c>
      <c r="AL4649" s="6">
        <f t="shared" si="1298"/>
        <v>0</v>
      </c>
      <c r="AM4649" s="6">
        <f t="shared" si="1298"/>
        <v>0</v>
      </c>
      <c r="AN4649" s="6">
        <f t="shared" si="1298"/>
        <v>0</v>
      </c>
      <c r="AO4649" s="6">
        <f t="shared" si="1298"/>
        <v>0</v>
      </c>
      <c r="AP4649" s="6">
        <f t="shared" si="1298"/>
        <v>0</v>
      </c>
      <c r="AQ4649" s="6">
        <f t="shared" si="1298"/>
        <v>0</v>
      </c>
      <c r="AR4649" s="6">
        <f t="shared" si="1298"/>
        <v>0</v>
      </c>
      <c r="AS4649" s="6">
        <f t="shared" si="1298"/>
        <v>0</v>
      </c>
      <c r="AT4649" s="6">
        <f t="shared" si="1298"/>
        <v>0</v>
      </c>
      <c r="AU4649" s="6">
        <v>0</v>
      </c>
      <c r="AV4649" s="6">
        <v>0</v>
      </c>
      <c r="AW4649" s="6">
        <f t="shared" si="1292"/>
        <v>3920</v>
      </c>
    </row>
    <row r="4650" spans="1:49">
      <c r="A4650" s="44" t="s">
        <v>797</v>
      </c>
      <c r="B4650" s="45" t="s">
        <v>1030</v>
      </c>
      <c r="C4650" s="45" t="s">
        <v>1349</v>
      </c>
      <c r="D4650" s="452" t="s">
        <v>2983</v>
      </c>
      <c r="E4650" s="54" t="s">
        <v>1402</v>
      </c>
      <c r="F4650" s="50"/>
      <c r="G4650" s="50"/>
      <c r="H4650" s="50"/>
      <c r="I4650" s="1" t="s">
        <v>1158</v>
      </c>
      <c r="J4650" s="9">
        <f>SUM(J4651:J4652)</f>
        <v>4000</v>
      </c>
      <c r="K4650" s="9">
        <f t="shared" ref="K4650:AT4650" si="1299">SUM(K4651:K4652)</f>
        <v>183</v>
      </c>
      <c r="L4650" s="9">
        <f t="shared" si="1299"/>
        <v>100</v>
      </c>
      <c r="M4650" s="9">
        <f t="shared" si="1299"/>
        <v>260</v>
      </c>
      <c r="N4650" s="9">
        <f t="shared" si="1299"/>
        <v>100</v>
      </c>
      <c r="O4650" s="9">
        <f t="shared" si="1299"/>
        <v>490</v>
      </c>
      <c r="P4650" s="9">
        <f t="shared" si="1299"/>
        <v>330</v>
      </c>
      <c r="Q4650" s="9">
        <f t="shared" si="1299"/>
        <v>100</v>
      </c>
      <c r="R4650" s="9">
        <f t="shared" si="1299"/>
        <v>560</v>
      </c>
      <c r="S4650" s="9">
        <f t="shared" si="1299"/>
        <v>1697</v>
      </c>
      <c r="T4650" s="9">
        <f t="shared" si="1299"/>
        <v>0</v>
      </c>
      <c r="U4650" s="9">
        <v>3820</v>
      </c>
      <c r="V4650" s="9">
        <v>180</v>
      </c>
      <c r="W4650" s="9">
        <f>SUM(W4651:W4652)</f>
        <v>100</v>
      </c>
      <c r="X4650" s="9">
        <f t="shared" si="1299"/>
        <v>0</v>
      </c>
      <c r="Y4650" s="9">
        <f t="shared" si="1299"/>
        <v>0</v>
      </c>
      <c r="Z4650" s="9">
        <f t="shared" si="1299"/>
        <v>0</v>
      </c>
      <c r="AA4650" s="9">
        <f t="shared" si="1299"/>
        <v>0</v>
      </c>
      <c r="AB4650" s="9">
        <f t="shared" si="1299"/>
        <v>0</v>
      </c>
      <c r="AC4650" s="9">
        <f t="shared" si="1299"/>
        <v>100</v>
      </c>
      <c r="AD4650" s="9">
        <f t="shared" si="1299"/>
        <v>0</v>
      </c>
      <c r="AE4650" s="9">
        <f t="shared" si="1299"/>
        <v>0</v>
      </c>
      <c r="AF4650" s="9">
        <f t="shared" si="1299"/>
        <v>0</v>
      </c>
      <c r="AG4650" s="9">
        <f t="shared" si="1299"/>
        <v>0</v>
      </c>
      <c r="AH4650" s="9">
        <v>100</v>
      </c>
      <c r="AI4650" s="9">
        <v>0</v>
      </c>
      <c r="AJ4650" s="9">
        <f>SUM(AJ4651:AJ4652)</f>
        <v>0</v>
      </c>
      <c r="AK4650" s="9">
        <f t="shared" si="1299"/>
        <v>0</v>
      </c>
      <c r="AL4650" s="9">
        <f t="shared" si="1299"/>
        <v>0</v>
      </c>
      <c r="AM4650" s="9">
        <f t="shared" si="1299"/>
        <v>0</v>
      </c>
      <c r="AN4650" s="9">
        <f t="shared" si="1299"/>
        <v>0</v>
      </c>
      <c r="AO4650" s="9">
        <f t="shared" si="1299"/>
        <v>0</v>
      </c>
      <c r="AP4650" s="9">
        <f t="shared" si="1299"/>
        <v>0</v>
      </c>
      <c r="AQ4650" s="9">
        <f t="shared" si="1299"/>
        <v>0</v>
      </c>
      <c r="AR4650" s="9">
        <f t="shared" si="1299"/>
        <v>0</v>
      </c>
      <c r="AS4650" s="9">
        <f t="shared" si="1299"/>
        <v>0</v>
      </c>
      <c r="AT4650" s="9">
        <f t="shared" si="1299"/>
        <v>0</v>
      </c>
      <c r="AU4650" s="9">
        <v>0</v>
      </c>
      <c r="AV4650" s="9">
        <v>0</v>
      </c>
      <c r="AW4650" s="9">
        <f t="shared" si="1292"/>
        <v>3920</v>
      </c>
    </row>
    <row r="4651" spans="1:49">
      <c r="A4651" s="44" t="s">
        <v>797</v>
      </c>
      <c r="B4651" s="45" t="s">
        <v>1030</v>
      </c>
      <c r="C4651" s="45" t="s">
        <v>1349</v>
      </c>
      <c r="D4651" s="452" t="s">
        <v>2983</v>
      </c>
      <c r="E4651" s="367" t="s">
        <v>1409</v>
      </c>
      <c r="F4651" s="50"/>
      <c r="G4651" s="468" t="s">
        <v>3096</v>
      </c>
      <c r="H4651" s="50" t="s">
        <v>2333</v>
      </c>
      <c r="I4651" s="42" t="s">
        <v>1691</v>
      </c>
      <c r="J4651" s="15">
        <v>3000</v>
      </c>
      <c r="K4651" s="15">
        <v>183</v>
      </c>
      <c r="L4651" s="15">
        <v>100</v>
      </c>
      <c r="M4651" s="15">
        <v>260</v>
      </c>
      <c r="N4651" s="15">
        <v>100</v>
      </c>
      <c r="R4651" s="15">
        <v>560</v>
      </c>
      <c r="S4651" s="15">
        <v>1697</v>
      </c>
      <c r="U4651" s="15">
        <v>2900</v>
      </c>
      <c r="V4651" s="15">
        <v>100</v>
      </c>
      <c r="W4651" s="15">
        <v>100</v>
      </c>
      <c r="AC4651" s="15">
        <v>100</v>
      </c>
      <c r="AH4651" s="15">
        <v>100</v>
      </c>
      <c r="AI4651" s="15">
        <v>0</v>
      </c>
      <c r="AU4651" s="15">
        <v>0</v>
      </c>
      <c r="AV4651" s="15">
        <v>0</v>
      </c>
      <c r="AW4651" s="15">
        <f t="shared" si="1292"/>
        <v>3000</v>
      </c>
    </row>
    <row r="4652" spans="1:49">
      <c r="A4652" s="135" t="s">
        <v>797</v>
      </c>
      <c r="B4652" s="136" t="s">
        <v>1030</v>
      </c>
      <c r="C4652" s="136" t="s">
        <v>1349</v>
      </c>
      <c r="D4652" s="452" t="s">
        <v>2983</v>
      </c>
      <c r="E4652" s="38" t="s">
        <v>1367</v>
      </c>
      <c r="F4652" s="60"/>
      <c r="G4652" s="468" t="s">
        <v>3096</v>
      </c>
      <c r="H4652" s="50" t="s">
        <v>2333</v>
      </c>
      <c r="I4652" s="39" t="s">
        <v>1400</v>
      </c>
      <c r="J4652" s="15">
        <v>1000</v>
      </c>
      <c r="O4652" s="15">
        <v>490</v>
      </c>
      <c r="P4652" s="15">
        <v>330</v>
      </c>
      <c r="Q4652" s="15">
        <v>100</v>
      </c>
      <c r="U4652" s="15">
        <v>920</v>
      </c>
      <c r="V4652" s="15">
        <v>80</v>
      </c>
      <c r="AH4652" s="15">
        <v>0</v>
      </c>
      <c r="AI4652" s="15">
        <v>0</v>
      </c>
      <c r="AU4652" s="15">
        <v>0</v>
      </c>
      <c r="AV4652" s="15">
        <v>0</v>
      </c>
      <c r="AW4652" s="15">
        <f t="shared" si="1292"/>
        <v>920</v>
      </c>
    </row>
    <row r="4653" spans="1:49">
      <c r="A4653" s="44"/>
      <c r="B4653" s="45"/>
      <c r="C4653" s="45"/>
      <c r="D4653" s="45"/>
      <c r="E4653" s="531"/>
      <c r="F4653" s="50"/>
      <c r="G4653" s="50"/>
      <c r="H4653" s="50"/>
      <c r="I4653" s="42"/>
      <c r="U4653" s="15">
        <v>0</v>
      </c>
      <c r="V4653" s="15">
        <v>0</v>
      </c>
      <c r="AH4653" s="15">
        <v>0</v>
      </c>
      <c r="AI4653" s="15">
        <v>0</v>
      </c>
      <c r="AU4653" s="15">
        <v>0</v>
      </c>
      <c r="AV4653" s="15">
        <v>0</v>
      </c>
      <c r="AW4653" s="15">
        <f t="shared" si="1292"/>
        <v>0</v>
      </c>
    </row>
    <row r="4654" spans="1:49">
      <c r="A4654" s="44"/>
      <c r="B4654" s="45"/>
      <c r="C4654" s="45"/>
      <c r="D4654" s="45"/>
      <c r="E4654" s="531"/>
      <c r="F4654" s="50"/>
      <c r="G4654" s="50"/>
      <c r="H4654" s="50"/>
      <c r="I4654" s="49" t="s">
        <v>1631</v>
      </c>
      <c r="J4654" s="12">
        <f t="shared" ref="J4654:T4654" si="1300">SUM(J4624,J4649,J4646)</f>
        <v>5203</v>
      </c>
      <c r="K4654" s="12">
        <f t="shared" si="1300"/>
        <v>183</v>
      </c>
      <c r="L4654" s="12">
        <f t="shared" si="1300"/>
        <v>100</v>
      </c>
      <c r="M4654" s="12">
        <f t="shared" si="1300"/>
        <v>260</v>
      </c>
      <c r="N4654" s="12">
        <f t="shared" si="1300"/>
        <v>100</v>
      </c>
      <c r="O4654" s="12">
        <f t="shared" si="1300"/>
        <v>490</v>
      </c>
      <c r="P4654" s="12">
        <f t="shared" si="1300"/>
        <v>330</v>
      </c>
      <c r="Q4654" s="12">
        <f t="shared" si="1300"/>
        <v>100</v>
      </c>
      <c r="R4654" s="12">
        <f t="shared" si="1300"/>
        <v>560</v>
      </c>
      <c r="S4654" s="12">
        <f t="shared" si="1300"/>
        <v>1697</v>
      </c>
      <c r="T4654" s="12">
        <f t="shared" si="1300"/>
        <v>0</v>
      </c>
      <c r="U4654" s="12">
        <v>3820</v>
      </c>
      <c r="V4654" s="12">
        <v>1383</v>
      </c>
      <c r="W4654" s="12">
        <f t="shared" ref="W4654:AG4654" si="1301">SUM(W4624,W4649,W4646)</f>
        <v>100</v>
      </c>
      <c r="X4654" s="12">
        <f t="shared" si="1301"/>
        <v>0</v>
      </c>
      <c r="Y4654" s="12">
        <f t="shared" si="1301"/>
        <v>0</v>
      </c>
      <c r="Z4654" s="12">
        <f t="shared" si="1301"/>
        <v>0</v>
      </c>
      <c r="AA4654" s="12">
        <f t="shared" si="1301"/>
        <v>0</v>
      </c>
      <c r="AB4654" s="12">
        <f t="shared" si="1301"/>
        <v>0</v>
      </c>
      <c r="AC4654" s="12">
        <f t="shared" si="1301"/>
        <v>100</v>
      </c>
      <c r="AD4654" s="12">
        <f t="shared" si="1301"/>
        <v>0</v>
      </c>
      <c r="AE4654" s="12">
        <f t="shared" si="1301"/>
        <v>0</v>
      </c>
      <c r="AF4654" s="12">
        <f t="shared" si="1301"/>
        <v>0</v>
      </c>
      <c r="AG4654" s="12">
        <f t="shared" si="1301"/>
        <v>0</v>
      </c>
      <c r="AH4654" s="12">
        <v>100</v>
      </c>
      <c r="AI4654" s="12">
        <v>0</v>
      </c>
      <c r="AJ4654" s="12">
        <f t="shared" ref="AJ4654:AT4654" si="1302">SUM(AJ4624,AJ4649,AJ4646)</f>
        <v>5200</v>
      </c>
      <c r="AK4654" s="12">
        <f t="shared" si="1302"/>
        <v>0</v>
      </c>
      <c r="AL4654" s="12">
        <f t="shared" si="1302"/>
        <v>0</v>
      </c>
      <c r="AM4654" s="12">
        <f t="shared" si="1302"/>
        <v>0</v>
      </c>
      <c r="AN4654" s="12">
        <f t="shared" si="1302"/>
        <v>1890</v>
      </c>
      <c r="AO4654" s="12">
        <f t="shared" si="1302"/>
        <v>1200</v>
      </c>
      <c r="AP4654" s="12">
        <f t="shared" si="1302"/>
        <v>0</v>
      </c>
      <c r="AQ4654" s="12">
        <f t="shared" si="1302"/>
        <v>0</v>
      </c>
      <c r="AR4654" s="12">
        <f t="shared" si="1302"/>
        <v>0</v>
      </c>
      <c r="AS4654" s="12">
        <f t="shared" si="1302"/>
        <v>0</v>
      </c>
      <c r="AT4654" s="12">
        <f t="shared" si="1302"/>
        <v>0</v>
      </c>
      <c r="AU4654" s="12">
        <v>3090</v>
      </c>
      <c r="AV4654" s="12">
        <v>2110</v>
      </c>
      <c r="AW4654" s="12">
        <f t="shared" si="1292"/>
        <v>7010</v>
      </c>
    </row>
    <row r="4655" spans="1:49">
      <c r="A4655" s="44"/>
      <c r="B4655" s="45"/>
      <c r="C4655" s="45"/>
      <c r="D4655" s="45"/>
      <c r="E4655" s="531"/>
      <c r="F4655" s="50"/>
      <c r="G4655" s="50"/>
      <c r="H4655" s="50"/>
      <c r="I4655" s="146" t="s">
        <v>970</v>
      </c>
      <c r="J4655" s="267"/>
      <c r="K4655" s="267"/>
      <c r="L4655" s="267"/>
      <c r="M4655" s="267"/>
      <c r="N4655" s="267"/>
      <c r="O4655" s="267"/>
      <c r="P4655" s="267"/>
      <c r="Q4655" s="267"/>
      <c r="R4655" s="267"/>
      <c r="S4655" s="267"/>
      <c r="T4655" s="267"/>
      <c r="U4655" s="267"/>
      <c r="V4655" s="267"/>
      <c r="W4655" s="267"/>
      <c r="X4655" s="267"/>
      <c r="Y4655" s="267"/>
      <c r="Z4655" s="267"/>
      <c r="AA4655" s="267"/>
      <c r="AB4655" s="267"/>
      <c r="AC4655" s="267"/>
      <c r="AD4655" s="267"/>
      <c r="AE4655" s="267"/>
      <c r="AF4655" s="267"/>
      <c r="AG4655" s="267"/>
      <c r="AH4655" s="267"/>
      <c r="AI4655" s="267"/>
      <c r="AJ4655" s="267"/>
      <c r="AK4655" s="267"/>
      <c r="AL4655" s="267"/>
      <c r="AM4655" s="267"/>
      <c r="AN4655" s="267"/>
      <c r="AO4655" s="267"/>
      <c r="AP4655" s="267"/>
      <c r="AQ4655" s="267"/>
      <c r="AR4655" s="267"/>
      <c r="AS4655" s="267"/>
      <c r="AT4655" s="267"/>
      <c r="AU4655" s="267"/>
      <c r="AV4655" s="267"/>
      <c r="AW4655" s="267"/>
    </row>
    <row r="4656" spans="1:49" ht="13.5" thickBot="1">
      <c r="A4656" s="48"/>
      <c r="B4656" s="42"/>
      <c r="C4656" s="42"/>
      <c r="D4656" s="42"/>
      <c r="E4656" s="531"/>
      <c r="F4656" s="50"/>
      <c r="G4656" s="50"/>
      <c r="H4656" s="50"/>
      <c r="I4656" s="146"/>
      <c r="J4656" s="29"/>
      <c r="K4656" s="29"/>
      <c r="L4656" s="29"/>
      <c r="M4656" s="29"/>
      <c r="N4656" s="29"/>
      <c r="O4656" s="29"/>
      <c r="P4656" s="29"/>
      <c r="Q4656" s="29"/>
      <c r="R4656" s="29"/>
      <c r="S4656" s="29"/>
      <c r="T4656" s="29"/>
      <c r="U4656" s="29"/>
      <c r="V4656" s="29"/>
      <c r="W4656" s="29"/>
      <c r="X4656" s="29"/>
      <c r="Y4656" s="29"/>
      <c r="Z4656" s="29"/>
      <c r="AA4656" s="29"/>
      <c r="AB4656" s="29"/>
      <c r="AC4656" s="29"/>
      <c r="AD4656" s="29"/>
      <c r="AE4656" s="29"/>
      <c r="AF4656" s="29"/>
      <c r="AG4656" s="29"/>
      <c r="AH4656" s="29"/>
      <c r="AI4656" s="29"/>
      <c r="AJ4656" s="29"/>
      <c r="AK4656" s="29"/>
      <c r="AL4656" s="29"/>
      <c r="AM4656" s="29"/>
      <c r="AN4656" s="29"/>
      <c r="AO4656" s="29"/>
      <c r="AP4656" s="29"/>
      <c r="AQ4656" s="29"/>
      <c r="AR4656" s="29"/>
      <c r="AS4656" s="29"/>
      <c r="AT4656" s="29"/>
      <c r="AU4656" s="29"/>
      <c r="AV4656" s="29"/>
      <c r="AW4656" s="29"/>
    </row>
    <row r="4657" spans="1:49" ht="35.25" customHeight="1" thickTop="1" thickBot="1">
      <c r="A4657" s="48"/>
      <c r="B4657" s="42"/>
      <c r="C4657" s="42"/>
      <c r="D4657" s="42"/>
      <c r="E4657" s="531"/>
      <c r="F4657" s="50"/>
      <c r="G4657" s="50"/>
      <c r="H4657" s="50"/>
      <c r="I4657" s="5" t="s">
        <v>2331</v>
      </c>
      <c r="J4657" s="364" t="s">
        <v>2891</v>
      </c>
      <c r="K4657" s="364" t="s">
        <v>2879</v>
      </c>
      <c r="L4657" s="364" t="s">
        <v>2880</v>
      </c>
      <c r="M4657" s="364" t="s">
        <v>2881</v>
      </c>
      <c r="N4657" s="364" t="s">
        <v>2882</v>
      </c>
      <c r="O4657" s="364" t="s">
        <v>2883</v>
      </c>
      <c r="P4657" s="364" t="s">
        <v>2884</v>
      </c>
      <c r="Q4657" s="364" t="s">
        <v>2885</v>
      </c>
      <c r="R4657" s="364" t="s">
        <v>2886</v>
      </c>
      <c r="S4657" s="364" t="s">
        <v>2887</v>
      </c>
      <c r="T4657" s="364" t="s">
        <v>2888</v>
      </c>
      <c r="U4657" s="364" t="s">
        <v>2889</v>
      </c>
      <c r="V4657" s="364" t="s">
        <v>2890</v>
      </c>
      <c r="W4657" s="365" t="s">
        <v>2893</v>
      </c>
      <c r="X4657" s="365" t="s">
        <v>2879</v>
      </c>
      <c r="Y4657" s="365" t="s">
        <v>2880</v>
      </c>
      <c r="Z4657" s="365" t="s">
        <v>2881</v>
      </c>
      <c r="AA4657" s="365" t="s">
        <v>2882</v>
      </c>
      <c r="AB4657" s="365" t="s">
        <v>2883</v>
      </c>
      <c r="AC4657" s="365" t="s">
        <v>2884</v>
      </c>
      <c r="AD4657" s="365" t="s">
        <v>2885</v>
      </c>
      <c r="AE4657" s="365" t="s">
        <v>2886</v>
      </c>
      <c r="AF4657" s="365" t="s">
        <v>2887</v>
      </c>
      <c r="AG4657" s="365" t="s">
        <v>2888</v>
      </c>
      <c r="AH4657" s="365" t="s">
        <v>2889</v>
      </c>
      <c r="AI4657" s="365" t="s">
        <v>2890</v>
      </c>
      <c r="AJ4657" s="366" t="s">
        <v>2892</v>
      </c>
      <c r="AK4657" s="366" t="s">
        <v>2879</v>
      </c>
      <c r="AL4657" s="366" t="s">
        <v>2880</v>
      </c>
      <c r="AM4657" s="366" t="s">
        <v>2881</v>
      </c>
      <c r="AN4657" s="366" t="s">
        <v>2882</v>
      </c>
      <c r="AO4657" s="366" t="s">
        <v>2883</v>
      </c>
      <c r="AP4657" s="366" t="s">
        <v>2884</v>
      </c>
      <c r="AQ4657" s="366" t="s">
        <v>2885</v>
      </c>
      <c r="AR4657" s="366" t="s">
        <v>2886</v>
      </c>
      <c r="AS4657" s="366" t="s">
        <v>2887</v>
      </c>
      <c r="AT4657" s="366" t="s">
        <v>2888</v>
      </c>
      <c r="AU4657" s="366" t="s">
        <v>2889</v>
      </c>
      <c r="AV4657" s="366" t="s">
        <v>2890</v>
      </c>
      <c r="AW4657" s="368" t="s">
        <v>2895</v>
      </c>
    </row>
    <row r="4658" spans="1:49">
      <c r="A4658" s="48"/>
      <c r="B4658" s="42"/>
      <c r="C4658" s="42"/>
      <c r="D4658" s="42"/>
      <c r="E4658" s="531"/>
      <c r="F4658" s="50"/>
      <c r="G4658" s="50"/>
      <c r="H4658" s="50"/>
      <c r="I4658" s="34"/>
      <c r="J4658" s="202" t="s">
        <v>1224</v>
      </c>
      <c r="K4658" s="202">
        <v>1</v>
      </c>
      <c r="L4658" s="202">
        <v>2</v>
      </c>
      <c r="M4658" s="202">
        <v>3</v>
      </c>
      <c r="N4658" s="202">
        <v>4</v>
      </c>
      <c r="O4658" s="202">
        <v>5</v>
      </c>
      <c r="P4658" s="202">
        <v>6</v>
      </c>
      <c r="Q4658" s="202">
        <v>7</v>
      </c>
      <c r="R4658" s="202">
        <v>8</v>
      </c>
      <c r="S4658" s="202">
        <v>9</v>
      </c>
      <c r="T4658" s="202">
        <v>10</v>
      </c>
      <c r="U4658" s="202">
        <v>13</v>
      </c>
      <c r="V4658" s="202">
        <v>14</v>
      </c>
      <c r="W4658" s="202" t="s">
        <v>1224</v>
      </c>
      <c r="X4658" s="202">
        <v>1</v>
      </c>
      <c r="Y4658" s="202">
        <v>2</v>
      </c>
      <c r="Z4658" s="202">
        <v>3</v>
      </c>
      <c r="AA4658" s="202">
        <v>4</v>
      </c>
      <c r="AB4658" s="202">
        <v>5</v>
      </c>
      <c r="AC4658" s="202">
        <v>6</v>
      </c>
      <c r="AD4658" s="202">
        <v>7</v>
      </c>
      <c r="AE4658" s="202">
        <v>8</v>
      </c>
      <c r="AF4658" s="202">
        <v>9</v>
      </c>
      <c r="AG4658" s="202">
        <v>10</v>
      </c>
      <c r="AH4658" s="202">
        <v>13</v>
      </c>
      <c r="AI4658" s="202">
        <v>14</v>
      </c>
      <c r="AJ4658" s="202" t="s">
        <v>1224</v>
      </c>
      <c r="AK4658" s="202">
        <v>1</v>
      </c>
      <c r="AL4658" s="202">
        <v>2</v>
      </c>
      <c r="AM4658" s="202">
        <v>3</v>
      </c>
      <c r="AN4658" s="202">
        <v>4</v>
      </c>
      <c r="AO4658" s="202">
        <v>5</v>
      </c>
      <c r="AP4658" s="202">
        <v>6</v>
      </c>
      <c r="AQ4658" s="202">
        <v>7</v>
      </c>
      <c r="AR4658" s="202">
        <v>8</v>
      </c>
      <c r="AS4658" s="202">
        <v>9</v>
      </c>
      <c r="AT4658" s="202">
        <v>10</v>
      </c>
      <c r="AU4658" s="202">
        <v>13</v>
      </c>
      <c r="AV4658" s="202">
        <v>14</v>
      </c>
      <c r="AW4658" s="202">
        <v>15</v>
      </c>
    </row>
    <row r="4659" spans="1:49">
      <c r="A4659" s="48"/>
      <c r="B4659" s="42"/>
      <c r="C4659" s="42"/>
      <c r="D4659" s="42"/>
      <c r="E4659" s="531"/>
      <c r="F4659" s="50"/>
      <c r="G4659" s="50"/>
      <c r="H4659" s="50"/>
      <c r="I4659" s="276" t="s">
        <v>2429</v>
      </c>
      <c r="J4659" s="277">
        <f>SUM(J4654)</f>
        <v>5203</v>
      </c>
      <c r="K4659" s="277">
        <f t="shared" ref="K4659:AT4659" si="1303">SUM(K4654)</f>
        <v>183</v>
      </c>
      <c r="L4659" s="277">
        <f t="shared" si="1303"/>
        <v>100</v>
      </c>
      <c r="M4659" s="277">
        <f t="shared" si="1303"/>
        <v>260</v>
      </c>
      <c r="N4659" s="277">
        <f t="shared" si="1303"/>
        <v>100</v>
      </c>
      <c r="O4659" s="277">
        <f t="shared" si="1303"/>
        <v>490</v>
      </c>
      <c r="P4659" s="277">
        <f t="shared" si="1303"/>
        <v>330</v>
      </c>
      <c r="Q4659" s="277">
        <f t="shared" si="1303"/>
        <v>100</v>
      </c>
      <c r="R4659" s="277">
        <f t="shared" si="1303"/>
        <v>560</v>
      </c>
      <c r="S4659" s="277">
        <f t="shared" si="1303"/>
        <v>1697</v>
      </c>
      <c r="T4659" s="277">
        <f t="shared" si="1303"/>
        <v>0</v>
      </c>
      <c r="U4659" s="277">
        <v>3820</v>
      </c>
      <c r="V4659" s="277">
        <v>1383</v>
      </c>
      <c r="W4659" s="277">
        <f>SUM(W4654)</f>
        <v>100</v>
      </c>
      <c r="X4659" s="277">
        <f t="shared" si="1303"/>
        <v>0</v>
      </c>
      <c r="Y4659" s="277">
        <f t="shared" si="1303"/>
        <v>0</v>
      </c>
      <c r="Z4659" s="277">
        <f t="shared" si="1303"/>
        <v>0</v>
      </c>
      <c r="AA4659" s="277">
        <f t="shared" si="1303"/>
        <v>0</v>
      </c>
      <c r="AB4659" s="277">
        <f t="shared" si="1303"/>
        <v>0</v>
      </c>
      <c r="AC4659" s="277">
        <f t="shared" si="1303"/>
        <v>100</v>
      </c>
      <c r="AD4659" s="277">
        <f t="shared" si="1303"/>
        <v>0</v>
      </c>
      <c r="AE4659" s="277">
        <f t="shared" si="1303"/>
        <v>0</v>
      </c>
      <c r="AF4659" s="277">
        <f t="shared" si="1303"/>
        <v>0</v>
      </c>
      <c r="AG4659" s="277">
        <f t="shared" si="1303"/>
        <v>0</v>
      </c>
      <c r="AH4659" s="277">
        <v>100</v>
      </c>
      <c r="AI4659" s="277">
        <v>0</v>
      </c>
      <c r="AJ4659" s="277">
        <f>SUM(AJ4654)</f>
        <v>5200</v>
      </c>
      <c r="AK4659" s="277">
        <f t="shared" si="1303"/>
        <v>0</v>
      </c>
      <c r="AL4659" s="277">
        <f t="shared" si="1303"/>
        <v>0</v>
      </c>
      <c r="AM4659" s="277">
        <f t="shared" si="1303"/>
        <v>0</v>
      </c>
      <c r="AN4659" s="277">
        <f t="shared" si="1303"/>
        <v>1890</v>
      </c>
      <c r="AO4659" s="277">
        <f t="shared" si="1303"/>
        <v>1200</v>
      </c>
      <c r="AP4659" s="277">
        <f t="shared" si="1303"/>
        <v>0</v>
      </c>
      <c r="AQ4659" s="277">
        <f t="shared" si="1303"/>
        <v>0</v>
      </c>
      <c r="AR4659" s="277">
        <f t="shared" si="1303"/>
        <v>0</v>
      </c>
      <c r="AS4659" s="277">
        <f t="shared" si="1303"/>
        <v>0</v>
      </c>
      <c r="AT4659" s="277">
        <f t="shared" si="1303"/>
        <v>0</v>
      </c>
      <c r="AU4659" s="277">
        <v>3090</v>
      </c>
      <c r="AV4659" s="277">
        <v>2110</v>
      </c>
      <c r="AW4659" s="277">
        <f>U4659+AH4659+AU4659</f>
        <v>7010</v>
      </c>
    </row>
    <row r="4660" spans="1:49">
      <c r="A4660" s="48"/>
      <c r="B4660" s="42"/>
      <c r="C4660" s="42"/>
      <c r="D4660" s="42"/>
      <c r="E4660" s="531"/>
      <c r="F4660" s="50"/>
      <c r="G4660" s="50"/>
      <c r="H4660" s="50"/>
      <c r="I4660" s="276"/>
      <c r="J4660" s="277"/>
      <c r="K4660" s="277"/>
      <c r="L4660" s="277"/>
      <c r="M4660" s="277"/>
      <c r="N4660" s="277"/>
      <c r="O4660" s="277"/>
      <c r="P4660" s="277"/>
      <c r="Q4660" s="277"/>
      <c r="R4660" s="277"/>
      <c r="S4660" s="277"/>
      <c r="T4660" s="277"/>
      <c r="U4660" s="277">
        <v>0</v>
      </c>
      <c r="V4660" s="277">
        <v>0</v>
      </c>
      <c r="W4660" s="277"/>
      <c r="X4660" s="277"/>
      <c r="Y4660" s="277"/>
      <c r="Z4660" s="277"/>
      <c r="AA4660" s="277"/>
      <c r="AB4660" s="277"/>
      <c r="AC4660" s="277"/>
      <c r="AD4660" s="277"/>
      <c r="AE4660" s="277"/>
      <c r="AF4660" s="277"/>
      <c r="AG4660" s="277"/>
      <c r="AH4660" s="277">
        <v>0</v>
      </c>
      <c r="AI4660" s="277">
        <v>0</v>
      </c>
      <c r="AJ4660" s="277"/>
      <c r="AK4660" s="277"/>
      <c r="AL4660" s="277"/>
      <c r="AM4660" s="277"/>
      <c r="AN4660" s="277"/>
      <c r="AO4660" s="277"/>
      <c r="AP4660" s="277"/>
      <c r="AQ4660" s="277"/>
      <c r="AR4660" s="277"/>
      <c r="AS4660" s="277"/>
      <c r="AT4660" s="277"/>
      <c r="AU4660" s="277">
        <v>0</v>
      </c>
      <c r="AV4660" s="277">
        <v>0</v>
      </c>
      <c r="AW4660" s="277">
        <f>U4660+AH4660+AU4660</f>
        <v>0</v>
      </c>
    </row>
    <row r="4661" spans="1:49">
      <c r="A4661" s="48"/>
      <c r="B4661" s="42"/>
      <c r="C4661" s="42"/>
      <c r="D4661" s="42"/>
      <c r="E4661" s="531"/>
      <c r="F4661" s="50"/>
      <c r="G4661" s="50"/>
      <c r="H4661" s="50"/>
      <c r="I4661" s="276"/>
      <c r="J4661" s="277"/>
      <c r="K4661" s="277"/>
      <c r="L4661" s="277"/>
      <c r="M4661" s="277"/>
      <c r="N4661" s="277"/>
      <c r="O4661" s="277"/>
      <c r="P4661" s="277"/>
      <c r="Q4661" s="277"/>
      <c r="R4661" s="277"/>
      <c r="S4661" s="277"/>
      <c r="T4661" s="277"/>
      <c r="U4661" s="277">
        <v>0</v>
      </c>
      <c r="V4661" s="277">
        <v>0</v>
      </c>
      <c r="W4661" s="277"/>
      <c r="X4661" s="277"/>
      <c r="Y4661" s="277"/>
      <c r="Z4661" s="277"/>
      <c r="AA4661" s="277"/>
      <c r="AB4661" s="277"/>
      <c r="AC4661" s="277"/>
      <c r="AD4661" s="277"/>
      <c r="AE4661" s="277"/>
      <c r="AF4661" s="277"/>
      <c r="AG4661" s="277"/>
      <c r="AH4661" s="277">
        <v>0</v>
      </c>
      <c r="AI4661" s="277">
        <v>0</v>
      </c>
      <c r="AJ4661" s="277"/>
      <c r="AK4661" s="277"/>
      <c r="AL4661" s="277"/>
      <c r="AM4661" s="277"/>
      <c r="AN4661" s="277"/>
      <c r="AO4661" s="277"/>
      <c r="AP4661" s="277"/>
      <c r="AQ4661" s="277"/>
      <c r="AR4661" s="277"/>
      <c r="AS4661" s="277"/>
      <c r="AT4661" s="277"/>
      <c r="AU4661" s="277">
        <v>0</v>
      </c>
      <c r="AV4661" s="277">
        <v>0</v>
      </c>
      <c r="AW4661" s="277">
        <f>U4661+AH4661+AU4661</f>
        <v>0</v>
      </c>
    </row>
    <row r="4662" spans="1:49">
      <c r="A4662" s="48"/>
      <c r="B4662" s="42"/>
      <c r="C4662" s="42"/>
      <c r="D4662" s="42"/>
      <c r="E4662" s="531"/>
      <c r="F4662" s="50"/>
      <c r="G4662" s="50"/>
      <c r="H4662" s="50"/>
      <c r="I4662" s="276"/>
      <c r="J4662" s="277"/>
      <c r="K4662" s="277"/>
      <c r="L4662" s="277"/>
      <c r="M4662" s="277"/>
      <c r="N4662" s="277"/>
      <c r="O4662" s="277"/>
      <c r="P4662" s="277"/>
      <c r="Q4662" s="277"/>
      <c r="R4662" s="277"/>
      <c r="S4662" s="277"/>
      <c r="T4662" s="277"/>
      <c r="U4662" s="277">
        <v>0</v>
      </c>
      <c r="V4662" s="277">
        <v>0</v>
      </c>
      <c r="W4662" s="277"/>
      <c r="X4662" s="277"/>
      <c r="Y4662" s="277"/>
      <c r="Z4662" s="277"/>
      <c r="AA4662" s="277"/>
      <c r="AB4662" s="277"/>
      <c r="AC4662" s="277"/>
      <c r="AD4662" s="277"/>
      <c r="AE4662" s="277"/>
      <c r="AF4662" s="277"/>
      <c r="AG4662" s="277"/>
      <c r="AH4662" s="277">
        <v>0</v>
      </c>
      <c r="AI4662" s="277">
        <v>0</v>
      </c>
      <c r="AJ4662" s="277"/>
      <c r="AK4662" s="277"/>
      <c r="AL4662" s="277"/>
      <c r="AM4662" s="277"/>
      <c r="AN4662" s="277"/>
      <c r="AO4662" s="277"/>
      <c r="AP4662" s="277"/>
      <c r="AQ4662" s="277"/>
      <c r="AR4662" s="277"/>
      <c r="AS4662" s="277"/>
      <c r="AT4662" s="277"/>
      <c r="AU4662" s="277">
        <v>0</v>
      </c>
      <c r="AV4662" s="277">
        <v>0</v>
      </c>
      <c r="AW4662" s="277">
        <f>U4662+AH4662+AU4662</f>
        <v>0</v>
      </c>
    </row>
    <row r="4663" spans="1:49">
      <c r="A4663" s="48"/>
      <c r="B4663" s="42"/>
      <c r="C4663" s="42"/>
      <c r="D4663" s="42"/>
      <c r="E4663" s="531"/>
      <c r="F4663" s="50"/>
      <c r="G4663" s="50"/>
      <c r="H4663" s="50"/>
      <c r="I4663" s="276" t="s">
        <v>1631</v>
      </c>
      <c r="J4663" s="277">
        <f>SUM(J4659:J4662)</f>
        <v>5203</v>
      </c>
      <c r="K4663" s="277">
        <f t="shared" ref="K4663:AT4663" si="1304">SUM(K4659:K4662)</f>
        <v>183</v>
      </c>
      <c r="L4663" s="277">
        <f t="shared" si="1304"/>
        <v>100</v>
      </c>
      <c r="M4663" s="277">
        <f t="shared" si="1304"/>
        <v>260</v>
      </c>
      <c r="N4663" s="277">
        <f t="shared" si="1304"/>
        <v>100</v>
      </c>
      <c r="O4663" s="277">
        <f t="shared" si="1304"/>
        <v>490</v>
      </c>
      <c r="P4663" s="277">
        <f t="shared" si="1304"/>
        <v>330</v>
      </c>
      <c r="Q4663" s="277">
        <f t="shared" si="1304"/>
        <v>100</v>
      </c>
      <c r="R4663" s="277">
        <f t="shared" si="1304"/>
        <v>560</v>
      </c>
      <c r="S4663" s="277">
        <f t="shared" si="1304"/>
        <v>1697</v>
      </c>
      <c r="T4663" s="277">
        <f t="shared" si="1304"/>
        <v>0</v>
      </c>
      <c r="U4663" s="277">
        <v>3820</v>
      </c>
      <c r="V4663" s="277">
        <v>1383</v>
      </c>
      <c r="W4663" s="277">
        <f>SUM(W4659:W4662)</f>
        <v>100</v>
      </c>
      <c r="X4663" s="277">
        <f t="shared" si="1304"/>
        <v>0</v>
      </c>
      <c r="Y4663" s="277">
        <f t="shared" si="1304"/>
        <v>0</v>
      </c>
      <c r="Z4663" s="277">
        <f t="shared" si="1304"/>
        <v>0</v>
      </c>
      <c r="AA4663" s="277">
        <f t="shared" si="1304"/>
        <v>0</v>
      </c>
      <c r="AB4663" s="277">
        <f t="shared" si="1304"/>
        <v>0</v>
      </c>
      <c r="AC4663" s="277">
        <f t="shared" si="1304"/>
        <v>100</v>
      </c>
      <c r="AD4663" s="277">
        <f t="shared" si="1304"/>
        <v>0</v>
      </c>
      <c r="AE4663" s="277">
        <f t="shared" si="1304"/>
        <v>0</v>
      </c>
      <c r="AF4663" s="277">
        <f t="shared" si="1304"/>
        <v>0</v>
      </c>
      <c r="AG4663" s="277">
        <f t="shared" si="1304"/>
        <v>0</v>
      </c>
      <c r="AH4663" s="277">
        <v>100</v>
      </c>
      <c r="AI4663" s="277">
        <v>0</v>
      </c>
      <c r="AJ4663" s="277">
        <f>SUM(AJ4659:AJ4662)</f>
        <v>5200</v>
      </c>
      <c r="AK4663" s="277">
        <f t="shared" si="1304"/>
        <v>0</v>
      </c>
      <c r="AL4663" s="277">
        <f t="shared" si="1304"/>
        <v>0</v>
      </c>
      <c r="AM4663" s="277">
        <f t="shared" si="1304"/>
        <v>0</v>
      </c>
      <c r="AN4663" s="277">
        <f t="shared" si="1304"/>
        <v>1890</v>
      </c>
      <c r="AO4663" s="277">
        <f t="shared" si="1304"/>
        <v>1200</v>
      </c>
      <c r="AP4663" s="277">
        <f t="shared" si="1304"/>
        <v>0</v>
      </c>
      <c r="AQ4663" s="277">
        <f t="shared" si="1304"/>
        <v>0</v>
      </c>
      <c r="AR4663" s="277">
        <f t="shared" si="1304"/>
        <v>0</v>
      </c>
      <c r="AS4663" s="277">
        <f t="shared" si="1304"/>
        <v>0</v>
      </c>
      <c r="AT4663" s="277">
        <f t="shared" si="1304"/>
        <v>0</v>
      </c>
      <c r="AU4663" s="277">
        <v>3090</v>
      </c>
      <c r="AV4663" s="277">
        <v>2110</v>
      </c>
      <c r="AW4663" s="277">
        <f>U4663+AH4663+AU4663</f>
        <v>7010</v>
      </c>
    </row>
    <row r="4664" spans="1:49">
      <c r="A4664" s="48"/>
      <c r="B4664" s="42"/>
      <c r="C4664" s="42"/>
      <c r="D4664" s="42"/>
      <c r="E4664" s="531"/>
      <c r="F4664" s="50"/>
      <c r="G4664" s="50"/>
      <c r="H4664" s="50"/>
      <c r="I4664" s="146"/>
      <c r="J4664" s="29"/>
      <c r="K4664" s="29"/>
      <c r="L4664" s="29"/>
      <c r="M4664" s="29"/>
      <c r="N4664" s="29"/>
      <c r="O4664" s="29"/>
      <c r="P4664" s="29"/>
      <c r="Q4664" s="29"/>
      <c r="R4664" s="29"/>
      <c r="S4664" s="29"/>
      <c r="T4664" s="29"/>
      <c r="U4664" s="29"/>
      <c r="V4664" s="29"/>
      <c r="W4664" s="29"/>
      <c r="X4664" s="29"/>
      <c r="Y4664" s="29"/>
      <c r="Z4664" s="29"/>
      <c r="AA4664" s="29"/>
      <c r="AB4664" s="29"/>
      <c r="AC4664" s="29"/>
      <c r="AD4664" s="29"/>
      <c r="AE4664" s="29"/>
      <c r="AF4664" s="29"/>
      <c r="AG4664" s="29"/>
      <c r="AH4664" s="29"/>
      <c r="AI4664" s="29"/>
      <c r="AJ4664" s="29"/>
      <c r="AK4664" s="29"/>
      <c r="AL4664" s="29"/>
      <c r="AM4664" s="29"/>
      <c r="AN4664" s="29"/>
      <c r="AO4664" s="29"/>
      <c r="AP4664" s="29"/>
      <c r="AQ4664" s="29"/>
      <c r="AR4664" s="29"/>
      <c r="AS4664" s="29"/>
      <c r="AT4664" s="29"/>
      <c r="AU4664" s="29"/>
      <c r="AV4664" s="29"/>
      <c r="AW4664" s="29"/>
    </row>
    <row r="4665" spans="1:49">
      <c r="A4665" s="44"/>
      <c r="B4665" s="45"/>
      <c r="C4665" s="45"/>
      <c r="D4665" s="45"/>
      <c r="E4665" s="531"/>
      <c r="F4665" s="50"/>
      <c r="G4665" s="50"/>
      <c r="H4665" s="50"/>
      <c r="I4665" s="53"/>
      <c r="J4665" s="29"/>
      <c r="K4665" s="29"/>
      <c r="L4665" s="29"/>
      <c r="M4665" s="29"/>
      <c r="N4665" s="29"/>
      <c r="O4665" s="29"/>
      <c r="P4665" s="29"/>
      <c r="Q4665" s="29"/>
      <c r="R4665" s="29"/>
      <c r="S4665" s="29"/>
      <c r="T4665" s="29"/>
      <c r="U4665" s="29"/>
      <c r="V4665" s="29"/>
      <c r="W4665" s="29"/>
      <c r="X4665" s="29"/>
      <c r="Y4665" s="29"/>
      <c r="Z4665" s="29"/>
      <c r="AA4665" s="29"/>
      <c r="AB4665" s="29"/>
      <c r="AC4665" s="29"/>
      <c r="AD4665" s="29"/>
      <c r="AE4665" s="29"/>
      <c r="AF4665" s="29"/>
      <c r="AG4665" s="29"/>
      <c r="AH4665" s="29"/>
      <c r="AI4665" s="29"/>
      <c r="AJ4665" s="29"/>
      <c r="AK4665" s="29"/>
      <c r="AL4665" s="29"/>
      <c r="AM4665" s="29"/>
      <c r="AN4665" s="29"/>
      <c r="AO4665" s="29"/>
      <c r="AP4665" s="29"/>
      <c r="AQ4665" s="29"/>
      <c r="AR4665" s="29"/>
      <c r="AS4665" s="29"/>
      <c r="AT4665" s="29"/>
      <c r="AU4665" s="29"/>
      <c r="AV4665" s="29"/>
      <c r="AW4665" s="29"/>
    </row>
    <row r="4666" spans="1:49" ht="16.5" thickBot="1">
      <c r="A4666" s="78" t="s">
        <v>2146</v>
      </c>
      <c r="B4666" s="78"/>
      <c r="C4666" s="78"/>
      <c r="D4666" s="463"/>
      <c r="E4666" s="539"/>
      <c r="F4666" s="129"/>
      <c r="G4666" s="129"/>
      <c r="H4666" s="129"/>
      <c r="I4666" s="103"/>
    </row>
    <row r="4667" spans="1:49" s="151" customFormat="1" ht="36" customHeight="1" thickTop="1" thickBot="1">
      <c r="A4667" s="147" t="s">
        <v>2079</v>
      </c>
      <c r="B4667" s="5" t="s">
        <v>2080</v>
      </c>
      <c r="C4667" s="5" t="s">
        <v>1335</v>
      </c>
      <c r="D4667" s="450"/>
      <c r="E4667" s="148" t="s">
        <v>1570</v>
      </c>
      <c r="F4667" s="149" t="s">
        <v>1438</v>
      </c>
      <c r="G4667" s="149"/>
      <c r="H4667" s="149" t="s">
        <v>2332</v>
      </c>
      <c r="I4667" s="5" t="s">
        <v>856</v>
      </c>
      <c r="J4667" s="364" t="s">
        <v>2891</v>
      </c>
      <c r="K4667" s="364" t="s">
        <v>2879</v>
      </c>
      <c r="L4667" s="364" t="s">
        <v>2880</v>
      </c>
      <c r="M4667" s="364" t="s">
        <v>2881</v>
      </c>
      <c r="N4667" s="364" t="s">
        <v>2882</v>
      </c>
      <c r="O4667" s="364" t="s">
        <v>2883</v>
      </c>
      <c r="P4667" s="364" t="s">
        <v>2884</v>
      </c>
      <c r="Q4667" s="364" t="s">
        <v>2885</v>
      </c>
      <c r="R4667" s="364" t="s">
        <v>2886</v>
      </c>
      <c r="S4667" s="364" t="s">
        <v>2887</v>
      </c>
      <c r="T4667" s="364" t="s">
        <v>2888</v>
      </c>
      <c r="U4667" s="364" t="s">
        <v>2889</v>
      </c>
      <c r="V4667" s="364" t="s">
        <v>2890</v>
      </c>
      <c r="W4667" s="365" t="s">
        <v>2893</v>
      </c>
      <c r="X4667" s="365" t="s">
        <v>2879</v>
      </c>
      <c r="Y4667" s="365" t="s">
        <v>2880</v>
      </c>
      <c r="Z4667" s="365" t="s">
        <v>2881</v>
      </c>
      <c r="AA4667" s="365" t="s">
        <v>2882</v>
      </c>
      <c r="AB4667" s="365" t="s">
        <v>2883</v>
      </c>
      <c r="AC4667" s="365" t="s">
        <v>2884</v>
      </c>
      <c r="AD4667" s="365" t="s">
        <v>2885</v>
      </c>
      <c r="AE4667" s="365" t="s">
        <v>2886</v>
      </c>
      <c r="AF4667" s="365" t="s">
        <v>2887</v>
      </c>
      <c r="AG4667" s="365" t="s">
        <v>2888</v>
      </c>
      <c r="AH4667" s="365" t="s">
        <v>2889</v>
      </c>
      <c r="AI4667" s="365" t="s">
        <v>2890</v>
      </c>
      <c r="AJ4667" s="366" t="s">
        <v>2892</v>
      </c>
      <c r="AK4667" s="366" t="s">
        <v>2879</v>
      </c>
      <c r="AL4667" s="366" t="s">
        <v>2880</v>
      </c>
      <c r="AM4667" s="366" t="s">
        <v>2881</v>
      </c>
      <c r="AN4667" s="366" t="s">
        <v>2882</v>
      </c>
      <c r="AO4667" s="366" t="s">
        <v>2883</v>
      </c>
      <c r="AP4667" s="366" t="s">
        <v>2884</v>
      </c>
      <c r="AQ4667" s="366" t="s">
        <v>2885</v>
      </c>
      <c r="AR4667" s="366" t="s">
        <v>2886</v>
      </c>
      <c r="AS4667" s="366" t="s">
        <v>2887</v>
      </c>
      <c r="AT4667" s="366" t="s">
        <v>2888</v>
      </c>
      <c r="AU4667" s="366" t="s">
        <v>2889</v>
      </c>
      <c r="AV4667" s="366" t="s">
        <v>2890</v>
      </c>
      <c r="AW4667" s="368" t="s">
        <v>2895</v>
      </c>
    </row>
    <row r="4668" spans="1:49">
      <c r="A4668" s="33"/>
      <c r="B4668" s="34"/>
      <c r="C4668" s="34"/>
      <c r="D4668" s="34"/>
      <c r="E4668" s="35"/>
      <c r="F4668" s="36"/>
      <c r="G4668" s="36"/>
      <c r="H4668" s="36"/>
      <c r="I4668" s="34"/>
      <c r="J4668" s="202" t="s">
        <v>1224</v>
      </c>
      <c r="K4668" s="202">
        <v>1</v>
      </c>
      <c r="L4668" s="202">
        <v>2</v>
      </c>
      <c r="M4668" s="202">
        <v>3</v>
      </c>
      <c r="N4668" s="202">
        <v>4</v>
      </c>
      <c r="O4668" s="202">
        <v>5</v>
      </c>
      <c r="P4668" s="202">
        <v>6</v>
      </c>
      <c r="Q4668" s="202">
        <v>7</v>
      </c>
      <c r="R4668" s="202">
        <v>8</v>
      </c>
      <c r="S4668" s="202">
        <v>9</v>
      </c>
      <c r="T4668" s="202">
        <v>10</v>
      </c>
      <c r="U4668" s="202">
        <v>13</v>
      </c>
      <c r="V4668" s="202">
        <v>14</v>
      </c>
      <c r="W4668" s="202" t="s">
        <v>1224</v>
      </c>
      <c r="X4668" s="202">
        <v>1</v>
      </c>
      <c r="Y4668" s="202">
        <v>2</v>
      </c>
      <c r="Z4668" s="202">
        <v>3</v>
      </c>
      <c r="AA4668" s="202">
        <v>4</v>
      </c>
      <c r="AB4668" s="202">
        <v>5</v>
      </c>
      <c r="AC4668" s="202">
        <v>6</v>
      </c>
      <c r="AD4668" s="202">
        <v>7</v>
      </c>
      <c r="AE4668" s="202">
        <v>8</v>
      </c>
      <c r="AF4668" s="202">
        <v>9</v>
      </c>
      <c r="AG4668" s="202">
        <v>10</v>
      </c>
      <c r="AH4668" s="202">
        <v>13</v>
      </c>
      <c r="AI4668" s="202">
        <v>14</v>
      </c>
      <c r="AJ4668" s="202" t="s">
        <v>1224</v>
      </c>
      <c r="AK4668" s="202">
        <v>1</v>
      </c>
      <c r="AL4668" s="202">
        <v>2</v>
      </c>
      <c r="AM4668" s="202">
        <v>3</v>
      </c>
      <c r="AN4668" s="202">
        <v>4</v>
      </c>
      <c r="AO4668" s="202">
        <v>5</v>
      </c>
      <c r="AP4668" s="202">
        <v>6</v>
      </c>
      <c r="AQ4668" s="202">
        <v>7</v>
      </c>
      <c r="AR4668" s="202">
        <v>8</v>
      </c>
      <c r="AS4668" s="202">
        <v>9</v>
      </c>
      <c r="AT4668" s="202">
        <v>10</v>
      </c>
      <c r="AU4668" s="202">
        <v>13</v>
      </c>
      <c r="AV4668" s="202">
        <v>14</v>
      </c>
      <c r="AW4668" s="202">
        <v>15</v>
      </c>
    </row>
    <row r="4669" spans="1:49">
      <c r="A4669" s="37"/>
      <c r="B4669" s="38"/>
      <c r="C4669" s="38"/>
      <c r="D4669" s="38"/>
      <c r="E4669" s="60"/>
      <c r="F4669" s="61"/>
      <c r="G4669" s="61"/>
      <c r="H4669" s="61"/>
      <c r="I4669" s="38"/>
      <c r="J4669" s="134"/>
      <c r="K4669" s="134"/>
      <c r="L4669" s="134"/>
      <c r="M4669" s="134"/>
      <c r="N4669" s="134"/>
      <c r="O4669" s="134"/>
      <c r="P4669" s="134"/>
      <c r="Q4669" s="134"/>
      <c r="R4669" s="134"/>
      <c r="S4669" s="134"/>
      <c r="T4669" s="134"/>
      <c r="U4669" s="134"/>
      <c r="V4669" s="134"/>
      <c r="W4669" s="134"/>
      <c r="X4669" s="134"/>
      <c r="Y4669" s="134"/>
      <c r="Z4669" s="134"/>
      <c r="AA4669" s="134"/>
      <c r="AB4669" s="134"/>
      <c r="AC4669" s="134"/>
      <c r="AD4669" s="134"/>
      <c r="AE4669" s="134"/>
      <c r="AF4669" s="134"/>
      <c r="AG4669" s="134"/>
      <c r="AH4669" s="134"/>
      <c r="AI4669" s="134"/>
      <c r="AJ4669" s="134"/>
      <c r="AK4669" s="134"/>
      <c r="AL4669" s="134"/>
      <c r="AM4669" s="134"/>
      <c r="AN4669" s="134"/>
      <c r="AO4669" s="134"/>
      <c r="AP4669" s="134"/>
      <c r="AQ4669" s="134"/>
      <c r="AR4669" s="134"/>
      <c r="AS4669" s="134"/>
      <c r="AT4669" s="134"/>
      <c r="AU4669" s="134"/>
      <c r="AV4669" s="134"/>
      <c r="AW4669" s="134"/>
    </row>
    <row r="4670" spans="1:49">
      <c r="A4670" s="92" t="s">
        <v>797</v>
      </c>
      <c r="B4670" s="93" t="s">
        <v>1030</v>
      </c>
      <c r="C4670" s="93" t="s">
        <v>1350</v>
      </c>
      <c r="D4670" s="460"/>
      <c r="E4670" s="531"/>
      <c r="F4670" s="50"/>
      <c r="G4670" s="50"/>
      <c r="H4670" s="50"/>
      <c r="I4670" s="41" t="s">
        <v>718</v>
      </c>
      <c r="J4670" s="28"/>
      <c r="K4670" s="28"/>
      <c r="L4670" s="28"/>
      <c r="M4670" s="28"/>
      <c r="N4670" s="28"/>
      <c r="O4670" s="28"/>
      <c r="P4670" s="28"/>
      <c r="Q4670" s="28"/>
      <c r="R4670" s="28"/>
      <c r="S4670" s="28"/>
      <c r="T4670" s="28"/>
      <c r="U4670" s="28"/>
      <c r="V4670" s="28"/>
      <c r="W4670" s="28"/>
      <c r="X4670" s="28"/>
      <c r="Y4670" s="28"/>
      <c r="Z4670" s="28"/>
      <c r="AA4670" s="28"/>
      <c r="AB4670" s="28"/>
      <c r="AC4670" s="28"/>
      <c r="AD4670" s="28"/>
      <c r="AE4670" s="28"/>
      <c r="AF4670" s="28"/>
      <c r="AG4670" s="28"/>
      <c r="AH4670" s="28"/>
      <c r="AI4670" s="28"/>
      <c r="AJ4670" s="28"/>
      <c r="AK4670" s="28"/>
      <c r="AL4670" s="28"/>
      <c r="AM4670" s="28"/>
      <c r="AN4670" s="28"/>
      <c r="AO4670" s="28"/>
      <c r="AP4670" s="28"/>
      <c r="AQ4670" s="28"/>
      <c r="AR4670" s="28"/>
      <c r="AS4670" s="28"/>
      <c r="AT4670" s="28"/>
      <c r="AU4670" s="28"/>
      <c r="AV4670" s="28"/>
      <c r="AW4670" s="28"/>
    </row>
    <row r="4671" spans="1:49">
      <c r="A4671" s="48"/>
      <c r="B4671" s="1"/>
      <c r="C4671" s="1"/>
      <c r="D4671" s="369"/>
      <c r="E4671" s="531"/>
      <c r="F4671" s="50"/>
      <c r="G4671" s="50"/>
      <c r="H4671" s="50"/>
      <c r="I4671" s="108"/>
      <c r="J4671" s="28"/>
      <c r="K4671" s="28"/>
      <c r="L4671" s="28"/>
      <c r="M4671" s="28"/>
      <c r="N4671" s="28"/>
      <c r="O4671" s="28"/>
      <c r="P4671" s="28"/>
      <c r="Q4671" s="28"/>
      <c r="R4671" s="28"/>
      <c r="S4671" s="28"/>
      <c r="T4671" s="28"/>
      <c r="U4671" s="28"/>
      <c r="V4671" s="28"/>
      <c r="W4671" s="28"/>
      <c r="X4671" s="28"/>
      <c r="Y4671" s="28"/>
      <c r="Z4671" s="28"/>
      <c r="AA4671" s="28"/>
      <c r="AB4671" s="28"/>
      <c r="AC4671" s="28"/>
      <c r="AD4671" s="28"/>
      <c r="AE4671" s="28"/>
      <c r="AF4671" s="28"/>
      <c r="AG4671" s="28"/>
      <c r="AH4671" s="28"/>
      <c r="AI4671" s="28"/>
      <c r="AJ4671" s="28"/>
      <c r="AK4671" s="28"/>
      <c r="AL4671" s="28"/>
      <c r="AM4671" s="28"/>
      <c r="AN4671" s="28"/>
      <c r="AO4671" s="28"/>
      <c r="AP4671" s="28"/>
      <c r="AQ4671" s="28"/>
      <c r="AR4671" s="28"/>
      <c r="AS4671" s="28"/>
      <c r="AT4671" s="28"/>
      <c r="AU4671" s="28"/>
      <c r="AV4671" s="28"/>
      <c r="AW4671" s="28"/>
    </row>
    <row r="4672" spans="1:49">
      <c r="A4672" s="48"/>
      <c r="B4672" s="42"/>
      <c r="C4672" s="42"/>
      <c r="D4672" s="42"/>
      <c r="E4672" s="531"/>
      <c r="F4672" s="50"/>
      <c r="G4672" s="50"/>
      <c r="H4672" s="50"/>
      <c r="I4672" s="49" t="s">
        <v>1559</v>
      </c>
      <c r="J4672" s="12">
        <f>SUM(J4673,J4681,J4683)</f>
        <v>15000</v>
      </c>
      <c r="K4672" s="12">
        <f t="shared" ref="K4672:AT4672" si="1305">SUM(K4673,K4681,K4683)</f>
        <v>0</v>
      </c>
      <c r="L4672" s="12">
        <f t="shared" si="1305"/>
        <v>1320</v>
      </c>
      <c r="M4672" s="12">
        <f t="shared" si="1305"/>
        <v>0</v>
      </c>
      <c r="N4672" s="12">
        <f t="shared" si="1305"/>
        <v>990</v>
      </c>
      <c r="O4672" s="12">
        <f t="shared" si="1305"/>
        <v>0</v>
      </c>
      <c r="P4672" s="12">
        <f t="shared" si="1305"/>
        <v>196</v>
      </c>
      <c r="Q4672" s="12">
        <f t="shared" si="1305"/>
        <v>192</v>
      </c>
      <c r="R4672" s="12">
        <f t="shared" si="1305"/>
        <v>0</v>
      </c>
      <c r="S4672" s="12">
        <f t="shared" si="1305"/>
        <v>1380</v>
      </c>
      <c r="T4672" s="12">
        <f t="shared" si="1305"/>
        <v>2170</v>
      </c>
      <c r="U4672" s="12">
        <v>6248</v>
      </c>
      <c r="V4672" s="12">
        <v>8752</v>
      </c>
      <c r="W4672" s="12">
        <f>SUM(W4673,W4681,W4683)</f>
        <v>0</v>
      </c>
      <c r="X4672" s="12">
        <f t="shared" si="1305"/>
        <v>0</v>
      </c>
      <c r="Y4672" s="12">
        <f t="shared" si="1305"/>
        <v>0</v>
      </c>
      <c r="Z4672" s="12">
        <f t="shared" si="1305"/>
        <v>0</v>
      </c>
      <c r="AA4672" s="12">
        <f t="shared" si="1305"/>
        <v>0</v>
      </c>
      <c r="AB4672" s="12">
        <f t="shared" si="1305"/>
        <v>0</v>
      </c>
      <c r="AC4672" s="12">
        <f t="shared" si="1305"/>
        <v>0</v>
      </c>
      <c r="AD4672" s="12">
        <f t="shared" si="1305"/>
        <v>0</v>
      </c>
      <c r="AE4672" s="12">
        <f t="shared" si="1305"/>
        <v>0</v>
      </c>
      <c r="AF4672" s="12">
        <f t="shared" si="1305"/>
        <v>0</v>
      </c>
      <c r="AG4672" s="12">
        <f t="shared" si="1305"/>
        <v>0</v>
      </c>
      <c r="AH4672" s="12">
        <v>0</v>
      </c>
      <c r="AI4672" s="12">
        <v>0</v>
      </c>
      <c r="AJ4672" s="12">
        <f>SUM(AJ4673,AJ4681,AJ4683)</f>
        <v>3540</v>
      </c>
      <c r="AK4672" s="12">
        <f t="shared" si="1305"/>
        <v>0</v>
      </c>
      <c r="AL4672" s="12">
        <f t="shared" si="1305"/>
        <v>0</v>
      </c>
      <c r="AM4672" s="12">
        <f t="shared" si="1305"/>
        <v>0</v>
      </c>
      <c r="AN4672" s="12">
        <f t="shared" si="1305"/>
        <v>0</v>
      </c>
      <c r="AO4672" s="12">
        <f t="shared" si="1305"/>
        <v>0</v>
      </c>
      <c r="AP4672" s="12">
        <f t="shared" si="1305"/>
        <v>3540</v>
      </c>
      <c r="AQ4672" s="12">
        <f t="shared" si="1305"/>
        <v>0</v>
      </c>
      <c r="AR4672" s="12">
        <f t="shared" si="1305"/>
        <v>0</v>
      </c>
      <c r="AS4672" s="12">
        <f t="shared" si="1305"/>
        <v>0</v>
      </c>
      <c r="AT4672" s="12">
        <f t="shared" si="1305"/>
        <v>0</v>
      </c>
      <c r="AU4672" s="12">
        <v>3540</v>
      </c>
      <c r="AV4672" s="12">
        <v>0</v>
      </c>
      <c r="AW4672" s="12">
        <f t="shared" ref="AW4672:AW4701" si="1306">U4672+AH4672+AU4672</f>
        <v>9788</v>
      </c>
    </row>
    <row r="4673" spans="1:49">
      <c r="A4673" s="44" t="s">
        <v>797</v>
      </c>
      <c r="B4673" s="45" t="s">
        <v>1030</v>
      </c>
      <c r="C4673" s="45" t="s">
        <v>1350</v>
      </c>
      <c r="D4673" s="452" t="s">
        <v>2984</v>
      </c>
      <c r="E4673" s="213" t="s">
        <v>771</v>
      </c>
      <c r="F4673" s="65"/>
      <c r="G4673" s="65"/>
      <c r="H4673" s="65"/>
      <c r="I4673" s="1" t="s">
        <v>1500</v>
      </c>
      <c r="J4673" s="9">
        <f>SUM(J4674:J4675)</f>
        <v>0</v>
      </c>
      <c r="K4673" s="9">
        <f t="shared" ref="K4673:AT4673" si="1307">SUM(K4674:K4675)</f>
        <v>0</v>
      </c>
      <c r="L4673" s="9">
        <f t="shared" si="1307"/>
        <v>0</v>
      </c>
      <c r="M4673" s="9">
        <f t="shared" si="1307"/>
        <v>0</v>
      </c>
      <c r="N4673" s="9">
        <f t="shared" si="1307"/>
        <v>0</v>
      </c>
      <c r="O4673" s="9">
        <f t="shared" si="1307"/>
        <v>0</v>
      </c>
      <c r="P4673" s="9">
        <f t="shared" si="1307"/>
        <v>0</v>
      </c>
      <c r="Q4673" s="9">
        <f t="shared" si="1307"/>
        <v>0</v>
      </c>
      <c r="R4673" s="9">
        <f t="shared" si="1307"/>
        <v>0</v>
      </c>
      <c r="S4673" s="9">
        <f t="shared" si="1307"/>
        <v>0</v>
      </c>
      <c r="T4673" s="9">
        <f t="shared" si="1307"/>
        <v>0</v>
      </c>
      <c r="U4673" s="9">
        <v>0</v>
      </c>
      <c r="V4673" s="9">
        <v>0</v>
      </c>
      <c r="W4673" s="9">
        <f>SUM(W4674:W4675)</f>
        <v>0</v>
      </c>
      <c r="X4673" s="9">
        <f t="shared" si="1307"/>
        <v>0</v>
      </c>
      <c r="Y4673" s="9">
        <f t="shared" si="1307"/>
        <v>0</v>
      </c>
      <c r="Z4673" s="9">
        <f t="shared" si="1307"/>
        <v>0</v>
      </c>
      <c r="AA4673" s="9">
        <f t="shared" si="1307"/>
        <v>0</v>
      </c>
      <c r="AB4673" s="9">
        <f t="shared" si="1307"/>
        <v>0</v>
      </c>
      <c r="AC4673" s="9">
        <f t="shared" si="1307"/>
        <v>0</v>
      </c>
      <c r="AD4673" s="9">
        <f t="shared" si="1307"/>
        <v>0</v>
      </c>
      <c r="AE4673" s="9">
        <f t="shared" si="1307"/>
        <v>0</v>
      </c>
      <c r="AF4673" s="9">
        <f t="shared" si="1307"/>
        <v>0</v>
      </c>
      <c r="AG4673" s="9">
        <f t="shared" si="1307"/>
        <v>0</v>
      </c>
      <c r="AH4673" s="9">
        <v>0</v>
      </c>
      <c r="AI4673" s="9">
        <v>0</v>
      </c>
      <c r="AJ4673" s="9">
        <f>SUM(AJ4674:AJ4675)</f>
        <v>0</v>
      </c>
      <c r="AK4673" s="9">
        <f t="shared" si="1307"/>
        <v>0</v>
      </c>
      <c r="AL4673" s="9">
        <f t="shared" si="1307"/>
        <v>0</v>
      </c>
      <c r="AM4673" s="9">
        <f t="shared" si="1307"/>
        <v>0</v>
      </c>
      <c r="AN4673" s="9">
        <f t="shared" si="1307"/>
        <v>0</v>
      </c>
      <c r="AO4673" s="9">
        <f t="shared" si="1307"/>
        <v>0</v>
      </c>
      <c r="AP4673" s="9">
        <f t="shared" si="1307"/>
        <v>0</v>
      </c>
      <c r="AQ4673" s="9">
        <f t="shared" si="1307"/>
        <v>0</v>
      </c>
      <c r="AR4673" s="9">
        <f t="shared" si="1307"/>
        <v>0</v>
      </c>
      <c r="AS4673" s="9">
        <f t="shared" si="1307"/>
        <v>0</v>
      </c>
      <c r="AT4673" s="9">
        <f t="shared" si="1307"/>
        <v>0</v>
      </c>
      <c r="AU4673" s="9">
        <v>0</v>
      </c>
      <c r="AV4673" s="9">
        <v>0</v>
      </c>
      <c r="AW4673" s="9">
        <f t="shared" si="1306"/>
        <v>0</v>
      </c>
    </row>
    <row r="4674" spans="1:49">
      <c r="A4674" s="44" t="s">
        <v>797</v>
      </c>
      <c r="B4674" s="45" t="s">
        <v>1030</v>
      </c>
      <c r="C4674" s="45" t="s">
        <v>1350</v>
      </c>
      <c r="D4674" s="452" t="s">
        <v>2984</v>
      </c>
      <c r="E4674" s="367" t="s">
        <v>834</v>
      </c>
      <c r="F4674" s="50"/>
      <c r="G4674" s="468" t="s">
        <v>3096</v>
      </c>
      <c r="H4674" s="50" t="s">
        <v>2333</v>
      </c>
      <c r="I4674" s="42" t="s">
        <v>1165</v>
      </c>
      <c r="U4674" s="15">
        <v>0</v>
      </c>
      <c r="V4674" s="15">
        <v>0</v>
      </c>
      <c r="AH4674" s="15">
        <v>0</v>
      </c>
      <c r="AI4674" s="15">
        <v>0</v>
      </c>
      <c r="AU4674" s="15">
        <v>0</v>
      </c>
      <c r="AV4674" s="15">
        <v>0</v>
      </c>
      <c r="AW4674" s="15">
        <f t="shared" si="1306"/>
        <v>0</v>
      </c>
    </row>
    <row r="4675" spans="1:49">
      <c r="A4675" s="44" t="s">
        <v>797</v>
      </c>
      <c r="B4675" s="45" t="s">
        <v>1030</v>
      </c>
      <c r="C4675" s="45" t="s">
        <v>1350</v>
      </c>
      <c r="D4675" s="452" t="s">
        <v>2984</v>
      </c>
      <c r="E4675" s="367" t="s">
        <v>772</v>
      </c>
      <c r="F4675" s="50"/>
      <c r="G4675" s="468" t="s">
        <v>3096</v>
      </c>
      <c r="H4675" s="50" t="s">
        <v>2333</v>
      </c>
      <c r="I4675" s="42" t="s">
        <v>1227</v>
      </c>
      <c r="J4675" s="15">
        <f>SUM(J4676:J4680)</f>
        <v>0</v>
      </c>
      <c r="K4675" s="15">
        <f t="shared" ref="K4675:AT4675" si="1308">SUM(K4676:K4680)</f>
        <v>0</v>
      </c>
      <c r="L4675" s="15">
        <f t="shared" si="1308"/>
        <v>0</v>
      </c>
      <c r="M4675" s="15">
        <f t="shared" si="1308"/>
        <v>0</v>
      </c>
      <c r="N4675" s="15">
        <f t="shared" si="1308"/>
        <v>0</v>
      </c>
      <c r="O4675" s="15">
        <f t="shared" si="1308"/>
        <v>0</v>
      </c>
      <c r="P4675" s="15">
        <f t="shared" si="1308"/>
        <v>0</v>
      </c>
      <c r="Q4675" s="15">
        <f t="shared" si="1308"/>
        <v>0</v>
      </c>
      <c r="R4675" s="15">
        <f t="shared" si="1308"/>
        <v>0</v>
      </c>
      <c r="S4675" s="15">
        <f t="shared" si="1308"/>
        <v>0</v>
      </c>
      <c r="T4675" s="15">
        <f t="shared" si="1308"/>
        <v>0</v>
      </c>
      <c r="U4675" s="15">
        <v>0</v>
      </c>
      <c r="V4675" s="15">
        <v>0</v>
      </c>
      <c r="W4675" s="15">
        <f>SUM(W4676:W4680)</f>
        <v>0</v>
      </c>
      <c r="X4675" s="15">
        <f t="shared" si="1308"/>
        <v>0</v>
      </c>
      <c r="Y4675" s="15">
        <f t="shared" si="1308"/>
        <v>0</v>
      </c>
      <c r="Z4675" s="15">
        <f t="shared" si="1308"/>
        <v>0</v>
      </c>
      <c r="AA4675" s="15">
        <f t="shared" si="1308"/>
        <v>0</v>
      </c>
      <c r="AB4675" s="15">
        <f t="shared" si="1308"/>
        <v>0</v>
      </c>
      <c r="AC4675" s="15">
        <f t="shared" si="1308"/>
        <v>0</v>
      </c>
      <c r="AD4675" s="15">
        <f t="shared" si="1308"/>
        <v>0</v>
      </c>
      <c r="AE4675" s="15">
        <f t="shared" si="1308"/>
        <v>0</v>
      </c>
      <c r="AF4675" s="15">
        <f t="shared" si="1308"/>
        <v>0</v>
      </c>
      <c r="AG4675" s="15">
        <f t="shared" si="1308"/>
        <v>0</v>
      </c>
      <c r="AH4675" s="15">
        <v>0</v>
      </c>
      <c r="AI4675" s="15">
        <v>0</v>
      </c>
      <c r="AJ4675" s="15">
        <f>SUM(AJ4676:AJ4680)</f>
        <v>0</v>
      </c>
      <c r="AK4675" s="15">
        <f t="shared" si="1308"/>
        <v>0</v>
      </c>
      <c r="AL4675" s="15">
        <f t="shared" si="1308"/>
        <v>0</v>
      </c>
      <c r="AM4675" s="15">
        <f t="shared" si="1308"/>
        <v>0</v>
      </c>
      <c r="AN4675" s="15">
        <f t="shared" si="1308"/>
        <v>0</v>
      </c>
      <c r="AO4675" s="15">
        <f t="shared" si="1308"/>
        <v>0</v>
      </c>
      <c r="AP4675" s="15">
        <f t="shared" si="1308"/>
        <v>0</v>
      </c>
      <c r="AQ4675" s="15">
        <f t="shared" si="1308"/>
        <v>0</v>
      </c>
      <c r="AR4675" s="15">
        <f t="shared" si="1308"/>
        <v>0</v>
      </c>
      <c r="AS4675" s="15">
        <f t="shared" si="1308"/>
        <v>0</v>
      </c>
      <c r="AT4675" s="15">
        <f t="shared" si="1308"/>
        <v>0</v>
      </c>
      <c r="AU4675" s="15">
        <v>0</v>
      </c>
      <c r="AV4675" s="15">
        <v>0</v>
      </c>
      <c r="AW4675" s="15">
        <f t="shared" si="1306"/>
        <v>0</v>
      </c>
    </row>
    <row r="4676" spans="1:49" s="144" customFormat="1">
      <c r="A4676" s="44" t="s">
        <v>797</v>
      </c>
      <c r="B4676" s="45" t="s">
        <v>1030</v>
      </c>
      <c r="C4676" s="45" t="s">
        <v>1350</v>
      </c>
      <c r="D4676" s="452" t="s">
        <v>2984</v>
      </c>
      <c r="E4676" s="140" t="s">
        <v>850</v>
      </c>
      <c r="F4676" s="141" t="s">
        <v>529</v>
      </c>
      <c r="G4676" s="468" t="s">
        <v>3096</v>
      </c>
      <c r="H4676" s="50" t="s">
        <v>2333</v>
      </c>
      <c r="I4676" s="142" t="s">
        <v>1119</v>
      </c>
      <c r="J4676" s="15"/>
      <c r="K4676" s="15"/>
      <c r="L4676" s="15"/>
      <c r="M4676" s="15"/>
      <c r="N4676" s="15"/>
      <c r="O4676" s="15"/>
      <c r="P4676" s="15"/>
      <c r="Q4676" s="15"/>
      <c r="R4676" s="15"/>
      <c r="S4676" s="15"/>
      <c r="T4676" s="15"/>
      <c r="U4676" s="15">
        <v>0</v>
      </c>
      <c r="V4676" s="15">
        <v>0</v>
      </c>
      <c r="W4676" s="15"/>
      <c r="X4676" s="15"/>
      <c r="Y4676" s="15"/>
      <c r="Z4676" s="15"/>
      <c r="AA4676" s="15"/>
      <c r="AB4676" s="15"/>
      <c r="AC4676" s="15"/>
      <c r="AD4676" s="15"/>
      <c r="AE4676" s="15"/>
      <c r="AF4676" s="15"/>
      <c r="AG4676" s="15"/>
      <c r="AH4676" s="15">
        <v>0</v>
      </c>
      <c r="AI4676" s="15">
        <v>0</v>
      </c>
      <c r="AJ4676" s="15"/>
      <c r="AK4676" s="15"/>
      <c r="AL4676" s="15"/>
      <c r="AM4676" s="15"/>
      <c r="AN4676" s="15"/>
      <c r="AO4676" s="15"/>
      <c r="AP4676" s="15"/>
      <c r="AQ4676" s="15"/>
      <c r="AR4676" s="15"/>
      <c r="AS4676" s="15"/>
      <c r="AT4676" s="15"/>
      <c r="AU4676" s="15">
        <v>0</v>
      </c>
      <c r="AV4676" s="15">
        <v>0</v>
      </c>
      <c r="AW4676" s="15">
        <f t="shared" si="1306"/>
        <v>0</v>
      </c>
    </row>
    <row r="4677" spans="1:49" s="144" customFormat="1">
      <c r="A4677" s="44" t="s">
        <v>797</v>
      </c>
      <c r="B4677" s="45" t="s">
        <v>1030</v>
      </c>
      <c r="C4677" s="45" t="s">
        <v>1350</v>
      </c>
      <c r="D4677" s="452" t="s">
        <v>2984</v>
      </c>
      <c r="E4677" s="140" t="s">
        <v>851</v>
      </c>
      <c r="F4677" s="141" t="s">
        <v>530</v>
      </c>
      <c r="G4677" s="468" t="s">
        <v>3096</v>
      </c>
      <c r="H4677" s="50" t="s">
        <v>2333</v>
      </c>
      <c r="I4677" s="142" t="s">
        <v>1290</v>
      </c>
      <c r="J4677" s="15"/>
      <c r="K4677" s="15"/>
      <c r="L4677" s="15"/>
      <c r="M4677" s="15"/>
      <c r="N4677" s="15"/>
      <c r="O4677" s="15"/>
      <c r="P4677" s="15"/>
      <c r="Q4677" s="15"/>
      <c r="R4677" s="15"/>
      <c r="S4677" s="15"/>
      <c r="T4677" s="15"/>
      <c r="U4677" s="15">
        <v>0</v>
      </c>
      <c r="V4677" s="15">
        <v>0</v>
      </c>
      <c r="W4677" s="15"/>
      <c r="X4677" s="15"/>
      <c r="Y4677" s="15"/>
      <c r="Z4677" s="15"/>
      <c r="AA4677" s="15"/>
      <c r="AB4677" s="15"/>
      <c r="AC4677" s="15"/>
      <c r="AD4677" s="15"/>
      <c r="AE4677" s="15"/>
      <c r="AF4677" s="15"/>
      <c r="AG4677" s="15"/>
      <c r="AH4677" s="15">
        <v>0</v>
      </c>
      <c r="AI4677" s="15">
        <v>0</v>
      </c>
      <c r="AJ4677" s="15"/>
      <c r="AK4677" s="15"/>
      <c r="AL4677" s="15"/>
      <c r="AM4677" s="15"/>
      <c r="AN4677" s="15"/>
      <c r="AO4677" s="15"/>
      <c r="AP4677" s="15"/>
      <c r="AQ4677" s="15"/>
      <c r="AR4677" s="15"/>
      <c r="AS4677" s="15"/>
      <c r="AT4677" s="15"/>
      <c r="AU4677" s="15">
        <v>0</v>
      </c>
      <c r="AV4677" s="15">
        <v>0</v>
      </c>
      <c r="AW4677" s="15">
        <f t="shared" si="1306"/>
        <v>0</v>
      </c>
    </row>
    <row r="4678" spans="1:49" s="144" customFormat="1">
      <c r="A4678" s="44" t="s">
        <v>797</v>
      </c>
      <c r="B4678" s="45" t="s">
        <v>1030</v>
      </c>
      <c r="C4678" s="45" t="s">
        <v>1350</v>
      </c>
      <c r="D4678" s="452" t="s">
        <v>2984</v>
      </c>
      <c r="E4678" s="140" t="s">
        <v>852</v>
      </c>
      <c r="F4678" s="141" t="s">
        <v>531</v>
      </c>
      <c r="G4678" s="468" t="s">
        <v>3096</v>
      </c>
      <c r="H4678" s="50" t="s">
        <v>2333</v>
      </c>
      <c r="I4678" s="142" t="s">
        <v>1733</v>
      </c>
      <c r="J4678" s="15"/>
      <c r="K4678" s="15"/>
      <c r="L4678" s="15"/>
      <c r="M4678" s="15"/>
      <c r="N4678" s="15"/>
      <c r="O4678" s="15"/>
      <c r="P4678" s="15"/>
      <c r="Q4678" s="15"/>
      <c r="R4678" s="15"/>
      <c r="S4678" s="15"/>
      <c r="T4678" s="15"/>
      <c r="U4678" s="15">
        <v>0</v>
      </c>
      <c r="V4678" s="15">
        <v>0</v>
      </c>
      <c r="W4678" s="15"/>
      <c r="X4678" s="15"/>
      <c r="Y4678" s="15"/>
      <c r="Z4678" s="15"/>
      <c r="AA4678" s="15"/>
      <c r="AB4678" s="15"/>
      <c r="AC4678" s="15"/>
      <c r="AD4678" s="15"/>
      <c r="AE4678" s="15"/>
      <c r="AF4678" s="15"/>
      <c r="AG4678" s="15"/>
      <c r="AH4678" s="15">
        <v>0</v>
      </c>
      <c r="AI4678" s="15">
        <v>0</v>
      </c>
      <c r="AJ4678" s="15"/>
      <c r="AK4678" s="15"/>
      <c r="AL4678" s="15"/>
      <c r="AM4678" s="15"/>
      <c r="AN4678" s="15"/>
      <c r="AO4678" s="15"/>
      <c r="AP4678" s="15"/>
      <c r="AQ4678" s="15"/>
      <c r="AR4678" s="15"/>
      <c r="AS4678" s="15"/>
      <c r="AT4678" s="15"/>
      <c r="AU4678" s="15">
        <v>0</v>
      </c>
      <c r="AV4678" s="15">
        <v>0</v>
      </c>
      <c r="AW4678" s="15">
        <f t="shared" si="1306"/>
        <v>0</v>
      </c>
    </row>
    <row r="4679" spans="1:49" s="144" customFormat="1">
      <c r="A4679" s="44" t="s">
        <v>797</v>
      </c>
      <c r="B4679" s="45" t="s">
        <v>1030</v>
      </c>
      <c r="C4679" s="45" t="s">
        <v>1350</v>
      </c>
      <c r="D4679" s="452" t="s">
        <v>2984</v>
      </c>
      <c r="E4679" s="140" t="s">
        <v>853</v>
      </c>
      <c r="F4679" s="141" t="s">
        <v>532</v>
      </c>
      <c r="G4679" s="468" t="s">
        <v>3096</v>
      </c>
      <c r="H4679" s="50" t="s">
        <v>2333</v>
      </c>
      <c r="I4679" s="142" t="s">
        <v>1734</v>
      </c>
      <c r="J4679" s="15"/>
      <c r="K4679" s="15"/>
      <c r="L4679" s="15"/>
      <c r="M4679" s="15"/>
      <c r="N4679" s="15"/>
      <c r="O4679" s="15"/>
      <c r="P4679" s="15"/>
      <c r="Q4679" s="15"/>
      <c r="R4679" s="15"/>
      <c r="S4679" s="15"/>
      <c r="T4679" s="15"/>
      <c r="U4679" s="15">
        <v>0</v>
      </c>
      <c r="V4679" s="15">
        <v>0</v>
      </c>
      <c r="W4679" s="15"/>
      <c r="X4679" s="15"/>
      <c r="Y4679" s="15"/>
      <c r="Z4679" s="15"/>
      <c r="AA4679" s="15"/>
      <c r="AB4679" s="15"/>
      <c r="AC4679" s="15"/>
      <c r="AD4679" s="15"/>
      <c r="AE4679" s="15"/>
      <c r="AF4679" s="15"/>
      <c r="AG4679" s="15"/>
      <c r="AH4679" s="15">
        <v>0</v>
      </c>
      <c r="AI4679" s="15">
        <v>0</v>
      </c>
      <c r="AJ4679" s="15"/>
      <c r="AK4679" s="15"/>
      <c r="AL4679" s="15"/>
      <c r="AM4679" s="15"/>
      <c r="AN4679" s="15"/>
      <c r="AO4679" s="15"/>
      <c r="AP4679" s="15"/>
      <c r="AQ4679" s="15"/>
      <c r="AR4679" s="15"/>
      <c r="AS4679" s="15"/>
      <c r="AT4679" s="15"/>
      <c r="AU4679" s="15">
        <v>0</v>
      </c>
      <c r="AV4679" s="15">
        <v>0</v>
      </c>
      <c r="AW4679" s="15">
        <f t="shared" si="1306"/>
        <v>0</v>
      </c>
    </row>
    <row r="4680" spans="1:49" s="144" customFormat="1">
      <c r="A4680" s="44" t="s">
        <v>797</v>
      </c>
      <c r="B4680" s="45" t="s">
        <v>1030</v>
      </c>
      <c r="C4680" s="45" t="s">
        <v>1350</v>
      </c>
      <c r="D4680" s="452" t="s">
        <v>2984</v>
      </c>
      <c r="E4680" s="140" t="s">
        <v>854</v>
      </c>
      <c r="F4680" s="141" t="s">
        <v>533</v>
      </c>
      <c r="G4680" s="468" t="s">
        <v>3096</v>
      </c>
      <c r="H4680" s="50" t="s">
        <v>2333</v>
      </c>
      <c r="I4680" s="142" t="s">
        <v>1735</v>
      </c>
      <c r="J4680" s="15"/>
      <c r="K4680" s="15"/>
      <c r="L4680" s="15"/>
      <c r="M4680" s="15"/>
      <c r="N4680" s="15"/>
      <c r="O4680" s="15"/>
      <c r="P4680" s="15"/>
      <c r="Q4680" s="15"/>
      <c r="R4680" s="15"/>
      <c r="S4680" s="15"/>
      <c r="T4680" s="15"/>
      <c r="U4680" s="15">
        <v>0</v>
      </c>
      <c r="V4680" s="15">
        <v>0</v>
      </c>
      <c r="W4680" s="15"/>
      <c r="X4680" s="15"/>
      <c r="Y4680" s="15"/>
      <c r="Z4680" s="15"/>
      <c r="AA4680" s="15"/>
      <c r="AB4680" s="15"/>
      <c r="AC4680" s="15"/>
      <c r="AD4680" s="15"/>
      <c r="AE4680" s="15"/>
      <c r="AF4680" s="15"/>
      <c r="AG4680" s="15"/>
      <c r="AH4680" s="15">
        <v>0</v>
      </c>
      <c r="AI4680" s="15">
        <v>0</v>
      </c>
      <c r="AJ4680" s="15"/>
      <c r="AK4680" s="15"/>
      <c r="AL4680" s="15"/>
      <c r="AM4680" s="15"/>
      <c r="AN4680" s="15"/>
      <c r="AO4680" s="15"/>
      <c r="AP4680" s="15"/>
      <c r="AQ4680" s="15"/>
      <c r="AR4680" s="15"/>
      <c r="AS4680" s="15"/>
      <c r="AT4680" s="15"/>
      <c r="AU4680" s="15">
        <v>0</v>
      </c>
      <c r="AV4680" s="15">
        <v>0</v>
      </c>
      <c r="AW4680" s="15">
        <f t="shared" si="1306"/>
        <v>0</v>
      </c>
    </row>
    <row r="4681" spans="1:49">
      <c r="A4681" s="44" t="s">
        <v>797</v>
      </c>
      <c r="B4681" s="45" t="s">
        <v>1030</v>
      </c>
      <c r="C4681" s="45" t="s">
        <v>1350</v>
      </c>
      <c r="D4681" s="452" t="s">
        <v>2984</v>
      </c>
      <c r="E4681" s="213" t="s">
        <v>773</v>
      </c>
      <c r="F4681" s="65"/>
      <c r="G4681" s="65"/>
      <c r="H4681" s="65"/>
      <c r="I4681" s="1" t="s">
        <v>1362</v>
      </c>
      <c r="J4681" s="9">
        <f>SUM(J4682)</f>
        <v>0</v>
      </c>
      <c r="K4681" s="9">
        <f t="shared" ref="K4681:AT4681" si="1309">SUM(K4682)</f>
        <v>0</v>
      </c>
      <c r="L4681" s="9">
        <f t="shared" si="1309"/>
        <v>0</v>
      </c>
      <c r="M4681" s="9">
        <f t="shared" si="1309"/>
        <v>0</v>
      </c>
      <c r="N4681" s="9">
        <f t="shared" si="1309"/>
        <v>0</v>
      </c>
      <c r="O4681" s="9">
        <f t="shared" si="1309"/>
        <v>0</v>
      </c>
      <c r="P4681" s="9">
        <f t="shared" si="1309"/>
        <v>0</v>
      </c>
      <c r="Q4681" s="9">
        <f t="shared" si="1309"/>
        <v>0</v>
      </c>
      <c r="R4681" s="9">
        <f t="shared" si="1309"/>
        <v>0</v>
      </c>
      <c r="S4681" s="9">
        <f t="shared" si="1309"/>
        <v>0</v>
      </c>
      <c r="T4681" s="9">
        <f t="shared" si="1309"/>
        <v>0</v>
      </c>
      <c r="U4681" s="9">
        <v>0</v>
      </c>
      <c r="V4681" s="9">
        <v>0</v>
      </c>
      <c r="W4681" s="9">
        <f>SUM(W4682)</f>
        <v>0</v>
      </c>
      <c r="X4681" s="9">
        <f t="shared" si="1309"/>
        <v>0</v>
      </c>
      <c r="Y4681" s="9">
        <f t="shared" si="1309"/>
        <v>0</v>
      </c>
      <c r="Z4681" s="9">
        <f t="shared" si="1309"/>
        <v>0</v>
      </c>
      <c r="AA4681" s="9">
        <f t="shared" si="1309"/>
        <v>0</v>
      </c>
      <c r="AB4681" s="9">
        <f t="shared" si="1309"/>
        <v>0</v>
      </c>
      <c r="AC4681" s="9">
        <f t="shared" si="1309"/>
        <v>0</v>
      </c>
      <c r="AD4681" s="9">
        <f t="shared" si="1309"/>
        <v>0</v>
      </c>
      <c r="AE4681" s="9">
        <f t="shared" si="1309"/>
        <v>0</v>
      </c>
      <c r="AF4681" s="9">
        <f t="shared" si="1309"/>
        <v>0</v>
      </c>
      <c r="AG4681" s="9">
        <f t="shared" si="1309"/>
        <v>0</v>
      </c>
      <c r="AH4681" s="9">
        <v>0</v>
      </c>
      <c r="AI4681" s="9">
        <v>0</v>
      </c>
      <c r="AJ4681" s="9">
        <f>SUM(AJ4682)</f>
        <v>0</v>
      </c>
      <c r="AK4681" s="9">
        <f t="shared" si="1309"/>
        <v>0</v>
      </c>
      <c r="AL4681" s="9">
        <f t="shared" si="1309"/>
        <v>0</v>
      </c>
      <c r="AM4681" s="9">
        <f t="shared" si="1309"/>
        <v>0</v>
      </c>
      <c r="AN4681" s="9">
        <f t="shared" si="1309"/>
        <v>0</v>
      </c>
      <c r="AO4681" s="9">
        <f t="shared" si="1309"/>
        <v>0</v>
      </c>
      <c r="AP4681" s="9">
        <f t="shared" si="1309"/>
        <v>0</v>
      </c>
      <c r="AQ4681" s="9">
        <f t="shared" si="1309"/>
        <v>0</v>
      </c>
      <c r="AR4681" s="9">
        <f t="shared" si="1309"/>
        <v>0</v>
      </c>
      <c r="AS4681" s="9">
        <f t="shared" si="1309"/>
        <v>0</v>
      </c>
      <c r="AT4681" s="9">
        <f t="shared" si="1309"/>
        <v>0</v>
      </c>
      <c r="AU4681" s="9">
        <v>0</v>
      </c>
      <c r="AV4681" s="9">
        <v>0</v>
      </c>
      <c r="AW4681" s="9">
        <f t="shared" si="1306"/>
        <v>0</v>
      </c>
    </row>
    <row r="4682" spans="1:49">
      <c r="A4682" s="44" t="s">
        <v>797</v>
      </c>
      <c r="B4682" s="45" t="s">
        <v>1030</v>
      </c>
      <c r="C4682" s="45" t="s">
        <v>1350</v>
      </c>
      <c r="D4682" s="452" t="s">
        <v>2984</v>
      </c>
      <c r="E4682" s="367" t="s">
        <v>785</v>
      </c>
      <c r="F4682" s="50"/>
      <c r="G4682" s="468" t="s">
        <v>3096</v>
      </c>
      <c r="H4682" s="50" t="s">
        <v>2333</v>
      </c>
      <c r="I4682" s="42" t="s">
        <v>1363</v>
      </c>
      <c r="U4682" s="15">
        <v>0</v>
      </c>
      <c r="V4682" s="15">
        <v>0</v>
      </c>
      <c r="AH4682" s="15">
        <v>0</v>
      </c>
      <c r="AI4682" s="15">
        <v>0</v>
      </c>
      <c r="AU4682" s="15">
        <v>0</v>
      </c>
      <c r="AV4682" s="15">
        <v>0</v>
      </c>
      <c r="AW4682" s="15">
        <f t="shared" si="1306"/>
        <v>0</v>
      </c>
    </row>
    <row r="4683" spans="1:49">
      <c r="A4683" s="44" t="s">
        <v>797</v>
      </c>
      <c r="B4683" s="45" t="s">
        <v>1030</v>
      </c>
      <c r="C4683" s="45" t="s">
        <v>1350</v>
      </c>
      <c r="D4683" s="452" t="s">
        <v>2984</v>
      </c>
      <c r="E4683" s="213" t="s">
        <v>1364</v>
      </c>
      <c r="F4683" s="65"/>
      <c r="G4683" s="65"/>
      <c r="H4683" s="65"/>
      <c r="I4683" s="1" t="s">
        <v>2104</v>
      </c>
      <c r="J4683" s="9">
        <f>SUM(J4684:J4693)</f>
        <v>15000</v>
      </c>
      <c r="K4683" s="9">
        <f t="shared" ref="K4683:AT4683" si="1310">SUM(K4684:K4693)</f>
        <v>0</v>
      </c>
      <c r="L4683" s="9">
        <f t="shared" si="1310"/>
        <v>1320</v>
      </c>
      <c r="M4683" s="9">
        <f t="shared" si="1310"/>
        <v>0</v>
      </c>
      <c r="N4683" s="9">
        <f t="shared" si="1310"/>
        <v>990</v>
      </c>
      <c r="O4683" s="9">
        <f t="shared" si="1310"/>
        <v>0</v>
      </c>
      <c r="P4683" s="9">
        <f t="shared" si="1310"/>
        <v>196</v>
      </c>
      <c r="Q4683" s="9">
        <f t="shared" si="1310"/>
        <v>192</v>
      </c>
      <c r="R4683" s="9">
        <f t="shared" si="1310"/>
        <v>0</v>
      </c>
      <c r="S4683" s="9">
        <f t="shared" si="1310"/>
        <v>1380</v>
      </c>
      <c r="T4683" s="9">
        <f t="shared" si="1310"/>
        <v>2170</v>
      </c>
      <c r="U4683" s="9">
        <v>6248</v>
      </c>
      <c r="V4683" s="9">
        <v>8752</v>
      </c>
      <c r="W4683" s="9">
        <f>SUM(W4684:W4693)</f>
        <v>0</v>
      </c>
      <c r="X4683" s="9">
        <f t="shared" si="1310"/>
        <v>0</v>
      </c>
      <c r="Y4683" s="9">
        <f t="shared" si="1310"/>
        <v>0</v>
      </c>
      <c r="Z4683" s="9">
        <f t="shared" si="1310"/>
        <v>0</v>
      </c>
      <c r="AA4683" s="9">
        <f t="shared" si="1310"/>
        <v>0</v>
      </c>
      <c r="AB4683" s="9">
        <f t="shared" si="1310"/>
        <v>0</v>
      </c>
      <c r="AC4683" s="9">
        <f t="shared" si="1310"/>
        <v>0</v>
      </c>
      <c r="AD4683" s="9">
        <f t="shared" si="1310"/>
        <v>0</v>
      </c>
      <c r="AE4683" s="9">
        <f t="shared" si="1310"/>
        <v>0</v>
      </c>
      <c r="AF4683" s="9">
        <f t="shared" si="1310"/>
        <v>0</v>
      </c>
      <c r="AG4683" s="9">
        <f t="shared" si="1310"/>
        <v>0</v>
      </c>
      <c r="AH4683" s="9">
        <v>0</v>
      </c>
      <c r="AI4683" s="9">
        <v>0</v>
      </c>
      <c r="AJ4683" s="9">
        <f>SUM(AJ4684:AJ4693)</f>
        <v>3540</v>
      </c>
      <c r="AK4683" s="9">
        <f t="shared" si="1310"/>
        <v>0</v>
      </c>
      <c r="AL4683" s="9">
        <f t="shared" si="1310"/>
        <v>0</v>
      </c>
      <c r="AM4683" s="9">
        <f t="shared" si="1310"/>
        <v>0</v>
      </c>
      <c r="AN4683" s="9">
        <f t="shared" si="1310"/>
        <v>0</v>
      </c>
      <c r="AO4683" s="9">
        <f t="shared" si="1310"/>
        <v>0</v>
      </c>
      <c r="AP4683" s="9">
        <f t="shared" si="1310"/>
        <v>3540</v>
      </c>
      <c r="AQ4683" s="9">
        <f t="shared" si="1310"/>
        <v>0</v>
      </c>
      <c r="AR4683" s="9">
        <f t="shared" si="1310"/>
        <v>0</v>
      </c>
      <c r="AS4683" s="9">
        <f t="shared" si="1310"/>
        <v>0</v>
      </c>
      <c r="AT4683" s="9">
        <f t="shared" si="1310"/>
        <v>0</v>
      </c>
      <c r="AU4683" s="9">
        <v>3540</v>
      </c>
      <c r="AV4683" s="9">
        <v>0</v>
      </c>
      <c r="AW4683" s="9">
        <f t="shared" si="1306"/>
        <v>9788</v>
      </c>
    </row>
    <row r="4684" spans="1:49">
      <c r="A4684" s="44" t="s">
        <v>797</v>
      </c>
      <c r="B4684" s="45" t="s">
        <v>1030</v>
      </c>
      <c r="C4684" s="45" t="s">
        <v>1350</v>
      </c>
      <c r="D4684" s="452" t="s">
        <v>2984</v>
      </c>
      <c r="E4684" s="367" t="s">
        <v>786</v>
      </c>
      <c r="F4684" s="50"/>
      <c r="G4684" s="468" t="s">
        <v>3096</v>
      </c>
      <c r="H4684" s="50" t="s">
        <v>2333</v>
      </c>
      <c r="I4684" s="42" t="s">
        <v>1191</v>
      </c>
      <c r="U4684" s="15">
        <v>0</v>
      </c>
      <c r="V4684" s="15">
        <v>0</v>
      </c>
      <c r="AH4684" s="15">
        <v>0</v>
      </c>
      <c r="AI4684" s="15">
        <v>0</v>
      </c>
      <c r="AU4684" s="15">
        <v>0</v>
      </c>
      <c r="AV4684" s="15">
        <v>0</v>
      </c>
      <c r="AW4684" s="15">
        <f t="shared" si="1306"/>
        <v>0</v>
      </c>
    </row>
    <row r="4685" spans="1:49">
      <c r="A4685" s="44" t="s">
        <v>797</v>
      </c>
      <c r="B4685" s="45" t="s">
        <v>1030</v>
      </c>
      <c r="C4685" s="45" t="s">
        <v>1350</v>
      </c>
      <c r="D4685" s="452" t="s">
        <v>2984</v>
      </c>
      <c r="E4685" s="367" t="s">
        <v>1528</v>
      </c>
      <c r="F4685" s="50"/>
      <c r="G4685" s="468" t="s">
        <v>3096</v>
      </c>
      <c r="H4685" s="50" t="s">
        <v>2333</v>
      </c>
      <c r="I4685" s="42" t="s">
        <v>989</v>
      </c>
      <c r="U4685" s="15">
        <v>0</v>
      </c>
      <c r="V4685" s="15">
        <v>0</v>
      </c>
      <c r="AH4685" s="15">
        <v>0</v>
      </c>
      <c r="AI4685" s="15">
        <v>0</v>
      </c>
      <c r="AU4685" s="15">
        <v>0</v>
      </c>
      <c r="AV4685" s="15">
        <v>0</v>
      </c>
      <c r="AW4685" s="15">
        <f t="shared" si="1306"/>
        <v>0</v>
      </c>
    </row>
    <row r="4686" spans="1:49">
      <c r="A4686" s="44" t="s">
        <v>797</v>
      </c>
      <c r="B4686" s="45" t="s">
        <v>1030</v>
      </c>
      <c r="C4686" s="45" t="s">
        <v>1350</v>
      </c>
      <c r="D4686" s="452" t="s">
        <v>2984</v>
      </c>
      <c r="E4686" s="367" t="s">
        <v>1679</v>
      </c>
      <c r="F4686" s="50"/>
      <c r="G4686" s="468" t="s">
        <v>3096</v>
      </c>
      <c r="H4686" s="50" t="s">
        <v>2333</v>
      </c>
      <c r="I4686" s="42" t="s">
        <v>1048</v>
      </c>
      <c r="U4686" s="15">
        <v>0</v>
      </c>
      <c r="V4686" s="15">
        <v>0</v>
      </c>
      <c r="AH4686" s="15">
        <v>0</v>
      </c>
      <c r="AI4686" s="15">
        <v>0</v>
      </c>
      <c r="AU4686" s="15">
        <v>0</v>
      </c>
      <c r="AV4686" s="15">
        <v>0</v>
      </c>
      <c r="AW4686" s="15">
        <f t="shared" si="1306"/>
        <v>0</v>
      </c>
    </row>
    <row r="4687" spans="1:49">
      <c r="A4687" s="44" t="s">
        <v>797</v>
      </c>
      <c r="B4687" s="45" t="s">
        <v>1030</v>
      </c>
      <c r="C4687" s="45" t="s">
        <v>1350</v>
      </c>
      <c r="D4687" s="452" t="s">
        <v>2984</v>
      </c>
      <c r="E4687" s="367" t="s">
        <v>787</v>
      </c>
      <c r="F4687" s="50"/>
      <c r="G4687" s="468" t="s">
        <v>3096</v>
      </c>
      <c r="H4687" s="50" t="s">
        <v>2333</v>
      </c>
      <c r="I4687" s="42" t="s">
        <v>2319</v>
      </c>
      <c r="J4687" s="15">
        <v>8000</v>
      </c>
      <c r="L4687" s="15">
        <v>320</v>
      </c>
      <c r="P4687" s="15">
        <v>196</v>
      </c>
      <c r="S4687" s="15">
        <v>780</v>
      </c>
      <c r="T4687" s="15">
        <v>660</v>
      </c>
      <c r="U4687" s="15">
        <v>1956</v>
      </c>
      <c r="V4687" s="15">
        <v>6044</v>
      </c>
      <c r="AH4687" s="15">
        <v>0</v>
      </c>
      <c r="AI4687" s="15">
        <v>0</v>
      </c>
      <c r="AJ4687" s="15">
        <v>2340</v>
      </c>
      <c r="AP4687" s="15">
        <v>2340</v>
      </c>
      <c r="AU4687" s="15">
        <v>2340</v>
      </c>
      <c r="AV4687" s="15">
        <v>0</v>
      </c>
      <c r="AW4687" s="15">
        <f t="shared" si="1306"/>
        <v>4296</v>
      </c>
    </row>
    <row r="4688" spans="1:49">
      <c r="A4688" s="44" t="s">
        <v>797</v>
      </c>
      <c r="B4688" s="45" t="s">
        <v>1030</v>
      </c>
      <c r="C4688" s="45" t="s">
        <v>1350</v>
      </c>
      <c r="D4688" s="452" t="s">
        <v>2984</v>
      </c>
      <c r="E4688" s="367" t="s">
        <v>1116</v>
      </c>
      <c r="F4688" s="50"/>
      <c r="G4688" s="468" t="s">
        <v>3096</v>
      </c>
      <c r="H4688" s="50" t="s">
        <v>2333</v>
      </c>
      <c r="I4688" s="42" t="s">
        <v>1487</v>
      </c>
      <c r="U4688" s="15">
        <v>0</v>
      </c>
      <c r="V4688" s="15">
        <v>0</v>
      </c>
      <c r="AH4688" s="15">
        <v>0</v>
      </c>
      <c r="AI4688" s="15">
        <v>0</v>
      </c>
      <c r="AU4688" s="15">
        <v>0</v>
      </c>
      <c r="AV4688" s="15">
        <v>0</v>
      </c>
      <c r="AW4688" s="15">
        <f t="shared" si="1306"/>
        <v>0</v>
      </c>
    </row>
    <row r="4689" spans="1:49">
      <c r="A4689" s="44" t="s">
        <v>797</v>
      </c>
      <c r="B4689" s="45" t="s">
        <v>1030</v>
      </c>
      <c r="C4689" s="45" t="s">
        <v>1350</v>
      </c>
      <c r="D4689" s="452" t="s">
        <v>2984</v>
      </c>
      <c r="E4689" s="367" t="s">
        <v>1703</v>
      </c>
      <c r="F4689" s="50"/>
      <c r="G4689" s="468" t="s">
        <v>3096</v>
      </c>
      <c r="H4689" s="50" t="s">
        <v>2333</v>
      </c>
      <c r="I4689" s="42" t="s">
        <v>1047</v>
      </c>
      <c r="U4689" s="15">
        <v>0</v>
      </c>
      <c r="V4689" s="15">
        <v>0</v>
      </c>
      <c r="AH4689" s="15">
        <v>0</v>
      </c>
      <c r="AI4689" s="15">
        <v>0</v>
      </c>
      <c r="AU4689" s="15">
        <v>0</v>
      </c>
      <c r="AV4689" s="15">
        <v>0</v>
      </c>
      <c r="AW4689" s="15">
        <f t="shared" si="1306"/>
        <v>0</v>
      </c>
    </row>
    <row r="4690" spans="1:49">
      <c r="A4690" s="44" t="s">
        <v>797</v>
      </c>
      <c r="B4690" s="45" t="s">
        <v>1030</v>
      </c>
      <c r="C4690" s="45" t="s">
        <v>1350</v>
      </c>
      <c r="D4690" s="452" t="s">
        <v>2984</v>
      </c>
      <c r="E4690" s="367" t="s">
        <v>826</v>
      </c>
      <c r="F4690" s="50"/>
      <c r="G4690" s="468" t="s">
        <v>3096</v>
      </c>
      <c r="H4690" s="50" t="s">
        <v>2333</v>
      </c>
      <c r="I4690" s="42" t="s">
        <v>2170</v>
      </c>
      <c r="J4690" s="15">
        <v>2000</v>
      </c>
      <c r="N4690" s="15">
        <v>490</v>
      </c>
      <c r="T4690" s="15">
        <v>1000</v>
      </c>
      <c r="U4690" s="15">
        <v>1490</v>
      </c>
      <c r="V4690" s="15">
        <v>510</v>
      </c>
      <c r="AH4690" s="15">
        <v>0</v>
      </c>
      <c r="AI4690" s="15">
        <v>0</v>
      </c>
      <c r="AU4690" s="15">
        <v>0</v>
      </c>
      <c r="AV4690" s="15">
        <v>0</v>
      </c>
      <c r="AW4690" s="15">
        <f t="shared" si="1306"/>
        <v>1490</v>
      </c>
    </row>
    <row r="4691" spans="1:49">
      <c r="A4691" s="44" t="s">
        <v>797</v>
      </c>
      <c r="B4691" s="45" t="s">
        <v>1030</v>
      </c>
      <c r="C4691" s="45" t="s">
        <v>1350</v>
      </c>
      <c r="D4691" s="452" t="s">
        <v>2984</v>
      </c>
      <c r="E4691" s="367" t="s">
        <v>1115</v>
      </c>
      <c r="F4691" s="50"/>
      <c r="G4691" s="468" t="s">
        <v>3096</v>
      </c>
      <c r="H4691" s="50" t="s">
        <v>2333</v>
      </c>
      <c r="I4691" s="42" t="s">
        <v>990</v>
      </c>
      <c r="U4691" s="15">
        <v>0</v>
      </c>
      <c r="V4691" s="15">
        <v>0</v>
      </c>
      <c r="AH4691" s="15">
        <v>0</v>
      </c>
      <c r="AI4691" s="15">
        <v>0</v>
      </c>
      <c r="AU4691" s="15">
        <v>0</v>
      </c>
      <c r="AV4691" s="15">
        <v>0</v>
      </c>
      <c r="AW4691" s="15">
        <f t="shared" si="1306"/>
        <v>0</v>
      </c>
    </row>
    <row r="4692" spans="1:49">
      <c r="A4692" s="44" t="s">
        <v>797</v>
      </c>
      <c r="B4692" s="45" t="s">
        <v>1030</v>
      </c>
      <c r="C4692" s="45" t="s">
        <v>1350</v>
      </c>
      <c r="D4692" s="452" t="s">
        <v>2984</v>
      </c>
      <c r="E4692" s="367" t="s">
        <v>1677</v>
      </c>
      <c r="F4692" s="50"/>
      <c r="G4692" s="468" t="s">
        <v>3096</v>
      </c>
      <c r="H4692" s="50" t="s">
        <v>2333</v>
      </c>
      <c r="I4692" s="42" t="s">
        <v>2325</v>
      </c>
      <c r="J4692" s="15">
        <v>5000</v>
      </c>
      <c r="L4692" s="15">
        <v>1000</v>
      </c>
      <c r="N4692" s="15">
        <v>500</v>
      </c>
      <c r="Q4692" s="15">
        <v>192</v>
      </c>
      <c r="S4692" s="15">
        <v>600</v>
      </c>
      <c r="T4692" s="15">
        <v>510</v>
      </c>
      <c r="U4692" s="15">
        <v>2802</v>
      </c>
      <c r="V4692" s="15">
        <v>2198</v>
      </c>
      <c r="AH4692" s="15">
        <v>0</v>
      </c>
      <c r="AI4692" s="15">
        <v>0</v>
      </c>
      <c r="AJ4692" s="15">
        <v>1200</v>
      </c>
      <c r="AP4692" s="15">
        <v>1200</v>
      </c>
      <c r="AU4692" s="15">
        <v>1200</v>
      </c>
      <c r="AV4692" s="15">
        <v>0</v>
      </c>
      <c r="AW4692" s="15">
        <f t="shared" si="1306"/>
        <v>4002</v>
      </c>
    </row>
    <row r="4693" spans="1:49">
      <c r="A4693" s="44" t="s">
        <v>797</v>
      </c>
      <c r="B4693" s="45" t="s">
        <v>1030</v>
      </c>
      <c r="C4693" s="45" t="s">
        <v>1350</v>
      </c>
      <c r="D4693" s="452" t="s">
        <v>2984</v>
      </c>
      <c r="E4693" s="367" t="s">
        <v>1677</v>
      </c>
      <c r="F4693" s="50" t="s">
        <v>534</v>
      </c>
      <c r="G4693" s="468" t="s">
        <v>3096</v>
      </c>
      <c r="H4693" s="50" t="s">
        <v>2333</v>
      </c>
      <c r="I4693" s="42" t="s">
        <v>25</v>
      </c>
      <c r="U4693" s="15">
        <v>0</v>
      </c>
      <c r="V4693" s="15">
        <v>0</v>
      </c>
      <c r="AH4693" s="15">
        <v>0</v>
      </c>
      <c r="AI4693" s="15">
        <v>0</v>
      </c>
      <c r="AU4693" s="15">
        <v>0</v>
      </c>
      <c r="AV4693" s="15">
        <v>0</v>
      </c>
      <c r="AW4693" s="15">
        <f t="shared" si="1306"/>
        <v>0</v>
      </c>
    </row>
    <row r="4694" spans="1:49" s="52" customFormat="1">
      <c r="A4694" s="41"/>
      <c r="B4694" s="345"/>
      <c r="C4694" s="345"/>
      <c r="D4694" s="369"/>
      <c r="E4694" s="213"/>
      <c r="F4694" s="65"/>
      <c r="G4694" s="65"/>
      <c r="H4694" s="65"/>
      <c r="I4694" s="49" t="s">
        <v>3</v>
      </c>
      <c r="J4694" s="6">
        <f>SUM(J4695)</f>
        <v>0</v>
      </c>
      <c r="K4694" s="6">
        <f t="shared" ref="K4694:AT4695" si="1311">SUM(K4695)</f>
        <v>0</v>
      </c>
      <c r="L4694" s="6">
        <f t="shared" si="1311"/>
        <v>0</v>
      </c>
      <c r="M4694" s="6">
        <f t="shared" si="1311"/>
        <v>0</v>
      </c>
      <c r="N4694" s="6">
        <f t="shared" si="1311"/>
        <v>0</v>
      </c>
      <c r="O4694" s="6">
        <f t="shared" si="1311"/>
        <v>0</v>
      </c>
      <c r="P4694" s="6">
        <f t="shared" si="1311"/>
        <v>0</v>
      </c>
      <c r="Q4694" s="6">
        <f t="shared" si="1311"/>
        <v>0</v>
      </c>
      <c r="R4694" s="6">
        <f t="shared" si="1311"/>
        <v>0</v>
      </c>
      <c r="S4694" s="6">
        <f t="shared" si="1311"/>
        <v>0</v>
      </c>
      <c r="T4694" s="6">
        <f t="shared" si="1311"/>
        <v>0</v>
      </c>
      <c r="U4694" s="6">
        <v>0</v>
      </c>
      <c r="V4694" s="6">
        <v>0</v>
      </c>
      <c r="W4694" s="6">
        <f>SUM(W4695)</f>
        <v>0</v>
      </c>
      <c r="X4694" s="6">
        <f t="shared" si="1311"/>
        <v>0</v>
      </c>
      <c r="Y4694" s="6">
        <f t="shared" si="1311"/>
        <v>0</v>
      </c>
      <c r="Z4694" s="6">
        <f t="shared" si="1311"/>
        <v>0</v>
      </c>
      <c r="AA4694" s="6">
        <f t="shared" si="1311"/>
        <v>0</v>
      </c>
      <c r="AB4694" s="6">
        <f t="shared" si="1311"/>
        <v>0</v>
      </c>
      <c r="AC4694" s="6">
        <f t="shared" si="1311"/>
        <v>0</v>
      </c>
      <c r="AD4694" s="6">
        <f t="shared" si="1311"/>
        <v>0</v>
      </c>
      <c r="AE4694" s="6">
        <f t="shared" si="1311"/>
        <v>0</v>
      </c>
      <c r="AF4694" s="6">
        <f t="shared" si="1311"/>
        <v>0</v>
      </c>
      <c r="AG4694" s="6">
        <f t="shared" si="1311"/>
        <v>0</v>
      </c>
      <c r="AH4694" s="6">
        <v>0</v>
      </c>
      <c r="AI4694" s="6">
        <v>0</v>
      </c>
      <c r="AJ4694" s="6">
        <f>SUM(AJ4695)</f>
        <v>0</v>
      </c>
      <c r="AK4694" s="6">
        <f t="shared" si="1311"/>
        <v>0</v>
      </c>
      <c r="AL4694" s="6">
        <f t="shared" si="1311"/>
        <v>0</v>
      </c>
      <c r="AM4694" s="6">
        <f t="shared" si="1311"/>
        <v>0</v>
      </c>
      <c r="AN4694" s="6">
        <f t="shared" si="1311"/>
        <v>0</v>
      </c>
      <c r="AO4694" s="6">
        <f t="shared" si="1311"/>
        <v>0</v>
      </c>
      <c r="AP4694" s="6">
        <f t="shared" si="1311"/>
        <v>0</v>
      </c>
      <c r="AQ4694" s="6">
        <f t="shared" si="1311"/>
        <v>0</v>
      </c>
      <c r="AR4694" s="6">
        <f t="shared" si="1311"/>
        <v>0</v>
      </c>
      <c r="AS4694" s="6">
        <f t="shared" si="1311"/>
        <v>0</v>
      </c>
      <c r="AT4694" s="6">
        <f t="shared" si="1311"/>
        <v>0</v>
      </c>
      <c r="AU4694" s="6">
        <v>0</v>
      </c>
      <c r="AV4694" s="6">
        <v>0</v>
      </c>
      <c r="AW4694" s="6">
        <f t="shared" si="1306"/>
        <v>0</v>
      </c>
    </row>
    <row r="4695" spans="1:49" s="52" customFormat="1">
      <c r="A4695" s="44" t="s">
        <v>797</v>
      </c>
      <c r="B4695" s="45" t="s">
        <v>1030</v>
      </c>
      <c r="C4695" s="45" t="s">
        <v>1350</v>
      </c>
      <c r="D4695" s="452" t="s">
        <v>2984</v>
      </c>
      <c r="E4695" s="213" t="s">
        <v>833</v>
      </c>
      <c r="F4695" s="65"/>
      <c r="G4695" s="65"/>
      <c r="H4695" s="65"/>
      <c r="I4695" s="53" t="s">
        <v>1</v>
      </c>
      <c r="J4695" s="200">
        <f>SUM(J4696)</f>
        <v>0</v>
      </c>
      <c r="K4695" s="200">
        <f t="shared" si="1311"/>
        <v>0</v>
      </c>
      <c r="L4695" s="200">
        <f t="shared" si="1311"/>
        <v>0</v>
      </c>
      <c r="M4695" s="200">
        <f t="shared" si="1311"/>
        <v>0</v>
      </c>
      <c r="N4695" s="200">
        <f t="shared" si="1311"/>
        <v>0</v>
      </c>
      <c r="O4695" s="200">
        <f t="shared" si="1311"/>
        <v>0</v>
      </c>
      <c r="P4695" s="200">
        <f t="shared" si="1311"/>
        <v>0</v>
      </c>
      <c r="Q4695" s="200">
        <f t="shared" si="1311"/>
        <v>0</v>
      </c>
      <c r="R4695" s="200">
        <f t="shared" si="1311"/>
        <v>0</v>
      </c>
      <c r="S4695" s="200">
        <f t="shared" si="1311"/>
        <v>0</v>
      </c>
      <c r="T4695" s="200">
        <f t="shared" si="1311"/>
        <v>0</v>
      </c>
      <c r="U4695" s="200">
        <v>0</v>
      </c>
      <c r="V4695" s="200">
        <v>0</v>
      </c>
      <c r="W4695" s="200">
        <f>SUM(W4696)</f>
        <v>0</v>
      </c>
      <c r="X4695" s="200">
        <f t="shared" si="1311"/>
        <v>0</v>
      </c>
      <c r="Y4695" s="200">
        <f t="shared" si="1311"/>
        <v>0</v>
      </c>
      <c r="Z4695" s="200">
        <f t="shared" si="1311"/>
        <v>0</v>
      </c>
      <c r="AA4695" s="200">
        <f t="shared" si="1311"/>
        <v>0</v>
      </c>
      <c r="AB4695" s="200">
        <f t="shared" si="1311"/>
        <v>0</v>
      </c>
      <c r="AC4695" s="200">
        <f t="shared" si="1311"/>
        <v>0</v>
      </c>
      <c r="AD4695" s="200">
        <f t="shared" si="1311"/>
        <v>0</v>
      </c>
      <c r="AE4695" s="200">
        <f t="shared" si="1311"/>
        <v>0</v>
      </c>
      <c r="AF4695" s="200">
        <f t="shared" si="1311"/>
        <v>0</v>
      </c>
      <c r="AG4695" s="200">
        <f t="shared" si="1311"/>
        <v>0</v>
      </c>
      <c r="AH4695" s="200">
        <v>0</v>
      </c>
      <c r="AI4695" s="200">
        <v>0</v>
      </c>
      <c r="AJ4695" s="200">
        <f>SUM(AJ4696)</f>
        <v>0</v>
      </c>
      <c r="AK4695" s="200">
        <f t="shared" si="1311"/>
        <v>0</v>
      </c>
      <c r="AL4695" s="200">
        <f t="shared" si="1311"/>
        <v>0</v>
      </c>
      <c r="AM4695" s="200">
        <f t="shared" si="1311"/>
        <v>0</v>
      </c>
      <c r="AN4695" s="200">
        <f t="shared" si="1311"/>
        <v>0</v>
      </c>
      <c r="AO4695" s="200">
        <f t="shared" si="1311"/>
        <v>0</v>
      </c>
      <c r="AP4695" s="200">
        <f t="shared" si="1311"/>
        <v>0</v>
      </c>
      <c r="AQ4695" s="200">
        <f t="shared" si="1311"/>
        <v>0</v>
      </c>
      <c r="AR4695" s="200">
        <f t="shared" si="1311"/>
        <v>0</v>
      </c>
      <c r="AS4695" s="200">
        <f t="shared" si="1311"/>
        <v>0</v>
      </c>
      <c r="AT4695" s="200">
        <f t="shared" si="1311"/>
        <v>0</v>
      </c>
      <c r="AU4695" s="200">
        <v>0</v>
      </c>
      <c r="AV4695" s="200">
        <v>0</v>
      </c>
      <c r="AW4695" s="200">
        <f t="shared" si="1306"/>
        <v>0</v>
      </c>
    </row>
    <row r="4696" spans="1:49" s="59" customFormat="1">
      <c r="A4696" s="44" t="s">
        <v>797</v>
      </c>
      <c r="B4696" s="45" t="s">
        <v>1030</v>
      </c>
      <c r="C4696" s="45" t="s">
        <v>1350</v>
      </c>
      <c r="D4696" s="452" t="s">
        <v>2984</v>
      </c>
      <c r="E4696" s="57" t="s">
        <v>1517</v>
      </c>
      <c r="F4696" s="58"/>
      <c r="G4696" s="468" t="s">
        <v>3096</v>
      </c>
      <c r="H4696" s="50" t="s">
        <v>2333</v>
      </c>
      <c r="I4696" s="188" t="s">
        <v>2584</v>
      </c>
      <c r="J4696" s="13"/>
      <c r="K4696" s="13"/>
      <c r="L4696" s="13"/>
      <c r="M4696" s="13"/>
      <c r="N4696" s="13"/>
      <c r="O4696" s="13"/>
      <c r="P4696" s="13"/>
      <c r="Q4696" s="13"/>
      <c r="R4696" s="13"/>
      <c r="S4696" s="13"/>
      <c r="T4696" s="13"/>
      <c r="U4696" s="13">
        <v>0</v>
      </c>
      <c r="V4696" s="13">
        <v>0</v>
      </c>
      <c r="W4696" s="13"/>
      <c r="X4696" s="13"/>
      <c r="Y4696" s="13"/>
      <c r="Z4696" s="13"/>
      <c r="AA4696" s="13"/>
      <c r="AB4696" s="13"/>
      <c r="AC4696" s="13"/>
      <c r="AD4696" s="13"/>
      <c r="AE4696" s="13"/>
      <c r="AF4696" s="13"/>
      <c r="AG4696" s="13"/>
      <c r="AH4696" s="13">
        <v>0</v>
      </c>
      <c r="AI4696" s="13">
        <v>0</v>
      </c>
      <c r="AJ4696" s="13"/>
      <c r="AK4696" s="13"/>
      <c r="AL4696" s="13"/>
      <c r="AM4696" s="13"/>
      <c r="AN4696" s="13"/>
      <c r="AO4696" s="13"/>
      <c r="AP4696" s="13"/>
      <c r="AQ4696" s="13"/>
      <c r="AR4696" s="13"/>
      <c r="AS4696" s="13"/>
      <c r="AT4696" s="13"/>
      <c r="AU4696" s="13">
        <v>0</v>
      </c>
      <c r="AV4696" s="13">
        <v>0</v>
      </c>
      <c r="AW4696" s="13">
        <f t="shared" si="1306"/>
        <v>0</v>
      </c>
    </row>
    <row r="4697" spans="1:49">
      <c r="A4697" s="176"/>
      <c r="B4697" s="177"/>
      <c r="C4697" s="177"/>
      <c r="D4697" s="177"/>
      <c r="E4697" s="181"/>
      <c r="F4697" s="174"/>
      <c r="G4697" s="174"/>
      <c r="H4697" s="174"/>
      <c r="I4697" s="183" t="s">
        <v>1157</v>
      </c>
      <c r="J4697" s="139">
        <f>SUM(J4698)</f>
        <v>4000</v>
      </c>
      <c r="K4697" s="139">
        <f t="shared" ref="K4697:AT4698" si="1312">SUM(K4698)</f>
        <v>0</v>
      </c>
      <c r="L4697" s="139">
        <f t="shared" si="1312"/>
        <v>0</v>
      </c>
      <c r="M4697" s="139">
        <f t="shared" si="1312"/>
        <v>0</v>
      </c>
      <c r="N4697" s="139">
        <f t="shared" si="1312"/>
        <v>1000</v>
      </c>
      <c r="O4697" s="139">
        <f t="shared" si="1312"/>
        <v>2070</v>
      </c>
      <c r="P4697" s="139">
        <f t="shared" si="1312"/>
        <v>930</v>
      </c>
      <c r="Q4697" s="139">
        <f t="shared" si="1312"/>
        <v>0</v>
      </c>
      <c r="R4697" s="139">
        <f t="shared" si="1312"/>
        <v>0</v>
      </c>
      <c r="S4697" s="139">
        <f t="shared" si="1312"/>
        <v>0</v>
      </c>
      <c r="T4697" s="139">
        <f t="shared" si="1312"/>
        <v>0</v>
      </c>
      <c r="U4697" s="139">
        <v>4000</v>
      </c>
      <c r="V4697" s="139">
        <v>0</v>
      </c>
      <c r="W4697" s="139">
        <f>SUM(W4698)</f>
        <v>0</v>
      </c>
      <c r="X4697" s="139">
        <f t="shared" si="1312"/>
        <v>0</v>
      </c>
      <c r="Y4697" s="139">
        <f t="shared" si="1312"/>
        <v>0</v>
      </c>
      <c r="Z4697" s="139">
        <f t="shared" si="1312"/>
        <v>0</v>
      </c>
      <c r="AA4697" s="139">
        <f t="shared" si="1312"/>
        <v>0</v>
      </c>
      <c r="AB4697" s="139">
        <f t="shared" si="1312"/>
        <v>0</v>
      </c>
      <c r="AC4697" s="139">
        <f t="shared" si="1312"/>
        <v>0</v>
      </c>
      <c r="AD4697" s="139">
        <f t="shared" si="1312"/>
        <v>0</v>
      </c>
      <c r="AE4697" s="139">
        <f t="shared" si="1312"/>
        <v>0</v>
      </c>
      <c r="AF4697" s="139">
        <f t="shared" si="1312"/>
        <v>0</v>
      </c>
      <c r="AG4697" s="139">
        <f t="shared" si="1312"/>
        <v>0</v>
      </c>
      <c r="AH4697" s="139">
        <v>0</v>
      </c>
      <c r="AI4697" s="139">
        <v>0</v>
      </c>
      <c r="AJ4697" s="139">
        <f>SUM(AJ4698)</f>
        <v>0</v>
      </c>
      <c r="AK4697" s="139">
        <f t="shared" si="1312"/>
        <v>0</v>
      </c>
      <c r="AL4697" s="139">
        <f t="shared" si="1312"/>
        <v>0</v>
      </c>
      <c r="AM4697" s="139">
        <f t="shared" si="1312"/>
        <v>0</v>
      </c>
      <c r="AN4697" s="139">
        <f t="shared" si="1312"/>
        <v>0</v>
      </c>
      <c r="AO4697" s="139">
        <f t="shared" si="1312"/>
        <v>0</v>
      </c>
      <c r="AP4697" s="139">
        <f t="shared" si="1312"/>
        <v>0</v>
      </c>
      <c r="AQ4697" s="139">
        <f t="shared" si="1312"/>
        <v>0</v>
      </c>
      <c r="AR4697" s="139">
        <f t="shared" si="1312"/>
        <v>0</v>
      </c>
      <c r="AS4697" s="139">
        <f t="shared" si="1312"/>
        <v>0</v>
      </c>
      <c r="AT4697" s="139">
        <f t="shared" si="1312"/>
        <v>0</v>
      </c>
      <c r="AU4697" s="139">
        <v>0</v>
      </c>
      <c r="AV4697" s="139">
        <v>0</v>
      </c>
      <c r="AW4697" s="139">
        <f t="shared" si="1306"/>
        <v>4000</v>
      </c>
    </row>
    <row r="4698" spans="1:49">
      <c r="A4698" s="176" t="s">
        <v>797</v>
      </c>
      <c r="B4698" s="177" t="s">
        <v>1030</v>
      </c>
      <c r="C4698" s="177" t="s">
        <v>1350</v>
      </c>
      <c r="D4698" s="452" t="s">
        <v>2984</v>
      </c>
      <c r="E4698" s="179" t="s">
        <v>1402</v>
      </c>
      <c r="F4698" s="174"/>
      <c r="G4698" s="174"/>
      <c r="H4698" s="174"/>
      <c r="I4698" s="173" t="s">
        <v>1158</v>
      </c>
      <c r="J4698" s="19">
        <f>SUM(J4699)</f>
        <v>4000</v>
      </c>
      <c r="K4698" s="19">
        <f t="shared" si="1312"/>
        <v>0</v>
      </c>
      <c r="L4698" s="19">
        <f t="shared" si="1312"/>
        <v>0</v>
      </c>
      <c r="M4698" s="19">
        <f t="shared" si="1312"/>
        <v>0</v>
      </c>
      <c r="N4698" s="19">
        <f t="shared" si="1312"/>
        <v>1000</v>
      </c>
      <c r="O4698" s="19">
        <f t="shared" si="1312"/>
        <v>2070</v>
      </c>
      <c r="P4698" s="19">
        <f t="shared" si="1312"/>
        <v>930</v>
      </c>
      <c r="Q4698" s="19">
        <f t="shared" si="1312"/>
        <v>0</v>
      </c>
      <c r="R4698" s="19">
        <f t="shared" si="1312"/>
        <v>0</v>
      </c>
      <c r="S4698" s="19">
        <f t="shared" si="1312"/>
        <v>0</v>
      </c>
      <c r="T4698" s="19">
        <f t="shared" si="1312"/>
        <v>0</v>
      </c>
      <c r="U4698" s="19">
        <v>4000</v>
      </c>
      <c r="V4698" s="19">
        <v>0</v>
      </c>
      <c r="W4698" s="19">
        <f>SUM(W4699)</f>
        <v>0</v>
      </c>
      <c r="X4698" s="19">
        <f t="shared" si="1312"/>
        <v>0</v>
      </c>
      <c r="Y4698" s="19">
        <f t="shared" si="1312"/>
        <v>0</v>
      </c>
      <c r="Z4698" s="19">
        <f t="shared" si="1312"/>
        <v>0</v>
      </c>
      <c r="AA4698" s="19">
        <f t="shared" si="1312"/>
        <v>0</v>
      </c>
      <c r="AB4698" s="19">
        <f t="shared" si="1312"/>
        <v>0</v>
      </c>
      <c r="AC4698" s="19">
        <f t="shared" si="1312"/>
        <v>0</v>
      </c>
      <c r="AD4698" s="19">
        <f t="shared" si="1312"/>
        <v>0</v>
      </c>
      <c r="AE4698" s="19">
        <f t="shared" si="1312"/>
        <v>0</v>
      </c>
      <c r="AF4698" s="19">
        <f t="shared" si="1312"/>
        <v>0</v>
      </c>
      <c r="AG4698" s="19">
        <f t="shared" si="1312"/>
        <v>0</v>
      </c>
      <c r="AH4698" s="19">
        <v>0</v>
      </c>
      <c r="AI4698" s="19">
        <v>0</v>
      </c>
      <c r="AJ4698" s="19">
        <f>SUM(AJ4699)</f>
        <v>0</v>
      </c>
      <c r="AK4698" s="19">
        <f t="shared" si="1312"/>
        <v>0</v>
      </c>
      <c r="AL4698" s="19">
        <f t="shared" si="1312"/>
        <v>0</v>
      </c>
      <c r="AM4698" s="19">
        <f t="shared" si="1312"/>
        <v>0</v>
      </c>
      <c r="AN4698" s="19">
        <f t="shared" si="1312"/>
        <v>0</v>
      </c>
      <c r="AO4698" s="19">
        <f t="shared" si="1312"/>
        <v>0</v>
      </c>
      <c r="AP4698" s="19">
        <f t="shared" si="1312"/>
        <v>0</v>
      </c>
      <c r="AQ4698" s="19">
        <f t="shared" si="1312"/>
        <v>0</v>
      </c>
      <c r="AR4698" s="19">
        <f t="shared" si="1312"/>
        <v>0</v>
      </c>
      <c r="AS4698" s="19">
        <f t="shared" si="1312"/>
        <v>0</v>
      </c>
      <c r="AT4698" s="19">
        <f t="shared" si="1312"/>
        <v>0</v>
      </c>
      <c r="AU4698" s="19">
        <v>0</v>
      </c>
      <c r="AV4698" s="19">
        <v>0</v>
      </c>
      <c r="AW4698" s="19">
        <f t="shared" si="1306"/>
        <v>4000</v>
      </c>
    </row>
    <row r="4699" spans="1:49">
      <c r="A4699" s="176" t="s">
        <v>797</v>
      </c>
      <c r="B4699" s="177" t="s">
        <v>1030</v>
      </c>
      <c r="C4699" s="177" t="s">
        <v>1350</v>
      </c>
      <c r="D4699" s="452" t="s">
        <v>2984</v>
      </c>
      <c r="E4699" s="181" t="s">
        <v>1409</v>
      </c>
      <c r="F4699" s="174"/>
      <c r="G4699" s="468" t="s">
        <v>3096</v>
      </c>
      <c r="H4699" s="50" t="s">
        <v>2333</v>
      </c>
      <c r="I4699" s="169" t="s">
        <v>2301</v>
      </c>
      <c r="J4699" s="15">
        <v>4000</v>
      </c>
      <c r="N4699" s="15">
        <v>1000</v>
      </c>
      <c r="O4699" s="15">
        <v>2070</v>
      </c>
      <c r="P4699" s="15">
        <v>930</v>
      </c>
      <c r="U4699" s="15">
        <v>4000</v>
      </c>
      <c r="V4699" s="15">
        <v>0</v>
      </c>
      <c r="AH4699" s="15">
        <v>0</v>
      </c>
      <c r="AI4699" s="15">
        <v>0</v>
      </c>
      <c r="AU4699" s="15">
        <v>0</v>
      </c>
      <c r="AV4699" s="15">
        <v>0</v>
      </c>
      <c r="AW4699" s="15">
        <f t="shared" si="1306"/>
        <v>4000</v>
      </c>
    </row>
    <row r="4700" spans="1:49">
      <c r="A4700" s="176"/>
      <c r="B4700" s="177"/>
      <c r="C4700" s="177"/>
      <c r="D4700" s="177"/>
      <c r="E4700" s="181"/>
      <c r="F4700" s="174"/>
      <c r="G4700" s="174"/>
      <c r="H4700" s="174"/>
      <c r="I4700" s="169"/>
      <c r="U4700" s="15">
        <v>0</v>
      </c>
      <c r="V4700" s="15">
        <v>0</v>
      </c>
      <c r="AH4700" s="15">
        <v>0</v>
      </c>
      <c r="AI4700" s="15">
        <v>0</v>
      </c>
      <c r="AU4700" s="15">
        <v>0</v>
      </c>
      <c r="AV4700" s="15">
        <v>0</v>
      </c>
      <c r="AW4700" s="15">
        <f t="shared" si="1306"/>
        <v>0</v>
      </c>
    </row>
    <row r="4701" spans="1:49">
      <c r="A4701" s="48"/>
      <c r="B4701" s="42"/>
      <c r="C4701" s="42"/>
      <c r="D4701" s="42"/>
      <c r="E4701" s="531"/>
      <c r="F4701" s="50"/>
      <c r="G4701" s="50"/>
      <c r="H4701" s="50"/>
      <c r="I4701" s="49" t="s">
        <v>1631</v>
      </c>
      <c r="J4701" s="12">
        <f>SUM(J4672,J4697,J4694)</f>
        <v>19000</v>
      </c>
      <c r="K4701" s="12">
        <f t="shared" ref="K4701:AT4701" si="1313">SUM(K4672,K4697,K4694)</f>
        <v>0</v>
      </c>
      <c r="L4701" s="12">
        <f t="shared" si="1313"/>
        <v>1320</v>
      </c>
      <c r="M4701" s="12">
        <f t="shared" si="1313"/>
        <v>0</v>
      </c>
      <c r="N4701" s="12">
        <f t="shared" si="1313"/>
        <v>1990</v>
      </c>
      <c r="O4701" s="12">
        <f t="shared" si="1313"/>
        <v>2070</v>
      </c>
      <c r="P4701" s="12">
        <f t="shared" si="1313"/>
        <v>1126</v>
      </c>
      <c r="Q4701" s="12">
        <f t="shared" si="1313"/>
        <v>192</v>
      </c>
      <c r="R4701" s="12">
        <f t="shared" si="1313"/>
        <v>0</v>
      </c>
      <c r="S4701" s="12">
        <f t="shared" si="1313"/>
        <v>1380</v>
      </c>
      <c r="T4701" s="12">
        <f t="shared" si="1313"/>
        <v>2170</v>
      </c>
      <c r="U4701" s="12">
        <v>10248</v>
      </c>
      <c r="V4701" s="12">
        <v>8752</v>
      </c>
      <c r="W4701" s="12">
        <f>SUM(W4672,W4697,W4694)</f>
        <v>0</v>
      </c>
      <c r="X4701" s="12">
        <f t="shared" si="1313"/>
        <v>0</v>
      </c>
      <c r="Y4701" s="12">
        <f t="shared" si="1313"/>
        <v>0</v>
      </c>
      <c r="Z4701" s="12">
        <f t="shared" si="1313"/>
        <v>0</v>
      </c>
      <c r="AA4701" s="12">
        <f t="shared" si="1313"/>
        <v>0</v>
      </c>
      <c r="AB4701" s="12">
        <f t="shared" si="1313"/>
        <v>0</v>
      </c>
      <c r="AC4701" s="12">
        <f t="shared" si="1313"/>
        <v>0</v>
      </c>
      <c r="AD4701" s="12">
        <f t="shared" si="1313"/>
        <v>0</v>
      </c>
      <c r="AE4701" s="12">
        <f t="shared" si="1313"/>
        <v>0</v>
      </c>
      <c r="AF4701" s="12">
        <f t="shared" si="1313"/>
        <v>0</v>
      </c>
      <c r="AG4701" s="12">
        <f t="shared" si="1313"/>
        <v>0</v>
      </c>
      <c r="AH4701" s="12">
        <v>0</v>
      </c>
      <c r="AI4701" s="12">
        <v>0</v>
      </c>
      <c r="AJ4701" s="12">
        <f>SUM(AJ4672,AJ4697,AJ4694)</f>
        <v>3540</v>
      </c>
      <c r="AK4701" s="12">
        <f t="shared" si="1313"/>
        <v>0</v>
      </c>
      <c r="AL4701" s="12">
        <f t="shared" si="1313"/>
        <v>0</v>
      </c>
      <c r="AM4701" s="12">
        <f t="shared" si="1313"/>
        <v>0</v>
      </c>
      <c r="AN4701" s="12">
        <f t="shared" si="1313"/>
        <v>0</v>
      </c>
      <c r="AO4701" s="12">
        <f t="shared" si="1313"/>
        <v>0</v>
      </c>
      <c r="AP4701" s="12">
        <f t="shared" si="1313"/>
        <v>3540</v>
      </c>
      <c r="AQ4701" s="12">
        <f t="shared" si="1313"/>
        <v>0</v>
      </c>
      <c r="AR4701" s="12">
        <f t="shared" si="1313"/>
        <v>0</v>
      </c>
      <c r="AS4701" s="12">
        <f t="shared" si="1313"/>
        <v>0</v>
      </c>
      <c r="AT4701" s="12">
        <f t="shared" si="1313"/>
        <v>0</v>
      </c>
      <c r="AU4701" s="12">
        <v>3540</v>
      </c>
      <c r="AV4701" s="12">
        <v>0</v>
      </c>
      <c r="AW4701" s="12">
        <f t="shared" si="1306"/>
        <v>13788</v>
      </c>
    </row>
    <row r="4702" spans="1:49">
      <c r="A4702" s="48"/>
      <c r="B4702" s="42"/>
      <c r="C4702" s="42"/>
      <c r="D4702" s="42"/>
      <c r="E4702" s="531"/>
      <c r="F4702" s="50"/>
      <c r="G4702" s="50"/>
      <c r="H4702" s="50"/>
      <c r="I4702" s="146" t="s">
        <v>970</v>
      </c>
      <c r="J4702" s="267"/>
      <c r="K4702" s="267"/>
      <c r="L4702" s="267"/>
      <c r="M4702" s="267"/>
      <c r="N4702" s="267"/>
      <c r="O4702" s="267"/>
      <c r="P4702" s="267"/>
      <c r="Q4702" s="267"/>
      <c r="R4702" s="267"/>
      <c r="S4702" s="267"/>
      <c r="T4702" s="267"/>
      <c r="U4702" s="267"/>
      <c r="V4702" s="267"/>
      <c r="W4702" s="267"/>
      <c r="X4702" s="267"/>
      <c r="Y4702" s="267"/>
      <c r="Z4702" s="267"/>
      <c r="AA4702" s="267"/>
      <c r="AB4702" s="267"/>
      <c r="AC4702" s="267"/>
      <c r="AD4702" s="267"/>
      <c r="AE4702" s="267"/>
      <c r="AF4702" s="267"/>
      <c r="AG4702" s="267"/>
      <c r="AH4702" s="267"/>
      <c r="AI4702" s="267"/>
      <c r="AJ4702" s="267"/>
      <c r="AK4702" s="267"/>
      <c r="AL4702" s="267"/>
      <c r="AM4702" s="267"/>
      <c r="AN4702" s="267"/>
      <c r="AO4702" s="267"/>
      <c r="AP4702" s="267"/>
      <c r="AQ4702" s="267"/>
      <c r="AR4702" s="267"/>
      <c r="AS4702" s="267"/>
      <c r="AT4702" s="267"/>
      <c r="AU4702" s="267"/>
      <c r="AV4702" s="267"/>
      <c r="AW4702" s="267"/>
    </row>
    <row r="4703" spans="1:49" ht="13.5" thickBot="1">
      <c r="A4703" s="48"/>
      <c r="B4703" s="42"/>
      <c r="C4703" s="42"/>
      <c r="D4703" s="42"/>
      <c r="E4703" s="531"/>
      <c r="F4703" s="50"/>
      <c r="G4703" s="50"/>
      <c r="H4703" s="50"/>
      <c r="I4703" s="146"/>
      <c r="J4703" s="29"/>
      <c r="K4703" s="29"/>
      <c r="L4703" s="29"/>
      <c r="M4703" s="29"/>
      <c r="N4703" s="29"/>
      <c r="O4703" s="29"/>
      <c r="P4703" s="29"/>
      <c r="Q4703" s="29"/>
      <c r="R4703" s="29"/>
      <c r="S4703" s="29"/>
      <c r="T4703" s="29"/>
      <c r="U4703" s="29"/>
      <c r="V4703" s="29"/>
      <c r="W4703" s="29"/>
      <c r="X4703" s="29"/>
      <c r="Y4703" s="29"/>
      <c r="Z4703" s="29"/>
      <c r="AA4703" s="29"/>
      <c r="AB4703" s="29"/>
      <c r="AC4703" s="29"/>
      <c r="AD4703" s="29"/>
      <c r="AE4703" s="29"/>
      <c r="AF4703" s="29"/>
      <c r="AG4703" s="29"/>
      <c r="AH4703" s="29"/>
      <c r="AI4703" s="29"/>
      <c r="AJ4703" s="29"/>
      <c r="AK4703" s="29"/>
      <c r="AL4703" s="29"/>
      <c r="AM4703" s="29"/>
      <c r="AN4703" s="29"/>
      <c r="AO4703" s="29"/>
      <c r="AP4703" s="29"/>
      <c r="AQ4703" s="29"/>
      <c r="AR4703" s="29"/>
      <c r="AS4703" s="29"/>
      <c r="AT4703" s="29"/>
      <c r="AU4703" s="29"/>
      <c r="AV4703" s="29"/>
      <c r="AW4703" s="29"/>
    </row>
    <row r="4704" spans="1:49" ht="35.25" customHeight="1" thickTop="1" thickBot="1">
      <c r="A4704" s="48"/>
      <c r="B4704" s="42"/>
      <c r="C4704" s="42"/>
      <c r="D4704" s="42"/>
      <c r="E4704" s="531"/>
      <c r="F4704" s="50"/>
      <c r="G4704" s="50"/>
      <c r="H4704" s="50"/>
      <c r="I4704" s="5" t="s">
        <v>2331</v>
      </c>
      <c r="J4704" s="364" t="s">
        <v>2891</v>
      </c>
      <c r="K4704" s="364" t="s">
        <v>2879</v>
      </c>
      <c r="L4704" s="364" t="s">
        <v>2880</v>
      </c>
      <c r="M4704" s="364" t="s">
        <v>2881</v>
      </c>
      <c r="N4704" s="364" t="s">
        <v>2882</v>
      </c>
      <c r="O4704" s="364" t="s">
        <v>2883</v>
      </c>
      <c r="P4704" s="364" t="s">
        <v>2884</v>
      </c>
      <c r="Q4704" s="364" t="s">
        <v>2885</v>
      </c>
      <c r="R4704" s="364" t="s">
        <v>2886</v>
      </c>
      <c r="S4704" s="364" t="s">
        <v>2887</v>
      </c>
      <c r="T4704" s="364" t="s">
        <v>2888</v>
      </c>
      <c r="U4704" s="364" t="s">
        <v>2889</v>
      </c>
      <c r="V4704" s="364" t="s">
        <v>2890</v>
      </c>
      <c r="W4704" s="365" t="s">
        <v>2893</v>
      </c>
      <c r="X4704" s="365" t="s">
        <v>2879</v>
      </c>
      <c r="Y4704" s="365" t="s">
        <v>2880</v>
      </c>
      <c r="Z4704" s="365" t="s">
        <v>2881</v>
      </c>
      <c r="AA4704" s="365" t="s">
        <v>2882</v>
      </c>
      <c r="AB4704" s="365" t="s">
        <v>2883</v>
      </c>
      <c r="AC4704" s="365" t="s">
        <v>2884</v>
      </c>
      <c r="AD4704" s="365" t="s">
        <v>2885</v>
      </c>
      <c r="AE4704" s="365" t="s">
        <v>2886</v>
      </c>
      <c r="AF4704" s="365" t="s">
        <v>2887</v>
      </c>
      <c r="AG4704" s="365" t="s">
        <v>2888</v>
      </c>
      <c r="AH4704" s="365" t="s">
        <v>2889</v>
      </c>
      <c r="AI4704" s="365" t="s">
        <v>2890</v>
      </c>
      <c r="AJ4704" s="366" t="s">
        <v>2892</v>
      </c>
      <c r="AK4704" s="366" t="s">
        <v>2879</v>
      </c>
      <c r="AL4704" s="366" t="s">
        <v>2880</v>
      </c>
      <c r="AM4704" s="366" t="s">
        <v>2881</v>
      </c>
      <c r="AN4704" s="366" t="s">
        <v>2882</v>
      </c>
      <c r="AO4704" s="366" t="s">
        <v>2883</v>
      </c>
      <c r="AP4704" s="366" t="s">
        <v>2884</v>
      </c>
      <c r="AQ4704" s="366" t="s">
        <v>2885</v>
      </c>
      <c r="AR4704" s="366" t="s">
        <v>2886</v>
      </c>
      <c r="AS4704" s="366" t="s">
        <v>2887</v>
      </c>
      <c r="AT4704" s="366" t="s">
        <v>2888</v>
      </c>
      <c r="AU4704" s="366" t="s">
        <v>2889</v>
      </c>
      <c r="AV4704" s="366" t="s">
        <v>2890</v>
      </c>
      <c r="AW4704" s="368" t="s">
        <v>2895</v>
      </c>
    </row>
    <row r="4705" spans="1:49">
      <c r="A4705" s="48"/>
      <c r="B4705" s="42"/>
      <c r="C4705" s="42"/>
      <c r="D4705" s="42"/>
      <c r="E4705" s="531"/>
      <c r="F4705" s="50"/>
      <c r="G4705" s="50"/>
      <c r="H4705" s="50"/>
      <c r="I4705" s="34"/>
      <c r="J4705" s="202" t="s">
        <v>1224</v>
      </c>
      <c r="K4705" s="202">
        <v>1</v>
      </c>
      <c r="L4705" s="202">
        <v>2</v>
      </c>
      <c r="M4705" s="202">
        <v>3</v>
      </c>
      <c r="N4705" s="202">
        <v>4</v>
      </c>
      <c r="O4705" s="202">
        <v>5</v>
      </c>
      <c r="P4705" s="202">
        <v>6</v>
      </c>
      <c r="Q4705" s="202">
        <v>7</v>
      </c>
      <c r="R4705" s="202">
        <v>8</v>
      </c>
      <c r="S4705" s="202">
        <v>9</v>
      </c>
      <c r="T4705" s="202">
        <v>10</v>
      </c>
      <c r="U4705" s="202">
        <v>13</v>
      </c>
      <c r="V4705" s="202">
        <v>14</v>
      </c>
      <c r="W4705" s="202" t="s">
        <v>1224</v>
      </c>
      <c r="X4705" s="202">
        <v>1</v>
      </c>
      <c r="Y4705" s="202">
        <v>2</v>
      </c>
      <c r="Z4705" s="202">
        <v>3</v>
      </c>
      <c r="AA4705" s="202">
        <v>4</v>
      </c>
      <c r="AB4705" s="202">
        <v>5</v>
      </c>
      <c r="AC4705" s="202">
        <v>6</v>
      </c>
      <c r="AD4705" s="202">
        <v>7</v>
      </c>
      <c r="AE4705" s="202">
        <v>8</v>
      </c>
      <c r="AF4705" s="202">
        <v>9</v>
      </c>
      <c r="AG4705" s="202">
        <v>10</v>
      </c>
      <c r="AH4705" s="202">
        <v>13</v>
      </c>
      <c r="AI4705" s="202">
        <v>14</v>
      </c>
      <c r="AJ4705" s="202" t="s">
        <v>1224</v>
      </c>
      <c r="AK4705" s="202">
        <v>1</v>
      </c>
      <c r="AL4705" s="202">
        <v>2</v>
      </c>
      <c r="AM4705" s="202">
        <v>3</v>
      </c>
      <c r="AN4705" s="202">
        <v>4</v>
      </c>
      <c r="AO4705" s="202">
        <v>5</v>
      </c>
      <c r="AP4705" s="202">
        <v>6</v>
      </c>
      <c r="AQ4705" s="202">
        <v>7</v>
      </c>
      <c r="AR4705" s="202">
        <v>8</v>
      </c>
      <c r="AS4705" s="202">
        <v>9</v>
      </c>
      <c r="AT4705" s="202">
        <v>10</v>
      </c>
      <c r="AU4705" s="202">
        <v>13</v>
      </c>
      <c r="AV4705" s="202">
        <v>14</v>
      </c>
      <c r="AW4705" s="202">
        <v>15</v>
      </c>
    </row>
    <row r="4706" spans="1:49">
      <c r="A4706" s="48"/>
      <c r="B4706" s="42"/>
      <c r="C4706" s="42"/>
      <c r="D4706" s="42"/>
      <c r="E4706" s="531"/>
      <c r="F4706" s="50"/>
      <c r="G4706" s="50"/>
      <c r="H4706" s="50"/>
      <c r="I4706" s="276" t="s">
        <v>2429</v>
      </c>
      <c r="J4706" s="277">
        <f>SUM(J4701)</f>
        <v>19000</v>
      </c>
      <c r="K4706" s="277">
        <f t="shared" ref="K4706:AT4706" si="1314">SUM(K4701)</f>
        <v>0</v>
      </c>
      <c r="L4706" s="277">
        <f t="shared" si="1314"/>
        <v>1320</v>
      </c>
      <c r="M4706" s="277">
        <f t="shared" si="1314"/>
        <v>0</v>
      </c>
      <c r="N4706" s="277">
        <f t="shared" si="1314"/>
        <v>1990</v>
      </c>
      <c r="O4706" s="277">
        <f t="shared" si="1314"/>
        <v>2070</v>
      </c>
      <c r="P4706" s="277">
        <f t="shared" si="1314"/>
        <v>1126</v>
      </c>
      <c r="Q4706" s="277">
        <f t="shared" si="1314"/>
        <v>192</v>
      </c>
      <c r="R4706" s="277">
        <f t="shared" si="1314"/>
        <v>0</v>
      </c>
      <c r="S4706" s="277">
        <f t="shared" si="1314"/>
        <v>1380</v>
      </c>
      <c r="T4706" s="277">
        <f t="shared" si="1314"/>
        <v>2170</v>
      </c>
      <c r="U4706" s="277">
        <v>10248</v>
      </c>
      <c r="V4706" s="277">
        <v>8752</v>
      </c>
      <c r="W4706" s="277">
        <f>SUM(W4701)</f>
        <v>0</v>
      </c>
      <c r="X4706" s="277">
        <f t="shared" si="1314"/>
        <v>0</v>
      </c>
      <c r="Y4706" s="277">
        <f t="shared" si="1314"/>
        <v>0</v>
      </c>
      <c r="Z4706" s="277">
        <f t="shared" si="1314"/>
        <v>0</v>
      </c>
      <c r="AA4706" s="277">
        <f t="shared" si="1314"/>
        <v>0</v>
      </c>
      <c r="AB4706" s="277">
        <f t="shared" si="1314"/>
        <v>0</v>
      </c>
      <c r="AC4706" s="277">
        <f t="shared" si="1314"/>
        <v>0</v>
      </c>
      <c r="AD4706" s="277">
        <f t="shared" si="1314"/>
        <v>0</v>
      </c>
      <c r="AE4706" s="277">
        <f t="shared" si="1314"/>
        <v>0</v>
      </c>
      <c r="AF4706" s="277">
        <f t="shared" si="1314"/>
        <v>0</v>
      </c>
      <c r="AG4706" s="277">
        <f t="shared" si="1314"/>
        <v>0</v>
      </c>
      <c r="AH4706" s="277">
        <v>0</v>
      </c>
      <c r="AI4706" s="277">
        <v>0</v>
      </c>
      <c r="AJ4706" s="277">
        <f>SUM(AJ4701)</f>
        <v>3540</v>
      </c>
      <c r="AK4706" s="277">
        <f t="shared" si="1314"/>
        <v>0</v>
      </c>
      <c r="AL4706" s="277">
        <f t="shared" si="1314"/>
        <v>0</v>
      </c>
      <c r="AM4706" s="277">
        <f t="shared" si="1314"/>
        <v>0</v>
      </c>
      <c r="AN4706" s="277">
        <f t="shared" si="1314"/>
        <v>0</v>
      </c>
      <c r="AO4706" s="277">
        <f t="shared" si="1314"/>
        <v>0</v>
      </c>
      <c r="AP4706" s="277">
        <f t="shared" si="1314"/>
        <v>3540</v>
      </c>
      <c r="AQ4706" s="277">
        <f t="shared" si="1314"/>
        <v>0</v>
      </c>
      <c r="AR4706" s="277">
        <f t="shared" si="1314"/>
        <v>0</v>
      </c>
      <c r="AS4706" s="277">
        <f t="shared" si="1314"/>
        <v>0</v>
      </c>
      <c r="AT4706" s="277">
        <f t="shared" si="1314"/>
        <v>0</v>
      </c>
      <c r="AU4706" s="277">
        <v>3540</v>
      </c>
      <c r="AV4706" s="277">
        <v>0</v>
      </c>
      <c r="AW4706" s="277">
        <f>U4706+AH4706+AU4706</f>
        <v>13788</v>
      </c>
    </row>
    <row r="4707" spans="1:49">
      <c r="A4707" s="48"/>
      <c r="B4707" s="42"/>
      <c r="C4707" s="42"/>
      <c r="D4707" s="42"/>
      <c r="E4707" s="531"/>
      <c r="F4707" s="50"/>
      <c r="G4707" s="50"/>
      <c r="H4707" s="50"/>
      <c r="I4707" s="276"/>
      <c r="J4707" s="277"/>
      <c r="K4707" s="277"/>
      <c r="L4707" s="277"/>
      <c r="M4707" s="277"/>
      <c r="N4707" s="277"/>
      <c r="O4707" s="277"/>
      <c r="P4707" s="277"/>
      <c r="Q4707" s="277"/>
      <c r="R4707" s="277"/>
      <c r="S4707" s="277"/>
      <c r="T4707" s="277"/>
      <c r="U4707" s="277">
        <v>0</v>
      </c>
      <c r="V4707" s="277">
        <v>0</v>
      </c>
      <c r="W4707" s="277"/>
      <c r="X4707" s="277"/>
      <c r="Y4707" s="277"/>
      <c r="Z4707" s="277"/>
      <c r="AA4707" s="277"/>
      <c r="AB4707" s="277"/>
      <c r="AC4707" s="277"/>
      <c r="AD4707" s="277"/>
      <c r="AE4707" s="277"/>
      <c r="AF4707" s="277"/>
      <c r="AG4707" s="277"/>
      <c r="AH4707" s="277">
        <v>0</v>
      </c>
      <c r="AI4707" s="277">
        <v>0</v>
      </c>
      <c r="AJ4707" s="277"/>
      <c r="AK4707" s="277"/>
      <c r="AL4707" s="277"/>
      <c r="AM4707" s="277"/>
      <c r="AN4707" s="277"/>
      <c r="AO4707" s="277"/>
      <c r="AP4707" s="277"/>
      <c r="AQ4707" s="277"/>
      <c r="AR4707" s="277"/>
      <c r="AS4707" s="277"/>
      <c r="AT4707" s="277"/>
      <c r="AU4707" s="277">
        <v>0</v>
      </c>
      <c r="AV4707" s="277">
        <v>0</v>
      </c>
      <c r="AW4707" s="277">
        <f>U4707+AH4707+AU4707</f>
        <v>0</v>
      </c>
    </row>
    <row r="4708" spans="1:49">
      <c r="A4708" s="48"/>
      <c r="B4708" s="42"/>
      <c r="C4708" s="42"/>
      <c r="D4708" s="42"/>
      <c r="E4708" s="531"/>
      <c r="F4708" s="50"/>
      <c r="G4708" s="50"/>
      <c r="H4708" s="50"/>
      <c r="I4708" s="276"/>
      <c r="J4708" s="277"/>
      <c r="K4708" s="277"/>
      <c r="L4708" s="277"/>
      <c r="M4708" s="277"/>
      <c r="N4708" s="277"/>
      <c r="O4708" s="277"/>
      <c r="P4708" s="277"/>
      <c r="Q4708" s="277"/>
      <c r="R4708" s="277"/>
      <c r="S4708" s="277"/>
      <c r="T4708" s="277"/>
      <c r="U4708" s="277">
        <v>0</v>
      </c>
      <c r="V4708" s="277">
        <v>0</v>
      </c>
      <c r="W4708" s="277"/>
      <c r="X4708" s="277"/>
      <c r="Y4708" s="277"/>
      <c r="Z4708" s="277"/>
      <c r="AA4708" s="277"/>
      <c r="AB4708" s="277"/>
      <c r="AC4708" s="277"/>
      <c r="AD4708" s="277"/>
      <c r="AE4708" s="277"/>
      <c r="AF4708" s="277"/>
      <c r="AG4708" s="277"/>
      <c r="AH4708" s="277">
        <v>0</v>
      </c>
      <c r="AI4708" s="277">
        <v>0</v>
      </c>
      <c r="AJ4708" s="277"/>
      <c r="AK4708" s="277"/>
      <c r="AL4708" s="277"/>
      <c r="AM4708" s="277"/>
      <c r="AN4708" s="277"/>
      <c r="AO4708" s="277"/>
      <c r="AP4708" s="277"/>
      <c r="AQ4708" s="277"/>
      <c r="AR4708" s="277"/>
      <c r="AS4708" s="277"/>
      <c r="AT4708" s="277"/>
      <c r="AU4708" s="277">
        <v>0</v>
      </c>
      <c r="AV4708" s="277">
        <v>0</v>
      </c>
      <c r="AW4708" s="277">
        <f>U4708+AH4708+AU4708</f>
        <v>0</v>
      </c>
    </row>
    <row r="4709" spans="1:49">
      <c r="A4709" s="48"/>
      <c r="B4709" s="42"/>
      <c r="C4709" s="42"/>
      <c r="D4709" s="42"/>
      <c r="E4709" s="531"/>
      <c r="F4709" s="50"/>
      <c r="G4709" s="50"/>
      <c r="H4709" s="50"/>
      <c r="I4709" s="276"/>
      <c r="J4709" s="277"/>
      <c r="K4709" s="277"/>
      <c r="L4709" s="277"/>
      <c r="M4709" s="277"/>
      <c r="N4709" s="277"/>
      <c r="O4709" s="277"/>
      <c r="P4709" s="277"/>
      <c r="Q4709" s="277"/>
      <c r="R4709" s="277"/>
      <c r="S4709" s="277"/>
      <c r="T4709" s="277"/>
      <c r="U4709" s="277">
        <v>0</v>
      </c>
      <c r="V4709" s="277">
        <v>0</v>
      </c>
      <c r="W4709" s="277"/>
      <c r="X4709" s="277"/>
      <c r="Y4709" s="277"/>
      <c r="Z4709" s="277"/>
      <c r="AA4709" s="277"/>
      <c r="AB4709" s="277"/>
      <c r="AC4709" s="277"/>
      <c r="AD4709" s="277"/>
      <c r="AE4709" s="277"/>
      <c r="AF4709" s="277"/>
      <c r="AG4709" s="277"/>
      <c r="AH4709" s="277">
        <v>0</v>
      </c>
      <c r="AI4709" s="277">
        <v>0</v>
      </c>
      <c r="AJ4709" s="277"/>
      <c r="AK4709" s="277"/>
      <c r="AL4709" s="277"/>
      <c r="AM4709" s="277"/>
      <c r="AN4709" s="277"/>
      <c r="AO4709" s="277"/>
      <c r="AP4709" s="277"/>
      <c r="AQ4709" s="277"/>
      <c r="AR4709" s="277"/>
      <c r="AS4709" s="277"/>
      <c r="AT4709" s="277"/>
      <c r="AU4709" s="277">
        <v>0</v>
      </c>
      <c r="AV4709" s="277">
        <v>0</v>
      </c>
      <c r="AW4709" s="277">
        <f>U4709+AH4709+AU4709</f>
        <v>0</v>
      </c>
    </row>
    <row r="4710" spans="1:49">
      <c r="A4710" s="48"/>
      <c r="B4710" s="42"/>
      <c r="C4710" s="42"/>
      <c r="D4710" s="42"/>
      <c r="E4710" s="531"/>
      <c r="F4710" s="50"/>
      <c r="G4710" s="50"/>
      <c r="H4710" s="50"/>
      <c r="I4710" s="276" t="s">
        <v>1631</v>
      </c>
      <c r="J4710" s="277">
        <f>SUM(J4706:J4709)</f>
        <v>19000</v>
      </c>
      <c r="K4710" s="277">
        <f t="shared" ref="K4710:AT4710" si="1315">SUM(K4706:K4709)</f>
        <v>0</v>
      </c>
      <c r="L4710" s="277">
        <f t="shared" si="1315"/>
        <v>1320</v>
      </c>
      <c r="M4710" s="277">
        <f t="shared" si="1315"/>
        <v>0</v>
      </c>
      <c r="N4710" s="277">
        <f t="shared" si="1315"/>
        <v>1990</v>
      </c>
      <c r="O4710" s="277">
        <f t="shared" si="1315"/>
        <v>2070</v>
      </c>
      <c r="P4710" s="277">
        <f t="shared" si="1315"/>
        <v>1126</v>
      </c>
      <c r="Q4710" s="277">
        <f t="shared" si="1315"/>
        <v>192</v>
      </c>
      <c r="R4710" s="277">
        <f t="shared" si="1315"/>
        <v>0</v>
      </c>
      <c r="S4710" s="277">
        <f t="shared" si="1315"/>
        <v>1380</v>
      </c>
      <c r="T4710" s="277">
        <f t="shared" si="1315"/>
        <v>2170</v>
      </c>
      <c r="U4710" s="277">
        <v>10248</v>
      </c>
      <c r="V4710" s="277">
        <v>8752</v>
      </c>
      <c r="W4710" s="277">
        <f>SUM(W4706:W4709)</f>
        <v>0</v>
      </c>
      <c r="X4710" s="277">
        <f t="shared" si="1315"/>
        <v>0</v>
      </c>
      <c r="Y4710" s="277">
        <f t="shared" si="1315"/>
        <v>0</v>
      </c>
      <c r="Z4710" s="277">
        <f t="shared" si="1315"/>
        <v>0</v>
      </c>
      <c r="AA4710" s="277">
        <f t="shared" si="1315"/>
        <v>0</v>
      </c>
      <c r="AB4710" s="277">
        <f t="shared" si="1315"/>
        <v>0</v>
      </c>
      <c r="AC4710" s="277">
        <f t="shared" si="1315"/>
        <v>0</v>
      </c>
      <c r="AD4710" s="277">
        <f t="shared" si="1315"/>
        <v>0</v>
      </c>
      <c r="AE4710" s="277">
        <f t="shared" si="1315"/>
        <v>0</v>
      </c>
      <c r="AF4710" s="277">
        <f t="shared" si="1315"/>
        <v>0</v>
      </c>
      <c r="AG4710" s="277">
        <f t="shared" si="1315"/>
        <v>0</v>
      </c>
      <c r="AH4710" s="277">
        <v>0</v>
      </c>
      <c r="AI4710" s="277">
        <v>0</v>
      </c>
      <c r="AJ4710" s="277">
        <f>SUM(AJ4706:AJ4709)</f>
        <v>3540</v>
      </c>
      <c r="AK4710" s="277">
        <f t="shared" si="1315"/>
        <v>0</v>
      </c>
      <c r="AL4710" s="277">
        <f t="shared" si="1315"/>
        <v>0</v>
      </c>
      <c r="AM4710" s="277">
        <f t="shared" si="1315"/>
        <v>0</v>
      </c>
      <c r="AN4710" s="277">
        <f t="shared" si="1315"/>
        <v>0</v>
      </c>
      <c r="AO4710" s="277">
        <f t="shared" si="1315"/>
        <v>0</v>
      </c>
      <c r="AP4710" s="277">
        <f t="shared" si="1315"/>
        <v>3540</v>
      </c>
      <c r="AQ4710" s="277">
        <f t="shared" si="1315"/>
        <v>0</v>
      </c>
      <c r="AR4710" s="277">
        <f t="shared" si="1315"/>
        <v>0</v>
      </c>
      <c r="AS4710" s="277">
        <f t="shared" si="1315"/>
        <v>0</v>
      </c>
      <c r="AT4710" s="277">
        <f t="shared" si="1315"/>
        <v>0</v>
      </c>
      <c r="AU4710" s="277">
        <v>3540</v>
      </c>
      <c r="AV4710" s="277">
        <v>0</v>
      </c>
      <c r="AW4710" s="277">
        <f>U4710+AH4710+AU4710</f>
        <v>13788</v>
      </c>
    </row>
    <row r="4711" spans="1:49">
      <c r="A4711" s="48"/>
      <c r="B4711" s="42"/>
      <c r="C4711" s="42"/>
      <c r="D4711" s="42"/>
      <c r="E4711" s="531"/>
      <c r="F4711" s="50"/>
      <c r="G4711" s="50"/>
      <c r="H4711" s="50"/>
      <c r="I4711" s="146"/>
      <c r="J4711" s="29"/>
      <c r="K4711" s="29"/>
      <c r="L4711" s="29"/>
      <c r="M4711" s="29"/>
      <c r="N4711" s="29"/>
      <c r="O4711" s="29"/>
      <c r="P4711" s="29"/>
      <c r="Q4711" s="29"/>
      <c r="R4711" s="29"/>
      <c r="S4711" s="29"/>
      <c r="T4711" s="29"/>
      <c r="U4711" s="29"/>
      <c r="V4711" s="29"/>
      <c r="W4711" s="29"/>
      <c r="X4711" s="29"/>
      <c r="Y4711" s="29"/>
      <c r="Z4711" s="29"/>
      <c r="AA4711" s="29"/>
      <c r="AB4711" s="29"/>
      <c r="AC4711" s="29"/>
      <c r="AD4711" s="29"/>
      <c r="AE4711" s="29"/>
      <c r="AF4711" s="29"/>
      <c r="AG4711" s="29"/>
      <c r="AH4711" s="29"/>
      <c r="AI4711" s="29"/>
      <c r="AJ4711" s="29"/>
      <c r="AK4711" s="29"/>
      <c r="AL4711" s="29"/>
      <c r="AM4711" s="29"/>
      <c r="AN4711" s="29"/>
      <c r="AO4711" s="29"/>
      <c r="AP4711" s="29"/>
      <c r="AQ4711" s="29"/>
      <c r="AR4711" s="29"/>
      <c r="AS4711" s="29"/>
      <c r="AT4711" s="29"/>
      <c r="AU4711" s="29"/>
      <c r="AV4711" s="29"/>
      <c r="AW4711" s="29"/>
    </row>
    <row r="4712" spans="1:49">
      <c r="A4712" s="48"/>
      <c r="B4712" s="42"/>
      <c r="C4712" s="42"/>
      <c r="D4712" s="42"/>
      <c r="E4712" s="531"/>
      <c r="F4712" s="50"/>
      <c r="G4712" s="50"/>
      <c r="H4712" s="50"/>
      <c r="I4712" s="53"/>
      <c r="J4712" s="29"/>
      <c r="K4712" s="29"/>
      <c r="L4712" s="29"/>
      <c r="M4712" s="29"/>
      <c r="N4712" s="29"/>
      <c r="O4712" s="29"/>
      <c r="P4712" s="29"/>
      <c r="Q4712" s="29"/>
      <c r="R4712" s="29"/>
      <c r="S4712" s="29"/>
      <c r="T4712" s="29"/>
      <c r="U4712" s="29"/>
      <c r="V4712" s="29"/>
      <c r="W4712" s="29"/>
      <c r="X4712" s="29"/>
      <c r="Y4712" s="29"/>
      <c r="Z4712" s="29"/>
      <c r="AA4712" s="29"/>
      <c r="AB4712" s="29"/>
      <c r="AC4712" s="29"/>
      <c r="AD4712" s="29"/>
      <c r="AE4712" s="29"/>
      <c r="AF4712" s="29"/>
      <c r="AG4712" s="29"/>
      <c r="AH4712" s="29"/>
      <c r="AI4712" s="29"/>
      <c r="AJ4712" s="29"/>
      <c r="AK4712" s="29"/>
      <c r="AL4712" s="29"/>
      <c r="AM4712" s="29"/>
      <c r="AN4712" s="29"/>
      <c r="AO4712" s="29"/>
      <c r="AP4712" s="29"/>
      <c r="AQ4712" s="29"/>
      <c r="AR4712" s="29"/>
      <c r="AS4712" s="29"/>
      <c r="AT4712" s="29"/>
      <c r="AU4712" s="29"/>
      <c r="AV4712" s="29"/>
      <c r="AW4712" s="29"/>
    </row>
    <row r="4713" spans="1:49" ht="16.5" thickBot="1">
      <c r="A4713" s="78" t="s">
        <v>2146</v>
      </c>
      <c r="B4713" s="78"/>
      <c r="C4713" s="78"/>
      <c r="D4713" s="463"/>
      <c r="E4713" s="539"/>
      <c r="F4713" s="129"/>
      <c r="G4713" s="129"/>
      <c r="H4713" s="129"/>
      <c r="I4713" s="103"/>
    </row>
    <row r="4714" spans="1:49" s="151" customFormat="1" ht="36" customHeight="1" thickTop="1" thickBot="1">
      <c r="A4714" s="147" t="s">
        <v>2079</v>
      </c>
      <c r="B4714" s="5" t="s">
        <v>2080</v>
      </c>
      <c r="C4714" s="5" t="s">
        <v>1335</v>
      </c>
      <c r="D4714" s="450"/>
      <c r="E4714" s="148" t="s">
        <v>1570</v>
      </c>
      <c r="F4714" s="149" t="s">
        <v>1438</v>
      </c>
      <c r="G4714" s="149"/>
      <c r="H4714" s="149" t="s">
        <v>2332</v>
      </c>
      <c r="I4714" s="5" t="s">
        <v>856</v>
      </c>
      <c r="J4714" s="364" t="s">
        <v>2891</v>
      </c>
      <c r="K4714" s="364" t="s">
        <v>2879</v>
      </c>
      <c r="L4714" s="364" t="s">
        <v>2880</v>
      </c>
      <c r="M4714" s="364" t="s">
        <v>2881</v>
      </c>
      <c r="N4714" s="364" t="s">
        <v>2882</v>
      </c>
      <c r="O4714" s="364" t="s">
        <v>2883</v>
      </c>
      <c r="P4714" s="364" t="s">
        <v>2884</v>
      </c>
      <c r="Q4714" s="364" t="s">
        <v>2885</v>
      </c>
      <c r="R4714" s="364" t="s">
        <v>2886</v>
      </c>
      <c r="S4714" s="364" t="s">
        <v>2887</v>
      </c>
      <c r="T4714" s="364" t="s">
        <v>2888</v>
      </c>
      <c r="U4714" s="364" t="s">
        <v>2889</v>
      </c>
      <c r="V4714" s="364" t="s">
        <v>2890</v>
      </c>
      <c r="W4714" s="365" t="s">
        <v>2893</v>
      </c>
      <c r="X4714" s="365" t="s">
        <v>2879</v>
      </c>
      <c r="Y4714" s="365" t="s">
        <v>2880</v>
      </c>
      <c r="Z4714" s="365" t="s">
        <v>2881</v>
      </c>
      <c r="AA4714" s="365" t="s">
        <v>2882</v>
      </c>
      <c r="AB4714" s="365" t="s">
        <v>2883</v>
      </c>
      <c r="AC4714" s="365" t="s">
        <v>2884</v>
      </c>
      <c r="AD4714" s="365" t="s">
        <v>2885</v>
      </c>
      <c r="AE4714" s="365" t="s">
        <v>2886</v>
      </c>
      <c r="AF4714" s="365" t="s">
        <v>2887</v>
      </c>
      <c r="AG4714" s="365" t="s">
        <v>2888</v>
      </c>
      <c r="AH4714" s="365" t="s">
        <v>2889</v>
      </c>
      <c r="AI4714" s="365" t="s">
        <v>2890</v>
      </c>
      <c r="AJ4714" s="366" t="s">
        <v>2892</v>
      </c>
      <c r="AK4714" s="366" t="s">
        <v>2879</v>
      </c>
      <c r="AL4714" s="366" t="s">
        <v>2880</v>
      </c>
      <c r="AM4714" s="366" t="s">
        <v>2881</v>
      </c>
      <c r="AN4714" s="366" t="s">
        <v>2882</v>
      </c>
      <c r="AO4714" s="366" t="s">
        <v>2883</v>
      </c>
      <c r="AP4714" s="366" t="s">
        <v>2884</v>
      </c>
      <c r="AQ4714" s="366" t="s">
        <v>2885</v>
      </c>
      <c r="AR4714" s="366" t="s">
        <v>2886</v>
      </c>
      <c r="AS4714" s="366" t="s">
        <v>2887</v>
      </c>
      <c r="AT4714" s="366" t="s">
        <v>2888</v>
      </c>
      <c r="AU4714" s="366" t="s">
        <v>2889</v>
      </c>
      <c r="AV4714" s="366" t="s">
        <v>2890</v>
      </c>
      <c r="AW4714" s="368" t="s">
        <v>2895</v>
      </c>
    </row>
    <row r="4715" spans="1:49">
      <c r="A4715" s="33"/>
      <c r="B4715" s="34"/>
      <c r="C4715" s="34"/>
      <c r="D4715" s="34"/>
      <c r="E4715" s="35"/>
      <c r="F4715" s="36"/>
      <c r="G4715" s="36"/>
      <c r="H4715" s="36"/>
      <c r="I4715" s="34"/>
      <c r="J4715" s="202" t="s">
        <v>1224</v>
      </c>
      <c r="K4715" s="202">
        <v>1</v>
      </c>
      <c r="L4715" s="202">
        <v>2</v>
      </c>
      <c r="M4715" s="202">
        <v>3</v>
      </c>
      <c r="N4715" s="202">
        <v>4</v>
      </c>
      <c r="O4715" s="202">
        <v>5</v>
      </c>
      <c r="P4715" s="202">
        <v>6</v>
      </c>
      <c r="Q4715" s="202">
        <v>7</v>
      </c>
      <c r="R4715" s="202">
        <v>8</v>
      </c>
      <c r="S4715" s="202">
        <v>9</v>
      </c>
      <c r="T4715" s="202">
        <v>10</v>
      </c>
      <c r="U4715" s="202">
        <v>13</v>
      </c>
      <c r="V4715" s="202">
        <v>14</v>
      </c>
      <c r="W4715" s="202" t="s">
        <v>1224</v>
      </c>
      <c r="X4715" s="202">
        <v>1</v>
      </c>
      <c r="Y4715" s="202">
        <v>2</v>
      </c>
      <c r="Z4715" s="202">
        <v>3</v>
      </c>
      <c r="AA4715" s="202">
        <v>4</v>
      </c>
      <c r="AB4715" s="202">
        <v>5</v>
      </c>
      <c r="AC4715" s="202">
        <v>6</v>
      </c>
      <c r="AD4715" s="202">
        <v>7</v>
      </c>
      <c r="AE4715" s="202">
        <v>8</v>
      </c>
      <c r="AF4715" s="202">
        <v>9</v>
      </c>
      <c r="AG4715" s="202">
        <v>10</v>
      </c>
      <c r="AH4715" s="202">
        <v>13</v>
      </c>
      <c r="AI4715" s="202">
        <v>14</v>
      </c>
      <c r="AJ4715" s="202" t="s">
        <v>1224</v>
      </c>
      <c r="AK4715" s="202">
        <v>1</v>
      </c>
      <c r="AL4715" s="202">
        <v>2</v>
      </c>
      <c r="AM4715" s="202">
        <v>3</v>
      </c>
      <c r="AN4715" s="202">
        <v>4</v>
      </c>
      <c r="AO4715" s="202">
        <v>5</v>
      </c>
      <c r="AP4715" s="202">
        <v>6</v>
      </c>
      <c r="AQ4715" s="202">
        <v>7</v>
      </c>
      <c r="AR4715" s="202">
        <v>8</v>
      </c>
      <c r="AS4715" s="202">
        <v>9</v>
      </c>
      <c r="AT4715" s="202">
        <v>10</v>
      </c>
      <c r="AU4715" s="202">
        <v>13</v>
      </c>
      <c r="AV4715" s="202">
        <v>14</v>
      </c>
      <c r="AW4715" s="202">
        <v>15</v>
      </c>
    </row>
    <row r="4716" spans="1:49">
      <c r="A4716" s="37"/>
      <c r="B4716" s="38"/>
      <c r="C4716" s="38"/>
      <c r="D4716" s="38"/>
      <c r="E4716" s="60"/>
      <c r="F4716" s="61"/>
      <c r="G4716" s="61"/>
      <c r="H4716" s="61"/>
      <c r="I4716" s="38"/>
      <c r="J4716" s="134"/>
      <c r="K4716" s="134"/>
      <c r="L4716" s="134"/>
      <c r="M4716" s="134"/>
      <c r="N4716" s="134"/>
      <c r="O4716" s="134"/>
      <c r="P4716" s="134"/>
      <c r="Q4716" s="134"/>
      <c r="R4716" s="134"/>
      <c r="S4716" s="134"/>
      <c r="T4716" s="134"/>
      <c r="U4716" s="134"/>
      <c r="V4716" s="134"/>
      <c r="W4716" s="134"/>
      <c r="X4716" s="134"/>
      <c r="Y4716" s="134"/>
      <c r="Z4716" s="134"/>
      <c r="AA4716" s="134"/>
      <c r="AB4716" s="134"/>
      <c r="AC4716" s="134"/>
      <c r="AD4716" s="134"/>
      <c r="AE4716" s="134"/>
      <c r="AF4716" s="134"/>
      <c r="AG4716" s="134"/>
      <c r="AH4716" s="134"/>
      <c r="AI4716" s="134"/>
      <c r="AJ4716" s="134"/>
      <c r="AK4716" s="134"/>
      <c r="AL4716" s="134"/>
      <c r="AM4716" s="134"/>
      <c r="AN4716" s="134"/>
      <c r="AO4716" s="134"/>
      <c r="AP4716" s="134"/>
      <c r="AQ4716" s="134"/>
      <c r="AR4716" s="134"/>
      <c r="AS4716" s="134"/>
      <c r="AT4716" s="134"/>
      <c r="AU4716" s="134"/>
      <c r="AV4716" s="134"/>
      <c r="AW4716" s="134"/>
    </row>
    <row r="4717" spans="1:49">
      <c r="A4717" s="92" t="s">
        <v>797</v>
      </c>
      <c r="B4717" s="93" t="s">
        <v>1030</v>
      </c>
      <c r="C4717" s="93" t="s">
        <v>1351</v>
      </c>
      <c r="D4717" s="460"/>
      <c r="E4717" s="531"/>
      <c r="F4717" s="50"/>
      <c r="G4717" s="50"/>
      <c r="H4717" s="50"/>
      <c r="I4717" s="108" t="s">
        <v>1531</v>
      </c>
      <c r="J4717" s="28"/>
      <c r="K4717" s="28"/>
      <c r="L4717" s="28"/>
      <c r="M4717" s="28"/>
      <c r="N4717" s="28"/>
      <c r="O4717" s="28"/>
      <c r="P4717" s="28"/>
      <c r="Q4717" s="28"/>
      <c r="R4717" s="28"/>
      <c r="S4717" s="28"/>
      <c r="T4717" s="28"/>
      <c r="U4717" s="28"/>
      <c r="V4717" s="28"/>
      <c r="W4717" s="28"/>
      <c r="X4717" s="28"/>
      <c r="Y4717" s="28"/>
      <c r="Z4717" s="28"/>
      <c r="AA4717" s="28"/>
      <c r="AB4717" s="28"/>
      <c r="AC4717" s="28"/>
      <c r="AD4717" s="28"/>
      <c r="AE4717" s="28"/>
      <c r="AF4717" s="28"/>
      <c r="AG4717" s="28"/>
      <c r="AH4717" s="28"/>
      <c r="AI4717" s="28"/>
      <c r="AJ4717" s="28"/>
      <c r="AK4717" s="28"/>
      <c r="AL4717" s="28"/>
      <c r="AM4717" s="28"/>
      <c r="AN4717" s="28"/>
      <c r="AO4717" s="28"/>
      <c r="AP4717" s="28"/>
      <c r="AQ4717" s="28"/>
      <c r="AR4717" s="28"/>
      <c r="AS4717" s="28"/>
      <c r="AT4717" s="28"/>
      <c r="AU4717" s="28"/>
      <c r="AV4717" s="28"/>
      <c r="AW4717" s="28"/>
    </row>
    <row r="4718" spans="1:49">
      <c r="A4718" s="48"/>
      <c r="B4718" s="1"/>
      <c r="C4718" s="1"/>
      <c r="D4718" s="369"/>
      <c r="E4718" s="531"/>
      <c r="F4718" s="50"/>
      <c r="G4718" s="50"/>
      <c r="H4718" s="50"/>
      <c r="I4718" s="108"/>
      <c r="J4718" s="28"/>
      <c r="K4718" s="28"/>
      <c r="L4718" s="28"/>
      <c r="M4718" s="28"/>
      <c r="N4718" s="28"/>
      <c r="O4718" s="28"/>
      <c r="P4718" s="28"/>
      <c r="Q4718" s="28"/>
      <c r="R4718" s="28"/>
      <c r="S4718" s="28"/>
      <c r="T4718" s="28"/>
      <c r="U4718" s="28"/>
      <c r="V4718" s="28"/>
      <c r="W4718" s="28"/>
      <c r="X4718" s="28"/>
      <c r="Y4718" s="28"/>
      <c r="Z4718" s="28"/>
      <c r="AA4718" s="28"/>
      <c r="AB4718" s="28"/>
      <c r="AC4718" s="28"/>
      <c r="AD4718" s="28"/>
      <c r="AE4718" s="28"/>
      <c r="AF4718" s="28"/>
      <c r="AG4718" s="28"/>
      <c r="AH4718" s="28"/>
      <c r="AI4718" s="28"/>
      <c r="AJ4718" s="28"/>
      <c r="AK4718" s="28"/>
      <c r="AL4718" s="28"/>
      <c r="AM4718" s="28"/>
      <c r="AN4718" s="28"/>
      <c r="AO4718" s="28"/>
      <c r="AP4718" s="28"/>
      <c r="AQ4718" s="28"/>
      <c r="AR4718" s="28"/>
      <c r="AS4718" s="28"/>
      <c r="AT4718" s="28"/>
      <c r="AU4718" s="28"/>
      <c r="AV4718" s="28"/>
      <c r="AW4718" s="28"/>
    </row>
    <row r="4719" spans="1:49">
      <c r="A4719" s="48"/>
      <c r="B4719" s="42"/>
      <c r="C4719" s="42"/>
      <c r="D4719" s="42"/>
      <c r="E4719" s="531"/>
      <c r="F4719" s="50"/>
      <c r="G4719" s="50"/>
      <c r="H4719" s="50"/>
      <c r="I4719" s="49" t="s">
        <v>1559</v>
      </c>
      <c r="J4719" s="12">
        <f>SUM(J4720,J4728,J4730)</f>
        <v>0</v>
      </c>
      <c r="K4719" s="12">
        <f t="shared" ref="K4719:AT4719" si="1316">SUM(K4720,K4728,K4730)</f>
        <v>0</v>
      </c>
      <c r="L4719" s="12">
        <f t="shared" si="1316"/>
        <v>0</v>
      </c>
      <c r="M4719" s="12">
        <f t="shared" si="1316"/>
        <v>0</v>
      </c>
      <c r="N4719" s="12">
        <f t="shared" si="1316"/>
        <v>0</v>
      </c>
      <c r="O4719" s="12">
        <f t="shared" si="1316"/>
        <v>0</v>
      </c>
      <c r="P4719" s="12">
        <f t="shared" si="1316"/>
        <v>0</v>
      </c>
      <c r="Q4719" s="12">
        <f t="shared" si="1316"/>
        <v>0</v>
      </c>
      <c r="R4719" s="12">
        <f t="shared" si="1316"/>
        <v>0</v>
      </c>
      <c r="S4719" s="12">
        <f t="shared" si="1316"/>
        <v>0</v>
      </c>
      <c r="T4719" s="12">
        <f t="shared" si="1316"/>
        <v>0</v>
      </c>
      <c r="U4719" s="12">
        <v>0</v>
      </c>
      <c r="V4719" s="12">
        <v>0</v>
      </c>
      <c r="W4719" s="12">
        <f>SUM(W4720,W4728,W4730)</f>
        <v>4170</v>
      </c>
      <c r="X4719" s="12">
        <f t="shared" si="1316"/>
        <v>0</v>
      </c>
      <c r="Y4719" s="12">
        <f t="shared" si="1316"/>
        <v>0</v>
      </c>
      <c r="Z4719" s="12">
        <f t="shared" si="1316"/>
        <v>0</v>
      </c>
      <c r="AA4719" s="12">
        <f t="shared" si="1316"/>
        <v>0</v>
      </c>
      <c r="AB4719" s="12">
        <f t="shared" si="1316"/>
        <v>0</v>
      </c>
      <c r="AC4719" s="12">
        <f t="shared" si="1316"/>
        <v>0</v>
      </c>
      <c r="AD4719" s="12">
        <f t="shared" si="1316"/>
        <v>0</v>
      </c>
      <c r="AE4719" s="12">
        <f t="shared" si="1316"/>
        <v>0</v>
      </c>
      <c r="AF4719" s="12">
        <f t="shared" si="1316"/>
        <v>0</v>
      </c>
      <c r="AG4719" s="12">
        <f t="shared" si="1316"/>
        <v>0</v>
      </c>
      <c r="AH4719" s="12">
        <v>0</v>
      </c>
      <c r="AI4719" s="12">
        <v>4170</v>
      </c>
      <c r="AJ4719" s="12">
        <f>SUM(AJ4720,AJ4728,AJ4730)</f>
        <v>4700</v>
      </c>
      <c r="AK4719" s="12">
        <f t="shared" si="1316"/>
        <v>0</v>
      </c>
      <c r="AL4719" s="12">
        <f t="shared" si="1316"/>
        <v>0</v>
      </c>
      <c r="AM4719" s="12">
        <f t="shared" si="1316"/>
        <v>0</v>
      </c>
      <c r="AN4719" s="12">
        <f t="shared" si="1316"/>
        <v>0</v>
      </c>
      <c r="AO4719" s="12">
        <f t="shared" si="1316"/>
        <v>2700</v>
      </c>
      <c r="AP4719" s="12">
        <f t="shared" si="1316"/>
        <v>2000</v>
      </c>
      <c r="AQ4719" s="12">
        <f t="shared" si="1316"/>
        <v>0</v>
      </c>
      <c r="AR4719" s="12">
        <f t="shared" si="1316"/>
        <v>0</v>
      </c>
      <c r="AS4719" s="12">
        <f t="shared" si="1316"/>
        <v>0</v>
      </c>
      <c r="AT4719" s="12">
        <f t="shared" si="1316"/>
        <v>0</v>
      </c>
      <c r="AU4719" s="12">
        <v>4700</v>
      </c>
      <c r="AV4719" s="12">
        <v>0</v>
      </c>
      <c r="AW4719" s="12">
        <f t="shared" ref="AW4719:AW4748" si="1317">U4719+AH4719+AU4719</f>
        <v>4700</v>
      </c>
    </row>
    <row r="4720" spans="1:49">
      <c r="A4720" s="44" t="s">
        <v>797</v>
      </c>
      <c r="B4720" s="45" t="s">
        <v>1030</v>
      </c>
      <c r="C4720" s="45" t="s">
        <v>1351</v>
      </c>
      <c r="D4720" s="452" t="s">
        <v>2985</v>
      </c>
      <c r="E4720" s="213" t="s">
        <v>771</v>
      </c>
      <c r="F4720" s="65"/>
      <c r="G4720" s="65"/>
      <c r="H4720" s="65"/>
      <c r="I4720" s="1" t="s">
        <v>1500</v>
      </c>
      <c r="J4720" s="9">
        <f>SUM(J4721:J4722)</f>
        <v>0</v>
      </c>
      <c r="K4720" s="9">
        <f t="shared" ref="K4720:AT4720" si="1318">SUM(K4721:K4722)</f>
        <v>0</v>
      </c>
      <c r="L4720" s="9">
        <f t="shared" si="1318"/>
        <v>0</v>
      </c>
      <c r="M4720" s="9">
        <f t="shared" si="1318"/>
        <v>0</v>
      </c>
      <c r="N4720" s="9">
        <f t="shared" si="1318"/>
        <v>0</v>
      </c>
      <c r="O4720" s="9">
        <f t="shared" si="1318"/>
        <v>0</v>
      </c>
      <c r="P4720" s="9">
        <f t="shared" si="1318"/>
        <v>0</v>
      </c>
      <c r="Q4720" s="9">
        <f t="shared" si="1318"/>
        <v>0</v>
      </c>
      <c r="R4720" s="9">
        <f t="shared" si="1318"/>
        <v>0</v>
      </c>
      <c r="S4720" s="9">
        <f t="shared" si="1318"/>
        <v>0</v>
      </c>
      <c r="T4720" s="9">
        <f t="shared" si="1318"/>
        <v>0</v>
      </c>
      <c r="U4720" s="9">
        <v>0</v>
      </c>
      <c r="V4720" s="9">
        <v>0</v>
      </c>
      <c r="W4720" s="9">
        <f>SUM(W4721:W4722)</f>
        <v>0</v>
      </c>
      <c r="X4720" s="9">
        <f t="shared" si="1318"/>
        <v>0</v>
      </c>
      <c r="Y4720" s="9">
        <f t="shared" si="1318"/>
        <v>0</v>
      </c>
      <c r="Z4720" s="9">
        <f t="shared" si="1318"/>
        <v>0</v>
      </c>
      <c r="AA4720" s="9">
        <f t="shared" si="1318"/>
        <v>0</v>
      </c>
      <c r="AB4720" s="9">
        <f t="shared" si="1318"/>
        <v>0</v>
      </c>
      <c r="AC4720" s="9">
        <f t="shared" si="1318"/>
        <v>0</v>
      </c>
      <c r="AD4720" s="9">
        <f t="shared" si="1318"/>
        <v>0</v>
      </c>
      <c r="AE4720" s="9">
        <f t="shared" si="1318"/>
        <v>0</v>
      </c>
      <c r="AF4720" s="9">
        <f t="shared" si="1318"/>
        <v>0</v>
      </c>
      <c r="AG4720" s="9">
        <f t="shared" si="1318"/>
        <v>0</v>
      </c>
      <c r="AH4720" s="9">
        <v>0</v>
      </c>
      <c r="AI4720" s="9">
        <v>0</v>
      </c>
      <c r="AJ4720" s="9">
        <f>SUM(AJ4721:AJ4722)</f>
        <v>0</v>
      </c>
      <c r="AK4720" s="9">
        <f t="shared" si="1318"/>
        <v>0</v>
      </c>
      <c r="AL4720" s="9">
        <f t="shared" si="1318"/>
        <v>0</v>
      </c>
      <c r="AM4720" s="9">
        <f t="shared" si="1318"/>
        <v>0</v>
      </c>
      <c r="AN4720" s="9">
        <f t="shared" si="1318"/>
        <v>0</v>
      </c>
      <c r="AO4720" s="9">
        <f t="shared" si="1318"/>
        <v>0</v>
      </c>
      <c r="AP4720" s="9">
        <f t="shared" si="1318"/>
        <v>0</v>
      </c>
      <c r="AQ4720" s="9">
        <f t="shared" si="1318"/>
        <v>0</v>
      </c>
      <c r="AR4720" s="9">
        <f t="shared" si="1318"/>
        <v>0</v>
      </c>
      <c r="AS4720" s="9">
        <f t="shared" si="1318"/>
        <v>0</v>
      </c>
      <c r="AT4720" s="9">
        <f t="shared" si="1318"/>
        <v>0</v>
      </c>
      <c r="AU4720" s="9">
        <v>0</v>
      </c>
      <c r="AV4720" s="9">
        <v>0</v>
      </c>
      <c r="AW4720" s="9">
        <f t="shared" si="1317"/>
        <v>0</v>
      </c>
    </row>
    <row r="4721" spans="1:49">
      <c r="A4721" s="44" t="s">
        <v>797</v>
      </c>
      <c r="B4721" s="45" t="s">
        <v>1030</v>
      </c>
      <c r="C4721" s="45" t="s">
        <v>1351</v>
      </c>
      <c r="D4721" s="452" t="s">
        <v>2985</v>
      </c>
      <c r="E4721" s="367" t="s">
        <v>834</v>
      </c>
      <c r="F4721" s="50"/>
      <c r="G4721" s="468" t="s">
        <v>3096</v>
      </c>
      <c r="H4721" s="50" t="s">
        <v>2333</v>
      </c>
      <c r="I4721" s="42" t="s">
        <v>1165</v>
      </c>
      <c r="U4721" s="15">
        <v>0</v>
      </c>
      <c r="V4721" s="15">
        <v>0</v>
      </c>
      <c r="AH4721" s="15">
        <v>0</v>
      </c>
      <c r="AI4721" s="15">
        <v>0</v>
      </c>
      <c r="AU4721" s="15">
        <v>0</v>
      </c>
      <c r="AV4721" s="15">
        <v>0</v>
      </c>
      <c r="AW4721" s="15">
        <f t="shared" si="1317"/>
        <v>0</v>
      </c>
    </row>
    <row r="4722" spans="1:49">
      <c r="A4722" s="44" t="s">
        <v>797</v>
      </c>
      <c r="B4722" s="45" t="s">
        <v>1030</v>
      </c>
      <c r="C4722" s="45" t="s">
        <v>1351</v>
      </c>
      <c r="D4722" s="452" t="s">
        <v>2985</v>
      </c>
      <c r="E4722" s="367" t="s">
        <v>772</v>
      </c>
      <c r="F4722" s="50"/>
      <c r="G4722" s="468" t="s">
        <v>3096</v>
      </c>
      <c r="H4722" s="50" t="s">
        <v>2333</v>
      </c>
      <c r="I4722" s="42" t="s">
        <v>1227</v>
      </c>
      <c r="J4722" s="15">
        <f>SUM(J4723:J4727)</f>
        <v>0</v>
      </c>
      <c r="K4722" s="15">
        <f t="shared" ref="K4722:AT4722" si="1319">SUM(K4723:K4727)</f>
        <v>0</v>
      </c>
      <c r="L4722" s="15">
        <f t="shared" si="1319"/>
        <v>0</v>
      </c>
      <c r="M4722" s="15">
        <f t="shared" si="1319"/>
        <v>0</v>
      </c>
      <c r="N4722" s="15">
        <f t="shared" si="1319"/>
        <v>0</v>
      </c>
      <c r="O4722" s="15">
        <f t="shared" si="1319"/>
        <v>0</v>
      </c>
      <c r="P4722" s="15">
        <f t="shared" si="1319"/>
        <v>0</v>
      </c>
      <c r="Q4722" s="15">
        <f t="shared" si="1319"/>
        <v>0</v>
      </c>
      <c r="R4722" s="15">
        <f t="shared" si="1319"/>
        <v>0</v>
      </c>
      <c r="S4722" s="15">
        <f t="shared" si="1319"/>
        <v>0</v>
      </c>
      <c r="T4722" s="15">
        <f t="shared" si="1319"/>
        <v>0</v>
      </c>
      <c r="U4722" s="15">
        <v>0</v>
      </c>
      <c r="V4722" s="15">
        <v>0</v>
      </c>
      <c r="W4722" s="15">
        <f>SUM(W4723:W4727)</f>
        <v>0</v>
      </c>
      <c r="X4722" s="15">
        <f t="shared" si="1319"/>
        <v>0</v>
      </c>
      <c r="Y4722" s="15">
        <f t="shared" si="1319"/>
        <v>0</v>
      </c>
      <c r="Z4722" s="15">
        <f t="shared" si="1319"/>
        <v>0</v>
      </c>
      <c r="AA4722" s="15">
        <f t="shared" si="1319"/>
        <v>0</v>
      </c>
      <c r="AB4722" s="15">
        <f t="shared" si="1319"/>
        <v>0</v>
      </c>
      <c r="AC4722" s="15">
        <f t="shared" si="1319"/>
        <v>0</v>
      </c>
      <c r="AD4722" s="15">
        <f t="shared" si="1319"/>
        <v>0</v>
      </c>
      <c r="AE4722" s="15">
        <f t="shared" si="1319"/>
        <v>0</v>
      </c>
      <c r="AF4722" s="15">
        <f t="shared" si="1319"/>
        <v>0</v>
      </c>
      <c r="AG4722" s="15">
        <f t="shared" si="1319"/>
        <v>0</v>
      </c>
      <c r="AH4722" s="15">
        <v>0</v>
      </c>
      <c r="AI4722" s="15">
        <v>0</v>
      </c>
      <c r="AJ4722" s="15">
        <f>SUM(AJ4723:AJ4727)</f>
        <v>0</v>
      </c>
      <c r="AK4722" s="15">
        <f t="shared" si="1319"/>
        <v>0</v>
      </c>
      <c r="AL4722" s="15">
        <f t="shared" si="1319"/>
        <v>0</v>
      </c>
      <c r="AM4722" s="15">
        <f t="shared" si="1319"/>
        <v>0</v>
      </c>
      <c r="AN4722" s="15">
        <f t="shared" si="1319"/>
        <v>0</v>
      </c>
      <c r="AO4722" s="15">
        <f t="shared" si="1319"/>
        <v>0</v>
      </c>
      <c r="AP4722" s="15">
        <f t="shared" si="1319"/>
        <v>0</v>
      </c>
      <c r="AQ4722" s="15">
        <f t="shared" si="1319"/>
        <v>0</v>
      </c>
      <c r="AR4722" s="15">
        <f t="shared" si="1319"/>
        <v>0</v>
      </c>
      <c r="AS4722" s="15">
        <f t="shared" si="1319"/>
        <v>0</v>
      </c>
      <c r="AT4722" s="15">
        <f t="shared" si="1319"/>
        <v>0</v>
      </c>
      <c r="AU4722" s="15">
        <v>0</v>
      </c>
      <c r="AV4722" s="15">
        <v>0</v>
      </c>
      <c r="AW4722" s="15">
        <f t="shared" si="1317"/>
        <v>0</v>
      </c>
    </row>
    <row r="4723" spans="1:49" s="144" customFormat="1">
      <c r="A4723" s="44" t="s">
        <v>797</v>
      </c>
      <c r="B4723" s="45" t="s">
        <v>1030</v>
      </c>
      <c r="C4723" s="45" t="s">
        <v>1351</v>
      </c>
      <c r="D4723" s="452" t="s">
        <v>2985</v>
      </c>
      <c r="E4723" s="140" t="s">
        <v>850</v>
      </c>
      <c r="F4723" s="141" t="s">
        <v>535</v>
      </c>
      <c r="G4723" s="468" t="s">
        <v>3096</v>
      </c>
      <c r="H4723" s="50" t="s">
        <v>2333</v>
      </c>
      <c r="I4723" s="142" t="s">
        <v>1119</v>
      </c>
      <c r="J4723" s="15"/>
      <c r="K4723" s="15"/>
      <c r="L4723" s="15"/>
      <c r="M4723" s="15"/>
      <c r="N4723" s="15"/>
      <c r="O4723" s="15"/>
      <c r="P4723" s="15"/>
      <c r="Q4723" s="15"/>
      <c r="R4723" s="15"/>
      <c r="S4723" s="15"/>
      <c r="T4723" s="15"/>
      <c r="U4723" s="15">
        <v>0</v>
      </c>
      <c r="V4723" s="15">
        <v>0</v>
      </c>
      <c r="W4723" s="15"/>
      <c r="X4723" s="15"/>
      <c r="Y4723" s="15"/>
      <c r="Z4723" s="15"/>
      <c r="AA4723" s="15"/>
      <c r="AB4723" s="15"/>
      <c r="AC4723" s="15"/>
      <c r="AD4723" s="15"/>
      <c r="AE4723" s="15"/>
      <c r="AF4723" s="15"/>
      <c r="AG4723" s="15"/>
      <c r="AH4723" s="15">
        <v>0</v>
      </c>
      <c r="AI4723" s="15">
        <v>0</v>
      </c>
      <c r="AJ4723" s="15"/>
      <c r="AK4723" s="15"/>
      <c r="AL4723" s="15"/>
      <c r="AM4723" s="15"/>
      <c r="AN4723" s="15"/>
      <c r="AO4723" s="15"/>
      <c r="AP4723" s="15"/>
      <c r="AQ4723" s="15"/>
      <c r="AR4723" s="15"/>
      <c r="AS4723" s="15"/>
      <c r="AT4723" s="15"/>
      <c r="AU4723" s="15">
        <v>0</v>
      </c>
      <c r="AV4723" s="15">
        <v>0</v>
      </c>
      <c r="AW4723" s="15">
        <f t="shared" si="1317"/>
        <v>0</v>
      </c>
    </row>
    <row r="4724" spans="1:49" s="144" customFormat="1">
      <c r="A4724" s="44" t="s">
        <v>797</v>
      </c>
      <c r="B4724" s="45" t="s">
        <v>1030</v>
      </c>
      <c r="C4724" s="45" t="s">
        <v>1351</v>
      </c>
      <c r="D4724" s="452" t="s">
        <v>2985</v>
      </c>
      <c r="E4724" s="140" t="s">
        <v>851</v>
      </c>
      <c r="F4724" s="141" t="s">
        <v>536</v>
      </c>
      <c r="G4724" s="468" t="s">
        <v>3096</v>
      </c>
      <c r="H4724" s="50" t="s">
        <v>2333</v>
      </c>
      <c r="I4724" s="142" t="s">
        <v>1290</v>
      </c>
      <c r="J4724" s="15"/>
      <c r="K4724" s="15"/>
      <c r="L4724" s="15"/>
      <c r="M4724" s="15"/>
      <c r="N4724" s="15"/>
      <c r="O4724" s="15"/>
      <c r="P4724" s="15"/>
      <c r="Q4724" s="15"/>
      <c r="R4724" s="15"/>
      <c r="S4724" s="15"/>
      <c r="T4724" s="15"/>
      <c r="U4724" s="15">
        <v>0</v>
      </c>
      <c r="V4724" s="15">
        <v>0</v>
      </c>
      <c r="W4724" s="15"/>
      <c r="X4724" s="15"/>
      <c r="Y4724" s="15"/>
      <c r="Z4724" s="15"/>
      <c r="AA4724" s="15"/>
      <c r="AB4724" s="15"/>
      <c r="AC4724" s="15"/>
      <c r="AD4724" s="15"/>
      <c r="AE4724" s="15"/>
      <c r="AF4724" s="15"/>
      <c r="AG4724" s="15"/>
      <c r="AH4724" s="15">
        <v>0</v>
      </c>
      <c r="AI4724" s="15">
        <v>0</v>
      </c>
      <c r="AJ4724" s="15"/>
      <c r="AK4724" s="15"/>
      <c r="AL4724" s="15"/>
      <c r="AM4724" s="15"/>
      <c r="AN4724" s="15"/>
      <c r="AO4724" s="15"/>
      <c r="AP4724" s="15"/>
      <c r="AQ4724" s="15"/>
      <c r="AR4724" s="15"/>
      <c r="AS4724" s="15"/>
      <c r="AT4724" s="15"/>
      <c r="AU4724" s="15">
        <v>0</v>
      </c>
      <c r="AV4724" s="15">
        <v>0</v>
      </c>
      <c r="AW4724" s="15">
        <f t="shared" si="1317"/>
        <v>0</v>
      </c>
    </row>
    <row r="4725" spans="1:49" s="144" customFormat="1">
      <c r="A4725" s="44" t="s">
        <v>797</v>
      </c>
      <c r="B4725" s="45" t="s">
        <v>1030</v>
      </c>
      <c r="C4725" s="45" t="s">
        <v>1351</v>
      </c>
      <c r="D4725" s="452" t="s">
        <v>2985</v>
      </c>
      <c r="E4725" s="140" t="s">
        <v>852</v>
      </c>
      <c r="F4725" s="141" t="s">
        <v>537</v>
      </c>
      <c r="G4725" s="468" t="s">
        <v>3096</v>
      </c>
      <c r="H4725" s="50" t="s">
        <v>2333</v>
      </c>
      <c r="I4725" s="142" t="s">
        <v>1733</v>
      </c>
      <c r="J4725" s="15"/>
      <c r="K4725" s="15"/>
      <c r="L4725" s="15"/>
      <c r="M4725" s="15"/>
      <c r="N4725" s="15"/>
      <c r="O4725" s="15"/>
      <c r="P4725" s="15"/>
      <c r="Q4725" s="15"/>
      <c r="R4725" s="15"/>
      <c r="S4725" s="15"/>
      <c r="T4725" s="15"/>
      <c r="U4725" s="15">
        <v>0</v>
      </c>
      <c r="V4725" s="15">
        <v>0</v>
      </c>
      <c r="W4725" s="15"/>
      <c r="X4725" s="15"/>
      <c r="Y4725" s="15"/>
      <c r="Z4725" s="15"/>
      <c r="AA4725" s="15"/>
      <c r="AB4725" s="15"/>
      <c r="AC4725" s="15"/>
      <c r="AD4725" s="15"/>
      <c r="AE4725" s="15"/>
      <c r="AF4725" s="15"/>
      <c r="AG4725" s="15"/>
      <c r="AH4725" s="15">
        <v>0</v>
      </c>
      <c r="AI4725" s="15">
        <v>0</v>
      </c>
      <c r="AJ4725" s="15"/>
      <c r="AK4725" s="15"/>
      <c r="AL4725" s="15"/>
      <c r="AM4725" s="15"/>
      <c r="AN4725" s="15"/>
      <c r="AO4725" s="15"/>
      <c r="AP4725" s="15"/>
      <c r="AQ4725" s="15"/>
      <c r="AR4725" s="15"/>
      <c r="AS4725" s="15"/>
      <c r="AT4725" s="15"/>
      <c r="AU4725" s="15">
        <v>0</v>
      </c>
      <c r="AV4725" s="15">
        <v>0</v>
      </c>
      <c r="AW4725" s="15">
        <f t="shared" si="1317"/>
        <v>0</v>
      </c>
    </row>
    <row r="4726" spans="1:49" s="144" customFormat="1">
      <c r="A4726" s="44" t="s">
        <v>797</v>
      </c>
      <c r="B4726" s="45" t="s">
        <v>1030</v>
      </c>
      <c r="C4726" s="45" t="s">
        <v>1351</v>
      </c>
      <c r="D4726" s="452" t="s">
        <v>2985</v>
      </c>
      <c r="E4726" s="140" t="s">
        <v>853</v>
      </c>
      <c r="F4726" s="141" t="s">
        <v>538</v>
      </c>
      <c r="G4726" s="468" t="s">
        <v>3096</v>
      </c>
      <c r="H4726" s="50" t="s">
        <v>2333</v>
      </c>
      <c r="I4726" s="142" t="s">
        <v>1734</v>
      </c>
      <c r="J4726" s="15"/>
      <c r="K4726" s="15"/>
      <c r="L4726" s="15"/>
      <c r="M4726" s="15"/>
      <c r="N4726" s="15"/>
      <c r="O4726" s="15"/>
      <c r="P4726" s="15"/>
      <c r="Q4726" s="15"/>
      <c r="R4726" s="15"/>
      <c r="S4726" s="15"/>
      <c r="T4726" s="15"/>
      <c r="U4726" s="15">
        <v>0</v>
      </c>
      <c r="V4726" s="15">
        <v>0</v>
      </c>
      <c r="W4726" s="15"/>
      <c r="X4726" s="15"/>
      <c r="Y4726" s="15"/>
      <c r="Z4726" s="15"/>
      <c r="AA4726" s="15"/>
      <c r="AB4726" s="15"/>
      <c r="AC4726" s="15"/>
      <c r="AD4726" s="15"/>
      <c r="AE4726" s="15"/>
      <c r="AF4726" s="15"/>
      <c r="AG4726" s="15"/>
      <c r="AH4726" s="15">
        <v>0</v>
      </c>
      <c r="AI4726" s="15">
        <v>0</v>
      </c>
      <c r="AJ4726" s="15"/>
      <c r="AK4726" s="15"/>
      <c r="AL4726" s="15"/>
      <c r="AM4726" s="15"/>
      <c r="AN4726" s="15"/>
      <c r="AO4726" s="15"/>
      <c r="AP4726" s="15"/>
      <c r="AQ4726" s="15"/>
      <c r="AR4726" s="15"/>
      <c r="AS4726" s="15"/>
      <c r="AT4726" s="15"/>
      <c r="AU4726" s="15">
        <v>0</v>
      </c>
      <c r="AV4726" s="15">
        <v>0</v>
      </c>
      <c r="AW4726" s="15">
        <f t="shared" si="1317"/>
        <v>0</v>
      </c>
    </row>
    <row r="4727" spans="1:49" s="144" customFormat="1">
      <c r="A4727" s="44" t="s">
        <v>797</v>
      </c>
      <c r="B4727" s="45" t="s">
        <v>1030</v>
      </c>
      <c r="C4727" s="45" t="s">
        <v>1351</v>
      </c>
      <c r="D4727" s="452" t="s">
        <v>2985</v>
      </c>
      <c r="E4727" s="140" t="s">
        <v>854</v>
      </c>
      <c r="F4727" s="141" t="s">
        <v>539</v>
      </c>
      <c r="G4727" s="468" t="s">
        <v>3096</v>
      </c>
      <c r="H4727" s="50" t="s">
        <v>2333</v>
      </c>
      <c r="I4727" s="142" t="s">
        <v>1735</v>
      </c>
      <c r="J4727" s="15"/>
      <c r="K4727" s="15"/>
      <c r="L4727" s="15"/>
      <c r="M4727" s="15"/>
      <c r="N4727" s="15"/>
      <c r="O4727" s="15"/>
      <c r="P4727" s="15"/>
      <c r="Q4727" s="15"/>
      <c r="R4727" s="15"/>
      <c r="S4727" s="15"/>
      <c r="T4727" s="15"/>
      <c r="U4727" s="15">
        <v>0</v>
      </c>
      <c r="V4727" s="15">
        <v>0</v>
      </c>
      <c r="W4727" s="15"/>
      <c r="X4727" s="15"/>
      <c r="Y4727" s="15"/>
      <c r="Z4727" s="15"/>
      <c r="AA4727" s="15"/>
      <c r="AB4727" s="15"/>
      <c r="AC4727" s="15"/>
      <c r="AD4727" s="15"/>
      <c r="AE4727" s="15"/>
      <c r="AF4727" s="15"/>
      <c r="AG4727" s="15"/>
      <c r="AH4727" s="15">
        <v>0</v>
      </c>
      <c r="AI4727" s="15">
        <v>0</v>
      </c>
      <c r="AJ4727" s="15"/>
      <c r="AK4727" s="15"/>
      <c r="AL4727" s="15"/>
      <c r="AM4727" s="15"/>
      <c r="AN4727" s="15"/>
      <c r="AO4727" s="15"/>
      <c r="AP4727" s="15"/>
      <c r="AQ4727" s="15"/>
      <c r="AR4727" s="15"/>
      <c r="AS4727" s="15"/>
      <c r="AT4727" s="15"/>
      <c r="AU4727" s="15">
        <v>0</v>
      </c>
      <c r="AV4727" s="15">
        <v>0</v>
      </c>
      <c r="AW4727" s="15">
        <f t="shared" si="1317"/>
        <v>0</v>
      </c>
    </row>
    <row r="4728" spans="1:49">
      <c r="A4728" s="44" t="s">
        <v>797</v>
      </c>
      <c r="B4728" s="45" t="s">
        <v>1030</v>
      </c>
      <c r="C4728" s="45" t="s">
        <v>1351</v>
      </c>
      <c r="D4728" s="452" t="s">
        <v>2985</v>
      </c>
      <c r="E4728" s="213" t="s">
        <v>773</v>
      </c>
      <c r="F4728" s="65"/>
      <c r="G4728" s="65"/>
      <c r="H4728" s="65"/>
      <c r="I4728" s="1" t="s">
        <v>1362</v>
      </c>
      <c r="J4728" s="9">
        <f>SUM(J4729)</f>
        <v>0</v>
      </c>
      <c r="K4728" s="9">
        <f t="shared" ref="K4728:AT4728" si="1320">SUM(K4729)</f>
        <v>0</v>
      </c>
      <c r="L4728" s="9">
        <f t="shared" si="1320"/>
        <v>0</v>
      </c>
      <c r="M4728" s="9">
        <f t="shared" si="1320"/>
        <v>0</v>
      </c>
      <c r="N4728" s="9">
        <f t="shared" si="1320"/>
        <v>0</v>
      </c>
      <c r="O4728" s="9">
        <f t="shared" si="1320"/>
        <v>0</v>
      </c>
      <c r="P4728" s="9">
        <f t="shared" si="1320"/>
        <v>0</v>
      </c>
      <c r="Q4728" s="9">
        <f t="shared" si="1320"/>
        <v>0</v>
      </c>
      <c r="R4728" s="9">
        <f t="shared" si="1320"/>
        <v>0</v>
      </c>
      <c r="S4728" s="9">
        <f t="shared" si="1320"/>
        <v>0</v>
      </c>
      <c r="T4728" s="9">
        <f t="shared" si="1320"/>
        <v>0</v>
      </c>
      <c r="U4728" s="9">
        <v>0</v>
      </c>
      <c r="V4728" s="9">
        <v>0</v>
      </c>
      <c r="W4728" s="9">
        <f>SUM(W4729)</f>
        <v>0</v>
      </c>
      <c r="X4728" s="9">
        <f t="shared" si="1320"/>
        <v>0</v>
      </c>
      <c r="Y4728" s="9">
        <f t="shared" si="1320"/>
        <v>0</v>
      </c>
      <c r="Z4728" s="9">
        <f t="shared" si="1320"/>
        <v>0</v>
      </c>
      <c r="AA4728" s="9">
        <f t="shared" si="1320"/>
        <v>0</v>
      </c>
      <c r="AB4728" s="9">
        <f t="shared" si="1320"/>
        <v>0</v>
      </c>
      <c r="AC4728" s="9">
        <f t="shared" si="1320"/>
        <v>0</v>
      </c>
      <c r="AD4728" s="9">
        <f t="shared" si="1320"/>
        <v>0</v>
      </c>
      <c r="AE4728" s="9">
        <f t="shared" si="1320"/>
        <v>0</v>
      </c>
      <c r="AF4728" s="9">
        <f t="shared" si="1320"/>
        <v>0</v>
      </c>
      <c r="AG4728" s="9">
        <f t="shared" si="1320"/>
        <v>0</v>
      </c>
      <c r="AH4728" s="9">
        <v>0</v>
      </c>
      <c r="AI4728" s="9">
        <v>0</v>
      </c>
      <c r="AJ4728" s="9">
        <f>SUM(AJ4729)</f>
        <v>0</v>
      </c>
      <c r="AK4728" s="9">
        <f t="shared" si="1320"/>
        <v>0</v>
      </c>
      <c r="AL4728" s="9">
        <f t="shared" si="1320"/>
        <v>0</v>
      </c>
      <c r="AM4728" s="9">
        <f t="shared" si="1320"/>
        <v>0</v>
      </c>
      <c r="AN4728" s="9">
        <f t="shared" si="1320"/>
        <v>0</v>
      </c>
      <c r="AO4728" s="9">
        <f t="shared" si="1320"/>
        <v>0</v>
      </c>
      <c r="AP4728" s="9">
        <f t="shared" si="1320"/>
        <v>0</v>
      </c>
      <c r="AQ4728" s="9">
        <f t="shared" si="1320"/>
        <v>0</v>
      </c>
      <c r="AR4728" s="9">
        <f t="shared" si="1320"/>
        <v>0</v>
      </c>
      <c r="AS4728" s="9">
        <f t="shared" si="1320"/>
        <v>0</v>
      </c>
      <c r="AT4728" s="9">
        <f t="shared" si="1320"/>
        <v>0</v>
      </c>
      <c r="AU4728" s="9">
        <v>0</v>
      </c>
      <c r="AV4728" s="9">
        <v>0</v>
      </c>
      <c r="AW4728" s="9">
        <f t="shared" si="1317"/>
        <v>0</v>
      </c>
    </row>
    <row r="4729" spans="1:49">
      <c r="A4729" s="44" t="s">
        <v>797</v>
      </c>
      <c r="B4729" s="45" t="s">
        <v>1030</v>
      </c>
      <c r="C4729" s="45" t="s">
        <v>1351</v>
      </c>
      <c r="D4729" s="452" t="s">
        <v>2985</v>
      </c>
      <c r="E4729" s="367" t="s">
        <v>785</v>
      </c>
      <c r="F4729" s="50"/>
      <c r="G4729" s="468" t="s">
        <v>3096</v>
      </c>
      <c r="H4729" s="50" t="s">
        <v>2333</v>
      </c>
      <c r="I4729" s="42" t="s">
        <v>1363</v>
      </c>
      <c r="U4729" s="15">
        <v>0</v>
      </c>
      <c r="V4729" s="15">
        <v>0</v>
      </c>
      <c r="AH4729" s="15">
        <v>0</v>
      </c>
      <c r="AI4729" s="15">
        <v>0</v>
      </c>
      <c r="AU4729" s="15">
        <v>0</v>
      </c>
      <c r="AV4729" s="15">
        <v>0</v>
      </c>
      <c r="AW4729" s="15">
        <f t="shared" si="1317"/>
        <v>0</v>
      </c>
    </row>
    <row r="4730" spans="1:49">
      <c r="A4730" s="44" t="s">
        <v>797</v>
      </c>
      <c r="B4730" s="45" t="s">
        <v>1030</v>
      </c>
      <c r="C4730" s="45" t="s">
        <v>1351</v>
      </c>
      <c r="D4730" s="452" t="s">
        <v>2985</v>
      </c>
      <c r="E4730" s="213" t="s">
        <v>1364</v>
      </c>
      <c r="F4730" s="65"/>
      <c r="G4730" s="65"/>
      <c r="H4730" s="65"/>
      <c r="I4730" s="1" t="s">
        <v>2104</v>
      </c>
      <c r="J4730" s="9">
        <f>SUM(J4731:J4740)</f>
        <v>0</v>
      </c>
      <c r="K4730" s="9">
        <f t="shared" ref="K4730:AT4730" si="1321">SUM(K4731:K4740)</f>
        <v>0</v>
      </c>
      <c r="L4730" s="9">
        <f t="shared" si="1321"/>
        <v>0</v>
      </c>
      <c r="M4730" s="9">
        <f t="shared" si="1321"/>
        <v>0</v>
      </c>
      <c r="N4730" s="9">
        <f t="shared" si="1321"/>
        <v>0</v>
      </c>
      <c r="O4730" s="9">
        <f t="shared" si="1321"/>
        <v>0</v>
      </c>
      <c r="P4730" s="9">
        <f t="shared" si="1321"/>
        <v>0</v>
      </c>
      <c r="Q4730" s="9">
        <f t="shared" si="1321"/>
        <v>0</v>
      </c>
      <c r="R4730" s="9">
        <f t="shared" si="1321"/>
        <v>0</v>
      </c>
      <c r="S4730" s="9">
        <f t="shared" si="1321"/>
        <v>0</v>
      </c>
      <c r="T4730" s="9">
        <f t="shared" si="1321"/>
        <v>0</v>
      </c>
      <c r="U4730" s="9">
        <v>0</v>
      </c>
      <c r="V4730" s="9">
        <v>0</v>
      </c>
      <c r="W4730" s="9">
        <f>SUM(W4731:W4740)</f>
        <v>4170</v>
      </c>
      <c r="X4730" s="9">
        <f t="shared" si="1321"/>
        <v>0</v>
      </c>
      <c r="Y4730" s="9">
        <f t="shared" si="1321"/>
        <v>0</v>
      </c>
      <c r="Z4730" s="9">
        <f t="shared" si="1321"/>
        <v>0</v>
      </c>
      <c r="AA4730" s="9">
        <f t="shared" si="1321"/>
        <v>0</v>
      </c>
      <c r="AB4730" s="9">
        <f t="shared" si="1321"/>
        <v>0</v>
      </c>
      <c r="AC4730" s="9">
        <f t="shared" si="1321"/>
        <v>0</v>
      </c>
      <c r="AD4730" s="9">
        <f t="shared" si="1321"/>
        <v>0</v>
      </c>
      <c r="AE4730" s="9">
        <f t="shared" si="1321"/>
        <v>0</v>
      </c>
      <c r="AF4730" s="9">
        <f t="shared" si="1321"/>
        <v>0</v>
      </c>
      <c r="AG4730" s="9">
        <f t="shared" si="1321"/>
        <v>0</v>
      </c>
      <c r="AH4730" s="9">
        <v>0</v>
      </c>
      <c r="AI4730" s="9">
        <v>4170</v>
      </c>
      <c r="AJ4730" s="9">
        <f>SUM(AJ4731:AJ4740)</f>
        <v>4700</v>
      </c>
      <c r="AK4730" s="9">
        <f t="shared" si="1321"/>
        <v>0</v>
      </c>
      <c r="AL4730" s="9">
        <f t="shared" si="1321"/>
        <v>0</v>
      </c>
      <c r="AM4730" s="9">
        <f t="shared" si="1321"/>
        <v>0</v>
      </c>
      <c r="AN4730" s="9">
        <f t="shared" si="1321"/>
        <v>0</v>
      </c>
      <c r="AO4730" s="9">
        <f t="shared" si="1321"/>
        <v>2700</v>
      </c>
      <c r="AP4730" s="9">
        <f t="shared" si="1321"/>
        <v>2000</v>
      </c>
      <c r="AQ4730" s="9">
        <f t="shared" si="1321"/>
        <v>0</v>
      </c>
      <c r="AR4730" s="9">
        <f t="shared" si="1321"/>
        <v>0</v>
      </c>
      <c r="AS4730" s="9">
        <f t="shared" si="1321"/>
        <v>0</v>
      </c>
      <c r="AT4730" s="9">
        <f t="shared" si="1321"/>
        <v>0</v>
      </c>
      <c r="AU4730" s="9">
        <v>4700</v>
      </c>
      <c r="AV4730" s="9">
        <v>0</v>
      </c>
      <c r="AW4730" s="9">
        <f t="shared" si="1317"/>
        <v>4700</v>
      </c>
    </row>
    <row r="4731" spans="1:49">
      <c r="A4731" s="44" t="s">
        <v>797</v>
      </c>
      <c r="B4731" s="45" t="s">
        <v>1030</v>
      </c>
      <c r="C4731" s="45" t="s">
        <v>1351</v>
      </c>
      <c r="D4731" s="452" t="s">
        <v>2985</v>
      </c>
      <c r="E4731" s="367" t="s">
        <v>786</v>
      </c>
      <c r="F4731" s="50"/>
      <c r="G4731" s="468" t="s">
        <v>3096</v>
      </c>
      <c r="H4731" s="50" t="s">
        <v>2333</v>
      </c>
      <c r="I4731" s="42" t="s">
        <v>1191</v>
      </c>
      <c r="U4731" s="15">
        <v>0</v>
      </c>
      <c r="V4731" s="15">
        <v>0</v>
      </c>
      <c r="AH4731" s="15">
        <v>0</v>
      </c>
      <c r="AI4731" s="15">
        <v>0</v>
      </c>
      <c r="AU4731" s="15">
        <v>0</v>
      </c>
      <c r="AV4731" s="15">
        <v>0</v>
      </c>
      <c r="AW4731" s="15">
        <f t="shared" si="1317"/>
        <v>0</v>
      </c>
    </row>
    <row r="4732" spans="1:49">
      <c r="A4732" s="44" t="s">
        <v>797</v>
      </c>
      <c r="B4732" s="45" t="s">
        <v>1030</v>
      </c>
      <c r="C4732" s="45" t="s">
        <v>1351</v>
      </c>
      <c r="D4732" s="452" t="s">
        <v>2985</v>
      </c>
      <c r="E4732" s="367" t="s">
        <v>1528</v>
      </c>
      <c r="F4732" s="50"/>
      <c r="G4732" s="468" t="s">
        <v>3096</v>
      </c>
      <c r="H4732" s="50" t="s">
        <v>2333</v>
      </c>
      <c r="I4732" s="42" t="s">
        <v>989</v>
      </c>
      <c r="U4732" s="15">
        <v>0</v>
      </c>
      <c r="V4732" s="15">
        <v>0</v>
      </c>
      <c r="AH4732" s="15">
        <v>0</v>
      </c>
      <c r="AI4732" s="15">
        <v>0</v>
      </c>
      <c r="AU4732" s="15">
        <v>0</v>
      </c>
      <c r="AV4732" s="15">
        <v>0</v>
      </c>
      <c r="AW4732" s="15">
        <f t="shared" si="1317"/>
        <v>0</v>
      </c>
    </row>
    <row r="4733" spans="1:49">
      <c r="A4733" s="44" t="s">
        <v>797</v>
      </c>
      <c r="B4733" s="45" t="s">
        <v>1030</v>
      </c>
      <c r="C4733" s="45" t="s">
        <v>1351</v>
      </c>
      <c r="D4733" s="452" t="s">
        <v>2985</v>
      </c>
      <c r="E4733" s="367" t="s">
        <v>1679</v>
      </c>
      <c r="F4733" s="50"/>
      <c r="G4733" s="468" t="s">
        <v>3096</v>
      </c>
      <c r="H4733" s="50" t="s">
        <v>2333</v>
      </c>
      <c r="I4733" s="42" t="s">
        <v>1048</v>
      </c>
      <c r="U4733" s="15">
        <v>0</v>
      </c>
      <c r="V4733" s="15">
        <v>0</v>
      </c>
      <c r="AH4733" s="15">
        <v>0</v>
      </c>
      <c r="AI4733" s="15">
        <v>0</v>
      </c>
      <c r="AU4733" s="15">
        <v>0</v>
      </c>
      <c r="AV4733" s="15">
        <v>0</v>
      </c>
      <c r="AW4733" s="15">
        <f t="shared" si="1317"/>
        <v>0</v>
      </c>
    </row>
    <row r="4734" spans="1:49">
      <c r="A4734" s="44" t="s">
        <v>797</v>
      </c>
      <c r="B4734" s="45" t="s">
        <v>1030</v>
      </c>
      <c r="C4734" s="45" t="s">
        <v>1351</v>
      </c>
      <c r="D4734" s="452" t="s">
        <v>2985</v>
      </c>
      <c r="E4734" s="367" t="s">
        <v>787</v>
      </c>
      <c r="F4734" s="50"/>
      <c r="G4734" s="468" t="s">
        <v>3096</v>
      </c>
      <c r="H4734" s="50" t="s">
        <v>2333</v>
      </c>
      <c r="I4734" s="42" t="s">
        <v>2078</v>
      </c>
      <c r="U4734" s="15">
        <v>0</v>
      </c>
      <c r="V4734" s="15">
        <v>0</v>
      </c>
      <c r="W4734" s="15">
        <v>1452</v>
      </c>
      <c r="AH4734" s="15">
        <v>0</v>
      </c>
      <c r="AI4734" s="15">
        <v>1452</v>
      </c>
      <c r="AJ4734" s="15">
        <v>4100</v>
      </c>
      <c r="AO4734" s="15">
        <v>2700</v>
      </c>
      <c r="AP4734" s="15">
        <v>1400</v>
      </c>
      <c r="AU4734" s="15">
        <v>4100</v>
      </c>
      <c r="AV4734" s="15">
        <v>0</v>
      </c>
      <c r="AW4734" s="15">
        <f t="shared" si="1317"/>
        <v>4100</v>
      </c>
    </row>
    <row r="4735" spans="1:49">
      <c r="A4735" s="44" t="s">
        <v>797</v>
      </c>
      <c r="B4735" s="45" t="s">
        <v>1030</v>
      </c>
      <c r="C4735" s="45" t="s">
        <v>1351</v>
      </c>
      <c r="D4735" s="452" t="s">
        <v>2985</v>
      </c>
      <c r="E4735" s="367" t="s">
        <v>1116</v>
      </c>
      <c r="F4735" s="50"/>
      <c r="G4735" s="468" t="s">
        <v>3096</v>
      </c>
      <c r="H4735" s="50" t="s">
        <v>2333</v>
      </c>
      <c r="I4735" s="42" t="s">
        <v>1487</v>
      </c>
      <c r="U4735" s="15">
        <v>0</v>
      </c>
      <c r="V4735" s="15">
        <v>0</v>
      </c>
      <c r="W4735" s="15">
        <v>940</v>
      </c>
      <c r="AH4735" s="15">
        <v>0</v>
      </c>
      <c r="AI4735" s="15">
        <v>940</v>
      </c>
      <c r="AU4735" s="15">
        <v>0</v>
      </c>
      <c r="AV4735" s="15">
        <v>0</v>
      </c>
      <c r="AW4735" s="15">
        <f t="shared" si="1317"/>
        <v>0</v>
      </c>
    </row>
    <row r="4736" spans="1:49">
      <c r="A4736" s="44" t="s">
        <v>797</v>
      </c>
      <c r="B4736" s="45" t="s">
        <v>1030</v>
      </c>
      <c r="C4736" s="45" t="s">
        <v>1351</v>
      </c>
      <c r="D4736" s="452" t="s">
        <v>2985</v>
      </c>
      <c r="E4736" s="367" t="s">
        <v>1703</v>
      </c>
      <c r="F4736" s="50"/>
      <c r="G4736" s="468" t="s">
        <v>3096</v>
      </c>
      <c r="H4736" s="50" t="s">
        <v>2333</v>
      </c>
      <c r="I4736" s="42" t="s">
        <v>1047</v>
      </c>
      <c r="U4736" s="15">
        <v>0</v>
      </c>
      <c r="V4736" s="15">
        <v>0</v>
      </c>
      <c r="AH4736" s="15">
        <v>0</v>
      </c>
      <c r="AI4736" s="15">
        <v>0</v>
      </c>
      <c r="AU4736" s="15">
        <v>0</v>
      </c>
      <c r="AV4736" s="15">
        <v>0</v>
      </c>
      <c r="AW4736" s="15">
        <f t="shared" si="1317"/>
        <v>0</v>
      </c>
    </row>
    <row r="4737" spans="1:49">
      <c r="A4737" s="44" t="s">
        <v>797</v>
      </c>
      <c r="B4737" s="45" t="s">
        <v>1030</v>
      </c>
      <c r="C4737" s="45" t="s">
        <v>1351</v>
      </c>
      <c r="D4737" s="452" t="s">
        <v>2985</v>
      </c>
      <c r="E4737" s="367" t="s">
        <v>826</v>
      </c>
      <c r="F4737" s="50"/>
      <c r="G4737" s="468" t="s">
        <v>3096</v>
      </c>
      <c r="H4737" s="50" t="s">
        <v>2333</v>
      </c>
      <c r="I4737" s="42" t="s">
        <v>935</v>
      </c>
      <c r="U4737" s="15">
        <v>0</v>
      </c>
      <c r="V4737" s="15">
        <v>0</v>
      </c>
      <c r="AH4737" s="15">
        <v>0</v>
      </c>
      <c r="AI4737" s="15">
        <v>0</v>
      </c>
      <c r="AU4737" s="15">
        <v>0</v>
      </c>
      <c r="AV4737" s="15">
        <v>0</v>
      </c>
      <c r="AW4737" s="15">
        <f t="shared" si="1317"/>
        <v>0</v>
      </c>
    </row>
    <row r="4738" spans="1:49">
      <c r="A4738" s="44" t="s">
        <v>797</v>
      </c>
      <c r="B4738" s="45" t="s">
        <v>1030</v>
      </c>
      <c r="C4738" s="45" t="s">
        <v>1351</v>
      </c>
      <c r="D4738" s="452" t="s">
        <v>2985</v>
      </c>
      <c r="E4738" s="367" t="s">
        <v>1115</v>
      </c>
      <c r="F4738" s="50"/>
      <c r="G4738" s="468" t="s">
        <v>3096</v>
      </c>
      <c r="H4738" s="50" t="s">
        <v>2333</v>
      </c>
      <c r="I4738" s="42" t="s">
        <v>990</v>
      </c>
      <c r="U4738" s="15">
        <v>0</v>
      </c>
      <c r="V4738" s="15">
        <v>0</v>
      </c>
      <c r="AH4738" s="15">
        <v>0</v>
      </c>
      <c r="AI4738" s="15">
        <v>0</v>
      </c>
      <c r="AU4738" s="15">
        <v>0</v>
      </c>
      <c r="AV4738" s="15">
        <v>0</v>
      </c>
      <c r="AW4738" s="15">
        <f t="shared" si="1317"/>
        <v>0</v>
      </c>
    </row>
    <row r="4739" spans="1:49">
      <c r="A4739" s="44" t="s">
        <v>797</v>
      </c>
      <c r="B4739" s="45" t="s">
        <v>1030</v>
      </c>
      <c r="C4739" s="45" t="s">
        <v>1351</v>
      </c>
      <c r="D4739" s="452" t="s">
        <v>2985</v>
      </c>
      <c r="E4739" s="367" t="s">
        <v>1677</v>
      </c>
      <c r="F4739" s="50"/>
      <c r="G4739" s="468" t="s">
        <v>3096</v>
      </c>
      <c r="H4739" s="50" t="s">
        <v>2333</v>
      </c>
      <c r="I4739" s="42" t="s">
        <v>1198</v>
      </c>
      <c r="U4739" s="15">
        <v>0</v>
      </c>
      <c r="V4739" s="15">
        <v>0</v>
      </c>
      <c r="W4739" s="15">
        <v>1778</v>
      </c>
      <c r="AH4739" s="15">
        <v>0</v>
      </c>
      <c r="AI4739" s="15">
        <v>1778</v>
      </c>
      <c r="AJ4739" s="15">
        <v>600</v>
      </c>
      <c r="AP4739" s="15">
        <v>600</v>
      </c>
      <c r="AU4739" s="15">
        <v>600</v>
      </c>
      <c r="AV4739" s="15">
        <v>0</v>
      </c>
      <c r="AW4739" s="15">
        <f t="shared" si="1317"/>
        <v>600</v>
      </c>
    </row>
    <row r="4740" spans="1:49">
      <c r="A4740" s="44" t="s">
        <v>797</v>
      </c>
      <c r="B4740" s="45" t="s">
        <v>1030</v>
      </c>
      <c r="C4740" s="45" t="s">
        <v>1351</v>
      </c>
      <c r="D4740" s="452" t="s">
        <v>2985</v>
      </c>
      <c r="E4740" s="367" t="s">
        <v>1677</v>
      </c>
      <c r="F4740" s="50" t="s">
        <v>540</v>
      </c>
      <c r="G4740" s="468" t="s">
        <v>3096</v>
      </c>
      <c r="H4740" s="50" t="s">
        <v>2333</v>
      </c>
      <c r="I4740" s="42" t="s">
        <v>25</v>
      </c>
      <c r="U4740" s="15">
        <v>0</v>
      </c>
      <c r="V4740" s="15">
        <v>0</v>
      </c>
      <c r="AH4740" s="15">
        <v>0</v>
      </c>
      <c r="AI4740" s="15">
        <v>0</v>
      </c>
      <c r="AU4740" s="15">
        <v>0</v>
      </c>
      <c r="AV4740" s="15">
        <v>0</v>
      </c>
      <c r="AW4740" s="15">
        <f t="shared" si="1317"/>
        <v>0</v>
      </c>
    </row>
    <row r="4741" spans="1:49" s="52" customFormat="1">
      <c r="A4741" s="41"/>
      <c r="B4741" s="345"/>
      <c r="C4741" s="345"/>
      <c r="D4741" s="369"/>
      <c r="E4741" s="213"/>
      <c r="F4741" s="65"/>
      <c r="G4741" s="65"/>
      <c r="H4741" s="65"/>
      <c r="I4741" s="49" t="s">
        <v>3</v>
      </c>
      <c r="J4741" s="6">
        <f>SUM(J4742)</f>
        <v>0</v>
      </c>
      <c r="K4741" s="6">
        <f t="shared" ref="K4741:AT4742" si="1322">SUM(K4742)</f>
        <v>0</v>
      </c>
      <c r="L4741" s="6">
        <f t="shared" si="1322"/>
        <v>0</v>
      </c>
      <c r="M4741" s="6">
        <f t="shared" si="1322"/>
        <v>0</v>
      </c>
      <c r="N4741" s="6">
        <f t="shared" si="1322"/>
        <v>0</v>
      </c>
      <c r="O4741" s="6">
        <f t="shared" si="1322"/>
        <v>0</v>
      </c>
      <c r="P4741" s="6">
        <f t="shared" si="1322"/>
        <v>0</v>
      </c>
      <c r="Q4741" s="6">
        <f t="shared" si="1322"/>
        <v>0</v>
      </c>
      <c r="R4741" s="6">
        <f t="shared" si="1322"/>
        <v>0</v>
      </c>
      <c r="S4741" s="6">
        <f t="shared" si="1322"/>
        <v>0</v>
      </c>
      <c r="T4741" s="6">
        <f t="shared" si="1322"/>
        <v>0</v>
      </c>
      <c r="U4741" s="6">
        <v>0</v>
      </c>
      <c r="V4741" s="6">
        <v>0</v>
      </c>
      <c r="W4741" s="6">
        <f>SUM(W4742)</f>
        <v>0</v>
      </c>
      <c r="X4741" s="6">
        <f t="shared" si="1322"/>
        <v>0</v>
      </c>
      <c r="Y4741" s="6">
        <f t="shared" si="1322"/>
        <v>0</v>
      </c>
      <c r="Z4741" s="6">
        <f t="shared" si="1322"/>
        <v>0</v>
      </c>
      <c r="AA4741" s="6">
        <f t="shared" si="1322"/>
        <v>0</v>
      </c>
      <c r="AB4741" s="6">
        <f t="shared" si="1322"/>
        <v>0</v>
      </c>
      <c r="AC4741" s="6">
        <f t="shared" si="1322"/>
        <v>0</v>
      </c>
      <c r="AD4741" s="6">
        <f t="shared" si="1322"/>
        <v>0</v>
      </c>
      <c r="AE4741" s="6">
        <f t="shared" si="1322"/>
        <v>0</v>
      </c>
      <c r="AF4741" s="6">
        <f t="shared" si="1322"/>
        <v>0</v>
      </c>
      <c r="AG4741" s="6">
        <f t="shared" si="1322"/>
        <v>0</v>
      </c>
      <c r="AH4741" s="6">
        <v>0</v>
      </c>
      <c r="AI4741" s="6">
        <v>0</v>
      </c>
      <c r="AJ4741" s="6">
        <f>SUM(AJ4742)</f>
        <v>0</v>
      </c>
      <c r="AK4741" s="6">
        <f t="shared" si="1322"/>
        <v>0</v>
      </c>
      <c r="AL4741" s="6">
        <f t="shared" si="1322"/>
        <v>0</v>
      </c>
      <c r="AM4741" s="6">
        <f t="shared" si="1322"/>
        <v>0</v>
      </c>
      <c r="AN4741" s="6">
        <f t="shared" si="1322"/>
        <v>0</v>
      </c>
      <c r="AO4741" s="6">
        <f t="shared" si="1322"/>
        <v>0</v>
      </c>
      <c r="AP4741" s="6">
        <f t="shared" si="1322"/>
        <v>0</v>
      </c>
      <c r="AQ4741" s="6">
        <f t="shared" si="1322"/>
        <v>0</v>
      </c>
      <c r="AR4741" s="6">
        <f t="shared" si="1322"/>
        <v>0</v>
      </c>
      <c r="AS4741" s="6">
        <f t="shared" si="1322"/>
        <v>0</v>
      </c>
      <c r="AT4741" s="6">
        <f t="shared" si="1322"/>
        <v>0</v>
      </c>
      <c r="AU4741" s="6">
        <v>0</v>
      </c>
      <c r="AV4741" s="6">
        <v>0</v>
      </c>
      <c r="AW4741" s="6">
        <f t="shared" si="1317"/>
        <v>0</v>
      </c>
    </row>
    <row r="4742" spans="1:49" s="52" customFormat="1">
      <c r="A4742" s="44" t="s">
        <v>797</v>
      </c>
      <c r="B4742" s="45" t="s">
        <v>1030</v>
      </c>
      <c r="C4742" s="45" t="s">
        <v>1351</v>
      </c>
      <c r="D4742" s="452" t="s">
        <v>2985</v>
      </c>
      <c r="E4742" s="213" t="s">
        <v>833</v>
      </c>
      <c r="F4742" s="65"/>
      <c r="G4742" s="65"/>
      <c r="H4742" s="65"/>
      <c r="I4742" s="53" t="s">
        <v>1</v>
      </c>
      <c r="J4742" s="200">
        <f>SUM(J4743)</f>
        <v>0</v>
      </c>
      <c r="K4742" s="200">
        <f t="shared" si="1322"/>
        <v>0</v>
      </c>
      <c r="L4742" s="200">
        <f t="shared" si="1322"/>
        <v>0</v>
      </c>
      <c r="M4742" s="200">
        <f t="shared" si="1322"/>
        <v>0</v>
      </c>
      <c r="N4742" s="200">
        <f t="shared" si="1322"/>
        <v>0</v>
      </c>
      <c r="O4742" s="200">
        <f t="shared" si="1322"/>
        <v>0</v>
      </c>
      <c r="P4742" s="200">
        <f t="shared" si="1322"/>
        <v>0</v>
      </c>
      <c r="Q4742" s="200">
        <f t="shared" si="1322"/>
        <v>0</v>
      </c>
      <c r="R4742" s="200">
        <f t="shared" si="1322"/>
        <v>0</v>
      </c>
      <c r="S4742" s="200">
        <f t="shared" si="1322"/>
        <v>0</v>
      </c>
      <c r="T4742" s="200">
        <f t="shared" si="1322"/>
        <v>0</v>
      </c>
      <c r="U4742" s="200">
        <v>0</v>
      </c>
      <c r="V4742" s="200">
        <v>0</v>
      </c>
      <c r="W4742" s="200">
        <f>SUM(W4743)</f>
        <v>0</v>
      </c>
      <c r="X4742" s="200">
        <f t="shared" si="1322"/>
        <v>0</v>
      </c>
      <c r="Y4742" s="200">
        <f t="shared" si="1322"/>
        <v>0</v>
      </c>
      <c r="Z4742" s="200">
        <f t="shared" si="1322"/>
        <v>0</v>
      </c>
      <c r="AA4742" s="200">
        <f t="shared" si="1322"/>
        <v>0</v>
      </c>
      <c r="AB4742" s="200">
        <f t="shared" si="1322"/>
        <v>0</v>
      </c>
      <c r="AC4742" s="200">
        <f t="shared" si="1322"/>
        <v>0</v>
      </c>
      <c r="AD4742" s="200">
        <f t="shared" si="1322"/>
        <v>0</v>
      </c>
      <c r="AE4742" s="200">
        <f t="shared" si="1322"/>
        <v>0</v>
      </c>
      <c r="AF4742" s="200">
        <f t="shared" si="1322"/>
        <v>0</v>
      </c>
      <c r="AG4742" s="200">
        <f t="shared" si="1322"/>
        <v>0</v>
      </c>
      <c r="AH4742" s="200">
        <v>0</v>
      </c>
      <c r="AI4742" s="200">
        <v>0</v>
      </c>
      <c r="AJ4742" s="200">
        <f>SUM(AJ4743)</f>
        <v>0</v>
      </c>
      <c r="AK4742" s="200">
        <f t="shared" si="1322"/>
        <v>0</v>
      </c>
      <c r="AL4742" s="200">
        <f t="shared" si="1322"/>
        <v>0</v>
      </c>
      <c r="AM4742" s="200">
        <f t="shared" si="1322"/>
        <v>0</v>
      </c>
      <c r="AN4742" s="200">
        <f t="shared" si="1322"/>
        <v>0</v>
      </c>
      <c r="AO4742" s="200">
        <f t="shared" si="1322"/>
        <v>0</v>
      </c>
      <c r="AP4742" s="200">
        <f t="shared" si="1322"/>
        <v>0</v>
      </c>
      <c r="AQ4742" s="200">
        <f t="shared" si="1322"/>
        <v>0</v>
      </c>
      <c r="AR4742" s="200">
        <f t="shared" si="1322"/>
        <v>0</v>
      </c>
      <c r="AS4742" s="200">
        <f t="shared" si="1322"/>
        <v>0</v>
      </c>
      <c r="AT4742" s="200">
        <f t="shared" si="1322"/>
        <v>0</v>
      </c>
      <c r="AU4742" s="200">
        <v>0</v>
      </c>
      <c r="AV4742" s="200">
        <v>0</v>
      </c>
      <c r="AW4742" s="200">
        <f t="shared" si="1317"/>
        <v>0</v>
      </c>
    </row>
    <row r="4743" spans="1:49" s="59" customFormat="1">
      <c r="A4743" s="44" t="s">
        <v>797</v>
      </c>
      <c r="B4743" s="45" t="s">
        <v>1030</v>
      </c>
      <c r="C4743" s="45" t="s">
        <v>1351</v>
      </c>
      <c r="D4743" s="452" t="s">
        <v>2985</v>
      </c>
      <c r="E4743" s="57" t="s">
        <v>1517</v>
      </c>
      <c r="F4743" s="58"/>
      <c r="G4743" s="468" t="s">
        <v>3096</v>
      </c>
      <c r="H4743" s="50" t="s">
        <v>2333</v>
      </c>
      <c r="I4743" s="188" t="s">
        <v>2584</v>
      </c>
      <c r="J4743" s="13"/>
      <c r="K4743" s="13"/>
      <c r="L4743" s="13"/>
      <c r="M4743" s="13"/>
      <c r="N4743" s="13"/>
      <c r="O4743" s="13"/>
      <c r="P4743" s="13"/>
      <c r="Q4743" s="13"/>
      <c r="R4743" s="13"/>
      <c r="S4743" s="13"/>
      <c r="T4743" s="13"/>
      <c r="U4743" s="13">
        <v>0</v>
      </c>
      <c r="V4743" s="13">
        <v>0</v>
      </c>
      <c r="W4743" s="13"/>
      <c r="X4743" s="13"/>
      <c r="Y4743" s="13"/>
      <c r="Z4743" s="13"/>
      <c r="AA4743" s="13"/>
      <c r="AB4743" s="13"/>
      <c r="AC4743" s="13"/>
      <c r="AD4743" s="13"/>
      <c r="AE4743" s="13"/>
      <c r="AF4743" s="13"/>
      <c r="AG4743" s="13"/>
      <c r="AH4743" s="13">
        <v>0</v>
      </c>
      <c r="AI4743" s="13">
        <v>0</v>
      </c>
      <c r="AJ4743" s="13"/>
      <c r="AK4743" s="13"/>
      <c r="AL4743" s="13"/>
      <c r="AM4743" s="13"/>
      <c r="AN4743" s="13"/>
      <c r="AO4743" s="13"/>
      <c r="AP4743" s="13"/>
      <c r="AQ4743" s="13"/>
      <c r="AR4743" s="13"/>
      <c r="AS4743" s="13"/>
      <c r="AT4743" s="13"/>
      <c r="AU4743" s="13">
        <v>0</v>
      </c>
      <c r="AV4743" s="13">
        <v>0</v>
      </c>
      <c r="AW4743" s="13">
        <f t="shared" si="1317"/>
        <v>0</v>
      </c>
    </row>
    <row r="4744" spans="1:49">
      <c r="A4744" s="312"/>
      <c r="B4744" s="313"/>
      <c r="C4744" s="313"/>
      <c r="D4744" s="313"/>
      <c r="E4744" s="314"/>
      <c r="F4744" s="310"/>
      <c r="G4744" s="310"/>
      <c r="H4744" s="310"/>
      <c r="I4744" s="311" t="s">
        <v>1157</v>
      </c>
      <c r="J4744" s="192">
        <f>SUM(J4745)</f>
        <v>600</v>
      </c>
      <c r="K4744" s="192">
        <f t="shared" ref="K4744:AT4744" si="1323">SUM(K4745)</f>
        <v>0</v>
      </c>
      <c r="L4744" s="192">
        <f t="shared" si="1323"/>
        <v>0</v>
      </c>
      <c r="M4744" s="192">
        <f t="shared" si="1323"/>
        <v>0</v>
      </c>
      <c r="N4744" s="192">
        <f t="shared" si="1323"/>
        <v>0</v>
      </c>
      <c r="O4744" s="192">
        <f t="shared" si="1323"/>
        <v>0</v>
      </c>
      <c r="P4744" s="192">
        <f t="shared" si="1323"/>
        <v>0</v>
      </c>
      <c r="Q4744" s="192">
        <f t="shared" si="1323"/>
        <v>0</v>
      </c>
      <c r="R4744" s="192">
        <f t="shared" si="1323"/>
        <v>0</v>
      </c>
      <c r="S4744" s="192">
        <f t="shared" si="1323"/>
        <v>0</v>
      </c>
      <c r="T4744" s="192">
        <f t="shared" si="1323"/>
        <v>0</v>
      </c>
      <c r="U4744" s="192">
        <v>0</v>
      </c>
      <c r="V4744" s="192">
        <v>600</v>
      </c>
      <c r="W4744" s="192">
        <f>SUM(W4745)</f>
        <v>1150</v>
      </c>
      <c r="X4744" s="192">
        <f t="shared" si="1323"/>
        <v>0</v>
      </c>
      <c r="Y4744" s="192">
        <f t="shared" si="1323"/>
        <v>0</v>
      </c>
      <c r="Z4744" s="192">
        <f t="shared" si="1323"/>
        <v>0</v>
      </c>
      <c r="AA4744" s="192">
        <f t="shared" si="1323"/>
        <v>0</v>
      </c>
      <c r="AB4744" s="192">
        <f t="shared" si="1323"/>
        <v>0</v>
      </c>
      <c r="AC4744" s="192">
        <f t="shared" si="1323"/>
        <v>0</v>
      </c>
      <c r="AD4744" s="192">
        <f t="shared" si="1323"/>
        <v>0</v>
      </c>
      <c r="AE4744" s="192">
        <f t="shared" si="1323"/>
        <v>0</v>
      </c>
      <c r="AF4744" s="192">
        <f t="shared" si="1323"/>
        <v>0</v>
      </c>
      <c r="AG4744" s="192">
        <f t="shared" si="1323"/>
        <v>0</v>
      </c>
      <c r="AH4744" s="192">
        <v>0</v>
      </c>
      <c r="AI4744" s="192">
        <v>1150</v>
      </c>
      <c r="AJ4744" s="192">
        <f>SUM(AJ4745)</f>
        <v>200600</v>
      </c>
      <c r="AK4744" s="192">
        <f t="shared" si="1323"/>
        <v>0</v>
      </c>
      <c r="AL4744" s="192">
        <f t="shared" si="1323"/>
        <v>0</v>
      </c>
      <c r="AM4744" s="192">
        <f t="shared" si="1323"/>
        <v>0</v>
      </c>
      <c r="AN4744" s="192">
        <f t="shared" si="1323"/>
        <v>0</v>
      </c>
      <c r="AO4744" s="192">
        <f t="shared" si="1323"/>
        <v>0</v>
      </c>
      <c r="AP4744" s="192">
        <f t="shared" si="1323"/>
        <v>600</v>
      </c>
      <c r="AQ4744" s="192">
        <f t="shared" si="1323"/>
        <v>0</v>
      </c>
      <c r="AR4744" s="192">
        <f t="shared" si="1323"/>
        <v>0</v>
      </c>
      <c r="AS4744" s="192">
        <f t="shared" si="1323"/>
        <v>0</v>
      </c>
      <c r="AT4744" s="192">
        <f t="shared" si="1323"/>
        <v>0</v>
      </c>
      <c r="AU4744" s="192">
        <v>600</v>
      </c>
      <c r="AV4744" s="192">
        <v>200000</v>
      </c>
      <c r="AW4744" s="192">
        <f t="shared" si="1317"/>
        <v>600</v>
      </c>
    </row>
    <row r="4745" spans="1:49">
      <c r="A4745" s="312" t="s">
        <v>797</v>
      </c>
      <c r="B4745" s="313" t="s">
        <v>1030</v>
      </c>
      <c r="C4745" s="313" t="s">
        <v>1351</v>
      </c>
      <c r="D4745" s="452" t="s">
        <v>2985</v>
      </c>
      <c r="E4745" s="540" t="s">
        <v>1402</v>
      </c>
      <c r="F4745" s="310"/>
      <c r="G4745" s="310"/>
      <c r="H4745" s="310"/>
      <c r="I4745" s="308" t="s">
        <v>1158</v>
      </c>
      <c r="J4745" s="19">
        <f>SUM(J4746:J4747)</f>
        <v>600</v>
      </c>
      <c r="K4745" s="19">
        <f t="shared" ref="K4745:T4745" si="1324">SUM(K4746:K4747)</f>
        <v>0</v>
      </c>
      <c r="L4745" s="19">
        <f t="shared" si="1324"/>
        <v>0</v>
      </c>
      <c r="M4745" s="19">
        <f t="shared" si="1324"/>
        <v>0</v>
      </c>
      <c r="N4745" s="19">
        <f t="shared" si="1324"/>
        <v>0</v>
      </c>
      <c r="O4745" s="19">
        <f t="shared" si="1324"/>
        <v>0</v>
      </c>
      <c r="P4745" s="19">
        <f t="shared" si="1324"/>
        <v>0</v>
      </c>
      <c r="Q4745" s="19">
        <f t="shared" si="1324"/>
        <v>0</v>
      </c>
      <c r="R4745" s="19">
        <f t="shared" si="1324"/>
        <v>0</v>
      </c>
      <c r="S4745" s="19">
        <f t="shared" si="1324"/>
        <v>0</v>
      </c>
      <c r="T4745" s="19">
        <f t="shared" si="1324"/>
        <v>0</v>
      </c>
      <c r="U4745" s="19">
        <v>0</v>
      </c>
      <c r="V4745" s="19">
        <v>600</v>
      </c>
      <c r="W4745" s="19">
        <f>SUM(W4746:W4747)</f>
        <v>1150</v>
      </c>
      <c r="X4745" s="19">
        <f t="shared" ref="X4745:AG4745" si="1325">SUM(X4746:X4747)</f>
        <v>0</v>
      </c>
      <c r="Y4745" s="19">
        <f t="shared" si="1325"/>
        <v>0</v>
      </c>
      <c r="Z4745" s="19">
        <f t="shared" si="1325"/>
        <v>0</v>
      </c>
      <c r="AA4745" s="19">
        <f t="shared" si="1325"/>
        <v>0</v>
      </c>
      <c r="AB4745" s="19">
        <f t="shared" si="1325"/>
        <v>0</v>
      </c>
      <c r="AC4745" s="19">
        <f t="shared" si="1325"/>
        <v>0</v>
      </c>
      <c r="AD4745" s="19">
        <f t="shared" si="1325"/>
        <v>0</v>
      </c>
      <c r="AE4745" s="19">
        <f t="shared" si="1325"/>
        <v>0</v>
      </c>
      <c r="AF4745" s="19">
        <f t="shared" si="1325"/>
        <v>0</v>
      </c>
      <c r="AG4745" s="19">
        <f t="shared" si="1325"/>
        <v>0</v>
      </c>
      <c r="AH4745" s="19">
        <v>0</v>
      </c>
      <c r="AI4745" s="19">
        <v>1150</v>
      </c>
      <c r="AJ4745" s="19">
        <f>SUM(AJ4746:AJ4747)</f>
        <v>200600</v>
      </c>
      <c r="AK4745" s="19">
        <f t="shared" ref="AK4745:AT4745" si="1326">SUM(AK4746:AK4747)</f>
        <v>0</v>
      </c>
      <c r="AL4745" s="19">
        <f t="shared" si="1326"/>
        <v>0</v>
      </c>
      <c r="AM4745" s="19">
        <f t="shared" si="1326"/>
        <v>0</v>
      </c>
      <c r="AN4745" s="19">
        <f t="shared" si="1326"/>
        <v>0</v>
      </c>
      <c r="AO4745" s="19">
        <f t="shared" si="1326"/>
        <v>0</v>
      </c>
      <c r="AP4745" s="19">
        <f t="shared" si="1326"/>
        <v>600</v>
      </c>
      <c r="AQ4745" s="19">
        <f t="shared" si="1326"/>
        <v>0</v>
      </c>
      <c r="AR4745" s="19">
        <f t="shared" si="1326"/>
        <v>0</v>
      </c>
      <c r="AS4745" s="19">
        <f t="shared" si="1326"/>
        <v>0</v>
      </c>
      <c r="AT4745" s="19">
        <f t="shared" si="1326"/>
        <v>0</v>
      </c>
      <c r="AU4745" s="19">
        <v>600</v>
      </c>
      <c r="AV4745" s="19">
        <v>200000</v>
      </c>
      <c r="AW4745" s="19">
        <f t="shared" si="1317"/>
        <v>600</v>
      </c>
    </row>
    <row r="4746" spans="1:49">
      <c r="A4746" s="312" t="s">
        <v>797</v>
      </c>
      <c r="B4746" s="313" t="s">
        <v>1030</v>
      </c>
      <c r="C4746" s="313" t="s">
        <v>1351</v>
      </c>
      <c r="D4746" s="452" t="s">
        <v>2985</v>
      </c>
      <c r="E4746" s="314" t="s">
        <v>1409</v>
      </c>
      <c r="F4746" s="310"/>
      <c r="G4746" s="468" t="s">
        <v>3096</v>
      </c>
      <c r="H4746" s="50" t="s">
        <v>2333</v>
      </c>
      <c r="I4746" s="169" t="s">
        <v>2301</v>
      </c>
      <c r="J4746" s="19">
        <v>600</v>
      </c>
      <c r="K4746" s="19"/>
      <c r="L4746" s="19"/>
      <c r="M4746" s="19"/>
      <c r="N4746" s="19"/>
      <c r="O4746" s="19"/>
      <c r="P4746" s="19"/>
      <c r="Q4746" s="19"/>
      <c r="R4746" s="19"/>
      <c r="S4746" s="19"/>
      <c r="T4746" s="19"/>
      <c r="U4746" s="19">
        <v>0</v>
      </c>
      <c r="V4746" s="19">
        <v>600</v>
      </c>
      <c r="W4746" s="19">
        <v>1150</v>
      </c>
      <c r="X4746" s="19"/>
      <c r="Y4746" s="19"/>
      <c r="Z4746" s="19"/>
      <c r="AA4746" s="19"/>
      <c r="AB4746" s="19"/>
      <c r="AC4746" s="19"/>
      <c r="AD4746" s="19"/>
      <c r="AE4746" s="19"/>
      <c r="AF4746" s="19"/>
      <c r="AG4746" s="19"/>
      <c r="AH4746" s="19">
        <v>0</v>
      </c>
      <c r="AI4746" s="19">
        <v>1150</v>
      </c>
      <c r="AJ4746" s="15">
        <v>44500</v>
      </c>
      <c r="AK4746" s="19"/>
      <c r="AL4746" s="19"/>
      <c r="AM4746" s="19"/>
      <c r="AN4746" s="19"/>
      <c r="AO4746" s="19"/>
      <c r="AP4746" s="19">
        <v>600</v>
      </c>
      <c r="AQ4746" s="19"/>
      <c r="AR4746" s="19"/>
      <c r="AS4746" s="19"/>
      <c r="AT4746" s="19"/>
      <c r="AU4746" s="19">
        <v>600</v>
      </c>
      <c r="AV4746" s="15">
        <v>43900</v>
      </c>
      <c r="AW4746" s="19">
        <f t="shared" si="1317"/>
        <v>600</v>
      </c>
    </row>
    <row r="4747" spans="1:49" s="505" customFormat="1">
      <c r="A4747" s="544" t="s">
        <v>797</v>
      </c>
      <c r="B4747" s="520" t="s">
        <v>1030</v>
      </c>
      <c r="C4747" s="520" t="s">
        <v>1351</v>
      </c>
      <c r="D4747" s="480" t="s">
        <v>2985</v>
      </c>
      <c r="E4747" s="510" t="s">
        <v>1367</v>
      </c>
      <c r="F4747" s="511"/>
      <c r="G4747" s="483" t="s">
        <v>3096</v>
      </c>
      <c r="H4747" s="482"/>
      <c r="I4747" s="503" t="s">
        <v>1400</v>
      </c>
      <c r="J4747" s="496"/>
      <c r="K4747" s="496"/>
      <c r="L4747" s="496"/>
      <c r="M4747" s="496"/>
      <c r="N4747" s="496"/>
      <c r="O4747" s="496"/>
      <c r="P4747" s="496"/>
      <c r="Q4747" s="496"/>
      <c r="R4747" s="496"/>
      <c r="S4747" s="496"/>
      <c r="T4747" s="496"/>
      <c r="U4747" s="496">
        <v>0</v>
      </c>
      <c r="V4747" s="496">
        <v>0</v>
      </c>
      <c r="W4747" s="496"/>
      <c r="X4747" s="496"/>
      <c r="Y4747" s="496"/>
      <c r="Z4747" s="496"/>
      <c r="AA4747" s="496"/>
      <c r="AB4747" s="496"/>
      <c r="AC4747" s="496"/>
      <c r="AD4747" s="496"/>
      <c r="AE4747" s="496"/>
      <c r="AF4747" s="496"/>
      <c r="AG4747" s="496"/>
      <c r="AH4747" s="496">
        <v>0</v>
      </c>
      <c r="AI4747" s="496">
        <v>0</v>
      </c>
      <c r="AJ4747" s="496">
        <v>156100</v>
      </c>
      <c r="AK4747" s="496"/>
      <c r="AL4747" s="496"/>
      <c r="AM4747" s="496"/>
      <c r="AN4747" s="496"/>
      <c r="AO4747" s="496"/>
      <c r="AP4747" s="496"/>
      <c r="AQ4747" s="496"/>
      <c r="AR4747" s="496"/>
      <c r="AS4747" s="496"/>
      <c r="AT4747" s="496"/>
      <c r="AU4747" s="496">
        <v>0</v>
      </c>
      <c r="AV4747" s="496">
        <v>156100</v>
      </c>
      <c r="AW4747" s="496">
        <f t="shared" si="1317"/>
        <v>0</v>
      </c>
    </row>
    <row r="4748" spans="1:49">
      <c r="A4748" s="44"/>
      <c r="B4748" s="45"/>
      <c r="C4748" s="45"/>
      <c r="D4748" s="45"/>
      <c r="E4748" s="531"/>
      <c r="F4748" s="50"/>
      <c r="G4748" s="50"/>
      <c r="H4748" s="50"/>
      <c r="I4748" s="49" t="s">
        <v>1631</v>
      </c>
      <c r="J4748" s="12">
        <f>SUM(J4719,J4744,J4741)</f>
        <v>600</v>
      </c>
      <c r="K4748" s="12">
        <f t="shared" ref="K4748:AT4748" si="1327">SUM(K4719,K4744,K4741)</f>
        <v>0</v>
      </c>
      <c r="L4748" s="12">
        <f t="shared" si="1327"/>
        <v>0</v>
      </c>
      <c r="M4748" s="12">
        <f t="shared" si="1327"/>
        <v>0</v>
      </c>
      <c r="N4748" s="12">
        <f t="shared" si="1327"/>
        <v>0</v>
      </c>
      <c r="O4748" s="12">
        <f t="shared" si="1327"/>
        <v>0</v>
      </c>
      <c r="P4748" s="12">
        <f t="shared" si="1327"/>
        <v>0</v>
      </c>
      <c r="Q4748" s="12">
        <f t="shared" si="1327"/>
        <v>0</v>
      </c>
      <c r="R4748" s="12">
        <f t="shared" si="1327"/>
        <v>0</v>
      </c>
      <c r="S4748" s="12">
        <f t="shared" si="1327"/>
        <v>0</v>
      </c>
      <c r="T4748" s="12">
        <f t="shared" si="1327"/>
        <v>0</v>
      </c>
      <c r="U4748" s="12">
        <v>0</v>
      </c>
      <c r="V4748" s="12">
        <v>600</v>
      </c>
      <c r="W4748" s="12">
        <f>SUM(W4719,W4744,W4741)</f>
        <v>5320</v>
      </c>
      <c r="X4748" s="12">
        <f t="shared" si="1327"/>
        <v>0</v>
      </c>
      <c r="Y4748" s="12">
        <f t="shared" si="1327"/>
        <v>0</v>
      </c>
      <c r="Z4748" s="12">
        <f t="shared" si="1327"/>
        <v>0</v>
      </c>
      <c r="AA4748" s="12">
        <f t="shared" si="1327"/>
        <v>0</v>
      </c>
      <c r="AB4748" s="12">
        <f t="shared" si="1327"/>
        <v>0</v>
      </c>
      <c r="AC4748" s="12">
        <f t="shared" si="1327"/>
        <v>0</v>
      </c>
      <c r="AD4748" s="12">
        <f t="shared" si="1327"/>
        <v>0</v>
      </c>
      <c r="AE4748" s="12">
        <f t="shared" si="1327"/>
        <v>0</v>
      </c>
      <c r="AF4748" s="12">
        <f t="shared" si="1327"/>
        <v>0</v>
      </c>
      <c r="AG4748" s="12">
        <f t="shared" si="1327"/>
        <v>0</v>
      </c>
      <c r="AH4748" s="12">
        <v>0</v>
      </c>
      <c r="AI4748" s="12">
        <v>5320</v>
      </c>
      <c r="AJ4748" s="12">
        <f>SUM(AJ4719,AJ4744,AJ4741)</f>
        <v>205300</v>
      </c>
      <c r="AK4748" s="12">
        <f t="shared" si="1327"/>
        <v>0</v>
      </c>
      <c r="AL4748" s="12">
        <f t="shared" si="1327"/>
        <v>0</v>
      </c>
      <c r="AM4748" s="12">
        <f t="shared" si="1327"/>
        <v>0</v>
      </c>
      <c r="AN4748" s="12">
        <f t="shared" si="1327"/>
        <v>0</v>
      </c>
      <c r="AO4748" s="12">
        <f t="shared" si="1327"/>
        <v>2700</v>
      </c>
      <c r="AP4748" s="12">
        <f t="shared" si="1327"/>
        <v>2600</v>
      </c>
      <c r="AQ4748" s="12">
        <f t="shared" si="1327"/>
        <v>0</v>
      </c>
      <c r="AR4748" s="12">
        <f t="shared" si="1327"/>
        <v>0</v>
      </c>
      <c r="AS4748" s="12">
        <f t="shared" si="1327"/>
        <v>0</v>
      </c>
      <c r="AT4748" s="12">
        <f t="shared" si="1327"/>
        <v>0</v>
      </c>
      <c r="AU4748" s="12">
        <v>5300</v>
      </c>
      <c r="AV4748" s="12">
        <v>200000</v>
      </c>
      <c r="AW4748" s="12">
        <f t="shared" si="1317"/>
        <v>5300</v>
      </c>
    </row>
    <row r="4749" spans="1:49">
      <c r="A4749" s="44"/>
      <c r="B4749" s="45"/>
      <c r="C4749" s="45"/>
      <c r="D4749" s="45"/>
      <c r="E4749" s="531"/>
      <c r="F4749" s="50"/>
      <c r="G4749" s="50"/>
      <c r="H4749" s="50"/>
      <c r="I4749" s="146" t="s">
        <v>970</v>
      </c>
      <c r="J4749" s="267"/>
      <c r="K4749" s="267"/>
      <c r="L4749" s="267"/>
      <c r="M4749" s="267"/>
      <c r="N4749" s="267"/>
      <c r="O4749" s="267"/>
      <c r="P4749" s="267"/>
      <c r="Q4749" s="267"/>
      <c r="R4749" s="267"/>
      <c r="S4749" s="267"/>
      <c r="T4749" s="267"/>
      <c r="U4749" s="267"/>
      <c r="V4749" s="267"/>
      <c r="W4749" s="267"/>
      <c r="X4749" s="267"/>
      <c r="Y4749" s="267"/>
      <c r="Z4749" s="267"/>
      <c r="AA4749" s="267"/>
      <c r="AB4749" s="267"/>
      <c r="AC4749" s="267"/>
      <c r="AD4749" s="267"/>
      <c r="AE4749" s="267"/>
      <c r="AF4749" s="267"/>
      <c r="AG4749" s="267"/>
      <c r="AH4749" s="267"/>
      <c r="AI4749" s="267"/>
      <c r="AJ4749" s="267"/>
      <c r="AK4749" s="267"/>
      <c r="AL4749" s="267"/>
      <c r="AM4749" s="267"/>
      <c r="AN4749" s="267"/>
      <c r="AO4749" s="267"/>
      <c r="AP4749" s="267"/>
      <c r="AQ4749" s="267"/>
      <c r="AR4749" s="267"/>
      <c r="AS4749" s="267"/>
      <c r="AT4749" s="267"/>
      <c r="AU4749" s="267"/>
      <c r="AV4749" s="267"/>
      <c r="AW4749" s="267"/>
    </row>
    <row r="4750" spans="1:49" ht="13.5" thickBot="1">
      <c r="A4750" s="48"/>
      <c r="B4750" s="42"/>
      <c r="C4750" s="42"/>
      <c r="D4750" s="42"/>
      <c r="E4750" s="531"/>
      <c r="F4750" s="50"/>
      <c r="G4750" s="50"/>
      <c r="H4750" s="50"/>
      <c r="I4750" s="146"/>
      <c r="J4750" s="29"/>
      <c r="K4750" s="29"/>
      <c r="L4750" s="29"/>
      <c r="M4750" s="29"/>
      <c r="N4750" s="29"/>
      <c r="O4750" s="29"/>
      <c r="P4750" s="29"/>
      <c r="Q4750" s="29"/>
      <c r="R4750" s="29"/>
      <c r="S4750" s="29"/>
      <c r="T4750" s="29"/>
      <c r="U4750" s="29"/>
      <c r="V4750" s="29"/>
      <c r="W4750" s="29"/>
      <c r="X4750" s="29"/>
      <c r="Y4750" s="29"/>
      <c r="Z4750" s="29"/>
      <c r="AA4750" s="29"/>
      <c r="AB4750" s="29"/>
      <c r="AC4750" s="29"/>
      <c r="AD4750" s="29"/>
      <c r="AE4750" s="29"/>
      <c r="AF4750" s="29"/>
      <c r="AG4750" s="29"/>
      <c r="AH4750" s="29"/>
      <c r="AI4750" s="29"/>
      <c r="AJ4750" s="29"/>
      <c r="AK4750" s="29"/>
      <c r="AL4750" s="29"/>
      <c r="AM4750" s="29"/>
      <c r="AN4750" s="29"/>
      <c r="AO4750" s="29"/>
      <c r="AP4750" s="29"/>
      <c r="AQ4750" s="29"/>
      <c r="AR4750" s="29"/>
      <c r="AS4750" s="29"/>
      <c r="AT4750" s="29"/>
      <c r="AU4750" s="29"/>
      <c r="AV4750" s="29"/>
      <c r="AW4750" s="29"/>
    </row>
    <row r="4751" spans="1:49" ht="35.25" customHeight="1" thickTop="1" thickBot="1">
      <c r="A4751" s="48"/>
      <c r="B4751" s="42"/>
      <c r="C4751" s="42"/>
      <c r="D4751" s="42"/>
      <c r="E4751" s="531"/>
      <c r="F4751" s="50"/>
      <c r="G4751" s="50"/>
      <c r="H4751" s="50"/>
      <c r="I4751" s="5" t="s">
        <v>2331</v>
      </c>
      <c r="J4751" s="364" t="s">
        <v>2891</v>
      </c>
      <c r="K4751" s="364" t="s">
        <v>2879</v>
      </c>
      <c r="L4751" s="364" t="s">
        <v>2880</v>
      </c>
      <c r="M4751" s="364" t="s">
        <v>2881</v>
      </c>
      <c r="N4751" s="364" t="s">
        <v>2882</v>
      </c>
      <c r="O4751" s="364" t="s">
        <v>2883</v>
      </c>
      <c r="P4751" s="364" t="s">
        <v>2884</v>
      </c>
      <c r="Q4751" s="364" t="s">
        <v>2885</v>
      </c>
      <c r="R4751" s="364" t="s">
        <v>2886</v>
      </c>
      <c r="S4751" s="364" t="s">
        <v>2887</v>
      </c>
      <c r="T4751" s="364" t="s">
        <v>2888</v>
      </c>
      <c r="U4751" s="364" t="s">
        <v>2889</v>
      </c>
      <c r="V4751" s="364" t="s">
        <v>2890</v>
      </c>
      <c r="W4751" s="365" t="s">
        <v>2893</v>
      </c>
      <c r="X4751" s="365" t="s">
        <v>2879</v>
      </c>
      <c r="Y4751" s="365" t="s">
        <v>2880</v>
      </c>
      <c r="Z4751" s="365" t="s">
        <v>2881</v>
      </c>
      <c r="AA4751" s="365" t="s">
        <v>2882</v>
      </c>
      <c r="AB4751" s="365" t="s">
        <v>2883</v>
      </c>
      <c r="AC4751" s="365" t="s">
        <v>2884</v>
      </c>
      <c r="AD4751" s="365" t="s">
        <v>2885</v>
      </c>
      <c r="AE4751" s="365" t="s">
        <v>2886</v>
      </c>
      <c r="AF4751" s="365" t="s">
        <v>2887</v>
      </c>
      <c r="AG4751" s="365" t="s">
        <v>2888</v>
      </c>
      <c r="AH4751" s="365" t="s">
        <v>2889</v>
      </c>
      <c r="AI4751" s="365" t="s">
        <v>2890</v>
      </c>
      <c r="AJ4751" s="366" t="s">
        <v>2892</v>
      </c>
      <c r="AK4751" s="366" t="s">
        <v>2879</v>
      </c>
      <c r="AL4751" s="366" t="s">
        <v>2880</v>
      </c>
      <c r="AM4751" s="366" t="s">
        <v>2881</v>
      </c>
      <c r="AN4751" s="366" t="s">
        <v>2882</v>
      </c>
      <c r="AO4751" s="366" t="s">
        <v>2883</v>
      </c>
      <c r="AP4751" s="366" t="s">
        <v>2884</v>
      </c>
      <c r="AQ4751" s="366" t="s">
        <v>2885</v>
      </c>
      <c r="AR4751" s="366" t="s">
        <v>2886</v>
      </c>
      <c r="AS4751" s="366" t="s">
        <v>2887</v>
      </c>
      <c r="AT4751" s="366" t="s">
        <v>2888</v>
      </c>
      <c r="AU4751" s="366" t="s">
        <v>2889</v>
      </c>
      <c r="AV4751" s="366" t="s">
        <v>2890</v>
      </c>
      <c r="AW4751" s="368" t="s">
        <v>2895</v>
      </c>
    </row>
    <row r="4752" spans="1:49">
      <c r="A4752" s="48"/>
      <c r="B4752" s="42"/>
      <c r="C4752" s="42"/>
      <c r="D4752" s="42"/>
      <c r="E4752" s="531"/>
      <c r="F4752" s="50"/>
      <c r="G4752" s="50"/>
      <c r="H4752" s="50"/>
      <c r="I4752" s="34"/>
      <c r="J4752" s="202" t="s">
        <v>1224</v>
      </c>
      <c r="K4752" s="202">
        <v>1</v>
      </c>
      <c r="L4752" s="202">
        <v>2</v>
      </c>
      <c r="M4752" s="202">
        <v>3</v>
      </c>
      <c r="N4752" s="202">
        <v>4</v>
      </c>
      <c r="O4752" s="202">
        <v>5</v>
      </c>
      <c r="P4752" s="202">
        <v>6</v>
      </c>
      <c r="Q4752" s="202">
        <v>7</v>
      </c>
      <c r="R4752" s="202">
        <v>8</v>
      </c>
      <c r="S4752" s="202">
        <v>9</v>
      </c>
      <c r="T4752" s="202">
        <v>10</v>
      </c>
      <c r="U4752" s="202">
        <v>13</v>
      </c>
      <c r="V4752" s="202">
        <v>14</v>
      </c>
      <c r="W4752" s="202" t="s">
        <v>1224</v>
      </c>
      <c r="X4752" s="202">
        <v>1</v>
      </c>
      <c r="Y4752" s="202">
        <v>2</v>
      </c>
      <c r="Z4752" s="202">
        <v>3</v>
      </c>
      <c r="AA4752" s="202">
        <v>4</v>
      </c>
      <c r="AB4752" s="202">
        <v>5</v>
      </c>
      <c r="AC4752" s="202">
        <v>6</v>
      </c>
      <c r="AD4752" s="202">
        <v>7</v>
      </c>
      <c r="AE4752" s="202">
        <v>8</v>
      </c>
      <c r="AF4752" s="202">
        <v>9</v>
      </c>
      <c r="AG4752" s="202">
        <v>10</v>
      </c>
      <c r="AH4752" s="202">
        <v>13</v>
      </c>
      <c r="AI4752" s="202">
        <v>14</v>
      </c>
      <c r="AJ4752" s="202" t="s">
        <v>1224</v>
      </c>
      <c r="AK4752" s="202">
        <v>1</v>
      </c>
      <c r="AL4752" s="202">
        <v>2</v>
      </c>
      <c r="AM4752" s="202">
        <v>3</v>
      </c>
      <c r="AN4752" s="202">
        <v>4</v>
      </c>
      <c r="AO4752" s="202">
        <v>5</v>
      </c>
      <c r="AP4752" s="202">
        <v>6</v>
      </c>
      <c r="AQ4752" s="202">
        <v>7</v>
      </c>
      <c r="AR4752" s="202">
        <v>8</v>
      </c>
      <c r="AS4752" s="202">
        <v>9</v>
      </c>
      <c r="AT4752" s="202">
        <v>10</v>
      </c>
      <c r="AU4752" s="202">
        <v>13</v>
      </c>
      <c r="AV4752" s="202">
        <v>14</v>
      </c>
      <c r="AW4752" s="202">
        <v>15</v>
      </c>
    </row>
    <row r="4753" spans="1:49">
      <c r="A4753" s="48"/>
      <c r="B4753" s="42"/>
      <c r="C4753" s="42"/>
      <c r="D4753" s="42"/>
      <c r="E4753" s="531"/>
      <c r="F4753" s="50"/>
      <c r="G4753" s="50"/>
      <c r="H4753" s="50"/>
      <c r="I4753" s="276" t="s">
        <v>2429</v>
      </c>
      <c r="J4753" s="277">
        <f>SUM(J4748)</f>
        <v>600</v>
      </c>
      <c r="K4753" s="277">
        <f t="shared" ref="K4753:AT4753" si="1328">SUM(K4748)</f>
        <v>0</v>
      </c>
      <c r="L4753" s="277">
        <f t="shared" si="1328"/>
        <v>0</v>
      </c>
      <c r="M4753" s="277">
        <f t="shared" si="1328"/>
        <v>0</v>
      </c>
      <c r="N4753" s="277">
        <f t="shared" si="1328"/>
        <v>0</v>
      </c>
      <c r="O4753" s="277">
        <f t="shared" si="1328"/>
        <v>0</v>
      </c>
      <c r="P4753" s="277">
        <f t="shared" si="1328"/>
        <v>0</v>
      </c>
      <c r="Q4753" s="277">
        <f t="shared" si="1328"/>
        <v>0</v>
      </c>
      <c r="R4753" s="277">
        <f t="shared" si="1328"/>
        <v>0</v>
      </c>
      <c r="S4753" s="277">
        <f t="shared" si="1328"/>
        <v>0</v>
      </c>
      <c r="T4753" s="277">
        <f t="shared" si="1328"/>
        <v>0</v>
      </c>
      <c r="U4753" s="277">
        <v>0</v>
      </c>
      <c r="V4753" s="277">
        <v>600</v>
      </c>
      <c r="W4753" s="277">
        <f>SUM(W4748)</f>
        <v>5320</v>
      </c>
      <c r="X4753" s="277">
        <f t="shared" si="1328"/>
        <v>0</v>
      </c>
      <c r="Y4753" s="277">
        <f t="shared" si="1328"/>
        <v>0</v>
      </c>
      <c r="Z4753" s="277">
        <f t="shared" si="1328"/>
        <v>0</v>
      </c>
      <c r="AA4753" s="277">
        <f t="shared" si="1328"/>
        <v>0</v>
      </c>
      <c r="AB4753" s="277">
        <f t="shared" si="1328"/>
        <v>0</v>
      </c>
      <c r="AC4753" s="277">
        <f t="shared" si="1328"/>
        <v>0</v>
      </c>
      <c r="AD4753" s="277">
        <f t="shared" si="1328"/>
        <v>0</v>
      </c>
      <c r="AE4753" s="277">
        <f t="shared" si="1328"/>
        <v>0</v>
      </c>
      <c r="AF4753" s="277">
        <f t="shared" si="1328"/>
        <v>0</v>
      </c>
      <c r="AG4753" s="277">
        <f t="shared" si="1328"/>
        <v>0</v>
      </c>
      <c r="AH4753" s="277">
        <v>0</v>
      </c>
      <c r="AI4753" s="277">
        <v>5320</v>
      </c>
      <c r="AJ4753" s="277">
        <f>SUM(AJ4748)</f>
        <v>205300</v>
      </c>
      <c r="AK4753" s="277">
        <f t="shared" si="1328"/>
        <v>0</v>
      </c>
      <c r="AL4753" s="277">
        <f t="shared" si="1328"/>
        <v>0</v>
      </c>
      <c r="AM4753" s="277">
        <f t="shared" si="1328"/>
        <v>0</v>
      </c>
      <c r="AN4753" s="277">
        <f t="shared" si="1328"/>
        <v>0</v>
      </c>
      <c r="AO4753" s="277">
        <f t="shared" si="1328"/>
        <v>2700</v>
      </c>
      <c r="AP4753" s="277">
        <f t="shared" si="1328"/>
        <v>2600</v>
      </c>
      <c r="AQ4753" s="277">
        <f t="shared" si="1328"/>
        <v>0</v>
      </c>
      <c r="AR4753" s="277">
        <f t="shared" si="1328"/>
        <v>0</v>
      </c>
      <c r="AS4753" s="277">
        <f t="shared" si="1328"/>
        <v>0</v>
      </c>
      <c r="AT4753" s="277">
        <f t="shared" si="1328"/>
        <v>0</v>
      </c>
      <c r="AU4753" s="277">
        <v>5300</v>
      </c>
      <c r="AV4753" s="277">
        <v>200000</v>
      </c>
      <c r="AW4753" s="277">
        <f>U4753+AH4753+AU4753</f>
        <v>5300</v>
      </c>
    </row>
    <row r="4754" spans="1:49">
      <c r="A4754" s="48"/>
      <c r="B4754" s="42"/>
      <c r="C4754" s="42"/>
      <c r="D4754" s="42"/>
      <c r="E4754" s="531"/>
      <c r="F4754" s="50"/>
      <c r="G4754" s="50"/>
      <c r="H4754" s="50"/>
      <c r="I4754" s="276"/>
      <c r="J4754" s="277"/>
      <c r="K4754" s="277"/>
      <c r="L4754" s="277"/>
      <c r="M4754" s="277"/>
      <c r="N4754" s="277"/>
      <c r="O4754" s="277"/>
      <c r="P4754" s="277"/>
      <c r="Q4754" s="277"/>
      <c r="R4754" s="277"/>
      <c r="S4754" s="277"/>
      <c r="T4754" s="277"/>
      <c r="U4754" s="277">
        <v>0</v>
      </c>
      <c r="V4754" s="277">
        <v>0</v>
      </c>
      <c r="W4754" s="277"/>
      <c r="X4754" s="277"/>
      <c r="Y4754" s="277"/>
      <c r="Z4754" s="277"/>
      <c r="AA4754" s="277"/>
      <c r="AB4754" s="277"/>
      <c r="AC4754" s="277"/>
      <c r="AD4754" s="277"/>
      <c r="AE4754" s="277"/>
      <c r="AF4754" s="277"/>
      <c r="AG4754" s="277"/>
      <c r="AH4754" s="277">
        <v>0</v>
      </c>
      <c r="AI4754" s="277">
        <v>0</v>
      </c>
      <c r="AJ4754" s="277"/>
      <c r="AK4754" s="277"/>
      <c r="AL4754" s="277"/>
      <c r="AM4754" s="277"/>
      <c r="AN4754" s="277"/>
      <c r="AO4754" s="277"/>
      <c r="AP4754" s="277"/>
      <c r="AQ4754" s="277"/>
      <c r="AR4754" s="277"/>
      <c r="AS4754" s="277"/>
      <c r="AT4754" s="277"/>
      <c r="AU4754" s="277">
        <v>0</v>
      </c>
      <c r="AV4754" s="277">
        <v>0</v>
      </c>
      <c r="AW4754" s="277">
        <f>U4754+AH4754+AU4754</f>
        <v>0</v>
      </c>
    </row>
    <row r="4755" spans="1:49">
      <c r="A4755" s="48"/>
      <c r="B4755" s="42"/>
      <c r="C4755" s="42"/>
      <c r="D4755" s="42"/>
      <c r="E4755" s="531"/>
      <c r="F4755" s="50"/>
      <c r="G4755" s="50"/>
      <c r="H4755" s="50"/>
      <c r="I4755" s="276"/>
      <c r="J4755" s="277"/>
      <c r="K4755" s="277"/>
      <c r="L4755" s="277"/>
      <c r="M4755" s="277"/>
      <c r="N4755" s="277"/>
      <c r="O4755" s="277"/>
      <c r="P4755" s="277"/>
      <c r="Q4755" s="277"/>
      <c r="R4755" s="277"/>
      <c r="S4755" s="277"/>
      <c r="T4755" s="277"/>
      <c r="U4755" s="277">
        <v>0</v>
      </c>
      <c r="V4755" s="277">
        <v>0</v>
      </c>
      <c r="W4755" s="277"/>
      <c r="X4755" s="277"/>
      <c r="Y4755" s="277"/>
      <c r="Z4755" s="277"/>
      <c r="AA4755" s="277"/>
      <c r="AB4755" s="277"/>
      <c r="AC4755" s="277"/>
      <c r="AD4755" s="277"/>
      <c r="AE4755" s="277"/>
      <c r="AF4755" s="277"/>
      <c r="AG4755" s="277"/>
      <c r="AH4755" s="277">
        <v>0</v>
      </c>
      <c r="AI4755" s="277">
        <v>0</v>
      </c>
      <c r="AJ4755" s="277"/>
      <c r="AK4755" s="277"/>
      <c r="AL4755" s="277"/>
      <c r="AM4755" s="277"/>
      <c r="AN4755" s="277"/>
      <c r="AO4755" s="277"/>
      <c r="AP4755" s="277"/>
      <c r="AQ4755" s="277"/>
      <c r="AR4755" s="277"/>
      <c r="AS4755" s="277"/>
      <c r="AT4755" s="277"/>
      <c r="AU4755" s="277">
        <v>0</v>
      </c>
      <c r="AV4755" s="277">
        <v>0</v>
      </c>
      <c r="AW4755" s="277">
        <f>U4755+AH4755+AU4755</f>
        <v>0</v>
      </c>
    </row>
    <row r="4756" spans="1:49">
      <c r="A4756" s="48"/>
      <c r="B4756" s="42"/>
      <c r="C4756" s="42"/>
      <c r="D4756" s="42"/>
      <c r="E4756" s="531"/>
      <c r="F4756" s="50"/>
      <c r="G4756" s="50"/>
      <c r="H4756" s="50"/>
      <c r="I4756" s="276"/>
      <c r="J4756" s="277"/>
      <c r="K4756" s="277"/>
      <c r="L4756" s="277"/>
      <c r="M4756" s="277"/>
      <c r="N4756" s="277"/>
      <c r="O4756" s="277"/>
      <c r="P4756" s="277"/>
      <c r="Q4756" s="277"/>
      <c r="R4756" s="277"/>
      <c r="S4756" s="277"/>
      <c r="T4756" s="277"/>
      <c r="U4756" s="277">
        <v>0</v>
      </c>
      <c r="V4756" s="277">
        <v>0</v>
      </c>
      <c r="W4756" s="277"/>
      <c r="X4756" s="277"/>
      <c r="Y4756" s="277"/>
      <c r="Z4756" s="277"/>
      <c r="AA4756" s="277"/>
      <c r="AB4756" s="277"/>
      <c r="AC4756" s="277"/>
      <c r="AD4756" s="277"/>
      <c r="AE4756" s="277"/>
      <c r="AF4756" s="277"/>
      <c r="AG4756" s="277"/>
      <c r="AH4756" s="277">
        <v>0</v>
      </c>
      <c r="AI4756" s="277">
        <v>0</v>
      </c>
      <c r="AJ4756" s="277"/>
      <c r="AK4756" s="277"/>
      <c r="AL4756" s="277"/>
      <c r="AM4756" s="277"/>
      <c r="AN4756" s="277"/>
      <c r="AO4756" s="277"/>
      <c r="AP4756" s="277"/>
      <c r="AQ4756" s="277"/>
      <c r="AR4756" s="277"/>
      <c r="AS4756" s="277"/>
      <c r="AT4756" s="277"/>
      <c r="AU4756" s="277">
        <v>0</v>
      </c>
      <c r="AV4756" s="277">
        <v>0</v>
      </c>
      <c r="AW4756" s="277">
        <f>U4756+AH4756+AU4756</f>
        <v>0</v>
      </c>
    </row>
    <row r="4757" spans="1:49">
      <c r="A4757" s="48"/>
      <c r="B4757" s="42"/>
      <c r="C4757" s="42"/>
      <c r="D4757" s="42"/>
      <c r="E4757" s="531"/>
      <c r="F4757" s="50"/>
      <c r="G4757" s="50"/>
      <c r="H4757" s="50"/>
      <c r="I4757" s="276" t="s">
        <v>1631</v>
      </c>
      <c r="J4757" s="277">
        <f>SUM(J4753:J4756)</f>
        <v>600</v>
      </c>
      <c r="K4757" s="277">
        <f t="shared" ref="K4757:AT4757" si="1329">SUM(K4753:K4756)</f>
        <v>0</v>
      </c>
      <c r="L4757" s="277">
        <f t="shared" si="1329"/>
        <v>0</v>
      </c>
      <c r="M4757" s="277">
        <f t="shared" si="1329"/>
        <v>0</v>
      </c>
      <c r="N4757" s="277">
        <f t="shared" si="1329"/>
        <v>0</v>
      </c>
      <c r="O4757" s="277">
        <f t="shared" si="1329"/>
        <v>0</v>
      </c>
      <c r="P4757" s="277">
        <f t="shared" si="1329"/>
        <v>0</v>
      </c>
      <c r="Q4757" s="277">
        <f t="shared" si="1329"/>
        <v>0</v>
      </c>
      <c r="R4757" s="277">
        <f t="shared" si="1329"/>
        <v>0</v>
      </c>
      <c r="S4757" s="277">
        <f t="shared" si="1329"/>
        <v>0</v>
      </c>
      <c r="T4757" s="277">
        <f t="shared" si="1329"/>
        <v>0</v>
      </c>
      <c r="U4757" s="277">
        <v>0</v>
      </c>
      <c r="V4757" s="277">
        <v>600</v>
      </c>
      <c r="W4757" s="277">
        <f>SUM(W4753:W4756)</f>
        <v>5320</v>
      </c>
      <c r="X4757" s="277">
        <f t="shared" si="1329"/>
        <v>0</v>
      </c>
      <c r="Y4757" s="277">
        <f t="shared" si="1329"/>
        <v>0</v>
      </c>
      <c r="Z4757" s="277">
        <f t="shared" si="1329"/>
        <v>0</v>
      </c>
      <c r="AA4757" s="277">
        <f t="shared" si="1329"/>
        <v>0</v>
      </c>
      <c r="AB4757" s="277">
        <f t="shared" si="1329"/>
        <v>0</v>
      </c>
      <c r="AC4757" s="277">
        <f t="shared" si="1329"/>
        <v>0</v>
      </c>
      <c r="AD4757" s="277">
        <f t="shared" si="1329"/>
        <v>0</v>
      </c>
      <c r="AE4757" s="277">
        <f t="shared" si="1329"/>
        <v>0</v>
      </c>
      <c r="AF4757" s="277">
        <f t="shared" si="1329"/>
        <v>0</v>
      </c>
      <c r="AG4757" s="277">
        <f t="shared" si="1329"/>
        <v>0</v>
      </c>
      <c r="AH4757" s="277">
        <v>0</v>
      </c>
      <c r="AI4757" s="277">
        <v>5320</v>
      </c>
      <c r="AJ4757" s="277">
        <f>SUM(AJ4753:AJ4756)</f>
        <v>205300</v>
      </c>
      <c r="AK4757" s="277">
        <f t="shared" si="1329"/>
        <v>0</v>
      </c>
      <c r="AL4757" s="277">
        <f t="shared" si="1329"/>
        <v>0</v>
      </c>
      <c r="AM4757" s="277">
        <f t="shared" si="1329"/>
        <v>0</v>
      </c>
      <c r="AN4757" s="277">
        <f t="shared" si="1329"/>
        <v>0</v>
      </c>
      <c r="AO4757" s="277">
        <f t="shared" si="1329"/>
        <v>2700</v>
      </c>
      <c r="AP4757" s="277">
        <f t="shared" si="1329"/>
        <v>2600</v>
      </c>
      <c r="AQ4757" s="277">
        <f t="shared" si="1329"/>
        <v>0</v>
      </c>
      <c r="AR4757" s="277">
        <f t="shared" si="1329"/>
        <v>0</v>
      </c>
      <c r="AS4757" s="277">
        <f t="shared" si="1329"/>
        <v>0</v>
      </c>
      <c r="AT4757" s="277">
        <f t="shared" si="1329"/>
        <v>0</v>
      </c>
      <c r="AU4757" s="277">
        <v>5300</v>
      </c>
      <c r="AV4757" s="277">
        <v>200000</v>
      </c>
      <c r="AW4757" s="277">
        <f>U4757+AH4757+AU4757</f>
        <v>5300</v>
      </c>
    </row>
    <row r="4758" spans="1:49">
      <c r="A4758" s="48"/>
      <c r="B4758" s="42"/>
      <c r="C4758" s="42"/>
      <c r="D4758" s="42"/>
      <c r="E4758" s="531"/>
      <c r="F4758" s="50"/>
      <c r="G4758" s="50"/>
      <c r="H4758" s="50"/>
      <c r="I4758" s="146"/>
      <c r="J4758" s="29"/>
      <c r="K4758" s="29"/>
      <c r="L4758" s="29"/>
      <c r="M4758" s="29"/>
      <c r="N4758" s="29"/>
      <c r="O4758" s="29"/>
      <c r="P4758" s="29"/>
      <c r="Q4758" s="29"/>
      <c r="R4758" s="29"/>
      <c r="S4758" s="29"/>
      <c r="T4758" s="29"/>
      <c r="U4758" s="29"/>
      <c r="V4758" s="29"/>
      <c r="W4758" s="29"/>
      <c r="X4758" s="29"/>
      <c r="Y4758" s="29"/>
      <c r="Z4758" s="29"/>
      <c r="AA4758" s="29"/>
      <c r="AB4758" s="29"/>
      <c r="AC4758" s="29"/>
      <c r="AD4758" s="29"/>
      <c r="AE4758" s="29"/>
      <c r="AF4758" s="29"/>
      <c r="AG4758" s="29"/>
      <c r="AH4758" s="29"/>
      <c r="AI4758" s="29"/>
      <c r="AJ4758" s="29"/>
      <c r="AK4758" s="29"/>
      <c r="AL4758" s="29"/>
      <c r="AM4758" s="29"/>
      <c r="AN4758" s="29"/>
      <c r="AO4758" s="29"/>
      <c r="AP4758" s="29"/>
      <c r="AQ4758" s="29"/>
      <c r="AR4758" s="29"/>
      <c r="AS4758" s="29"/>
      <c r="AT4758" s="29"/>
      <c r="AU4758" s="29"/>
      <c r="AV4758" s="29"/>
      <c r="AW4758" s="29"/>
    </row>
    <row r="4759" spans="1:49">
      <c r="A4759" s="44"/>
      <c r="B4759" s="45"/>
      <c r="C4759" s="45"/>
      <c r="D4759" s="45"/>
      <c r="E4759" s="531"/>
      <c r="F4759" s="50"/>
      <c r="G4759" s="50"/>
      <c r="H4759" s="50"/>
      <c r="I4759" s="53"/>
      <c r="J4759" s="29"/>
      <c r="K4759" s="29"/>
      <c r="L4759" s="29"/>
      <c r="M4759" s="29"/>
      <c r="N4759" s="29"/>
      <c r="O4759" s="29"/>
      <c r="P4759" s="29"/>
      <c r="Q4759" s="29"/>
      <c r="R4759" s="29"/>
      <c r="S4759" s="29"/>
      <c r="T4759" s="29"/>
      <c r="U4759" s="29"/>
      <c r="V4759" s="29"/>
      <c r="W4759" s="29"/>
      <c r="X4759" s="29"/>
      <c r="Y4759" s="29"/>
      <c r="Z4759" s="29"/>
      <c r="AA4759" s="29"/>
      <c r="AB4759" s="29"/>
      <c r="AC4759" s="29"/>
      <c r="AD4759" s="29"/>
      <c r="AE4759" s="29"/>
      <c r="AF4759" s="29"/>
      <c r="AG4759" s="29"/>
      <c r="AH4759" s="29"/>
      <c r="AI4759" s="29"/>
      <c r="AJ4759" s="29"/>
      <c r="AK4759" s="29"/>
      <c r="AL4759" s="29"/>
      <c r="AM4759" s="29"/>
      <c r="AN4759" s="29"/>
      <c r="AO4759" s="29"/>
      <c r="AP4759" s="29"/>
      <c r="AQ4759" s="29"/>
      <c r="AR4759" s="29"/>
      <c r="AS4759" s="29"/>
      <c r="AT4759" s="29"/>
      <c r="AU4759" s="29"/>
      <c r="AV4759" s="29"/>
      <c r="AW4759" s="29"/>
    </row>
    <row r="4760" spans="1:49" ht="16.5" thickBot="1">
      <c r="A4760" s="78" t="s">
        <v>2146</v>
      </c>
      <c r="B4760" s="78"/>
      <c r="C4760" s="78"/>
      <c r="D4760" s="463"/>
      <c r="E4760" s="539"/>
      <c r="F4760" s="129"/>
      <c r="G4760" s="129"/>
      <c r="H4760" s="129"/>
      <c r="I4760" s="103"/>
    </row>
    <row r="4761" spans="1:49" s="151" customFormat="1" ht="36" customHeight="1" thickTop="1" thickBot="1">
      <c r="A4761" s="147" t="s">
        <v>2079</v>
      </c>
      <c r="B4761" s="5" t="s">
        <v>2080</v>
      </c>
      <c r="C4761" s="5" t="s">
        <v>1335</v>
      </c>
      <c r="D4761" s="450"/>
      <c r="E4761" s="148" t="s">
        <v>1570</v>
      </c>
      <c r="F4761" s="149" t="s">
        <v>1438</v>
      </c>
      <c r="G4761" s="149"/>
      <c r="H4761" s="149" t="s">
        <v>2332</v>
      </c>
      <c r="I4761" s="5" t="s">
        <v>856</v>
      </c>
      <c r="J4761" s="364" t="s">
        <v>2891</v>
      </c>
      <c r="K4761" s="364" t="s">
        <v>2879</v>
      </c>
      <c r="L4761" s="364" t="s">
        <v>2880</v>
      </c>
      <c r="M4761" s="364" t="s">
        <v>2881</v>
      </c>
      <c r="N4761" s="364" t="s">
        <v>2882</v>
      </c>
      <c r="O4761" s="364" t="s">
        <v>2883</v>
      </c>
      <c r="P4761" s="364" t="s">
        <v>2884</v>
      </c>
      <c r="Q4761" s="364" t="s">
        <v>2885</v>
      </c>
      <c r="R4761" s="364" t="s">
        <v>2886</v>
      </c>
      <c r="S4761" s="364" t="s">
        <v>2887</v>
      </c>
      <c r="T4761" s="364" t="s">
        <v>2888</v>
      </c>
      <c r="U4761" s="364" t="s">
        <v>2889</v>
      </c>
      <c r="V4761" s="364" t="s">
        <v>2890</v>
      </c>
      <c r="W4761" s="365" t="s">
        <v>2893</v>
      </c>
      <c r="X4761" s="365" t="s">
        <v>2879</v>
      </c>
      <c r="Y4761" s="365" t="s">
        <v>2880</v>
      </c>
      <c r="Z4761" s="365" t="s">
        <v>2881</v>
      </c>
      <c r="AA4761" s="365" t="s">
        <v>2882</v>
      </c>
      <c r="AB4761" s="365" t="s">
        <v>2883</v>
      </c>
      <c r="AC4761" s="365" t="s">
        <v>2884</v>
      </c>
      <c r="AD4761" s="365" t="s">
        <v>2885</v>
      </c>
      <c r="AE4761" s="365" t="s">
        <v>2886</v>
      </c>
      <c r="AF4761" s="365" t="s">
        <v>2887</v>
      </c>
      <c r="AG4761" s="365" t="s">
        <v>2888</v>
      </c>
      <c r="AH4761" s="365" t="s">
        <v>2889</v>
      </c>
      <c r="AI4761" s="365" t="s">
        <v>2890</v>
      </c>
      <c r="AJ4761" s="366" t="s">
        <v>2892</v>
      </c>
      <c r="AK4761" s="366" t="s">
        <v>2879</v>
      </c>
      <c r="AL4761" s="366" t="s">
        <v>2880</v>
      </c>
      <c r="AM4761" s="366" t="s">
        <v>2881</v>
      </c>
      <c r="AN4761" s="366" t="s">
        <v>2882</v>
      </c>
      <c r="AO4761" s="366" t="s">
        <v>2883</v>
      </c>
      <c r="AP4761" s="366" t="s">
        <v>2884</v>
      </c>
      <c r="AQ4761" s="366" t="s">
        <v>2885</v>
      </c>
      <c r="AR4761" s="366" t="s">
        <v>2886</v>
      </c>
      <c r="AS4761" s="366" t="s">
        <v>2887</v>
      </c>
      <c r="AT4761" s="366" t="s">
        <v>2888</v>
      </c>
      <c r="AU4761" s="366" t="s">
        <v>2889</v>
      </c>
      <c r="AV4761" s="366" t="s">
        <v>2890</v>
      </c>
      <c r="AW4761" s="368" t="s">
        <v>2895</v>
      </c>
    </row>
    <row r="4762" spans="1:49">
      <c r="A4762" s="33"/>
      <c r="B4762" s="34"/>
      <c r="C4762" s="34"/>
      <c r="D4762" s="34"/>
      <c r="E4762" s="35"/>
      <c r="F4762" s="36"/>
      <c r="G4762" s="36"/>
      <c r="H4762" s="36"/>
      <c r="I4762" s="34"/>
      <c r="J4762" s="202" t="s">
        <v>1224</v>
      </c>
      <c r="K4762" s="202">
        <v>1</v>
      </c>
      <c r="L4762" s="202">
        <v>2</v>
      </c>
      <c r="M4762" s="202">
        <v>3</v>
      </c>
      <c r="N4762" s="202">
        <v>4</v>
      </c>
      <c r="O4762" s="202">
        <v>5</v>
      </c>
      <c r="P4762" s="202">
        <v>6</v>
      </c>
      <c r="Q4762" s="202">
        <v>7</v>
      </c>
      <c r="R4762" s="202">
        <v>8</v>
      </c>
      <c r="S4762" s="202">
        <v>9</v>
      </c>
      <c r="T4762" s="202">
        <v>10</v>
      </c>
      <c r="U4762" s="202">
        <v>13</v>
      </c>
      <c r="V4762" s="202">
        <v>14</v>
      </c>
      <c r="W4762" s="202" t="s">
        <v>1224</v>
      </c>
      <c r="X4762" s="202">
        <v>1</v>
      </c>
      <c r="Y4762" s="202">
        <v>2</v>
      </c>
      <c r="Z4762" s="202">
        <v>3</v>
      </c>
      <c r="AA4762" s="202">
        <v>4</v>
      </c>
      <c r="AB4762" s="202">
        <v>5</v>
      </c>
      <c r="AC4762" s="202">
        <v>6</v>
      </c>
      <c r="AD4762" s="202">
        <v>7</v>
      </c>
      <c r="AE4762" s="202">
        <v>8</v>
      </c>
      <c r="AF4762" s="202">
        <v>9</v>
      </c>
      <c r="AG4762" s="202">
        <v>10</v>
      </c>
      <c r="AH4762" s="202">
        <v>13</v>
      </c>
      <c r="AI4762" s="202">
        <v>14</v>
      </c>
      <c r="AJ4762" s="202" t="s">
        <v>1224</v>
      </c>
      <c r="AK4762" s="202">
        <v>1</v>
      </c>
      <c r="AL4762" s="202">
        <v>2</v>
      </c>
      <c r="AM4762" s="202">
        <v>3</v>
      </c>
      <c r="AN4762" s="202">
        <v>4</v>
      </c>
      <c r="AO4762" s="202">
        <v>5</v>
      </c>
      <c r="AP4762" s="202">
        <v>6</v>
      </c>
      <c r="AQ4762" s="202">
        <v>7</v>
      </c>
      <c r="AR4762" s="202">
        <v>8</v>
      </c>
      <c r="AS4762" s="202">
        <v>9</v>
      </c>
      <c r="AT4762" s="202">
        <v>10</v>
      </c>
      <c r="AU4762" s="202">
        <v>13</v>
      </c>
      <c r="AV4762" s="202">
        <v>14</v>
      </c>
      <c r="AW4762" s="202">
        <v>15</v>
      </c>
    </row>
    <row r="4763" spans="1:49">
      <c r="A4763" s="37"/>
      <c r="B4763" s="38"/>
      <c r="C4763" s="38"/>
      <c r="D4763" s="38"/>
      <c r="E4763" s="60"/>
      <c r="F4763" s="61"/>
      <c r="G4763" s="61"/>
      <c r="H4763" s="61"/>
      <c r="I4763" s="38"/>
      <c r="J4763" s="134"/>
      <c r="K4763" s="134"/>
      <c r="L4763" s="134"/>
      <c r="M4763" s="134"/>
      <c r="N4763" s="134"/>
      <c r="O4763" s="134"/>
      <c r="P4763" s="134"/>
      <c r="Q4763" s="134"/>
      <c r="R4763" s="134"/>
      <c r="S4763" s="134"/>
      <c r="T4763" s="134"/>
      <c r="U4763" s="134"/>
      <c r="V4763" s="134"/>
      <c r="W4763" s="134"/>
      <c r="X4763" s="134"/>
      <c r="Y4763" s="134"/>
      <c r="Z4763" s="134"/>
      <c r="AA4763" s="134"/>
      <c r="AB4763" s="134"/>
      <c r="AC4763" s="134"/>
      <c r="AD4763" s="134"/>
      <c r="AE4763" s="134"/>
      <c r="AF4763" s="134"/>
      <c r="AG4763" s="134"/>
      <c r="AH4763" s="134"/>
      <c r="AI4763" s="134"/>
      <c r="AJ4763" s="134"/>
      <c r="AK4763" s="134"/>
      <c r="AL4763" s="134"/>
      <c r="AM4763" s="134"/>
      <c r="AN4763" s="134"/>
      <c r="AO4763" s="134"/>
      <c r="AP4763" s="134"/>
      <c r="AQ4763" s="134"/>
      <c r="AR4763" s="134"/>
      <c r="AS4763" s="134"/>
      <c r="AT4763" s="134"/>
      <c r="AU4763" s="134"/>
      <c r="AV4763" s="134"/>
      <c r="AW4763" s="134"/>
    </row>
    <row r="4764" spans="1:49">
      <c r="A4764" s="92" t="s">
        <v>797</v>
      </c>
      <c r="B4764" s="93" t="s">
        <v>1030</v>
      </c>
      <c r="C4764" s="93" t="s">
        <v>2048</v>
      </c>
      <c r="D4764" s="460"/>
      <c r="E4764" s="531"/>
      <c r="F4764" s="50"/>
      <c r="G4764" s="50"/>
      <c r="H4764" s="50"/>
      <c r="I4764" s="41" t="s">
        <v>1274</v>
      </c>
      <c r="J4764" s="28"/>
      <c r="K4764" s="28"/>
      <c r="L4764" s="28"/>
      <c r="M4764" s="28"/>
      <c r="N4764" s="28"/>
      <c r="O4764" s="28"/>
      <c r="P4764" s="28"/>
      <c r="Q4764" s="28"/>
      <c r="R4764" s="28"/>
      <c r="S4764" s="28"/>
      <c r="T4764" s="28"/>
      <c r="U4764" s="28"/>
      <c r="V4764" s="28"/>
      <c r="W4764" s="28"/>
      <c r="X4764" s="28"/>
      <c r="Y4764" s="28"/>
      <c r="Z4764" s="28"/>
      <c r="AA4764" s="28"/>
      <c r="AB4764" s="28"/>
      <c r="AC4764" s="28"/>
      <c r="AD4764" s="28"/>
      <c r="AE4764" s="28"/>
      <c r="AF4764" s="28"/>
      <c r="AG4764" s="28"/>
      <c r="AH4764" s="28"/>
      <c r="AI4764" s="28"/>
      <c r="AJ4764" s="28"/>
      <c r="AK4764" s="28"/>
      <c r="AL4764" s="28"/>
      <c r="AM4764" s="28"/>
      <c r="AN4764" s="28"/>
      <c r="AO4764" s="28"/>
      <c r="AP4764" s="28"/>
      <c r="AQ4764" s="28"/>
      <c r="AR4764" s="28"/>
      <c r="AS4764" s="28"/>
      <c r="AT4764" s="28"/>
      <c r="AU4764" s="28"/>
      <c r="AV4764" s="28"/>
      <c r="AW4764" s="28"/>
    </row>
    <row r="4765" spans="1:49">
      <c r="A4765" s="48"/>
      <c r="B4765" s="1"/>
      <c r="C4765" s="1"/>
      <c r="D4765" s="369"/>
      <c r="E4765" s="531"/>
      <c r="F4765" s="50"/>
      <c r="G4765" s="50"/>
      <c r="H4765" s="50"/>
      <c r="I4765" s="108"/>
      <c r="J4765" s="28"/>
      <c r="K4765" s="28"/>
      <c r="L4765" s="28"/>
      <c r="M4765" s="28"/>
      <c r="N4765" s="28"/>
      <c r="O4765" s="28"/>
      <c r="P4765" s="28"/>
      <c r="Q4765" s="28"/>
      <c r="R4765" s="28"/>
      <c r="S4765" s="28"/>
      <c r="T4765" s="28"/>
      <c r="U4765" s="28"/>
      <c r="V4765" s="28"/>
      <c r="W4765" s="28"/>
      <c r="X4765" s="28"/>
      <c r="Y4765" s="28"/>
      <c r="Z4765" s="28"/>
      <c r="AA4765" s="28"/>
      <c r="AB4765" s="28"/>
      <c r="AC4765" s="28"/>
      <c r="AD4765" s="28"/>
      <c r="AE4765" s="28"/>
      <c r="AF4765" s="28"/>
      <c r="AG4765" s="28"/>
      <c r="AH4765" s="28"/>
      <c r="AI4765" s="28"/>
      <c r="AJ4765" s="28"/>
      <c r="AK4765" s="28"/>
      <c r="AL4765" s="28"/>
      <c r="AM4765" s="28"/>
      <c r="AN4765" s="28"/>
      <c r="AO4765" s="28"/>
      <c r="AP4765" s="28"/>
      <c r="AQ4765" s="28"/>
      <c r="AR4765" s="28"/>
      <c r="AS4765" s="28"/>
      <c r="AT4765" s="28"/>
      <c r="AU4765" s="28"/>
      <c r="AV4765" s="28"/>
      <c r="AW4765" s="28"/>
    </row>
    <row r="4766" spans="1:49">
      <c r="A4766" s="48"/>
      <c r="B4766" s="42"/>
      <c r="C4766" s="42"/>
      <c r="D4766" s="42"/>
      <c r="E4766" s="531"/>
      <c r="F4766" s="50"/>
      <c r="G4766" s="50"/>
      <c r="H4766" s="50"/>
      <c r="I4766" s="49" t="s">
        <v>1559</v>
      </c>
      <c r="J4766" s="12">
        <f>SUM(J4767,J4775,J4777)</f>
        <v>0</v>
      </c>
      <c r="K4766" s="12">
        <f t="shared" ref="K4766:AT4766" si="1330">SUM(K4767,K4775,K4777)</f>
        <v>0</v>
      </c>
      <c r="L4766" s="12">
        <f t="shared" si="1330"/>
        <v>0</v>
      </c>
      <c r="M4766" s="12">
        <f t="shared" si="1330"/>
        <v>0</v>
      </c>
      <c r="N4766" s="12">
        <f t="shared" si="1330"/>
        <v>0</v>
      </c>
      <c r="O4766" s="12">
        <f t="shared" si="1330"/>
        <v>0</v>
      </c>
      <c r="P4766" s="12">
        <f t="shared" si="1330"/>
        <v>0</v>
      </c>
      <c r="Q4766" s="12">
        <f t="shared" si="1330"/>
        <v>0</v>
      </c>
      <c r="R4766" s="12">
        <f t="shared" si="1330"/>
        <v>0</v>
      </c>
      <c r="S4766" s="12">
        <f t="shared" si="1330"/>
        <v>0</v>
      </c>
      <c r="T4766" s="12">
        <f t="shared" si="1330"/>
        <v>0</v>
      </c>
      <c r="U4766" s="12">
        <v>0</v>
      </c>
      <c r="V4766" s="12">
        <v>0</v>
      </c>
      <c r="W4766" s="12">
        <f>SUM(W4767,W4775,W4777)</f>
        <v>0</v>
      </c>
      <c r="X4766" s="12">
        <f t="shared" si="1330"/>
        <v>0</v>
      </c>
      <c r="Y4766" s="12">
        <f t="shared" si="1330"/>
        <v>0</v>
      </c>
      <c r="Z4766" s="12">
        <f t="shared" si="1330"/>
        <v>0</v>
      </c>
      <c r="AA4766" s="12">
        <f t="shared" si="1330"/>
        <v>0</v>
      </c>
      <c r="AB4766" s="12">
        <f t="shared" si="1330"/>
        <v>0</v>
      </c>
      <c r="AC4766" s="12">
        <f t="shared" si="1330"/>
        <v>0</v>
      </c>
      <c r="AD4766" s="12">
        <f t="shared" si="1330"/>
        <v>0</v>
      </c>
      <c r="AE4766" s="12">
        <f t="shared" si="1330"/>
        <v>0</v>
      </c>
      <c r="AF4766" s="12">
        <f t="shared" si="1330"/>
        <v>0</v>
      </c>
      <c r="AG4766" s="12">
        <f t="shared" si="1330"/>
        <v>0</v>
      </c>
      <c r="AH4766" s="12">
        <v>0</v>
      </c>
      <c r="AI4766" s="12">
        <v>0</v>
      </c>
      <c r="AJ4766" s="12">
        <f>SUM(AJ4767,AJ4775,AJ4777)</f>
        <v>0</v>
      </c>
      <c r="AK4766" s="12">
        <f t="shared" si="1330"/>
        <v>0</v>
      </c>
      <c r="AL4766" s="12">
        <f t="shared" si="1330"/>
        <v>0</v>
      </c>
      <c r="AM4766" s="12">
        <f t="shared" si="1330"/>
        <v>0</v>
      </c>
      <c r="AN4766" s="12">
        <f t="shared" si="1330"/>
        <v>0</v>
      </c>
      <c r="AO4766" s="12">
        <f t="shared" si="1330"/>
        <v>0</v>
      </c>
      <c r="AP4766" s="12">
        <f t="shared" si="1330"/>
        <v>0</v>
      </c>
      <c r="AQ4766" s="12">
        <f t="shared" si="1330"/>
        <v>0</v>
      </c>
      <c r="AR4766" s="12">
        <f t="shared" si="1330"/>
        <v>0</v>
      </c>
      <c r="AS4766" s="12">
        <f t="shared" si="1330"/>
        <v>0</v>
      </c>
      <c r="AT4766" s="12">
        <f t="shared" si="1330"/>
        <v>0</v>
      </c>
      <c r="AU4766" s="12">
        <v>0</v>
      </c>
      <c r="AV4766" s="12">
        <v>0</v>
      </c>
      <c r="AW4766" s="12">
        <f t="shared" ref="AW4766:AW4796" si="1331">U4766+AH4766+AU4766</f>
        <v>0</v>
      </c>
    </row>
    <row r="4767" spans="1:49">
      <c r="A4767" s="44" t="s">
        <v>797</v>
      </c>
      <c r="B4767" s="45" t="s">
        <v>1030</v>
      </c>
      <c r="C4767" s="45" t="s">
        <v>2048</v>
      </c>
      <c r="D4767" s="452" t="s">
        <v>2986</v>
      </c>
      <c r="E4767" s="213" t="s">
        <v>771</v>
      </c>
      <c r="F4767" s="65"/>
      <c r="G4767" s="65"/>
      <c r="H4767" s="65"/>
      <c r="I4767" s="1" t="s">
        <v>1500</v>
      </c>
      <c r="J4767" s="9">
        <f>SUM(J4768:J4769)</f>
        <v>0</v>
      </c>
      <c r="K4767" s="9">
        <f t="shared" ref="K4767:AT4767" si="1332">SUM(K4768:K4769)</f>
        <v>0</v>
      </c>
      <c r="L4767" s="9">
        <f t="shared" si="1332"/>
        <v>0</v>
      </c>
      <c r="M4767" s="9">
        <f t="shared" si="1332"/>
        <v>0</v>
      </c>
      <c r="N4767" s="9">
        <f t="shared" si="1332"/>
        <v>0</v>
      </c>
      <c r="O4767" s="9">
        <f t="shared" si="1332"/>
        <v>0</v>
      </c>
      <c r="P4767" s="9">
        <f t="shared" si="1332"/>
        <v>0</v>
      </c>
      <c r="Q4767" s="9">
        <f t="shared" si="1332"/>
        <v>0</v>
      </c>
      <c r="R4767" s="9">
        <f t="shared" si="1332"/>
        <v>0</v>
      </c>
      <c r="S4767" s="9">
        <f t="shared" si="1332"/>
        <v>0</v>
      </c>
      <c r="T4767" s="9">
        <f t="shared" si="1332"/>
        <v>0</v>
      </c>
      <c r="U4767" s="9">
        <v>0</v>
      </c>
      <c r="V4767" s="9">
        <v>0</v>
      </c>
      <c r="W4767" s="9">
        <f>SUM(W4768:W4769)</f>
        <v>0</v>
      </c>
      <c r="X4767" s="9">
        <f t="shared" si="1332"/>
        <v>0</v>
      </c>
      <c r="Y4767" s="9">
        <f t="shared" si="1332"/>
        <v>0</v>
      </c>
      <c r="Z4767" s="9">
        <f t="shared" si="1332"/>
        <v>0</v>
      </c>
      <c r="AA4767" s="9">
        <f t="shared" si="1332"/>
        <v>0</v>
      </c>
      <c r="AB4767" s="9">
        <f t="shared" si="1332"/>
        <v>0</v>
      </c>
      <c r="AC4767" s="9">
        <f t="shared" si="1332"/>
        <v>0</v>
      </c>
      <c r="AD4767" s="9">
        <f t="shared" si="1332"/>
        <v>0</v>
      </c>
      <c r="AE4767" s="9">
        <f t="shared" si="1332"/>
        <v>0</v>
      </c>
      <c r="AF4767" s="9">
        <f t="shared" si="1332"/>
        <v>0</v>
      </c>
      <c r="AG4767" s="9">
        <f t="shared" si="1332"/>
        <v>0</v>
      </c>
      <c r="AH4767" s="9">
        <v>0</v>
      </c>
      <c r="AI4767" s="9">
        <v>0</v>
      </c>
      <c r="AJ4767" s="9">
        <f>SUM(AJ4768:AJ4769)</f>
        <v>0</v>
      </c>
      <c r="AK4767" s="9">
        <f t="shared" si="1332"/>
        <v>0</v>
      </c>
      <c r="AL4767" s="9">
        <f t="shared" si="1332"/>
        <v>0</v>
      </c>
      <c r="AM4767" s="9">
        <f t="shared" si="1332"/>
        <v>0</v>
      </c>
      <c r="AN4767" s="9">
        <f t="shared" si="1332"/>
        <v>0</v>
      </c>
      <c r="AO4767" s="9">
        <f t="shared" si="1332"/>
        <v>0</v>
      </c>
      <c r="AP4767" s="9">
        <f t="shared" si="1332"/>
        <v>0</v>
      </c>
      <c r="AQ4767" s="9">
        <f t="shared" si="1332"/>
        <v>0</v>
      </c>
      <c r="AR4767" s="9">
        <f t="shared" si="1332"/>
        <v>0</v>
      </c>
      <c r="AS4767" s="9">
        <f t="shared" si="1332"/>
        <v>0</v>
      </c>
      <c r="AT4767" s="9">
        <f t="shared" si="1332"/>
        <v>0</v>
      </c>
      <c r="AU4767" s="9">
        <v>0</v>
      </c>
      <c r="AV4767" s="9">
        <v>0</v>
      </c>
      <c r="AW4767" s="9">
        <f t="shared" si="1331"/>
        <v>0</v>
      </c>
    </row>
    <row r="4768" spans="1:49">
      <c r="A4768" s="44" t="s">
        <v>797</v>
      </c>
      <c r="B4768" s="45" t="s">
        <v>1030</v>
      </c>
      <c r="C4768" s="45" t="s">
        <v>2048</v>
      </c>
      <c r="D4768" s="452" t="s">
        <v>2986</v>
      </c>
      <c r="E4768" s="367" t="s">
        <v>834</v>
      </c>
      <c r="F4768" s="50"/>
      <c r="G4768" s="468" t="s">
        <v>3096</v>
      </c>
      <c r="H4768" s="50" t="s">
        <v>2333</v>
      </c>
      <c r="I4768" s="42" t="s">
        <v>1165</v>
      </c>
      <c r="U4768" s="15">
        <v>0</v>
      </c>
      <c r="V4768" s="15">
        <v>0</v>
      </c>
      <c r="AH4768" s="15">
        <v>0</v>
      </c>
      <c r="AI4768" s="15">
        <v>0</v>
      </c>
      <c r="AU4768" s="15">
        <v>0</v>
      </c>
      <c r="AV4768" s="15">
        <v>0</v>
      </c>
      <c r="AW4768" s="15">
        <f t="shared" si="1331"/>
        <v>0</v>
      </c>
    </row>
    <row r="4769" spans="1:49">
      <c r="A4769" s="44" t="s">
        <v>797</v>
      </c>
      <c r="B4769" s="45" t="s">
        <v>1030</v>
      </c>
      <c r="C4769" s="45" t="s">
        <v>2048</v>
      </c>
      <c r="D4769" s="452" t="s">
        <v>2986</v>
      </c>
      <c r="E4769" s="367" t="s">
        <v>772</v>
      </c>
      <c r="F4769" s="50"/>
      <c r="G4769" s="468" t="s">
        <v>3096</v>
      </c>
      <c r="H4769" s="50" t="s">
        <v>2333</v>
      </c>
      <c r="I4769" s="42" t="s">
        <v>1227</v>
      </c>
      <c r="J4769" s="15">
        <f>SUM(J4770:J4774)</f>
        <v>0</v>
      </c>
      <c r="K4769" s="15">
        <f t="shared" ref="K4769:AT4769" si="1333">SUM(K4770:K4774)</f>
        <v>0</v>
      </c>
      <c r="L4769" s="15">
        <f t="shared" si="1333"/>
        <v>0</v>
      </c>
      <c r="M4769" s="15">
        <f t="shared" si="1333"/>
        <v>0</v>
      </c>
      <c r="N4769" s="15">
        <f t="shared" si="1333"/>
        <v>0</v>
      </c>
      <c r="O4769" s="15">
        <f t="shared" si="1333"/>
        <v>0</v>
      </c>
      <c r="P4769" s="15">
        <f t="shared" si="1333"/>
        <v>0</v>
      </c>
      <c r="Q4769" s="15">
        <f t="shared" si="1333"/>
        <v>0</v>
      </c>
      <c r="R4769" s="15">
        <f t="shared" si="1333"/>
        <v>0</v>
      </c>
      <c r="S4769" s="15">
        <f t="shared" si="1333"/>
        <v>0</v>
      </c>
      <c r="T4769" s="15">
        <f t="shared" si="1333"/>
        <v>0</v>
      </c>
      <c r="U4769" s="15">
        <v>0</v>
      </c>
      <c r="V4769" s="15">
        <v>0</v>
      </c>
      <c r="W4769" s="15">
        <f>SUM(W4770:W4774)</f>
        <v>0</v>
      </c>
      <c r="X4769" s="15">
        <f t="shared" si="1333"/>
        <v>0</v>
      </c>
      <c r="Y4769" s="15">
        <f t="shared" si="1333"/>
        <v>0</v>
      </c>
      <c r="Z4769" s="15">
        <f t="shared" si="1333"/>
        <v>0</v>
      </c>
      <c r="AA4769" s="15">
        <f t="shared" si="1333"/>
        <v>0</v>
      </c>
      <c r="AB4769" s="15">
        <f t="shared" si="1333"/>
        <v>0</v>
      </c>
      <c r="AC4769" s="15">
        <f t="shared" si="1333"/>
        <v>0</v>
      </c>
      <c r="AD4769" s="15">
        <f t="shared" si="1333"/>
        <v>0</v>
      </c>
      <c r="AE4769" s="15">
        <f t="shared" si="1333"/>
        <v>0</v>
      </c>
      <c r="AF4769" s="15">
        <f t="shared" si="1333"/>
        <v>0</v>
      </c>
      <c r="AG4769" s="15">
        <f t="shared" si="1333"/>
        <v>0</v>
      </c>
      <c r="AH4769" s="15">
        <v>0</v>
      </c>
      <c r="AI4769" s="15">
        <v>0</v>
      </c>
      <c r="AJ4769" s="15">
        <f>SUM(AJ4770:AJ4774)</f>
        <v>0</v>
      </c>
      <c r="AK4769" s="15">
        <f t="shared" si="1333"/>
        <v>0</v>
      </c>
      <c r="AL4769" s="15">
        <f t="shared" si="1333"/>
        <v>0</v>
      </c>
      <c r="AM4769" s="15">
        <f t="shared" si="1333"/>
        <v>0</v>
      </c>
      <c r="AN4769" s="15">
        <f t="shared" si="1333"/>
        <v>0</v>
      </c>
      <c r="AO4769" s="15">
        <f t="shared" si="1333"/>
        <v>0</v>
      </c>
      <c r="AP4769" s="15">
        <f t="shared" si="1333"/>
        <v>0</v>
      </c>
      <c r="AQ4769" s="15">
        <f t="shared" si="1333"/>
        <v>0</v>
      </c>
      <c r="AR4769" s="15">
        <f t="shared" si="1333"/>
        <v>0</v>
      </c>
      <c r="AS4769" s="15">
        <f t="shared" si="1333"/>
        <v>0</v>
      </c>
      <c r="AT4769" s="15">
        <f t="shared" si="1333"/>
        <v>0</v>
      </c>
      <c r="AU4769" s="15">
        <v>0</v>
      </c>
      <c r="AV4769" s="15">
        <v>0</v>
      </c>
      <c r="AW4769" s="15">
        <f t="shared" si="1331"/>
        <v>0</v>
      </c>
    </row>
    <row r="4770" spans="1:49" s="144" customFormat="1">
      <c r="A4770" s="44" t="s">
        <v>797</v>
      </c>
      <c r="B4770" s="45" t="s">
        <v>1030</v>
      </c>
      <c r="C4770" s="45" t="s">
        <v>2048</v>
      </c>
      <c r="D4770" s="452" t="s">
        <v>2986</v>
      </c>
      <c r="E4770" s="140" t="s">
        <v>850</v>
      </c>
      <c r="F4770" s="141" t="s">
        <v>541</v>
      </c>
      <c r="G4770" s="468" t="s">
        <v>3096</v>
      </c>
      <c r="H4770" s="50" t="s">
        <v>2333</v>
      </c>
      <c r="I4770" s="142" t="s">
        <v>1119</v>
      </c>
      <c r="J4770" s="15"/>
      <c r="K4770" s="15"/>
      <c r="L4770" s="15"/>
      <c r="M4770" s="15"/>
      <c r="N4770" s="15"/>
      <c r="O4770" s="15"/>
      <c r="P4770" s="15"/>
      <c r="Q4770" s="15"/>
      <c r="R4770" s="15"/>
      <c r="S4770" s="15"/>
      <c r="T4770" s="15"/>
      <c r="U4770" s="15">
        <v>0</v>
      </c>
      <c r="V4770" s="15">
        <v>0</v>
      </c>
      <c r="W4770" s="15"/>
      <c r="X4770" s="15"/>
      <c r="Y4770" s="15"/>
      <c r="Z4770" s="15"/>
      <c r="AA4770" s="15"/>
      <c r="AB4770" s="15"/>
      <c r="AC4770" s="15"/>
      <c r="AD4770" s="15"/>
      <c r="AE4770" s="15"/>
      <c r="AF4770" s="15"/>
      <c r="AG4770" s="15"/>
      <c r="AH4770" s="15">
        <v>0</v>
      </c>
      <c r="AI4770" s="15">
        <v>0</v>
      </c>
      <c r="AJ4770" s="15"/>
      <c r="AK4770" s="15"/>
      <c r="AL4770" s="15"/>
      <c r="AM4770" s="15"/>
      <c r="AN4770" s="15"/>
      <c r="AO4770" s="15"/>
      <c r="AP4770" s="15"/>
      <c r="AQ4770" s="15"/>
      <c r="AR4770" s="15"/>
      <c r="AS4770" s="15"/>
      <c r="AT4770" s="15"/>
      <c r="AU4770" s="15">
        <v>0</v>
      </c>
      <c r="AV4770" s="15">
        <v>0</v>
      </c>
      <c r="AW4770" s="15">
        <f t="shared" si="1331"/>
        <v>0</v>
      </c>
    </row>
    <row r="4771" spans="1:49" s="144" customFormat="1">
      <c r="A4771" s="44" t="s">
        <v>797</v>
      </c>
      <c r="B4771" s="45" t="s">
        <v>1030</v>
      </c>
      <c r="C4771" s="45" t="s">
        <v>2048</v>
      </c>
      <c r="D4771" s="452" t="s">
        <v>2986</v>
      </c>
      <c r="E4771" s="140" t="s">
        <v>851</v>
      </c>
      <c r="F4771" s="141" t="s">
        <v>542</v>
      </c>
      <c r="G4771" s="468" t="s">
        <v>3096</v>
      </c>
      <c r="H4771" s="50" t="s">
        <v>2333</v>
      </c>
      <c r="I4771" s="142" t="s">
        <v>1290</v>
      </c>
      <c r="J4771" s="15"/>
      <c r="K4771" s="15"/>
      <c r="L4771" s="15"/>
      <c r="M4771" s="15"/>
      <c r="N4771" s="15"/>
      <c r="O4771" s="15"/>
      <c r="P4771" s="15"/>
      <c r="Q4771" s="15"/>
      <c r="R4771" s="15"/>
      <c r="S4771" s="15"/>
      <c r="T4771" s="15"/>
      <c r="U4771" s="15">
        <v>0</v>
      </c>
      <c r="V4771" s="15">
        <v>0</v>
      </c>
      <c r="W4771" s="15"/>
      <c r="X4771" s="15"/>
      <c r="Y4771" s="15"/>
      <c r="Z4771" s="15"/>
      <c r="AA4771" s="15"/>
      <c r="AB4771" s="15"/>
      <c r="AC4771" s="15"/>
      <c r="AD4771" s="15"/>
      <c r="AE4771" s="15"/>
      <c r="AF4771" s="15"/>
      <c r="AG4771" s="15"/>
      <c r="AH4771" s="15">
        <v>0</v>
      </c>
      <c r="AI4771" s="15">
        <v>0</v>
      </c>
      <c r="AJ4771" s="15"/>
      <c r="AK4771" s="15"/>
      <c r="AL4771" s="15"/>
      <c r="AM4771" s="15"/>
      <c r="AN4771" s="15"/>
      <c r="AO4771" s="15"/>
      <c r="AP4771" s="15"/>
      <c r="AQ4771" s="15"/>
      <c r="AR4771" s="15"/>
      <c r="AS4771" s="15"/>
      <c r="AT4771" s="15"/>
      <c r="AU4771" s="15">
        <v>0</v>
      </c>
      <c r="AV4771" s="15">
        <v>0</v>
      </c>
      <c r="AW4771" s="15">
        <f t="shared" si="1331"/>
        <v>0</v>
      </c>
    </row>
    <row r="4772" spans="1:49" s="144" customFormat="1">
      <c r="A4772" s="44" t="s">
        <v>797</v>
      </c>
      <c r="B4772" s="45" t="s">
        <v>1030</v>
      </c>
      <c r="C4772" s="45" t="s">
        <v>2048</v>
      </c>
      <c r="D4772" s="452" t="s">
        <v>2986</v>
      </c>
      <c r="E4772" s="140" t="s">
        <v>852</v>
      </c>
      <c r="F4772" s="141" t="s">
        <v>543</v>
      </c>
      <c r="G4772" s="468" t="s">
        <v>3096</v>
      </c>
      <c r="H4772" s="50" t="s">
        <v>2333</v>
      </c>
      <c r="I4772" s="142" t="s">
        <v>1733</v>
      </c>
      <c r="J4772" s="15"/>
      <c r="K4772" s="15"/>
      <c r="L4772" s="15"/>
      <c r="M4772" s="15"/>
      <c r="N4772" s="15"/>
      <c r="O4772" s="15"/>
      <c r="P4772" s="15"/>
      <c r="Q4772" s="15"/>
      <c r="R4772" s="15"/>
      <c r="S4772" s="15"/>
      <c r="T4772" s="15"/>
      <c r="U4772" s="15">
        <v>0</v>
      </c>
      <c r="V4772" s="15">
        <v>0</v>
      </c>
      <c r="W4772" s="15"/>
      <c r="X4772" s="15"/>
      <c r="Y4772" s="15"/>
      <c r="Z4772" s="15"/>
      <c r="AA4772" s="15"/>
      <c r="AB4772" s="15"/>
      <c r="AC4772" s="15"/>
      <c r="AD4772" s="15"/>
      <c r="AE4772" s="15"/>
      <c r="AF4772" s="15"/>
      <c r="AG4772" s="15"/>
      <c r="AH4772" s="15">
        <v>0</v>
      </c>
      <c r="AI4772" s="15">
        <v>0</v>
      </c>
      <c r="AJ4772" s="15"/>
      <c r="AK4772" s="15"/>
      <c r="AL4772" s="15"/>
      <c r="AM4772" s="15"/>
      <c r="AN4772" s="15"/>
      <c r="AO4772" s="15"/>
      <c r="AP4772" s="15"/>
      <c r="AQ4772" s="15"/>
      <c r="AR4772" s="15"/>
      <c r="AS4772" s="15"/>
      <c r="AT4772" s="15"/>
      <c r="AU4772" s="15">
        <v>0</v>
      </c>
      <c r="AV4772" s="15">
        <v>0</v>
      </c>
      <c r="AW4772" s="15">
        <f t="shared" si="1331"/>
        <v>0</v>
      </c>
    </row>
    <row r="4773" spans="1:49" s="144" customFormat="1">
      <c r="A4773" s="44" t="s">
        <v>797</v>
      </c>
      <c r="B4773" s="45" t="s">
        <v>1030</v>
      </c>
      <c r="C4773" s="45" t="s">
        <v>2048</v>
      </c>
      <c r="D4773" s="452" t="s">
        <v>2986</v>
      </c>
      <c r="E4773" s="140" t="s">
        <v>853</v>
      </c>
      <c r="F4773" s="141" t="s">
        <v>544</v>
      </c>
      <c r="G4773" s="468" t="s">
        <v>3096</v>
      </c>
      <c r="H4773" s="50" t="s">
        <v>2333</v>
      </c>
      <c r="I4773" s="142" t="s">
        <v>1734</v>
      </c>
      <c r="J4773" s="15"/>
      <c r="K4773" s="15"/>
      <c r="L4773" s="15"/>
      <c r="M4773" s="15"/>
      <c r="N4773" s="15"/>
      <c r="O4773" s="15"/>
      <c r="P4773" s="15"/>
      <c r="Q4773" s="15"/>
      <c r="R4773" s="15"/>
      <c r="S4773" s="15"/>
      <c r="T4773" s="15"/>
      <c r="U4773" s="15">
        <v>0</v>
      </c>
      <c r="V4773" s="15">
        <v>0</v>
      </c>
      <c r="W4773" s="15"/>
      <c r="X4773" s="15"/>
      <c r="Y4773" s="15"/>
      <c r="Z4773" s="15"/>
      <c r="AA4773" s="15"/>
      <c r="AB4773" s="15"/>
      <c r="AC4773" s="15"/>
      <c r="AD4773" s="15"/>
      <c r="AE4773" s="15"/>
      <c r="AF4773" s="15"/>
      <c r="AG4773" s="15"/>
      <c r="AH4773" s="15">
        <v>0</v>
      </c>
      <c r="AI4773" s="15">
        <v>0</v>
      </c>
      <c r="AJ4773" s="15"/>
      <c r="AK4773" s="15"/>
      <c r="AL4773" s="15"/>
      <c r="AM4773" s="15"/>
      <c r="AN4773" s="15"/>
      <c r="AO4773" s="15"/>
      <c r="AP4773" s="15"/>
      <c r="AQ4773" s="15"/>
      <c r="AR4773" s="15"/>
      <c r="AS4773" s="15"/>
      <c r="AT4773" s="15"/>
      <c r="AU4773" s="15">
        <v>0</v>
      </c>
      <c r="AV4773" s="15">
        <v>0</v>
      </c>
      <c r="AW4773" s="15">
        <f t="shared" si="1331"/>
        <v>0</v>
      </c>
    </row>
    <row r="4774" spans="1:49" s="144" customFormat="1">
      <c r="A4774" s="44" t="s">
        <v>797</v>
      </c>
      <c r="B4774" s="45" t="s">
        <v>1030</v>
      </c>
      <c r="C4774" s="45" t="s">
        <v>2048</v>
      </c>
      <c r="D4774" s="452" t="s">
        <v>2986</v>
      </c>
      <c r="E4774" s="140" t="s">
        <v>854</v>
      </c>
      <c r="F4774" s="141" t="s">
        <v>545</v>
      </c>
      <c r="G4774" s="468" t="s">
        <v>3096</v>
      </c>
      <c r="H4774" s="50" t="s">
        <v>2333</v>
      </c>
      <c r="I4774" s="142" t="s">
        <v>1735</v>
      </c>
      <c r="J4774" s="15"/>
      <c r="K4774" s="15"/>
      <c r="L4774" s="15"/>
      <c r="M4774" s="15"/>
      <c r="N4774" s="15"/>
      <c r="O4774" s="15"/>
      <c r="P4774" s="15"/>
      <c r="Q4774" s="15"/>
      <c r="R4774" s="15"/>
      <c r="S4774" s="15"/>
      <c r="T4774" s="15"/>
      <c r="U4774" s="15">
        <v>0</v>
      </c>
      <c r="V4774" s="15">
        <v>0</v>
      </c>
      <c r="W4774" s="15"/>
      <c r="X4774" s="15"/>
      <c r="Y4774" s="15"/>
      <c r="Z4774" s="15"/>
      <c r="AA4774" s="15"/>
      <c r="AB4774" s="15"/>
      <c r="AC4774" s="15"/>
      <c r="AD4774" s="15"/>
      <c r="AE4774" s="15"/>
      <c r="AF4774" s="15"/>
      <c r="AG4774" s="15"/>
      <c r="AH4774" s="15">
        <v>0</v>
      </c>
      <c r="AI4774" s="15">
        <v>0</v>
      </c>
      <c r="AJ4774" s="15"/>
      <c r="AK4774" s="15"/>
      <c r="AL4774" s="15"/>
      <c r="AM4774" s="15"/>
      <c r="AN4774" s="15"/>
      <c r="AO4774" s="15"/>
      <c r="AP4774" s="15"/>
      <c r="AQ4774" s="15"/>
      <c r="AR4774" s="15"/>
      <c r="AS4774" s="15"/>
      <c r="AT4774" s="15"/>
      <c r="AU4774" s="15">
        <v>0</v>
      </c>
      <c r="AV4774" s="15">
        <v>0</v>
      </c>
      <c r="AW4774" s="15">
        <f t="shared" si="1331"/>
        <v>0</v>
      </c>
    </row>
    <row r="4775" spans="1:49">
      <c r="A4775" s="44" t="s">
        <v>797</v>
      </c>
      <c r="B4775" s="45" t="s">
        <v>1030</v>
      </c>
      <c r="C4775" s="45" t="s">
        <v>2048</v>
      </c>
      <c r="D4775" s="452" t="s">
        <v>2986</v>
      </c>
      <c r="E4775" s="213" t="s">
        <v>773</v>
      </c>
      <c r="F4775" s="65"/>
      <c r="G4775" s="65"/>
      <c r="H4775" s="65"/>
      <c r="I4775" s="1" t="s">
        <v>1362</v>
      </c>
      <c r="J4775" s="9">
        <f>SUM(J4776)</f>
        <v>0</v>
      </c>
      <c r="K4775" s="9">
        <f t="shared" ref="K4775:AT4775" si="1334">SUM(K4776)</f>
        <v>0</v>
      </c>
      <c r="L4775" s="9">
        <f t="shared" si="1334"/>
        <v>0</v>
      </c>
      <c r="M4775" s="9">
        <f t="shared" si="1334"/>
        <v>0</v>
      </c>
      <c r="N4775" s="9">
        <f t="shared" si="1334"/>
        <v>0</v>
      </c>
      <c r="O4775" s="9">
        <f t="shared" si="1334"/>
        <v>0</v>
      </c>
      <c r="P4775" s="9">
        <f t="shared" si="1334"/>
        <v>0</v>
      </c>
      <c r="Q4775" s="9">
        <f t="shared" si="1334"/>
        <v>0</v>
      </c>
      <c r="R4775" s="9">
        <f t="shared" si="1334"/>
        <v>0</v>
      </c>
      <c r="S4775" s="9">
        <f t="shared" si="1334"/>
        <v>0</v>
      </c>
      <c r="T4775" s="9">
        <f t="shared" si="1334"/>
        <v>0</v>
      </c>
      <c r="U4775" s="9">
        <v>0</v>
      </c>
      <c r="V4775" s="9">
        <v>0</v>
      </c>
      <c r="W4775" s="9">
        <f>SUM(W4776)</f>
        <v>0</v>
      </c>
      <c r="X4775" s="9">
        <f t="shared" si="1334"/>
        <v>0</v>
      </c>
      <c r="Y4775" s="9">
        <f t="shared" si="1334"/>
        <v>0</v>
      </c>
      <c r="Z4775" s="9">
        <f t="shared" si="1334"/>
        <v>0</v>
      </c>
      <c r="AA4775" s="9">
        <f t="shared" si="1334"/>
        <v>0</v>
      </c>
      <c r="AB4775" s="9">
        <f t="shared" si="1334"/>
        <v>0</v>
      </c>
      <c r="AC4775" s="9">
        <f t="shared" si="1334"/>
        <v>0</v>
      </c>
      <c r="AD4775" s="9">
        <f t="shared" si="1334"/>
        <v>0</v>
      </c>
      <c r="AE4775" s="9">
        <f t="shared" si="1334"/>
        <v>0</v>
      </c>
      <c r="AF4775" s="9">
        <f t="shared" si="1334"/>
        <v>0</v>
      </c>
      <c r="AG4775" s="9">
        <f t="shared" si="1334"/>
        <v>0</v>
      </c>
      <c r="AH4775" s="9">
        <v>0</v>
      </c>
      <c r="AI4775" s="9">
        <v>0</v>
      </c>
      <c r="AJ4775" s="9">
        <f>SUM(AJ4776)</f>
        <v>0</v>
      </c>
      <c r="AK4775" s="9">
        <f t="shared" si="1334"/>
        <v>0</v>
      </c>
      <c r="AL4775" s="9">
        <f t="shared" si="1334"/>
        <v>0</v>
      </c>
      <c r="AM4775" s="9">
        <f t="shared" si="1334"/>
        <v>0</v>
      </c>
      <c r="AN4775" s="9">
        <f t="shared" si="1334"/>
        <v>0</v>
      </c>
      <c r="AO4775" s="9">
        <f t="shared" si="1334"/>
        <v>0</v>
      </c>
      <c r="AP4775" s="9">
        <f t="shared" si="1334"/>
        <v>0</v>
      </c>
      <c r="AQ4775" s="9">
        <f t="shared" si="1334"/>
        <v>0</v>
      </c>
      <c r="AR4775" s="9">
        <f t="shared" si="1334"/>
        <v>0</v>
      </c>
      <c r="AS4775" s="9">
        <f t="shared" si="1334"/>
        <v>0</v>
      </c>
      <c r="AT4775" s="9">
        <f t="shared" si="1334"/>
        <v>0</v>
      </c>
      <c r="AU4775" s="9">
        <v>0</v>
      </c>
      <c r="AV4775" s="9">
        <v>0</v>
      </c>
      <c r="AW4775" s="9">
        <f t="shared" si="1331"/>
        <v>0</v>
      </c>
    </row>
    <row r="4776" spans="1:49">
      <c r="A4776" s="44" t="s">
        <v>797</v>
      </c>
      <c r="B4776" s="45" t="s">
        <v>1030</v>
      </c>
      <c r="C4776" s="45" t="s">
        <v>2048</v>
      </c>
      <c r="D4776" s="452" t="s">
        <v>2986</v>
      </c>
      <c r="E4776" s="367" t="s">
        <v>785</v>
      </c>
      <c r="F4776" s="50"/>
      <c r="G4776" s="468" t="s">
        <v>3096</v>
      </c>
      <c r="H4776" s="50" t="s">
        <v>2333</v>
      </c>
      <c r="I4776" s="42" t="s">
        <v>1363</v>
      </c>
      <c r="U4776" s="15">
        <v>0</v>
      </c>
      <c r="V4776" s="15">
        <v>0</v>
      </c>
      <c r="AH4776" s="15">
        <v>0</v>
      </c>
      <c r="AI4776" s="15">
        <v>0</v>
      </c>
      <c r="AU4776" s="15">
        <v>0</v>
      </c>
      <c r="AV4776" s="15">
        <v>0</v>
      </c>
      <c r="AW4776" s="15">
        <f t="shared" si="1331"/>
        <v>0</v>
      </c>
    </row>
    <row r="4777" spans="1:49">
      <c r="A4777" s="44" t="s">
        <v>797</v>
      </c>
      <c r="B4777" s="45" t="s">
        <v>1030</v>
      </c>
      <c r="C4777" s="45" t="s">
        <v>2048</v>
      </c>
      <c r="D4777" s="452" t="s">
        <v>2986</v>
      </c>
      <c r="E4777" s="213" t="s">
        <v>1364</v>
      </c>
      <c r="F4777" s="65"/>
      <c r="G4777" s="65"/>
      <c r="H4777" s="65"/>
      <c r="I4777" s="1" t="s">
        <v>2104</v>
      </c>
      <c r="J4777" s="9">
        <f>SUM(J4778:J4787)</f>
        <v>0</v>
      </c>
      <c r="K4777" s="9">
        <f t="shared" ref="K4777:AT4777" si="1335">SUM(K4778:K4787)</f>
        <v>0</v>
      </c>
      <c r="L4777" s="9">
        <f t="shared" si="1335"/>
        <v>0</v>
      </c>
      <c r="M4777" s="9">
        <f t="shared" si="1335"/>
        <v>0</v>
      </c>
      <c r="N4777" s="9">
        <f t="shared" si="1335"/>
        <v>0</v>
      </c>
      <c r="O4777" s="9">
        <f t="shared" si="1335"/>
        <v>0</v>
      </c>
      <c r="P4777" s="9">
        <f t="shared" si="1335"/>
        <v>0</v>
      </c>
      <c r="Q4777" s="9">
        <f t="shared" si="1335"/>
        <v>0</v>
      </c>
      <c r="R4777" s="9">
        <f t="shared" si="1335"/>
        <v>0</v>
      </c>
      <c r="S4777" s="9">
        <f t="shared" si="1335"/>
        <v>0</v>
      </c>
      <c r="T4777" s="9">
        <f t="shared" si="1335"/>
        <v>0</v>
      </c>
      <c r="U4777" s="9">
        <v>0</v>
      </c>
      <c r="V4777" s="9">
        <v>0</v>
      </c>
      <c r="W4777" s="9">
        <f>SUM(W4778:W4787)</f>
        <v>0</v>
      </c>
      <c r="X4777" s="9">
        <f t="shared" si="1335"/>
        <v>0</v>
      </c>
      <c r="Y4777" s="9">
        <f t="shared" si="1335"/>
        <v>0</v>
      </c>
      <c r="Z4777" s="9">
        <f t="shared" si="1335"/>
        <v>0</v>
      </c>
      <c r="AA4777" s="9">
        <f t="shared" si="1335"/>
        <v>0</v>
      </c>
      <c r="AB4777" s="9">
        <f t="shared" si="1335"/>
        <v>0</v>
      </c>
      <c r="AC4777" s="9">
        <f t="shared" si="1335"/>
        <v>0</v>
      </c>
      <c r="AD4777" s="9">
        <f t="shared" si="1335"/>
        <v>0</v>
      </c>
      <c r="AE4777" s="9">
        <f t="shared" si="1335"/>
        <v>0</v>
      </c>
      <c r="AF4777" s="9">
        <f t="shared" si="1335"/>
        <v>0</v>
      </c>
      <c r="AG4777" s="9">
        <f t="shared" si="1335"/>
        <v>0</v>
      </c>
      <c r="AH4777" s="9">
        <v>0</v>
      </c>
      <c r="AI4777" s="9">
        <v>0</v>
      </c>
      <c r="AJ4777" s="9">
        <f>SUM(AJ4778:AJ4787)</f>
        <v>0</v>
      </c>
      <c r="AK4777" s="9">
        <f t="shared" si="1335"/>
        <v>0</v>
      </c>
      <c r="AL4777" s="9">
        <f t="shared" si="1335"/>
        <v>0</v>
      </c>
      <c r="AM4777" s="9">
        <f t="shared" si="1335"/>
        <v>0</v>
      </c>
      <c r="AN4777" s="9">
        <f t="shared" si="1335"/>
        <v>0</v>
      </c>
      <c r="AO4777" s="9">
        <f t="shared" si="1335"/>
        <v>0</v>
      </c>
      <c r="AP4777" s="9">
        <f t="shared" si="1335"/>
        <v>0</v>
      </c>
      <c r="AQ4777" s="9">
        <f t="shared" si="1335"/>
        <v>0</v>
      </c>
      <c r="AR4777" s="9">
        <f t="shared" si="1335"/>
        <v>0</v>
      </c>
      <c r="AS4777" s="9">
        <f t="shared" si="1335"/>
        <v>0</v>
      </c>
      <c r="AT4777" s="9">
        <f t="shared" si="1335"/>
        <v>0</v>
      </c>
      <c r="AU4777" s="9">
        <v>0</v>
      </c>
      <c r="AV4777" s="9">
        <v>0</v>
      </c>
      <c r="AW4777" s="9">
        <f t="shared" si="1331"/>
        <v>0</v>
      </c>
    </row>
    <row r="4778" spans="1:49">
      <c r="A4778" s="44" t="s">
        <v>797</v>
      </c>
      <c r="B4778" s="45" t="s">
        <v>1030</v>
      </c>
      <c r="C4778" s="45" t="s">
        <v>2048</v>
      </c>
      <c r="D4778" s="452" t="s">
        <v>2986</v>
      </c>
      <c r="E4778" s="367" t="s">
        <v>786</v>
      </c>
      <c r="F4778" s="50"/>
      <c r="G4778" s="468" t="s">
        <v>3096</v>
      </c>
      <c r="H4778" s="50" t="s">
        <v>2333</v>
      </c>
      <c r="I4778" s="42" t="s">
        <v>2323</v>
      </c>
      <c r="U4778" s="15">
        <v>0</v>
      </c>
      <c r="V4778" s="15">
        <v>0</v>
      </c>
      <c r="AH4778" s="15">
        <v>0</v>
      </c>
      <c r="AI4778" s="15">
        <v>0</v>
      </c>
      <c r="AU4778" s="15">
        <v>0</v>
      </c>
      <c r="AV4778" s="15">
        <v>0</v>
      </c>
      <c r="AW4778" s="15">
        <f t="shared" si="1331"/>
        <v>0</v>
      </c>
    </row>
    <row r="4779" spans="1:49">
      <c r="A4779" s="44" t="s">
        <v>797</v>
      </c>
      <c r="B4779" s="45" t="s">
        <v>1030</v>
      </c>
      <c r="C4779" s="45" t="s">
        <v>2048</v>
      </c>
      <c r="D4779" s="452" t="s">
        <v>2986</v>
      </c>
      <c r="E4779" s="367" t="s">
        <v>1528</v>
      </c>
      <c r="F4779" s="50"/>
      <c r="G4779" s="468" t="s">
        <v>3096</v>
      </c>
      <c r="H4779" s="50" t="s">
        <v>2333</v>
      </c>
      <c r="I4779" s="42" t="s">
        <v>989</v>
      </c>
      <c r="U4779" s="15">
        <v>0</v>
      </c>
      <c r="V4779" s="15">
        <v>0</v>
      </c>
      <c r="AH4779" s="15">
        <v>0</v>
      </c>
      <c r="AI4779" s="15">
        <v>0</v>
      </c>
      <c r="AU4779" s="15">
        <v>0</v>
      </c>
      <c r="AV4779" s="15">
        <v>0</v>
      </c>
      <c r="AW4779" s="15">
        <f t="shared" si="1331"/>
        <v>0</v>
      </c>
    </row>
    <row r="4780" spans="1:49">
      <c r="A4780" s="44" t="s">
        <v>797</v>
      </c>
      <c r="B4780" s="45" t="s">
        <v>1030</v>
      </c>
      <c r="C4780" s="45" t="s">
        <v>2048</v>
      </c>
      <c r="D4780" s="452" t="s">
        <v>2986</v>
      </c>
      <c r="E4780" s="367" t="s">
        <v>1679</v>
      </c>
      <c r="F4780" s="50"/>
      <c r="G4780" s="468" t="s">
        <v>3096</v>
      </c>
      <c r="H4780" s="50" t="s">
        <v>2333</v>
      </c>
      <c r="I4780" s="42" t="s">
        <v>1048</v>
      </c>
      <c r="U4780" s="15">
        <v>0</v>
      </c>
      <c r="V4780" s="15">
        <v>0</v>
      </c>
      <c r="AH4780" s="15">
        <v>0</v>
      </c>
      <c r="AI4780" s="15">
        <v>0</v>
      </c>
      <c r="AU4780" s="15">
        <v>0</v>
      </c>
      <c r="AV4780" s="15">
        <v>0</v>
      </c>
      <c r="AW4780" s="15">
        <f t="shared" si="1331"/>
        <v>0</v>
      </c>
    </row>
    <row r="4781" spans="1:49" s="72" customFormat="1">
      <c r="A4781" s="44" t="s">
        <v>797</v>
      </c>
      <c r="B4781" s="45" t="s">
        <v>1030</v>
      </c>
      <c r="C4781" s="45" t="s">
        <v>2048</v>
      </c>
      <c r="D4781" s="452" t="s">
        <v>2986</v>
      </c>
      <c r="E4781" s="367" t="s">
        <v>787</v>
      </c>
      <c r="F4781" s="50"/>
      <c r="G4781" s="468" t="s">
        <v>3096</v>
      </c>
      <c r="H4781" s="50" t="s">
        <v>2333</v>
      </c>
      <c r="I4781" s="42" t="s">
        <v>2319</v>
      </c>
      <c r="J4781" s="15"/>
      <c r="K4781" s="15"/>
      <c r="L4781" s="15"/>
      <c r="M4781" s="15"/>
      <c r="N4781" s="15"/>
      <c r="O4781" s="15"/>
      <c r="P4781" s="15"/>
      <c r="Q4781" s="15"/>
      <c r="R4781" s="15"/>
      <c r="S4781" s="15"/>
      <c r="T4781" s="15"/>
      <c r="U4781" s="15">
        <v>0</v>
      </c>
      <c r="V4781" s="15">
        <v>0</v>
      </c>
      <c r="W4781" s="15"/>
      <c r="X4781" s="15"/>
      <c r="Y4781" s="15"/>
      <c r="Z4781" s="15"/>
      <c r="AA4781" s="15"/>
      <c r="AB4781" s="15"/>
      <c r="AC4781" s="15"/>
      <c r="AD4781" s="15"/>
      <c r="AE4781" s="15"/>
      <c r="AF4781" s="15"/>
      <c r="AG4781" s="15"/>
      <c r="AH4781" s="15">
        <v>0</v>
      </c>
      <c r="AI4781" s="15">
        <v>0</v>
      </c>
      <c r="AJ4781" s="15"/>
      <c r="AK4781" s="15"/>
      <c r="AL4781" s="15"/>
      <c r="AM4781" s="15"/>
      <c r="AN4781" s="15"/>
      <c r="AO4781" s="15"/>
      <c r="AP4781" s="15"/>
      <c r="AQ4781" s="15"/>
      <c r="AR4781" s="15"/>
      <c r="AS4781" s="15"/>
      <c r="AT4781" s="15"/>
      <c r="AU4781" s="15">
        <v>0</v>
      </c>
      <c r="AV4781" s="15">
        <v>0</v>
      </c>
      <c r="AW4781" s="15">
        <f t="shared" si="1331"/>
        <v>0</v>
      </c>
    </row>
    <row r="4782" spans="1:49">
      <c r="A4782" s="44" t="s">
        <v>797</v>
      </c>
      <c r="B4782" s="45" t="s">
        <v>1030</v>
      </c>
      <c r="C4782" s="45" t="s">
        <v>2048</v>
      </c>
      <c r="D4782" s="452" t="s">
        <v>2986</v>
      </c>
      <c r="E4782" s="367" t="s">
        <v>1116</v>
      </c>
      <c r="F4782" s="50"/>
      <c r="G4782" s="468" t="s">
        <v>3096</v>
      </c>
      <c r="H4782" s="50" t="s">
        <v>2333</v>
      </c>
      <c r="I4782" s="42" t="s">
        <v>2228</v>
      </c>
      <c r="U4782" s="15">
        <v>0</v>
      </c>
      <c r="V4782" s="15">
        <v>0</v>
      </c>
      <c r="AH4782" s="15">
        <v>0</v>
      </c>
      <c r="AI4782" s="15">
        <v>0</v>
      </c>
      <c r="AU4782" s="15">
        <v>0</v>
      </c>
      <c r="AV4782" s="15">
        <v>0</v>
      </c>
      <c r="AW4782" s="15">
        <f t="shared" si="1331"/>
        <v>0</v>
      </c>
    </row>
    <row r="4783" spans="1:49">
      <c r="A4783" s="44" t="s">
        <v>797</v>
      </c>
      <c r="B4783" s="45" t="s">
        <v>1030</v>
      </c>
      <c r="C4783" s="45" t="s">
        <v>2048</v>
      </c>
      <c r="D4783" s="452" t="s">
        <v>2986</v>
      </c>
      <c r="E4783" s="367" t="s">
        <v>1703</v>
      </c>
      <c r="F4783" s="50"/>
      <c r="G4783" s="468" t="s">
        <v>3096</v>
      </c>
      <c r="H4783" s="50" t="s">
        <v>2333</v>
      </c>
      <c r="I4783" s="42" t="s">
        <v>1047</v>
      </c>
      <c r="U4783" s="15">
        <v>0</v>
      </c>
      <c r="V4783" s="15">
        <v>0</v>
      </c>
      <c r="AH4783" s="15">
        <v>0</v>
      </c>
      <c r="AI4783" s="15">
        <v>0</v>
      </c>
      <c r="AU4783" s="15">
        <v>0</v>
      </c>
      <c r="AV4783" s="15">
        <v>0</v>
      </c>
      <c r="AW4783" s="15">
        <f t="shared" si="1331"/>
        <v>0</v>
      </c>
    </row>
    <row r="4784" spans="1:49">
      <c r="A4784" s="44" t="s">
        <v>797</v>
      </c>
      <c r="B4784" s="45" t="s">
        <v>1030</v>
      </c>
      <c r="C4784" s="45" t="s">
        <v>2048</v>
      </c>
      <c r="D4784" s="452" t="s">
        <v>2986</v>
      </c>
      <c r="E4784" s="367" t="s">
        <v>826</v>
      </c>
      <c r="F4784" s="50"/>
      <c r="G4784" s="468" t="s">
        <v>3096</v>
      </c>
      <c r="H4784" s="50" t="s">
        <v>2333</v>
      </c>
      <c r="I4784" s="42" t="s">
        <v>2320</v>
      </c>
      <c r="U4784" s="15">
        <v>0</v>
      </c>
      <c r="V4784" s="15">
        <v>0</v>
      </c>
      <c r="AH4784" s="15">
        <v>0</v>
      </c>
      <c r="AI4784" s="15">
        <v>0</v>
      </c>
      <c r="AU4784" s="15">
        <v>0</v>
      </c>
      <c r="AV4784" s="15">
        <v>0</v>
      </c>
      <c r="AW4784" s="15">
        <f t="shared" si="1331"/>
        <v>0</v>
      </c>
    </row>
    <row r="4785" spans="1:49">
      <c r="A4785" s="44" t="s">
        <v>797</v>
      </c>
      <c r="B4785" s="45" t="s">
        <v>1030</v>
      </c>
      <c r="C4785" s="45" t="s">
        <v>2048</v>
      </c>
      <c r="D4785" s="452" t="s">
        <v>2986</v>
      </c>
      <c r="E4785" s="367" t="s">
        <v>1115</v>
      </c>
      <c r="F4785" s="50"/>
      <c r="G4785" s="468" t="s">
        <v>3096</v>
      </c>
      <c r="H4785" s="50" t="s">
        <v>2333</v>
      </c>
      <c r="I4785" s="42" t="s">
        <v>990</v>
      </c>
      <c r="U4785" s="15">
        <v>0</v>
      </c>
      <c r="V4785" s="15">
        <v>0</v>
      </c>
      <c r="AH4785" s="15">
        <v>0</v>
      </c>
      <c r="AI4785" s="15">
        <v>0</v>
      </c>
      <c r="AU4785" s="15">
        <v>0</v>
      </c>
      <c r="AV4785" s="15">
        <v>0</v>
      </c>
      <c r="AW4785" s="15">
        <f t="shared" si="1331"/>
        <v>0</v>
      </c>
    </row>
    <row r="4786" spans="1:49">
      <c r="A4786" s="44" t="s">
        <v>797</v>
      </c>
      <c r="B4786" s="45" t="s">
        <v>1030</v>
      </c>
      <c r="C4786" s="45" t="s">
        <v>2048</v>
      </c>
      <c r="D4786" s="452" t="s">
        <v>2986</v>
      </c>
      <c r="E4786" s="367" t="s">
        <v>1677</v>
      </c>
      <c r="F4786" s="50"/>
      <c r="G4786" s="468" t="s">
        <v>3096</v>
      </c>
      <c r="H4786" s="50" t="s">
        <v>2333</v>
      </c>
      <c r="I4786" s="42" t="s">
        <v>2325</v>
      </c>
      <c r="U4786" s="15">
        <v>0</v>
      </c>
      <c r="V4786" s="15">
        <v>0</v>
      </c>
      <c r="AH4786" s="15">
        <v>0</v>
      </c>
      <c r="AI4786" s="15">
        <v>0</v>
      </c>
      <c r="AU4786" s="15">
        <v>0</v>
      </c>
      <c r="AV4786" s="15">
        <v>0</v>
      </c>
      <c r="AW4786" s="15">
        <f t="shared" si="1331"/>
        <v>0</v>
      </c>
    </row>
    <row r="4787" spans="1:49">
      <c r="A4787" s="44" t="s">
        <v>797</v>
      </c>
      <c r="B4787" s="45" t="s">
        <v>1030</v>
      </c>
      <c r="C4787" s="45" t="s">
        <v>2048</v>
      </c>
      <c r="D4787" s="452" t="s">
        <v>2986</v>
      </c>
      <c r="E4787" s="367" t="s">
        <v>1677</v>
      </c>
      <c r="F4787" s="50" t="s">
        <v>546</v>
      </c>
      <c r="G4787" s="468" t="s">
        <v>3096</v>
      </c>
      <c r="H4787" s="50" t="s">
        <v>2333</v>
      </c>
      <c r="I4787" s="42" t="s">
        <v>25</v>
      </c>
      <c r="U4787" s="15">
        <v>0</v>
      </c>
      <c r="V4787" s="15">
        <v>0</v>
      </c>
      <c r="AH4787" s="15">
        <v>0</v>
      </c>
      <c r="AI4787" s="15">
        <v>0</v>
      </c>
      <c r="AU4787" s="15">
        <v>0</v>
      </c>
      <c r="AV4787" s="15">
        <v>0</v>
      </c>
      <c r="AW4787" s="15">
        <f t="shared" si="1331"/>
        <v>0</v>
      </c>
    </row>
    <row r="4788" spans="1:49" s="52" customFormat="1">
      <c r="A4788" s="41"/>
      <c r="B4788" s="345"/>
      <c r="C4788" s="345"/>
      <c r="D4788" s="369"/>
      <c r="E4788" s="213"/>
      <c r="F4788" s="65"/>
      <c r="G4788" s="65"/>
      <c r="H4788" s="65"/>
      <c r="I4788" s="49" t="s">
        <v>3</v>
      </c>
      <c r="J4788" s="6">
        <f>SUM(J4789)</f>
        <v>0</v>
      </c>
      <c r="K4788" s="6">
        <f t="shared" ref="K4788:AT4789" si="1336">SUM(K4789)</f>
        <v>0</v>
      </c>
      <c r="L4788" s="6">
        <f t="shared" si="1336"/>
        <v>0</v>
      </c>
      <c r="M4788" s="6">
        <f t="shared" si="1336"/>
        <v>0</v>
      </c>
      <c r="N4788" s="6">
        <f t="shared" si="1336"/>
        <v>0</v>
      </c>
      <c r="O4788" s="6">
        <f t="shared" si="1336"/>
        <v>0</v>
      </c>
      <c r="P4788" s="6">
        <f t="shared" si="1336"/>
        <v>0</v>
      </c>
      <c r="Q4788" s="6">
        <f t="shared" si="1336"/>
        <v>0</v>
      </c>
      <c r="R4788" s="6">
        <f t="shared" si="1336"/>
        <v>0</v>
      </c>
      <c r="S4788" s="6">
        <f t="shared" si="1336"/>
        <v>0</v>
      </c>
      <c r="T4788" s="6">
        <f t="shared" si="1336"/>
        <v>0</v>
      </c>
      <c r="U4788" s="6">
        <v>0</v>
      </c>
      <c r="V4788" s="6">
        <v>0</v>
      </c>
      <c r="W4788" s="6">
        <f>SUM(W4789)</f>
        <v>0</v>
      </c>
      <c r="X4788" s="6">
        <f t="shared" si="1336"/>
        <v>0</v>
      </c>
      <c r="Y4788" s="6">
        <f t="shared" si="1336"/>
        <v>0</v>
      </c>
      <c r="Z4788" s="6">
        <f t="shared" si="1336"/>
        <v>0</v>
      </c>
      <c r="AA4788" s="6">
        <f t="shared" si="1336"/>
        <v>0</v>
      </c>
      <c r="AB4788" s="6">
        <f t="shared" si="1336"/>
        <v>0</v>
      </c>
      <c r="AC4788" s="6">
        <f t="shared" si="1336"/>
        <v>0</v>
      </c>
      <c r="AD4788" s="6">
        <f t="shared" si="1336"/>
        <v>0</v>
      </c>
      <c r="AE4788" s="6">
        <f t="shared" si="1336"/>
        <v>0</v>
      </c>
      <c r="AF4788" s="6">
        <f t="shared" si="1336"/>
        <v>0</v>
      </c>
      <c r="AG4788" s="6">
        <f t="shared" si="1336"/>
        <v>0</v>
      </c>
      <c r="AH4788" s="6">
        <v>0</v>
      </c>
      <c r="AI4788" s="6">
        <v>0</v>
      </c>
      <c r="AJ4788" s="6">
        <f>SUM(AJ4789)</f>
        <v>0</v>
      </c>
      <c r="AK4788" s="6">
        <f t="shared" si="1336"/>
        <v>0</v>
      </c>
      <c r="AL4788" s="6">
        <f t="shared" si="1336"/>
        <v>0</v>
      </c>
      <c r="AM4788" s="6">
        <f t="shared" si="1336"/>
        <v>0</v>
      </c>
      <c r="AN4788" s="6">
        <f t="shared" si="1336"/>
        <v>0</v>
      </c>
      <c r="AO4788" s="6">
        <f t="shared" si="1336"/>
        <v>0</v>
      </c>
      <c r="AP4788" s="6">
        <f t="shared" si="1336"/>
        <v>0</v>
      </c>
      <c r="AQ4788" s="6">
        <f t="shared" si="1336"/>
        <v>0</v>
      </c>
      <c r="AR4788" s="6">
        <f t="shared" si="1336"/>
        <v>0</v>
      </c>
      <c r="AS4788" s="6">
        <f t="shared" si="1336"/>
        <v>0</v>
      </c>
      <c r="AT4788" s="6">
        <f t="shared" si="1336"/>
        <v>0</v>
      </c>
      <c r="AU4788" s="6">
        <v>0</v>
      </c>
      <c r="AV4788" s="6">
        <v>0</v>
      </c>
      <c r="AW4788" s="6">
        <f t="shared" si="1331"/>
        <v>0</v>
      </c>
    </row>
    <row r="4789" spans="1:49" s="52" customFormat="1">
      <c r="A4789" s="44" t="s">
        <v>797</v>
      </c>
      <c r="B4789" s="45" t="s">
        <v>1030</v>
      </c>
      <c r="C4789" s="45" t="s">
        <v>2048</v>
      </c>
      <c r="D4789" s="452" t="s">
        <v>2986</v>
      </c>
      <c r="E4789" s="213" t="s">
        <v>833</v>
      </c>
      <c r="F4789" s="65"/>
      <c r="G4789" s="65"/>
      <c r="H4789" s="65"/>
      <c r="I4789" s="53" t="s">
        <v>1</v>
      </c>
      <c r="J4789" s="200">
        <f>SUM(J4790)</f>
        <v>0</v>
      </c>
      <c r="K4789" s="200">
        <f t="shared" si="1336"/>
        <v>0</v>
      </c>
      <c r="L4789" s="200">
        <f t="shared" si="1336"/>
        <v>0</v>
      </c>
      <c r="M4789" s="200">
        <f t="shared" si="1336"/>
        <v>0</v>
      </c>
      <c r="N4789" s="200">
        <f t="shared" si="1336"/>
        <v>0</v>
      </c>
      <c r="O4789" s="200">
        <f t="shared" si="1336"/>
        <v>0</v>
      </c>
      <c r="P4789" s="200">
        <f t="shared" si="1336"/>
        <v>0</v>
      </c>
      <c r="Q4789" s="200">
        <f t="shared" si="1336"/>
        <v>0</v>
      </c>
      <c r="R4789" s="200">
        <f t="shared" si="1336"/>
        <v>0</v>
      </c>
      <c r="S4789" s="200">
        <f t="shared" si="1336"/>
        <v>0</v>
      </c>
      <c r="T4789" s="200">
        <f t="shared" si="1336"/>
        <v>0</v>
      </c>
      <c r="U4789" s="200">
        <v>0</v>
      </c>
      <c r="V4789" s="200">
        <v>0</v>
      </c>
      <c r="W4789" s="200">
        <f>SUM(W4790)</f>
        <v>0</v>
      </c>
      <c r="X4789" s="200">
        <f t="shared" si="1336"/>
        <v>0</v>
      </c>
      <c r="Y4789" s="200">
        <f t="shared" si="1336"/>
        <v>0</v>
      </c>
      <c r="Z4789" s="200">
        <f t="shared" si="1336"/>
        <v>0</v>
      </c>
      <c r="AA4789" s="200">
        <f t="shared" si="1336"/>
        <v>0</v>
      </c>
      <c r="AB4789" s="200">
        <f t="shared" si="1336"/>
        <v>0</v>
      </c>
      <c r="AC4789" s="200">
        <f t="shared" si="1336"/>
        <v>0</v>
      </c>
      <c r="AD4789" s="200">
        <f t="shared" si="1336"/>
        <v>0</v>
      </c>
      <c r="AE4789" s="200">
        <f t="shared" si="1336"/>
        <v>0</v>
      </c>
      <c r="AF4789" s="200">
        <f t="shared" si="1336"/>
        <v>0</v>
      </c>
      <c r="AG4789" s="200">
        <f t="shared" si="1336"/>
        <v>0</v>
      </c>
      <c r="AH4789" s="200">
        <v>0</v>
      </c>
      <c r="AI4789" s="200">
        <v>0</v>
      </c>
      <c r="AJ4789" s="200">
        <f>SUM(AJ4790)</f>
        <v>0</v>
      </c>
      <c r="AK4789" s="200">
        <f t="shared" si="1336"/>
        <v>0</v>
      </c>
      <c r="AL4789" s="200">
        <f t="shared" si="1336"/>
        <v>0</v>
      </c>
      <c r="AM4789" s="200">
        <f t="shared" si="1336"/>
        <v>0</v>
      </c>
      <c r="AN4789" s="200">
        <f t="shared" si="1336"/>
        <v>0</v>
      </c>
      <c r="AO4789" s="200">
        <f t="shared" si="1336"/>
        <v>0</v>
      </c>
      <c r="AP4789" s="200">
        <f t="shared" si="1336"/>
        <v>0</v>
      </c>
      <c r="AQ4789" s="200">
        <f t="shared" si="1336"/>
        <v>0</v>
      </c>
      <c r="AR4789" s="200">
        <f t="shared" si="1336"/>
        <v>0</v>
      </c>
      <c r="AS4789" s="200">
        <f t="shared" si="1336"/>
        <v>0</v>
      </c>
      <c r="AT4789" s="200">
        <f t="shared" si="1336"/>
        <v>0</v>
      </c>
      <c r="AU4789" s="200">
        <v>0</v>
      </c>
      <c r="AV4789" s="200">
        <v>0</v>
      </c>
      <c r="AW4789" s="200">
        <f t="shared" si="1331"/>
        <v>0</v>
      </c>
    </row>
    <row r="4790" spans="1:49" s="59" customFormat="1">
      <c r="A4790" s="44" t="s">
        <v>797</v>
      </c>
      <c r="B4790" s="45" t="s">
        <v>1030</v>
      </c>
      <c r="C4790" s="45" t="s">
        <v>2048</v>
      </c>
      <c r="D4790" s="452" t="s">
        <v>2986</v>
      </c>
      <c r="E4790" s="57" t="s">
        <v>1517</v>
      </c>
      <c r="F4790" s="58"/>
      <c r="G4790" s="468" t="s">
        <v>3096</v>
      </c>
      <c r="H4790" s="50" t="s">
        <v>2333</v>
      </c>
      <c r="I4790" s="188" t="s">
        <v>2584</v>
      </c>
      <c r="J4790" s="13"/>
      <c r="K4790" s="13"/>
      <c r="L4790" s="13"/>
      <c r="M4790" s="13"/>
      <c r="N4790" s="13"/>
      <c r="O4790" s="13"/>
      <c r="P4790" s="13"/>
      <c r="Q4790" s="13"/>
      <c r="R4790" s="13"/>
      <c r="S4790" s="13"/>
      <c r="T4790" s="13"/>
      <c r="U4790" s="13">
        <v>0</v>
      </c>
      <c r="V4790" s="13">
        <v>0</v>
      </c>
      <c r="W4790" s="13"/>
      <c r="X4790" s="13"/>
      <c r="Y4790" s="13"/>
      <c r="Z4790" s="13"/>
      <c r="AA4790" s="13"/>
      <c r="AB4790" s="13"/>
      <c r="AC4790" s="13"/>
      <c r="AD4790" s="13"/>
      <c r="AE4790" s="13"/>
      <c r="AF4790" s="13"/>
      <c r="AG4790" s="13"/>
      <c r="AH4790" s="13">
        <v>0</v>
      </c>
      <c r="AI4790" s="13">
        <v>0</v>
      </c>
      <c r="AJ4790" s="13"/>
      <c r="AK4790" s="13"/>
      <c r="AL4790" s="13"/>
      <c r="AM4790" s="13"/>
      <c r="AN4790" s="13"/>
      <c r="AO4790" s="13"/>
      <c r="AP4790" s="13"/>
      <c r="AQ4790" s="13"/>
      <c r="AR4790" s="13"/>
      <c r="AS4790" s="13"/>
      <c r="AT4790" s="13"/>
      <c r="AU4790" s="13">
        <v>0</v>
      </c>
      <c r="AV4790" s="13">
        <v>0</v>
      </c>
      <c r="AW4790" s="13">
        <f t="shared" si="1331"/>
        <v>0</v>
      </c>
    </row>
    <row r="4791" spans="1:49">
      <c r="A4791" s="312"/>
      <c r="B4791" s="313"/>
      <c r="C4791" s="313"/>
      <c r="D4791" s="313"/>
      <c r="E4791" s="314"/>
      <c r="F4791" s="310"/>
      <c r="G4791" s="310"/>
      <c r="H4791" s="310"/>
      <c r="I4791" s="311" t="s">
        <v>1157</v>
      </c>
      <c r="J4791" s="192">
        <f>SUM(J4792)</f>
        <v>0</v>
      </c>
      <c r="K4791" s="192">
        <f t="shared" ref="K4791:AT4791" si="1337">SUM(K4792)</f>
        <v>0</v>
      </c>
      <c r="L4791" s="192">
        <f t="shared" si="1337"/>
        <v>0</v>
      </c>
      <c r="M4791" s="192">
        <f t="shared" si="1337"/>
        <v>0</v>
      </c>
      <c r="N4791" s="192">
        <f t="shared" si="1337"/>
        <v>0</v>
      </c>
      <c r="O4791" s="192">
        <f t="shared" si="1337"/>
        <v>0</v>
      </c>
      <c r="P4791" s="192">
        <f t="shared" si="1337"/>
        <v>0</v>
      </c>
      <c r="Q4791" s="192">
        <f t="shared" si="1337"/>
        <v>0</v>
      </c>
      <c r="R4791" s="192">
        <f t="shared" si="1337"/>
        <v>0</v>
      </c>
      <c r="S4791" s="192">
        <f t="shared" si="1337"/>
        <v>0</v>
      </c>
      <c r="T4791" s="192">
        <f t="shared" si="1337"/>
        <v>0</v>
      </c>
      <c r="U4791" s="192">
        <v>0</v>
      </c>
      <c r="V4791" s="192">
        <v>0</v>
      </c>
      <c r="W4791" s="192">
        <f>SUM(W4792)</f>
        <v>300</v>
      </c>
      <c r="X4791" s="192">
        <f t="shared" si="1337"/>
        <v>0</v>
      </c>
      <c r="Y4791" s="192">
        <f t="shared" si="1337"/>
        <v>0</v>
      </c>
      <c r="Z4791" s="192">
        <f t="shared" si="1337"/>
        <v>0</v>
      </c>
      <c r="AA4791" s="192">
        <f t="shared" si="1337"/>
        <v>0</v>
      </c>
      <c r="AB4791" s="192">
        <f t="shared" si="1337"/>
        <v>0</v>
      </c>
      <c r="AC4791" s="192">
        <f t="shared" si="1337"/>
        <v>300</v>
      </c>
      <c r="AD4791" s="192">
        <f t="shared" si="1337"/>
        <v>0</v>
      </c>
      <c r="AE4791" s="192">
        <f t="shared" si="1337"/>
        <v>0</v>
      </c>
      <c r="AF4791" s="192">
        <f t="shared" si="1337"/>
        <v>0</v>
      </c>
      <c r="AG4791" s="192">
        <f t="shared" si="1337"/>
        <v>0</v>
      </c>
      <c r="AH4791" s="192">
        <v>300</v>
      </c>
      <c r="AI4791" s="192">
        <v>0</v>
      </c>
      <c r="AJ4791" s="192">
        <f>SUM(AJ4792)</f>
        <v>0</v>
      </c>
      <c r="AK4791" s="192">
        <f t="shared" si="1337"/>
        <v>0</v>
      </c>
      <c r="AL4791" s="192">
        <f t="shared" si="1337"/>
        <v>0</v>
      </c>
      <c r="AM4791" s="192">
        <f t="shared" si="1337"/>
        <v>0</v>
      </c>
      <c r="AN4791" s="192">
        <f t="shared" si="1337"/>
        <v>0</v>
      </c>
      <c r="AO4791" s="192">
        <f t="shared" si="1337"/>
        <v>0</v>
      </c>
      <c r="AP4791" s="192">
        <f t="shared" si="1337"/>
        <v>0</v>
      </c>
      <c r="AQ4791" s="192">
        <f t="shared" si="1337"/>
        <v>0</v>
      </c>
      <c r="AR4791" s="192">
        <f t="shared" si="1337"/>
        <v>0</v>
      </c>
      <c r="AS4791" s="192">
        <f t="shared" si="1337"/>
        <v>0</v>
      </c>
      <c r="AT4791" s="192">
        <f t="shared" si="1337"/>
        <v>0</v>
      </c>
      <c r="AU4791" s="192">
        <v>0</v>
      </c>
      <c r="AV4791" s="192">
        <v>0</v>
      </c>
      <c r="AW4791" s="192">
        <f t="shared" si="1331"/>
        <v>300</v>
      </c>
    </row>
    <row r="4792" spans="1:49">
      <c r="A4792" s="44" t="s">
        <v>797</v>
      </c>
      <c r="B4792" s="45" t="s">
        <v>1030</v>
      </c>
      <c r="C4792" s="45" t="s">
        <v>2048</v>
      </c>
      <c r="D4792" s="452" t="s">
        <v>2986</v>
      </c>
      <c r="E4792" s="540" t="s">
        <v>1402</v>
      </c>
      <c r="F4792" s="310"/>
      <c r="G4792" s="310"/>
      <c r="H4792" s="310"/>
      <c r="I4792" s="308" t="s">
        <v>1158</v>
      </c>
      <c r="J4792" s="19">
        <f>SUM(J4793:J4793)</f>
        <v>0</v>
      </c>
      <c r="K4792" s="19">
        <f t="shared" ref="K4792:AT4792" si="1338">SUM(K4793:K4793)</f>
        <v>0</v>
      </c>
      <c r="L4792" s="19">
        <f t="shared" si="1338"/>
        <v>0</v>
      </c>
      <c r="M4792" s="19">
        <f t="shared" si="1338"/>
        <v>0</v>
      </c>
      <c r="N4792" s="19">
        <f t="shared" si="1338"/>
        <v>0</v>
      </c>
      <c r="O4792" s="19">
        <f t="shared" si="1338"/>
        <v>0</v>
      </c>
      <c r="P4792" s="19">
        <f t="shared" si="1338"/>
        <v>0</v>
      </c>
      <c r="Q4792" s="19">
        <f t="shared" si="1338"/>
        <v>0</v>
      </c>
      <c r="R4792" s="19">
        <f t="shared" si="1338"/>
        <v>0</v>
      </c>
      <c r="S4792" s="19">
        <f t="shared" si="1338"/>
        <v>0</v>
      </c>
      <c r="T4792" s="19">
        <f t="shared" si="1338"/>
        <v>0</v>
      </c>
      <c r="U4792" s="19">
        <v>0</v>
      </c>
      <c r="V4792" s="19">
        <v>0</v>
      </c>
      <c r="W4792" s="19">
        <f>SUM(W4793:W4793)</f>
        <v>300</v>
      </c>
      <c r="X4792" s="19">
        <f t="shared" si="1338"/>
        <v>0</v>
      </c>
      <c r="Y4792" s="19">
        <f t="shared" si="1338"/>
        <v>0</v>
      </c>
      <c r="Z4792" s="19">
        <f t="shared" si="1338"/>
        <v>0</v>
      </c>
      <c r="AA4792" s="19">
        <f t="shared" si="1338"/>
        <v>0</v>
      </c>
      <c r="AB4792" s="19">
        <f t="shared" si="1338"/>
        <v>0</v>
      </c>
      <c r="AC4792" s="19">
        <f t="shared" si="1338"/>
        <v>300</v>
      </c>
      <c r="AD4792" s="19">
        <f t="shared" si="1338"/>
        <v>0</v>
      </c>
      <c r="AE4792" s="19">
        <f t="shared" si="1338"/>
        <v>0</v>
      </c>
      <c r="AF4792" s="19">
        <f t="shared" si="1338"/>
        <v>0</v>
      </c>
      <c r="AG4792" s="19">
        <f t="shared" si="1338"/>
        <v>0</v>
      </c>
      <c r="AH4792" s="19">
        <v>300</v>
      </c>
      <c r="AI4792" s="19">
        <v>0</v>
      </c>
      <c r="AJ4792" s="19">
        <f>SUM(AJ4793:AJ4793)</f>
        <v>0</v>
      </c>
      <c r="AK4792" s="19">
        <f t="shared" si="1338"/>
        <v>0</v>
      </c>
      <c r="AL4792" s="19">
        <f t="shared" si="1338"/>
        <v>0</v>
      </c>
      <c r="AM4792" s="19">
        <f t="shared" si="1338"/>
        <v>0</v>
      </c>
      <c r="AN4792" s="19">
        <f t="shared" si="1338"/>
        <v>0</v>
      </c>
      <c r="AO4792" s="19">
        <f t="shared" si="1338"/>
        <v>0</v>
      </c>
      <c r="AP4792" s="19">
        <f t="shared" si="1338"/>
        <v>0</v>
      </c>
      <c r="AQ4792" s="19">
        <f t="shared" si="1338"/>
        <v>0</v>
      </c>
      <c r="AR4792" s="19">
        <f t="shared" si="1338"/>
        <v>0</v>
      </c>
      <c r="AS4792" s="19">
        <f t="shared" si="1338"/>
        <v>0</v>
      </c>
      <c r="AT4792" s="19">
        <f t="shared" si="1338"/>
        <v>0</v>
      </c>
      <c r="AU4792" s="19">
        <v>0</v>
      </c>
      <c r="AV4792" s="19">
        <v>0</v>
      </c>
      <c r="AW4792" s="19">
        <f t="shared" si="1331"/>
        <v>300</v>
      </c>
    </row>
    <row r="4793" spans="1:49" s="505" customFormat="1">
      <c r="A4793" s="478" t="s">
        <v>797</v>
      </c>
      <c r="B4793" s="479" t="s">
        <v>1030</v>
      </c>
      <c r="C4793" s="479" t="s">
        <v>2048</v>
      </c>
      <c r="D4793" s="480" t="s">
        <v>2986</v>
      </c>
      <c r="E4793" s="510" t="s">
        <v>1409</v>
      </c>
      <c r="F4793" s="511"/>
      <c r="G4793" s="483" t="s">
        <v>3096</v>
      </c>
      <c r="H4793" s="482" t="s">
        <v>2333</v>
      </c>
      <c r="I4793" s="512" t="s">
        <v>2301</v>
      </c>
      <c r="J4793" s="495"/>
      <c r="K4793" s="495"/>
      <c r="L4793" s="495"/>
      <c r="M4793" s="495"/>
      <c r="N4793" s="495"/>
      <c r="O4793" s="495"/>
      <c r="P4793" s="495"/>
      <c r="Q4793" s="495"/>
      <c r="R4793" s="495"/>
      <c r="S4793" s="495"/>
      <c r="T4793" s="495"/>
      <c r="U4793" s="495">
        <v>0</v>
      </c>
      <c r="V4793" s="495">
        <v>0</v>
      </c>
      <c r="W4793" s="495">
        <v>300</v>
      </c>
      <c r="X4793" s="495"/>
      <c r="Y4793" s="495"/>
      <c r="Z4793" s="495"/>
      <c r="AA4793" s="495"/>
      <c r="AB4793" s="495"/>
      <c r="AC4793" s="495">
        <v>300</v>
      </c>
      <c r="AD4793" s="495"/>
      <c r="AE4793" s="495"/>
      <c r="AF4793" s="495"/>
      <c r="AG4793" s="495"/>
      <c r="AH4793" s="495">
        <v>300</v>
      </c>
      <c r="AI4793" s="495">
        <v>0</v>
      </c>
      <c r="AJ4793" s="495"/>
      <c r="AK4793" s="495"/>
      <c r="AL4793" s="495"/>
      <c r="AM4793" s="495"/>
      <c r="AN4793" s="495"/>
      <c r="AO4793" s="495"/>
      <c r="AP4793" s="495"/>
      <c r="AQ4793" s="495"/>
      <c r="AR4793" s="495"/>
      <c r="AS4793" s="495"/>
      <c r="AT4793" s="495"/>
      <c r="AU4793" s="495">
        <v>0</v>
      </c>
      <c r="AV4793" s="495">
        <v>0</v>
      </c>
      <c r="AW4793" s="495">
        <f t="shared" si="1331"/>
        <v>300</v>
      </c>
    </row>
    <row r="4794" spans="1:49">
      <c r="A4794" s="44"/>
      <c r="B4794" s="45"/>
      <c r="C4794" s="45"/>
      <c r="D4794" s="45"/>
      <c r="E4794" s="531"/>
      <c r="F4794" s="50"/>
      <c r="G4794" s="50"/>
      <c r="H4794" s="50"/>
      <c r="I4794" s="42"/>
      <c r="U4794" s="15">
        <v>0</v>
      </c>
      <c r="V4794" s="15">
        <v>0</v>
      </c>
      <c r="AH4794" s="15">
        <v>0</v>
      </c>
      <c r="AI4794" s="15">
        <v>0</v>
      </c>
      <c r="AU4794" s="15">
        <v>0</v>
      </c>
      <c r="AV4794" s="15">
        <v>0</v>
      </c>
      <c r="AW4794" s="15">
        <f t="shared" si="1331"/>
        <v>0</v>
      </c>
    </row>
    <row r="4795" spans="1:49">
      <c r="A4795" s="44"/>
      <c r="B4795" s="45"/>
      <c r="C4795" s="45"/>
      <c r="D4795" s="45"/>
      <c r="E4795" s="531"/>
      <c r="F4795" s="50"/>
      <c r="G4795" s="50"/>
      <c r="H4795" s="50"/>
      <c r="I4795" s="42"/>
      <c r="U4795" s="15">
        <v>0</v>
      </c>
      <c r="V4795" s="15">
        <v>0</v>
      </c>
      <c r="AH4795" s="15">
        <v>0</v>
      </c>
      <c r="AI4795" s="15">
        <v>0</v>
      </c>
      <c r="AU4795" s="15">
        <v>0</v>
      </c>
      <c r="AV4795" s="15">
        <v>0</v>
      </c>
      <c r="AW4795" s="15">
        <f t="shared" si="1331"/>
        <v>0</v>
      </c>
    </row>
    <row r="4796" spans="1:49">
      <c r="A4796" s="48"/>
      <c r="B4796" s="42"/>
      <c r="C4796" s="42"/>
      <c r="D4796" s="42"/>
      <c r="E4796" s="531"/>
      <c r="F4796" s="50"/>
      <c r="G4796" s="50"/>
      <c r="H4796" s="50"/>
      <c r="I4796" s="49" t="s">
        <v>1631</v>
      </c>
      <c r="J4796" s="12">
        <f t="shared" ref="J4796:T4796" si="1339">SUM(J4766,J4788)</f>
        <v>0</v>
      </c>
      <c r="K4796" s="12">
        <f t="shared" si="1339"/>
        <v>0</v>
      </c>
      <c r="L4796" s="12">
        <f t="shared" si="1339"/>
        <v>0</v>
      </c>
      <c r="M4796" s="12">
        <f t="shared" si="1339"/>
        <v>0</v>
      </c>
      <c r="N4796" s="12">
        <f t="shared" si="1339"/>
        <v>0</v>
      </c>
      <c r="O4796" s="12">
        <f t="shared" si="1339"/>
        <v>0</v>
      </c>
      <c r="P4796" s="12">
        <f t="shared" si="1339"/>
        <v>0</v>
      </c>
      <c r="Q4796" s="12">
        <f t="shared" si="1339"/>
        <v>0</v>
      </c>
      <c r="R4796" s="12">
        <f t="shared" si="1339"/>
        <v>0</v>
      </c>
      <c r="S4796" s="12">
        <f t="shared" si="1339"/>
        <v>0</v>
      </c>
      <c r="T4796" s="12">
        <f t="shared" si="1339"/>
        <v>0</v>
      </c>
      <c r="U4796" s="12">
        <v>0</v>
      </c>
      <c r="V4796" s="12">
        <v>0</v>
      </c>
      <c r="W4796" s="12">
        <f>SUM(W4766,W4788,W4791)</f>
        <v>300</v>
      </c>
      <c r="X4796" s="12">
        <f t="shared" ref="X4796:AC4796" si="1340">SUM(X4766,X4788,X4791)</f>
        <v>0</v>
      </c>
      <c r="Y4796" s="12">
        <f t="shared" si="1340"/>
        <v>0</v>
      </c>
      <c r="Z4796" s="12">
        <f t="shared" si="1340"/>
        <v>0</v>
      </c>
      <c r="AA4796" s="12">
        <f t="shared" si="1340"/>
        <v>0</v>
      </c>
      <c r="AB4796" s="12">
        <f t="shared" si="1340"/>
        <v>0</v>
      </c>
      <c r="AC4796" s="12">
        <f t="shared" si="1340"/>
        <v>300</v>
      </c>
      <c r="AD4796" s="12">
        <f t="shared" ref="AD4796:AG4796" si="1341">SUM(AD4766,AD4788)</f>
        <v>0</v>
      </c>
      <c r="AE4796" s="12">
        <f t="shared" si="1341"/>
        <v>0</v>
      </c>
      <c r="AF4796" s="12">
        <f t="shared" si="1341"/>
        <v>0</v>
      </c>
      <c r="AG4796" s="12">
        <f t="shared" si="1341"/>
        <v>0</v>
      </c>
      <c r="AH4796" s="12">
        <v>300</v>
      </c>
      <c r="AI4796" s="12">
        <v>0</v>
      </c>
      <c r="AJ4796" s="12">
        <f>SUM(AJ4766,AJ4788,AJ4791)</f>
        <v>0</v>
      </c>
      <c r="AK4796" s="12">
        <f t="shared" ref="AK4796:AT4796" si="1342">SUM(AK4766,AK4788,AK4791)</f>
        <v>0</v>
      </c>
      <c r="AL4796" s="12">
        <f t="shared" si="1342"/>
        <v>0</v>
      </c>
      <c r="AM4796" s="12">
        <f t="shared" si="1342"/>
        <v>0</v>
      </c>
      <c r="AN4796" s="12">
        <f t="shared" si="1342"/>
        <v>0</v>
      </c>
      <c r="AO4796" s="12">
        <f t="shared" si="1342"/>
        <v>0</v>
      </c>
      <c r="AP4796" s="12">
        <f t="shared" si="1342"/>
        <v>0</v>
      </c>
      <c r="AQ4796" s="12">
        <f t="shared" si="1342"/>
        <v>0</v>
      </c>
      <c r="AR4796" s="12">
        <f t="shared" si="1342"/>
        <v>0</v>
      </c>
      <c r="AS4796" s="12">
        <f t="shared" si="1342"/>
        <v>0</v>
      </c>
      <c r="AT4796" s="12">
        <f t="shared" si="1342"/>
        <v>0</v>
      </c>
      <c r="AU4796" s="12">
        <v>0</v>
      </c>
      <c r="AV4796" s="12">
        <v>0</v>
      </c>
      <c r="AW4796" s="12">
        <f t="shared" si="1331"/>
        <v>300</v>
      </c>
    </row>
    <row r="4797" spans="1:49">
      <c r="A4797" s="48"/>
      <c r="B4797" s="42"/>
      <c r="C4797" s="42"/>
      <c r="D4797" s="42"/>
      <c r="E4797" s="531"/>
      <c r="F4797" s="50"/>
      <c r="G4797" s="50"/>
      <c r="H4797" s="50"/>
      <c r="I4797" s="146" t="s">
        <v>970</v>
      </c>
      <c r="J4797" s="267"/>
      <c r="K4797" s="267"/>
      <c r="L4797" s="267"/>
      <c r="M4797" s="267"/>
      <c r="N4797" s="267"/>
      <c r="O4797" s="267"/>
      <c r="P4797" s="267"/>
      <c r="Q4797" s="267"/>
      <c r="R4797" s="267"/>
      <c r="S4797" s="267"/>
      <c r="T4797" s="267"/>
      <c r="U4797" s="267"/>
      <c r="V4797" s="267"/>
      <c r="W4797" s="267"/>
      <c r="X4797" s="267"/>
      <c r="Y4797" s="267"/>
      <c r="Z4797" s="267"/>
      <c r="AA4797" s="267"/>
      <c r="AB4797" s="267"/>
      <c r="AC4797" s="267"/>
      <c r="AD4797" s="267"/>
      <c r="AE4797" s="267"/>
      <c r="AF4797" s="267"/>
      <c r="AG4797" s="267"/>
      <c r="AH4797" s="267"/>
      <c r="AI4797" s="267"/>
      <c r="AJ4797" s="267"/>
      <c r="AK4797" s="267"/>
      <c r="AL4797" s="267"/>
      <c r="AM4797" s="267"/>
      <c r="AN4797" s="267"/>
      <c r="AO4797" s="267"/>
      <c r="AP4797" s="267"/>
      <c r="AQ4797" s="267"/>
      <c r="AR4797" s="267"/>
      <c r="AS4797" s="267"/>
      <c r="AT4797" s="267"/>
      <c r="AU4797" s="267"/>
      <c r="AV4797" s="267"/>
      <c r="AW4797" s="267"/>
    </row>
    <row r="4798" spans="1:49" ht="13.5" thickBot="1">
      <c r="A4798" s="48"/>
      <c r="B4798" s="42"/>
      <c r="C4798" s="42"/>
      <c r="D4798" s="42"/>
      <c r="E4798" s="531"/>
      <c r="F4798" s="50"/>
      <c r="G4798" s="50"/>
      <c r="H4798" s="50"/>
      <c r="I4798" s="146"/>
      <c r="J4798" s="29"/>
      <c r="K4798" s="29"/>
      <c r="L4798" s="29"/>
      <c r="M4798" s="29"/>
      <c r="N4798" s="29"/>
      <c r="O4798" s="29"/>
      <c r="P4798" s="29"/>
      <c r="Q4798" s="29"/>
      <c r="R4798" s="29"/>
      <c r="S4798" s="29"/>
      <c r="T4798" s="29"/>
      <c r="U4798" s="29"/>
      <c r="V4798" s="29"/>
      <c r="W4798" s="29"/>
      <c r="X4798" s="29"/>
      <c r="Y4798" s="29"/>
      <c r="Z4798" s="29"/>
      <c r="AA4798" s="29"/>
      <c r="AB4798" s="29"/>
      <c r="AC4798" s="29"/>
      <c r="AD4798" s="29"/>
      <c r="AE4798" s="29"/>
      <c r="AF4798" s="29"/>
      <c r="AG4798" s="29"/>
      <c r="AH4798" s="29"/>
      <c r="AI4798" s="29"/>
      <c r="AJ4798" s="29"/>
      <c r="AK4798" s="29"/>
      <c r="AL4798" s="29"/>
      <c r="AM4798" s="29"/>
      <c r="AN4798" s="29"/>
      <c r="AO4798" s="29"/>
      <c r="AP4798" s="29"/>
      <c r="AQ4798" s="29"/>
      <c r="AR4798" s="29"/>
      <c r="AS4798" s="29"/>
      <c r="AT4798" s="29"/>
      <c r="AU4798" s="29"/>
      <c r="AV4798" s="29"/>
      <c r="AW4798" s="29"/>
    </row>
    <row r="4799" spans="1:49" ht="35.25" customHeight="1" thickTop="1" thickBot="1">
      <c r="A4799" s="48"/>
      <c r="B4799" s="42"/>
      <c r="C4799" s="42"/>
      <c r="D4799" s="42"/>
      <c r="E4799" s="531"/>
      <c r="F4799" s="50"/>
      <c r="G4799" s="50"/>
      <c r="H4799" s="50"/>
      <c r="I4799" s="5" t="s">
        <v>2331</v>
      </c>
      <c r="J4799" s="364" t="s">
        <v>2891</v>
      </c>
      <c r="K4799" s="364" t="s">
        <v>2879</v>
      </c>
      <c r="L4799" s="364" t="s">
        <v>2880</v>
      </c>
      <c r="M4799" s="364" t="s">
        <v>2881</v>
      </c>
      <c r="N4799" s="364" t="s">
        <v>2882</v>
      </c>
      <c r="O4799" s="364" t="s">
        <v>2883</v>
      </c>
      <c r="P4799" s="364" t="s">
        <v>2884</v>
      </c>
      <c r="Q4799" s="364" t="s">
        <v>2885</v>
      </c>
      <c r="R4799" s="364" t="s">
        <v>2886</v>
      </c>
      <c r="S4799" s="364" t="s">
        <v>2887</v>
      </c>
      <c r="T4799" s="364" t="s">
        <v>2888</v>
      </c>
      <c r="U4799" s="364" t="s">
        <v>2889</v>
      </c>
      <c r="V4799" s="364" t="s">
        <v>2890</v>
      </c>
      <c r="W4799" s="365" t="s">
        <v>2893</v>
      </c>
      <c r="X4799" s="365" t="s">
        <v>2879</v>
      </c>
      <c r="Y4799" s="365" t="s">
        <v>2880</v>
      </c>
      <c r="Z4799" s="365" t="s">
        <v>2881</v>
      </c>
      <c r="AA4799" s="365" t="s">
        <v>2882</v>
      </c>
      <c r="AB4799" s="365" t="s">
        <v>2883</v>
      </c>
      <c r="AC4799" s="365" t="s">
        <v>2884</v>
      </c>
      <c r="AD4799" s="365" t="s">
        <v>2885</v>
      </c>
      <c r="AE4799" s="365" t="s">
        <v>2886</v>
      </c>
      <c r="AF4799" s="365" t="s">
        <v>2887</v>
      </c>
      <c r="AG4799" s="365" t="s">
        <v>2888</v>
      </c>
      <c r="AH4799" s="365" t="s">
        <v>2889</v>
      </c>
      <c r="AI4799" s="365" t="s">
        <v>2890</v>
      </c>
      <c r="AJ4799" s="366" t="s">
        <v>2892</v>
      </c>
      <c r="AK4799" s="366" t="s">
        <v>2879</v>
      </c>
      <c r="AL4799" s="366" t="s">
        <v>2880</v>
      </c>
      <c r="AM4799" s="366" t="s">
        <v>2881</v>
      </c>
      <c r="AN4799" s="366" t="s">
        <v>2882</v>
      </c>
      <c r="AO4799" s="366" t="s">
        <v>2883</v>
      </c>
      <c r="AP4799" s="366" t="s">
        <v>2884</v>
      </c>
      <c r="AQ4799" s="366" t="s">
        <v>2885</v>
      </c>
      <c r="AR4799" s="366" t="s">
        <v>2886</v>
      </c>
      <c r="AS4799" s="366" t="s">
        <v>2887</v>
      </c>
      <c r="AT4799" s="366" t="s">
        <v>2888</v>
      </c>
      <c r="AU4799" s="366" t="s">
        <v>2889</v>
      </c>
      <c r="AV4799" s="366" t="s">
        <v>2890</v>
      </c>
      <c r="AW4799" s="368" t="s">
        <v>2895</v>
      </c>
    </row>
    <row r="4800" spans="1:49">
      <c r="A4800" s="48"/>
      <c r="B4800" s="42"/>
      <c r="C4800" s="42"/>
      <c r="D4800" s="42"/>
      <c r="E4800" s="531"/>
      <c r="F4800" s="50"/>
      <c r="G4800" s="50"/>
      <c r="H4800" s="50"/>
      <c r="I4800" s="34"/>
      <c r="J4800" s="202" t="s">
        <v>1224</v>
      </c>
      <c r="K4800" s="202">
        <v>1</v>
      </c>
      <c r="L4800" s="202">
        <v>2</v>
      </c>
      <c r="M4800" s="202">
        <v>3</v>
      </c>
      <c r="N4800" s="202">
        <v>4</v>
      </c>
      <c r="O4800" s="202">
        <v>5</v>
      </c>
      <c r="P4800" s="202">
        <v>6</v>
      </c>
      <c r="Q4800" s="202">
        <v>7</v>
      </c>
      <c r="R4800" s="202">
        <v>8</v>
      </c>
      <c r="S4800" s="202">
        <v>9</v>
      </c>
      <c r="T4800" s="202">
        <v>10</v>
      </c>
      <c r="U4800" s="202">
        <v>13</v>
      </c>
      <c r="V4800" s="202">
        <v>14</v>
      </c>
      <c r="W4800" s="202" t="s">
        <v>1224</v>
      </c>
      <c r="X4800" s="202">
        <v>1</v>
      </c>
      <c r="Y4800" s="202">
        <v>2</v>
      </c>
      <c r="Z4800" s="202">
        <v>3</v>
      </c>
      <c r="AA4800" s="202">
        <v>4</v>
      </c>
      <c r="AB4800" s="202">
        <v>5</v>
      </c>
      <c r="AC4800" s="202">
        <v>6</v>
      </c>
      <c r="AD4800" s="202">
        <v>7</v>
      </c>
      <c r="AE4800" s="202">
        <v>8</v>
      </c>
      <c r="AF4800" s="202">
        <v>9</v>
      </c>
      <c r="AG4800" s="202">
        <v>10</v>
      </c>
      <c r="AH4800" s="202">
        <v>13</v>
      </c>
      <c r="AI4800" s="202">
        <v>14</v>
      </c>
      <c r="AJ4800" s="202" t="s">
        <v>1224</v>
      </c>
      <c r="AK4800" s="202">
        <v>1</v>
      </c>
      <c r="AL4800" s="202">
        <v>2</v>
      </c>
      <c r="AM4800" s="202">
        <v>3</v>
      </c>
      <c r="AN4800" s="202">
        <v>4</v>
      </c>
      <c r="AO4800" s="202">
        <v>5</v>
      </c>
      <c r="AP4800" s="202">
        <v>6</v>
      </c>
      <c r="AQ4800" s="202">
        <v>7</v>
      </c>
      <c r="AR4800" s="202">
        <v>8</v>
      </c>
      <c r="AS4800" s="202">
        <v>9</v>
      </c>
      <c r="AT4800" s="202">
        <v>10</v>
      </c>
      <c r="AU4800" s="202">
        <v>13</v>
      </c>
      <c r="AV4800" s="202">
        <v>14</v>
      </c>
      <c r="AW4800" s="202">
        <v>15</v>
      </c>
    </row>
    <row r="4801" spans="1:49">
      <c r="A4801" s="48"/>
      <c r="B4801" s="42"/>
      <c r="C4801" s="42"/>
      <c r="D4801" s="42"/>
      <c r="E4801" s="531"/>
      <c r="F4801" s="50"/>
      <c r="G4801" s="50"/>
      <c r="H4801" s="50"/>
      <c r="I4801" s="276" t="s">
        <v>2429</v>
      </c>
      <c r="J4801" s="277">
        <f>SUM(J4796)</f>
        <v>0</v>
      </c>
      <c r="K4801" s="277">
        <f t="shared" ref="K4801:AT4801" si="1343">SUM(K4796)</f>
        <v>0</v>
      </c>
      <c r="L4801" s="277">
        <f t="shared" si="1343"/>
        <v>0</v>
      </c>
      <c r="M4801" s="277">
        <f t="shared" si="1343"/>
        <v>0</v>
      </c>
      <c r="N4801" s="277">
        <f t="shared" si="1343"/>
        <v>0</v>
      </c>
      <c r="O4801" s="277">
        <f t="shared" si="1343"/>
        <v>0</v>
      </c>
      <c r="P4801" s="277">
        <f t="shared" si="1343"/>
        <v>0</v>
      </c>
      <c r="Q4801" s="277">
        <f t="shared" si="1343"/>
        <v>0</v>
      </c>
      <c r="R4801" s="277">
        <f t="shared" si="1343"/>
        <v>0</v>
      </c>
      <c r="S4801" s="277">
        <f t="shared" si="1343"/>
        <v>0</v>
      </c>
      <c r="T4801" s="277">
        <f t="shared" si="1343"/>
        <v>0</v>
      </c>
      <c r="U4801" s="277">
        <v>0</v>
      </c>
      <c r="V4801" s="277">
        <v>0</v>
      </c>
      <c r="W4801" s="277">
        <f>SUM(W4796)</f>
        <v>300</v>
      </c>
      <c r="X4801" s="277">
        <f t="shared" si="1343"/>
        <v>0</v>
      </c>
      <c r="Y4801" s="277">
        <f t="shared" si="1343"/>
        <v>0</v>
      </c>
      <c r="Z4801" s="277">
        <f t="shared" si="1343"/>
        <v>0</v>
      </c>
      <c r="AA4801" s="277">
        <f t="shared" si="1343"/>
        <v>0</v>
      </c>
      <c r="AB4801" s="277">
        <f t="shared" si="1343"/>
        <v>0</v>
      </c>
      <c r="AC4801" s="277">
        <f t="shared" si="1343"/>
        <v>300</v>
      </c>
      <c r="AD4801" s="277">
        <f t="shared" si="1343"/>
        <v>0</v>
      </c>
      <c r="AE4801" s="277">
        <f t="shared" si="1343"/>
        <v>0</v>
      </c>
      <c r="AF4801" s="277">
        <f t="shared" si="1343"/>
        <v>0</v>
      </c>
      <c r="AG4801" s="277">
        <f t="shared" si="1343"/>
        <v>0</v>
      </c>
      <c r="AH4801" s="277">
        <v>300</v>
      </c>
      <c r="AI4801" s="277">
        <v>0</v>
      </c>
      <c r="AJ4801" s="277">
        <f>SUM(AJ4796)</f>
        <v>0</v>
      </c>
      <c r="AK4801" s="277">
        <f t="shared" si="1343"/>
        <v>0</v>
      </c>
      <c r="AL4801" s="277">
        <f t="shared" si="1343"/>
        <v>0</v>
      </c>
      <c r="AM4801" s="277">
        <f t="shared" si="1343"/>
        <v>0</v>
      </c>
      <c r="AN4801" s="277">
        <f t="shared" si="1343"/>
        <v>0</v>
      </c>
      <c r="AO4801" s="277">
        <f t="shared" si="1343"/>
        <v>0</v>
      </c>
      <c r="AP4801" s="277">
        <f t="shared" si="1343"/>
        <v>0</v>
      </c>
      <c r="AQ4801" s="277">
        <f t="shared" si="1343"/>
        <v>0</v>
      </c>
      <c r="AR4801" s="277">
        <f t="shared" si="1343"/>
        <v>0</v>
      </c>
      <c r="AS4801" s="277">
        <f t="shared" si="1343"/>
        <v>0</v>
      </c>
      <c r="AT4801" s="277">
        <f t="shared" si="1343"/>
        <v>0</v>
      </c>
      <c r="AU4801" s="277">
        <v>0</v>
      </c>
      <c r="AV4801" s="277">
        <v>0</v>
      </c>
      <c r="AW4801" s="277">
        <f>U4801+AH4801+AU4801</f>
        <v>300</v>
      </c>
    </row>
    <row r="4802" spans="1:49">
      <c r="A4802" s="48"/>
      <c r="B4802" s="42"/>
      <c r="C4802" s="42"/>
      <c r="D4802" s="42"/>
      <c r="E4802" s="531"/>
      <c r="F4802" s="50"/>
      <c r="G4802" s="50"/>
      <c r="H4802" s="50"/>
      <c r="I4802" s="276"/>
      <c r="J4802" s="277"/>
      <c r="K4802" s="277"/>
      <c r="L4802" s="277"/>
      <c r="M4802" s="277"/>
      <c r="N4802" s="277"/>
      <c r="O4802" s="277"/>
      <c r="P4802" s="277"/>
      <c r="Q4802" s="277"/>
      <c r="R4802" s="277"/>
      <c r="S4802" s="277"/>
      <c r="T4802" s="277"/>
      <c r="U4802" s="277">
        <v>0</v>
      </c>
      <c r="V4802" s="277">
        <v>0</v>
      </c>
      <c r="W4802" s="277"/>
      <c r="X4802" s="277"/>
      <c r="Y4802" s="277"/>
      <c r="Z4802" s="277"/>
      <c r="AA4802" s="277"/>
      <c r="AB4802" s="277"/>
      <c r="AC4802" s="277"/>
      <c r="AD4802" s="277"/>
      <c r="AE4802" s="277"/>
      <c r="AF4802" s="277"/>
      <c r="AG4802" s="277"/>
      <c r="AH4802" s="277">
        <v>0</v>
      </c>
      <c r="AI4802" s="277">
        <v>0</v>
      </c>
      <c r="AJ4802" s="277"/>
      <c r="AK4802" s="277"/>
      <c r="AL4802" s="277"/>
      <c r="AM4802" s="277"/>
      <c r="AN4802" s="277"/>
      <c r="AO4802" s="277"/>
      <c r="AP4802" s="277"/>
      <c r="AQ4802" s="277"/>
      <c r="AR4802" s="277"/>
      <c r="AS4802" s="277"/>
      <c r="AT4802" s="277"/>
      <c r="AU4802" s="277">
        <v>0</v>
      </c>
      <c r="AV4802" s="277">
        <v>0</v>
      </c>
      <c r="AW4802" s="277">
        <f>U4802+AH4802+AU4802</f>
        <v>0</v>
      </c>
    </row>
    <row r="4803" spans="1:49">
      <c r="A4803" s="48"/>
      <c r="B4803" s="42"/>
      <c r="C4803" s="42"/>
      <c r="D4803" s="42"/>
      <c r="E4803" s="531"/>
      <c r="F4803" s="50"/>
      <c r="G4803" s="50"/>
      <c r="H4803" s="50"/>
      <c r="I4803" s="276"/>
      <c r="J4803" s="277"/>
      <c r="K4803" s="277"/>
      <c r="L4803" s="277"/>
      <c r="M4803" s="277"/>
      <c r="N4803" s="277"/>
      <c r="O4803" s="277"/>
      <c r="P4803" s="277"/>
      <c r="Q4803" s="277"/>
      <c r="R4803" s="277"/>
      <c r="S4803" s="277"/>
      <c r="T4803" s="277"/>
      <c r="U4803" s="277">
        <v>0</v>
      </c>
      <c r="V4803" s="277">
        <v>0</v>
      </c>
      <c r="W4803" s="277"/>
      <c r="X4803" s="277"/>
      <c r="Y4803" s="277"/>
      <c r="Z4803" s="277"/>
      <c r="AA4803" s="277"/>
      <c r="AB4803" s="277"/>
      <c r="AC4803" s="277"/>
      <c r="AD4803" s="277"/>
      <c r="AE4803" s="277"/>
      <c r="AF4803" s="277"/>
      <c r="AG4803" s="277"/>
      <c r="AH4803" s="277">
        <v>0</v>
      </c>
      <c r="AI4803" s="277">
        <v>0</v>
      </c>
      <c r="AJ4803" s="277"/>
      <c r="AK4803" s="277"/>
      <c r="AL4803" s="277"/>
      <c r="AM4803" s="277"/>
      <c r="AN4803" s="277"/>
      <c r="AO4803" s="277"/>
      <c r="AP4803" s="277"/>
      <c r="AQ4803" s="277"/>
      <c r="AR4803" s="277"/>
      <c r="AS4803" s="277"/>
      <c r="AT4803" s="277"/>
      <c r="AU4803" s="277">
        <v>0</v>
      </c>
      <c r="AV4803" s="277">
        <v>0</v>
      </c>
      <c r="AW4803" s="277">
        <f>U4803+AH4803+AU4803</f>
        <v>0</v>
      </c>
    </row>
    <row r="4804" spans="1:49">
      <c r="A4804" s="48"/>
      <c r="B4804" s="42"/>
      <c r="C4804" s="42"/>
      <c r="D4804" s="42"/>
      <c r="E4804" s="531"/>
      <c r="F4804" s="50"/>
      <c r="G4804" s="50"/>
      <c r="H4804" s="50"/>
      <c r="I4804" s="276"/>
      <c r="J4804" s="277"/>
      <c r="K4804" s="277"/>
      <c r="L4804" s="277"/>
      <c r="M4804" s="277"/>
      <c r="N4804" s="277"/>
      <c r="O4804" s="277"/>
      <c r="P4804" s="277"/>
      <c r="Q4804" s="277"/>
      <c r="R4804" s="277"/>
      <c r="S4804" s="277"/>
      <c r="T4804" s="277"/>
      <c r="U4804" s="277">
        <v>0</v>
      </c>
      <c r="V4804" s="277">
        <v>0</v>
      </c>
      <c r="W4804" s="277"/>
      <c r="X4804" s="277"/>
      <c r="Y4804" s="277"/>
      <c r="Z4804" s="277"/>
      <c r="AA4804" s="277"/>
      <c r="AB4804" s="277"/>
      <c r="AC4804" s="277"/>
      <c r="AD4804" s="277"/>
      <c r="AE4804" s="277"/>
      <c r="AF4804" s="277"/>
      <c r="AG4804" s="277"/>
      <c r="AH4804" s="277">
        <v>0</v>
      </c>
      <c r="AI4804" s="277">
        <v>0</v>
      </c>
      <c r="AJ4804" s="277"/>
      <c r="AK4804" s="277"/>
      <c r="AL4804" s="277"/>
      <c r="AM4804" s="277"/>
      <c r="AN4804" s="277"/>
      <c r="AO4804" s="277"/>
      <c r="AP4804" s="277"/>
      <c r="AQ4804" s="277"/>
      <c r="AR4804" s="277"/>
      <c r="AS4804" s="277"/>
      <c r="AT4804" s="277"/>
      <c r="AU4804" s="277">
        <v>0</v>
      </c>
      <c r="AV4804" s="277">
        <v>0</v>
      </c>
      <c r="AW4804" s="277">
        <f>U4804+AH4804+AU4804</f>
        <v>0</v>
      </c>
    </row>
    <row r="4805" spans="1:49">
      <c r="A4805" s="48"/>
      <c r="B4805" s="42"/>
      <c r="C4805" s="42"/>
      <c r="D4805" s="42"/>
      <c r="E4805" s="531"/>
      <c r="F4805" s="50"/>
      <c r="G4805" s="50"/>
      <c r="H4805" s="50"/>
      <c r="I4805" s="276" t="s">
        <v>1631</v>
      </c>
      <c r="J4805" s="277">
        <f>SUM(J4801:J4804)</f>
        <v>0</v>
      </c>
      <c r="K4805" s="277">
        <f t="shared" ref="K4805:AT4805" si="1344">SUM(K4801:K4804)</f>
        <v>0</v>
      </c>
      <c r="L4805" s="277">
        <f t="shared" si="1344"/>
        <v>0</v>
      </c>
      <c r="M4805" s="277">
        <f t="shared" si="1344"/>
        <v>0</v>
      </c>
      <c r="N4805" s="277">
        <f t="shared" si="1344"/>
        <v>0</v>
      </c>
      <c r="O4805" s="277">
        <f t="shared" si="1344"/>
        <v>0</v>
      </c>
      <c r="P4805" s="277">
        <f t="shared" si="1344"/>
        <v>0</v>
      </c>
      <c r="Q4805" s="277">
        <f t="shared" si="1344"/>
        <v>0</v>
      </c>
      <c r="R4805" s="277">
        <f t="shared" si="1344"/>
        <v>0</v>
      </c>
      <c r="S4805" s="277">
        <f t="shared" si="1344"/>
        <v>0</v>
      </c>
      <c r="T4805" s="277">
        <f t="shared" si="1344"/>
        <v>0</v>
      </c>
      <c r="U4805" s="277">
        <v>0</v>
      </c>
      <c r="V4805" s="277">
        <v>0</v>
      </c>
      <c r="W4805" s="277">
        <f>SUM(W4801:W4804)</f>
        <v>300</v>
      </c>
      <c r="X4805" s="277">
        <f t="shared" si="1344"/>
        <v>0</v>
      </c>
      <c r="Y4805" s="277">
        <f t="shared" si="1344"/>
        <v>0</v>
      </c>
      <c r="Z4805" s="277">
        <f t="shared" si="1344"/>
        <v>0</v>
      </c>
      <c r="AA4805" s="277">
        <f t="shared" si="1344"/>
        <v>0</v>
      </c>
      <c r="AB4805" s="277">
        <f t="shared" si="1344"/>
        <v>0</v>
      </c>
      <c r="AC4805" s="277">
        <f t="shared" si="1344"/>
        <v>300</v>
      </c>
      <c r="AD4805" s="277">
        <f t="shared" si="1344"/>
        <v>0</v>
      </c>
      <c r="AE4805" s="277">
        <f t="shared" si="1344"/>
        <v>0</v>
      </c>
      <c r="AF4805" s="277">
        <f t="shared" si="1344"/>
        <v>0</v>
      </c>
      <c r="AG4805" s="277">
        <f t="shared" si="1344"/>
        <v>0</v>
      </c>
      <c r="AH4805" s="277">
        <v>300</v>
      </c>
      <c r="AI4805" s="277">
        <v>0</v>
      </c>
      <c r="AJ4805" s="277">
        <f>SUM(AJ4801:AJ4804)</f>
        <v>0</v>
      </c>
      <c r="AK4805" s="277">
        <f t="shared" si="1344"/>
        <v>0</v>
      </c>
      <c r="AL4805" s="277">
        <f t="shared" si="1344"/>
        <v>0</v>
      </c>
      <c r="AM4805" s="277">
        <f t="shared" si="1344"/>
        <v>0</v>
      </c>
      <c r="AN4805" s="277">
        <f t="shared" si="1344"/>
        <v>0</v>
      </c>
      <c r="AO4805" s="277">
        <f t="shared" si="1344"/>
        <v>0</v>
      </c>
      <c r="AP4805" s="277">
        <f t="shared" si="1344"/>
        <v>0</v>
      </c>
      <c r="AQ4805" s="277">
        <f t="shared" si="1344"/>
        <v>0</v>
      </c>
      <c r="AR4805" s="277">
        <f t="shared" si="1344"/>
        <v>0</v>
      </c>
      <c r="AS4805" s="277">
        <f t="shared" si="1344"/>
        <v>0</v>
      </c>
      <c r="AT4805" s="277">
        <f t="shared" si="1344"/>
        <v>0</v>
      </c>
      <c r="AU4805" s="277">
        <v>0</v>
      </c>
      <c r="AV4805" s="277">
        <v>0</v>
      </c>
      <c r="AW4805" s="277">
        <f>U4805+AH4805+AU4805</f>
        <v>300</v>
      </c>
    </row>
    <row r="4806" spans="1:49">
      <c r="A4806" s="48"/>
      <c r="B4806" s="42"/>
      <c r="C4806" s="42"/>
      <c r="D4806" s="42"/>
      <c r="E4806" s="531"/>
      <c r="F4806" s="50"/>
      <c r="G4806" s="50"/>
      <c r="H4806" s="50"/>
      <c r="I4806" s="146"/>
      <c r="J4806" s="29"/>
      <c r="K4806" s="29"/>
      <c r="L4806" s="29"/>
      <c r="M4806" s="29"/>
      <c r="N4806" s="29"/>
      <c r="O4806" s="29"/>
      <c r="P4806" s="29"/>
      <c r="Q4806" s="29"/>
      <c r="R4806" s="29"/>
      <c r="S4806" s="29"/>
      <c r="T4806" s="29"/>
      <c r="U4806" s="29"/>
      <c r="V4806" s="29"/>
      <c r="W4806" s="29"/>
      <c r="X4806" s="29"/>
      <c r="Y4806" s="29"/>
      <c r="Z4806" s="29"/>
      <c r="AA4806" s="29"/>
      <c r="AB4806" s="29"/>
      <c r="AC4806" s="29"/>
      <c r="AD4806" s="29"/>
      <c r="AE4806" s="29"/>
      <c r="AF4806" s="29"/>
      <c r="AG4806" s="29"/>
      <c r="AH4806" s="29"/>
      <c r="AI4806" s="29"/>
      <c r="AJ4806" s="29"/>
      <c r="AK4806" s="29"/>
      <c r="AL4806" s="29"/>
      <c r="AM4806" s="29"/>
      <c r="AN4806" s="29"/>
      <c r="AO4806" s="29"/>
      <c r="AP4806" s="29"/>
      <c r="AQ4806" s="29"/>
      <c r="AR4806" s="29"/>
      <c r="AS4806" s="29"/>
      <c r="AT4806" s="29"/>
      <c r="AU4806" s="29"/>
      <c r="AV4806" s="29"/>
      <c r="AW4806" s="29"/>
    </row>
    <row r="4807" spans="1:49">
      <c r="A4807" s="48"/>
      <c r="B4807" s="42"/>
      <c r="C4807" s="42"/>
      <c r="D4807" s="42"/>
      <c r="E4807" s="531"/>
      <c r="F4807" s="50"/>
      <c r="G4807" s="50"/>
      <c r="H4807" s="50"/>
      <c r="I4807" s="53"/>
      <c r="J4807" s="29"/>
      <c r="K4807" s="29"/>
      <c r="L4807" s="29"/>
      <c r="M4807" s="29"/>
      <c r="N4807" s="29"/>
      <c r="O4807" s="29"/>
      <c r="P4807" s="29"/>
      <c r="Q4807" s="29"/>
      <c r="R4807" s="29"/>
      <c r="S4807" s="29"/>
      <c r="T4807" s="29"/>
      <c r="U4807" s="29"/>
      <c r="V4807" s="29"/>
      <c r="W4807" s="29"/>
      <c r="X4807" s="29"/>
      <c r="Y4807" s="29"/>
      <c r="Z4807" s="29"/>
      <c r="AA4807" s="29"/>
      <c r="AB4807" s="29"/>
      <c r="AC4807" s="29"/>
      <c r="AD4807" s="29"/>
      <c r="AE4807" s="29"/>
      <c r="AF4807" s="29"/>
      <c r="AG4807" s="29"/>
      <c r="AH4807" s="29"/>
      <c r="AI4807" s="29"/>
      <c r="AJ4807" s="29"/>
      <c r="AK4807" s="29"/>
      <c r="AL4807" s="29"/>
      <c r="AM4807" s="29"/>
      <c r="AN4807" s="29"/>
      <c r="AO4807" s="29"/>
      <c r="AP4807" s="29"/>
      <c r="AQ4807" s="29"/>
      <c r="AR4807" s="29"/>
      <c r="AS4807" s="29"/>
      <c r="AT4807" s="29"/>
      <c r="AU4807" s="29"/>
      <c r="AV4807" s="29"/>
      <c r="AW4807" s="29"/>
    </row>
    <row r="4808" spans="1:49" ht="16.5" thickBot="1">
      <c r="A4808" s="78" t="s">
        <v>2146</v>
      </c>
      <c r="B4808" s="78"/>
      <c r="C4808" s="78"/>
      <c r="D4808" s="463"/>
      <c r="E4808" s="539"/>
      <c r="F4808" s="129"/>
      <c r="G4808" s="129"/>
      <c r="H4808" s="129"/>
      <c r="I4808" s="103"/>
    </row>
    <row r="4809" spans="1:49" s="151" customFormat="1" ht="36" customHeight="1" thickTop="1" thickBot="1">
      <c r="A4809" s="147" t="s">
        <v>2079</v>
      </c>
      <c r="B4809" s="5" t="s">
        <v>2080</v>
      </c>
      <c r="C4809" s="5" t="s">
        <v>1335</v>
      </c>
      <c r="D4809" s="450"/>
      <c r="E4809" s="148" t="s">
        <v>1570</v>
      </c>
      <c r="F4809" s="149" t="s">
        <v>1438</v>
      </c>
      <c r="G4809" s="149"/>
      <c r="H4809" s="149" t="s">
        <v>2332</v>
      </c>
      <c r="I4809" s="5" t="s">
        <v>856</v>
      </c>
      <c r="J4809" s="364" t="s">
        <v>2891</v>
      </c>
      <c r="K4809" s="364" t="s">
        <v>2879</v>
      </c>
      <c r="L4809" s="364" t="s">
        <v>2880</v>
      </c>
      <c r="M4809" s="364" t="s">
        <v>2881</v>
      </c>
      <c r="N4809" s="364" t="s">
        <v>2882</v>
      </c>
      <c r="O4809" s="364" t="s">
        <v>2883</v>
      </c>
      <c r="P4809" s="364" t="s">
        <v>2884</v>
      </c>
      <c r="Q4809" s="364" t="s">
        <v>2885</v>
      </c>
      <c r="R4809" s="364" t="s">
        <v>2886</v>
      </c>
      <c r="S4809" s="364" t="s">
        <v>2887</v>
      </c>
      <c r="T4809" s="364" t="s">
        <v>2888</v>
      </c>
      <c r="U4809" s="364" t="s">
        <v>2889</v>
      </c>
      <c r="V4809" s="364" t="s">
        <v>2890</v>
      </c>
      <c r="W4809" s="365" t="s">
        <v>2893</v>
      </c>
      <c r="X4809" s="365" t="s">
        <v>2879</v>
      </c>
      <c r="Y4809" s="365" t="s">
        <v>2880</v>
      </c>
      <c r="Z4809" s="365" t="s">
        <v>2881</v>
      </c>
      <c r="AA4809" s="365" t="s">
        <v>2882</v>
      </c>
      <c r="AB4809" s="365" t="s">
        <v>2883</v>
      </c>
      <c r="AC4809" s="365" t="s">
        <v>2884</v>
      </c>
      <c r="AD4809" s="365" t="s">
        <v>2885</v>
      </c>
      <c r="AE4809" s="365" t="s">
        <v>2886</v>
      </c>
      <c r="AF4809" s="365" t="s">
        <v>2887</v>
      </c>
      <c r="AG4809" s="365" t="s">
        <v>2888</v>
      </c>
      <c r="AH4809" s="365" t="s">
        <v>2889</v>
      </c>
      <c r="AI4809" s="365" t="s">
        <v>2890</v>
      </c>
      <c r="AJ4809" s="366" t="s">
        <v>2892</v>
      </c>
      <c r="AK4809" s="366" t="s">
        <v>2879</v>
      </c>
      <c r="AL4809" s="366" t="s">
        <v>2880</v>
      </c>
      <c r="AM4809" s="366" t="s">
        <v>2881</v>
      </c>
      <c r="AN4809" s="366" t="s">
        <v>2882</v>
      </c>
      <c r="AO4809" s="366" t="s">
        <v>2883</v>
      </c>
      <c r="AP4809" s="366" t="s">
        <v>2884</v>
      </c>
      <c r="AQ4809" s="366" t="s">
        <v>2885</v>
      </c>
      <c r="AR4809" s="366" t="s">
        <v>2886</v>
      </c>
      <c r="AS4809" s="366" t="s">
        <v>2887</v>
      </c>
      <c r="AT4809" s="366" t="s">
        <v>2888</v>
      </c>
      <c r="AU4809" s="366" t="s">
        <v>2889</v>
      </c>
      <c r="AV4809" s="366" t="s">
        <v>2890</v>
      </c>
      <c r="AW4809" s="368" t="s">
        <v>2895</v>
      </c>
    </row>
    <row r="4810" spans="1:49">
      <c r="A4810" s="33"/>
      <c r="B4810" s="34"/>
      <c r="C4810" s="34"/>
      <c r="D4810" s="34"/>
      <c r="E4810" s="35"/>
      <c r="F4810" s="36"/>
      <c r="G4810" s="36"/>
      <c r="H4810" s="36"/>
      <c r="I4810" s="34"/>
      <c r="J4810" s="202" t="s">
        <v>1224</v>
      </c>
      <c r="K4810" s="202">
        <v>1</v>
      </c>
      <c r="L4810" s="202">
        <v>2</v>
      </c>
      <c r="M4810" s="202">
        <v>3</v>
      </c>
      <c r="N4810" s="202">
        <v>4</v>
      </c>
      <c r="O4810" s="202">
        <v>5</v>
      </c>
      <c r="P4810" s="202">
        <v>6</v>
      </c>
      <c r="Q4810" s="202">
        <v>7</v>
      </c>
      <c r="R4810" s="202">
        <v>8</v>
      </c>
      <c r="S4810" s="202">
        <v>9</v>
      </c>
      <c r="T4810" s="202">
        <v>10</v>
      </c>
      <c r="U4810" s="202">
        <v>13</v>
      </c>
      <c r="V4810" s="202">
        <v>14</v>
      </c>
      <c r="W4810" s="202" t="s">
        <v>1224</v>
      </c>
      <c r="X4810" s="202">
        <v>1</v>
      </c>
      <c r="Y4810" s="202">
        <v>2</v>
      </c>
      <c r="Z4810" s="202">
        <v>3</v>
      </c>
      <c r="AA4810" s="202">
        <v>4</v>
      </c>
      <c r="AB4810" s="202">
        <v>5</v>
      </c>
      <c r="AC4810" s="202">
        <v>6</v>
      </c>
      <c r="AD4810" s="202">
        <v>7</v>
      </c>
      <c r="AE4810" s="202">
        <v>8</v>
      </c>
      <c r="AF4810" s="202">
        <v>9</v>
      </c>
      <c r="AG4810" s="202">
        <v>10</v>
      </c>
      <c r="AH4810" s="202">
        <v>13</v>
      </c>
      <c r="AI4810" s="202">
        <v>14</v>
      </c>
      <c r="AJ4810" s="202" t="s">
        <v>1224</v>
      </c>
      <c r="AK4810" s="202">
        <v>1</v>
      </c>
      <c r="AL4810" s="202">
        <v>2</v>
      </c>
      <c r="AM4810" s="202">
        <v>3</v>
      </c>
      <c r="AN4810" s="202">
        <v>4</v>
      </c>
      <c r="AO4810" s="202">
        <v>5</v>
      </c>
      <c r="AP4810" s="202">
        <v>6</v>
      </c>
      <c r="AQ4810" s="202">
        <v>7</v>
      </c>
      <c r="AR4810" s="202">
        <v>8</v>
      </c>
      <c r="AS4810" s="202">
        <v>9</v>
      </c>
      <c r="AT4810" s="202">
        <v>10</v>
      </c>
      <c r="AU4810" s="202">
        <v>13</v>
      </c>
      <c r="AV4810" s="202">
        <v>14</v>
      </c>
      <c r="AW4810" s="202">
        <v>15</v>
      </c>
    </row>
    <row r="4811" spans="1:49">
      <c r="A4811" s="37"/>
      <c r="B4811" s="38"/>
      <c r="C4811" s="38"/>
      <c r="D4811" s="38"/>
      <c r="E4811" s="60"/>
      <c r="F4811" s="61"/>
      <c r="G4811" s="61"/>
      <c r="H4811" s="61"/>
      <c r="I4811" s="38"/>
      <c r="J4811" s="134"/>
      <c r="K4811" s="134"/>
      <c r="L4811" s="134"/>
      <c r="M4811" s="134"/>
      <c r="N4811" s="134"/>
      <c r="O4811" s="134"/>
      <c r="P4811" s="134"/>
      <c r="Q4811" s="134"/>
      <c r="R4811" s="134"/>
      <c r="S4811" s="134"/>
      <c r="T4811" s="134"/>
      <c r="U4811" s="134"/>
      <c r="V4811" s="134"/>
      <c r="W4811" s="134"/>
      <c r="X4811" s="134"/>
      <c r="Y4811" s="134"/>
      <c r="Z4811" s="134"/>
      <c r="AA4811" s="134"/>
      <c r="AB4811" s="134"/>
      <c r="AC4811" s="134"/>
      <c r="AD4811" s="134"/>
      <c r="AE4811" s="134"/>
      <c r="AF4811" s="134"/>
      <c r="AG4811" s="134"/>
      <c r="AH4811" s="134"/>
      <c r="AI4811" s="134"/>
      <c r="AJ4811" s="134"/>
      <c r="AK4811" s="134"/>
      <c r="AL4811" s="134"/>
      <c r="AM4811" s="134"/>
      <c r="AN4811" s="134"/>
      <c r="AO4811" s="134"/>
      <c r="AP4811" s="134"/>
      <c r="AQ4811" s="134"/>
      <c r="AR4811" s="134"/>
      <c r="AS4811" s="134"/>
      <c r="AT4811" s="134"/>
      <c r="AU4811" s="134"/>
      <c r="AV4811" s="134"/>
      <c r="AW4811" s="134"/>
    </row>
    <row r="4812" spans="1:49">
      <c r="A4812" s="92" t="s">
        <v>797</v>
      </c>
      <c r="B4812" s="93" t="s">
        <v>1030</v>
      </c>
      <c r="C4812" s="93" t="s">
        <v>2049</v>
      </c>
      <c r="D4812" s="460"/>
      <c r="E4812" s="531"/>
      <c r="F4812" s="50"/>
      <c r="G4812" s="50"/>
      <c r="H4812" s="50"/>
      <c r="I4812" s="41" t="s">
        <v>2066</v>
      </c>
      <c r="J4812" s="28"/>
      <c r="K4812" s="28"/>
      <c r="L4812" s="28"/>
      <c r="M4812" s="28"/>
      <c r="N4812" s="28"/>
      <c r="O4812" s="28"/>
      <c r="P4812" s="28"/>
      <c r="Q4812" s="28"/>
      <c r="R4812" s="28"/>
      <c r="S4812" s="28"/>
      <c r="T4812" s="28"/>
      <c r="U4812" s="28"/>
      <c r="V4812" s="28"/>
      <c r="W4812" s="28"/>
      <c r="X4812" s="28"/>
      <c r="Y4812" s="28"/>
      <c r="Z4812" s="28"/>
      <c r="AA4812" s="28"/>
      <c r="AB4812" s="28"/>
      <c r="AC4812" s="28"/>
      <c r="AD4812" s="28"/>
      <c r="AE4812" s="28"/>
      <c r="AF4812" s="28"/>
      <c r="AG4812" s="28"/>
      <c r="AH4812" s="28"/>
      <c r="AI4812" s="28"/>
      <c r="AJ4812" s="28"/>
      <c r="AK4812" s="28"/>
      <c r="AL4812" s="28"/>
      <c r="AM4812" s="28"/>
      <c r="AN4812" s="28"/>
      <c r="AO4812" s="28"/>
      <c r="AP4812" s="28"/>
      <c r="AQ4812" s="28"/>
      <c r="AR4812" s="28"/>
      <c r="AS4812" s="28"/>
      <c r="AT4812" s="28"/>
      <c r="AU4812" s="28"/>
      <c r="AV4812" s="28"/>
      <c r="AW4812" s="28"/>
    </row>
    <row r="4813" spans="1:49">
      <c r="A4813" s="48"/>
      <c r="B4813" s="1"/>
      <c r="C4813" s="1"/>
      <c r="D4813" s="369"/>
      <c r="E4813" s="531"/>
      <c r="F4813" s="50"/>
      <c r="G4813" s="50"/>
      <c r="H4813" s="50"/>
      <c r="I4813" s="108" t="s">
        <v>1267</v>
      </c>
      <c r="J4813" s="28"/>
      <c r="K4813" s="28"/>
      <c r="L4813" s="28"/>
      <c r="M4813" s="28"/>
      <c r="N4813" s="28"/>
      <c r="O4813" s="28"/>
      <c r="P4813" s="28"/>
      <c r="Q4813" s="28"/>
      <c r="R4813" s="28"/>
      <c r="S4813" s="28"/>
      <c r="T4813" s="28"/>
      <c r="U4813" s="28"/>
      <c r="V4813" s="28"/>
      <c r="W4813" s="28"/>
      <c r="X4813" s="28"/>
      <c r="Y4813" s="28"/>
      <c r="Z4813" s="28"/>
      <c r="AA4813" s="28"/>
      <c r="AB4813" s="28"/>
      <c r="AC4813" s="28"/>
      <c r="AD4813" s="28"/>
      <c r="AE4813" s="28"/>
      <c r="AF4813" s="28"/>
      <c r="AG4813" s="28"/>
      <c r="AH4813" s="28"/>
      <c r="AI4813" s="28"/>
      <c r="AJ4813" s="28"/>
      <c r="AK4813" s="28"/>
      <c r="AL4813" s="28"/>
      <c r="AM4813" s="28"/>
      <c r="AN4813" s="28"/>
      <c r="AO4813" s="28"/>
      <c r="AP4813" s="28"/>
      <c r="AQ4813" s="28"/>
      <c r="AR4813" s="28"/>
      <c r="AS4813" s="28"/>
      <c r="AT4813" s="28"/>
      <c r="AU4813" s="28"/>
      <c r="AV4813" s="28"/>
      <c r="AW4813" s="28"/>
    </row>
    <row r="4814" spans="1:49">
      <c r="A4814" s="48"/>
      <c r="B4814" s="1"/>
      <c r="C4814" s="1"/>
      <c r="D4814" s="369"/>
      <c r="E4814" s="531"/>
      <c r="F4814" s="50"/>
      <c r="G4814" s="50"/>
      <c r="H4814" s="50"/>
      <c r="I4814" s="108"/>
      <c r="J4814" s="28"/>
      <c r="K4814" s="28"/>
      <c r="L4814" s="28"/>
      <c r="M4814" s="28"/>
      <c r="N4814" s="28"/>
      <c r="O4814" s="28"/>
      <c r="P4814" s="28"/>
      <c r="Q4814" s="28"/>
      <c r="R4814" s="28"/>
      <c r="S4814" s="28"/>
      <c r="T4814" s="28"/>
      <c r="U4814" s="28"/>
      <c r="V4814" s="28"/>
      <c r="W4814" s="28"/>
      <c r="X4814" s="28"/>
      <c r="Y4814" s="28"/>
      <c r="Z4814" s="28"/>
      <c r="AA4814" s="28"/>
      <c r="AB4814" s="28"/>
      <c r="AC4814" s="28"/>
      <c r="AD4814" s="28"/>
      <c r="AE4814" s="28"/>
      <c r="AF4814" s="28"/>
      <c r="AG4814" s="28"/>
      <c r="AH4814" s="28"/>
      <c r="AI4814" s="28"/>
      <c r="AJ4814" s="28"/>
      <c r="AK4814" s="28"/>
      <c r="AL4814" s="28"/>
      <c r="AM4814" s="28"/>
      <c r="AN4814" s="28"/>
      <c r="AO4814" s="28"/>
      <c r="AP4814" s="28"/>
      <c r="AQ4814" s="28"/>
      <c r="AR4814" s="28"/>
      <c r="AS4814" s="28"/>
      <c r="AT4814" s="28"/>
      <c r="AU4814" s="28"/>
      <c r="AV4814" s="28"/>
      <c r="AW4814" s="28"/>
    </row>
    <row r="4815" spans="1:49">
      <c r="A4815" s="48"/>
      <c r="B4815" s="42"/>
      <c r="C4815" s="42"/>
      <c r="D4815" s="42"/>
      <c r="E4815" s="531"/>
      <c r="F4815" s="50"/>
      <c r="G4815" s="50"/>
      <c r="H4815" s="50"/>
      <c r="I4815" s="49" t="s">
        <v>1559</v>
      </c>
      <c r="J4815" s="12">
        <f>SUM(J4816,J4824,J4826)</f>
        <v>290700</v>
      </c>
      <c r="K4815" s="12">
        <f t="shared" ref="K4815:AT4815" si="1345">SUM(K4816,K4824,K4826)</f>
        <v>23290</v>
      </c>
      <c r="L4815" s="12">
        <f t="shared" si="1345"/>
        <v>19400</v>
      </c>
      <c r="M4815" s="12">
        <f t="shared" si="1345"/>
        <v>15200</v>
      </c>
      <c r="N4815" s="12">
        <f t="shared" si="1345"/>
        <v>31900</v>
      </c>
      <c r="O4815" s="12">
        <f t="shared" si="1345"/>
        <v>43200</v>
      </c>
      <c r="P4815" s="12">
        <f t="shared" si="1345"/>
        <v>21200</v>
      </c>
      <c r="Q4815" s="12">
        <f t="shared" si="1345"/>
        <v>0</v>
      </c>
      <c r="R4815" s="12">
        <f t="shared" si="1345"/>
        <v>16850</v>
      </c>
      <c r="S4815" s="12">
        <f t="shared" si="1345"/>
        <v>21000</v>
      </c>
      <c r="T4815" s="12">
        <f t="shared" si="1345"/>
        <v>23510</v>
      </c>
      <c r="U4815" s="12">
        <v>215550</v>
      </c>
      <c r="V4815" s="12">
        <v>75150</v>
      </c>
      <c r="W4815" s="12">
        <f>SUM(W4816,W4824,W4826)</f>
        <v>15160</v>
      </c>
      <c r="X4815" s="12">
        <f t="shared" si="1345"/>
        <v>0</v>
      </c>
      <c r="Y4815" s="12">
        <f t="shared" si="1345"/>
        <v>0</v>
      </c>
      <c r="Z4815" s="12">
        <f t="shared" si="1345"/>
        <v>11160</v>
      </c>
      <c r="AA4815" s="12">
        <f t="shared" si="1345"/>
        <v>0</v>
      </c>
      <c r="AB4815" s="12">
        <f t="shared" si="1345"/>
        <v>0</v>
      </c>
      <c r="AC4815" s="12">
        <f t="shared" si="1345"/>
        <v>0</v>
      </c>
      <c r="AD4815" s="12">
        <f t="shared" si="1345"/>
        <v>0</v>
      </c>
      <c r="AE4815" s="12">
        <f t="shared" si="1345"/>
        <v>1000</v>
      </c>
      <c r="AF4815" s="12">
        <f t="shared" si="1345"/>
        <v>1300</v>
      </c>
      <c r="AG4815" s="12">
        <f t="shared" si="1345"/>
        <v>0</v>
      </c>
      <c r="AH4815" s="12">
        <v>13460</v>
      </c>
      <c r="AI4815" s="12">
        <v>1700</v>
      </c>
      <c r="AJ4815" s="12">
        <f>SUM(AJ4816,AJ4824,AJ4826)</f>
        <v>21303</v>
      </c>
      <c r="AK4815" s="12">
        <f t="shared" si="1345"/>
        <v>0</v>
      </c>
      <c r="AL4815" s="12">
        <f t="shared" si="1345"/>
        <v>4100</v>
      </c>
      <c r="AM4815" s="12">
        <f t="shared" si="1345"/>
        <v>4963</v>
      </c>
      <c r="AN4815" s="12">
        <f t="shared" si="1345"/>
        <v>1060</v>
      </c>
      <c r="AO4815" s="12">
        <f t="shared" si="1345"/>
        <v>212</v>
      </c>
      <c r="AP4815" s="12">
        <f t="shared" si="1345"/>
        <v>1000</v>
      </c>
      <c r="AQ4815" s="12">
        <f t="shared" si="1345"/>
        <v>0</v>
      </c>
      <c r="AR4815" s="12">
        <f t="shared" si="1345"/>
        <v>318</v>
      </c>
      <c r="AS4815" s="12">
        <f t="shared" si="1345"/>
        <v>636</v>
      </c>
      <c r="AT4815" s="12">
        <f t="shared" si="1345"/>
        <v>0</v>
      </c>
      <c r="AU4815" s="12">
        <v>12289</v>
      </c>
      <c r="AV4815" s="12">
        <v>9014</v>
      </c>
      <c r="AW4815" s="12">
        <f t="shared" ref="AW4815:AW4844" si="1346">U4815+AH4815+AU4815</f>
        <v>241299</v>
      </c>
    </row>
    <row r="4816" spans="1:49">
      <c r="A4816" s="44" t="s">
        <v>797</v>
      </c>
      <c r="B4816" s="45" t="s">
        <v>1030</v>
      </c>
      <c r="C4816" s="45" t="s">
        <v>2049</v>
      </c>
      <c r="D4816" s="452" t="s">
        <v>2987</v>
      </c>
      <c r="E4816" s="213" t="s">
        <v>771</v>
      </c>
      <c r="F4816" s="65"/>
      <c r="G4816" s="65"/>
      <c r="H4816" s="65"/>
      <c r="I4816" s="1" t="s">
        <v>1500</v>
      </c>
      <c r="J4816" s="9">
        <f>SUM(J4817:J4818)</f>
        <v>49400</v>
      </c>
      <c r="K4816" s="9">
        <f t="shared" ref="K4816:AT4816" si="1347">SUM(K4817:K4818)</f>
        <v>3000</v>
      </c>
      <c r="L4816" s="9">
        <f t="shared" si="1347"/>
        <v>1800</v>
      </c>
      <c r="M4816" s="9">
        <f t="shared" si="1347"/>
        <v>0</v>
      </c>
      <c r="N4816" s="9">
        <f t="shared" si="1347"/>
        <v>3400</v>
      </c>
      <c r="O4816" s="9">
        <f t="shared" si="1347"/>
        <v>3600</v>
      </c>
      <c r="P4816" s="9">
        <f t="shared" si="1347"/>
        <v>3300</v>
      </c>
      <c r="Q4816" s="9">
        <f t="shared" si="1347"/>
        <v>0</v>
      </c>
      <c r="R4816" s="9">
        <f t="shared" si="1347"/>
        <v>0</v>
      </c>
      <c r="S4816" s="9">
        <f t="shared" si="1347"/>
        <v>1500</v>
      </c>
      <c r="T4816" s="9">
        <f t="shared" si="1347"/>
        <v>0</v>
      </c>
      <c r="U4816" s="9">
        <v>16600</v>
      </c>
      <c r="V4816" s="9">
        <v>32800</v>
      </c>
      <c r="W4816" s="9">
        <f>SUM(W4817:W4818)</f>
        <v>0</v>
      </c>
      <c r="X4816" s="9">
        <f t="shared" si="1347"/>
        <v>0</v>
      </c>
      <c r="Y4816" s="9">
        <f t="shared" si="1347"/>
        <v>0</v>
      </c>
      <c r="Z4816" s="9">
        <f t="shared" si="1347"/>
        <v>0</v>
      </c>
      <c r="AA4816" s="9">
        <f t="shared" si="1347"/>
        <v>0</v>
      </c>
      <c r="AB4816" s="9">
        <f t="shared" si="1347"/>
        <v>0</v>
      </c>
      <c r="AC4816" s="9">
        <f t="shared" si="1347"/>
        <v>0</v>
      </c>
      <c r="AD4816" s="9">
        <f t="shared" si="1347"/>
        <v>0</v>
      </c>
      <c r="AE4816" s="9">
        <f t="shared" si="1347"/>
        <v>0</v>
      </c>
      <c r="AF4816" s="9">
        <f t="shared" si="1347"/>
        <v>0</v>
      </c>
      <c r="AG4816" s="9">
        <f t="shared" si="1347"/>
        <v>0</v>
      </c>
      <c r="AH4816" s="9">
        <v>0</v>
      </c>
      <c r="AI4816" s="9">
        <v>0</v>
      </c>
      <c r="AJ4816" s="9">
        <f>SUM(AJ4817:AJ4818)</f>
        <v>7883</v>
      </c>
      <c r="AK4816" s="9">
        <f t="shared" si="1347"/>
        <v>0</v>
      </c>
      <c r="AL4816" s="9">
        <f t="shared" si="1347"/>
        <v>1060</v>
      </c>
      <c r="AM4816" s="9">
        <f t="shared" si="1347"/>
        <v>583</v>
      </c>
      <c r="AN4816" s="9">
        <f t="shared" si="1347"/>
        <v>1060</v>
      </c>
      <c r="AO4816" s="9">
        <f t="shared" si="1347"/>
        <v>212</v>
      </c>
      <c r="AP4816" s="9">
        <f t="shared" si="1347"/>
        <v>0</v>
      </c>
      <c r="AQ4816" s="9">
        <f t="shared" si="1347"/>
        <v>0</v>
      </c>
      <c r="AR4816" s="9">
        <f t="shared" si="1347"/>
        <v>318</v>
      </c>
      <c r="AS4816" s="9">
        <f t="shared" si="1347"/>
        <v>636</v>
      </c>
      <c r="AT4816" s="9">
        <f t="shared" si="1347"/>
        <v>0</v>
      </c>
      <c r="AU4816" s="9">
        <v>3869</v>
      </c>
      <c r="AV4816" s="9">
        <v>4014</v>
      </c>
      <c r="AW4816" s="9">
        <f t="shared" si="1346"/>
        <v>20469</v>
      </c>
    </row>
    <row r="4817" spans="1:49">
      <c r="A4817" s="44" t="s">
        <v>797</v>
      </c>
      <c r="B4817" s="45" t="s">
        <v>1030</v>
      </c>
      <c r="C4817" s="45" t="s">
        <v>2049</v>
      </c>
      <c r="D4817" s="452" t="s">
        <v>2987</v>
      </c>
      <c r="E4817" s="367" t="s">
        <v>834</v>
      </c>
      <c r="F4817" s="50"/>
      <c r="G4817" s="468" t="s">
        <v>3096</v>
      </c>
      <c r="H4817" s="50" t="s">
        <v>2333</v>
      </c>
      <c r="I4817" s="42" t="s">
        <v>1165</v>
      </c>
      <c r="J4817" s="15">
        <v>37400</v>
      </c>
      <c r="K4817" s="15">
        <v>2300</v>
      </c>
      <c r="L4817" s="15">
        <v>1300</v>
      </c>
      <c r="N4817" s="15">
        <v>3000</v>
      </c>
      <c r="O4817" s="15">
        <v>3300</v>
      </c>
      <c r="P4817" s="15">
        <v>3300</v>
      </c>
      <c r="U4817" s="15">
        <v>13200</v>
      </c>
      <c r="V4817" s="15">
        <v>24200</v>
      </c>
      <c r="AH4817" s="15">
        <v>0</v>
      </c>
      <c r="AI4817" s="15">
        <v>0</v>
      </c>
      <c r="AU4817" s="15">
        <v>0</v>
      </c>
      <c r="AV4817" s="15">
        <v>0</v>
      </c>
      <c r="AW4817" s="15">
        <f t="shared" si="1346"/>
        <v>13200</v>
      </c>
    </row>
    <row r="4818" spans="1:49">
      <c r="A4818" s="44" t="s">
        <v>797</v>
      </c>
      <c r="B4818" s="45" t="s">
        <v>1030</v>
      </c>
      <c r="C4818" s="45" t="s">
        <v>2049</v>
      </c>
      <c r="D4818" s="452" t="s">
        <v>2987</v>
      </c>
      <c r="E4818" s="367" t="s">
        <v>772</v>
      </c>
      <c r="F4818" s="50"/>
      <c r="G4818" s="468" t="s">
        <v>3096</v>
      </c>
      <c r="H4818" s="50" t="s">
        <v>2333</v>
      </c>
      <c r="I4818" s="42" t="s">
        <v>1227</v>
      </c>
      <c r="J4818" s="15">
        <f>SUM(J4819:J4823)</f>
        <v>12000</v>
      </c>
      <c r="K4818" s="15">
        <f t="shared" ref="K4818:AT4818" si="1348">SUM(K4819:K4823)</f>
        <v>700</v>
      </c>
      <c r="L4818" s="15">
        <f t="shared" si="1348"/>
        <v>500</v>
      </c>
      <c r="M4818" s="15">
        <f t="shared" si="1348"/>
        <v>0</v>
      </c>
      <c r="N4818" s="15">
        <f t="shared" si="1348"/>
        <v>400</v>
      </c>
      <c r="O4818" s="15">
        <f t="shared" si="1348"/>
        <v>300</v>
      </c>
      <c r="P4818" s="15">
        <f t="shared" si="1348"/>
        <v>0</v>
      </c>
      <c r="Q4818" s="15">
        <f t="shared" si="1348"/>
        <v>0</v>
      </c>
      <c r="R4818" s="15">
        <f t="shared" si="1348"/>
        <v>0</v>
      </c>
      <c r="S4818" s="15">
        <f t="shared" si="1348"/>
        <v>1500</v>
      </c>
      <c r="T4818" s="15">
        <f t="shared" si="1348"/>
        <v>0</v>
      </c>
      <c r="U4818" s="15">
        <v>3400</v>
      </c>
      <c r="V4818" s="15">
        <v>8600</v>
      </c>
      <c r="W4818" s="15">
        <f>SUM(W4819:W4823)</f>
        <v>0</v>
      </c>
      <c r="X4818" s="15">
        <f t="shared" si="1348"/>
        <v>0</v>
      </c>
      <c r="Y4818" s="15">
        <f t="shared" si="1348"/>
        <v>0</v>
      </c>
      <c r="Z4818" s="15">
        <f t="shared" si="1348"/>
        <v>0</v>
      </c>
      <c r="AA4818" s="15">
        <f t="shared" si="1348"/>
        <v>0</v>
      </c>
      <c r="AB4818" s="15">
        <f t="shared" si="1348"/>
        <v>0</v>
      </c>
      <c r="AC4818" s="15">
        <f t="shared" si="1348"/>
        <v>0</v>
      </c>
      <c r="AD4818" s="15">
        <f t="shared" si="1348"/>
        <v>0</v>
      </c>
      <c r="AE4818" s="15">
        <f t="shared" si="1348"/>
        <v>0</v>
      </c>
      <c r="AF4818" s="15">
        <f t="shared" si="1348"/>
        <v>0</v>
      </c>
      <c r="AG4818" s="15">
        <f t="shared" si="1348"/>
        <v>0</v>
      </c>
      <c r="AH4818" s="15">
        <v>0</v>
      </c>
      <c r="AI4818" s="15">
        <v>0</v>
      </c>
      <c r="AJ4818" s="15">
        <f>SUM(AJ4819:AJ4823)</f>
        <v>7883</v>
      </c>
      <c r="AK4818" s="15">
        <f t="shared" si="1348"/>
        <v>0</v>
      </c>
      <c r="AL4818" s="15">
        <f t="shared" si="1348"/>
        <v>1060</v>
      </c>
      <c r="AM4818" s="15">
        <f t="shared" si="1348"/>
        <v>583</v>
      </c>
      <c r="AN4818" s="15">
        <f t="shared" si="1348"/>
        <v>1060</v>
      </c>
      <c r="AO4818" s="15">
        <f t="shared" si="1348"/>
        <v>212</v>
      </c>
      <c r="AP4818" s="15">
        <f t="shared" si="1348"/>
        <v>0</v>
      </c>
      <c r="AQ4818" s="15">
        <f t="shared" si="1348"/>
        <v>0</v>
      </c>
      <c r="AR4818" s="15">
        <f t="shared" si="1348"/>
        <v>318</v>
      </c>
      <c r="AS4818" s="15">
        <f t="shared" si="1348"/>
        <v>636</v>
      </c>
      <c r="AT4818" s="15">
        <f t="shared" si="1348"/>
        <v>0</v>
      </c>
      <c r="AU4818" s="15">
        <v>3869</v>
      </c>
      <c r="AV4818" s="15">
        <v>4014</v>
      </c>
      <c r="AW4818" s="15">
        <f t="shared" si="1346"/>
        <v>7269</v>
      </c>
    </row>
    <row r="4819" spans="1:49" s="144" customFormat="1">
      <c r="A4819" s="44" t="s">
        <v>797</v>
      </c>
      <c r="B4819" s="45" t="s">
        <v>1030</v>
      </c>
      <c r="C4819" s="45" t="s">
        <v>2049</v>
      </c>
      <c r="D4819" s="452" t="s">
        <v>2987</v>
      </c>
      <c r="E4819" s="140" t="s">
        <v>850</v>
      </c>
      <c r="F4819" s="141" t="s">
        <v>547</v>
      </c>
      <c r="G4819" s="468" t="s">
        <v>3096</v>
      </c>
      <c r="H4819" s="50" t="s">
        <v>2333</v>
      </c>
      <c r="I4819" s="142" t="s">
        <v>2686</v>
      </c>
      <c r="J4819" s="15">
        <v>4700</v>
      </c>
      <c r="K4819" s="15">
        <v>300</v>
      </c>
      <c r="L4819" s="15">
        <v>300</v>
      </c>
      <c r="M4819" s="15"/>
      <c r="N4819" s="15">
        <v>100</v>
      </c>
      <c r="O4819" s="15"/>
      <c r="P4819" s="15"/>
      <c r="Q4819" s="15"/>
      <c r="R4819" s="15"/>
      <c r="S4819" s="15"/>
      <c r="T4819" s="15"/>
      <c r="U4819" s="15">
        <v>700</v>
      </c>
      <c r="V4819" s="15">
        <v>4000</v>
      </c>
      <c r="W4819" s="15"/>
      <c r="X4819" s="15"/>
      <c r="Y4819" s="15"/>
      <c r="Z4819" s="15"/>
      <c r="AA4819" s="15"/>
      <c r="AB4819" s="15"/>
      <c r="AC4819" s="15"/>
      <c r="AD4819" s="15"/>
      <c r="AE4819" s="15"/>
      <c r="AF4819" s="15"/>
      <c r="AG4819" s="15"/>
      <c r="AH4819" s="15">
        <v>0</v>
      </c>
      <c r="AI4819" s="15">
        <v>0</v>
      </c>
      <c r="AJ4819" s="15">
        <v>7883</v>
      </c>
      <c r="AK4819" s="15"/>
      <c r="AL4819" s="15">
        <v>1060</v>
      </c>
      <c r="AM4819" s="15">
        <v>583</v>
      </c>
      <c r="AN4819" s="15">
        <v>1060</v>
      </c>
      <c r="AO4819" s="15">
        <v>212</v>
      </c>
      <c r="AP4819" s="15"/>
      <c r="AQ4819" s="15"/>
      <c r="AR4819" s="15">
        <v>318</v>
      </c>
      <c r="AS4819" s="15">
        <v>636</v>
      </c>
      <c r="AT4819" s="15"/>
      <c r="AU4819" s="15">
        <v>3869</v>
      </c>
      <c r="AV4819" s="15">
        <v>4014</v>
      </c>
      <c r="AW4819" s="15">
        <f t="shared" si="1346"/>
        <v>4569</v>
      </c>
    </row>
    <row r="4820" spans="1:49" s="144" customFormat="1">
      <c r="A4820" s="44" t="s">
        <v>797</v>
      </c>
      <c r="B4820" s="45" t="s">
        <v>1030</v>
      </c>
      <c r="C4820" s="45" t="s">
        <v>2049</v>
      </c>
      <c r="D4820" s="452" t="s">
        <v>2987</v>
      </c>
      <c r="E4820" s="140" t="s">
        <v>851</v>
      </c>
      <c r="F4820" s="141" t="s">
        <v>548</v>
      </c>
      <c r="G4820" s="468" t="s">
        <v>3096</v>
      </c>
      <c r="H4820" s="50" t="s">
        <v>2333</v>
      </c>
      <c r="I4820" s="142" t="s">
        <v>1290</v>
      </c>
      <c r="J4820" s="15">
        <v>7300</v>
      </c>
      <c r="K4820" s="15">
        <v>400</v>
      </c>
      <c r="L4820" s="15">
        <v>200</v>
      </c>
      <c r="M4820" s="15"/>
      <c r="N4820" s="15">
        <v>300</v>
      </c>
      <c r="O4820" s="15">
        <v>300</v>
      </c>
      <c r="P4820" s="15"/>
      <c r="Q4820" s="15"/>
      <c r="R4820" s="15"/>
      <c r="S4820" s="15">
        <v>1500</v>
      </c>
      <c r="T4820" s="15"/>
      <c r="U4820" s="15">
        <v>2700</v>
      </c>
      <c r="V4820" s="15">
        <v>4600</v>
      </c>
      <c r="W4820" s="15"/>
      <c r="X4820" s="15"/>
      <c r="Y4820" s="15"/>
      <c r="Z4820" s="15"/>
      <c r="AA4820" s="15"/>
      <c r="AB4820" s="15"/>
      <c r="AC4820" s="15"/>
      <c r="AD4820" s="15"/>
      <c r="AE4820" s="15"/>
      <c r="AF4820" s="15"/>
      <c r="AG4820" s="15"/>
      <c r="AH4820" s="15">
        <v>0</v>
      </c>
      <c r="AI4820" s="15">
        <v>0</v>
      </c>
      <c r="AJ4820" s="15"/>
      <c r="AK4820" s="15"/>
      <c r="AL4820" s="15"/>
      <c r="AM4820" s="15"/>
      <c r="AN4820" s="15"/>
      <c r="AO4820" s="15"/>
      <c r="AP4820" s="15"/>
      <c r="AQ4820" s="15"/>
      <c r="AR4820" s="15"/>
      <c r="AS4820" s="15"/>
      <c r="AT4820" s="15"/>
      <c r="AU4820" s="15">
        <v>0</v>
      </c>
      <c r="AV4820" s="15">
        <v>0</v>
      </c>
      <c r="AW4820" s="15">
        <f t="shared" si="1346"/>
        <v>2700</v>
      </c>
    </row>
    <row r="4821" spans="1:49" s="144" customFormat="1">
      <c r="A4821" s="44" t="s">
        <v>797</v>
      </c>
      <c r="B4821" s="45" t="s">
        <v>1030</v>
      </c>
      <c r="C4821" s="45" t="s">
        <v>2049</v>
      </c>
      <c r="D4821" s="452" t="s">
        <v>2987</v>
      </c>
      <c r="E4821" s="140" t="s">
        <v>852</v>
      </c>
      <c r="F4821" s="141" t="s">
        <v>549</v>
      </c>
      <c r="G4821" s="468" t="s">
        <v>3096</v>
      </c>
      <c r="H4821" s="50" t="s">
        <v>2333</v>
      </c>
      <c r="I4821" s="142" t="s">
        <v>1733</v>
      </c>
      <c r="J4821" s="15"/>
      <c r="K4821" s="15"/>
      <c r="L4821" s="15"/>
      <c r="M4821" s="15"/>
      <c r="N4821" s="15"/>
      <c r="O4821" s="15"/>
      <c r="P4821" s="15"/>
      <c r="Q4821" s="15"/>
      <c r="R4821" s="15"/>
      <c r="S4821" s="15"/>
      <c r="T4821" s="15"/>
      <c r="U4821" s="15">
        <v>0</v>
      </c>
      <c r="V4821" s="15">
        <v>0</v>
      </c>
      <c r="W4821" s="15"/>
      <c r="X4821" s="15"/>
      <c r="Y4821" s="15"/>
      <c r="Z4821" s="15"/>
      <c r="AA4821" s="15"/>
      <c r="AB4821" s="15"/>
      <c r="AC4821" s="15"/>
      <c r="AD4821" s="15"/>
      <c r="AE4821" s="15"/>
      <c r="AF4821" s="15"/>
      <c r="AG4821" s="15"/>
      <c r="AH4821" s="15">
        <v>0</v>
      </c>
      <c r="AI4821" s="15">
        <v>0</v>
      </c>
      <c r="AJ4821" s="15"/>
      <c r="AK4821" s="15"/>
      <c r="AL4821" s="15"/>
      <c r="AM4821" s="15"/>
      <c r="AN4821" s="15"/>
      <c r="AO4821" s="15"/>
      <c r="AP4821" s="15"/>
      <c r="AQ4821" s="15"/>
      <c r="AR4821" s="15"/>
      <c r="AS4821" s="15"/>
      <c r="AT4821" s="15"/>
      <c r="AU4821" s="15">
        <v>0</v>
      </c>
      <c r="AV4821" s="15">
        <v>0</v>
      </c>
      <c r="AW4821" s="15">
        <f t="shared" si="1346"/>
        <v>0</v>
      </c>
    </row>
    <row r="4822" spans="1:49" s="144" customFormat="1">
      <c r="A4822" s="44" t="s">
        <v>797</v>
      </c>
      <c r="B4822" s="45" t="s">
        <v>1030</v>
      </c>
      <c r="C4822" s="45" t="s">
        <v>2049</v>
      </c>
      <c r="D4822" s="452" t="s">
        <v>2987</v>
      </c>
      <c r="E4822" s="140" t="s">
        <v>853</v>
      </c>
      <c r="F4822" s="141" t="s">
        <v>550</v>
      </c>
      <c r="G4822" s="468" t="s">
        <v>3096</v>
      </c>
      <c r="H4822" s="50" t="s">
        <v>2333</v>
      </c>
      <c r="I4822" s="142" t="s">
        <v>1734</v>
      </c>
      <c r="J4822" s="15"/>
      <c r="K4822" s="15"/>
      <c r="L4822" s="15"/>
      <c r="M4822" s="15"/>
      <c r="N4822" s="15"/>
      <c r="O4822" s="15"/>
      <c r="P4822" s="15"/>
      <c r="Q4822" s="15"/>
      <c r="R4822" s="15"/>
      <c r="S4822" s="15"/>
      <c r="T4822" s="15"/>
      <c r="U4822" s="15">
        <v>0</v>
      </c>
      <c r="V4822" s="15">
        <v>0</v>
      </c>
      <c r="W4822" s="15"/>
      <c r="X4822" s="15"/>
      <c r="Y4822" s="15"/>
      <c r="Z4822" s="15"/>
      <c r="AA4822" s="15"/>
      <c r="AB4822" s="15"/>
      <c r="AC4822" s="15"/>
      <c r="AD4822" s="15"/>
      <c r="AE4822" s="15"/>
      <c r="AF4822" s="15"/>
      <c r="AG4822" s="15"/>
      <c r="AH4822" s="15">
        <v>0</v>
      </c>
      <c r="AI4822" s="15">
        <v>0</v>
      </c>
      <c r="AJ4822" s="15"/>
      <c r="AK4822" s="15"/>
      <c r="AL4822" s="15"/>
      <c r="AM4822" s="15"/>
      <c r="AN4822" s="15"/>
      <c r="AO4822" s="15"/>
      <c r="AP4822" s="15"/>
      <c r="AQ4822" s="15"/>
      <c r="AR4822" s="15"/>
      <c r="AS4822" s="15"/>
      <c r="AT4822" s="15"/>
      <c r="AU4822" s="15">
        <v>0</v>
      </c>
      <c r="AV4822" s="15">
        <v>0</v>
      </c>
      <c r="AW4822" s="15">
        <f t="shared" si="1346"/>
        <v>0</v>
      </c>
    </row>
    <row r="4823" spans="1:49" s="144" customFormat="1">
      <c r="A4823" s="44" t="s">
        <v>797</v>
      </c>
      <c r="B4823" s="45" t="s">
        <v>1030</v>
      </c>
      <c r="C4823" s="45" t="s">
        <v>2049</v>
      </c>
      <c r="D4823" s="452" t="s">
        <v>2987</v>
      </c>
      <c r="E4823" s="140" t="s">
        <v>854</v>
      </c>
      <c r="F4823" s="141" t="s">
        <v>551</v>
      </c>
      <c r="G4823" s="468" t="s">
        <v>3096</v>
      </c>
      <c r="H4823" s="50" t="s">
        <v>2333</v>
      </c>
      <c r="I4823" s="142" t="s">
        <v>1735</v>
      </c>
      <c r="J4823" s="15"/>
      <c r="K4823" s="15"/>
      <c r="L4823" s="15"/>
      <c r="M4823" s="15"/>
      <c r="N4823" s="15"/>
      <c r="O4823" s="15"/>
      <c r="P4823" s="15"/>
      <c r="Q4823" s="15"/>
      <c r="R4823" s="15"/>
      <c r="S4823" s="15"/>
      <c r="T4823" s="15"/>
      <c r="U4823" s="15">
        <v>0</v>
      </c>
      <c r="V4823" s="15">
        <v>0</v>
      </c>
      <c r="W4823" s="15"/>
      <c r="X4823" s="15"/>
      <c r="Y4823" s="15"/>
      <c r="Z4823" s="15"/>
      <c r="AA4823" s="15"/>
      <c r="AB4823" s="15"/>
      <c r="AC4823" s="15"/>
      <c r="AD4823" s="15"/>
      <c r="AE4823" s="15"/>
      <c r="AF4823" s="15"/>
      <c r="AG4823" s="15"/>
      <c r="AH4823" s="15">
        <v>0</v>
      </c>
      <c r="AI4823" s="15">
        <v>0</v>
      </c>
      <c r="AJ4823" s="15"/>
      <c r="AK4823" s="15"/>
      <c r="AL4823" s="15"/>
      <c r="AM4823" s="15"/>
      <c r="AN4823" s="15"/>
      <c r="AO4823" s="15"/>
      <c r="AP4823" s="15"/>
      <c r="AQ4823" s="15"/>
      <c r="AR4823" s="15"/>
      <c r="AS4823" s="15"/>
      <c r="AT4823" s="15"/>
      <c r="AU4823" s="15">
        <v>0</v>
      </c>
      <c r="AV4823" s="15">
        <v>0</v>
      </c>
      <c r="AW4823" s="15">
        <f t="shared" si="1346"/>
        <v>0</v>
      </c>
    </row>
    <row r="4824" spans="1:49">
      <c r="A4824" s="44" t="s">
        <v>797</v>
      </c>
      <c r="B4824" s="45" t="s">
        <v>1030</v>
      </c>
      <c r="C4824" s="45" t="s">
        <v>2049</v>
      </c>
      <c r="D4824" s="452" t="s">
        <v>2987</v>
      </c>
      <c r="E4824" s="213" t="s">
        <v>773</v>
      </c>
      <c r="F4824" s="65"/>
      <c r="G4824" s="65"/>
      <c r="H4824" s="65"/>
      <c r="I4824" s="1" t="s">
        <v>1362</v>
      </c>
      <c r="J4824" s="9">
        <f>SUM(J4825)</f>
        <v>4800</v>
      </c>
      <c r="K4824" s="9">
        <f t="shared" ref="K4824:AT4824" si="1349">SUM(K4825)</f>
        <v>400</v>
      </c>
      <c r="L4824" s="9">
        <f t="shared" si="1349"/>
        <v>400</v>
      </c>
      <c r="M4824" s="9">
        <f t="shared" si="1349"/>
        <v>0</v>
      </c>
      <c r="N4824" s="9">
        <f t="shared" si="1349"/>
        <v>400</v>
      </c>
      <c r="O4824" s="9">
        <f t="shared" si="1349"/>
        <v>200</v>
      </c>
      <c r="P4824" s="9">
        <f t="shared" si="1349"/>
        <v>400</v>
      </c>
      <c r="Q4824" s="9">
        <f t="shared" si="1349"/>
        <v>0</v>
      </c>
      <c r="R4824" s="9">
        <f t="shared" si="1349"/>
        <v>300</v>
      </c>
      <c r="S4824" s="9">
        <f t="shared" si="1349"/>
        <v>0</v>
      </c>
      <c r="T4824" s="9">
        <f t="shared" si="1349"/>
        <v>500</v>
      </c>
      <c r="U4824" s="9">
        <v>2600</v>
      </c>
      <c r="V4824" s="9">
        <v>2200</v>
      </c>
      <c r="W4824" s="9">
        <f>SUM(W4825)</f>
        <v>0</v>
      </c>
      <c r="X4824" s="9">
        <f t="shared" si="1349"/>
        <v>0</v>
      </c>
      <c r="Y4824" s="9">
        <f t="shared" si="1349"/>
        <v>0</v>
      </c>
      <c r="Z4824" s="9">
        <f t="shared" si="1349"/>
        <v>0</v>
      </c>
      <c r="AA4824" s="9">
        <f t="shared" si="1349"/>
        <v>0</v>
      </c>
      <c r="AB4824" s="9">
        <f t="shared" si="1349"/>
        <v>0</v>
      </c>
      <c r="AC4824" s="9">
        <f t="shared" si="1349"/>
        <v>0</v>
      </c>
      <c r="AD4824" s="9">
        <f t="shared" si="1349"/>
        <v>0</v>
      </c>
      <c r="AE4824" s="9">
        <f t="shared" si="1349"/>
        <v>0</v>
      </c>
      <c r="AF4824" s="9">
        <f t="shared" si="1349"/>
        <v>0</v>
      </c>
      <c r="AG4824" s="9">
        <f t="shared" si="1349"/>
        <v>0</v>
      </c>
      <c r="AH4824" s="9">
        <v>0</v>
      </c>
      <c r="AI4824" s="9">
        <v>0</v>
      </c>
      <c r="AJ4824" s="9">
        <f>SUM(AJ4825)</f>
        <v>0</v>
      </c>
      <c r="AK4824" s="9">
        <f t="shared" si="1349"/>
        <v>0</v>
      </c>
      <c r="AL4824" s="9">
        <f t="shared" si="1349"/>
        <v>0</v>
      </c>
      <c r="AM4824" s="9">
        <f t="shared" si="1349"/>
        <v>0</v>
      </c>
      <c r="AN4824" s="9">
        <f t="shared" si="1349"/>
        <v>0</v>
      </c>
      <c r="AO4824" s="9">
        <f t="shared" si="1349"/>
        <v>0</v>
      </c>
      <c r="AP4824" s="9">
        <f t="shared" si="1349"/>
        <v>0</v>
      </c>
      <c r="AQ4824" s="9">
        <f t="shared" si="1349"/>
        <v>0</v>
      </c>
      <c r="AR4824" s="9">
        <f t="shared" si="1349"/>
        <v>0</v>
      </c>
      <c r="AS4824" s="9">
        <f t="shared" si="1349"/>
        <v>0</v>
      </c>
      <c r="AT4824" s="9">
        <f t="shared" si="1349"/>
        <v>0</v>
      </c>
      <c r="AU4824" s="9">
        <v>0</v>
      </c>
      <c r="AV4824" s="9">
        <v>0</v>
      </c>
      <c r="AW4824" s="9">
        <f t="shared" si="1346"/>
        <v>2600</v>
      </c>
    </row>
    <row r="4825" spans="1:49">
      <c r="A4825" s="44" t="s">
        <v>797</v>
      </c>
      <c r="B4825" s="45" t="s">
        <v>1030</v>
      </c>
      <c r="C4825" s="45" t="s">
        <v>2049</v>
      </c>
      <c r="D4825" s="452" t="s">
        <v>2987</v>
      </c>
      <c r="E4825" s="367" t="s">
        <v>785</v>
      </c>
      <c r="F4825" s="50"/>
      <c r="G4825" s="468" t="s">
        <v>3096</v>
      </c>
      <c r="H4825" s="50" t="s">
        <v>2333</v>
      </c>
      <c r="I4825" s="42" t="s">
        <v>1363</v>
      </c>
      <c r="J4825" s="15">
        <v>4800</v>
      </c>
      <c r="K4825" s="15">
        <v>400</v>
      </c>
      <c r="L4825" s="15">
        <v>400</v>
      </c>
      <c r="N4825" s="15">
        <v>400</v>
      </c>
      <c r="O4825" s="15">
        <v>200</v>
      </c>
      <c r="P4825" s="15">
        <v>400</v>
      </c>
      <c r="R4825" s="15">
        <v>300</v>
      </c>
      <c r="T4825" s="15">
        <v>500</v>
      </c>
      <c r="U4825" s="15">
        <v>2600</v>
      </c>
      <c r="V4825" s="15">
        <v>2200</v>
      </c>
      <c r="AH4825" s="15">
        <v>0</v>
      </c>
      <c r="AI4825" s="15">
        <v>0</v>
      </c>
      <c r="AU4825" s="15">
        <v>0</v>
      </c>
      <c r="AV4825" s="15">
        <v>0</v>
      </c>
      <c r="AW4825" s="15">
        <f t="shared" si="1346"/>
        <v>2600</v>
      </c>
    </row>
    <row r="4826" spans="1:49">
      <c r="A4826" s="44" t="s">
        <v>797</v>
      </c>
      <c r="B4826" s="45" t="s">
        <v>1030</v>
      </c>
      <c r="C4826" s="45" t="s">
        <v>2049</v>
      </c>
      <c r="D4826" s="452" t="s">
        <v>2987</v>
      </c>
      <c r="E4826" s="213" t="s">
        <v>1364</v>
      </c>
      <c r="F4826" s="65"/>
      <c r="G4826" s="65"/>
      <c r="H4826" s="65"/>
      <c r="I4826" s="1" t="s">
        <v>2104</v>
      </c>
      <c r="J4826" s="9">
        <f>SUM(J4827:J4836)</f>
        <v>236500</v>
      </c>
      <c r="K4826" s="9">
        <f t="shared" ref="K4826:AT4826" si="1350">SUM(K4827:K4836)</f>
        <v>19890</v>
      </c>
      <c r="L4826" s="9">
        <f t="shared" si="1350"/>
        <v>17200</v>
      </c>
      <c r="M4826" s="9">
        <f t="shared" si="1350"/>
        <v>15200</v>
      </c>
      <c r="N4826" s="9">
        <f t="shared" si="1350"/>
        <v>28100</v>
      </c>
      <c r="O4826" s="9">
        <f t="shared" si="1350"/>
        <v>39400</v>
      </c>
      <c r="P4826" s="9">
        <f t="shared" si="1350"/>
        <v>17500</v>
      </c>
      <c r="Q4826" s="9">
        <f t="shared" si="1350"/>
        <v>0</v>
      </c>
      <c r="R4826" s="9">
        <f t="shared" si="1350"/>
        <v>16550</v>
      </c>
      <c r="S4826" s="9">
        <f t="shared" si="1350"/>
        <v>19500</v>
      </c>
      <c r="T4826" s="9">
        <f t="shared" si="1350"/>
        <v>23010</v>
      </c>
      <c r="U4826" s="9">
        <v>196350</v>
      </c>
      <c r="V4826" s="9">
        <v>40150</v>
      </c>
      <c r="W4826" s="9">
        <f>SUM(W4827:W4836)</f>
        <v>15160</v>
      </c>
      <c r="X4826" s="9">
        <f t="shared" si="1350"/>
        <v>0</v>
      </c>
      <c r="Y4826" s="9">
        <f t="shared" si="1350"/>
        <v>0</v>
      </c>
      <c r="Z4826" s="9">
        <f t="shared" si="1350"/>
        <v>11160</v>
      </c>
      <c r="AA4826" s="9">
        <f t="shared" si="1350"/>
        <v>0</v>
      </c>
      <c r="AB4826" s="9">
        <f t="shared" si="1350"/>
        <v>0</v>
      </c>
      <c r="AC4826" s="9">
        <f t="shared" si="1350"/>
        <v>0</v>
      </c>
      <c r="AD4826" s="9">
        <f t="shared" si="1350"/>
        <v>0</v>
      </c>
      <c r="AE4826" s="9">
        <f t="shared" si="1350"/>
        <v>1000</v>
      </c>
      <c r="AF4826" s="9">
        <f t="shared" si="1350"/>
        <v>1300</v>
      </c>
      <c r="AG4826" s="9">
        <f t="shared" si="1350"/>
        <v>0</v>
      </c>
      <c r="AH4826" s="9">
        <v>13460</v>
      </c>
      <c r="AI4826" s="9">
        <v>1700</v>
      </c>
      <c r="AJ4826" s="9">
        <f>SUM(AJ4827:AJ4836)</f>
        <v>13420</v>
      </c>
      <c r="AK4826" s="9">
        <f t="shared" si="1350"/>
        <v>0</v>
      </c>
      <c r="AL4826" s="9">
        <f t="shared" si="1350"/>
        <v>3040</v>
      </c>
      <c r="AM4826" s="9">
        <f t="shared" si="1350"/>
        <v>4380</v>
      </c>
      <c r="AN4826" s="9">
        <f t="shared" si="1350"/>
        <v>0</v>
      </c>
      <c r="AO4826" s="9">
        <f t="shared" si="1350"/>
        <v>0</v>
      </c>
      <c r="AP4826" s="9">
        <f t="shared" si="1350"/>
        <v>1000</v>
      </c>
      <c r="AQ4826" s="9">
        <f t="shared" si="1350"/>
        <v>0</v>
      </c>
      <c r="AR4826" s="9">
        <f t="shared" si="1350"/>
        <v>0</v>
      </c>
      <c r="AS4826" s="9">
        <f t="shared" si="1350"/>
        <v>0</v>
      </c>
      <c r="AT4826" s="9">
        <f t="shared" si="1350"/>
        <v>0</v>
      </c>
      <c r="AU4826" s="9">
        <v>8420</v>
      </c>
      <c r="AV4826" s="9">
        <v>5000</v>
      </c>
      <c r="AW4826" s="9">
        <f t="shared" si="1346"/>
        <v>218230</v>
      </c>
    </row>
    <row r="4827" spans="1:49">
      <c r="A4827" s="44" t="s">
        <v>797</v>
      </c>
      <c r="B4827" s="45" t="s">
        <v>1030</v>
      </c>
      <c r="C4827" s="45" t="s">
        <v>2049</v>
      </c>
      <c r="D4827" s="452" t="s">
        <v>2987</v>
      </c>
      <c r="E4827" s="367" t="s">
        <v>786</v>
      </c>
      <c r="F4827" s="50"/>
      <c r="G4827" s="468" t="s">
        <v>3096</v>
      </c>
      <c r="H4827" s="50" t="s">
        <v>2333</v>
      </c>
      <c r="I4827" s="42" t="s">
        <v>2225</v>
      </c>
      <c r="J4827" s="15">
        <v>4200</v>
      </c>
      <c r="K4827" s="15">
        <v>900</v>
      </c>
      <c r="O4827" s="15">
        <v>300</v>
      </c>
      <c r="P4827" s="15">
        <v>1000</v>
      </c>
      <c r="T4827" s="15">
        <v>2000</v>
      </c>
      <c r="U4827" s="15">
        <v>4200</v>
      </c>
      <c r="V4827" s="15">
        <v>0</v>
      </c>
      <c r="W4827" s="15">
        <v>2760</v>
      </c>
      <c r="Z4827" s="15">
        <v>2760</v>
      </c>
      <c r="AH4827" s="15">
        <v>2760</v>
      </c>
      <c r="AI4827" s="15">
        <v>0</v>
      </c>
      <c r="AJ4827" s="15">
        <v>500</v>
      </c>
      <c r="AP4827" s="15">
        <v>500</v>
      </c>
      <c r="AU4827" s="15">
        <v>500</v>
      </c>
      <c r="AV4827" s="15">
        <v>0</v>
      </c>
      <c r="AW4827" s="15">
        <f t="shared" si="1346"/>
        <v>7460</v>
      </c>
    </row>
    <row r="4828" spans="1:49">
      <c r="A4828" s="44" t="s">
        <v>797</v>
      </c>
      <c r="B4828" s="45" t="s">
        <v>1030</v>
      </c>
      <c r="C4828" s="45" t="s">
        <v>2049</v>
      </c>
      <c r="D4828" s="452" t="s">
        <v>2987</v>
      </c>
      <c r="E4828" s="367" t="s">
        <v>1528</v>
      </c>
      <c r="F4828" s="50"/>
      <c r="G4828" s="468" t="s">
        <v>3096</v>
      </c>
      <c r="H4828" s="50" t="s">
        <v>2333</v>
      </c>
      <c r="I4828" s="42" t="s">
        <v>989</v>
      </c>
      <c r="J4828" s="15">
        <v>15900</v>
      </c>
      <c r="K4828" s="15">
        <v>1300</v>
      </c>
      <c r="L4828" s="15">
        <v>1300</v>
      </c>
      <c r="N4828" s="15">
        <v>500</v>
      </c>
      <c r="U4828" s="15">
        <v>3100</v>
      </c>
      <c r="V4828" s="15">
        <v>12800</v>
      </c>
      <c r="AH4828" s="15">
        <v>0</v>
      </c>
      <c r="AI4828" s="15">
        <v>0</v>
      </c>
      <c r="AU4828" s="15">
        <v>0</v>
      </c>
      <c r="AV4828" s="15">
        <v>0</v>
      </c>
      <c r="AW4828" s="15">
        <f t="shared" si="1346"/>
        <v>3100</v>
      </c>
    </row>
    <row r="4829" spans="1:49">
      <c r="A4829" s="44" t="s">
        <v>797</v>
      </c>
      <c r="B4829" s="45" t="s">
        <v>1030</v>
      </c>
      <c r="C4829" s="45" t="s">
        <v>2049</v>
      </c>
      <c r="D4829" s="452" t="s">
        <v>2987</v>
      </c>
      <c r="E4829" s="367" t="s">
        <v>1679</v>
      </c>
      <c r="F4829" s="50"/>
      <c r="G4829" s="468" t="s">
        <v>3096</v>
      </c>
      <c r="H4829" s="50" t="s">
        <v>2333</v>
      </c>
      <c r="I4829" s="42" t="s">
        <v>1048</v>
      </c>
      <c r="J4829" s="15">
        <v>2600</v>
      </c>
      <c r="U4829" s="15">
        <v>0</v>
      </c>
      <c r="V4829" s="15">
        <v>2600</v>
      </c>
      <c r="AH4829" s="15">
        <v>0</v>
      </c>
      <c r="AI4829" s="15">
        <v>0</v>
      </c>
      <c r="AU4829" s="15">
        <v>0</v>
      </c>
      <c r="AV4829" s="15">
        <v>0</v>
      </c>
      <c r="AW4829" s="15">
        <f t="shared" si="1346"/>
        <v>0</v>
      </c>
    </row>
    <row r="4830" spans="1:49">
      <c r="A4830" s="44" t="s">
        <v>797</v>
      </c>
      <c r="B4830" s="45" t="s">
        <v>1030</v>
      </c>
      <c r="C4830" s="45" t="s">
        <v>2049</v>
      </c>
      <c r="D4830" s="452" t="s">
        <v>2987</v>
      </c>
      <c r="E4830" s="367" t="s">
        <v>787</v>
      </c>
      <c r="F4830" s="50"/>
      <c r="G4830" s="468" t="s">
        <v>3096</v>
      </c>
      <c r="H4830" s="50" t="s">
        <v>2333</v>
      </c>
      <c r="I4830" s="42" t="s">
        <v>2226</v>
      </c>
      <c r="J4830" s="15">
        <v>120300</v>
      </c>
      <c r="K4830" s="15">
        <v>7300</v>
      </c>
      <c r="L4830" s="15">
        <v>7000</v>
      </c>
      <c r="M4830" s="15">
        <v>5300</v>
      </c>
      <c r="N4830" s="15">
        <v>12600</v>
      </c>
      <c r="O4830" s="15">
        <v>22500</v>
      </c>
      <c r="P4830" s="15">
        <v>10800</v>
      </c>
      <c r="R4830" s="15">
        <v>9000</v>
      </c>
      <c r="S4830" s="15">
        <v>4600</v>
      </c>
      <c r="T4830" s="15">
        <v>17800</v>
      </c>
      <c r="U4830" s="15">
        <v>96900</v>
      </c>
      <c r="V4830" s="15">
        <v>23400</v>
      </c>
      <c r="W4830" s="15">
        <v>7400</v>
      </c>
      <c r="Z4830" s="15">
        <v>3400</v>
      </c>
      <c r="AE4830" s="15">
        <v>1000</v>
      </c>
      <c r="AF4830" s="15">
        <v>1300</v>
      </c>
      <c r="AH4830" s="15">
        <v>5700</v>
      </c>
      <c r="AI4830" s="15">
        <v>1700</v>
      </c>
      <c r="AU4830" s="15">
        <v>0</v>
      </c>
      <c r="AV4830" s="15">
        <v>0</v>
      </c>
      <c r="AW4830" s="15">
        <f t="shared" si="1346"/>
        <v>102600</v>
      </c>
    </row>
    <row r="4831" spans="1:49">
      <c r="A4831" s="44" t="s">
        <v>797</v>
      </c>
      <c r="B4831" s="45" t="s">
        <v>1030</v>
      </c>
      <c r="C4831" s="45" t="s">
        <v>2049</v>
      </c>
      <c r="D4831" s="452" t="s">
        <v>2987</v>
      </c>
      <c r="E4831" s="367" t="s">
        <v>1116</v>
      </c>
      <c r="F4831" s="50"/>
      <c r="G4831" s="468" t="s">
        <v>3096</v>
      </c>
      <c r="H4831" s="50" t="s">
        <v>2333</v>
      </c>
      <c r="I4831" s="42" t="s">
        <v>1487</v>
      </c>
      <c r="J4831" s="15">
        <v>4900</v>
      </c>
      <c r="K4831" s="15">
        <v>700</v>
      </c>
      <c r="L4831" s="15">
        <v>700</v>
      </c>
      <c r="O4831" s="15">
        <v>300</v>
      </c>
      <c r="P4831" s="15">
        <v>1500</v>
      </c>
      <c r="R4831" s="15">
        <v>500</v>
      </c>
      <c r="U4831" s="15">
        <v>3700</v>
      </c>
      <c r="V4831" s="15">
        <v>1200</v>
      </c>
      <c r="AH4831" s="15">
        <v>0</v>
      </c>
      <c r="AI4831" s="15">
        <v>0</v>
      </c>
      <c r="AU4831" s="15">
        <v>0</v>
      </c>
      <c r="AV4831" s="15">
        <v>0</v>
      </c>
      <c r="AW4831" s="15">
        <f t="shared" si="1346"/>
        <v>3700</v>
      </c>
    </row>
    <row r="4832" spans="1:49">
      <c r="A4832" s="44" t="s">
        <v>797</v>
      </c>
      <c r="B4832" s="45" t="s">
        <v>1030</v>
      </c>
      <c r="C4832" s="45" t="s">
        <v>2049</v>
      </c>
      <c r="D4832" s="452" t="s">
        <v>2987</v>
      </c>
      <c r="E4832" s="367" t="s">
        <v>1703</v>
      </c>
      <c r="F4832" s="50"/>
      <c r="G4832" s="468" t="s">
        <v>3096</v>
      </c>
      <c r="H4832" s="50" t="s">
        <v>2333</v>
      </c>
      <c r="I4832" s="42" t="s">
        <v>1047</v>
      </c>
      <c r="U4832" s="15">
        <v>0</v>
      </c>
      <c r="V4832" s="15">
        <v>0</v>
      </c>
      <c r="AH4832" s="15">
        <v>0</v>
      </c>
      <c r="AI4832" s="15">
        <v>0</v>
      </c>
      <c r="AU4832" s="15">
        <v>0</v>
      </c>
      <c r="AV4832" s="15">
        <v>0</v>
      </c>
      <c r="AW4832" s="15">
        <f t="shared" si="1346"/>
        <v>0</v>
      </c>
    </row>
    <row r="4833" spans="1:49">
      <c r="A4833" s="44" t="s">
        <v>797</v>
      </c>
      <c r="B4833" s="45" t="s">
        <v>1030</v>
      </c>
      <c r="C4833" s="45" t="s">
        <v>2049</v>
      </c>
      <c r="D4833" s="452" t="s">
        <v>2987</v>
      </c>
      <c r="E4833" s="367" t="s">
        <v>826</v>
      </c>
      <c r="F4833" s="50"/>
      <c r="G4833" s="468" t="s">
        <v>3096</v>
      </c>
      <c r="H4833" s="50" t="s">
        <v>2333</v>
      </c>
      <c r="I4833" s="42" t="s">
        <v>935</v>
      </c>
      <c r="J4833" s="15">
        <v>21000</v>
      </c>
      <c r="K4833" s="15">
        <v>2300</v>
      </c>
      <c r="L4833" s="15">
        <v>3300</v>
      </c>
      <c r="O4833" s="15">
        <v>7300</v>
      </c>
      <c r="P4833" s="15">
        <v>4200</v>
      </c>
      <c r="S4833" s="15">
        <v>2400</v>
      </c>
      <c r="T4833" s="15">
        <v>1500</v>
      </c>
      <c r="U4833" s="15">
        <v>21000</v>
      </c>
      <c r="V4833" s="15">
        <v>0</v>
      </c>
      <c r="AH4833" s="15">
        <v>0</v>
      </c>
      <c r="AI4833" s="15">
        <v>0</v>
      </c>
      <c r="AJ4833" s="15">
        <v>1500</v>
      </c>
      <c r="AL4833" s="15">
        <v>1500</v>
      </c>
      <c r="AU4833" s="15">
        <v>1500</v>
      </c>
      <c r="AV4833" s="15">
        <v>0</v>
      </c>
      <c r="AW4833" s="15">
        <f t="shared" si="1346"/>
        <v>22500</v>
      </c>
    </row>
    <row r="4834" spans="1:49">
      <c r="A4834" s="44" t="s">
        <v>797</v>
      </c>
      <c r="B4834" s="45" t="s">
        <v>1030</v>
      </c>
      <c r="C4834" s="45" t="s">
        <v>2049</v>
      </c>
      <c r="D4834" s="452" t="s">
        <v>2987</v>
      </c>
      <c r="E4834" s="367" t="s">
        <v>1115</v>
      </c>
      <c r="F4834" s="50"/>
      <c r="G4834" s="468" t="s">
        <v>3096</v>
      </c>
      <c r="H4834" s="50" t="s">
        <v>2333</v>
      </c>
      <c r="I4834" s="42" t="s">
        <v>990</v>
      </c>
      <c r="J4834" s="15">
        <v>1800</v>
      </c>
      <c r="R4834" s="15">
        <v>1550</v>
      </c>
      <c r="S4834" s="15">
        <v>100</v>
      </c>
      <c r="U4834" s="15">
        <v>1650</v>
      </c>
      <c r="V4834" s="15">
        <v>150</v>
      </c>
      <c r="AH4834" s="15">
        <v>0</v>
      </c>
      <c r="AI4834" s="15">
        <v>0</v>
      </c>
      <c r="AU4834" s="15">
        <v>0</v>
      </c>
      <c r="AV4834" s="15">
        <v>0</v>
      </c>
      <c r="AW4834" s="15">
        <f t="shared" si="1346"/>
        <v>1650</v>
      </c>
    </row>
    <row r="4835" spans="1:49">
      <c r="A4835" s="44" t="s">
        <v>797</v>
      </c>
      <c r="B4835" s="45" t="s">
        <v>1030</v>
      </c>
      <c r="C4835" s="45" t="s">
        <v>2049</v>
      </c>
      <c r="D4835" s="452" t="s">
        <v>2987</v>
      </c>
      <c r="E4835" s="367" t="s">
        <v>1677</v>
      </c>
      <c r="F4835" s="50"/>
      <c r="G4835" s="468" t="s">
        <v>3096</v>
      </c>
      <c r="H4835" s="50" t="s">
        <v>2333</v>
      </c>
      <c r="I4835" s="42" t="s">
        <v>1688</v>
      </c>
      <c r="J4835" s="15">
        <v>65800</v>
      </c>
      <c r="K4835" s="15">
        <v>7390</v>
      </c>
      <c r="L4835" s="15">
        <v>4900</v>
      </c>
      <c r="M4835" s="15">
        <v>9900</v>
      </c>
      <c r="N4835" s="15">
        <v>15000</v>
      </c>
      <c r="O4835" s="15">
        <v>9000</v>
      </c>
      <c r="R4835" s="15">
        <v>5500</v>
      </c>
      <c r="S4835" s="15">
        <v>12400</v>
      </c>
      <c r="T4835" s="15">
        <v>1710</v>
      </c>
      <c r="U4835" s="15">
        <v>65800</v>
      </c>
      <c r="V4835" s="15">
        <v>0</v>
      </c>
      <c r="W4835" s="15">
        <v>5000</v>
      </c>
      <c r="Z4835" s="15">
        <v>5000</v>
      </c>
      <c r="AH4835" s="15">
        <v>5000</v>
      </c>
      <c r="AI4835" s="15">
        <v>0</v>
      </c>
      <c r="AJ4835" s="15">
        <v>11420</v>
      </c>
      <c r="AL4835" s="15">
        <v>1540</v>
      </c>
      <c r="AM4835" s="15">
        <v>4380</v>
      </c>
      <c r="AP4835" s="15">
        <v>500</v>
      </c>
      <c r="AU4835" s="15">
        <v>6420</v>
      </c>
      <c r="AV4835" s="15">
        <v>5000</v>
      </c>
      <c r="AW4835" s="15">
        <f t="shared" si="1346"/>
        <v>77220</v>
      </c>
    </row>
    <row r="4836" spans="1:49">
      <c r="A4836" s="44" t="s">
        <v>797</v>
      </c>
      <c r="B4836" s="45" t="s">
        <v>1030</v>
      </c>
      <c r="C4836" s="45" t="s">
        <v>2049</v>
      </c>
      <c r="D4836" s="452" t="s">
        <v>2987</v>
      </c>
      <c r="E4836" s="367" t="s">
        <v>1677</v>
      </c>
      <c r="F4836" s="50" t="s">
        <v>552</v>
      </c>
      <c r="G4836" s="468" t="s">
        <v>3096</v>
      </c>
      <c r="H4836" s="50" t="s">
        <v>2333</v>
      </c>
      <c r="I4836" s="42" t="s">
        <v>25</v>
      </c>
      <c r="U4836" s="15">
        <v>0</v>
      </c>
      <c r="V4836" s="15">
        <v>0</v>
      </c>
      <c r="AH4836" s="15">
        <v>0</v>
      </c>
      <c r="AI4836" s="15">
        <v>0</v>
      </c>
      <c r="AU4836" s="15">
        <v>0</v>
      </c>
      <c r="AV4836" s="15">
        <v>0</v>
      </c>
      <c r="AW4836" s="15">
        <f t="shared" si="1346"/>
        <v>0</v>
      </c>
    </row>
    <row r="4837" spans="1:49" s="52" customFormat="1">
      <c r="A4837" s="41"/>
      <c r="B4837" s="345"/>
      <c r="C4837" s="345"/>
      <c r="D4837" s="369"/>
      <c r="E4837" s="213"/>
      <c r="F4837" s="65"/>
      <c r="G4837" s="65"/>
      <c r="H4837" s="65"/>
      <c r="I4837" s="49" t="s">
        <v>3</v>
      </c>
      <c r="J4837" s="6">
        <f>SUM(J4838)</f>
        <v>0</v>
      </c>
      <c r="K4837" s="6">
        <f t="shared" ref="K4837:AT4838" si="1351">SUM(K4838)</f>
        <v>0</v>
      </c>
      <c r="L4837" s="6">
        <f t="shared" si="1351"/>
        <v>0</v>
      </c>
      <c r="M4837" s="6">
        <f t="shared" si="1351"/>
        <v>0</v>
      </c>
      <c r="N4837" s="6">
        <f t="shared" si="1351"/>
        <v>0</v>
      </c>
      <c r="O4837" s="6">
        <f t="shared" si="1351"/>
        <v>0</v>
      </c>
      <c r="P4837" s="6">
        <f t="shared" si="1351"/>
        <v>0</v>
      </c>
      <c r="Q4837" s="6">
        <f t="shared" si="1351"/>
        <v>0</v>
      </c>
      <c r="R4837" s="6">
        <f t="shared" si="1351"/>
        <v>0</v>
      </c>
      <c r="S4837" s="6">
        <f t="shared" si="1351"/>
        <v>0</v>
      </c>
      <c r="T4837" s="6">
        <f t="shared" si="1351"/>
        <v>0</v>
      </c>
      <c r="U4837" s="6">
        <v>0</v>
      </c>
      <c r="V4837" s="6">
        <v>0</v>
      </c>
      <c r="W4837" s="6">
        <f>SUM(W4838)</f>
        <v>0</v>
      </c>
      <c r="X4837" s="6">
        <f t="shared" si="1351"/>
        <v>0</v>
      </c>
      <c r="Y4837" s="6">
        <f t="shared" si="1351"/>
        <v>0</v>
      </c>
      <c r="Z4837" s="6">
        <f t="shared" si="1351"/>
        <v>0</v>
      </c>
      <c r="AA4837" s="6">
        <f t="shared" si="1351"/>
        <v>0</v>
      </c>
      <c r="AB4837" s="6">
        <f t="shared" si="1351"/>
        <v>0</v>
      </c>
      <c r="AC4837" s="6">
        <f t="shared" si="1351"/>
        <v>0</v>
      </c>
      <c r="AD4837" s="6">
        <f t="shared" si="1351"/>
        <v>0</v>
      </c>
      <c r="AE4837" s="6">
        <f t="shared" si="1351"/>
        <v>0</v>
      </c>
      <c r="AF4837" s="6">
        <f t="shared" si="1351"/>
        <v>0</v>
      </c>
      <c r="AG4837" s="6">
        <f t="shared" si="1351"/>
        <v>0</v>
      </c>
      <c r="AH4837" s="6">
        <v>0</v>
      </c>
      <c r="AI4837" s="6">
        <v>0</v>
      </c>
      <c r="AJ4837" s="6">
        <f>SUM(AJ4838)</f>
        <v>0</v>
      </c>
      <c r="AK4837" s="6">
        <f t="shared" si="1351"/>
        <v>0</v>
      </c>
      <c r="AL4837" s="6">
        <f t="shared" si="1351"/>
        <v>0</v>
      </c>
      <c r="AM4837" s="6">
        <f t="shared" si="1351"/>
        <v>0</v>
      </c>
      <c r="AN4837" s="6">
        <f t="shared" si="1351"/>
        <v>0</v>
      </c>
      <c r="AO4837" s="6">
        <f t="shared" si="1351"/>
        <v>0</v>
      </c>
      <c r="AP4837" s="6">
        <f t="shared" si="1351"/>
        <v>0</v>
      </c>
      <c r="AQ4837" s="6">
        <f t="shared" si="1351"/>
        <v>0</v>
      </c>
      <c r="AR4837" s="6">
        <f t="shared" si="1351"/>
        <v>0</v>
      </c>
      <c r="AS4837" s="6">
        <f t="shared" si="1351"/>
        <v>0</v>
      </c>
      <c r="AT4837" s="6">
        <f t="shared" si="1351"/>
        <v>0</v>
      </c>
      <c r="AU4837" s="6">
        <v>0</v>
      </c>
      <c r="AV4837" s="6">
        <v>0</v>
      </c>
      <c r="AW4837" s="6">
        <f t="shared" si="1346"/>
        <v>0</v>
      </c>
    </row>
    <row r="4838" spans="1:49" s="52" customFormat="1">
      <c r="A4838" s="44" t="s">
        <v>797</v>
      </c>
      <c r="B4838" s="45" t="s">
        <v>1030</v>
      </c>
      <c r="C4838" s="45" t="s">
        <v>2049</v>
      </c>
      <c r="D4838" s="452" t="s">
        <v>2987</v>
      </c>
      <c r="E4838" s="213" t="s">
        <v>833</v>
      </c>
      <c r="F4838" s="65"/>
      <c r="G4838" s="65"/>
      <c r="H4838" s="65"/>
      <c r="I4838" s="53" t="s">
        <v>1</v>
      </c>
      <c r="J4838" s="200">
        <f>SUM(J4839)</f>
        <v>0</v>
      </c>
      <c r="K4838" s="200">
        <f t="shared" si="1351"/>
        <v>0</v>
      </c>
      <c r="L4838" s="200">
        <f t="shared" si="1351"/>
        <v>0</v>
      </c>
      <c r="M4838" s="200">
        <f t="shared" si="1351"/>
        <v>0</v>
      </c>
      <c r="N4838" s="200">
        <f t="shared" si="1351"/>
        <v>0</v>
      </c>
      <c r="O4838" s="200">
        <f t="shared" si="1351"/>
        <v>0</v>
      </c>
      <c r="P4838" s="200">
        <f t="shared" si="1351"/>
        <v>0</v>
      </c>
      <c r="Q4838" s="200">
        <f t="shared" si="1351"/>
        <v>0</v>
      </c>
      <c r="R4838" s="200">
        <f t="shared" si="1351"/>
        <v>0</v>
      </c>
      <c r="S4838" s="200">
        <f t="shared" si="1351"/>
        <v>0</v>
      </c>
      <c r="T4838" s="200">
        <f t="shared" si="1351"/>
        <v>0</v>
      </c>
      <c r="U4838" s="200">
        <v>0</v>
      </c>
      <c r="V4838" s="200">
        <v>0</v>
      </c>
      <c r="W4838" s="200">
        <f>SUM(W4839)</f>
        <v>0</v>
      </c>
      <c r="X4838" s="200">
        <f t="shared" si="1351"/>
        <v>0</v>
      </c>
      <c r="Y4838" s="200">
        <f t="shared" si="1351"/>
        <v>0</v>
      </c>
      <c r="Z4838" s="200">
        <f t="shared" si="1351"/>
        <v>0</v>
      </c>
      <c r="AA4838" s="200">
        <f t="shared" si="1351"/>
        <v>0</v>
      </c>
      <c r="AB4838" s="200">
        <f t="shared" si="1351"/>
        <v>0</v>
      </c>
      <c r="AC4838" s="200">
        <f t="shared" si="1351"/>
        <v>0</v>
      </c>
      <c r="AD4838" s="200">
        <f t="shared" si="1351"/>
        <v>0</v>
      </c>
      <c r="AE4838" s="200">
        <f t="shared" si="1351"/>
        <v>0</v>
      </c>
      <c r="AF4838" s="200">
        <f t="shared" si="1351"/>
        <v>0</v>
      </c>
      <c r="AG4838" s="200">
        <f t="shared" si="1351"/>
        <v>0</v>
      </c>
      <c r="AH4838" s="200">
        <v>0</v>
      </c>
      <c r="AI4838" s="200">
        <v>0</v>
      </c>
      <c r="AJ4838" s="200">
        <f>SUM(AJ4839)</f>
        <v>0</v>
      </c>
      <c r="AK4838" s="200">
        <f t="shared" si="1351"/>
        <v>0</v>
      </c>
      <c r="AL4838" s="200">
        <f t="shared" si="1351"/>
        <v>0</v>
      </c>
      <c r="AM4838" s="200">
        <f t="shared" si="1351"/>
        <v>0</v>
      </c>
      <c r="AN4838" s="200">
        <f t="shared" si="1351"/>
        <v>0</v>
      </c>
      <c r="AO4838" s="200">
        <f t="shared" si="1351"/>
        <v>0</v>
      </c>
      <c r="AP4838" s="200">
        <f t="shared" si="1351"/>
        <v>0</v>
      </c>
      <c r="AQ4838" s="200">
        <f t="shared" si="1351"/>
        <v>0</v>
      </c>
      <c r="AR4838" s="200">
        <f t="shared" si="1351"/>
        <v>0</v>
      </c>
      <c r="AS4838" s="200">
        <f t="shared" si="1351"/>
        <v>0</v>
      </c>
      <c r="AT4838" s="200">
        <f t="shared" si="1351"/>
        <v>0</v>
      </c>
      <c r="AU4838" s="200">
        <v>0</v>
      </c>
      <c r="AV4838" s="200">
        <v>0</v>
      </c>
      <c r="AW4838" s="200">
        <f t="shared" si="1346"/>
        <v>0</v>
      </c>
    </row>
    <row r="4839" spans="1:49" s="59" customFormat="1">
      <c r="A4839" s="44" t="s">
        <v>797</v>
      </c>
      <c r="B4839" s="45" t="s">
        <v>1030</v>
      </c>
      <c r="C4839" s="45" t="s">
        <v>2049</v>
      </c>
      <c r="D4839" s="452" t="s">
        <v>2987</v>
      </c>
      <c r="E4839" s="57" t="s">
        <v>1517</v>
      </c>
      <c r="F4839" s="58"/>
      <c r="G4839" s="468" t="s">
        <v>3096</v>
      </c>
      <c r="H4839" s="50" t="s">
        <v>2333</v>
      </c>
      <c r="I4839" s="188" t="s">
        <v>2584</v>
      </c>
      <c r="J4839" s="13"/>
      <c r="K4839" s="13"/>
      <c r="L4839" s="13"/>
      <c r="M4839" s="13"/>
      <c r="N4839" s="13"/>
      <c r="O4839" s="13"/>
      <c r="P4839" s="13"/>
      <c r="Q4839" s="13"/>
      <c r="R4839" s="13"/>
      <c r="S4839" s="13"/>
      <c r="T4839" s="13"/>
      <c r="U4839" s="13">
        <v>0</v>
      </c>
      <c r="V4839" s="13">
        <v>0</v>
      </c>
      <c r="W4839" s="13"/>
      <c r="X4839" s="13"/>
      <c r="Y4839" s="13"/>
      <c r="Z4839" s="13"/>
      <c r="AA4839" s="13"/>
      <c r="AB4839" s="13"/>
      <c r="AC4839" s="13"/>
      <c r="AD4839" s="13"/>
      <c r="AE4839" s="13"/>
      <c r="AF4839" s="13"/>
      <c r="AG4839" s="13"/>
      <c r="AH4839" s="13">
        <v>0</v>
      </c>
      <c r="AI4839" s="13">
        <v>0</v>
      </c>
      <c r="AJ4839" s="13"/>
      <c r="AK4839" s="13"/>
      <c r="AL4839" s="13"/>
      <c r="AM4839" s="13"/>
      <c r="AN4839" s="13"/>
      <c r="AO4839" s="13"/>
      <c r="AP4839" s="13"/>
      <c r="AQ4839" s="13"/>
      <c r="AR4839" s="13"/>
      <c r="AS4839" s="13"/>
      <c r="AT4839" s="13"/>
      <c r="AU4839" s="13">
        <v>0</v>
      </c>
      <c r="AV4839" s="13">
        <v>0</v>
      </c>
      <c r="AW4839" s="13">
        <f t="shared" si="1346"/>
        <v>0</v>
      </c>
    </row>
    <row r="4840" spans="1:49">
      <c r="A4840" s="68" t="s">
        <v>2050</v>
      </c>
      <c r="B4840" s="69"/>
      <c r="C4840" s="69"/>
      <c r="D4840" s="455"/>
      <c r="E4840" s="367"/>
      <c r="F4840" s="50"/>
      <c r="G4840" s="50"/>
      <c r="H4840" s="50"/>
      <c r="I4840" s="49" t="s">
        <v>1157</v>
      </c>
      <c r="J4840" s="12">
        <f>SUM(J4841)</f>
        <v>20000</v>
      </c>
      <c r="K4840" s="12">
        <f t="shared" ref="K4840:AT4840" si="1352">SUM(K4841)</f>
        <v>0</v>
      </c>
      <c r="L4840" s="12">
        <f t="shared" si="1352"/>
        <v>3100</v>
      </c>
      <c r="M4840" s="12">
        <f t="shared" si="1352"/>
        <v>7100</v>
      </c>
      <c r="N4840" s="12">
        <f t="shared" si="1352"/>
        <v>3600</v>
      </c>
      <c r="O4840" s="12">
        <f t="shared" si="1352"/>
        <v>0</v>
      </c>
      <c r="P4840" s="12">
        <f t="shared" si="1352"/>
        <v>5200</v>
      </c>
      <c r="Q4840" s="12">
        <f t="shared" si="1352"/>
        <v>0</v>
      </c>
      <c r="R4840" s="12">
        <f t="shared" si="1352"/>
        <v>1000</v>
      </c>
      <c r="S4840" s="12">
        <f t="shared" si="1352"/>
        <v>0</v>
      </c>
      <c r="T4840" s="12">
        <f t="shared" si="1352"/>
        <v>0</v>
      </c>
      <c r="U4840" s="12">
        <v>20000</v>
      </c>
      <c r="V4840" s="12">
        <v>0</v>
      </c>
      <c r="W4840" s="12">
        <f>SUM(W4841)</f>
        <v>0</v>
      </c>
      <c r="X4840" s="12">
        <f t="shared" si="1352"/>
        <v>0</v>
      </c>
      <c r="Y4840" s="12">
        <f t="shared" si="1352"/>
        <v>0</v>
      </c>
      <c r="Z4840" s="12">
        <f t="shared" si="1352"/>
        <v>0</v>
      </c>
      <c r="AA4840" s="12">
        <f t="shared" si="1352"/>
        <v>0</v>
      </c>
      <c r="AB4840" s="12">
        <f t="shared" si="1352"/>
        <v>0</v>
      </c>
      <c r="AC4840" s="12">
        <f t="shared" si="1352"/>
        <v>0</v>
      </c>
      <c r="AD4840" s="12">
        <f t="shared" si="1352"/>
        <v>0</v>
      </c>
      <c r="AE4840" s="12">
        <f t="shared" si="1352"/>
        <v>0</v>
      </c>
      <c r="AF4840" s="12">
        <f t="shared" si="1352"/>
        <v>0</v>
      </c>
      <c r="AG4840" s="12">
        <f t="shared" si="1352"/>
        <v>0</v>
      </c>
      <c r="AH4840" s="12">
        <v>0</v>
      </c>
      <c r="AI4840" s="12">
        <v>0</v>
      </c>
      <c r="AJ4840" s="12">
        <f>SUM(AJ4841)</f>
        <v>1800</v>
      </c>
      <c r="AK4840" s="12">
        <f t="shared" si="1352"/>
        <v>0</v>
      </c>
      <c r="AL4840" s="12">
        <f t="shared" si="1352"/>
        <v>1800</v>
      </c>
      <c r="AM4840" s="12">
        <f t="shared" si="1352"/>
        <v>0</v>
      </c>
      <c r="AN4840" s="12">
        <f t="shared" si="1352"/>
        <v>0</v>
      </c>
      <c r="AO4840" s="12">
        <f t="shared" si="1352"/>
        <v>0</v>
      </c>
      <c r="AP4840" s="12">
        <f t="shared" si="1352"/>
        <v>0</v>
      </c>
      <c r="AQ4840" s="12">
        <f t="shared" si="1352"/>
        <v>0</v>
      </c>
      <c r="AR4840" s="12">
        <f t="shared" si="1352"/>
        <v>0</v>
      </c>
      <c r="AS4840" s="12">
        <f t="shared" si="1352"/>
        <v>0</v>
      </c>
      <c r="AT4840" s="12">
        <f t="shared" si="1352"/>
        <v>0</v>
      </c>
      <c r="AU4840" s="12">
        <v>1800</v>
      </c>
      <c r="AV4840" s="12">
        <v>0</v>
      </c>
      <c r="AW4840" s="12">
        <f t="shared" si="1346"/>
        <v>21800</v>
      </c>
    </row>
    <row r="4841" spans="1:49">
      <c r="A4841" s="44" t="s">
        <v>797</v>
      </c>
      <c r="B4841" s="45" t="s">
        <v>1030</v>
      </c>
      <c r="C4841" s="45" t="s">
        <v>2049</v>
      </c>
      <c r="D4841" s="452" t="s">
        <v>2987</v>
      </c>
      <c r="E4841" s="213" t="s">
        <v>1402</v>
      </c>
      <c r="F4841" s="65"/>
      <c r="G4841" s="65"/>
      <c r="H4841" s="65"/>
      <c r="I4841" s="1" t="s">
        <v>1158</v>
      </c>
      <c r="J4841" s="9">
        <f>SUM(J4842:J4842)</f>
        <v>20000</v>
      </c>
      <c r="K4841" s="9">
        <f t="shared" ref="K4841:AT4841" si="1353">SUM(K4842:K4842)</f>
        <v>0</v>
      </c>
      <c r="L4841" s="9">
        <f t="shared" si="1353"/>
        <v>3100</v>
      </c>
      <c r="M4841" s="9">
        <f t="shared" si="1353"/>
        <v>7100</v>
      </c>
      <c r="N4841" s="9">
        <f t="shared" si="1353"/>
        <v>3600</v>
      </c>
      <c r="O4841" s="9">
        <f t="shared" si="1353"/>
        <v>0</v>
      </c>
      <c r="P4841" s="9">
        <f t="shared" si="1353"/>
        <v>5200</v>
      </c>
      <c r="Q4841" s="9">
        <f t="shared" si="1353"/>
        <v>0</v>
      </c>
      <c r="R4841" s="9">
        <f t="shared" si="1353"/>
        <v>1000</v>
      </c>
      <c r="S4841" s="9">
        <f t="shared" si="1353"/>
        <v>0</v>
      </c>
      <c r="T4841" s="9">
        <f t="shared" si="1353"/>
        <v>0</v>
      </c>
      <c r="U4841" s="9">
        <v>20000</v>
      </c>
      <c r="V4841" s="9">
        <v>0</v>
      </c>
      <c r="W4841" s="9">
        <f>SUM(W4842:W4842)</f>
        <v>0</v>
      </c>
      <c r="X4841" s="9">
        <f t="shared" si="1353"/>
        <v>0</v>
      </c>
      <c r="Y4841" s="9">
        <f t="shared" si="1353"/>
        <v>0</v>
      </c>
      <c r="Z4841" s="9">
        <f t="shared" si="1353"/>
        <v>0</v>
      </c>
      <c r="AA4841" s="9">
        <f t="shared" si="1353"/>
        <v>0</v>
      </c>
      <c r="AB4841" s="9">
        <f t="shared" si="1353"/>
        <v>0</v>
      </c>
      <c r="AC4841" s="9">
        <f t="shared" si="1353"/>
        <v>0</v>
      </c>
      <c r="AD4841" s="9">
        <f t="shared" si="1353"/>
        <v>0</v>
      </c>
      <c r="AE4841" s="9">
        <f t="shared" si="1353"/>
        <v>0</v>
      </c>
      <c r="AF4841" s="9">
        <f t="shared" si="1353"/>
        <v>0</v>
      </c>
      <c r="AG4841" s="9">
        <f t="shared" si="1353"/>
        <v>0</v>
      </c>
      <c r="AH4841" s="9">
        <v>0</v>
      </c>
      <c r="AI4841" s="9">
        <v>0</v>
      </c>
      <c r="AJ4841" s="9">
        <f>SUM(AJ4842:AJ4842)</f>
        <v>1800</v>
      </c>
      <c r="AK4841" s="9">
        <f t="shared" si="1353"/>
        <v>0</v>
      </c>
      <c r="AL4841" s="9">
        <f t="shared" si="1353"/>
        <v>1800</v>
      </c>
      <c r="AM4841" s="9">
        <f t="shared" si="1353"/>
        <v>0</v>
      </c>
      <c r="AN4841" s="9">
        <f t="shared" si="1353"/>
        <v>0</v>
      </c>
      <c r="AO4841" s="9">
        <f t="shared" si="1353"/>
        <v>0</v>
      </c>
      <c r="AP4841" s="9">
        <f t="shared" si="1353"/>
        <v>0</v>
      </c>
      <c r="AQ4841" s="9">
        <f t="shared" si="1353"/>
        <v>0</v>
      </c>
      <c r="AR4841" s="9">
        <f t="shared" si="1353"/>
        <v>0</v>
      </c>
      <c r="AS4841" s="9">
        <f t="shared" si="1353"/>
        <v>0</v>
      </c>
      <c r="AT4841" s="9">
        <f t="shared" si="1353"/>
        <v>0</v>
      </c>
      <c r="AU4841" s="9">
        <v>1800</v>
      </c>
      <c r="AV4841" s="9">
        <v>0</v>
      </c>
      <c r="AW4841" s="9">
        <f t="shared" si="1346"/>
        <v>21800</v>
      </c>
    </row>
    <row r="4842" spans="1:49" s="72" customFormat="1">
      <c r="A4842" s="44" t="s">
        <v>797</v>
      </c>
      <c r="B4842" s="45" t="s">
        <v>1030</v>
      </c>
      <c r="C4842" s="45" t="s">
        <v>2049</v>
      </c>
      <c r="D4842" s="452" t="s">
        <v>2987</v>
      </c>
      <c r="E4842" s="367" t="s">
        <v>1409</v>
      </c>
      <c r="F4842" s="50"/>
      <c r="G4842" s="468" t="s">
        <v>3096</v>
      </c>
      <c r="H4842" s="50" t="s">
        <v>2333</v>
      </c>
      <c r="I4842" s="42" t="s">
        <v>1518</v>
      </c>
      <c r="J4842" s="15">
        <v>20000</v>
      </c>
      <c r="K4842" s="15"/>
      <c r="L4842" s="15">
        <v>3100</v>
      </c>
      <c r="M4842" s="15">
        <v>7100</v>
      </c>
      <c r="N4842" s="15">
        <v>3600</v>
      </c>
      <c r="O4842" s="15"/>
      <c r="P4842" s="15">
        <v>5200</v>
      </c>
      <c r="Q4842" s="15"/>
      <c r="R4842" s="15">
        <v>1000</v>
      </c>
      <c r="S4842" s="15"/>
      <c r="T4842" s="15"/>
      <c r="U4842" s="15">
        <v>20000</v>
      </c>
      <c r="V4842" s="15">
        <v>0</v>
      </c>
      <c r="W4842" s="15"/>
      <c r="X4842" s="15"/>
      <c r="Y4842" s="15"/>
      <c r="Z4842" s="15"/>
      <c r="AA4842" s="15"/>
      <c r="AB4842" s="15"/>
      <c r="AC4842" s="15"/>
      <c r="AD4842" s="15"/>
      <c r="AE4842" s="15"/>
      <c r="AF4842" s="15"/>
      <c r="AG4842" s="15"/>
      <c r="AH4842" s="15">
        <v>0</v>
      </c>
      <c r="AI4842" s="15">
        <v>0</v>
      </c>
      <c r="AJ4842" s="15">
        <v>1800</v>
      </c>
      <c r="AK4842" s="15"/>
      <c r="AL4842" s="15">
        <v>1800</v>
      </c>
      <c r="AM4842" s="15"/>
      <c r="AN4842" s="15"/>
      <c r="AO4842" s="15"/>
      <c r="AP4842" s="15"/>
      <c r="AQ4842" s="15"/>
      <c r="AR4842" s="15"/>
      <c r="AS4842" s="15"/>
      <c r="AT4842" s="15"/>
      <c r="AU4842" s="15">
        <v>1800</v>
      </c>
      <c r="AV4842" s="15">
        <v>0</v>
      </c>
      <c r="AW4842" s="15">
        <f t="shared" si="1346"/>
        <v>21800</v>
      </c>
    </row>
    <row r="4843" spans="1:49">
      <c r="A4843" s="44"/>
      <c r="B4843" s="45"/>
      <c r="C4843" s="45"/>
      <c r="D4843" s="45"/>
      <c r="E4843" s="531"/>
      <c r="F4843" s="50"/>
      <c r="G4843" s="50"/>
      <c r="H4843" s="50"/>
      <c r="I4843" s="42"/>
      <c r="U4843" s="15">
        <v>0</v>
      </c>
      <c r="V4843" s="15">
        <v>0</v>
      </c>
      <c r="AH4843" s="15">
        <v>0</v>
      </c>
      <c r="AI4843" s="15">
        <v>0</v>
      </c>
      <c r="AU4843" s="15">
        <v>0</v>
      </c>
      <c r="AV4843" s="15">
        <v>0</v>
      </c>
      <c r="AW4843" s="15">
        <f t="shared" si="1346"/>
        <v>0</v>
      </c>
    </row>
    <row r="4844" spans="1:49">
      <c r="A4844" s="48"/>
      <c r="B4844" s="42"/>
      <c r="C4844" s="42"/>
      <c r="D4844" s="42"/>
      <c r="E4844" s="531"/>
      <c r="F4844" s="50"/>
      <c r="G4844" s="50"/>
      <c r="H4844" s="50"/>
      <c r="I4844" s="49" t="s">
        <v>1631</v>
      </c>
      <c r="J4844" s="12">
        <f>SUM(J4815,J4840,J4837)</f>
        <v>310700</v>
      </c>
      <c r="K4844" s="12">
        <f t="shared" ref="K4844:AT4844" si="1354">SUM(K4815,K4840,K4837)</f>
        <v>23290</v>
      </c>
      <c r="L4844" s="12">
        <f t="shared" si="1354"/>
        <v>22500</v>
      </c>
      <c r="M4844" s="12">
        <f t="shared" si="1354"/>
        <v>22300</v>
      </c>
      <c r="N4844" s="12">
        <f t="shared" si="1354"/>
        <v>35500</v>
      </c>
      <c r="O4844" s="12">
        <f t="shared" si="1354"/>
        <v>43200</v>
      </c>
      <c r="P4844" s="12">
        <f t="shared" si="1354"/>
        <v>26400</v>
      </c>
      <c r="Q4844" s="12">
        <f t="shared" si="1354"/>
        <v>0</v>
      </c>
      <c r="R4844" s="12">
        <f t="shared" si="1354"/>
        <v>17850</v>
      </c>
      <c r="S4844" s="12">
        <f t="shared" si="1354"/>
        <v>21000</v>
      </c>
      <c r="T4844" s="12">
        <f t="shared" si="1354"/>
        <v>23510</v>
      </c>
      <c r="U4844" s="12">
        <v>235550</v>
      </c>
      <c r="V4844" s="12">
        <v>75150</v>
      </c>
      <c r="W4844" s="12">
        <f>SUM(W4815,W4840,W4837)</f>
        <v>15160</v>
      </c>
      <c r="X4844" s="12">
        <f t="shared" si="1354"/>
        <v>0</v>
      </c>
      <c r="Y4844" s="12">
        <f t="shared" si="1354"/>
        <v>0</v>
      </c>
      <c r="Z4844" s="12">
        <f t="shared" si="1354"/>
        <v>11160</v>
      </c>
      <c r="AA4844" s="12">
        <f t="shared" si="1354"/>
        <v>0</v>
      </c>
      <c r="AB4844" s="12">
        <f t="shared" si="1354"/>
        <v>0</v>
      </c>
      <c r="AC4844" s="12">
        <f t="shared" si="1354"/>
        <v>0</v>
      </c>
      <c r="AD4844" s="12">
        <f t="shared" si="1354"/>
        <v>0</v>
      </c>
      <c r="AE4844" s="12">
        <f t="shared" si="1354"/>
        <v>1000</v>
      </c>
      <c r="AF4844" s="12">
        <f t="shared" si="1354"/>
        <v>1300</v>
      </c>
      <c r="AG4844" s="12">
        <f t="shared" si="1354"/>
        <v>0</v>
      </c>
      <c r="AH4844" s="12">
        <v>13460</v>
      </c>
      <c r="AI4844" s="12">
        <v>1700</v>
      </c>
      <c r="AJ4844" s="12">
        <f>SUM(AJ4815,AJ4840,AJ4837)</f>
        <v>23103</v>
      </c>
      <c r="AK4844" s="12">
        <f t="shared" si="1354"/>
        <v>0</v>
      </c>
      <c r="AL4844" s="12">
        <f t="shared" si="1354"/>
        <v>5900</v>
      </c>
      <c r="AM4844" s="12">
        <f t="shared" si="1354"/>
        <v>4963</v>
      </c>
      <c r="AN4844" s="12">
        <f t="shared" si="1354"/>
        <v>1060</v>
      </c>
      <c r="AO4844" s="12">
        <f t="shared" si="1354"/>
        <v>212</v>
      </c>
      <c r="AP4844" s="12">
        <f t="shared" si="1354"/>
        <v>1000</v>
      </c>
      <c r="AQ4844" s="12">
        <f t="shared" si="1354"/>
        <v>0</v>
      </c>
      <c r="AR4844" s="12">
        <f t="shared" si="1354"/>
        <v>318</v>
      </c>
      <c r="AS4844" s="12">
        <f t="shared" si="1354"/>
        <v>636</v>
      </c>
      <c r="AT4844" s="12">
        <f t="shared" si="1354"/>
        <v>0</v>
      </c>
      <c r="AU4844" s="12">
        <v>14089</v>
      </c>
      <c r="AV4844" s="12">
        <v>9014</v>
      </c>
      <c r="AW4844" s="12">
        <f t="shared" si="1346"/>
        <v>263099</v>
      </c>
    </row>
    <row r="4845" spans="1:49">
      <c r="A4845" s="48"/>
      <c r="B4845" s="42"/>
      <c r="C4845" s="42"/>
      <c r="D4845" s="42"/>
      <c r="E4845" s="531"/>
      <c r="F4845" s="50"/>
      <c r="G4845" s="50"/>
      <c r="H4845" s="50"/>
      <c r="I4845" s="146" t="s">
        <v>970</v>
      </c>
      <c r="J4845" s="267"/>
      <c r="K4845" s="267"/>
      <c r="L4845" s="267"/>
      <c r="M4845" s="267"/>
      <c r="N4845" s="267"/>
      <c r="O4845" s="267"/>
      <c r="P4845" s="267"/>
      <c r="Q4845" s="267"/>
      <c r="R4845" s="267"/>
      <c r="S4845" s="267"/>
      <c r="T4845" s="267"/>
      <c r="U4845" s="267"/>
      <c r="V4845" s="267"/>
      <c r="W4845" s="267"/>
      <c r="X4845" s="267"/>
      <c r="Y4845" s="267"/>
      <c r="Z4845" s="267"/>
      <c r="AA4845" s="267"/>
      <c r="AB4845" s="267"/>
      <c r="AC4845" s="267"/>
      <c r="AD4845" s="267"/>
      <c r="AE4845" s="267"/>
      <c r="AF4845" s="267"/>
      <c r="AG4845" s="267"/>
      <c r="AH4845" s="267"/>
      <c r="AI4845" s="267"/>
      <c r="AJ4845" s="267"/>
      <c r="AK4845" s="267"/>
      <c r="AL4845" s="267"/>
      <c r="AM4845" s="267"/>
      <c r="AN4845" s="267"/>
      <c r="AO4845" s="267"/>
      <c r="AP4845" s="267"/>
      <c r="AQ4845" s="267"/>
      <c r="AR4845" s="267"/>
      <c r="AS4845" s="267"/>
      <c r="AT4845" s="267"/>
      <c r="AU4845" s="267"/>
      <c r="AV4845" s="267"/>
      <c r="AW4845" s="267"/>
    </row>
    <row r="4846" spans="1:49" ht="13.5" thickBot="1">
      <c r="A4846" s="48"/>
      <c r="B4846" s="42"/>
      <c r="C4846" s="42"/>
      <c r="D4846" s="42"/>
      <c r="E4846" s="531"/>
      <c r="F4846" s="50"/>
      <c r="G4846" s="50"/>
      <c r="H4846" s="50"/>
      <c r="I4846" s="146"/>
      <c r="J4846" s="29"/>
      <c r="K4846" s="29"/>
      <c r="L4846" s="29"/>
      <c r="M4846" s="29"/>
      <c r="N4846" s="29"/>
      <c r="O4846" s="29"/>
      <c r="P4846" s="29"/>
      <c r="Q4846" s="29"/>
      <c r="R4846" s="29"/>
      <c r="S4846" s="29"/>
      <c r="T4846" s="29"/>
      <c r="U4846" s="29"/>
      <c r="V4846" s="29"/>
      <c r="W4846" s="29"/>
      <c r="X4846" s="29"/>
      <c r="Y4846" s="29"/>
      <c r="Z4846" s="29"/>
      <c r="AA4846" s="29"/>
      <c r="AB4846" s="29"/>
      <c r="AC4846" s="29"/>
      <c r="AD4846" s="29"/>
      <c r="AE4846" s="29"/>
      <c r="AF4846" s="29"/>
      <c r="AG4846" s="29"/>
      <c r="AH4846" s="29"/>
      <c r="AI4846" s="29"/>
      <c r="AJ4846" s="29"/>
      <c r="AK4846" s="29"/>
      <c r="AL4846" s="29"/>
      <c r="AM4846" s="29"/>
      <c r="AN4846" s="29"/>
      <c r="AO4846" s="29"/>
      <c r="AP4846" s="29"/>
      <c r="AQ4846" s="29"/>
      <c r="AR4846" s="29"/>
      <c r="AS4846" s="29"/>
      <c r="AT4846" s="29"/>
      <c r="AU4846" s="29"/>
      <c r="AV4846" s="29"/>
      <c r="AW4846" s="29"/>
    </row>
    <row r="4847" spans="1:49" ht="35.25" customHeight="1" thickTop="1" thickBot="1">
      <c r="A4847" s="48"/>
      <c r="B4847" s="42"/>
      <c r="C4847" s="42"/>
      <c r="D4847" s="42"/>
      <c r="E4847" s="531"/>
      <c r="F4847" s="50"/>
      <c r="G4847" s="50"/>
      <c r="H4847" s="50"/>
      <c r="I4847" s="5" t="s">
        <v>2331</v>
      </c>
      <c r="J4847" s="364" t="s">
        <v>2891</v>
      </c>
      <c r="K4847" s="364" t="s">
        <v>2879</v>
      </c>
      <c r="L4847" s="364" t="s">
        <v>2880</v>
      </c>
      <c r="M4847" s="364" t="s">
        <v>2881</v>
      </c>
      <c r="N4847" s="364" t="s">
        <v>2882</v>
      </c>
      <c r="O4847" s="364" t="s">
        <v>2883</v>
      </c>
      <c r="P4847" s="364" t="s">
        <v>2884</v>
      </c>
      <c r="Q4847" s="364" t="s">
        <v>2885</v>
      </c>
      <c r="R4847" s="364" t="s">
        <v>2886</v>
      </c>
      <c r="S4847" s="364" t="s">
        <v>2887</v>
      </c>
      <c r="T4847" s="364" t="s">
        <v>2888</v>
      </c>
      <c r="U4847" s="364" t="s">
        <v>2889</v>
      </c>
      <c r="V4847" s="364" t="s">
        <v>2890</v>
      </c>
      <c r="W4847" s="365" t="s">
        <v>2893</v>
      </c>
      <c r="X4847" s="365" t="s">
        <v>2879</v>
      </c>
      <c r="Y4847" s="365" t="s">
        <v>2880</v>
      </c>
      <c r="Z4847" s="365" t="s">
        <v>2881</v>
      </c>
      <c r="AA4847" s="365" t="s">
        <v>2882</v>
      </c>
      <c r="AB4847" s="365" t="s">
        <v>2883</v>
      </c>
      <c r="AC4847" s="365" t="s">
        <v>2884</v>
      </c>
      <c r="AD4847" s="365" t="s">
        <v>2885</v>
      </c>
      <c r="AE4847" s="365" t="s">
        <v>2886</v>
      </c>
      <c r="AF4847" s="365" t="s">
        <v>2887</v>
      </c>
      <c r="AG4847" s="365" t="s">
        <v>2888</v>
      </c>
      <c r="AH4847" s="365" t="s">
        <v>2889</v>
      </c>
      <c r="AI4847" s="365" t="s">
        <v>2890</v>
      </c>
      <c r="AJ4847" s="366" t="s">
        <v>2892</v>
      </c>
      <c r="AK4847" s="366" t="s">
        <v>2879</v>
      </c>
      <c r="AL4847" s="366" t="s">
        <v>2880</v>
      </c>
      <c r="AM4847" s="366" t="s">
        <v>2881</v>
      </c>
      <c r="AN4847" s="366" t="s">
        <v>2882</v>
      </c>
      <c r="AO4847" s="366" t="s">
        <v>2883</v>
      </c>
      <c r="AP4847" s="366" t="s">
        <v>2884</v>
      </c>
      <c r="AQ4847" s="366" t="s">
        <v>2885</v>
      </c>
      <c r="AR4847" s="366" t="s">
        <v>2886</v>
      </c>
      <c r="AS4847" s="366" t="s">
        <v>2887</v>
      </c>
      <c r="AT4847" s="366" t="s">
        <v>2888</v>
      </c>
      <c r="AU4847" s="366" t="s">
        <v>2889</v>
      </c>
      <c r="AV4847" s="366" t="s">
        <v>2890</v>
      </c>
      <c r="AW4847" s="368" t="s">
        <v>2895</v>
      </c>
    </row>
    <row r="4848" spans="1:49">
      <c r="A4848" s="48"/>
      <c r="B4848" s="42"/>
      <c r="C4848" s="42"/>
      <c r="D4848" s="42"/>
      <c r="E4848" s="531"/>
      <c r="F4848" s="50"/>
      <c r="G4848" s="50"/>
      <c r="H4848" s="50"/>
      <c r="I4848" s="34"/>
      <c r="J4848" s="202" t="s">
        <v>1224</v>
      </c>
      <c r="K4848" s="202">
        <v>1</v>
      </c>
      <c r="L4848" s="202">
        <v>2</v>
      </c>
      <c r="M4848" s="202">
        <v>3</v>
      </c>
      <c r="N4848" s="202">
        <v>4</v>
      </c>
      <c r="O4848" s="202">
        <v>5</v>
      </c>
      <c r="P4848" s="202">
        <v>6</v>
      </c>
      <c r="Q4848" s="202">
        <v>7</v>
      </c>
      <c r="R4848" s="202">
        <v>8</v>
      </c>
      <c r="S4848" s="202">
        <v>9</v>
      </c>
      <c r="T4848" s="202">
        <v>10</v>
      </c>
      <c r="U4848" s="202">
        <v>13</v>
      </c>
      <c r="V4848" s="202">
        <v>14</v>
      </c>
      <c r="W4848" s="202" t="s">
        <v>1224</v>
      </c>
      <c r="X4848" s="202">
        <v>1</v>
      </c>
      <c r="Y4848" s="202">
        <v>2</v>
      </c>
      <c r="Z4848" s="202">
        <v>3</v>
      </c>
      <c r="AA4848" s="202">
        <v>4</v>
      </c>
      <c r="AB4848" s="202">
        <v>5</v>
      </c>
      <c r="AC4848" s="202">
        <v>6</v>
      </c>
      <c r="AD4848" s="202">
        <v>7</v>
      </c>
      <c r="AE4848" s="202">
        <v>8</v>
      </c>
      <c r="AF4848" s="202">
        <v>9</v>
      </c>
      <c r="AG4848" s="202">
        <v>10</v>
      </c>
      <c r="AH4848" s="202">
        <v>13</v>
      </c>
      <c r="AI4848" s="202">
        <v>14</v>
      </c>
      <c r="AJ4848" s="202" t="s">
        <v>1224</v>
      </c>
      <c r="AK4848" s="202">
        <v>1</v>
      </c>
      <c r="AL4848" s="202">
        <v>2</v>
      </c>
      <c r="AM4848" s="202">
        <v>3</v>
      </c>
      <c r="AN4848" s="202">
        <v>4</v>
      </c>
      <c r="AO4848" s="202">
        <v>5</v>
      </c>
      <c r="AP4848" s="202">
        <v>6</v>
      </c>
      <c r="AQ4848" s="202">
        <v>7</v>
      </c>
      <c r="AR4848" s="202">
        <v>8</v>
      </c>
      <c r="AS4848" s="202">
        <v>9</v>
      </c>
      <c r="AT4848" s="202">
        <v>10</v>
      </c>
      <c r="AU4848" s="202">
        <v>13</v>
      </c>
      <c r="AV4848" s="202">
        <v>14</v>
      </c>
      <c r="AW4848" s="202">
        <v>15</v>
      </c>
    </row>
    <row r="4849" spans="1:49">
      <c r="A4849" s="48"/>
      <c r="B4849" s="42"/>
      <c r="C4849" s="42"/>
      <c r="D4849" s="42"/>
      <c r="E4849" s="531"/>
      <c r="F4849" s="50"/>
      <c r="G4849" s="50"/>
      <c r="H4849" s="50"/>
      <c r="I4849" s="276" t="s">
        <v>2429</v>
      </c>
      <c r="J4849" s="277">
        <f>SUM(J4844)</f>
        <v>310700</v>
      </c>
      <c r="K4849" s="277">
        <f t="shared" ref="K4849:AT4849" si="1355">SUM(K4844)</f>
        <v>23290</v>
      </c>
      <c r="L4849" s="277">
        <f t="shared" si="1355"/>
        <v>22500</v>
      </c>
      <c r="M4849" s="277">
        <f t="shared" si="1355"/>
        <v>22300</v>
      </c>
      <c r="N4849" s="277">
        <f t="shared" si="1355"/>
        <v>35500</v>
      </c>
      <c r="O4849" s="277">
        <f t="shared" si="1355"/>
        <v>43200</v>
      </c>
      <c r="P4849" s="277">
        <f t="shared" si="1355"/>
        <v>26400</v>
      </c>
      <c r="Q4849" s="277">
        <f t="shared" si="1355"/>
        <v>0</v>
      </c>
      <c r="R4849" s="277">
        <f t="shared" si="1355"/>
        <v>17850</v>
      </c>
      <c r="S4849" s="277">
        <f t="shared" si="1355"/>
        <v>21000</v>
      </c>
      <c r="T4849" s="277">
        <f t="shared" si="1355"/>
        <v>23510</v>
      </c>
      <c r="U4849" s="277">
        <v>235550</v>
      </c>
      <c r="V4849" s="277">
        <v>75150</v>
      </c>
      <c r="W4849" s="277">
        <f>SUM(W4844)</f>
        <v>15160</v>
      </c>
      <c r="X4849" s="277">
        <f t="shared" si="1355"/>
        <v>0</v>
      </c>
      <c r="Y4849" s="277">
        <f t="shared" si="1355"/>
        <v>0</v>
      </c>
      <c r="Z4849" s="277">
        <f t="shared" si="1355"/>
        <v>11160</v>
      </c>
      <c r="AA4849" s="277">
        <f t="shared" si="1355"/>
        <v>0</v>
      </c>
      <c r="AB4849" s="277">
        <f t="shared" si="1355"/>
        <v>0</v>
      </c>
      <c r="AC4849" s="277">
        <f t="shared" si="1355"/>
        <v>0</v>
      </c>
      <c r="AD4849" s="277">
        <f t="shared" si="1355"/>
        <v>0</v>
      </c>
      <c r="AE4849" s="277">
        <f t="shared" si="1355"/>
        <v>1000</v>
      </c>
      <c r="AF4849" s="277">
        <f t="shared" si="1355"/>
        <v>1300</v>
      </c>
      <c r="AG4849" s="277">
        <f t="shared" si="1355"/>
        <v>0</v>
      </c>
      <c r="AH4849" s="277">
        <v>13460</v>
      </c>
      <c r="AI4849" s="277">
        <v>1700</v>
      </c>
      <c r="AJ4849" s="277">
        <f>SUM(AJ4844)</f>
        <v>23103</v>
      </c>
      <c r="AK4849" s="277">
        <f t="shared" si="1355"/>
        <v>0</v>
      </c>
      <c r="AL4849" s="277">
        <f t="shared" si="1355"/>
        <v>5900</v>
      </c>
      <c r="AM4849" s="277">
        <f t="shared" si="1355"/>
        <v>4963</v>
      </c>
      <c r="AN4849" s="277">
        <f t="shared" si="1355"/>
        <v>1060</v>
      </c>
      <c r="AO4849" s="277">
        <f t="shared" si="1355"/>
        <v>212</v>
      </c>
      <c r="AP4849" s="277">
        <f t="shared" si="1355"/>
        <v>1000</v>
      </c>
      <c r="AQ4849" s="277">
        <f t="shared" si="1355"/>
        <v>0</v>
      </c>
      <c r="AR4849" s="277">
        <f t="shared" si="1355"/>
        <v>318</v>
      </c>
      <c r="AS4849" s="277">
        <f t="shared" si="1355"/>
        <v>636</v>
      </c>
      <c r="AT4849" s="277">
        <f t="shared" si="1355"/>
        <v>0</v>
      </c>
      <c r="AU4849" s="277">
        <v>14089</v>
      </c>
      <c r="AV4849" s="277">
        <v>9014</v>
      </c>
      <c r="AW4849" s="277">
        <f>U4849+AH4849+AU4849</f>
        <v>263099</v>
      </c>
    </row>
    <row r="4850" spans="1:49">
      <c r="A4850" s="48"/>
      <c r="B4850" s="42"/>
      <c r="C4850" s="42"/>
      <c r="D4850" s="42"/>
      <c r="E4850" s="531"/>
      <c r="F4850" s="50"/>
      <c r="G4850" s="50"/>
      <c r="H4850" s="50"/>
      <c r="I4850" s="276"/>
      <c r="J4850" s="277"/>
      <c r="K4850" s="277"/>
      <c r="L4850" s="277"/>
      <c r="M4850" s="277"/>
      <c r="N4850" s="277"/>
      <c r="O4850" s="277"/>
      <c r="P4850" s="277"/>
      <c r="Q4850" s="277"/>
      <c r="R4850" s="277"/>
      <c r="S4850" s="277"/>
      <c r="T4850" s="277"/>
      <c r="U4850" s="277">
        <v>0</v>
      </c>
      <c r="V4850" s="277">
        <v>0</v>
      </c>
      <c r="W4850" s="277"/>
      <c r="X4850" s="277"/>
      <c r="Y4850" s="277"/>
      <c r="Z4850" s="277"/>
      <c r="AA4850" s="277"/>
      <c r="AB4850" s="277"/>
      <c r="AC4850" s="277"/>
      <c r="AD4850" s="277"/>
      <c r="AE4850" s="277"/>
      <c r="AF4850" s="277"/>
      <c r="AG4850" s="277"/>
      <c r="AH4850" s="277">
        <v>0</v>
      </c>
      <c r="AI4850" s="277">
        <v>0</v>
      </c>
      <c r="AJ4850" s="277"/>
      <c r="AK4850" s="277"/>
      <c r="AL4850" s="277"/>
      <c r="AM4850" s="277"/>
      <c r="AN4850" s="277"/>
      <c r="AO4850" s="277"/>
      <c r="AP4850" s="277"/>
      <c r="AQ4850" s="277"/>
      <c r="AR4850" s="277"/>
      <c r="AS4850" s="277"/>
      <c r="AT4850" s="277"/>
      <c r="AU4850" s="277">
        <v>0</v>
      </c>
      <c r="AV4850" s="277">
        <v>0</v>
      </c>
      <c r="AW4850" s="277">
        <f>U4850+AH4850+AU4850</f>
        <v>0</v>
      </c>
    </row>
    <row r="4851" spans="1:49">
      <c r="A4851" s="48"/>
      <c r="B4851" s="42"/>
      <c r="C4851" s="42"/>
      <c r="D4851" s="42"/>
      <c r="E4851" s="531"/>
      <c r="F4851" s="50"/>
      <c r="G4851" s="50"/>
      <c r="H4851" s="50"/>
      <c r="I4851" s="276"/>
      <c r="J4851" s="277"/>
      <c r="K4851" s="277"/>
      <c r="L4851" s="277"/>
      <c r="M4851" s="277"/>
      <c r="N4851" s="277"/>
      <c r="O4851" s="277"/>
      <c r="P4851" s="277"/>
      <c r="Q4851" s="277"/>
      <c r="R4851" s="277"/>
      <c r="S4851" s="277"/>
      <c r="T4851" s="277"/>
      <c r="U4851" s="277">
        <v>0</v>
      </c>
      <c r="V4851" s="277">
        <v>0</v>
      </c>
      <c r="W4851" s="277"/>
      <c r="X4851" s="277"/>
      <c r="Y4851" s="277"/>
      <c r="Z4851" s="277"/>
      <c r="AA4851" s="277"/>
      <c r="AB4851" s="277"/>
      <c r="AC4851" s="277"/>
      <c r="AD4851" s="277"/>
      <c r="AE4851" s="277"/>
      <c r="AF4851" s="277"/>
      <c r="AG4851" s="277"/>
      <c r="AH4851" s="277">
        <v>0</v>
      </c>
      <c r="AI4851" s="277">
        <v>0</v>
      </c>
      <c r="AJ4851" s="277"/>
      <c r="AK4851" s="277"/>
      <c r="AL4851" s="277"/>
      <c r="AM4851" s="277"/>
      <c r="AN4851" s="277"/>
      <c r="AO4851" s="277"/>
      <c r="AP4851" s="277"/>
      <c r="AQ4851" s="277"/>
      <c r="AR4851" s="277"/>
      <c r="AS4851" s="277"/>
      <c r="AT4851" s="277"/>
      <c r="AU4851" s="277">
        <v>0</v>
      </c>
      <c r="AV4851" s="277">
        <v>0</v>
      </c>
      <c r="AW4851" s="277">
        <f>U4851+AH4851+AU4851</f>
        <v>0</v>
      </c>
    </row>
    <row r="4852" spans="1:49">
      <c r="A4852" s="48"/>
      <c r="B4852" s="42"/>
      <c r="C4852" s="42"/>
      <c r="D4852" s="42"/>
      <c r="E4852" s="531"/>
      <c r="F4852" s="50"/>
      <c r="G4852" s="50"/>
      <c r="H4852" s="50"/>
      <c r="I4852" s="276"/>
      <c r="J4852" s="277"/>
      <c r="K4852" s="277"/>
      <c r="L4852" s="277"/>
      <c r="M4852" s="277"/>
      <c r="N4852" s="277"/>
      <c r="O4852" s="277"/>
      <c r="P4852" s="277"/>
      <c r="Q4852" s="277"/>
      <c r="R4852" s="277"/>
      <c r="S4852" s="277"/>
      <c r="T4852" s="277"/>
      <c r="U4852" s="277">
        <v>0</v>
      </c>
      <c r="V4852" s="277">
        <v>0</v>
      </c>
      <c r="W4852" s="277"/>
      <c r="X4852" s="277"/>
      <c r="Y4852" s="277"/>
      <c r="Z4852" s="277"/>
      <c r="AA4852" s="277"/>
      <c r="AB4852" s="277"/>
      <c r="AC4852" s="277"/>
      <c r="AD4852" s="277"/>
      <c r="AE4852" s="277"/>
      <c r="AF4852" s="277"/>
      <c r="AG4852" s="277"/>
      <c r="AH4852" s="277">
        <v>0</v>
      </c>
      <c r="AI4852" s="277">
        <v>0</v>
      </c>
      <c r="AJ4852" s="277"/>
      <c r="AK4852" s="277"/>
      <c r="AL4852" s="277"/>
      <c r="AM4852" s="277"/>
      <c r="AN4852" s="277"/>
      <c r="AO4852" s="277"/>
      <c r="AP4852" s="277"/>
      <c r="AQ4852" s="277"/>
      <c r="AR4852" s="277"/>
      <c r="AS4852" s="277"/>
      <c r="AT4852" s="277"/>
      <c r="AU4852" s="277">
        <v>0</v>
      </c>
      <c r="AV4852" s="277">
        <v>0</v>
      </c>
      <c r="AW4852" s="277">
        <f>U4852+AH4852+AU4852</f>
        <v>0</v>
      </c>
    </row>
    <row r="4853" spans="1:49">
      <c r="A4853" s="48"/>
      <c r="B4853" s="42"/>
      <c r="C4853" s="42"/>
      <c r="D4853" s="42"/>
      <c r="E4853" s="531"/>
      <c r="F4853" s="50"/>
      <c r="G4853" s="50"/>
      <c r="H4853" s="50"/>
      <c r="I4853" s="276" t="s">
        <v>1631</v>
      </c>
      <c r="J4853" s="277">
        <f>SUM(J4849:J4852)</f>
        <v>310700</v>
      </c>
      <c r="K4853" s="277">
        <f t="shared" ref="K4853:AT4853" si="1356">SUM(K4849:K4852)</f>
        <v>23290</v>
      </c>
      <c r="L4853" s="277">
        <f t="shared" si="1356"/>
        <v>22500</v>
      </c>
      <c r="M4853" s="277">
        <f t="shared" si="1356"/>
        <v>22300</v>
      </c>
      <c r="N4853" s="277">
        <f t="shared" si="1356"/>
        <v>35500</v>
      </c>
      <c r="O4853" s="277">
        <f t="shared" si="1356"/>
        <v>43200</v>
      </c>
      <c r="P4853" s="277">
        <f t="shared" si="1356"/>
        <v>26400</v>
      </c>
      <c r="Q4853" s="277">
        <f t="shared" si="1356"/>
        <v>0</v>
      </c>
      <c r="R4853" s="277">
        <f t="shared" si="1356"/>
        <v>17850</v>
      </c>
      <c r="S4853" s="277">
        <f t="shared" si="1356"/>
        <v>21000</v>
      </c>
      <c r="T4853" s="277">
        <f t="shared" si="1356"/>
        <v>23510</v>
      </c>
      <c r="U4853" s="277">
        <v>235550</v>
      </c>
      <c r="V4853" s="277">
        <v>75150</v>
      </c>
      <c r="W4853" s="277">
        <f>SUM(W4849:W4852)</f>
        <v>15160</v>
      </c>
      <c r="X4853" s="277">
        <f t="shared" si="1356"/>
        <v>0</v>
      </c>
      <c r="Y4853" s="277">
        <f t="shared" si="1356"/>
        <v>0</v>
      </c>
      <c r="Z4853" s="277">
        <f t="shared" si="1356"/>
        <v>11160</v>
      </c>
      <c r="AA4853" s="277">
        <f t="shared" si="1356"/>
        <v>0</v>
      </c>
      <c r="AB4853" s="277">
        <f t="shared" si="1356"/>
        <v>0</v>
      </c>
      <c r="AC4853" s="277">
        <f t="shared" si="1356"/>
        <v>0</v>
      </c>
      <c r="AD4853" s="277">
        <f t="shared" si="1356"/>
        <v>0</v>
      </c>
      <c r="AE4853" s="277">
        <f t="shared" si="1356"/>
        <v>1000</v>
      </c>
      <c r="AF4853" s="277">
        <f t="shared" si="1356"/>
        <v>1300</v>
      </c>
      <c r="AG4853" s="277">
        <f t="shared" si="1356"/>
        <v>0</v>
      </c>
      <c r="AH4853" s="277">
        <v>13460</v>
      </c>
      <c r="AI4853" s="277">
        <v>1700</v>
      </c>
      <c r="AJ4853" s="277">
        <f>SUM(AJ4849:AJ4852)</f>
        <v>23103</v>
      </c>
      <c r="AK4853" s="277">
        <f t="shared" si="1356"/>
        <v>0</v>
      </c>
      <c r="AL4853" s="277">
        <f t="shared" si="1356"/>
        <v>5900</v>
      </c>
      <c r="AM4853" s="277">
        <f t="shared" si="1356"/>
        <v>4963</v>
      </c>
      <c r="AN4853" s="277">
        <f t="shared" si="1356"/>
        <v>1060</v>
      </c>
      <c r="AO4853" s="277">
        <f t="shared" si="1356"/>
        <v>212</v>
      </c>
      <c r="AP4853" s="277">
        <f t="shared" si="1356"/>
        <v>1000</v>
      </c>
      <c r="AQ4853" s="277">
        <f t="shared" si="1356"/>
        <v>0</v>
      </c>
      <c r="AR4853" s="277">
        <f t="shared" si="1356"/>
        <v>318</v>
      </c>
      <c r="AS4853" s="277">
        <f t="shared" si="1356"/>
        <v>636</v>
      </c>
      <c r="AT4853" s="277">
        <f t="shared" si="1356"/>
        <v>0</v>
      </c>
      <c r="AU4853" s="277">
        <v>14089</v>
      </c>
      <c r="AV4853" s="277">
        <v>9014</v>
      </c>
      <c r="AW4853" s="277">
        <f>U4853+AH4853+AU4853</f>
        <v>263099</v>
      </c>
    </row>
    <row r="4854" spans="1:49">
      <c r="A4854" s="48"/>
      <c r="B4854" s="42"/>
      <c r="C4854" s="42"/>
      <c r="D4854" s="42"/>
      <c r="E4854" s="531"/>
      <c r="F4854" s="50"/>
      <c r="G4854" s="50"/>
      <c r="H4854" s="50"/>
      <c r="I4854" s="146"/>
      <c r="J4854" s="29"/>
      <c r="K4854" s="29"/>
      <c r="L4854" s="29"/>
      <c r="M4854" s="29"/>
      <c r="N4854" s="29"/>
      <c r="O4854" s="29"/>
      <c r="P4854" s="29"/>
      <c r="Q4854" s="29"/>
      <c r="R4854" s="29"/>
      <c r="S4854" s="29"/>
      <c r="T4854" s="29"/>
      <c r="U4854" s="29"/>
      <c r="V4854" s="29"/>
      <c r="W4854" s="29"/>
      <c r="X4854" s="29"/>
      <c r="Y4854" s="29"/>
      <c r="Z4854" s="29"/>
      <c r="AA4854" s="29"/>
      <c r="AB4854" s="29"/>
      <c r="AC4854" s="29"/>
      <c r="AD4854" s="29"/>
      <c r="AE4854" s="29"/>
      <c r="AF4854" s="29"/>
      <c r="AG4854" s="29"/>
      <c r="AH4854" s="29"/>
      <c r="AI4854" s="29"/>
      <c r="AJ4854" s="29"/>
      <c r="AK4854" s="29"/>
      <c r="AL4854" s="29"/>
      <c r="AM4854" s="29"/>
      <c r="AN4854" s="29"/>
      <c r="AO4854" s="29"/>
      <c r="AP4854" s="29"/>
      <c r="AQ4854" s="29"/>
      <c r="AR4854" s="29"/>
      <c r="AS4854" s="29"/>
      <c r="AT4854" s="29"/>
      <c r="AU4854" s="29"/>
      <c r="AV4854" s="29"/>
      <c r="AW4854" s="29"/>
    </row>
    <row r="4855" spans="1:49">
      <c r="A4855" s="48"/>
      <c r="B4855" s="42"/>
      <c r="C4855" s="42"/>
      <c r="D4855" s="42"/>
      <c r="E4855" s="531"/>
      <c r="F4855" s="50"/>
      <c r="G4855" s="50"/>
      <c r="H4855" s="50"/>
      <c r="I4855" s="53"/>
      <c r="J4855" s="29"/>
      <c r="K4855" s="29"/>
      <c r="L4855" s="29"/>
      <c r="M4855" s="29"/>
      <c r="N4855" s="29"/>
      <c r="O4855" s="29"/>
      <c r="P4855" s="29"/>
      <c r="Q4855" s="29"/>
      <c r="R4855" s="29"/>
      <c r="S4855" s="29"/>
      <c r="T4855" s="29"/>
      <c r="U4855" s="29"/>
      <c r="V4855" s="29"/>
      <c r="W4855" s="29"/>
      <c r="X4855" s="29"/>
      <c r="Y4855" s="29"/>
      <c r="Z4855" s="29"/>
      <c r="AA4855" s="29"/>
      <c r="AB4855" s="29"/>
      <c r="AC4855" s="29"/>
      <c r="AD4855" s="29"/>
      <c r="AE4855" s="29"/>
      <c r="AF4855" s="29"/>
      <c r="AG4855" s="29"/>
      <c r="AH4855" s="29"/>
      <c r="AI4855" s="29"/>
      <c r="AJ4855" s="29"/>
      <c r="AK4855" s="29"/>
      <c r="AL4855" s="29"/>
      <c r="AM4855" s="29"/>
      <c r="AN4855" s="29"/>
      <c r="AO4855" s="29"/>
      <c r="AP4855" s="29"/>
      <c r="AQ4855" s="29"/>
      <c r="AR4855" s="29"/>
      <c r="AS4855" s="29"/>
      <c r="AT4855" s="29"/>
      <c r="AU4855" s="29"/>
      <c r="AV4855" s="29"/>
      <c r="AW4855" s="29"/>
    </row>
    <row r="4856" spans="1:49" ht="16.5" thickBot="1">
      <c r="A4856" s="78" t="s">
        <v>2146</v>
      </c>
      <c r="B4856" s="78"/>
      <c r="C4856" s="78"/>
      <c r="D4856" s="463"/>
      <c r="E4856" s="539"/>
      <c r="F4856" s="129"/>
      <c r="G4856" s="129"/>
      <c r="H4856" s="129"/>
      <c r="I4856" s="103"/>
    </row>
    <row r="4857" spans="1:49" s="151" customFormat="1" ht="36" customHeight="1" thickTop="1" thickBot="1">
      <c r="A4857" s="147" t="s">
        <v>2079</v>
      </c>
      <c r="B4857" s="5" t="s">
        <v>2080</v>
      </c>
      <c r="C4857" s="5" t="s">
        <v>1335</v>
      </c>
      <c r="D4857" s="450"/>
      <c r="E4857" s="148" t="s">
        <v>1570</v>
      </c>
      <c r="F4857" s="149" t="s">
        <v>1438</v>
      </c>
      <c r="G4857" s="149"/>
      <c r="H4857" s="149" t="s">
        <v>2332</v>
      </c>
      <c r="I4857" s="5" t="s">
        <v>856</v>
      </c>
      <c r="J4857" s="364" t="s">
        <v>2891</v>
      </c>
      <c r="K4857" s="364" t="s">
        <v>2879</v>
      </c>
      <c r="L4857" s="364" t="s">
        <v>2880</v>
      </c>
      <c r="M4857" s="364" t="s">
        <v>2881</v>
      </c>
      <c r="N4857" s="364" t="s">
        <v>2882</v>
      </c>
      <c r="O4857" s="364" t="s">
        <v>2883</v>
      </c>
      <c r="P4857" s="364" t="s">
        <v>2884</v>
      </c>
      <c r="Q4857" s="364" t="s">
        <v>2885</v>
      </c>
      <c r="R4857" s="364" t="s">
        <v>2886</v>
      </c>
      <c r="S4857" s="364" t="s">
        <v>2887</v>
      </c>
      <c r="T4857" s="364" t="s">
        <v>2888</v>
      </c>
      <c r="U4857" s="364" t="s">
        <v>2889</v>
      </c>
      <c r="V4857" s="364" t="s">
        <v>2890</v>
      </c>
      <c r="W4857" s="365" t="s">
        <v>2893</v>
      </c>
      <c r="X4857" s="365" t="s">
        <v>2879</v>
      </c>
      <c r="Y4857" s="365" t="s">
        <v>2880</v>
      </c>
      <c r="Z4857" s="365" t="s">
        <v>2881</v>
      </c>
      <c r="AA4857" s="365" t="s">
        <v>2882</v>
      </c>
      <c r="AB4857" s="365" t="s">
        <v>2883</v>
      </c>
      <c r="AC4857" s="365" t="s">
        <v>2884</v>
      </c>
      <c r="AD4857" s="365" t="s">
        <v>2885</v>
      </c>
      <c r="AE4857" s="365" t="s">
        <v>2886</v>
      </c>
      <c r="AF4857" s="365" t="s">
        <v>2887</v>
      </c>
      <c r="AG4857" s="365" t="s">
        <v>2888</v>
      </c>
      <c r="AH4857" s="365" t="s">
        <v>2889</v>
      </c>
      <c r="AI4857" s="365" t="s">
        <v>2890</v>
      </c>
      <c r="AJ4857" s="366" t="s">
        <v>2892</v>
      </c>
      <c r="AK4857" s="366" t="s">
        <v>2879</v>
      </c>
      <c r="AL4857" s="366" t="s">
        <v>2880</v>
      </c>
      <c r="AM4857" s="366" t="s">
        <v>2881</v>
      </c>
      <c r="AN4857" s="366" t="s">
        <v>2882</v>
      </c>
      <c r="AO4857" s="366" t="s">
        <v>2883</v>
      </c>
      <c r="AP4857" s="366" t="s">
        <v>2884</v>
      </c>
      <c r="AQ4857" s="366" t="s">
        <v>2885</v>
      </c>
      <c r="AR4857" s="366" t="s">
        <v>2886</v>
      </c>
      <c r="AS4857" s="366" t="s">
        <v>2887</v>
      </c>
      <c r="AT4857" s="366" t="s">
        <v>2888</v>
      </c>
      <c r="AU4857" s="366" t="s">
        <v>2889</v>
      </c>
      <c r="AV4857" s="366" t="s">
        <v>2890</v>
      </c>
      <c r="AW4857" s="368" t="s">
        <v>2895</v>
      </c>
    </row>
    <row r="4858" spans="1:49">
      <c r="A4858" s="33"/>
      <c r="B4858" s="34"/>
      <c r="C4858" s="34"/>
      <c r="D4858" s="34"/>
      <c r="E4858" s="35"/>
      <c r="F4858" s="36"/>
      <c r="G4858" s="36"/>
      <c r="H4858" s="36"/>
      <c r="I4858" s="34"/>
      <c r="J4858" s="202" t="s">
        <v>1224</v>
      </c>
      <c r="K4858" s="202">
        <v>1</v>
      </c>
      <c r="L4858" s="202">
        <v>2</v>
      </c>
      <c r="M4858" s="202">
        <v>3</v>
      </c>
      <c r="N4858" s="202">
        <v>4</v>
      </c>
      <c r="O4858" s="202">
        <v>5</v>
      </c>
      <c r="P4858" s="202">
        <v>6</v>
      </c>
      <c r="Q4858" s="202">
        <v>7</v>
      </c>
      <c r="R4858" s="202">
        <v>8</v>
      </c>
      <c r="S4858" s="202">
        <v>9</v>
      </c>
      <c r="T4858" s="202">
        <v>10</v>
      </c>
      <c r="U4858" s="202">
        <v>13</v>
      </c>
      <c r="V4858" s="202">
        <v>14</v>
      </c>
      <c r="W4858" s="202" t="s">
        <v>1224</v>
      </c>
      <c r="X4858" s="202">
        <v>1</v>
      </c>
      <c r="Y4858" s="202">
        <v>2</v>
      </c>
      <c r="Z4858" s="202">
        <v>3</v>
      </c>
      <c r="AA4858" s="202">
        <v>4</v>
      </c>
      <c r="AB4858" s="202">
        <v>5</v>
      </c>
      <c r="AC4858" s="202">
        <v>6</v>
      </c>
      <c r="AD4858" s="202">
        <v>7</v>
      </c>
      <c r="AE4858" s="202">
        <v>8</v>
      </c>
      <c r="AF4858" s="202">
        <v>9</v>
      </c>
      <c r="AG4858" s="202">
        <v>10</v>
      </c>
      <c r="AH4858" s="202">
        <v>13</v>
      </c>
      <c r="AI4858" s="202">
        <v>14</v>
      </c>
      <c r="AJ4858" s="202" t="s">
        <v>1224</v>
      </c>
      <c r="AK4858" s="202">
        <v>1</v>
      </c>
      <c r="AL4858" s="202">
        <v>2</v>
      </c>
      <c r="AM4858" s="202">
        <v>3</v>
      </c>
      <c r="AN4858" s="202">
        <v>4</v>
      </c>
      <c r="AO4858" s="202">
        <v>5</v>
      </c>
      <c r="AP4858" s="202">
        <v>6</v>
      </c>
      <c r="AQ4858" s="202">
        <v>7</v>
      </c>
      <c r="AR4858" s="202">
        <v>8</v>
      </c>
      <c r="AS4858" s="202">
        <v>9</v>
      </c>
      <c r="AT4858" s="202">
        <v>10</v>
      </c>
      <c r="AU4858" s="202">
        <v>13</v>
      </c>
      <c r="AV4858" s="202">
        <v>14</v>
      </c>
      <c r="AW4858" s="202">
        <v>15</v>
      </c>
    </row>
    <row r="4859" spans="1:49">
      <c r="A4859" s="37"/>
      <c r="B4859" s="38"/>
      <c r="C4859" s="38"/>
      <c r="D4859" s="38"/>
      <c r="E4859" s="60"/>
      <c r="F4859" s="61"/>
      <c r="G4859" s="61"/>
      <c r="H4859" s="61"/>
      <c r="I4859" s="38"/>
      <c r="J4859" s="134"/>
      <c r="K4859" s="134"/>
      <c r="L4859" s="134"/>
      <c r="M4859" s="134"/>
      <c r="N4859" s="134"/>
      <c r="O4859" s="134"/>
      <c r="P4859" s="134"/>
      <c r="Q4859" s="134"/>
      <c r="R4859" s="134"/>
      <c r="S4859" s="134"/>
      <c r="T4859" s="134"/>
      <c r="U4859" s="134"/>
      <c r="V4859" s="134"/>
      <c r="W4859" s="134"/>
      <c r="X4859" s="134"/>
      <c r="Y4859" s="134"/>
      <c r="Z4859" s="134"/>
      <c r="AA4859" s="134"/>
      <c r="AB4859" s="134"/>
      <c r="AC4859" s="134"/>
      <c r="AD4859" s="134"/>
      <c r="AE4859" s="134"/>
      <c r="AF4859" s="134"/>
      <c r="AG4859" s="134"/>
      <c r="AH4859" s="134"/>
      <c r="AI4859" s="134"/>
      <c r="AJ4859" s="134"/>
      <c r="AK4859" s="134"/>
      <c r="AL4859" s="134"/>
      <c r="AM4859" s="134"/>
      <c r="AN4859" s="134"/>
      <c r="AO4859" s="134"/>
      <c r="AP4859" s="134"/>
      <c r="AQ4859" s="134"/>
      <c r="AR4859" s="134"/>
      <c r="AS4859" s="134"/>
      <c r="AT4859" s="134"/>
      <c r="AU4859" s="134"/>
      <c r="AV4859" s="134"/>
      <c r="AW4859" s="134"/>
    </row>
    <row r="4860" spans="1:49">
      <c r="A4860" s="92" t="s">
        <v>797</v>
      </c>
      <c r="B4860" s="93" t="s">
        <v>1030</v>
      </c>
      <c r="C4860" s="93" t="s">
        <v>1171</v>
      </c>
      <c r="D4860" s="460"/>
      <c r="E4860" s="531"/>
      <c r="F4860" s="50"/>
      <c r="G4860" s="50"/>
      <c r="H4860" s="50"/>
      <c r="I4860" s="41" t="s">
        <v>1361</v>
      </c>
      <c r="J4860" s="28"/>
      <c r="K4860" s="28"/>
      <c r="L4860" s="28"/>
      <c r="M4860" s="28"/>
      <c r="N4860" s="28"/>
      <c r="O4860" s="28"/>
      <c r="P4860" s="28"/>
      <c r="Q4860" s="28"/>
      <c r="R4860" s="28"/>
      <c r="S4860" s="28"/>
      <c r="T4860" s="28"/>
      <c r="U4860" s="28"/>
      <c r="V4860" s="28"/>
      <c r="W4860" s="28"/>
      <c r="X4860" s="28"/>
      <c r="Y4860" s="28"/>
      <c r="Z4860" s="28"/>
      <c r="AA4860" s="28"/>
      <c r="AB4860" s="28"/>
      <c r="AC4860" s="28"/>
      <c r="AD4860" s="28"/>
      <c r="AE4860" s="28"/>
      <c r="AF4860" s="28"/>
      <c r="AG4860" s="28"/>
      <c r="AH4860" s="28"/>
      <c r="AI4860" s="28"/>
      <c r="AJ4860" s="28"/>
      <c r="AK4860" s="28"/>
      <c r="AL4860" s="28"/>
      <c r="AM4860" s="28"/>
      <c r="AN4860" s="28"/>
      <c r="AO4860" s="28"/>
      <c r="AP4860" s="28"/>
      <c r="AQ4860" s="28"/>
      <c r="AR4860" s="28"/>
      <c r="AS4860" s="28"/>
      <c r="AT4860" s="28"/>
      <c r="AU4860" s="28"/>
      <c r="AV4860" s="28"/>
      <c r="AW4860" s="28"/>
    </row>
    <row r="4861" spans="1:49">
      <c r="A4861" s="48"/>
      <c r="B4861" s="1"/>
      <c r="C4861" s="1"/>
      <c r="D4861" s="369"/>
      <c r="E4861" s="531"/>
      <c r="F4861" s="50"/>
      <c r="G4861" s="50"/>
      <c r="H4861" s="50"/>
      <c r="I4861" s="108"/>
      <c r="J4861" s="28"/>
      <c r="K4861" s="28"/>
      <c r="L4861" s="28"/>
      <c r="M4861" s="28"/>
      <c r="N4861" s="28"/>
      <c r="O4861" s="28"/>
      <c r="P4861" s="28"/>
      <c r="Q4861" s="28"/>
      <c r="R4861" s="28"/>
      <c r="S4861" s="28"/>
      <c r="T4861" s="28"/>
      <c r="U4861" s="28"/>
      <c r="V4861" s="28"/>
      <c r="W4861" s="28"/>
      <c r="X4861" s="28"/>
      <c r="Y4861" s="28"/>
      <c r="Z4861" s="28"/>
      <c r="AA4861" s="28"/>
      <c r="AB4861" s="28"/>
      <c r="AC4861" s="28"/>
      <c r="AD4861" s="28"/>
      <c r="AE4861" s="28"/>
      <c r="AF4861" s="28"/>
      <c r="AG4861" s="28"/>
      <c r="AH4861" s="28"/>
      <c r="AI4861" s="28"/>
      <c r="AJ4861" s="28"/>
      <c r="AK4861" s="28"/>
      <c r="AL4861" s="28"/>
      <c r="AM4861" s="28"/>
      <c r="AN4861" s="28"/>
      <c r="AO4861" s="28"/>
      <c r="AP4861" s="28"/>
      <c r="AQ4861" s="28"/>
      <c r="AR4861" s="28"/>
      <c r="AS4861" s="28"/>
      <c r="AT4861" s="28"/>
      <c r="AU4861" s="28"/>
      <c r="AV4861" s="28"/>
      <c r="AW4861" s="28"/>
    </row>
    <row r="4862" spans="1:49">
      <c r="A4862" s="48"/>
      <c r="B4862" s="42"/>
      <c r="C4862" s="42"/>
      <c r="D4862" s="42"/>
      <c r="E4862" s="531"/>
      <c r="F4862" s="50"/>
      <c r="G4862" s="50"/>
      <c r="H4862" s="50"/>
      <c r="I4862" s="49" t="s">
        <v>1559</v>
      </c>
      <c r="J4862" s="12">
        <f>SUM(J4863,J4871,J4873)</f>
        <v>2000</v>
      </c>
      <c r="K4862" s="12">
        <f t="shared" ref="K4862:AT4862" si="1357">SUM(K4863,K4871,K4873)</f>
        <v>315</v>
      </c>
      <c r="L4862" s="12">
        <f t="shared" si="1357"/>
        <v>0</v>
      </c>
      <c r="M4862" s="12">
        <f t="shared" si="1357"/>
        <v>585</v>
      </c>
      <c r="N4862" s="12">
        <f t="shared" si="1357"/>
        <v>0</v>
      </c>
      <c r="O4862" s="12">
        <f t="shared" si="1357"/>
        <v>0</v>
      </c>
      <c r="P4862" s="12">
        <f t="shared" si="1357"/>
        <v>0</v>
      </c>
      <c r="Q4862" s="12">
        <f t="shared" si="1357"/>
        <v>0</v>
      </c>
      <c r="R4862" s="12">
        <f t="shared" si="1357"/>
        <v>0</v>
      </c>
      <c r="S4862" s="12">
        <f t="shared" si="1357"/>
        <v>0</v>
      </c>
      <c r="T4862" s="12">
        <f t="shared" si="1357"/>
        <v>0</v>
      </c>
      <c r="U4862" s="12">
        <v>900</v>
      </c>
      <c r="V4862" s="12">
        <v>1100</v>
      </c>
      <c r="W4862" s="12">
        <f>SUM(W4863,W4871,W4873)</f>
        <v>0</v>
      </c>
      <c r="X4862" s="12">
        <f t="shared" si="1357"/>
        <v>0</v>
      </c>
      <c r="Y4862" s="12">
        <f t="shared" si="1357"/>
        <v>0</v>
      </c>
      <c r="Z4862" s="12">
        <f t="shared" si="1357"/>
        <v>0</v>
      </c>
      <c r="AA4862" s="12">
        <f t="shared" si="1357"/>
        <v>0</v>
      </c>
      <c r="AB4862" s="12">
        <f t="shared" si="1357"/>
        <v>0</v>
      </c>
      <c r="AC4862" s="12">
        <f t="shared" si="1357"/>
        <v>0</v>
      </c>
      <c r="AD4862" s="12">
        <f t="shared" si="1357"/>
        <v>0</v>
      </c>
      <c r="AE4862" s="12">
        <f t="shared" si="1357"/>
        <v>0</v>
      </c>
      <c r="AF4862" s="12">
        <f t="shared" si="1357"/>
        <v>0</v>
      </c>
      <c r="AG4862" s="12">
        <f t="shared" si="1357"/>
        <v>0</v>
      </c>
      <c r="AH4862" s="12">
        <v>0</v>
      </c>
      <c r="AI4862" s="12">
        <v>0</v>
      </c>
      <c r="AJ4862" s="12">
        <f>SUM(AJ4863,AJ4871,AJ4873)</f>
        <v>3585</v>
      </c>
      <c r="AK4862" s="12">
        <f t="shared" si="1357"/>
        <v>0</v>
      </c>
      <c r="AL4862" s="12">
        <f t="shared" si="1357"/>
        <v>0</v>
      </c>
      <c r="AM4862" s="12">
        <f t="shared" si="1357"/>
        <v>0</v>
      </c>
      <c r="AN4862" s="12">
        <f t="shared" si="1357"/>
        <v>1553</v>
      </c>
      <c r="AO4862" s="12">
        <f t="shared" si="1357"/>
        <v>0</v>
      </c>
      <c r="AP4862" s="12">
        <f t="shared" si="1357"/>
        <v>0</v>
      </c>
      <c r="AQ4862" s="12">
        <f t="shared" si="1357"/>
        <v>0</v>
      </c>
      <c r="AR4862" s="12">
        <f t="shared" si="1357"/>
        <v>479</v>
      </c>
      <c r="AS4862" s="12">
        <f t="shared" si="1357"/>
        <v>0</v>
      </c>
      <c r="AT4862" s="12">
        <f t="shared" si="1357"/>
        <v>0</v>
      </c>
      <c r="AU4862" s="12">
        <v>2032</v>
      </c>
      <c r="AV4862" s="12">
        <v>1553</v>
      </c>
      <c r="AW4862" s="12">
        <f t="shared" ref="AW4862:AW4891" si="1358">U4862+AH4862+AU4862</f>
        <v>2932</v>
      </c>
    </row>
    <row r="4863" spans="1:49">
      <c r="A4863" s="44" t="s">
        <v>797</v>
      </c>
      <c r="B4863" s="45" t="s">
        <v>1030</v>
      </c>
      <c r="C4863" s="45" t="s">
        <v>1171</v>
      </c>
      <c r="D4863" s="452" t="s">
        <v>2988</v>
      </c>
      <c r="E4863" s="213" t="s">
        <v>771</v>
      </c>
      <c r="F4863" s="65"/>
      <c r="G4863" s="65"/>
      <c r="H4863" s="65"/>
      <c r="I4863" s="1" t="s">
        <v>1500</v>
      </c>
      <c r="J4863" s="9">
        <f>SUM(J4864:J4865)</f>
        <v>0</v>
      </c>
      <c r="K4863" s="9">
        <f t="shared" ref="K4863:AT4863" si="1359">SUM(K4864:K4865)</f>
        <v>0</v>
      </c>
      <c r="L4863" s="9">
        <f t="shared" si="1359"/>
        <v>0</v>
      </c>
      <c r="M4863" s="9">
        <f t="shared" si="1359"/>
        <v>0</v>
      </c>
      <c r="N4863" s="9">
        <f t="shared" si="1359"/>
        <v>0</v>
      </c>
      <c r="O4863" s="9">
        <f t="shared" si="1359"/>
        <v>0</v>
      </c>
      <c r="P4863" s="9">
        <f t="shared" si="1359"/>
        <v>0</v>
      </c>
      <c r="Q4863" s="9">
        <f t="shared" si="1359"/>
        <v>0</v>
      </c>
      <c r="R4863" s="9">
        <f t="shared" si="1359"/>
        <v>0</v>
      </c>
      <c r="S4863" s="9">
        <f t="shared" si="1359"/>
        <v>0</v>
      </c>
      <c r="T4863" s="9">
        <f t="shared" si="1359"/>
        <v>0</v>
      </c>
      <c r="U4863" s="9">
        <v>0</v>
      </c>
      <c r="V4863" s="9">
        <v>0</v>
      </c>
      <c r="W4863" s="9">
        <f>SUM(W4864:W4865)</f>
        <v>0</v>
      </c>
      <c r="X4863" s="9">
        <f t="shared" si="1359"/>
        <v>0</v>
      </c>
      <c r="Y4863" s="9">
        <f t="shared" si="1359"/>
        <v>0</v>
      </c>
      <c r="Z4863" s="9">
        <f t="shared" si="1359"/>
        <v>0</v>
      </c>
      <c r="AA4863" s="9">
        <f t="shared" si="1359"/>
        <v>0</v>
      </c>
      <c r="AB4863" s="9">
        <f t="shared" si="1359"/>
        <v>0</v>
      </c>
      <c r="AC4863" s="9">
        <f t="shared" si="1359"/>
        <v>0</v>
      </c>
      <c r="AD4863" s="9">
        <f t="shared" si="1359"/>
        <v>0</v>
      </c>
      <c r="AE4863" s="9">
        <f t="shared" si="1359"/>
        <v>0</v>
      </c>
      <c r="AF4863" s="9">
        <f t="shared" si="1359"/>
        <v>0</v>
      </c>
      <c r="AG4863" s="9">
        <f t="shared" si="1359"/>
        <v>0</v>
      </c>
      <c r="AH4863" s="9">
        <v>0</v>
      </c>
      <c r="AI4863" s="9">
        <v>0</v>
      </c>
      <c r="AJ4863" s="9">
        <f>SUM(AJ4864:AJ4865)</f>
        <v>0</v>
      </c>
      <c r="AK4863" s="9">
        <f t="shared" si="1359"/>
        <v>0</v>
      </c>
      <c r="AL4863" s="9">
        <f t="shared" si="1359"/>
        <v>0</v>
      </c>
      <c r="AM4863" s="9">
        <f t="shared" si="1359"/>
        <v>0</v>
      </c>
      <c r="AN4863" s="9">
        <f t="shared" si="1359"/>
        <v>0</v>
      </c>
      <c r="AO4863" s="9">
        <f t="shared" si="1359"/>
        <v>0</v>
      </c>
      <c r="AP4863" s="9">
        <f t="shared" si="1359"/>
        <v>0</v>
      </c>
      <c r="AQ4863" s="9">
        <f t="shared" si="1359"/>
        <v>0</v>
      </c>
      <c r="AR4863" s="9">
        <f t="shared" si="1359"/>
        <v>0</v>
      </c>
      <c r="AS4863" s="9">
        <f t="shared" si="1359"/>
        <v>0</v>
      </c>
      <c r="AT4863" s="9">
        <f t="shared" si="1359"/>
        <v>0</v>
      </c>
      <c r="AU4863" s="9">
        <v>0</v>
      </c>
      <c r="AV4863" s="9">
        <v>0</v>
      </c>
      <c r="AW4863" s="9">
        <f t="shared" si="1358"/>
        <v>0</v>
      </c>
    </row>
    <row r="4864" spans="1:49">
      <c r="A4864" s="44" t="s">
        <v>797</v>
      </c>
      <c r="B4864" s="45" t="s">
        <v>1030</v>
      </c>
      <c r="C4864" s="45" t="s">
        <v>1171</v>
      </c>
      <c r="D4864" s="452" t="s">
        <v>2988</v>
      </c>
      <c r="E4864" s="367" t="s">
        <v>834</v>
      </c>
      <c r="F4864" s="50"/>
      <c r="G4864" s="468" t="s">
        <v>3096</v>
      </c>
      <c r="H4864" s="50" t="s">
        <v>2333</v>
      </c>
      <c r="I4864" s="42" t="s">
        <v>1165</v>
      </c>
      <c r="U4864" s="15">
        <v>0</v>
      </c>
      <c r="V4864" s="15">
        <v>0</v>
      </c>
      <c r="AH4864" s="15">
        <v>0</v>
      </c>
      <c r="AI4864" s="15">
        <v>0</v>
      </c>
      <c r="AU4864" s="15">
        <v>0</v>
      </c>
      <c r="AV4864" s="15">
        <v>0</v>
      </c>
      <c r="AW4864" s="15">
        <f t="shared" si="1358"/>
        <v>0</v>
      </c>
    </row>
    <row r="4865" spans="1:49">
      <c r="A4865" s="44" t="s">
        <v>797</v>
      </c>
      <c r="B4865" s="45" t="s">
        <v>1030</v>
      </c>
      <c r="C4865" s="45" t="s">
        <v>1171</v>
      </c>
      <c r="D4865" s="452" t="s">
        <v>2988</v>
      </c>
      <c r="E4865" s="367" t="s">
        <v>772</v>
      </c>
      <c r="F4865" s="50"/>
      <c r="G4865" s="468" t="s">
        <v>3096</v>
      </c>
      <c r="H4865" s="50" t="s">
        <v>2333</v>
      </c>
      <c r="I4865" s="42" t="s">
        <v>1227</v>
      </c>
      <c r="J4865" s="15">
        <f>J4866+J4867+J4868+J4869+J4870</f>
        <v>0</v>
      </c>
      <c r="K4865" s="15">
        <f t="shared" ref="K4865:AT4865" si="1360">K4866+K4867+K4868+K4869+K4870</f>
        <v>0</v>
      </c>
      <c r="L4865" s="15">
        <f t="shared" si="1360"/>
        <v>0</v>
      </c>
      <c r="M4865" s="15">
        <f t="shared" si="1360"/>
        <v>0</v>
      </c>
      <c r="N4865" s="15">
        <f t="shared" si="1360"/>
        <v>0</v>
      </c>
      <c r="O4865" s="15">
        <f t="shared" si="1360"/>
        <v>0</v>
      </c>
      <c r="P4865" s="15">
        <f t="shared" si="1360"/>
        <v>0</v>
      </c>
      <c r="Q4865" s="15">
        <f t="shared" si="1360"/>
        <v>0</v>
      </c>
      <c r="R4865" s="15">
        <f t="shared" si="1360"/>
        <v>0</v>
      </c>
      <c r="S4865" s="15">
        <f t="shared" si="1360"/>
        <v>0</v>
      </c>
      <c r="T4865" s="15">
        <f t="shared" si="1360"/>
        <v>0</v>
      </c>
      <c r="U4865" s="15">
        <v>0</v>
      </c>
      <c r="V4865" s="15">
        <v>0</v>
      </c>
      <c r="W4865" s="15">
        <f>W4866+W4867+W4868+W4869+W4870</f>
        <v>0</v>
      </c>
      <c r="X4865" s="15">
        <f t="shared" si="1360"/>
        <v>0</v>
      </c>
      <c r="Y4865" s="15">
        <f t="shared" si="1360"/>
        <v>0</v>
      </c>
      <c r="Z4865" s="15">
        <f t="shared" si="1360"/>
        <v>0</v>
      </c>
      <c r="AA4865" s="15">
        <f t="shared" si="1360"/>
        <v>0</v>
      </c>
      <c r="AB4865" s="15">
        <f t="shared" si="1360"/>
        <v>0</v>
      </c>
      <c r="AC4865" s="15">
        <f t="shared" si="1360"/>
        <v>0</v>
      </c>
      <c r="AD4865" s="15">
        <f t="shared" si="1360"/>
        <v>0</v>
      </c>
      <c r="AE4865" s="15">
        <f t="shared" si="1360"/>
        <v>0</v>
      </c>
      <c r="AF4865" s="15">
        <f t="shared" si="1360"/>
        <v>0</v>
      </c>
      <c r="AG4865" s="15">
        <f t="shared" si="1360"/>
        <v>0</v>
      </c>
      <c r="AH4865" s="15">
        <v>0</v>
      </c>
      <c r="AI4865" s="15">
        <v>0</v>
      </c>
      <c r="AJ4865" s="15">
        <f>AJ4866+AJ4867+AJ4868+AJ4869+AJ4870</f>
        <v>0</v>
      </c>
      <c r="AK4865" s="15">
        <f t="shared" si="1360"/>
        <v>0</v>
      </c>
      <c r="AL4865" s="15">
        <f t="shared" si="1360"/>
        <v>0</v>
      </c>
      <c r="AM4865" s="15">
        <f t="shared" si="1360"/>
        <v>0</v>
      </c>
      <c r="AN4865" s="15">
        <f t="shared" si="1360"/>
        <v>0</v>
      </c>
      <c r="AO4865" s="15">
        <f t="shared" si="1360"/>
        <v>0</v>
      </c>
      <c r="AP4865" s="15">
        <f t="shared" si="1360"/>
        <v>0</v>
      </c>
      <c r="AQ4865" s="15">
        <f t="shared" si="1360"/>
        <v>0</v>
      </c>
      <c r="AR4865" s="15">
        <f t="shared" si="1360"/>
        <v>0</v>
      </c>
      <c r="AS4865" s="15">
        <f t="shared" si="1360"/>
        <v>0</v>
      </c>
      <c r="AT4865" s="15">
        <f t="shared" si="1360"/>
        <v>0</v>
      </c>
      <c r="AU4865" s="15">
        <v>0</v>
      </c>
      <c r="AV4865" s="15">
        <v>0</v>
      </c>
      <c r="AW4865" s="15">
        <f t="shared" si="1358"/>
        <v>0</v>
      </c>
    </row>
    <row r="4866" spans="1:49" s="144" customFormat="1">
      <c r="A4866" s="44" t="s">
        <v>797</v>
      </c>
      <c r="B4866" s="45" t="s">
        <v>1030</v>
      </c>
      <c r="C4866" s="45" t="s">
        <v>1171</v>
      </c>
      <c r="D4866" s="452" t="s">
        <v>2988</v>
      </c>
      <c r="E4866" s="140" t="s">
        <v>850</v>
      </c>
      <c r="F4866" s="141" t="s">
        <v>553</v>
      </c>
      <c r="G4866" s="468" t="s">
        <v>3096</v>
      </c>
      <c r="H4866" s="50" t="s">
        <v>2333</v>
      </c>
      <c r="I4866" s="142" t="s">
        <v>1119</v>
      </c>
      <c r="J4866" s="15"/>
      <c r="K4866" s="15"/>
      <c r="L4866" s="15"/>
      <c r="M4866" s="15"/>
      <c r="N4866" s="15"/>
      <c r="O4866" s="15"/>
      <c r="P4866" s="15"/>
      <c r="Q4866" s="15"/>
      <c r="R4866" s="15"/>
      <c r="S4866" s="15"/>
      <c r="T4866" s="15"/>
      <c r="U4866" s="15">
        <v>0</v>
      </c>
      <c r="V4866" s="15">
        <v>0</v>
      </c>
      <c r="W4866" s="15"/>
      <c r="X4866" s="15"/>
      <c r="Y4866" s="15"/>
      <c r="Z4866" s="15"/>
      <c r="AA4866" s="15"/>
      <c r="AB4866" s="15"/>
      <c r="AC4866" s="15"/>
      <c r="AD4866" s="15"/>
      <c r="AE4866" s="15"/>
      <c r="AF4866" s="15"/>
      <c r="AG4866" s="15"/>
      <c r="AH4866" s="15">
        <v>0</v>
      </c>
      <c r="AI4866" s="15">
        <v>0</v>
      </c>
      <c r="AJ4866" s="15"/>
      <c r="AK4866" s="15"/>
      <c r="AL4866" s="15"/>
      <c r="AM4866" s="15"/>
      <c r="AN4866" s="15"/>
      <c r="AO4866" s="15"/>
      <c r="AP4866" s="15"/>
      <c r="AQ4866" s="15"/>
      <c r="AR4866" s="15"/>
      <c r="AS4866" s="15"/>
      <c r="AT4866" s="15"/>
      <c r="AU4866" s="15">
        <v>0</v>
      </c>
      <c r="AV4866" s="15">
        <v>0</v>
      </c>
      <c r="AW4866" s="15">
        <f t="shared" si="1358"/>
        <v>0</v>
      </c>
    </row>
    <row r="4867" spans="1:49" s="144" customFormat="1">
      <c r="A4867" s="44" t="s">
        <v>797</v>
      </c>
      <c r="B4867" s="45" t="s">
        <v>1030</v>
      </c>
      <c r="C4867" s="45" t="s">
        <v>1171</v>
      </c>
      <c r="D4867" s="452" t="s">
        <v>2988</v>
      </c>
      <c r="E4867" s="140" t="s">
        <v>851</v>
      </c>
      <c r="F4867" s="141" t="s">
        <v>554</v>
      </c>
      <c r="G4867" s="468" t="s">
        <v>3096</v>
      </c>
      <c r="H4867" s="50" t="s">
        <v>2333</v>
      </c>
      <c r="I4867" s="142" t="s">
        <v>1290</v>
      </c>
      <c r="J4867" s="15"/>
      <c r="K4867" s="15"/>
      <c r="L4867" s="15"/>
      <c r="M4867" s="15"/>
      <c r="N4867" s="15"/>
      <c r="O4867" s="15"/>
      <c r="P4867" s="15"/>
      <c r="Q4867" s="15"/>
      <c r="R4867" s="15"/>
      <c r="S4867" s="15"/>
      <c r="T4867" s="15"/>
      <c r="U4867" s="15">
        <v>0</v>
      </c>
      <c r="V4867" s="15">
        <v>0</v>
      </c>
      <c r="W4867" s="15"/>
      <c r="X4867" s="15"/>
      <c r="Y4867" s="15"/>
      <c r="Z4867" s="15"/>
      <c r="AA4867" s="15"/>
      <c r="AB4867" s="15"/>
      <c r="AC4867" s="15"/>
      <c r="AD4867" s="15"/>
      <c r="AE4867" s="15"/>
      <c r="AF4867" s="15"/>
      <c r="AG4867" s="15"/>
      <c r="AH4867" s="15">
        <v>0</v>
      </c>
      <c r="AI4867" s="15">
        <v>0</v>
      </c>
      <c r="AJ4867" s="15"/>
      <c r="AK4867" s="15"/>
      <c r="AL4867" s="15"/>
      <c r="AM4867" s="15"/>
      <c r="AN4867" s="15"/>
      <c r="AO4867" s="15"/>
      <c r="AP4867" s="15"/>
      <c r="AQ4867" s="15"/>
      <c r="AR4867" s="15"/>
      <c r="AS4867" s="15"/>
      <c r="AT4867" s="15"/>
      <c r="AU4867" s="15">
        <v>0</v>
      </c>
      <c r="AV4867" s="15">
        <v>0</v>
      </c>
      <c r="AW4867" s="15">
        <f t="shared" si="1358"/>
        <v>0</v>
      </c>
    </row>
    <row r="4868" spans="1:49" s="144" customFormat="1">
      <c r="A4868" s="44" t="s">
        <v>797</v>
      </c>
      <c r="B4868" s="45" t="s">
        <v>1030</v>
      </c>
      <c r="C4868" s="45" t="s">
        <v>1171</v>
      </c>
      <c r="D4868" s="452" t="s">
        <v>2988</v>
      </c>
      <c r="E4868" s="140" t="s">
        <v>852</v>
      </c>
      <c r="F4868" s="141" t="s">
        <v>555</v>
      </c>
      <c r="G4868" s="468" t="s">
        <v>3096</v>
      </c>
      <c r="H4868" s="50" t="s">
        <v>2333</v>
      </c>
      <c r="I4868" s="142" t="s">
        <v>1733</v>
      </c>
      <c r="J4868" s="15"/>
      <c r="K4868" s="15"/>
      <c r="L4868" s="15"/>
      <c r="M4868" s="15"/>
      <c r="N4868" s="15"/>
      <c r="O4868" s="15"/>
      <c r="P4868" s="15"/>
      <c r="Q4868" s="15"/>
      <c r="R4868" s="15"/>
      <c r="S4868" s="15"/>
      <c r="T4868" s="15"/>
      <c r="U4868" s="15">
        <v>0</v>
      </c>
      <c r="V4868" s="15">
        <v>0</v>
      </c>
      <c r="W4868" s="15"/>
      <c r="X4868" s="15"/>
      <c r="Y4868" s="15"/>
      <c r="Z4868" s="15"/>
      <c r="AA4868" s="15"/>
      <c r="AB4868" s="15"/>
      <c r="AC4868" s="15"/>
      <c r="AD4868" s="15"/>
      <c r="AE4868" s="15"/>
      <c r="AF4868" s="15"/>
      <c r="AG4868" s="15"/>
      <c r="AH4868" s="15">
        <v>0</v>
      </c>
      <c r="AI4868" s="15">
        <v>0</v>
      </c>
      <c r="AJ4868" s="15"/>
      <c r="AK4868" s="15"/>
      <c r="AL4868" s="15"/>
      <c r="AM4868" s="15"/>
      <c r="AN4868" s="15"/>
      <c r="AO4868" s="15"/>
      <c r="AP4868" s="15"/>
      <c r="AQ4868" s="15"/>
      <c r="AR4868" s="15"/>
      <c r="AS4868" s="15"/>
      <c r="AT4868" s="15"/>
      <c r="AU4868" s="15">
        <v>0</v>
      </c>
      <c r="AV4868" s="15">
        <v>0</v>
      </c>
      <c r="AW4868" s="15">
        <f t="shared" si="1358"/>
        <v>0</v>
      </c>
    </row>
    <row r="4869" spans="1:49" s="144" customFormat="1">
      <c r="A4869" s="44" t="s">
        <v>797</v>
      </c>
      <c r="B4869" s="45" t="s">
        <v>1030</v>
      </c>
      <c r="C4869" s="45" t="s">
        <v>1171</v>
      </c>
      <c r="D4869" s="452" t="s">
        <v>2988</v>
      </c>
      <c r="E4869" s="140" t="s">
        <v>853</v>
      </c>
      <c r="F4869" s="141" t="s">
        <v>556</v>
      </c>
      <c r="G4869" s="468" t="s">
        <v>3096</v>
      </c>
      <c r="H4869" s="50" t="s">
        <v>2333</v>
      </c>
      <c r="I4869" s="142" t="s">
        <v>1734</v>
      </c>
      <c r="J4869" s="15"/>
      <c r="K4869" s="15"/>
      <c r="L4869" s="15"/>
      <c r="M4869" s="15"/>
      <c r="N4869" s="15"/>
      <c r="O4869" s="15"/>
      <c r="P4869" s="15"/>
      <c r="Q4869" s="15"/>
      <c r="R4869" s="15"/>
      <c r="S4869" s="15"/>
      <c r="T4869" s="15"/>
      <c r="U4869" s="15">
        <v>0</v>
      </c>
      <c r="V4869" s="15">
        <v>0</v>
      </c>
      <c r="W4869" s="15"/>
      <c r="X4869" s="15"/>
      <c r="Y4869" s="15"/>
      <c r="Z4869" s="15"/>
      <c r="AA4869" s="15"/>
      <c r="AB4869" s="15"/>
      <c r="AC4869" s="15"/>
      <c r="AD4869" s="15"/>
      <c r="AE4869" s="15"/>
      <c r="AF4869" s="15"/>
      <c r="AG4869" s="15"/>
      <c r="AH4869" s="15">
        <v>0</v>
      </c>
      <c r="AI4869" s="15">
        <v>0</v>
      </c>
      <c r="AJ4869" s="15"/>
      <c r="AK4869" s="15"/>
      <c r="AL4869" s="15"/>
      <c r="AM4869" s="15"/>
      <c r="AN4869" s="15"/>
      <c r="AO4869" s="15"/>
      <c r="AP4869" s="15"/>
      <c r="AQ4869" s="15"/>
      <c r="AR4869" s="15"/>
      <c r="AS4869" s="15"/>
      <c r="AT4869" s="15"/>
      <c r="AU4869" s="15">
        <v>0</v>
      </c>
      <c r="AV4869" s="15">
        <v>0</v>
      </c>
      <c r="AW4869" s="15">
        <f t="shared" si="1358"/>
        <v>0</v>
      </c>
    </row>
    <row r="4870" spans="1:49" s="144" customFormat="1">
      <c r="A4870" s="44" t="s">
        <v>797</v>
      </c>
      <c r="B4870" s="45" t="s">
        <v>1030</v>
      </c>
      <c r="C4870" s="45" t="s">
        <v>1171</v>
      </c>
      <c r="D4870" s="452" t="s">
        <v>2988</v>
      </c>
      <c r="E4870" s="140" t="s">
        <v>854</v>
      </c>
      <c r="F4870" s="141" t="s">
        <v>557</v>
      </c>
      <c r="G4870" s="468" t="s">
        <v>3096</v>
      </c>
      <c r="H4870" s="50" t="s">
        <v>2333</v>
      </c>
      <c r="I4870" s="142" t="s">
        <v>1735</v>
      </c>
      <c r="J4870" s="15"/>
      <c r="K4870" s="15"/>
      <c r="L4870" s="15"/>
      <c r="M4870" s="15"/>
      <c r="N4870" s="15"/>
      <c r="O4870" s="15"/>
      <c r="P4870" s="15"/>
      <c r="Q4870" s="15"/>
      <c r="R4870" s="15"/>
      <c r="S4870" s="15"/>
      <c r="T4870" s="15"/>
      <c r="U4870" s="15">
        <v>0</v>
      </c>
      <c r="V4870" s="15">
        <v>0</v>
      </c>
      <c r="W4870" s="15"/>
      <c r="X4870" s="15"/>
      <c r="Y4870" s="15"/>
      <c r="Z4870" s="15"/>
      <c r="AA4870" s="15"/>
      <c r="AB4870" s="15"/>
      <c r="AC4870" s="15"/>
      <c r="AD4870" s="15"/>
      <c r="AE4870" s="15"/>
      <c r="AF4870" s="15"/>
      <c r="AG4870" s="15"/>
      <c r="AH4870" s="15">
        <v>0</v>
      </c>
      <c r="AI4870" s="15">
        <v>0</v>
      </c>
      <c r="AJ4870" s="15"/>
      <c r="AK4870" s="15"/>
      <c r="AL4870" s="15"/>
      <c r="AM4870" s="15"/>
      <c r="AN4870" s="15"/>
      <c r="AO4870" s="15"/>
      <c r="AP4870" s="15"/>
      <c r="AQ4870" s="15"/>
      <c r="AR4870" s="15"/>
      <c r="AS4870" s="15"/>
      <c r="AT4870" s="15"/>
      <c r="AU4870" s="15">
        <v>0</v>
      </c>
      <c r="AV4870" s="15">
        <v>0</v>
      </c>
      <c r="AW4870" s="15">
        <f t="shared" si="1358"/>
        <v>0</v>
      </c>
    </row>
    <row r="4871" spans="1:49">
      <c r="A4871" s="44" t="s">
        <v>797</v>
      </c>
      <c r="B4871" s="45" t="s">
        <v>1030</v>
      </c>
      <c r="C4871" s="45" t="s">
        <v>1171</v>
      </c>
      <c r="D4871" s="452" t="s">
        <v>2988</v>
      </c>
      <c r="E4871" s="213" t="s">
        <v>773</v>
      </c>
      <c r="F4871" s="65"/>
      <c r="G4871" s="65"/>
      <c r="H4871" s="65"/>
      <c r="I4871" s="1" t="s">
        <v>1362</v>
      </c>
      <c r="J4871" s="9">
        <f>SUM(J4872)</f>
        <v>0</v>
      </c>
      <c r="K4871" s="9">
        <f t="shared" ref="K4871:AT4871" si="1361">SUM(K4872)</f>
        <v>0</v>
      </c>
      <c r="L4871" s="9">
        <f t="shared" si="1361"/>
        <v>0</v>
      </c>
      <c r="M4871" s="9">
        <f t="shared" si="1361"/>
        <v>0</v>
      </c>
      <c r="N4871" s="9">
        <f t="shared" si="1361"/>
        <v>0</v>
      </c>
      <c r="O4871" s="9">
        <f t="shared" si="1361"/>
        <v>0</v>
      </c>
      <c r="P4871" s="9">
        <f t="shared" si="1361"/>
        <v>0</v>
      </c>
      <c r="Q4871" s="9">
        <f t="shared" si="1361"/>
        <v>0</v>
      </c>
      <c r="R4871" s="9">
        <f t="shared" si="1361"/>
        <v>0</v>
      </c>
      <c r="S4871" s="9">
        <f t="shared" si="1361"/>
        <v>0</v>
      </c>
      <c r="T4871" s="9">
        <f t="shared" si="1361"/>
        <v>0</v>
      </c>
      <c r="U4871" s="9">
        <v>0</v>
      </c>
      <c r="V4871" s="9">
        <v>0</v>
      </c>
      <c r="W4871" s="9">
        <f>SUM(W4872)</f>
        <v>0</v>
      </c>
      <c r="X4871" s="9">
        <f t="shared" si="1361"/>
        <v>0</v>
      </c>
      <c r="Y4871" s="9">
        <f t="shared" si="1361"/>
        <v>0</v>
      </c>
      <c r="Z4871" s="9">
        <f t="shared" si="1361"/>
        <v>0</v>
      </c>
      <c r="AA4871" s="9">
        <f t="shared" si="1361"/>
        <v>0</v>
      </c>
      <c r="AB4871" s="9">
        <f t="shared" si="1361"/>
        <v>0</v>
      </c>
      <c r="AC4871" s="9">
        <f t="shared" si="1361"/>
        <v>0</v>
      </c>
      <c r="AD4871" s="9">
        <f t="shared" si="1361"/>
        <v>0</v>
      </c>
      <c r="AE4871" s="9">
        <f t="shared" si="1361"/>
        <v>0</v>
      </c>
      <c r="AF4871" s="9">
        <f t="shared" si="1361"/>
        <v>0</v>
      </c>
      <c r="AG4871" s="9">
        <f t="shared" si="1361"/>
        <v>0</v>
      </c>
      <c r="AH4871" s="9">
        <v>0</v>
      </c>
      <c r="AI4871" s="9">
        <v>0</v>
      </c>
      <c r="AJ4871" s="9">
        <f>SUM(AJ4872)</f>
        <v>0</v>
      </c>
      <c r="AK4871" s="9">
        <f t="shared" si="1361"/>
        <v>0</v>
      </c>
      <c r="AL4871" s="9">
        <f t="shared" si="1361"/>
        <v>0</v>
      </c>
      <c r="AM4871" s="9">
        <f t="shared" si="1361"/>
        <v>0</v>
      </c>
      <c r="AN4871" s="9">
        <f t="shared" si="1361"/>
        <v>0</v>
      </c>
      <c r="AO4871" s="9">
        <f t="shared" si="1361"/>
        <v>0</v>
      </c>
      <c r="AP4871" s="9">
        <f t="shared" si="1361"/>
        <v>0</v>
      </c>
      <c r="AQ4871" s="9">
        <f t="shared" si="1361"/>
        <v>0</v>
      </c>
      <c r="AR4871" s="9">
        <f t="shared" si="1361"/>
        <v>0</v>
      </c>
      <c r="AS4871" s="9">
        <f t="shared" si="1361"/>
        <v>0</v>
      </c>
      <c r="AT4871" s="9">
        <f t="shared" si="1361"/>
        <v>0</v>
      </c>
      <c r="AU4871" s="9">
        <v>0</v>
      </c>
      <c r="AV4871" s="9">
        <v>0</v>
      </c>
      <c r="AW4871" s="9">
        <f t="shared" si="1358"/>
        <v>0</v>
      </c>
    </row>
    <row r="4872" spans="1:49">
      <c r="A4872" s="44" t="s">
        <v>797</v>
      </c>
      <c r="B4872" s="45" t="s">
        <v>1030</v>
      </c>
      <c r="C4872" s="45" t="s">
        <v>1171</v>
      </c>
      <c r="D4872" s="452" t="s">
        <v>2988</v>
      </c>
      <c r="E4872" s="367" t="s">
        <v>785</v>
      </c>
      <c r="F4872" s="50"/>
      <c r="G4872" s="468" t="s">
        <v>3096</v>
      </c>
      <c r="H4872" s="50" t="s">
        <v>2333</v>
      </c>
      <c r="I4872" s="42" t="s">
        <v>1363</v>
      </c>
      <c r="U4872" s="15">
        <v>0</v>
      </c>
      <c r="V4872" s="15">
        <v>0</v>
      </c>
      <c r="AH4872" s="15">
        <v>0</v>
      </c>
      <c r="AI4872" s="15">
        <v>0</v>
      </c>
      <c r="AU4872" s="15">
        <v>0</v>
      </c>
      <c r="AV4872" s="15">
        <v>0</v>
      </c>
      <c r="AW4872" s="15">
        <f t="shared" si="1358"/>
        <v>0</v>
      </c>
    </row>
    <row r="4873" spans="1:49">
      <c r="A4873" s="44" t="s">
        <v>797</v>
      </c>
      <c r="B4873" s="45" t="s">
        <v>1030</v>
      </c>
      <c r="C4873" s="45" t="s">
        <v>1171</v>
      </c>
      <c r="D4873" s="452" t="s">
        <v>2988</v>
      </c>
      <c r="E4873" s="213" t="s">
        <v>1364</v>
      </c>
      <c r="F4873" s="65"/>
      <c r="G4873" s="65"/>
      <c r="H4873" s="65"/>
      <c r="I4873" s="1" t="s">
        <v>2104</v>
      </c>
      <c r="J4873" s="9">
        <f>SUM(J4874:J4883)</f>
        <v>2000</v>
      </c>
      <c r="K4873" s="9">
        <f t="shared" ref="K4873:AT4873" si="1362">SUM(K4874:K4883)</f>
        <v>315</v>
      </c>
      <c r="L4873" s="9">
        <f t="shared" si="1362"/>
        <v>0</v>
      </c>
      <c r="M4873" s="9">
        <f t="shared" si="1362"/>
        <v>585</v>
      </c>
      <c r="N4873" s="9">
        <f t="shared" si="1362"/>
        <v>0</v>
      </c>
      <c r="O4873" s="9">
        <f t="shared" si="1362"/>
        <v>0</v>
      </c>
      <c r="P4873" s="9">
        <f t="shared" si="1362"/>
        <v>0</v>
      </c>
      <c r="Q4873" s="9">
        <f t="shared" si="1362"/>
        <v>0</v>
      </c>
      <c r="R4873" s="9">
        <f t="shared" si="1362"/>
        <v>0</v>
      </c>
      <c r="S4873" s="9">
        <f t="shared" si="1362"/>
        <v>0</v>
      </c>
      <c r="T4873" s="9">
        <f t="shared" si="1362"/>
        <v>0</v>
      </c>
      <c r="U4873" s="9">
        <v>900</v>
      </c>
      <c r="V4873" s="9">
        <v>1100</v>
      </c>
      <c r="W4873" s="9">
        <f>SUM(W4874:W4883)</f>
        <v>0</v>
      </c>
      <c r="X4873" s="9">
        <f t="shared" si="1362"/>
        <v>0</v>
      </c>
      <c r="Y4873" s="9">
        <f t="shared" si="1362"/>
        <v>0</v>
      </c>
      <c r="Z4873" s="9">
        <f t="shared" si="1362"/>
        <v>0</v>
      </c>
      <c r="AA4873" s="9">
        <f t="shared" si="1362"/>
        <v>0</v>
      </c>
      <c r="AB4873" s="9">
        <f t="shared" si="1362"/>
        <v>0</v>
      </c>
      <c r="AC4873" s="9">
        <f t="shared" si="1362"/>
        <v>0</v>
      </c>
      <c r="AD4873" s="9">
        <f t="shared" si="1362"/>
        <v>0</v>
      </c>
      <c r="AE4873" s="9">
        <f t="shared" si="1362"/>
        <v>0</v>
      </c>
      <c r="AF4873" s="9">
        <f t="shared" si="1362"/>
        <v>0</v>
      </c>
      <c r="AG4873" s="9">
        <f t="shared" si="1362"/>
        <v>0</v>
      </c>
      <c r="AH4873" s="9">
        <v>0</v>
      </c>
      <c r="AI4873" s="9">
        <v>0</v>
      </c>
      <c r="AJ4873" s="9">
        <f>SUM(AJ4874:AJ4883)</f>
        <v>3585</v>
      </c>
      <c r="AK4873" s="9">
        <f t="shared" si="1362"/>
        <v>0</v>
      </c>
      <c r="AL4873" s="9">
        <f t="shared" si="1362"/>
        <v>0</v>
      </c>
      <c r="AM4873" s="9">
        <f t="shared" si="1362"/>
        <v>0</v>
      </c>
      <c r="AN4873" s="9">
        <f t="shared" si="1362"/>
        <v>1553</v>
      </c>
      <c r="AO4873" s="9">
        <f t="shared" si="1362"/>
        <v>0</v>
      </c>
      <c r="AP4873" s="9">
        <f t="shared" si="1362"/>
        <v>0</v>
      </c>
      <c r="AQ4873" s="9">
        <f t="shared" si="1362"/>
        <v>0</v>
      </c>
      <c r="AR4873" s="9">
        <f t="shared" si="1362"/>
        <v>479</v>
      </c>
      <c r="AS4873" s="9">
        <f t="shared" si="1362"/>
        <v>0</v>
      </c>
      <c r="AT4873" s="9">
        <f t="shared" si="1362"/>
        <v>0</v>
      </c>
      <c r="AU4873" s="9">
        <v>2032</v>
      </c>
      <c r="AV4873" s="9">
        <v>1553</v>
      </c>
      <c r="AW4873" s="9">
        <f t="shared" si="1358"/>
        <v>2932</v>
      </c>
    </row>
    <row r="4874" spans="1:49">
      <c r="A4874" s="44" t="s">
        <v>797</v>
      </c>
      <c r="B4874" s="45" t="s">
        <v>1030</v>
      </c>
      <c r="C4874" s="45" t="s">
        <v>1171</v>
      </c>
      <c r="D4874" s="452" t="s">
        <v>2988</v>
      </c>
      <c r="E4874" s="367" t="s">
        <v>786</v>
      </c>
      <c r="F4874" s="50"/>
      <c r="G4874" s="468" t="s">
        <v>3096</v>
      </c>
      <c r="H4874" s="50" t="s">
        <v>2333</v>
      </c>
      <c r="I4874" s="42" t="s">
        <v>1191</v>
      </c>
      <c r="J4874" s="15">
        <v>500</v>
      </c>
      <c r="K4874" s="15">
        <v>100</v>
      </c>
      <c r="M4874" s="15">
        <v>100</v>
      </c>
      <c r="U4874" s="15">
        <v>200</v>
      </c>
      <c r="V4874" s="15">
        <v>300</v>
      </c>
      <c r="AH4874" s="15">
        <v>0</v>
      </c>
      <c r="AI4874" s="15">
        <v>0</v>
      </c>
      <c r="AU4874" s="15">
        <v>0</v>
      </c>
      <c r="AV4874" s="15">
        <v>0</v>
      </c>
      <c r="AW4874" s="15">
        <f t="shared" si="1358"/>
        <v>200</v>
      </c>
    </row>
    <row r="4875" spans="1:49">
      <c r="A4875" s="44" t="s">
        <v>797</v>
      </c>
      <c r="B4875" s="45" t="s">
        <v>1030</v>
      </c>
      <c r="C4875" s="45" t="s">
        <v>1171</v>
      </c>
      <c r="D4875" s="452" t="s">
        <v>2988</v>
      </c>
      <c r="E4875" s="367" t="s">
        <v>1528</v>
      </c>
      <c r="F4875" s="50"/>
      <c r="G4875" s="468" t="s">
        <v>3096</v>
      </c>
      <c r="H4875" s="50" t="s">
        <v>2333</v>
      </c>
      <c r="I4875" s="42" t="s">
        <v>989</v>
      </c>
      <c r="U4875" s="15">
        <v>0</v>
      </c>
      <c r="V4875" s="15">
        <v>0</v>
      </c>
      <c r="AH4875" s="15">
        <v>0</v>
      </c>
      <c r="AI4875" s="15">
        <v>0</v>
      </c>
      <c r="AU4875" s="15">
        <v>0</v>
      </c>
      <c r="AV4875" s="15">
        <v>0</v>
      </c>
      <c r="AW4875" s="15">
        <f t="shared" si="1358"/>
        <v>0</v>
      </c>
    </row>
    <row r="4876" spans="1:49">
      <c r="A4876" s="44" t="s">
        <v>797</v>
      </c>
      <c r="B4876" s="45" t="s">
        <v>1030</v>
      </c>
      <c r="C4876" s="45" t="s">
        <v>1171</v>
      </c>
      <c r="D4876" s="452" t="s">
        <v>2988</v>
      </c>
      <c r="E4876" s="367" t="s">
        <v>1679</v>
      </c>
      <c r="F4876" s="50"/>
      <c r="G4876" s="468" t="s">
        <v>3096</v>
      </c>
      <c r="H4876" s="50" t="s">
        <v>2333</v>
      </c>
      <c r="I4876" s="42" t="s">
        <v>1048</v>
      </c>
      <c r="U4876" s="15">
        <v>0</v>
      </c>
      <c r="V4876" s="15">
        <v>0</v>
      </c>
      <c r="AH4876" s="15">
        <v>0</v>
      </c>
      <c r="AI4876" s="15">
        <v>0</v>
      </c>
      <c r="AU4876" s="15">
        <v>0</v>
      </c>
      <c r="AV4876" s="15">
        <v>0</v>
      </c>
      <c r="AW4876" s="15">
        <f t="shared" si="1358"/>
        <v>0</v>
      </c>
    </row>
    <row r="4877" spans="1:49">
      <c r="A4877" s="44" t="s">
        <v>797</v>
      </c>
      <c r="B4877" s="45" t="s">
        <v>1030</v>
      </c>
      <c r="C4877" s="45" t="s">
        <v>1171</v>
      </c>
      <c r="D4877" s="452" t="s">
        <v>2988</v>
      </c>
      <c r="E4877" s="367" t="s">
        <v>787</v>
      </c>
      <c r="F4877" s="50"/>
      <c r="G4877" s="468" t="s">
        <v>3096</v>
      </c>
      <c r="H4877" s="50" t="s">
        <v>2333</v>
      </c>
      <c r="I4877" s="42" t="s">
        <v>2078</v>
      </c>
      <c r="J4877" s="15">
        <v>500</v>
      </c>
      <c r="K4877" s="15">
        <v>215</v>
      </c>
      <c r="M4877" s="15">
        <v>285</v>
      </c>
      <c r="U4877" s="15">
        <v>500</v>
      </c>
      <c r="V4877" s="15">
        <v>0</v>
      </c>
      <c r="AH4877" s="15">
        <v>0</v>
      </c>
      <c r="AI4877" s="15">
        <v>0</v>
      </c>
      <c r="AJ4877" s="15">
        <v>3585</v>
      </c>
      <c r="AN4877" s="15">
        <v>1553</v>
      </c>
      <c r="AR4877" s="15">
        <v>479</v>
      </c>
      <c r="AU4877" s="15">
        <v>2032</v>
      </c>
      <c r="AV4877" s="15">
        <v>1553</v>
      </c>
      <c r="AW4877" s="15">
        <f t="shared" si="1358"/>
        <v>2532</v>
      </c>
    </row>
    <row r="4878" spans="1:49">
      <c r="A4878" s="44" t="s">
        <v>797</v>
      </c>
      <c r="B4878" s="45" t="s">
        <v>1030</v>
      </c>
      <c r="C4878" s="45" t="s">
        <v>1171</v>
      </c>
      <c r="D4878" s="452" t="s">
        <v>2988</v>
      </c>
      <c r="E4878" s="367" t="s">
        <v>1116</v>
      </c>
      <c r="F4878" s="50"/>
      <c r="G4878" s="468" t="s">
        <v>3096</v>
      </c>
      <c r="H4878" s="50" t="s">
        <v>2333</v>
      </c>
      <c r="I4878" s="42" t="s">
        <v>1487</v>
      </c>
      <c r="U4878" s="15">
        <v>0</v>
      </c>
      <c r="V4878" s="15">
        <v>0</v>
      </c>
      <c r="AH4878" s="15">
        <v>0</v>
      </c>
      <c r="AI4878" s="15">
        <v>0</v>
      </c>
      <c r="AU4878" s="15">
        <v>0</v>
      </c>
      <c r="AV4878" s="15">
        <v>0</v>
      </c>
      <c r="AW4878" s="15">
        <f t="shared" si="1358"/>
        <v>0</v>
      </c>
    </row>
    <row r="4879" spans="1:49">
      <c r="A4879" s="44" t="s">
        <v>797</v>
      </c>
      <c r="B4879" s="45" t="s">
        <v>1030</v>
      </c>
      <c r="C4879" s="45" t="s">
        <v>1171</v>
      </c>
      <c r="D4879" s="452" t="s">
        <v>2988</v>
      </c>
      <c r="E4879" s="367" t="s">
        <v>1703</v>
      </c>
      <c r="F4879" s="50"/>
      <c r="G4879" s="468" t="s">
        <v>3096</v>
      </c>
      <c r="H4879" s="50" t="s">
        <v>2333</v>
      </c>
      <c r="I4879" s="42" t="s">
        <v>1047</v>
      </c>
      <c r="U4879" s="15">
        <v>0</v>
      </c>
      <c r="V4879" s="15">
        <v>0</v>
      </c>
      <c r="AH4879" s="15">
        <v>0</v>
      </c>
      <c r="AI4879" s="15">
        <v>0</v>
      </c>
      <c r="AU4879" s="15">
        <v>0</v>
      </c>
      <c r="AV4879" s="15">
        <v>0</v>
      </c>
      <c r="AW4879" s="15">
        <f t="shared" si="1358"/>
        <v>0</v>
      </c>
    </row>
    <row r="4880" spans="1:49">
      <c r="A4880" s="44" t="s">
        <v>797</v>
      </c>
      <c r="B4880" s="45" t="s">
        <v>1030</v>
      </c>
      <c r="C4880" s="45" t="s">
        <v>1171</v>
      </c>
      <c r="D4880" s="452" t="s">
        <v>2988</v>
      </c>
      <c r="E4880" s="367" t="s">
        <v>826</v>
      </c>
      <c r="F4880" s="50"/>
      <c r="G4880" s="468" t="s">
        <v>3096</v>
      </c>
      <c r="H4880" s="50" t="s">
        <v>2333</v>
      </c>
      <c r="I4880" s="42" t="s">
        <v>935</v>
      </c>
      <c r="U4880" s="15">
        <v>0</v>
      </c>
      <c r="V4880" s="15">
        <v>0</v>
      </c>
      <c r="AH4880" s="15">
        <v>0</v>
      </c>
      <c r="AI4880" s="15">
        <v>0</v>
      </c>
      <c r="AU4880" s="15">
        <v>0</v>
      </c>
      <c r="AV4880" s="15">
        <v>0</v>
      </c>
      <c r="AW4880" s="15">
        <f t="shared" si="1358"/>
        <v>0</v>
      </c>
    </row>
    <row r="4881" spans="1:49">
      <c r="A4881" s="44" t="s">
        <v>797</v>
      </c>
      <c r="B4881" s="45" t="s">
        <v>1030</v>
      </c>
      <c r="C4881" s="45" t="s">
        <v>1171</v>
      </c>
      <c r="D4881" s="452" t="s">
        <v>2988</v>
      </c>
      <c r="E4881" s="367" t="s">
        <v>1115</v>
      </c>
      <c r="F4881" s="50"/>
      <c r="G4881" s="468" t="s">
        <v>3096</v>
      </c>
      <c r="H4881" s="50" t="s">
        <v>2333</v>
      </c>
      <c r="I4881" s="42" t="s">
        <v>990</v>
      </c>
      <c r="U4881" s="15">
        <v>0</v>
      </c>
      <c r="V4881" s="15">
        <v>0</v>
      </c>
      <c r="AH4881" s="15">
        <v>0</v>
      </c>
      <c r="AI4881" s="15">
        <v>0</v>
      </c>
      <c r="AU4881" s="15">
        <v>0</v>
      </c>
      <c r="AV4881" s="15">
        <v>0</v>
      </c>
      <c r="AW4881" s="15">
        <f t="shared" si="1358"/>
        <v>0</v>
      </c>
    </row>
    <row r="4882" spans="1:49">
      <c r="A4882" s="44" t="s">
        <v>797</v>
      </c>
      <c r="B4882" s="45" t="s">
        <v>1030</v>
      </c>
      <c r="C4882" s="45" t="s">
        <v>1171</v>
      </c>
      <c r="D4882" s="452" t="s">
        <v>2988</v>
      </c>
      <c r="E4882" s="367" t="s">
        <v>1677</v>
      </c>
      <c r="F4882" s="50"/>
      <c r="G4882" s="468" t="s">
        <v>3096</v>
      </c>
      <c r="H4882" s="50" t="s">
        <v>2333</v>
      </c>
      <c r="I4882" s="42" t="s">
        <v>1198</v>
      </c>
      <c r="J4882" s="15">
        <v>1000</v>
      </c>
      <c r="M4882" s="15">
        <v>200</v>
      </c>
      <c r="U4882" s="15">
        <v>200</v>
      </c>
      <c r="V4882" s="15">
        <v>800</v>
      </c>
      <c r="AH4882" s="15">
        <v>0</v>
      </c>
      <c r="AI4882" s="15">
        <v>0</v>
      </c>
      <c r="AU4882" s="15">
        <v>0</v>
      </c>
      <c r="AV4882" s="15">
        <v>0</v>
      </c>
      <c r="AW4882" s="15">
        <f t="shared" si="1358"/>
        <v>200</v>
      </c>
    </row>
    <row r="4883" spans="1:49">
      <c r="A4883" s="44" t="s">
        <v>797</v>
      </c>
      <c r="B4883" s="45" t="s">
        <v>1030</v>
      </c>
      <c r="C4883" s="45" t="s">
        <v>1171</v>
      </c>
      <c r="D4883" s="452" t="s">
        <v>2988</v>
      </c>
      <c r="E4883" s="367" t="s">
        <v>1677</v>
      </c>
      <c r="F4883" s="50" t="s">
        <v>558</v>
      </c>
      <c r="G4883" s="468" t="s">
        <v>3096</v>
      </c>
      <c r="H4883" s="50" t="s">
        <v>2333</v>
      </c>
      <c r="I4883" s="42" t="s">
        <v>25</v>
      </c>
      <c r="U4883" s="15">
        <v>0</v>
      </c>
      <c r="V4883" s="15">
        <v>0</v>
      </c>
      <c r="AH4883" s="15">
        <v>0</v>
      </c>
      <c r="AI4883" s="15">
        <v>0</v>
      </c>
      <c r="AU4883" s="15">
        <v>0</v>
      </c>
      <c r="AV4883" s="15">
        <v>0</v>
      </c>
      <c r="AW4883" s="15">
        <f t="shared" si="1358"/>
        <v>0</v>
      </c>
    </row>
    <row r="4884" spans="1:49" s="52" customFormat="1">
      <c r="A4884" s="41"/>
      <c r="B4884" s="345"/>
      <c r="C4884" s="345"/>
      <c r="D4884" s="369"/>
      <c r="E4884" s="213"/>
      <c r="F4884" s="65"/>
      <c r="G4884" s="65"/>
      <c r="H4884" s="65"/>
      <c r="I4884" s="49" t="s">
        <v>3</v>
      </c>
      <c r="J4884" s="6">
        <f>SUM(J4885)</f>
        <v>0</v>
      </c>
      <c r="K4884" s="6">
        <f t="shared" ref="K4884:AT4885" si="1363">SUM(K4885)</f>
        <v>0</v>
      </c>
      <c r="L4884" s="6">
        <f t="shared" si="1363"/>
        <v>0</v>
      </c>
      <c r="M4884" s="6">
        <f t="shared" si="1363"/>
        <v>0</v>
      </c>
      <c r="N4884" s="6">
        <f t="shared" si="1363"/>
        <v>0</v>
      </c>
      <c r="O4884" s="6">
        <f t="shared" si="1363"/>
        <v>0</v>
      </c>
      <c r="P4884" s="6">
        <f t="shared" si="1363"/>
        <v>0</v>
      </c>
      <c r="Q4884" s="6">
        <f t="shared" si="1363"/>
        <v>0</v>
      </c>
      <c r="R4884" s="6">
        <f t="shared" si="1363"/>
        <v>0</v>
      </c>
      <c r="S4884" s="6">
        <f t="shared" si="1363"/>
        <v>0</v>
      </c>
      <c r="T4884" s="6">
        <f t="shared" si="1363"/>
        <v>0</v>
      </c>
      <c r="U4884" s="6">
        <v>0</v>
      </c>
      <c r="V4884" s="6">
        <v>0</v>
      </c>
      <c r="W4884" s="6">
        <f>SUM(W4885)</f>
        <v>0</v>
      </c>
      <c r="X4884" s="6">
        <f t="shared" si="1363"/>
        <v>0</v>
      </c>
      <c r="Y4884" s="6">
        <f t="shared" si="1363"/>
        <v>0</v>
      </c>
      <c r="Z4884" s="6">
        <f t="shared" si="1363"/>
        <v>0</v>
      </c>
      <c r="AA4884" s="6">
        <f t="shared" si="1363"/>
        <v>0</v>
      </c>
      <c r="AB4884" s="6">
        <f t="shared" si="1363"/>
        <v>0</v>
      </c>
      <c r="AC4884" s="6">
        <f t="shared" si="1363"/>
        <v>0</v>
      </c>
      <c r="AD4884" s="6">
        <f t="shared" si="1363"/>
        <v>0</v>
      </c>
      <c r="AE4884" s="6">
        <f t="shared" si="1363"/>
        <v>0</v>
      </c>
      <c r="AF4884" s="6">
        <f t="shared" si="1363"/>
        <v>0</v>
      </c>
      <c r="AG4884" s="6">
        <f t="shared" si="1363"/>
        <v>0</v>
      </c>
      <c r="AH4884" s="6">
        <v>0</v>
      </c>
      <c r="AI4884" s="6">
        <v>0</v>
      </c>
      <c r="AJ4884" s="6">
        <f>SUM(AJ4885)</f>
        <v>0</v>
      </c>
      <c r="AK4884" s="6">
        <f t="shared" si="1363"/>
        <v>0</v>
      </c>
      <c r="AL4884" s="6">
        <f t="shared" si="1363"/>
        <v>0</v>
      </c>
      <c r="AM4884" s="6">
        <f t="shared" si="1363"/>
        <v>0</v>
      </c>
      <c r="AN4884" s="6">
        <f t="shared" si="1363"/>
        <v>0</v>
      </c>
      <c r="AO4884" s="6">
        <f t="shared" si="1363"/>
        <v>0</v>
      </c>
      <c r="AP4884" s="6">
        <f t="shared" si="1363"/>
        <v>0</v>
      </c>
      <c r="AQ4884" s="6">
        <f t="shared" si="1363"/>
        <v>0</v>
      </c>
      <c r="AR4884" s="6">
        <f t="shared" si="1363"/>
        <v>0</v>
      </c>
      <c r="AS4884" s="6">
        <f t="shared" si="1363"/>
        <v>0</v>
      </c>
      <c r="AT4884" s="6">
        <f t="shared" si="1363"/>
        <v>0</v>
      </c>
      <c r="AU4884" s="6">
        <v>0</v>
      </c>
      <c r="AV4884" s="6">
        <v>0</v>
      </c>
      <c r="AW4884" s="6">
        <f t="shared" si="1358"/>
        <v>0</v>
      </c>
    </row>
    <row r="4885" spans="1:49" s="52" customFormat="1">
      <c r="A4885" s="44" t="s">
        <v>797</v>
      </c>
      <c r="B4885" s="45" t="s">
        <v>1030</v>
      </c>
      <c r="C4885" s="45" t="s">
        <v>1171</v>
      </c>
      <c r="D4885" s="452" t="s">
        <v>2988</v>
      </c>
      <c r="E4885" s="213" t="s">
        <v>833</v>
      </c>
      <c r="F4885" s="65"/>
      <c r="G4885" s="65"/>
      <c r="H4885" s="65"/>
      <c r="I4885" s="53" t="s">
        <v>1</v>
      </c>
      <c r="J4885" s="200">
        <f>SUM(J4886)</f>
        <v>0</v>
      </c>
      <c r="K4885" s="200">
        <f t="shared" si="1363"/>
        <v>0</v>
      </c>
      <c r="L4885" s="200">
        <f t="shared" si="1363"/>
        <v>0</v>
      </c>
      <c r="M4885" s="200">
        <f t="shared" si="1363"/>
        <v>0</v>
      </c>
      <c r="N4885" s="200">
        <f t="shared" si="1363"/>
        <v>0</v>
      </c>
      <c r="O4885" s="200">
        <f t="shared" si="1363"/>
        <v>0</v>
      </c>
      <c r="P4885" s="200">
        <f t="shared" si="1363"/>
        <v>0</v>
      </c>
      <c r="Q4885" s="200">
        <f t="shared" si="1363"/>
        <v>0</v>
      </c>
      <c r="R4885" s="200">
        <f t="shared" si="1363"/>
        <v>0</v>
      </c>
      <c r="S4885" s="200">
        <f t="shared" si="1363"/>
        <v>0</v>
      </c>
      <c r="T4885" s="200">
        <f t="shared" si="1363"/>
        <v>0</v>
      </c>
      <c r="U4885" s="200">
        <v>0</v>
      </c>
      <c r="V4885" s="200">
        <v>0</v>
      </c>
      <c r="W4885" s="200">
        <f>SUM(W4886)</f>
        <v>0</v>
      </c>
      <c r="X4885" s="200">
        <f t="shared" si="1363"/>
        <v>0</v>
      </c>
      <c r="Y4885" s="200">
        <f t="shared" si="1363"/>
        <v>0</v>
      </c>
      <c r="Z4885" s="200">
        <f t="shared" si="1363"/>
        <v>0</v>
      </c>
      <c r="AA4885" s="200">
        <f t="shared" si="1363"/>
        <v>0</v>
      </c>
      <c r="AB4885" s="200">
        <f t="shared" si="1363"/>
        <v>0</v>
      </c>
      <c r="AC4885" s="200">
        <f t="shared" si="1363"/>
        <v>0</v>
      </c>
      <c r="AD4885" s="200">
        <f t="shared" si="1363"/>
        <v>0</v>
      </c>
      <c r="AE4885" s="200">
        <f t="shared" si="1363"/>
        <v>0</v>
      </c>
      <c r="AF4885" s="200">
        <f t="shared" si="1363"/>
        <v>0</v>
      </c>
      <c r="AG4885" s="200">
        <f t="shared" si="1363"/>
        <v>0</v>
      </c>
      <c r="AH4885" s="200">
        <v>0</v>
      </c>
      <c r="AI4885" s="200">
        <v>0</v>
      </c>
      <c r="AJ4885" s="200">
        <f>SUM(AJ4886)</f>
        <v>0</v>
      </c>
      <c r="AK4885" s="200">
        <f t="shared" si="1363"/>
        <v>0</v>
      </c>
      <c r="AL4885" s="200">
        <f t="shared" si="1363"/>
        <v>0</v>
      </c>
      <c r="AM4885" s="200">
        <f t="shared" si="1363"/>
        <v>0</v>
      </c>
      <c r="AN4885" s="200">
        <f t="shared" si="1363"/>
        <v>0</v>
      </c>
      <c r="AO4885" s="200">
        <f t="shared" si="1363"/>
        <v>0</v>
      </c>
      <c r="AP4885" s="200">
        <f t="shared" si="1363"/>
        <v>0</v>
      </c>
      <c r="AQ4885" s="200">
        <f t="shared" si="1363"/>
        <v>0</v>
      </c>
      <c r="AR4885" s="200">
        <f t="shared" si="1363"/>
        <v>0</v>
      </c>
      <c r="AS4885" s="200">
        <f t="shared" si="1363"/>
        <v>0</v>
      </c>
      <c r="AT4885" s="200">
        <f t="shared" si="1363"/>
        <v>0</v>
      </c>
      <c r="AU4885" s="200">
        <v>0</v>
      </c>
      <c r="AV4885" s="200">
        <v>0</v>
      </c>
      <c r="AW4885" s="200">
        <f t="shared" si="1358"/>
        <v>0</v>
      </c>
    </row>
    <row r="4886" spans="1:49" s="59" customFormat="1">
      <c r="A4886" s="44" t="s">
        <v>797</v>
      </c>
      <c r="B4886" s="45" t="s">
        <v>1030</v>
      </c>
      <c r="C4886" s="45" t="s">
        <v>1171</v>
      </c>
      <c r="D4886" s="452" t="s">
        <v>2988</v>
      </c>
      <c r="E4886" s="57" t="s">
        <v>1517</v>
      </c>
      <c r="F4886" s="58"/>
      <c r="G4886" s="468" t="s">
        <v>3096</v>
      </c>
      <c r="H4886" s="50" t="s">
        <v>2333</v>
      </c>
      <c r="I4886" s="188" t="s">
        <v>2584</v>
      </c>
      <c r="J4886" s="13"/>
      <c r="K4886" s="13"/>
      <c r="L4886" s="13"/>
      <c r="M4886" s="13"/>
      <c r="N4886" s="13"/>
      <c r="O4886" s="13"/>
      <c r="P4886" s="13"/>
      <c r="Q4886" s="13"/>
      <c r="R4886" s="13"/>
      <c r="S4886" s="13"/>
      <c r="T4886" s="13"/>
      <c r="U4886" s="13">
        <v>0</v>
      </c>
      <c r="V4886" s="13">
        <v>0</v>
      </c>
      <c r="W4886" s="13"/>
      <c r="X4886" s="13"/>
      <c r="Y4886" s="13"/>
      <c r="Z4886" s="13"/>
      <c r="AA4886" s="13"/>
      <c r="AB4886" s="13"/>
      <c r="AC4886" s="13"/>
      <c r="AD4886" s="13"/>
      <c r="AE4886" s="13"/>
      <c r="AF4886" s="13"/>
      <c r="AG4886" s="13"/>
      <c r="AH4886" s="13">
        <v>0</v>
      </c>
      <c r="AI4886" s="13">
        <v>0</v>
      </c>
      <c r="AJ4886" s="13"/>
      <c r="AK4886" s="13"/>
      <c r="AL4886" s="13"/>
      <c r="AM4886" s="13"/>
      <c r="AN4886" s="13"/>
      <c r="AO4886" s="13"/>
      <c r="AP4886" s="13"/>
      <c r="AQ4886" s="13"/>
      <c r="AR4886" s="13"/>
      <c r="AS4886" s="13"/>
      <c r="AT4886" s="13"/>
      <c r="AU4886" s="13">
        <v>0</v>
      </c>
      <c r="AV4886" s="13">
        <v>0</v>
      </c>
      <c r="AW4886" s="13">
        <f t="shared" si="1358"/>
        <v>0</v>
      </c>
    </row>
    <row r="4887" spans="1:49">
      <c r="A4887" s="68" t="s">
        <v>2050</v>
      </c>
      <c r="B4887" s="69"/>
      <c r="C4887" s="69"/>
      <c r="D4887" s="455"/>
      <c r="E4887" s="531"/>
      <c r="F4887" s="50"/>
      <c r="G4887" s="50"/>
      <c r="H4887" s="50"/>
      <c r="I4887" s="49" t="s">
        <v>1157</v>
      </c>
      <c r="J4887" s="12">
        <f>SUM(J4888)</f>
        <v>4000</v>
      </c>
      <c r="K4887" s="12">
        <f t="shared" ref="K4887:AT4887" si="1364">SUM(K4888)</f>
        <v>0</v>
      </c>
      <c r="L4887" s="12">
        <f t="shared" si="1364"/>
        <v>330</v>
      </c>
      <c r="M4887" s="12">
        <f t="shared" si="1364"/>
        <v>270</v>
      </c>
      <c r="N4887" s="12">
        <f t="shared" si="1364"/>
        <v>425</v>
      </c>
      <c r="O4887" s="12">
        <f t="shared" si="1364"/>
        <v>140</v>
      </c>
      <c r="P4887" s="12">
        <f t="shared" si="1364"/>
        <v>402</v>
      </c>
      <c r="Q4887" s="12">
        <f t="shared" si="1364"/>
        <v>0</v>
      </c>
      <c r="R4887" s="12">
        <f t="shared" si="1364"/>
        <v>0</v>
      </c>
      <c r="S4887" s="12">
        <f t="shared" si="1364"/>
        <v>0</v>
      </c>
      <c r="T4887" s="12">
        <f t="shared" si="1364"/>
        <v>190</v>
      </c>
      <c r="U4887" s="12">
        <v>1757</v>
      </c>
      <c r="V4887" s="12">
        <v>2243</v>
      </c>
      <c r="W4887" s="12">
        <f>SUM(W4888)</f>
        <v>0</v>
      </c>
      <c r="X4887" s="12">
        <f t="shared" si="1364"/>
        <v>0</v>
      </c>
      <c r="Y4887" s="12">
        <f t="shared" si="1364"/>
        <v>0</v>
      </c>
      <c r="Z4887" s="12">
        <f t="shared" si="1364"/>
        <v>0</v>
      </c>
      <c r="AA4887" s="12">
        <f t="shared" si="1364"/>
        <v>0</v>
      </c>
      <c r="AB4887" s="12">
        <f t="shared" si="1364"/>
        <v>0</v>
      </c>
      <c r="AC4887" s="12">
        <f t="shared" si="1364"/>
        <v>0</v>
      </c>
      <c r="AD4887" s="12">
        <f t="shared" si="1364"/>
        <v>0</v>
      </c>
      <c r="AE4887" s="12">
        <f t="shared" si="1364"/>
        <v>0</v>
      </c>
      <c r="AF4887" s="12">
        <f t="shared" si="1364"/>
        <v>0</v>
      </c>
      <c r="AG4887" s="12">
        <f t="shared" si="1364"/>
        <v>0</v>
      </c>
      <c r="AH4887" s="12">
        <v>0</v>
      </c>
      <c r="AI4887" s="12">
        <v>0</v>
      </c>
      <c r="AJ4887" s="12">
        <f>SUM(AJ4888)</f>
        <v>0</v>
      </c>
      <c r="AK4887" s="12">
        <f t="shared" si="1364"/>
        <v>0</v>
      </c>
      <c r="AL4887" s="12">
        <f t="shared" si="1364"/>
        <v>0</v>
      </c>
      <c r="AM4887" s="12">
        <f t="shared" si="1364"/>
        <v>0</v>
      </c>
      <c r="AN4887" s="12">
        <f t="shared" si="1364"/>
        <v>0</v>
      </c>
      <c r="AO4887" s="12">
        <f t="shared" si="1364"/>
        <v>0</v>
      </c>
      <c r="AP4887" s="12">
        <f t="shared" si="1364"/>
        <v>0</v>
      </c>
      <c r="AQ4887" s="12">
        <f t="shared" si="1364"/>
        <v>0</v>
      </c>
      <c r="AR4887" s="12">
        <f t="shared" si="1364"/>
        <v>0</v>
      </c>
      <c r="AS4887" s="12">
        <f t="shared" si="1364"/>
        <v>0</v>
      </c>
      <c r="AT4887" s="12">
        <f t="shared" si="1364"/>
        <v>0</v>
      </c>
      <c r="AU4887" s="12">
        <v>0</v>
      </c>
      <c r="AV4887" s="12">
        <v>0</v>
      </c>
      <c r="AW4887" s="12">
        <f t="shared" si="1358"/>
        <v>1757</v>
      </c>
    </row>
    <row r="4888" spans="1:49">
      <c r="A4888" s="44" t="s">
        <v>797</v>
      </c>
      <c r="B4888" s="45" t="s">
        <v>1030</v>
      </c>
      <c r="C4888" s="45" t="s">
        <v>1171</v>
      </c>
      <c r="D4888" s="452" t="s">
        <v>2988</v>
      </c>
      <c r="E4888" s="213" t="s">
        <v>1402</v>
      </c>
      <c r="F4888" s="65"/>
      <c r="G4888" s="65"/>
      <c r="H4888" s="65"/>
      <c r="I4888" s="1" t="s">
        <v>1158</v>
      </c>
      <c r="J4888" s="9">
        <f>SUM(J4889:J4889)</f>
        <v>4000</v>
      </c>
      <c r="K4888" s="9">
        <f t="shared" ref="K4888:AT4888" si="1365">SUM(K4889:K4889)</f>
        <v>0</v>
      </c>
      <c r="L4888" s="9">
        <f t="shared" si="1365"/>
        <v>330</v>
      </c>
      <c r="M4888" s="9">
        <f t="shared" si="1365"/>
        <v>270</v>
      </c>
      <c r="N4888" s="9">
        <f t="shared" si="1365"/>
        <v>425</v>
      </c>
      <c r="O4888" s="9">
        <f t="shared" si="1365"/>
        <v>140</v>
      </c>
      <c r="P4888" s="9">
        <f t="shared" si="1365"/>
        <v>402</v>
      </c>
      <c r="Q4888" s="9">
        <f t="shared" si="1365"/>
        <v>0</v>
      </c>
      <c r="R4888" s="9">
        <f t="shared" si="1365"/>
        <v>0</v>
      </c>
      <c r="S4888" s="9">
        <f t="shared" si="1365"/>
        <v>0</v>
      </c>
      <c r="T4888" s="9">
        <f t="shared" si="1365"/>
        <v>190</v>
      </c>
      <c r="U4888" s="9">
        <v>1757</v>
      </c>
      <c r="V4888" s="9">
        <v>2243</v>
      </c>
      <c r="W4888" s="9">
        <f>SUM(W4889:W4889)</f>
        <v>0</v>
      </c>
      <c r="X4888" s="9">
        <f t="shared" si="1365"/>
        <v>0</v>
      </c>
      <c r="Y4888" s="9">
        <f t="shared" si="1365"/>
        <v>0</v>
      </c>
      <c r="Z4888" s="9">
        <f t="shared" si="1365"/>
        <v>0</v>
      </c>
      <c r="AA4888" s="9">
        <f t="shared" si="1365"/>
        <v>0</v>
      </c>
      <c r="AB4888" s="9">
        <f t="shared" si="1365"/>
        <v>0</v>
      </c>
      <c r="AC4888" s="9">
        <f t="shared" si="1365"/>
        <v>0</v>
      </c>
      <c r="AD4888" s="9">
        <f t="shared" si="1365"/>
        <v>0</v>
      </c>
      <c r="AE4888" s="9">
        <f t="shared" si="1365"/>
        <v>0</v>
      </c>
      <c r="AF4888" s="9">
        <f t="shared" si="1365"/>
        <v>0</v>
      </c>
      <c r="AG4888" s="9">
        <f t="shared" si="1365"/>
        <v>0</v>
      </c>
      <c r="AH4888" s="9">
        <v>0</v>
      </c>
      <c r="AI4888" s="9">
        <v>0</v>
      </c>
      <c r="AJ4888" s="9">
        <f>SUM(AJ4889:AJ4889)</f>
        <v>0</v>
      </c>
      <c r="AK4888" s="9">
        <f t="shared" si="1365"/>
        <v>0</v>
      </c>
      <c r="AL4888" s="9">
        <f t="shared" si="1365"/>
        <v>0</v>
      </c>
      <c r="AM4888" s="9">
        <f t="shared" si="1365"/>
        <v>0</v>
      </c>
      <c r="AN4888" s="9">
        <f t="shared" si="1365"/>
        <v>0</v>
      </c>
      <c r="AO4888" s="9">
        <f t="shared" si="1365"/>
        <v>0</v>
      </c>
      <c r="AP4888" s="9">
        <f t="shared" si="1365"/>
        <v>0</v>
      </c>
      <c r="AQ4888" s="9">
        <f t="shared" si="1365"/>
        <v>0</v>
      </c>
      <c r="AR4888" s="9">
        <f t="shared" si="1365"/>
        <v>0</v>
      </c>
      <c r="AS4888" s="9">
        <f t="shared" si="1365"/>
        <v>0</v>
      </c>
      <c r="AT4888" s="9">
        <f t="shared" si="1365"/>
        <v>0</v>
      </c>
      <c r="AU4888" s="9">
        <v>0</v>
      </c>
      <c r="AV4888" s="9">
        <v>0</v>
      </c>
      <c r="AW4888" s="9">
        <f t="shared" si="1358"/>
        <v>1757</v>
      </c>
    </row>
    <row r="4889" spans="1:49">
      <c r="A4889" s="44" t="s">
        <v>797</v>
      </c>
      <c r="B4889" s="45" t="s">
        <v>1030</v>
      </c>
      <c r="C4889" s="45" t="s">
        <v>1171</v>
      </c>
      <c r="D4889" s="452" t="s">
        <v>2988</v>
      </c>
      <c r="E4889" s="367" t="s">
        <v>1409</v>
      </c>
      <c r="F4889" s="50"/>
      <c r="G4889" s="468" t="s">
        <v>3096</v>
      </c>
      <c r="H4889" s="50" t="s">
        <v>2333</v>
      </c>
      <c r="I4889" s="42" t="s">
        <v>1518</v>
      </c>
      <c r="J4889" s="15">
        <v>4000</v>
      </c>
      <c r="L4889" s="15">
        <v>330</v>
      </c>
      <c r="M4889" s="15">
        <v>270</v>
      </c>
      <c r="N4889" s="15">
        <v>425</v>
      </c>
      <c r="O4889" s="15">
        <v>140</v>
      </c>
      <c r="P4889" s="15">
        <v>402</v>
      </c>
      <c r="T4889" s="15">
        <v>190</v>
      </c>
      <c r="U4889" s="15">
        <v>1757</v>
      </c>
      <c r="V4889" s="15">
        <v>2243</v>
      </c>
      <c r="AH4889" s="15">
        <v>0</v>
      </c>
      <c r="AI4889" s="15">
        <v>0</v>
      </c>
      <c r="AU4889" s="15">
        <v>0</v>
      </c>
      <c r="AV4889" s="15">
        <v>0</v>
      </c>
      <c r="AW4889" s="15">
        <f t="shared" si="1358"/>
        <v>1757</v>
      </c>
    </row>
    <row r="4890" spans="1:49">
      <c r="A4890" s="44"/>
      <c r="B4890" s="45"/>
      <c r="C4890" s="45"/>
      <c r="D4890" s="45"/>
      <c r="E4890" s="531"/>
      <c r="F4890" s="50"/>
      <c r="G4890" s="50"/>
      <c r="H4890" s="50"/>
      <c r="I4890" s="42"/>
      <c r="U4890" s="15">
        <v>0</v>
      </c>
      <c r="V4890" s="15">
        <v>0</v>
      </c>
      <c r="AH4890" s="15">
        <v>0</v>
      </c>
      <c r="AI4890" s="15">
        <v>0</v>
      </c>
      <c r="AU4890" s="15">
        <v>0</v>
      </c>
      <c r="AV4890" s="15">
        <v>0</v>
      </c>
      <c r="AW4890" s="15">
        <f t="shared" si="1358"/>
        <v>0</v>
      </c>
    </row>
    <row r="4891" spans="1:49">
      <c r="A4891" s="48"/>
      <c r="B4891" s="42"/>
      <c r="C4891" s="42"/>
      <c r="D4891" s="42"/>
      <c r="E4891" s="531"/>
      <c r="F4891" s="50"/>
      <c r="G4891" s="50"/>
      <c r="H4891" s="50"/>
      <c r="I4891" s="49" t="s">
        <v>1631</v>
      </c>
      <c r="J4891" s="12">
        <f>SUM(J4862,J4887,J4884)</f>
        <v>6000</v>
      </c>
      <c r="K4891" s="12">
        <f t="shared" ref="K4891:AT4891" si="1366">SUM(K4862,K4887,K4884)</f>
        <v>315</v>
      </c>
      <c r="L4891" s="12">
        <f t="shared" si="1366"/>
        <v>330</v>
      </c>
      <c r="M4891" s="12">
        <f t="shared" si="1366"/>
        <v>855</v>
      </c>
      <c r="N4891" s="12">
        <f t="shared" si="1366"/>
        <v>425</v>
      </c>
      <c r="O4891" s="12">
        <f t="shared" si="1366"/>
        <v>140</v>
      </c>
      <c r="P4891" s="12">
        <f t="shared" si="1366"/>
        <v>402</v>
      </c>
      <c r="Q4891" s="12">
        <f t="shared" si="1366"/>
        <v>0</v>
      </c>
      <c r="R4891" s="12">
        <f t="shared" si="1366"/>
        <v>0</v>
      </c>
      <c r="S4891" s="12">
        <f t="shared" si="1366"/>
        <v>0</v>
      </c>
      <c r="T4891" s="12">
        <f t="shared" si="1366"/>
        <v>190</v>
      </c>
      <c r="U4891" s="12">
        <v>2657</v>
      </c>
      <c r="V4891" s="12">
        <v>3343</v>
      </c>
      <c r="W4891" s="12">
        <f>SUM(W4862,W4887,W4884)</f>
        <v>0</v>
      </c>
      <c r="X4891" s="12">
        <f t="shared" si="1366"/>
        <v>0</v>
      </c>
      <c r="Y4891" s="12">
        <f t="shared" si="1366"/>
        <v>0</v>
      </c>
      <c r="Z4891" s="12">
        <f t="shared" si="1366"/>
        <v>0</v>
      </c>
      <c r="AA4891" s="12">
        <f t="shared" si="1366"/>
        <v>0</v>
      </c>
      <c r="AB4891" s="12">
        <f t="shared" si="1366"/>
        <v>0</v>
      </c>
      <c r="AC4891" s="12">
        <f t="shared" si="1366"/>
        <v>0</v>
      </c>
      <c r="AD4891" s="12">
        <f t="shared" si="1366"/>
        <v>0</v>
      </c>
      <c r="AE4891" s="12">
        <f t="shared" si="1366"/>
        <v>0</v>
      </c>
      <c r="AF4891" s="12">
        <f t="shared" si="1366"/>
        <v>0</v>
      </c>
      <c r="AG4891" s="12">
        <f t="shared" si="1366"/>
        <v>0</v>
      </c>
      <c r="AH4891" s="12">
        <v>0</v>
      </c>
      <c r="AI4891" s="12">
        <v>0</v>
      </c>
      <c r="AJ4891" s="12">
        <f>SUM(AJ4862,AJ4887,AJ4884)</f>
        <v>3585</v>
      </c>
      <c r="AK4891" s="12">
        <f t="shared" si="1366"/>
        <v>0</v>
      </c>
      <c r="AL4891" s="12">
        <f t="shared" si="1366"/>
        <v>0</v>
      </c>
      <c r="AM4891" s="12">
        <f t="shared" si="1366"/>
        <v>0</v>
      </c>
      <c r="AN4891" s="12">
        <f t="shared" si="1366"/>
        <v>1553</v>
      </c>
      <c r="AO4891" s="12">
        <f t="shared" si="1366"/>
        <v>0</v>
      </c>
      <c r="AP4891" s="12">
        <f t="shared" si="1366"/>
        <v>0</v>
      </c>
      <c r="AQ4891" s="12">
        <f t="shared" si="1366"/>
        <v>0</v>
      </c>
      <c r="AR4891" s="12">
        <f t="shared" si="1366"/>
        <v>479</v>
      </c>
      <c r="AS4891" s="12">
        <f t="shared" si="1366"/>
        <v>0</v>
      </c>
      <c r="AT4891" s="12">
        <f t="shared" si="1366"/>
        <v>0</v>
      </c>
      <c r="AU4891" s="12">
        <v>2032</v>
      </c>
      <c r="AV4891" s="12">
        <v>1553</v>
      </c>
      <c r="AW4891" s="12">
        <f t="shared" si="1358"/>
        <v>4689</v>
      </c>
    </row>
    <row r="4892" spans="1:49">
      <c r="A4892" s="48"/>
      <c r="B4892" s="42"/>
      <c r="C4892" s="42"/>
      <c r="D4892" s="42"/>
      <c r="E4892" s="531"/>
      <c r="F4892" s="50"/>
      <c r="G4892" s="50"/>
      <c r="H4892" s="50"/>
      <c r="I4892" s="146" t="s">
        <v>970</v>
      </c>
      <c r="J4892" s="267"/>
      <c r="K4892" s="267"/>
      <c r="L4892" s="267"/>
      <c r="M4892" s="267"/>
      <c r="N4892" s="267"/>
      <c r="O4892" s="267"/>
      <c r="P4892" s="267"/>
      <c r="Q4892" s="267"/>
      <c r="R4892" s="267"/>
      <c r="S4892" s="267"/>
      <c r="T4892" s="267"/>
      <c r="U4892" s="267"/>
      <c r="V4892" s="267"/>
      <c r="W4892" s="267"/>
      <c r="X4892" s="267"/>
      <c r="Y4892" s="267"/>
      <c r="Z4892" s="267"/>
      <c r="AA4892" s="267"/>
      <c r="AB4892" s="267"/>
      <c r="AC4892" s="267"/>
      <c r="AD4892" s="267"/>
      <c r="AE4892" s="267"/>
      <c r="AF4892" s="267"/>
      <c r="AG4892" s="267"/>
      <c r="AH4892" s="267"/>
      <c r="AI4892" s="267"/>
      <c r="AJ4892" s="267"/>
      <c r="AK4892" s="267"/>
      <c r="AL4892" s="267"/>
      <c r="AM4892" s="267"/>
      <c r="AN4892" s="267"/>
      <c r="AO4892" s="267"/>
      <c r="AP4892" s="267"/>
      <c r="AQ4892" s="267"/>
      <c r="AR4892" s="267"/>
      <c r="AS4892" s="267"/>
      <c r="AT4892" s="267"/>
      <c r="AU4892" s="267"/>
      <c r="AV4892" s="267"/>
      <c r="AW4892" s="267"/>
    </row>
    <row r="4893" spans="1:49" ht="13.5" thickBot="1">
      <c r="A4893" s="48"/>
      <c r="B4893" s="42"/>
      <c r="C4893" s="42"/>
      <c r="D4893" s="42"/>
      <c r="E4893" s="531"/>
      <c r="F4893" s="50"/>
      <c r="G4893" s="50"/>
      <c r="H4893" s="50"/>
      <c r="I4893" s="146"/>
      <c r="J4893" s="29"/>
      <c r="K4893" s="29"/>
      <c r="L4893" s="29"/>
      <c r="M4893" s="29"/>
      <c r="N4893" s="29"/>
      <c r="O4893" s="29"/>
      <c r="P4893" s="29"/>
      <c r="Q4893" s="29"/>
      <c r="R4893" s="29"/>
      <c r="S4893" s="29"/>
      <c r="T4893" s="29"/>
      <c r="U4893" s="29"/>
      <c r="V4893" s="29"/>
      <c r="W4893" s="29"/>
      <c r="X4893" s="29"/>
      <c r="Y4893" s="29"/>
      <c r="Z4893" s="29"/>
      <c r="AA4893" s="29"/>
      <c r="AB4893" s="29"/>
      <c r="AC4893" s="29"/>
      <c r="AD4893" s="29"/>
      <c r="AE4893" s="29"/>
      <c r="AF4893" s="29"/>
      <c r="AG4893" s="29"/>
      <c r="AH4893" s="29"/>
      <c r="AI4893" s="29"/>
      <c r="AJ4893" s="29"/>
      <c r="AK4893" s="29"/>
      <c r="AL4893" s="29"/>
      <c r="AM4893" s="29"/>
      <c r="AN4893" s="29"/>
      <c r="AO4893" s="29"/>
      <c r="AP4893" s="29"/>
      <c r="AQ4893" s="29"/>
      <c r="AR4893" s="29"/>
      <c r="AS4893" s="29"/>
      <c r="AT4893" s="29"/>
      <c r="AU4893" s="29"/>
      <c r="AV4893" s="29"/>
      <c r="AW4893" s="29"/>
    </row>
    <row r="4894" spans="1:49" ht="35.25" customHeight="1" thickTop="1" thickBot="1">
      <c r="A4894" s="48"/>
      <c r="B4894" s="42"/>
      <c r="C4894" s="42"/>
      <c r="D4894" s="42"/>
      <c r="E4894" s="531"/>
      <c r="F4894" s="50"/>
      <c r="G4894" s="50"/>
      <c r="H4894" s="50"/>
      <c r="I4894" s="5" t="s">
        <v>2331</v>
      </c>
      <c r="J4894" s="364" t="s">
        <v>2891</v>
      </c>
      <c r="K4894" s="364" t="s">
        <v>2879</v>
      </c>
      <c r="L4894" s="364" t="s">
        <v>2880</v>
      </c>
      <c r="M4894" s="364" t="s">
        <v>2881</v>
      </c>
      <c r="N4894" s="364" t="s">
        <v>2882</v>
      </c>
      <c r="O4894" s="364" t="s">
        <v>2883</v>
      </c>
      <c r="P4894" s="364" t="s">
        <v>2884</v>
      </c>
      <c r="Q4894" s="364" t="s">
        <v>2885</v>
      </c>
      <c r="R4894" s="364" t="s">
        <v>2886</v>
      </c>
      <c r="S4894" s="364" t="s">
        <v>2887</v>
      </c>
      <c r="T4894" s="364" t="s">
        <v>2888</v>
      </c>
      <c r="U4894" s="364" t="s">
        <v>2889</v>
      </c>
      <c r="V4894" s="364" t="s">
        <v>2890</v>
      </c>
      <c r="W4894" s="365" t="s">
        <v>2893</v>
      </c>
      <c r="X4894" s="365" t="s">
        <v>2879</v>
      </c>
      <c r="Y4894" s="365" t="s">
        <v>2880</v>
      </c>
      <c r="Z4894" s="365" t="s">
        <v>2881</v>
      </c>
      <c r="AA4894" s="365" t="s">
        <v>2882</v>
      </c>
      <c r="AB4894" s="365" t="s">
        <v>2883</v>
      </c>
      <c r="AC4894" s="365" t="s">
        <v>2884</v>
      </c>
      <c r="AD4894" s="365" t="s">
        <v>2885</v>
      </c>
      <c r="AE4894" s="365" t="s">
        <v>2886</v>
      </c>
      <c r="AF4894" s="365" t="s">
        <v>2887</v>
      </c>
      <c r="AG4894" s="365" t="s">
        <v>2888</v>
      </c>
      <c r="AH4894" s="365" t="s">
        <v>2889</v>
      </c>
      <c r="AI4894" s="365" t="s">
        <v>2890</v>
      </c>
      <c r="AJ4894" s="366" t="s">
        <v>2892</v>
      </c>
      <c r="AK4894" s="366" t="s">
        <v>2879</v>
      </c>
      <c r="AL4894" s="366" t="s">
        <v>2880</v>
      </c>
      <c r="AM4894" s="366" t="s">
        <v>2881</v>
      </c>
      <c r="AN4894" s="366" t="s">
        <v>2882</v>
      </c>
      <c r="AO4894" s="366" t="s">
        <v>2883</v>
      </c>
      <c r="AP4894" s="366" t="s">
        <v>2884</v>
      </c>
      <c r="AQ4894" s="366" t="s">
        <v>2885</v>
      </c>
      <c r="AR4894" s="366" t="s">
        <v>2886</v>
      </c>
      <c r="AS4894" s="366" t="s">
        <v>2887</v>
      </c>
      <c r="AT4894" s="366" t="s">
        <v>2888</v>
      </c>
      <c r="AU4894" s="366" t="s">
        <v>2889</v>
      </c>
      <c r="AV4894" s="366" t="s">
        <v>2890</v>
      </c>
      <c r="AW4894" s="368" t="s">
        <v>2895</v>
      </c>
    </row>
    <row r="4895" spans="1:49">
      <c r="A4895" s="48"/>
      <c r="B4895" s="42"/>
      <c r="C4895" s="42"/>
      <c r="D4895" s="42"/>
      <c r="E4895" s="531"/>
      <c r="F4895" s="50"/>
      <c r="G4895" s="50"/>
      <c r="H4895" s="50"/>
      <c r="I4895" s="34"/>
      <c r="J4895" s="202" t="s">
        <v>1224</v>
      </c>
      <c r="K4895" s="202">
        <v>1</v>
      </c>
      <c r="L4895" s="202">
        <v>2</v>
      </c>
      <c r="M4895" s="202">
        <v>3</v>
      </c>
      <c r="N4895" s="202">
        <v>4</v>
      </c>
      <c r="O4895" s="202">
        <v>5</v>
      </c>
      <c r="P4895" s="202">
        <v>6</v>
      </c>
      <c r="Q4895" s="202">
        <v>7</v>
      </c>
      <c r="R4895" s="202">
        <v>8</v>
      </c>
      <c r="S4895" s="202">
        <v>9</v>
      </c>
      <c r="T4895" s="202">
        <v>10</v>
      </c>
      <c r="U4895" s="202">
        <v>13</v>
      </c>
      <c r="V4895" s="202">
        <v>14</v>
      </c>
      <c r="W4895" s="202" t="s">
        <v>1224</v>
      </c>
      <c r="X4895" s="202">
        <v>1</v>
      </c>
      <c r="Y4895" s="202">
        <v>2</v>
      </c>
      <c r="Z4895" s="202">
        <v>3</v>
      </c>
      <c r="AA4895" s="202">
        <v>4</v>
      </c>
      <c r="AB4895" s="202">
        <v>5</v>
      </c>
      <c r="AC4895" s="202">
        <v>6</v>
      </c>
      <c r="AD4895" s="202">
        <v>7</v>
      </c>
      <c r="AE4895" s="202">
        <v>8</v>
      </c>
      <c r="AF4895" s="202">
        <v>9</v>
      </c>
      <c r="AG4895" s="202">
        <v>10</v>
      </c>
      <c r="AH4895" s="202">
        <v>13</v>
      </c>
      <c r="AI4895" s="202">
        <v>14</v>
      </c>
      <c r="AJ4895" s="202" t="s">
        <v>1224</v>
      </c>
      <c r="AK4895" s="202">
        <v>1</v>
      </c>
      <c r="AL4895" s="202">
        <v>2</v>
      </c>
      <c r="AM4895" s="202">
        <v>3</v>
      </c>
      <c r="AN4895" s="202">
        <v>4</v>
      </c>
      <c r="AO4895" s="202">
        <v>5</v>
      </c>
      <c r="AP4895" s="202">
        <v>6</v>
      </c>
      <c r="AQ4895" s="202">
        <v>7</v>
      </c>
      <c r="AR4895" s="202">
        <v>8</v>
      </c>
      <c r="AS4895" s="202">
        <v>9</v>
      </c>
      <c r="AT4895" s="202">
        <v>10</v>
      </c>
      <c r="AU4895" s="202">
        <v>13</v>
      </c>
      <c r="AV4895" s="202">
        <v>14</v>
      </c>
      <c r="AW4895" s="202">
        <v>15</v>
      </c>
    </row>
    <row r="4896" spans="1:49">
      <c r="A4896" s="48"/>
      <c r="B4896" s="42"/>
      <c r="C4896" s="42"/>
      <c r="D4896" s="42"/>
      <c r="E4896" s="531"/>
      <c r="F4896" s="50"/>
      <c r="G4896" s="50"/>
      <c r="H4896" s="50"/>
      <c r="I4896" s="276" t="s">
        <v>2429</v>
      </c>
      <c r="J4896" s="277">
        <f>SUM(J4891)</f>
        <v>6000</v>
      </c>
      <c r="K4896" s="277">
        <f t="shared" ref="K4896:AT4896" si="1367">SUM(K4891)</f>
        <v>315</v>
      </c>
      <c r="L4896" s="277">
        <f t="shared" si="1367"/>
        <v>330</v>
      </c>
      <c r="M4896" s="277">
        <f t="shared" si="1367"/>
        <v>855</v>
      </c>
      <c r="N4896" s="277">
        <f t="shared" si="1367"/>
        <v>425</v>
      </c>
      <c r="O4896" s="277">
        <f t="shared" si="1367"/>
        <v>140</v>
      </c>
      <c r="P4896" s="277">
        <f t="shared" si="1367"/>
        <v>402</v>
      </c>
      <c r="Q4896" s="277">
        <f t="shared" si="1367"/>
        <v>0</v>
      </c>
      <c r="R4896" s="277">
        <f t="shared" si="1367"/>
        <v>0</v>
      </c>
      <c r="S4896" s="277">
        <f t="shared" si="1367"/>
        <v>0</v>
      </c>
      <c r="T4896" s="277">
        <f t="shared" si="1367"/>
        <v>190</v>
      </c>
      <c r="U4896" s="277">
        <v>2657</v>
      </c>
      <c r="V4896" s="277">
        <v>3343</v>
      </c>
      <c r="W4896" s="277">
        <f>SUM(W4891)</f>
        <v>0</v>
      </c>
      <c r="X4896" s="277">
        <f t="shared" si="1367"/>
        <v>0</v>
      </c>
      <c r="Y4896" s="277">
        <f t="shared" si="1367"/>
        <v>0</v>
      </c>
      <c r="Z4896" s="277">
        <f t="shared" si="1367"/>
        <v>0</v>
      </c>
      <c r="AA4896" s="277">
        <f t="shared" si="1367"/>
        <v>0</v>
      </c>
      <c r="AB4896" s="277">
        <f t="shared" si="1367"/>
        <v>0</v>
      </c>
      <c r="AC4896" s="277">
        <f t="shared" si="1367"/>
        <v>0</v>
      </c>
      <c r="AD4896" s="277">
        <f t="shared" si="1367"/>
        <v>0</v>
      </c>
      <c r="AE4896" s="277">
        <f t="shared" si="1367"/>
        <v>0</v>
      </c>
      <c r="AF4896" s="277">
        <f t="shared" si="1367"/>
        <v>0</v>
      </c>
      <c r="AG4896" s="277">
        <f t="shared" si="1367"/>
        <v>0</v>
      </c>
      <c r="AH4896" s="277">
        <v>0</v>
      </c>
      <c r="AI4896" s="277">
        <v>0</v>
      </c>
      <c r="AJ4896" s="277">
        <f>SUM(AJ4891)</f>
        <v>3585</v>
      </c>
      <c r="AK4896" s="277">
        <f t="shared" si="1367"/>
        <v>0</v>
      </c>
      <c r="AL4896" s="277">
        <f t="shared" si="1367"/>
        <v>0</v>
      </c>
      <c r="AM4896" s="277">
        <f t="shared" si="1367"/>
        <v>0</v>
      </c>
      <c r="AN4896" s="277">
        <f t="shared" si="1367"/>
        <v>1553</v>
      </c>
      <c r="AO4896" s="277">
        <f t="shared" si="1367"/>
        <v>0</v>
      </c>
      <c r="AP4896" s="277">
        <f t="shared" si="1367"/>
        <v>0</v>
      </c>
      <c r="AQ4896" s="277">
        <f t="shared" si="1367"/>
        <v>0</v>
      </c>
      <c r="AR4896" s="277">
        <f t="shared" si="1367"/>
        <v>479</v>
      </c>
      <c r="AS4896" s="277">
        <f t="shared" si="1367"/>
        <v>0</v>
      </c>
      <c r="AT4896" s="277">
        <f t="shared" si="1367"/>
        <v>0</v>
      </c>
      <c r="AU4896" s="277">
        <v>2032</v>
      </c>
      <c r="AV4896" s="277">
        <v>1553</v>
      </c>
      <c r="AW4896" s="277">
        <f>U4896+AH4896+AU4896</f>
        <v>4689</v>
      </c>
    </row>
    <row r="4897" spans="1:49">
      <c r="A4897" s="48"/>
      <c r="B4897" s="42"/>
      <c r="C4897" s="42"/>
      <c r="D4897" s="42"/>
      <c r="E4897" s="531"/>
      <c r="F4897" s="50"/>
      <c r="G4897" s="50"/>
      <c r="H4897" s="50"/>
      <c r="I4897" s="276"/>
      <c r="J4897" s="277"/>
      <c r="K4897" s="277"/>
      <c r="L4897" s="277"/>
      <c r="M4897" s="277"/>
      <c r="N4897" s="277"/>
      <c r="O4897" s="277"/>
      <c r="P4897" s="277"/>
      <c r="Q4897" s="277"/>
      <c r="R4897" s="277"/>
      <c r="S4897" s="277"/>
      <c r="T4897" s="277"/>
      <c r="U4897" s="277">
        <v>0</v>
      </c>
      <c r="V4897" s="277">
        <v>0</v>
      </c>
      <c r="W4897" s="277"/>
      <c r="X4897" s="277"/>
      <c r="Y4897" s="277"/>
      <c r="Z4897" s="277"/>
      <c r="AA4897" s="277"/>
      <c r="AB4897" s="277"/>
      <c r="AC4897" s="277"/>
      <c r="AD4897" s="277"/>
      <c r="AE4897" s="277"/>
      <c r="AF4897" s="277"/>
      <c r="AG4897" s="277"/>
      <c r="AH4897" s="277">
        <v>0</v>
      </c>
      <c r="AI4897" s="277">
        <v>0</v>
      </c>
      <c r="AJ4897" s="277"/>
      <c r="AK4897" s="277"/>
      <c r="AL4897" s="277"/>
      <c r="AM4897" s="277"/>
      <c r="AN4897" s="277"/>
      <c r="AO4897" s="277"/>
      <c r="AP4897" s="277"/>
      <c r="AQ4897" s="277"/>
      <c r="AR4897" s="277"/>
      <c r="AS4897" s="277"/>
      <c r="AT4897" s="277"/>
      <c r="AU4897" s="277">
        <v>0</v>
      </c>
      <c r="AV4897" s="277">
        <v>0</v>
      </c>
      <c r="AW4897" s="277">
        <f>U4897+AH4897+AU4897</f>
        <v>0</v>
      </c>
    </row>
    <row r="4898" spans="1:49">
      <c r="A4898" s="48"/>
      <c r="B4898" s="42"/>
      <c r="C4898" s="42"/>
      <c r="D4898" s="42"/>
      <c r="E4898" s="531"/>
      <c r="F4898" s="50"/>
      <c r="G4898" s="50"/>
      <c r="H4898" s="50"/>
      <c r="I4898" s="276"/>
      <c r="J4898" s="277"/>
      <c r="K4898" s="277"/>
      <c r="L4898" s="277"/>
      <c r="M4898" s="277"/>
      <c r="N4898" s="277"/>
      <c r="O4898" s="277"/>
      <c r="P4898" s="277"/>
      <c r="Q4898" s="277"/>
      <c r="R4898" s="277"/>
      <c r="S4898" s="277"/>
      <c r="T4898" s="277"/>
      <c r="U4898" s="277">
        <v>0</v>
      </c>
      <c r="V4898" s="277">
        <v>0</v>
      </c>
      <c r="W4898" s="277"/>
      <c r="X4898" s="277"/>
      <c r="Y4898" s="277"/>
      <c r="Z4898" s="277"/>
      <c r="AA4898" s="277"/>
      <c r="AB4898" s="277"/>
      <c r="AC4898" s="277"/>
      <c r="AD4898" s="277"/>
      <c r="AE4898" s="277"/>
      <c r="AF4898" s="277"/>
      <c r="AG4898" s="277"/>
      <c r="AH4898" s="277">
        <v>0</v>
      </c>
      <c r="AI4898" s="277">
        <v>0</v>
      </c>
      <c r="AJ4898" s="277"/>
      <c r="AK4898" s="277"/>
      <c r="AL4898" s="277"/>
      <c r="AM4898" s="277"/>
      <c r="AN4898" s="277"/>
      <c r="AO4898" s="277"/>
      <c r="AP4898" s="277"/>
      <c r="AQ4898" s="277"/>
      <c r="AR4898" s="277"/>
      <c r="AS4898" s="277"/>
      <c r="AT4898" s="277"/>
      <c r="AU4898" s="277">
        <v>0</v>
      </c>
      <c r="AV4898" s="277">
        <v>0</v>
      </c>
      <c r="AW4898" s="277">
        <f>U4898+AH4898+AU4898</f>
        <v>0</v>
      </c>
    </row>
    <row r="4899" spans="1:49">
      <c r="A4899" s="48"/>
      <c r="B4899" s="42"/>
      <c r="C4899" s="42"/>
      <c r="D4899" s="42"/>
      <c r="E4899" s="531"/>
      <c r="F4899" s="50"/>
      <c r="G4899" s="50"/>
      <c r="H4899" s="50"/>
      <c r="I4899" s="276"/>
      <c r="J4899" s="277"/>
      <c r="K4899" s="277"/>
      <c r="L4899" s="277"/>
      <c r="M4899" s="277"/>
      <c r="N4899" s="277"/>
      <c r="O4899" s="277"/>
      <c r="P4899" s="277"/>
      <c r="Q4899" s="277"/>
      <c r="R4899" s="277"/>
      <c r="S4899" s="277"/>
      <c r="T4899" s="277"/>
      <c r="U4899" s="277">
        <v>0</v>
      </c>
      <c r="V4899" s="277">
        <v>0</v>
      </c>
      <c r="W4899" s="277"/>
      <c r="X4899" s="277"/>
      <c r="Y4899" s="277"/>
      <c r="Z4899" s="277"/>
      <c r="AA4899" s="277"/>
      <c r="AB4899" s="277"/>
      <c r="AC4899" s="277"/>
      <c r="AD4899" s="277"/>
      <c r="AE4899" s="277"/>
      <c r="AF4899" s="277"/>
      <c r="AG4899" s="277"/>
      <c r="AH4899" s="277">
        <v>0</v>
      </c>
      <c r="AI4899" s="277">
        <v>0</v>
      </c>
      <c r="AJ4899" s="277"/>
      <c r="AK4899" s="277"/>
      <c r="AL4899" s="277"/>
      <c r="AM4899" s="277"/>
      <c r="AN4899" s="277"/>
      <c r="AO4899" s="277"/>
      <c r="AP4899" s="277"/>
      <c r="AQ4899" s="277"/>
      <c r="AR4899" s="277"/>
      <c r="AS4899" s="277"/>
      <c r="AT4899" s="277"/>
      <c r="AU4899" s="277">
        <v>0</v>
      </c>
      <c r="AV4899" s="277">
        <v>0</v>
      </c>
      <c r="AW4899" s="277">
        <f>U4899+AH4899+AU4899</f>
        <v>0</v>
      </c>
    </row>
    <row r="4900" spans="1:49">
      <c r="A4900" s="48"/>
      <c r="B4900" s="42"/>
      <c r="C4900" s="42"/>
      <c r="D4900" s="42"/>
      <c r="E4900" s="531"/>
      <c r="F4900" s="50"/>
      <c r="G4900" s="50"/>
      <c r="H4900" s="50"/>
      <c r="I4900" s="276" t="s">
        <v>1631</v>
      </c>
      <c r="J4900" s="277">
        <f>SUM(J4896:J4899)</f>
        <v>6000</v>
      </c>
      <c r="K4900" s="277">
        <f t="shared" ref="K4900:AT4900" si="1368">SUM(K4896:K4899)</f>
        <v>315</v>
      </c>
      <c r="L4900" s="277">
        <f t="shared" si="1368"/>
        <v>330</v>
      </c>
      <c r="M4900" s="277">
        <f t="shared" si="1368"/>
        <v>855</v>
      </c>
      <c r="N4900" s="277">
        <f t="shared" si="1368"/>
        <v>425</v>
      </c>
      <c r="O4900" s="277">
        <f t="shared" si="1368"/>
        <v>140</v>
      </c>
      <c r="P4900" s="277">
        <f t="shared" si="1368"/>
        <v>402</v>
      </c>
      <c r="Q4900" s="277">
        <f t="shared" si="1368"/>
        <v>0</v>
      </c>
      <c r="R4900" s="277">
        <f t="shared" si="1368"/>
        <v>0</v>
      </c>
      <c r="S4900" s="277">
        <f t="shared" si="1368"/>
        <v>0</v>
      </c>
      <c r="T4900" s="277">
        <f t="shared" si="1368"/>
        <v>190</v>
      </c>
      <c r="U4900" s="277">
        <v>2657</v>
      </c>
      <c r="V4900" s="277">
        <v>3343</v>
      </c>
      <c r="W4900" s="277">
        <f>SUM(W4896:W4899)</f>
        <v>0</v>
      </c>
      <c r="X4900" s="277">
        <f t="shared" si="1368"/>
        <v>0</v>
      </c>
      <c r="Y4900" s="277">
        <f t="shared" si="1368"/>
        <v>0</v>
      </c>
      <c r="Z4900" s="277">
        <f t="shared" si="1368"/>
        <v>0</v>
      </c>
      <c r="AA4900" s="277">
        <f t="shared" si="1368"/>
        <v>0</v>
      </c>
      <c r="AB4900" s="277">
        <f t="shared" si="1368"/>
        <v>0</v>
      </c>
      <c r="AC4900" s="277">
        <f t="shared" si="1368"/>
        <v>0</v>
      </c>
      <c r="AD4900" s="277">
        <f t="shared" si="1368"/>
        <v>0</v>
      </c>
      <c r="AE4900" s="277">
        <f t="shared" si="1368"/>
        <v>0</v>
      </c>
      <c r="AF4900" s="277">
        <f t="shared" si="1368"/>
        <v>0</v>
      </c>
      <c r="AG4900" s="277">
        <f t="shared" si="1368"/>
        <v>0</v>
      </c>
      <c r="AH4900" s="277">
        <v>0</v>
      </c>
      <c r="AI4900" s="277">
        <v>0</v>
      </c>
      <c r="AJ4900" s="277">
        <f>SUM(AJ4896:AJ4899)</f>
        <v>3585</v>
      </c>
      <c r="AK4900" s="277">
        <f t="shared" si="1368"/>
        <v>0</v>
      </c>
      <c r="AL4900" s="277">
        <f t="shared" si="1368"/>
        <v>0</v>
      </c>
      <c r="AM4900" s="277">
        <f t="shared" si="1368"/>
        <v>0</v>
      </c>
      <c r="AN4900" s="277">
        <f t="shared" si="1368"/>
        <v>1553</v>
      </c>
      <c r="AO4900" s="277">
        <f t="shared" si="1368"/>
        <v>0</v>
      </c>
      <c r="AP4900" s="277">
        <f t="shared" si="1368"/>
        <v>0</v>
      </c>
      <c r="AQ4900" s="277">
        <f t="shared" si="1368"/>
        <v>0</v>
      </c>
      <c r="AR4900" s="277">
        <f t="shared" si="1368"/>
        <v>479</v>
      </c>
      <c r="AS4900" s="277">
        <f t="shared" si="1368"/>
        <v>0</v>
      </c>
      <c r="AT4900" s="277">
        <f t="shared" si="1368"/>
        <v>0</v>
      </c>
      <c r="AU4900" s="277">
        <v>2032</v>
      </c>
      <c r="AV4900" s="277">
        <v>1553</v>
      </c>
      <c r="AW4900" s="277">
        <f>U4900+AH4900+AU4900</f>
        <v>4689</v>
      </c>
    </row>
    <row r="4901" spans="1:49">
      <c r="A4901" s="48"/>
      <c r="B4901" s="42"/>
      <c r="C4901" s="42"/>
      <c r="D4901" s="42"/>
      <c r="E4901" s="531"/>
      <c r="F4901" s="50"/>
      <c r="G4901" s="50"/>
      <c r="H4901" s="50"/>
      <c r="I4901" s="146"/>
      <c r="J4901" s="29"/>
      <c r="K4901" s="29"/>
      <c r="L4901" s="29"/>
      <c r="M4901" s="29"/>
      <c r="N4901" s="29"/>
      <c r="O4901" s="29"/>
      <c r="P4901" s="29"/>
      <c r="Q4901" s="29"/>
      <c r="R4901" s="29"/>
      <c r="S4901" s="29"/>
      <c r="T4901" s="29"/>
      <c r="U4901" s="29"/>
      <c r="V4901" s="29"/>
      <c r="W4901" s="29"/>
      <c r="X4901" s="29"/>
      <c r="Y4901" s="29"/>
      <c r="Z4901" s="29"/>
      <c r="AA4901" s="29"/>
      <c r="AB4901" s="29"/>
      <c r="AC4901" s="29"/>
      <c r="AD4901" s="29"/>
      <c r="AE4901" s="29"/>
      <c r="AF4901" s="29"/>
      <c r="AG4901" s="29"/>
      <c r="AH4901" s="29"/>
      <c r="AI4901" s="29"/>
      <c r="AJ4901" s="29"/>
      <c r="AK4901" s="29"/>
      <c r="AL4901" s="29"/>
      <c r="AM4901" s="29"/>
      <c r="AN4901" s="29"/>
      <c r="AO4901" s="29"/>
      <c r="AP4901" s="29"/>
      <c r="AQ4901" s="29"/>
      <c r="AR4901" s="29"/>
      <c r="AS4901" s="29"/>
      <c r="AT4901" s="29"/>
      <c r="AU4901" s="29"/>
      <c r="AV4901" s="29"/>
      <c r="AW4901" s="29"/>
    </row>
    <row r="4902" spans="1:49">
      <c r="A4902" s="48"/>
      <c r="B4902" s="42"/>
      <c r="C4902" s="42"/>
      <c r="D4902" s="42"/>
      <c r="E4902" s="531"/>
      <c r="F4902" s="50"/>
      <c r="G4902" s="50"/>
      <c r="H4902" s="50"/>
      <c r="I4902" s="53"/>
      <c r="J4902" s="29"/>
      <c r="K4902" s="29"/>
      <c r="L4902" s="29"/>
      <c r="M4902" s="29"/>
      <c r="N4902" s="29"/>
      <c r="O4902" s="29"/>
      <c r="P4902" s="29"/>
      <c r="Q4902" s="29"/>
      <c r="R4902" s="29"/>
      <c r="S4902" s="29"/>
      <c r="T4902" s="29"/>
      <c r="U4902" s="29"/>
      <c r="V4902" s="29"/>
      <c r="W4902" s="29"/>
      <c r="X4902" s="29"/>
      <c r="Y4902" s="29"/>
      <c r="Z4902" s="29"/>
      <c r="AA4902" s="29"/>
      <c r="AB4902" s="29"/>
      <c r="AC4902" s="29"/>
      <c r="AD4902" s="29"/>
      <c r="AE4902" s="29"/>
      <c r="AF4902" s="29"/>
      <c r="AG4902" s="29"/>
      <c r="AH4902" s="29"/>
      <c r="AI4902" s="29"/>
      <c r="AJ4902" s="29"/>
      <c r="AK4902" s="29"/>
      <c r="AL4902" s="29"/>
      <c r="AM4902" s="29"/>
      <c r="AN4902" s="29"/>
      <c r="AO4902" s="29"/>
      <c r="AP4902" s="29"/>
      <c r="AQ4902" s="29"/>
      <c r="AR4902" s="29"/>
      <c r="AS4902" s="29"/>
      <c r="AT4902" s="29"/>
      <c r="AU4902" s="29"/>
      <c r="AV4902" s="29"/>
      <c r="AW4902" s="29"/>
    </row>
    <row r="4903" spans="1:49" ht="16.5" thickBot="1">
      <c r="A4903" s="78" t="s">
        <v>2146</v>
      </c>
      <c r="B4903" s="78"/>
      <c r="C4903" s="78"/>
      <c r="D4903" s="463"/>
      <c r="E4903" s="539"/>
      <c r="F4903" s="129"/>
      <c r="G4903" s="129"/>
      <c r="H4903" s="129"/>
      <c r="I4903" s="103"/>
    </row>
    <row r="4904" spans="1:49" s="151" customFormat="1" ht="36" customHeight="1" thickTop="1" thickBot="1">
      <c r="A4904" s="147" t="s">
        <v>2079</v>
      </c>
      <c r="B4904" s="5" t="s">
        <v>2080</v>
      </c>
      <c r="C4904" s="5" t="s">
        <v>1335</v>
      </c>
      <c r="D4904" s="450"/>
      <c r="E4904" s="148" t="s">
        <v>1570</v>
      </c>
      <c r="F4904" s="149" t="s">
        <v>1438</v>
      </c>
      <c r="G4904" s="149"/>
      <c r="H4904" s="149" t="s">
        <v>2332</v>
      </c>
      <c r="I4904" s="5" t="s">
        <v>856</v>
      </c>
      <c r="J4904" s="364" t="s">
        <v>2891</v>
      </c>
      <c r="K4904" s="364" t="s">
        <v>2879</v>
      </c>
      <c r="L4904" s="364" t="s">
        <v>2880</v>
      </c>
      <c r="M4904" s="364" t="s">
        <v>2881</v>
      </c>
      <c r="N4904" s="364" t="s">
        <v>2882</v>
      </c>
      <c r="O4904" s="364" t="s">
        <v>2883</v>
      </c>
      <c r="P4904" s="364" t="s">
        <v>2884</v>
      </c>
      <c r="Q4904" s="364" t="s">
        <v>2885</v>
      </c>
      <c r="R4904" s="364" t="s">
        <v>2886</v>
      </c>
      <c r="S4904" s="364" t="s">
        <v>2887</v>
      </c>
      <c r="T4904" s="364" t="s">
        <v>2888</v>
      </c>
      <c r="U4904" s="364" t="s">
        <v>2889</v>
      </c>
      <c r="V4904" s="364" t="s">
        <v>2890</v>
      </c>
      <c r="W4904" s="365" t="s">
        <v>2893</v>
      </c>
      <c r="X4904" s="365" t="s">
        <v>2879</v>
      </c>
      <c r="Y4904" s="365" t="s">
        <v>2880</v>
      </c>
      <c r="Z4904" s="365" t="s">
        <v>2881</v>
      </c>
      <c r="AA4904" s="365" t="s">
        <v>2882</v>
      </c>
      <c r="AB4904" s="365" t="s">
        <v>2883</v>
      </c>
      <c r="AC4904" s="365" t="s">
        <v>2884</v>
      </c>
      <c r="AD4904" s="365" t="s">
        <v>2885</v>
      </c>
      <c r="AE4904" s="365" t="s">
        <v>2886</v>
      </c>
      <c r="AF4904" s="365" t="s">
        <v>2887</v>
      </c>
      <c r="AG4904" s="365" t="s">
        <v>2888</v>
      </c>
      <c r="AH4904" s="365" t="s">
        <v>2889</v>
      </c>
      <c r="AI4904" s="365" t="s">
        <v>2890</v>
      </c>
      <c r="AJ4904" s="366" t="s">
        <v>2892</v>
      </c>
      <c r="AK4904" s="366" t="s">
        <v>2879</v>
      </c>
      <c r="AL4904" s="366" t="s">
        <v>2880</v>
      </c>
      <c r="AM4904" s="366" t="s">
        <v>2881</v>
      </c>
      <c r="AN4904" s="366" t="s">
        <v>2882</v>
      </c>
      <c r="AO4904" s="366" t="s">
        <v>2883</v>
      </c>
      <c r="AP4904" s="366" t="s">
        <v>2884</v>
      </c>
      <c r="AQ4904" s="366" t="s">
        <v>2885</v>
      </c>
      <c r="AR4904" s="366" t="s">
        <v>2886</v>
      </c>
      <c r="AS4904" s="366" t="s">
        <v>2887</v>
      </c>
      <c r="AT4904" s="366" t="s">
        <v>2888</v>
      </c>
      <c r="AU4904" s="366" t="s">
        <v>2889</v>
      </c>
      <c r="AV4904" s="366" t="s">
        <v>2890</v>
      </c>
      <c r="AW4904" s="368" t="s">
        <v>2895</v>
      </c>
    </row>
    <row r="4905" spans="1:49">
      <c r="A4905" s="33"/>
      <c r="B4905" s="34"/>
      <c r="C4905" s="34"/>
      <c r="D4905" s="34"/>
      <c r="E4905" s="35"/>
      <c r="F4905" s="36"/>
      <c r="G4905" s="36"/>
      <c r="H4905" s="36"/>
      <c r="I4905" s="34"/>
      <c r="J4905" s="202" t="s">
        <v>1224</v>
      </c>
      <c r="K4905" s="202">
        <v>1</v>
      </c>
      <c r="L4905" s="202">
        <v>2</v>
      </c>
      <c r="M4905" s="202">
        <v>3</v>
      </c>
      <c r="N4905" s="202">
        <v>4</v>
      </c>
      <c r="O4905" s="202">
        <v>5</v>
      </c>
      <c r="P4905" s="202">
        <v>6</v>
      </c>
      <c r="Q4905" s="202">
        <v>7</v>
      </c>
      <c r="R4905" s="202">
        <v>8</v>
      </c>
      <c r="S4905" s="202">
        <v>9</v>
      </c>
      <c r="T4905" s="202">
        <v>10</v>
      </c>
      <c r="U4905" s="202">
        <v>13</v>
      </c>
      <c r="V4905" s="202">
        <v>14</v>
      </c>
      <c r="W4905" s="202" t="s">
        <v>1224</v>
      </c>
      <c r="X4905" s="202">
        <v>1</v>
      </c>
      <c r="Y4905" s="202">
        <v>2</v>
      </c>
      <c r="Z4905" s="202">
        <v>3</v>
      </c>
      <c r="AA4905" s="202">
        <v>4</v>
      </c>
      <c r="AB4905" s="202">
        <v>5</v>
      </c>
      <c r="AC4905" s="202">
        <v>6</v>
      </c>
      <c r="AD4905" s="202">
        <v>7</v>
      </c>
      <c r="AE4905" s="202">
        <v>8</v>
      </c>
      <c r="AF4905" s="202">
        <v>9</v>
      </c>
      <c r="AG4905" s="202">
        <v>10</v>
      </c>
      <c r="AH4905" s="202">
        <v>13</v>
      </c>
      <c r="AI4905" s="202">
        <v>14</v>
      </c>
      <c r="AJ4905" s="202" t="s">
        <v>1224</v>
      </c>
      <c r="AK4905" s="202">
        <v>1</v>
      </c>
      <c r="AL4905" s="202">
        <v>2</v>
      </c>
      <c r="AM4905" s="202">
        <v>3</v>
      </c>
      <c r="AN4905" s="202">
        <v>4</v>
      </c>
      <c r="AO4905" s="202">
        <v>5</v>
      </c>
      <c r="AP4905" s="202">
        <v>6</v>
      </c>
      <c r="AQ4905" s="202">
        <v>7</v>
      </c>
      <c r="AR4905" s="202">
        <v>8</v>
      </c>
      <c r="AS4905" s="202">
        <v>9</v>
      </c>
      <c r="AT4905" s="202">
        <v>10</v>
      </c>
      <c r="AU4905" s="202">
        <v>13</v>
      </c>
      <c r="AV4905" s="202">
        <v>14</v>
      </c>
      <c r="AW4905" s="202">
        <v>15</v>
      </c>
    </row>
    <row r="4906" spans="1:49">
      <c r="A4906" s="37"/>
      <c r="B4906" s="38"/>
      <c r="C4906" s="38"/>
      <c r="D4906" s="38"/>
      <c r="E4906" s="60"/>
      <c r="F4906" s="61"/>
      <c r="G4906" s="61"/>
      <c r="H4906" s="61"/>
      <c r="I4906" s="38"/>
      <c r="J4906" s="134"/>
      <c r="K4906" s="134"/>
      <c r="L4906" s="134"/>
      <c r="M4906" s="134"/>
      <c r="N4906" s="134"/>
      <c r="O4906" s="134"/>
      <c r="P4906" s="134"/>
      <c r="Q4906" s="134"/>
      <c r="R4906" s="134"/>
      <c r="S4906" s="134"/>
      <c r="T4906" s="134"/>
      <c r="U4906" s="134"/>
      <c r="V4906" s="134"/>
      <c r="W4906" s="134"/>
      <c r="X4906" s="134"/>
      <c r="Y4906" s="134"/>
      <c r="Z4906" s="134"/>
      <c r="AA4906" s="134"/>
      <c r="AB4906" s="134"/>
      <c r="AC4906" s="134"/>
      <c r="AD4906" s="134"/>
      <c r="AE4906" s="134"/>
      <c r="AF4906" s="134"/>
      <c r="AG4906" s="134"/>
      <c r="AH4906" s="134"/>
      <c r="AI4906" s="134"/>
      <c r="AJ4906" s="134"/>
      <c r="AK4906" s="134"/>
      <c r="AL4906" s="134"/>
      <c r="AM4906" s="134"/>
      <c r="AN4906" s="134"/>
      <c r="AO4906" s="134"/>
      <c r="AP4906" s="134"/>
      <c r="AQ4906" s="134"/>
      <c r="AR4906" s="134"/>
      <c r="AS4906" s="134"/>
      <c r="AT4906" s="134"/>
      <c r="AU4906" s="134"/>
      <c r="AV4906" s="134"/>
      <c r="AW4906" s="134"/>
    </row>
    <row r="4907" spans="1:49">
      <c r="A4907" s="92" t="s">
        <v>797</v>
      </c>
      <c r="B4907" s="93" t="s">
        <v>1030</v>
      </c>
      <c r="C4907" s="93" t="s">
        <v>1127</v>
      </c>
      <c r="D4907" s="460"/>
      <c r="E4907" s="531"/>
      <c r="F4907" s="50"/>
      <c r="G4907" s="50"/>
      <c r="H4907" s="50"/>
      <c r="I4907" s="41" t="s">
        <v>1126</v>
      </c>
      <c r="J4907" s="28"/>
      <c r="K4907" s="28"/>
      <c r="L4907" s="28"/>
      <c r="M4907" s="28"/>
      <c r="N4907" s="28"/>
      <c r="O4907" s="28"/>
      <c r="P4907" s="28"/>
      <c r="Q4907" s="28"/>
      <c r="R4907" s="28"/>
      <c r="S4907" s="28"/>
      <c r="T4907" s="28"/>
      <c r="U4907" s="28"/>
      <c r="V4907" s="28"/>
      <c r="W4907" s="28"/>
      <c r="X4907" s="28"/>
      <c r="Y4907" s="28"/>
      <c r="Z4907" s="28"/>
      <c r="AA4907" s="28"/>
      <c r="AB4907" s="28"/>
      <c r="AC4907" s="28"/>
      <c r="AD4907" s="28"/>
      <c r="AE4907" s="28"/>
      <c r="AF4907" s="28"/>
      <c r="AG4907" s="28"/>
      <c r="AH4907" s="28"/>
      <c r="AI4907" s="28"/>
      <c r="AJ4907" s="28"/>
      <c r="AK4907" s="28"/>
      <c r="AL4907" s="28"/>
      <c r="AM4907" s="28"/>
      <c r="AN4907" s="28"/>
      <c r="AO4907" s="28"/>
      <c r="AP4907" s="28"/>
      <c r="AQ4907" s="28"/>
      <c r="AR4907" s="28"/>
      <c r="AS4907" s="28"/>
      <c r="AT4907" s="28"/>
      <c r="AU4907" s="28"/>
      <c r="AV4907" s="28"/>
      <c r="AW4907" s="28"/>
    </row>
    <row r="4908" spans="1:49">
      <c r="A4908" s="48"/>
      <c r="B4908" s="1"/>
      <c r="C4908" s="1"/>
      <c r="D4908" s="369"/>
      <c r="E4908" s="531"/>
      <c r="F4908" s="50"/>
      <c r="G4908" s="50"/>
      <c r="H4908" s="50"/>
      <c r="I4908" s="108"/>
      <c r="J4908" s="28"/>
      <c r="K4908" s="28"/>
      <c r="L4908" s="28"/>
      <c r="M4908" s="28"/>
      <c r="N4908" s="28"/>
      <c r="O4908" s="28"/>
      <c r="P4908" s="28"/>
      <c r="Q4908" s="28"/>
      <c r="R4908" s="28"/>
      <c r="S4908" s="28"/>
      <c r="T4908" s="28"/>
      <c r="U4908" s="28"/>
      <c r="V4908" s="28"/>
      <c r="W4908" s="28"/>
      <c r="X4908" s="28"/>
      <c r="Y4908" s="28"/>
      <c r="Z4908" s="28"/>
      <c r="AA4908" s="28"/>
      <c r="AB4908" s="28"/>
      <c r="AC4908" s="28"/>
      <c r="AD4908" s="28"/>
      <c r="AE4908" s="28"/>
      <c r="AF4908" s="28"/>
      <c r="AG4908" s="28"/>
      <c r="AH4908" s="28"/>
      <c r="AI4908" s="28"/>
      <c r="AJ4908" s="28"/>
      <c r="AK4908" s="28"/>
      <c r="AL4908" s="28"/>
      <c r="AM4908" s="28"/>
      <c r="AN4908" s="28"/>
      <c r="AO4908" s="28"/>
      <c r="AP4908" s="28"/>
      <c r="AQ4908" s="28"/>
      <c r="AR4908" s="28"/>
      <c r="AS4908" s="28"/>
      <c r="AT4908" s="28"/>
      <c r="AU4908" s="28"/>
      <c r="AV4908" s="28"/>
      <c r="AW4908" s="28"/>
    </row>
    <row r="4909" spans="1:49">
      <c r="A4909" s="48"/>
      <c r="B4909" s="42"/>
      <c r="C4909" s="42"/>
      <c r="D4909" s="42"/>
      <c r="E4909" s="531"/>
      <c r="F4909" s="50"/>
      <c r="G4909" s="50"/>
      <c r="H4909" s="50"/>
      <c r="I4909" s="49" t="s">
        <v>1559</v>
      </c>
      <c r="J4909" s="12">
        <f>SUM(J4910,J4918,J4920)</f>
        <v>4900</v>
      </c>
      <c r="K4909" s="12">
        <f t="shared" ref="K4909:AT4909" si="1369">SUM(K4910,K4918,K4920)</f>
        <v>0</v>
      </c>
      <c r="L4909" s="12">
        <f t="shared" si="1369"/>
        <v>800</v>
      </c>
      <c r="M4909" s="12">
        <f t="shared" si="1369"/>
        <v>900</v>
      </c>
      <c r="N4909" s="12">
        <f t="shared" si="1369"/>
        <v>0</v>
      </c>
      <c r="O4909" s="12">
        <f t="shared" si="1369"/>
        <v>300</v>
      </c>
      <c r="P4909" s="12">
        <f t="shared" si="1369"/>
        <v>1000</v>
      </c>
      <c r="Q4909" s="12">
        <f t="shared" si="1369"/>
        <v>300</v>
      </c>
      <c r="R4909" s="12">
        <f t="shared" si="1369"/>
        <v>0</v>
      </c>
      <c r="S4909" s="12">
        <f t="shared" si="1369"/>
        <v>1300</v>
      </c>
      <c r="T4909" s="12">
        <f t="shared" si="1369"/>
        <v>300</v>
      </c>
      <c r="U4909" s="12">
        <v>4900</v>
      </c>
      <c r="V4909" s="12">
        <v>0</v>
      </c>
      <c r="W4909" s="12">
        <f>SUM(W4910,W4918,W4920)</f>
        <v>0</v>
      </c>
      <c r="X4909" s="12">
        <f t="shared" si="1369"/>
        <v>0</v>
      </c>
      <c r="Y4909" s="12">
        <f t="shared" si="1369"/>
        <v>0</v>
      </c>
      <c r="Z4909" s="12">
        <f t="shared" si="1369"/>
        <v>0</v>
      </c>
      <c r="AA4909" s="12">
        <f t="shared" si="1369"/>
        <v>0</v>
      </c>
      <c r="AB4909" s="12">
        <f t="shared" si="1369"/>
        <v>0</v>
      </c>
      <c r="AC4909" s="12">
        <f t="shared" si="1369"/>
        <v>0</v>
      </c>
      <c r="AD4909" s="12">
        <f t="shared" si="1369"/>
        <v>0</v>
      </c>
      <c r="AE4909" s="12">
        <f t="shared" si="1369"/>
        <v>0</v>
      </c>
      <c r="AF4909" s="12">
        <f t="shared" si="1369"/>
        <v>0</v>
      </c>
      <c r="AG4909" s="12">
        <f t="shared" si="1369"/>
        <v>0</v>
      </c>
      <c r="AH4909" s="12">
        <v>0</v>
      </c>
      <c r="AI4909" s="12">
        <v>0</v>
      </c>
      <c r="AJ4909" s="12">
        <f>SUM(AJ4910,AJ4918,AJ4920)</f>
        <v>0</v>
      </c>
      <c r="AK4909" s="12">
        <f t="shared" si="1369"/>
        <v>0</v>
      </c>
      <c r="AL4909" s="12">
        <f t="shared" si="1369"/>
        <v>0</v>
      </c>
      <c r="AM4909" s="12">
        <f t="shared" si="1369"/>
        <v>0</v>
      </c>
      <c r="AN4909" s="12">
        <f t="shared" si="1369"/>
        <v>0</v>
      </c>
      <c r="AO4909" s="12">
        <f t="shared" si="1369"/>
        <v>0</v>
      </c>
      <c r="AP4909" s="12">
        <f t="shared" si="1369"/>
        <v>0</v>
      </c>
      <c r="AQ4909" s="12">
        <f t="shared" si="1369"/>
        <v>0</v>
      </c>
      <c r="AR4909" s="12">
        <f t="shared" si="1369"/>
        <v>0</v>
      </c>
      <c r="AS4909" s="12">
        <f t="shared" si="1369"/>
        <v>0</v>
      </c>
      <c r="AT4909" s="12">
        <f t="shared" si="1369"/>
        <v>0</v>
      </c>
      <c r="AU4909" s="12">
        <v>0</v>
      </c>
      <c r="AV4909" s="12">
        <v>0</v>
      </c>
      <c r="AW4909" s="12">
        <f t="shared" ref="AW4909:AW4938" si="1370">U4909+AH4909+AU4909</f>
        <v>4900</v>
      </c>
    </row>
    <row r="4910" spans="1:49">
      <c r="A4910" s="44" t="s">
        <v>797</v>
      </c>
      <c r="B4910" s="45" t="s">
        <v>1030</v>
      </c>
      <c r="C4910" s="45" t="s">
        <v>1127</v>
      </c>
      <c r="D4910" s="452" t="s">
        <v>2989</v>
      </c>
      <c r="E4910" s="213" t="s">
        <v>771</v>
      </c>
      <c r="F4910" s="65"/>
      <c r="G4910" s="65"/>
      <c r="H4910" s="65"/>
      <c r="I4910" s="1" t="s">
        <v>1500</v>
      </c>
      <c r="J4910" s="9">
        <f>SUM(J4911:J4912)</f>
        <v>0</v>
      </c>
      <c r="K4910" s="9">
        <f t="shared" ref="K4910:AT4910" si="1371">SUM(K4911:K4912)</f>
        <v>0</v>
      </c>
      <c r="L4910" s="9">
        <f t="shared" si="1371"/>
        <v>0</v>
      </c>
      <c r="M4910" s="9">
        <f t="shared" si="1371"/>
        <v>0</v>
      </c>
      <c r="N4910" s="9">
        <f t="shared" si="1371"/>
        <v>0</v>
      </c>
      <c r="O4910" s="9">
        <f t="shared" si="1371"/>
        <v>0</v>
      </c>
      <c r="P4910" s="9">
        <f t="shared" si="1371"/>
        <v>0</v>
      </c>
      <c r="Q4910" s="9">
        <f t="shared" si="1371"/>
        <v>0</v>
      </c>
      <c r="R4910" s="9">
        <f t="shared" si="1371"/>
        <v>0</v>
      </c>
      <c r="S4910" s="9">
        <f t="shared" si="1371"/>
        <v>0</v>
      </c>
      <c r="T4910" s="9">
        <f t="shared" si="1371"/>
        <v>0</v>
      </c>
      <c r="U4910" s="9">
        <v>0</v>
      </c>
      <c r="V4910" s="9">
        <v>0</v>
      </c>
      <c r="W4910" s="9">
        <f>SUM(W4911:W4912)</f>
        <v>0</v>
      </c>
      <c r="X4910" s="9">
        <f t="shared" si="1371"/>
        <v>0</v>
      </c>
      <c r="Y4910" s="9">
        <f t="shared" si="1371"/>
        <v>0</v>
      </c>
      <c r="Z4910" s="9">
        <f t="shared" si="1371"/>
        <v>0</v>
      </c>
      <c r="AA4910" s="9">
        <f t="shared" si="1371"/>
        <v>0</v>
      </c>
      <c r="AB4910" s="9">
        <f t="shared" si="1371"/>
        <v>0</v>
      </c>
      <c r="AC4910" s="9">
        <f t="shared" si="1371"/>
        <v>0</v>
      </c>
      <c r="AD4910" s="9">
        <f t="shared" si="1371"/>
        <v>0</v>
      </c>
      <c r="AE4910" s="9">
        <f t="shared" si="1371"/>
        <v>0</v>
      </c>
      <c r="AF4910" s="9">
        <f t="shared" si="1371"/>
        <v>0</v>
      </c>
      <c r="AG4910" s="9">
        <f t="shared" si="1371"/>
        <v>0</v>
      </c>
      <c r="AH4910" s="9">
        <v>0</v>
      </c>
      <c r="AI4910" s="9">
        <v>0</v>
      </c>
      <c r="AJ4910" s="9">
        <f>SUM(AJ4911:AJ4912)</f>
        <v>0</v>
      </c>
      <c r="AK4910" s="9">
        <f t="shared" si="1371"/>
        <v>0</v>
      </c>
      <c r="AL4910" s="9">
        <f t="shared" si="1371"/>
        <v>0</v>
      </c>
      <c r="AM4910" s="9">
        <f t="shared" si="1371"/>
        <v>0</v>
      </c>
      <c r="AN4910" s="9">
        <f t="shared" si="1371"/>
        <v>0</v>
      </c>
      <c r="AO4910" s="9">
        <f t="shared" si="1371"/>
        <v>0</v>
      </c>
      <c r="AP4910" s="9">
        <f t="shared" si="1371"/>
        <v>0</v>
      </c>
      <c r="AQ4910" s="9">
        <f t="shared" si="1371"/>
        <v>0</v>
      </c>
      <c r="AR4910" s="9">
        <f t="shared" si="1371"/>
        <v>0</v>
      </c>
      <c r="AS4910" s="9">
        <f t="shared" si="1371"/>
        <v>0</v>
      </c>
      <c r="AT4910" s="9">
        <f t="shared" si="1371"/>
        <v>0</v>
      </c>
      <c r="AU4910" s="9">
        <v>0</v>
      </c>
      <c r="AV4910" s="9">
        <v>0</v>
      </c>
      <c r="AW4910" s="9">
        <f t="shared" si="1370"/>
        <v>0</v>
      </c>
    </row>
    <row r="4911" spans="1:49">
      <c r="A4911" s="44" t="s">
        <v>797</v>
      </c>
      <c r="B4911" s="45" t="s">
        <v>1030</v>
      </c>
      <c r="C4911" s="45" t="s">
        <v>1127</v>
      </c>
      <c r="D4911" s="452" t="s">
        <v>2989</v>
      </c>
      <c r="E4911" s="367" t="s">
        <v>834</v>
      </c>
      <c r="F4911" s="50"/>
      <c r="G4911" s="468" t="s">
        <v>3096</v>
      </c>
      <c r="H4911" s="50" t="s">
        <v>2333</v>
      </c>
      <c r="I4911" s="42" t="s">
        <v>1165</v>
      </c>
      <c r="U4911" s="15">
        <v>0</v>
      </c>
      <c r="V4911" s="15">
        <v>0</v>
      </c>
      <c r="AH4911" s="15">
        <v>0</v>
      </c>
      <c r="AI4911" s="15">
        <v>0</v>
      </c>
      <c r="AU4911" s="15">
        <v>0</v>
      </c>
      <c r="AV4911" s="15">
        <v>0</v>
      </c>
      <c r="AW4911" s="15">
        <f t="shared" si="1370"/>
        <v>0</v>
      </c>
    </row>
    <row r="4912" spans="1:49">
      <c r="A4912" s="44" t="s">
        <v>797</v>
      </c>
      <c r="B4912" s="45" t="s">
        <v>1030</v>
      </c>
      <c r="C4912" s="45" t="s">
        <v>1127</v>
      </c>
      <c r="D4912" s="452" t="s">
        <v>2989</v>
      </c>
      <c r="E4912" s="367" t="s">
        <v>772</v>
      </c>
      <c r="F4912" s="50"/>
      <c r="G4912" s="468" t="s">
        <v>3096</v>
      </c>
      <c r="H4912" s="50" t="s">
        <v>2333</v>
      </c>
      <c r="I4912" s="42" t="s">
        <v>1227</v>
      </c>
      <c r="J4912" s="15">
        <f>SUM(J4913:J4917)</f>
        <v>0</v>
      </c>
      <c r="K4912" s="15">
        <f t="shared" ref="K4912:AT4912" si="1372">SUM(K4913:K4917)</f>
        <v>0</v>
      </c>
      <c r="L4912" s="15">
        <f t="shared" si="1372"/>
        <v>0</v>
      </c>
      <c r="M4912" s="15">
        <f t="shared" si="1372"/>
        <v>0</v>
      </c>
      <c r="N4912" s="15">
        <f t="shared" si="1372"/>
        <v>0</v>
      </c>
      <c r="O4912" s="15">
        <f t="shared" si="1372"/>
        <v>0</v>
      </c>
      <c r="P4912" s="15">
        <f t="shared" si="1372"/>
        <v>0</v>
      </c>
      <c r="Q4912" s="15">
        <f t="shared" si="1372"/>
        <v>0</v>
      </c>
      <c r="R4912" s="15">
        <f t="shared" si="1372"/>
        <v>0</v>
      </c>
      <c r="S4912" s="15">
        <f t="shared" si="1372"/>
        <v>0</v>
      </c>
      <c r="T4912" s="15">
        <f t="shared" si="1372"/>
        <v>0</v>
      </c>
      <c r="U4912" s="15">
        <v>0</v>
      </c>
      <c r="V4912" s="15">
        <v>0</v>
      </c>
      <c r="W4912" s="15">
        <f>SUM(W4913:W4917)</f>
        <v>0</v>
      </c>
      <c r="X4912" s="15">
        <f t="shared" si="1372"/>
        <v>0</v>
      </c>
      <c r="Y4912" s="15">
        <f t="shared" si="1372"/>
        <v>0</v>
      </c>
      <c r="Z4912" s="15">
        <f t="shared" si="1372"/>
        <v>0</v>
      </c>
      <c r="AA4912" s="15">
        <f t="shared" si="1372"/>
        <v>0</v>
      </c>
      <c r="AB4912" s="15">
        <f t="shared" si="1372"/>
        <v>0</v>
      </c>
      <c r="AC4912" s="15">
        <f t="shared" si="1372"/>
        <v>0</v>
      </c>
      <c r="AD4912" s="15">
        <f t="shared" si="1372"/>
        <v>0</v>
      </c>
      <c r="AE4912" s="15">
        <f t="shared" si="1372"/>
        <v>0</v>
      </c>
      <c r="AF4912" s="15">
        <f t="shared" si="1372"/>
        <v>0</v>
      </c>
      <c r="AG4912" s="15">
        <f t="shared" si="1372"/>
        <v>0</v>
      </c>
      <c r="AH4912" s="15">
        <v>0</v>
      </c>
      <c r="AI4912" s="15">
        <v>0</v>
      </c>
      <c r="AJ4912" s="15">
        <f>SUM(AJ4913:AJ4917)</f>
        <v>0</v>
      </c>
      <c r="AK4912" s="15">
        <f t="shared" si="1372"/>
        <v>0</v>
      </c>
      <c r="AL4912" s="15">
        <f t="shared" si="1372"/>
        <v>0</v>
      </c>
      <c r="AM4912" s="15">
        <f t="shared" si="1372"/>
        <v>0</v>
      </c>
      <c r="AN4912" s="15">
        <f t="shared" si="1372"/>
        <v>0</v>
      </c>
      <c r="AO4912" s="15">
        <f t="shared" si="1372"/>
        <v>0</v>
      </c>
      <c r="AP4912" s="15">
        <f t="shared" si="1372"/>
        <v>0</v>
      </c>
      <c r="AQ4912" s="15">
        <f t="shared" si="1372"/>
        <v>0</v>
      </c>
      <c r="AR4912" s="15">
        <f t="shared" si="1372"/>
        <v>0</v>
      </c>
      <c r="AS4912" s="15">
        <f t="shared" si="1372"/>
        <v>0</v>
      </c>
      <c r="AT4912" s="15">
        <f t="shared" si="1372"/>
        <v>0</v>
      </c>
      <c r="AU4912" s="15">
        <v>0</v>
      </c>
      <c r="AV4912" s="15">
        <v>0</v>
      </c>
      <c r="AW4912" s="15">
        <f t="shared" si="1370"/>
        <v>0</v>
      </c>
    </row>
    <row r="4913" spans="1:49" s="144" customFormat="1">
      <c r="A4913" s="44" t="s">
        <v>797</v>
      </c>
      <c r="B4913" s="45" t="s">
        <v>1030</v>
      </c>
      <c r="C4913" s="45" t="s">
        <v>1127</v>
      </c>
      <c r="D4913" s="452" t="s">
        <v>2989</v>
      </c>
      <c r="E4913" s="140" t="s">
        <v>850</v>
      </c>
      <c r="F4913" s="141" t="s">
        <v>559</v>
      </c>
      <c r="G4913" s="468" t="s">
        <v>3096</v>
      </c>
      <c r="H4913" s="50" t="s">
        <v>2333</v>
      </c>
      <c r="I4913" s="142" t="s">
        <v>1119</v>
      </c>
      <c r="J4913" s="15"/>
      <c r="K4913" s="15"/>
      <c r="L4913" s="15"/>
      <c r="M4913" s="15"/>
      <c r="N4913" s="15"/>
      <c r="O4913" s="15"/>
      <c r="P4913" s="15"/>
      <c r="Q4913" s="15"/>
      <c r="R4913" s="15"/>
      <c r="S4913" s="15"/>
      <c r="T4913" s="15"/>
      <c r="U4913" s="15">
        <v>0</v>
      </c>
      <c r="V4913" s="15">
        <v>0</v>
      </c>
      <c r="W4913" s="15"/>
      <c r="X4913" s="15"/>
      <c r="Y4913" s="15"/>
      <c r="Z4913" s="15"/>
      <c r="AA4913" s="15"/>
      <c r="AB4913" s="15"/>
      <c r="AC4913" s="15"/>
      <c r="AD4913" s="15"/>
      <c r="AE4913" s="15"/>
      <c r="AF4913" s="15"/>
      <c r="AG4913" s="15"/>
      <c r="AH4913" s="15">
        <v>0</v>
      </c>
      <c r="AI4913" s="15">
        <v>0</v>
      </c>
      <c r="AJ4913" s="15"/>
      <c r="AK4913" s="15"/>
      <c r="AL4913" s="15"/>
      <c r="AM4913" s="15"/>
      <c r="AN4913" s="15"/>
      <c r="AO4913" s="15"/>
      <c r="AP4913" s="15"/>
      <c r="AQ4913" s="15"/>
      <c r="AR4913" s="15"/>
      <c r="AS4913" s="15"/>
      <c r="AT4913" s="15"/>
      <c r="AU4913" s="15">
        <v>0</v>
      </c>
      <c r="AV4913" s="15">
        <v>0</v>
      </c>
      <c r="AW4913" s="15">
        <f t="shared" si="1370"/>
        <v>0</v>
      </c>
    </row>
    <row r="4914" spans="1:49" s="144" customFormat="1">
      <c r="A4914" s="44" t="s">
        <v>797</v>
      </c>
      <c r="B4914" s="45" t="s">
        <v>1030</v>
      </c>
      <c r="C4914" s="45" t="s">
        <v>1127</v>
      </c>
      <c r="D4914" s="452" t="s">
        <v>2989</v>
      </c>
      <c r="E4914" s="140" t="s">
        <v>851</v>
      </c>
      <c r="F4914" s="141" t="s">
        <v>560</v>
      </c>
      <c r="G4914" s="468" t="s">
        <v>3096</v>
      </c>
      <c r="H4914" s="50" t="s">
        <v>2333</v>
      </c>
      <c r="I4914" s="142" t="s">
        <v>1290</v>
      </c>
      <c r="J4914" s="15"/>
      <c r="K4914" s="15"/>
      <c r="L4914" s="15"/>
      <c r="M4914" s="15"/>
      <c r="N4914" s="15"/>
      <c r="O4914" s="15"/>
      <c r="P4914" s="15"/>
      <c r="Q4914" s="15"/>
      <c r="R4914" s="15"/>
      <c r="S4914" s="15"/>
      <c r="T4914" s="15"/>
      <c r="U4914" s="15">
        <v>0</v>
      </c>
      <c r="V4914" s="15">
        <v>0</v>
      </c>
      <c r="W4914" s="15"/>
      <c r="X4914" s="15"/>
      <c r="Y4914" s="15"/>
      <c r="Z4914" s="15"/>
      <c r="AA4914" s="15"/>
      <c r="AB4914" s="15"/>
      <c r="AC4914" s="15"/>
      <c r="AD4914" s="15"/>
      <c r="AE4914" s="15"/>
      <c r="AF4914" s="15"/>
      <c r="AG4914" s="15"/>
      <c r="AH4914" s="15">
        <v>0</v>
      </c>
      <c r="AI4914" s="15">
        <v>0</v>
      </c>
      <c r="AJ4914" s="15"/>
      <c r="AK4914" s="15"/>
      <c r="AL4914" s="15"/>
      <c r="AM4914" s="15"/>
      <c r="AN4914" s="15"/>
      <c r="AO4914" s="15"/>
      <c r="AP4914" s="15"/>
      <c r="AQ4914" s="15"/>
      <c r="AR4914" s="15"/>
      <c r="AS4914" s="15"/>
      <c r="AT4914" s="15"/>
      <c r="AU4914" s="15">
        <v>0</v>
      </c>
      <c r="AV4914" s="15">
        <v>0</v>
      </c>
      <c r="AW4914" s="15">
        <f t="shared" si="1370"/>
        <v>0</v>
      </c>
    </row>
    <row r="4915" spans="1:49" s="144" customFormat="1">
      <c r="A4915" s="44" t="s">
        <v>797</v>
      </c>
      <c r="B4915" s="45" t="s">
        <v>1030</v>
      </c>
      <c r="C4915" s="45" t="s">
        <v>1127</v>
      </c>
      <c r="D4915" s="452" t="s">
        <v>2989</v>
      </c>
      <c r="E4915" s="140" t="s">
        <v>852</v>
      </c>
      <c r="F4915" s="141" t="s">
        <v>561</v>
      </c>
      <c r="G4915" s="468" t="s">
        <v>3096</v>
      </c>
      <c r="H4915" s="50" t="s">
        <v>2333</v>
      </c>
      <c r="I4915" s="142" t="s">
        <v>1733</v>
      </c>
      <c r="J4915" s="15"/>
      <c r="K4915" s="15"/>
      <c r="L4915" s="15"/>
      <c r="M4915" s="15"/>
      <c r="N4915" s="15"/>
      <c r="O4915" s="15"/>
      <c r="P4915" s="15"/>
      <c r="Q4915" s="15"/>
      <c r="R4915" s="15"/>
      <c r="S4915" s="15"/>
      <c r="T4915" s="15"/>
      <c r="U4915" s="15">
        <v>0</v>
      </c>
      <c r="V4915" s="15">
        <v>0</v>
      </c>
      <c r="W4915" s="15"/>
      <c r="X4915" s="15"/>
      <c r="Y4915" s="15"/>
      <c r="Z4915" s="15"/>
      <c r="AA4915" s="15"/>
      <c r="AB4915" s="15"/>
      <c r="AC4915" s="15"/>
      <c r="AD4915" s="15"/>
      <c r="AE4915" s="15"/>
      <c r="AF4915" s="15"/>
      <c r="AG4915" s="15"/>
      <c r="AH4915" s="15">
        <v>0</v>
      </c>
      <c r="AI4915" s="15">
        <v>0</v>
      </c>
      <c r="AJ4915" s="15"/>
      <c r="AK4915" s="15"/>
      <c r="AL4915" s="15"/>
      <c r="AM4915" s="15"/>
      <c r="AN4915" s="15"/>
      <c r="AO4915" s="15"/>
      <c r="AP4915" s="15"/>
      <c r="AQ4915" s="15"/>
      <c r="AR4915" s="15"/>
      <c r="AS4915" s="15"/>
      <c r="AT4915" s="15"/>
      <c r="AU4915" s="15">
        <v>0</v>
      </c>
      <c r="AV4915" s="15">
        <v>0</v>
      </c>
      <c r="AW4915" s="15">
        <f t="shared" si="1370"/>
        <v>0</v>
      </c>
    </row>
    <row r="4916" spans="1:49" s="144" customFormat="1">
      <c r="A4916" s="44" t="s">
        <v>797</v>
      </c>
      <c r="B4916" s="45" t="s">
        <v>1030</v>
      </c>
      <c r="C4916" s="45" t="s">
        <v>1127</v>
      </c>
      <c r="D4916" s="452" t="s">
        <v>2989</v>
      </c>
      <c r="E4916" s="140" t="s">
        <v>853</v>
      </c>
      <c r="F4916" s="141" t="s">
        <v>562</v>
      </c>
      <c r="G4916" s="468" t="s">
        <v>3096</v>
      </c>
      <c r="H4916" s="50" t="s">
        <v>2333</v>
      </c>
      <c r="I4916" s="142" t="s">
        <v>1734</v>
      </c>
      <c r="J4916" s="15"/>
      <c r="K4916" s="15"/>
      <c r="L4916" s="15"/>
      <c r="M4916" s="15"/>
      <c r="N4916" s="15"/>
      <c r="O4916" s="15"/>
      <c r="P4916" s="15"/>
      <c r="Q4916" s="15"/>
      <c r="R4916" s="15"/>
      <c r="S4916" s="15"/>
      <c r="T4916" s="15"/>
      <c r="U4916" s="15">
        <v>0</v>
      </c>
      <c r="V4916" s="15">
        <v>0</v>
      </c>
      <c r="W4916" s="15"/>
      <c r="X4916" s="15"/>
      <c r="Y4916" s="15"/>
      <c r="Z4916" s="15"/>
      <c r="AA4916" s="15"/>
      <c r="AB4916" s="15"/>
      <c r="AC4916" s="15"/>
      <c r="AD4916" s="15"/>
      <c r="AE4916" s="15"/>
      <c r="AF4916" s="15"/>
      <c r="AG4916" s="15"/>
      <c r="AH4916" s="15">
        <v>0</v>
      </c>
      <c r="AI4916" s="15">
        <v>0</v>
      </c>
      <c r="AJ4916" s="15"/>
      <c r="AK4916" s="15"/>
      <c r="AL4916" s="15"/>
      <c r="AM4916" s="15"/>
      <c r="AN4916" s="15"/>
      <c r="AO4916" s="15"/>
      <c r="AP4916" s="15"/>
      <c r="AQ4916" s="15"/>
      <c r="AR4916" s="15"/>
      <c r="AS4916" s="15"/>
      <c r="AT4916" s="15"/>
      <c r="AU4916" s="15">
        <v>0</v>
      </c>
      <c r="AV4916" s="15">
        <v>0</v>
      </c>
      <c r="AW4916" s="15">
        <f t="shared" si="1370"/>
        <v>0</v>
      </c>
    </row>
    <row r="4917" spans="1:49" s="144" customFormat="1">
      <c r="A4917" s="44" t="s">
        <v>797</v>
      </c>
      <c r="B4917" s="45" t="s">
        <v>1030</v>
      </c>
      <c r="C4917" s="45" t="s">
        <v>1127</v>
      </c>
      <c r="D4917" s="452" t="s">
        <v>2989</v>
      </c>
      <c r="E4917" s="140" t="s">
        <v>854</v>
      </c>
      <c r="F4917" s="141" t="s">
        <v>563</v>
      </c>
      <c r="G4917" s="468" t="s">
        <v>3096</v>
      </c>
      <c r="H4917" s="50" t="s">
        <v>2333</v>
      </c>
      <c r="I4917" s="142" t="s">
        <v>1735</v>
      </c>
      <c r="J4917" s="15"/>
      <c r="K4917" s="15"/>
      <c r="L4917" s="15"/>
      <c r="M4917" s="15"/>
      <c r="N4917" s="15"/>
      <c r="O4917" s="15"/>
      <c r="P4917" s="15"/>
      <c r="Q4917" s="15"/>
      <c r="R4917" s="15"/>
      <c r="S4917" s="15"/>
      <c r="T4917" s="15"/>
      <c r="U4917" s="15">
        <v>0</v>
      </c>
      <c r="V4917" s="15">
        <v>0</v>
      </c>
      <c r="W4917" s="15"/>
      <c r="X4917" s="15"/>
      <c r="Y4917" s="15"/>
      <c r="Z4917" s="15"/>
      <c r="AA4917" s="15"/>
      <c r="AB4917" s="15"/>
      <c r="AC4917" s="15"/>
      <c r="AD4917" s="15"/>
      <c r="AE4917" s="15"/>
      <c r="AF4917" s="15"/>
      <c r="AG4917" s="15"/>
      <c r="AH4917" s="15">
        <v>0</v>
      </c>
      <c r="AI4917" s="15">
        <v>0</v>
      </c>
      <c r="AJ4917" s="15"/>
      <c r="AK4917" s="15"/>
      <c r="AL4917" s="15"/>
      <c r="AM4917" s="15"/>
      <c r="AN4917" s="15"/>
      <c r="AO4917" s="15"/>
      <c r="AP4917" s="15"/>
      <c r="AQ4917" s="15"/>
      <c r="AR4917" s="15"/>
      <c r="AS4917" s="15"/>
      <c r="AT4917" s="15"/>
      <c r="AU4917" s="15">
        <v>0</v>
      </c>
      <c r="AV4917" s="15">
        <v>0</v>
      </c>
      <c r="AW4917" s="15">
        <f t="shared" si="1370"/>
        <v>0</v>
      </c>
    </row>
    <row r="4918" spans="1:49">
      <c r="A4918" s="44" t="s">
        <v>797</v>
      </c>
      <c r="B4918" s="45" t="s">
        <v>1030</v>
      </c>
      <c r="C4918" s="45" t="s">
        <v>1127</v>
      </c>
      <c r="D4918" s="452" t="s">
        <v>2989</v>
      </c>
      <c r="E4918" s="213" t="s">
        <v>773</v>
      </c>
      <c r="F4918" s="65"/>
      <c r="G4918" s="65"/>
      <c r="H4918" s="65"/>
      <c r="I4918" s="1" t="s">
        <v>1362</v>
      </c>
      <c r="J4918" s="9">
        <f>SUM(J4919)</f>
        <v>0</v>
      </c>
      <c r="K4918" s="9">
        <f t="shared" ref="K4918:AT4918" si="1373">SUM(K4919)</f>
        <v>0</v>
      </c>
      <c r="L4918" s="9">
        <f t="shared" si="1373"/>
        <v>0</v>
      </c>
      <c r="M4918" s="9">
        <f t="shared" si="1373"/>
        <v>0</v>
      </c>
      <c r="N4918" s="9">
        <f t="shared" si="1373"/>
        <v>0</v>
      </c>
      <c r="O4918" s="9">
        <f t="shared" si="1373"/>
        <v>0</v>
      </c>
      <c r="P4918" s="9">
        <f t="shared" si="1373"/>
        <v>0</v>
      </c>
      <c r="Q4918" s="9">
        <f t="shared" si="1373"/>
        <v>0</v>
      </c>
      <c r="R4918" s="9">
        <f t="shared" si="1373"/>
        <v>0</v>
      </c>
      <c r="S4918" s="9">
        <f t="shared" si="1373"/>
        <v>0</v>
      </c>
      <c r="T4918" s="9">
        <f t="shared" si="1373"/>
        <v>0</v>
      </c>
      <c r="U4918" s="9">
        <v>0</v>
      </c>
      <c r="V4918" s="9">
        <v>0</v>
      </c>
      <c r="W4918" s="9">
        <f>SUM(W4919)</f>
        <v>0</v>
      </c>
      <c r="X4918" s="9">
        <f t="shared" si="1373"/>
        <v>0</v>
      </c>
      <c r="Y4918" s="9">
        <f t="shared" si="1373"/>
        <v>0</v>
      </c>
      <c r="Z4918" s="9">
        <f t="shared" si="1373"/>
        <v>0</v>
      </c>
      <c r="AA4918" s="9">
        <f t="shared" si="1373"/>
        <v>0</v>
      </c>
      <c r="AB4918" s="9">
        <f t="shared" si="1373"/>
        <v>0</v>
      </c>
      <c r="AC4918" s="9">
        <f t="shared" si="1373"/>
        <v>0</v>
      </c>
      <c r="AD4918" s="9">
        <f t="shared" si="1373"/>
        <v>0</v>
      </c>
      <c r="AE4918" s="9">
        <f t="shared" si="1373"/>
        <v>0</v>
      </c>
      <c r="AF4918" s="9">
        <f t="shared" si="1373"/>
        <v>0</v>
      </c>
      <c r="AG4918" s="9">
        <f t="shared" si="1373"/>
        <v>0</v>
      </c>
      <c r="AH4918" s="9">
        <v>0</v>
      </c>
      <c r="AI4918" s="9">
        <v>0</v>
      </c>
      <c r="AJ4918" s="9">
        <f>SUM(AJ4919)</f>
        <v>0</v>
      </c>
      <c r="AK4918" s="9">
        <f t="shared" si="1373"/>
        <v>0</v>
      </c>
      <c r="AL4918" s="9">
        <f t="shared" si="1373"/>
        <v>0</v>
      </c>
      <c r="AM4918" s="9">
        <f t="shared" si="1373"/>
        <v>0</v>
      </c>
      <c r="AN4918" s="9">
        <f t="shared" si="1373"/>
        <v>0</v>
      </c>
      <c r="AO4918" s="9">
        <f t="shared" si="1373"/>
        <v>0</v>
      </c>
      <c r="AP4918" s="9">
        <f t="shared" si="1373"/>
        <v>0</v>
      </c>
      <c r="AQ4918" s="9">
        <f t="shared" si="1373"/>
        <v>0</v>
      </c>
      <c r="AR4918" s="9">
        <f t="shared" si="1373"/>
        <v>0</v>
      </c>
      <c r="AS4918" s="9">
        <f t="shared" si="1373"/>
        <v>0</v>
      </c>
      <c r="AT4918" s="9">
        <f t="shared" si="1373"/>
        <v>0</v>
      </c>
      <c r="AU4918" s="9">
        <v>0</v>
      </c>
      <c r="AV4918" s="9">
        <v>0</v>
      </c>
      <c r="AW4918" s="9">
        <f t="shared" si="1370"/>
        <v>0</v>
      </c>
    </row>
    <row r="4919" spans="1:49">
      <c r="A4919" s="44" t="s">
        <v>797</v>
      </c>
      <c r="B4919" s="45" t="s">
        <v>1030</v>
      </c>
      <c r="C4919" s="45" t="s">
        <v>1127</v>
      </c>
      <c r="D4919" s="452" t="s">
        <v>2989</v>
      </c>
      <c r="E4919" s="367" t="s">
        <v>785</v>
      </c>
      <c r="F4919" s="50"/>
      <c r="G4919" s="468" t="s">
        <v>3096</v>
      </c>
      <c r="H4919" s="50" t="s">
        <v>2333</v>
      </c>
      <c r="I4919" s="42" t="s">
        <v>1363</v>
      </c>
      <c r="U4919" s="15">
        <v>0</v>
      </c>
      <c r="V4919" s="15">
        <v>0</v>
      </c>
      <c r="AH4919" s="15">
        <v>0</v>
      </c>
      <c r="AI4919" s="15">
        <v>0</v>
      </c>
      <c r="AU4919" s="15">
        <v>0</v>
      </c>
      <c r="AV4919" s="15">
        <v>0</v>
      </c>
      <c r="AW4919" s="15">
        <f t="shared" si="1370"/>
        <v>0</v>
      </c>
    </row>
    <row r="4920" spans="1:49">
      <c r="A4920" s="44" t="s">
        <v>797</v>
      </c>
      <c r="B4920" s="45" t="s">
        <v>1030</v>
      </c>
      <c r="C4920" s="45" t="s">
        <v>1127</v>
      </c>
      <c r="D4920" s="452" t="s">
        <v>2989</v>
      </c>
      <c r="E4920" s="213" t="s">
        <v>1364</v>
      </c>
      <c r="F4920" s="65"/>
      <c r="G4920" s="65"/>
      <c r="H4920" s="65"/>
      <c r="I4920" s="1" t="s">
        <v>2104</v>
      </c>
      <c r="J4920" s="9">
        <f>SUM(J4921:J4930)</f>
        <v>4900</v>
      </c>
      <c r="K4920" s="9">
        <f t="shared" ref="K4920:AT4920" si="1374">SUM(K4921:K4930)</f>
        <v>0</v>
      </c>
      <c r="L4920" s="9">
        <f t="shared" si="1374"/>
        <v>800</v>
      </c>
      <c r="M4920" s="9">
        <f t="shared" si="1374"/>
        <v>900</v>
      </c>
      <c r="N4920" s="9">
        <f t="shared" si="1374"/>
        <v>0</v>
      </c>
      <c r="O4920" s="9">
        <f t="shared" si="1374"/>
        <v>300</v>
      </c>
      <c r="P4920" s="9">
        <f t="shared" si="1374"/>
        <v>1000</v>
      </c>
      <c r="Q4920" s="9">
        <f t="shared" si="1374"/>
        <v>300</v>
      </c>
      <c r="R4920" s="9">
        <f t="shared" si="1374"/>
        <v>0</v>
      </c>
      <c r="S4920" s="9">
        <f t="shared" si="1374"/>
        <v>1300</v>
      </c>
      <c r="T4920" s="9">
        <f t="shared" si="1374"/>
        <v>300</v>
      </c>
      <c r="U4920" s="9">
        <v>4900</v>
      </c>
      <c r="V4920" s="9">
        <v>0</v>
      </c>
      <c r="W4920" s="9">
        <f>SUM(W4921:W4930)</f>
        <v>0</v>
      </c>
      <c r="X4920" s="9">
        <f t="shared" si="1374"/>
        <v>0</v>
      </c>
      <c r="Y4920" s="9">
        <f t="shared" si="1374"/>
        <v>0</v>
      </c>
      <c r="Z4920" s="9">
        <f t="shared" si="1374"/>
        <v>0</v>
      </c>
      <c r="AA4920" s="9">
        <f t="shared" si="1374"/>
        <v>0</v>
      </c>
      <c r="AB4920" s="9">
        <f t="shared" si="1374"/>
        <v>0</v>
      </c>
      <c r="AC4920" s="9">
        <f t="shared" si="1374"/>
        <v>0</v>
      </c>
      <c r="AD4920" s="9">
        <f t="shared" si="1374"/>
        <v>0</v>
      </c>
      <c r="AE4920" s="9">
        <f t="shared" si="1374"/>
        <v>0</v>
      </c>
      <c r="AF4920" s="9">
        <f t="shared" si="1374"/>
        <v>0</v>
      </c>
      <c r="AG4920" s="9">
        <f t="shared" si="1374"/>
        <v>0</v>
      </c>
      <c r="AH4920" s="9">
        <v>0</v>
      </c>
      <c r="AI4920" s="9">
        <v>0</v>
      </c>
      <c r="AJ4920" s="9">
        <f>SUM(AJ4921:AJ4930)</f>
        <v>0</v>
      </c>
      <c r="AK4920" s="9">
        <f t="shared" si="1374"/>
        <v>0</v>
      </c>
      <c r="AL4920" s="9">
        <f t="shared" si="1374"/>
        <v>0</v>
      </c>
      <c r="AM4920" s="9">
        <f t="shared" si="1374"/>
        <v>0</v>
      </c>
      <c r="AN4920" s="9">
        <f t="shared" si="1374"/>
        <v>0</v>
      </c>
      <c r="AO4920" s="9">
        <f t="shared" si="1374"/>
        <v>0</v>
      </c>
      <c r="AP4920" s="9">
        <f t="shared" si="1374"/>
        <v>0</v>
      </c>
      <c r="AQ4920" s="9">
        <f t="shared" si="1374"/>
        <v>0</v>
      </c>
      <c r="AR4920" s="9">
        <f t="shared" si="1374"/>
        <v>0</v>
      </c>
      <c r="AS4920" s="9">
        <f t="shared" si="1374"/>
        <v>0</v>
      </c>
      <c r="AT4920" s="9">
        <f t="shared" si="1374"/>
        <v>0</v>
      </c>
      <c r="AU4920" s="9">
        <v>0</v>
      </c>
      <c r="AV4920" s="9">
        <v>0</v>
      </c>
      <c r="AW4920" s="9">
        <f t="shared" si="1370"/>
        <v>4900</v>
      </c>
    </row>
    <row r="4921" spans="1:49">
      <c r="A4921" s="44" t="s">
        <v>797</v>
      </c>
      <c r="B4921" s="45" t="s">
        <v>1030</v>
      </c>
      <c r="C4921" s="45" t="s">
        <v>1127</v>
      </c>
      <c r="D4921" s="452" t="s">
        <v>2989</v>
      </c>
      <c r="E4921" s="367" t="s">
        <v>786</v>
      </c>
      <c r="F4921" s="50"/>
      <c r="G4921" s="468" t="s">
        <v>3096</v>
      </c>
      <c r="H4921" s="50" t="s">
        <v>2333</v>
      </c>
      <c r="I4921" s="42" t="s">
        <v>1191</v>
      </c>
      <c r="J4921" s="15">
        <v>500</v>
      </c>
      <c r="L4921" s="15">
        <v>100</v>
      </c>
      <c r="M4921" s="15">
        <v>100</v>
      </c>
      <c r="O4921" s="15">
        <v>300</v>
      </c>
      <c r="U4921" s="15">
        <v>500</v>
      </c>
      <c r="V4921" s="15">
        <v>0</v>
      </c>
      <c r="AH4921" s="15">
        <v>0</v>
      </c>
      <c r="AI4921" s="15">
        <v>0</v>
      </c>
      <c r="AU4921" s="15">
        <v>0</v>
      </c>
      <c r="AV4921" s="15">
        <v>0</v>
      </c>
      <c r="AW4921" s="15">
        <f t="shared" si="1370"/>
        <v>500</v>
      </c>
    </row>
    <row r="4922" spans="1:49">
      <c r="A4922" s="44" t="s">
        <v>797</v>
      </c>
      <c r="B4922" s="45" t="s">
        <v>1030</v>
      </c>
      <c r="C4922" s="45" t="s">
        <v>1127</v>
      </c>
      <c r="D4922" s="452" t="s">
        <v>2989</v>
      </c>
      <c r="E4922" s="367" t="s">
        <v>1528</v>
      </c>
      <c r="F4922" s="50"/>
      <c r="G4922" s="468" t="s">
        <v>3096</v>
      </c>
      <c r="H4922" s="50" t="s">
        <v>2333</v>
      </c>
      <c r="I4922" s="42" t="s">
        <v>989</v>
      </c>
      <c r="U4922" s="15">
        <v>0</v>
      </c>
      <c r="V4922" s="15">
        <v>0</v>
      </c>
      <c r="AH4922" s="15">
        <v>0</v>
      </c>
      <c r="AI4922" s="15">
        <v>0</v>
      </c>
      <c r="AU4922" s="15">
        <v>0</v>
      </c>
      <c r="AV4922" s="15">
        <v>0</v>
      </c>
      <c r="AW4922" s="15">
        <f t="shared" si="1370"/>
        <v>0</v>
      </c>
    </row>
    <row r="4923" spans="1:49">
      <c r="A4923" s="44" t="s">
        <v>797</v>
      </c>
      <c r="B4923" s="45" t="s">
        <v>1030</v>
      </c>
      <c r="C4923" s="45" t="s">
        <v>1127</v>
      </c>
      <c r="D4923" s="452" t="s">
        <v>2989</v>
      </c>
      <c r="E4923" s="367" t="s">
        <v>1679</v>
      </c>
      <c r="F4923" s="50"/>
      <c r="G4923" s="468" t="s">
        <v>3096</v>
      </c>
      <c r="H4923" s="50" t="s">
        <v>2333</v>
      </c>
      <c r="I4923" s="42" t="s">
        <v>1048</v>
      </c>
      <c r="U4923" s="15">
        <v>0</v>
      </c>
      <c r="V4923" s="15">
        <v>0</v>
      </c>
      <c r="AH4923" s="15">
        <v>0</v>
      </c>
      <c r="AI4923" s="15">
        <v>0</v>
      </c>
      <c r="AU4923" s="15">
        <v>0</v>
      </c>
      <c r="AV4923" s="15">
        <v>0</v>
      </c>
      <c r="AW4923" s="15">
        <f t="shared" si="1370"/>
        <v>0</v>
      </c>
    </row>
    <row r="4924" spans="1:49">
      <c r="A4924" s="44" t="s">
        <v>797</v>
      </c>
      <c r="B4924" s="45" t="s">
        <v>1030</v>
      </c>
      <c r="C4924" s="45" t="s">
        <v>1127</v>
      </c>
      <c r="D4924" s="452" t="s">
        <v>2989</v>
      </c>
      <c r="E4924" s="367" t="s">
        <v>787</v>
      </c>
      <c r="F4924" s="50"/>
      <c r="G4924" s="468" t="s">
        <v>3096</v>
      </c>
      <c r="H4924" s="50" t="s">
        <v>2333</v>
      </c>
      <c r="I4924" s="42" t="s">
        <v>2078</v>
      </c>
      <c r="J4924" s="15">
        <v>1500</v>
      </c>
      <c r="L4924" s="15">
        <v>300</v>
      </c>
      <c r="M4924" s="15">
        <v>200</v>
      </c>
      <c r="P4924" s="15">
        <v>500</v>
      </c>
      <c r="Q4924" s="15">
        <v>300</v>
      </c>
      <c r="S4924" s="15">
        <v>200</v>
      </c>
      <c r="U4924" s="15">
        <v>1500</v>
      </c>
      <c r="V4924" s="15">
        <v>0</v>
      </c>
      <c r="AH4924" s="15">
        <v>0</v>
      </c>
      <c r="AI4924" s="15">
        <v>0</v>
      </c>
      <c r="AU4924" s="15">
        <v>0</v>
      </c>
      <c r="AV4924" s="15">
        <v>0</v>
      </c>
      <c r="AW4924" s="15">
        <f t="shared" si="1370"/>
        <v>1500</v>
      </c>
    </row>
    <row r="4925" spans="1:49">
      <c r="A4925" s="44" t="s">
        <v>797</v>
      </c>
      <c r="B4925" s="45" t="s">
        <v>1030</v>
      </c>
      <c r="C4925" s="45" t="s">
        <v>1127</v>
      </c>
      <c r="D4925" s="452" t="s">
        <v>2989</v>
      </c>
      <c r="E4925" s="367" t="s">
        <v>1116</v>
      </c>
      <c r="F4925" s="50"/>
      <c r="G4925" s="468" t="s">
        <v>3096</v>
      </c>
      <c r="H4925" s="50" t="s">
        <v>2333</v>
      </c>
      <c r="I4925" s="42" t="s">
        <v>1487</v>
      </c>
      <c r="J4925" s="15">
        <v>500</v>
      </c>
      <c r="L4925" s="15">
        <v>100</v>
      </c>
      <c r="M4925" s="15">
        <v>100</v>
      </c>
      <c r="S4925" s="15">
        <v>200</v>
      </c>
      <c r="T4925" s="15">
        <v>100</v>
      </c>
      <c r="U4925" s="15">
        <v>500</v>
      </c>
      <c r="V4925" s="15">
        <v>0</v>
      </c>
      <c r="AH4925" s="15">
        <v>0</v>
      </c>
      <c r="AI4925" s="15">
        <v>0</v>
      </c>
      <c r="AU4925" s="15">
        <v>0</v>
      </c>
      <c r="AV4925" s="15">
        <v>0</v>
      </c>
      <c r="AW4925" s="15">
        <f t="shared" si="1370"/>
        <v>500</v>
      </c>
    </row>
    <row r="4926" spans="1:49">
      <c r="A4926" s="44" t="s">
        <v>797</v>
      </c>
      <c r="B4926" s="45" t="s">
        <v>1030</v>
      </c>
      <c r="C4926" s="45" t="s">
        <v>1127</v>
      </c>
      <c r="D4926" s="452" t="s">
        <v>2989</v>
      </c>
      <c r="E4926" s="367" t="s">
        <v>1703</v>
      </c>
      <c r="F4926" s="50"/>
      <c r="G4926" s="468" t="s">
        <v>3096</v>
      </c>
      <c r="H4926" s="50" t="s">
        <v>2333</v>
      </c>
      <c r="I4926" s="42" t="s">
        <v>1047</v>
      </c>
      <c r="U4926" s="15">
        <v>0</v>
      </c>
      <c r="V4926" s="15">
        <v>0</v>
      </c>
      <c r="AH4926" s="15">
        <v>0</v>
      </c>
      <c r="AI4926" s="15">
        <v>0</v>
      </c>
      <c r="AU4926" s="15">
        <v>0</v>
      </c>
      <c r="AV4926" s="15">
        <v>0</v>
      </c>
      <c r="AW4926" s="15">
        <f t="shared" si="1370"/>
        <v>0</v>
      </c>
    </row>
    <row r="4927" spans="1:49">
      <c r="A4927" s="44" t="s">
        <v>797</v>
      </c>
      <c r="B4927" s="45" t="s">
        <v>1030</v>
      </c>
      <c r="C4927" s="45" t="s">
        <v>1127</v>
      </c>
      <c r="D4927" s="452" t="s">
        <v>2989</v>
      </c>
      <c r="E4927" s="367" t="s">
        <v>826</v>
      </c>
      <c r="F4927" s="50"/>
      <c r="G4927" s="468" t="s">
        <v>3096</v>
      </c>
      <c r="H4927" s="50" t="s">
        <v>2333</v>
      </c>
      <c r="I4927" s="42" t="s">
        <v>935</v>
      </c>
      <c r="J4927" s="15">
        <v>1000</v>
      </c>
      <c r="L4927" s="15">
        <v>300</v>
      </c>
      <c r="M4927" s="15">
        <v>200</v>
      </c>
      <c r="P4927" s="15">
        <v>500</v>
      </c>
      <c r="U4927" s="15">
        <v>1000</v>
      </c>
      <c r="V4927" s="15">
        <v>0</v>
      </c>
      <c r="AH4927" s="15">
        <v>0</v>
      </c>
      <c r="AI4927" s="15">
        <v>0</v>
      </c>
      <c r="AU4927" s="15">
        <v>0</v>
      </c>
      <c r="AV4927" s="15">
        <v>0</v>
      </c>
      <c r="AW4927" s="15">
        <f t="shared" si="1370"/>
        <v>1000</v>
      </c>
    </row>
    <row r="4928" spans="1:49">
      <c r="A4928" s="44" t="s">
        <v>797</v>
      </c>
      <c r="B4928" s="45" t="s">
        <v>1030</v>
      </c>
      <c r="C4928" s="45" t="s">
        <v>1127</v>
      </c>
      <c r="D4928" s="452" t="s">
        <v>2989</v>
      </c>
      <c r="E4928" s="367" t="s">
        <v>1115</v>
      </c>
      <c r="F4928" s="50"/>
      <c r="G4928" s="468" t="s">
        <v>3096</v>
      </c>
      <c r="H4928" s="50" t="s">
        <v>2333</v>
      </c>
      <c r="I4928" s="42" t="s">
        <v>990</v>
      </c>
      <c r="U4928" s="15">
        <v>0</v>
      </c>
      <c r="V4928" s="15">
        <v>0</v>
      </c>
      <c r="AH4928" s="15">
        <v>0</v>
      </c>
      <c r="AI4928" s="15">
        <v>0</v>
      </c>
      <c r="AU4928" s="15">
        <v>0</v>
      </c>
      <c r="AV4928" s="15">
        <v>0</v>
      </c>
      <c r="AW4928" s="15">
        <f t="shared" si="1370"/>
        <v>0</v>
      </c>
    </row>
    <row r="4929" spans="1:49">
      <c r="A4929" s="44" t="s">
        <v>797</v>
      </c>
      <c r="B4929" s="45" t="s">
        <v>1030</v>
      </c>
      <c r="C4929" s="45" t="s">
        <v>1127</v>
      </c>
      <c r="D4929" s="452" t="s">
        <v>2989</v>
      </c>
      <c r="E4929" s="367" t="s">
        <v>1677</v>
      </c>
      <c r="F4929" s="50"/>
      <c r="G4929" s="468" t="s">
        <v>3096</v>
      </c>
      <c r="H4929" s="50" t="s">
        <v>2333</v>
      </c>
      <c r="I4929" s="42" t="s">
        <v>1688</v>
      </c>
      <c r="J4929" s="15">
        <v>1400</v>
      </c>
      <c r="M4929" s="15">
        <v>300</v>
      </c>
      <c r="S4929" s="15">
        <v>900</v>
      </c>
      <c r="T4929" s="15">
        <v>200</v>
      </c>
      <c r="U4929" s="15">
        <v>1400</v>
      </c>
      <c r="V4929" s="15">
        <v>0</v>
      </c>
      <c r="AH4929" s="15">
        <v>0</v>
      </c>
      <c r="AI4929" s="15">
        <v>0</v>
      </c>
      <c r="AU4929" s="15">
        <v>0</v>
      </c>
      <c r="AV4929" s="15">
        <v>0</v>
      </c>
      <c r="AW4929" s="15">
        <f t="shared" si="1370"/>
        <v>1400</v>
      </c>
    </row>
    <row r="4930" spans="1:49">
      <c r="A4930" s="44" t="s">
        <v>797</v>
      </c>
      <c r="B4930" s="45" t="s">
        <v>1030</v>
      </c>
      <c r="C4930" s="45" t="s">
        <v>1127</v>
      </c>
      <c r="D4930" s="452" t="s">
        <v>2989</v>
      </c>
      <c r="E4930" s="367" t="s">
        <v>1677</v>
      </c>
      <c r="F4930" s="50" t="s">
        <v>564</v>
      </c>
      <c r="G4930" s="468" t="s">
        <v>3096</v>
      </c>
      <c r="H4930" s="50" t="s">
        <v>2333</v>
      </c>
      <c r="I4930" s="42" t="s">
        <v>25</v>
      </c>
      <c r="U4930" s="15">
        <v>0</v>
      </c>
      <c r="V4930" s="15">
        <v>0</v>
      </c>
      <c r="AH4930" s="15">
        <v>0</v>
      </c>
      <c r="AI4930" s="15">
        <v>0</v>
      </c>
      <c r="AU4930" s="15">
        <v>0</v>
      </c>
      <c r="AV4930" s="15">
        <v>0</v>
      </c>
      <c r="AW4930" s="15">
        <f t="shared" si="1370"/>
        <v>0</v>
      </c>
    </row>
    <row r="4931" spans="1:49" s="52" customFormat="1">
      <c r="A4931" s="41"/>
      <c r="B4931" s="345"/>
      <c r="C4931" s="345"/>
      <c r="D4931" s="369"/>
      <c r="E4931" s="213"/>
      <c r="F4931" s="65"/>
      <c r="G4931" s="65"/>
      <c r="H4931" s="65"/>
      <c r="I4931" s="49" t="s">
        <v>3</v>
      </c>
      <c r="J4931" s="6">
        <f>SUM(J4932)</f>
        <v>0</v>
      </c>
      <c r="K4931" s="6">
        <f t="shared" ref="K4931:AT4932" si="1375">SUM(K4932)</f>
        <v>0</v>
      </c>
      <c r="L4931" s="6">
        <f t="shared" si="1375"/>
        <v>0</v>
      </c>
      <c r="M4931" s="6">
        <f t="shared" si="1375"/>
        <v>0</v>
      </c>
      <c r="N4931" s="6">
        <f t="shared" si="1375"/>
        <v>0</v>
      </c>
      <c r="O4931" s="6">
        <f t="shared" si="1375"/>
        <v>0</v>
      </c>
      <c r="P4931" s="6">
        <f t="shared" si="1375"/>
        <v>0</v>
      </c>
      <c r="Q4931" s="6">
        <f t="shared" si="1375"/>
        <v>0</v>
      </c>
      <c r="R4931" s="6">
        <f t="shared" si="1375"/>
        <v>0</v>
      </c>
      <c r="S4931" s="6">
        <f t="shared" si="1375"/>
        <v>0</v>
      </c>
      <c r="T4931" s="6">
        <f t="shared" si="1375"/>
        <v>0</v>
      </c>
      <c r="U4931" s="6">
        <v>0</v>
      </c>
      <c r="V4931" s="6">
        <v>0</v>
      </c>
      <c r="W4931" s="6">
        <f>SUM(W4932)</f>
        <v>0</v>
      </c>
      <c r="X4931" s="6">
        <f t="shared" si="1375"/>
        <v>0</v>
      </c>
      <c r="Y4931" s="6">
        <f t="shared" si="1375"/>
        <v>0</v>
      </c>
      <c r="Z4931" s="6">
        <f t="shared" si="1375"/>
        <v>0</v>
      </c>
      <c r="AA4931" s="6">
        <f t="shared" si="1375"/>
        <v>0</v>
      </c>
      <c r="AB4931" s="6">
        <f t="shared" si="1375"/>
        <v>0</v>
      </c>
      <c r="AC4931" s="6">
        <f t="shared" si="1375"/>
        <v>0</v>
      </c>
      <c r="AD4931" s="6">
        <f t="shared" si="1375"/>
        <v>0</v>
      </c>
      <c r="AE4931" s="6">
        <f t="shared" si="1375"/>
        <v>0</v>
      </c>
      <c r="AF4931" s="6">
        <f t="shared" si="1375"/>
        <v>0</v>
      </c>
      <c r="AG4931" s="6">
        <f t="shared" si="1375"/>
        <v>0</v>
      </c>
      <c r="AH4931" s="6">
        <v>0</v>
      </c>
      <c r="AI4931" s="6">
        <v>0</v>
      </c>
      <c r="AJ4931" s="6">
        <f>SUM(AJ4932)</f>
        <v>0</v>
      </c>
      <c r="AK4931" s="6">
        <f t="shared" si="1375"/>
        <v>0</v>
      </c>
      <c r="AL4931" s="6">
        <f t="shared" si="1375"/>
        <v>0</v>
      </c>
      <c r="AM4931" s="6">
        <f t="shared" si="1375"/>
        <v>0</v>
      </c>
      <c r="AN4931" s="6">
        <f t="shared" si="1375"/>
        <v>0</v>
      </c>
      <c r="AO4931" s="6">
        <f t="shared" si="1375"/>
        <v>0</v>
      </c>
      <c r="AP4931" s="6">
        <f t="shared" si="1375"/>
        <v>0</v>
      </c>
      <c r="AQ4931" s="6">
        <f t="shared" si="1375"/>
        <v>0</v>
      </c>
      <c r="AR4931" s="6">
        <f t="shared" si="1375"/>
        <v>0</v>
      </c>
      <c r="AS4931" s="6">
        <f t="shared" si="1375"/>
        <v>0</v>
      </c>
      <c r="AT4931" s="6">
        <f t="shared" si="1375"/>
        <v>0</v>
      </c>
      <c r="AU4931" s="6">
        <v>0</v>
      </c>
      <c r="AV4931" s="6">
        <v>0</v>
      </c>
      <c r="AW4931" s="6">
        <f t="shared" si="1370"/>
        <v>0</v>
      </c>
    </row>
    <row r="4932" spans="1:49" s="52" customFormat="1">
      <c r="A4932" s="44" t="s">
        <v>797</v>
      </c>
      <c r="B4932" s="45" t="s">
        <v>1030</v>
      </c>
      <c r="C4932" s="45" t="s">
        <v>1127</v>
      </c>
      <c r="D4932" s="452" t="s">
        <v>2989</v>
      </c>
      <c r="E4932" s="213" t="s">
        <v>833</v>
      </c>
      <c r="F4932" s="65"/>
      <c r="G4932" s="65"/>
      <c r="H4932" s="65"/>
      <c r="I4932" s="53" t="s">
        <v>1</v>
      </c>
      <c r="J4932" s="200">
        <f>SUM(J4933)</f>
        <v>0</v>
      </c>
      <c r="K4932" s="200">
        <f t="shared" si="1375"/>
        <v>0</v>
      </c>
      <c r="L4932" s="200">
        <f t="shared" si="1375"/>
        <v>0</v>
      </c>
      <c r="M4932" s="200">
        <f t="shared" si="1375"/>
        <v>0</v>
      </c>
      <c r="N4932" s="200">
        <f t="shared" si="1375"/>
        <v>0</v>
      </c>
      <c r="O4932" s="200">
        <f t="shared" si="1375"/>
        <v>0</v>
      </c>
      <c r="P4932" s="200">
        <f t="shared" si="1375"/>
        <v>0</v>
      </c>
      <c r="Q4932" s="200">
        <f t="shared" si="1375"/>
        <v>0</v>
      </c>
      <c r="R4932" s="200">
        <f t="shared" si="1375"/>
        <v>0</v>
      </c>
      <c r="S4932" s="200">
        <f t="shared" si="1375"/>
        <v>0</v>
      </c>
      <c r="T4932" s="200">
        <f t="shared" si="1375"/>
        <v>0</v>
      </c>
      <c r="U4932" s="200">
        <v>0</v>
      </c>
      <c r="V4932" s="200">
        <v>0</v>
      </c>
      <c r="W4932" s="200">
        <f>SUM(W4933)</f>
        <v>0</v>
      </c>
      <c r="X4932" s="200">
        <f t="shared" si="1375"/>
        <v>0</v>
      </c>
      <c r="Y4932" s="200">
        <f t="shared" si="1375"/>
        <v>0</v>
      </c>
      <c r="Z4932" s="200">
        <f t="shared" si="1375"/>
        <v>0</v>
      </c>
      <c r="AA4932" s="200">
        <f t="shared" si="1375"/>
        <v>0</v>
      </c>
      <c r="AB4932" s="200">
        <f t="shared" si="1375"/>
        <v>0</v>
      </c>
      <c r="AC4932" s="200">
        <f t="shared" si="1375"/>
        <v>0</v>
      </c>
      <c r="AD4932" s="200">
        <f t="shared" si="1375"/>
        <v>0</v>
      </c>
      <c r="AE4932" s="200">
        <f t="shared" si="1375"/>
        <v>0</v>
      </c>
      <c r="AF4932" s="200">
        <f t="shared" si="1375"/>
        <v>0</v>
      </c>
      <c r="AG4932" s="200">
        <f t="shared" si="1375"/>
        <v>0</v>
      </c>
      <c r="AH4932" s="200">
        <v>0</v>
      </c>
      <c r="AI4932" s="200">
        <v>0</v>
      </c>
      <c r="AJ4932" s="200">
        <f>SUM(AJ4933)</f>
        <v>0</v>
      </c>
      <c r="AK4932" s="200">
        <f t="shared" si="1375"/>
        <v>0</v>
      </c>
      <c r="AL4932" s="200">
        <f t="shared" si="1375"/>
        <v>0</v>
      </c>
      <c r="AM4932" s="200">
        <f t="shared" si="1375"/>
        <v>0</v>
      </c>
      <c r="AN4932" s="200">
        <f t="shared" si="1375"/>
        <v>0</v>
      </c>
      <c r="AO4932" s="200">
        <f t="shared" si="1375"/>
        <v>0</v>
      </c>
      <c r="AP4932" s="200">
        <f t="shared" si="1375"/>
        <v>0</v>
      </c>
      <c r="AQ4932" s="200">
        <f t="shared" si="1375"/>
        <v>0</v>
      </c>
      <c r="AR4932" s="200">
        <f t="shared" si="1375"/>
        <v>0</v>
      </c>
      <c r="AS4932" s="200">
        <f t="shared" si="1375"/>
        <v>0</v>
      </c>
      <c r="AT4932" s="200">
        <f t="shared" si="1375"/>
        <v>0</v>
      </c>
      <c r="AU4932" s="200">
        <v>0</v>
      </c>
      <c r="AV4932" s="200">
        <v>0</v>
      </c>
      <c r="AW4932" s="200">
        <f t="shared" si="1370"/>
        <v>0</v>
      </c>
    </row>
    <row r="4933" spans="1:49" s="59" customFormat="1">
      <c r="A4933" s="44" t="s">
        <v>797</v>
      </c>
      <c r="B4933" s="45" t="s">
        <v>1030</v>
      </c>
      <c r="C4933" s="45" t="s">
        <v>1127</v>
      </c>
      <c r="D4933" s="452" t="s">
        <v>2989</v>
      </c>
      <c r="E4933" s="57" t="s">
        <v>1517</v>
      </c>
      <c r="F4933" s="58"/>
      <c r="G4933" s="468" t="s">
        <v>3096</v>
      </c>
      <c r="H4933" s="50" t="s">
        <v>2333</v>
      </c>
      <c r="I4933" s="188" t="s">
        <v>2584</v>
      </c>
      <c r="J4933" s="13"/>
      <c r="K4933" s="13"/>
      <c r="L4933" s="13"/>
      <c r="M4933" s="13"/>
      <c r="N4933" s="13"/>
      <c r="O4933" s="13"/>
      <c r="P4933" s="13"/>
      <c r="Q4933" s="13"/>
      <c r="R4933" s="13"/>
      <c r="S4933" s="13"/>
      <c r="T4933" s="13"/>
      <c r="U4933" s="13">
        <v>0</v>
      </c>
      <c r="V4933" s="13">
        <v>0</v>
      </c>
      <c r="W4933" s="13"/>
      <c r="X4933" s="13"/>
      <c r="Y4933" s="13"/>
      <c r="Z4933" s="13"/>
      <c r="AA4933" s="13"/>
      <c r="AB4933" s="13"/>
      <c r="AC4933" s="13"/>
      <c r="AD4933" s="13"/>
      <c r="AE4933" s="13"/>
      <c r="AF4933" s="13"/>
      <c r="AG4933" s="13"/>
      <c r="AH4933" s="13">
        <v>0</v>
      </c>
      <c r="AI4933" s="13">
        <v>0</v>
      </c>
      <c r="AJ4933" s="13"/>
      <c r="AK4933" s="13"/>
      <c r="AL4933" s="13"/>
      <c r="AM4933" s="13"/>
      <c r="AN4933" s="13"/>
      <c r="AO4933" s="13"/>
      <c r="AP4933" s="13"/>
      <c r="AQ4933" s="13"/>
      <c r="AR4933" s="13"/>
      <c r="AS4933" s="13"/>
      <c r="AT4933" s="13"/>
      <c r="AU4933" s="13">
        <v>0</v>
      </c>
      <c r="AV4933" s="13">
        <v>0</v>
      </c>
      <c r="AW4933" s="13">
        <f t="shared" si="1370"/>
        <v>0</v>
      </c>
    </row>
    <row r="4934" spans="1:49">
      <c r="A4934" s="68" t="s">
        <v>2050</v>
      </c>
      <c r="B4934" s="69"/>
      <c r="C4934" s="69"/>
      <c r="D4934" s="455"/>
      <c r="E4934" s="367"/>
      <c r="F4934" s="50"/>
      <c r="G4934" s="50"/>
      <c r="H4934" s="50"/>
      <c r="I4934" s="49" t="s">
        <v>1157</v>
      </c>
      <c r="J4934" s="12">
        <f>SUM(J4935)</f>
        <v>6000</v>
      </c>
      <c r="K4934" s="12">
        <f t="shared" ref="K4934:AT4934" si="1376">SUM(K4935)</f>
        <v>0</v>
      </c>
      <c r="L4934" s="12">
        <f t="shared" si="1376"/>
        <v>356</v>
      </c>
      <c r="M4934" s="12">
        <f t="shared" si="1376"/>
        <v>256</v>
      </c>
      <c r="N4934" s="12">
        <f t="shared" si="1376"/>
        <v>746</v>
      </c>
      <c r="O4934" s="12">
        <f t="shared" si="1376"/>
        <v>446</v>
      </c>
      <c r="P4934" s="12">
        <f t="shared" si="1376"/>
        <v>566</v>
      </c>
      <c r="Q4934" s="12">
        <f t="shared" si="1376"/>
        <v>446</v>
      </c>
      <c r="R4934" s="12">
        <f t="shared" si="1376"/>
        <v>0</v>
      </c>
      <c r="S4934" s="12">
        <f t="shared" si="1376"/>
        <v>814</v>
      </c>
      <c r="T4934" s="12">
        <f t="shared" si="1376"/>
        <v>863</v>
      </c>
      <c r="U4934" s="12">
        <v>4493</v>
      </c>
      <c r="V4934" s="12">
        <v>1507</v>
      </c>
      <c r="W4934" s="12">
        <f>SUM(W4935)</f>
        <v>0</v>
      </c>
      <c r="X4934" s="12">
        <f t="shared" si="1376"/>
        <v>0</v>
      </c>
      <c r="Y4934" s="12">
        <f t="shared" si="1376"/>
        <v>0</v>
      </c>
      <c r="Z4934" s="12">
        <f t="shared" si="1376"/>
        <v>0</v>
      </c>
      <c r="AA4934" s="12">
        <f t="shared" si="1376"/>
        <v>0</v>
      </c>
      <c r="AB4934" s="12">
        <f t="shared" si="1376"/>
        <v>0</v>
      </c>
      <c r="AC4934" s="12">
        <f t="shared" si="1376"/>
        <v>0</v>
      </c>
      <c r="AD4934" s="12">
        <f t="shared" si="1376"/>
        <v>0</v>
      </c>
      <c r="AE4934" s="12">
        <f t="shared" si="1376"/>
        <v>0</v>
      </c>
      <c r="AF4934" s="12">
        <f t="shared" si="1376"/>
        <v>0</v>
      </c>
      <c r="AG4934" s="12">
        <f t="shared" si="1376"/>
        <v>0</v>
      </c>
      <c r="AH4934" s="12">
        <v>0</v>
      </c>
      <c r="AI4934" s="12">
        <v>0</v>
      </c>
      <c r="AJ4934" s="12">
        <f>SUM(AJ4935)</f>
        <v>0</v>
      </c>
      <c r="AK4934" s="12">
        <f t="shared" si="1376"/>
        <v>0</v>
      </c>
      <c r="AL4934" s="12">
        <f t="shared" si="1376"/>
        <v>0</v>
      </c>
      <c r="AM4934" s="12">
        <f t="shared" si="1376"/>
        <v>0</v>
      </c>
      <c r="AN4934" s="12">
        <f t="shared" si="1376"/>
        <v>0</v>
      </c>
      <c r="AO4934" s="12">
        <f t="shared" si="1376"/>
        <v>0</v>
      </c>
      <c r="AP4934" s="12">
        <f t="shared" si="1376"/>
        <v>0</v>
      </c>
      <c r="AQ4934" s="12">
        <f t="shared" si="1376"/>
        <v>0</v>
      </c>
      <c r="AR4934" s="12">
        <f t="shared" si="1376"/>
        <v>0</v>
      </c>
      <c r="AS4934" s="12">
        <f t="shared" si="1376"/>
        <v>0</v>
      </c>
      <c r="AT4934" s="12">
        <f t="shared" si="1376"/>
        <v>0</v>
      </c>
      <c r="AU4934" s="12">
        <v>0</v>
      </c>
      <c r="AV4934" s="12">
        <v>0</v>
      </c>
      <c r="AW4934" s="12">
        <f t="shared" si="1370"/>
        <v>4493</v>
      </c>
    </row>
    <row r="4935" spans="1:49">
      <c r="A4935" s="44" t="s">
        <v>797</v>
      </c>
      <c r="B4935" s="45" t="s">
        <v>1030</v>
      </c>
      <c r="C4935" s="45" t="s">
        <v>1127</v>
      </c>
      <c r="D4935" s="452" t="s">
        <v>2989</v>
      </c>
      <c r="E4935" s="213" t="s">
        <v>1402</v>
      </c>
      <c r="F4935" s="65"/>
      <c r="G4935" s="65"/>
      <c r="H4935" s="65"/>
      <c r="I4935" s="1" t="s">
        <v>1158</v>
      </c>
      <c r="J4935" s="9">
        <f>SUM(J4936:J4936)</f>
        <v>6000</v>
      </c>
      <c r="K4935" s="9">
        <f t="shared" ref="K4935:AT4935" si="1377">SUM(K4936:K4936)</f>
        <v>0</v>
      </c>
      <c r="L4935" s="9">
        <f t="shared" si="1377"/>
        <v>356</v>
      </c>
      <c r="M4935" s="9">
        <f t="shared" si="1377"/>
        <v>256</v>
      </c>
      <c r="N4935" s="9">
        <f t="shared" si="1377"/>
        <v>746</v>
      </c>
      <c r="O4935" s="9">
        <f t="shared" si="1377"/>
        <v>446</v>
      </c>
      <c r="P4935" s="9">
        <f t="shared" si="1377"/>
        <v>566</v>
      </c>
      <c r="Q4935" s="9">
        <f t="shared" si="1377"/>
        <v>446</v>
      </c>
      <c r="R4935" s="9">
        <f t="shared" si="1377"/>
        <v>0</v>
      </c>
      <c r="S4935" s="9">
        <f t="shared" si="1377"/>
        <v>814</v>
      </c>
      <c r="T4935" s="9">
        <f t="shared" si="1377"/>
        <v>863</v>
      </c>
      <c r="U4935" s="9">
        <v>4493</v>
      </c>
      <c r="V4935" s="9">
        <v>1507</v>
      </c>
      <c r="W4935" s="9">
        <f>SUM(W4936:W4936)</f>
        <v>0</v>
      </c>
      <c r="X4935" s="9">
        <f t="shared" si="1377"/>
        <v>0</v>
      </c>
      <c r="Y4935" s="9">
        <f t="shared" si="1377"/>
        <v>0</v>
      </c>
      <c r="Z4935" s="9">
        <f t="shared" si="1377"/>
        <v>0</v>
      </c>
      <c r="AA4935" s="9">
        <f t="shared" si="1377"/>
        <v>0</v>
      </c>
      <c r="AB4935" s="9">
        <f t="shared" si="1377"/>
        <v>0</v>
      </c>
      <c r="AC4935" s="9">
        <f t="shared" si="1377"/>
        <v>0</v>
      </c>
      <c r="AD4935" s="9">
        <f t="shared" si="1377"/>
        <v>0</v>
      </c>
      <c r="AE4935" s="9">
        <f t="shared" si="1377"/>
        <v>0</v>
      </c>
      <c r="AF4935" s="9">
        <f t="shared" si="1377"/>
        <v>0</v>
      </c>
      <c r="AG4935" s="9">
        <f t="shared" si="1377"/>
        <v>0</v>
      </c>
      <c r="AH4935" s="9">
        <v>0</v>
      </c>
      <c r="AI4935" s="9">
        <v>0</v>
      </c>
      <c r="AJ4935" s="9">
        <f>SUM(AJ4936:AJ4936)</f>
        <v>0</v>
      </c>
      <c r="AK4935" s="9">
        <f t="shared" si="1377"/>
        <v>0</v>
      </c>
      <c r="AL4935" s="9">
        <f t="shared" si="1377"/>
        <v>0</v>
      </c>
      <c r="AM4935" s="9">
        <f t="shared" si="1377"/>
        <v>0</v>
      </c>
      <c r="AN4935" s="9">
        <f t="shared" si="1377"/>
        <v>0</v>
      </c>
      <c r="AO4935" s="9">
        <f t="shared" si="1377"/>
        <v>0</v>
      </c>
      <c r="AP4935" s="9">
        <f t="shared" si="1377"/>
        <v>0</v>
      </c>
      <c r="AQ4935" s="9">
        <f t="shared" si="1377"/>
        <v>0</v>
      </c>
      <c r="AR4935" s="9">
        <f t="shared" si="1377"/>
        <v>0</v>
      </c>
      <c r="AS4935" s="9">
        <f t="shared" si="1377"/>
        <v>0</v>
      </c>
      <c r="AT4935" s="9">
        <f t="shared" si="1377"/>
        <v>0</v>
      </c>
      <c r="AU4935" s="9">
        <v>0</v>
      </c>
      <c r="AV4935" s="9">
        <v>0</v>
      </c>
      <c r="AW4935" s="9">
        <f t="shared" si="1370"/>
        <v>4493</v>
      </c>
    </row>
    <row r="4936" spans="1:49">
      <c r="A4936" s="44" t="s">
        <v>797</v>
      </c>
      <c r="B4936" s="45" t="s">
        <v>1030</v>
      </c>
      <c r="C4936" s="45" t="s">
        <v>1127</v>
      </c>
      <c r="D4936" s="452" t="s">
        <v>2989</v>
      </c>
      <c r="E4936" s="367" t="s">
        <v>1409</v>
      </c>
      <c r="F4936" s="50"/>
      <c r="G4936" s="468" t="s">
        <v>3096</v>
      </c>
      <c r="H4936" s="50" t="s">
        <v>2333</v>
      </c>
      <c r="I4936" s="42" t="s">
        <v>1518</v>
      </c>
      <c r="J4936" s="15">
        <v>6000</v>
      </c>
      <c r="L4936" s="15">
        <v>356</v>
      </c>
      <c r="M4936" s="15">
        <v>256</v>
      </c>
      <c r="N4936" s="15">
        <v>746</v>
      </c>
      <c r="O4936" s="15">
        <v>446</v>
      </c>
      <c r="P4936" s="15">
        <v>566</v>
      </c>
      <c r="Q4936" s="15">
        <v>446</v>
      </c>
      <c r="S4936" s="15">
        <v>814</v>
      </c>
      <c r="T4936" s="15">
        <v>863</v>
      </c>
      <c r="U4936" s="15">
        <v>4493</v>
      </c>
      <c r="V4936" s="15">
        <v>1507</v>
      </c>
      <c r="AH4936" s="15">
        <v>0</v>
      </c>
      <c r="AI4936" s="15">
        <v>0</v>
      </c>
      <c r="AU4936" s="15">
        <v>0</v>
      </c>
      <c r="AV4936" s="15">
        <v>0</v>
      </c>
      <c r="AW4936" s="15">
        <f t="shared" si="1370"/>
        <v>4493</v>
      </c>
    </row>
    <row r="4937" spans="1:49">
      <c r="A4937" s="44"/>
      <c r="B4937" s="45"/>
      <c r="C4937" s="45"/>
      <c r="D4937" s="45"/>
      <c r="E4937" s="531"/>
      <c r="F4937" s="50"/>
      <c r="G4937" s="50"/>
      <c r="H4937" s="50"/>
      <c r="I4937" s="42"/>
      <c r="U4937" s="15">
        <v>0</v>
      </c>
      <c r="V4937" s="15">
        <v>0</v>
      </c>
      <c r="AH4937" s="15">
        <v>0</v>
      </c>
      <c r="AI4937" s="15">
        <v>0</v>
      </c>
      <c r="AU4937" s="15">
        <v>0</v>
      </c>
      <c r="AV4937" s="15">
        <v>0</v>
      </c>
      <c r="AW4937" s="15">
        <f t="shared" si="1370"/>
        <v>0</v>
      </c>
    </row>
    <row r="4938" spans="1:49">
      <c r="A4938" s="48"/>
      <c r="B4938" s="42"/>
      <c r="C4938" s="42"/>
      <c r="D4938" s="42"/>
      <c r="E4938" s="531"/>
      <c r="F4938" s="50"/>
      <c r="G4938" s="50"/>
      <c r="H4938" s="50"/>
      <c r="I4938" s="49" t="s">
        <v>1631</v>
      </c>
      <c r="J4938" s="12">
        <f>SUM(J4909,J4934,J4931)</f>
        <v>10900</v>
      </c>
      <c r="K4938" s="12">
        <f t="shared" ref="K4938:AT4938" si="1378">SUM(K4909,K4934,K4931)</f>
        <v>0</v>
      </c>
      <c r="L4938" s="12">
        <f t="shared" si="1378"/>
        <v>1156</v>
      </c>
      <c r="M4938" s="12">
        <f t="shared" si="1378"/>
        <v>1156</v>
      </c>
      <c r="N4938" s="12">
        <f t="shared" si="1378"/>
        <v>746</v>
      </c>
      <c r="O4938" s="12">
        <f t="shared" si="1378"/>
        <v>746</v>
      </c>
      <c r="P4938" s="12">
        <f t="shared" si="1378"/>
        <v>1566</v>
      </c>
      <c r="Q4938" s="12">
        <f t="shared" si="1378"/>
        <v>746</v>
      </c>
      <c r="R4938" s="12">
        <f t="shared" si="1378"/>
        <v>0</v>
      </c>
      <c r="S4938" s="12">
        <f t="shared" si="1378"/>
        <v>2114</v>
      </c>
      <c r="T4938" s="12">
        <f t="shared" si="1378"/>
        <v>1163</v>
      </c>
      <c r="U4938" s="12">
        <v>9393</v>
      </c>
      <c r="V4938" s="12">
        <v>1507</v>
      </c>
      <c r="W4938" s="12">
        <f>SUM(W4909,W4934,W4931)</f>
        <v>0</v>
      </c>
      <c r="X4938" s="12">
        <f t="shared" si="1378"/>
        <v>0</v>
      </c>
      <c r="Y4938" s="12">
        <f t="shared" si="1378"/>
        <v>0</v>
      </c>
      <c r="Z4938" s="12">
        <f t="shared" si="1378"/>
        <v>0</v>
      </c>
      <c r="AA4938" s="12">
        <f t="shared" si="1378"/>
        <v>0</v>
      </c>
      <c r="AB4938" s="12">
        <f t="shared" si="1378"/>
        <v>0</v>
      </c>
      <c r="AC4938" s="12">
        <f t="shared" si="1378"/>
        <v>0</v>
      </c>
      <c r="AD4938" s="12">
        <f t="shared" si="1378"/>
        <v>0</v>
      </c>
      <c r="AE4938" s="12">
        <f t="shared" si="1378"/>
        <v>0</v>
      </c>
      <c r="AF4938" s="12">
        <f t="shared" si="1378"/>
        <v>0</v>
      </c>
      <c r="AG4938" s="12">
        <f t="shared" si="1378"/>
        <v>0</v>
      </c>
      <c r="AH4938" s="12">
        <v>0</v>
      </c>
      <c r="AI4938" s="12">
        <v>0</v>
      </c>
      <c r="AJ4938" s="12">
        <f>SUM(AJ4909,AJ4934,AJ4931)</f>
        <v>0</v>
      </c>
      <c r="AK4938" s="12">
        <f t="shared" si="1378"/>
        <v>0</v>
      </c>
      <c r="AL4938" s="12">
        <f t="shared" si="1378"/>
        <v>0</v>
      </c>
      <c r="AM4938" s="12">
        <f t="shared" si="1378"/>
        <v>0</v>
      </c>
      <c r="AN4938" s="12">
        <f t="shared" si="1378"/>
        <v>0</v>
      </c>
      <c r="AO4938" s="12">
        <f t="shared" si="1378"/>
        <v>0</v>
      </c>
      <c r="AP4938" s="12">
        <f t="shared" si="1378"/>
        <v>0</v>
      </c>
      <c r="AQ4938" s="12">
        <f t="shared" si="1378"/>
        <v>0</v>
      </c>
      <c r="AR4938" s="12">
        <f t="shared" si="1378"/>
        <v>0</v>
      </c>
      <c r="AS4938" s="12">
        <f t="shared" si="1378"/>
        <v>0</v>
      </c>
      <c r="AT4938" s="12">
        <f t="shared" si="1378"/>
        <v>0</v>
      </c>
      <c r="AU4938" s="12">
        <v>0</v>
      </c>
      <c r="AV4938" s="12">
        <v>0</v>
      </c>
      <c r="AW4938" s="12">
        <f t="shared" si="1370"/>
        <v>9393</v>
      </c>
    </row>
    <row r="4939" spans="1:49">
      <c r="A4939" s="48"/>
      <c r="B4939" s="42"/>
      <c r="C4939" s="42"/>
      <c r="D4939" s="42"/>
      <c r="E4939" s="531"/>
      <c r="F4939" s="50"/>
      <c r="G4939" s="50"/>
      <c r="H4939" s="50"/>
      <c r="I4939" s="146" t="s">
        <v>970</v>
      </c>
      <c r="J4939" s="267"/>
      <c r="K4939" s="267"/>
      <c r="L4939" s="267"/>
      <c r="M4939" s="267"/>
      <c r="N4939" s="267"/>
      <c r="O4939" s="267"/>
      <c r="P4939" s="267"/>
      <c r="Q4939" s="267"/>
      <c r="R4939" s="267"/>
      <c r="S4939" s="267"/>
      <c r="T4939" s="267"/>
      <c r="U4939" s="267"/>
      <c r="V4939" s="267"/>
      <c r="W4939" s="267"/>
      <c r="X4939" s="267"/>
      <c r="Y4939" s="267"/>
      <c r="Z4939" s="267"/>
      <c r="AA4939" s="267"/>
      <c r="AB4939" s="267"/>
      <c r="AC4939" s="267"/>
      <c r="AD4939" s="267"/>
      <c r="AE4939" s="267"/>
      <c r="AF4939" s="267"/>
      <c r="AG4939" s="267"/>
      <c r="AH4939" s="267"/>
      <c r="AI4939" s="267"/>
      <c r="AJ4939" s="267"/>
      <c r="AK4939" s="267"/>
      <c r="AL4939" s="267"/>
      <c r="AM4939" s="267"/>
      <c r="AN4939" s="267"/>
      <c r="AO4939" s="267"/>
      <c r="AP4939" s="267"/>
      <c r="AQ4939" s="267"/>
      <c r="AR4939" s="267"/>
      <c r="AS4939" s="267"/>
      <c r="AT4939" s="267"/>
      <c r="AU4939" s="267"/>
      <c r="AV4939" s="267"/>
      <c r="AW4939" s="267"/>
    </row>
    <row r="4940" spans="1:49" ht="13.5" thickBot="1">
      <c r="A4940" s="48"/>
      <c r="B4940" s="42"/>
      <c r="C4940" s="42"/>
      <c r="D4940" s="42"/>
      <c r="E4940" s="531"/>
      <c r="F4940" s="50"/>
      <c r="G4940" s="50"/>
      <c r="H4940" s="50"/>
      <c r="I4940" s="146"/>
      <c r="J4940" s="29"/>
      <c r="K4940" s="29"/>
      <c r="L4940" s="29"/>
      <c r="M4940" s="29"/>
      <c r="N4940" s="29"/>
      <c r="O4940" s="29"/>
      <c r="P4940" s="29"/>
      <c r="Q4940" s="29"/>
      <c r="R4940" s="29"/>
      <c r="S4940" s="29"/>
      <c r="T4940" s="29"/>
      <c r="U4940" s="29"/>
      <c r="V4940" s="29"/>
      <c r="W4940" s="29"/>
      <c r="X4940" s="29"/>
      <c r="Y4940" s="29"/>
      <c r="Z4940" s="29"/>
      <c r="AA4940" s="29"/>
      <c r="AB4940" s="29"/>
      <c r="AC4940" s="29"/>
      <c r="AD4940" s="29"/>
      <c r="AE4940" s="29"/>
      <c r="AF4940" s="29"/>
      <c r="AG4940" s="29"/>
      <c r="AH4940" s="29"/>
      <c r="AI4940" s="29"/>
      <c r="AJ4940" s="29"/>
      <c r="AK4940" s="29"/>
      <c r="AL4940" s="29"/>
      <c r="AM4940" s="29"/>
      <c r="AN4940" s="29"/>
      <c r="AO4940" s="29"/>
      <c r="AP4940" s="29"/>
      <c r="AQ4940" s="29"/>
      <c r="AR4940" s="29"/>
      <c r="AS4940" s="29"/>
      <c r="AT4940" s="29"/>
      <c r="AU4940" s="29"/>
      <c r="AV4940" s="29"/>
      <c r="AW4940" s="29"/>
    </row>
    <row r="4941" spans="1:49" ht="35.25" customHeight="1" thickTop="1" thickBot="1">
      <c r="A4941" s="48"/>
      <c r="B4941" s="42"/>
      <c r="C4941" s="42"/>
      <c r="D4941" s="42"/>
      <c r="E4941" s="531"/>
      <c r="F4941" s="50"/>
      <c r="G4941" s="50"/>
      <c r="H4941" s="50"/>
      <c r="I4941" s="5" t="s">
        <v>2331</v>
      </c>
      <c r="J4941" s="364" t="s">
        <v>2891</v>
      </c>
      <c r="K4941" s="364" t="s">
        <v>2879</v>
      </c>
      <c r="L4941" s="364" t="s">
        <v>2880</v>
      </c>
      <c r="M4941" s="364" t="s">
        <v>2881</v>
      </c>
      <c r="N4941" s="364" t="s">
        <v>2882</v>
      </c>
      <c r="O4941" s="364" t="s">
        <v>2883</v>
      </c>
      <c r="P4941" s="364" t="s">
        <v>2884</v>
      </c>
      <c r="Q4941" s="364" t="s">
        <v>2885</v>
      </c>
      <c r="R4941" s="364" t="s">
        <v>2886</v>
      </c>
      <c r="S4941" s="364" t="s">
        <v>2887</v>
      </c>
      <c r="T4941" s="364" t="s">
        <v>2888</v>
      </c>
      <c r="U4941" s="364" t="s">
        <v>2889</v>
      </c>
      <c r="V4941" s="364" t="s">
        <v>2890</v>
      </c>
      <c r="W4941" s="365" t="s">
        <v>2893</v>
      </c>
      <c r="X4941" s="365" t="s">
        <v>2879</v>
      </c>
      <c r="Y4941" s="365" t="s">
        <v>2880</v>
      </c>
      <c r="Z4941" s="365" t="s">
        <v>2881</v>
      </c>
      <c r="AA4941" s="365" t="s">
        <v>2882</v>
      </c>
      <c r="AB4941" s="365" t="s">
        <v>2883</v>
      </c>
      <c r="AC4941" s="365" t="s">
        <v>2884</v>
      </c>
      <c r="AD4941" s="365" t="s">
        <v>2885</v>
      </c>
      <c r="AE4941" s="365" t="s">
        <v>2886</v>
      </c>
      <c r="AF4941" s="365" t="s">
        <v>2887</v>
      </c>
      <c r="AG4941" s="365" t="s">
        <v>2888</v>
      </c>
      <c r="AH4941" s="365" t="s">
        <v>2889</v>
      </c>
      <c r="AI4941" s="365" t="s">
        <v>2890</v>
      </c>
      <c r="AJ4941" s="366" t="s">
        <v>2892</v>
      </c>
      <c r="AK4941" s="366" t="s">
        <v>2879</v>
      </c>
      <c r="AL4941" s="366" t="s">
        <v>2880</v>
      </c>
      <c r="AM4941" s="366" t="s">
        <v>2881</v>
      </c>
      <c r="AN4941" s="366" t="s">
        <v>2882</v>
      </c>
      <c r="AO4941" s="366" t="s">
        <v>2883</v>
      </c>
      <c r="AP4941" s="366" t="s">
        <v>2884</v>
      </c>
      <c r="AQ4941" s="366" t="s">
        <v>2885</v>
      </c>
      <c r="AR4941" s="366" t="s">
        <v>2886</v>
      </c>
      <c r="AS4941" s="366" t="s">
        <v>2887</v>
      </c>
      <c r="AT4941" s="366" t="s">
        <v>2888</v>
      </c>
      <c r="AU4941" s="366" t="s">
        <v>2889</v>
      </c>
      <c r="AV4941" s="366" t="s">
        <v>2890</v>
      </c>
      <c r="AW4941" s="368" t="s">
        <v>2895</v>
      </c>
    </row>
    <row r="4942" spans="1:49">
      <c r="A4942" s="48"/>
      <c r="B4942" s="42"/>
      <c r="C4942" s="42"/>
      <c r="D4942" s="42"/>
      <c r="E4942" s="531"/>
      <c r="F4942" s="50"/>
      <c r="G4942" s="50"/>
      <c r="H4942" s="50"/>
      <c r="I4942" s="34"/>
      <c r="J4942" s="202" t="s">
        <v>1224</v>
      </c>
      <c r="K4942" s="202">
        <v>1</v>
      </c>
      <c r="L4942" s="202">
        <v>2</v>
      </c>
      <c r="M4942" s="202">
        <v>3</v>
      </c>
      <c r="N4942" s="202">
        <v>4</v>
      </c>
      <c r="O4942" s="202">
        <v>5</v>
      </c>
      <c r="P4942" s="202">
        <v>6</v>
      </c>
      <c r="Q4942" s="202">
        <v>7</v>
      </c>
      <c r="R4942" s="202">
        <v>8</v>
      </c>
      <c r="S4942" s="202">
        <v>9</v>
      </c>
      <c r="T4942" s="202">
        <v>10</v>
      </c>
      <c r="U4942" s="202">
        <v>13</v>
      </c>
      <c r="V4942" s="202">
        <v>14</v>
      </c>
      <c r="W4942" s="202" t="s">
        <v>1224</v>
      </c>
      <c r="X4942" s="202">
        <v>1</v>
      </c>
      <c r="Y4942" s="202">
        <v>2</v>
      </c>
      <c r="Z4942" s="202">
        <v>3</v>
      </c>
      <c r="AA4942" s="202">
        <v>4</v>
      </c>
      <c r="AB4942" s="202">
        <v>5</v>
      </c>
      <c r="AC4942" s="202">
        <v>6</v>
      </c>
      <c r="AD4942" s="202">
        <v>7</v>
      </c>
      <c r="AE4942" s="202">
        <v>8</v>
      </c>
      <c r="AF4942" s="202">
        <v>9</v>
      </c>
      <c r="AG4942" s="202">
        <v>10</v>
      </c>
      <c r="AH4942" s="202">
        <v>13</v>
      </c>
      <c r="AI4942" s="202">
        <v>14</v>
      </c>
      <c r="AJ4942" s="202" t="s">
        <v>1224</v>
      </c>
      <c r="AK4942" s="202">
        <v>1</v>
      </c>
      <c r="AL4942" s="202">
        <v>2</v>
      </c>
      <c r="AM4942" s="202">
        <v>3</v>
      </c>
      <c r="AN4942" s="202">
        <v>4</v>
      </c>
      <c r="AO4942" s="202">
        <v>5</v>
      </c>
      <c r="AP4942" s="202">
        <v>6</v>
      </c>
      <c r="AQ4942" s="202">
        <v>7</v>
      </c>
      <c r="AR4942" s="202">
        <v>8</v>
      </c>
      <c r="AS4942" s="202">
        <v>9</v>
      </c>
      <c r="AT4942" s="202">
        <v>10</v>
      </c>
      <c r="AU4942" s="202">
        <v>13</v>
      </c>
      <c r="AV4942" s="202">
        <v>14</v>
      </c>
      <c r="AW4942" s="202">
        <v>15</v>
      </c>
    </row>
    <row r="4943" spans="1:49">
      <c r="A4943" s="48"/>
      <c r="B4943" s="42"/>
      <c r="C4943" s="42"/>
      <c r="D4943" s="42"/>
      <c r="E4943" s="531"/>
      <c r="F4943" s="50"/>
      <c r="G4943" s="50"/>
      <c r="H4943" s="50"/>
      <c r="I4943" s="276" t="s">
        <v>2429</v>
      </c>
      <c r="J4943" s="277">
        <f>SUM(J4938)</f>
        <v>10900</v>
      </c>
      <c r="K4943" s="277">
        <f t="shared" ref="K4943:AT4943" si="1379">SUM(K4938)</f>
        <v>0</v>
      </c>
      <c r="L4943" s="277">
        <f t="shared" si="1379"/>
        <v>1156</v>
      </c>
      <c r="M4943" s="277">
        <f t="shared" si="1379"/>
        <v>1156</v>
      </c>
      <c r="N4943" s="277">
        <f t="shared" si="1379"/>
        <v>746</v>
      </c>
      <c r="O4943" s="277">
        <f t="shared" si="1379"/>
        <v>746</v>
      </c>
      <c r="P4943" s="277">
        <f t="shared" si="1379"/>
        <v>1566</v>
      </c>
      <c r="Q4943" s="277">
        <f t="shared" si="1379"/>
        <v>746</v>
      </c>
      <c r="R4943" s="277">
        <f t="shared" si="1379"/>
        <v>0</v>
      </c>
      <c r="S4943" s="277">
        <f t="shared" si="1379"/>
        <v>2114</v>
      </c>
      <c r="T4943" s="277">
        <f t="shared" si="1379"/>
        <v>1163</v>
      </c>
      <c r="U4943" s="277">
        <v>9393</v>
      </c>
      <c r="V4943" s="277">
        <v>1507</v>
      </c>
      <c r="W4943" s="277">
        <f>SUM(W4938)</f>
        <v>0</v>
      </c>
      <c r="X4943" s="277">
        <f t="shared" si="1379"/>
        <v>0</v>
      </c>
      <c r="Y4943" s="277">
        <f t="shared" si="1379"/>
        <v>0</v>
      </c>
      <c r="Z4943" s="277">
        <f t="shared" si="1379"/>
        <v>0</v>
      </c>
      <c r="AA4943" s="277">
        <f t="shared" si="1379"/>
        <v>0</v>
      </c>
      <c r="AB4943" s="277">
        <f t="shared" si="1379"/>
        <v>0</v>
      </c>
      <c r="AC4943" s="277">
        <f t="shared" si="1379"/>
        <v>0</v>
      </c>
      <c r="AD4943" s="277">
        <f t="shared" si="1379"/>
        <v>0</v>
      </c>
      <c r="AE4943" s="277">
        <f t="shared" si="1379"/>
        <v>0</v>
      </c>
      <c r="AF4943" s="277">
        <f t="shared" si="1379"/>
        <v>0</v>
      </c>
      <c r="AG4943" s="277">
        <f t="shared" si="1379"/>
        <v>0</v>
      </c>
      <c r="AH4943" s="277">
        <v>0</v>
      </c>
      <c r="AI4943" s="277">
        <v>0</v>
      </c>
      <c r="AJ4943" s="277">
        <f>SUM(AJ4938)</f>
        <v>0</v>
      </c>
      <c r="AK4943" s="277">
        <f t="shared" si="1379"/>
        <v>0</v>
      </c>
      <c r="AL4943" s="277">
        <f t="shared" si="1379"/>
        <v>0</v>
      </c>
      <c r="AM4943" s="277">
        <f t="shared" si="1379"/>
        <v>0</v>
      </c>
      <c r="AN4943" s="277">
        <f t="shared" si="1379"/>
        <v>0</v>
      </c>
      <c r="AO4943" s="277">
        <f t="shared" si="1379"/>
        <v>0</v>
      </c>
      <c r="AP4943" s="277">
        <f t="shared" si="1379"/>
        <v>0</v>
      </c>
      <c r="AQ4943" s="277">
        <f t="shared" si="1379"/>
        <v>0</v>
      </c>
      <c r="AR4943" s="277">
        <f t="shared" si="1379"/>
        <v>0</v>
      </c>
      <c r="AS4943" s="277">
        <f t="shared" si="1379"/>
        <v>0</v>
      </c>
      <c r="AT4943" s="277">
        <f t="shared" si="1379"/>
        <v>0</v>
      </c>
      <c r="AU4943" s="277">
        <v>0</v>
      </c>
      <c r="AV4943" s="277">
        <v>0</v>
      </c>
      <c r="AW4943" s="277">
        <f>U4943+AH4943+AU4943</f>
        <v>9393</v>
      </c>
    </row>
    <row r="4944" spans="1:49">
      <c r="A4944" s="48"/>
      <c r="B4944" s="42"/>
      <c r="C4944" s="42"/>
      <c r="D4944" s="42"/>
      <c r="E4944" s="531"/>
      <c r="F4944" s="50"/>
      <c r="G4944" s="50"/>
      <c r="H4944" s="50"/>
      <c r="I4944" s="276"/>
      <c r="J4944" s="277"/>
      <c r="K4944" s="277"/>
      <c r="L4944" s="277"/>
      <c r="M4944" s="277"/>
      <c r="N4944" s="277"/>
      <c r="O4944" s="277"/>
      <c r="P4944" s="277"/>
      <c r="Q4944" s="277"/>
      <c r="R4944" s="277"/>
      <c r="S4944" s="277"/>
      <c r="T4944" s="277"/>
      <c r="U4944" s="277">
        <v>0</v>
      </c>
      <c r="V4944" s="277">
        <v>0</v>
      </c>
      <c r="W4944" s="277"/>
      <c r="X4944" s="277"/>
      <c r="Y4944" s="277"/>
      <c r="Z4944" s="277"/>
      <c r="AA4944" s="277"/>
      <c r="AB4944" s="277"/>
      <c r="AC4944" s="277"/>
      <c r="AD4944" s="277"/>
      <c r="AE4944" s="277"/>
      <c r="AF4944" s="277"/>
      <c r="AG4944" s="277"/>
      <c r="AH4944" s="277">
        <v>0</v>
      </c>
      <c r="AI4944" s="277">
        <v>0</v>
      </c>
      <c r="AJ4944" s="277"/>
      <c r="AK4944" s="277"/>
      <c r="AL4944" s="277"/>
      <c r="AM4944" s="277"/>
      <c r="AN4944" s="277"/>
      <c r="AO4944" s="277"/>
      <c r="AP4944" s="277"/>
      <c r="AQ4944" s="277"/>
      <c r="AR4944" s="277"/>
      <c r="AS4944" s="277"/>
      <c r="AT4944" s="277"/>
      <c r="AU4944" s="277">
        <v>0</v>
      </c>
      <c r="AV4944" s="277">
        <v>0</v>
      </c>
      <c r="AW4944" s="277">
        <f>U4944+AH4944+AU4944</f>
        <v>0</v>
      </c>
    </row>
    <row r="4945" spans="1:49">
      <c r="A4945" s="48"/>
      <c r="B4945" s="42"/>
      <c r="C4945" s="42"/>
      <c r="D4945" s="42"/>
      <c r="E4945" s="531"/>
      <c r="F4945" s="50"/>
      <c r="G4945" s="50"/>
      <c r="H4945" s="50"/>
      <c r="I4945" s="276"/>
      <c r="J4945" s="277"/>
      <c r="K4945" s="277"/>
      <c r="L4945" s="277"/>
      <c r="M4945" s="277"/>
      <c r="N4945" s="277"/>
      <c r="O4945" s="277"/>
      <c r="P4945" s="277"/>
      <c r="Q4945" s="277"/>
      <c r="R4945" s="277"/>
      <c r="S4945" s="277"/>
      <c r="T4945" s="277"/>
      <c r="U4945" s="277">
        <v>0</v>
      </c>
      <c r="V4945" s="277">
        <v>0</v>
      </c>
      <c r="W4945" s="277"/>
      <c r="X4945" s="277"/>
      <c r="Y4945" s="277"/>
      <c r="Z4945" s="277"/>
      <c r="AA4945" s="277"/>
      <c r="AB4945" s="277"/>
      <c r="AC4945" s="277"/>
      <c r="AD4945" s="277"/>
      <c r="AE4945" s="277"/>
      <c r="AF4945" s="277"/>
      <c r="AG4945" s="277"/>
      <c r="AH4945" s="277">
        <v>0</v>
      </c>
      <c r="AI4945" s="277">
        <v>0</v>
      </c>
      <c r="AJ4945" s="277"/>
      <c r="AK4945" s="277"/>
      <c r="AL4945" s="277"/>
      <c r="AM4945" s="277"/>
      <c r="AN4945" s="277"/>
      <c r="AO4945" s="277"/>
      <c r="AP4945" s="277"/>
      <c r="AQ4945" s="277"/>
      <c r="AR4945" s="277"/>
      <c r="AS4945" s="277"/>
      <c r="AT4945" s="277"/>
      <c r="AU4945" s="277">
        <v>0</v>
      </c>
      <c r="AV4945" s="277">
        <v>0</v>
      </c>
      <c r="AW4945" s="277">
        <f>U4945+AH4945+AU4945</f>
        <v>0</v>
      </c>
    </row>
    <row r="4946" spans="1:49">
      <c r="A4946" s="48"/>
      <c r="B4946" s="42"/>
      <c r="C4946" s="42"/>
      <c r="D4946" s="42"/>
      <c r="E4946" s="531"/>
      <c r="F4946" s="50"/>
      <c r="G4946" s="50"/>
      <c r="H4946" s="50"/>
      <c r="I4946" s="276"/>
      <c r="J4946" s="277"/>
      <c r="K4946" s="277"/>
      <c r="L4946" s="277"/>
      <c r="M4946" s="277"/>
      <c r="N4946" s="277"/>
      <c r="O4946" s="277"/>
      <c r="P4946" s="277"/>
      <c r="Q4946" s="277"/>
      <c r="R4946" s="277"/>
      <c r="S4946" s="277"/>
      <c r="T4946" s="277"/>
      <c r="U4946" s="277">
        <v>0</v>
      </c>
      <c r="V4946" s="277">
        <v>0</v>
      </c>
      <c r="W4946" s="277"/>
      <c r="X4946" s="277"/>
      <c r="Y4946" s="277"/>
      <c r="Z4946" s="277"/>
      <c r="AA4946" s="277"/>
      <c r="AB4946" s="277"/>
      <c r="AC4946" s="277"/>
      <c r="AD4946" s="277"/>
      <c r="AE4946" s="277"/>
      <c r="AF4946" s="277"/>
      <c r="AG4946" s="277"/>
      <c r="AH4946" s="277">
        <v>0</v>
      </c>
      <c r="AI4946" s="277">
        <v>0</v>
      </c>
      <c r="AJ4946" s="277"/>
      <c r="AK4946" s="277"/>
      <c r="AL4946" s="277"/>
      <c r="AM4946" s="277"/>
      <c r="AN4946" s="277"/>
      <c r="AO4946" s="277"/>
      <c r="AP4946" s="277"/>
      <c r="AQ4946" s="277"/>
      <c r="AR4946" s="277"/>
      <c r="AS4946" s="277"/>
      <c r="AT4946" s="277"/>
      <c r="AU4946" s="277">
        <v>0</v>
      </c>
      <c r="AV4946" s="277">
        <v>0</v>
      </c>
      <c r="AW4946" s="277">
        <f>U4946+AH4946+AU4946</f>
        <v>0</v>
      </c>
    </row>
    <row r="4947" spans="1:49">
      <c r="A4947" s="48"/>
      <c r="B4947" s="42"/>
      <c r="C4947" s="42"/>
      <c r="D4947" s="42"/>
      <c r="E4947" s="531"/>
      <c r="F4947" s="50"/>
      <c r="G4947" s="50"/>
      <c r="H4947" s="50"/>
      <c r="I4947" s="276" t="s">
        <v>1631</v>
      </c>
      <c r="J4947" s="277">
        <f>SUM(J4943:J4946)</f>
        <v>10900</v>
      </c>
      <c r="K4947" s="277">
        <f t="shared" ref="K4947:AT4947" si="1380">SUM(K4943:K4946)</f>
        <v>0</v>
      </c>
      <c r="L4947" s="277">
        <f t="shared" si="1380"/>
        <v>1156</v>
      </c>
      <c r="M4947" s="277">
        <f t="shared" si="1380"/>
        <v>1156</v>
      </c>
      <c r="N4947" s="277">
        <f t="shared" si="1380"/>
        <v>746</v>
      </c>
      <c r="O4947" s="277">
        <f t="shared" si="1380"/>
        <v>746</v>
      </c>
      <c r="P4947" s="277">
        <f t="shared" si="1380"/>
        <v>1566</v>
      </c>
      <c r="Q4947" s="277">
        <f t="shared" si="1380"/>
        <v>746</v>
      </c>
      <c r="R4947" s="277">
        <f t="shared" si="1380"/>
        <v>0</v>
      </c>
      <c r="S4947" s="277">
        <f t="shared" si="1380"/>
        <v>2114</v>
      </c>
      <c r="T4947" s="277">
        <f t="shared" si="1380"/>
        <v>1163</v>
      </c>
      <c r="U4947" s="277">
        <v>9393</v>
      </c>
      <c r="V4947" s="277">
        <v>1507</v>
      </c>
      <c r="W4947" s="277">
        <f>SUM(W4943:W4946)</f>
        <v>0</v>
      </c>
      <c r="X4947" s="277">
        <f t="shared" si="1380"/>
        <v>0</v>
      </c>
      <c r="Y4947" s="277">
        <f t="shared" si="1380"/>
        <v>0</v>
      </c>
      <c r="Z4947" s="277">
        <f t="shared" si="1380"/>
        <v>0</v>
      </c>
      <c r="AA4947" s="277">
        <f t="shared" si="1380"/>
        <v>0</v>
      </c>
      <c r="AB4947" s="277">
        <f t="shared" si="1380"/>
        <v>0</v>
      </c>
      <c r="AC4947" s="277">
        <f t="shared" si="1380"/>
        <v>0</v>
      </c>
      <c r="AD4947" s="277">
        <f t="shared" si="1380"/>
        <v>0</v>
      </c>
      <c r="AE4947" s="277">
        <f t="shared" si="1380"/>
        <v>0</v>
      </c>
      <c r="AF4947" s="277">
        <f t="shared" si="1380"/>
        <v>0</v>
      </c>
      <c r="AG4947" s="277">
        <f t="shared" si="1380"/>
        <v>0</v>
      </c>
      <c r="AH4947" s="277">
        <v>0</v>
      </c>
      <c r="AI4947" s="277">
        <v>0</v>
      </c>
      <c r="AJ4947" s="277">
        <f>SUM(AJ4943:AJ4946)</f>
        <v>0</v>
      </c>
      <c r="AK4947" s="277">
        <f t="shared" si="1380"/>
        <v>0</v>
      </c>
      <c r="AL4947" s="277">
        <f t="shared" si="1380"/>
        <v>0</v>
      </c>
      <c r="AM4947" s="277">
        <f t="shared" si="1380"/>
        <v>0</v>
      </c>
      <c r="AN4947" s="277">
        <f t="shared" si="1380"/>
        <v>0</v>
      </c>
      <c r="AO4947" s="277">
        <f t="shared" si="1380"/>
        <v>0</v>
      </c>
      <c r="AP4947" s="277">
        <f t="shared" si="1380"/>
        <v>0</v>
      </c>
      <c r="AQ4947" s="277">
        <f t="shared" si="1380"/>
        <v>0</v>
      </c>
      <c r="AR4947" s="277">
        <f t="shared" si="1380"/>
        <v>0</v>
      </c>
      <c r="AS4947" s="277">
        <f t="shared" si="1380"/>
        <v>0</v>
      </c>
      <c r="AT4947" s="277">
        <f t="shared" si="1380"/>
        <v>0</v>
      </c>
      <c r="AU4947" s="277">
        <v>0</v>
      </c>
      <c r="AV4947" s="277">
        <v>0</v>
      </c>
      <c r="AW4947" s="277">
        <f>U4947+AH4947+AU4947</f>
        <v>9393</v>
      </c>
    </row>
    <row r="4948" spans="1:49">
      <c r="A4948" s="48"/>
      <c r="B4948" s="42"/>
      <c r="C4948" s="42"/>
      <c r="D4948" s="42"/>
      <c r="E4948" s="531"/>
      <c r="F4948" s="50"/>
      <c r="G4948" s="50"/>
      <c r="H4948" s="50"/>
      <c r="I4948" s="146"/>
      <c r="J4948" s="29"/>
      <c r="K4948" s="29"/>
      <c r="L4948" s="29"/>
      <c r="M4948" s="29"/>
      <c r="N4948" s="29"/>
      <c r="O4948" s="29"/>
      <c r="P4948" s="29"/>
      <c r="Q4948" s="29"/>
      <c r="R4948" s="29"/>
      <c r="S4948" s="29"/>
      <c r="T4948" s="29"/>
      <c r="U4948" s="29"/>
      <c r="V4948" s="29"/>
      <c r="W4948" s="29"/>
      <c r="X4948" s="29"/>
      <c r="Y4948" s="29"/>
      <c r="Z4948" s="29"/>
      <c r="AA4948" s="29"/>
      <c r="AB4948" s="29"/>
      <c r="AC4948" s="29"/>
      <c r="AD4948" s="29"/>
      <c r="AE4948" s="29"/>
      <c r="AF4948" s="29"/>
      <c r="AG4948" s="29"/>
      <c r="AH4948" s="29"/>
      <c r="AI4948" s="29"/>
      <c r="AJ4948" s="29"/>
      <c r="AK4948" s="29"/>
      <c r="AL4948" s="29"/>
      <c r="AM4948" s="29"/>
      <c r="AN4948" s="29"/>
      <c r="AO4948" s="29"/>
      <c r="AP4948" s="29"/>
      <c r="AQ4948" s="29"/>
      <c r="AR4948" s="29"/>
      <c r="AS4948" s="29"/>
      <c r="AT4948" s="29"/>
      <c r="AU4948" s="29"/>
      <c r="AV4948" s="29"/>
      <c r="AW4948" s="29"/>
    </row>
    <row r="4949" spans="1:49">
      <c r="A4949" s="48"/>
      <c r="B4949" s="42"/>
      <c r="C4949" s="42"/>
      <c r="D4949" s="42"/>
      <c r="E4949" s="531"/>
      <c r="F4949" s="50"/>
      <c r="G4949" s="50"/>
      <c r="H4949" s="50"/>
      <c r="I4949" s="53"/>
      <c r="J4949" s="29"/>
      <c r="K4949" s="29"/>
      <c r="L4949" s="29"/>
      <c r="M4949" s="29"/>
      <c r="N4949" s="29"/>
      <c r="O4949" s="29"/>
      <c r="P4949" s="29"/>
      <c r="Q4949" s="29"/>
      <c r="R4949" s="29"/>
      <c r="S4949" s="29"/>
      <c r="T4949" s="29"/>
      <c r="U4949" s="29"/>
      <c r="V4949" s="29"/>
      <c r="W4949" s="29"/>
      <c r="X4949" s="29"/>
      <c r="Y4949" s="29"/>
      <c r="Z4949" s="29"/>
      <c r="AA4949" s="29"/>
      <c r="AB4949" s="29"/>
      <c r="AC4949" s="29"/>
      <c r="AD4949" s="29"/>
      <c r="AE4949" s="29"/>
      <c r="AF4949" s="29"/>
      <c r="AG4949" s="29"/>
      <c r="AH4949" s="29"/>
      <c r="AI4949" s="29"/>
      <c r="AJ4949" s="29"/>
      <c r="AK4949" s="29"/>
      <c r="AL4949" s="29"/>
      <c r="AM4949" s="29"/>
      <c r="AN4949" s="29"/>
      <c r="AO4949" s="29"/>
      <c r="AP4949" s="29"/>
      <c r="AQ4949" s="29"/>
      <c r="AR4949" s="29"/>
      <c r="AS4949" s="29"/>
      <c r="AT4949" s="29"/>
      <c r="AU4949" s="29"/>
      <c r="AV4949" s="29"/>
      <c r="AW4949" s="29"/>
    </row>
    <row r="4950" spans="1:49" ht="16.5" thickBot="1">
      <c r="A4950" s="78" t="s">
        <v>2146</v>
      </c>
      <c r="B4950" s="78"/>
      <c r="C4950" s="78"/>
      <c r="D4950" s="463"/>
      <c r="E4950" s="539"/>
      <c r="F4950" s="129"/>
      <c r="G4950" s="129"/>
      <c r="H4950" s="129"/>
      <c r="I4950" s="103"/>
    </row>
    <row r="4951" spans="1:49" s="151" customFormat="1" ht="36" customHeight="1" thickTop="1" thickBot="1">
      <c r="A4951" s="147" t="s">
        <v>2079</v>
      </c>
      <c r="B4951" s="5" t="s">
        <v>2080</v>
      </c>
      <c r="C4951" s="5" t="s">
        <v>1335</v>
      </c>
      <c r="D4951" s="450"/>
      <c r="E4951" s="148" t="s">
        <v>1570</v>
      </c>
      <c r="F4951" s="149" t="s">
        <v>1438</v>
      </c>
      <c r="G4951" s="149"/>
      <c r="H4951" s="149" t="s">
        <v>2332</v>
      </c>
      <c r="I4951" s="5" t="s">
        <v>856</v>
      </c>
      <c r="J4951" s="364" t="s">
        <v>2891</v>
      </c>
      <c r="K4951" s="364" t="s">
        <v>2879</v>
      </c>
      <c r="L4951" s="364" t="s">
        <v>2880</v>
      </c>
      <c r="M4951" s="364" t="s">
        <v>2881</v>
      </c>
      <c r="N4951" s="364" t="s">
        <v>2882</v>
      </c>
      <c r="O4951" s="364" t="s">
        <v>2883</v>
      </c>
      <c r="P4951" s="364" t="s">
        <v>2884</v>
      </c>
      <c r="Q4951" s="364" t="s">
        <v>2885</v>
      </c>
      <c r="R4951" s="364" t="s">
        <v>2886</v>
      </c>
      <c r="S4951" s="364" t="s">
        <v>2887</v>
      </c>
      <c r="T4951" s="364" t="s">
        <v>2888</v>
      </c>
      <c r="U4951" s="364" t="s">
        <v>2889</v>
      </c>
      <c r="V4951" s="364" t="s">
        <v>2890</v>
      </c>
      <c r="W4951" s="365" t="s">
        <v>2893</v>
      </c>
      <c r="X4951" s="365" t="s">
        <v>2879</v>
      </c>
      <c r="Y4951" s="365" t="s">
        <v>2880</v>
      </c>
      <c r="Z4951" s="365" t="s">
        <v>2881</v>
      </c>
      <c r="AA4951" s="365" t="s">
        <v>2882</v>
      </c>
      <c r="AB4951" s="365" t="s">
        <v>2883</v>
      </c>
      <c r="AC4951" s="365" t="s">
        <v>2884</v>
      </c>
      <c r="AD4951" s="365" t="s">
        <v>2885</v>
      </c>
      <c r="AE4951" s="365" t="s">
        <v>2886</v>
      </c>
      <c r="AF4951" s="365" t="s">
        <v>2887</v>
      </c>
      <c r="AG4951" s="365" t="s">
        <v>2888</v>
      </c>
      <c r="AH4951" s="365" t="s">
        <v>2889</v>
      </c>
      <c r="AI4951" s="365" t="s">
        <v>2890</v>
      </c>
      <c r="AJ4951" s="366" t="s">
        <v>2892</v>
      </c>
      <c r="AK4951" s="366" t="s">
        <v>2879</v>
      </c>
      <c r="AL4951" s="366" t="s">
        <v>2880</v>
      </c>
      <c r="AM4951" s="366" t="s">
        <v>2881</v>
      </c>
      <c r="AN4951" s="366" t="s">
        <v>2882</v>
      </c>
      <c r="AO4951" s="366" t="s">
        <v>2883</v>
      </c>
      <c r="AP4951" s="366" t="s">
        <v>2884</v>
      </c>
      <c r="AQ4951" s="366" t="s">
        <v>2885</v>
      </c>
      <c r="AR4951" s="366" t="s">
        <v>2886</v>
      </c>
      <c r="AS4951" s="366" t="s">
        <v>2887</v>
      </c>
      <c r="AT4951" s="366" t="s">
        <v>2888</v>
      </c>
      <c r="AU4951" s="366" t="s">
        <v>2889</v>
      </c>
      <c r="AV4951" s="366" t="s">
        <v>2890</v>
      </c>
      <c r="AW4951" s="368" t="s">
        <v>2895</v>
      </c>
    </row>
    <row r="4952" spans="1:49">
      <c r="A4952" s="33"/>
      <c r="B4952" s="34"/>
      <c r="C4952" s="34"/>
      <c r="D4952" s="34"/>
      <c r="E4952" s="35"/>
      <c r="F4952" s="36"/>
      <c r="G4952" s="36"/>
      <c r="H4952" s="36"/>
      <c r="I4952" s="34"/>
      <c r="J4952" s="202" t="s">
        <v>1224</v>
      </c>
      <c r="K4952" s="202">
        <v>1</v>
      </c>
      <c r="L4952" s="202">
        <v>2</v>
      </c>
      <c r="M4952" s="202">
        <v>3</v>
      </c>
      <c r="N4952" s="202">
        <v>4</v>
      </c>
      <c r="O4952" s="202">
        <v>5</v>
      </c>
      <c r="P4952" s="202">
        <v>6</v>
      </c>
      <c r="Q4952" s="202">
        <v>7</v>
      </c>
      <c r="R4952" s="202">
        <v>8</v>
      </c>
      <c r="S4952" s="202">
        <v>9</v>
      </c>
      <c r="T4952" s="202">
        <v>10</v>
      </c>
      <c r="U4952" s="202">
        <v>13</v>
      </c>
      <c r="V4952" s="202">
        <v>14</v>
      </c>
      <c r="W4952" s="202" t="s">
        <v>1224</v>
      </c>
      <c r="X4952" s="202">
        <v>1</v>
      </c>
      <c r="Y4952" s="202">
        <v>2</v>
      </c>
      <c r="Z4952" s="202">
        <v>3</v>
      </c>
      <c r="AA4952" s="202">
        <v>4</v>
      </c>
      <c r="AB4952" s="202">
        <v>5</v>
      </c>
      <c r="AC4952" s="202">
        <v>6</v>
      </c>
      <c r="AD4952" s="202">
        <v>7</v>
      </c>
      <c r="AE4952" s="202">
        <v>8</v>
      </c>
      <c r="AF4952" s="202">
        <v>9</v>
      </c>
      <c r="AG4952" s="202">
        <v>10</v>
      </c>
      <c r="AH4952" s="202">
        <v>13</v>
      </c>
      <c r="AI4952" s="202">
        <v>14</v>
      </c>
      <c r="AJ4952" s="202" t="s">
        <v>1224</v>
      </c>
      <c r="AK4952" s="202">
        <v>1</v>
      </c>
      <c r="AL4952" s="202">
        <v>2</v>
      </c>
      <c r="AM4952" s="202">
        <v>3</v>
      </c>
      <c r="AN4952" s="202">
        <v>4</v>
      </c>
      <c r="AO4952" s="202">
        <v>5</v>
      </c>
      <c r="AP4952" s="202">
        <v>6</v>
      </c>
      <c r="AQ4952" s="202">
        <v>7</v>
      </c>
      <c r="AR4952" s="202">
        <v>8</v>
      </c>
      <c r="AS4952" s="202">
        <v>9</v>
      </c>
      <c r="AT4952" s="202">
        <v>10</v>
      </c>
      <c r="AU4952" s="202">
        <v>13</v>
      </c>
      <c r="AV4952" s="202">
        <v>14</v>
      </c>
      <c r="AW4952" s="202">
        <v>15</v>
      </c>
    </row>
    <row r="4953" spans="1:49">
      <c r="A4953" s="37"/>
      <c r="B4953" s="38"/>
      <c r="C4953" s="38"/>
      <c r="D4953" s="38"/>
      <c r="E4953" s="60"/>
      <c r="F4953" s="61"/>
      <c r="G4953" s="61"/>
      <c r="H4953" s="61"/>
      <c r="I4953" s="38"/>
      <c r="J4953" s="134"/>
      <c r="K4953" s="134"/>
      <c r="L4953" s="134"/>
      <c r="M4953" s="134"/>
      <c r="N4953" s="134"/>
      <c r="O4953" s="134"/>
      <c r="P4953" s="134"/>
      <c r="Q4953" s="134"/>
      <c r="R4953" s="134"/>
      <c r="S4953" s="134"/>
      <c r="T4953" s="134"/>
      <c r="U4953" s="134"/>
      <c r="V4953" s="134"/>
      <c r="W4953" s="134"/>
      <c r="X4953" s="134"/>
      <c r="Y4953" s="134"/>
      <c r="Z4953" s="134"/>
      <c r="AA4953" s="134"/>
      <c r="AB4953" s="134"/>
      <c r="AC4953" s="134"/>
      <c r="AD4953" s="134"/>
      <c r="AE4953" s="134"/>
      <c r="AF4953" s="134"/>
      <c r="AG4953" s="134"/>
      <c r="AH4953" s="134"/>
      <c r="AI4953" s="134"/>
      <c r="AJ4953" s="134"/>
      <c r="AK4953" s="134"/>
      <c r="AL4953" s="134"/>
      <c r="AM4953" s="134"/>
      <c r="AN4953" s="134"/>
      <c r="AO4953" s="134"/>
      <c r="AP4953" s="134"/>
      <c r="AQ4953" s="134"/>
      <c r="AR4953" s="134"/>
      <c r="AS4953" s="134"/>
      <c r="AT4953" s="134"/>
      <c r="AU4953" s="134"/>
      <c r="AV4953" s="134"/>
      <c r="AW4953" s="134"/>
    </row>
    <row r="4954" spans="1:49">
      <c r="A4954" s="92" t="s">
        <v>797</v>
      </c>
      <c r="B4954" s="93" t="s">
        <v>1030</v>
      </c>
      <c r="C4954" s="93" t="s">
        <v>1129</v>
      </c>
      <c r="D4954" s="460"/>
      <c r="E4954" s="531"/>
      <c r="F4954" s="50"/>
      <c r="G4954" s="50"/>
      <c r="H4954" s="50"/>
      <c r="I4954" s="41" t="s">
        <v>1128</v>
      </c>
      <c r="J4954" s="28"/>
      <c r="K4954" s="28"/>
      <c r="L4954" s="28"/>
      <c r="M4954" s="28"/>
      <c r="N4954" s="28"/>
      <c r="O4954" s="28"/>
      <c r="P4954" s="28"/>
      <c r="Q4954" s="28"/>
      <c r="R4954" s="28"/>
      <c r="S4954" s="28"/>
      <c r="T4954" s="28"/>
      <c r="U4954" s="28"/>
      <c r="V4954" s="28"/>
      <c r="W4954" s="28"/>
      <c r="X4954" s="28"/>
      <c r="Y4954" s="28"/>
      <c r="Z4954" s="28"/>
      <c r="AA4954" s="28"/>
      <c r="AB4954" s="28"/>
      <c r="AC4954" s="28"/>
      <c r="AD4954" s="28"/>
      <c r="AE4954" s="28"/>
      <c r="AF4954" s="28"/>
      <c r="AG4954" s="28"/>
      <c r="AH4954" s="28"/>
      <c r="AI4954" s="28"/>
      <c r="AJ4954" s="28"/>
      <c r="AK4954" s="28"/>
      <c r="AL4954" s="28"/>
      <c r="AM4954" s="28"/>
      <c r="AN4954" s="28"/>
      <c r="AO4954" s="28"/>
      <c r="AP4954" s="28"/>
      <c r="AQ4954" s="28"/>
      <c r="AR4954" s="28"/>
      <c r="AS4954" s="28"/>
      <c r="AT4954" s="28"/>
      <c r="AU4954" s="28"/>
      <c r="AV4954" s="28"/>
      <c r="AW4954" s="28"/>
    </row>
    <row r="4955" spans="1:49">
      <c r="A4955" s="48"/>
      <c r="B4955" s="1"/>
      <c r="C4955" s="1"/>
      <c r="D4955" s="369"/>
      <c r="E4955" s="531"/>
      <c r="F4955" s="50"/>
      <c r="G4955" s="50"/>
      <c r="H4955" s="50"/>
      <c r="I4955" s="108"/>
      <c r="J4955" s="28"/>
      <c r="K4955" s="28"/>
      <c r="L4955" s="28"/>
      <c r="M4955" s="28"/>
      <c r="N4955" s="28"/>
      <c r="O4955" s="28"/>
      <c r="P4955" s="28"/>
      <c r="Q4955" s="28"/>
      <c r="R4955" s="28"/>
      <c r="S4955" s="28"/>
      <c r="T4955" s="28"/>
      <c r="U4955" s="28"/>
      <c r="V4955" s="28"/>
      <c r="W4955" s="28"/>
      <c r="X4955" s="28"/>
      <c r="Y4955" s="28"/>
      <c r="Z4955" s="28"/>
      <c r="AA4955" s="28"/>
      <c r="AB4955" s="28"/>
      <c r="AC4955" s="28"/>
      <c r="AD4955" s="28"/>
      <c r="AE4955" s="28"/>
      <c r="AF4955" s="28"/>
      <c r="AG4955" s="28"/>
      <c r="AH4955" s="28"/>
      <c r="AI4955" s="28"/>
      <c r="AJ4955" s="28"/>
      <c r="AK4955" s="28"/>
      <c r="AL4955" s="28"/>
      <c r="AM4955" s="28"/>
      <c r="AN4955" s="28"/>
      <c r="AO4955" s="28"/>
      <c r="AP4955" s="28"/>
      <c r="AQ4955" s="28"/>
      <c r="AR4955" s="28"/>
      <c r="AS4955" s="28"/>
      <c r="AT4955" s="28"/>
      <c r="AU4955" s="28"/>
      <c r="AV4955" s="28"/>
      <c r="AW4955" s="28"/>
    </row>
    <row r="4956" spans="1:49">
      <c r="A4956" s="48"/>
      <c r="B4956" s="42"/>
      <c r="C4956" s="42"/>
      <c r="D4956" s="42"/>
      <c r="E4956" s="531"/>
      <c r="F4956" s="50"/>
      <c r="G4956" s="50"/>
      <c r="H4956" s="50"/>
      <c r="I4956" s="49" t="s">
        <v>1559</v>
      </c>
      <c r="J4956" s="12">
        <f>SUM(J4957,J4965,J4967)</f>
        <v>7000</v>
      </c>
      <c r="K4956" s="12">
        <f t="shared" ref="K4956:AT4956" si="1381">SUM(K4957,K4965,K4967)</f>
        <v>700</v>
      </c>
      <c r="L4956" s="12">
        <f t="shared" si="1381"/>
        <v>1200</v>
      </c>
      <c r="M4956" s="12">
        <f t="shared" si="1381"/>
        <v>1200</v>
      </c>
      <c r="N4956" s="12">
        <f t="shared" si="1381"/>
        <v>900</v>
      </c>
      <c r="O4956" s="12">
        <f t="shared" si="1381"/>
        <v>0</v>
      </c>
      <c r="P4956" s="12">
        <f t="shared" si="1381"/>
        <v>0</v>
      </c>
      <c r="Q4956" s="12">
        <f t="shared" si="1381"/>
        <v>1460</v>
      </c>
      <c r="R4956" s="12">
        <f t="shared" si="1381"/>
        <v>0</v>
      </c>
      <c r="S4956" s="12">
        <f t="shared" si="1381"/>
        <v>100</v>
      </c>
      <c r="T4956" s="12">
        <f t="shared" si="1381"/>
        <v>825</v>
      </c>
      <c r="U4956" s="12">
        <v>6385</v>
      </c>
      <c r="V4956" s="12">
        <v>615</v>
      </c>
      <c r="W4956" s="12">
        <f>SUM(W4957,W4965,W4967)</f>
        <v>0</v>
      </c>
      <c r="X4956" s="12">
        <f t="shared" si="1381"/>
        <v>0</v>
      </c>
      <c r="Y4956" s="12">
        <f t="shared" si="1381"/>
        <v>0</v>
      </c>
      <c r="Z4956" s="12">
        <f t="shared" si="1381"/>
        <v>0</v>
      </c>
      <c r="AA4956" s="12">
        <f t="shared" si="1381"/>
        <v>0</v>
      </c>
      <c r="AB4956" s="12">
        <f t="shared" si="1381"/>
        <v>0</v>
      </c>
      <c r="AC4956" s="12">
        <f t="shared" si="1381"/>
        <v>0</v>
      </c>
      <c r="AD4956" s="12">
        <f t="shared" si="1381"/>
        <v>0</v>
      </c>
      <c r="AE4956" s="12">
        <f t="shared" si="1381"/>
        <v>0</v>
      </c>
      <c r="AF4956" s="12">
        <f t="shared" si="1381"/>
        <v>0</v>
      </c>
      <c r="AG4956" s="12">
        <f t="shared" si="1381"/>
        <v>0</v>
      </c>
      <c r="AH4956" s="12">
        <v>0</v>
      </c>
      <c r="AI4956" s="12">
        <v>0</v>
      </c>
      <c r="AJ4956" s="12">
        <f>SUM(AJ4957,AJ4965,AJ4967)</f>
        <v>0</v>
      </c>
      <c r="AK4956" s="12">
        <f t="shared" si="1381"/>
        <v>0</v>
      </c>
      <c r="AL4956" s="12">
        <f t="shared" si="1381"/>
        <v>0</v>
      </c>
      <c r="AM4956" s="12">
        <f t="shared" si="1381"/>
        <v>0</v>
      </c>
      <c r="AN4956" s="12">
        <f t="shared" si="1381"/>
        <v>0</v>
      </c>
      <c r="AO4956" s="12">
        <f t="shared" si="1381"/>
        <v>0</v>
      </c>
      <c r="AP4956" s="12">
        <f t="shared" si="1381"/>
        <v>0</v>
      </c>
      <c r="AQ4956" s="12">
        <f t="shared" si="1381"/>
        <v>0</v>
      </c>
      <c r="AR4956" s="12">
        <f t="shared" si="1381"/>
        <v>0</v>
      </c>
      <c r="AS4956" s="12">
        <f t="shared" si="1381"/>
        <v>0</v>
      </c>
      <c r="AT4956" s="12">
        <f t="shared" si="1381"/>
        <v>0</v>
      </c>
      <c r="AU4956" s="12">
        <v>0</v>
      </c>
      <c r="AV4956" s="12">
        <v>0</v>
      </c>
      <c r="AW4956" s="12">
        <f t="shared" ref="AW4956:AW4985" si="1382">U4956+AH4956+AU4956</f>
        <v>6385</v>
      </c>
    </row>
    <row r="4957" spans="1:49">
      <c r="A4957" s="44" t="s">
        <v>797</v>
      </c>
      <c r="B4957" s="45" t="s">
        <v>1030</v>
      </c>
      <c r="C4957" s="45" t="s">
        <v>1129</v>
      </c>
      <c r="D4957" s="452" t="s">
        <v>2990</v>
      </c>
      <c r="E4957" s="213" t="s">
        <v>771</v>
      </c>
      <c r="F4957" s="65"/>
      <c r="G4957" s="65"/>
      <c r="H4957" s="65"/>
      <c r="I4957" s="1" t="s">
        <v>1500</v>
      </c>
      <c r="J4957" s="9">
        <f>SUM(J4958:J4959)</f>
        <v>0</v>
      </c>
      <c r="K4957" s="9">
        <f t="shared" ref="K4957:AT4957" si="1383">SUM(K4958:K4959)</f>
        <v>0</v>
      </c>
      <c r="L4957" s="9">
        <f t="shared" si="1383"/>
        <v>0</v>
      </c>
      <c r="M4957" s="9">
        <f t="shared" si="1383"/>
        <v>0</v>
      </c>
      <c r="N4957" s="9">
        <f t="shared" si="1383"/>
        <v>0</v>
      </c>
      <c r="O4957" s="9">
        <f t="shared" si="1383"/>
        <v>0</v>
      </c>
      <c r="P4957" s="9">
        <f t="shared" si="1383"/>
        <v>0</v>
      </c>
      <c r="Q4957" s="9">
        <f t="shared" si="1383"/>
        <v>0</v>
      </c>
      <c r="R4957" s="9">
        <f t="shared" si="1383"/>
        <v>0</v>
      </c>
      <c r="S4957" s="9">
        <f t="shared" si="1383"/>
        <v>0</v>
      </c>
      <c r="T4957" s="9">
        <f t="shared" si="1383"/>
        <v>0</v>
      </c>
      <c r="U4957" s="9">
        <v>0</v>
      </c>
      <c r="V4957" s="9">
        <v>0</v>
      </c>
      <c r="W4957" s="9">
        <f>SUM(W4958:W4959)</f>
        <v>0</v>
      </c>
      <c r="X4957" s="9">
        <f t="shared" si="1383"/>
        <v>0</v>
      </c>
      <c r="Y4957" s="9">
        <f t="shared" si="1383"/>
        <v>0</v>
      </c>
      <c r="Z4957" s="9">
        <f t="shared" si="1383"/>
        <v>0</v>
      </c>
      <c r="AA4957" s="9">
        <f t="shared" si="1383"/>
        <v>0</v>
      </c>
      <c r="AB4957" s="9">
        <f t="shared" si="1383"/>
        <v>0</v>
      </c>
      <c r="AC4957" s="9">
        <f t="shared" si="1383"/>
        <v>0</v>
      </c>
      <c r="AD4957" s="9">
        <f t="shared" si="1383"/>
        <v>0</v>
      </c>
      <c r="AE4957" s="9">
        <f t="shared" si="1383"/>
        <v>0</v>
      </c>
      <c r="AF4957" s="9">
        <f t="shared" si="1383"/>
        <v>0</v>
      </c>
      <c r="AG4957" s="9">
        <f t="shared" si="1383"/>
        <v>0</v>
      </c>
      <c r="AH4957" s="9">
        <v>0</v>
      </c>
      <c r="AI4957" s="9">
        <v>0</v>
      </c>
      <c r="AJ4957" s="9">
        <f>SUM(AJ4958:AJ4959)</f>
        <v>0</v>
      </c>
      <c r="AK4957" s="9">
        <f t="shared" si="1383"/>
        <v>0</v>
      </c>
      <c r="AL4957" s="9">
        <f t="shared" si="1383"/>
        <v>0</v>
      </c>
      <c r="AM4957" s="9">
        <f t="shared" si="1383"/>
        <v>0</v>
      </c>
      <c r="AN4957" s="9">
        <f t="shared" si="1383"/>
        <v>0</v>
      </c>
      <c r="AO4957" s="9">
        <f t="shared" si="1383"/>
        <v>0</v>
      </c>
      <c r="AP4957" s="9">
        <f t="shared" si="1383"/>
        <v>0</v>
      </c>
      <c r="AQ4957" s="9">
        <f t="shared" si="1383"/>
        <v>0</v>
      </c>
      <c r="AR4957" s="9">
        <f t="shared" si="1383"/>
        <v>0</v>
      </c>
      <c r="AS4957" s="9">
        <f t="shared" si="1383"/>
        <v>0</v>
      </c>
      <c r="AT4957" s="9">
        <f t="shared" si="1383"/>
        <v>0</v>
      </c>
      <c r="AU4957" s="9">
        <v>0</v>
      </c>
      <c r="AV4957" s="9">
        <v>0</v>
      </c>
      <c r="AW4957" s="9">
        <f t="shared" si="1382"/>
        <v>0</v>
      </c>
    </row>
    <row r="4958" spans="1:49">
      <c r="A4958" s="44" t="s">
        <v>797</v>
      </c>
      <c r="B4958" s="45" t="s">
        <v>1030</v>
      </c>
      <c r="C4958" s="45" t="s">
        <v>1129</v>
      </c>
      <c r="D4958" s="452" t="s">
        <v>2990</v>
      </c>
      <c r="E4958" s="367" t="s">
        <v>834</v>
      </c>
      <c r="F4958" s="50"/>
      <c r="G4958" s="468" t="s">
        <v>3096</v>
      </c>
      <c r="H4958" s="50" t="s">
        <v>2333</v>
      </c>
      <c r="I4958" s="42" t="s">
        <v>1165</v>
      </c>
      <c r="U4958" s="15">
        <v>0</v>
      </c>
      <c r="V4958" s="15">
        <v>0</v>
      </c>
      <c r="AH4958" s="15">
        <v>0</v>
      </c>
      <c r="AI4958" s="15">
        <v>0</v>
      </c>
      <c r="AU4958" s="15">
        <v>0</v>
      </c>
      <c r="AV4958" s="15">
        <v>0</v>
      </c>
      <c r="AW4958" s="15">
        <f t="shared" si="1382"/>
        <v>0</v>
      </c>
    </row>
    <row r="4959" spans="1:49">
      <c r="A4959" s="44" t="s">
        <v>797</v>
      </c>
      <c r="B4959" s="45" t="s">
        <v>1030</v>
      </c>
      <c r="C4959" s="45" t="s">
        <v>1129</v>
      </c>
      <c r="D4959" s="452" t="s">
        <v>2990</v>
      </c>
      <c r="E4959" s="367" t="s">
        <v>772</v>
      </c>
      <c r="F4959" s="50"/>
      <c r="G4959" s="468" t="s">
        <v>3096</v>
      </c>
      <c r="H4959" s="50" t="s">
        <v>2333</v>
      </c>
      <c r="I4959" s="42" t="s">
        <v>1227</v>
      </c>
      <c r="J4959" s="15">
        <f>SUM(J4960:J4964)</f>
        <v>0</v>
      </c>
      <c r="K4959" s="15">
        <f t="shared" ref="K4959:AT4959" si="1384">SUM(K4960:K4964)</f>
        <v>0</v>
      </c>
      <c r="L4959" s="15">
        <f t="shared" si="1384"/>
        <v>0</v>
      </c>
      <c r="M4959" s="15">
        <f t="shared" si="1384"/>
        <v>0</v>
      </c>
      <c r="N4959" s="15">
        <f t="shared" si="1384"/>
        <v>0</v>
      </c>
      <c r="O4959" s="15">
        <f t="shared" si="1384"/>
        <v>0</v>
      </c>
      <c r="P4959" s="15">
        <f t="shared" si="1384"/>
        <v>0</v>
      </c>
      <c r="Q4959" s="15">
        <f t="shared" si="1384"/>
        <v>0</v>
      </c>
      <c r="R4959" s="15">
        <f t="shared" si="1384"/>
        <v>0</v>
      </c>
      <c r="S4959" s="15">
        <f t="shared" si="1384"/>
        <v>0</v>
      </c>
      <c r="T4959" s="15">
        <f t="shared" si="1384"/>
        <v>0</v>
      </c>
      <c r="U4959" s="15">
        <v>0</v>
      </c>
      <c r="V4959" s="15">
        <v>0</v>
      </c>
      <c r="W4959" s="15">
        <f>SUM(W4960:W4964)</f>
        <v>0</v>
      </c>
      <c r="X4959" s="15">
        <f t="shared" si="1384"/>
        <v>0</v>
      </c>
      <c r="Y4959" s="15">
        <f t="shared" si="1384"/>
        <v>0</v>
      </c>
      <c r="Z4959" s="15">
        <f t="shared" si="1384"/>
        <v>0</v>
      </c>
      <c r="AA4959" s="15">
        <f t="shared" si="1384"/>
        <v>0</v>
      </c>
      <c r="AB4959" s="15">
        <f t="shared" si="1384"/>
        <v>0</v>
      </c>
      <c r="AC4959" s="15">
        <f t="shared" si="1384"/>
        <v>0</v>
      </c>
      <c r="AD4959" s="15">
        <f t="shared" si="1384"/>
        <v>0</v>
      </c>
      <c r="AE4959" s="15">
        <f t="shared" si="1384"/>
        <v>0</v>
      </c>
      <c r="AF4959" s="15">
        <f t="shared" si="1384"/>
        <v>0</v>
      </c>
      <c r="AG4959" s="15">
        <f t="shared" si="1384"/>
        <v>0</v>
      </c>
      <c r="AH4959" s="15">
        <v>0</v>
      </c>
      <c r="AI4959" s="15">
        <v>0</v>
      </c>
      <c r="AJ4959" s="15">
        <f>SUM(AJ4960:AJ4964)</f>
        <v>0</v>
      </c>
      <c r="AK4959" s="15">
        <f t="shared" si="1384"/>
        <v>0</v>
      </c>
      <c r="AL4959" s="15">
        <f t="shared" si="1384"/>
        <v>0</v>
      </c>
      <c r="AM4959" s="15">
        <f t="shared" si="1384"/>
        <v>0</v>
      </c>
      <c r="AN4959" s="15">
        <f t="shared" si="1384"/>
        <v>0</v>
      </c>
      <c r="AO4959" s="15">
        <f t="shared" si="1384"/>
        <v>0</v>
      </c>
      <c r="AP4959" s="15">
        <f t="shared" si="1384"/>
        <v>0</v>
      </c>
      <c r="AQ4959" s="15">
        <f t="shared" si="1384"/>
        <v>0</v>
      </c>
      <c r="AR4959" s="15">
        <f t="shared" si="1384"/>
        <v>0</v>
      </c>
      <c r="AS4959" s="15">
        <f t="shared" si="1384"/>
        <v>0</v>
      </c>
      <c r="AT4959" s="15">
        <f t="shared" si="1384"/>
        <v>0</v>
      </c>
      <c r="AU4959" s="15">
        <v>0</v>
      </c>
      <c r="AV4959" s="15">
        <v>0</v>
      </c>
      <c r="AW4959" s="15">
        <f t="shared" si="1382"/>
        <v>0</v>
      </c>
    </row>
    <row r="4960" spans="1:49" s="144" customFormat="1">
      <c r="A4960" s="44" t="s">
        <v>797</v>
      </c>
      <c r="B4960" s="45" t="s">
        <v>1030</v>
      </c>
      <c r="C4960" s="45" t="s">
        <v>1129</v>
      </c>
      <c r="D4960" s="452" t="s">
        <v>2990</v>
      </c>
      <c r="E4960" s="140" t="s">
        <v>850</v>
      </c>
      <c r="F4960" s="141" t="s">
        <v>565</v>
      </c>
      <c r="G4960" s="468" t="s">
        <v>3096</v>
      </c>
      <c r="H4960" s="50" t="s">
        <v>2333</v>
      </c>
      <c r="I4960" s="142" t="s">
        <v>1119</v>
      </c>
      <c r="J4960" s="15"/>
      <c r="K4960" s="15"/>
      <c r="L4960" s="15"/>
      <c r="M4960" s="15"/>
      <c r="N4960" s="15"/>
      <c r="O4960" s="15"/>
      <c r="P4960" s="15"/>
      <c r="Q4960" s="15"/>
      <c r="R4960" s="15"/>
      <c r="S4960" s="15"/>
      <c r="T4960" s="15"/>
      <c r="U4960" s="15">
        <v>0</v>
      </c>
      <c r="V4960" s="15">
        <v>0</v>
      </c>
      <c r="W4960" s="15"/>
      <c r="X4960" s="15"/>
      <c r="Y4960" s="15"/>
      <c r="Z4960" s="15"/>
      <c r="AA4960" s="15"/>
      <c r="AB4960" s="15"/>
      <c r="AC4960" s="15"/>
      <c r="AD4960" s="15"/>
      <c r="AE4960" s="15"/>
      <c r="AF4960" s="15"/>
      <c r="AG4960" s="15"/>
      <c r="AH4960" s="15">
        <v>0</v>
      </c>
      <c r="AI4960" s="15">
        <v>0</v>
      </c>
      <c r="AJ4960" s="15"/>
      <c r="AK4960" s="15"/>
      <c r="AL4960" s="15"/>
      <c r="AM4960" s="15"/>
      <c r="AN4960" s="15"/>
      <c r="AO4960" s="15"/>
      <c r="AP4960" s="15"/>
      <c r="AQ4960" s="15"/>
      <c r="AR4960" s="15"/>
      <c r="AS4960" s="15"/>
      <c r="AT4960" s="15"/>
      <c r="AU4960" s="15">
        <v>0</v>
      </c>
      <c r="AV4960" s="15">
        <v>0</v>
      </c>
      <c r="AW4960" s="15">
        <f t="shared" si="1382"/>
        <v>0</v>
      </c>
    </row>
    <row r="4961" spans="1:49" s="144" customFormat="1">
      <c r="A4961" s="44" t="s">
        <v>797</v>
      </c>
      <c r="B4961" s="45" t="s">
        <v>1030</v>
      </c>
      <c r="C4961" s="45" t="s">
        <v>1129</v>
      </c>
      <c r="D4961" s="452" t="s">
        <v>2990</v>
      </c>
      <c r="E4961" s="140" t="s">
        <v>851</v>
      </c>
      <c r="F4961" s="141" t="s">
        <v>566</v>
      </c>
      <c r="G4961" s="468" t="s">
        <v>3096</v>
      </c>
      <c r="H4961" s="50" t="s">
        <v>2333</v>
      </c>
      <c r="I4961" s="142" t="s">
        <v>1290</v>
      </c>
      <c r="J4961" s="15"/>
      <c r="K4961" s="15"/>
      <c r="L4961" s="15"/>
      <c r="M4961" s="15"/>
      <c r="N4961" s="15"/>
      <c r="O4961" s="15"/>
      <c r="P4961" s="15"/>
      <c r="Q4961" s="15"/>
      <c r="R4961" s="15"/>
      <c r="S4961" s="15"/>
      <c r="T4961" s="15"/>
      <c r="U4961" s="15">
        <v>0</v>
      </c>
      <c r="V4961" s="15">
        <v>0</v>
      </c>
      <c r="W4961" s="15"/>
      <c r="X4961" s="15"/>
      <c r="Y4961" s="15"/>
      <c r="Z4961" s="15"/>
      <c r="AA4961" s="15"/>
      <c r="AB4961" s="15"/>
      <c r="AC4961" s="15"/>
      <c r="AD4961" s="15"/>
      <c r="AE4961" s="15"/>
      <c r="AF4961" s="15"/>
      <c r="AG4961" s="15"/>
      <c r="AH4961" s="15">
        <v>0</v>
      </c>
      <c r="AI4961" s="15">
        <v>0</v>
      </c>
      <c r="AJ4961" s="15"/>
      <c r="AK4961" s="15"/>
      <c r="AL4961" s="15"/>
      <c r="AM4961" s="15"/>
      <c r="AN4961" s="15"/>
      <c r="AO4961" s="15"/>
      <c r="AP4961" s="15"/>
      <c r="AQ4961" s="15"/>
      <c r="AR4961" s="15"/>
      <c r="AS4961" s="15"/>
      <c r="AT4961" s="15"/>
      <c r="AU4961" s="15">
        <v>0</v>
      </c>
      <c r="AV4961" s="15">
        <v>0</v>
      </c>
      <c r="AW4961" s="15">
        <f t="shared" si="1382"/>
        <v>0</v>
      </c>
    </row>
    <row r="4962" spans="1:49" s="144" customFormat="1">
      <c r="A4962" s="44" t="s">
        <v>797</v>
      </c>
      <c r="B4962" s="45" t="s">
        <v>1030</v>
      </c>
      <c r="C4962" s="45" t="s">
        <v>1129</v>
      </c>
      <c r="D4962" s="452" t="s">
        <v>2990</v>
      </c>
      <c r="E4962" s="140" t="s">
        <v>852</v>
      </c>
      <c r="F4962" s="141" t="s">
        <v>567</v>
      </c>
      <c r="G4962" s="468" t="s">
        <v>3096</v>
      </c>
      <c r="H4962" s="50" t="s">
        <v>2333</v>
      </c>
      <c r="I4962" s="142" t="s">
        <v>1733</v>
      </c>
      <c r="J4962" s="15"/>
      <c r="K4962" s="15"/>
      <c r="L4962" s="15"/>
      <c r="M4962" s="15"/>
      <c r="N4962" s="15"/>
      <c r="O4962" s="15"/>
      <c r="P4962" s="15"/>
      <c r="Q4962" s="15"/>
      <c r="R4962" s="15"/>
      <c r="S4962" s="15"/>
      <c r="T4962" s="15"/>
      <c r="U4962" s="15">
        <v>0</v>
      </c>
      <c r="V4962" s="15">
        <v>0</v>
      </c>
      <c r="W4962" s="15"/>
      <c r="X4962" s="15"/>
      <c r="Y4962" s="15"/>
      <c r="Z4962" s="15"/>
      <c r="AA4962" s="15"/>
      <c r="AB4962" s="15"/>
      <c r="AC4962" s="15"/>
      <c r="AD4962" s="15"/>
      <c r="AE4962" s="15"/>
      <c r="AF4962" s="15"/>
      <c r="AG4962" s="15"/>
      <c r="AH4962" s="15">
        <v>0</v>
      </c>
      <c r="AI4962" s="15">
        <v>0</v>
      </c>
      <c r="AJ4962" s="15"/>
      <c r="AK4962" s="15"/>
      <c r="AL4962" s="15"/>
      <c r="AM4962" s="15"/>
      <c r="AN4962" s="15"/>
      <c r="AO4962" s="15"/>
      <c r="AP4962" s="15"/>
      <c r="AQ4962" s="15"/>
      <c r="AR4962" s="15"/>
      <c r="AS4962" s="15"/>
      <c r="AT4962" s="15"/>
      <c r="AU4962" s="15">
        <v>0</v>
      </c>
      <c r="AV4962" s="15">
        <v>0</v>
      </c>
      <c r="AW4962" s="15">
        <f t="shared" si="1382"/>
        <v>0</v>
      </c>
    </row>
    <row r="4963" spans="1:49" s="144" customFormat="1">
      <c r="A4963" s="44" t="s">
        <v>797</v>
      </c>
      <c r="B4963" s="45" t="s">
        <v>1030</v>
      </c>
      <c r="C4963" s="45" t="s">
        <v>1129</v>
      </c>
      <c r="D4963" s="452" t="s">
        <v>2990</v>
      </c>
      <c r="E4963" s="140" t="s">
        <v>853</v>
      </c>
      <c r="F4963" s="141" t="s">
        <v>568</v>
      </c>
      <c r="G4963" s="468" t="s">
        <v>3096</v>
      </c>
      <c r="H4963" s="50" t="s">
        <v>2333</v>
      </c>
      <c r="I4963" s="142" t="s">
        <v>1734</v>
      </c>
      <c r="J4963" s="15"/>
      <c r="K4963" s="15"/>
      <c r="L4963" s="15"/>
      <c r="M4963" s="15"/>
      <c r="N4963" s="15"/>
      <c r="O4963" s="15"/>
      <c r="P4963" s="15"/>
      <c r="Q4963" s="15"/>
      <c r="R4963" s="15"/>
      <c r="S4963" s="15"/>
      <c r="T4963" s="15"/>
      <c r="U4963" s="15">
        <v>0</v>
      </c>
      <c r="V4963" s="15">
        <v>0</v>
      </c>
      <c r="W4963" s="15"/>
      <c r="X4963" s="15"/>
      <c r="Y4963" s="15"/>
      <c r="Z4963" s="15"/>
      <c r="AA4963" s="15"/>
      <c r="AB4963" s="15"/>
      <c r="AC4963" s="15"/>
      <c r="AD4963" s="15"/>
      <c r="AE4963" s="15"/>
      <c r="AF4963" s="15"/>
      <c r="AG4963" s="15"/>
      <c r="AH4963" s="15">
        <v>0</v>
      </c>
      <c r="AI4963" s="15">
        <v>0</v>
      </c>
      <c r="AJ4963" s="15"/>
      <c r="AK4963" s="15"/>
      <c r="AL4963" s="15"/>
      <c r="AM4963" s="15"/>
      <c r="AN4963" s="15"/>
      <c r="AO4963" s="15"/>
      <c r="AP4963" s="15"/>
      <c r="AQ4963" s="15"/>
      <c r="AR4963" s="15"/>
      <c r="AS4963" s="15"/>
      <c r="AT4963" s="15"/>
      <c r="AU4963" s="15">
        <v>0</v>
      </c>
      <c r="AV4963" s="15">
        <v>0</v>
      </c>
      <c r="AW4963" s="15">
        <f t="shared" si="1382"/>
        <v>0</v>
      </c>
    </row>
    <row r="4964" spans="1:49" s="144" customFormat="1">
      <c r="A4964" s="44" t="s">
        <v>797</v>
      </c>
      <c r="B4964" s="45" t="s">
        <v>1030</v>
      </c>
      <c r="C4964" s="45" t="s">
        <v>1129</v>
      </c>
      <c r="D4964" s="452" t="s">
        <v>2990</v>
      </c>
      <c r="E4964" s="140" t="s">
        <v>854</v>
      </c>
      <c r="F4964" s="141" t="s">
        <v>569</v>
      </c>
      <c r="G4964" s="468" t="s">
        <v>3096</v>
      </c>
      <c r="H4964" s="50" t="s">
        <v>2333</v>
      </c>
      <c r="I4964" s="142" t="s">
        <v>1735</v>
      </c>
      <c r="J4964" s="15"/>
      <c r="K4964" s="15"/>
      <c r="L4964" s="15"/>
      <c r="M4964" s="15"/>
      <c r="N4964" s="15"/>
      <c r="O4964" s="15"/>
      <c r="P4964" s="15"/>
      <c r="Q4964" s="15"/>
      <c r="R4964" s="15"/>
      <c r="S4964" s="15"/>
      <c r="T4964" s="15"/>
      <c r="U4964" s="15">
        <v>0</v>
      </c>
      <c r="V4964" s="15">
        <v>0</v>
      </c>
      <c r="W4964" s="15"/>
      <c r="X4964" s="15"/>
      <c r="Y4964" s="15"/>
      <c r="Z4964" s="15"/>
      <c r="AA4964" s="15"/>
      <c r="AB4964" s="15"/>
      <c r="AC4964" s="15"/>
      <c r="AD4964" s="15"/>
      <c r="AE4964" s="15"/>
      <c r="AF4964" s="15"/>
      <c r="AG4964" s="15"/>
      <c r="AH4964" s="15">
        <v>0</v>
      </c>
      <c r="AI4964" s="15">
        <v>0</v>
      </c>
      <c r="AJ4964" s="15"/>
      <c r="AK4964" s="15"/>
      <c r="AL4964" s="15"/>
      <c r="AM4964" s="15"/>
      <c r="AN4964" s="15"/>
      <c r="AO4964" s="15"/>
      <c r="AP4964" s="15"/>
      <c r="AQ4964" s="15"/>
      <c r="AR4964" s="15"/>
      <c r="AS4964" s="15"/>
      <c r="AT4964" s="15"/>
      <c r="AU4964" s="15">
        <v>0</v>
      </c>
      <c r="AV4964" s="15">
        <v>0</v>
      </c>
      <c r="AW4964" s="15">
        <f t="shared" si="1382"/>
        <v>0</v>
      </c>
    </row>
    <row r="4965" spans="1:49">
      <c r="A4965" s="44" t="s">
        <v>797</v>
      </c>
      <c r="B4965" s="45" t="s">
        <v>1030</v>
      </c>
      <c r="C4965" s="45" t="s">
        <v>1129</v>
      </c>
      <c r="D4965" s="452" t="s">
        <v>2990</v>
      </c>
      <c r="E4965" s="213" t="s">
        <v>773</v>
      </c>
      <c r="F4965" s="65"/>
      <c r="G4965" s="65"/>
      <c r="H4965" s="65"/>
      <c r="I4965" s="1" t="s">
        <v>1362</v>
      </c>
      <c r="J4965" s="9">
        <f>SUM(J4966)</f>
        <v>0</v>
      </c>
      <c r="K4965" s="9">
        <f t="shared" ref="K4965:AT4965" si="1385">SUM(K4966)</f>
        <v>0</v>
      </c>
      <c r="L4965" s="9">
        <f t="shared" si="1385"/>
        <v>0</v>
      </c>
      <c r="M4965" s="9">
        <f t="shared" si="1385"/>
        <v>0</v>
      </c>
      <c r="N4965" s="9">
        <f t="shared" si="1385"/>
        <v>0</v>
      </c>
      <c r="O4965" s="9">
        <f t="shared" si="1385"/>
        <v>0</v>
      </c>
      <c r="P4965" s="9">
        <f t="shared" si="1385"/>
        <v>0</v>
      </c>
      <c r="Q4965" s="9">
        <f t="shared" si="1385"/>
        <v>0</v>
      </c>
      <c r="R4965" s="9">
        <f t="shared" si="1385"/>
        <v>0</v>
      </c>
      <c r="S4965" s="9">
        <f t="shared" si="1385"/>
        <v>0</v>
      </c>
      <c r="T4965" s="9">
        <f t="shared" si="1385"/>
        <v>0</v>
      </c>
      <c r="U4965" s="9">
        <v>0</v>
      </c>
      <c r="V4965" s="9">
        <v>0</v>
      </c>
      <c r="W4965" s="9">
        <f>SUM(W4966)</f>
        <v>0</v>
      </c>
      <c r="X4965" s="9">
        <f t="shared" si="1385"/>
        <v>0</v>
      </c>
      <c r="Y4965" s="9">
        <f t="shared" si="1385"/>
        <v>0</v>
      </c>
      <c r="Z4965" s="9">
        <f t="shared" si="1385"/>
        <v>0</v>
      </c>
      <c r="AA4965" s="9">
        <f t="shared" si="1385"/>
        <v>0</v>
      </c>
      <c r="AB4965" s="9">
        <f t="shared" si="1385"/>
        <v>0</v>
      </c>
      <c r="AC4965" s="9">
        <f t="shared" si="1385"/>
        <v>0</v>
      </c>
      <c r="AD4965" s="9">
        <f t="shared" si="1385"/>
        <v>0</v>
      </c>
      <c r="AE4965" s="9">
        <f t="shared" si="1385"/>
        <v>0</v>
      </c>
      <c r="AF4965" s="9">
        <f t="shared" si="1385"/>
        <v>0</v>
      </c>
      <c r="AG4965" s="9">
        <f t="shared" si="1385"/>
        <v>0</v>
      </c>
      <c r="AH4965" s="9">
        <v>0</v>
      </c>
      <c r="AI4965" s="9">
        <v>0</v>
      </c>
      <c r="AJ4965" s="9">
        <f>SUM(AJ4966)</f>
        <v>0</v>
      </c>
      <c r="AK4965" s="9">
        <f t="shared" si="1385"/>
        <v>0</v>
      </c>
      <c r="AL4965" s="9">
        <f t="shared" si="1385"/>
        <v>0</v>
      </c>
      <c r="AM4965" s="9">
        <f t="shared" si="1385"/>
        <v>0</v>
      </c>
      <c r="AN4965" s="9">
        <f t="shared" si="1385"/>
        <v>0</v>
      </c>
      <c r="AO4965" s="9">
        <f t="shared" si="1385"/>
        <v>0</v>
      </c>
      <c r="AP4965" s="9">
        <f t="shared" si="1385"/>
        <v>0</v>
      </c>
      <c r="AQ4965" s="9">
        <f t="shared" si="1385"/>
        <v>0</v>
      </c>
      <c r="AR4965" s="9">
        <f t="shared" si="1385"/>
        <v>0</v>
      </c>
      <c r="AS4965" s="9">
        <f t="shared" si="1385"/>
        <v>0</v>
      </c>
      <c r="AT4965" s="9">
        <f t="shared" si="1385"/>
        <v>0</v>
      </c>
      <c r="AU4965" s="9">
        <v>0</v>
      </c>
      <c r="AV4965" s="9">
        <v>0</v>
      </c>
      <c r="AW4965" s="9">
        <f t="shared" si="1382"/>
        <v>0</v>
      </c>
    </row>
    <row r="4966" spans="1:49">
      <c r="A4966" s="44" t="s">
        <v>797</v>
      </c>
      <c r="B4966" s="45" t="s">
        <v>1030</v>
      </c>
      <c r="C4966" s="45" t="s">
        <v>1129</v>
      </c>
      <c r="D4966" s="452" t="s">
        <v>2990</v>
      </c>
      <c r="E4966" s="367" t="s">
        <v>785</v>
      </c>
      <c r="F4966" s="50"/>
      <c r="G4966" s="468" t="s">
        <v>3096</v>
      </c>
      <c r="H4966" s="50" t="s">
        <v>2333</v>
      </c>
      <c r="I4966" s="42" t="s">
        <v>1363</v>
      </c>
      <c r="U4966" s="15">
        <v>0</v>
      </c>
      <c r="V4966" s="15">
        <v>0</v>
      </c>
      <c r="AH4966" s="15">
        <v>0</v>
      </c>
      <c r="AI4966" s="15">
        <v>0</v>
      </c>
      <c r="AU4966" s="15">
        <v>0</v>
      </c>
      <c r="AV4966" s="15">
        <v>0</v>
      </c>
      <c r="AW4966" s="15">
        <f t="shared" si="1382"/>
        <v>0</v>
      </c>
    </row>
    <row r="4967" spans="1:49">
      <c r="A4967" s="44" t="s">
        <v>797</v>
      </c>
      <c r="B4967" s="45" t="s">
        <v>1030</v>
      </c>
      <c r="C4967" s="45" t="s">
        <v>1129</v>
      </c>
      <c r="D4967" s="452" t="s">
        <v>2990</v>
      </c>
      <c r="E4967" s="213" t="s">
        <v>1364</v>
      </c>
      <c r="F4967" s="65"/>
      <c r="G4967" s="65"/>
      <c r="H4967" s="65"/>
      <c r="I4967" s="1" t="s">
        <v>2104</v>
      </c>
      <c r="J4967" s="9">
        <f>SUM(J4968:J4977)</f>
        <v>7000</v>
      </c>
      <c r="K4967" s="9">
        <f t="shared" ref="K4967:AT4967" si="1386">SUM(K4968:K4977)</f>
        <v>700</v>
      </c>
      <c r="L4967" s="9">
        <f t="shared" si="1386"/>
        <v>1200</v>
      </c>
      <c r="M4967" s="9">
        <f t="shared" si="1386"/>
        <v>1200</v>
      </c>
      <c r="N4967" s="9">
        <f t="shared" si="1386"/>
        <v>900</v>
      </c>
      <c r="O4967" s="9">
        <f t="shared" si="1386"/>
        <v>0</v>
      </c>
      <c r="P4967" s="9">
        <f t="shared" si="1386"/>
        <v>0</v>
      </c>
      <c r="Q4967" s="9">
        <f t="shared" si="1386"/>
        <v>1460</v>
      </c>
      <c r="R4967" s="9">
        <f t="shared" si="1386"/>
        <v>0</v>
      </c>
      <c r="S4967" s="9">
        <f t="shared" si="1386"/>
        <v>100</v>
      </c>
      <c r="T4967" s="9">
        <f t="shared" si="1386"/>
        <v>825</v>
      </c>
      <c r="U4967" s="9">
        <v>6385</v>
      </c>
      <c r="V4967" s="9">
        <v>615</v>
      </c>
      <c r="W4967" s="9">
        <f>SUM(W4968:W4977)</f>
        <v>0</v>
      </c>
      <c r="X4967" s="9">
        <f t="shared" si="1386"/>
        <v>0</v>
      </c>
      <c r="Y4967" s="9">
        <f t="shared" si="1386"/>
        <v>0</v>
      </c>
      <c r="Z4967" s="9">
        <f t="shared" si="1386"/>
        <v>0</v>
      </c>
      <c r="AA4967" s="9">
        <f t="shared" si="1386"/>
        <v>0</v>
      </c>
      <c r="AB4967" s="9">
        <f t="shared" si="1386"/>
        <v>0</v>
      </c>
      <c r="AC4967" s="9">
        <f t="shared" si="1386"/>
        <v>0</v>
      </c>
      <c r="AD4967" s="9">
        <f t="shared" si="1386"/>
        <v>0</v>
      </c>
      <c r="AE4967" s="9">
        <f t="shared" si="1386"/>
        <v>0</v>
      </c>
      <c r="AF4967" s="9">
        <f t="shared" si="1386"/>
        <v>0</v>
      </c>
      <c r="AG4967" s="9">
        <f t="shared" si="1386"/>
        <v>0</v>
      </c>
      <c r="AH4967" s="9">
        <v>0</v>
      </c>
      <c r="AI4967" s="9">
        <v>0</v>
      </c>
      <c r="AJ4967" s="9">
        <f>SUM(AJ4968:AJ4977)</f>
        <v>0</v>
      </c>
      <c r="AK4967" s="9">
        <f t="shared" si="1386"/>
        <v>0</v>
      </c>
      <c r="AL4967" s="9">
        <f t="shared" si="1386"/>
        <v>0</v>
      </c>
      <c r="AM4967" s="9">
        <f t="shared" si="1386"/>
        <v>0</v>
      </c>
      <c r="AN4967" s="9">
        <f t="shared" si="1386"/>
        <v>0</v>
      </c>
      <c r="AO4967" s="9">
        <f t="shared" si="1386"/>
        <v>0</v>
      </c>
      <c r="AP4967" s="9">
        <f t="shared" si="1386"/>
        <v>0</v>
      </c>
      <c r="AQ4967" s="9">
        <f t="shared" si="1386"/>
        <v>0</v>
      </c>
      <c r="AR4967" s="9">
        <f t="shared" si="1386"/>
        <v>0</v>
      </c>
      <c r="AS4967" s="9">
        <f t="shared" si="1386"/>
        <v>0</v>
      </c>
      <c r="AT4967" s="9">
        <f t="shared" si="1386"/>
        <v>0</v>
      </c>
      <c r="AU4967" s="9">
        <v>0</v>
      </c>
      <c r="AV4967" s="9">
        <v>0</v>
      </c>
      <c r="AW4967" s="9">
        <f t="shared" si="1382"/>
        <v>6385</v>
      </c>
    </row>
    <row r="4968" spans="1:49">
      <c r="A4968" s="44" t="s">
        <v>797</v>
      </c>
      <c r="B4968" s="45" t="s">
        <v>1030</v>
      </c>
      <c r="C4968" s="45" t="s">
        <v>1129</v>
      </c>
      <c r="D4968" s="452" t="s">
        <v>2990</v>
      </c>
      <c r="E4968" s="367" t="s">
        <v>786</v>
      </c>
      <c r="F4968" s="50"/>
      <c r="G4968" s="468" t="s">
        <v>3096</v>
      </c>
      <c r="H4968" s="50" t="s">
        <v>2333</v>
      </c>
      <c r="I4968" s="42" t="s">
        <v>1191</v>
      </c>
      <c r="J4968" s="15">
        <v>500</v>
      </c>
      <c r="K4968" s="15">
        <v>100</v>
      </c>
      <c r="L4968" s="15">
        <v>200</v>
      </c>
      <c r="M4968" s="15">
        <v>200</v>
      </c>
      <c r="U4968" s="15">
        <v>500</v>
      </c>
      <c r="V4968" s="15">
        <v>0</v>
      </c>
      <c r="AH4968" s="15">
        <v>0</v>
      </c>
      <c r="AI4968" s="15">
        <v>0</v>
      </c>
      <c r="AU4968" s="15">
        <v>0</v>
      </c>
      <c r="AV4968" s="15">
        <v>0</v>
      </c>
      <c r="AW4968" s="15">
        <f t="shared" si="1382"/>
        <v>500</v>
      </c>
    </row>
    <row r="4969" spans="1:49">
      <c r="A4969" s="44" t="s">
        <v>797</v>
      </c>
      <c r="B4969" s="45" t="s">
        <v>1030</v>
      </c>
      <c r="C4969" s="45" t="s">
        <v>1129</v>
      </c>
      <c r="D4969" s="452" t="s">
        <v>2990</v>
      </c>
      <c r="E4969" s="367" t="s">
        <v>1528</v>
      </c>
      <c r="F4969" s="50"/>
      <c r="G4969" s="468" t="s">
        <v>3096</v>
      </c>
      <c r="H4969" s="50" t="s">
        <v>2333</v>
      </c>
      <c r="I4969" s="42" t="s">
        <v>989</v>
      </c>
      <c r="U4969" s="15">
        <v>0</v>
      </c>
      <c r="V4969" s="15">
        <v>0</v>
      </c>
      <c r="AH4969" s="15">
        <v>0</v>
      </c>
      <c r="AI4969" s="15">
        <v>0</v>
      </c>
      <c r="AU4969" s="15">
        <v>0</v>
      </c>
      <c r="AV4969" s="15">
        <v>0</v>
      </c>
      <c r="AW4969" s="15">
        <f t="shared" si="1382"/>
        <v>0</v>
      </c>
    </row>
    <row r="4970" spans="1:49">
      <c r="A4970" s="44" t="s">
        <v>797</v>
      </c>
      <c r="B4970" s="45" t="s">
        <v>1030</v>
      </c>
      <c r="C4970" s="45" t="s">
        <v>1129</v>
      </c>
      <c r="D4970" s="452" t="s">
        <v>2990</v>
      </c>
      <c r="E4970" s="367" t="s">
        <v>1679</v>
      </c>
      <c r="F4970" s="50"/>
      <c r="G4970" s="468" t="s">
        <v>3096</v>
      </c>
      <c r="H4970" s="50" t="s">
        <v>2333</v>
      </c>
      <c r="I4970" s="42" t="s">
        <v>1048</v>
      </c>
      <c r="U4970" s="15">
        <v>0</v>
      </c>
      <c r="V4970" s="15">
        <v>0</v>
      </c>
      <c r="AH4970" s="15">
        <v>0</v>
      </c>
      <c r="AI4970" s="15">
        <v>0</v>
      </c>
      <c r="AU4970" s="15">
        <v>0</v>
      </c>
      <c r="AV4970" s="15">
        <v>0</v>
      </c>
      <c r="AW4970" s="15">
        <f t="shared" si="1382"/>
        <v>0</v>
      </c>
    </row>
    <row r="4971" spans="1:49">
      <c r="A4971" s="44" t="s">
        <v>797</v>
      </c>
      <c r="B4971" s="45" t="s">
        <v>1030</v>
      </c>
      <c r="C4971" s="45" t="s">
        <v>1129</v>
      </c>
      <c r="D4971" s="452" t="s">
        <v>2990</v>
      </c>
      <c r="E4971" s="367" t="s">
        <v>787</v>
      </c>
      <c r="F4971" s="50"/>
      <c r="G4971" s="468" t="s">
        <v>3096</v>
      </c>
      <c r="H4971" s="50" t="s">
        <v>2333</v>
      </c>
      <c r="I4971" s="42" t="s">
        <v>2078</v>
      </c>
      <c r="J4971" s="15">
        <v>2000</v>
      </c>
      <c r="K4971" s="15">
        <v>300</v>
      </c>
      <c r="L4971" s="15">
        <v>500</v>
      </c>
      <c r="M4971" s="15">
        <v>300</v>
      </c>
      <c r="N4971" s="15">
        <v>900</v>
      </c>
      <c r="U4971" s="15">
        <v>2000</v>
      </c>
      <c r="V4971" s="15">
        <v>0</v>
      </c>
      <c r="AH4971" s="15">
        <v>0</v>
      </c>
      <c r="AI4971" s="15">
        <v>0</v>
      </c>
      <c r="AU4971" s="15">
        <v>0</v>
      </c>
      <c r="AV4971" s="15">
        <v>0</v>
      </c>
      <c r="AW4971" s="15">
        <f t="shared" si="1382"/>
        <v>2000</v>
      </c>
    </row>
    <row r="4972" spans="1:49">
      <c r="A4972" s="44" t="s">
        <v>797</v>
      </c>
      <c r="B4972" s="45" t="s">
        <v>1030</v>
      </c>
      <c r="C4972" s="45" t="s">
        <v>1129</v>
      </c>
      <c r="D4972" s="452" t="s">
        <v>2990</v>
      </c>
      <c r="E4972" s="367" t="s">
        <v>1116</v>
      </c>
      <c r="F4972" s="50"/>
      <c r="G4972" s="468" t="s">
        <v>3096</v>
      </c>
      <c r="H4972" s="50" t="s">
        <v>2333</v>
      </c>
      <c r="I4972" s="42" t="s">
        <v>1487</v>
      </c>
      <c r="J4972" s="15">
        <v>500</v>
      </c>
      <c r="K4972" s="15">
        <v>100</v>
      </c>
      <c r="L4972" s="15">
        <v>200</v>
      </c>
      <c r="M4972" s="15">
        <v>200</v>
      </c>
      <c r="U4972" s="15">
        <v>500</v>
      </c>
      <c r="V4972" s="15">
        <v>0</v>
      </c>
      <c r="AH4972" s="15">
        <v>0</v>
      </c>
      <c r="AI4972" s="15">
        <v>0</v>
      </c>
      <c r="AU4972" s="15">
        <v>0</v>
      </c>
      <c r="AV4972" s="15">
        <v>0</v>
      </c>
      <c r="AW4972" s="15">
        <f t="shared" si="1382"/>
        <v>500</v>
      </c>
    </row>
    <row r="4973" spans="1:49">
      <c r="A4973" s="44" t="s">
        <v>797</v>
      </c>
      <c r="B4973" s="45" t="s">
        <v>1030</v>
      </c>
      <c r="C4973" s="45" t="s">
        <v>1129</v>
      </c>
      <c r="D4973" s="452" t="s">
        <v>2990</v>
      </c>
      <c r="E4973" s="367" t="s">
        <v>1703</v>
      </c>
      <c r="F4973" s="50"/>
      <c r="G4973" s="468" t="s">
        <v>3096</v>
      </c>
      <c r="H4973" s="50" t="s">
        <v>2333</v>
      </c>
      <c r="I4973" s="42" t="s">
        <v>1047</v>
      </c>
      <c r="U4973" s="15">
        <v>0</v>
      </c>
      <c r="V4973" s="15">
        <v>0</v>
      </c>
      <c r="AH4973" s="15">
        <v>0</v>
      </c>
      <c r="AI4973" s="15">
        <v>0</v>
      </c>
      <c r="AU4973" s="15">
        <v>0</v>
      </c>
      <c r="AV4973" s="15">
        <v>0</v>
      </c>
      <c r="AW4973" s="15">
        <f t="shared" si="1382"/>
        <v>0</v>
      </c>
    </row>
    <row r="4974" spans="1:49">
      <c r="A4974" s="44" t="s">
        <v>797</v>
      </c>
      <c r="B4974" s="45" t="s">
        <v>1030</v>
      </c>
      <c r="C4974" s="45" t="s">
        <v>1129</v>
      </c>
      <c r="D4974" s="452" t="s">
        <v>2990</v>
      </c>
      <c r="E4974" s="367" t="s">
        <v>826</v>
      </c>
      <c r="F4974" s="50"/>
      <c r="G4974" s="468" t="s">
        <v>3096</v>
      </c>
      <c r="H4974" s="50" t="s">
        <v>2333</v>
      </c>
      <c r="I4974" s="42" t="s">
        <v>935</v>
      </c>
      <c r="J4974" s="15">
        <v>1000</v>
      </c>
      <c r="K4974" s="15">
        <v>200</v>
      </c>
      <c r="L4974" s="15">
        <v>300</v>
      </c>
      <c r="M4974" s="15">
        <v>500</v>
      </c>
      <c r="U4974" s="15">
        <v>1000</v>
      </c>
      <c r="V4974" s="15">
        <v>0</v>
      </c>
      <c r="AH4974" s="15">
        <v>0</v>
      </c>
      <c r="AI4974" s="15">
        <v>0</v>
      </c>
      <c r="AU4974" s="15">
        <v>0</v>
      </c>
      <c r="AV4974" s="15">
        <v>0</v>
      </c>
      <c r="AW4974" s="15">
        <f t="shared" si="1382"/>
        <v>1000</v>
      </c>
    </row>
    <row r="4975" spans="1:49">
      <c r="A4975" s="44" t="s">
        <v>797</v>
      </c>
      <c r="B4975" s="45" t="s">
        <v>1030</v>
      </c>
      <c r="C4975" s="45" t="s">
        <v>1129</v>
      </c>
      <c r="D4975" s="452" t="s">
        <v>2990</v>
      </c>
      <c r="E4975" s="367" t="s">
        <v>1115</v>
      </c>
      <c r="F4975" s="50"/>
      <c r="G4975" s="468" t="s">
        <v>3096</v>
      </c>
      <c r="H4975" s="50" t="s">
        <v>2333</v>
      </c>
      <c r="I4975" s="42" t="s">
        <v>990</v>
      </c>
      <c r="U4975" s="15">
        <v>0</v>
      </c>
      <c r="V4975" s="15">
        <v>0</v>
      </c>
      <c r="AH4975" s="15">
        <v>0</v>
      </c>
      <c r="AI4975" s="15">
        <v>0</v>
      </c>
      <c r="AU4975" s="15">
        <v>0</v>
      </c>
      <c r="AV4975" s="15">
        <v>0</v>
      </c>
      <c r="AW4975" s="15">
        <f t="shared" si="1382"/>
        <v>0</v>
      </c>
    </row>
    <row r="4976" spans="1:49">
      <c r="A4976" s="44" t="s">
        <v>797</v>
      </c>
      <c r="B4976" s="45" t="s">
        <v>1030</v>
      </c>
      <c r="C4976" s="45" t="s">
        <v>1129</v>
      </c>
      <c r="D4976" s="452" t="s">
        <v>2990</v>
      </c>
      <c r="E4976" s="367" t="s">
        <v>1677</v>
      </c>
      <c r="F4976" s="50"/>
      <c r="G4976" s="468" t="s">
        <v>3096</v>
      </c>
      <c r="H4976" s="50" t="s">
        <v>2333</v>
      </c>
      <c r="I4976" s="42" t="s">
        <v>1688</v>
      </c>
      <c r="J4976" s="15">
        <v>3000</v>
      </c>
      <c r="Q4976" s="15">
        <v>1460</v>
      </c>
      <c r="S4976" s="15">
        <v>100</v>
      </c>
      <c r="T4976" s="15">
        <v>825</v>
      </c>
      <c r="U4976" s="15">
        <v>2385</v>
      </c>
      <c r="V4976" s="15">
        <v>615</v>
      </c>
      <c r="AH4976" s="15">
        <v>0</v>
      </c>
      <c r="AI4976" s="15">
        <v>0</v>
      </c>
      <c r="AU4976" s="15">
        <v>0</v>
      </c>
      <c r="AV4976" s="15">
        <v>0</v>
      </c>
      <c r="AW4976" s="15">
        <f t="shared" si="1382"/>
        <v>2385</v>
      </c>
    </row>
    <row r="4977" spans="1:49">
      <c r="A4977" s="44" t="s">
        <v>797</v>
      </c>
      <c r="B4977" s="45" t="s">
        <v>1030</v>
      </c>
      <c r="C4977" s="45" t="s">
        <v>1129</v>
      </c>
      <c r="D4977" s="452" t="s">
        <v>2990</v>
      </c>
      <c r="E4977" s="367" t="s">
        <v>1677</v>
      </c>
      <c r="F4977" s="50" t="s">
        <v>570</v>
      </c>
      <c r="G4977" s="468" t="s">
        <v>3096</v>
      </c>
      <c r="H4977" s="50" t="s">
        <v>2333</v>
      </c>
      <c r="I4977" s="42" t="s">
        <v>25</v>
      </c>
      <c r="U4977" s="15">
        <v>0</v>
      </c>
      <c r="V4977" s="15">
        <v>0</v>
      </c>
      <c r="AH4977" s="15">
        <v>0</v>
      </c>
      <c r="AI4977" s="15">
        <v>0</v>
      </c>
      <c r="AU4977" s="15">
        <v>0</v>
      </c>
      <c r="AV4977" s="15">
        <v>0</v>
      </c>
      <c r="AW4977" s="15">
        <f t="shared" si="1382"/>
        <v>0</v>
      </c>
    </row>
    <row r="4978" spans="1:49" s="52" customFormat="1">
      <c r="A4978" s="41"/>
      <c r="B4978" s="345"/>
      <c r="C4978" s="345"/>
      <c r="D4978" s="369"/>
      <c r="E4978" s="213"/>
      <c r="F4978" s="65"/>
      <c r="G4978" s="65"/>
      <c r="H4978" s="65"/>
      <c r="I4978" s="49" t="s">
        <v>3</v>
      </c>
      <c r="J4978" s="6">
        <f>SUM(J4979)</f>
        <v>0</v>
      </c>
      <c r="K4978" s="6">
        <f t="shared" ref="K4978:AT4979" si="1387">SUM(K4979)</f>
        <v>0</v>
      </c>
      <c r="L4978" s="6">
        <f t="shared" si="1387"/>
        <v>0</v>
      </c>
      <c r="M4978" s="6">
        <f t="shared" si="1387"/>
        <v>0</v>
      </c>
      <c r="N4978" s="6">
        <f t="shared" si="1387"/>
        <v>0</v>
      </c>
      <c r="O4978" s="6">
        <f t="shared" si="1387"/>
        <v>0</v>
      </c>
      <c r="P4978" s="6">
        <f t="shared" si="1387"/>
        <v>0</v>
      </c>
      <c r="Q4978" s="6">
        <f t="shared" si="1387"/>
        <v>0</v>
      </c>
      <c r="R4978" s="6">
        <f t="shared" si="1387"/>
        <v>0</v>
      </c>
      <c r="S4978" s="6">
        <f t="shared" si="1387"/>
        <v>0</v>
      </c>
      <c r="T4978" s="6">
        <f t="shared" si="1387"/>
        <v>0</v>
      </c>
      <c r="U4978" s="6">
        <v>0</v>
      </c>
      <c r="V4978" s="6">
        <v>0</v>
      </c>
      <c r="W4978" s="6">
        <f>SUM(W4979)</f>
        <v>0</v>
      </c>
      <c r="X4978" s="6">
        <f t="shared" si="1387"/>
        <v>0</v>
      </c>
      <c r="Y4978" s="6">
        <f t="shared" si="1387"/>
        <v>0</v>
      </c>
      <c r="Z4978" s="6">
        <f t="shared" si="1387"/>
        <v>0</v>
      </c>
      <c r="AA4978" s="6">
        <f t="shared" si="1387"/>
        <v>0</v>
      </c>
      <c r="AB4978" s="6">
        <f t="shared" si="1387"/>
        <v>0</v>
      </c>
      <c r="AC4978" s="6">
        <f t="shared" si="1387"/>
        <v>0</v>
      </c>
      <c r="AD4978" s="6">
        <f t="shared" si="1387"/>
        <v>0</v>
      </c>
      <c r="AE4978" s="6">
        <f t="shared" si="1387"/>
        <v>0</v>
      </c>
      <c r="AF4978" s="6">
        <f t="shared" si="1387"/>
        <v>0</v>
      </c>
      <c r="AG4978" s="6">
        <f t="shared" si="1387"/>
        <v>0</v>
      </c>
      <c r="AH4978" s="6">
        <v>0</v>
      </c>
      <c r="AI4978" s="6">
        <v>0</v>
      </c>
      <c r="AJ4978" s="6">
        <f>SUM(AJ4979)</f>
        <v>0</v>
      </c>
      <c r="AK4978" s="6">
        <f t="shared" si="1387"/>
        <v>0</v>
      </c>
      <c r="AL4978" s="6">
        <f t="shared" si="1387"/>
        <v>0</v>
      </c>
      <c r="AM4978" s="6">
        <f t="shared" si="1387"/>
        <v>0</v>
      </c>
      <c r="AN4978" s="6">
        <f t="shared" si="1387"/>
        <v>0</v>
      </c>
      <c r="AO4978" s="6">
        <f t="shared" si="1387"/>
        <v>0</v>
      </c>
      <c r="AP4978" s="6">
        <f t="shared" si="1387"/>
        <v>0</v>
      </c>
      <c r="AQ4978" s="6">
        <f t="shared" si="1387"/>
        <v>0</v>
      </c>
      <c r="AR4978" s="6">
        <f t="shared" si="1387"/>
        <v>0</v>
      </c>
      <c r="AS4978" s="6">
        <f t="shared" si="1387"/>
        <v>0</v>
      </c>
      <c r="AT4978" s="6">
        <f t="shared" si="1387"/>
        <v>0</v>
      </c>
      <c r="AU4978" s="6">
        <v>0</v>
      </c>
      <c r="AV4978" s="6">
        <v>0</v>
      </c>
      <c r="AW4978" s="6">
        <f t="shared" si="1382"/>
        <v>0</v>
      </c>
    </row>
    <row r="4979" spans="1:49" s="52" customFormat="1">
      <c r="A4979" s="44" t="s">
        <v>797</v>
      </c>
      <c r="B4979" s="45" t="s">
        <v>1030</v>
      </c>
      <c r="C4979" s="45" t="s">
        <v>1129</v>
      </c>
      <c r="D4979" s="452" t="s">
        <v>2990</v>
      </c>
      <c r="E4979" s="213" t="s">
        <v>833</v>
      </c>
      <c r="F4979" s="65"/>
      <c r="G4979" s="65"/>
      <c r="H4979" s="65"/>
      <c r="I4979" s="53" t="s">
        <v>1</v>
      </c>
      <c r="J4979" s="200">
        <f>SUM(J4980)</f>
        <v>0</v>
      </c>
      <c r="K4979" s="200">
        <f t="shared" si="1387"/>
        <v>0</v>
      </c>
      <c r="L4979" s="200">
        <f t="shared" si="1387"/>
        <v>0</v>
      </c>
      <c r="M4979" s="200">
        <f t="shared" si="1387"/>
        <v>0</v>
      </c>
      <c r="N4979" s="200">
        <f t="shared" si="1387"/>
        <v>0</v>
      </c>
      <c r="O4979" s="200">
        <f t="shared" si="1387"/>
        <v>0</v>
      </c>
      <c r="P4979" s="200">
        <f t="shared" si="1387"/>
        <v>0</v>
      </c>
      <c r="Q4979" s="200">
        <f t="shared" si="1387"/>
        <v>0</v>
      </c>
      <c r="R4979" s="200">
        <f t="shared" si="1387"/>
        <v>0</v>
      </c>
      <c r="S4979" s="200">
        <f t="shared" si="1387"/>
        <v>0</v>
      </c>
      <c r="T4979" s="200">
        <f t="shared" si="1387"/>
        <v>0</v>
      </c>
      <c r="U4979" s="200">
        <v>0</v>
      </c>
      <c r="V4979" s="200">
        <v>0</v>
      </c>
      <c r="W4979" s="200">
        <f>SUM(W4980)</f>
        <v>0</v>
      </c>
      <c r="X4979" s="200">
        <f t="shared" si="1387"/>
        <v>0</v>
      </c>
      <c r="Y4979" s="200">
        <f t="shared" si="1387"/>
        <v>0</v>
      </c>
      <c r="Z4979" s="200">
        <f t="shared" si="1387"/>
        <v>0</v>
      </c>
      <c r="AA4979" s="200">
        <f t="shared" si="1387"/>
        <v>0</v>
      </c>
      <c r="AB4979" s="200">
        <f t="shared" si="1387"/>
        <v>0</v>
      </c>
      <c r="AC4979" s="200">
        <f t="shared" si="1387"/>
        <v>0</v>
      </c>
      <c r="AD4979" s="200">
        <f t="shared" si="1387"/>
        <v>0</v>
      </c>
      <c r="AE4979" s="200">
        <f t="shared" si="1387"/>
        <v>0</v>
      </c>
      <c r="AF4979" s="200">
        <f t="shared" si="1387"/>
        <v>0</v>
      </c>
      <c r="AG4979" s="200">
        <f t="shared" si="1387"/>
        <v>0</v>
      </c>
      <c r="AH4979" s="200">
        <v>0</v>
      </c>
      <c r="AI4979" s="200">
        <v>0</v>
      </c>
      <c r="AJ4979" s="200">
        <f>SUM(AJ4980)</f>
        <v>0</v>
      </c>
      <c r="AK4979" s="200">
        <f t="shared" si="1387"/>
        <v>0</v>
      </c>
      <c r="AL4979" s="200">
        <f t="shared" si="1387"/>
        <v>0</v>
      </c>
      <c r="AM4979" s="200">
        <f t="shared" si="1387"/>
        <v>0</v>
      </c>
      <c r="AN4979" s="200">
        <f t="shared" si="1387"/>
        <v>0</v>
      </c>
      <c r="AO4979" s="200">
        <f t="shared" si="1387"/>
        <v>0</v>
      </c>
      <c r="AP4979" s="200">
        <f t="shared" si="1387"/>
        <v>0</v>
      </c>
      <c r="AQ4979" s="200">
        <f t="shared" si="1387"/>
        <v>0</v>
      </c>
      <c r="AR4979" s="200">
        <f t="shared" si="1387"/>
        <v>0</v>
      </c>
      <c r="AS4979" s="200">
        <f t="shared" si="1387"/>
        <v>0</v>
      </c>
      <c r="AT4979" s="200">
        <f t="shared" si="1387"/>
        <v>0</v>
      </c>
      <c r="AU4979" s="200">
        <v>0</v>
      </c>
      <c r="AV4979" s="200">
        <v>0</v>
      </c>
      <c r="AW4979" s="200">
        <f t="shared" si="1382"/>
        <v>0</v>
      </c>
    </row>
    <row r="4980" spans="1:49" s="59" customFormat="1">
      <c r="A4980" s="44" t="s">
        <v>797</v>
      </c>
      <c r="B4980" s="45" t="s">
        <v>1030</v>
      </c>
      <c r="C4980" s="45" t="s">
        <v>1129</v>
      </c>
      <c r="D4980" s="452" t="s">
        <v>2990</v>
      </c>
      <c r="E4980" s="57" t="s">
        <v>1517</v>
      </c>
      <c r="F4980" s="58"/>
      <c r="G4980" s="468" t="s">
        <v>3096</v>
      </c>
      <c r="H4980" s="50" t="s">
        <v>2333</v>
      </c>
      <c r="I4980" s="188" t="s">
        <v>2584</v>
      </c>
      <c r="J4980" s="13"/>
      <c r="K4980" s="13"/>
      <c r="L4980" s="13"/>
      <c r="M4980" s="13"/>
      <c r="N4980" s="13"/>
      <c r="O4980" s="13"/>
      <c r="P4980" s="13"/>
      <c r="Q4980" s="13"/>
      <c r="R4980" s="13"/>
      <c r="S4980" s="13"/>
      <c r="T4980" s="13"/>
      <c r="U4980" s="13">
        <v>0</v>
      </c>
      <c r="V4980" s="13">
        <v>0</v>
      </c>
      <c r="W4980" s="13"/>
      <c r="X4980" s="13"/>
      <c r="Y4980" s="13"/>
      <c r="Z4980" s="13"/>
      <c r="AA4980" s="13"/>
      <c r="AB4980" s="13"/>
      <c r="AC4980" s="13"/>
      <c r="AD4980" s="13"/>
      <c r="AE4980" s="13"/>
      <c r="AF4980" s="13"/>
      <c r="AG4980" s="13"/>
      <c r="AH4980" s="13">
        <v>0</v>
      </c>
      <c r="AI4980" s="13">
        <v>0</v>
      </c>
      <c r="AJ4980" s="13"/>
      <c r="AK4980" s="13"/>
      <c r="AL4980" s="13"/>
      <c r="AM4980" s="13"/>
      <c r="AN4980" s="13"/>
      <c r="AO4980" s="13"/>
      <c r="AP4980" s="13"/>
      <c r="AQ4980" s="13"/>
      <c r="AR4980" s="13"/>
      <c r="AS4980" s="13"/>
      <c r="AT4980" s="13"/>
      <c r="AU4980" s="13">
        <v>0</v>
      </c>
      <c r="AV4980" s="13">
        <v>0</v>
      </c>
      <c r="AW4980" s="13">
        <f t="shared" si="1382"/>
        <v>0</v>
      </c>
    </row>
    <row r="4981" spans="1:49">
      <c r="A4981" s="68" t="s">
        <v>2050</v>
      </c>
      <c r="B4981" s="69"/>
      <c r="C4981" s="69"/>
      <c r="D4981" s="455"/>
      <c r="E4981" s="531"/>
      <c r="F4981" s="50"/>
      <c r="G4981" s="50"/>
      <c r="H4981" s="50"/>
      <c r="I4981" s="110" t="s">
        <v>1157</v>
      </c>
      <c r="J4981" s="6">
        <f>SUM(J4982)</f>
        <v>5000</v>
      </c>
      <c r="K4981" s="6">
        <f t="shared" ref="K4981:AT4981" si="1388">SUM(K4982)</f>
        <v>240</v>
      </c>
      <c r="L4981" s="6">
        <f t="shared" si="1388"/>
        <v>550</v>
      </c>
      <c r="M4981" s="6">
        <f t="shared" si="1388"/>
        <v>550</v>
      </c>
      <c r="N4981" s="6">
        <f t="shared" si="1388"/>
        <v>1300</v>
      </c>
      <c r="O4981" s="6">
        <f t="shared" si="1388"/>
        <v>1850</v>
      </c>
      <c r="P4981" s="6">
        <f t="shared" si="1388"/>
        <v>100</v>
      </c>
      <c r="Q4981" s="6">
        <f t="shared" si="1388"/>
        <v>410</v>
      </c>
      <c r="R4981" s="6">
        <f t="shared" si="1388"/>
        <v>0</v>
      </c>
      <c r="S4981" s="6">
        <f t="shared" si="1388"/>
        <v>0</v>
      </c>
      <c r="T4981" s="6">
        <f t="shared" si="1388"/>
        <v>0</v>
      </c>
      <c r="U4981" s="6">
        <v>5000</v>
      </c>
      <c r="V4981" s="6">
        <v>0</v>
      </c>
      <c r="W4981" s="6">
        <f>SUM(W4982)</f>
        <v>0</v>
      </c>
      <c r="X4981" s="6">
        <f t="shared" si="1388"/>
        <v>0</v>
      </c>
      <c r="Y4981" s="6">
        <f t="shared" si="1388"/>
        <v>0</v>
      </c>
      <c r="Z4981" s="6">
        <f t="shared" si="1388"/>
        <v>0</v>
      </c>
      <c r="AA4981" s="6">
        <f t="shared" si="1388"/>
        <v>0</v>
      </c>
      <c r="AB4981" s="6">
        <f t="shared" si="1388"/>
        <v>0</v>
      </c>
      <c r="AC4981" s="6">
        <f t="shared" si="1388"/>
        <v>0</v>
      </c>
      <c r="AD4981" s="6">
        <f t="shared" si="1388"/>
        <v>0</v>
      </c>
      <c r="AE4981" s="6">
        <f t="shared" si="1388"/>
        <v>0</v>
      </c>
      <c r="AF4981" s="6">
        <f t="shared" si="1388"/>
        <v>0</v>
      </c>
      <c r="AG4981" s="6">
        <f t="shared" si="1388"/>
        <v>0</v>
      </c>
      <c r="AH4981" s="6">
        <v>0</v>
      </c>
      <c r="AI4981" s="6">
        <v>0</v>
      </c>
      <c r="AJ4981" s="6">
        <f>SUM(AJ4982)</f>
        <v>0</v>
      </c>
      <c r="AK4981" s="6">
        <f t="shared" si="1388"/>
        <v>0</v>
      </c>
      <c r="AL4981" s="6">
        <f t="shared" si="1388"/>
        <v>0</v>
      </c>
      <c r="AM4981" s="6">
        <f t="shared" si="1388"/>
        <v>0</v>
      </c>
      <c r="AN4981" s="6">
        <f t="shared" si="1388"/>
        <v>0</v>
      </c>
      <c r="AO4981" s="6">
        <f t="shared" si="1388"/>
        <v>0</v>
      </c>
      <c r="AP4981" s="6">
        <f t="shared" si="1388"/>
        <v>0</v>
      </c>
      <c r="AQ4981" s="6">
        <f t="shared" si="1388"/>
        <v>0</v>
      </c>
      <c r="AR4981" s="6">
        <f t="shared" si="1388"/>
        <v>0</v>
      </c>
      <c r="AS4981" s="6">
        <f t="shared" si="1388"/>
        <v>0</v>
      </c>
      <c r="AT4981" s="6">
        <f t="shared" si="1388"/>
        <v>0</v>
      </c>
      <c r="AU4981" s="6">
        <v>0</v>
      </c>
      <c r="AV4981" s="6">
        <v>0</v>
      </c>
      <c r="AW4981" s="6">
        <f t="shared" si="1382"/>
        <v>5000</v>
      </c>
    </row>
    <row r="4982" spans="1:49">
      <c r="A4982" s="44" t="s">
        <v>797</v>
      </c>
      <c r="B4982" s="45" t="s">
        <v>1030</v>
      </c>
      <c r="C4982" s="45" t="s">
        <v>1129</v>
      </c>
      <c r="D4982" s="452" t="s">
        <v>2990</v>
      </c>
      <c r="E4982" s="213" t="s">
        <v>1402</v>
      </c>
      <c r="F4982" s="65"/>
      <c r="G4982" s="65"/>
      <c r="H4982" s="65"/>
      <c r="I4982" s="74" t="s">
        <v>1158</v>
      </c>
      <c r="J4982" s="16">
        <f>SUM(J4983:J4983)</f>
        <v>5000</v>
      </c>
      <c r="K4982" s="16">
        <f t="shared" ref="K4982:AT4982" si="1389">SUM(K4983:K4983)</f>
        <v>240</v>
      </c>
      <c r="L4982" s="16">
        <f t="shared" si="1389"/>
        <v>550</v>
      </c>
      <c r="M4982" s="16">
        <f t="shared" si="1389"/>
        <v>550</v>
      </c>
      <c r="N4982" s="16">
        <f t="shared" si="1389"/>
        <v>1300</v>
      </c>
      <c r="O4982" s="16">
        <f t="shared" si="1389"/>
        <v>1850</v>
      </c>
      <c r="P4982" s="16">
        <f t="shared" si="1389"/>
        <v>100</v>
      </c>
      <c r="Q4982" s="16">
        <f t="shared" si="1389"/>
        <v>410</v>
      </c>
      <c r="R4982" s="16">
        <f t="shared" si="1389"/>
        <v>0</v>
      </c>
      <c r="S4982" s="16">
        <f t="shared" si="1389"/>
        <v>0</v>
      </c>
      <c r="T4982" s="16">
        <f t="shared" si="1389"/>
        <v>0</v>
      </c>
      <c r="U4982" s="16">
        <v>5000</v>
      </c>
      <c r="V4982" s="16">
        <v>0</v>
      </c>
      <c r="W4982" s="16">
        <f>SUM(W4983:W4983)</f>
        <v>0</v>
      </c>
      <c r="X4982" s="16">
        <f t="shared" si="1389"/>
        <v>0</v>
      </c>
      <c r="Y4982" s="16">
        <f t="shared" si="1389"/>
        <v>0</v>
      </c>
      <c r="Z4982" s="16">
        <f t="shared" si="1389"/>
        <v>0</v>
      </c>
      <c r="AA4982" s="16">
        <f t="shared" si="1389"/>
        <v>0</v>
      </c>
      <c r="AB4982" s="16">
        <f t="shared" si="1389"/>
        <v>0</v>
      </c>
      <c r="AC4982" s="16">
        <f t="shared" si="1389"/>
        <v>0</v>
      </c>
      <c r="AD4982" s="16">
        <f t="shared" si="1389"/>
        <v>0</v>
      </c>
      <c r="AE4982" s="16">
        <f t="shared" si="1389"/>
        <v>0</v>
      </c>
      <c r="AF4982" s="16">
        <f t="shared" si="1389"/>
        <v>0</v>
      </c>
      <c r="AG4982" s="16">
        <f t="shared" si="1389"/>
        <v>0</v>
      </c>
      <c r="AH4982" s="16">
        <v>0</v>
      </c>
      <c r="AI4982" s="16">
        <v>0</v>
      </c>
      <c r="AJ4982" s="16">
        <f>SUM(AJ4983:AJ4983)</f>
        <v>0</v>
      </c>
      <c r="AK4982" s="16">
        <f t="shared" si="1389"/>
        <v>0</v>
      </c>
      <c r="AL4982" s="16">
        <f t="shared" si="1389"/>
        <v>0</v>
      </c>
      <c r="AM4982" s="16">
        <f t="shared" si="1389"/>
        <v>0</v>
      </c>
      <c r="AN4982" s="16">
        <f t="shared" si="1389"/>
        <v>0</v>
      </c>
      <c r="AO4982" s="16">
        <f t="shared" si="1389"/>
        <v>0</v>
      </c>
      <c r="AP4982" s="16">
        <f t="shared" si="1389"/>
        <v>0</v>
      </c>
      <c r="AQ4982" s="16">
        <f t="shared" si="1389"/>
        <v>0</v>
      </c>
      <c r="AR4982" s="16">
        <f t="shared" si="1389"/>
        <v>0</v>
      </c>
      <c r="AS4982" s="16">
        <f t="shared" si="1389"/>
        <v>0</v>
      </c>
      <c r="AT4982" s="16">
        <f t="shared" si="1389"/>
        <v>0</v>
      </c>
      <c r="AU4982" s="16">
        <v>0</v>
      </c>
      <c r="AV4982" s="16">
        <v>0</v>
      </c>
      <c r="AW4982" s="16">
        <f t="shared" si="1382"/>
        <v>5000</v>
      </c>
    </row>
    <row r="4983" spans="1:49">
      <c r="A4983" s="44" t="s">
        <v>797</v>
      </c>
      <c r="B4983" s="45" t="s">
        <v>1030</v>
      </c>
      <c r="C4983" s="45" t="s">
        <v>1129</v>
      </c>
      <c r="D4983" s="452" t="s">
        <v>2990</v>
      </c>
      <c r="E4983" s="367" t="s">
        <v>1409</v>
      </c>
      <c r="F4983" s="50"/>
      <c r="G4983" s="468" t="s">
        <v>3096</v>
      </c>
      <c r="H4983" s="50" t="s">
        <v>2333</v>
      </c>
      <c r="I4983" s="42" t="s">
        <v>1518</v>
      </c>
      <c r="J4983" s="15">
        <v>5000</v>
      </c>
      <c r="K4983" s="15">
        <v>240</v>
      </c>
      <c r="L4983" s="15">
        <v>550</v>
      </c>
      <c r="M4983" s="15">
        <v>550</v>
      </c>
      <c r="N4983" s="15">
        <v>1300</v>
      </c>
      <c r="O4983" s="15">
        <v>1850</v>
      </c>
      <c r="P4983" s="15">
        <v>100</v>
      </c>
      <c r="Q4983" s="15">
        <v>410</v>
      </c>
      <c r="U4983" s="15">
        <v>5000</v>
      </c>
      <c r="V4983" s="15">
        <v>0</v>
      </c>
      <c r="AH4983" s="15">
        <v>0</v>
      </c>
      <c r="AI4983" s="15">
        <v>0</v>
      </c>
      <c r="AU4983" s="15">
        <v>0</v>
      </c>
      <c r="AV4983" s="15">
        <v>0</v>
      </c>
      <c r="AW4983" s="15">
        <f t="shared" si="1382"/>
        <v>5000</v>
      </c>
    </row>
    <row r="4984" spans="1:49">
      <c r="A4984" s="44"/>
      <c r="B4984" s="45"/>
      <c r="C4984" s="45"/>
      <c r="D4984" s="45"/>
      <c r="E4984" s="531"/>
      <c r="F4984" s="50"/>
      <c r="G4984" s="50"/>
      <c r="H4984" s="50"/>
      <c r="I4984" s="42"/>
      <c r="U4984" s="15">
        <v>0</v>
      </c>
      <c r="V4984" s="15">
        <v>0</v>
      </c>
      <c r="AH4984" s="15">
        <v>0</v>
      </c>
      <c r="AI4984" s="15">
        <v>0</v>
      </c>
      <c r="AU4984" s="15">
        <v>0</v>
      </c>
      <c r="AV4984" s="15">
        <v>0</v>
      </c>
      <c r="AW4984" s="15">
        <f t="shared" si="1382"/>
        <v>0</v>
      </c>
    </row>
    <row r="4985" spans="1:49">
      <c r="A4985" s="48"/>
      <c r="B4985" s="42"/>
      <c r="C4985" s="42"/>
      <c r="D4985" s="42"/>
      <c r="E4985" s="531"/>
      <c r="F4985" s="50"/>
      <c r="G4985" s="50"/>
      <c r="H4985" s="50"/>
      <c r="I4985" s="49" t="s">
        <v>1631</v>
      </c>
      <c r="J4985" s="12">
        <f>SUM(J4956,J4981,J4978)</f>
        <v>12000</v>
      </c>
      <c r="K4985" s="12">
        <f t="shared" ref="K4985:AT4985" si="1390">SUM(K4956,K4981,K4978)</f>
        <v>940</v>
      </c>
      <c r="L4985" s="12">
        <f t="shared" si="1390"/>
        <v>1750</v>
      </c>
      <c r="M4985" s="12">
        <f t="shared" si="1390"/>
        <v>1750</v>
      </c>
      <c r="N4985" s="12">
        <f t="shared" si="1390"/>
        <v>2200</v>
      </c>
      <c r="O4985" s="12">
        <f t="shared" si="1390"/>
        <v>1850</v>
      </c>
      <c r="P4985" s="12">
        <f t="shared" si="1390"/>
        <v>100</v>
      </c>
      <c r="Q4985" s="12">
        <f t="shared" si="1390"/>
        <v>1870</v>
      </c>
      <c r="R4985" s="12">
        <f t="shared" si="1390"/>
        <v>0</v>
      </c>
      <c r="S4985" s="12">
        <f t="shared" si="1390"/>
        <v>100</v>
      </c>
      <c r="T4985" s="12">
        <f t="shared" si="1390"/>
        <v>825</v>
      </c>
      <c r="U4985" s="12">
        <v>11385</v>
      </c>
      <c r="V4985" s="12">
        <v>615</v>
      </c>
      <c r="W4985" s="12">
        <f>SUM(W4956,W4981,W4978)</f>
        <v>0</v>
      </c>
      <c r="X4985" s="12">
        <f t="shared" si="1390"/>
        <v>0</v>
      </c>
      <c r="Y4985" s="12">
        <f t="shared" si="1390"/>
        <v>0</v>
      </c>
      <c r="Z4985" s="12">
        <f t="shared" si="1390"/>
        <v>0</v>
      </c>
      <c r="AA4985" s="12">
        <f t="shared" si="1390"/>
        <v>0</v>
      </c>
      <c r="AB4985" s="12">
        <f t="shared" si="1390"/>
        <v>0</v>
      </c>
      <c r="AC4985" s="12">
        <f t="shared" si="1390"/>
        <v>0</v>
      </c>
      <c r="AD4985" s="12">
        <f t="shared" si="1390"/>
        <v>0</v>
      </c>
      <c r="AE4985" s="12">
        <f t="shared" si="1390"/>
        <v>0</v>
      </c>
      <c r="AF4985" s="12">
        <f t="shared" si="1390"/>
        <v>0</v>
      </c>
      <c r="AG4985" s="12">
        <f t="shared" si="1390"/>
        <v>0</v>
      </c>
      <c r="AH4985" s="12">
        <v>0</v>
      </c>
      <c r="AI4985" s="12">
        <v>0</v>
      </c>
      <c r="AJ4985" s="12">
        <f>SUM(AJ4956,AJ4981,AJ4978)</f>
        <v>0</v>
      </c>
      <c r="AK4985" s="12">
        <f t="shared" si="1390"/>
        <v>0</v>
      </c>
      <c r="AL4985" s="12">
        <f t="shared" si="1390"/>
        <v>0</v>
      </c>
      <c r="AM4985" s="12">
        <f t="shared" si="1390"/>
        <v>0</v>
      </c>
      <c r="AN4985" s="12">
        <f t="shared" si="1390"/>
        <v>0</v>
      </c>
      <c r="AO4985" s="12">
        <f t="shared" si="1390"/>
        <v>0</v>
      </c>
      <c r="AP4985" s="12">
        <f t="shared" si="1390"/>
        <v>0</v>
      </c>
      <c r="AQ4985" s="12">
        <f t="shared" si="1390"/>
        <v>0</v>
      </c>
      <c r="AR4985" s="12">
        <f t="shared" si="1390"/>
        <v>0</v>
      </c>
      <c r="AS4985" s="12">
        <f t="shared" si="1390"/>
        <v>0</v>
      </c>
      <c r="AT4985" s="12">
        <f t="shared" si="1390"/>
        <v>0</v>
      </c>
      <c r="AU4985" s="12">
        <v>0</v>
      </c>
      <c r="AV4985" s="12">
        <v>0</v>
      </c>
      <c r="AW4985" s="12">
        <f t="shared" si="1382"/>
        <v>11385</v>
      </c>
    </row>
    <row r="4986" spans="1:49">
      <c r="A4986" s="48"/>
      <c r="B4986" s="42"/>
      <c r="C4986" s="42"/>
      <c r="D4986" s="42"/>
      <c r="E4986" s="531"/>
      <c r="F4986" s="50"/>
      <c r="G4986" s="50"/>
      <c r="H4986" s="50"/>
      <c r="I4986" s="146" t="s">
        <v>970</v>
      </c>
      <c r="J4986" s="267"/>
      <c r="K4986" s="267"/>
      <c r="L4986" s="267"/>
      <c r="M4986" s="267"/>
      <c r="N4986" s="267"/>
      <c r="O4986" s="267"/>
      <c r="P4986" s="267"/>
      <c r="Q4986" s="267"/>
      <c r="R4986" s="267"/>
      <c r="S4986" s="267"/>
      <c r="T4986" s="267"/>
      <c r="U4986" s="267"/>
      <c r="V4986" s="267"/>
      <c r="W4986" s="267"/>
      <c r="X4986" s="267"/>
      <c r="Y4986" s="267"/>
      <c r="Z4986" s="267"/>
      <c r="AA4986" s="267"/>
      <c r="AB4986" s="267"/>
      <c r="AC4986" s="267"/>
      <c r="AD4986" s="267"/>
      <c r="AE4986" s="267"/>
      <c r="AF4986" s="267"/>
      <c r="AG4986" s="267"/>
      <c r="AH4986" s="267"/>
      <c r="AI4986" s="267"/>
      <c r="AJ4986" s="267"/>
      <c r="AK4986" s="267"/>
      <c r="AL4986" s="267"/>
      <c r="AM4986" s="267"/>
      <c r="AN4986" s="267"/>
      <c r="AO4986" s="267"/>
      <c r="AP4986" s="267"/>
      <c r="AQ4986" s="267"/>
      <c r="AR4986" s="267"/>
      <c r="AS4986" s="267"/>
      <c r="AT4986" s="267"/>
      <c r="AU4986" s="267"/>
      <c r="AV4986" s="267"/>
      <c r="AW4986" s="267"/>
    </row>
    <row r="4987" spans="1:49" ht="13.5" thickBot="1">
      <c r="A4987" s="48"/>
      <c r="B4987" s="42"/>
      <c r="C4987" s="42"/>
      <c r="D4987" s="42"/>
      <c r="E4987" s="531"/>
      <c r="F4987" s="50"/>
      <c r="G4987" s="50"/>
      <c r="H4987" s="50"/>
      <c r="I4987" s="146"/>
      <c r="J4987" s="29"/>
      <c r="K4987" s="29"/>
      <c r="L4987" s="29"/>
      <c r="M4987" s="29"/>
      <c r="N4987" s="29"/>
      <c r="O4987" s="29"/>
      <c r="P4987" s="29"/>
      <c r="Q4987" s="29"/>
      <c r="R4987" s="29"/>
      <c r="S4987" s="29"/>
      <c r="T4987" s="29"/>
      <c r="U4987" s="29"/>
      <c r="V4987" s="29"/>
      <c r="W4987" s="29"/>
      <c r="X4987" s="29"/>
      <c r="Y4987" s="29"/>
      <c r="Z4987" s="29"/>
      <c r="AA4987" s="29"/>
      <c r="AB4987" s="29"/>
      <c r="AC4987" s="29"/>
      <c r="AD4987" s="29"/>
      <c r="AE4987" s="29"/>
      <c r="AF4987" s="29"/>
      <c r="AG4987" s="29"/>
      <c r="AH4987" s="29"/>
      <c r="AI4987" s="29"/>
      <c r="AJ4987" s="29"/>
      <c r="AK4987" s="29"/>
      <c r="AL4987" s="29"/>
      <c r="AM4987" s="29"/>
      <c r="AN4987" s="29"/>
      <c r="AO4987" s="29"/>
      <c r="AP4987" s="29"/>
      <c r="AQ4987" s="29"/>
      <c r="AR4987" s="29"/>
      <c r="AS4987" s="29"/>
      <c r="AT4987" s="29"/>
      <c r="AU4987" s="29"/>
      <c r="AV4987" s="29"/>
      <c r="AW4987" s="29"/>
    </row>
    <row r="4988" spans="1:49" ht="35.25" customHeight="1" thickTop="1" thickBot="1">
      <c r="A4988" s="48"/>
      <c r="B4988" s="42"/>
      <c r="C4988" s="42"/>
      <c r="D4988" s="42"/>
      <c r="E4988" s="531"/>
      <c r="F4988" s="50"/>
      <c r="G4988" s="50"/>
      <c r="H4988" s="50"/>
      <c r="I4988" s="5" t="s">
        <v>2331</v>
      </c>
      <c r="J4988" s="364" t="s">
        <v>2891</v>
      </c>
      <c r="K4988" s="364" t="s">
        <v>2879</v>
      </c>
      <c r="L4988" s="364" t="s">
        <v>2880</v>
      </c>
      <c r="M4988" s="364" t="s">
        <v>2881</v>
      </c>
      <c r="N4988" s="364" t="s">
        <v>2882</v>
      </c>
      <c r="O4988" s="364" t="s">
        <v>2883</v>
      </c>
      <c r="P4988" s="364" t="s">
        <v>2884</v>
      </c>
      <c r="Q4988" s="364" t="s">
        <v>2885</v>
      </c>
      <c r="R4988" s="364" t="s">
        <v>2886</v>
      </c>
      <c r="S4988" s="364" t="s">
        <v>2887</v>
      </c>
      <c r="T4988" s="364" t="s">
        <v>2888</v>
      </c>
      <c r="U4988" s="364" t="s">
        <v>2889</v>
      </c>
      <c r="V4988" s="364" t="s">
        <v>2890</v>
      </c>
      <c r="W4988" s="365" t="s">
        <v>2893</v>
      </c>
      <c r="X4988" s="365" t="s">
        <v>2879</v>
      </c>
      <c r="Y4988" s="365" t="s">
        <v>2880</v>
      </c>
      <c r="Z4988" s="365" t="s">
        <v>2881</v>
      </c>
      <c r="AA4988" s="365" t="s">
        <v>2882</v>
      </c>
      <c r="AB4988" s="365" t="s">
        <v>2883</v>
      </c>
      <c r="AC4988" s="365" t="s">
        <v>2884</v>
      </c>
      <c r="AD4988" s="365" t="s">
        <v>2885</v>
      </c>
      <c r="AE4988" s="365" t="s">
        <v>2886</v>
      </c>
      <c r="AF4988" s="365" t="s">
        <v>2887</v>
      </c>
      <c r="AG4988" s="365" t="s">
        <v>2888</v>
      </c>
      <c r="AH4988" s="365" t="s">
        <v>2889</v>
      </c>
      <c r="AI4988" s="365" t="s">
        <v>2890</v>
      </c>
      <c r="AJ4988" s="366" t="s">
        <v>2892</v>
      </c>
      <c r="AK4988" s="366" t="s">
        <v>2879</v>
      </c>
      <c r="AL4988" s="366" t="s">
        <v>2880</v>
      </c>
      <c r="AM4988" s="366" t="s">
        <v>2881</v>
      </c>
      <c r="AN4988" s="366" t="s">
        <v>2882</v>
      </c>
      <c r="AO4988" s="366" t="s">
        <v>2883</v>
      </c>
      <c r="AP4988" s="366" t="s">
        <v>2884</v>
      </c>
      <c r="AQ4988" s="366" t="s">
        <v>2885</v>
      </c>
      <c r="AR4988" s="366" t="s">
        <v>2886</v>
      </c>
      <c r="AS4988" s="366" t="s">
        <v>2887</v>
      </c>
      <c r="AT4988" s="366" t="s">
        <v>2888</v>
      </c>
      <c r="AU4988" s="366" t="s">
        <v>2889</v>
      </c>
      <c r="AV4988" s="366" t="s">
        <v>2890</v>
      </c>
      <c r="AW4988" s="368" t="s">
        <v>2895</v>
      </c>
    </row>
    <row r="4989" spans="1:49">
      <c r="A4989" s="48"/>
      <c r="B4989" s="42"/>
      <c r="C4989" s="42"/>
      <c r="D4989" s="42"/>
      <c r="E4989" s="531"/>
      <c r="F4989" s="50"/>
      <c r="G4989" s="50"/>
      <c r="H4989" s="50"/>
      <c r="I4989" s="34"/>
      <c r="J4989" s="202" t="s">
        <v>1224</v>
      </c>
      <c r="K4989" s="202">
        <v>1</v>
      </c>
      <c r="L4989" s="202">
        <v>2</v>
      </c>
      <c r="M4989" s="202">
        <v>3</v>
      </c>
      <c r="N4989" s="202">
        <v>4</v>
      </c>
      <c r="O4989" s="202">
        <v>5</v>
      </c>
      <c r="P4989" s="202">
        <v>6</v>
      </c>
      <c r="Q4989" s="202">
        <v>7</v>
      </c>
      <c r="R4989" s="202">
        <v>8</v>
      </c>
      <c r="S4989" s="202">
        <v>9</v>
      </c>
      <c r="T4989" s="202">
        <v>10</v>
      </c>
      <c r="U4989" s="202">
        <v>13</v>
      </c>
      <c r="V4989" s="202">
        <v>14</v>
      </c>
      <c r="W4989" s="202" t="s">
        <v>1224</v>
      </c>
      <c r="X4989" s="202">
        <v>1</v>
      </c>
      <c r="Y4989" s="202">
        <v>2</v>
      </c>
      <c r="Z4989" s="202">
        <v>3</v>
      </c>
      <c r="AA4989" s="202">
        <v>4</v>
      </c>
      <c r="AB4989" s="202">
        <v>5</v>
      </c>
      <c r="AC4989" s="202">
        <v>6</v>
      </c>
      <c r="AD4989" s="202">
        <v>7</v>
      </c>
      <c r="AE4989" s="202">
        <v>8</v>
      </c>
      <c r="AF4989" s="202">
        <v>9</v>
      </c>
      <c r="AG4989" s="202">
        <v>10</v>
      </c>
      <c r="AH4989" s="202">
        <v>13</v>
      </c>
      <c r="AI4989" s="202">
        <v>14</v>
      </c>
      <c r="AJ4989" s="202" t="s">
        <v>1224</v>
      </c>
      <c r="AK4989" s="202">
        <v>1</v>
      </c>
      <c r="AL4989" s="202">
        <v>2</v>
      </c>
      <c r="AM4989" s="202">
        <v>3</v>
      </c>
      <c r="AN4989" s="202">
        <v>4</v>
      </c>
      <c r="AO4989" s="202">
        <v>5</v>
      </c>
      <c r="AP4989" s="202">
        <v>6</v>
      </c>
      <c r="AQ4989" s="202">
        <v>7</v>
      </c>
      <c r="AR4989" s="202">
        <v>8</v>
      </c>
      <c r="AS4989" s="202">
        <v>9</v>
      </c>
      <c r="AT4989" s="202">
        <v>10</v>
      </c>
      <c r="AU4989" s="202">
        <v>13</v>
      </c>
      <c r="AV4989" s="202">
        <v>14</v>
      </c>
      <c r="AW4989" s="202">
        <v>15</v>
      </c>
    </row>
    <row r="4990" spans="1:49">
      <c r="A4990" s="48"/>
      <c r="B4990" s="42"/>
      <c r="C4990" s="42"/>
      <c r="D4990" s="42"/>
      <c r="E4990" s="531"/>
      <c r="F4990" s="50"/>
      <c r="G4990" s="50"/>
      <c r="H4990" s="50"/>
      <c r="I4990" s="276" t="s">
        <v>2429</v>
      </c>
      <c r="J4990" s="277">
        <f>SUM(J4985)</f>
        <v>12000</v>
      </c>
      <c r="K4990" s="277">
        <f t="shared" ref="K4990:AT4990" si="1391">SUM(K4985)</f>
        <v>940</v>
      </c>
      <c r="L4990" s="277">
        <f t="shared" si="1391"/>
        <v>1750</v>
      </c>
      <c r="M4990" s="277">
        <f t="shared" si="1391"/>
        <v>1750</v>
      </c>
      <c r="N4990" s="277">
        <f t="shared" si="1391"/>
        <v>2200</v>
      </c>
      <c r="O4990" s="277">
        <f t="shared" si="1391"/>
        <v>1850</v>
      </c>
      <c r="P4990" s="277">
        <f t="shared" si="1391"/>
        <v>100</v>
      </c>
      <c r="Q4990" s="277">
        <f t="shared" si="1391"/>
        <v>1870</v>
      </c>
      <c r="R4990" s="277">
        <f t="shared" si="1391"/>
        <v>0</v>
      </c>
      <c r="S4990" s="277">
        <f t="shared" si="1391"/>
        <v>100</v>
      </c>
      <c r="T4990" s="277">
        <f t="shared" si="1391"/>
        <v>825</v>
      </c>
      <c r="U4990" s="277">
        <v>11385</v>
      </c>
      <c r="V4990" s="277">
        <v>615</v>
      </c>
      <c r="W4990" s="277">
        <f>SUM(W4985)</f>
        <v>0</v>
      </c>
      <c r="X4990" s="277">
        <f t="shared" si="1391"/>
        <v>0</v>
      </c>
      <c r="Y4990" s="277">
        <f t="shared" si="1391"/>
        <v>0</v>
      </c>
      <c r="Z4990" s="277">
        <f t="shared" si="1391"/>
        <v>0</v>
      </c>
      <c r="AA4990" s="277">
        <f t="shared" si="1391"/>
        <v>0</v>
      </c>
      <c r="AB4990" s="277">
        <f t="shared" si="1391"/>
        <v>0</v>
      </c>
      <c r="AC4990" s="277">
        <f t="shared" si="1391"/>
        <v>0</v>
      </c>
      <c r="AD4990" s="277">
        <f t="shared" si="1391"/>
        <v>0</v>
      </c>
      <c r="AE4990" s="277">
        <f t="shared" si="1391"/>
        <v>0</v>
      </c>
      <c r="AF4990" s="277">
        <f t="shared" si="1391"/>
        <v>0</v>
      </c>
      <c r="AG4990" s="277">
        <f t="shared" si="1391"/>
        <v>0</v>
      </c>
      <c r="AH4990" s="277">
        <v>0</v>
      </c>
      <c r="AI4990" s="277">
        <v>0</v>
      </c>
      <c r="AJ4990" s="277">
        <f>SUM(AJ4985)</f>
        <v>0</v>
      </c>
      <c r="AK4990" s="277">
        <f t="shared" si="1391"/>
        <v>0</v>
      </c>
      <c r="AL4990" s="277">
        <f t="shared" si="1391"/>
        <v>0</v>
      </c>
      <c r="AM4990" s="277">
        <f t="shared" si="1391"/>
        <v>0</v>
      </c>
      <c r="AN4990" s="277">
        <f t="shared" si="1391"/>
        <v>0</v>
      </c>
      <c r="AO4990" s="277">
        <f t="shared" si="1391"/>
        <v>0</v>
      </c>
      <c r="AP4990" s="277">
        <f t="shared" si="1391"/>
        <v>0</v>
      </c>
      <c r="AQ4990" s="277">
        <f t="shared" si="1391"/>
        <v>0</v>
      </c>
      <c r="AR4990" s="277">
        <f t="shared" si="1391"/>
        <v>0</v>
      </c>
      <c r="AS4990" s="277">
        <f t="shared" si="1391"/>
        <v>0</v>
      </c>
      <c r="AT4990" s="277">
        <f t="shared" si="1391"/>
        <v>0</v>
      </c>
      <c r="AU4990" s="277">
        <v>0</v>
      </c>
      <c r="AV4990" s="277">
        <v>0</v>
      </c>
      <c r="AW4990" s="277">
        <f>U4990+AH4990+AU4990</f>
        <v>11385</v>
      </c>
    </row>
    <row r="4991" spans="1:49">
      <c r="A4991" s="48"/>
      <c r="B4991" s="42"/>
      <c r="C4991" s="42"/>
      <c r="D4991" s="42"/>
      <c r="E4991" s="531"/>
      <c r="F4991" s="50"/>
      <c r="G4991" s="50"/>
      <c r="H4991" s="50"/>
      <c r="I4991" s="276"/>
      <c r="J4991" s="277"/>
      <c r="K4991" s="277"/>
      <c r="L4991" s="277"/>
      <c r="M4991" s="277"/>
      <c r="N4991" s="277"/>
      <c r="O4991" s="277"/>
      <c r="P4991" s="277"/>
      <c r="Q4991" s="277"/>
      <c r="R4991" s="277"/>
      <c r="S4991" s="277"/>
      <c r="T4991" s="277"/>
      <c r="U4991" s="277">
        <v>0</v>
      </c>
      <c r="V4991" s="277">
        <v>0</v>
      </c>
      <c r="W4991" s="277"/>
      <c r="X4991" s="277"/>
      <c r="Y4991" s="277"/>
      <c r="Z4991" s="277"/>
      <c r="AA4991" s="277"/>
      <c r="AB4991" s="277"/>
      <c r="AC4991" s="277"/>
      <c r="AD4991" s="277"/>
      <c r="AE4991" s="277"/>
      <c r="AF4991" s="277"/>
      <c r="AG4991" s="277"/>
      <c r="AH4991" s="277">
        <v>0</v>
      </c>
      <c r="AI4991" s="277">
        <v>0</v>
      </c>
      <c r="AJ4991" s="277"/>
      <c r="AK4991" s="277"/>
      <c r="AL4991" s="277"/>
      <c r="AM4991" s="277"/>
      <c r="AN4991" s="277"/>
      <c r="AO4991" s="277"/>
      <c r="AP4991" s="277"/>
      <c r="AQ4991" s="277"/>
      <c r="AR4991" s="277"/>
      <c r="AS4991" s="277"/>
      <c r="AT4991" s="277"/>
      <c r="AU4991" s="277">
        <v>0</v>
      </c>
      <c r="AV4991" s="277">
        <v>0</v>
      </c>
      <c r="AW4991" s="277">
        <f>U4991+AH4991+AU4991</f>
        <v>0</v>
      </c>
    </row>
    <row r="4992" spans="1:49">
      <c r="A4992" s="48"/>
      <c r="B4992" s="42"/>
      <c r="C4992" s="42"/>
      <c r="D4992" s="42"/>
      <c r="E4992" s="531"/>
      <c r="F4992" s="50"/>
      <c r="G4992" s="50"/>
      <c r="H4992" s="50"/>
      <c r="I4992" s="276"/>
      <c r="J4992" s="277"/>
      <c r="K4992" s="277"/>
      <c r="L4992" s="277"/>
      <c r="M4992" s="277"/>
      <c r="N4992" s="277"/>
      <c r="O4992" s="277"/>
      <c r="P4992" s="277"/>
      <c r="Q4992" s="277"/>
      <c r="R4992" s="277"/>
      <c r="S4992" s="277"/>
      <c r="T4992" s="277"/>
      <c r="U4992" s="277">
        <v>0</v>
      </c>
      <c r="V4992" s="277">
        <v>0</v>
      </c>
      <c r="W4992" s="277"/>
      <c r="X4992" s="277"/>
      <c r="Y4992" s="277"/>
      <c r="Z4992" s="277"/>
      <c r="AA4992" s="277"/>
      <c r="AB4992" s="277"/>
      <c r="AC4992" s="277"/>
      <c r="AD4992" s="277"/>
      <c r="AE4992" s="277"/>
      <c r="AF4992" s="277"/>
      <c r="AG4992" s="277"/>
      <c r="AH4992" s="277">
        <v>0</v>
      </c>
      <c r="AI4992" s="277">
        <v>0</v>
      </c>
      <c r="AJ4992" s="277"/>
      <c r="AK4992" s="277"/>
      <c r="AL4992" s="277"/>
      <c r="AM4992" s="277"/>
      <c r="AN4992" s="277"/>
      <c r="AO4992" s="277"/>
      <c r="AP4992" s="277"/>
      <c r="AQ4992" s="277"/>
      <c r="AR4992" s="277"/>
      <c r="AS4992" s="277"/>
      <c r="AT4992" s="277"/>
      <c r="AU4992" s="277">
        <v>0</v>
      </c>
      <c r="AV4992" s="277">
        <v>0</v>
      </c>
      <c r="AW4992" s="277">
        <f>U4992+AH4992+AU4992</f>
        <v>0</v>
      </c>
    </row>
    <row r="4993" spans="1:49">
      <c r="A4993" s="48"/>
      <c r="B4993" s="42"/>
      <c r="C4993" s="42"/>
      <c r="D4993" s="42"/>
      <c r="E4993" s="531"/>
      <c r="F4993" s="50"/>
      <c r="G4993" s="50"/>
      <c r="H4993" s="50"/>
      <c r="I4993" s="276"/>
      <c r="J4993" s="277"/>
      <c r="K4993" s="277"/>
      <c r="L4993" s="277"/>
      <c r="M4993" s="277"/>
      <c r="N4993" s="277"/>
      <c r="O4993" s="277"/>
      <c r="P4993" s="277"/>
      <c r="Q4993" s="277"/>
      <c r="R4993" s="277"/>
      <c r="S4993" s="277"/>
      <c r="T4993" s="277"/>
      <c r="U4993" s="277">
        <v>0</v>
      </c>
      <c r="V4993" s="277">
        <v>0</v>
      </c>
      <c r="W4993" s="277"/>
      <c r="X4993" s="277"/>
      <c r="Y4993" s="277"/>
      <c r="Z4993" s="277"/>
      <c r="AA4993" s="277"/>
      <c r="AB4993" s="277"/>
      <c r="AC4993" s="277"/>
      <c r="AD4993" s="277"/>
      <c r="AE4993" s="277"/>
      <c r="AF4993" s="277"/>
      <c r="AG4993" s="277"/>
      <c r="AH4993" s="277">
        <v>0</v>
      </c>
      <c r="AI4993" s="277">
        <v>0</v>
      </c>
      <c r="AJ4993" s="277"/>
      <c r="AK4993" s="277"/>
      <c r="AL4993" s="277"/>
      <c r="AM4993" s="277"/>
      <c r="AN4993" s="277"/>
      <c r="AO4993" s="277"/>
      <c r="AP4993" s="277"/>
      <c r="AQ4993" s="277"/>
      <c r="AR4993" s="277"/>
      <c r="AS4993" s="277"/>
      <c r="AT4993" s="277"/>
      <c r="AU4993" s="277">
        <v>0</v>
      </c>
      <c r="AV4993" s="277">
        <v>0</v>
      </c>
      <c r="AW4993" s="277">
        <f>U4993+AH4993+AU4993</f>
        <v>0</v>
      </c>
    </row>
    <row r="4994" spans="1:49">
      <c r="A4994" s="48"/>
      <c r="B4994" s="42"/>
      <c r="C4994" s="42"/>
      <c r="D4994" s="42"/>
      <c r="E4994" s="531"/>
      <c r="F4994" s="50"/>
      <c r="G4994" s="50"/>
      <c r="H4994" s="50"/>
      <c r="I4994" s="276" t="s">
        <v>1631</v>
      </c>
      <c r="J4994" s="277">
        <f>SUM(J4990:J4993)</f>
        <v>12000</v>
      </c>
      <c r="K4994" s="277">
        <f t="shared" ref="K4994:AT4994" si="1392">SUM(K4990:K4993)</f>
        <v>940</v>
      </c>
      <c r="L4994" s="277">
        <f t="shared" si="1392"/>
        <v>1750</v>
      </c>
      <c r="M4994" s="277">
        <f t="shared" si="1392"/>
        <v>1750</v>
      </c>
      <c r="N4994" s="277">
        <f t="shared" si="1392"/>
        <v>2200</v>
      </c>
      <c r="O4994" s="277">
        <f t="shared" si="1392"/>
        <v>1850</v>
      </c>
      <c r="P4994" s="277">
        <f t="shared" si="1392"/>
        <v>100</v>
      </c>
      <c r="Q4994" s="277">
        <f t="shared" si="1392"/>
        <v>1870</v>
      </c>
      <c r="R4994" s="277">
        <f t="shared" si="1392"/>
        <v>0</v>
      </c>
      <c r="S4994" s="277">
        <f t="shared" si="1392"/>
        <v>100</v>
      </c>
      <c r="T4994" s="277">
        <f t="shared" si="1392"/>
        <v>825</v>
      </c>
      <c r="U4994" s="277">
        <v>11385</v>
      </c>
      <c r="V4994" s="277">
        <v>615</v>
      </c>
      <c r="W4994" s="277">
        <f>SUM(W4990:W4993)</f>
        <v>0</v>
      </c>
      <c r="X4994" s="277">
        <f t="shared" si="1392"/>
        <v>0</v>
      </c>
      <c r="Y4994" s="277">
        <f t="shared" si="1392"/>
        <v>0</v>
      </c>
      <c r="Z4994" s="277">
        <f t="shared" si="1392"/>
        <v>0</v>
      </c>
      <c r="AA4994" s="277">
        <f t="shared" si="1392"/>
        <v>0</v>
      </c>
      <c r="AB4994" s="277">
        <f t="shared" si="1392"/>
        <v>0</v>
      </c>
      <c r="AC4994" s="277">
        <f t="shared" si="1392"/>
        <v>0</v>
      </c>
      <c r="AD4994" s="277">
        <f t="shared" si="1392"/>
        <v>0</v>
      </c>
      <c r="AE4994" s="277">
        <f t="shared" si="1392"/>
        <v>0</v>
      </c>
      <c r="AF4994" s="277">
        <f t="shared" si="1392"/>
        <v>0</v>
      </c>
      <c r="AG4994" s="277">
        <f t="shared" si="1392"/>
        <v>0</v>
      </c>
      <c r="AH4994" s="277">
        <v>0</v>
      </c>
      <c r="AI4994" s="277">
        <v>0</v>
      </c>
      <c r="AJ4994" s="277">
        <f>SUM(AJ4990:AJ4993)</f>
        <v>0</v>
      </c>
      <c r="AK4994" s="277">
        <f t="shared" si="1392"/>
        <v>0</v>
      </c>
      <c r="AL4994" s="277">
        <f t="shared" si="1392"/>
        <v>0</v>
      </c>
      <c r="AM4994" s="277">
        <f t="shared" si="1392"/>
        <v>0</v>
      </c>
      <c r="AN4994" s="277">
        <f t="shared" si="1392"/>
        <v>0</v>
      </c>
      <c r="AO4994" s="277">
        <f t="shared" si="1392"/>
        <v>0</v>
      </c>
      <c r="AP4994" s="277">
        <f t="shared" si="1392"/>
        <v>0</v>
      </c>
      <c r="AQ4994" s="277">
        <f t="shared" si="1392"/>
        <v>0</v>
      </c>
      <c r="AR4994" s="277">
        <f t="shared" si="1392"/>
        <v>0</v>
      </c>
      <c r="AS4994" s="277">
        <f t="shared" si="1392"/>
        <v>0</v>
      </c>
      <c r="AT4994" s="277">
        <f t="shared" si="1392"/>
        <v>0</v>
      </c>
      <c r="AU4994" s="277">
        <v>0</v>
      </c>
      <c r="AV4994" s="277">
        <v>0</v>
      </c>
      <c r="AW4994" s="277">
        <f>U4994+AH4994+AU4994</f>
        <v>11385</v>
      </c>
    </row>
    <row r="4995" spans="1:49">
      <c r="A4995" s="48"/>
      <c r="B4995" s="42"/>
      <c r="C4995" s="42"/>
      <c r="D4995" s="42"/>
      <c r="E4995" s="531"/>
      <c r="F4995" s="50"/>
      <c r="G4995" s="50"/>
      <c r="H4995" s="50"/>
      <c r="I4995" s="146"/>
      <c r="J4995" s="29"/>
      <c r="K4995" s="29"/>
      <c r="L4995" s="29"/>
      <c r="M4995" s="29"/>
      <c r="N4995" s="29"/>
      <c r="O4995" s="29"/>
      <c r="P4995" s="29"/>
      <c r="Q4995" s="29"/>
      <c r="R4995" s="29"/>
      <c r="S4995" s="29"/>
      <c r="T4995" s="29"/>
      <c r="U4995" s="29"/>
      <c r="V4995" s="29"/>
      <c r="W4995" s="29"/>
      <c r="X4995" s="29"/>
      <c r="Y4995" s="29"/>
      <c r="Z4995" s="29"/>
      <c r="AA4995" s="29"/>
      <c r="AB4995" s="29"/>
      <c r="AC4995" s="29"/>
      <c r="AD4995" s="29"/>
      <c r="AE4995" s="29"/>
      <c r="AF4995" s="29"/>
      <c r="AG4995" s="29"/>
      <c r="AH4995" s="29"/>
      <c r="AI4995" s="29"/>
      <c r="AJ4995" s="29"/>
      <c r="AK4995" s="29"/>
      <c r="AL4995" s="29"/>
      <c r="AM4995" s="29"/>
      <c r="AN4995" s="29"/>
      <c r="AO4995" s="29"/>
      <c r="AP4995" s="29"/>
      <c r="AQ4995" s="29"/>
      <c r="AR4995" s="29"/>
      <c r="AS4995" s="29"/>
      <c r="AT4995" s="29"/>
      <c r="AU4995" s="29"/>
      <c r="AV4995" s="29"/>
      <c r="AW4995" s="29"/>
    </row>
    <row r="4996" spans="1:49">
      <c r="A4996" s="48"/>
      <c r="B4996" s="42"/>
      <c r="C4996" s="42"/>
      <c r="D4996" s="42"/>
      <c r="E4996" s="531"/>
      <c r="F4996" s="50"/>
      <c r="G4996" s="50"/>
      <c r="H4996" s="50"/>
      <c r="I4996" s="53"/>
      <c r="J4996" s="29"/>
      <c r="K4996" s="29"/>
      <c r="L4996" s="29"/>
      <c r="M4996" s="29"/>
      <c r="N4996" s="29"/>
      <c r="O4996" s="29"/>
      <c r="P4996" s="29"/>
      <c r="Q4996" s="29"/>
      <c r="R4996" s="29"/>
      <c r="S4996" s="29"/>
      <c r="T4996" s="29"/>
      <c r="U4996" s="29"/>
      <c r="V4996" s="29"/>
      <c r="W4996" s="29"/>
      <c r="X4996" s="29"/>
      <c r="Y4996" s="29"/>
      <c r="Z4996" s="29"/>
      <c r="AA4996" s="29"/>
      <c r="AB4996" s="29"/>
      <c r="AC4996" s="29"/>
      <c r="AD4996" s="29"/>
      <c r="AE4996" s="29"/>
      <c r="AF4996" s="29"/>
      <c r="AG4996" s="29"/>
      <c r="AH4996" s="29"/>
      <c r="AI4996" s="29"/>
      <c r="AJ4996" s="29"/>
      <c r="AK4996" s="29"/>
      <c r="AL4996" s="29"/>
      <c r="AM4996" s="29"/>
      <c r="AN4996" s="29"/>
      <c r="AO4996" s="29"/>
      <c r="AP4996" s="29"/>
      <c r="AQ4996" s="29"/>
      <c r="AR4996" s="29"/>
      <c r="AS4996" s="29"/>
      <c r="AT4996" s="29"/>
      <c r="AU4996" s="29"/>
      <c r="AV4996" s="29"/>
      <c r="AW4996" s="29"/>
    </row>
    <row r="4997" spans="1:49" ht="16.5" thickBot="1">
      <c r="A4997" s="78" t="s">
        <v>2146</v>
      </c>
      <c r="B4997" s="78"/>
      <c r="C4997" s="78"/>
      <c r="D4997" s="463"/>
      <c r="E4997" s="539"/>
      <c r="F4997" s="129"/>
      <c r="G4997" s="129"/>
      <c r="H4997" s="129"/>
      <c r="I4997" s="103"/>
    </row>
    <row r="4998" spans="1:49" s="151" customFormat="1" ht="36" customHeight="1" thickTop="1" thickBot="1">
      <c r="A4998" s="147" t="s">
        <v>2079</v>
      </c>
      <c r="B4998" s="5" t="s">
        <v>2080</v>
      </c>
      <c r="C4998" s="5" t="s">
        <v>1335</v>
      </c>
      <c r="D4998" s="450"/>
      <c r="E4998" s="148" t="s">
        <v>1570</v>
      </c>
      <c r="F4998" s="149" t="s">
        <v>1438</v>
      </c>
      <c r="G4998" s="149"/>
      <c r="H4998" s="149" t="s">
        <v>2332</v>
      </c>
      <c r="I4998" s="5" t="s">
        <v>856</v>
      </c>
      <c r="J4998" s="364" t="s">
        <v>2891</v>
      </c>
      <c r="K4998" s="364" t="s">
        <v>2879</v>
      </c>
      <c r="L4998" s="364" t="s">
        <v>2880</v>
      </c>
      <c r="M4998" s="364" t="s">
        <v>2881</v>
      </c>
      <c r="N4998" s="364" t="s">
        <v>2882</v>
      </c>
      <c r="O4998" s="364" t="s">
        <v>2883</v>
      </c>
      <c r="P4998" s="364" t="s">
        <v>2884</v>
      </c>
      <c r="Q4998" s="364" t="s">
        <v>2885</v>
      </c>
      <c r="R4998" s="364" t="s">
        <v>2886</v>
      </c>
      <c r="S4998" s="364" t="s">
        <v>2887</v>
      </c>
      <c r="T4998" s="364" t="s">
        <v>2888</v>
      </c>
      <c r="U4998" s="364" t="s">
        <v>2889</v>
      </c>
      <c r="V4998" s="364" t="s">
        <v>2890</v>
      </c>
      <c r="W4998" s="365" t="s">
        <v>2893</v>
      </c>
      <c r="X4998" s="365" t="s">
        <v>2879</v>
      </c>
      <c r="Y4998" s="365" t="s">
        <v>2880</v>
      </c>
      <c r="Z4998" s="365" t="s">
        <v>2881</v>
      </c>
      <c r="AA4998" s="365" t="s">
        <v>2882</v>
      </c>
      <c r="AB4998" s="365" t="s">
        <v>2883</v>
      </c>
      <c r="AC4998" s="365" t="s">
        <v>2884</v>
      </c>
      <c r="AD4998" s="365" t="s">
        <v>2885</v>
      </c>
      <c r="AE4998" s="365" t="s">
        <v>2886</v>
      </c>
      <c r="AF4998" s="365" t="s">
        <v>2887</v>
      </c>
      <c r="AG4998" s="365" t="s">
        <v>2888</v>
      </c>
      <c r="AH4998" s="365" t="s">
        <v>2889</v>
      </c>
      <c r="AI4998" s="365" t="s">
        <v>2890</v>
      </c>
      <c r="AJ4998" s="366" t="s">
        <v>2892</v>
      </c>
      <c r="AK4998" s="366" t="s">
        <v>2879</v>
      </c>
      <c r="AL4998" s="366" t="s">
        <v>2880</v>
      </c>
      <c r="AM4998" s="366" t="s">
        <v>2881</v>
      </c>
      <c r="AN4998" s="366" t="s">
        <v>2882</v>
      </c>
      <c r="AO4998" s="366" t="s">
        <v>2883</v>
      </c>
      <c r="AP4998" s="366" t="s">
        <v>2884</v>
      </c>
      <c r="AQ4998" s="366" t="s">
        <v>2885</v>
      </c>
      <c r="AR4998" s="366" t="s">
        <v>2886</v>
      </c>
      <c r="AS4998" s="366" t="s">
        <v>2887</v>
      </c>
      <c r="AT4998" s="366" t="s">
        <v>2888</v>
      </c>
      <c r="AU4998" s="366" t="s">
        <v>2889</v>
      </c>
      <c r="AV4998" s="366" t="s">
        <v>2890</v>
      </c>
      <c r="AW4998" s="368" t="s">
        <v>2895</v>
      </c>
    </row>
    <row r="4999" spans="1:49">
      <c r="A4999" s="33"/>
      <c r="B4999" s="34"/>
      <c r="C4999" s="34"/>
      <c r="D4999" s="34"/>
      <c r="E4999" s="35"/>
      <c r="F4999" s="36"/>
      <c r="G4999" s="36"/>
      <c r="H4999" s="36"/>
      <c r="I4999" s="34"/>
      <c r="J4999" s="202" t="s">
        <v>1224</v>
      </c>
      <c r="K4999" s="202">
        <v>1</v>
      </c>
      <c r="L4999" s="202">
        <v>2</v>
      </c>
      <c r="M4999" s="202">
        <v>3</v>
      </c>
      <c r="N4999" s="202">
        <v>4</v>
      </c>
      <c r="O4999" s="202">
        <v>5</v>
      </c>
      <c r="P4999" s="202">
        <v>6</v>
      </c>
      <c r="Q4999" s="202">
        <v>7</v>
      </c>
      <c r="R4999" s="202">
        <v>8</v>
      </c>
      <c r="S4999" s="202">
        <v>9</v>
      </c>
      <c r="T4999" s="202">
        <v>10</v>
      </c>
      <c r="U4999" s="202">
        <v>13</v>
      </c>
      <c r="V4999" s="202">
        <v>14</v>
      </c>
      <c r="W4999" s="202" t="s">
        <v>1224</v>
      </c>
      <c r="X4999" s="202">
        <v>1</v>
      </c>
      <c r="Y4999" s="202">
        <v>2</v>
      </c>
      <c r="Z4999" s="202">
        <v>3</v>
      </c>
      <c r="AA4999" s="202">
        <v>4</v>
      </c>
      <c r="AB4999" s="202">
        <v>5</v>
      </c>
      <c r="AC4999" s="202">
        <v>6</v>
      </c>
      <c r="AD4999" s="202">
        <v>7</v>
      </c>
      <c r="AE4999" s="202">
        <v>8</v>
      </c>
      <c r="AF4999" s="202">
        <v>9</v>
      </c>
      <c r="AG4999" s="202">
        <v>10</v>
      </c>
      <c r="AH4999" s="202">
        <v>13</v>
      </c>
      <c r="AI4999" s="202">
        <v>14</v>
      </c>
      <c r="AJ4999" s="202" t="s">
        <v>1224</v>
      </c>
      <c r="AK4999" s="202">
        <v>1</v>
      </c>
      <c r="AL4999" s="202">
        <v>2</v>
      </c>
      <c r="AM4999" s="202">
        <v>3</v>
      </c>
      <c r="AN4999" s="202">
        <v>4</v>
      </c>
      <c r="AO4999" s="202">
        <v>5</v>
      </c>
      <c r="AP4999" s="202">
        <v>6</v>
      </c>
      <c r="AQ4999" s="202">
        <v>7</v>
      </c>
      <c r="AR4999" s="202">
        <v>8</v>
      </c>
      <c r="AS4999" s="202">
        <v>9</v>
      </c>
      <c r="AT4999" s="202">
        <v>10</v>
      </c>
      <c r="AU4999" s="202">
        <v>13</v>
      </c>
      <c r="AV4999" s="202">
        <v>14</v>
      </c>
      <c r="AW4999" s="202">
        <v>15</v>
      </c>
    </row>
    <row r="5000" spans="1:49">
      <c r="A5000" s="37"/>
      <c r="B5000" s="38"/>
      <c r="C5000" s="38"/>
      <c r="D5000" s="38"/>
      <c r="E5000" s="60"/>
      <c r="F5000" s="61"/>
      <c r="G5000" s="61"/>
      <c r="H5000" s="61"/>
      <c r="I5000" s="38"/>
      <c r="J5000" s="134"/>
      <c r="K5000" s="134"/>
      <c r="L5000" s="134"/>
      <c r="M5000" s="134"/>
      <c r="N5000" s="134"/>
      <c r="O5000" s="134"/>
      <c r="P5000" s="134"/>
      <c r="Q5000" s="134"/>
      <c r="R5000" s="134"/>
      <c r="S5000" s="134"/>
      <c r="T5000" s="134"/>
      <c r="U5000" s="134"/>
      <c r="V5000" s="134"/>
      <c r="W5000" s="134"/>
      <c r="X5000" s="134"/>
      <c r="Y5000" s="134"/>
      <c r="Z5000" s="134"/>
      <c r="AA5000" s="134"/>
      <c r="AB5000" s="134"/>
      <c r="AC5000" s="134"/>
      <c r="AD5000" s="134"/>
      <c r="AE5000" s="134"/>
      <c r="AF5000" s="134"/>
      <c r="AG5000" s="134"/>
      <c r="AH5000" s="134"/>
      <c r="AI5000" s="134"/>
      <c r="AJ5000" s="134"/>
      <c r="AK5000" s="134"/>
      <c r="AL5000" s="134"/>
      <c r="AM5000" s="134"/>
      <c r="AN5000" s="134"/>
      <c r="AO5000" s="134"/>
      <c r="AP5000" s="134"/>
      <c r="AQ5000" s="134"/>
      <c r="AR5000" s="134"/>
      <c r="AS5000" s="134"/>
      <c r="AT5000" s="134"/>
      <c r="AU5000" s="134"/>
      <c r="AV5000" s="134"/>
      <c r="AW5000" s="134"/>
    </row>
    <row r="5001" spans="1:49">
      <c r="A5001" s="92" t="s">
        <v>797</v>
      </c>
      <c r="B5001" s="93" t="s">
        <v>1030</v>
      </c>
      <c r="C5001" s="93" t="s">
        <v>1466</v>
      </c>
      <c r="D5001" s="460"/>
      <c r="E5001" s="531"/>
      <c r="F5001" s="50"/>
      <c r="G5001" s="50"/>
      <c r="H5001" s="50"/>
      <c r="I5001" s="41" t="s">
        <v>1465</v>
      </c>
      <c r="J5001" s="28"/>
      <c r="K5001" s="28"/>
      <c r="L5001" s="28"/>
      <c r="M5001" s="28"/>
      <c r="N5001" s="28"/>
      <c r="O5001" s="28"/>
      <c r="P5001" s="28"/>
      <c r="Q5001" s="28"/>
      <c r="R5001" s="28"/>
      <c r="S5001" s="28"/>
      <c r="T5001" s="28"/>
      <c r="U5001" s="28"/>
      <c r="V5001" s="28"/>
      <c r="W5001" s="28"/>
      <c r="X5001" s="28"/>
      <c r="Y5001" s="28"/>
      <c r="Z5001" s="28"/>
      <c r="AA5001" s="28"/>
      <c r="AB5001" s="28"/>
      <c r="AC5001" s="28"/>
      <c r="AD5001" s="28"/>
      <c r="AE5001" s="28"/>
      <c r="AF5001" s="28"/>
      <c r="AG5001" s="28"/>
      <c r="AH5001" s="28"/>
      <c r="AI5001" s="28"/>
      <c r="AJ5001" s="28"/>
      <c r="AK5001" s="28"/>
      <c r="AL5001" s="28"/>
      <c r="AM5001" s="28"/>
      <c r="AN5001" s="28"/>
      <c r="AO5001" s="28"/>
      <c r="AP5001" s="28"/>
      <c r="AQ5001" s="28"/>
      <c r="AR5001" s="28"/>
      <c r="AS5001" s="28"/>
      <c r="AT5001" s="28"/>
      <c r="AU5001" s="28"/>
      <c r="AV5001" s="28"/>
      <c r="AW5001" s="28"/>
    </row>
    <row r="5002" spans="1:49">
      <c r="A5002" s="48"/>
      <c r="B5002" s="1"/>
      <c r="C5002" s="1"/>
      <c r="D5002" s="369"/>
      <c r="E5002" s="531"/>
      <c r="F5002" s="50"/>
      <c r="G5002" s="50"/>
      <c r="H5002" s="50"/>
      <c r="I5002" s="108"/>
      <c r="J5002" s="28"/>
      <c r="K5002" s="28"/>
      <c r="L5002" s="28"/>
      <c r="M5002" s="28"/>
      <c r="N5002" s="28"/>
      <c r="O5002" s="28"/>
      <c r="P5002" s="28"/>
      <c r="Q5002" s="28"/>
      <c r="R5002" s="28"/>
      <c r="S5002" s="28"/>
      <c r="T5002" s="28"/>
      <c r="U5002" s="28"/>
      <c r="V5002" s="28"/>
      <c r="W5002" s="28"/>
      <c r="X5002" s="28"/>
      <c r="Y5002" s="28"/>
      <c r="Z5002" s="28"/>
      <c r="AA5002" s="28"/>
      <c r="AB5002" s="28"/>
      <c r="AC5002" s="28"/>
      <c r="AD5002" s="28"/>
      <c r="AE5002" s="28"/>
      <c r="AF5002" s="28"/>
      <c r="AG5002" s="28"/>
      <c r="AH5002" s="28"/>
      <c r="AI5002" s="28"/>
      <c r="AJ5002" s="28"/>
      <c r="AK5002" s="28"/>
      <c r="AL5002" s="28"/>
      <c r="AM5002" s="28"/>
      <c r="AN5002" s="28"/>
      <c r="AO5002" s="28"/>
      <c r="AP5002" s="28"/>
      <c r="AQ5002" s="28"/>
      <c r="AR5002" s="28"/>
      <c r="AS5002" s="28"/>
      <c r="AT5002" s="28"/>
      <c r="AU5002" s="28"/>
      <c r="AV5002" s="28"/>
      <c r="AW5002" s="28"/>
    </row>
    <row r="5003" spans="1:49">
      <c r="A5003" s="48"/>
      <c r="B5003" s="42"/>
      <c r="C5003" s="42"/>
      <c r="D5003" s="42"/>
      <c r="E5003" s="531"/>
      <c r="F5003" s="50"/>
      <c r="G5003" s="50"/>
      <c r="H5003" s="50"/>
      <c r="I5003" s="49" t="s">
        <v>1559</v>
      </c>
      <c r="J5003" s="12">
        <f>SUM(J5004,J5012,J5014)</f>
        <v>4000</v>
      </c>
      <c r="K5003" s="12">
        <f t="shared" ref="K5003:AT5003" si="1393">SUM(K5004,K5012,K5014)</f>
        <v>0</v>
      </c>
      <c r="L5003" s="12">
        <f t="shared" si="1393"/>
        <v>0</v>
      </c>
      <c r="M5003" s="12">
        <f t="shared" si="1393"/>
        <v>0</v>
      </c>
      <c r="N5003" s="12">
        <f t="shared" si="1393"/>
        <v>0</v>
      </c>
      <c r="O5003" s="12">
        <f t="shared" si="1393"/>
        <v>0</v>
      </c>
      <c r="P5003" s="12">
        <f t="shared" si="1393"/>
        <v>0</v>
      </c>
      <c r="Q5003" s="12">
        <f t="shared" si="1393"/>
        <v>0</v>
      </c>
      <c r="R5003" s="12">
        <f t="shared" si="1393"/>
        <v>0</v>
      </c>
      <c r="S5003" s="12">
        <f t="shared" si="1393"/>
        <v>2000</v>
      </c>
      <c r="T5003" s="12">
        <f t="shared" si="1393"/>
        <v>0</v>
      </c>
      <c r="U5003" s="12">
        <v>2000</v>
      </c>
      <c r="V5003" s="12">
        <v>2000</v>
      </c>
      <c r="W5003" s="12">
        <f>SUM(W5004,W5012,W5014)</f>
        <v>0</v>
      </c>
      <c r="X5003" s="12">
        <f t="shared" si="1393"/>
        <v>0</v>
      </c>
      <c r="Y5003" s="12">
        <f t="shared" si="1393"/>
        <v>0</v>
      </c>
      <c r="Z5003" s="12">
        <f t="shared" si="1393"/>
        <v>0</v>
      </c>
      <c r="AA5003" s="12">
        <f t="shared" si="1393"/>
        <v>0</v>
      </c>
      <c r="AB5003" s="12">
        <f t="shared" si="1393"/>
        <v>0</v>
      </c>
      <c r="AC5003" s="12">
        <f t="shared" si="1393"/>
        <v>0</v>
      </c>
      <c r="AD5003" s="12">
        <f t="shared" si="1393"/>
        <v>0</v>
      </c>
      <c r="AE5003" s="12">
        <f t="shared" si="1393"/>
        <v>0</v>
      </c>
      <c r="AF5003" s="12">
        <f t="shared" si="1393"/>
        <v>0</v>
      </c>
      <c r="AG5003" s="12">
        <f t="shared" si="1393"/>
        <v>0</v>
      </c>
      <c r="AH5003" s="12">
        <v>0</v>
      </c>
      <c r="AI5003" s="12">
        <v>0</v>
      </c>
      <c r="AJ5003" s="12">
        <f>SUM(AJ5004,AJ5012,AJ5014)</f>
        <v>4240</v>
      </c>
      <c r="AK5003" s="12">
        <f t="shared" si="1393"/>
        <v>0</v>
      </c>
      <c r="AL5003" s="12">
        <f t="shared" si="1393"/>
        <v>0</v>
      </c>
      <c r="AM5003" s="12">
        <f t="shared" si="1393"/>
        <v>2079</v>
      </c>
      <c r="AN5003" s="12">
        <f t="shared" si="1393"/>
        <v>0</v>
      </c>
      <c r="AO5003" s="12">
        <f t="shared" si="1393"/>
        <v>1200</v>
      </c>
      <c r="AP5003" s="12">
        <f t="shared" si="1393"/>
        <v>661</v>
      </c>
      <c r="AQ5003" s="12">
        <f t="shared" si="1393"/>
        <v>0</v>
      </c>
      <c r="AR5003" s="12">
        <f t="shared" si="1393"/>
        <v>0</v>
      </c>
      <c r="AS5003" s="12">
        <f t="shared" si="1393"/>
        <v>0</v>
      </c>
      <c r="AT5003" s="12">
        <f t="shared" si="1393"/>
        <v>0</v>
      </c>
      <c r="AU5003" s="12">
        <v>3940</v>
      </c>
      <c r="AV5003" s="12">
        <v>300</v>
      </c>
      <c r="AW5003" s="12">
        <f t="shared" ref="AW5003:AW5032" si="1394">U5003+AH5003+AU5003</f>
        <v>5940</v>
      </c>
    </row>
    <row r="5004" spans="1:49">
      <c r="A5004" s="44" t="s">
        <v>797</v>
      </c>
      <c r="B5004" s="45" t="s">
        <v>1030</v>
      </c>
      <c r="C5004" s="45" t="s">
        <v>1466</v>
      </c>
      <c r="D5004" s="452" t="s">
        <v>2991</v>
      </c>
      <c r="E5004" s="213" t="s">
        <v>771</v>
      </c>
      <c r="F5004" s="65"/>
      <c r="G5004" s="65"/>
      <c r="H5004" s="65"/>
      <c r="I5004" s="1" t="s">
        <v>1500</v>
      </c>
      <c r="J5004" s="9">
        <f>SUM(J5005:J5006)</f>
        <v>0</v>
      </c>
      <c r="K5004" s="9">
        <f t="shared" ref="K5004:AT5004" si="1395">SUM(K5005:K5006)</f>
        <v>0</v>
      </c>
      <c r="L5004" s="9">
        <f t="shared" si="1395"/>
        <v>0</v>
      </c>
      <c r="M5004" s="9">
        <f t="shared" si="1395"/>
        <v>0</v>
      </c>
      <c r="N5004" s="9">
        <f t="shared" si="1395"/>
        <v>0</v>
      </c>
      <c r="O5004" s="9">
        <f t="shared" si="1395"/>
        <v>0</v>
      </c>
      <c r="P5004" s="9">
        <f t="shared" si="1395"/>
        <v>0</v>
      </c>
      <c r="Q5004" s="9">
        <f t="shared" si="1395"/>
        <v>0</v>
      </c>
      <c r="R5004" s="9">
        <f t="shared" si="1395"/>
        <v>0</v>
      </c>
      <c r="S5004" s="9">
        <f t="shared" si="1395"/>
        <v>0</v>
      </c>
      <c r="T5004" s="9">
        <f t="shared" si="1395"/>
        <v>0</v>
      </c>
      <c r="U5004" s="9">
        <v>0</v>
      </c>
      <c r="V5004" s="9">
        <v>0</v>
      </c>
      <c r="W5004" s="9">
        <f>SUM(W5005:W5006)</f>
        <v>0</v>
      </c>
      <c r="X5004" s="9">
        <f t="shared" si="1395"/>
        <v>0</v>
      </c>
      <c r="Y5004" s="9">
        <f t="shared" si="1395"/>
        <v>0</v>
      </c>
      <c r="Z5004" s="9">
        <f t="shared" si="1395"/>
        <v>0</v>
      </c>
      <c r="AA5004" s="9">
        <f t="shared" si="1395"/>
        <v>0</v>
      </c>
      <c r="AB5004" s="9">
        <f t="shared" si="1395"/>
        <v>0</v>
      </c>
      <c r="AC5004" s="9">
        <f t="shared" si="1395"/>
        <v>0</v>
      </c>
      <c r="AD5004" s="9">
        <f t="shared" si="1395"/>
        <v>0</v>
      </c>
      <c r="AE5004" s="9">
        <f t="shared" si="1395"/>
        <v>0</v>
      </c>
      <c r="AF5004" s="9">
        <f t="shared" si="1395"/>
        <v>0</v>
      </c>
      <c r="AG5004" s="9">
        <f t="shared" si="1395"/>
        <v>0</v>
      </c>
      <c r="AH5004" s="9">
        <v>0</v>
      </c>
      <c r="AI5004" s="9">
        <v>0</v>
      </c>
      <c r="AJ5004" s="9">
        <f>SUM(AJ5005:AJ5006)</f>
        <v>0</v>
      </c>
      <c r="AK5004" s="9">
        <f t="shared" si="1395"/>
        <v>0</v>
      </c>
      <c r="AL5004" s="9">
        <f t="shared" si="1395"/>
        <v>0</v>
      </c>
      <c r="AM5004" s="9">
        <f t="shared" si="1395"/>
        <v>0</v>
      </c>
      <c r="AN5004" s="9">
        <f t="shared" si="1395"/>
        <v>0</v>
      </c>
      <c r="AO5004" s="9">
        <f t="shared" si="1395"/>
        <v>0</v>
      </c>
      <c r="AP5004" s="9">
        <f t="shared" si="1395"/>
        <v>0</v>
      </c>
      <c r="AQ5004" s="9">
        <f t="shared" si="1395"/>
        <v>0</v>
      </c>
      <c r="AR5004" s="9">
        <f t="shared" si="1395"/>
        <v>0</v>
      </c>
      <c r="AS5004" s="9">
        <f t="shared" si="1395"/>
        <v>0</v>
      </c>
      <c r="AT5004" s="9">
        <f t="shared" si="1395"/>
        <v>0</v>
      </c>
      <c r="AU5004" s="9">
        <v>0</v>
      </c>
      <c r="AV5004" s="9">
        <v>0</v>
      </c>
      <c r="AW5004" s="9">
        <f t="shared" si="1394"/>
        <v>0</v>
      </c>
    </row>
    <row r="5005" spans="1:49">
      <c r="A5005" s="44" t="s">
        <v>797</v>
      </c>
      <c r="B5005" s="45" t="s">
        <v>1030</v>
      </c>
      <c r="C5005" s="45" t="s">
        <v>1466</v>
      </c>
      <c r="D5005" s="452" t="s">
        <v>2991</v>
      </c>
      <c r="E5005" s="367" t="s">
        <v>834</v>
      </c>
      <c r="F5005" s="50"/>
      <c r="G5005" s="468" t="s">
        <v>3096</v>
      </c>
      <c r="H5005" s="50" t="s">
        <v>2333</v>
      </c>
      <c r="I5005" s="42" t="s">
        <v>1165</v>
      </c>
      <c r="U5005" s="15">
        <v>0</v>
      </c>
      <c r="V5005" s="15">
        <v>0</v>
      </c>
      <c r="AH5005" s="15">
        <v>0</v>
      </c>
      <c r="AI5005" s="15">
        <v>0</v>
      </c>
      <c r="AU5005" s="15">
        <v>0</v>
      </c>
      <c r="AV5005" s="15">
        <v>0</v>
      </c>
      <c r="AW5005" s="15">
        <f t="shared" si="1394"/>
        <v>0</v>
      </c>
    </row>
    <row r="5006" spans="1:49">
      <c r="A5006" s="44" t="s">
        <v>797</v>
      </c>
      <c r="B5006" s="45" t="s">
        <v>1030</v>
      </c>
      <c r="C5006" s="45" t="s">
        <v>1466</v>
      </c>
      <c r="D5006" s="452" t="s">
        <v>2991</v>
      </c>
      <c r="E5006" s="367" t="s">
        <v>772</v>
      </c>
      <c r="F5006" s="50"/>
      <c r="G5006" s="468" t="s">
        <v>3096</v>
      </c>
      <c r="H5006" s="50" t="s">
        <v>2333</v>
      </c>
      <c r="I5006" s="42" t="s">
        <v>1227</v>
      </c>
      <c r="J5006" s="15">
        <f>SUM(J5007:J5011)</f>
        <v>0</v>
      </c>
      <c r="K5006" s="15">
        <f t="shared" ref="K5006:AT5006" si="1396">SUM(K5007:K5011)</f>
        <v>0</v>
      </c>
      <c r="L5006" s="15">
        <f t="shared" si="1396"/>
        <v>0</v>
      </c>
      <c r="M5006" s="15">
        <f t="shared" si="1396"/>
        <v>0</v>
      </c>
      <c r="N5006" s="15">
        <f t="shared" si="1396"/>
        <v>0</v>
      </c>
      <c r="O5006" s="15">
        <f t="shared" si="1396"/>
        <v>0</v>
      </c>
      <c r="P5006" s="15">
        <f t="shared" si="1396"/>
        <v>0</v>
      </c>
      <c r="Q5006" s="15">
        <f t="shared" si="1396"/>
        <v>0</v>
      </c>
      <c r="R5006" s="15">
        <f t="shared" si="1396"/>
        <v>0</v>
      </c>
      <c r="S5006" s="15">
        <f t="shared" si="1396"/>
        <v>0</v>
      </c>
      <c r="T5006" s="15">
        <f t="shared" si="1396"/>
        <v>0</v>
      </c>
      <c r="U5006" s="15">
        <v>0</v>
      </c>
      <c r="V5006" s="15">
        <v>0</v>
      </c>
      <c r="W5006" s="15">
        <f>SUM(W5007:W5011)</f>
        <v>0</v>
      </c>
      <c r="X5006" s="15">
        <f t="shared" si="1396"/>
        <v>0</v>
      </c>
      <c r="Y5006" s="15">
        <f t="shared" si="1396"/>
        <v>0</v>
      </c>
      <c r="Z5006" s="15">
        <f t="shared" si="1396"/>
        <v>0</v>
      </c>
      <c r="AA5006" s="15">
        <f t="shared" si="1396"/>
        <v>0</v>
      </c>
      <c r="AB5006" s="15">
        <f t="shared" si="1396"/>
        <v>0</v>
      </c>
      <c r="AC5006" s="15">
        <f t="shared" si="1396"/>
        <v>0</v>
      </c>
      <c r="AD5006" s="15">
        <f t="shared" si="1396"/>
        <v>0</v>
      </c>
      <c r="AE5006" s="15">
        <f t="shared" si="1396"/>
        <v>0</v>
      </c>
      <c r="AF5006" s="15">
        <f t="shared" si="1396"/>
        <v>0</v>
      </c>
      <c r="AG5006" s="15">
        <f t="shared" si="1396"/>
        <v>0</v>
      </c>
      <c r="AH5006" s="15">
        <v>0</v>
      </c>
      <c r="AI5006" s="15">
        <v>0</v>
      </c>
      <c r="AJ5006" s="15">
        <f>SUM(AJ5007:AJ5011)</f>
        <v>0</v>
      </c>
      <c r="AK5006" s="15">
        <f t="shared" si="1396"/>
        <v>0</v>
      </c>
      <c r="AL5006" s="15">
        <f t="shared" si="1396"/>
        <v>0</v>
      </c>
      <c r="AM5006" s="15">
        <f t="shared" si="1396"/>
        <v>0</v>
      </c>
      <c r="AN5006" s="15">
        <f t="shared" si="1396"/>
        <v>0</v>
      </c>
      <c r="AO5006" s="15">
        <f t="shared" si="1396"/>
        <v>0</v>
      </c>
      <c r="AP5006" s="15">
        <f t="shared" si="1396"/>
        <v>0</v>
      </c>
      <c r="AQ5006" s="15">
        <f t="shared" si="1396"/>
        <v>0</v>
      </c>
      <c r="AR5006" s="15">
        <f t="shared" si="1396"/>
        <v>0</v>
      </c>
      <c r="AS5006" s="15">
        <f t="shared" si="1396"/>
        <v>0</v>
      </c>
      <c r="AT5006" s="15">
        <f t="shared" si="1396"/>
        <v>0</v>
      </c>
      <c r="AU5006" s="15">
        <v>0</v>
      </c>
      <c r="AV5006" s="15">
        <v>0</v>
      </c>
      <c r="AW5006" s="15">
        <f t="shared" si="1394"/>
        <v>0</v>
      </c>
    </row>
    <row r="5007" spans="1:49" s="144" customFormat="1">
      <c r="A5007" s="44" t="s">
        <v>797</v>
      </c>
      <c r="B5007" s="45" t="s">
        <v>1030</v>
      </c>
      <c r="C5007" s="45" t="s">
        <v>1466</v>
      </c>
      <c r="D5007" s="452" t="s">
        <v>2991</v>
      </c>
      <c r="E5007" s="140" t="s">
        <v>850</v>
      </c>
      <c r="F5007" s="141" t="s">
        <v>571</v>
      </c>
      <c r="G5007" s="468" t="s">
        <v>3096</v>
      </c>
      <c r="H5007" s="50" t="s">
        <v>2333</v>
      </c>
      <c r="I5007" s="142" t="s">
        <v>1119</v>
      </c>
      <c r="J5007" s="15"/>
      <c r="K5007" s="15"/>
      <c r="L5007" s="15"/>
      <c r="M5007" s="15"/>
      <c r="N5007" s="15"/>
      <c r="O5007" s="15"/>
      <c r="P5007" s="15"/>
      <c r="Q5007" s="15"/>
      <c r="R5007" s="15"/>
      <c r="S5007" s="15"/>
      <c r="T5007" s="15"/>
      <c r="U5007" s="15">
        <v>0</v>
      </c>
      <c r="V5007" s="15">
        <v>0</v>
      </c>
      <c r="W5007" s="15"/>
      <c r="X5007" s="15"/>
      <c r="Y5007" s="15"/>
      <c r="Z5007" s="15"/>
      <c r="AA5007" s="15"/>
      <c r="AB5007" s="15"/>
      <c r="AC5007" s="15"/>
      <c r="AD5007" s="15"/>
      <c r="AE5007" s="15"/>
      <c r="AF5007" s="15"/>
      <c r="AG5007" s="15"/>
      <c r="AH5007" s="15">
        <v>0</v>
      </c>
      <c r="AI5007" s="15">
        <v>0</v>
      </c>
      <c r="AJ5007" s="15"/>
      <c r="AK5007" s="15"/>
      <c r="AL5007" s="15"/>
      <c r="AM5007" s="15"/>
      <c r="AN5007" s="15"/>
      <c r="AO5007" s="15"/>
      <c r="AP5007" s="15"/>
      <c r="AQ5007" s="15"/>
      <c r="AR5007" s="15"/>
      <c r="AS5007" s="15"/>
      <c r="AT5007" s="15"/>
      <c r="AU5007" s="15">
        <v>0</v>
      </c>
      <c r="AV5007" s="15">
        <v>0</v>
      </c>
      <c r="AW5007" s="15">
        <f t="shared" si="1394"/>
        <v>0</v>
      </c>
    </row>
    <row r="5008" spans="1:49" s="144" customFormat="1">
      <c r="A5008" s="44" t="s">
        <v>797</v>
      </c>
      <c r="B5008" s="45" t="s">
        <v>1030</v>
      </c>
      <c r="C5008" s="45" t="s">
        <v>1466</v>
      </c>
      <c r="D5008" s="452" t="s">
        <v>2991</v>
      </c>
      <c r="E5008" s="140" t="s">
        <v>851</v>
      </c>
      <c r="F5008" s="141" t="s">
        <v>572</v>
      </c>
      <c r="G5008" s="468" t="s">
        <v>3096</v>
      </c>
      <c r="H5008" s="50" t="s">
        <v>2333</v>
      </c>
      <c r="I5008" s="142" t="s">
        <v>1290</v>
      </c>
      <c r="J5008" s="15"/>
      <c r="K5008" s="15"/>
      <c r="L5008" s="15"/>
      <c r="M5008" s="15"/>
      <c r="N5008" s="15"/>
      <c r="O5008" s="15"/>
      <c r="P5008" s="15"/>
      <c r="Q5008" s="15"/>
      <c r="R5008" s="15"/>
      <c r="S5008" s="15"/>
      <c r="T5008" s="15"/>
      <c r="U5008" s="15">
        <v>0</v>
      </c>
      <c r="V5008" s="15">
        <v>0</v>
      </c>
      <c r="W5008" s="15"/>
      <c r="X5008" s="15"/>
      <c r="Y5008" s="15"/>
      <c r="Z5008" s="15"/>
      <c r="AA5008" s="15"/>
      <c r="AB5008" s="15"/>
      <c r="AC5008" s="15"/>
      <c r="AD5008" s="15"/>
      <c r="AE5008" s="15"/>
      <c r="AF5008" s="15"/>
      <c r="AG5008" s="15"/>
      <c r="AH5008" s="15">
        <v>0</v>
      </c>
      <c r="AI5008" s="15">
        <v>0</v>
      </c>
      <c r="AJ5008" s="15"/>
      <c r="AK5008" s="15"/>
      <c r="AL5008" s="15"/>
      <c r="AM5008" s="15"/>
      <c r="AN5008" s="15"/>
      <c r="AO5008" s="15"/>
      <c r="AP5008" s="15"/>
      <c r="AQ5008" s="15"/>
      <c r="AR5008" s="15"/>
      <c r="AS5008" s="15"/>
      <c r="AT5008" s="15"/>
      <c r="AU5008" s="15">
        <v>0</v>
      </c>
      <c r="AV5008" s="15">
        <v>0</v>
      </c>
      <c r="AW5008" s="15">
        <f t="shared" si="1394"/>
        <v>0</v>
      </c>
    </row>
    <row r="5009" spans="1:49" s="144" customFormat="1">
      <c r="A5009" s="44" t="s">
        <v>797</v>
      </c>
      <c r="B5009" s="45" t="s">
        <v>1030</v>
      </c>
      <c r="C5009" s="45" t="s">
        <v>1466</v>
      </c>
      <c r="D5009" s="452" t="s">
        <v>2991</v>
      </c>
      <c r="E5009" s="140" t="s">
        <v>852</v>
      </c>
      <c r="F5009" s="141" t="s">
        <v>573</v>
      </c>
      <c r="G5009" s="468" t="s">
        <v>3096</v>
      </c>
      <c r="H5009" s="50" t="s">
        <v>2333</v>
      </c>
      <c r="I5009" s="142" t="s">
        <v>1733</v>
      </c>
      <c r="J5009" s="15"/>
      <c r="K5009" s="15"/>
      <c r="L5009" s="15"/>
      <c r="M5009" s="15"/>
      <c r="N5009" s="15"/>
      <c r="O5009" s="15"/>
      <c r="P5009" s="15"/>
      <c r="Q5009" s="15"/>
      <c r="R5009" s="15"/>
      <c r="S5009" s="15"/>
      <c r="T5009" s="15"/>
      <c r="U5009" s="15">
        <v>0</v>
      </c>
      <c r="V5009" s="15">
        <v>0</v>
      </c>
      <c r="W5009" s="15"/>
      <c r="X5009" s="15"/>
      <c r="Y5009" s="15"/>
      <c r="Z5009" s="15"/>
      <c r="AA5009" s="15"/>
      <c r="AB5009" s="15"/>
      <c r="AC5009" s="15"/>
      <c r="AD5009" s="15"/>
      <c r="AE5009" s="15"/>
      <c r="AF5009" s="15"/>
      <c r="AG5009" s="15"/>
      <c r="AH5009" s="15">
        <v>0</v>
      </c>
      <c r="AI5009" s="15">
        <v>0</v>
      </c>
      <c r="AJ5009" s="15"/>
      <c r="AK5009" s="15"/>
      <c r="AL5009" s="15"/>
      <c r="AM5009" s="15"/>
      <c r="AN5009" s="15"/>
      <c r="AO5009" s="15"/>
      <c r="AP5009" s="15"/>
      <c r="AQ5009" s="15"/>
      <c r="AR5009" s="15"/>
      <c r="AS5009" s="15"/>
      <c r="AT5009" s="15"/>
      <c r="AU5009" s="15">
        <v>0</v>
      </c>
      <c r="AV5009" s="15">
        <v>0</v>
      </c>
      <c r="AW5009" s="15">
        <f t="shared" si="1394"/>
        <v>0</v>
      </c>
    </row>
    <row r="5010" spans="1:49" s="144" customFormat="1">
      <c r="A5010" s="44" t="s">
        <v>797</v>
      </c>
      <c r="B5010" s="45" t="s">
        <v>1030</v>
      </c>
      <c r="C5010" s="45" t="s">
        <v>1466</v>
      </c>
      <c r="D5010" s="452" t="s">
        <v>2991</v>
      </c>
      <c r="E5010" s="140" t="s">
        <v>853</v>
      </c>
      <c r="F5010" s="141" t="s">
        <v>574</v>
      </c>
      <c r="G5010" s="468" t="s">
        <v>3096</v>
      </c>
      <c r="H5010" s="50" t="s">
        <v>2333</v>
      </c>
      <c r="I5010" s="142" t="s">
        <v>1734</v>
      </c>
      <c r="J5010" s="15"/>
      <c r="K5010" s="15"/>
      <c r="L5010" s="15"/>
      <c r="M5010" s="15"/>
      <c r="N5010" s="15"/>
      <c r="O5010" s="15"/>
      <c r="P5010" s="15"/>
      <c r="Q5010" s="15"/>
      <c r="R5010" s="15"/>
      <c r="S5010" s="15"/>
      <c r="T5010" s="15"/>
      <c r="U5010" s="15">
        <v>0</v>
      </c>
      <c r="V5010" s="15">
        <v>0</v>
      </c>
      <c r="W5010" s="15"/>
      <c r="X5010" s="15"/>
      <c r="Y5010" s="15"/>
      <c r="Z5010" s="15"/>
      <c r="AA5010" s="15"/>
      <c r="AB5010" s="15"/>
      <c r="AC5010" s="15"/>
      <c r="AD5010" s="15"/>
      <c r="AE5010" s="15"/>
      <c r="AF5010" s="15"/>
      <c r="AG5010" s="15"/>
      <c r="AH5010" s="15">
        <v>0</v>
      </c>
      <c r="AI5010" s="15">
        <v>0</v>
      </c>
      <c r="AJ5010" s="15"/>
      <c r="AK5010" s="15"/>
      <c r="AL5010" s="15"/>
      <c r="AM5010" s="15"/>
      <c r="AN5010" s="15"/>
      <c r="AO5010" s="15"/>
      <c r="AP5010" s="15"/>
      <c r="AQ5010" s="15"/>
      <c r="AR5010" s="15"/>
      <c r="AS5010" s="15"/>
      <c r="AT5010" s="15"/>
      <c r="AU5010" s="15">
        <v>0</v>
      </c>
      <c r="AV5010" s="15">
        <v>0</v>
      </c>
      <c r="AW5010" s="15">
        <f t="shared" si="1394"/>
        <v>0</v>
      </c>
    </row>
    <row r="5011" spans="1:49" s="144" customFormat="1">
      <c r="A5011" s="44" t="s">
        <v>797</v>
      </c>
      <c r="B5011" s="45" t="s">
        <v>1030</v>
      </c>
      <c r="C5011" s="45" t="s">
        <v>1466</v>
      </c>
      <c r="D5011" s="452" t="s">
        <v>2991</v>
      </c>
      <c r="E5011" s="140" t="s">
        <v>854</v>
      </c>
      <c r="F5011" s="141" t="s">
        <v>576</v>
      </c>
      <c r="G5011" s="468" t="s">
        <v>3096</v>
      </c>
      <c r="H5011" s="50" t="s">
        <v>2333</v>
      </c>
      <c r="I5011" s="142" t="s">
        <v>1735</v>
      </c>
      <c r="J5011" s="15"/>
      <c r="K5011" s="15"/>
      <c r="L5011" s="15"/>
      <c r="M5011" s="15"/>
      <c r="N5011" s="15"/>
      <c r="O5011" s="15"/>
      <c r="P5011" s="15"/>
      <c r="Q5011" s="15"/>
      <c r="R5011" s="15"/>
      <c r="S5011" s="15"/>
      <c r="T5011" s="15"/>
      <c r="U5011" s="15">
        <v>0</v>
      </c>
      <c r="V5011" s="15">
        <v>0</v>
      </c>
      <c r="W5011" s="15"/>
      <c r="X5011" s="15"/>
      <c r="Y5011" s="15"/>
      <c r="Z5011" s="15"/>
      <c r="AA5011" s="15"/>
      <c r="AB5011" s="15"/>
      <c r="AC5011" s="15"/>
      <c r="AD5011" s="15"/>
      <c r="AE5011" s="15"/>
      <c r="AF5011" s="15"/>
      <c r="AG5011" s="15"/>
      <c r="AH5011" s="15">
        <v>0</v>
      </c>
      <c r="AI5011" s="15">
        <v>0</v>
      </c>
      <c r="AJ5011" s="15"/>
      <c r="AK5011" s="15"/>
      <c r="AL5011" s="15"/>
      <c r="AM5011" s="15"/>
      <c r="AN5011" s="15"/>
      <c r="AO5011" s="15"/>
      <c r="AP5011" s="15"/>
      <c r="AQ5011" s="15"/>
      <c r="AR5011" s="15"/>
      <c r="AS5011" s="15"/>
      <c r="AT5011" s="15"/>
      <c r="AU5011" s="15">
        <v>0</v>
      </c>
      <c r="AV5011" s="15">
        <v>0</v>
      </c>
      <c r="AW5011" s="15">
        <f t="shared" si="1394"/>
        <v>0</v>
      </c>
    </row>
    <row r="5012" spans="1:49">
      <c r="A5012" s="44" t="s">
        <v>797</v>
      </c>
      <c r="B5012" s="45" t="s">
        <v>1030</v>
      </c>
      <c r="C5012" s="45" t="s">
        <v>1466</v>
      </c>
      <c r="D5012" s="452" t="s">
        <v>2991</v>
      </c>
      <c r="E5012" s="213" t="s">
        <v>773</v>
      </c>
      <c r="F5012" s="65"/>
      <c r="G5012" s="65"/>
      <c r="H5012" s="65"/>
      <c r="I5012" s="1" t="s">
        <v>1362</v>
      </c>
      <c r="J5012" s="9">
        <f>SUM(J5013)</f>
        <v>0</v>
      </c>
      <c r="K5012" s="9">
        <f t="shared" ref="K5012:AT5012" si="1397">SUM(K5013)</f>
        <v>0</v>
      </c>
      <c r="L5012" s="9">
        <f t="shared" si="1397"/>
        <v>0</v>
      </c>
      <c r="M5012" s="9">
        <f t="shared" si="1397"/>
        <v>0</v>
      </c>
      <c r="N5012" s="9">
        <f t="shared" si="1397"/>
        <v>0</v>
      </c>
      <c r="O5012" s="9">
        <f t="shared" si="1397"/>
        <v>0</v>
      </c>
      <c r="P5012" s="9">
        <f t="shared" si="1397"/>
        <v>0</v>
      </c>
      <c r="Q5012" s="9">
        <f t="shared" si="1397"/>
        <v>0</v>
      </c>
      <c r="R5012" s="9">
        <f t="shared" si="1397"/>
        <v>0</v>
      </c>
      <c r="S5012" s="9">
        <f t="shared" si="1397"/>
        <v>0</v>
      </c>
      <c r="T5012" s="9">
        <f t="shared" si="1397"/>
        <v>0</v>
      </c>
      <c r="U5012" s="9">
        <v>0</v>
      </c>
      <c r="V5012" s="9">
        <v>0</v>
      </c>
      <c r="W5012" s="9">
        <f>SUM(W5013)</f>
        <v>0</v>
      </c>
      <c r="X5012" s="9">
        <f t="shared" si="1397"/>
        <v>0</v>
      </c>
      <c r="Y5012" s="9">
        <f t="shared" si="1397"/>
        <v>0</v>
      </c>
      <c r="Z5012" s="9">
        <f t="shared" si="1397"/>
        <v>0</v>
      </c>
      <c r="AA5012" s="9">
        <f t="shared" si="1397"/>
        <v>0</v>
      </c>
      <c r="AB5012" s="9">
        <f t="shared" si="1397"/>
        <v>0</v>
      </c>
      <c r="AC5012" s="9">
        <f t="shared" si="1397"/>
        <v>0</v>
      </c>
      <c r="AD5012" s="9">
        <f t="shared" si="1397"/>
        <v>0</v>
      </c>
      <c r="AE5012" s="9">
        <f t="shared" si="1397"/>
        <v>0</v>
      </c>
      <c r="AF5012" s="9">
        <f t="shared" si="1397"/>
        <v>0</v>
      </c>
      <c r="AG5012" s="9">
        <f t="shared" si="1397"/>
        <v>0</v>
      </c>
      <c r="AH5012" s="9">
        <v>0</v>
      </c>
      <c r="AI5012" s="9">
        <v>0</v>
      </c>
      <c r="AJ5012" s="9">
        <f>SUM(AJ5013)</f>
        <v>0</v>
      </c>
      <c r="AK5012" s="9">
        <f t="shared" si="1397"/>
        <v>0</v>
      </c>
      <c r="AL5012" s="9">
        <f t="shared" si="1397"/>
        <v>0</v>
      </c>
      <c r="AM5012" s="9">
        <f t="shared" si="1397"/>
        <v>0</v>
      </c>
      <c r="AN5012" s="9">
        <f t="shared" si="1397"/>
        <v>0</v>
      </c>
      <c r="AO5012" s="9">
        <f t="shared" si="1397"/>
        <v>0</v>
      </c>
      <c r="AP5012" s="9">
        <f t="shared" si="1397"/>
        <v>0</v>
      </c>
      <c r="AQ5012" s="9">
        <f t="shared" si="1397"/>
        <v>0</v>
      </c>
      <c r="AR5012" s="9">
        <f t="shared" si="1397"/>
        <v>0</v>
      </c>
      <c r="AS5012" s="9">
        <f t="shared" si="1397"/>
        <v>0</v>
      </c>
      <c r="AT5012" s="9">
        <f t="shared" si="1397"/>
        <v>0</v>
      </c>
      <c r="AU5012" s="9">
        <v>0</v>
      </c>
      <c r="AV5012" s="9">
        <v>0</v>
      </c>
      <c r="AW5012" s="9">
        <f t="shared" si="1394"/>
        <v>0</v>
      </c>
    </row>
    <row r="5013" spans="1:49">
      <c r="A5013" s="44" t="s">
        <v>797</v>
      </c>
      <c r="B5013" s="45" t="s">
        <v>1030</v>
      </c>
      <c r="C5013" s="45" t="s">
        <v>1466</v>
      </c>
      <c r="D5013" s="452" t="s">
        <v>2991</v>
      </c>
      <c r="E5013" s="367" t="s">
        <v>785</v>
      </c>
      <c r="F5013" s="50"/>
      <c r="G5013" s="468" t="s">
        <v>3096</v>
      </c>
      <c r="H5013" s="50" t="s">
        <v>2333</v>
      </c>
      <c r="I5013" s="42" t="s">
        <v>1363</v>
      </c>
      <c r="U5013" s="15">
        <v>0</v>
      </c>
      <c r="V5013" s="15">
        <v>0</v>
      </c>
      <c r="AH5013" s="15">
        <v>0</v>
      </c>
      <c r="AI5013" s="15">
        <v>0</v>
      </c>
      <c r="AU5013" s="15">
        <v>0</v>
      </c>
      <c r="AV5013" s="15">
        <v>0</v>
      </c>
      <c r="AW5013" s="15">
        <f t="shared" si="1394"/>
        <v>0</v>
      </c>
    </row>
    <row r="5014" spans="1:49">
      <c r="A5014" s="44" t="s">
        <v>797</v>
      </c>
      <c r="B5014" s="45" t="s">
        <v>1030</v>
      </c>
      <c r="C5014" s="45" t="s">
        <v>1466</v>
      </c>
      <c r="D5014" s="452" t="s">
        <v>2991</v>
      </c>
      <c r="E5014" s="213" t="s">
        <v>1364</v>
      </c>
      <c r="F5014" s="65"/>
      <c r="G5014" s="65"/>
      <c r="H5014" s="65"/>
      <c r="I5014" s="1" t="s">
        <v>2104</v>
      </c>
      <c r="J5014" s="16">
        <f>SUM(J5015:J5024)</f>
        <v>4000</v>
      </c>
      <c r="K5014" s="16">
        <f t="shared" ref="K5014:AT5014" si="1398">SUM(K5015:K5024)</f>
        <v>0</v>
      </c>
      <c r="L5014" s="16">
        <f t="shared" si="1398"/>
        <v>0</v>
      </c>
      <c r="M5014" s="16">
        <f t="shared" si="1398"/>
        <v>0</v>
      </c>
      <c r="N5014" s="16">
        <f t="shared" si="1398"/>
        <v>0</v>
      </c>
      <c r="O5014" s="16">
        <f t="shared" si="1398"/>
        <v>0</v>
      </c>
      <c r="P5014" s="16">
        <f t="shared" si="1398"/>
        <v>0</v>
      </c>
      <c r="Q5014" s="16">
        <f t="shared" si="1398"/>
        <v>0</v>
      </c>
      <c r="R5014" s="16">
        <f t="shared" si="1398"/>
        <v>0</v>
      </c>
      <c r="S5014" s="16">
        <f t="shared" si="1398"/>
        <v>2000</v>
      </c>
      <c r="T5014" s="16">
        <f t="shared" si="1398"/>
        <v>0</v>
      </c>
      <c r="U5014" s="16">
        <v>2000</v>
      </c>
      <c r="V5014" s="16">
        <v>2000</v>
      </c>
      <c r="W5014" s="16">
        <f>SUM(W5015:W5024)</f>
        <v>0</v>
      </c>
      <c r="X5014" s="16">
        <f t="shared" si="1398"/>
        <v>0</v>
      </c>
      <c r="Y5014" s="16">
        <f t="shared" si="1398"/>
        <v>0</v>
      </c>
      <c r="Z5014" s="16">
        <f t="shared" si="1398"/>
        <v>0</v>
      </c>
      <c r="AA5014" s="16">
        <f t="shared" si="1398"/>
        <v>0</v>
      </c>
      <c r="AB5014" s="16">
        <f t="shared" si="1398"/>
        <v>0</v>
      </c>
      <c r="AC5014" s="16">
        <f t="shared" si="1398"/>
        <v>0</v>
      </c>
      <c r="AD5014" s="16">
        <f t="shared" si="1398"/>
        <v>0</v>
      </c>
      <c r="AE5014" s="16">
        <f t="shared" si="1398"/>
        <v>0</v>
      </c>
      <c r="AF5014" s="16">
        <f t="shared" si="1398"/>
        <v>0</v>
      </c>
      <c r="AG5014" s="16">
        <f t="shared" si="1398"/>
        <v>0</v>
      </c>
      <c r="AH5014" s="16">
        <v>0</v>
      </c>
      <c r="AI5014" s="16">
        <v>0</v>
      </c>
      <c r="AJ5014" s="16">
        <f>SUM(AJ5015:AJ5024)</f>
        <v>4240</v>
      </c>
      <c r="AK5014" s="16">
        <f t="shared" si="1398"/>
        <v>0</v>
      </c>
      <c r="AL5014" s="16">
        <f t="shared" si="1398"/>
        <v>0</v>
      </c>
      <c r="AM5014" s="16">
        <f t="shared" si="1398"/>
        <v>2079</v>
      </c>
      <c r="AN5014" s="16">
        <f t="shared" si="1398"/>
        <v>0</v>
      </c>
      <c r="AO5014" s="16">
        <f t="shared" si="1398"/>
        <v>1200</v>
      </c>
      <c r="AP5014" s="16">
        <f t="shared" si="1398"/>
        <v>661</v>
      </c>
      <c r="AQ5014" s="16">
        <f t="shared" si="1398"/>
        <v>0</v>
      </c>
      <c r="AR5014" s="16">
        <f t="shared" si="1398"/>
        <v>0</v>
      </c>
      <c r="AS5014" s="16">
        <f t="shared" si="1398"/>
        <v>0</v>
      </c>
      <c r="AT5014" s="16">
        <f t="shared" si="1398"/>
        <v>0</v>
      </c>
      <c r="AU5014" s="16">
        <v>3940</v>
      </c>
      <c r="AV5014" s="16">
        <v>300</v>
      </c>
      <c r="AW5014" s="16">
        <f t="shared" si="1394"/>
        <v>5940</v>
      </c>
    </row>
    <row r="5015" spans="1:49">
      <c r="A5015" s="44" t="s">
        <v>797</v>
      </c>
      <c r="B5015" s="45" t="s">
        <v>1030</v>
      </c>
      <c r="C5015" s="45" t="s">
        <v>1466</v>
      </c>
      <c r="D5015" s="452" t="s">
        <v>2991</v>
      </c>
      <c r="E5015" s="367" t="s">
        <v>786</v>
      </c>
      <c r="F5015" s="50"/>
      <c r="G5015" s="468" t="s">
        <v>3096</v>
      </c>
      <c r="H5015" s="50" t="s">
        <v>2333</v>
      </c>
      <c r="I5015" s="42" t="s">
        <v>1191</v>
      </c>
      <c r="U5015" s="15">
        <v>0</v>
      </c>
      <c r="V5015" s="15">
        <v>0</v>
      </c>
      <c r="AH5015" s="15">
        <v>0</v>
      </c>
      <c r="AI5015" s="15">
        <v>0</v>
      </c>
      <c r="AU5015" s="15">
        <v>0</v>
      </c>
      <c r="AV5015" s="15">
        <v>0</v>
      </c>
      <c r="AW5015" s="15">
        <f t="shared" si="1394"/>
        <v>0</v>
      </c>
    </row>
    <row r="5016" spans="1:49">
      <c r="A5016" s="44" t="s">
        <v>797</v>
      </c>
      <c r="B5016" s="45" t="s">
        <v>1030</v>
      </c>
      <c r="C5016" s="45" t="s">
        <v>1466</v>
      </c>
      <c r="D5016" s="452" t="s">
        <v>2991</v>
      </c>
      <c r="E5016" s="367" t="s">
        <v>1528</v>
      </c>
      <c r="F5016" s="50"/>
      <c r="G5016" s="468" t="s">
        <v>3096</v>
      </c>
      <c r="H5016" s="50" t="s">
        <v>2333</v>
      </c>
      <c r="I5016" s="42" t="s">
        <v>989</v>
      </c>
      <c r="U5016" s="15">
        <v>0</v>
      </c>
      <c r="V5016" s="15">
        <v>0</v>
      </c>
      <c r="AH5016" s="15">
        <v>0</v>
      </c>
      <c r="AI5016" s="15">
        <v>0</v>
      </c>
      <c r="AU5016" s="15">
        <v>0</v>
      </c>
      <c r="AV5016" s="15">
        <v>0</v>
      </c>
      <c r="AW5016" s="15">
        <f t="shared" si="1394"/>
        <v>0</v>
      </c>
    </row>
    <row r="5017" spans="1:49">
      <c r="A5017" s="44" t="s">
        <v>797</v>
      </c>
      <c r="B5017" s="45" t="s">
        <v>1030</v>
      </c>
      <c r="C5017" s="45" t="s">
        <v>1466</v>
      </c>
      <c r="D5017" s="452" t="s">
        <v>2991</v>
      </c>
      <c r="E5017" s="367" t="s">
        <v>1679</v>
      </c>
      <c r="F5017" s="50"/>
      <c r="G5017" s="468" t="s">
        <v>3096</v>
      </c>
      <c r="H5017" s="50" t="s">
        <v>2333</v>
      </c>
      <c r="I5017" s="42" t="s">
        <v>1048</v>
      </c>
      <c r="U5017" s="15">
        <v>0</v>
      </c>
      <c r="V5017" s="15">
        <v>0</v>
      </c>
      <c r="AH5017" s="15">
        <v>0</v>
      </c>
      <c r="AI5017" s="15">
        <v>0</v>
      </c>
      <c r="AU5017" s="15">
        <v>0</v>
      </c>
      <c r="AV5017" s="15">
        <v>0</v>
      </c>
      <c r="AW5017" s="15">
        <f t="shared" si="1394"/>
        <v>0</v>
      </c>
    </row>
    <row r="5018" spans="1:49">
      <c r="A5018" s="44" t="s">
        <v>797</v>
      </c>
      <c r="B5018" s="45" t="s">
        <v>1030</v>
      </c>
      <c r="C5018" s="45" t="s">
        <v>1466</v>
      </c>
      <c r="D5018" s="452" t="s">
        <v>2991</v>
      </c>
      <c r="E5018" s="367" t="s">
        <v>787</v>
      </c>
      <c r="F5018" s="50"/>
      <c r="G5018" s="468" t="s">
        <v>3096</v>
      </c>
      <c r="H5018" s="50" t="s">
        <v>2333</v>
      </c>
      <c r="I5018" s="42" t="s">
        <v>2078</v>
      </c>
      <c r="J5018" s="15">
        <v>1000</v>
      </c>
      <c r="S5018" s="15">
        <v>1000</v>
      </c>
      <c r="U5018" s="15">
        <v>1000</v>
      </c>
      <c r="V5018" s="15">
        <v>0</v>
      </c>
      <c r="AH5018" s="15">
        <v>0</v>
      </c>
      <c r="AI5018" s="15">
        <v>0</v>
      </c>
      <c r="AJ5018" s="15">
        <v>2740</v>
      </c>
      <c r="AM5018" s="15">
        <v>2079</v>
      </c>
      <c r="AP5018" s="15">
        <v>661</v>
      </c>
      <c r="AU5018" s="15">
        <v>2740</v>
      </c>
      <c r="AV5018" s="15">
        <v>0</v>
      </c>
      <c r="AW5018" s="15">
        <f t="shared" si="1394"/>
        <v>3740</v>
      </c>
    </row>
    <row r="5019" spans="1:49">
      <c r="A5019" s="44" t="s">
        <v>797</v>
      </c>
      <c r="B5019" s="45" t="s">
        <v>1030</v>
      </c>
      <c r="C5019" s="45" t="s">
        <v>1466</v>
      </c>
      <c r="D5019" s="452" t="s">
        <v>2991</v>
      </c>
      <c r="E5019" s="367" t="s">
        <v>1116</v>
      </c>
      <c r="F5019" s="50"/>
      <c r="G5019" s="468" t="s">
        <v>3096</v>
      </c>
      <c r="H5019" s="50" t="s">
        <v>2333</v>
      </c>
      <c r="I5019" s="42" t="s">
        <v>1487</v>
      </c>
      <c r="U5019" s="15">
        <v>0</v>
      </c>
      <c r="V5019" s="15">
        <v>0</v>
      </c>
      <c r="AH5019" s="15">
        <v>0</v>
      </c>
      <c r="AI5019" s="15">
        <v>0</v>
      </c>
      <c r="AU5019" s="15">
        <v>0</v>
      </c>
      <c r="AV5019" s="15">
        <v>0</v>
      </c>
      <c r="AW5019" s="15">
        <f t="shared" si="1394"/>
        <v>0</v>
      </c>
    </row>
    <row r="5020" spans="1:49">
      <c r="A5020" s="44" t="s">
        <v>797</v>
      </c>
      <c r="B5020" s="45" t="s">
        <v>1030</v>
      </c>
      <c r="C5020" s="45" t="s">
        <v>1466</v>
      </c>
      <c r="D5020" s="452" t="s">
        <v>2991</v>
      </c>
      <c r="E5020" s="367" t="s">
        <v>1703</v>
      </c>
      <c r="F5020" s="50"/>
      <c r="G5020" s="468" t="s">
        <v>3096</v>
      </c>
      <c r="H5020" s="50" t="s">
        <v>2333</v>
      </c>
      <c r="I5020" s="42" t="s">
        <v>1047</v>
      </c>
      <c r="U5020" s="15">
        <v>0</v>
      </c>
      <c r="V5020" s="15">
        <v>0</v>
      </c>
      <c r="AH5020" s="15">
        <v>0</v>
      </c>
      <c r="AI5020" s="15">
        <v>0</v>
      </c>
      <c r="AU5020" s="15">
        <v>0</v>
      </c>
      <c r="AV5020" s="15">
        <v>0</v>
      </c>
      <c r="AW5020" s="15">
        <f t="shared" si="1394"/>
        <v>0</v>
      </c>
    </row>
    <row r="5021" spans="1:49">
      <c r="A5021" s="44" t="s">
        <v>797</v>
      </c>
      <c r="B5021" s="45" t="s">
        <v>1030</v>
      </c>
      <c r="C5021" s="45" t="s">
        <v>1466</v>
      </c>
      <c r="D5021" s="452" t="s">
        <v>2991</v>
      </c>
      <c r="E5021" s="367" t="s">
        <v>826</v>
      </c>
      <c r="F5021" s="50"/>
      <c r="G5021" s="468" t="s">
        <v>3096</v>
      </c>
      <c r="H5021" s="50" t="s">
        <v>2333</v>
      </c>
      <c r="I5021" s="42" t="s">
        <v>935</v>
      </c>
      <c r="J5021" s="15">
        <v>1000</v>
      </c>
      <c r="S5021" s="15">
        <v>1000</v>
      </c>
      <c r="U5021" s="15">
        <v>1000</v>
      </c>
      <c r="V5021" s="15">
        <v>0</v>
      </c>
      <c r="AH5021" s="15">
        <v>0</v>
      </c>
      <c r="AI5021" s="15">
        <v>0</v>
      </c>
      <c r="AU5021" s="15">
        <v>0</v>
      </c>
      <c r="AV5021" s="15">
        <v>0</v>
      </c>
      <c r="AW5021" s="15">
        <f t="shared" si="1394"/>
        <v>1000</v>
      </c>
    </row>
    <row r="5022" spans="1:49">
      <c r="A5022" s="44" t="s">
        <v>797</v>
      </c>
      <c r="B5022" s="45" t="s">
        <v>1030</v>
      </c>
      <c r="C5022" s="45" t="s">
        <v>1466</v>
      </c>
      <c r="D5022" s="452" t="s">
        <v>2991</v>
      </c>
      <c r="E5022" s="367" t="s">
        <v>1115</v>
      </c>
      <c r="F5022" s="50"/>
      <c r="G5022" s="468" t="s">
        <v>3096</v>
      </c>
      <c r="H5022" s="50" t="s">
        <v>2333</v>
      </c>
      <c r="I5022" s="42" t="s">
        <v>990</v>
      </c>
      <c r="U5022" s="15">
        <v>0</v>
      </c>
      <c r="V5022" s="15">
        <v>0</v>
      </c>
      <c r="AH5022" s="15">
        <v>0</v>
      </c>
      <c r="AI5022" s="15">
        <v>0</v>
      </c>
      <c r="AU5022" s="15">
        <v>0</v>
      </c>
      <c r="AV5022" s="15">
        <v>0</v>
      </c>
      <c r="AW5022" s="15">
        <f t="shared" si="1394"/>
        <v>0</v>
      </c>
    </row>
    <row r="5023" spans="1:49">
      <c r="A5023" s="44" t="s">
        <v>797</v>
      </c>
      <c r="B5023" s="45" t="s">
        <v>1030</v>
      </c>
      <c r="C5023" s="45" t="s">
        <v>1466</v>
      </c>
      <c r="D5023" s="452" t="s">
        <v>2991</v>
      </c>
      <c r="E5023" s="367" t="s">
        <v>1677</v>
      </c>
      <c r="F5023" s="50"/>
      <c r="G5023" s="468" t="s">
        <v>3096</v>
      </c>
      <c r="H5023" s="50" t="s">
        <v>2333</v>
      </c>
      <c r="I5023" s="42" t="s">
        <v>1688</v>
      </c>
      <c r="J5023" s="15">
        <v>2000</v>
      </c>
      <c r="U5023" s="15">
        <v>0</v>
      </c>
      <c r="V5023" s="15">
        <v>2000</v>
      </c>
      <c r="AH5023" s="15">
        <v>0</v>
      </c>
      <c r="AI5023" s="15">
        <v>0</v>
      </c>
      <c r="AJ5023" s="15">
        <v>1500</v>
      </c>
      <c r="AO5023" s="15">
        <v>1200</v>
      </c>
      <c r="AU5023" s="15">
        <v>1200</v>
      </c>
      <c r="AV5023" s="15">
        <v>300</v>
      </c>
      <c r="AW5023" s="15">
        <f t="shared" si="1394"/>
        <v>1200</v>
      </c>
    </row>
    <row r="5024" spans="1:49">
      <c r="A5024" s="44" t="s">
        <v>797</v>
      </c>
      <c r="B5024" s="45" t="s">
        <v>1030</v>
      </c>
      <c r="C5024" s="45" t="s">
        <v>1466</v>
      </c>
      <c r="D5024" s="452" t="s">
        <v>2991</v>
      </c>
      <c r="E5024" s="367" t="s">
        <v>1677</v>
      </c>
      <c r="F5024" s="50" t="s">
        <v>575</v>
      </c>
      <c r="G5024" s="468" t="s">
        <v>3096</v>
      </c>
      <c r="H5024" s="50" t="s">
        <v>2333</v>
      </c>
      <c r="I5024" s="42" t="s">
        <v>25</v>
      </c>
      <c r="U5024" s="15">
        <v>0</v>
      </c>
      <c r="V5024" s="15">
        <v>0</v>
      </c>
      <c r="AH5024" s="15">
        <v>0</v>
      </c>
      <c r="AI5024" s="15">
        <v>0</v>
      </c>
      <c r="AU5024" s="15">
        <v>0</v>
      </c>
      <c r="AV5024" s="15">
        <v>0</v>
      </c>
      <c r="AW5024" s="15">
        <f t="shared" si="1394"/>
        <v>0</v>
      </c>
    </row>
    <row r="5025" spans="1:49" s="52" customFormat="1">
      <c r="A5025" s="41"/>
      <c r="B5025" s="345"/>
      <c r="C5025" s="345"/>
      <c r="D5025" s="369"/>
      <c r="E5025" s="213"/>
      <c r="F5025" s="65"/>
      <c r="G5025" s="65"/>
      <c r="H5025" s="65"/>
      <c r="I5025" s="49" t="s">
        <v>3</v>
      </c>
      <c r="J5025" s="6">
        <f>SUM(J5026)</f>
        <v>0</v>
      </c>
      <c r="K5025" s="6">
        <f t="shared" ref="K5025:AT5026" si="1399">SUM(K5026)</f>
        <v>0</v>
      </c>
      <c r="L5025" s="6">
        <f t="shared" si="1399"/>
        <v>0</v>
      </c>
      <c r="M5025" s="6">
        <f t="shared" si="1399"/>
        <v>0</v>
      </c>
      <c r="N5025" s="6">
        <f t="shared" si="1399"/>
        <v>0</v>
      </c>
      <c r="O5025" s="6">
        <f t="shared" si="1399"/>
        <v>0</v>
      </c>
      <c r="P5025" s="6">
        <f t="shared" si="1399"/>
        <v>0</v>
      </c>
      <c r="Q5025" s="6">
        <f t="shared" si="1399"/>
        <v>0</v>
      </c>
      <c r="R5025" s="6">
        <f t="shared" si="1399"/>
        <v>0</v>
      </c>
      <c r="S5025" s="6">
        <f t="shared" si="1399"/>
        <v>0</v>
      </c>
      <c r="T5025" s="6">
        <f t="shared" si="1399"/>
        <v>0</v>
      </c>
      <c r="U5025" s="6">
        <v>0</v>
      </c>
      <c r="V5025" s="6">
        <v>0</v>
      </c>
      <c r="W5025" s="6">
        <f>SUM(W5026)</f>
        <v>0</v>
      </c>
      <c r="X5025" s="6">
        <f t="shared" si="1399"/>
        <v>0</v>
      </c>
      <c r="Y5025" s="6">
        <f t="shared" si="1399"/>
        <v>0</v>
      </c>
      <c r="Z5025" s="6">
        <f t="shared" si="1399"/>
        <v>0</v>
      </c>
      <c r="AA5025" s="6">
        <f t="shared" si="1399"/>
        <v>0</v>
      </c>
      <c r="AB5025" s="6">
        <f t="shared" si="1399"/>
        <v>0</v>
      </c>
      <c r="AC5025" s="6">
        <f t="shared" si="1399"/>
        <v>0</v>
      </c>
      <c r="AD5025" s="6">
        <f t="shared" si="1399"/>
        <v>0</v>
      </c>
      <c r="AE5025" s="6">
        <f t="shared" si="1399"/>
        <v>0</v>
      </c>
      <c r="AF5025" s="6">
        <f t="shared" si="1399"/>
        <v>0</v>
      </c>
      <c r="AG5025" s="6">
        <f t="shared" si="1399"/>
        <v>0</v>
      </c>
      <c r="AH5025" s="6">
        <v>0</v>
      </c>
      <c r="AI5025" s="6">
        <v>0</v>
      </c>
      <c r="AJ5025" s="6">
        <f>SUM(AJ5026)</f>
        <v>0</v>
      </c>
      <c r="AK5025" s="6">
        <f t="shared" si="1399"/>
        <v>0</v>
      </c>
      <c r="AL5025" s="6">
        <f t="shared" si="1399"/>
        <v>0</v>
      </c>
      <c r="AM5025" s="6">
        <f t="shared" si="1399"/>
        <v>0</v>
      </c>
      <c r="AN5025" s="6">
        <f t="shared" si="1399"/>
        <v>0</v>
      </c>
      <c r="AO5025" s="6">
        <f t="shared" si="1399"/>
        <v>0</v>
      </c>
      <c r="AP5025" s="6">
        <f t="shared" si="1399"/>
        <v>0</v>
      </c>
      <c r="AQ5025" s="6">
        <f t="shared" si="1399"/>
        <v>0</v>
      </c>
      <c r="AR5025" s="6">
        <f t="shared" si="1399"/>
        <v>0</v>
      </c>
      <c r="AS5025" s="6">
        <f t="shared" si="1399"/>
        <v>0</v>
      </c>
      <c r="AT5025" s="6">
        <f t="shared" si="1399"/>
        <v>0</v>
      </c>
      <c r="AU5025" s="6">
        <v>0</v>
      </c>
      <c r="AV5025" s="6">
        <v>0</v>
      </c>
      <c r="AW5025" s="6">
        <f t="shared" si="1394"/>
        <v>0</v>
      </c>
    </row>
    <row r="5026" spans="1:49" s="52" customFormat="1">
      <c r="A5026" s="44" t="s">
        <v>797</v>
      </c>
      <c r="B5026" s="45" t="s">
        <v>1030</v>
      </c>
      <c r="C5026" s="45" t="s">
        <v>1466</v>
      </c>
      <c r="D5026" s="452" t="s">
        <v>2991</v>
      </c>
      <c r="E5026" s="213" t="s">
        <v>833</v>
      </c>
      <c r="F5026" s="65"/>
      <c r="G5026" s="65"/>
      <c r="H5026" s="65"/>
      <c r="I5026" s="53" t="s">
        <v>1</v>
      </c>
      <c r="J5026" s="200">
        <f>SUM(J5027)</f>
        <v>0</v>
      </c>
      <c r="K5026" s="200">
        <f t="shared" si="1399"/>
        <v>0</v>
      </c>
      <c r="L5026" s="200">
        <f t="shared" si="1399"/>
        <v>0</v>
      </c>
      <c r="M5026" s="200">
        <f t="shared" si="1399"/>
        <v>0</v>
      </c>
      <c r="N5026" s="200">
        <f t="shared" si="1399"/>
        <v>0</v>
      </c>
      <c r="O5026" s="200">
        <f t="shared" si="1399"/>
        <v>0</v>
      </c>
      <c r="P5026" s="200">
        <f t="shared" si="1399"/>
        <v>0</v>
      </c>
      <c r="Q5026" s="200">
        <f t="shared" si="1399"/>
        <v>0</v>
      </c>
      <c r="R5026" s="200">
        <f t="shared" si="1399"/>
        <v>0</v>
      </c>
      <c r="S5026" s="200">
        <f t="shared" si="1399"/>
        <v>0</v>
      </c>
      <c r="T5026" s="200">
        <f t="shared" si="1399"/>
        <v>0</v>
      </c>
      <c r="U5026" s="200">
        <v>0</v>
      </c>
      <c r="V5026" s="200">
        <v>0</v>
      </c>
      <c r="W5026" s="200">
        <f>SUM(W5027)</f>
        <v>0</v>
      </c>
      <c r="X5026" s="200">
        <f t="shared" si="1399"/>
        <v>0</v>
      </c>
      <c r="Y5026" s="200">
        <f t="shared" si="1399"/>
        <v>0</v>
      </c>
      <c r="Z5026" s="200">
        <f t="shared" si="1399"/>
        <v>0</v>
      </c>
      <c r="AA5026" s="200">
        <f t="shared" si="1399"/>
        <v>0</v>
      </c>
      <c r="AB5026" s="200">
        <f t="shared" si="1399"/>
        <v>0</v>
      </c>
      <c r="AC5026" s="200">
        <f t="shared" si="1399"/>
        <v>0</v>
      </c>
      <c r="AD5026" s="200">
        <f t="shared" si="1399"/>
        <v>0</v>
      </c>
      <c r="AE5026" s="200">
        <f t="shared" si="1399"/>
        <v>0</v>
      </c>
      <c r="AF5026" s="200">
        <f t="shared" si="1399"/>
        <v>0</v>
      </c>
      <c r="AG5026" s="200">
        <f t="shared" si="1399"/>
        <v>0</v>
      </c>
      <c r="AH5026" s="200">
        <v>0</v>
      </c>
      <c r="AI5026" s="200">
        <v>0</v>
      </c>
      <c r="AJ5026" s="200">
        <f>SUM(AJ5027)</f>
        <v>0</v>
      </c>
      <c r="AK5026" s="200">
        <f t="shared" si="1399"/>
        <v>0</v>
      </c>
      <c r="AL5026" s="200">
        <f t="shared" si="1399"/>
        <v>0</v>
      </c>
      <c r="AM5026" s="200">
        <f t="shared" si="1399"/>
        <v>0</v>
      </c>
      <c r="AN5026" s="200">
        <f t="shared" si="1399"/>
        <v>0</v>
      </c>
      <c r="AO5026" s="200">
        <f t="shared" si="1399"/>
        <v>0</v>
      </c>
      <c r="AP5026" s="200">
        <f t="shared" si="1399"/>
        <v>0</v>
      </c>
      <c r="AQ5026" s="200">
        <f t="shared" si="1399"/>
        <v>0</v>
      </c>
      <c r="AR5026" s="200">
        <f t="shared" si="1399"/>
        <v>0</v>
      </c>
      <c r="AS5026" s="200">
        <f t="shared" si="1399"/>
        <v>0</v>
      </c>
      <c r="AT5026" s="200">
        <f t="shared" si="1399"/>
        <v>0</v>
      </c>
      <c r="AU5026" s="200">
        <v>0</v>
      </c>
      <c r="AV5026" s="200">
        <v>0</v>
      </c>
      <c r="AW5026" s="200">
        <f t="shared" si="1394"/>
        <v>0</v>
      </c>
    </row>
    <row r="5027" spans="1:49" s="59" customFormat="1">
      <c r="A5027" s="44" t="s">
        <v>797</v>
      </c>
      <c r="B5027" s="45" t="s">
        <v>1030</v>
      </c>
      <c r="C5027" s="45" t="s">
        <v>1466</v>
      </c>
      <c r="D5027" s="452" t="s">
        <v>2991</v>
      </c>
      <c r="E5027" s="57" t="s">
        <v>1517</v>
      </c>
      <c r="F5027" s="58"/>
      <c r="G5027" s="468" t="s">
        <v>3096</v>
      </c>
      <c r="H5027" s="50" t="s">
        <v>2333</v>
      </c>
      <c r="I5027" s="188" t="s">
        <v>2584</v>
      </c>
      <c r="J5027" s="13"/>
      <c r="K5027" s="13"/>
      <c r="L5027" s="13"/>
      <c r="M5027" s="13"/>
      <c r="N5027" s="13"/>
      <c r="O5027" s="13"/>
      <c r="P5027" s="13"/>
      <c r="Q5027" s="13"/>
      <c r="R5027" s="13"/>
      <c r="S5027" s="13"/>
      <c r="T5027" s="13"/>
      <c r="U5027" s="13">
        <v>0</v>
      </c>
      <c r="V5027" s="13">
        <v>0</v>
      </c>
      <c r="W5027" s="13"/>
      <c r="X5027" s="13"/>
      <c r="Y5027" s="13"/>
      <c r="Z5027" s="13"/>
      <c r="AA5027" s="13"/>
      <c r="AB5027" s="13"/>
      <c r="AC5027" s="13"/>
      <c r="AD5027" s="13"/>
      <c r="AE5027" s="13"/>
      <c r="AF5027" s="13"/>
      <c r="AG5027" s="13"/>
      <c r="AH5027" s="13">
        <v>0</v>
      </c>
      <c r="AI5027" s="13">
        <v>0</v>
      </c>
      <c r="AJ5027" s="13"/>
      <c r="AK5027" s="13"/>
      <c r="AL5027" s="13"/>
      <c r="AM5027" s="13"/>
      <c r="AN5027" s="13"/>
      <c r="AO5027" s="13"/>
      <c r="AP5027" s="13"/>
      <c r="AQ5027" s="13"/>
      <c r="AR5027" s="13"/>
      <c r="AS5027" s="13"/>
      <c r="AT5027" s="13"/>
      <c r="AU5027" s="13">
        <v>0</v>
      </c>
      <c r="AV5027" s="13">
        <v>0</v>
      </c>
      <c r="AW5027" s="13">
        <f t="shared" si="1394"/>
        <v>0</v>
      </c>
    </row>
    <row r="5028" spans="1:49">
      <c r="A5028" s="193" t="s">
        <v>2050</v>
      </c>
      <c r="B5028" s="194"/>
      <c r="C5028" s="194"/>
      <c r="D5028" s="464"/>
      <c r="E5028" s="181"/>
      <c r="F5028" s="174"/>
      <c r="G5028" s="174"/>
      <c r="H5028" s="174"/>
      <c r="I5028" s="183" t="s">
        <v>1157</v>
      </c>
      <c r="J5028" s="139">
        <f>SUM(J5029)</f>
        <v>6000</v>
      </c>
      <c r="K5028" s="139">
        <f t="shared" ref="K5028:AT5029" si="1400">SUM(K5029)</f>
        <v>0</v>
      </c>
      <c r="L5028" s="139">
        <f t="shared" si="1400"/>
        <v>0</v>
      </c>
      <c r="M5028" s="139">
        <f t="shared" si="1400"/>
        <v>0</v>
      </c>
      <c r="N5028" s="139">
        <f t="shared" si="1400"/>
        <v>0</v>
      </c>
      <c r="O5028" s="139">
        <f t="shared" si="1400"/>
        <v>0</v>
      </c>
      <c r="P5028" s="139">
        <f t="shared" si="1400"/>
        <v>0</v>
      </c>
      <c r="Q5028" s="139">
        <f t="shared" si="1400"/>
        <v>0</v>
      </c>
      <c r="R5028" s="139">
        <f t="shared" si="1400"/>
        <v>0</v>
      </c>
      <c r="S5028" s="139">
        <f t="shared" si="1400"/>
        <v>6000</v>
      </c>
      <c r="T5028" s="139">
        <f t="shared" si="1400"/>
        <v>0</v>
      </c>
      <c r="U5028" s="139">
        <v>6000</v>
      </c>
      <c r="V5028" s="139">
        <v>0</v>
      </c>
      <c r="W5028" s="139">
        <f>SUM(W5029)</f>
        <v>0</v>
      </c>
      <c r="X5028" s="139">
        <f t="shared" si="1400"/>
        <v>0</v>
      </c>
      <c r="Y5028" s="139">
        <f t="shared" si="1400"/>
        <v>0</v>
      </c>
      <c r="Z5028" s="139">
        <f t="shared" si="1400"/>
        <v>0</v>
      </c>
      <c r="AA5028" s="139">
        <f t="shared" si="1400"/>
        <v>0</v>
      </c>
      <c r="AB5028" s="139">
        <f t="shared" si="1400"/>
        <v>0</v>
      </c>
      <c r="AC5028" s="139">
        <f t="shared" si="1400"/>
        <v>0</v>
      </c>
      <c r="AD5028" s="139">
        <f t="shared" si="1400"/>
        <v>0</v>
      </c>
      <c r="AE5028" s="139">
        <f t="shared" si="1400"/>
        <v>0</v>
      </c>
      <c r="AF5028" s="139">
        <f t="shared" si="1400"/>
        <v>0</v>
      </c>
      <c r="AG5028" s="139">
        <f t="shared" si="1400"/>
        <v>0</v>
      </c>
      <c r="AH5028" s="139">
        <v>0</v>
      </c>
      <c r="AI5028" s="139">
        <v>0</v>
      </c>
      <c r="AJ5028" s="139">
        <f>SUM(AJ5029)</f>
        <v>0</v>
      </c>
      <c r="AK5028" s="139">
        <f t="shared" si="1400"/>
        <v>0</v>
      </c>
      <c r="AL5028" s="139">
        <f t="shared" si="1400"/>
        <v>0</v>
      </c>
      <c r="AM5028" s="139">
        <f t="shared" si="1400"/>
        <v>0</v>
      </c>
      <c r="AN5028" s="139">
        <f t="shared" si="1400"/>
        <v>0</v>
      </c>
      <c r="AO5028" s="139">
        <f t="shared" si="1400"/>
        <v>0</v>
      </c>
      <c r="AP5028" s="139">
        <f t="shared" si="1400"/>
        <v>0</v>
      </c>
      <c r="AQ5028" s="139">
        <f t="shared" si="1400"/>
        <v>0</v>
      </c>
      <c r="AR5028" s="139">
        <f t="shared" si="1400"/>
        <v>0</v>
      </c>
      <c r="AS5028" s="139">
        <f t="shared" si="1400"/>
        <v>0</v>
      </c>
      <c r="AT5028" s="139">
        <f t="shared" si="1400"/>
        <v>0</v>
      </c>
      <c r="AU5028" s="139">
        <v>0</v>
      </c>
      <c r="AV5028" s="139">
        <v>0</v>
      </c>
      <c r="AW5028" s="139">
        <f t="shared" si="1394"/>
        <v>6000</v>
      </c>
    </row>
    <row r="5029" spans="1:49">
      <c r="A5029" s="176" t="s">
        <v>797</v>
      </c>
      <c r="B5029" s="177" t="s">
        <v>1030</v>
      </c>
      <c r="C5029" s="177" t="s">
        <v>1466</v>
      </c>
      <c r="D5029" s="452" t="s">
        <v>2991</v>
      </c>
      <c r="E5029" s="179" t="s">
        <v>1402</v>
      </c>
      <c r="F5029" s="178"/>
      <c r="G5029" s="178"/>
      <c r="H5029" s="178"/>
      <c r="I5029" s="173" t="s">
        <v>1158</v>
      </c>
      <c r="J5029" s="19">
        <f>SUM(J5030)</f>
        <v>6000</v>
      </c>
      <c r="K5029" s="19">
        <f t="shared" si="1400"/>
        <v>0</v>
      </c>
      <c r="L5029" s="19">
        <f t="shared" si="1400"/>
        <v>0</v>
      </c>
      <c r="M5029" s="19">
        <f t="shared" si="1400"/>
        <v>0</v>
      </c>
      <c r="N5029" s="19">
        <f t="shared" si="1400"/>
        <v>0</v>
      </c>
      <c r="O5029" s="19">
        <f t="shared" si="1400"/>
        <v>0</v>
      </c>
      <c r="P5029" s="19">
        <f t="shared" si="1400"/>
        <v>0</v>
      </c>
      <c r="Q5029" s="19">
        <f t="shared" si="1400"/>
        <v>0</v>
      </c>
      <c r="R5029" s="19">
        <f t="shared" si="1400"/>
        <v>0</v>
      </c>
      <c r="S5029" s="19">
        <f t="shared" si="1400"/>
        <v>6000</v>
      </c>
      <c r="T5029" s="19">
        <f t="shared" si="1400"/>
        <v>0</v>
      </c>
      <c r="U5029" s="19">
        <v>6000</v>
      </c>
      <c r="V5029" s="19">
        <v>0</v>
      </c>
      <c r="W5029" s="19">
        <f>SUM(W5030)</f>
        <v>0</v>
      </c>
      <c r="X5029" s="19">
        <f t="shared" si="1400"/>
        <v>0</v>
      </c>
      <c r="Y5029" s="19">
        <f t="shared" si="1400"/>
        <v>0</v>
      </c>
      <c r="Z5029" s="19">
        <f t="shared" si="1400"/>
        <v>0</v>
      </c>
      <c r="AA5029" s="19">
        <f t="shared" si="1400"/>
        <v>0</v>
      </c>
      <c r="AB5029" s="19">
        <f t="shared" si="1400"/>
        <v>0</v>
      </c>
      <c r="AC5029" s="19">
        <f t="shared" si="1400"/>
        <v>0</v>
      </c>
      <c r="AD5029" s="19">
        <f t="shared" si="1400"/>
        <v>0</v>
      </c>
      <c r="AE5029" s="19">
        <f t="shared" si="1400"/>
        <v>0</v>
      </c>
      <c r="AF5029" s="19">
        <f t="shared" si="1400"/>
        <v>0</v>
      </c>
      <c r="AG5029" s="19">
        <f t="shared" si="1400"/>
        <v>0</v>
      </c>
      <c r="AH5029" s="19">
        <v>0</v>
      </c>
      <c r="AI5029" s="19">
        <v>0</v>
      </c>
      <c r="AJ5029" s="19">
        <f>SUM(AJ5030)</f>
        <v>0</v>
      </c>
      <c r="AK5029" s="19">
        <f t="shared" si="1400"/>
        <v>0</v>
      </c>
      <c r="AL5029" s="19">
        <f t="shared" si="1400"/>
        <v>0</v>
      </c>
      <c r="AM5029" s="19">
        <f t="shared" si="1400"/>
        <v>0</v>
      </c>
      <c r="AN5029" s="19">
        <f t="shared" si="1400"/>
        <v>0</v>
      </c>
      <c r="AO5029" s="19">
        <f t="shared" si="1400"/>
        <v>0</v>
      </c>
      <c r="AP5029" s="19">
        <f t="shared" si="1400"/>
        <v>0</v>
      </c>
      <c r="AQ5029" s="19">
        <f t="shared" si="1400"/>
        <v>0</v>
      </c>
      <c r="AR5029" s="19">
        <f t="shared" si="1400"/>
        <v>0</v>
      </c>
      <c r="AS5029" s="19">
        <f t="shared" si="1400"/>
        <v>0</v>
      </c>
      <c r="AT5029" s="19">
        <f t="shared" si="1400"/>
        <v>0</v>
      </c>
      <c r="AU5029" s="19">
        <v>0</v>
      </c>
      <c r="AV5029" s="19">
        <v>0</v>
      </c>
      <c r="AW5029" s="19">
        <f t="shared" si="1394"/>
        <v>6000</v>
      </c>
    </row>
    <row r="5030" spans="1:49">
      <c r="A5030" s="176" t="s">
        <v>797</v>
      </c>
      <c r="B5030" s="177" t="s">
        <v>1030</v>
      </c>
      <c r="C5030" s="177" t="s">
        <v>1466</v>
      </c>
      <c r="D5030" s="452" t="s">
        <v>2991</v>
      </c>
      <c r="E5030" s="181" t="s">
        <v>1409</v>
      </c>
      <c r="F5030" s="174"/>
      <c r="G5030" s="468" t="s">
        <v>3096</v>
      </c>
      <c r="H5030" s="50" t="s">
        <v>2333</v>
      </c>
      <c r="I5030" s="169" t="s">
        <v>2301</v>
      </c>
      <c r="J5030" s="15">
        <v>6000</v>
      </c>
      <c r="S5030" s="15">
        <v>6000</v>
      </c>
      <c r="U5030" s="15">
        <v>6000</v>
      </c>
      <c r="V5030" s="15">
        <v>0</v>
      </c>
      <c r="AH5030" s="15">
        <v>0</v>
      </c>
      <c r="AI5030" s="15">
        <v>0</v>
      </c>
      <c r="AU5030" s="15">
        <v>0</v>
      </c>
      <c r="AV5030" s="15">
        <v>0</v>
      </c>
      <c r="AW5030" s="15">
        <f t="shared" si="1394"/>
        <v>6000</v>
      </c>
    </row>
    <row r="5031" spans="1:49">
      <c r="A5031" s="44"/>
      <c r="B5031" s="45"/>
      <c r="C5031" s="45"/>
      <c r="D5031" s="45"/>
      <c r="E5031" s="531"/>
      <c r="F5031" s="50"/>
      <c r="G5031" s="50"/>
      <c r="H5031" s="50"/>
      <c r="I5031" s="42"/>
      <c r="U5031" s="15">
        <v>0</v>
      </c>
      <c r="V5031" s="15">
        <v>0</v>
      </c>
      <c r="AH5031" s="15">
        <v>0</v>
      </c>
      <c r="AI5031" s="15">
        <v>0</v>
      </c>
      <c r="AU5031" s="15">
        <v>0</v>
      </c>
      <c r="AV5031" s="15">
        <v>0</v>
      </c>
      <c r="AW5031" s="15">
        <f t="shared" si="1394"/>
        <v>0</v>
      </c>
    </row>
    <row r="5032" spans="1:49">
      <c r="A5032" s="48"/>
      <c r="B5032" s="42"/>
      <c r="C5032" s="42"/>
      <c r="D5032" s="42"/>
      <c r="E5032" s="531"/>
      <c r="F5032" s="50"/>
      <c r="G5032" s="50"/>
      <c r="H5032" s="50"/>
      <c r="I5032" s="49" t="s">
        <v>1631</v>
      </c>
      <c r="J5032" s="12">
        <f>SUM(J5003,J5028,J5025)</f>
        <v>10000</v>
      </c>
      <c r="K5032" s="12">
        <f t="shared" ref="K5032:AT5032" si="1401">SUM(K5003,K5028,K5025)</f>
        <v>0</v>
      </c>
      <c r="L5032" s="12">
        <f t="shared" si="1401"/>
        <v>0</v>
      </c>
      <c r="M5032" s="12">
        <f t="shared" si="1401"/>
        <v>0</v>
      </c>
      <c r="N5032" s="12">
        <f t="shared" si="1401"/>
        <v>0</v>
      </c>
      <c r="O5032" s="12">
        <f t="shared" si="1401"/>
        <v>0</v>
      </c>
      <c r="P5032" s="12">
        <f t="shared" si="1401"/>
        <v>0</v>
      </c>
      <c r="Q5032" s="12">
        <f t="shared" si="1401"/>
        <v>0</v>
      </c>
      <c r="R5032" s="12">
        <f t="shared" si="1401"/>
        <v>0</v>
      </c>
      <c r="S5032" s="12">
        <f t="shared" si="1401"/>
        <v>8000</v>
      </c>
      <c r="T5032" s="12">
        <f t="shared" si="1401"/>
        <v>0</v>
      </c>
      <c r="U5032" s="12">
        <v>8000</v>
      </c>
      <c r="V5032" s="12">
        <v>2000</v>
      </c>
      <c r="W5032" s="12">
        <f>SUM(W5003,W5028,W5025)</f>
        <v>0</v>
      </c>
      <c r="X5032" s="12">
        <f t="shared" si="1401"/>
        <v>0</v>
      </c>
      <c r="Y5032" s="12">
        <f t="shared" si="1401"/>
        <v>0</v>
      </c>
      <c r="Z5032" s="12">
        <f t="shared" si="1401"/>
        <v>0</v>
      </c>
      <c r="AA5032" s="12">
        <f t="shared" si="1401"/>
        <v>0</v>
      </c>
      <c r="AB5032" s="12">
        <f t="shared" si="1401"/>
        <v>0</v>
      </c>
      <c r="AC5032" s="12">
        <f t="shared" si="1401"/>
        <v>0</v>
      </c>
      <c r="AD5032" s="12">
        <f t="shared" si="1401"/>
        <v>0</v>
      </c>
      <c r="AE5032" s="12">
        <f t="shared" si="1401"/>
        <v>0</v>
      </c>
      <c r="AF5032" s="12">
        <f t="shared" si="1401"/>
        <v>0</v>
      </c>
      <c r="AG5032" s="12">
        <f t="shared" si="1401"/>
        <v>0</v>
      </c>
      <c r="AH5032" s="12">
        <v>0</v>
      </c>
      <c r="AI5032" s="12">
        <v>0</v>
      </c>
      <c r="AJ5032" s="12">
        <f>SUM(AJ5003,AJ5028,AJ5025)</f>
        <v>4240</v>
      </c>
      <c r="AK5032" s="12">
        <f t="shared" si="1401"/>
        <v>0</v>
      </c>
      <c r="AL5032" s="12">
        <f t="shared" si="1401"/>
        <v>0</v>
      </c>
      <c r="AM5032" s="12">
        <f t="shared" si="1401"/>
        <v>2079</v>
      </c>
      <c r="AN5032" s="12">
        <f t="shared" si="1401"/>
        <v>0</v>
      </c>
      <c r="AO5032" s="12">
        <f t="shared" si="1401"/>
        <v>1200</v>
      </c>
      <c r="AP5032" s="12">
        <f t="shared" si="1401"/>
        <v>661</v>
      </c>
      <c r="AQ5032" s="12">
        <f t="shared" si="1401"/>
        <v>0</v>
      </c>
      <c r="AR5032" s="12">
        <f t="shared" si="1401"/>
        <v>0</v>
      </c>
      <c r="AS5032" s="12">
        <f t="shared" si="1401"/>
        <v>0</v>
      </c>
      <c r="AT5032" s="12">
        <f t="shared" si="1401"/>
        <v>0</v>
      </c>
      <c r="AU5032" s="12">
        <v>3940</v>
      </c>
      <c r="AV5032" s="12">
        <v>300</v>
      </c>
      <c r="AW5032" s="12">
        <f t="shared" si="1394"/>
        <v>11940</v>
      </c>
    </row>
    <row r="5033" spans="1:49">
      <c r="A5033" s="48"/>
      <c r="B5033" s="42"/>
      <c r="C5033" s="42"/>
      <c r="D5033" s="42"/>
      <c r="E5033" s="531"/>
      <c r="F5033" s="50"/>
      <c r="G5033" s="50"/>
      <c r="H5033" s="50"/>
      <c r="I5033" s="146" t="s">
        <v>970</v>
      </c>
      <c r="J5033" s="267"/>
      <c r="K5033" s="267"/>
      <c r="L5033" s="267"/>
      <c r="M5033" s="267"/>
      <c r="N5033" s="267"/>
      <c r="O5033" s="267"/>
      <c r="P5033" s="267"/>
      <c r="Q5033" s="267"/>
      <c r="R5033" s="267"/>
      <c r="S5033" s="267"/>
      <c r="T5033" s="267"/>
      <c r="U5033" s="267"/>
      <c r="V5033" s="267"/>
      <c r="W5033" s="267"/>
      <c r="X5033" s="267"/>
      <c r="Y5033" s="267"/>
      <c r="Z5033" s="267"/>
      <c r="AA5033" s="267"/>
      <c r="AB5033" s="267"/>
      <c r="AC5033" s="267"/>
      <c r="AD5033" s="267"/>
      <c r="AE5033" s="267"/>
      <c r="AF5033" s="267"/>
      <c r="AG5033" s="267"/>
      <c r="AH5033" s="267"/>
      <c r="AI5033" s="267"/>
      <c r="AJ5033" s="267"/>
      <c r="AK5033" s="267"/>
      <c r="AL5033" s="267"/>
      <c r="AM5033" s="267"/>
      <c r="AN5033" s="267"/>
      <c r="AO5033" s="267"/>
      <c r="AP5033" s="267"/>
      <c r="AQ5033" s="267"/>
      <c r="AR5033" s="267"/>
      <c r="AS5033" s="267"/>
      <c r="AT5033" s="267"/>
      <c r="AU5033" s="267"/>
      <c r="AV5033" s="267"/>
      <c r="AW5033" s="267"/>
    </row>
    <row r="5034" spans="1:49" ht="13.5" thickBot="1">
      <c r="A5034" s="48"/>
      <c r="B5034" s="42"/>
      <c r="C5034" s="42"/>
      <c r="D5034" s="42"/>
      <c r="E5034" s="531"/>
      <c r="F5034" s="50"/>
      <c r="G5034" s="50"/>
      <c r="H5034" s="50"/>
      <c r="I5034" s="146"/>
      <c r="J5034" s="29"/>
      <c r="K5034" s="29"/>
      <c r="L5034" s="29"/>
      <c r="M5034" s="29"/>
      <c r="N5034" s="29"/>
      <c r="O5034" s="29"/>
      <c r="P5034" s="29"/>
      <c r="Q5034" s="29"/>
      <c r="R5034" s="29"/>
      <c r="S5034" s="29"/>
      <c r="T5034" s="29"/>
      <c r="U5034" s="29"/>
      <c r="V5034" s="29"/>
      <c r="W5034" s="29"/>
      <c r="X5034" s="29"/>
      <c r="Y5034" s="29"/>
      <c r="Z5034" s="29"/>
      <c r="AA5034" s="29"/>
      <c r="AB5034" s="29"/>
      <c r="AC5034" s="29"/>
      <c r="AD5034" s="29"/>
      <c r="AE5034" s="29"/>
      <c r="AF5034" s="29"/>
      <c r="AG5034" s="29"/>
      <c r="AH5034" s="29"/>
      <c r="AI5034" s="29"/>
      <c r="AJ5034" s="29"/>
      <c r="AK5034" s="29"/>
      <c r="AL5034" s="29"/>
      <c r="AM5034" s="29"/>
      <c r="AN5034" s="29"/>
      <c r="AO5034" s="29"/>
      <c r="AP5034" s="29"/>
      <c r="AQ5034" s="29"/>
      <c r="AR5034" s="29"/>
      <c r="AS5034" s="29"/>
      <c r="AT5034" s="29"/>
      <c r="AU5034" s="29"/>
      <c r="AV5034" s="29"/>
      <c r="AW5034" s="29"/>
    </row>
    <row r="5035" spans="1:49" ht="35.25" customHeight="1" thickTop="1" thickBot="1">
      <c r="A5035" s="48"/>
      <c r="B5035" s="42"/>
      <c r="C5035" s="42"/>
      <c r="D5035" s="42"/>
      <c r="E5035" s="531"/>
      <c r="F5035" s="50"/>
      <c r="G5035" s="50"/>
      <c r="H5035" s="50"/>
      <c r="I5035" s="5" t="s">
        <v>2331</v>
      </c>
      <c r="J5035" s="364" t="s">
        <v>2891</v>
      </c>
      <c r="K5035" s="364" t="s">
        <v>2879</v>
      </c>
      <c r="L5035" s="364" t="s">
        <v>2880</v>
      </c>
      <c r="M5035" s="364" t="s">
        <v>2881</v>
      </c>
      <c r="N5035" s="364" t="s">
        <v>2882</v>
      </c>
      <c r="O5035" s="364" t="s">
        <v>2883</v>
      </c>
      <c r="P5035" s="364" t="s">
        <v>2884</v>
      </c>
      <c r="Q5035" s="364" t="s">
        <v>2885</v>
      </c>
      <c r="R5035" s="364" t="s">
        <v>2886</v>
      </c>
      <c r="S5035" s="364" t="s">
        <v>2887</v>
      </c>
      <c r="T5035" s="364" t="s">
        <v>2888</v>
      </c>
      <c r="U5035" s="364" t="s">
        <v>2889</v>
      </c>
      <c r="V5035" s="364" t="s">
        <v>2890</v>
      </c>
      <c r="W5035" s="365" t="s">
        <v>2893</v>
      </c>
      <c r="X5035" s="365" t="s">
        <v>2879</v>
      </c>
      <c r="Y5035" s="365" t="s">
        <v>2880</v>
      </c>
      <c r="Z5035" s="365" t="s">
        <v>2881</v>
      </c>
      <c r="AA5035" s="365" t="s">
        <v>2882</v>
      </c>
      <c r="AB5035" s="365" t="s">
        <v>2883</v>
      </c>
      <c r="AC5035" s="365" t="s">
        <v>2884</v>
      </c>
      <c r="AD5035" s="365" t="s">
        <v>2885</v>
      </c>
      <c r="AE5035" s="365" t="s">
        <v>2886</v>
      </c>
      <c r="AF5035" s="365" t="s">
        <v>2887</v>
      </c>
      <c r="AG5035" s="365" t="s">
        <v>2888</v>
      </c>
      <c r="AH5035" s="365" t="s">
        <v>2889</v>
      </c>
      <c r="AI5035" s="365" t="s">
        <v>2890</v>
      </c>
      <c r="AJ5035" s="366" t="s">
        <v>2892</v>
      </c>
      <c r="AK5035" s="366" t="s">
        <v>2879</v>
      </c>
      <c r="AL5035" s="366" t="s">
        <v>2880</v>
      </c>
      <c r="AM5035" s="366" t="s">
        <v>2881</v>
      </c>
      <c r="AN5035" s="366" t="s">
        <v>2882</v>
      </c>
      <c r="AO5035" s="366" t="s">
        <v>2883</v>
      </c>
      <c r="AP5035" s="366" t="s">
        <v>2884</v>
      </c>
      <c r="AQ5035" s="366" t="s">
        <v>2885</v>
      </c>
      <c r="AR5035" s="366" t="s">
        <v>2886</v>
      </c>
      <c r="AS5035" s="366" t="s">
        <v>2887</v>
      </c>
      <c r="AT5035" s="366" t="s">
        <v>2888</v>
      </c>
      <c r="AU5035" s="366" t="s">
        <v>2889</v>
      </c>
      <c r="AV5035" s="366" t="s">
        <v>2890</v>
      </c>
      <c r="AW5035" s="368" t="s">
        <v>2895</v>
      </c>
    </row>
    <row r="5036" spans="1:49">
      <c r="A5036" s="48"/>
      <c r="B5036" s="42"/>
      <c r="C5036" s="42"/>
      <c r="D5036" s="42"/>
      <c r="E5036" s="531"/>
      <c r="F5036" s="50"/>
      <c r="G5036" s="50"/>
      <c r="H5036" s="50"/>
      <c r="I5036" s="34"/>
      <c r="J5036" s="202" t="s">
        <v>1224</v>
      </c>
      <c r="K5036" s="202">
        <v>1</v>
      </c>
      <c r="L5036" s="202">
        <v>2</v>
      </c>
      <c r="M5036" s="202">
        <v>3</v>
      </c>
      <c r="N5036" s="202">
        <v>4</v>
      </c>
      <c r="O5036" s="202">
        <v>5</v>
      </c>
      <c r="P5036" s="202">
        <v>6</v>
      </c>
      <c r="Q5036" s="202">
        <v>7</v>
      </c>
      <c r="R5036" s="202">
        <v>8</v>
      </c>
      <c r="S5036" s="202">
        <v>9</v>
      </c>
      <c r="T5036" s="202">
        <v>10</v>
      </c>
      <c r="U5036" s="202">
        <v>13</v>
      </c>
      <c r="V5036" s="202">
        <v>14</v>
      </c>
      <c r="W5036" s="202" t="s">
        <v>1224</v>
      </c>
      <c r="X5036" s="202">
        <v>1</v>
      </c>
      <c r="Y5036" s="202">
        <v>2</v>
      </c>
      <c r="Z5036" s="202">
        <v>3</v>
      </c>
      <c r="AA5036" s="202">
        <v>4</v>
      </c>
      <c r="AB5036" s="202">
        <v>5</v>
      </c>
      <c r="AC5036" s="202">
        <v>6</v>
      </c>
      <c r="AD5036" s="202">
        <v>7</v>
      </c>
      <c r="AE5036" s="202">
        <v>8</v>
      </c>
      <c r="AF5036" s="202">
        <v>9</v>
      </c>
      <c r="AG5036" s="202">
        <v>10</v>
      </c>
      <c r="AH5036" s="202">
        <v>13</v>
      </c>
      <c r="AI5036" s="202">
        <v>14</v>
      </c>
      <c r="AJ5036" s="202" t="s">
        <v>1224</v>
      </c>
      <c r="AK5036" s="202">
        <v>1</v>
      </c>
      <c r="AL5036" s="202">
        <v>2</v>
      </c>
      <c r="AM5036" s="202">
        <v>3</v>
      </c>
      <c r="AN5036" s="202">
        <v>4</v>
      </c>
      <c r="AO5036" s="202">
        <v>5</v>
      </c>
      <c r="AP5036" s="202">
        <v>6</v>
      </c>
      <c r="AQ5036" s="202">
        <v>7</v>
      </c>
      <c r="AR5036" s="202">
        <v>8</v>
      </c>
      <c r="AS5036" s="202">
        <v>9</v>
      </c>
      <c r="AT5036" s="202">
        <v>10</v>
      </c>
      <c r="AU5036" s="202">
        <v>13</v>
      </c>
      <c r="AV5036" s="202">
        <v>14</v>
      </c>
      <c r="AW5036" s="202">
        <v>15</v>
      </c>
    </row>
    <row r="5037" spans="1:49">
      <c r="A5037" s="48"/>
      <c r="B5037" s="42"/>
      <c r="C5037" s="42"/>
      <c r="D5037" s="42"/>
      <c r="E5037" s="531"/>
      <c r="F5037" s="50"/>
      <c r="G5037" s="50"/>
      <c r="H5037" s="50"/>
      <c r="I5037" s="276" t="s">
        <v>2429</v>
      </c>
      <c r="J5037" s="277">
        <f>SUM(J5032)</f>
        <v>10000</v>
      </c>
      <c r="K5037" s="277">
        <f t="shared" ref="K5037:AT5037" si="1402">SUM(K5032)</f>
        <v>0</v>
      </c>
      <c r="L5037" s="277">
        <f t="shared" si="1402"/>
        <v>0</v>
      </c>
      <c r="M5037" s="277">
        <f t="shared" si="1402"/>
        <v>0</v>
      </c>
      <c r="N5037" s="277">
        <f t="shared" si="1402"/>
        <v>0</v>
      </c>
      <c r="O5037" s="277">
        <f t="shared" si="1402"/>
        <v>0</v>
      </c>
      <c r="P5037" s="277">
        <f t="shared" si="1402"/>
        <v>0</v>
      </c>
      <c r="Q5037" s="277">
        <f t="shared" si="1402"/>
        <v>0</v>
      </c>
      <c r="R5037" s="277">
        <f t="shared" si="1402"/>
        <v>0</v>
      </c>
      <c r="S5037" s="277">
        <f t="shared" si="1402"/>
        <v>8000</v>
      </c>
      <c r="T5037" s="277">
        <f t="shared" si="1402"/>
        <v>0</v>
      </c>
      <c r="U5037" s="277">
        <v>8000</v>
      </c>
      <c r="V5037" s="277">
        <v>2000</v>
      </c>
      <c r="W5037" s="277">
        <f>SUM(W5032)</f>
        <v>0</v>
      </c>
      <c r="X5037" s="277">
        <f t="shared" si="1402"/>
        <v>0</v>
      </c>
      <c r="Y5037" s="277">
        <f t="shared" si="1402"/>
        <v>0</v>
      </c>
      <c r="Z5037" s="277">
        <f t="shared" si="1402"/>
        <v>0</v>
      </c>
      <c r="AA5037" s="277">
        <f t="shared" si="1402"/>
        <v>0</v>
      </c>
      <c r="AB5037" s="277">
        <f t="shared" si="1402"/>
        <v>0</v>
      </c>
      <c r="AC5037" s="277">
        <f t="shared" si="1402"/>
        <v>0</v>
      </c>
      <c r="AD5037" s="277">
        <f t="shared" si="1402"/>
        <v>0</v>
      </c>
      <c r="AE5037" s="277">
        <f t="shared" si="1402"/>
        <v>0</v>
      </c>
      <c r="AF5037" s="277">
        <f t="shared" si="1402"/>
        <v>0</v>
      </c>
      <c r="AG5037" s="277">
        <f t="shared" si="1402"/>
        <v>0</v>
      </c>
      <c r="AH5037" s="277">
        <v>0</v>
      </c>
      <c r="AI5037" s="277">
        <v>0</v>
      </c>
      <c r="AJ5037" s="277">
        <f>SUM(AJ5032)</f>
        <v>4240</v>
      </c>
      <c r="AK5037" s="277">
        <f t="shared" si="1402"/>
        <v>0</v>
      </c>
      <c r="AL5037" s="277">
        <f t="shared" si="1402"/>
        <v>0</v>
      </c>
      <c r="AM5037" s="277">
        <f t="shared" si="1402"/>
        <v>2079</v>
      </c>
      <c r="AN5037" s="277">
        <f t="shared" si="1402"/>
        <v>0</v>
      </c>
      <c r="AO5037" s="277">
        <f t="shared" si="1402"/>
        <v>1200</v>
      </c>
      <c r="AP5037" s="277">
        <f t="shared" si="1402"/>
        <v>661</v>
      </c>
      <c r="AQ5037" s="277">
        <f t="shared" si="1402"/>
        <v>0</v>
      </c>
      <c r="AR5037" s="277">
        <f t="shared" si="1402"/>
        <v>0</v>
      </c>
      <c r="AS5037" s="277">
        <f t="shared" si="1402"/>
        <v>0</v>
      </c>
      <c r="AT5037" s="277">
        <f t="shared" si="1402"/>
        <v>0</v>
      </c>
      <c r="AU5037" s="277">
        <v>3940</v>
      </c>
      <c r="AV5037" s="277">
        <v>300</v>
      </c>
      <c r="AW5037" s="277">
        <f>U5037+AH5037+AU5037</f>
        <v>11940</v>
      </c>
    </row>
    <row r="5038" spans="1:49">
      <c r="A5038" s="48"/>
      <c r="B5038" s="42"/>
      <c r="C5038" s="42"/>
      <c r="D5038" s="42"/>
      <c r="E5038" s="531"/>
      <c r="F5038" s="50"/>
      <c r="G5038" s="50"/>
      <c r="H5038" s="50"/>
      <c r="I5038" s="276"/>
      <c r="J5038" s="277"/>
      <c r="K5038" s="277"/>
      <c r="L5038" s="277"/>
      <c r="M5038" s="277"/>
      <c r="N5038" s="277"/>
      <c r="O5038" s="277"/>
      <c r="P5038" s="277"/>
      <c r="Q5038" s="277"/>
      <c r="R5038" s="277"/>
      <c r="S5038" s="277"/>
      <c r="T5038" s="277"/>
      <c r="U5038" s="277">
        <v>0</v>
      </c>
      <c r="V5038" s="277">
        <v>0</v>
      </c>
      <c r="W5038" s="277"/>
      <c r="X5038" s="277"/>
      <c r="Y5038" s="277"/>
      <c r="Z5038" s="277"/>
      <c r="AA5038" s="277"/>
      <c r="AB5038" s="277"/>
      <c r="AC5038" s="277"/>
      <c r="AD5038" s="277"/>
      <c r="AE5038" s="277"/>
      <c r="AF5038" s="277"/>
      <c r="AG5038" s="277"/>
      <c r="AH5038" s="277">
        <v>0</v>
      </c>
      <c r="AI5038" s="277">
        <v>0</v>
      </c>
      <c r="AJ5038" s="277"/>
      <c r="AK5038" s="277"/>
      <c r="AL5038" s="277"/>
      <c r="AM5038" s="277"/>
      <c r="AN5038" s="277"/>
      <c r="AO5038" s="277"/>
      <c r="AP5038" s="277"/>
      <c r="AQ5038" s="277"/>
      <c r="AR5038" s="277"/>
      <c r="AS5038" s="277"/>
      <c r="AT5038" s="277"/>
      <c r="AU5038" s="277">
        <v>0</v>
      </c>
      <c r="AV5038" s="277">
        <v>0</v>
      </c>
      <c r="AW5038" s="277">
        <f>U5038+AH5038+AU5038</f>
        <v>0</v>
      </c>
    </row>
    <row r="5039" spans="1:49">
      <c r="A5039" s="48"/>
      <c r="B5039" s="42"/>
      <c r="C5039" s="42"/>
      <c r="D5039" s="42"/>
      <c r="E5039" s="531"/>
      <c r="F5039" s="50"/>
      <c r="G5039" s="50"/>
      <c r="H5039" s="50"/>
      <c r="I5039" s="276"/>
      <c r="J5039" s="277"/>
      <c r="K5039" s="277"/>
      <c r="L5039" s="277"/>
      <c r="M5039" s="277"/>
      <c r="N5039" s="277"/>
      <c r="O5039" s="277"/>
      <c r="P5039" s="277"/>
      <c r="Q5039" s="277"/>
      <c r="R5039" s="277"/>
      <c r="S5039" s="277"/>
      <c r="T5039" s="277"/>
      <c r="U5039" s="277">
        <v>0</v>
      </c>
      <c r="V5039" s="277">
        <v>0</v>
      </c>
      <c r="W5039" s="277"/>
      <c r="X5039" s="277"/>
      <c r="Y5039" s="277"/>
      <c r="Z5039" s="277"/>
      <c r="AA5039" s="277"/>
      <c r="AB5039" s="277"/>
      <c r="AC5039" s="277"/>
      <c r="AD5039" s="277"/>
      <c r="AE5039" s="277"/>
      <c r="AF5039" s="277"/>
      <c r="AG5039" s="277"/>
      <c r="AH5039" s="277">
        <v>0</v>
      </c>
      <c r="AI5039" s="277">
        <v>0</v>
      </c>
      <c r="AJ5039" s="277"/>
      <c r="AK5039" s="277"/>
      <c r="AL5039" s="277"/>
      <c r="AM5039" s="277"/>
      <c r="AN5039" s="277"/>
      <c r="AO5039" s="277"/>
      <c r="AP5039" s="277"/>
      <c r="AQ5039" s="277"/>
      <c r="AR5039" s="277"/>
      <c r="AS5039" s="277"/>
      <c r="AT5039" s="277"/>
      <c r="AU5039" s="277">
        <v>0</v>
      </c>
      <c r="AV5039" s="277">
        <v>0</v>
      </c>
      <c r="AW5039" s="277">
        <f>U5039+AH5039+AU5039</f>
        <v>0</v>
      </c>
    </row>
    <row r="5040" spans="1:49">
      <c r="A5040" s="48"/>
      <c r="B5040" s="42"/>
      <c r="C5040" s="42"/>
      <c r="D5040" s="42"/>
      <c r="E5040" s="531"/>
      <c r="F5040" s="50"/>
      <c r="G5040" s="50"/>
      <c r="H5040" s="50"/>
      <c r="I5040" s="276"/>
      <c r="J5040" s="277"/>
      <c r="K5040" s="277"/>
      <c r="L5040" s="277"/>
      <c r="M5040" s="277"/>
      <c r="N5040" s="277"/>
      <c r="O5040" s="277"/>
      <c r="P5040" s="277"/>
      <c r="Q5040" s="277"/>
      <c r="R5040" s="277"/>
      <c r="S5040" s="277"/>
      <c r="T5040" s="277"/>
      <c r="U5040" s="277">
        <v>0</v>
      </c>
      <c r="V5040" s="277">
        <v>0</v>
      </c>
      <c r="W5040" s="277"/>
      <c r="X5040" s="277"/>
      <c r="Y5040" s="277"/>
      <c r="Z5040" s="277"/>
      <c r="AA5040" s="277"/>
      <c r="AB5040" s="277"/>
      <c r="AC5040" s="277"/>
      <c r="AD5040" s="277"/>
      <c r="AE5040" s="277"/>
      <c r="AF5040" s="277"/>
      <c r="AG5040" s="277"/>
      <c r="AH5040" s="277">
        <v>0</v>
      </c>
      <c r="AI5040" s="277">
        <v>0</v>
      </c>
      <c r="AJ5040" s="277"/>
      <c r="AK5040" s="277"/>
      <c r="AL5040" s="277"/>
      <c r="AM5040" s="277"/>
      <c r="AN5040" s="277"/>
      <c r="AO5040" s="277"/>
      <c r="AP5040" s="277"/>
      <c r="AQ5040" s="277"/>
      <c r="AR5040" s="277"/>
      <c r="AS5040" s="277"/>
      <c r="AT5040" s="277"/>
      <c r="AU5040" s="277">
        <v>0</v>
      </c>
      <c r="AV5040" s="277">
        <v>0</v>
      </c>
      <c r="AW5040" s="277">
        <f>U5040+AH5040+AU5040</f>
        <v>0</v>
      </c>
    </row>
    <row r="5041" spans="1:49">
      <c r="A5041" s="48"/>
      <c r="B5041" s="42"/>
      <c r="C5041" s="42"/>
      <c r="D5041" s="42"/>
      <c r="E5041" s="531"/>
      <c r="F5041" s="50"/>
      <c r="G5041" s="50"/>
      <c r="H5041" s="50"/>
      <c r="I5041" s="276" t="s">
        <v>1631</v>
      </c>
      <c r="J5041" s="277">
        <f>SUM(J5037:J5040)</f>
        <v>10000</v>
      </c>
      <c r="K5041" s="277">
        <f t="shared" ref="K5041:AT5041" si="1403">SUM(K5037:K5040)</f>
        <v>0</v>
      </c>
      <c r="L5041" s="277">
        <f t="shared" si="1403"/>
        <v>0</v>
      </c>
      <c r="M5041" s="277">
        <f t="shared" si="1403"/>
        <v>0</v>
      </c>
      <c r="N5041" s="277">
        <f t="shared" si="1403"/>
        <v>0</v>
      </c>
      <c r="O5041" s="277">
        <f t="shared" si="1403"/>
        <v>0</v>
      </c>
      <c r="P5041" s="277">
        <f t="shared" si="1403"/>
        <v>0</v>
      </c>
      <c r="Q5041" s="277">
        <f t="shared" si="1403"/>
        <v>0</v>
      </c>
      <c r="R5041" s="277">
        <f t="shared" si="1403"/>
        <v>0</v>
      </c>
      <c r="S5041" s="277">
        <f t="shared" si="1403"/>
        <v>8000</v>
      </c>
      <c r="T5041" s="277">
        <f t="shared" si="1403"/>
        <v>0</v>
      </c>
      <c r="U5041" s="277">
        <v>8000</v>
      </c>
      <c r="V5041" s="277">
        <v>2000</v>
      </c>
      <c r="W5041" s="277">
        <f>SUM(W5037:W5040)</f>
        <v>0</v>
      </c>
      <c r="X5041" s="277">
        <f t="shared" si="1403"/>
        <v>0</v>
      </c>
      <c r="Y5041" s="277">
        <f t="shared" si="1403"/>
        <v>0</v>
      </c>
      <c r="Z5041" s="277">
        <f t="shared" si="1403"/>
        <v>0</v>
      </c>
      <c r="AA5041" s="277">
        <f t="shared" si="1403"/>
        <v>0</v>
      </c>
      <c r="AB5041" s="277">
        <f t="shared" si="1403"/>
        <v>0</v>
      </c>
      <c r="AC5041" s="277">
        <f t="shared" si="1403"/>
        <v>0</v>
      </c>
      <c r="AD5041" s="277">
        <f t="shared" si="1403"/>
        <v>0</v>
      </c>
      <c r="AE5041" s="277">
        <f t="shared" si="1403"/>
        <v>0</v>
      </c>
      <c r="AF5041" s="277">
        <f t="shared" si="1403"/>
        <v>0</v>
      </c>
      <c r="AG5041" s="277">
        <f t="shared" si="1403"/>
        <v>0</v>
      </c>
      <c r="AH5041" s="277">
        <v>0</v>
      </c>
      <c r="AI5041" s="277">
        <v>0</v>
      </c>
      <c r="AJ5041" s="277">
        <f>SUM(AJ5037:AJ5040)</f>
        <v>4240</v>
      </c>
      <c r="AK5041" s="277">
        <f t="shared" si="1403"/>
        <v>0</v>
      </c>
      <c r="AL5041" s="277">
        <f t="shared" si="1403"/>
        <v>0</v>
      </c>
      <c r="AM5041" s="277">
        <f t="shared" si="1403"/>
        <v>2079</v>
      </c>
      <c r="AN5041" s="277">
        <f t="shared" si="1403"/>
        <v>0</v>
      </c>
      <c r="AO5041" s="277">
        <f t="shared" si="1403"/>
        <v>1200</v>
      </c>
      <c r="AP5041" s="277">
        <f t="shared" si="1403"/>
        <v>661</v>
      </c>
      <c r="AQ5041" s="277">
        <f t="shared" si="1403"/>
        <v>0</v>
      </c>
      <c r="AR5041" s="277">
        <f t="shared" si="1403"/>
        <v>0</v>
      </c>
      <c r="AS5041" s="277">
        <f t="shared" si="1403"/>
        <v>0</v>
      </c>
      <c r="AT5041" s="277">
        <f t="shared" si="1403"/>
        <v>0</v>
      </c>
      <c r="AU5041" s="277">
        <v>3940</v>
      </c>
      <c r="AV5041" s="277">
        <v>300</v>
      </c>
      <c r="AW5041" s="277">
        <f>U5041+AH5041+AU5041</f>
        <v>11940</v>
      </c>
    </row>
    <row r="5042" spans="1:49">
      <c r="A5042" s="48"/>
      <c r="B5042" s="42"/>
      <c r="C5042" s="42"/>
      <c r="D5042" s="42"/>
      <c r="E5042" s="531"/>
      <c r="F5042" s="50"/>
      <c r="G5042" s="50"/>
      <c r="H5042" s="50"/>
      <c r="I5042" s="146"/>
      <c r="J5042" s="29"/>
      <c r="K5042" s="29"/>
      <c r="L5042" s="29"/>
      <c r="M5042" s="29"/>
      <c r="N5042" s="29"/>
      <c r="O5042" s="29"/>
      <c r="P5042" s="29"/>
      <c r="Q5042" s="29"/>
      <c r="R5042" s="29"/>
      <c r="S5042" s="29"/>
      <c r="T5042" s="29"/>
      <c r="U5042" s="29"/>
      <c r="V5042" s="29"/>
      <c r="W5042" s="29"/>
      <c r="X5042" s="29"/>
      <c r="Y5042" s="29"/>
      <c r="Z5042" s="29"/>
      <c r="AA5042" s="29"/>
      <c r="AB5042" s="29"/>
      <c r="AC5042" s="29"/>
      <c r="AD5042" s="29"/>
      <c r="AE5042" s="29"/>
      <c r="AF5042" s="29"/>
      <c r="AG5042" s="29"/>
      <c r="AH5042" s="29"/>
      <c r="AI5042" s="29"/>
      <c r="AJ5042" s="29"/>
      <c r="AK5042" s="29"/>
      <c r="AL5042" s="29"/>
      <c r="AM5042" s="29"/>
      <c r="AN5042" s="29"/>
      <c r="AO5042" s="29"/>
      <c r="AP5042" s="29"/>
      <c r="AQ5042" s="29"/>
      <c r="AR5042" s="29"/>
      <c r="AS5042" s="29"/>
      <c r="AT5042" s="29"/>
      <c r="AU5042" s="29"/>
      <c r="AV5042" s="29"/>
      <c r="AW5042" s="29"/>
    </row>
    <row r="5043" spans="1:49">
      <c r="A5043" s="48"/>
      <c r="B5043" s="42"/>
      <c r="C5043" s="42"/>
      <c r="D5043" s="42"/>
      <c r="E5043" s="531"/>
      <c r="F5043" s="50"/>
      <c r="G5043" s="50"/>
      <c r="H5043" s="50"/>
      <c r="I5043" s="53"/>
      <c r="J5043" s="29"/>
      <c r="K5043" s="29"/>
      <c r="L5043" s="29"/>
      <c r="M5043" s="29"/>
      <c r="N5043" s="29"/>
      <c r="O5043" s="29"/>
      <c r="P5043" s="29"/>
      <c r="Q5043" s="29"/>
      <c r="R5043" s="29"/>
      <c r="S5043" s="29"/>
      <c r="T5043" s="29"/>
      <c r="U5043" s="29"/>
      <c r="V5043" s="29"/>
      <c r="W5043" s="29"/>
      <c r="X5043" s="29"/>
      <c r="Y5043" s="29"/>
      <c r="Z5043" s="29"/>
      <c r="AA5043" s="29"/>
      <c r="AB5043" s="29"/>
      <c r="AC5043" s="29"/>
      <c r="AD5043" s="29"/>
      <c r="AE5043" s="29"/>
      <c r="AF5043" s="29"/>
      <c r="AG5043" s="29"/>
      <c r="AH5043" s="29"/>
      <c r="AI5043" s="29"/>
      <c r="AJ5043" s="29"/>
      <c r="AK5043" s="29"/>
      <c r="AL5043" s="29"/>
      <c r="AM5043" s="29"/>
      <c r="AN5043" s="29"/>
      <c r="AO5043" s="29"/>
      <c r="AP5043" s="29"/>
      <c r="AQ5043" s="29"/>
      <c r="AR5043" s="29"/>
      <c r="AS5043" s="29"/>
      <c r="AT5043" s="29"/>
      <c r="AU5043" s="29"/>
      <c r="AV5043" s="29"/>
      <c r="AW5043" s="29"/>
    </row>
    <row r="5044" spans="1:49" ht="16.5" thickBot="1">
      <c r="A5044" s="78" t="s">
        <v>2146</v>
      </c>
      <c r="B5044" s="78"/>
      <c r="C5044" s="78"/>
      <c r="D5044" s="463"/>
      <c r="E5044" s="539"/>
      <c r="F5044" s="129"/>
      <c r="G5044" s="129"/>
      <c r="H5044" s="129"/>
      <c r="I5044" s="103"/>
    </row>
    <row r="5045" spans="1:49" s="151" customFormat="1" ht="36" customHeight="1" thickTop="1" thickBot="1">
      <c r="A5045" s="147" t="s">
        <v>2079</v>
      </c>
      <c r="B5045" s="5" t="s">
        <v>2080</v>
      </c>
      <c r="C5045" s="5" t="s">
        <v>1335</v>
      </c>
      <c r="D5045" s="450"/>
      <c r="E5045" s="148" t="s">
        <v>1570</v>
      </c>
      <c r="F5045" s="149" t="s">
        <v>1438</v>
      </c>
      <c r="G5045" s="149"/>
      <c r="H5045" s="149" t="s">
        <v>2332</v>
      </c>
      <c r="I5045" s="5" t="s">
        <v>856</v>
      </c>
      <c r="J5045" s="364" t="s">
        <v>2891</v>
      </c>
      <c r="K5045" s="364" t="s">
        <v>2879</v>
      </c>
      <c r="L5045" s="364" t="s">
        <v>2880</v>
      </c>
      <c r="M5045" s="364" t="s">
        <v>2881</v>
      </c>
      <c r="N5045" s="364" t="s">
        <v>2882</v>
      </c>
      <c r="O5045" s="364" t="s">
        <v>2883</v>
      </c>
      <c r="P5045" s="364" t="s">
        <v>2884</v>
      </c>
      <c r="Q5045" s="364" t="s">
        <v>2885</v>
      </c>
      <c r="R5045" s="364" t="s">
        <v>2886</v>
      </c>
      <c r="S5045" s="364" t="s">
        <v>2887</v>
      </c>
      <c r="T5045" s="364" t="s">
        <v>2888</v>
      </c>
      <c r="U5045" s="364" t="s">
        <v>2889</v>
      </c>
      <c r="V5045" s="364" t="s">
        <v>2890</v>
      </c>
      <c r="W5045" s="365" t="s">
        <v>2893</v>
      </c>
      <c r="X5045" s="365" t="s">
        <v>2879</v>
      </c>
      <c r="Y5045" s="365" t="s">
        <v>2880</v>
      </c>
      <c r="Z5045" s="365" t="s">
        <v>2881</v>
      </c>
      <c r="AA5045" s="365" t="s">
        <v>2882</v>
      </c>
      <c r="AB5045" s="365" t="s">
        <v>2883</v>
      </c>
      <c r="AC5045" s="365" t="s">
        <v>2884</v>
      </c>
      <c r="AD5045" s="365" t="s">
        <v>2885</v>
      </c>
      <c r="AE5045" s="365" t="s">
        <v>2886</v>
      </c>
      <c r="AF5045" s="365" t="s">
        <v>2887</v>
      </c>
      <c r="AG5045" s="365" t="s">
        <v>2888</v>
      </c>
      <c r="AH5045" s="365" t="s">
        <v>2889</v>
      </c>
      <c r="AI5045" s="365" t="s">
        <v>2890</v>
      </c>
      <c r="AJ5045" s="366" t="s">
        <v>2892</v>
      </c>
      <c r="AK5045" s="366" t="s">
        <v>2879</v>
      </c>
      <c r="AL5045" s="366" t="s">
        <v>2880</v>
      </c>
      <c r="AM5045" s="366" t="s">
        <v>2881</v>
      </c>
      <c r="AN5045" s="366" t="s">
        <v>2882</v>
      </c>
      <c r="AO5045" s="366" t="s">
        <v>2883</v>
      </c>
      <c r="AP5045" s="366" t="s">
        <v>2884</v>
      </c>
      <c r="AQ5045" s="366" t="s">
        <v>2885</v>
      </c>
      <c r="AR5045" s="366" t="s">
        <v>2886</v>
      </c>
      <c r="AS5045" s="366" t="s">
        <v>2887</v>
      </c>
      <c r="AT5045" s="366" t="s">
        <v>2888</v>
      </c>
      <c r="AU5045" s="366" t="s">
        <v>2889</v>
      </c>
      <c r="AV5045" s="366" t="s">
        <v>2890</v>
      </c>
      <c r="AW5045" s="368" t="s">
        <v>2895</v>
      </c>
    </row>
    <row r="5046" spans="1:49">
      <c r="A5046" s="33"/>
      <c r="B5046" s="34"/>
      <c r="C5046" s="34"/>
      <c r="D5046" s="34"/>
      <c r="E5046" s="35"/>
      <c r="F5046" s="36"/>
      <c r="G5046" s="36"/>
      <c r="H5046" s="36"/>
      <c r="I5046" s="34"/>
      <c r="J5046" s="202" t="s">
        <v>1224</v>
      </c>
      <c r="K5046" s="202">
        <v>1</v>
      </c>
      <c r="L5046" s="202">
        <v>2</v>
      </c>
      <c r="M5046" s="202">
        <v>3</v>
      </c>
      <c r="N5046" s="202">
        <v>4</v>
      </c>
      <c r="O5046" s="202">
        <v>5</v>
      </c>
      <c r="P5046" s="202">
        <v>6</v>
      </c>
      <c r="Q5046" s="202">
        <v>7</v>
      </c>
      <c r="R5046" s="202">
        <v>8</v>
      </c>
      <c r="S5046" s="202">
        <v>9</v>
      </c>
      <c r="T5046" s="202">
        <v>10</v>
      </c>
      <c r="U5046" s="202">
        <v>13</v>
      </c>
      <c r="V5046" s="202">
        <v>14</v>
      </c>
      <c r="W5046" s="202" t="s">
        <v>1224</v>
      </c>
      <c r="X5046" s="202">
        <v>1</v>
      </c>
      <c r="Y5046" s="202">
        <v>2</v>
      </c>
      <c r="Z5046" s="202">
        <v>3</v>
      </c>
      <c r="AA5046" s="202">
        <v>4</v>
      </c>
      <c r="AB5046" s="202">
        <v>5</v>
      </c>
      <c r="AC5046" s="202">
        <v>6</v>
      </c>
      <c r="AD5046" s="202">
        <v>7</v>
      </c>
      <c r="AE5046" s="202">
        <v>8</v>
      </c>
      <c r="AF5046" s="202">
        <v>9</v>
      </c>
      <c r="AG5046" s="202">
        <v>10</v>
      </c>
      <c r="AH5046" s="202">
        <v>13</v>
      </c>
      <c r="AI5046" s="202">
        <v>14</v>
      </c>
      <c r="AJ5046" s="202" t="s">
        <v>1224</v>
      </c>
      <c r="AK5046" s="202">
        <v>1</v>
      </c>
      <c r="AL5046" s="202">
        <v>2</v>
      </c>
      <c r="AM5046" s="202">
        <v>3</v>
      </c>
      <c r="AN5046" s="202">
        <v>4</v>
      </c>
      <c r="AO5046" s="202">
        <v>5</v>
      </c>
      <c r="AP5046" s="202">
        <v>6</v>
      </c>
      <c r="AQ5046" s="202">
        <v>7</v>
      </c>
      <c r="AR5046" s="202">
        <v>8</v>
      </c>
      <c r="AS5046" s="202">
        <v>9</v>
      </c>
      <c r="AT5046" s="202">
        <v>10</v>
      </c>
      <c r="AU5046" s="202">
        <v>13</v>
      </c>
      <c r="AV5046" s="202">
        <v>14</v>
      </c>
      <c r="AW5046" s="202">
        <v>15</v>
      </c>
    </row>
    <row r="5047" spans="1:49">
      <c r="A5047" s="37"/>
      <c r="B5047" s="38"/>
      <c r="C5047" s="38"/>
      <c r="D5047" s="38"/>
      <c r="E5047" s="60"/>
      <c r="F5047" s="61"/>
      <c r="G5047" s="61"/>
      <c r="H5047" s="61"/>
      <c r="I5047" s="38"/>
      <c r="J5047" s="134"/>
      <c r="K5047" s="134"/>
      <c r="L5047" s="134"/>
      <c r="M5047" s="134"/>
      <c r="N5047" s="134"/>
      <c r="O5047" s="134"/>
      <c r="P5047" s="134"/>
      <c r="Q5047" s="134"/>
      <c r="R5047" s="134"/>
      <c r="S5047" s="134"/>
      <c r="T5047" s="134"/>
      <c r="U5047" s="134"/>
      <c r="V5047" s="134"/>
      <c r="W5047" s="134"/>
      <c r="X5047" s="134"/>
      <c r="Y5047" s="134"/>
      <c r="Z5047" s="134"/>
      <c r="AA5047" s="134"/>
      <c r="AB5047" s="134"/>
      <c r="AC5047" s="134"/>
      <c r="AD5047" s="134"/>
      <c r="AE5047" s="134"/>
      <c r="AF5047" s="134"/>
      <c r="AG5047" s="134"/>
      <c r="AH5047" s="134"/>
      <c r="AI5047" s="134"/>
      <c r="AJ5047" s="134"/>
      <c r="AK5047" s="134"/>
      <c r="AL5047" s="134"/>
      <c r="AM5047" s="134"/>
      <c r="AN5047" s="134"/>
      <c r="AO5047" s="134"/>
      <c r="AP5047" s="134"/>
      <c r="AQ5047" s="134"/>
      <c r="AR5047" s="134"/>
      <c r="AS5047" s="134"/>
      <c r="AT5047" s="134"/>
      <c r="AU5047" s="134"/>
      <c r="AV5047" s="134"/>
      <c r="AW5047" s="134"/>
    </row>
    <row r="5048" spans="1:49">
      <c r="A5048" s="92" t="s">
        <v>797</v>
      </c>
      <c r="B5048" s="93" t="s">
        <v>1030</v>
      </c>
      <c r="C5048" s="93" t="s">
        <v>2163</v>
      </c>
      <c r="D5048" s="460"/>
      <c r="E5048" s="531"/>
      <c r="F5048" s="50"/>
      <c r="G5048" s="50"/>
      <c r="H5048" s="50"/>
      <c r="I5048" s="41" t="s">
        <v>2164</v>
      </c>
      <c r="J5048" s="28"/>
      <c r="K5048" s="28"/>
      <c r="L5048" s="28"/>
      <c r="M5048" s="28"/>
      <c r="N5048" s="28"/>
      <c r="O5048" s="28"/>
      <c r="P5048" s="28"/>
      <c r="Q5048" s="28"/>
      <c r="R5048" s="28"/>
      <c r="S5048" s="28"/>
      <c r="T5048" s="28"/>
      <c r="U5048" s="28"/>
      <c r="V5048" s="28"/>
      <c r="W5048" s="28"/>
      <c r="X5048" s="28"/>
      <c r="Y5048" s="28"/>
      <c r="Z5048" s="28"/>
      <c r="AA5048" s="28"/>
      <c r="AB5048" s="28"/>
      <c r="AC5048" s="28"/>
      <c r="AD5048" s="28"/>
      <c r="AE5048" s="28"/>
      <c r="AF5048" s="28"/>
      <c r="AG5048" s="28"/>
      <c r="AH5048" s="28"/>
      <c r="AI5048" s="28"/>
      <c r="AJ5048" s="28"/>
      <c r="AK5048" s="28"/>
      <c r="AL5048" s="28"/>
      <c r="AM5048" s="28"/>
      <c r="AN5048" s="28"/>
      <c r="AO5048" s="28"/>
      <c r="AP5048" s="28"/>
      <c r="AQ5048" s="28"/>
      <c r="AR5048" s="28"/>
      <c r="AS5048" s="28"/>
      <c r="AT5048" s="28"/>
      <c r="AU5048" s="28"/>
      <c r="AV5048" s="28"/>
      <c r="AW5048" s="28"/>
    </row>
    <row r="5049" spans="1:49">
      <c r="A5049" s="48"/>
      <c r="B5049" s="1"/>
      <c r="C5049" s="1"/>
      <c r="D5049" s="369"/>
      <c r="E5049" s="531"/>
      <c r="F5049" s="50"/>
      <c r="G5049" s="50"/>
      <c r="H5049" s="50"/>
      <c r="I5049" s="108"/>
      <c r="J5049" s="28"/>
      <c r="K5049" s="28"/>
      <c r="L5049" s="28"/>
      <c r="M5049" s="28"/>
      <c r="N5049" s="28"/>
      <c r="O5049" s="28"/>
      <c r="P5049" s="28"/>
      <c r="Q5049" s="28"/>
      <c r="R5049" s="28"/>
      <c r="S5049" s="28"/>
      <c r="T5049" s="28"/>
      <c r="U5049" s="28"/>
      <c r="V5049" s="28"/>
      <c r="W5049" s="28"/>
      <c r="X5049" s="28"/>
      <c r="Y5049" s="28"/>
      <c r="Z5049" s="28"/>
      <c r="AA5049" s="28"/>
      <c r="AB5049" s="28"/>
      <c r="AC5049" s="28"/>
      <c r="AD5049" s="28"/>
      <c r="AE5049" s="28"/>
      <c r="AF5049" s="28"/>
      <c r="AG5049" s="28"/>
      <c r="AH5049" s="28"/>
      <c r="AI5049" s="28"/>
      <c r="AJ5049" s="28"/>
      <c r="AK5049" s="28"/>
      <c r="AL5049" s="28"/>
      <c r="AM5049" s="28"/>
      <c r="AN5049" s="28"/>
      <c r="AO5049" s="28"/>
      <c r="AP5049" s="28"/>
      <c r="AQ5049" s="28"/>
      <c r="AR5049" s="28"/>
      <c r="AS5049" s="28"/>
      <c r="AT5049" s="28"/>
      <c r="AU5049" s="28"/>
      <c r="AV5049" s="28"/>
      <c r="AW5049" s="28"/>
    </row>
    <row r="5050" spans="1:49">
      <c r="A5050" s="48"/>
      <c r="B5050" s="42"/>
      <c r="C5050" s="42"/>
      <c r="D5050" s="42"/>
      <c r="E5050" s="531"/>
      <c r="F5050" s="50"/>
      <c r="G5050" s="50"/>
      <c r="H5050" s="50"/>
      <c r="I5050" s="49" t="s">
        <v>1559</v>
      </c>
      <c r="J5050" s="12">
        <f>SUM(J5051,J5059,J5061)</f>
        <v>10000</v>
      </c>
      <c r="K5050" s="12">
        <f t="shared" ref="K5050:AT5050" si="1404">SUM(K5051,K5059,K5061)</f>
        <v>0</v>
      </c>
      <c r="L5050" s="12">
        <f t="shared" si="1404"/>
        <v>0</v>
      </c>
      <c r="M5050" s="12">
        <f t="shared" si="1404"/>
        <v>3800</v>
      </c>
      <c r="N5050" s="12">
        <f t="shared" si="1404"/>
        <v>0</v>
      </c>
      <c r="O5050" s="12">
        <f t="shared" si="1404"/>
        <v>3200</v>
      </c>
      <c r="P5050" s="12">
        <f t="shared" si="1404"/>
        <v>0</v>
      </c>
      <c r="Q5050" s="12">
        <f t="shared" si="1404"/>
        <v>3000</v>
      </c>
      <c r="R5050" s="12">
        <f t="shared" si="1404"/>
        <v>0</v>
      </c>
      <c r="S5050" s="12">
        <f t="shared" si="1404"/>
        <v>0</v>
      </c>
      <c r="T5050" s="12">
        <f t="shared" si="1404"/>
        <v>0</v>
      </c>
      <c r="U5050" s="12">
        <v>10000</v>
      </c>
      <c r="V5050" s="12">
        <v>0</v>
      </c>
      <c r="W5050" s="12">
        <f>SUM(W5051,W5059,W5061)</f>
        <v>0</v>
      </c>
      <c r="X5050" s="12">
        <f t="shared" si="1404"/>
        <v>0</v>
      </c>
      <c r="Y5050" s="12">
        <f t="shared" si="1404"/>
        <v>0</v>
      </c>
      <c r="Z5050" s="12">
        <f t="shared" si="1404"/>
        <v>0</v>
      </c>
      <c r="AA5050" s="12">
        <f t="shared" si="1404"/>
        <v>0</v>
      </c>
      <c r="AB5050" s="12">
        <f t="shared" si="1404"/>
        <v>0</v>
      </c>
      <c r="AC5050" s="12">
        <f t="shared" si="1404"/>
        <v>0</v>
      </c>
      <c r="AD5050" s="12">
        <f t="shared" si="1404"/>
        <v>0</v>
      </c>
      <c r="AE5050" s="12">
        <f t="shared" si="1404"/>
        <v>0</v>
      </c>
      <c r="AF5050" s="12">
        <f t="shared" si="1404"/>
        <v>0</v>
      </c>
      <c r="AG5050" s="12">
        <f t="shared" si="1404"/>
        <v>0</v>
      </c>
      <c r="AH5050" s="12">
        <v>0</v>
      </c>
      <c r="AI5050" s="12">
        <v>0</v>
      </c>
      <c r="AJ5050" s="12">
        <f>SUM(AJ5051,AJ5059,AJ5061)</f>
        <v>0</v>
      </c>
      <c r="AK5050" s="12">
        <f t="shared" si="1404"/>
        <v>0</v>
      </c>
      <c r="AL5050" s="12">
        <f t="shared" si="1404"/>
        <v>0</v>
      </c>
      <c r="AM5050" s="12">
        <f t="shared" si="1404"/>
        <v>0</v>
      </c>
      <c r="AN5050" s="12">
        <f t="shared" si="1404"/>
        <v>0</v>
      </c>
      <c r="AO5050" s="12">
        <f t="shared" si="1404"/>
        <v>0</v>
      </c>
      <c r="AP5050" s="12">
        <f t="shared" si="1404"/>
        <v>0</v>
      </c>
      <c r="AQ5050" s="12">
        <f t="shared" si="1404"/>
        <v>0</v>
      </c>
      <c r="AR5050" s="12">
        <f t="shared" si="1404"/>
        <v>0</v>
      </c>
      <c r="AS5050" s="12">
        <f t="shared" si="1404"/>
        <v>0</v>
      </c>
      <c r="AT5050" s="12">
        <f t="shared" si="1404"/>
        <v>0</v>
      </c>
      <c r="AU5050" s="12">
        <v>0</v>
      </c>
      <c r="AV5050" s="12">
        <v>0</v>
      </c>
      <c r="AW5050" s="12">
        <f t="shared" ref="AW5050:AW5079" si="1405">U5050+AH5050+AU5050</f>
        <v>10000</v>
      </c>
    </row>
    <row r="5051" spans="1:49">
      <c r="A5051" s="44" t="s">
        <v>797</v>
      </c>
      <c r="B5051" s="45" t="s">
        <v>1030</v>
      </c>
      <c r="C5051" s="45" t="s">
        <v>2163</v>
      </c>
      <c r="D5051" s="452" t="s">
        <v>2992</v>
      </c>
      <c r="E5051" s="213" t="s">
        <v>771</v>
      </c>
      <c r="F5051" s="65"/>
      <c r="G5051" s="65"/>
      <c r="H5051" s="65"/>
      <c r="I5051" s="1" t="s">
        <v>1500</v>
      </c>
      <c r="J5051" s="9">
        <f>SUM(J5052:J5053)</f>
        <v>0</v>
      </c>
      <c r="K5051" s="9">
        <f t="shared" ref="K5051:AT5051" si="1406">SUM(K5052:K5053)</f>
        <v>0</v>
      </c>
      <c r="L5051" s="9">
        <f t="shared" si="1406"/>
        <v>0</v>
      </c>
      <c r="M5051" s="9">
        <f t="shared" si="1406"/>
        <v>0</v>
      </c>
      <c r="N5051" s="9">
        <f t="shared" si="1406"/>
        <v>0</v>
      </c>
      <c r="O5051" s="9">
        <f t="shared" si="1406"/>
        <v>0</v>
      </c>
      <c r="P5051" s="9">
        <f t="shared" si="1406"/>
        <v>0</v>
      </c>
      <c r="Q5051" s="9">
        <f t="shared" si="1406"/>
        <v>0</v>
      </c>
      <c r="R5051" s="9">
        <f t="shared" si="1406"/>
        <v>0</v>
      </c>
      <c r="S5051" s="9">
        <f t="shared" si="1406"/>
        <v>0</v>
      </c>
      <c r="T5051" s="9">
        <f t="shared" si="1406"/>
        <v>0</v>
      </c>
      <c r="U5051" s="9">
        <v>0</v>
      </c>
      <c r="V5051" s="9">
        <v>0</v>
      </c>
      <c r="W5051" s="9">
        <f>SUM(W5052:W5053)</f>
        <v>0</v>
      </c>
      <c r="X5051" s="9">
        <f t="shared" si="1406"/>
        <v>0</v>
      </c>
      <c r="Y5051" s="9">
        <f t="shared" si="1406"/>
        <v>0</v>
      </c>
      <c r="Z5051" s="9">
        <f t="shared" si="1406"/>
        <v>0</v>
      </c>
      <c r="AA5051" s="9">
        <f t="shared" si="1406"/>
        <v>0</v>
      </c>
      <c r="AB5051" s="9">
        <f t="shared" si="1406"/>
        <v>0</v>
      </c>
      <c r="AC5051" s="9">
        <f t="shared" si="1406"/>
        <v>0</v>
      </c>
      <c r="AD5051" s="9">
        <f t="shared" si="1406"/>
        <v>0</v>
      </c>
      <c r="AE5051" s="9">
        <f t="shared" si="1406"/>
        <v>0</v>
      </c>
      <c r="AF5051" s="9">
        <f t="shared" si="1406"/>
        <v>0</v>
      </c>
      <c r="AG5051" s="9">
        <f t="shared" si="1406"/>
        <v>0</v>
      </c>
      <c r="AH5051" s="9">
        <v>0</v>
      </c>
      <c r="AI5051" s="9">
        <v>0</v>
      </c>
      <c r="AJ5051" s="9">
        <f>SUM(AJ5052:AJ5053)</f>
        <v>0</v>
      </c>
      <c r="AK5051" s="9">
        <f t="shared" si="1406"/>
        <v>0</v>
      </c>
      <c r="AL5051" s="9">
        <f t="shared" si="1406"/>
        <v>0</v>
      </c>
      <c r="AM5051" s="9">
        <f t="shared" si="1406"/>
        <v>0</v>
      </c>
      <c r="AN5051" s="9">
        <f t="shared" si="1406"/>
        <v>0</v>
      </c>
      <c r="AO5051" s="9">
        <f t="shared" si="1406"/>
        <v>0</v>
      </c>
      <c r="AP5051" s="9">
        <f t="shared" si="1406"/>
        <v>0</v>
      </c>
      <c r="AQ5051" s="9">
        <f t="shared" si="1406"/>
        <v>0</v>
      </c>
      <c r="AR5051" s="9">
        <f t="shared" si="1406"/>
        <v>0</v>
      </c>
      <c r="AS5051" s="9">
        <f t="shared" si="1406"/>
        <v>0</v>
      </c>
      <c r="AT5051" s="9">
        <f t="shared" si="1406"/>
        <v>0</v>
      </c>
      <c r="AU5051" s="9">
        <v>0</v>
      </c>
      <c r="AV5051" s="9">
        <v>0</v>
      </c>
      <c r="AW5051" s="9">
        <f t="shared" si="1405"/>
        <v>0</v>
      </c>
    </row>
    <row r="5052" spans="1:49">
      <c r="A5052" s="44" t="s">
        <v>797</v>
      </c>
      <c r="B5052" s="45" t="s">
        <v>1030</v>
      </c>
      <c r="C5052" s="45" t="s">
        <v>2163</v>
      </c>
      <c r="D5052" s="452" t="s">
        <v>2992</v>
      </c>
      <c r="E5052" s="367" t="s">
        <v>834</v>
      </c>
      <c r="F5052" s="50"/>
      <c r="G5052" s="468" t="s">
        <v>3096</v>
      </c>
      <c r="H5052" s="50" t="s">
        <v>2333</v>
      </c>
      <c r="I5052" s="42" t="s">
        <v>1165</v>
      </c>
      <c r="U5052" s="15">
        <v>0</v>
      </c>
      <c r="V5052" s="15">
        <v>0</v>
      </c>
      <c r="AH5052" s="15">
        <v>0</v>
      </c>
      <c r="AI5052" s="15">
        <v>0</v>
      </c>
      <c r="AU5052" s="15">
        <v>0</v>
      </c>
      <c r="AV5052" s="15">
        <v>0</v>
      </c>
      <c r="AW5052" s="15">
        <f t="shared" si="1405"/>
        <v>0</v>
      </c>
    </row>
    <row r="5053" spans="1:49">
      <c r="A5053" s="44" t="s">
        <v>797</v>
      </c>
      <c r="B5053" s="45" t="s">
        <v>1030</v>
      </c>
      <c r="C5053" s="45" t="s">
        <v>2163</v>
      </c>
      <c r="D5053" s="452" t="s">
        <v>2992</v>
      </c>
      <c r="E5053" s="367" t="s">
        <v>772</v>
      </c>
      <c r="F5053" s="50"/>
      <c r="G5053" s="468" t="s">
        <v>3096</v>
      </c>
      <c r="H5053" s="50" t="s">
        <v>2333</v>
      </c>
      <c r="I5053" s="42" t="s">
        <v>1227</v>
      </c>
      <c r="J5053" s="15">
        <f>SUM(J5054:J5058)</f>
        <v>0</v>
      </c>
      <c r="K5053" s="15">
        <f t="shared" ref="K5053:AT5053" si="1407">SUM(K5054:K5058)</f>
        <v>0</v>
      </c>
      <c r="L5053" s="15">
        <f t="shared" si="1407"/>
        <v>0</v>
      </c>
      <c r="M5053" s="15">
        <f t="shared" si="1407"/>
        <v>0</v>
      </c>
      <c r="N5053" s="15">
        <f t="shared" si="1407"/>
        <v>0</v>
      </c>
      <c r="O5053" s="15">
        <f t="shared" si="1407"/>
        <v>0</v>
      </c>
      <c r="P5053" s="15">
        <f t="shared" si="1407"/>
        <v>0</v>
      </c>
      <c r="Q5053" s="15">
        <f t="shared" si="1407"/>
        <v>0</v>
      </c>
      <c r="R5053" s="15">
        <f t="shared" si="1407"/>
        <v>0</v>
      </c>
      <c r="S5053" s="15">
        <f t="shared" si="1407"/>
        <v>0</v>
      </c>
      <c r="T5053" s="15">
        <f t="shared" si="1407"/>
        <v>0</v>
      </c>
      <c r="U5053" s="15">
        <v>0</v>
      </c>
      <c r="V5053" s="15">
        <v>0</v>
      </c>
      <c r="W5053" s="15">
        <f>SUM(W5054:W5058)</f>
        <v>0</v>
      </c>
      <c r="X5053" s="15">
        <f t="shared" si="1407"/>
        <v>0</v>
      </c>
      <c r="Y5053" s="15">
        <f t="shared" si="1407"/>
        <v>0</v>
      </c>
      <c r="Z5053" s="15">
        <f t="shared" si="1407"/>
        <v>0</v>
      </c>
      <c r="AA5053" s="15">
        <f t="shared" si="1407"/>
        <v>0</v>
      </c>
      <c r="AB5053" s="15">
        <f t="shared" si="1407"/>
        <v>0</v>
      </c>
      <c r="AC5053" s="15">
        <f t="shared" si="1407"/>
        <v>0</v>
      </c>
      <c r="AD5053" s="15">
        <f t="shared" si="1407"/>
        <v>0</v>
      </c>
      <c r="AE5053" s="15">
        <f t="shared" si="1407"/>
        <v>0</v>
      </c>
      <c r="AF5053" s="15">
        <f t="shared" si="1407"/>
        <v>0</v>
      </c>
      <c r="AG5053" s="15">
        <f t="shared" si="1407"/>
        <v>0</v>
      </c>
      <c r="AH5053" s="15">
        <v>0</v>
      </c>
      <c r="AI5053" s="15">
        <v>0</v>
      </c>
      <c r="AJ5053" s="15">
        <f>SUM(AJ5054:AJ5058)</f>
        <v>0</v>
      </c>
      <c r="AK5053" s="15">
        <f t="shared" si="1407"/>
        <v>0</v>
      </c>
      <c r="AL5053" s="15">
        <f t="shared" si="1407"/>
        <v>0</v>
      </c>
      <c r="AM5053" s="15">
        <f t="shared" si="1407"/>
        <v>0</v>
      </c>
      <c r="AN5053" s="15">
        <f t="shared" si="1407"/>
        <v>0</v>
      </c>
      <c r="AO5053" s="15">
        <f t="shared" si="1407"/>
        <v>0</v>
      </c>
      <c r="AP5053" s="15">
        <f t="shared" si="1407"/>
        <v>0</v>
      </c>
      <c r="AQ5053" s="15">
        <f t="shared" si="1407"/>
        <v>0</v>
      </c>
      <c r="AR5053" s="15">
        <f t="shared" si="1407"/>
        <v>0</v>
      </c>
      <c r="AS5053" s="15">
        <f t="shared" si="1407"/>
        <v>0</v>
      </c>
      <c r="AT5053" s="15">
        <f t="shared" si="1407"/>
        <v>0</v>
      </c>
      <c r="AU5053" s="15">
        <v>0</v>
      </c>
      <c r="AV5053" s="15">
        <v>0</v>
      </c>
      <c r="AW5053" s="15">
        <f t="shared" si="1405"/>
        <v>0</v>
      </c>
    </row>
    <row r="5054" spans="1:49" s="144" customFormat="1">
      <c r="A5054" s="44" t="s">
        <v>797</v>
      </c>
      <c r="B5054" s="45" t="s">
        <v>1030</v>
      </c>
      <c r="C5054" s="45" t="s">
        <v>2163</v>
      </c>
      <c r="D5054" s="452" t="s">
        <v>2992</v>
      </c>
      <c r="E5054" s="140" t="s">
        <v>850</v>
      </c>
      <c r="F5054" s="141" t="s">
        <v>2200</v>
      </c>
      <c r="G5054" s="468" t="s">
        <v>3096</v>
      </c>
      <c r="H5054" s="50" t="s">
        <v>2333</v>
      </c>
      <c r="I5054" s="142" t="s">
        <v>1119</v>
      </c>
      <c r="J5054" s="15"/>
      <c r="K5054" s="15"/>
      <c r="L5054" s="15"/>
      <c r="M5054" s="15"/>
      <c r="N5054" s="15"/>
      <c r="O5054" s="15"/>
      <c r="P5054" s="15"/>
      <c r="Q5054" s="15"/>
      <c r="R5054" s="15"/>
      <c r="S5054" s="15"/>
      <c r="T5054" s="15"/>
      <c r="U5054" s="15">
        <v>0</v>
      </c>
      <c r="V5054" s="15">
        <v>0</v>
      </c>
      <c r="W5054" s="15"/>
      <c r="X5054" s="15"/>
      <c r="Y5054" s="15"/>
      <c r="Z5054" s="15"/>
      <c r="AA5054" s="15"/>
      <c r="AB5054" s="15"/>
      <c r="AC5054" s="15"/>
      <c r="AD5054" s="15"/>
      <c r="AE5054" s="15"/>
      <c r="AF5054" s="15"/>
      <c r="AG5054" s="15"/>
      <c r="AH5054" s="15">
        <v>0</v>
      </c>
      <c r="AI5054" s="15">
        <v>0</v>
      </c>
      <c r="AJ5054" s="15"/>
      <c r="AK5054" s="15"/>
      <c r="AL5054" s="15"/>
      <c r="AM5054" s="15"/>
      <c r="AN5054" s="15"/>
      <c r="AO5054" s="15"/>
      <c r="AP5054" s="15"/>
      <c r="AQ5054" s="15"/>
      <c r="AR5054" s="15"/>
      <c r="AS5054" s="15"/>
      <c r="AT5054" s="15"/>
      <c r="AU5054" s="15">
        <v>0</v>
      </c>
      <c r="AV5054" s="15">
        <v>0</v>
      </c>
      <c r="AW5054" s="15">
        <f t="shared" si="1405"/>
        <v>0</v>
      </c>
    </row>
    <row r="5055" spans="1:49" s="144" customFormat="1">
      <c r="A5055" s="44" t="s">
        <v>797</v>
      </c>
      <c r="B5055" s="45" t="s">
        <v>1030</v>
      </c>
      <c r="C5055" s="45" t="s">
        <v>2163</v>
      </c>
      <c r="D5055" s="452" t="s">
        <v>2992</v>
      </c>
      <c r="E5055" s="140" t="s">
        <v>851</v>
      </c>
      <c r="F5055" s="141" t="s">
        <v>2201</v>
      </c>
      <c r="G5055" s="468" t="s">
        <v>3096</v>
      </c>
      <c r="H5055" s="50" t="s">
        <v>2333</v>
      </c>
      <c r="I5055" s="142" t="s">
        <v>1290</v>
      </c>
      <c r="J5055" s="15"/>
      <c r="K5055" s="15"/>
      <c r="L5055" s="15"/>
      <c r="M5055" s="15"/>
      <c r="N5055" s="15"/>
      <c r="O5055" s="15"/>
      <c r="P5055" s="15"/>
      <c r="Q5055" s="15"/>
      <c r="R5055" s="15"/>
      <c r="S5055" s="15"/>
      <c r="T5055" s="15"/>
      <c r="U5055" s="15">
        <v>0</v>
      </c>
      <c r="V5055" s="15">
        <v>0</v>
      </c>
      <c r="W5055" s="15"/>
      <c r="X5055" s="15"/>
      <c r="Y5055" s="15"/>
      <c r="Z5055" s="15"/>
      <c r="AA5055" s="15"/>
      <c r="AB5055" s="15"/>
      <c r="AC5055" s="15"/>
      <c r="AD5055" s="15"/>
      <c r="AE5055" s="15"/>
      <c r="AF5055" s="15"/>
      <c r="AG5055" s="15"/>
      <c r="AH5055" s="15">
        <v>0</v>
      </c>
      <c r="AI5055" s="15">
        <v>0</v>
      </c>
      <c r="AJ5055" s="15"/>
      <c r="AK5055" s="15"/>
      <c r="AL5055" s="15"/>
      <c r="AM5055" s="15"/>
      <c r="AN5055" s="15"/>
      <c r="AO5055" s="15"/>
      <c r="AP5055" s="15"/>
      <c r="AQ5055" s="15"/>
      <c r="AR5055" s="15"/>
      <c r="AS5055" s="15"/>
      <c r="AT5055" s="15"/>
      <c r="AU5055" s="15">
        <v>0</v>
      </c>
      <c r="AV5055" s="15">
        <v>0</v>
      </c>
      <c r="AW5055" s="15">
        <f t="shared" si="1405"/>
        <v>0</v>
      </c>
    </row>
    <row r="5056" spans="1:49" s="144" customFormat="1">
      <c r="A5056" s="44" t="s">
        <v>797</v>
      </c>
      <c r="B5056" s="45" t="s">
        <v>1030</v>
      </c>
      <c r="C5056" s="45" t="s">
        <v>2163</v>
      </c>
      <c r="D5056" s="452" t="s">
        <v>2992</v>
      </c>
      <c r="E5056" s="140" t="s">
        <v>852</v>
      </c>
      <c r="F5056" s="141" t="s">
        <v>2202</v>
      </c>
      <c r="G5056" s="468" t="s">
        <v>3096</v>
      </c>
      <c r="H5056" s="50" t="s">
        <v>2333</v>
      </c>
      <c r="I5056" s="142" t="s">
        <v>1733</v>
      </c>
      <c r="J5056" s="15"/>
      <c r="K5056" s="15"/>
      <c r="L5056" s="15"/>
      <c r="M5056" s="15"/>
      <c r="N5056" s="15"/>
      <c r="O5056" s="15"/>
      <c r="P5056" s="15"/>
      <c r="Q5056" s="15"/>
      <c r="R5056" s="15"/>
      <c r="S5056" s="15"/>
      <c r="T5056" s="15"/>
      <c r="U5056" s="15">
        <v>0</v>
      </c>
      <c r="V5056" s="15">
        <v>0</v>
      </c>
      <c r="W5056" s="15"/>
      <c r="X5056" s="15"/>
      <c r="Y5056" s="15"/>
      <c r="Z5056" s="15"/>
      <c r="AA5056" s="15"/>
      <c r="AB5056" s="15"/>
      <c r="AC5056" s="15"/>
      <c r="AD5056" s="15"/>
      <c r="AE5056" s="15"/>
      <c r="AF5056" s="15"/>
      <c r="AG5056" s="15"/>
      <c r="AH5056" s="15">
        <v>0</v>
      </c>
      <c r="AI5056" s="15">
        <v>0</v>
      </c>
      <c r="AJ5056" s="15"/>
      <c r="AK5056" s="15"/>
      <c r="AL5056" s="15"/>
      <c r="AM5056" s="15"/>
      <c r="AN5056" s="15"/>
      <c r="AO5056" s="15"/>
      <c r="AP5056" s="15"/>
      <c r="AQ5056" s="15"/>
      <c r="AR5056" s="15"/>
      <c r="AS5056" s="15"/>
      <c r="AT5056" s="15"/>
      <c r="AU5056" s="15">
        <v>0</v>
      </c>
      <c r="AV5056" s="15">
        <v>0</v>
      </c>
      <c r="AW5056" s="15">
        <f t="shared" si="1405"/>
        <v>0</v>
      </c>
    </row>
    <row r="5057" spans="1:49" s="144" customFormat="1">
      <c r="A5057" s="44" t="s">
        <v>797</v>
      </c>
      <c r="B5057" s="45" t="s">
        <v>1030</v>
      </c>
      <c r="C5057" s="45" t="s">
        <v>2163</v>
      </c>
      <c r="D5057" s="452" t="s">
        <v>2992</v>
      </c>
      <c r="E5057" s="140" t="s">
        <v>853</v>
      </c>
      <c r="F5057" s="141" t="s">
        <v>2203</v>
      </c>
      <c r="G5057" s="468" t="s">
        <v>3096</v>
      </c>
      <c r="H5057" s="50" t="s">
        <v>2333</v>
      </c>
      <c r="I5057" s="142" t="s">
        <v>1734</v>
      </c>
      <c r="J5057" s="15"/>
      <c r="K5057" s="15"/>
      <c r="L5057" s="15"/>
      <c r="M5057" s="15"/>
      <c r="N5057" s="15"/>
      <c r="O5057" s="15"/>
      <c r="P5057" s="15"/>
      <c r="Q5057" s="15"/>
      <c r="R5057" s="15"/>
      <c r="S5057" s="15"/>
      <c r="T5057" s="15"/>
      <c r="U5057" s="15">
        <v>0</v>
      </c>
      <c r="V5057" s="15">
        <v>0</v>
      </c>
      <c r="W5057" s="15"/>
      <c r="X5057" s="15"/>
      <c r="Y5057" s="15"/>
      <c r="Z5057" s="15"/>
      <c r="AA5057" s="15"/>
      <c r="AB5057" s="15"/>
      <c r="AC5057" s="15"/>
      <c r="AD5057" s="15"/>
      <c r="AE5057" s="15"/>
      <c r="AF5057" s="15"/>
      <c r="AG5057" s="15"/>
      <c r="AH5057" s="15">
        <v>0</v>
      </c>
      <c r="AI5057" s="15">
        <v>0</v>
      </c>
      <c r="AJ5057" s="15"/>
      <c r="AK5057" s="15"/>
      <c r="AL5057" s="15"/>
      <c r="AM5057" s="15"/>
      <c r="AN5057" s="15"/>
      <c r="AO5057" s="15"/>
      <c r="AP5057" s="15"/>
      <c r="AQ5057" s="15"/>
      <c r="AR5057" s="15"/>
      <c r="AS5057" s="15"/>
      <c r="AT5057" s="15"/>
      <c r="AU5057" s="15">
        <v>0</v>
      </c>
      <c r="AV5057" s="15">
        <v>0</v>
      </c>
      <c r="AW5057" s="15">
        <f t="shared" si="1405"/>
        <v>0</v>
      </c>
    </row>
    <row r="5058" spans="1:49" s="144" customFormat="1">
      <c r="A5058" s="44" t="s">
        <v>797</v>
      </c>
      <c r="B5058" s="45" t="s">
        <v>1030</v>
      </c>
      <c r="C5058" s="45" t="s">
        <v>2163</v>
      </c>
      <c r="D5058" s="452" t="s">
        <v>2992</v>
      </c>
      <c r="E5058" s="140" t="s">
        <v>854</v>
      </c>
      <c r="F5058" s="141" t="s">
        <v>2204</v>
      </c>
      <c r="G5058" s="468" t="s">
        <v>3096</v>
      </c>
      <c r="H5058" s="50" t="s">
        <v>2333</v>
      </c>
      <c r="I5058" s="142" t="s">
        <v>1735</v>
      </c>
      <c r="J5058" s="15"/>
      <c r="K5058" s="15"/>
      <c r="L5058" s="15"/>
      <c r="M5058" s="15"/>
      <c r="N5058" s="15"/>
      <c r="O5058" s="15"/>
      <c r="P5058" s="15"/>
      <c r="Q5058" s="15"/>
      <c r="R5058" s="15"/>
      <c r="S5058" s="15"/>
      <c r="T5058" s="15"/>
      <c r="U5058" s="15">
        <v>0</v>
      </c>
      <c r="V5058" s="15">
        <v>0</v>
      </c>
      <c r="W5058" s="15"/>
      <c r="X5058" s="15"/>
      <c r="Y5058" s="15"/>
      <c r="Z5058" s="15"/>
      <c r="AA5058" s="15"/>
      <c r="AB5058" s="15"/>
      <c r="AC5058" s="15"/>
      <c r="AD5058" s="15"/>
      <c r="AE5058" s="15"/>
      <c r="AF5058" s="15"/>
      <c r="AG5058" s="15"/>
      <c r="AH5058" s="15">
        <v>0</v>
      </c>
      <c r="AI5058" s="15">
        <v>0</v>
      </c>
      <c r="AJ5058" s="15"/>
      <c r="AK5058" s="15"/>
      <c r="AL5058" s="15"/>
      <c r="AM5058" s="15"/>
      <c r="AN5058" s="15"/>
      <c r="AO5058" s="15"/>
      <c r="AP5058" s="15"/>
      <c r="AQ5058" s="15"/>
      <c r="AR5058" s="15"/>
      <c r="AS5058" s="15"/>
      <c r="AT5058" s="15"/>
      <c r="AU5058" s="15">
        <v>0</v>
      </c>
      <c r="AV5058" s="15">
        <v>0</v>
      </c>
      <c r="AW5058" s="15">
        <f t="shared" si="1405"/>
        <v>0</v>
      </c>
    </row>
    <row r="5059" spans="1:49">
      <c r="A5059" s="44" t="s">
        <v>797</v>
      </c>
      <c r="B5059" s="45" t="s">
        <v>1030</v>
      </c>
      <c r="C5059" s="45" t="s">
        <v>2163</v>
      </c>
      <c r="D5059" s="452" t="s">
        <v>2992</v>
      </c>
      <c r="E5059" s="213" t="s">
        <v>773</v>
      </c>
      <c r="F5059" s="65"/>
      <c r="G5059" s="65"/>
      <c r="H5059" s="65"/>
      <c r="I5059" s="1" t="s">
        <v>1362</v>
      </c>
      <c r="J5059" s="9">
        <f>SUM(J5060)</f>
        <v>0</v>
      </c>
      <c r="K5059" s="9">
        <f t="shared" ref="K5059:AT5059" si="1408">SUM(K5060)</f>
        <v>0</v>
      </c>
      <c r="L5059" s="9">
        <f t="shared" si="1408"/>
        <v>0</v>
      </c>
      <c r="M5059" s="9">
        <f t="shared" si="1408"/>
        <v>0</v>
      </c>
      <c r="N5059" s="9">
        <f t="shared" si="1408"/>
        <v>0</v>
      </c>
      <c r="O5059" s="9">
        <f t="shared" si="1408"/>
        <v>0</v>
      </c>
      <c r="P5059" s="9">
        <f t="shared" si="1408"/>
        <v>0</v>
      </c>
      <c r="Q5059" s="9">
        <f t="shared" si="1408"/>
        <v>0</v>
      </c>
      <c r="R5059" s="9">
        <f t="shared" si="1408"/>
        <v>0</v>
      </c>
      <c r="S5059" s="9">
        <f t="shared" si="1408"/>
        <v>0</v>
      </c>
      <c r="T5059" s="9">
        <f t="shared" si="1408"/>
        <v>0</v>
      </c>
      <c r="U5059" s="9">
        <v>0</v>
      </c>
      <c r="V5059" s="9">
        <v>0</v>
      </c>
      <c r="W5059" s="9">
        <f>SUM(W5060)</f>
        <v>0</v>
      </c>
      <c r="X5059" s="9">
        <f t="shared" si="1408"/>
        <v>0</v>
      </c>
      <c r="Y5059" s="9">
        <f t="shared" si="1408"/>
        <v>0</v>
      </c>
      <c r="Z5059" s="9">
        <f t="shared" si="1408"/>
        <v>0</v>
      </c>
      <c r="AA5059" s="9">
        <f t="shared" si="1408"/>
        <v>0</v>
      </c>
      <c r="AB5059" s="9">
        <f t="shared" si="1408"/>
        <v>0</v>
      </c>
      <c r="AC5059" s="9">
        <f t="shared" si="1408"/>
        <v>0</v>
      </c>
      <c r="AD5059" s="9">
        <f t="shared" si="1408"/>
        <v>0</v>
      </c>
      <c r="AE5059" s="9">
        <f t="shared" si="1408"/>
        <v>0</v>
      </c>
      <c r="AF5059" s="9">
        <f t="shared" si="1408"/>
        <v>0</v>
      </c>
      <c r="AG5059" s="9">
        <f t="shared" si="1408"/>
        <v>0</v>
      </c>
      <c r="AH5059" s="9">
        <v>0</v>
      </c>
      <c r="AI5059" s="9">
        <v>0</v>
      </c>
      <c r="AJ5059" s="9">
        <f>SUM(AJ5060)</f>
        <v>0</v>
      </c>
      <c r="AK5059" s="9">
        <f t="shared" si="1408"/>
        <v>0</v>
      </c>
      <c r="AL5059" s="9">
        <f t="shared" si="1408"/>
        <v>0</v>
      </c>
      <c r="AM5059" s="9">
        <f t="shared" si="1408"/>
        <v>0</v>
      </c>
      <c r="AN5059" s="9">
        <f t="shared" si="1408"/>
        <v>0</v>
      </c>
      <c r="AO5059" s="9">
        <f t="shared" si="1408"/>
        <v>0</v>
      </c>
      <c r="AP5059" s="9">
        <f t="shared" si="1408"/>
        <v>0</v>
      </c>
      <c r="AQ5059" s="9">
        <f t="shared" si="1408"/>
        <v>0</v>
      </c>
      <c r="AR5059" s="9">
        <f t="shared" si="1408"/>
        <v>0</v>
      </c>
      <c r="AS5059" s="9">
        <f t="shared" si="1408"/>
        <v>0</v>
      </c>
      <c r="AT5059" s="9">
        <f t="shared" si="1408"/>
        <v>0</v>
      </c>
      <c r="AU5059" s="9">
        <v>0</v>
      </c>
      <c r="AV5059" s="9">
        <v>0</v>
      </c>
      <c r="AW5059" s="9">
        <f t="shared" si="1405"/>
        <v>0</v>
      </c>
    </row>
    <row r="5060" spans="1:49">
      <c r="A5060" s="44" t="s">
        <v>797</v>
      </c>
      <c r="B5060" s="45" t="s">
        <v>1030</v>
      </c>
      <c r="C5060" s="45" t="s">
        <v>2163</v>
      </c>
      <c r="D5060" s="452" t="s">
        <v>2992</v>
      </c>
      <c r="E5060" s="367" t="s">
        <v>785</v>
      </c>
      <c r="F5060" s="50"/>
      <c r="G5060" s="468" t="s">
        <v>3096</v>
      </c>
      <c r="H5060" s="50" t="s">
        <v>2333</v>
      </c>
      <c r="I5060" s="42" t="s">
        <v>1363</v>
      </c>
      <c r="U5060" s="15">
        <v>0</v>
      </c>
      <c r="V5060" s="15">
        <v>0</v>
      </c>
      <c r="AH5060" s="15">
        <v>0</v>
      </c>
      <c r="AI5060" s="15">
        <v>0</v>
      </c>
      <c r="AU5060" s="15">
        <v>0</v>
      </c>
      <c r="AV5060" s="15">
        <v>0</v>
      </c>
      <c r="AW5060" s="15">
        <f t="shared" si="1405"/>
        <v>0</v>
      </c>
    </row>
    <row r="5061" spans="1:49">
      <c r="A5061" s="44" t="s">
        <v>797</v>
      </c>
      <c r="B5061" s="45" t="s">
        <v>1030</v>
      </c>
      <c r="C5061" s="45" t="s">
        <v>2163</v>
      </c>
      <c r="D5061" s="452" t="s">
        <v>2992</v>
      </c>
      <c r="E5061" s="213" t="s">
        <v>1364</v>
      </c>
      <c r="F5061" s="65"/>
      <c r="G5061" s="65"/>
      <c r="H5061" s="65"/>
      <c r="I5061" s="1" t="s">
        <v>2104</v>
      </c>
      <c r="J5061" s="16">
        <f>SUM(J5062:J5071)</f>
        <v>10000</v>
      </c>
      <c r="K5061" s="16">
        <f t="shared" ref="K5061:AT5061" si="1409">SUM(K5062:K5071)</f>
        <v>0</v>
      </c>
      <c r="L5061" s="16">
        <f t="shared" si="1409"/>
        <v>0</v>
      </c>
      <c r="M5061" s="16">
        <f t="shared" si="1409"/>
        <v>3800</v>
      </c>
      <c r="N5061" s="16">
        <f t="shared" si="1409"/>
        <v>0</v>
      </c>
      <c r="O5061" s="16">
        <f t="shared" si="1409"/>
        <v>3200</v>
      </c>
      <c r="P5061" s="16">
        <f t="shared" si="1409"/>
        <v>0</v>
      </c>
      <c r="Q5061" s="16">
        <f t="shared" si="1409"/>
        <v>3000</v>
      </c>
      <c r="R5061" s="16">
        <f t="shared" si="1409"/>
        <v>0</v>
      </c>
      <c r="S5061" s="16">
        <f t="shared" si="1409"/>
        <v>0</v>
      </c>
      <c r="T5061" s="16">
        <f t="shared" si="1409"/>
        <v>0</v>
      </c>
      <c r="U5061" s="16">
        <v>10000</v>
      </c>
      <c r="V5061" s="16">
        <v>0</v>
      </c>
      <c r="W5061" s="16">
        <f>SUM(W5062:W5071)</f>
        <v>0</v>
      </c>
      <c r="X5061" s="16">
        <f t="shared" si="1409"/>
        <v>0</v>
      </c>
      <c r="Y5061" s="16">
        <f t="shared" si="1409"/>
        <v>0</v>
      </c>
      <c r="Z5061" s="16">
        <f t="shared" si="1409"/>
        <v>0</v>
      </c>
      <c r="AA5061" s="16">
        <f t="shared" si="1409"/>
        <v>0</v>
      </c>
      <c r="AB5061" s="16">
        <f t="shared" si="1409"/>
        <v>0</v>
      </c>
      <c r="AC5061" s="16">
        <f t="shared" si="1409"/>
        <v>0</v>
      </c>
      <c r="AD5061" s="16">
        <f t="shared" si="1409"/>
        <v>0</v>
      </c>
      <c r="AE5061" s="16">
        <f t="shared" si="1409"/>
        <v>0</v>
      </c>
      <c r="AF5061" s="16">
        <f t="shared" si="1409"/>
        <v>0</v>
      </c>
      <c r="AG5061" s="16">
        <f t="shared" si="1409"/>
        <v>0</v>
      </c>
      <c r="AH5061" s="16">
        <v>0</v>
      </c>
      <c r="AI5061" s="16">
        <v>0</v>
      </c>
      <c r="AJ5061" s="16">
        <f>SUM(AJ5062:AJ5071)</f>
        <v>0</v>
      </c>
      <c r="AK5061" s="16">
        <f t="shared" si="1409"/>
        <v>0</v>
      </c>
      <c r="AL5061" s="16">
        <f t="shared" si="1409"/>
        <v>0</v>
      </c>
      <c r="AM5061" s="16">
        <f t="shared" si="1409"/>
        <v>0</v>
      </c>
      <c r="AN5061" s="16">
        <f t="shared" si="1409"/>
        <v>0</v>
      </c>
      <c r="AO5061" s="16">
        <f t="shared" si="1409"/>
        <v>0</v>
      </c>
      <c r="AP5061" s="16">
        <f t="shared" si="1409"/>
        <v>0</v>
      </c>
      <c r="AQ5061" s="16">
        <f t="shared" si="1409"/>
        <v>0</v>
      </c>
      <c r="AR5061" s="16">
        <f t="shared" si="1409"/>
        <v>0</v>
      </c>
      <c r="AS5061" s="16">
        <f t="shared" si="1409"/>
        <v>0</v>
      </c>
      <c r="AT5061" s="16">
        <f t="shared" si="1409"/>
        <v>0</v>
      </c>
      <c r="AU5061" s="16">
        <v>0</v>
      </c>
      <c r="AV5061" s="16">
        <v>0</v>
      </c>
      <c r="AW5061" s="16">
        <f t="shared" si="1405"/>
        <v>10000</v>
      </c>
    </row>
    <row r="5062" spans="1:49">
      <c r="A5062" s="44" t="s">
        <v>797</v>
      </c>
      <c r="B5062" s="45" t="s">
        <v>1030</v>
      </c>
      <c r="C5062" s="45" t="s">
        <v>2163</v>
      </c>
      <c r="D5062" s="452" t="s">
        <v>2992</v>
      </c>
      <c r="E5062" s="367" t="s">
        <v>786</v>
      </c>
      <c r="F5062" s="50"/>
      <c r="G5062" s="468" t="s">
        <v>3096</v>
      </c>
      <c r="H5062" s="50" t="s">
        <v>2333</v>
      </c>
      <c r="I5062" s="42" t="s">
        <v>1191</v>
      </c>
      <c r="U5062" s="15">
        <v>0</v>
      </c>
      <c r="V5062" s="15">
        <v>0</v>
      </c>
      <c r="AH5062" s="15">
        <v>0</v>
      </c>
      <c r="AI5062" s="15">
        <v>0</v>
      </c>
      <c r="AU5062" s="15">
        <v>0</v>
      </c>
      <c r="AV5062" s="15">
        <v>0</v>
      </c>
      <c r="AW5062" s="15">
        <f t="shared" si="1405"/>
        <v>0</v>
      </c>
    </row>
    <row r="5063" spans="1:49">
      <c r="A5063" s="44" t="s">
        <v>797</v>
      </c>
      <c r="B5063" s="45" t="s">
        <v>1030</v>
      </c>
      <c r="C5063" s="45" t="s">
        <v>2163</v>
      </c>
      <c r="D5063" s="452" t="s">
        <v>2992</v>
      </c>
      <c r="E5063" s="367" t="s">
        <v>1528</v>
      </c>
      <c r="F5063" s="50"/>
      <c r="G5063" s="468" t="s">
        <v>3096</v>
      </c>
      <c r="H5063" s="50" t="s">
        <v>2333</v>
      </c>
      <c r="I5063" s="42" t="s">
        <v>989</v>
      </c>
      <c r="U5063" s="15">
        <v>0</v>
      </c>
      <c r="V5063" s="15">
        <v>0</v>
      </c>
      <c r="AH5063" s="15">
        <v>0</v>
      </c>
      <c r="AI5063" s="15">
        <v>0</v>
      </c>
      <c r="AU5063" s="15">
        <v>0</v>
      </c>
      <c r="AV5063" s="15">
        <v>0</v>
      </c>
      <c r="AW5063" s="15">
        <f t="shared" si="1405"/>
        <v>0</v>
      </c>
    </row>
    <row r="5064" spans="1:49">
      <c r="A5064" s="44" t="s">
        <v>797</v>
      </c>
      <c r="B5064" s="45" t="s">
        <v>1030</v>
      </c>
      <c r="C5064" s="45" t="s">
        <v>2163</v>
      </c>
      <c r="D5064" s="452" t="s">
        <v>2992</v>
      </c>
      <c r="E5064" s="367" t="s">
        <v>1679</v>
      </c>
      <c r="F5064" s="50"/>
      <c r="G5064" s="468" t="s">
        <v>3096</v>
      </c>
      <c r="H5064" s="50" t="s">
        <v>2333</v>
      </c>
      <c r="I5064" s="42" t="s">
        <v>1048</v>
      </c>
      <c r="U5064" s="15">
        <v>0</v>
      </c>
      <c r="V5064" s="15">
        <v>0</v>
      </c>
      <c r="AH5064" s="15">
        <v>0</v>
      </c>
      <c r="AI5064" s="15">
        <v>0</v>
      </c>
      <c r="AU5064" s="15">
        <v>0</v>
      </c>
      <c r="AV5064" s="15">
        <v>0</v>
      </c>
      <c r="AW5064" s="15">
        <f t="shared" si="1405"/>
        <v>0</v>
      </c>
    </row>
    <row r="5065" spans="1:49">
      <c r="A5065" s="44" t="s">
        <v>797</v>
      </c>
      <c r="B5065" s="45" t="s">
        <v>1030</v>
      </c>
      <c r="C5065" s="45" t="s">
        <v>2163</v>
      </c>
      <c r="D5065" s="452" t="s">
        <v>2992</v>
      </c>
      <c r="E5065" s="367" t="s">
        <v>787</v>
      </c>
      <c r="F5065" s="50"/>
      <c r="G5065" s="468" t="s">
        <v>3096</v>
      </c>
      <c r="H5065" s="50" t="s">
        <v>2333</v>
      </c>
      <c r="I5065" s="42" t="s">
        <v>2078</v>
      </c>
      <c r="J5065" s="15">
        <v>10000</v>
      </c>
      <c r="M5065" s="15">
        <v>3800</v>
      </c>
      <c r="O5065" s="15">
        <v>3200</v>
      </c>
      <c r="Q5065" s="15">
        <v>3000</v>
      </c>
      <c r="U5065" s="15">
        <v>10000</v>
      </c>
      <c r="V5065" s="15">
        <v>0</v>
      </c>
      <c r="AH5065" s="15">
        <v>0</v>
      </c>
      <c r="AI5065" s="15">
        <v>0</v>
      </c>
      <c r="AU5065" s="15">
        <v>0</v>
      </c>
      <c r="AV5065" s="15">
        <v>0</v>
      </c>
      <c r="AW5065" s="15">
        <f t="shared" si="1405"/>
        <v>10000</v>
      </c>
    </row>
    <row r="5066" spans="1:49">
      <c r="A5066" s="44" t="s">
        <v>797</v>
      </c>
      <c r="B5066" s="45" t="s">
        <v>1030</v>
      </c>
      <c r="C5066" s="45" t="s">
        <v>2163</v>
      </c>
      <c r="D5066" s="452" t="s">
        <v>2992</v>
      </c>
      <c r="E5066" s="367" t="s">
        <v>1116</v>
      </c>
      <c r="F5066" s="50"/>
      <c r="G5066" s="468" t="s">
        <v>3096</v>
      </c>
      <c r="H5066" s="50" t="s">
        <v>2333</v>
      </c>
      <c r="I5066" s="42" t="s">
        <v>1487</v>
      </c>
      <c r="U5066" s="15">
        <v>0</v>
      </c>
      <c r="V5066" s="15">
        <v>0</v>
      </c>
      <c r="AH5066" s="15">
        <v>0</v>
      </c>
      <c r="AI5066" s="15">
        <v>0</v>
      </c>
      <c r="AU5066" s="15">
        <v>0</v>
      </c>
      <c r="AV5066" s="15">
        <v>0</v>
      </c>
      <c r="AW5066" s="15">
        <f t="shared" si="1405"/>
        <v>0</v>
      </c>
    </row>
    <row r="5067" spans="1:49">
      <c r="A5067" s="44" t="s">
        <v>797</v>
      </c>
      <c r="B5067" s="45" t="s">
        <v>1030</v>
      </c>
      <c r="C5067" s="45" t="s">
        <v>2163</v>
      </c>
      <c r="D5067" s="452" t="s">
        <v>2992</v>
      </c>
      <c r="E5067" s="367" t="s">
        <v>1703</v>
      </c>
      <c r="F5067" s="50"/>
      <c r="G5067" s="468" t="s">
        <v>3096</v>
      </c>
      <c r="H5067" s="50" t="s">
        <v>2333</v>
      </c>
      <c r="I5067" s="42" t="s">
        <v>1047</v>
      </c>
      <c r="U5067" s="15">
        <v>0</v>
      </c>
      <c r="V5067" s="15">
        <v>0</v>
      </c>
      <c r="AH5067" s="15">
        <v>0</v>
      </c>
      <c r="AI5067" s="15">
        <v>0</v>
      </c>
      <c r="AU5067" s="15">
        <v>0</v>
      </c>
      <c r="AV5067" s="15">
        <v>0</v>
      </c>
      <c r="AW5067" s="15">
        <f t="shared" si="1405"/>
        <v>0</v>
      </c>
    </row>
    <row r="5068" spans="1:49">
      <c r="A5068" s="44" t="s">
        <v>797</v>
      </c>
      <c r="B5068" s="45" t="s">
        <v>1030</v>
      </c>
      <c r="C5068" s="45" t="s">
        <v>2163</v>
      </c>
      <c r="D5068" s="452" t="s">
        <v>2992</v>
      </c>
      <c r="E5068" s="367" t="s">
        <v>826</v>
      </c>
      <c r="F5068" s="50"/>
      <c r="G5068" s="468" t="s">
        <v>3096</v>
      </c>
      <c r="H5068" s="50" t="s">
        <v>2333</v>
      </c>
      <c r="I5068" s="42" t="s">
        <v>935</v>
      </c>
      <c r="U5068" s="15">
        <v>0</v>
      </c>
      <c r="V5068" s="15">
        <v>0</v>
      </c>
      <c r="AH5068" s="15">
        <v>0</v>
      </c>
      <c r="AI5068" s="15">
        <v>0</v>
      </c>
      <c r="AU5068" s="15">
        <v>0</v>
      </c>
      <c r="AV5068" s="15">
        <v>0</v>
      </c>
      <c r="AW5068" s="15">
        <f t="shared" si="1405"/>
        <v>0</v>
      </c>
    </row>
    <row r="5069" spans="1:49">
      <c r="A5069" s="44" t="s">
        <v>797</v>
      </c>
      <c r="B5069" s="45" t="s">
        <v>1030</v>
      </c>
      <c r="C5069" s="45" t="s">
        <v>2163</v>
      </c>
      <c r="D5069" s="452" t="s">
        <v>2992</v>
      </c>
      <c r="E5069" s="367" t="s">
        <v>1115</v>
      </c>
      <c r="F5069" s="50"/>
      <c r="G5069" s="468" t="s">
        <v>3096</v>
      </c>
      <c r="H5069" s="50" t="s">
        <v>2333</v>
      </c>
      <c r="I5069" s="42" t="s">
        <v>990</v>
      </c>
      <c r="U5069" s="15">
        <v>0</v>
      </c>
      <c r="V5069" s="15">
        <v>0</v>
      </c>
      <c r="AH5069" s="15">
        <v>0</v>
      </c>
      <c r="AI5069" s="15">
        <v>0</v>
      </c>
      <c r="AU5069" s="15">
        <v>0</v>
      </c>
      <c r="AV5069" s="15">
        <v>0</v>
      </c>
      <c r="AW5069" s="15">
        <f t="shared" si="1405"/>
        <v>0</v>
      </c>
    </row>
    <row r="5070" spans="1:49">
      <c r="A5070" s="44" t="s">
        <v>797</v>
      </c>
      <c r="B5070" s="45" t="s">
        <v>1030</v>
      </c>
      <c r="C5070" s="45" t="s">
        <v>2163</v>
      </c>
      <c r="D5070" s="452" t="s">
        <v>2992</v>
      </c>
      <c r="E5070" s="367" t="s">
        <v>1677</v>
      </c>
      <c r="F5070" s="50"/>
      <c r="G5070" s="468" t="s">
        <v>3096</v>
      </c>
      <c r="H5070" s="50" t="s">
        <v>2333</v>
      </c>
      <c r="I5070" s="42" t="s">
        <v>1688</v>
      </c>
      <c r="U5070" s="15">
        <v>0</v>
      </c>
      <c r="V5070" s="15">
        <v>0</v>
      </c>
      <c r="AH5070" s="15">
        <v>0</v>
      </c>
      <c r="AI5070" s="15">
        <v>0</v>
      </c>
      <c r="AU5070" s="15">
        <v>0</v>
      </c>
      <c r="AV5070" s="15">
        <v>0</v>
      </c>
      <c r="AW5070" s="15">
        <f t="shared" si="1405"/>
        <v>0</v>
      </c>
    </row>
    <row r="5071" spans="1:49">
      <c r="A5071" s="44" t="s">
        <v>797</v>
      </c>
      <c r="B5071" s="45" t="s">
        <v>1030</v>
      </c>
      <c r="C5071" s="45" t="s">
        <v>2163</v>
      </c>
      <c r="D5071" s="452" t="s">
        <v>2992</v>
      </c>
      <c r="E5071" s="367" t="s">
        <v>1677</v>
      </c>
      <c r="F5071" s="50" t="s">
        <v>2205</v>
      </c>
      <c r="G5071" s="468" t="s">
        <v>3096</v>
      </c>
      <c r="H5071" s="50" t="s">
        <v>2333</v>
      </c>
      <c r="I5071" s="42" t="s">
        <v>25</v>
      </c>
      <c r="U5071" s="15">
        <v>0</v>
      </c>
      <c r="V5071" s="15">
        <v>0</v>
      </c>
      <c r="AH5071" s="15">
        <v>0</v>
      </c>
      <c r="AI5071" s="15">
        <v>0</v>
      </c>
      <c r="AU5071" s="15">
        <v>0</v>
      </c>
      <c r="AV5071" s="15">
        <v>0</v>
      </c>
      <c r="AW5071" s="15">
        <f t="shared" si="1405"/>
        <v>0</v>
      </c>
    </row>
    <row r="5072" spans="1:49" s="52" customFormat="1">
      <c r="A5072" s="41"/>
      <c r="B5072" s="345"/>
      <c r="C5072" s="345"/>
      <c r="D5072" s="369"/>
      <c r="E5072" s="213"/>
      <c r="F5072" s="65"/>
      <c r="G5072" s="65"/>
      <c r="H5072" s="65"/>
      <c r="I5072" s="49" t="s">
        <v>3</v>
      </c>
      <c r="J5072" s="6">
        <f>SUM(J5073)</f>
        <v>0</v>
      </c>
      <c r="K5072" s="6">
        <f t="shared" ref="K5072:AT5073" si="1410">SUM(K5073)</f>
        <v>0</v>
      </c>
      <c r="L5072" s="6">
        <f t="shared" si="1410"/>
        <v>0</v>
      </c>
      <c r="M5072" s="6">
        <f t="shared" si="1410"/>
        <v>0</v>
      </c>
      <c r="N5072" s="6">
        <f t="shared" si="1410"/>
        <v>0</v>
      </c>
      <c r="O5072" s="6">
        <f t="shared" si="1410"/>
        <v>0</v>
      </c>
      <c r="P5072" s="6">
        <f t="shared" si="1410"/>
        <v>0</v>
      </c>
      <c r="Q5072" s="6">
        <f t="shared" si="1410"/>
        <v>0</v>
      </c>
      <c r="R5072" s="6">
        <f t="shared" si="1410"/>
        <v>0</v>
      </c>
      <c r="S5072" s="6">
        <f t="shared" si="1410"/>
        <v>0</v>
      </c>
      <c r="T5072" s="6">
        <f t="shared" si="1410"/>
        <v>0</v>
      </c>
      <c r="U5072" s="6">
        <v>0</v>
      </c>
      <c r="V5072" s="6">
        <v>0</v>
      </c>
      <c r="W5072" s="6">
        <f>SUM(W5073)</f>
        <v>0</v>
      </c>
      <c r="X5072" s="6">
        <f t="shared" si="1410"/>
        <v>0</v>
      </c>
      <c r="Y5072" s="6">
        <f t="shared" si="1410"/>
        <v>0</v>
      </c>
      <c r="Z5072" s="6">
        <f t="shared" si="1410"/>
        <v>0</v>
      </c>
      <c r="AA5072" s="6">
        <f t="shared" si="1410"/>
        <v>0</v>
      </c>
      <c r="AB5072" s="6">
        <f t="shared" si="1410"/>
        <v>0</v>
      </c>
      <c r="AC5072" s="6">
        <f t="shared" si="1410"/>
        <v>0</v>
      </c>
      <c r="AD5072" s="6">
        <f t="shared" si="1410"/>
        <v>0</v>
      </c>
      <c r="AE5072" s="6">
        <f t="shared" si="1410"/>
        <v>0</v>
      </c>
      <c r="AF5072" s="6">
        <f t="shared" si="1410"/>
        <v>0</v>
      </c>
      <c r="AG5072" s="6">
        <f t="shared" si="1410"/>
        <v>0</v>
      </c>
      <c r="AH5072" s="6">
        <v>0</v>
      </c>
      <c r="AI5072" s="6">
        <v>0</v>
      </c>
      <c r="AJ5072" s="6">
        <f>SUM(AJ5073)</f>
        <v>0</v>
      </c>
      <c r="AK5072" s="6">
        <f t="shared" si="1410"/>
        <v>0</v>
      </c>
      <c r="AL5072" s="6">
        <f t="shared" si="1410"/>
        <v>0</v>
      </c>
      <c r="AM5072" s="6">
        <f t="shared" si="1410"/>
        <v>0</v>
      </c>
      <c r="AN5072" s="6">
        <f t="shared" si="1410"/>
        <v>0</v>
      </c>
      <c r="AO5072" s="6">
        <f t="shared" si="1410"/>
        <v>0</v>
      </c>
      <c r="AP5072" s="6">
        <f t="shared" si="1410"/>
        <v>0</v>
      </c>
      <c r="AQ5072" s="6">
        <f t="shared" si="1410"/>
        <v>0</v>
      </c>
      <c r="AR5072" s="6">
        <f t="shared" si="1410"/>
        <v>0</v>
      </c>
      <c r="AS5072" s="6">
        <f t="shared" si="1410"/>
        <v>0</v>
      </c>
      <c r="AT5072" s="6">
        <f t="shared" si="1410"/>
        <v>0</v>
      </c>
      <c r="AU5072" s="6">
        <v>0</v>
      </c>
      <c r="AV5072" s="6">
        <v>0</v>
      </c>
      <c r="AW5072" s="6">
        <f t="shared" si="1405"/>
        <v>0</v>
      </c>
    </row>
    <row r="5073" spans="1:49" s="52" customFormat="1">
      <c r="A5073" s="44" t="s">
        <v>797</v>
      </c>
      <c r="B5073" s="45" t="s">
        <v>1030</v>
      </c>
      <c r="C5073" s="45" t="s">
        <v>2163</v>
      </c>
      <c r="D5073" s="452" t="s">
        <v>2992</v>
      </c>
      <c r="E5073" s="213" t="s">
        <v>833</v>
      </c>
      <c r="F5073" s="65"/>
      <c r="G5073" s="65"/>
      <c r="H5073" s="65"/>
      <c r="I5073" s="53" t="s">
        <v>1</v>
      </c>
      <c r="J5073" s="200">
        <f>SUM(J5074)</f>
        <v>0</v>
      </c>
      <c r="K5073" s="200">
        <f t="shared" si="1410"/>
        <v>0</v>
      </c>
      <c r="L5073" s="200">
        <f t="shared" si="1410"/>
        <v>0</v>
      </c>
      <c r="M5073" s="200">
        <f t="shared" si="1410"/>
        <v>0</v>
      </c>
      <c r="N5073" s="200">
        <f t="shared" si="1410"/>
        <v>0</v>
      </c>
      <c r="O5073" s="200">
        <f t="shared" si="1410"/>
        <v>0</v>
      </c>
      <c r="P5073" s="200">
        <f t="shared" si="1410"/>
        <v>0</v>
      </c>
      <c r="Q5073" s="200">
        <f t="shared" si="1410"/>
        <v>0</v>
      </c>
      <c r="R5073" s="200">
        <f t="shared" si="1410"/>
        <v>0</v>
      </c>
      <c r="S5073" s="200">
        <f t="shared" si="1410"/>
        <v>0</v>
      </c>
      <c r="T5073" s="200">
        <f t="shared" si="1410"/>
        <v>0</v>
      </c>
      <c r="U5073" s="200">
        <v>0</v>
      </c>
      <c r="V5073" s="200">
        <v>0</v>
      </c>
      <c r="W5073" s="200">
        <f>SUM(W5074)</f>
        <v>0</v>
      </c>
      <c r="X5073" s="200">
        <f t="shared" si="1410"/>
        <v>0</v>
      </c>
      <c r="Y5073" s="200">
        <f t="shared" si="1410"/>
        <v>0</v>
      </c>
      <c r="Z5073" s="200">
        <f t="shared" si="1410"/>
        <v>0</v>
      </c>
      <c r="AA5073" s="200">
        <f t="shared" si="1410"/>
        <v>0</v>
      </c>
      <c r="AB5073" s="200">
        <f t="shared" si="1410"/>
        <v>0</v>
      </c>
      <c r="AC5073" s="200">
        <f t="shared" si="1410"/>
        <v>0</v>
      </c>
      <c r="AD5073" s="200">
        <f t="shared" si="1410"/>
        <v>0</v>
      </c>
      <c r="AE5073" s="200">
        <f t="shared" si="1410"/>
        <v>0</v>
      </c>
      <c r="AF5073" s="200">
        <f t="shared" si="1410"/>
        <v>0</v>
      </c>
      <c r="AG5073" s="200">
        <f t="shared" si="1410"/>
        <v>0</v>
      </c>
      <c r="AH5073" s="200">
        <v>0</v>
      </c>
      <c r="AI5073" s="200">
        <v>0</v>
      </c>
      <c r="AJ5073" s="200">
        <f>SUM(AJ5074)</f>
        <v>0</v>
      </c>
      <c r="AK5073" s="200">
        <f t="shared" si="1410"/>
        <v>0</v>
      </c>
      <c r="AL5073" s="200">
        <f t="shared" si="1410"/>
        <v>0</v>
      </c>
      <c r="AM5073" s="200">
        <f t="shared" si="1410"/>
        <v>0</v>
      </c>
      <c r="AN5073" s="200">
        <f t="shared" si="1410"/>
        <v>0</v>
      </c>
      <c r="AO5073" s="200">
        <f t="shared" si="1410"/>
        <v>0</v>
      </c>
      <c r="AP5073" s="200">
        <f t="shared" si="1410"/>
        <v>0</v>
      </c>
      <c r="AQ5073" s="200">
        <f t="shared" si="1410"/>
        <v>0</v>
      </c>
      <c r="AR5073" s="200">
        <f t="shared" si="1410"/>
        <v>0</v>
      </c>
      <c r="AS5073" s="200">
        <f t="shared" si="1410"/>
        <v>0</v>
      </c>
      <c r="AT5073" s="200">
        <f t="shared" si="1410"/>
        <v>0</v>
      </c>
      <c r="AU5073" s="200">
        <v>0</v>
      </c>
      <c r="AV5073" s="200">
        <v>0</v>
      </c>
      <c r="AW5073" s="200">
        <f t="shared" si="1405"/>
        <v>0</v>
      </c>
    </row>
    <row r="5074" spans="1:49" s="59" customFormat="1">
      <c r="A5074" s="44" t="s">
        <v>797</v>
      </c>
      <c r="B5074" s="45" t="s">
        <v>1030</v>
      </c>
      <c r="C5074" s="45" t="s">
        <v>2163</v>
      </c>
      <c r="D5074" s="452" t="s">
        <v>2992</v>
      </c>
      <c r="E5074" s="57" t="s">
        <v>1517</v>
      </c>
      <c r="F5074" s="58"/>
      <c r="G5074" s="468" t="s">
        <v>3096</v>
      </c>
      <c r="H5074" s="50" t="s">
        <v>2333</v>
      </c>
      <c r="I5074" s="188" t="s">
        <v>2584</v>
      </c>
      <c r="J5074" s="13"/>
      <c r="K5074" s="13"/>
      <c r="L5074" s="13"/>
      <c r="M5074" s="13"/>
      <c r="N5074" s="13"/>
      <c r="O5074" s="13"/>
      <c r="P5074" s="13"/>
      <c r="Q5074" s="13"/>
      <c r="R5074" s="13"/>
      <c r="S5074" s="13"/>
      <c r="T5074" s="13"/>
      <c r="U5074" s="13">
        <v>0</v>
      </c>
      <c r="V5074" s="13">
        <v>0</v>
      </c>
      <c r="W5074" s="13"/>
      <c r="X5074" s="13"/>
      <c r="Y5074" s="13"/>
      <c r="Z5074" s="13"/>
      <c r="AA5074" s="13"/>
      <c r="AB5074" s="13"/>
      <c r="AC5074" s="13"/>
      <c r="AD5074" s="13"/>
      <c r="AE5074" s="13"/>
      <c r="AF5074" s="13"/>
      <c r="AG5074" s="13"/>
      <c r="AH5074" s="13">
        <v>0</v>
      </c>
      <c r="AI5074" s="13">
        <v>0</v>
      </c>
      <c r="AJ5074" s="13"/>
      <c r="AK5074" s="13"/>
      <c r="AL5074" s="13"/>
      <c r="AM5074" s="13"/>
      <c r="AN5074" s="13"/>
      <c r="AO5074" s="13"/>
      <c r="AP5074" s="13"/>
      <c r="AQ5074" s="13"/>
      <c r="AR5074" s="13"/>
      <c r="AS5074" s="13"/>
      <c r="AT5074" s="13"/>
      <c r="AU5074" s="13">
        <v>0</v>
      </c>
      <c r="AV5074" s="13">
        <v>0</v>
      </c>
      <c r="AW5074" s="13">
        <f t="shared" si="1405"/>
        <v>0</v>
      </c>
    </row>
    <row r="5075" spans="1:49">
      <c r="A5075" s="312"/>
      <c r="B5075" s="313"/>
      <c r="C5075" s="313"/>
      <c r="D5075" s="313"/>
      <c r="E5075" s="314"/>
      <c r="F5075" s="310"/>
      <c r="G5075" s="310"/>
      <c r="H5075" s="310"/>
      <c r="I5075" s="311" t="s">
        <v>1157</v>
      </c>
      <c r="J5075" s="192">
        <f>SUM(J5076)</f>
        <v>5000</v>
      </c>
      <c r="K5075" s="192">
        <f t="shared" ref="K5075:AT5076" si="1411">SUM(K5076)</f>
        <v>0</v>
      </c>
      <c r="L5075" s="192">
        <f t="shared" si="1411"/>
        <v>0</v>
      </c>
      <c r="M5075" s="192">
        <f t="shared" si="1411"/>
        <v>0</v>
      </c>
      <c r="N5075" s="192">
        <f t="shared" si="1411"/>
        <v>0</v>
      </c>
      <c r="O5075" s="192">
        <f t="shared" si="1411"/>
        <v>0</v>
      </c>
      <c r="P5075" s="192">
        <f t="shared" si="1411"/>
        <v>0</v>
      </c>
      <c r="Q5075" s="192">
        <f t="shared" si="1411"/>
        <v>0</v>
      </c>
      <c r="R5075" s="192">
        <f t="shared" si="1411"/>
        <v>0</v>
      </c>
      <c r="S5075" s="192">
        <f t="shared" si="1411"/>
        <v>0</v>
      </c>
      <c r="T5075" s="192">
        <f t="shared" si="1411"/>
        <v>5000</v>
      </c>
      <c r="U5075" s="192">
        <v>5000</v>
      </c>
      <c r="V5075" s="192">
        <v>0</v>
      </c>
      <c r="W5075" s="192">
        <f>SUM(W5076)</f>
        <v>2500</v>
      </c>
      <c r="X5075" s="192">
        <f t="shared" si="1411"/>
        <v>0</v>
      </c>
      <c r="Y5075" s="192">
        <f t="shared" si="1411"/>
        <v>0</v>
      </c>
      <c r="Z5075" s="192">
        <f t="shared" si="1411"/>
        <v>0</v>
      </c>
      <c r="AA5075" s="192">
        <f t="shared" si="1411"/>
        <v>0</v>
      </c>
      <c r="AB5075" s="192">
        <f t="shared" si="1411"/>
        <v>2500</v>
      </c>
      <c r="AC5075" s="192">
        <f t="shared" si="1411"/>
        <v>0</v>
      </c>
      <c r="AD5075" s="192">
        <f t="shared" si="1411"/>
        <v>0</v>
      </c>
      <c r="AE5075" s="192">
        <f t="shared" si="1411"/>
        <v>0</v>
      </c>
      <c r="AF5075" s="192">
        <f t="shared" si="1411"/>
        <v>0</v>
      </c>
      <c r="AG5075" s="192">
        <f t="shared" si="1411"/>
        <v>0</v>
      </c>
      <c r="AH5075" s="192">
        <v>2500</v>
      </c>
      <c r="AI5075" s="192">
        <v>0</v>
      </c>
      <c r="AJ5075" s="192">
        <f>SUM(AJ5076)</f>
        <v>0</v>
      </c>
      <c r="AK5075" s="192">
        <f t="shared" si="1411"/>
        <v>0</v>
      </c>
      <c r="AL5075" s="192">
        <f t="shared" si="1411"/>
        <v>0</v>
      </c>
      <c r="AM5075" s="192">
        <f t="shared" si="1411"/>
        <v>0</v>
      </c>
      <c r="AN5075" s="192">
        <f t="shared" si="1411"/>
        <v>0</v>
      </c>
      <c r="AO5075" s="192">
        <f t="shared" si="1411"/>
        <v>0</v>
      </c>
      <c r="AP5075" s="192">
        <f t="shared" si="1411"/>
        <v>0</v>
      </c>
      <c r="AQ5075" s="192">
        <f t="shared" si="1411"/>
        <v>0</v>
      </c>
      <c r="AR5075" s="192">
        <f t="shared" si="1411"/>
        <v>0</v>
      </c>
      <c r="AS5075" s="192">
        <f t="shared" si="1411"/>
        <v>0</v>
      </c>
      <c r="AT5075" s="192">
        <f t="shared" si="1411"/>
        <v>0</v>
      </c>
      <c r="AU5075" s="192">
        <v>0</v>
      </c>
      <c r="AV5075" s="192">
        <v>0</v>
      </c>
      <c r="AW5075" s="192">
        <f t="shared" si="1405"/>
        <v>7500</v>
      </c>
    </row>
    <row r="5076" spans="1:49">
      <c r="A5076" s="312" t="s">
        <v>797</v>
      </c>
      <c r="B5076" s="313" t="s">
        <v>1030</v>
      </c>
      <c r="C5076" s="313" t="s">
        <v>2163</v>
      </c>
      <c r="D5076" s="452" t="s">
        <v>2992</v>
      </c>
      <c r="E5076" s="540" t="s">
        <v>1402</v>
      </c>
      <c r="F5076" s="310"/>
      <c r="G5076" s="310"/>
      <c r="H5076" s="310"/>
      <c r="I5076" s="308" t="s">
        <v>1158</v>
      </c>
      <c r="J5076" s="19">
        <f>SUM(J5077)</f>
        <v>5000</v>
      </c>
      <c r="K5076" s="19">
        <f t="shared" si="1411"/>
        <v>0</v>
      </c>
      <c r="L5076" s="19">
        <f t="shared" si="1411"/>
        <v>0</v>
      </c>
      <c r="M5076" s="19">
        <f t="shared" si="1411"/>
        <v>0</v>
      </c>
      <c r="N5076" s="19">
        <f t="shared" si="1411"/>
        <v>0</v>
      </c>
      <c r="O5076" s="19">
        <f t="shared" si="1411"/>
        <v>0</v>
      </c>
      <c r="P5076" s="19">
        <f t="shared" si="1411"/>
        <v>0</v>
      </c>
      <c r="Q5076" s="19">
        <f t="shared" si="1411"/>
        <v>0</v>
      </c>
      <c r="R5076" s="19">
        <f t="shared" si="1411"/>
        <v>0</v>
      </c>
      <c r="S5076" s="19">
        <f t="shared" si="1411"/>
        <v>0</v>
      </c>
      <c r="T5076" s="19">
        <f t="shared" si="1411"/>
        <v>5000</v>
      </c>
      <c r="U5076" s="19">
        <v>5000</v>
      </c>
      <c r="V5076" s="19">
        <v>0</v>
      </c>
      <c r="W5076" s="19">
        <f>SUM(W5077)</f>
        <v>2500</v>
      </c>
      <c r="X5076" s="19">
        <f t="shared" si="1411"/>
        <v>0</v>
      </c>
      <c r="Y5076" s="19">
        <f t="shared" si="1411"/>
        <v>0</v>
      </c>
      <c r="Z5076" s="19">
        <f t="shared" si="1411"/>
        <v>0</v>
      </c>
      <c r="AA5076" s="19">
        <f t="shared" si="1411"/>
        <v>0</v>
      </c>
      <c r="AB5076" s="19">
        <f t="shared" si="1411"/>
        <v>2500</v>
      </c>
      <c r="AC5076" s="19">
        <f t="shared" si="1411"/>
        <v>0</v>
      </c>
      <c r="AD5076" s="19">
        <f t="shared" si="1411"/>
        <v>0</v>
      </c>
      <c r="AE5076" s="19">
        <f t="shared" si="1411"/>
        <v>0</v>
      </c>
      <c r="AF5076" s="19">
        <f t="shared" si="1411"/>
        <v>0</v>
      </c>
      <c r="AG5076" s="19">
        <f t="shared" si="1411"/>
        <v>0</v>
      </c>
      <c r="AH5076" s="19">
        <v>2500</v>
      </c>
      <c r="AI5076" s="19">
        <v>0</v>
      </c>
      <c r="AJ5076" s="19">
        <f>SUM(AJ5077)</f>
        <v>0</v>
      </c>
      <c r="AK5076" s="19">
        <f t="shared" si="1411"/>
        <v>0</v>
      </c>
      <c r="AL5076" s="19">
        <f t="shared" si="1411"/>
        <v>0</v>
      </c>
      <c r="AM5076" s="19">
        <f t="shared" si="1411"/>
        <v>0</v>
      </c>
      <c r="AN5076" s="19">
        <f t="shared" si="1411"/>
        <v>0</v>
      </c>
      <c r="AO5076" s="19">
        <f t="shared" si="1411"/>
        <v>0</v>
      </c>
      <c r="AP5076" s="19">
        <f t="shared" si="1411"/>
        <v>0</v>
      </c>
      <c r="AQ5076" s="19">
        <f t="shared" si="1411"/>
        <v>0</v>
      </c>
      <c r="AR5076" s="19">
        <f t="shared" si="1411"/>
        <v>0</v>
      </c>
      <c r="AS5076" s="19">
        <f t="shared" si="1411"/>
        <v>0</v>
      </c>
      <c r="AT5076" s="19">
        <f t="shared" si="1411"/>
        <v>0</v>
      </c>
      <c r="AU5076" s="19">
        <v>0</v>
      </c>
      <c r="AV5076" s="19">
        <v>0</v>
      </c>
      <c r="AW5076" s="19">
        <f t="shared" si="1405"/>
        <v>7500</v>
      </c>
    </row>
    <row r="5077" spans="1:49">
      <c r="A5077" s="312" t="s">
        <v>797</v>
      </c>
      <c r="B5077" s="313" t="s">
        <v>1030</v>
      </c>
      <c r="C5077" s="313" t="s">
        <v>2163</v>
      </c>
      <c r="D5077" s="452" t="s">
        <v>2992</v>
      </c>
      <c r="E5077" s="314" t="s">
        <v>1409</v>
      </c>
      <c r="F5077" s="310"/>
      <c r="G5077" s="468" t="s">
        <v>3096</v>
      </c>
      <c r="H5077" s="310" t="s">
        <v>2333</v>
      </c>
      <c r="I5077" s="309" t="s">
        <v>1691</v>
      </c>
      <c r="J5077" s="270">
        <v>5000</v>
      </c>
      <c r="K5077" s="270"/>
      <c r="L5077" s="270"/>
      <c r="M5077" s="270"/>
      <c r="N5077" s="270"/>
      <c r="O5077" s="270"/>
      <c r="P5077" s="270"/>
      <c r="Q5077" s="270"/>
      <c r="R5077" s="270"/>
      <c r="S5077" s="270"/>
      <c r="T5077" s="270">
        <v>5000</v>
      </c>
      <c r="U5077" s="270">
        <v>5000</v>
      </c>
      <c r="V5077" s="270">
        <v>0</v>
      </c>
      <c r="W5077" s="270">
        <v>2500</v>
      </c>
      <c r="X5077" s="270"/>
      <c r="Y5077" s="270"/>
      <c r="Z5077" s="270"/>
      <c r="AA5077" s="270"/>
      <c r="AB5077" s="270">
        <v>2500</v>
      </c>
      <c r="AC5077" s="270"/>
      <c r="AD5077" s="270"/>
      <c r="AE5077" s="270"/>
      <c r="AF5077" s="270"/>
      <c r="AG5077" s="270"/>
      <c r="AH5077" s="270">
        <v>2500</v>
      </c>
      <c r="AI5077" s="270">
        <v>0</v>
      </c>
      <c r="AJ5077" s="270"/>
      <c r="AK5077" s="270"/>
      <c r="AL5077" s="270"/>
      <c r="AM5077" s="270"/>
      <c r="AN5077" s="270"/>
      <c r="AO5077" s="270"/>
      <c r="AP5077" s="270"/>
      <c r="AQ5077" s="270"/>
      <c r="AR5077" s="270"/>
      <c r="AS5077" s="270"/>
      <c r="AT5077" s="270"/>
      <c r="AU5077" s="270">
        <v>0</v>
      </c>
      <c r="AV5077" s="270">
        <v>0</v>
      </c>
      <c r="AW5077" s="270">
        <f t="shared" si="1405"/>
        <v>7500</v>
      </c>
    </row>
    <row r="5078" spans="1:49">
      <c r="A5078" s="44"/>
      <c r="B5078" s="45"/>
      <c r="C5078" s="45"/>
      <c r="D5078" s="45"/>
      <c r="E5078" s="531"/>
      <c r="F5078" s="50"/>
      <c r="G5078" s="50"/>
      <c r="H5078" s="50"/>
      <c r="I5078" s="42"/>
      <c r="U5078" s="15">
        <v>0</v>
      </c>
      <c r="V5078" s="15">
        <v>0</v>
      </c>
      <c r="AH5078" s="15">
        <v>0</v>
      </c>
      <c r="AI5078" s="15">
        <v>0</v>
      </c>
      <c r="AU5078" s="15">
        <v>0</v>
      </c>
      <c r="AV5078" s="15">
        <v>0</v>
      </c>
      <c r="AW5078" s="15">
        <f t="shared" si="1405"/>
        <v>0</v>
      </c>
    </row>
    <row r="5079" spans="1:49">
      <c r="A5079" s="48"/>
      <c r="B5079" s="42"/>
      <c r="C5079" s="42"/>
      <c r="D5079" s="42"/>
      <c r="E5079" s="531"/>
      <c r="F5079" s="50"/>
      <c r="G5079" s="50"/>
      <c r="H5079" s="50"/>
      <c r="I5079" s="49" t="s">
        <v>1631</v>
      </c>
      <c r="J5079" s="12">
        <f>SUM(J5050,J5075,J5072)</f>
        <v>15000</v>
      </c>
      <c r="K5079" s="12">
        <f t="shared" ref="K5079:AT5079" si="1412">SUM(K5050,K5075,K5072)</f>
        <v>0</v>
      </c>
      <c r="L5079" s="12">
        <f t="shared" si="1412"/>
        <v>0</v>
      </c>
      <c r="M5079" s="12">
        <f t="shared" si="1412"/>
        <v>3800</v>
      </c>
      <c r="N5079" s="12">
        <f t="shared" si="1412"/>
        <v>0</v>
      </c>
      <c r="O5079" s="12">
        <f t="shared" si="1412"/>
        <v>3200</v>
      </c>
      <c r="P5079" s="12">
        <f t="shared" si="1412"/>
        <v>0</v>
      </c>
      <c r="Q5079" s="12">
        <f t="shared" si="1412"/>
        <v>3000</v>
      </c>
      <c r="R5079" s="12">
        <f t="shared" si="1412"/>
        <v>0</v>
      </c>
      <c r="S5079" s="12">
        <f t="shared" si="1412"/>
        <v>0</v>
      </c>
      <c r="T5079" s="12">
        <f t="shared" si="1412"/>
        <v>5000</v>
      </c>
      <c r="U5079" s="12">
        <v>15000</v>
      </c>
      <c r="V5079" s="12">
        <v>0</v>
      </c>
      <c r="W5079" s="12">
        <f>SUM(W5050,W5075,W5072)</f>
        <v>2500</v>
      </c>
      <c r="X5079" s="12">
        <f t="shared" si="1412"/>
        <v>0</v>
      </c>
      <c r="Y5079" s="12">
        <f t="shared" si="1412"/>
        <v>0</v>
      </c>
      <c r="Z5079" s="12">
        <f t="shared" si="1412"/>
        <v>0</v>
      </c>
      <c r="AA5079" s="12">
        <f t="shared" si="1412"/>
        <v>0</v>
      </c>
      <c r="AB5079" s="12">
        <f t="shared" si="1412"/>
        <v>2500</v>
      </c>
      <c r="AC5079" s="12">
        <f t="shared" si="1412"/>
        <v>0</v>
      </c>
      <c r="AD5079" s="12">
        <f t="shared" si="1412"/>
        <v>0</v>
      </c>
      <c r="AE5079" s="12">
        <f t="shared" si="1412"/>
        <v>0</v>
      </c>
      <c r="AF5079" s="12">
        <f t="shared" si="1412"/>
        <v>0</v>
      </c>
      <c r="AG5079" s="12">
        <f t="shared" si="1412"/>
        <v>0</v>
      </c>
      <c r="AH5079" s="12">
        <v>2500</v>
      </c>
      <c r="AI5079" s="12">
        <v>0</v>
      </c>
      <c r="AJ5079" s="12">
        <f>SUM(AJ5050,AJ5075,AJ5072)</f>
        <v>0</v>
      </c>
      <c r="AK5079" s="12">
        <f t="shared" si="1412"/>
        <v>0</v>
      </c>
      <c r="AL5079" s="12">
        <f t="shared" si="1412"/>
        <v>0</v>
      </c>
      <c r="AM5079" s="12">
        <f t="shared" si="1412"/>
        <v>0</v>
      </c>
      <c r="AN5079" s="12">
        <f t="shared" si="1412"/>
        <v>0</v>
      </c>
      <c r="AO5079" s="12">
        <f t="shared" si="1412"/>
        <v>0</v>
      </c>
      <c r="AP5079" s="12">
        <f t="shared" si="1412"/>
        <v>0</v>
      </c>
      <c r="AQ5079" s="12">
        <f t="shared" si="1412"/>
        <v>0</v>
      </c>
      <c r="AR5079" s="12">
        <f t="shared" si="1412"/>
        <v>0</v>
      </c>
      <c r="AS5079" s="12">
        <f t="shared" si="1412"/>
        <v>0</v>
      </c>
      <c r="AT5079" s="12">
        <f t="shared" si="1412"/>
        <v>0</v>
      </c>
      <c r="AU5079" s="12">
        <v>0</v>
      </c>
      <c r="AV5079" s="12">
        <v>0</v>
      </c>
      <c r="AW5079" s="12">
        <f t="shared" si="1405"/>
        <v>17500</v>
      </c>
    </row>
    <row r="5080" spans="1:49">
      <c r="A5080" s="48"/>
      <c r="B5080" s="42"/>
      <c r="C5080" s="42"/>
      <c r="D5080" s="42"/>
      <c r="E5080" s="531"/>
      <c r="F5080" s="50"/>
      <c r="G5080" s="50"/>
      <c r="H5080" s="50"/>
      <c r="I5080" s="146" t="s">
        <v>970</v>
      </c>
      <c r="J5080" s="267"/>
      <c r="K5080" s="267"/>
      <c r="L5080" s="267"/>
      <c r="M5080" s="267"/>
      <c r="N5080" s="267"/>
      <c r="O5080" s="267"/>
      <c r="P5080" s="267"/>
      <c r="Q5080" s="267"/>
      <c r="R5080" s="267"/>
      <c r="S5080" s="267"/>
      <c r="T5080" s="267"/>
      <c r="U5080" s="267"/>
      <c r="V5080" s="267"/>
      <c r="W5080" s="267"/>
      <c r="X5080" s="267"/>
      <c r="Y5080" s="267"/>
      <c r="Z5080" s="267"/>
      <c r="AA5080" s="267"/>
      <c r="AB5080" s="267"/>
      <c r="AC5080" s="267"/>
      <c r="AD5080" s="267"/>
      <c r="AE5080" s="267"/>
      <c r="AF5080" s="267"/>
      <c r="AG5080" s="267"/>
      <c r="AH5080" s="267"/>
      <c r="AI5080" s="267"/>
      <c r="AJ5080" s="267"/>
      <c r="AK5080" s="267"/>
      <c r="AL5080" s="267"/>
      <c r="AM5080" s="267"/>
      <c r="AN5080" s="267"/>
      <c r="AO5080" s="267"/>
      <c r="AP5080" s="267"/>
      <c r="AQ5080" s="267"/>
      <c r="AR5080" s="267"/>
      <c r="AS5080" s="267"/>
      <c r="AT5080" s="267"/>
      <c r="AU5080" s="267"/>
      <c r="AV5080" s="267"/>
      <c r="AW5080" s="267"/>
    </row>
    <row r="5081" spans="1:49" ht="13.5" thickBot="1">
      <c r="A5081" s="48"/>
      <c r="B5081" s="42"/>
      <c r="C5081" s="42"/>
      <c r="D5081" s="42"/>
      <c r="E5081" s="531"/>
      <c r="F5081" s="50"/>
      <c r="G5081" s="50"/>
      <c r="H5081" s="50"/>
      <c r="I5081" s="146"/>
      <c r="J5081" s="29"/>
      <c r="K5081" s="29"/>
      <c r="L5081" s="29"/>
      <c r="M5081" s="29"/>
      <c r="N5081" s="29"/>
      <c r="O5081" s="29"/>
      <c r="P5081" s="29"/>
      <c r="Q5081" s="29"/>
      <c r="R5081" s="29"/>
      <c r="S5081" s="29"/>
      <c r="T5081" s="29"/>
      <c r="U5081" s="29"/>
      <c r="V5081" s="29"/>
      <c r="W5081" s="29"/>
      <c r="X5081" s="29"/>
      <c r="Y5081" s="29"/>
      <c r="Z5081" s="29"/>
      <c r="AA5081" s="29"/>
      <c r="AB5081" s="29"/>
      <c r="AC5081" s="29"/>
      <c r="AD5081" s="29"/>
      <c r="AE5081" s="29"/>
      <c r="AF5081" s="29"/>
      <c r="AG5081" s="29"/>
      <c r="AH5081" s="29"/>
      <c r="AI5081" s="29"/>
      <c r="AJ5081" s="29"/>
      <c r="AK5081" s="29"/>
      <c r="AL5081" s="29"/>
      <c r="AM5081" s="29"/>
      <c r="AN5081" s="29"/>
      <c r="AO5081" s="29"/>
      <c r="AP5081" s="29"/>
      <c r="AQ5081" s="29"/>
      <c r="AR5081" s="29"/>
      <c r="AS5081" s="29"/>
      <c r="AT5081" s="29"/>
      <c r="AU5081" s="29"/>
      <c r="AV5081" s="29"/>
      <c r="AW5081" s="29"/>
    </row>
    <row r="5082" spans="1:49" ht="35.25" customHeight="1" thickTop="1" thickBot="1">
      <c r="A5082" s="48"/>
      <c r="B5082" s="42"/>
      <c r="C5082" s="42"/>
      <c r="D5082" s="42"/>
      <c r="E5082" s="531"/>
      <c r="F5082" s="50"/>
      <c r="G5082" s="50"/>
      <c r="H5082" s="50"/>
      <c r="I5082" s="5" t="s">
        <v>2331</v>
      </c>
      <c r="J5082" s="364" t="s">
        <v>2891</v>
      </c>
      <c r="K5082" s="364" t="s">
        <v>2879</v>
      </c>
      <c r="L5082" s="364" t="s">
        <v>2880</v>
      </c>
      <c r="M5082" s="364" t="s">
        <v>2881</v>
      </c>
      <c r="N5082" s="364" t="s">
        <v>2882</v>
      </c>
      <c r="O5082" s="364" t="s">
        <v>2883</v>
      </c>
      <c r="P5082" s="364" t="s">
        <v>2884</v>
      </c>
      <c r="Q5082" s="364" t="s">
        <v>2885</v>
      </c>
      <c r="R5082" s="364" t="s">
        <v>2886</v>
      </c>
      <c r="S5082" s="364" t="s">
        <v>2887</v>
      </c>
      <c r="T5082" s="364" t="s">
        <v>2888</v>
      </c>
      <c r="U5082" s="364" t="s">
        <v>2889</v>
      </c>
      <c r="V5082" s="364" t="s">
        <v>2890</v>
      </c>
      <c r="W5082" s="365" t="s">
        <v>2893</v>
      </c>
      <c r="X5082" s="365" t="s">
        <v>2879</v>
      </c>
      <c r="Y5082" s="365" t="s">
        <v>2880</v>
      </c>
      <c r="Z5082" s="365" t="s">
        <v>2881</v>
      </c>
      <c r="AA5082" s="365" t="s">
        <v>2882</v>
      </c>
      <c r="AB5082" s="365" t="s">
        <v>2883</v>
      </c>
      <c r="AC5082" s="365" t="s">
        <v>2884</v>
      </c>
      <c r="AD5082" s="365" t="s">
        <v>2885</v>
      </c>
      <c r="AE5082" s="365" t="s">
        <v>2886</v>
      </c>
      <c r="AF5082" s="365" t="s">
        <v>2887</v>
      </c>
      <c r="AG5082" s="365" t="s">
        <v>2888</v>
      </c>
      <c r="AH5082" s="365" t="s">
        <v>2889</v>
      </c>
      <c r="AI5082" s="365" t="s">
        <v>2890</v>
      </c>
      <c r="AJ5082" s="366" t="s">
        <v>2892</v>
      </c>
      <c r="AK5082" s="366" t="s">
        <v>2879</v>
      </c>
      <c r="AL5082" s="366" t="s">
        <v>2880</v>
      </c>
      <c r="AM5082" s="366" t="s">
        <v>2881</v>
      </c>
      <c r="AN5082" s="366" t="s">
        <v>2882</v>
      </c>
      <c r="AO5082" s="366" t="s">
        <v>2883</v>
      </c>
      <c r="AP5082" s="366" t="s">
        <v>2884</v>
      </c>
      <c r="AQ5082" s="366" t="s">
        <v>2885</v>
      </c>
      <c r="AR5082" s="366" t="s">
        <v>2886</v>
      </c>
      <c r="AS5082" s="366" t="s">
        <v>2887</v>
      </c>
      <c r="AT5082" s="366" t="s">
        <v>2888</v>
      </c>
      <c r="AU5082" s="366" t="s">
        <v>2889</v>
      </c>
      <c r="AV5082" s="366" t="s">
        <v>2890</v>
      </c>
      <c r="AW5082" s="368" t="s">
        <v>2895</v>
      </c>
    </row>
    <row r="5083" spans="1:49">
      <c r="A5083" s="48"/>
      <c r="B5083" s="42"/>
      <c r="C5083" s="42"/>
      <c r="D5083" s="42"/>
      <c r="E5083" s="531"/>
      <c r="F5083" s="50"/>
      <c r="G5083" s="50"/>
      <c r="H5083" s="50"/>
      <c r="I5083" s="34"/>
      <c r="J5083" s="202" t="s">
        <v>1224</v>
      </c>
      <c r="K5083" s="202">
        <v>1</v>
      </c>
      <c r="L5083" s="202">
        <v>2</v>
      </c>
      <c r="M5083" s="202">
        <v>3</v>
      </c>
      <c r="N5083" s="202">
        <v>4</v>
      </c>
      <c r="O5083" s="202">
        <v>5</v>
      </c>
      <c r="P5083" s="202">
        <v>6</v>
      </c>
      <c r="Q5083" s="202">
        <v>7</v>
      </c>
      <c r="R5083" s="202">
        <v>8</v>
      </c>
      <c r="S5083" s="202">
        <v>9</v>
      </c>
      <c r="T5083" s="202">
        <v>10</v>
      </c>
      <c r="U5083" s="202">
        <v>13</v>
      </c>
      <c r="V5083" s="202">
        <v>14</v>
      </c>
      <c r="W5083" s="202" t="s">
        <v>1224</v>
      </c>
      <c r="X5083" s="202">
        <v>1</v>
      </c>
      <c r="Y5083" s="202">
        <v>2</v>
      </c>
      <c r="Z5083" s="202">
        <v>3</v>
      </c>
      <c r="AA5083" s="202">
        <v>4</v>
      </c>
      <c r="AB5083" s="202">
        <v>5</v>
      </c>
      <c r="AC5083" s="202">
        <v>6</v>
      </c>
      <c r="AD5083" s="202">
        <v>7</v>
      </c>
      <c r="AE5083" s="202">
        <v>8</v>
      </c>
      <c r="AF5083" s="202">
        <v>9</v>
      </c>
      <c r="AG5083" s="202">
        <v>10</v>
      </c>
      <c r="AH5083" s="202">
        <v>13</v>
      </c>
      <c r="AI5083" s="202">
        <v>14</v>
      </c>
      <c r="AJ5083" s="202" t="s">
        <v>1224</v>
      </c>
      <c r="AK5083" s="202">
        <v>1</v>
      </c>
      <c r="AL5083" s="202">
        <v>2</v>
      </c>
      <c r="AM5083" s="202">
        <v>3</v>
      </c>
      <c r="AN5083" s="202">
        <v>4</v>
      </c>
      <c r="AO5083" s="202">
        <v>5</v>
      </c>
      <c r="AP5083" s="202">
        <v>6</v>
      </c>
      <c r="AQ5083" s="202">
        <v>7</v>
      </c>
      <c r="AR5083" s="202">
        <v>8</v>
      </c>
      <c r="AS5083" s="202">
        <v>9</v>
      </c>
      <c r="AT5083" s="202">
        <v>10</v>
      </c>
      <c r="AU5083" s="202">
        <v>13</v>
      </c>
      <c r="AV5083" s="202">
        <v>14</v>
      </c>
      <c r="AW5083" s="202">
        <v>15</v>
      </c>
    </row>
    <row r="5084" spans="1:49">
      <c r="A5084" s="48"/>
      <c r="B5084" s="42"/>
      <c r="C5084" s="42"/>
      <c r="D5084" s="42"/>
      <c r="E5084" s="531"/>
      <c r="F5084" s="50"/>
      <c r="G5084" s="50"/>
      <c r="H5084" s="50"/>
      <c r="I5084" s="276" t="s">
        <v>2429</v>
      </c>
      <c r="J5084" s="277">
        <f>SUM(J5079)</f>
        <v>15000</v>
      </c>
      <c r="K5084" s="277">
        <f t="shared" ref="K5084:AT5084" si="1413">SUM(K5079)</f>
        <v>0</v>
      </c>
      <c r="L5084" s="277">
        <f t="shared" si="1413"/>
        <v>0</v>
      </c>
      <c r="M5084" s="277">
        <f t="shared" si="1413"/>
        <v>3800</v>
      </c>
      <c r="N5084" s="277">
        <f t="shared" si="1413"/>
        <v>0</v>
      </c>
      <c r="O5084" s="277">
        <f t="shared" si="1413"/>
        <v>3200</v>
      </c>
      <c r="P5084" s="277">
        <f t="shared" si="1413"/>
        <v>0</v>
      </c>
      <c r="Q5084" s="277">
        <f t="shared" si="1413"/>
        <v>3000</v>
      </c>
      <c r="R5084" s="277">
        <f t="shared" si="1413"/>
        <v>0</v>
      </c>
      <c r="S5084" s="277">
        <f t="shared" si="1413"/>
        <v>0</v>
      </c>
      <c r="T5084" s="277">
        <f t="shared" si="1413"/>
        <v>5000</v>
      </c>
      <c r="U5084" s="277">
        <v>15000</v>
      </c>
      <c r="V5084" s="277">
        <v>0</v>
      </c>
      <c r="W5084" s="277">
        <f>SUM(W5079)</f>
        <v>2500</v>
      </c>
      <c r="X5084" s="277">
        <f t="shared" si="1413"/>
        <v>0</v>
      </c>
      <c r="Y5084" s="277">
        <f t="shared" si="1413"/>
        <v>0</v>
      </c>
      <c r="Z5084" s="277">
        <f t="shared" si="1413"/>
        <v>0</v>
      </c>
      <c r="AA5084" s="277">
        <f t="shared" si="1413"/>
        <v>0</v>
      </c>
      <c r="AB5084" s="277">
        <f t="shared" si="1413"/>
        <v>2500</v>
      </c>
      <c r="AC5084" s="277">
        <f t="shared" si="1413"/>
        <v>0</v>
      </c>
      <c r="AD5084" s="277">
        <f t="shared" si="1413"/>
        <v>0</v>
      </c>
      <c r="AE5084" s="277">
        <f t="shared" si="1413"/>
        <v>0</v>
      </c>
      <c r="AF5084" s="277">
        <f t="shared" si="1413"/>
        <v>0</v>
      </c>
      <c r="AG5084" s="277">
        <f t="shared" si="1413"/>
        <v>0</v>
      </c>
      <c r="AH5084" s="277">
        <v>2500</v>
      </c>
      <c r="AI5084" s="277">
        <v>0</v>
      </c>
      <c r="AJ5084" s="277">
        <f>SUM(AJ5079)</f>
        <v>0</v>
      </c>
      <c r="AK5084" s="277">
        <f t="shared" si="1413"/>
        <v>0</v>
      </c>
      <c r="AL5084" s="277">
        <f t="shared" si="1413"/>
        <v>0</v>
      </c>
      <c r="AM5084" s="277">
        <f t="shared" si="1413"/>
        <v>0</v>
      </c>
      <c r="AN5084" s="277">
        <f t="shared" si="1413"/>
        <v>0</v>
      </c>
      <c r="AO5084" s="277">
        <f t="shared" si="1413"/>
        <v>0</v>
      </c>
      <c r="AP5084" s="277">
        <f t="shared" si="1413"/>
        <v>0</v>
      </c>
      <c r="AQ5084" s="277">
        <f t="shared" si="1413"/>
        <v>0</v>
      </c>
      <c r="AR5084" s="277">
        <f t="shared" si="1413"/>
        <v>0</v>
      </c>
      <c r="AS5084" s="277">
        <f t="shared" si="1413"/>
        <v>0</v>
      </c>
      <c r="AT5084" s="277">
        <f t="shared" si="1413"/>
        <v>0</v>
      </c>
      <c r="AU5084" s="277">
        <v>0</v>
      </c>
      <c r="AV5084" s="277">
        <v>0</v>
      </c>
      <c r="AW5084" s="277">
        <f>U5084+AH5084+AU5084</f>
        <v>17500</v>
      </c>
    </row>
    <row r="5085" spans="1:49">
      <c r="A5085" s="48"/>
      <c r="B5085" s="42"/>
      <c r="C5085" s="42"/>
      <c r="D5085" s="42"/>
      <c r="E5085" s="531"/>
      <c r="F5085" s="50"/>
      <c r="G5085" s="50"/>
      <c r="H5085" s="50"/>
      <c r="I5085" s="276"/>
      <c r="J5085" s="277"/>
      <c r="K5085" s="277"/>
      <c r="L5085" s="277"/>
      <c r="M5085" s="277"/>
      <c r="N5085" s="277"/>
      <c r="O5085" s="277"/>
      <c r="P5085" s="277"/>
      <c r="Q5085" s="277"/>
      <c r="R5085" s="277"/>
      <c r="S5085" s="277"/>
      <c r="T5085" s="277"/>
      <c r="U5085" s="277">
        <v>0</v>
      </c>
      <c r="V5085" s="277">
        <v>0</v>
      </c>
      <c r="W5085" s="277"/>
      <c r="X5085" s="277"/>
      <c r="Y5085" s="277"/>
      <c r="Z5085" s="277"/>
      <c r="AA5085" s="277"/>
      <c r="AB5085" s="277"/>
      <c r="AC5085" s="277"/>
      <c r="AD5085" s="277"/>
      <c r="AE5085" s="277"/>
      <c r="AF5085" s="277"/>
      <c r="AG5085" s="277"/>
      <c r="AH5085" s="277">
        <v>0</v>
      </c>
      <c r="AI5085" s="277">
        <v>0</v>
      </c>
      <c r="AJ5085" s="277"/>
      <c r="AK5085" s="277"/>
      <c r="AL5085" s="277"/>
      <c r="AM5085" s="277"/>
      <c r="AN5085" s="277"/>
      <c r="AO5085" s="277"/>
      <c r="AP5085" s="277"/>
      <c r="AQ5085" s="277"/>
      <c r="AR5085" s="277"/>
      <c r="AS5085" s="277"/>
      <c r="AT5085" s="277"/>
      <c r="AU5085" s="277">
        <v>0</v>
      </c>
      <c r="AV5085" s="277">
        <v>0</v>
      </c>
      <c r="AW5085" s="277">
        <f>U5085+AH5085+AU5085</f>
        <v>0</v>
      </c>
    </row>
    <row r="5086" spans="1:49">
      <c r="A5086" s="48"/>
      <c r="B5086" s="42"/>
      <c r="C5086" s="42"/>
      <c r="D5086" s="42"/>
      <c r="E5086" s="531"/>
      <c r="F5086" s="50"/>
      <c r="G5086" s="50"/>
      <c r="H5086" s="50"/>
      <c r="I5086" s="276"/>
      <c r="J5086" s="277"/>
      <c r="K5086" s="277"/>
      <c r="L5086" s="277"/>
      <c r="M5086" s="277"/>
      <c r="N5086" s="277"/>
      <c r="O5086" s="277"/>
      <c r="P5086" s="277"/>
      <c r="Q5086" s="277"/>
      <c r="R5086" s="277"/>
      <c r="S5086" s="277"/>
      <c r="T5086" s="277"/>
      <c r="U5086" s="277">
        <v>0</v>
      </c>
      <c r="V5086" s="277">
        <v>0</v>
      </c>
      <c r="W5086" s="277"/>
      <c r="X5086" s="277"/>
      <c r="Y5086" s="277"/>
      <c r="Z5086" s="277"/>
      <c r="AA5086" s="277"/>
      <c r="AB5086" s="277"/>
      <c r="AC5086" s="277"/>
      <c r="AD5086" s="277"/>
      <c r="AE5086" s="277"/>
      <c r="AF5086" s="277"/>
      <c r="AG5086" s="277"/>
      <c r="AH5086" s="277">
        <v>0</v>
      </c>
      <c r="AI5086" s="277">
        <v>0</v>
      </c>
      <c r="AJ5086" s="277"/>
      <c r="AK5086" s="277"/>
      <c r="AL5086" s="277"/>
      <c r="AM5086" s="277"/>
      <c r="AN5086" s="277"/>
      <c r="AO5086" s="277"/>
      <c r="AP5086" s="277"/>
      <c r="AQ5086" s="277"/>
      <c r="AR5086" s="277"/>
      <c r="AS5086" s="277"/>
      <c r="AT5086" s="277"/>
      <c r="AU5086" s="277">
        <v>0</v>
      </c>
      <c r="AV5086" s="277">
        <v>0</v>
      </c>
      <c r="AW5086" s="277">
        <f>U5086+AH5086+AU5086</f>
        <v>0</v>
      </c>
    </row>
    <row r="5087" spans="1:49">
      <c r="A5087" s="48"/>
      <c r="B5087" s="42"/>
      <c r="C5087" s="42"/>
      <c r="D5087" s="42"/>
      <c r="E5087" s="531"/>
      <c r="F5087" s="50"/>
      <c r="G5087" s="50"/>
      <c r="H5087" s="50"/>
      <c r="I5087" s="276"/>
      <c r="J5087" s="277"/>
      <c r="K5087" s="277"/>
      <c r="L5087" s="277"/>
      <c r="M5087" s="277"/>
      <c r="N5087" s="277"/>
      <c r="O5087" s="277"/>
      <c r="P5087" s="277"/>
      <c r="Q5087" s="277"/>
      <c r="R5087" s="277"/>
      <c r="S5087" s="277"/>
      <c r="T5087" s="277"/>
      <c r="U5087" s="277">
        <v>0</v>
      </c>
      <c r="V5087" s="277">
        <v>0</v>
      </c>
      <c r="W5087" s="277"/>
      <c r="X5087" s="277"/>
      <c r="Y5087" s="277"/>
      <c r="Z5087" s="277"/>
      <c r="AA5087" s="277"/>
      <c r="AB5087" s="277"/>
      <c r="AC5087" s="277"/>
      <c r="AD5087" s="277"/>
      <c r="AE5087" s="277"/>
      <c r="AF5087" s="277"/>
      <c r="AG5087" s="277"/>
      <c r="AH5087" s="277">
        <v>0</v>
      </c>
      <c r="AI5087" s="277">
        <v>0</v>
      </c>
      <c r="AJ5087" s="277"/>
      <c r="AK5087" s="277"/>
      <c r="AL5087" s="277"/>
      <c r="AM5087" s="277"/>
      <c r="AN5087" s="277"/>
      <c r="AO5087" s="277"/>
      <c r="AP5087" s="277"/>
      <c r="AQ5087" s="277"/>
      <c r="AR5087" s="277"/>
      <c r="AS5087" s="277"/>
      <c r="AT5087" s="277"/>
      <c r="AU5087" s="277">
        <v>0</v>
      </c>
      <c r="AV5087" s="277">
        <v>0</v>
      </c>
      <c r="AW5087" s="277">
        <f>U5087+AH5087+AU5087</f>
        <v>0</v>
      </c>
    </row>
    <row r="5088" spans="1:49">
      <c r="A5088" s="48"/>
      <c r="B5088" s="42"/>
      <c r="C5088" s="42"/>
      <c r="D5088" s="42"/>
      <c r="E5088" s="531"/>
      <c r="F5088" s="50"/>
      <c r="G5088" s="50"/>
      <c r="H5088" s="50"/>
      <c r="I5088" s="276" t="s">
        <v>1631</v>
      </c>
      <c r="J5088" s="277">
        <f>SUM(J5084:J5087)</f>
        <v>15000</v>
      </c>
      <c r="K5088" s="277">
        <f t="shared" ref="K5088:AT5088" si="1414">SUM(K5084:K5087)</f>
        <v>0</v>
      </c>
      <c r="L5088" s="277">
        <f t="shared" si="1414"/>
        <v>0</v>
      </c>
      <c r="M5088" s="277">
        <f t="shared" si="1414"/>
        <v>3800</v>
      </c>
      <c r="N5088" s="277">
        <f t="shared" si="1414"/>
        <v>0</v>
      </c>
      <c r="O5088" s="277">
        <f t="shared" si="1414"/>
        <v>3200</v>
      </c>
      <c r="P5088" s="277">
        <f t="shared" si="1414"/>
        <v>0</v>
      </c>
      <c r="Q5088" s="277">
        <f t="shared" si="1414"/>
        <v>3000</v>
      </c>
      <c r="R5088" s="277">
        <f t="shared" si="1414"/>
        <v>0</v>
      </c>
      <c r="S5088" s="277">
        <f t="shared" si="1414"/>
        <v>0</v>
      </c>
      <c r="T5088" s="277">
        <f t="shared" si="1414"/>
        <v>5000</v>
      </c>
      <c r="U5088" s="277">
        <v>15000</v>
      </c>
      <c r="V5088" s="277">
        <v>0</v>
      </c>
      <c r="W5088" s="277">
        <f>SUM(W5084:W5087)</f>
        <v>2500</v>
      </c>
      <c r="X5088" s="277">
        <f t="shared" si="1414"/>
        <v>0</v>
      </c>
      <c r="Y5088" s="277">
        <f t="shared" si="1414"/>
        <v>0</v>
      </c>
      <c r="Z5088" s="277">
        <f t="shared" si="1414"/>
        <v>0</v>
      </c>
      <c r="AA5088" s="277">
        <f t="shared" si="1414"/>
        <v>0</v>
      </c>
      <c r="AB5088" s="277">
        <f t="shared" si="1414"/>
        <v>2500</v>
      </c>
      <c r="AC5088" s="277">
        <f t="shared" si="1414"/>
        <v>0</v>
      </c>
      <c r="AD5088" s="277">
        <f t="shared" si="1414"/>
        <v>0</v>
      </c>
      <c r="AE5088" s="277">
        <f t="shared" si="1414"/>
        <v>0</v>
      </c>
      <c r="AF5088" s="277">
        <f t="shared" si="1414"/>
        <v>0</v>
      </c>
      <c r="AG5088" s="277">
        <f t="shared" si="1414"/>
        <v>0</v>
      </c>
      <c r="AH5088" s="277">
        <v>2500</v>
      </c>
      <c r="AI5088" s="277">
        <v>0</v>
      </c>
      <c r="AJ5088" s="277">
        <f>SUM(AJ5084:AJ5087)</f>
        <v>0</v>
      </c>
      <c r="AK5088" s="277">
        <f t="shared" si="1414"/>
        <v>0</v>
      </c>
      <c r="AL5088" s="277">
        <f t="shared" si="1414"/>
        <v>0</v>
      </c>
      <c r="AM5088" s="277">
        <f t="shared" si="1414"/>
        <v>0</v>
      </c>
      <c r="AN5088" s="277">
        <f t="shared" si="1414"/>
        <v>0</v>
      </c>
      <c r="AO5088" s="277">
        <f t="shared" si="1414"/>
        <v>0</v>
      </c>
      <c r="AP5088" s="277">
        <f t="shared" si="1414"/>
        <v>0</v>
      </c>
      <c r="AQ5088" s="277">
        <f t="shared" si="1414"/>
        <v>0</v>
      </c>
      <c r="AR5088" s="277">
        <f t="shared" si="1414"/>
        <v>0</v>
      </c>
      <c r="AS5088" s="277">
        <f t="shared" si="1414"/>
        <v>0</v>
      </c>
      <c r="AT5088" s="277">
        <f t="shared" si="1414"/>
        <v>0</v>
      </c>
      <c r="AU5088" s="277">
        <v>0</v>
      </c>
      <c r="AV5088" s="277">
        <v>0</v>
      </c>
      <c r="AW5088" s="277">
        <f>U5088+AH5088+AU5088</f>
        <v>17500</v>
      </c>
    </row>
    <row r="5089" spans="1:49">
      <c r="A5089" s="48"/>
      <c r="B5089" s="42"/>
      <c r="C5089" s="42"/>
      <c r="D5089" s="42"/>
      <c r="E5089" s="531"/>
      <c r="F5089" s="50"/>
      <c r="G5089" s="50"/>
      <c r="H5089" s="50"/>
      <c r="I5089" s="146"/>
      <c r="J5089" s="29"/>
      <c r="K5089" s="29"/>
      <c r="L5089" s="29"/>
      <c r="M5089" s="29"/>
      <c r="N5089" s="29"/>
      <c r="O5089" s="29"/>
      <c r="P5089" s="29"/>
      <c r="Q5089" s="29"/>
      <c r="R5089" s="29"/>
      <c r="S5089" s="29"/>
      <c r="T5089" s="29"/>
      <c r="U5089" s="29"/>
      <c r="V5089" s="29"/>
      <c r="W5089" s="29"/>
      <c r="X5089" s="29"/>
      <c r="Y5089" s="29"/>
      <c r="Z5089" s="29"/>
      <c r="AA5089" s="29"/>
      <c r="AB5089" s="29"/>
      <c r="AC5089" s="29"/>
      <c r="AD5089" s="29"/>
      <c r="AE5089" s="29"/>
      <c r="AF5089" s="29"/>
      <c r="AG5089" s="29"/>
      <c r="AH5089" s="29"/>
      <c r="AI5089" s="29"/>
      <c r="AJ5089" s="29"/>
      <c r="AK5089" s="29"/>
      <c r="AL5089" s="29"/>
      <c r="AM5089" s="29"/>
      <c r="AN5089" s="29"/>
      <c r="AO5089" s="29"/>
      <c r="AP5089" s="29"/>
      <c r="AQ5089" s="29"/>
      <c r="AR5089" s="29"/>
      <c r="AS5089" s="29"/>
      <c r="AT5089" s="29"/>
      <c r="AU5089" s="29"/>
      <c r="AV5089" s="29"/>
      <c r="AW5089" s="29"/>
    </row>
    <row r="5090" spans="1:49">
      <c r="A5090" s="48"/>
      <c r="B5090" s="42"/>
      <c r="C5090" s="42"/>
      <c r="D5090" s="42"/>
      <c r="E5090" s="531"/>
      <c r="F5090" s="50"/>
      <c r="G5090" s="50"/>
      <c r="H5090" s="50"/>
      <c r="I5090" s="53"/>
      <c r="J5090" s="29"/>
      <c r="K5090" s="29"/>
      <c r="L5090" s="29"/>
      <c r="M5090" s="29"/>
      <c r="N5090" s="29"/>
      <c r="O5090" s="29"/>
      <c r="P5090" s="29"/>
      <c r="Q5090" s="29"/>
      <c r="R5090" s="29"/>
      <c r="S5090" s="29"/>
      <c r="T5090" s="29"/>
      <c r="U5090" s="29"/>
      <c r="V5090" s="29"/>
      <c r="W5090" s="29"/>
      <c r="X5090" s="29"/>
      <c r="Y5090" s="29"/>
      <c r="Z5090" s="29"/>
      <c r="AA5090" s="29"/>
      <c r="AB5090" s="29"/>
      <c r="AC5090" s="29"/>
      <c r="AD5090" s="29"/>
      <c r="AE5090" s="29"/>
      <c r="AF5090" s="29"/>
      <c r="AG5090" s="29"/>
      <c r="AH5090" s="29"/>
      <c r="AI5090" s="29"/>
      <c r="AJ5090" s="29"/>
      <c r="AK5090" s="29"/>
      <c r="AL5090" s="29"/>
      <c r="AM5090" s="29"/>
      <c r="AN5090" s="29"/>
      <c r="AO5090" s="29"/>
      <c r="AP5090" s="29"/>
      <c r="AQ5090" s="29"/>
      <c r="AR5090" s="29"/>
      <c r="AS5090" s="29"/>
      <c r="AT5090" s="29"/>
      <c r="AU5090" s="29"/>
      <c r="AV5090" s="29"/>
      <c r="AW5090" s="29"/>
    </row>
    <row r="5091" spans="1:49" ht="16.5" thickBot="1">
      <c r="A5091" s="78" t="s">
        <v>2146</v>
      </c>
      <c r="B5091" s="78"/>
      <c r="C5091" s="78"/>
      <c r="D5091" s="463"/>
      <c r="E5091" s="539"/>
      <c r="F5091" s="129"/>
      <c r="G5091" s="129"/>
      <c r="H5091" s="129"/>
      <c r="I5091" s="103"/>
    </row>
    <row r="5092" spans="1:49" s="151" customFormat="1" ht="36" customHeight="1" thickTop="1" thickBot="1">
      <c r="A5092" s="147" t="s">
        <v>2079</v>
      </c>
      <c r="B5092" s="5" t="s">
        <v>2080</v>
      </c>
      <c r="C5092" s="5" t="s">
        <v>1335</v>
      </c>
      <c r="D5092" s="450"/>
      <c r="E5092" s="148" t="s">
        <v>1570</v>
      </c>
      <c r="F5092" s="149" t="s">
        <v>1438</v>
      </c>
      <c r="G5092" s="149"/>
      <c r="H5092" s="149" t="s">
        <v>2332</v>
      </c>
      <c r="I5092" s="5" t="s">
        <v>856</v>
      </c>
      <c r="J5092" s="364" t="s">
        <v>2891</v>
      </c>
      <c r="K5092" s="364" t="s">
        <v>2879</v>
      </c>
      <c r="L5092" s="364" t="s">
        <v>2880</v>
      </c>
      <c r="M5092" s="364" t="s">
        <v>2881</v>
      </c>
      <c r="N5092" s="364" t="s">
        <v>2882</v>
      </c>
      <c r="O5092" s="364" t="s">
        <v>2883</v>
      </c>
      <c r="P5092" s="364" t="s">
        <v>2884</v>
      </c>
      <c r="Q5092" s="364" t="s">
        <v>2885</v>
      </c>
      <c r="R5092" s="364" t="s">
        <v>2886</v>
      </c>
      <c r="S5092" s="364" t="s">
        <v>2887</v>
      </c>
      <c r="T5092" s="364" t="s">
        <v>2888</v>
      </c>
      <c r="U5092" s="364" t="s">
        <v>2889</v>
      </c>
      <c r="V5092" s="364" t="s">
        <v>2890</v>
      </c>
      <c r="W5092" s="365" t="s">
        <v>2893</v>
      </c>
      <c r="X5092" s="365" t="s">
        <v>2879</v>
      </c>
      <c r="Y5092" s="365" t="s">
        <v>2880</v>
      </c>
      <c r="Z5092" s="365" t="s">
        <v>2881</v>
      </c>
      <c r="AA5092" s="365" t="s">
        <v>2882</v>
      </c>
      <c r="AB5092" s="365" t="s">
        <v>2883</v>
      </c>
      <c r="AC5092" s="365" t="s">
        <v>2884</v>
      </c>
      <c r="AD5092" s="365" t="s">
        <v>2885</v>
      </c>
      <c r="AE5092" s="365" t="s">
        <v>2886</v>
      </c>
      <c r="AF5092" s="365" t="s">
        <v>2887</v>
      </c>
      <c r="AG5092" s="365" t="s">
        <v>2888</v>
      </c>
      <c r="AH5092" s="365" t="s">
        <v>2889</v>
      </c>
      <c r="AI5092" s="365" t="s">
        <v>2890</v>
      </c>
      <c r="AJ5092" s="366" t="s">
        <v>2892</v>
      </c>
      <c r="AK5092" s="366" t="s">
        <v>2879</v>
      </c>
      <c r="AL5092" s="366" t="s">
        <v>2880</v>
      </c>
      <c r="AM5092" s="366" t="s">
        <v>2881</v>
      </c>
      <c r="AN5092" s="366" t="s">
        <v>2882</v>
      </c>
      <c r="AO5092" s="366" t="s">
        <v>2883</v>
      </c>
      <c r="AP5092" s="366" t="s">
        <v>2884</v>
      </c>
      <c r="AQ5092" s="366" t="s">
        <v>2885</v>
      </c>
      <c r="AR5092" s="366" t="s">
        <v>2886</v>
      </c>
      <c r="AS5092" s="366" t="s">
        <v>2887</v>
      </c>
      <c r="AT5092" s="366" t="s">
        <v>2888</v>
      </c>
      <c r="AU5092" s="366" t="s">
        <v>2889</v>
      </c>
      <c r="AV5092" s="366" t="s">
        <v>2890</v>
      </c>
      <c r="AW5092" s="368" t="s">
        <v>2895</v>
      </c>
    </row>
    <row r="5093" spans="1:49">
      <c r="A5093" s="33"/>
      <c r="B5093" s="34"/>
      <c r="C5093" s="34"/>
      <c r="D5093" s="34"/>
      <c r="E5093" s="35"/>
      <c r="F5093" s="36"/>
      <c r="G5093" s="36"/>
      <c r="H5093" s="36"/>
      <c r="I5093" s="34"/>
      <c r="J5093" s="202" t="s">
        <v>1224</v>
      </c>
      <c r="K5093" s="202">
        <v>1</v>
      </c>
      <c r="L5093" s="202">
        <v>2</v>
      </c>
      <c r="M5093" s="202">
        <v>3</v>
      </c>
      <c r="N5093" s="202">
        <v>4</v>
      </c>
      <c r="O5093" s="202">
        <v>5</v>
      </c>
      <c r="P5093" s="202">
        <v>6</v>
      </c>
      <c r="Q5093" s="202">
        <v>7</v>
      </c>
      <c r="R5093" s="202">
        <v>8</v>
      </c>
      <c r="S5093" s="202">
        <v>9</v>
      </c>
      <c r="T5093" s="202">
        <v>10</v>
      </c>
      <c r="U5093" s="202">
        <v>13</v>
      </c>
      <c r="V5093" s="202">
        <v>14</v>
      </c>
      <c r="W5093" s="202" t="s">
        <v>1224</v>
      </c>
      <c r="X5093" s="202">
        <v>1</v>
      </c>
      <c r="Y5093" s="202">
        <v>2</v>
      </c>
      <c r="Z5093" s="202">
        <v>3</v>
      </c>
      <c r="AA5093" s="202">
        <v>4</v>
      </c>
      <c r="AB5093" s="202">
        <v>5</v>
      </c>
      <c r="AC5093" s="202">
        <v>6</v>
      </c>
      <c r="AD5093" s="202">
        <v>7</v>
      </c>
      <c r="AE5093" s="202">
        <v>8</v>
      </c>
      <c r="AF5093" s="202">
        <v>9</v>
      </c>
      <c r="AG5093" s="202">
        <v>10</v>
      </c>
      <c r="AH5093" s="202">
        <v>13</v>
      </c>
      <c r="AI5093" s="202">
        <v>14</v>
      </c>
      <c r="AJ5093" s="202" t="s">
        <v>1224</v>
      </c>
      <c r="AK5093" s="202">
        <v>1</v>
      </c>
      <c r="AL5093" s="202">
        <v>2</v>
      </c>
      <c r="AM5093" s="202">
        <v>3</v>
      </c>
      <c r="AN5093" s="202">
        <v>4</v>
      </c>
      <c r="AO5093" s="202">
        <v>5</v>
      </c>
      <c r="AP5093" s="202">
        <v>6</v>
      </c>
      <c r="AQ5093" s="202">
        <v>7</v>
      </c>
      <c r="AR5093" s="202">
        <v>8</v>
      </c>
      <c r="AS5093" s="202">
        <v>9</v>
      </c>
      <c r="AT5093" s="202">
        <v>10</v>
      </c>
      <c r="AU5093" s="202">
        <v>13</v>
      </c>
      <c r="AV5093" s="202">
        <v>14</v>
      </c>
      <c r="AW5093" s="202">
        <v>15</v>
      </c>
    </row>
    <row r="5094" spans="1:49">
      <c r="A5094" s="37"/>
      <c r="B5094" s="38"/>
      <c r="C5094" s="38"/>
      <c r="D5094" s="38"/>
      <c r="E5094" s="60"/>
      <c r="F5094" s="61"/>
      <c r="G5094" s="61"/>
      <c r="H5094" s="61"/>
      <c r="I5094" s="38"/>
      <c r="J5094" s="134"/>
      <c r="K5094" s="134"/>
      <c r="L5094" s="134"/>
      <c r="M5094" s="134"/>
      <c r="N5094" s="134"/>
      <c r="O5094" s="134"/>
      <c r="P5094" s="134"/>
      <c r="Q5094" s="134"/>
      <c r="R5094" s="134"/>
      <c r="S5094" s="134"/>
      <c r="T5094" s="134"/>
      <c r="U5094" s="134"/>
      <c r="V5094" s="134"/>
      <c r="W5094" s="134"/>
      <c r="X5094" s="134"/>
      <c r="Y5094" s="134"/>
      <c r="Z5094" s="134"/>
      <c r="AA5094" s="134"/>
      <c r="AB5094" s="134"/>
      <c r="AC5094" s="134"/>
      <c r="AD5094" s="134"/>
      <c r="AE5094" s="134"/>
      <c r="AF5094" s="134"/>
      <c r="AG5094" s="134"/>
      <c r="AH5094" s="134"/>
      <c r="AI5094" s="134"/>
      <c r="AJ5094" s="134"/>
      <c r="AK5094" s="134"/>
      <c r="AL5094" s="134"/>
      <c r="AM5094" s="134"/>
      <c r="AN5094" s="134"/>
      <c r="AO5094" s="134"/>
      <c r="AP5094" s="134"/>
      <c r="AQ5094" s="134"/>
      <c r="AR5094" s="134"/>
      <c r="AS5094" s="134"/>
      <c r="AT5094" s="134"/>
      <c r="AU5094" s="134"/>
      <c r="AV5094" s="134"/>
      <c r="AW5094" s="134"/>
    </row>
    <row r="5095" spans="1:49">
      <c r="A5095" s="92" t="s">
        <v>797</v>
      </c>
      <c r="B5095" s="93" t="s">
        <v>1030</v>
      </c>
      <c r="C5095" s="93" t="s">
        <v>3189</v>
      </c>
      <c r="D5095" s="460"/>
      <c r="E5095" s="531"/>
      <c r="F5095" s="50"/>
      <c r="G5095" s="50"/>
      <c r="H5095" s="50"/>
      <c r="I5095" s="172" t="s">
        <v>3190</v>
      </c>
      <c r="J5095" s="28"/>
      <c r="K5095" s="28"/>
      <c r="L5095" s="28"/>
      <c r="M5095" s="28"/>
      <c r="N5095" s="28"/>
      <c r="O5095" s="28"/>
      <c r="P5095" s="28"/>
      <c r="Q5095" s="28"/>
      <c r="R5095" s="28"/>
      <c r="S5095" s="28"/>
      <c r="T5095" s="28"/>
      <c r="U5095" s="28"/>
      <c r="V5095" s="28"/>
      <c r="W5095" s="28"/>
      <c r="X5095" s="28"/>
      <c r="Y5095" s="28"/>
      <c r="Z5095" s="28"/>
      <c r="AA5095" s="28"/>
      <c r="AB5095" s="28"/>
      <c r="AC5095" s="28"/>
      <c r="AD5095" s="28"/>
      <c r="AE5095" s="28"/>
      <c r="AF5095" s="28"/>
      <c r="AG5095" s="28"/>
      <c r="AH5095" s="28"/>
      <c r="AI5095" s="28"/>
      <c r="AJ5095" s="28"/>
      <c r="AK5095" s="28"/>
      <c r="AL5095" s="28"/>
      <c r="AM5095" s="28"/>
      <c r="AN5095" s="28"/>
      <c r="AO5095" s="28"/>
      <c r="AP5095" s="28"/>
      <c r="AQ5095" s="28"/>
      <c r="AR5095" s="28"/>
      <c r="AS5095" s="28"/>
      <c r="AT5095" s="28"/>
      <c r="AU5095" s="28"/>
      <c r="AV5095" s="28"/>
      <c r="AW5095" s="28"/>
    </row>
    <row r="5096" spans="1:49">
      <c r="A5096" s="48"/>
      <c r="B5096" s="527"/>
      <c r="C5096" s="527"/>
      <c r="D5096" s="527"/>
      <c r="E5096" s="531"/>
      <c r="F5096" s="50"/>
      <c r="G5096" s="50"/>
      <c r="H5096" s="50"/>
      <c r="I5096" s="108"/>
      <c r="J5096" s="28"/>
      <c r="K5096" s="28"/>
      <c r="L5096" s="28"/>
      <c r="M5096" s="28"/>
      <c r="N5096" s="28"/>
      <c r="O5096" s="28"/>
      <c r="P5096" s="28"/>
      <c r="Q5096" s="28"/>
      <c r="R5096" s="28"/>
      <c r="S5096" s="28"/>
      <c r="T5096" s="28"/>
      <c r="U5096" s="28"/>
      <c r="V5096" s="28"/>
      <c r="W5096" s="28"/>
      <c r="X5096" s="28"/>
      <c r="Y5096" s="28"/>
      <c r="Z5096" s="28"/>
      <c r="AA5096" s="28"/>
      <c r="AB5096" s="28"/>
      <c r="AC5096" s="28"/>
      <c r="AD5096" s="28"/>
      <c r="AE5096" s="28"/>
      <c r="AF5096" s="28"/>
      <c r="AG5096" s="28"/>
      <c r="AH5096" s="28"/>
      <c r="AI5096" s="28"/>
      <c r="AJ5096" s="28"/>
      <c r="AK5096" s="28"/>
      <c r="AL5096" s="28"/>
      <c r="AM5096" s="28"/>
      <c r="AN5096" s="28"/>
      <c r="AO5096" s="28"/>
      <c r="AP5096" s="28"/>
      <c r="AQ5096" s="28"/>
      <c r="AR5096" s="28"/>
      <c r="AS5096" s="28"/>
      <c r="AT5096" s="28"/>
      <c r="AU5096" s="28"/>
      <c r="AV5096" s="28"/>
      <c r="AW5096" s="28"/>
    </row>
    <row r="5097" spans="1:49">
      <c r="A5097" s="48"/>
      <c r="B5097" s="42"/>
      <c r="C5097" s="42"/>
      <c r="D5097" s="42"/>
      <c r="E5097" s="531"/>
      <c r="F5097" s="50"/>
      <c r="G5097" s="50"/>
      <c r="H5097" s="50"/>
      <c r="I5097" s="49" t="s">
        <v>1559</v>
      </c>
      <c r="J5097" s="12">
        <f>SUM(J5098,J5106,J5108)</f>
        <v>0</v>
      </c>
      <c r="K5097" s="12">
        <f t="shared" ref="K5097:T5097" si="1415">SUM(K5098,K5106,K5108)</f>
        <v>0</v>
      </c>
      <c r="L5097" s="12">
        <f t="shared" si="1415"/>
        <v>0</v>
      </c>
      <c r="M5097" s="12">
        <f t="shared" si="1415"/>
        <v>0</v>
      </c>
      <c r="N5097" s="12">
        <f t="shared" si="1415"/>
        <v>0</v>
      </c>
      <c r="O5097" s="12">
        <f t="shared" si="1415"/>
        <v>0</v>
      </c>
      <c r="P5097" s="12">
        <f t="shared" si="1415"/>
        <v>0</v>
      </c>
      <c r="Q5097" s="12">
        <f t="shared" si="1415"/>
        <v>0</v>
      </c>
      <c r="R5097" s="12">
        <f t="shared" si="1415"/>
        <v>0</v>
      </c>
      <c r="S5097" s="12">
        <f t="shared" si="1415"/>
        <v>0</v>
      </c>
      <c r="T5097" s="12">
        <f t="shared" si="1415"/>
        <v>0</v>
      </c>
      <c r="U5097" s="12">
        <v>0</v>
      </c>
      <c r="V5097" s="12">
        <v>0</v>
      </c>
      <c r="W5097" s="12">
        <f>SUM(W5098,W5106,W5108)</f>
        <v>0</v>
      </c>
      <c r="X5097" s="12">
        <f t="shared" ref="X5097:AG5097" si="1416">SUM(X5098,X5106,X5108)</f>
        <v>0</v>
      </c>
      <c r="Y5097" s="12">
        <f t="shared" si="1416"/>
        <v>0</v>
      </c>
      <c r="Z5097" s="12">
        <f t="shared" si="1416"/>
        <v>0</v>
      </c>
      <c r="AA5097" s="12">
        <f t="shared" si="1416"/>
        <v>0</v>
      </c>
      <c r="AB5097" s="12">
        <f t="shared" si="1416"/>
        <v>0</v>
      </c>
      <c r="AC5097" s="12">
        <f t="shared" si="1416"/>
        <v>0</v>
      </c>
      <c r="AD5097" s="12">
        <f t="shared" si="1416"/>
        <v>0</v>
      </c>
      <c r="AE5097" s="12">
        <f t="shared" si="1416"/>
        <v>0</v>
      </c>
      <c r="AF5097" s="12">
        <f t="shared" si="1416"/>
        <v>0</v>
      </c>
      <c r="AG5097" s="12">
        <f t="shared" si="1416"/>
        <v>0</v>
      </c>
      <c r="AH5097" s="12">
        <v>0</v>
      </c>
      <c r="AI5097" s="12">
        <v>0</v>
      </c>
      <c r="AJ5097" s="12">
        <f t="shared" ref="AJ5097:AT5097" si="1417">SUM(AJ5098,AJ5106,AJ5108)</f>
        <v>0</v>
      </c>
      <c r="AK5097" s="12">
        <f t="shared" si="1417"/>
        <v>0</v>
      </c>
      <c r="AL5097" s="12">
        <f t="shared" si="1417"/>
        <v>0</v>
      </c>
      <c r="AM5097" s="12">
        <f t="shared" si="1417"/>
        <v>0</v>
      </c>
      <c r="AN5097" s="12">
        <f t="shared" si="1417"/>
        <v>0</v>
      </c>
      <c r="AO5097" s="12">
        <f t="shared" si="1417"/>
        <v>0</v>
      </c>
      <c r="AP5097" s="12">
        <f t="shared" si="1417"/>
        <v>0</v>
      </c>
      <c r="AQ5097" s="12">
        <f t="shared" si="1417"/>
        <v>0</v>
      </c>
      <c r="AR5097" s="12">
        <f t="shared" si="1417"/>
        <v>0</v>
      </c>
      <c r="AS5097" s="12">
        <f t="shared" si="1417"/>
        <v>0</v>
      </c>
      <c r="AT5097" s="12">
        <f t="shared" si="1417"/>
        <v>0</v>
      </c>
      <c r="AU5097" s="12">
        <v>0</v>
      </c>
      <c r="AV5097" s="12">
        <v>0</v>
      </c>
      <c r="AW5097" s="12">
        <f t="shared" ref="AW5097:AW5126" si="1418">U5097+AH5097+AU5097</f>
        <v>0</v>
      </c>
    </row>
    <row r="5098" spans="1:49">
      <c r="A5098" s="44" t="s">
        <v>797</v>
      </c>
      <c r="B5098" s="45" t="s">
        <v>1030</v>
      </c>
      <c r="C5098" s="45" t="s">
        <v>3189</v>
      </c>
      <c r="D5098" s="452">
        <v>21020070</v>
      </c>
      <c r="E5098" s="213" t="s">
        <v>771</v>
      </c>
      <c r="F5098" s="65"/>
      <c r="G5098" s="65"/>
      <c r="H5098" s="65"/>
      <c r="I5098" s="527" t="s">
        <v>1500</v>
      </c>
      <c r="J5098" s="9">
        <f>SUM(J5099:J5100)</f>
        <v>0</v>
      </c>
      <c r="K5098" s="9">
        <f t="shared" ref="K5098:T5098" si="1419">SUM(K5099:K5100)</f>
        <v>0</v>
      </c>
      <c r="L5098" s="9">
        <f t="shared" si="1419"/>
        <v>0</v>
      </c>
      <c r="M5098" s="9">
        <f t="shared" si="1419"/>
        <v>0</v>
      </c>
      <c r="N5098" s="9">
        <f t="shared" si="1419"/>
        <v>0</v>
      </c>
      <c r="O5098" s="9">
        <f t="shared" si="1419"/>
        <v>0</v>
      </c>
      <c r="P5098" s="9">
        <f t="shared" si="1419"/>
        <v>0</v>
      </c>
      <c r="Q5098" s="9">
        <f t="shared" si="1419"/>
        <v>0</v>
      </c>
      <c r="R5098" s="9">
        <f t="shared" si="1419"/>
        <v>0</v>
      </c>
      <c r="S5098" s="9">
        <f t="shared" si="1419"/>
        <v>0</v>
      </c>
      <c r="T5098" s="9">
        <f t="shared" si="1419"/>
        <v>0</v>
      </c>
      <c r="U5098" s="9">
        <v>0</v>
      </c>
      <c r="V5098" s="9">
        <v>0</v>
      </c>
      <c r="W5098" s="9">
        <f>SUM(W5099:W5100)</f>
        <v>0</v>
      </c>
      <c r="X5098" s="9">
        <f t="shared" ref="X5098:AG5098" si="1420">SUM(X5099:X5100)</f>
        <v>0</v>
      </c>
      <c r="Y5098" s="9">
        <f t="shared" si="1420"/>
        <v>0</v>
      </c>
      <c r="Z5098" s="9">
        <f t="shared" si="1420"/>
        <v>0</v>
      </c>
      <c r="AA5098" s="9">
        <f t="shared" si="1420"/>
        <v>0</v>
      </c>
      <c r="AB5098" s="9">
        <f t="shared" si="1420"/>
        <v>0</v>
      </c>
      <c r="AC5098" s="9">
        <f t="shared" si="1420"/>
        <v>0</v>
      </c>
      <c r="AD5098" s="9">
        <f t="shared" si="1420"/>
        <v>0</v>
      </c>
      <c r="AE5098" s="9">
        <f t="shared" si="1420"/>
        <v>0</v>
      </c>
      <c r="AF5098" s="9">
        <f t="shared" si="1420"/>
        <v>0</v>
      </c>
      <c r="AG5098" s="9">
        <f t="shared" si="1420"/>
        <v>0</v>
      </c>
      <c r="AH5098" s="9">
        <v>0</v>
      </c>
      <c r="AI5098" s="9">
        <v>0</v>
      </c>
      <c r="AJ5098" s="9">
        <f t="shared" ref="AJ5098:AT5098" si="1421">SUM(AJ5099:AJ5100)</f>
        <v>0</v>
      </c>
      <c r="AK5098" s="9">
        <f t="shared" si="1421"/>
        <v>0</v>
      </c>
      <c r="AL5098" s="9">
        <f t="shared" si="1421"/>
        <v>0</v>
      </c>
      <c r="AM5098" s="9">
        <f t="shared" si="1421"/>
        <v>0</v>
      </c>
      <c r="AN5098" s="9">
        <f t="shared" si="1421"/>
        <v>0</v>
      </c>
      <c r="AO5098" s="9">
        <f t="shared" si="1421"/>
        <v>0</v>
      </c>
      <c r="AP5098" s="9">
        <f t="shared" si="1421"/>
        <v>0</v>
      </c>
      <c r="AQ5098" s="9">
        <f t="shared" si="1421"/>
        <v>0</v>
      </c>
      <c r="AR5098" s="9">
        <f t="shared" si="1421"/>
        <v>0</v>
      </c>
      <c r="AS5098" s="9">
        <f t="shared" si="1421"/>
        <v>0</v>
      </c>
      <c r="AT5098" s="9">
        <f t="shared" si="1421"/>
        <v>0</v>
      </c>
      <c r="AU5098" s="9">
        <v>0</v>
      </c>
      <c r="AV5098" s="9">
        <v>0</v>
      </c>
      <c r="AW5098" s="9">
        <f t="shared" si="1418"/>
        <v>0</v>
      </c>
    </row>
    <row r="5099" spans="1:49">
      <c r="A5099" s="44" t="s">
        <v>797</v>
      </c>
      <c r="B5099" s="45" t="s">
        <v>1030</v>
      </c>
      <c r="C5099" s="45" t="s">
        <v>3189</v>
      </c>
      <c r="D5099" s="452">
        <v>21020070</v>
      </c>
      <c r="E5099" s="367" t="s">
        <v>834</v>
      </c>
      <c r="F5099" s="50"/>
      <c r="G5099" s="468" t="s">
        <v>3096</v>
      </c>
      <c r="H5099" s="50" t="s">
        <v>2333</v>
      </c>
      <c r="I5099" s="42" t="s">
        <v>1165</v>
      </c>
      <c r="U5099" s="15">
        <v>0</v>
      </c>
      <c r="V5099" s="15">
        <v>0</v>
      </c>
      <c r="AH5099" s="15">
        <v>0</v>
      </c>
      <c r="AI5099" s="15">
        <v>0</v>
      </c>
      <c r="AU5099" s="15">
        <v>0</v>
      </c>
      <c r="AV5099" s="15">
        <v>0</v>
      </c>
      <c r="AW5099" s="15">
        <f t="shared" si="1418"/>
        <v>0</v>
      </c>
    </row>
    <row r="5100" spans="1:49">
      <c r="A5100" s="44" t="s">
        <v>797</v>
      </c>
      <c r="B5100" s="45" t="s">
        <v>1030</v>
      </c>
      <c r="C5100" s="45" t="s">
        <v>3189</v>
      </c>
      <c r="D5100" s="452">
        <v>21020070</v>
      </c>
      <c r="E5100" s="367" t="s">
        <v>772</v>
      </c>
      <c r="F5100" s="50"/>
      <c r="G5100" s="468" t="s">
        <v>3096</v>
      </c>
      <c r="H5100" s="50" t="s">
        <v>2333</v>
      </c>
      <c r="I5100" s="42" t="s">
        <v>1227</v>
      </c>
      <c r="J5100" s="15">
        <f>SUM(J5101:J5105)</f>
        <v>0</v>
      </c>
      <c r="K5100" s="15">
        <f t="shared" ref="K5100:T5100" si="1422">SUM(K5101:K5105)</f>
        <v>0</v>
      </c>
      <c r="L5100" s="15">
        <f t="shared" si="1422"/>
        <v>0</v>
      </c>
      <c r="M5100" s="15">
        <f t="shared" si="1422"/>
        <v>0</v>
      </c>
      <c r="N5100" s="15">
        <f t="shared" si="1422"/>
        <v>0</v>
      </c>
      <c r="O5100" s="15">
        <f t="shared" si="1422"/>
        <v>0</v>
      </c>
      <c r="P5100" s="15">
        <f t="shared" si="1422"/>
        <v>0</v>
      </c>
      <c r="Q5100" s="15">
        <f t="shared" si="1422"/>
        <v>0</v>
      </c>
      <c r="R5100" s="15">
        <f t="shared" si="1422"/>
        <v>0</v>
      </c>
      <c r="S5100" s="15">
        <f t="shared" si="1422"/>
        <v>0</v>
      </c>
      <c r="T5100" s="15">
        <f t="shared" si="1422"/>
        <v>0</v>
      </c>
      <c r="U5100" s="15">
        <v>0</v>
      </c>
      <c r="V5100" s="15">
        <v>0</v>
      </c>
      <c r="W5100" s="15">
        <f>SUM(W5101:W5105)</f>
        <v>0</v>
      </c>
      <c r="X5100" s="15">
        <f t="shared" ref="X5100:AG5100" si="1423">SUM(X5101:X5105)</f>
        <v>0</v>
      </c>
      <c r="Y5100" s="15">
        <f t="shared" si="1423"/>
        <v>0</v>
      </c>
      <c r="Z5100" s="15">
        <f t="shared" si="1423"/>
        <v>0</v>
      </c>
      <c r="AA5100" s="15">
        <f t="shared" si="1423"/>
        <v>0</v>
      </c>
      <c r="AB5100" s="15">
        <f t="shared" si="1423"/>
        <v>0</v>
      </c>
      <c r="AC5100" s="15">
        <f t="shared" si="1423"/>
        <v>0</v>
      </c>
      <c r="AD5100" s="15">
        <f t="shared" si="1423"/>
        <v>0</v>
      </c>
      <c r="AE5100" s="15">
        <f t="shared" si="1423"/>
        <v>0</v>
      </c>
      <c r="AF5100" s="15">
        <f t="shared" si="1423"/>
        <v>0</v>
      </c>
      <c r="AG5100" s="15">
        <f t="shared" si="1423"/>
        <v>0</v>
      </c>
      <c r="AH5100" s="15">
        <v>0</v>
      </c>
      <c r="AI5100" s="15">
        <v>0</v>
      </c>
      <c r="AJ5100" s="15">
        <f t="shared" ref="AJ5100:AT5100" si="1424">SUM(AJ5101:AJ5105)</f>
        <v>0</v>
      </c>
      <c r="AK5100" s="15">
        <f t="shared" si="1424"/>
        <v>0</v>
      </c>
      <c r="AL5100" s="15">
        <f t="shared" si="1424"/>
        <v>0</v>
      </c>
      <c r="AM5100" s="15">
        <f t="shared" si="1424"/>
        <v>0</v>
      </c>
      <c r="AN5100" s="15">
        <f t="shared" si="1424"/>
        <v>0</v>
      </c>
      <c r="AO5100" s="15">
        <f t="shared" si="1424"/>
        <v>0</v>
      </c>
      <c r="AP5100" s="15">
        <f t="shared" si="1424"/>
        <v>0</v>
      </c>
      <c r="AQ5100" s="15">
        <f t="shared" si="1424"/>
        <v>0</v>
      </c>
      <c r="AR5100" s="15">
        <f t="shared" si="1424"/>
        <v>0</v>
      </c>
      <c r="AS5100" s="15">
        <f t="shared" si="1424"/>
        <v>0</v>
      </c>
      <c r="AT5100" s="15">
        <f t="shared" si="1424"/>
        <v>0</v>
      </c>
      <c r="AU5100" s="15">
        <v>0</v>
      </c>
      <c r="AV5100" s="15">
        <v>0</v>
      </c>
      <c r="AW5100" s="15">
        <f t="shared" si="1418"/>
        <v>0</v>
      </c>
    </row>
    <row r="5101" spans="1:49" s="144" customFormat="1">
      <c r="A5101" s="44" t="s">
        <v>797</v>
      </c>
      <c r="B5101" s="45" t="s">
        <v>1030</v>
      </c>
      <c r="C5101" s="45" t="s">
        <v>3189</v>
      </c>
      <c r="D5101" s="452">
        <v>21020070</v>
      </c>
      <c r="E5101" s="140" t="s">
        <v>850</v>
      </c>
      <c r="F5101" s="141" t="s">
        <v>3191</v>
      </c>
      <c r="G5101" s="468" t="s">
        <v>3096</v>
      </c>
      <c r="H5101" s="50" t="s">
        <v>2333</v>
      </c>
      <c r="I5101" s="142" t="s">
        <v>1119</v>
      </c>
      <c r="J5101" s="15"/>
      <c r="K5101" s="15"/>
      <c r="L5101" s="15"/>
      <c r="M5101" s="15"/>
      <c r="N5101" s="15"/>
      <c r="O5101" s="15"/>
      <c r="P5101" s="15"/>
      <c r="Q5101" s="15"/>
      <c r="R5101" s="15"/>
      <c r="S5101" s="15"/>
      <c r="T5101" s="15"/>
      <c r="U5101" s="15">
        <v>0</v>
      </c>
      <c r="V5101" s="15">
        <v>0</v>
      </c>
      <c r="W5101" s="15"/>
      <c r="X5101" s="15"/>
      <c r="Y5101" s="15"/>
      <c r="Z5101" s="15"/>
      <c r="AA5101" s="15"/>
      <c r="AB5101" s="15"/>
      <c r="AC5101" s="15"/>
      <c r="AD5101" s="15"/>
      <c r="AE5101" s="15"/>
      <c r="AF5101" s="15"/>
      <c r="AG5101" s="15"/>
      <c r="AH5101" s="15">
        <v>0</v>
      </c>
      <c r="AI5101" s="15">
        <v>0</v>
      </c>
      <c r="AJ5101" s="15"/>
      <c r="AK5101" s="15"/>
      <c r="AL5101" s="15"/>
      <c r="AM5101" s="15"/>
      <c r="AN5101" s="15"/>
      <c r="AO5101" s="15"/>
      <c r="AP5101" s="15"/>
      <c r="AQ5101" s="15"/>
      <c r="AR5101" s="15"/>
      <c r="AS5101" s="15"/>
      <c r="AT5101" s="15"/>
      <c r="AU5101" s="15">
        <v>0</v>
      </c>
      <c r="AV5101" s="15">
        <v>0</v>
      </c>
      <c r="AW5101" s="15">
        <f t="shared" si="1418"/>
        <v>0</v>
      </c>
    </row>
    <row r="5102" spans="1:49" s="144" customFormat="1">
      <c r="A5102" s="44" t="s">
        <v>797</v>
      </c>
      <c r="B5102" s="45" t="s">
        <v>1030</v>
      </c>
      <c r="C5102" s="45" t="s">
        <v>3189</v>
      </c>
      <c r="D5102" s="452">
        <v>21020070</v>
      </c>
      <c r="E5102" s="140" t="s">
        <v>851</v>
      </c>
      <c r="F5102" s="141" t="s">
        <v>3192</v>
      </c>
      <c r="G5102" s="468" t="s">
        <v>3096</v>
      </c>
      <c r="H5102" s="50" t="s">
        <v>2333</v>
      </c>
      <c r="I5102" s="142" t="s">
        <v>1290</v>
      </c>
      <c r="J5102" s="15"/>
      <c r="K5102" s="15"/>
      <c r="L5102" s="15"/>
      <c r="M5102" s="15"/>
      <c r="N5102" s="15"/>
      <c r="O5102" s="15"/>
      <c r="P5102" s="15"/>
      <c r="Q5102" s="15"/>
      <c r="R5102" s="15"/>
      <c r="S5102" s="15"/>
      <c r="T5102" s="15"/>
      <c r="U5102" s="15">
        <v>0</v>
      </c>
      <c r="V5102" s="15">
        <v>0</v>
      </c>
      <c r="W5102" s="15"/>
      <c r="X5102" s="15"/>
      <c r="Y5102" s="15"/>
      <c r="Z5102" s="15"/>
      <c r="AA5102" s="15"/>
      <c r="AB5102" s="15"/>
      <c r="AC5102" s="15"/>
      <c r="AD5102" s="15"/>
      <c r="AE5102" s="15"/>
      <c r="AF5102" s="15"/>
      <c r="AG5102" s="15"/>
      <c r="AH5102" s="15">
        <v>0</v>
      </c>
      <c r="AI5102" s="15">
        <v>0</v>
      </c>
      <c r="AJ5102" s="15"/>
      <c r="AK5102" s="15"/>
      <c r="AL5102" s="15"/>
      <c r="AM5102" s="15"/>
      <c r="AN5102" s="15"/>
      <c r="AO5102" s="15"/>
      <c r="AP5102" s="15"/>
      <c r="AQ5102" s="15"/>
      <c r="AR5102" s="15"/>
      <c r="AS5102" s="15"/>
      <c r="AT5102" s="15"/>
      <c r="AU5102" s="15">
        <v>0</v>
      </c>
      <c r="AV5102" s="15">
        <v>0</v>
      </c>
      <c r="AW5102" s="15">
        <f t="shared" si="1418"/>
        <v>0</v>
      </c>
    </row>
    <row r="5103" spans="1:49" s="144" customFormat="1">
      <c r="A5103" s="44" t="s">
        <v>797</v>
      </c>
      <c r="B5103" s="45" t="s">
        <v>1030</v>
      </c>
      <c r="C5103" s="45" t="s">
        <v>3189</v>
      </c>
      <c r="D5103" s="452">
        <v>21020070</v>
      </c>
      <c r="E5103" s="140" t="s">
        <v>852</v>
      </c>
      <c r="F5103" s="141" t="s">
        <v>3193</v>
      </c>
      <c r="G5103" s="468" t="s">
        <v>3096</v>
      </c>
      <c r="H5103" s="50" t="s">
        <v>2333</v>
      </c>
      <c r="I5103" s="142" t="s">
        <v>1733</v>
      </c>
      <c r="J5103" s="15"/>
      <c r="K5103" s="15"/>
      <c r="L5103" s="15"/>
      <c r="M5103" s="15"/>
      <c r="N5103" s="15"/>
      <c r="O5103" s="15"/>
      <c r="P5103" s="15"/>
      <c r="Q5103" s="15"/>
      <c r="R5103" s="15"/>
      <c r="S5103" s="15"/>
      <c r="T5103" s="15"/>
      <c r="U5103" s="15">
        <v>0</v>
      </c>
      <c r="V5103" s="15">
        <v>0</v>
      </c>
      <c r="W5103" s="15"/>
      <c r="X5103" s="15"/>
      <c r="Y5103" s="15"/>
      <c r="Z5103" s="15"/>
      <c r="AA5103" s="15"/>
      <c r="AB5103" s="15"/>
      <c r="AC5103" s="15"/>
      <c r="AD5103" s="15"/>
      <c r="AE5103" s="15"/>
      <c r="AF5103" s="15"/>
      <c r="AG5103" s="15"/>
      <c r="AH5103" s="15">
        <v>0</v>
      </c>
      <c r="AI5103" s="15">
        <v>0</v>
      </c>
      <c r="AJ5103" s="15"/>
      <c r="AK5103" s="15"/>
      <c r="AL5103" s="15"/>
      <c r="AM5103" s="15"/>
      <c r="AN5103" s="15"/>
      <c r="AO5103" s="15"/>
      <c r="AP5103" s="15"/>
      <c r="AQ5103" s="15"/>
      <c r="AR5103" s="15"/>
      <c r="AS5103" s="15"/>
      <c r="AT5103" s="15"/>
      <c r="AU5103" s="15">
        <v>0</v>
      </c>
      <c r="AV5103" s="15">
        <v>0</v>
      </c>
      <c r="AW5103" s="15">
        <f t="shared" si="1418"/>
        <v>0</v>
      </c>
    </row>
    <row r="5104" spans="1:49" s="144" customFormat="1">
      <c r="A5104" s="44" t="s">
        <v>797</v>
      </c>
      <c r="B5104" s="45" t="s">
        <v>1030</v>
      </c>
      <c r="C5104" s="45" t="s">
        <v>3189</v>
      </c>
      <c r="D5104" s="452">
        <v>21020070</v>
      </c>
      <c r="E5104" s="140" t="s">
        <v>853</v>
      </c>
      <c r="F5104" s="141" t="s">
        <v>3194</v>
      </c>
      <c r="G5104" s="468" t="s">
        <v>3096</v>
      </c>
      <c r="H5104" s="50" t="s">
        <v>2333</v>
      </c>
      <c r="I5104" s="142" t="s">
        <v>1734</v>
      </c>
      <c r="J5104" s="15"/>
      <c r="K5104" s="15"/>
      <c r="L5104" s="15"/>
      <c r="M5104" s="15"/>
      <c r="N5104" s="15"/>
      <c r="O5104" s="15"/>
      <c r="P5104" s="15"/>
      <c r="Q5104" s="15"/>
      <c r="R5104" s="15"/>
      <c r="S5104" s="15"/>
      <c r="T5104" s="15"/>
      <c r="U5104" s="15">
        <v>0</v>
      </c>
      <c r="V5104" s="15">
        <v>0</v>
      </c>
      <c r="W5104" s="15"/>
      <c r="X5104" s="15"/>
      <c r="Y5104" s="15"/>
      <c r="Z5104" s="15"/>
      <c r="AA5104" s="15"/>
      <c r="AB5104" s="15"/>
      <c r="AC5104" s="15"/>
      <c r="AD5104" s="15"/>
      <c r="AE5104" s="15"/>
      <c r="AF5104" s="15"/>
      <c r="AG5104" s="15"/>
      <c r="AH5104" s="15">
        <v>0</v>
      </c>
      <c r="AI5104" s="15">
        <v>0</v>
      </c>
      <c r="AJ5104" s="15"/>
      <c r="AK5104" s="15"/>
      <c r="AL5104" s="15"/>
      <c r="AM5104" s="15"/>
      <c r="AN5104" s="15"/>
      <c r="AO5104" s="15"/>
      <c r="AP5104" s="15"/>
      <c r="AQ5104" s="15"/>
      <c r="AR5104" s="15"/>
      <c r="AS5104" s="15"/>
      <c r="AT5104" s="15"/>
      <c r="AU5104" s="15">
        <v>0</v>
      </c>
      <c r="AV5104" s="15">
        <v>0</v>
      </c>
      <c r="AW5104" s="15">
        <f t="shared" si="1418"/>
        <v>0</v>
      </c>
    </row>
    <row r="5105" spans="1:49" s="144" customFormat="1">
      <c r="A5105" s="44" t="s">
        <v>797</v>
      </c>
      <c r="B5105" s="45" t="s">
        <v>1030</v>
      </c>
      <c r="C5105" s="45" t="s">
        <v>3189</v>
      </c>
      <c r="D5105" s="452">
        <v>21020070</v>
      </c>
      <c r="E5105" s="140" t="s">
        <v>854</v>
      </c>
      <c r="F5105" s="141" t="s">
        <v>3195</v>
      </c>
      <c r="G5105" s="468" t="s">
        <v>3096</v>
      </c>
      <c r="H5105" s="50" t="s">
        <v>2333</v>
      </c>
      <c r="I5105" s="142" t="s">
        <v>1735</v>
      </c>
      <c r="J5105" s="15"/>
      <c r="K5105" s="15"/>
      <c r="L5105" s="15"/>
      <c r="M5105" s="15"/>
      <c r="N5105" s="15"/>
      <c r="O5105" s="15"/>
      <c r="P5105" s="15"/>
      <c r="Q5105" s="15"/>
      <c r="R5105" s="15"/>
      <c r="S5105" s="15"/>
      <c r="T5105" s="15"/>
      <c r="U5105" s="15">
        <v>0</v>
      </c>
      <c r="V5105" s="15">
        <v>0</v>
      </c>
      <c r="W5105" s="15"/>
      <c r="X5105" s="15"/>
      <c r="Y5105" s="15"/>
      <c r="Z5105" s="15"/>
      <c r="AA5105" s="15"/>
      <c r="AB5105" s="15"/>
      <c r="AC5105" s="15"/>
      <c r="AD5105" s="15"/>
      <c r="AE5105" s="15"/>
      <c r="AF5105" s="15"/>
      <c r="AG5105" s="15"/>
      <c r="AH5105" s="15">
        <v>0</v>
      </c>
      <c r="AI5105" s="15">
        <v>0</v>
      </c>
      <c r="AJ5105" s="15"/>
      <c r="AK5105" s="15"/>
      <c r="AL5105" s="15"/>
      <c r="AM5105" s="15"/>
      <c r="AN5105" s="15"/>
      <c r="AO5105" s="15"/>
      <c r="AP5105" s="15"/>
      <c r="AQ5105" s="15"/>
      <c r="AR5105" s="15"/>
      <c r="AS5105" s="15"/>
      <c r="AT5105" s="15"/>
      <c r="AU5105" s="15">
        <v>0</v>
      </c>
      <c r="AV5105" s="15">
        <v>0</v>
      </c>
      <c r="AW5105" s="15">
        <f t="shared" si="1418"/>
        <v>0</v>
      </c>
    </row>
    <row r="5106" spans="1:49">
      <c r="A5106" s="44" t="s">
        <v>797</v>
      </c>
      <c r="B5106" s="45" t="s">
        <v>1030</v>
      </c>
      <c r="C5106" s="45" t="s">
        <v>3189</v>
      </c>
      <c r="D5106" s="452">
        <v>21020070</v>
      </c>
      <c r="E5106" s="213" t="s">
        <v>773</v>
      </c>
      <c r="F5106" s="65"/>
      <c r="G5106" s="65"/>
      <c r="H5106" s="65"/>
      <c r="I5106" s="527" t="s">
        <v>1362</v>
      </c>
      <c r="J5106" s="9">
        <f>SUM(J5107)</f>
        <v>0</v>
      </c>
      <c r="K5106" s="9">
        <f t="shared" ref="K5106:AT5106" si="1425">SUM(K5107)</f>
        <v>0</v>
      </c>
      <c r="L5106" s="9">
        <f t="shared" si="1425"/>
        <v>0</v>
      </c>
      <c r="M5106" s="9">
        <f t="shared" si="1425"/>
        <v>0</v>
      </c>
      <c r="N5106" s="9">
        <f t="shared" si="1425"/>
        <v>0</v>
      </c>
      <c r="O5106" s="9">
        <f t="shared" si="1425"/>
        <v>0</v>
      </c>
      <c r="P5106" s="9">
        <f t="shared" si="1425"/>
        <v>0</v>
      </c>
      <c r="Q5106" s="9">
        <f t="shared" si="1425"/>
        <v>0</v>
      </c>
      <c r="R5106" s="9">
        <f t="shared" si="1425"/>
        <v>0</v>
      </c>
      <c r="S5106" s="9">
        <f t="shared" si="1425"/>
        <v>0</v>
      </c>
      <c r="T5106" s="9">
        <f t="shared" si="1425"/>
        <v>0</v>
      </c>
      <c r="U5106" s="9">
        <v>0</v>
      </c>
      <c r="V5106" s="9">
        <v>0</v>
      </c>
      <c r="W5106" s="9">
        <f>SUM(W5107)</f>
        <v>0</v>
      </c>
      <c r="X5106" s="9">
        <f t="shared" si="1425"/>
        <v>0</v>
      </c>
      <c r="Y5106" s="9">
        <f t="shared" si="1425"/>
        <v>0</v>
      </c>
      <c r="Z5106" s="9">
        <f t="shared" si="1425"/>
        <v>0</v>
      </c>
      <c r="AA5106" s="9">
        <f t="shared" si="1425"/>
        <v>0</v>
      </c>
      <c r="AB5106" s="9">
        <f t="shared" si="1425"/>
        <v>0</v>
      </c>
      <c r="AC5106" s="9">
        <f t="shared" si="1425"/>
        <v>0</v>
      </c>
      <c r="AD5106" s="9">
        <f t="shared" si="1425"/>
        <v>0</v>
      </c>
      <c r="AE5106" s="9">
        <f t="shared" si="1425"/>
        <v>0</v>
      </c>
      <c r="AF5106" s="9">
        <f t="shared" si="1425"/>
        <v>0</v>
      </c>
      <c r="AG5106" s="9">
        <f t="shared" si="1425"/>
        <v>0</v>
      </c>
      <c r="AH5106" s="9">
        <v>0</v>
      </c>
      <c r="AI5106" s="9">
        <v>0</v>
      </c>
      <c r="AJ5106" s="9">
        <f>SUM(AJ5107)</f>
        <v>0</v>
      </c>
      <c r="AK5106" s="9">
        <f t="shared" si="1425"/>
        <v>0</v>
      </c>
      <c r="AL5106" s="9">
        <f t="shared" si="1425"/>
        <v>0</v>
      </c>
      <c r="AM5106" s="9">
        <f t="shared" si="1425"/>
        <v>0</v>
      </c>
      <c r="AN5106" s="9">
        <f t="shared" si="1425"/>
        <v>0</v>
      </c>
      <c r="AO5106" s="9">
        <f t="shared" si="1425"/>
        <v>0</v>
      </c>
      <c r="AP5106" s="9">
        <f t="shared" si="1425"/>
        <v>0</v>
      </c>
      <c r="AQ5106" s="9">
        <f t="shared" si="1425"/>
        <v>0</v>
      </c>
      <c r="AR5106" s="9">
        <f t="shared" si="1425"/>
        <v>0</v>
      </c>
      <c r="AS5106" s="9">
        <f t="shared" si="1425"/>
        <v>0</v>
      </c>
      <c r="AT5106" s="9">
        <f t="shared" si="1425"/>
        <v>0</v>
      </c>
      <c r="AU5106" s="9">
        <v>0</v>
      </c>
      <c r="AV5106" s="9">
        <v>0</v>
      </c>
      <c r="AW5106" s="9">
        <f t="shared" si="1418"/>
        <v>0</v>
      </c>
    </row>
    <row r="5107" spans="1:49">
      <c r="A5107" s="44" t="s">
        <v>797</v>
      </c>
      <c r="B5107" s="45" t="s">
        <v>1030</v>
      </c>
      <c r="C5107" s="45" t="s">
        <v>3189</v>
      </c>
      <c r="D5107" s="452">
        <v>21020070</v>
      </c>
      <c r="E5107" s="367" t="s">
        <v>785</v>
      </c>
      <c r="F5107" s="50"/>
      <c r="G5107" s="468" t="s">
        <v>3096</v>
      </c>
      <c r="H5107" s="50" t="s">
        <v>2333</v>
      </c>
      <c r="I5107" s="42" t="s">
        <v>1363</v>
      </c>
      <c r="U5107" s="15">
        <v>0</v>
      </c>
      <c r="V5107" s="15">
        <v>0</v>
      </c>
      <c r="AH5107" s="15">
        <v>0</v>
      </c>
      <c r="AI5107" s="15">
        <v>0</v>
      </c>
      <c r="AU5107" s="15">
        <v>0</v>
      </c>
      <c r="AV5107" s="15">
        <v>0</v>
      </c>
      <c r="AW5107" s="15">
        <f t="shared" si="1418"/>
        <v>0</v>
      </c>
    </row>
    <row r="5108" spans="1:49">
      <c r="A5108" s="44" t="s">
        <v>797</v>
      </c>
      <c r="B5108" s="45" t="s">
        <v>1030</v>
      </c>
      <c r="C5108" s="45" t="s">
        <v>3189</v>
      </c>
      <c r="D5108" s="452">
        <v>21020070</v>
      </c>
      <c r="E5108" s="213" t="s">
        <v>1364</v>
      </c>
      <c r="F5108" s="65"/>
      <c r="G5108" s="65"/>
      <c r="H5108" s="65"/>
      <c r="I5108" s="527" t="s">
        <v>2104</v>
      </c>
      <c r="J5108" s="16">
        <f>SUM(J5109:J5118)</f>
        <v>0</v>
      </c>
      <c r="K5108" s="16">
        <f t="shared" ref="K5108:T5108" si="1426">SUM(K5109:K5118)</f>
        <v>0</v>
      </c>
      <c r="L5108" s="16">
        <f t="shared" si="1426"/>
        <v>0</v>
      </c>
      <c r="M5108" s="16">
        <f t="shared" si="1426"/>
        <v>0</v>
      </c>
      <c r="N5108" s="16">
        <f t="shared" si="1426"/>
        <v>0</v>
      </c>
      <c r="O5108" s="16">
        <f t="shared" si="1426"/>
        <v>0</v>
      </c>
      <c r="P5108" s="16">
        <f t="shared" si="1426"/>
        <v>0</v>
      </c>
      <c r="Q5108" s="16">
        <f t="shared" si="1426"/>
        <v>0</v>
      </c>
      <c r="R5108" s="16">
        <f t="shared" si="1426"/>
        <v>0</v>
      </c>
      <c r="S5108" s="16">
        <f t="shared" si="1426"/>
        <v>0</v>
      </c>
      <c r="T5108" s="16">
        <f t="shared" si="1426"/>
        <v>0</v>
      </c>
      <c r="U5108" s="16">
        <v>0</v>
      </c>
      <c r="V5108" s="16">
        <v>0</v>
      </c>
      <c r="W5108" s="16">
        <f>SUM(W5109:W5118)</f>
        <v>0</v>
      </c>
      <c r="X5108" s="16">
        <f t="shared" ref="X5108:AG5108" si="1427">SUM(X5109:X5118)</f>
        <v>0</v>
      </c>
      <c r="Y5108" s="16">
        <f t="shared" si="1427"/>
        <v>0</v>
      </c>
      <c r="Z5108" s="16">
        <f t="shared" si="1427"/>
        <v>0</v>
      </c>
      <c r="AA5108" s="16">
        <f t="shared" si="1427"/>
        <v>0</v>
      </c>
      <c r="AB5108" s="16">
        <f t="shared" si="1427"/>
        <v>0</v>
      </c>
      <c r="AC5108" s="16">
        <f t="shared" si="1427"/>
        <v>0</v>
      </c>
      <c r="AD5108" s="16">
        <f t="shared" si="1427"/>
        <v>0</v>
      </c>
      <c r="AE5108" s="16">
        <f t="shared" si="1427"/>
        <v>0</v>
      </c>
      <c r="AF5108" s="16">
        <f t="shared" si="1427"/>
        <v>0</v>
      </c>
      <c r="AG5108" s="16">
        <f t="shared" si="1427"/>
        <v>0</v>
      </c>
      <c r="AH5108" s="16">
        <v>0</v>
      </c>
      <c r="AI5108" s="16">
        <v>0</v>
      </c>
      <c r="AJ5108" s="16">
        <f t="shared" ref="AJ5108:AT5108" si="1428">SUM(AJ5109:AJ5118)</f>
        <v>0</v>
      </c>
      <c r="AK5108" s="16">
        <f t="shared" si="1428"/>
        <v>0</v>
      </c>
      <c r="AL5108" s="16">
        <f t="shared" si="1428"/>
        <v>0</v>
      </c>
      <c r="AM5108" s="16">
        <f t="shared" si="1428"/>
        <v>0</v>
      </c>
      <c r="AN5108" s="16">
        <f t="shared" si="1428"/>
        <v>0</v>
      </c>
      <c r="AO5108" s="16">
        <f t="shared" si="1428"/>
        <v>0</v>
      </c>
      <c r="AP5108" s="16">
        <f t="shared" si="1428"/>
        <v>0</v>
      </c>
      <c r="AQ5108" s="16">
        <f t="shared" si="1428"/>
        <v>0</v>
      </c>
      <c r="AR5108" s="16">
        <f t="shared" si="1428"/>
        <v>0</v>
      </c>
      <c r="AS5108" s="16">
        <f t="shared" si="1428"/>
        <v>0</v>
      </c>
      <c r="AT5108" s="16">
        <f t="shared" si="1428"/>
        <v>0</v>
      </c>
      <c r="AU5108" s="16">
        <v>0</v>
      </c>
      <c r="AV5108" s="16">
        <v>0</v>
      </c>
      <c r="AW5108" s="16">
        <f t="shared" si="1418"/>
        <v>0</v>
      </c>
    </row>
    <row r="5109" spans="1:49">
      <c r="A5109" s="44" t="s">
        <v>797</v>
      </c>
      <c r="B5109" s="45" t="s">
        <v>1030</v>
      </c>
      <c r="C5109" s="45" t="s">
        <v>3189</v>
      </c>
      <c r="D5109" s="452">
        <v>21020070</v>
      </c>
      <c r="E5109" s="367" t="s">
        <v>786</v>
      </c>
      <c r="F5109" s="50"/>
      <c r="G5109" s="468" t="s">
        <v>3096</v>
      </c>
      <c r="H5109" s="50" t="s">
        <v>2333</v>
      </c>
      <c r="I5109" s="42" t="s">
        <v>1191</v>
      </c>
      <c r="U5109" s="15">
        <v>0</v>
      </c>
      <c r="V5109" s="15">
        <v>0</v>
      </c>
      <c r="AH5109" s="15">
        <v>0</v>
      </c>
      <c r="AI5109" s="15">
        <v>0</v>
      </c>
      <c r="AU5109" s="15">
        <v>0</v>
      </c>
      <c r="AV5109" s="15">
        <v>0</v>
      </c>
      <c r="AW5109" s="15">
        <f t="shared" si="1418"/>
        <v>0</v>
      </c>
    </row>
    <row r="5110" spans="1:49">
      <c r="A5110" s="44" t="s">
        <v>797</v>
      </c>
      <c r="B5110" s="45" t="s">
        <v>1030</v>
      </c>
      <c r="C5110" s="45" t="s">
        <v>3189</v>
      </c>
      <c r="D5110" s="452">
        <v>21020070</v>
      </c>
      <c r="E5110" s="367" t="s">
        <v>1528</v>
      </c>
      <c r="F5110" s="50"/>
      <c r="G5110" s="468" t="s">
        <v>3096</v>
      </c>
      <c r="H5110" s="50" t="s">
        <v>2333</v>
      </c>
      <c r="I5110" s="42" t="s">
        <v>989</v>
      </c>
      <c r="U5110" s="15">
        <v>0</v>
      </c>
      <c r="V5110" s="15">
        <v>0</v>
      </c>
      <c r="AH5110" s="15">
        <v>0</v>
      </c>
      <c r="AI5110" s="15">
        <v>0</v>
      </c>
      <c r="AU5110" s="15">
        <v>0</v>
      </c>
      <c r="AV5110" s="15">
        <v>0</v>
      </c>
      <c r="AW5110" s="15">
        <f t="shared" si="1418"/>
        <v>0</v>
      </c>
    </row>
    <row r="5111" spans="1:49">
      <c r="A5111" s="44" t="s">
        <v>797</v>
      </c>
      <c r="B5111" s="45" t="s">
        <v>1030</v>
      </c>
      <c r="C5111" s="45" t="s">
        <v>3189</v>
      </c>
      <c r="D5111" s="452">
        <v>21020070</v>
      </c>
      <c r="E5111" s="367" t="s">
        <v>1679</v>
      </c>
      <c r="F5111" s="50"/>
      <c r="G5111" s="468" t="s">
        <v>3096</v>
      </c>
      <c r="H5111" s="50" t="s">
        <v>2333</v>
      </c>
      <c r="I5111" s="42" t="s">
        <v>1048</v>
      </c>
      <c r="U5111" s="15">
        <v>0</v>
      </c>
      <c r="V5111" s="15">
        <v>0</v>
      </c>
      <c r="AH5111" s="15">
        <v>0</v>
      </c>
      <c r="AI5111" s="15">
        <v>0</v>
      </c>
      <c r="AU5111" s="15">
        <v>0</v>
      </c>
      <c r="AV5111" s="15">
        <v>0</v>
      </c>
      <c r="AW5111" s="15">
        <f t="shared" si="1418"/>
        <v>0</v>
      </c>
    </row>
    <row r="5112" spans="1:49">
      <c r="A5112" s="44" t="s">
        <v>797</v>
      </c>
      <c r="B5112" s="45" t="s">
        <v>1030</v>
      </c>
      <c r="C5112" s="45" t="s">
        <v>3189</v>
      </c>
      <c r="D5112" s="452">
        <v>21020070</v>
      </c>
      <c r="E5112" s="367" t="s">
        <v>787</v>
      </c>
      <c r="F5112" s="50"/>
      <c r="G5112" s="468" t="s">
        <v>3096</v>
      </c>
      <c r="H5112" s="50" t="s">
        <v>2333</v>
      </c>
      <c r="I5112" s="42" t="s">
        <v>2078</v>
      </c>
      <c r="U5112" s="15">
        <v>0</v>
      </c>
      <c r="V5112" s="15">
        <v>0</v>
      </c>
      <c r="AH5112" s="15">
        <v>0</v>
      </c>
      <c r="AI5112" s="15">
        <v>0</v>
      </c>
      <c r="AU5112" s="15">
        <v>0</v>
      </c>
      <c r="AV5112" s="15">
        <v>0</v>
      </c>
      <c r="AW5112" s="15">
        <f t="shared" si="1418"/>
        <v>0</v>
      </c>
    </row>
    <row r="5113" spans="1:49">
      <c r="A5113" s="44" t="s">
        <v>797</v>
      </c>
      <c r="B5113" s="45" t="s">
        <v>1030</v>
      </c>
      <c r="C5113" s="45" t="s">
        <v>3189</v>
      </c>
      <c r="D5113" s="452">
        <v>21020070</v>
      </c>
      <c r="E5113" s="367" t="s">
        <v>1116</v>
      </c>
      <c r="F5113" s="50"/>
      <c r="G5113" s="468" t="s">
        <v>3096</v>
      </c>
      <c r="H5113" s="50" t="s">
        <v>2333</v>
      </c>
      <c r="I5113" s="42" t="s">
        <v>1487</v>
      </c>
      <c r="U5113" s="15">
        <v>0</v>
      </c>
      <c r="V5113" s="15">
        <v>0</v>
      </c>
      <c r="AH5113" s="15">
        <v>0</v>
      </c>
      <c r="AI5113" s="15">
        <v>0</v>
      </c>
      <c r="AU5113" s="15">
        <v>0</v>
      </c>
      <c r="AV5113" s="15">
        <v>0</v>
      </c>
      <c r="AW5113" s="15">
        <f t="shared" si="1418"/>
        <v>0</v>
      </c>
    </row>
    <row r="5114" spans="1:49">
      <c r="A5114" s="44" t="s">
        <v>797</v>
      </c>
      <c r="B5114" s="45" t="s">
        <v>1030</v>
      </c>
      <c r="C5114" s="45" t="s">
        <v>3189</v>
      </c>
      <c r="D5114" s="452">
        <v>21020070</v>
      </c>
      <c r="E5114" s="367" t="s">
        <v>1703</v>
      </c>
      <c r="F5114" s="50"/>
      <c r="G5114" s="468" t="s">
        <v>3096</v>
      </c>
      <c r="H5114" s="50" t="s">
        <v>2333</v>
      </c>
      <c r="I5114" s="42" t="s">
        <v>1047</v>
      </c>
      <c r="U5114" s="15">
        <v>0</v>
      </c>
      <c r="V5114" s="15">
        <v>0</v>
      </c>
      <c r="AH5114" s="15">
        <v>0</v>
      </c>
      <c r="AI5114" s="15">
        <v>0</v>
      </c>
      <c r="AU5114" s="15">
        <v>0</v>
      </c>
      <c r="AV5114" s="15">
        <v>0</v>
      </c>
      <c r="AW5114" s="15">
        <f t="shared" si="1418"/>
        <v>0</v>
      </c>
    </row>
    <row r="5115" spans="1:49">
      <c r="A5115" s="44" t="s">
        <v>797</v>
      </c>
      <c r="B5115" s="45" t="s">
        <v>1030</v>
      </c>
      <c r="C5115" s="45" t="s">
        <v>3189</v>
      </c>
      <c r="D5115" s="452">
        <v>21020070</v>
      </c>
      <c r="E5115" s="367" t="s">
        <v>826</v>
      </c>
      <c r="F5115" s="50"/>
      <c r="G5115" s="468" t="s">
        <v>3096</v>
      </c>
      <c r="H5115" s="50" t="s">
        <v>2333</v>
      </c>
      <c r="I5115" s="42" t="s">
        <v>935</v>
      </c>
      <c r="U5115" s="15">
        <v>0</v>
      </c>
      <c r="V5115" s="15">
        <v>0</v>
      </c>
      <c r="AH5115" s="15">
        <v>0</v>
      </c>
      <c r="AI5115" s="15">
        <v>0</v>
      </c>
      <c r="AU5115" s="15">
        <v>0</v>
      </c>
      <c r="AV5115" s="15">
        <v>0</v>
      </c>
      <c r="AW5115" s="15">
        <f t="shared" si="1418"/>
        <v>0</v>
      </c>
    </row>
    <row r="5116" spans="1:49">
      <c r="A5116" s="44" t="s">
        <v>797</v>
      </c>
      <c r="B5116" s="45" t="s">
        <v>1030</v>
      </c>
      <c r="C5116" s="45" t="s">
        <v>3189</v>
      </c>
      <c r="D5116" s="452">
        <v>21020070</v>
      </c>
      <c r="E5116" s="367" t="s">
        <v>1115</v>
      </c>
      <c r="F5116" s="50"/>
      <c r="G5116" s="468" t="s">
        <v>3096</v>
      </c>
      <c r="H5116" s="50" t="s">
        <v>2333</v>
      </c>
      <c r="I5116" s="42" t="s">
        <v>990</v>
      </c>
      <c r="U5116" s="15">
        <v>0</v>
      </c>
      <c r="V5116" s="15">
        <v>0</v>
      </c>
      <c r="AH5116" s="15">
        <v>0</v>
      </c>
      <c r="AI5116" s="15">
        <v>0</v>
      </c>
      <c r="AU5116" s="15">
        <v>0</v>
      </c>
      <c r="AV5116" s="15">
        <v>0</v>
      </c>
      <c r="AW5116" s="15">
        <f t="shared" si="1418"/>
        <v>0</v>
      </c>
    </row>
    <row r="5117" spans="1:49">
      <c r="A5117" s="44" t="s">
        <v>797</v>
      </c>
      <c r="B5117" s="45" t="s">
        <v>1030</v>
      </c>
      <c r="C5117" s="45" t="s">
        <v>3189</v>
      </c>
      <c r="D5117" s="452">
        <v>21020070</v>
      </c>
      <c r="E5117" s="367" t="s">
        <v>1677</v>
      </c>
      <c r="F5117" s="50"/>
      <c r="G5117" s="468" t="s">
        <v>3096</v>
      </c>
      <c r="H5117" s="50" t="s">
        <v>2333</v>
      </c>
      <c r="I5117" s="42" t="s">
        <v>1688</v>
      </c>
      <c r="U5117" s="15">
        <v>0</v>
      </c>
      <c r="V5117" s="15">
        <v>0</v>
      </c>
      <c r="AH5117" s="15">
        <v>0</v>
      </c>
      <c r="AI5117" s="15">
        <v>0</v>
      </c>
      <c r="AU5117" s="15">
        <v>0</v>
      </c>
      <c r="AV5117" s="15">
        <v>0</v>
      </c>
      <c r="AW5117" s="15">
        <f t="shared" si="1418"/>
        <v>0</v>
      </c>
    </row>
    <row r="5118" spans="1:49">
      <c r="A5118" s="44" t="s">
        <v>797</v>
      </c>
      <c r="B5118" s="45" t="s">
        <v>1030</v>
      </c>
      <c r="C5118" s="45" t="s">
        <v>3189</v>
      </c>
      <c r="D5118" s="452">
        <v>21020070</v>
      </c>
      <c r="E5118" s="367" t="s">
        <v>1677</v>
      </c>
      <c r="F5118" s="50" t="s">
        <v>3196</v>
      </c>
      <c r="G5118" s="468" t="s">
        <v>3096</v>
      </c>
      <c r="H5118" s="50" t="s">
        <v>2333</v>
      </c>
      <c r="I5118" s="42" t="s">
        <v>25</v>
      </c>
      <c r="U5118" s="15">
        <v>0</v>
      </c>
      <c r="V5118" s="15">
        <v>0</v>
      </c>
      <c r="AH5118" s="15">
        <v>0</v>
      </c>
      <c r="AI5118" s="15">
        <v>0</v>
      </c>
      <c r="AU5118" s="15">
        <v>0</v>
      </c>
      <c r="AV5118" s="15">
        <v>0</v>
      </c>
      <c r="AW5118" s="15">
        <f t="shared" si="1418"/>
        <v>0</v>
      </c>
    </row>
    <row r="5119" spans="1:49" s="52" customFormat="1">
      <c r="A5119" s="44"/>
      <c r="B5119" s="45"/>
      <c r="C5119" s="45"/>
      <c r="D5119" s="452"/>
      <c r="E5119" s="367"/>
      <c r="F5119" s="50"/>
      <c r="G5119" s="65"/>
      <c r="H5119" s="65"/>
      <c r="I5119" s="49" t="s">
        <v>3</v>
      </c>
      <c r="J5119" s="6">
        <f>SUM(J5120)</f>
        <v>0</v>
      </c>
      <c r="K5119" s="6">
        <f t="shared" ref="K5119:AT5120" si="1429">SUM(K5120)</f>
        <v>0</v>
      </c>
      <c r="L5119" s="6">
        <f t="shared" si="1429"/>
        <v>0</v>
      </c>
      <c r="M5119" s="6">
        <f t="shared" si="1429"/>
        <v>0</v>
      </c>
      <c r="N5119" s="6">
        <f t="shared" si="1429"/>
        <v>0</v>
      </c>
      <c r="O5119" s="6">
        <f t="shared" si="1429"/>
        <v>0</v>
      </c>
      <c r="P5119" s="6">
        <f t="shared" si="1429"/>
        <v>0</v>
      </c>
      <c r="Q5119" s="6">
        <f t="shared" si="1429"/>
        <v>0</v>
      </c>
      <c r="R5119" s="6">
        <f t="shared" si="1429"/>
        <v>0</v>
      </c>
      <c r="S5119" s="6">
        <f t="shared" si="1429"/>
        <v>0</v>
      </c>
      <c r="T5119" s="6">
        <f t="shared" si="1429"/>
        <v>0</v>
      </c>
      <c r="U5119" s="6">
        <v>0</v>
      </c>
      <c r="V5119" s="6">
        <v>0</v>
      </c>
      <c r="W5119" s="6">
        <f>SUM(W5120)</f>
        <v>0</v>
      </c>
      <c r="X5119" s="6">
        <f t="shared" si="1429"/>
        <v>0</v>
      </c>
      <c r="Y5119" s="6">
        <f t="shared" si="1429"/>
        <v>0</v>
      </c>
      <c r="Z5119" s="6">
        <f t="shared" si="1429"/>
        <v>0</v>
      </c>
      <c r="AA5119" s="6">
        <f t="shared" si="1429"/>
        <v>0</v>
      </c>
      <c r="AB5119" s="6">
        <f t="shared" si="1429"/>
        <v>0</v>
      </c>
      <c r="AC5119" s="6">
        <f t="shared" si="1429"/>
        <v>0</v>
      </c>
      <c r="AD5119" s="6">
        <f t="shared" si="1429"/>
        <v>0</v>
      </c>
      <c r="AE5119" s="6">
        <f t="shared" si="1429"/>
        <v>0</v>
      </c>
      <c r="AF5119" s="6">
        <f t="shared" si="1429"/>
        <v>0</v>
      </c>
      <c r="AG5119" s="6">
        <f t="shared" si="1429"/>
        <v>0</v>
      </c>
      <c r="AH5119" s="6">
        <v>0</v>
      </c>
      <c r="AI5119" s="6">
        <v>0</v>
      </c>
      <c r="AJ5119" s="6">
        <f>SUM(AJ5120)</f>
        <v>0</v>
      </c>
      <c r="AK5119" s="6">
        <f t="shared" si="1429"/>
        <v>0</v>
      </c>
      <c r="AL5119" s="6">
        <f t="shared" si="1429"/>
        <v>0</v>
      </c>
      <c r="AM5119" s="6">
        <f t="shared" si="1429"/>
        <v>0</v>
      </c>
      <c r="AN5119" s="6">
        <f t="shared" si="1429"/>
        <v>0</v>
      </c>
      <c r="AO5119" s="6">
        <f t="shared" si="1429"/>
        <v>0</v>
      </c>
      <c r="AP5119" s="6">
        <f t="shared" si="1429"/>
        <v>0</v>
      </c>
      <c r="AQ5119" s="6">
        <f t="shared" si="1429"/>
        <v>0</v>
      </c>
      <c r="AR5119" s="6">
        <f t="shared" si="1429"/>
        <v>0</v>
      </c>
      <c r="AS5119" s="6">
        <f t="shared" si="1429"/>
        <v>0</v>
      </c>
      <c r="AT5119" s="6">
        <f t="shared" si="1429"/>
        <v>0</v>
      </c>
      <c r="AU5119" s="6">
        <v>0</v>
      </c>
      <c r="AV5119" s="6">
        <v>0</v>
      </c>
      <c r="AW5119" s="6">
        <f t="shared" si="1418"/>
        <v>0</v>
      </c>
    </row>
    <row r="5120" spans="1:49" s="52" customFormat="1">
      <c r="A5120" s="41"/>
      <c r="B5120" s="527"/>
      <c r="C5120" s="527"/>
      <c r="D5120" s="527"/>
      <c r="E5120" s="213"/>
      <c r="F5120" s="65"/>
      <c r="G5120" s="65"/>
      <c r="H5120" s="65"/>
      <c r="I5120" s="53" t="s">
        <v>1</v>
      </c>
      <c r="J5120" s="200">
        <f>SUM(J5121)</f>
        <v>0</v>
      </c>
      <c r="K5120" s="200">
        <f t="shared" si="1429"/>
        <v>0</v>
      </c>
      <c r="L5120" s="200">
        <f t="shared" si="1429"/>
        <v>0</v>
      </c>
      <c r="M5120" s="200">
        <f t="shared" si="1429"/>
        <v>0</v>
      </c>
      <c r="N5120" s="200">
        <f t="shared" si="1429"/>
        <v>0</v>
      </c>
      <c r="O5120" s="200">
        <f t="shared" si="1429"/>
        <v>0</v>
      </c>
      <c r="P5120" s="200">
        <f t="shared" si="1429"/>
        <v>0</v>
      </c>
      <c r="Q5120" s="200">
        <f t="shared" si="1429"/>
        <v>0</v>
      </c>
      <c r="R5120" s="200">
        <f t="shared" si="1429"/>
        <v>0</v>
      </c>
      <c r="S5120" s="200">
        <f t="shared" si="1429"/>
        <v>0</v>
      </c>
      <c r="T5120" s="200">
        <f t="shared" si="1429"/>
        <v>0</v>
      </c>
      <c r="U5120" s="200">
        <v>0</v>
      </c>
      <c r="V5120" s="200">
        <v>0</v>
      </c>
      <c r="W5120" s="200">
        <f>SUM(W5121)</f>
        <v>0</v>
      </c>
      <c r="X5120" s="200">
        <f t="shared" si="1429"/>
        <v>0</v>
      </c>
      <c r="Y5120" s="200">
        <f t="shared" si="1429"/>
        <v>0</v>
      </c>
      <c r="Z5120" s="200">
        <f t="shared" si="1429"/>
        <v>0</v>
      </c>
      <c r="AA5120" s="200">
        <f t="shared" si="1429"/>
        <v>0</v>
      </c>
      <c r="AB5120" s="200">
        <f t="shared" si="1429"/>
        <v>0</v>
      </c>
      <c r="AC5120" s="200">
        <f t="shared" si="1429"/>
        <v>0</v>
      </c>
      <c r="AD5120" s="200">
        <f t="shared" si="1429"/>
        <v>0</v>
      </c>
      <c r="AE5120" s="200">
        <f t="shared" si="1429"/>
        <v>0</v>
      </c>
      <c r="AF5120" s="200">
        <f t="shared" si="1429"/>
        <v>0</v>
      </c>
      <c r="AG5120" s="200">
        <f t="shared" si="1429"/>
        <v>0</v>
      </c>
      <c r="AH5120" s="200">
        <v>0</v>
      </c>
      <c r="AI5120" s="200">
        <v>0</v>
      </c>
      <c r="AJ5120" s="200">
        <f>SUM(AJ5121)</f>
        <v>0</v>
      </c>
      <c r="AK5120" s="200">
        <f t="shared" si="1429"/>
        <v>0</v>
      </c>
      <c r="AL5120" s="200">
        <f t="shared" si="1429"/>
        <v>0</v>
      </c>
      <c r="AM5120" s="200">
        <f t="shared" si="1429"/>
        <v>0</v>
      </c>
      <c r="AN5120" s="200">
        <f t="shared" si="1429"/>
        <v>0</v>
      </c>
      <c r="AO5120" s="200">
        <f t="shared" si="1429"/>
        <v>0</v>
      </c>
      <c r="AP5120" s="200">
        <f t="shared" si="1429"/>
        <v>0</v>
      </c>
      <c r="AQ5120" s="200">
        <f t="shared" si="1429"/>
        <v>0</v>
      </c>
      <c r="AR5120" s="200">
        <f t="shared" si="1429"/>
        <v>0</v>
      </c>
      <c r="AS5120" s="200">
        <f t="shared" si="1429"/>
        <v>0</v>
      </c>
      <c r="AT5120" s="200">
        <f t="shared" si="1429"/>
        <v>0</v>
      </c>
      <c r="AU5120" s="200">
        <v>0</v>
      </c>
      <c r="AV5120" s="200">
        <v>0</v>
      </c>
      <c r="AW5120" s="200">
        <f t="shared" si="1418"/>
        <v>0</v>
      </c>
    </row>
    <row r="5121" spans="1:49" s="59" customFormat="1">
      <c r="A5121" s="44" t="s">
        <v>797</v>
      </c>
      <c r="B5121" s="45" t="s">
        <v>1030</v>
      </c>
      <c r="C5121" s="45" t="s">
        <v>3189</v>
      </c>
      <c r="D5121" s="452">
        <v>21020070</v>
      </c>
      <c r="E5121" s="213" t="s">
        <v>833</v>
      </c>
      <c r="F5121" s="65"/>
      <c r="G5121" s="468" t="s">
        <v>3096</v>
      </c>
      <c r="H5121" s="50" t="s">
        <v>2333</v>
      </c>
      <c r="I5121" s="188" t="s">
        <v>2584</v>
      </c>
      <c r="J5121" s="13"/>
      <c r="K5121" s="13"/>
      <c r="L5121" s="13"/>
      <c r="M5121" s="13"/>
      <c r="N5121" s="13"/>
      <c r="O5121" s="13"/>
      <c r="P5121" s="13"/>
      <c r="Q5121" s="13"/>
      <c r="R5121" s="13"/>
      <c r="S5121" s="13"/>
      <c r="T5121" s="13"/>
      <c r="U5121" s="13">
        <v>0</v>
      </c>
      <c r="V5121" s="13">
        <v>0</v>
      </c>
      <c r="W5121" s="13"/>
      <c r="X5121" s="13"/>
      <c r="Y5121" s="13"/>
      <c r="Z5121" s="13"/>
      <c r="AA5121" s="13"/>
      <c r="AB5121" s="13"/>
      <c r="AC5121" s="13"/>
      <c r="AD5121" s="13"/>
      <c r="AE5121" s="13"/>
      <c r="AF5121" s="13"/>
      <c r="AG5121" s="13"/>
      <c r="AH5121" s="13">
        <v>0</v>
      </c>
      <c r="AI5121" s="13">
        <v>0</v>
      </c>
      <c r="AJ5121" s="13"/>
      <c r="AK5121" s="13"/>
      <c r="AL5121" s="13"/>
      <c r="AM5121" s="13"/>
      <c r="AN5121" s="13"/>
      <c r="AO5121" s="13"/>
      <c r="AP5121" s="13"/>
      <c r="AQ5121" s="13"/>
      <c r="AR5121" s="13"/>
      <c r="AS5121" s="13"/>
      <c r="AT5121" s="13"/>
      <c r="AU5121" s="13">
        <v>0</v>
      </c>
      <c r="AV5121" s="13">
        <v>0</v>
      </c>
      <c r="AW5121" s="13">
        <f t="shared" si="1418"/>
        <v>0</v>
      </c>
    </row>
    <row r="5122" spans="1:49">
      <c r="A5122" s="44" t="s">
        <v>797</v>
      </c>
      <c r="B5122" s="45" t="s">
        <v>1030</v>
      </c>
      <c r="C5122" s="45" t="s">
        <v>3189</v>
      </c>
      <c r="D5122" s="452">
        <v>21020070</v>
      </c>
      <c r="E5122" s="57" t="s">
        <v>1517</v>
      </c>
      <c r="F5122" s="58"/>
      <c r="G5122" s="310"/>
      <c r="H5122" s="310"/>
      <c r="I5122" s="311" t="s">
        <v>1157</v>
      </c>
      <c r="J5122" s="192">
        <f>SUM(J5123)</f>
        <v>0</v>
      </c>
      <c r="K5122" s="192">
        <f t="shared" ref="K5122:AT5123" si="1430">SUM(K5123)</f>
        <v>0</v>
      </c>
      <c r="L5122" s="192">
        <f t="shared" si="1430"/>
        <v>0</v>
      </c>
      <c r="M5122" s="192">
        <f t="shared" si="1430"/>
        <v>0</v>
      </c>
      <c r="N5122" s="192">
        <f t="shared" si="1430"/>
        <v>0</v>
      </c>
      <c r="O5122" s="192">
        <f t="shared" si="1430"/>
        <v>0</v>
      </c>
      <c r="P5122" s="192">
        <f t="shared" si="1430"/>
        <v>0</v>
      </c>
      <c r="Q5122" s="192">
        <f t="shared" si="1430"/>
        <v>0</v>
      </c>
      <c r="R5122" s="192">
        <f t="shared" si="1430"/>
        <v>0</v>
      </c>
      <c r="S5122" s="192">
        <f t="shared" si="1430"/>
        <v>0</v>
      </c>
      <c r="T5122" s="192">
        <f t="shared" si="1430"/>
        <v>0</v>
      </c>
      <c r="U5122" s="192">
        <v>0</v>
      </c>
      <c r="V5122" s="192">
        <v>0</v>
      </c>
      <c r="W5122" s="192">
        <f>SUM(W5123)</f>
        <v>0</v>
      </c>
      <c r="X5122" s="192">
        <f t="shared" si="1430"/>
        <v>0</v>
      </c>
      <c r="Y5122" s="192">
        <f t="shared" si="1430"/>
        <v>0</v>
      </c>
      <c r="Z5122" s="192">
        <f t="shared" si="1430"/>
        <v>0</v>
      </c>
      <c r="AA5122" s="192">
        <f t="shared" si="1430"/>
        <v>0</v>
      </c>
      <c r="AB5122" s="192">
        <f t="shared" si="1430"/>
        <v>0</v>
      </c>
      <c r="AC5122" s="192">
        <f t="shared" si="1430"/>
        <v>0</v>
      </c>
      <c r="AD5122" s="192">
        <f t="shared" si="1430"/>
        <v>0</v>
      </c>
      <c r="AE5122" s="192">
        <f t="shared" si="1430"/>
        <v>0</v>
      </c>
      <c r="AF5122" s="192">
        <f t="shared" si="1430"/>
        <v>0</v>
      </c>
      <c r="AG5122" s="192">
        <f t="shared" si="1430"/>
        <v>0</v>
      </c>
      <c r="AH5122" s="192">
        <v>0</v>
      </c>
      <c r="AI5122" s="192">
        <v>0</v>
      </c>
      <c r="AJ5122" s="192">
        <f>SUM(AJ5123)</f>
        <v>0</v>
      </c>
      <c r="AK5122" s="192">
        <f t="shared" si="1430"/>
        <v>0</v>
      </c>
      <c r="AL5122" s="192">
        <f t="shared" si="1430"/>
        <v>0</v>
      </c>
      <c r="AM5122" s="192">
        <f t="shared" si="1430"/>
        <v>0</v>
      </c>
      <c r="AN5122" s="192">
        <f t="shared" si="1430"/>
        <v>0</v>
      </c>
      <c r="AO5122" s="192">
        <f t="shared" si="1430"/>
        <v>0</v>
      </c>
      <c r="AP5122" s="192">
        <f t="shared" si="1430"/>
        <v>0</v>
      </c>
      <c r="AQ5122" s="192">
        <f t="shared" si="1430"/>
        <v>0</v>
      </c>
      <c r="AR5122" s="192">
        <f t="shared" si="1430"/>
        <v>0</v>
      </c>
      <c r="AS5122" s="192">
        <f t="shared" si="1430"/>
        <v>0</v>
      </c>
      <c r="AT5122" s="192">
        <f t="shared" si="1430"/>
        <v>0</v>
      </c>
      <c r="AU5122" s="192">
        <v>0</v>
      </c>
      <c r="AV5122" s="192">
        <v>0</v>
      </c>
      <c r="AW5122" s="192">
        <f t="shared" si="1418"/>
        <v>0</v>
      </c>
    </row>
    <row r="5123" spans="1:49">
      <c r="A5123" s="312" t="s">
        <v>797</v>
      </c>
      <c r="B5123" s="313" t="s">
        <v>1030</v>
      </c>
      <c r="C5123" s="45" t="s">
        <v>3189</v>
      </c>
      <c r="D5123" s="452">
        <v>21020070</v>
      </c>
      <c r="E5123" s="540" t="s">
        <v>1402</v>
      </c>
      <c r="F5123" s="310"/>
      <c r="G5123" s="310"/>
      <c r="H5123" s="310"/>
      <c r="I5123" s="308" t="s">
        <v>1158</v>
      </c>
      <c r="J5123" s="19">
        <f>SUM(J5124)</f>
        <v>0</v>
      </c>
      <c r="K5123" s="19">
        <f t="shared" si="1430"/>
        <v>0</v>
      </c>
      <c r="L5123" s="19">
        <f t="shared" si="1430"/>
        <v>0</v>
      </c>
      <c r="M5123" s="19">
        <f t="shared" si="1430"/>
        <v>0</v>
      </c>
      <c r="N5123" s="19">
        <f t="shared" si="1430"/>
        <v>0</v>
      </c>
      <c r="O5123" s="19">
        <f t="shared" si="1430"/>
        <v>0</v>
      </c>
      <c r="P5123" s="19">
        <f t="shared" si="1430"/>
        <v>0</v>
      </c>
      <c r="Q5123" s="19">
        <f t="shared" si="1430"/>
        <v>0</v>
      </c>
      <c r="R5123" s="19">
        <f t="shared" si="1430"/>
        <v>0</v>
      </c>
      <c r="S5123" s="19">
        <f t="shared" si="1430"/>
        <v>0</v>
      </c>
      <c r="T5123" s="19">
        <f t="shared" si="1430"/>
        <v>0</v>
      </c>
      <c r="U5123" s="19">
        <v>0</v>
      </c>
      <c r="V5123" s="19">
        <v>0</v>
      </c>
      <c r="W5123" s="19">
        <f>SUM(W5124)</f>
        <v>0</v>
      </c>
      <c r="X5123" s="19">
        <f t="shared" si="1430"/>
        <v>0</v>
      </c>
      <c r="Y5123" s="19">
        <f t="shared" si="1430"/>
        <v>0</v>
      </c>
      <c r="Z5123" s="19">
        <f t="shared" si="1430"/>
        <v>0</v>
      </c>
      <c r="AA5123" s="19">
        <f t="shared" si="1430"/>
        <v>0</v>
      </c>
      <c r="AB5123" s="19">
        <f t="shared" si="1430"/>
        <v>0</v>
      </c>
      <c r="AC5123" s="19">
        <f t="shared" si="1430"/>
        <v>0</v>
      </c>
      <c r="AD5123" s="19">
        <f t="shared" si="1430"/>
        <v>0</v>
      </c>
      <c r="AE5123" s="19">
        <f t="shared" si="1430"/>
        <v>0</v>
      </c>
      <c r="AF5123" s="19">
        <f t="shared" si="1430"/>
        <v>0</v>
      </c>
      <c r="AG5123" s="19">
        <f t="shared" si="1430"/>
        <v>0</v>
      </c>
      <c r="AH5123" s="19">
        <v>0</v>
      </c>
      <c r="AI5123" s="19">
        <v>0</v>
      </c>
      <c r="AJ5123" s="19">
        <f>SUM(AJ5124)</f>
        <v>0</v>
      </c>
      <c r="AK5123" s="19">
        <f t="shared" si="1430"/>
        <v>0</v>
      </c>
      <c r="AL5123" s="19">
        <f t="shared" si="1430"/>
        <v>0</v>
      </c>
      <c r="AM5123" s="19">
        <f t="shared" si="1430"/>
        <v>0</v>
      </c>
      <c r="AN5123" s="19">
        <f t="shared" si="1430"/>
        <v>0</v>
      </c>
      <c r="AO5123" s="19">
        <f t="shared" si="1430"/>
        <v>0</v>
      </c>
      <c r="AP5123" s="19">
        <f t="shared" si="1430"/>
        <v>0</v>
      </c>
      <c r="AQ5123" s="19">
        <f t="shared" si="1430"/>
        <v>0</v>
      </c>
      <c r="AR5123" s="19">
        <f t="shared" si="1430"/>
        <v>0</v>
      </c>
      <c r="AS5123" s="19">
        <f t="shared" si="1430"/>
        <v>0</v>
      </c>
      <c r="AT5123" s="19">
        <f t="shared" si="1430"/>
        <v>0</v>
      </c>
      <c r="AU5123" s="19">
        <v>0</v>
      </c>
      <c r="AV5123" s="19">
        <v>0</v>
      </c>
      <c r="AW5123" s="19">
        <f t="shared" si="1418"/>
        <v>0</v>
      </c>
    </row>
    <row r="5124" spans="1:49">
      <c r="A5124" s="312" t="s">
        <v>797</v>
      </c>
      <c r="B5124" s="313" t="s">
        <v>1030</v>
      </c>
      <c r="C5124" s="45" t="s">
        <v>3189</v>
      </c>
      <c r="D5124" s="452">
        <v>21020070</v>
      </c>
      <c r="E5124" s="314" t="s">
        <v>1409</v>
      </c>
      <c r="F5124" s="310"/>
      <c r="G5124" s="468" t="s">
        <v>3096</v>
      </c>
      <c r="H5124" s="310" t="s">
        <v>2333</v>
      </c>
      <c r="I5124" s="309" t="s">
        <v>1691</v>
      </c>
      <c r="J5124" s="270"/>
      <c r="K5124" s="270"/>
      <c r="L5124" s="270"/>
      <c r="M5124" s="270"/>
      <c r="N5124" s="270"/>
      <c r="O5124" s="270"/>
      <c r="P5124" s="270"/>
      <c r="Q5124" s="270"/>
      <c r="R5124" s="270"/>
      <c r="S5124" s="270"/>
      <c r="T5124" s="270"/>
      <c r="U5124" s="270">
        <v>0</v>
      </c>
      <c r="V5124" s="270">
        <v>0</v>
      </c>
      <c r="W5124" s="270"/>
      <c r="X5124" s="270"/>
      <c r="Y5124" s="270"/>
      <c r="Z5124" s="270"/>
      <c r="AA5124" s="270"/>
      <c r="AB5124" s="270"/>
      <c r="AC5124" s="270"/>
      <c r="AD5124" s="270"/>
      <c r="AE5124" s="270"/>
      <c r="AF5124" s="270"/>
      <c r="AG5124" s="270"/>
      <c r="AH5124" s="270">
        <v>0</v>
      </c>
      <c r="AI5124" s="270">
        <v>0</v>
      </c>
      <c r="AJ5124" s="270"/>
      <c r="AK5124" s="270"/>
      <c r="AL5124" s="270"/>
      <c r="AM5124" s="270"/>
      <c r="AN5124" s="270"/>
      <c r="AO5124" s="270"/>
      <c r="AP5124" s="270"/>
      <c r="AQ5124" s="270"/>
      <c r="AR5124" s="270"/>
      <c r="AS5124" s="270"/>
      <c r="AT5124" s="270"/>
      <c r="AU5124" s="270">
        <v>0</v>
      </c>
      <c r="AV5124" s="270">
        <v>0</v>
      </c>
      <c r="AW5124" s="270">
        <f t="shared" si="1418"/>
        <v>0</v>
      </c>
    </row>
    <row r="5125" spans="1:49">
      <c r="A5125" s="312"/>
      <c r="B5125" s="313"/>
      <c r="C5125" s="45"/>
      <c r="D5125" s="452"/>
      <c r="E5125" s="314"/>
      <c r="F5125" s="310"/>
      <c r="G5125" s="50"/>
      <c r="H5125" s="50"/>
      <c r="I5125" s="42"/>
      <c r="U5125" s="15">
        <v>0</v>
      </c>
      <c r="V5125" s="15">
        <v>0</v>
      </c>
      <c r="AH5125" s="15">
        <v>0</v>
      </c>
      <c r="AI5125" s="15">
        <v>0</v>
      </c>
      <c r="AU5125" s="15">
        <v>0</v>
      </c>
      <c r="AV5125" s="15">
        <v>0</v>
      </c>
      <c r="AW5125" s="15">
        <f t="shared" si="1418"/>
        <v>0</v>
      </c>
    </row>
    <row r="5126" spans="1:49">
      <c r="A5126" s="48"/>
      <c r="B5126" s="42"/>
      <c r="C5126" s="42"/>
      <c r="D5126" s="42"/>
      <c r="E5126" s="531"/>
      <c r="F5126" s="50"/>
      <c r="G5126" s="50"/>
      <c r="H5126" s="50"/>
      <c r="I5126" s="49" t="s">
        <v>1631</v>
      </c>
      <c r="J5126" s="12">
        <f>SUM(J5097,J5122,J5119)</f>
        <v>0</v>
      </c>
      <c r="K5126" s="12">
        <f t="shared" ref="K5126:T5126" si="1431">SUM(K5097,K5122,K5119)</f>
        <v>0</v>
      </c>
      <c r="L5126" s="12">
        <f t="shared" si="1431"/>
        <v>0</v>
      </c>
      <c r="M5126" s="12">
        <f t="shared" si="1431"/>
        <v>0</v>
      </c>
      <c r="N5126" s="12">
        <f t="shared" si="1431"/>
        <v>0</v>
      </c>
      <c r="O5126" s="12">
        <f t="shared" si="1431"/>
        <v>0</v>
      </c>
      <c r="P5126" s="12">
        <f t="shared" si="1431"/>
        <v>0</v>
      </c>
      <c r="Q5126" s="12">
        <f t="shared" si="1431"/>
        <v>0</v>
      </c>
      <c r="R5126" s="12">
        <f t="shared" si="1431"/>
        <v>0</v>
      </c>
      <c r="S5126" s="12">
        <f t="shared" si="1431"/>
        <v>0</v>
      </c>
      <c r="T5126" s="12">
        <f t="shared" si="1431"/>
        <v>0</v>
      </c>
      <c r="U5126" s="12">
        <v>0</v>
      </c>
      <c r="V5126" s="12">
        <v>0</v>
      </c>
      <c r="W5126" s="12">
        <f>SUM(W5097,W5122,W5119)</f>
        <v>0</v>
      </c>
      <c r="X5126" s="12">
        <f t="shared" ref="X5126:AG5126" si="1432">SUM(X5097,X5122,X5119)</f>
        <v>0</v>
      </c>
      <c r="Y5126" s="12">
        <f t="shared" si="1432"/>
        <v>0</v>
      </c>
      <c r="Z5126" s="12">
        <f t="shared" si="1432"/>
        <v>0</v>
      </c>
      <c r="AA5126" s="12">
        <f t="shared" si="1432"/>
        <v>0</v>
      </c>
      <c r="AB5126" s="12">
        <f t="shared" si="1432"/>
        <v>0</v>
      </c>
      <c r="AC5126" s="12">
        <f t="shared" si="1432"/>
        <v>0</v>
      </c>
      <c r="AD5126" s="12">
        <f t="shared" si="1432"/>
        <v>0</v>
      </c>
      <c r="AE5126" s="12">
        <f t="shared" si="1432"/>
        <v>0</v>
      </c>
      <c r="AF5126" s="12">
        <f t="shared" si="1432"/>
        <v>0</v>
      </c>
      <c r="AG5126" s="12">
        <f t="shared" si="1432"/>
        <v>0</v>
      </c>
      <c r="AH5126" s="12">
        <v>0</v>
      </c>
      <c r="AI5126" s="12">
        <v>0</v>
      </c>
      <c r="AJ5126" s="12">
        <f t="shared" ref="AJ5126:AT5126" si="1433">SUM(AJ5097,AJ5122,AJ5119)</f>
        <v>0</v>
      </c>
      <c r="AK5126" s="12">
        <f t="shared" si="1433"/>
        <v>0</v>
      </c>
      <c r="AL5126" s="12">
        <f t="shared" si="1433"/>
        <v>0</v>
      </c>
      <c r="AM5126" s="12">
        <f t="shared" si="1433"/>
        <v>0</v>
      </c>
      <c r="AN5126" s="12">
        <f t="shared" si="1433"/>
        <v>0</v>
      </c>
      <c r="AO5126" s="12">
        <f t="shared" si="1433"/>
        <v>0</v>
      </c>
      <c r="AP5126" s="12">
        <f t="shared" si="1433"/>
        <v>0</v>
      </c>
      <c r="AQ5126" s="12">
        <f t="shared" si="1433"/>
        <v>0</v>
      </c>
      <c r="AR5126" s="12">
        <f t="shared" si="1433"/>
        <v>0</v>
      </c>
      <c r="AS5126" s="12">
        <f t="shared" si="1433"/>
        <v>0</v>
      </c>
      <c r="AT5126" s="12">
        <f t="shared" si="1433"/>
        <v>0</v>
      </c>
      <c r="AU5126" s="12">
        <v>0</v>
      </c>
      <c r="AV5126" s="12">
        <v>0</v>
      </c>
      <c r="AW5126" s="12">
        <f t="shared" si="1418"/>
        <v>0</v>
      </c>
    </row>
    <row r="5127" spans="1:49">
      <c r="A5127" s="48"/>
      <c r="B5127" s="42"/>
      <c r="C5127" s="42"/>
      <c r="D5127" s="42"/>
      <c r="E5127" s="531"/>
      <c r="F5127" s="50"/>
      <c r="G5127" s="50"/>
      <c r="H5127" s="50"/>
      <c r="I5127" s="146" t="s">
        <v>970</v>
      </c>
      <c r="J5127" s="267"/>
      <c r="K5127" s="267"/>
      <c r="L5127" s="267"/>
      <c r="M5127" s="267"/>
      <c r="N5127" s="267"/>
      <c r="O5127" s="267"/>
      <c r="P5127" s="267"/>
      <c r="Q5127" s="267"/>
      <c r="R5127" s="267"/>
      <c r="S5127" s="267"/>
      <c r="T5127" s="267"/>
      <c r="U5127" s="267"/>
      <c r="V5127" s="267"/>
      <c r="W5127" s="267"/>
      <c r="X5127" s="267"/>
      <c r="Y5127" s="267"/>
      <c r="Z5127" s="267"/>
      <c r="AA5127" s="267"/>
      <c r="AB5127" s="267"/>
      <c r="AC5127" s="267"/>
      <c r="AD5127" s="267"/>
      <c r="AE5127" s="267"/>
      <c r="AF5127" s="267"/>
      <c r="AG5127" s="267"/>
      <c r="AH5127" s="267"/>
      <c r="AI5127" s="267"/>
      <c r="AJ5127" s="267"/>
      <c r="AK5127" s="267"/>
      <c r="AL5127" s="267"/>
      <c r="AM5127" s="267"/>
      <c r="AN5127" s="267"/>
      <c r="AO5127" s="267"/>
      <c r="AP5127" s="267"/>
      <c r="AQ5127" s="267"/>
      <c r="AR5127" s="267"/>
      <c r="AS5127" s="267"/>
      <c r="AT5127" s="267"/>
      <c r="AU5127" s="267"/>
      <c r="AV5127" s="267"/>
      <c r="AW5127" s="267"/>
    </row>
    <row r="5128" spans="1:49" ht="13.5" thickBot="1">
      <c r="A5128" s="48"/>
      <c r="B5128" s="42"/>
      <c r="C5128" s="42"/>
      <c r="D5128" s="42"/>
      <c r="E5128" s="531"/>
      <c r="F5128" s="50"/>
      <c r="G5128" s="50"/>
      <c r="H5128" s="50"/>
      <c r="I5128" s="146"/>
      <c r="J5128" s="29"/>
      <c r="K5128" s="29"/>
      <c r="L5128" s="29"/>
      <c r="M5128" s="29"/>
      <c r="N5128" s="29"/>
      <c r="O5128" s="29"/>
      <c r="P5128" s="29"/>
      <c r="Q5128" s="29"/>
      <c r="R5128" s="29"/>
      <c r="S5128" s="29"/>
      <c r="T5128" s="29"/>
      <c r="U5128" s="29"/>
      <c r="V5128" s="29"/>
      <c r="W5128" s="29"/>
      <c r="X5128" s="29"/>
      <c r="Y5128" s="29"/>
      <c r="Z5128" s="29"/>
      <c r="AA5128" s="29"/>
      <c r="AB5128" s="29"/>
      <c r="AC5128" s="29"/>
      <c r="AD5128" s="29"/>
      <c r="AE5128" s="29"/>
      <c r="AF5128" s="29"/>
      <c r="AG5128" s="29"/>
      <c r="AH5128" s="29"/>
      <c r="AI5128" s="29"/>
      <c r="AJ5128" s="29"/>
      <c r="AK5128" s="29"/>
      <c r="AL5128" s="29"/>
      <c r="AM5128" s="29"/>
      <c r="AN5128" s="29"/>
      <c r="AO5128" s="29"/>
      <c r="AP5128" s="29"/>
      <c r="AQ5128" s="29"/>
      <c r="AR5128" s="29"/>
      <c r="AS5128" s="29"/>
      <c r="AT5128" s="29"/>
      <c r="AU5128" s="29"/>
      <c r="AV5128" s="29"/>
      <c r="AW5128" s="29"/>
    </row>
    <row r="5129" spans="1:49" ht="35.25" customHeight="1" thickTop="1" thickBot="1">
      <c r="A5129" s="48"/>
      <c r="B5129" s="42"/>
      <c r="C5129" s="42"/>
      <c r="D5129" s="42"/>
      <c r="E5129" s="531"/>
      <c r="F5129" s="50"/>
      <c r="G5129" s="50"/>
      <c r="H5129" s="50"/>
      <c r="I5129" s="5" t="s">
        <v>2331</v>
      </c>
      <c r="J5129" s="364" t="s">
        <v>2891</v>
      </c>
      <c r="K5129" s="364" t="s">
        <v>2879</v>
      </c>
      <c r="L5129" s="364" t="s">
        <v>2880</v>
      </c>
      <c r="M5129" s="364" t="s">
        <v>2881</v>
      </c>
      <c r="N5129" s="364" t="s">
        <v>2882</v>
      </c>
      <c r="O5129" s="364" t="s">
        <v>2883</v>
      </c>
      <c r="P5129" s="364" t="s">
        <v>2884</v>
      </c>
      <c r="Q5129" s="364" t="s">
        <v>2885</v>
      </c>
      <c r="R5129" s="364" t="s">
        <v>2886</v>
      </c>
      <c r="S5129" s="364" t="s">
        <v>2887</v>
      </c>
      <c r="T5129" s="364" t="s">
        <v>2888</v>
      </c>
      <c r="U5129" s="364" t="s">
        <v>2889</v>
      </c>
      <c r="V5129" s="364" t="s">
        <v>2890</v>
      </c>
      <c r="W5129" s="365" t="s">
        <v>2893</v>
      </c>
      <c r="X5129" s="365" t="s">
        <v>2879</v>
      </c>
      <c r="Y5129" s="365" t="s">
        <v>2880</v>
      </c>
      <c r="Z5129" s="365" t="s">
        <v>2881</v>
      </c>
      <c r="AA5129" s="365" t="s">
        <v>2882</v>
      </c>
      <c r="AB5129" s="365" t="s">
        <v>2883</v>
      </c>
      <c r="AC5129" s="365" t="s">
        <v>2884</v>
      </c>
      <c r="AD5129" s="365" t="s">
        <v>2885</v>
      </c>
      <c r="AE5129" s="365" t="s">
        <v>2886</v>
      </c>
      <c r="AF5129" s="365" t="s">
        <v>2887</v>
      </c>
      <c r="AG5129" s="365" t="s">
        <v>2888</v>
      </c>
      <c r="AH5129" s="365" t="s">
        <v>2889</v>
      </c>
      <c r="AI5129" s="365" t="s">
        <v>2890</v>
      </c>
      <c r="AJ5129" s="366" t="s">
        <v>2892</v>
      </c>
      <c r="AK5129" s="366" t="s">
        <v>2879</v>
      </c>
      <c r="AL5129" s="366" t="s">
        <v>2880</v>
      </c>
      <c r="AM5129" s="366" t="s">
        <v>2881</v>
      </c>
      <c r="AN5129" s="366" t="s">
        <v>2882</v>
      </c>
      <c r="AO5129" s="366" t="s">
        <v>2883</v>
      </c>
      <c r="AP5129" s="366" t="s">
        <v>2884</v>
      </c>
      <c r="AQ5129" s="366" t="s">
        <v>2885</v>
      </c>
      <c r="AR5129" s="366" t="s">
        <v>2886</v>
      </c>
      <c r="AS5129" s="366" t="s">
        <v>2887</v>
      </c>
      <c r="AT5129" s="366" t="s">
        <v>2888</v>
      </c>
      <c r="AU5129" s="366" t="s">
        <v>2889</v>
      </c>
      <c r="AV5129" s="366" t="s">
        <v>2890</v>
      </c>
      <c r="AW5129" s="368" t="s">
        <v>2895</v>
      </c>
    </row>
    <row r="5130" spans="1:49">
      <c r="A5130" s="48"/>
      <c r="B5130" s="42"/>
      <c r="C5130" s="42"/>
      <c r="D5130" s="42"/>
      <c r="E5130" s="531"/>
      <c r="F5130" s="50"/>
      <c r="G5130" s="50"/>
      <c r="H5130" s="50"/>
      <c r="I5130" s="34"/>
      <c r="J5130" s="202" t="s">
        <v>1224</v>
      </c>
      <c r="K5130" s="202">
        <v>1</v>
      </c>
      <c r="L5130" s="202">
        <v>2</v>
      </c>
      <c r="M5130" s="202">
        <v>3</v>
      </c>
      <c r="N5130" s="202">
        <v>4</v>
      </c>
      <c r="O5130" s="202">
        <v>5</v>
      </c>
      <c r="P5130" s="202">
        <v>6</v>
      </c>
      <c r="Q5130" s="202">
        <v>7</v>
      </c>
      <c r="R5130" s="202">
        <v>8</v>
      </c>
      <c r="S5130" s="202">
        <v>9</v>
      </c>
      <c r="T5130" s="202">
        <v>10</v>
      </c>
      <c r="U5130" s="202">
        <v>13</v>
      </c>
      <c r="V5130" s="202">
        <v>14</v>
      </c>
      <c r="W5130" s="202" t="s">
        <v>1224</v>
      </c>
      <c r="X5130" s="202">
        <v>1</v>
      </c>
      <c r="Y5130" s="202">
        <v>2</v>
      </c>
      <c r="Z5130" s="202">
        <v>3</v>
      </c>
      <c r="AA5130" s="202">
        <v>4</v>
      </c>
      <c r="AB5130" s="202">
        <v>5</v>
      </c>
      <c r="AC5130" s="202">
        <v>6</v>
      </c>
      <c r="AD5130" s="202">
        <v>7</v>
      </c>
      <c r="AE5130" s="202">
        <v>8</v>
      </c>
      <c r="AF5130" s="202">
        <v>9</v>
      </c>
      <c r="AG5130" s="202">
        <v>10</v>
      </c>
      <c r="AH5130" s="202">
        <v>13</v>
      </c>
      <c r="AI5130" s="202">
        <v>14</v>
      </c>
      <c r="AJ5130" s="202" t="s">
        <v>1224</v>
      </c>
      <c r="AK5130" s="202">
        <v>1</v>
      </c>
      <c r="AL5130" s="202">
        <v>2</v>
      </c>
      <c r="AM5130" s="202">
        <v>3</v>
      </c>
      <c r="AN5130" s="202">
        <v>4</v>
      </c>
      <c r="AO5130" s="202">
        <v>5</v>
      </c>
      <c r="AP5130" s="202">
        <v>6</v>
      </c>
      <c r="AQ5130" s="202">
        <v>7</v>
      </c>
      <c r="AR5130" s="202">
        <v>8</v>
      </c>
      <c r="AS5130" s="202">
        <v>9</v>
      </c>
      <c r="AT5130" s="202">
        <v>10</v>
      </c>
      <c r="AU5130" s="202">
        <v>13</v>
      </c>
      <c r="AV5130" s="202">
        <v>14</v>
      </c>
      <c r="AW5130" s="202">
        <v>15</v>
      </c>
    </row>
    <row r="5131" spans="1:49">
      <c r="A5131" s="48"/>
      <c r="B5131" s="42"/>
      <c r="C5131" s="42"/>
      <c r="D5131" s="42"/>
      <c r="E5131" s="531"/>
      <c r="F5131" s="50"/>
      <c r="G5131" s="50"/>
      <c r="H5131" s="50"/>
      <c r="I5131" s="276" t="s">
        <v>2429</v>
      </c>
      <c r="J5131" s="277">
        <f t="shared" ref="J5131:T5131" si="1434">SUM(J5126)</f>
        <v>0</v>
      </c>
      <c r="K5131" s="277">
        <f t="shared" si="1434"/>
        <v>0</v>
      </c>
      <c r="L5131" s="277">
        <f t="shared" si="1434"/>
        <v>0</v>
      </c>
      <c r="M5131" s="277">
        <f t="shared" si="1434"/>
        <v>0</v>
      </c>
      <c r="N5131" s="277">
        <f t="shared" si="1434"/>
        <v>0</v>
      </c>
      <c r="O5131" s="277">
        <f t="shared" si="1434"/>
        <v>0</v>
      </c>
      <c r="P5131" s="277">
        <f t="shared" si="1434"/>
        <v>0</v>
      </c>
      <c r="Q5131" s="277">
        <f t="shared" si="1434"/>
        <v>0</v>
      </c>
      <c r="R5131" s="277">
        <f t="shared" si="1434"/>
        <v>0</v>
      </c>
      <c r="S5131" s="277">
        <f t="shared" si="1434"/>
        <v>0</v>
      </c>
      <c r="T5131" s="277">
        <f t="shared" si="1434"/>
        <v>0</v>
      </c>
      <c r="U5131" s="277">
        <v>0</v>
      </c>
      <c r="V5131" s="277">
        <v>0</v>
      </c>
      <c r="W5131" s="277">
        <f t="shared" ref="W5131:AG5131" si="1435">SUM(W5126)</f>
        <v>0</v>
      </c>
      <c r="X5131" s="277">
        <f t="shared" si="1435"/>
        <v>0</v>
      </c>
      <c r="Y5131" s="277">
        <f t="shared" si="1435"/>
        <v>0</v>
      </c>
      <c r="Z5131" s="277">
        <f t="shared" si="1435"/>
        <v>0</v>
      </c>
      <c r="AA5131" s="277">
        <f t="shared" si="1435"/>
        <v>0</v>
      </c>
      <c r="AB5131" s="277">
        <f t="shared" si="1435"/>
        <v>0</v>
      </c>
      <c r="AC5131" s="277">
        <f t="shared" si="1435"/>
        <v>0</v>
      </c>
      <c r="AD5131" s="277">
        <f t="shared" si="1435"/>
        <v>0</v>
      </c>
      <c r="AE5131" s="277">
        <f t="shared" si="1435"/>
        <v>0</v>
      </c>
      <c r="AF5131" s="277">
        <f t="shared" si="1435"/>
        <v>0</v>
      </c>
      <c r="AG5131" s="277">
        <f t="shared" si="1435"/>
        <v>0</v>
      </c>
      <c r="AH5131" s="277">
        <v>0</v>
      </c>
      <c r="AI5131" s="277">
        <v>0</v>
      </c>
      <c r="AJ5131" s="277">
        <f t="shared" ref="AJ5131:AT5131" si="1436">SUM(AJ5126)</f>
        <v>0</v>
      </c>
      <c r="AK5131" s="277">
        <f t="shared" si="1436"/>
        <v>0</v>
      </c>
      <c r="AL5131" s="277">
        <f t="shared" si="1436"/>
        <v>0</v>
      </c>
      <c r="AM5131" s="277">
        <f t="shared" si="1436"/>
        <v>0</v>
      </c>
      <c r="AN5131" s="277">
        <f t="shared" si="1436"/>
        <v>0</v>
      </c>
      <c r="AO5131" s="277">
        <f t="shared" si="1436"/>
        <v>0</v>
      </c>
      <c r="AP5131" s="277">
        <f t="shared" si="1436"/>
        <v>0</v>
      </c>
      <c r="AQ5131" s="277">
        <f t="shared" si="1436"/>
        <v>0</v>
      </c>
      <c r="AR5131" s="277">
        <f t="shared" si="1436"/>
        <v>0</v>
      </c>
      <c r="AS5131" s="277">
        <f t="shared" si="1436"/>
        <v>0</v>
      </c>
      <c r="AT5131" s="277">
        <f t="shared" si="1436"/>
        <v>0</v>
      </c>
      <c r="AU5131" s="277">
        <v>0</v>
      </c>
      <c r="AV5131" s="277">
        <v>0</v>
      </c>
      <c r="AW5131" s="277">
        <f>U5131+AH5131+AU5131</f>
        <v>0</v>
      </c>
    </row>
    <row r="5132" spans="1:49">
      <c r="A5132" s="48"/>
      <c r="B5132" s="42"/>
      <c r="C5132" s="42"/>
      <c r="D5132" s="42"/>
      <c r="E5132" s="531"/>
      <c r="F5132" s="50"/>
      <c r="G5132" s="50"/>
      <c r="H5132" s="50"/>
      <c r="I5132" s="276"/>
      <c r="J5132" s="277"/>
      <c r="K5132" s="277"/>
      <c r="L5132" s="277"/>
      <c r="M5132" s="277"/>
      <c r="N5132" s="277"/>
      <c r="O5132" s="277"/>
      <c r="P5132" s="277"/>
      <c r="Q5132" s="277"/>
      <c r="R5132" s="277"/>
      <c r="S5132" s="277"/>
      <c r="T5132" s="277"/>
      <c r="U5132" s="277">
        <v>0</v>
      </c>
      <c r="V5132" s="277">
        <v>0</v>
      </c>
      <c r="W5132" s="277"/>
      <c r="X5132" s="277"/>
      <c r="Y5132" s="277"/>
      <c r="Z5132" s="277"/>
      <c r="AA5132" s="277"/>
      <c r="AB5132" s="277"/>
      <c r="AC5132" s="277"/>
      <c r="AD5132" s="277"/>
      <c r="AE5132" s="277"/>
      <c r="AF5132" s="277"/>
      <c r="AG5132" s="277"/>
      <c r="AH5132" s="277">
        <v>0</v>
      </c>
      <c r="AI5132" s="277">
        <v>0</v>
      </c>
      <c r="AJ5132" s="277"/>
      <c r="AK5132" s="277"/>
      <c r="AL5132" s="277"/>
      <c r="AM5132" s="277"/>
      <c r="AN5132" s="277"/>
      <c r="AO5132" s="277"/>
      <c r="AP5132" s="277"/>
      <c r="AQ5132" s="277"/>
      <c r="AR5132" s="277"/>
      <c r="AS5132" s="277"/>
      <c r="AT5132" s="277"/>
      <c r="AU5132" s="277">
        <v>0</v>
      </c>
      <c r="AV5132" s="277">
        <v>0</v>
      </c>
      <c r="AW5132" s="277">
        <f>U5132+AH5132+AU5132</f>
        <v>0</v>
      </c>
    </row>
    <row r="5133" spans="1:49">
      <c r="A5133" s="48"/>
      <c r="B5133" s="42"/>
      <c r="C5133" s="42"/>
      <c r="D5133" s="42"/>
      <c r="E5133" s="531"/>
      <c r="F5133" s="50"/>
      <c r="G5133" s="50"/>
      <c r="H5133" s="50"/>
      <c r="I5133" s="276"/>
      <c r="J5133" s="277"/>
      <c r="K5133" s="277"/>
      <c r="L5133" s="277"/>
      <c r="M5133" s="277"/>
      <c r="N5133" s="277"/>
      <c r="O5133" s="277"/>
      <c r="P5133" s="277"/>
      <c r="Q5133" s="277"/>
      <c r="R5133" s="277"/>
      <c r="S5133" s="277"/>
      <c r="T5133" s="277"/>
      <c r="U5133" s="277">
        <v>0</v>
      </c>
      <c r="V5133" s="277">
        <v>0</v>
      </c>
      <c r="W5133" s="277"/>
      <c r="X5133" s="277"/>
      <c r="Y5133" s="277"/>
      <c r="Z5133" s="277"/>
      <c r="AA5133" s="277"/>
      <c r="AB5133" s="277"/>
      <c r="AC5133" s="277"/>
      <c r="AD5133" s="277"/>
      <c r="AE5133" s="277"/>
      <c r="AF5133" s="277"/>
      <c r="AG5133" s="277"/>
      <c r="AH5133" s="277">
        <v>0</v>
      </c>
      <c r="AI5133" s="277">
        <v>0</v>
      </c>
      <c r="AJ5133" s="277"/>
      <c r="AK5133" s="277"/>
      <c r="AL5133" s="277"/>
      <c r="AM5133" s="277"/>
      <c r="AN5133" s="277"/>
      <c r="AO5133" s="277"/>
      <c r="AP5133" s="277"/>
      <c r="AQ5133" s="277"/>
      <c r="AR5133" s="277"/>
      <c r="AS5133" s="277"/>
      <c r="AT5133" s="277"/>
      <c r="AU5133" s="277">
        <v>0</v>
      </c>
      <c r="AV5133" s="277">
        <v>0</v>
      </c>
      <c r="AW5133" s="277">
        <f>U5133+AH5133+AU5133</f>
        <v>0</v>
      </c>
    </row>
    <row r="5134" spans="1:49">
      <c r="A5134" s="48"/>
      <c r="B5134" s="42"/>
      <c r="C5134" s="42"/>
      <c r="D5134" s="42"/>
      <c r="E5134" s="531"/>
      <c r="F5134" s="50"/>
      <c r="G5134" s="50"/>
      <c r="H5134" s="50"/>
      <c r="I5134" s="276"/>
      <c r="J5134" s="277"/>
      <c r="K5134" s="277"/>
      <c r="L5134" s="277"/>
      <c r="M5134" s="277"/>
      <c r="N5134" s="277"/>
      <c r="O5134" s="277"/>
      <c r="P5134" s="277"/>
      <c r="Q5134" s="277"/>
      <c r="R5134" s="277"/>
      <c r="S5134" s="277"/>
      <c r="T5134" s="277"/>
      <c r="U5134" s="277">
        <v>0</v>
      </c>
      <c r="V5134" s="277">
        <v>0</v>
      </c>
      <c r="W5134" s="277"/>
      <c r="X5134" s="277"/>
      <c r="Y5134" s="277"/>
      <c r="Z5134" s="277"/>
      <c r="AA5134" s="277"/>
      <c r="AB5134" s="277"/>
      <c r="AC5134" s="277"/>
      <c r="AD5134" s="277"/>
      <c r="AE5134" s="277"/>
      <c r="AF5134" s="277"/>
      <c r="AG5134" s="277"/>
      <c r="AH5134" s="277">
        <v>0</v>
      </c>
      <c r="AI5134" s="277">
        <v>0</v>
      </c>
      <c r="AJ5134" s="277"/>
      <c r="AK5134" s="277"/>
      <c r="AL5134" s="277"/>
      <c r="AM5134" s="277"/>
      <c r="AN5134" s="277"/>
      <c r="AO5134" s="277"/>
      <c r="AP5134" s="277"/>
      <c r="AQ5134" s="277"/>
      <c r="AR5134" s="277"/>
      <c r="AS5134" s="277"/>
      <c r="AT5134" s="277"/>
      <c r="AU5134" s="277">
        <v>0</v>
      </c>
      <c r="AV5134" s="277">
        <v>0</v>
      </c>
      <c r="AW5134" s="277">
        <f>U5134+AH5134+AU5134</f>
        <v>0</v>
      </c>
    </row>
    <row r="5135" spans="1:49">
      <c r="A5135" s="48"/>
      <c r="B5135" s="42"/>
      <c r="C5135" s="42"/>
      <c r="D5135" s="42"/>
      <c r="E5135" s="531"/>
      <c r="F5135" s="50"/>
      <c r="G5135" s="50"/>
      <c r="H5135" s="50"/>
      <c r="I5135" s="276" t="s">
        <v>1631</v>
      </c>
      <c r="J5135" s="277">
        <f t="shared" ref="J5135:T5135" si="1437">SUM(J5131:J5134)</f>
        <v>0</v>
      </c>
      <c r="K5135" s="277">
        <f t="shared" si="1437"/>
        <v>0</v>
      </c>
      <c r="L5135" s="277">
        <f t="shared" si="1437"/>
        <v>0</v>
      </c>
      <c r="M5135" s="277">
        <f t="shared" si="1437"/>
        <v>0</v>
      </c>
      <c r="N5135" s="277">
        <f t="shared" si="1437"/>
        <v>0</v>
      </c>
      <c r="O5135" s="277">
        <f t="shared" si="1437"/>
        <v>0</v>
      </c>
      <c r="P5135" s="277">
        <f t="shared" si="1437"/>
        <v>0</v>
      </c>
      <c r="Q5135" s="277">
        <f t="shared" si="1437"/>
        <v>0</v>
      </c>
      <c r="R5135" s="277">
        <f t="shared" si="1437"/>
        <v>0</v>
      </c>
      <c r="S5135" s="277">
        <f t="shared" si="1437"/>
        <v>0</v>
      </c>
      <c r="T5135" s="277">
        <f t="shared" si="1437"/>
        <v>0</v>
      </c>
      <c r="U5135" s="277">
        <v>0</v>
      </c>
      <c r="V5135" s="277">
        <v>0</v>
      </c>
      <c r="W5135" s="277">
        <f t="shared" ref="W5135:AG5135" si="1438">SUM(W5131:W5134)</f>
        <v>0</v>
      </c>
      <c r="X5135" s="277">
        <f t="shared" si="1438"/>
        <v>0</v>
      </c>
      <c r="Y5135" s="277">
        <f t="shared" si="1438"/>
        <v>0</v>
      </c>
      <c r="Z5135" s="277">
        <f t="shared" si="1438"/>
        <v>0</v>
      </c>
      <c r="AA5135" s="277">
        <f t="shared" si="1438"/>
        <v>0</v>
      </c>
      <c r="AB5135" s="277">
        <f t="shared" si="1438"/>
        <v>0</v>
      </c>
      <c r="AC5135" s="277">
        <f t="shared" si="1438"/>
        <v>0</v>
      </c>
      <c r="AD5135" s="277">
        <f t="shared" si="1438"/>
        <v>0</v>
      </c>
      <c r="AE5135" s="277">
        <f t="shared" si="1438"/>
        <v>0</v>
      </c>
      <c r="AF5135" s="277">
        <f t="shared" si="1438"/>
        <v>0</v>
      </c>
      <c r="AG5135" s="277">
        <f t="shared" si="1438"/>
        <v>0</v>
      </c>
      <c r="AH5135" s="277">
        <v>0</v>
      </c>
      <c r="AI5135" s="277">
        <v>0</v>
      </c>
      <c r="AJ5135" s="277">
        <f t="shared" ref="AJ5135:AT5135" si="1439">SUM(AJ5131:AJ5134)</f>
        <v>0</v>
      </c>
      <c r="AK5135" s="277">
        <f t="shared" si="1439"/>
        <v>0</v>
      </c>
      <c r="AL5135" s="277">
        <f t="shared" si="1439"/>
        <v>0</v>
      </c>
      <c r="AM5135" s="277">
        <f t="shared" si="1439"/>
        <v>0</v>
      </c>
      <c r="AN5135" s="277">
        <f t="shared" si="1439"/>
        <v>0</v>
      </c>
      <c r="AO5135" s="277">
        <f t="shared" si="1439"/>
        <v>0</v>
      </c>
      <c r="AP5135" s="277">
        <f t="shared" si="1439"/>
        <v>0</v>
      </c>
      <c r="AQ5135" s="277">
        <f t="shared" si="1439"/>
        <v>0</v>
      </c>
      <c r="AR5135" s="277">
        <f t="shared" si="1439"/>
        <v>0</v>
      </c>
      <c r="AS5135" s="277">
        <f t="shared" si="1439"/>
        <v>0</v>
      </c>
      <c r="AT5135" s="277">
        <f t="shared" si="1439"/>
        <v>0</v>
      </c>
      <c r="AU5135" s="277">
        <v>0</v>
      </c>
      <c r="AV5135" s="277">
        <v>0</v>
      </c>
      <c r="AW5135" s="277">
        <f>U5135+AH5135+AU5135</f>
        <v>0</v>
      </c>
    </row>
    <row r="5136" spans="1:49">
      <c r="A5136" s="48"/>
      <c r="B5136" s="42"/>
      <c r="C5136" s="42"/>
      <c r="D5136" s="42"/>
      <c r="E5136" s="531"/>
      <c r="F5136" s="50"/>
      <c r="G5136" s="50"/>
      <c r="H5136" s="50"/>
      <c r="I5136" s="146"/>
      <c r="J5136" s="29"/>
      <c r="K5136" s="29"/>
      <c r="L5136" s="29"/>
      <c r="M5136" s="29"/>
      <c r="N5136" s="29"/>
      <c r="O5136" s="29"/>
      <c r="P5136" s="29"/>
      <c r="Q5136" s="29"/>
      <c r="R5136" s="29"/>
      <c r="S5136" s="29"/>
      <c r="T5136" s="29"/>
      <c r="U5136" s="29"/>
      <c r="V5136" s="29"/>
      <c r="W5136" s="29"/>
      <c r="X5136" s="29"/>
      <c r="Y5136" s="29"/>
      <c r="Z5136" s="29"/>
      <c r="AA5136" s="29"/>
      <c r="AB5136" s="29"/>
      <c r="AC5136" s="29"/>
      <c r="AD5136" s="29"/>
      <c r="AE5136" s="29"/>
      <c r="AF5136" s="29"/>
      <c r="AG5136" s="29"/>
      <c r="AH5136" s="29"/>
      <c r="AI5136" s="29"/>
      <c r="AJ5136" s="29"/>
      <c r="AK5136" s="29"/>
      <c r="AL5136" s="29"/>
      <c r="AM5136" s="29"/>
      <c r="AN5136" s="29"/>
      <c r="AO5136" s="29"/>
      <c r="AP5136" s="29"/>
      <c r="AQ5136" s="29"/>
      <c r="AR5136" s="29"/>
      <c r="AS5136" s="29"/>
      <c r="AT5136" s="29"/>
      <c r="AU5136" s="29"/>
      <c r="AV5136" s="29"/>
      <c r="AW5136" s="29"/>
    </row>
    <row r="5137" spans="1:49">
      <c r="A5137" s="48"/>
      <c r="B5137" s="42"/>
      <c r="C5137" s="42"/>
      <c r="D5137" s="42"/>
      <c r="E5137" s="531"/>
      <c r="F5137" s="50"/>
      <c r="G5137" s="50"/>
      <c r="H5137" s="50"/>
      <c r="I5137" s="53"/>
      <c r="J5137" s="29"/>
      <c r="K5137" s="29"/>
      <c r="L5137" s="29"/>
      <c r="M5137" s="29"/>
      <c r="N5137" s="29"/>
      <c r="O5137" s="29"/>
      <c r="P5137" s="29"/>
      <c r="Q5137" s="29"/>
      <c r="R5137" s="29"/>
      <c r="S5137" s="29"/>
      <c r="T5137" s="29"/>
      <c r="U5137" s="29"/>
      <c r="V5137" s="29"/>
      <c r="W5137" s="29"/>
      <c r="X5137" s="29"/>
      <c r="Y5137" s="29"/>
      <c r="Z5137" s="29"/>
      <c r="AA5137" s="29"/>
      <c r="AB5137" s="29"/>
      <c r="AC5137" s="29"/>
      <c r="AD5137" s="29"/>
      <c r="AE5137" s="29"/>
      <c r="AF5137" s="29"/>
      <c r="AG5137" s="29"/>
      <c r="AH5137" s="29"/>
      <c r="AI5137" s="29"/>
      <c r="AJ5137" s="29"/>
      <c r="AK5137" s="29"/>
      <c r="AL5137" s="29"/>
      <c r="AM5137" s="29"/>
      <c r="AN5137" s="29"/>
      <c r="AO5137" s="29"/>
      <c r="AP5137" s="29"/>
      <c r="AQ5137" s="29"/>
      <c r="AR5137" s="29"/>
      <c r="AS5137" s="29"/>
      <c r="AT5137" s="29"/>
      <c r="AU5137" s="29"/>
      <c r="AV5137" s="29"/>
      <c r="AW5137" s="29"/>
    </row>
    <row r="5138" spans="1:49" ht="16.5" thickBot="1">
      <c r="A5138" s="78" t="s">
        <v>2146</v>
      </c>
      <c r="B5138" s="78"/>
      <c r="C5138" s="78"/>
      <c r="D5138" s="463"/>
      <c r="E5138" s="539"/>
      <c r="F5138" s="129"/>
      <c r="G5138" s="129"/>
      <c r="H5138" s="129"/>
      <c r="I5138" s="103"/>
    </row>
    <row r="5139" spans="1:49" s="151" customFormat="1" ht="36" customHeight="1" thickTop="1" thickBot="1">
      <c r="A5139" s="147" t="s">
        <v>2079</v>
      </c>
      <c r="B5139" s="5" t="s">
        <v>2080</v>
      </c>
      <c r="C5139" s="5" t="s">
        <v>1335</v>
      </c>
      <c r="D5139" s="450"/>
      <c r="E5139" s="148" t="s">
        <v>1570</v>
      </c>
      <c r="F5139" s="149" t="s">
        <v>1438</v>
      </c>
      <c r="G5139" s="149"/>
      <c r="H5139" s="149" t="s">
        <v>2332</v>
      </c>
      <c r="I5139" s="5" t="s">
        <v>856</v>
      </c>
      <c r="J5139" s="364" t="s">
        <v>2891</v>
      </c>
      <c r="K5139" s="364" t="s">
        <v>2879</v>
      </c>
      <c r="L5139" s="364" t="s">
        <v>2880</v>
      </c>
      <c r="M5139" s="364" t="s">
        <v>2881</v>
      </c>
      <c r="N5139" s="364" t="s">
        <v>2882</v>
      </c>
      <c r="O5139" s="364" t="s">
        <v>2883</v>
      </c>
      <c r="P5139" s="364" t="s">
        <v>2884</v>
      </c>
      <c r="Q5139" s="364" t="s">
        <v>2885</v>
      </c>
      <c r="R5139" s="364" t="s">
        <v>2886</v>
      </c>
      <c r="S5139" s="364" t="s">
        <v>2887</v>
      </c>
      <c r="T5139" s="364" t="s">
        <v>2888</v>
      </c>
      <c r="U5139" s="364" t="s">
        <v>2889</v>
      </c>
      <c r="V5139" s="364" t="s">
        <v>2890</v>
      </c>
      <c r="W5139" s="365" t="s">
        <v>2893</v>
      </c>
      <c r="X5139" s="365" t="s">
        <v>2879</v>
      </c>
      <c r="Y5139" s="365" t="s">
        <v>2880</v>
      </c>
      <c r="Z5139" s="365" t="s">
        <v>2881</v>
      </c>
      <c r="AA5139" s="365" t="s">
        <v>2882</v>
      </c>
      <c r="AB5139" s="365" t="s">
        <v>2883</v>
      </c>
      <c r="AC5139" s="365" t="s">
        <v>2884</v>
      </c>
      <c r="AD5139" s="365" t="s">
        <v>2885</v>
      </c>
      <c r="AE5139" s="365" t="s">
        <v>2886</v>
      </c>
      <c r="AF5139" s="365" t="s">
        <v>2887</v>
      </c>
      <c r="AG5139" s="365" t="s">
        <v>2888</v>
      </c>
      <c r="AH5139" s="365" t="s">
        <v>2889</v>
      </c>
      <c r="AI5139" s="365" t="s">
        <v>2890</v>
      </c>
      <c r="AJ5139" s="366" t="s">
        <v>2892</v>
      </c>
      <c r="AK5139" s="366" t="s">
        <v>2879</v>
      </c>
      <c r="AL5139" s="366" t="s">
        <v>2880</v>
      </c>
      <c r="AM5139" s="366" t="s">
        <v>2881</v>
      </c>
      <c r="AN5139" s="366" t="s">
        <v>2882</v>
      </c>
      <c r="AO5139" s="366" t="s">
        <v>2883</v>
      </c>
      <c r="AP5139" s="366" t="s">
        <v>2884</v>
      </c>
      <c r="AQ5139" s="366" t="s">
        <v>2885</v>
      </c>
      <c r="AR5139" s="366" t="s">
        <v>2886</v>
      </c>
      <c r="AS5139" s="366" t="s">
        <v>2887</v>
      </c>
      <c r="AT5139" s="366" t="s">
        <v>2888</v>
      </c>
      <c r="AU5139" s="366" t="s">
        <v>2889</v>
      </c>
      <c r="AV5139" s="366" t="s">
        <v>2890</v>
      </c>
      <c r="AW5139" s="368" t="s">
        <v>2895</v>
      </c>
    </row>
    <row r="5140" spans="1:49">
      <c r="A5140" s="33"/>
      <c r="B5140" s="34"/>
      <c r="C5140" s="34"/>
      <c r="D5140" s="34"/>
      <c r="E5140" s="35"/>
      <c r="F5140" s="36"/>
      <c r="G5140" s="36"/>
      <c r="H5140" s="36"/>
      <c r="I5140" s="34"/>
      <c r="J5140" s="202" t="s">
        <v>1224</v>
      </c>
      <c r="K5140" s="202">
        <v>1</v>
      </c>
      <c r="L5140" s="202">
        <v>2</v>
      </c>
      <c r="M5140" s="202">
        <v>3</v>
      </c>
      <c r="N5140" s="202">
        <v>4</v>
      </c>
      <c r="O5140" s="202">
        <v>5</v>
      </c>
      <c r="P5140" s="202">
        <v>6</v>
      </c>
      <c r="Q5140" s="202">
        <v>7</v>
      </c>
      <c r="R5140" s="202">
        <v>8</v>
      </c>
      <c r="S5140" s="202">
        <v>9</v>
      </c>
      <c r="T5140" s="202">
        <v>10</v>
      </c>
      <c r="U5140" s="202">
        <v>13</v>
      </c>
      <c r="V5140" s="202">
        <v>14</v>
      </c>
      <c r="W5140" s="202" t="s">
        <v>1224</v>
      </c>
      <c r="X5140" s="202">
        <v>1</v>
      </c>
      <c r="Y5140" s="202">
        <v>2</v>
      </c>
      <c r="Z5140" s="202">
        <v>3</v>
      </c>
      <c r="AA5140" s="202">
        <v>4</v>
      </c>
      <c r="AB5140" s="202">
        <v>5</v>
      </c>
      <c r="AC5140" s="202">
        <v>6</v>
      </c>
      <c r="AD5140" s="202">
        <v>7</v>
      </c>
      <c r="AE5140" s="202">
        <v>8</v>
      </c>
      <c r="AF5140" s="202">
        <v>9</v>
      </c>
      <c r="AG5140" s="202">
        <v>10</v>
      </c>
      <c r="AH5140" s="202">
        <v>13</v>
      </c>
      <c r="AI5140" s="202">
        <v>14</v>
      </c>
      <c r="AJ5140" s="202" t="s">
        <v>1224</v>
      </c>
      <c r="AK5140" s="202">
        <v>1</v>
      </c>
      <c r="AL5140" s="202">
        <v>2</v>
      </c>
      <c r="AM5140" s="202">
        <v>3</v>
      </c>
      <c r="AN5140" s="202">
        <v>4</v>
      </c>
      <c r="AO5140" s="202">
        <v>5</v>
      </c>
      <c r="AP5140" s="202">
        <v>6</v>
      </c>
      <c r="AQ5140" s="202">
        <v>7</v>
      </c>
      <c r="AR5140" s="202">
        <v>8</v>
      </c>
      <c r="AS5140" s="202">
        <v>9</v>
      </c>
      <c r="AT5140" s="202">
        <v>10</v>
      </c>
      <c r="AU5140" s="202">
        <v>13</v>
      </c>
      <c r="AV5140" s="202">
        <v>14</v>
      </c>
      <c r="AW5140" s="202">
        <v>15</v>
      </c>
    </row>
    <row r="5141" spans="1:49">
      <c r="A5141" s="37"/>
      <c r="B5141" s="38"/>
      <c r="C5141" s="38"/>
      <c r="D5141" s="38"/>
      <c r="E5141" s="60"/>
      <c r="F5141" s="61"/>
      <c r="G5141" s="61"/>
      <c r="H5141" s="61"/>
      <c r="I5141" s="38"/>
      <c r="J5141" s="134"/>
      <c r="K5141" s="134"/>
      <c r="L5141" s="134"/>
      <c r="M5141" s="134"/>
      <c r="N5141" s="134"/>
      <c r="O5141" s="134"/>
      <c r="P5141" s="134"/>
      <c r="Q5141" s="134"/>
      <c r="R5141" s="134"/>
      <c r="S5141" s="134"/>
      <c r="T5141" s="134"/>
      <c r="U5141" s="134"/>
      <c r="V5141" s="134"/>
      <c r="W5141" s="134"/>
      <c r="X5141" s="134"/>
      <c r="Y5141" s="134"/>
      <c r="Z5141" s="134"/>
      <c r="AA5141" s="134"/>
      <c r="AB5141" s="134"/>
      <c r="AC5141" s="134"/>
      <c r="AD5141" s="134"/>
      <c r="AE5141" s="134"/>
      <c r="AF5141" s="134"/>
      <c r="AG5141" s="134"/>
      <c r="AH5141" s="134"/>
      <c r="AI5141" s="134"/>
      <c r="AJ5141" s="134"/>
      <c r="AK5141" s="134"/>
      <c r="AL5141" s="134"/>
      <c r="AM5141" s="134"/>
      <c r="AN5141" s="134"/>
      <c r="AO5141" s="134"/>
      <c r="AP5141" s="134"/>
      <c r="AQ5141" s="134"/>
      <c r="AR5141" s="134"/>
      <c r="AS5141" s="134"/>
      <c r="AT5141" s="134"/>
      <c r="AU5141" s="134"/>
      <c r="AV5141" s="134"/>
      <c r="AW5141" s="134"/>
    </row>
    <row r="5142" spans="1:49">
      <c r="A5142" s="41" t="s">
        <v>797</v>
      </c>
      <c r="B5142" s="1" t="s">
        <v>1031</v>
      </c>
      <c r="C5142" s="1" t="s">
        <v>1514</v>
      </c>
      <c r="D5142" s="451"/>
      <c r="E5142" s="531"/>
      <c r="F5142" s="50"/>
      <c r="G5142" s="50"/>
      <c r="H5142" s="50"/>
      <c r="I5142" s="1" t="s">
        <v>1404</v>
      </c>
      <c r="J5142" s="28"/>
      <c r="K5142" s="28"/>
      <c r="L5142" s="28"/>
      <c r="M5142" s="28"/>
      <c r="N5142" s="28"/>
      <c r="O5142" s="28"/>
      <c r="P5142" s="28"/>
      <c r="Q5142" s="28"/>
      <c r="R5142" s="28"/>
      <c r="S5142" s="28"/>
      <c r="T5142" s="28"/>
      <c r="U5142" s="28"/>
      <c r="V5142" s="28"/>
      <c r="W5142" s="28"/>
      <c r="X5142" s="28"/>
      <c r="Y5142" s="28"/>
      <c r="Z5142" s="28"/>
      <c r="AA5142" s="28"/>
      <c r="AB5142" s="28"/>
      <c r="AC5142" s="28"/>
      <c r="AD5142" s="28"/>
      <c r="AE5142" s="28"/>
      <c r="AF5142" s="28"/>
      <c r="AG5142" s="28"/>
      <c r="AH5142" s="28"/>
      <c r="AI5142" s="28"/>
      <c r="AJ5142" s="28"/>
      <c r="AK5142" s="28"/>
      <c r="AL5142" s="28"/>
      <c r="AM5142" s="28"/>
      <c r="AN5142" s="28"/>
      <c r="AO5142" s="28"/>
      <c r="AP5142" s="28"/>
      <c r="AQ5142" s="28"/>
      <c r="AR5142" s="28"/>
      <c r="AS5142" s="28"/>
      <c r="AT5142" s="28"/>
      <c r="AU5142" s="28"/>
      <c r="AV5142" s="28"/>
      <c r="AW5142" s="28"/>
    </row>
    <row r="5143" spans="1:49">
      <c r="A5143" s="41"/>
      <c r="B5143" s="1"/>
      <c r="C5143" s="1"/>
      <c r="D5143" s="369"/>
      <c r="E5143" s="531"/>
      <c r="F5143" s="50"/>
      <c r="G5143" s="50"/>
      <c r="H5143" s="50"/>
      <c r="I5143" s="1"/>
    </row>
    <row r="5144" spans="1:49">
      <c r="A5144" s="48"/>
      <c r="B5144" s="42"/>
      <c r="C5144" s="42"/>
      <c r="D5144" s="42"/>
      <c r="E5144" s="531"/>
      <c r="F5144" s="50"/>
      <c r="G5144" s="50"/>
      <c r="H5144" s="50"/>
      <c r="I5144" s="49" t="s">
        <v>1559</v>
      </c>
      <c r="J5144" s="12">
        <f>SUM(J5145,J5153,J5155)</f>
        <v>3208810</v>
      </c>
      <c r="K5144" s="12">
        <f t="shared" ref="K5144:AT5144" si="1440">SUM(K5145,K5153,K5155)</f>
        <v>129274</v>
      </c>
      <c r="L5144" s="12">
        <f t="shared" si="1440"/>
        <v>344253</v>
      </c>
      <c r="M5144" s="12">
        <f t="shared" si="1440"/>
        <v>305437</v>
      </c>
      <c r="N5144" s="12">
        <f t="shared" si="1440"/>
        <v>219352</v>
      </c>
      <c r="O5144" s="12">
        <f t="shared" si="1440"/>
        <v>174210</v>
      </c>
      <c r="P5144" s="12">
        <f t="shared" si="1440"/>
        <v>237236</v>
      </c>
      <c r="Q5144" s="12">
        <f t="shared" si="1440"/>
        <v>103416</v>
      </c>
      <c r="R5144" s="12">
        <f t="shared" si="1440"/>
        <v>95695</v>
      </c>
      <c r="S5144" s="12">
        <f t="shared" si="1440"/>
        <v>215451</v>
      </c>
      <c r="T5144" s="12">
        <f t="shared" si="1440"/>
        <v>160793</v>
      </c>
      <c r="U5144" s="12">
        <v>1985117</v>
      </c>
      <c r="V5144" s="12">
        <v>1223693</v>
      </c>
      <c r="W5144" s="12">
        <f>SUM(W5145,W5153,W5155)</f>
        <v>63009</v>
      </c>
      <c r="X5144" s="12">
        <f t="shared" si="1440"/>
        <v>0</v>
      </c>
      <c r="Y5144" s="12">
        <f t="shared" si="1440"/>
        <v>0</v>
      </c>
      <c r="Z5144" s="12">
        <f t="shared" si="1440"/>
        <v>1000</v>
      </c>
      <c r="AA5144" s="12">
        <f t="shared" si="1440"/>
        <v>2089</v>
      </c>
      <c r="AB5144" s="12">
        <f t="shared" si="1440"/>
        <v>21220</v>
      </c>
      <c r="AC5144" s="12">
        <f t="shared" si="1440"/>
        <v>0</v>
      </c>
      <c r="AD5144" s="12">
        <f t="shared" si="1440"/>
        <v>0</v>
      </c>
      <c r="AE5144" s="12">
        <f t="shared" si="1440"/>
        <v>0</v>
      </c>
      <c r="AF5144" s="12">
        <f t="shared" si="1440"/>
        <v>7000</v>
      </c>
      <c r="AG5144" s="12">
        <f t="shared" si="1440"/>
        <v>0</v>
      </c>
      <c r="AH5144" s="12">
        <v>31309</v>
      </c>
      <c r="AI5144" s="12">
        <v>31700</v>
      </c>
      <c r="AJ5144" s="12">
        <f>SUM(AJ5145,AJ5153,AJ5155)</f>
        <v>61080</v>
      </c>
      <c r="AK5144" s="12">
        <f t="shared" si="1440"/>
        <v>0</v>
      </c>
      <c r="AL5144" s="12">
        <f t="shared" si="1440"/>
        <v>0</v>
      </c>
      <c r="AM5144" s="12">
        <f t="shared" si="1440"/>
        <v>6707</v>
      </c>
      <c r="AN5144" s="12">
        <f t="shared" si="1440"/>
        <v>15720</v>
      </c>
      <c r="AO5144" s="12">
        <f t="shared" si="1440"/>
        <v>1036</v>
      </c>
      <c r="AP5144" s="12">
        <f t="shared" si="1440"/>
        <v>13380</v>
      </c>
      <c r="AQ5144" s="12">
        <f t="shared" si="1440"/>
        <v>0</v>
      </c>
      <c r="AR5144" s="12">
        <f t="shared" si="1440"/>
        <v>961</v>
      </c>
      <c r="AS5144" s="12">
        <f t="shared" si="1440"/>
        <v>12496</v>
      </c>
      <c r="AT5144" s="12">
        <f t="shared" si="1440"/>
        <v>0</v>
      </c>
      <c r="AU5144" s="12">
        <v>50300</v>
      </c>
      <c r="AV5144" s="12">
        <v>10780</v>
      </c>
      <c r="AW5144" s="12">
        <f t="shared" ref="AW5144:AW5172" si="1441">U5144+AH5144+AU5144</f>
        <v>2066726</v>
      </c>
    </row>
    <row r="5145" spans="1:49">
      <c r="A5145" s="44" t="s">
        <v>797</v>
      </c>
      <c r="B5145" s="45" t="s">
        <v>1031</v>
      </c>
      <c r="C5145" s="45" t="s">
        <v>1514</v>
      </c>
      <c r="D5145" s="452" t="s">
        <v>2993</v>
      </c>
      <c r="E5145" s="213" t="s">
        <v>771</v>
      </c>
      <c r="F5145" s="65"/>
      <c r="G5145" s="65"/>
      <c r="H5145" s="65"/>
      <c r="I5145" s="1" t="s">
        <v>1500</v>
      </c>
      <c r="J5145" s="9">
        <f>SUM(J5146:J5147)</f>
        <v>431900</v>
      </c>
      <c r="K5145" s="9">
        <f t="shared" ref="K5145:AT5145" si="1442">SUM(K5146:K5147)</f>
        <v>670</v>
      </c>
      <c r="L5145" s="9">
        <f t="shared" si="1442"/>
        <v>0</v>
      </c>
      <c r="M5145" s="9">
        <f t="shared" si="1442"/>
        <v>39210</v>
      </c>
      <c r="N5145" s="9">
        <f t="shared" si="1442"/>
        <v>10000</v>
      </c>
      <c r="O5145" s="9">
        <f t="shared" si="1442"/>
        <v>20000</v>
      </c>
      <c r="P5145" s="9">
        <f t="shared" si="1442"/>
        <v>7075</v>
      </c>
      <c r="Q5145" s="9">
        <f t="shared" si="1442"/>
        <v>30700</v>
      </c>
      <c r="R5145" s="9">
        <f t="shared" si="1442"/>
        <v>0</v>
      </c>
      <c r="S5145" s="9">
        <f t="shared" si="1442"/>
        <v>21000</v>
      </c>
      <c r="T5145" s="9">
        <f t="shared" si="1442"/>
        <v>0</v>
      </c>
      <c r="U5145" s="9">
        <v>128655</v>
      </c>
      <c r="V5145" s="9">
        <v>303245</v>
      </c>
      <c r="W5145" s="9">
        <f>SUM(W5146:W5147)</f>
        <v>6327</v>
      </c>
      <c r="X5145" s="9">
        <f t="shared" si="1442"/>
        <v>0</v>
      </c>
      <c r="Y5145" s="9">
        <f t="shared" si="1442"/>
        <v>0</v>
      </c>
      <c r="Z5145" s="9">
        <f t="shared" si="1442"/>
        <v>0</v>
      </c>
      <c r="AA5145" s="9">
        <f t="shared" si="1442"/>
        <v>0</v>
      </c>
      <c r="AB5145" s="9">
        <f t="shared" si="1442"/>
        <v>0</v>
      </c>
      <c r="AC5145" s="9">
        <f t="shared" si="1442"/>
        <v>0</v>
      </c>
      <c r="AD5145" s="9">
        <f t="shared" si="1442"/>
        <v>0</v>
      </c>
      <c r="AE5145" s="9">
        <f t="shared" si="1442"/>
        <v>0</v>
      </c>
      <c r="AF5145" s="9">
        <f t="shared" si="1442"/>
        <v>6327</v>
      </c>
      <c r="AG5145" s="9">
        <f t="shared" si="1442"/>
        <v>0</v>
      </c>
      <c r="AH5145" s="9">
        <v>6327</v>
      </c>
      <c r="AI5145" s="9">
        <v>0</v>
      </c>
      <c r="AJ5145" s="9">
        <f>SUM(AJ5146:AJ5147)</f>
        <v>3000</v>
      </c>
      <c r="AK5145" s="9">
        <f t="shared" si="1442"/>
        <v>0</v>
      </c>
      <c r="AL5145" s="9">
        <f t="shared" si="1442"/>
        <v>0</v>
      </c>
      <c r="AM5145" s="9">
        <f t="shared" si="1442"/>
        <v>0</v>
      </c>
      <c r="AN5145" s="9">
        <f t="shared" si="1442"/>
        <v>0</v>
      </c>
      <c r="AO5145" s="9">
        <f t="shared" si="1442"/>
        <v>0</v>
      </c>
      <c r="AP5145" s="9">
        <f t="shared" si="1442"/>
        <v>0</v>
      </c>
      <c r="AQ5145" s="9">
        <f t="shared" si="1442"/>
        <v>0</v>
      </c>
      <c r="AR5145" s="9">
        <f t="shared" si="1442"/>
        <v>0</v>
      </c>
      <c r="AS5145" s="9">
        <f t="shared" si="1442"/>
        <v>0</v>
      </c>
      <c r="AT5145" s="9">
        <f t="shared" si="1442"/>
        <v>0</v>
      </c>
      <c r="AU5145" s="9">
        <v>0</v>
      </c>
      <c r="AV5145" s="9">
        <v>3000</v>
      </c>
      <c r="AW5145" s="9">
        <f t="shared" si="1441"/>
        <v>134982</v>
      </c>
    </row>
    <row r="5146" spans="1:49">
      <c r="A5146" s="44" t="s">
        <v>797</v>
      </c>
      <c r="B5146" s="45" t="s">
        <v>1031</v>
      </c>
      <c r="C5146" s="45" t="s">
        <v>1514</v>
      </c>
      <c r="D5146" s="452" t="s">
        <v>2993</v>
      </c>
      <c r="E5146" s="367" t="s">
        <v>834</v>
      </c>
      <c r="F5146" s="50"/>
      <c r="G5146" s="468" t="s">
        <v>3076</v>
      </c>
      <c r="H5146" s="50" t="s">
        <v>2334</v>
      </c>
      <c r="I5146" s="42" t="s">
        <v>1165</v>
      </c>
      <c r="J5146" s="8">
        <f t="shared" ref="J5146:J5152" si="1443">J5197+J5245+J5294+J5342+J5391+J5439+J5487+J5536+J5584+J5633+J5681+J5731+J5779+J5827+J5875+J5923+J5971+J6020+J6068+J6117+J6166+J6215+J6264+J6313+J6362+J6411+J6461+J6510+J6558+J6607+J6656+J6705+J6755+J6803+J6853</f>
        <v>412900</v>
      </c>
      <c r="K5146" s="8">
        <f t="shared" ref="K5146:AT5146" si="1444">K5197+K5245+K5294+K5342+K5391+K5439+K5487+K5536+K5584+K5633+K5681+K5731+K5779+K5827+K5875+K5923+K5971+K6020+K6068+K6117+K6166+K6215+K6264+K6313+K6362+K6411+K6461+K6510+K6558+K6607+K6656+K6705+K6755+K6803+K6853</f>
        <v>0</v>
      </c>
      <c r="L5146" s="8">
        <f t="shared" si="1444"/>
        <v>0</v>
      </c>
      <c r="M5146" s="8">
        <f t="shared" si="1444"/>
        <v>37000</v>
      </c>
      <c r="N5146" s="8">
        <f t="shared" si="1444"/>
        <v>7000</v>
      </c>
      <c r="O5146" s="8">
        <f t="shared" si="1444"/>
        <v>19000</v>
      </c>
      <c r="P5146" s="8">
        <f t="shared" si="1444"/>
        <v>5000</v>
      </c>
      <c r="Q5146" s="8">
        <f t="shared" si="1444"/>
        <v>30700</v>
      </c>
      <c r="R5146" s="8">
        <f t="shared" si="1444"/>
        <v>0</v>
      </c>
      <c r="S5146" s="8">
        <f t="shared" si="1444"/>
        <v>21000</v>
      </c>
      <c r="T5146" s="8">
        <f t="shared" si="1444"/>
        <v>0</v>
      </c>
      <c r="U5146" s="8">
        <v>119700</v>
      </c>
      <c r="V5146" s="8">
        <v>293200</v>
      </c>
      <c r="W5146" s="8">
        <f t="shared" ref="W5146:W5152" si="1445">W5197+W5245+W5294+W5342+W5391+W5439+W5487+W5536+W5584+W5633+W5681+W5731+W5779+W5827+W5875+W5923+W5971+W6020+W6068+W6117+W6166+W6215+W6264+W6313+W6362+W6411+W6461+W6510+W6558+W6607+W6656+W6705+W6755+W6803+W6853</f>
        <v>6327</v>
      </c>
      <c r="X5146" s="8">
        <f t="shared" si="1444"/>
        <v>0</v>
      </c>
      <c r="Y5146" s="8">
        <f t="shared" si="1444"/>
        <v>0</v>
      </c>
      <c r="Z5146" s="8">
        <f t="shared" si="1444"/>
        <v>0</v>
      </c>
      <c r="AA5146" s="8">
        <f t="shared" si="1444"/>
        <v>0</v>
      </c>
      <c r="AB5146" s="8">
        <f t="shared" si="1444"/>
        <v>0</v>
      </c>
      <c r="AC5146" s="8">
        <f t="shared" si="1444"/>
        <v>0</v>
      </c>
      <c r="AD5146" s="8">
        <f t="shared" si="1444"/>
        <v>0</v>
      </c>
      <c r="AE5146" s="8">
        <f t="shared" si="1444"/>
        <v>0</v>
      </c>
      <c r="AF5146" s="8">
        <f t="shared" si="1444"/>
        <v>6327</v>
      </c>
      <c r="AG5146" s="8">
        <f t="shared" si="1444"/>
        <v>0</v>
      </c>
      <c r="AH5146" s="8">
        <v>6327</v>
      </c>
      <c r="AI5146" s="8">
        <v>0</v>
      </c>
      <c r="AJ5146" s="8">
        <f t="shared" ref="AJ5146:AJ5152" si="1446">AJ5197+AJ5245+AJ5294+AJ5342+AJ5391+AJ5439+AJ5487+AJ5536+AJ5584+AJ5633+AJ5681+AJ5731+AJ5779+AJ5827+AJ5875+AJ5923+AJ5971+AJ6020+AJ6068+AJ6117+AJ6166+AJ6215+AJ6264+AJ6313+AJ6362+AJ6411+AJ6461+AJ6510+AJ6558+AJ6607+AJ6656+AJ6705+AJ6755+AJ6803+AJ6853</f>
        <v>0</v>
      </c>
      <c r="AK5146" s="8">
        <f t="shared" si="1444"/>
        <v>0</v>
      </c>
      <c r="AL5146" s="8">
        <f t="shared" si="1444"/>
        <v>0</v>
      </c>
      <c r="AM5146" s="8">
        <f t="shared" si="1444"/>
        <v>0</v>
      </c>
      <c r="AN5146" s="8">
        <f t="shared" si="1444"/>
        <v>0</v>
      </c>
      <c r="AO5146" s="8">
        <f t="shared" si="1444"/>
        <v>0</v>
      </c>
      <c r="AP5146" s="8">
        <f t="shared" si="1444"/>
        <v>0</v>
      </c>
      <c r="AQ5146" s="8">
        <f t="shared" si="1444"/>
        <v>0</v>
      </c>
      <c r="AR5146" s="8">
        <f t="shared" si="1444"/>
        <v>0</v>
      </c>
      <c r="AS5146" s="8">
        <f t="shared" si="1444"/>
        <v>0</v>
      </c>
      <c r="AT5146" s="8">
        <f t="shared" si="1444"/>
        <v>0</v>
      </c>
      <c r="AU5146" s="8">
        <v>0</v>
      </c>
      <c r="AV5146" s="8">
        <v>0</v>
      </c>
      <c r="AW5146" s="8">
        <f t="shared" si="1441"/>
        <v>126027</v>
      </c>
    </row>
    <row r="5147" spans="1:49">
      <c r="A5147" s="44" t="s">
        <v>797</v>
      </c>
      <c r="B5147" s="45" t="s">
        <v>1031</v>
      </c>
      <c r="C5147" s="45" t="s">
        <v>1514</v>
      </c>
      <c r="D5147" s="452" t="s">
        <v>2993</v>
      </c>
      <c r="E5147" s="367" t="s">
        <v>772</v>
      </c>
      <c r="F5147" s="50"/>
      <c r="G5147" s="468" t="s">
        <v>3076</v>
      </c>
      <c r="H5147" s="50" t="s">
        <v>2334</v>
      </c>
      <c r="I5147" s="42" t="s">
        <v>1227</v>
      </c>
      <c r="J5147" s="8">
        <f t="shared" si="1443"/>
        <v>19000</v>
      </c>
      <c r="K5147" s="8">
        <f t="shared" ref="K5147:AT5147" si="1447">K5198+K5246+K5295+K5343+K5392+K5440+K5488+K5537+K5585+K5634+K5682+K5732+K5780+K5828+K5876+K5924+K5972+K6021+K6069+K6118+K6167+K6216+K6265+K6314+K6363+K6412+K6462+K6511+K6559+K6608+K6657+K6706+K6756+K6804+K6854</f>
        <v>670</v>
      </c>
      <c r="L5147" s="8">
        <f t="shared" si="1447"/>
        <v>0</v>
      </c>
      <c r="M5147" s="8">
        <f t="shared" si="1447"/>
        <v>2210</v>
      </c>
      <c r="N5147" s="8">
        <f t="shared" si="1447"/>
        <v>3000</v>
      </c>
      <c r="O5147" s="8">
        <f t="shared" si="1447"/>
        <v>1000</v>
      </c>
      <c r="P5147" s="8">
        <f t="shared" si="1447"/>
        <v>2075</v>
      </c>
      <c r="Q5147" s="8">
        <f t="shared" si="1447"/>
        <v>0</v>
      </c>
      <c r="R5147" s="8">
        <f t="shared" si="1447"/>
        <v>0</v>
      </c>
      <c r="S5147" s="8">
        <f t="shared" si="1447"/>
        <v>0</v>
      </c>
      <c r="T5147" s="8">
        <f t="shared" si="1447"/>
        <v>0</v>
      </c>
      <c r="U5147" s="8">
        <v>8955</v>
      </c>
      <c r="V5147" s="8">
        <v>10045</v>
      </c>
      <c r="W5147" s="8">
        <f t="shared" si="1445"/>
        <v>0</v>
      </c>
      <c r="X5147" s="8">
        <f t="shared" si="1447"/>
        <v>0</v>
      </c>
      <c r="Y5147" s="8">
        <f t="shared" si="1447"/>
        <v>0</v>
      </c>
      <c r="Z5147" s="8">
        <f t="shared" si="1447"/>
        <v>0</v>
      </c>
      <c r="AA5147" s="8">
        <f t="shared" si="1447"/>
        <v>0</v>
      </c>
      <c r="AB5147" s="8">
        <f t="shared" si="1447"/>
        <v>0</v>
      </c>
      <c r="AC5147" s="8">
        <f t="shared" si="1447"/>
        <v>0</v>
      </c>
      <c r="AD5147" s="8">
        <f t="shared" si="1447"/>
        <v>0</v>
      </c>
      <c r="AE5147" s="8">
        <f t="shared" si="1447"/>
        <v>0</v>
      </c>
      <c r="AF5147" s="8">
        <f t="shared" si="1447"/>
        <v>0</v>
      </c>
      <c r="AG5147" s="8">
        <f t="shared" si="1447"/>
        <v>0</v>
      </c>
      <c r="AH5147" s="8">
        <v>0</v>
      </c>
      <c r="AI5147" s="8">
        <v>0</v>
      </c>
      <c r="AJ5147" s="8">
        <f t="shared" si="1446"/>
        <v>3000</v>
      </c>
      <c r="AK5147" s="8">
        <f t="shared" si="1447"/>
        <v>0</v>
      </c>
      <c r="AL5147" s="8">
        <f t="shared" si="1447"/>
        <v>0</v>
      </c>
      <c r="AM5147" s="8">
        <f t="shared" si="1447"/>
        <v>0</v>
      </c>
      <c r="AN5147" s="8">
        <f t="shared" si="1447"/>
        <v>0</v>
      </c>
      <c r="AO5147" s="8">
        <f t="shared" si="1447"/>
        <v>0</v>
      </c>
      <c r="AP5147" s="8">
        <f t="shared" si="1447"/>
        <v>0</v>
      </c>
      <c r="AQ5147" s="8">
        <f t="shared" si="1447"/>
        <v>0</v>
      </c>
      <c r="AR5147" s="8">
        <f t="shared" si="1447"/>
        <v>0</v>
      </c>
      <c r="AS5147" s="8">
        <f t="shared" si="1447"/>
        <v>0</v>
      </c>
      <c r="AT5147" s="8">
        <f t="shared" si="1447"/>
        <v>0</v>
      </c>
      <c r="AU5147" s="8">
        <v>0</v>
      </c>
      <c r="AV5147" s="8">
        <v>3000</v>
      </c>
      <c r="AW5147" s="8">
        <f t="shared" si="1441"/>
        <v>8955</v>
      </c>
    </row>
    <row r="5148" spans="1:49" s="144" customFormat="1">
      <c r="A5148" s="44" t="s">
        <v>797</v>
      </c>
      <c r="B5148" s="45" t="s">
        <v>1031</v>
      </c>
      <c r="C5148" s="45" t="s">
        <v>1514</v>
      </c>
      <c r="D5148" s="452" t="s">
        <v>2993</v>
      </c>
      <c r="E5148" s="140" t="s">
        <v>850</v>
      </c>
      <c r="F5148" s="141"/>
      <c r="G5148" s="468" t="s">
        <v>3076</v>
      </c>
      <c r="H5148" s="50" t="s">
        <v>2334</v>
      </c>
      <c r="I5148" s="142" t="s">
        <v>1119</v>
      </c>
      <c r="J5148" s="8">
        <f t="shared" si="1443"/>
        <v>4000</v>
      </c>
      <c r="K5148" s="8">
        <f t="shared" ref="K5148:AT5148" si="1448">K5199+K5247+K5296+K5344+K5393+K5441+K5489+K5538+K5586+K5635+K5683+K5733+K5781+K5829+K5877+K5925+K5973+K6022+K6070+K6119+K6168+K6217+K6266+K6315+K6364+K6413+K6463+K6512+K6560+K6609+K6658+K6707+K6757+K6805+K6855</f>
        <v>670</v>
      </c>
      <c r="L5148" s="8">
        <f t="shared" si="1448"/>
        <v>0</v>
      </c>
      <c r="M5148" s="8">
        <f t="shared" si="1448"/>
        <v>2210</v>
      </c>
      <c r="N5148" s="8">
        <f t="shared" si="1448"/>
        <v>0</v>
      </c>
      <c r="O5148" s="8">
        <f t="shared" si="1448"/>
        <v>0</v>
      </c>
      <c r="P5148" s="8">
        <f t="shared" si="1448"/>
        <v>0</v>
      </c>
      <c r="Q5148" s="8">
        <f t="shared" si="1448"/>
        <v>0</v>
      </c>
      <c r="R5148" s="8">
        <f t="shared" si="1448"/>
        <v>0</v>
      </c>
      <c r="S5148" s="8">
        <f t="shared" si="1448"/>
        <v>0</v>
      </c>
      <c r="T5148" s="8">
        <f t="shared" si="1448"/>
        <v>0</v>
      </c>
      <c r="U5148" s="8">
        <v>2880</v>
      </c>
      <c r="V5148" s="8">
        <v>1120</v>
      </c>
      <c r="W5148" s="8">
        <f t="shared" si="1445"/>
        <v>0</v>
      </c>
      <c r="X5148" s="8">
        <f t="shared" si="1448"/>
        <v>0</v>
      </c>
      <c r="Y5148" s="8">
        <f t="shared" si="1448"/>
        <v>0</v>
      </c>
      <c r="Z5148" s="8">
        <f t="shared" si="1448"/>
        <v>0</v>
      </c>
      <c r="AA5148" s="8">
        <f t="shared" si="1448"/>
        <v>0</v>
      </c>
      <c r="AB5148" s="8">
        <f t="shared" si="1448"/>
        <v>0</v>
      </c>
      <c r="AC5148" s="8">
        <f t="shared" si="1448"/>
        <v>0</v>
      </c>
      <c r="AD5148" s="8">
        <f t="shared" si="1448"/>
        <v>0</v>
      </c>
      <c r="AE5148" s="8">
        <f t="shared" si="1448"/>
        <v>0</v>
      </c>
      <c r="AF5148" s="8">
        <f t="shared" si="1448"/>
        <v>0</v>
      </c>
      <c r="AG5148" s="8">
        <f t="shared" si="1448"/>
        <v>0</v>
      </c>
      <c r="AH5148" s="8">
        <v>0</v>
      </c>
      <c r="AI5148" s="8">
        <v>0</v>
      </c>
      <c r="AJ5148" s="8">
        <f t="shared" si="1446"/>
        <v>3000</v>
      </c>
      <c r="AK5148" s="8">
        <f t="shared" si="1448"/>
        <v>0</v>
      </c>
      <c r="AL5148" s="8">
        <f t="shared" si="1448"/>
        <v>0</v>
      </c>
      <c r="AM5148" s="8">
        <f t="shared" si="1448"/>
        <v>0</v>
      </c>
      <c r="AN5148" s="8">
        <f t="shared" si="1448"/>
        <v>0</v>
      </c>
      <c r="AO5148" s="8">
        <f t="shared" si="1448"/>
        <v>0</v>
      </c>
      <c r="AP5148" s="8">
        <f t="shared" si="1448"/>
        <v>0</v>
      </c>
      <c r="AQ5148" s="8">
        <f t="shared" si="1448"/>
        <v>0</v>
      </c>
      <c r="AR5148" s="8">
        <f t="shared" si="1448"/>
        <v>0</v>
      </c>
      <c r="AS5148" s="8">
        <f t="shared" si="1448"/>
        <v>0</v>
      </c>
      <c r="AT5148" s="8">
        <f t="shared" si="1448"/>
        <v>0</v>
      </c>
      <c r="AU5148" s="8">
        <v>0</v>
      </c>
      <c r="AV5148" s="8">
        <v>3000</v>
      </c>
      <c r="AW5148" s="8">
        <f t="shared" si="1441"/>
        <v>2880</v>
      </c>
    </row>
    <row r="5149" spans="1:49" s="144" customFormat="1">
      <c r="A5149" s="44" t="s">
        <v>797</v>
      </c>
      <c r="B5149" s="45" t="s">
        <v>1031</v>
      </c>
      <c r="C5149" s="45" t="s">
        <v>1514</v>
      </c>
      <c r="D5149" s="452" t="s">
        <v>2993</v>
      </c>
      <c r="E5149" s="140" t="s">
        <v>851</v>
      </c>
      <c r="F5149" s="141"/>
      <c r="G5149" s="468" t="s">
        <v>3076</v>
      </c>
      <c r="H5149" s="50" t="s">
        <v>2334</v>
      </c>
      <c r="I5149" s="142" t="s">
        <v>1290</v>
      </c>
      <c r="J5149" s="8">
        <f t="shared" si="1443"/>
        <v>12000</v>
      </c>
      <c r="K5149" s="8">
        <f t="shared" ref="K5149:AT5149" si="1449">K5200+K5248+K5297+K5345+K5394+K5442+K5490+K5539+K5587+K5636+K5684+K5734+K5782+K5830+K5878+K5926+K5974+K6023+K6071+K6120+K6169+K6218+K6267+K6316+K6365+K6414+K6464+K6513+K6561+K6610+K6659+K6708+K6758+K6806+K6856</f>
        <v>0</v>
      </c>
      <c r="L5149" s="8">
        <f t="shared" si="1449"/>
        <v>0</v>
      </c>
      <c r="M5149" s="8">
        <f t="shared" si="1449"/>
        <v>0</v>
      </c>
      <c r="N5149" s="8">
        <f t="shared" si="1449"/>
        <v>3000</v>
      </c>
      <c r="O5149" s="8">
        <f t="shared" si="1449"/>
        <v>1000</v>
      </c>
      <c r="P5149" s="8">
        <f t="shared" si="1449"/>
        <v>0</v>
      </c>
      <c r="Q5149" s="8">
        <f t="shared" si="1449"/>
        <v>0</v>
      </c>
      <c r="R5149" s="8">
        <f t="shared" si="1449"/>
        <v>0</v>
      </c>
      <c r="S5149" s="8">
        <f t="shared" si="1449"/>
        <v>0</v>
      </c>
      <c r="T5149" s="8">
        <f t="shared" si="1449"/>
        <v>0</v>
      </c>
      <c r="U5149" s="8">
        <v>4000</v>
      </c>
      <c r="V5149" s="8">
        <v>8000</v>
      </c>
      <c r="W5149" s="8">
        <f t="shared" si="1445"/>
        <v>0</v>
      </c>
      <c r="X5149" s="8">
        <f t="shared" si="1449"/>
        <v>0</v>
      </c>
      <c r="Y5149" s="8">
        <f t="shared" si="1449"/>
        <v>0</v>
      </c>
      <c r="Z5149" s="8">
        <f t="shared" si="1449"/>
        <v>0</v>
      </c>
      <c r="AA5149" s="8">
        <f t="shared" si="1449"/>
        <v>0</v>
      </c>
      <c r="AB5149" s="8">
        <f t="shared" si="1449"/>
        <v>0</v>
      </c>
      <c r="AC5149" s="8">
        <f t="shared" si="1449"/>
        <v>0</v>
      </c>
      <c r="AD5149" s="8">
        <f t="shared" si="1449"/>
        <v>0</v>
      </c>
      <c r="AE5149" s="8">
        <f t="shared" si="1449"/>
        <v>0</v>
      </c>
      <c r="AF5149" s="8">
        <f t="shared" si="1449"/>
        <v>0</v>
      </c>
      <c r="AG5149" s="8">
        <f t="shared" si="1449"/>
        <v>0</v>
      </c>
      <c r="AH5149" s="8">
        <v>0</v>
      </c>
      <c r="AI5149" s="8">
        <v>0</v>
      </c>
      <c r="AJ5149" s="8">
        <f t="shared" si="1446"/>
        <v>0</v>
      </c>
      <c r="AK5149" s="8">
        <f t="shared" si="1449"/>
        <v>0</v>
      </c>
      <c r="AL5149" s="8">
        <f t="shared" si="1449"/>
        <v>0</v>
      </c>
      <c r="AM5149" s="8">
        <f t="shared" si="1449"/>
        <v>0</v>
      </c>
      <c r="AN5149" s="8">
        <f t="shared" si="1449"/>
        <v>0</v>
      </c>
      <c r="AO5149" s="8">
        <f t="shared" si="1449"/>
        <v>0</v>
      </c>
      <c r="AP5149" s="8">
        <f t="shared" si="1449"/>
        <v>0</v>
      </c>
      <c r="AQ5149" s="8">
        <f t="shared" si="1449"/>
        <v>0</v>
      </c>
      <c r="AR5149" s="8">
        <f t="shared" si="1449"/>
        <v>0</v>
      </c>
      <c r="AS5149" s="8">
        <f t="shared" si="1449"/>
        <v>0</v>
      </c>
      <c r="AT5149" s="8">
        <f t="shared" si="1449"/>
        <v>0</v>
      </c>
      <c r="AU5149" s="8">
        <v>0</v>
      </c>
      <c r="AV5149" s="8">
        <v>0</v>
      </c>
      <c r="AW5149" s="8">
        <f t="shared" si="1441"/>
        <v>4000</v>
      </c>
    </row>
    <row r="5150" spans="1:49" s="144" customFormat="1">
      <c r="A5150" s="44" t="s">
        <v>797</v>
      </c>
      <c r="B5150" s="45" t="s">
        <v>1031</v>
      </c>
      <c r="C5150" s="45" t="s">
        <v>1514</v>
      </c>
      <c r="D5150" s="452" t="s">
        <v>2993</v>
      </c>
      <c r="E5150" s="140" t="s">
        <v>852</v>
      </c>
      <c r="F5150" s="141"/>
      <c r="G5150" s="468" t="s">
        <v>3076</v>
      </c>
      <c r="H5150" s="50" t="s">
        <v>2334</v>
      </c>
      <c r="I5150" s="142" t="s">
        <v>1733</v>
      </c>
      <c r="J5150" s="8">
        <f t="shared" si="1443"/>
        <v>3000</v>
      </c>
      <c r="K5150" s="8">
        <f t="shared" ref="K5150:AT5150" si="1450">K5201+K5249+K5298+K5346+K5395+K5443+K5491+K5540+K5588+K5637+K5685+K5735+K5783+K5831+K5879+K5927+K5975+K6024+K6072+K6121+K6170+K6219+K6268+K6317+K6366+K6415+K6465+K6514+K6562+K6611+K6660+K6709+K6759+K6807+K6857</f>
        <v>0</v>
      </c>
      <c r="L5150" s="8">
        <f t="shared" si="1450"/>
        <v>0</v>
      </c>
      <c r="M5150" s="8">
        <f t="shared" si="1450"/>
        <v>0</v>
      </c>
      <c r="N5150" s="8">
        <f t="shared" si="1450"/>
        <v>0</v>
      </c>
      <c r="O5150" s="8">
        <f t="shared" si="1450"/>
        <v>0</v>
      </c>
      <c r="P5150" s="8">
        <f t="shared" si="1450"/>
        <v>2075</v>
      </c>
      <c r="Q5150" s="8">
        <f t="shared" si="1450"/>
        <v>0</v>
      </c>
      <c r="R5150" s="8">
        <f t="shared" si="1450"/>
        <v>0</v>
      </c>
      <c r="S5150" s="8">
        <f t="shared" si="1450"/>
        <v>0</v>
      </c>
      <c r="T5150" s="8">
        <f t="shared" si="1450"/>
        <v>0</v>
      </c>
      <c r="U5150" s="8">
        <v>2075</v>
      </c>
      <c r="V5150" s="8">
        <v>925</v>
      </c>
      <c r="W5150" s="8">
        <f t="shared" si="1445"/>
        <v>0</v>
      </c>
      <c r="X5150" s="8">
        <f t="shared" si="1450"/>
        <v>0</v>
      </c>
      <c r="Y5150" s="8">
        <f t="shared" si="1450"/>
        <v>0</v>
      </c>
      <c r="Z5150" s="8">
        <f t="shared" si="1450"/>
        <v>0</v>
      </c>
      <c r="AA5150" s="8">
        <f t="shared" si="1450"/>
        <v>0</v>
      </c>
      <c r="AB5150" s="8">
        <f t="shared" si="1450"/>
        <v>0</v>
      </c>
      <c r="AC5150" s="8">
        <f t="shared" si="1450"/>
        <v>0</v>
      </c>
      <c r="AD5150" s="8">
        <f t="shared" si="1450"/>
        <v>0</v>
      </c>
      <c r="AE5150" s="8">
        <f t="shared" si="1450"/>
        <v>0</v>
      </c>
      <c r="AF5150" s="8">
        <f t="shared" si="1450"/>
        <v>0</v>
      </c>
      <c r="AG5150" s="8">
        <f t="shared" si="1450"/>
        <v>0</v>
      </c>
      <c r="AH5150" s="8">
        <v>0</v>
      </c>
      <c r="AI5150" s="8">
        <v>0</v>
      </c>
      <c r="AJ5150" s="8">
        <f t="shared" si="1446"/>
        <v>0</v>
      </c>
      <c r="AK5150" s="8">
        <f t="shared" si="1450"/>
        <v>0</v>
      </c>
      <c r="AL5150" s="8">
        <f t="shared" si="1450"/>
        <v>0</v>
      </c>
      <c r="AM5150" s="8">
        <f t="shared" si="1450"/>
        <v>0</v>
      </c>
      <c r="AN5150" s="8">
        <f t="shared" si="1450"/>
        <v>0</v>
      </c>
      <c r="AO5150" s="8">
        <f t="shared" si="1450"/>
        <v>0</v>
      </c>
      <c r="AP5150" s="8">
        <f t="shared" si="1450"/>
        <v>0</v>
      </c>
      <c r="AQ5150" s="8">
        <f t="shared" si="1450"/>
        <v>0</v>
      </c>
      <c r="AR5150" s="8">
        <f t="shared" si="1450"/>
        <v>0</v>
      </c>
      <c r="AS5150" s="8">
        <f t="shared" si="1450"/>
        <v>0</v>
      </c>
      <c r="AT5150" s="8">
        <f t="shared" si="1450"/>
        <v>0</v>
      </c>
      <c r="AU5150" s="8">
        <v>0</v>
      </c>
      <c r="AV5150" s="8">
        <v>0</v>
      </c>
      <c r="AW5150" s="8">
        <f t="shared" si="1441"/>
        <v>2075</v>
      </c>
    </row>
    <row r="5151" spans="1:49" s="144" customFormat="1">
      <c r="A5151" s="44" t="s">
        <v>797</v>
      </c>
      <c r="B5151" s="45" t="s">
        <v>1031</v>
      </c>
      <c r="C5151" s="45" t="s">
        <v>1514</v>
      </c>
      <c r="D5151" s="452" t="s">
        <v>2993</v>
      </c>
      <c r="E5151" s="140" t="s">
        <v>853</v>
      </c>
      <c r="F5151" s="141"/>
      <c r="G5151" s="468" t="s">
        <v>3076</v>
      </c>
      <c r="H5151" s="50" t="s">
        <v>2334</v>
      </c>
      <c r="I5151" s="142" t="s">
        <v>1734</v>
      </c>
      <c r="J5151" s="8">
        <f t="shared" si="1443"/>
        <v>0</v>
      </c>
      <c r="K5151" s="8">
        <f t="shared" ref="K5151:AT5151" si="1451">K5202+K5250+K5299+K5347+K5396+K5444+K5492+K5541+K5589+K5638+K5686+K5736+K5784+K5832+K5880+K5928+K5976+K6025+K6073+K6122+K6171+K6220+K6269+K6318+K6367+K6416+K6466+K6515+K6563+K6612+K6661+K6710+K6760+K6808+K6858</f>
        <v>0</v>
      </c>
      <c r="L5151" s="8">
        <f t="shared" si="1451"/>
        <v>0</v>
      </c>
      <c r="M5151" s="8">
        <f t="shared" si="1451"/>
        <v>0</v>
      </c>
      <c r="N5151" s="8">
        <f t="shared" si="1451"/>
        <v>0</v>
      </c>
      <c r="O5151" s="8">
        <f t="shared" si="1451"/>
        <v>0</v>
      </c>
      <c r="P5151" s="8">
        <f t="shared" si="1451"/>
        <v>0</v>
      </c>
      <c r="Q5151" s="8">
        <f t="shared" si="1451"/>
        <v>0</v>
      </c>
      <c r="R5151" s="8">
        <f t="shared" si="1451"/>
        <v>0</v>
      </c>
      <c r="S5151" s="8">
        <f t="shared" si="1451"/>
        <v>0</v>
      </c>
      <c r="T5151" s="8">
        <f t="shared" si="1451"/>
        <v>0</v>
      </c>
      <c r="U5151" s="8">
        <v>0</v>
      </c>
      <c r="V5151" s="8">
        <v>0</v>
      </c>
      <c r="W5151" s="8">
        <f t="shared" si="1445"/>
        <v>0</v>
      </c>
      <c r="X5151" s="8">
        <f t="shared" si="1451"/>
        <v>0</v>
      </c>
      <c r="Y5151" s="8">
        <f t="shared" si="1451"/>
        <v>0</v>
      </c>
      <c r="Z5151" s="8">
        <f t="shared" si="1451"/>
        <v>0</v>
      </c>
      <c r="AA5151" s="8">
        <f t="shared" si="1451"/>
        <v>0</v>
      </c>
      <c r="AB5151" s="8">
        <f t="shared" si="1451"/>
        <v>0</v>
      </c>
      <c r="AC5151" s="8">
        <f t="shared" si="1451"/>
        <v>0</v>
      </c>
      <c r="AD5151" s="8">
        <f t="shared" si="1451"/>
        <v>0</v>
      </c>
      <c r="AE5151" s="8">
        <f t="shared" si="1451"/>
        <v>0</v>
      </c>
      <c r="AF5151" s="8">
        <f t="shared" si="1451"/>
        <v>0</v>
      </c>
      <c r="AG5151" s="8">
        <f t="shared" si="1451"/>
        <v>0</v>
      </c>
      <c r="AH5151" s="8">
        <v>0</v>
      </c>
      <c r="AI5151" s="8">
        <v>0</v>
      </c>
      <c r="AJ5151" s="8">
        <f t="shared" si="1446"/>
        <v>0</v>
      </c>
      <c r="AK5151" s="8">
        <f t="shared" si="1451"/>
        <v>0</v>
      </c>
      <c r="AL5151" s="8">
        <f t="shared" si="1451"/>
        <v>0</v>
      </c>
      <c r="AM5151" s="8">
        <f t="shared" si="1451"/>
        <v>0</v>
      </c>
      <c r="AN5151" s="8">
        <f t="shared" si="1451"/>
        <v>0</v>
      </c>
      <c r="AO5151" s="8">
        <f t="shared" si="1451"/>
        <v>0</v>
      </c>
      <c r="AP5151" s="8">
        <f t="shared" si="1451"/>
        <v>0</v>
      </c>
      <c r="AQ5151" s="8">
        <f t="shared" si="1451"/>
        <v>0</v>
      </c>
      <c r="AR5151" s="8">
        <f t="shared" si="1451"/>
        <v>0</v>
      </c>
      <c r="AS5151" s="8">
        <f t="shared" si="1451"/>
        <v>0</v>
      </c>
      <c r="AT5151" s="8">
        <f t="shared" si="1451"/>
        <v>0</v>
      </c>
      <c r="AU5151" s="8">
        <v>0</v>
      </c>
      <c r="AV5151" s="8">
        <v>0</v>
      </c>
      <c r="AW5151" s="8">
        <f t="shared" si="1441"/>
        <v>0</v>
      </c>
    </row>
    <row r="5152" spans="1:49" s="144" customFormat="1">
      <c r="A5152" s="44" t="s">
        <v>797</v>
      </c>
      <c r="B5152" s="45" t="s">
        <v>1031</v>
      </c>
      <c r="C5152" s="45" t="s">
        <v>1514</v>
      </c>
      <c r="D5152" s="452" t="s">
        <v>2993</v>
      </c>
      <c r="E5152" s="140" t="s">
        <v>854</v>
      </c>
      <c r="F5152" s="141"/>
      <c r="G5152" s="468" t="s">
        <v>3076</v>
      </c>
      <c r="H5152" s="50" t="s">
        <v>2334</v>
      </c>
      <c r="I5152" s="142" t="s">
        <v>1735</v>
      </c>
      <c r="J5152" s="8">
        <f t="shared" si="1443"/>
        <v>0</v>
      </c>
      <c r="K5152" s="8">
        <f t="shared" ref="K5152:AT5152" si="1452">K5203+K5251+K5300+K5348+K5397+K5445+K5493+K5542+K5590+K5639+K5687+K5737+K5785+K5833+K5881+K5929+K5977+K6026+K6074+K6123+K6172+K6221+K6270+K6319+K6368+K6417+K6467+K6516+K6564+K6613+K6662+K6711+K6761+K6809+K6859</f>
        <v>0</v>
      </c>
      <c r="L5152" s="8">
        <f t="shared" si="1452"/>
        <v>0</v>
      </c>
      <c r="M5152" s="8">
        <f t="shared" si="1452"/>
        <v>0</v>
      </c>
      <c r="N5152" s="8">
        <f t="shared" si="1452"/>
        <v>0</v>
      </c>
      <c r="O5152" s="8">
        <f t="shared" si="1452"/>
        <v>0</v>
      </c>
      <c r="P5152" s="8">
        <f t="shared" si="1452"/>
        <v>0</v>
      </c>
      <c r="Q5152" s="8">
        <f t="shared" si="1452"/>
        <v>0</v>
      </c>
      <c r="R5152" s="8">
        <f t="shared" si="1452"/>
        <v>0</v>
      </c>
      <c r="S5152" s="8">
        <f t="shared" si="1452"/>
        <v>0</v>
      </c>
      <c r="T5152" s="8">
        <f t="shared" si="1452"/>
        <v>0</v>
      </c>
      <c r="U5152" s="8">
        <v>0</v>
      </c>
      <c r="V5152" s="8">
        <v>0</v>
      </c>
      <c r="W5152" s="8">
        <f t="shared" si="1445"/>
        <v>0</v>
      </c>
      <c r="X5152" s="8">
        <f t="shared" si="1452"/>
        <v>0</v>
      </c>
      <c r="Y5152" s="8">
        <f t="shared" si="1452"/>
        <v>0</v>
      </c>
      <c r="Z5152" s="8">
        <f t="shared" si="1452"/>
        <v>0</v>
      </c>
      <c r="AA5152" s="8">
        <f t="shared" si="1452"/>
        <v>0</v>
      </c>
      <c r="AB5152" s="8">
        <f t="shared" si="1452"/>
        <v>0</v>
      </c>
      <c r="AC5152" s="8">
        <f t="shared" si="1452"/>
        <v>0</v>
      </c>
      <c r="AD5152" s="8">
        <f t="shared" si="1452"/>
        <v>0</v>
      </c>
      <c r="AE5152" s="8">
        <f t="shared" si="1452"/>
        <v>0</v>
      </c>
      <c r="AF5152" s="8">
        <f t="shared" si="1452"/>
        <v>0</v>
      </c>
      <c r="AG5152" s="8">
        <f t="shared" si="1452"/>
        <v>0</v>
      </c>
      <c r="AH5152" s="8">
        <v>0</v>
      </c>
      <c r="AI5152" s="8">
        <v>0</v>
      </c>
      <c r="AJ5152" s="8">
        <f t="shared" si="1446"/>
        <v>0</v>
      </c>
      <c r="AK5152" s="8">
        <f t="shared" si="1452"/>
        <v>0</v>
      </c>
      <c r="AL5152" s="8">
        <f t="shared" si="1452"/>
        <v>0</v>
      </c>
      <c r="AM5152" s="8">
        <f t="shared" si="1452"/>
        <v>0</v>
      </c>
      <c r="AN5152" s="8">
        <f t="shared" si="1452"/>
        <v>0</v>
      </c>
      <c r="AO5152" s="8">
        <f t="shared" si="1452"/>
        <v>0</v>
      </c>
      <c r="AP5152" s="8">
        <f t="shared" si="1452"/>
        <v>0</v>
      </c>
      <c r="AQ5152" s="8">
        <f t="shared" si="1452"/>
        <v>0</v>
      </c>
      <c r="AR5152" s="8">
        <f t="shared" si="1452"/>
        <v>0</v>
      </c>
      <c r="AS5152" s="8">
        <f t="shared" si="1452"/>
        <v>0</v>
      </c>
      <c r="AT5152" s="8">
        <f t="shared" si="1452"/>
        <v>0</v>
      </c>
      <c r="AU5152" s="8">
        <v>0</v>
      </c>
      <c r="AV5152" s="8">
        <v>0</v>
      </c>
      <c r="AW5152" s="8">
        <f t="shared" si="1441"/>
        <v>0</v>
      </c>
    </row>
    <row r="5153" spans="1:49">
      <c r="A5153" s="44" t="s">
        <v>797</v>
      </c>
      <c r="B5153" s="45" t="s">
        <v>1031</v>
      </c>
      <c r="C5153" s="45" t="s">
        <v>1514</v>
      </c>
      <c r="D5153" s="452" t="s">
        <v>2993</v>
      </c>
      <c r="E5153" s="213" t="s">
        <v>773</v>
      </c>
      <c r="F5153" s="65"/>
      <c r="G5153" s="65"/>
      <c r="H5153" s="65"/>
      <c r="I5153" s="1" t="s">
        <v>1362</v>
      </c>
      <c r="J5153" s="9">
        <f>SUM(J5154)</f>
        <v>40900</v>
      </c>
      <c r="K5153" s="9">
        <f t="shared" ref="K5153:AT5153" si="1453">SUM(K5154)</f>
        <v>0</v>
      </c>
      <c r="L5153" s="9">
        <f t="shared" si="1453"/>
        <v>0</v>
      </c>
      <c r="M5153" s="9">
        <f t="shared" si="1453"/>
        <v>1100</v>
      </c>
      <c r="N5153" s="9">
        <f t="shared" si="1453"/>
        <v>1000</v>
      </c>
      <c r="O5153" s="9">
        <f t="shared" si="1453"/>
        <v>9400</v>
      </c>
      <c r="P5153" s="9">
        <f t="shared" si="1453"/>
        <v>0</v>
      </c>
      <c r="Q5153" s="9">
        <f t="shared" si="1453"/>
        <v>5100</v>
      </c>
      <c r="R5153" s="9">
        <f t="shared" si="1453"/>
        <v>0</v>
      </c>
      <c r="S5153" s="9">
        <f t="shared" si="1453"/>
        <v>2100</v>
      </c>
      <c r="T5153" s="9">
        <f t="shared" si="1453"/>
        <v>0</v>
      </c>
      <c r="U5153" s="9">
        <v>18700</v>
      </c>
      <c r="V5153" s="9">
        <v>22200</v>
      </c>
      <c r="W5153" s="9">
        <f>SUM(W5154)</f>
        <v>673</v>
      </c>
      <c r="X5153" s="9">
        <f t="shared" si="1453"/>
        <v>0</v>
      </c>
      <c r="Y5153" s="9">
        <f t="shared" si="1453"/>
        <v>0</v>
      </c>
      <c r="Z5153" s="9">
        <f t="shared" si="1453"/>
        <v>0</v>
      </c>
      <c r="AA5153" s="9">
        <f t="shared" si="1453"/>
        <v>0</v>
      </c>
      <c r="AB5153" s="9">
        <f t="shared" si="1453"/>
        <v>0</v>
      </c>
      <c r="AC5153" s="9">
        <f t="shared" si="1453"/>
        <v>0</v>
      </c>
      <c r="AD5153" s="9">
        <f t="shared" si="1453"/>
        <v>0</v>
      </c>
      <c r="AE5153" s="9">
        <f t="shared" si="1453"/>
        <v>0</v>
      </c>
      <c r="AF5153" s="9">
        <f t="shared" si="1453"/>
        <v>673</v>
      </c>
      <c r="AG5153" s="9">
        <f t="shared" si="1453"/>
        <v>0</v>
      </c>
      <c r="AH5153" s="9">
        <v>673</v>
      </c>
      <c r="AI5153" s="9">
        <v>0</v>
      </c>
      <c r="AJ5153" s="9">
        <f>SUM(AJ5154)</f>
        <v>0</v>
      </c>
      <c r="AK5153" s="9">
        <f t="shared" si="1453"/>
        <v>0</v>
      </c>
      <c r="AL5153" s="9">
        <f t="shared" si="1453"/>
        <v>0</v>
      </c>
      <c r="AM5153" s="9">
        <f t="shared" si="1453"/>
        <v>0</v>
      </c>
      <c r="AN5153" s="9">
        <f t="shared" si="1453"/>
        <v>0</v>
      </c>
      <c r="AO5153" s="9">
        <f t="shared" si="1453"/>
        <v>0</v>
      </c>
      <c r="AP5153" s="9">
        <f t="shared" si="1453"/>
        <v>0</v>
      </c>
      <c r="AQ5153" s="9">
        <f t="shared" si="1453"/>
        <v>0</v>
      </c>
      <c r="AR5153" s="9">
        <f t="shared" si="1453"/>
        <v>0</v>
      </c>
      <c r="AS5153" s="9">
        <f t="shared" si="1453"/>
        <v>0</v>
      </c>
      <c r="AT5153" s="9">
        <f t="shared" si="1453"/>
        <v>0</v>
      </c>
      <c r="AU5153" s="9">
        <v>0</v>
      </c>
      <c r="AV5153" s="9">
        <v>0</v>
      </c>
      <c r="AW5153" s="9">
        <f t="shared" si="1441"/>
        <v>19373</v>
      </c>
    </row>
    <row r="5154" spans="1:49">
      <c r="A5154" s="44" t="s">
        <v>797</v>
      </c>
      <c r="B5154" s="45" t="s">
        <v>1031</v>
      </c>
      <c r="C5154" s="45" t="s">
        <v>1514</v>
      </c>
      <c r="D5154" s="452" t="s">
        <v>2993</v>
      </c>
      <c r="E5154" s="367" t="s">
        <v>785</v>
      </c>
      <c r="F5154" s="50"/>
      <c r="G5154" s="468" t="s">
        <v>3076</v>
      </c>
      <c r="H5154" s="50" t="s">
        <v>2334</v>
      </c>
      <c r="I5154" s="42" t="s">
        <v>1363</v>
      </c>
      <c r="J5154" s="8">
        <f>J5205+J5253+J5302+J5350+J5399+J5447+J5495+J5544+J5592+J5641+J5689+J5739+J5787+J5835+J5883+J5931+J5979+J6028+J6076+J6125+J6174+J6223+J6272+J6321+J6370+J6419+J6469+J6518+J6566+J6615+J6664+J6713+J6763+J6811+J6861</f>
        <v>40900</v>
      </c>
      <c r="K5154" s="8">
        <f t="shared" ref="K5154:AT5154" si="1454">K5205+K5253+K5302+K5350+K5399+K5447+K5495+K5544+K5592+K5641+K5689+K5739+K5787+K5835+K5883+K5931+K5979+K6028+K6076+K6125+K6174+K6223+K6272+K6321+K6370+K6419+K6469+K6518+K6566+K6615+K6664+K6713+K6763+K6811+K6861</f>
        <v>0</v>
      </c>
      <c r="L5154" s="8">
        <f t="shared" si="1454"/>
        <v>0</v>
      </c>
      <c r="M5154" s="8">
        <f t="shared" si="1454"/>
        <v>1100</v>
      </c>
      <c r="N5154" s="8">
        <f t="shared" si="1454"/>
        <v>1000</v>
      </c>
      <c r="O5154" s="8">
        <f t="shared" si="1454"/>
        <v>9400</v>
      </c>
      <c r="P5154" s="8">
        <f t="shared" si="1454"/>
        <v>0</v>
      </c>
      <c r="Q5154" s="8">
        <f t="shared" si="1454"/>
        <v>5100</v>
      </c>
      <c r="R5154" s="8">
        <f t="shared" si="1454"/>
        <v>0</v>
      </c>
      <c r="S5154" s="8">
        <f t="shared" si="1454"/>
        <v>2100</v>
      </c>
      <c r="T5154" s="8">
        <f t="shared" si="1454"/>
        <v>0</v>
      </c>
      <c r="U5154" s="8">
        <v>18700</v>
      </c>
      <c r="V5154" s="8">
        <v>22200</v>
      </c>
      <c r="W5154" s="8">
        <f>W5205+W5253+W5302+W5350+W5399+W5447+W5495+W5544+W5592+W5641+W5689+W5739+W5787+W5835+W5883+W5931+W5979+W6028+W6076+W6125+W6174+W6223+W6272+W6321+W6370+W6419+W6469+W6518+W6566+W6615+W6664+W6713+W6763+W6811+W6861</f>
        <v>673</v>
      </c>
      <c r="X5154" s="8">
        <f t="shared" si="1454"/>
        <v>0</v>
      </c>
      <c r="Y5154" s="8">
        <f t="shared" si="1454"/>
        <v>0</v>
      </c>
      <c r="Z5154" s="8">
        <f t="shared" si="1454"/>
        <v>0</v>
      </c>
      <c r="AA5154" s="8">
        <f t="shared" si="1454"/>
        <v>0</v>
      </c>
      <c r="AB5154" s="8">
        <f t="shared" si="1454"/>
        <v>0</v>
      </c>
      <c r="AC5154" s="8">
        <f t="shared" si="1454"/>
        <v>0</v>
      </c>
      <c r="AD5154" s="8">
        <f t="shared" si="1454"/>
        <v>0</v>
      </c>
      <c r="AE5154" s="8">
        <f t="shared" si="1454"/>
        <v>0</v>
      </c>
      <c r="AF5154" s="8">
        <f t="shared" si="1454"/>
        <v>673</v>
      </c>
      <c r="AG5154" s="8">
        <f t="shared" si="1454"/>
        <v>0</v>
      </c>
      <c r="AH5154" s="8">
        <v>673</v>
      </c>
      <c r="AI5154" s="8">
        <v>0</v>
      </c>
      <c r="AJ5154" s="8">
        <f>AJ5205+AJ5253+AJ5302+AJ5350+AJ5399+AJ5447+AJ5495+AJ5544+AJ5592+AJ5641+AJ5689+AJ5739+AJ5787+AJ5835+AJ5883+AJ5931+AJ5979+AJ6028+AJ6076+AJ6125+AJ6174+AJ6223+AJ6272+AJ6321+AJ6370+AJ6419+AJ6469+AJ6518+AJ6566+AJ6615+AJ6664+AJ6713+AJ6763+AJ6811+AJ6861</f>
        <v>0</v>
      </c>
      <c r="AK5154" s="8">
        <f t="shared" si="1454"/>
        <v>0</v>
      </c>
      <c r="AL5154" s="8">
        <f t="shared" si="1454"/>
        <v>0</v>
      </c>
      <c r="AM5154" s="8">
        <f t="shared" si="1454"/>
        <v>0</v>
      </c>
      <c r="AN5154" s="8">
        <f t="shared" si="1454"/>
        <v>0</v>
      </c>
      <c r="AO5154" s="8">
        <f t="shared" si="1454"/>
        <v>0</v>
      </c>
      <c r="AP5154" s="8">
        <f t="shared" si="1454"/>
        <v>0</v>
      </c>
      <c r="AQ5154" s="8">
        <f t="shared" si="1454"/>
        <v>0</v>
      </c>
      <c r="AR5154" s="8">
        <f t="shared" si="1454"/>
        <v>0</v>
      </c>
      <c r="AS5154" s="8">
        <f t="shared" si="1454"/>
        <v>0</v>
      </c>
      <c r="AT5154" s="8">
        <f t="shared" si="1454"/>
        <v>0</v>
      </c>
      <c r="AU5154" s="8">
        <v>0</v>
      </c>
      <c r="AV5154" s="8">
        <v>0</v>
      </c>
      <c r="AW5154" s="8">
        <f t="shared" si="1441"/>
        <v>19373</v>
      </c>
    </row>
    <row r="5155" spans="1:49">
      <c r="A5155" s="44" t="s">
        <v>797</v>
      </c>
      <c r="B5155" s="45" t="s">
        <v>1031</v>
      </c>
      <c r="C5155" s="45" t="s">
        <v>1514</v>
      </c>
      <c r="D5155" s="452" t="s">
        <v>2993</v>
      </c>
      <c r="E5155" s="213" t="s">
        <v>1364</v>
      </c>
      <c r="F5155" s="65"/>
      <c r="G5155" s="65"/>
      <c r="H5155" s="65"/>
      <c r="I5155" s="1" t="s">
        <v>2104</v>
      </c>
      <c r="J5155" s="9">
        <f>SUM(J5156:J5164)</f>
        <v>2736010</v>
      </c>
      <c r="K5155" s="9">
        <f t="shared" ref="K5155:AT5155" si="1455">SUM(K5156:K5164)</f>
        <v>128604</v>
      </c>
      <c r="L5155" s="9">
        <f t="shared" si="1455"/>
        <v>344253</v>
      </c>
      <c r="M5155" s="9">
        <f t="shared" si="1455"/>
        <v>265127</v>
      </c>
      <c r="N5155" s="9">
        <f t="shared" si="1455"/>
        <v>208352</v>
      </c>
      <c r="O5155" s="9">
        <f t="shared" si="1455"/>
        <v>144810</v>
      </c>
      <c r="P5155" s="9">
        <f t="shared" si="1455"/>
        <v>230161</v>
      </c>
      <c r="Q5155" s="9">
        <f t="shared" si="1455"/>
        <v>67616</v>
      </c>
      <c r="R5155" s="9">
        <f t="shared" si="1455"/>
        <v>95695</v>
      </c>
      <c r="S5155" s="9">
        <f t="shared" si="1455"/>
        <v>192351</v>
      </c>
      <c r="T5155" s="9">
        <f t="shared" si="1455"/>
        <v>160793</v>
      </c>
      <c r="U5155" s="9">
        <v>1837762</v>
      </c>
      <c r="V5155" s="9">
        <v>898248</v>
      </c>
      <c r="W5155" s="9">
        <f>SUM(W5156:W5164)</f>
        <v>56009</v>
      </c>
      <c r="X5155" s="9">
        <f t="shared" si="1455"/>
        <v>0</v>
      </c>
      <c r="Y5155" s="9">
        <f t="shared" si="1455"/>
        <v>0</v>
      </c>
      <c r="Z5155" s="9">
        <f t="shared" si="1455"/>
        <v>1000</v>
      </c>
      <c r="AA5155" s="9">
        <f t="shared" si="1455"/>
        <v>2089</v>
      </c>
      <c r="AB5155" s="9">
        <f t="shared" si="1455"/>
        <v>21220</v>
      </c>
      <c r="AC5155" s="9">
        <f t="shared" si="1455"/>
        <v>0</v>
      </c>
      <c r="AD5155" s="9">
        <f t="shared" si="1455"/>
        <v>0</v>
      </c>
      <c r="AE5155" s="9">
        <f t="shared" si="1455"/>
        <v>0</v>
      </c>
      <c r="AF5155" s="9">
        <f t="shared" si="1455"/>
        <v>0</v>
      </c>
      <c r="AG5155" s="9">
        <f t="shared" si="1455"/>
        <v>0</v>
      </c>
      <c r="AH5155" s="9">
        <v>24309</v>
      </c>
      <c r="AI5155" s="9">
        <v>31700</v>
      </c>
      <c r="AJ5155" s="9">
        <f>SUM(AJ5156:AJ5164)</f>
        <v>58080</v>
      </c>
      <c r="AK5155" s="9">
        <f t="shared" si="1455"/>
        <v>0</v>
      </c>
      <c r="AL5155" s="9">
        <f t="shared" si="1455"/>
        <v>0</v>
      </c>
      <c r="AM5155" s="9">
        <f t="shared" si="1455"/>
        <v>6707</v>
      </c>
      <c r="AN5155" s="9">
        <f t="shared" si="1455"/>
        <v>15720</v>
      </c>
      <c r="AO5155" s="9">
        <f t="shared" si="1455"/>
        <v>1036</v>
      </c>
      <c r="AP5155" s="9">
        <f t="shared" si="1455"/>
        <v>13380</v>
      </c>
      <c r="AQ5155" s="9">
        <f t="shared" si="1455"/>
        <v>0</v>
      </c>
      <c r="AR5155" s="9">
        <f t="shared" si="1455"/>
        <v>961</v>
      </c>
      <c r="AS5155" s="9">
        <f t="shared" si="1455"/>
        <v>12496</v>
      </c>
      <c r="AT5155" s="9">
        <f t="shared" si="1455"/>
        <v>0</v>
      </c>
      <c r="AU5155" s="9">
        <v>50300</v>
      </c>
      <c r="AV5155" s="9">
        <v>7780</v>
      </c>
      <c r="AW5155" s="9">
        <f t="shared" si="1441"/>
        <v>1912371</v>
      </c>
    </row>
    <row r="5156" spans="1:49">
      <c r="A5156" s="44" t="s">
        <v>797</v>
      </c>
      <c r="B5156" s="45" t="s">
        <v>1031</v>
      </c>
      <c r="C5156" s="45" t="s">
        <v>1514</v>
      </c>
      <c r="D5156" s="452" t="s">
        <v>2993</v>
      </c>
      <c r="E5156" s="367" t="s">
        <v>786</v>
      </c>
      <c r="F5156" s="50"/>
      <c r="G5156" s="468" t="s">
        <v>3076</v>
      </c>
      <c r="H5156" s="50" t="s">
        <v>2334</v>
      </c>
      <c r="I5156" s="42" t="s">
        <v>1191</v>
      </c>
      <c r="J5156" s="8">
        <f t="shared" ref="J5156:J5163" si="1456">J5207+J5255+J5304+J5352+J5401+J5449+J5497+J5546+J5594+J5643+J5691+J5741+J5789+J5837+J5885+J5933+J5981+J6030+J6078+J6127+J6176+J6225+J6274+J6323+J6372+J6421+J6471+J6520+J6568+J6617+J6666+J6715+J6765+J6813+J6863</f>
        <v>192150</v>
      </c>
      <c r="K5156" s="8">
        <f t="shared" ref="K5156:AT5156" si="1457">K5207+K5255+K5304+K5352+K5401+K5449+K5497+K5546+K5594+K5643+K5691+K5741+K5789+K5837+K5885+K5933+K5981+K6030+K6078+K6127+K6176+K6225+K6274+K6323+K6372+K6421+K6471+K6520+K6568+K6617+K6666+K6715+K6765+K6813+K6863</f>
        <v>3550</v>
      </c>
      <c r="L5156" s="8">
        <f t="shared" si="1457"/>
        <v>27900</v>
      </c>
      <c r="M5156" s="8">
        <f t="shared" si="1457"/>
        <v>33887</v>
      </c>
      <c r="N5156" s="8">
        <f t="shared" si="1457"/>
        <v>24850</v>
      </c>
      <c r="O5156" s="8">
        <f t="shared" si="1457"/>
        <v>16250</v>
      </c>
      <c r="P5156" s="8">
        <f t="shared" si="1457"/>
        <v>2250</v>
      </c>
      <c r="Q5156" s="8">
        <f t="shared" si="1457"/>
        <v>4200</v>
      </c>
      <c r="R5156" s="8">
        <f t="shared" si="1457"/>
        <v>4645</v>
      </c>
      <c r="S5156" s="8">
        <f t="shared" si="1457"/>
        <v>4750</v>
      </c>
      <c r="T5156" s="8">
        <f t="shared" si="1457"/>
        <v>7310</v>
      </c>
      <c r="U5156" s="8">
        <v>129592</v>
      </c>
      <c r="V5156" s="8">
        <v>62558</v>
      </c>
      <c r="W5156" s="8">
        <f t="shared" ref="W5156:W5163" si="1458">W5207+W5255+W5304+W5352+W5401+W5449+W5497+W5546+W5594+W5643+W5691+W5741+W5789+W5837+W5885+W5933+W5981+W6030+W6078+W6127+W6176+W6225+W6274+W6323+W6372+W6421+W6471+W6520+W6568+W6617+W6666+W6715+W6765+W6813+W6863</f>
        <v>1180</v>
      </c>
      <c r="X5156" s="8">
        <f t="shared" si="1457"/>
        <v>0</v>
      </c>
      <c r="Y5156" s="8">
        <f t="shared" si="1457"/>
        <v>0</v>
      </c>
      <c r="Z5156" s="8">
        <f t="shared" si="1457"/>
        <v>500</v>
      </c>
      <c r="AA5156" s="8">
        <f t="shared" si="1457"/>
        <v>680</v>
      </c>
      <c r="AB5156" s="8">
        <f t="shared" si="1457"/>
        <v>0</v>
      </c>
      <c r="AC5156" s="8">
        <f t="shared" si="1457"/>
        <v>0</v>
      </c>
      <c r="AD5156" s="8">
        <f t="shared" si="1457"/>
        <v>0</v>
      </c>
      <c r="AE5156" s="8">
        <f t="shared" si="1457"/>
        <v>0</v>
      </c>
      <c r="AF5156" s="8">
        <f t="shared" si="1457"/>
        <v>0</v>
      </c>
      <c r="AG5156" s="8">
        <f t="shared" si="1457"/>
        <v>0</v>
      </c>
      <c r="AH5156" s="8">
        <v>1180</v>
      </c>
      <c r="AI5156" s="8">
        <v>0</v>
      </c>
      <c r="AJ5156" s="8">
        <f t="shared" ref="AJ5156:AJ5163" si="1459">AJ5207+AJ5255+AJ5304+AJ5352+AJ5401+AJ5449+AJ5497+AJ5546+AJ5594+AJ5643+AJ5691+AJ5741+AJ5789+AJ5837+AJ5885+AJ5933+AJ5981+AJ6030+AJ6078+AJ6127+AJ6176+AJ6225+AJ6274+AJ6323+AJ6372+AJ6421+AJ6471+AJ6520+AJ6568+AJ6617+AJ6666+AJ6715+AJ6765+AJ6813+AJ6863</f>
        <v>2042</v>
      </c>
      <c r="AK5156" s="8">
        <f t="shared" si="1457"/>
        <v>0</v>
      </c>
      <c r="AL5156" s="8">
        <f t="shared" si="1457"/>
        <v>0</v>
      </c>
      <c r="AM5156" s="8">
        <f t="shared" si="1457"/>
        <v>0</v>
      </c>
      <c r="AN5156" s="8">
        <f t="shared" si="1457"/>
        <v>0</v>
      </c>
      <c r="AO5156" s="8">
        <f t="shared" si="1457"/>
        <v>700</v>
      </c>
      <c r="AP5156" s="8">
        <f t="shared" si="1457"/>
        <v>0</v>
      </c>
      <c r="AQ5156" s="8">
        <f t="shared" si="1457"/>
        <v>0</v>
      </c>
      <c r="AR5156" s="8">
        <f t="shared" si="1457"/>
        <v>0</v>
      </c>
      <c r="AS5156" s="8">
        <f t="shared" si="1457"/>
        <v>1342</v>
      </c>
      <c r="AT5156" s="8">
        <f t="shared" si="1457"/>
        <v>0</v>
      </c>
      <c r="AU5156" s="8">
        <v>2042</v>
      </c>
      <c r="AV5156" s="8">
        <v>0</v>
      </c>
      <c r="AW5156" s="8">
        <f t="shared" si="1441"/>
        <v>132814</v>
      </c>
    </row>
    <row r="5157" spans="1:49">
      <c r="A5157" s="44" t="s">
        <v>797</v>
      </c>
      <c r="B5157" s="45" t="s">
        <v>1031</v>
      </c>
      <c r="C5157" s="45" t="s">
        <v>1514</v>
      </c>
      <c r="D5157" s="452" t="s">
        <v>2993</v>
      </c>
      <c r="E5157" s="367" t="s">
        <v>1528</v>
      </c>
      <c r="F5157" s="50"/>
      <c r="G5157" s="468" t="s">
        <v>3076</v>
      </c>
      <c r="H5157" s="50" t="s">
        <v>2334</v>
      </c>
      <c r="I5157" s="42" t="s">
        <v>989</v>
      </c>
      <c r="J5157" s="8">
        <f t="shared" si="1456"/>
        <v>49000</v>
      </c>
      <c r="K5157" s="8">
        <f t="shared" ref="K5157:AT5157" si="1460">K5208+K5256+K5305+K5353+K5402+K5450+K5498+K5547+K5595+K5644+K5692+K5742+K5790+K5838+K5886+K5934+K5982+K6031+K6079+K6128+K6177+K6226+K6275+K6324+K6373+K6422+K6472+K6521+K6569+K6618+K6667+K6716+K6766+K6814+K6864</f>
        <v>1750</v>
      </c>
      <c r="L5157" s="8">
        <f t="shared" si="1460"/>
        <v>7157</v>
      </c>
      <c r="M5157" s="8">
        <f t="shared" si="1460"/>
        <v>9300</v>
      </c>
      <c r="N5157" s="8">
        <f t="shared" si="1460"/>
        <v>-1000</v>
      </c>
      <c r="O5157" s="8">
        <f t="shared" si="1460"/>
        <v>1000</v>
      </c>
      <c r="P5157" s="8">
        <f t="shared" si="1460"/>
        <v>3000</v>
      </c>
      <c r="Q5157" s="8">
        <f t="shared" si="1460"/>
        <v>2000</v>
      </c>
      <c r="R5157" s="8">
        <f t="shared" si="1460"/>
        <v>0</v>
      </c>
      <c r="S5157" s="8">
        <f t="shared" si="1460"/>
        <v>0</v>
      </c>
      <c r="T5157" s="8">
        <f t="shared" si="1460"/>
        <v>0</v>
      </c>
      <c r="U5157" s="8">
        <v>23207</v>
      </c>
      <c r="V5157" s="8">
        <v>25793</v>
      </c>
      <c r="W5157" s="8">
        <f t="shared" si="1458"/>
        <v>0</v>
      </c>
      <c r="X5157" s="8">
        <f t="shared" si="1460"/>
        <v>0</v>
      </c>
      <c r="Y5157" s="8">
        <f t="shared" si="1460"/>
        <v>0</v>
      </c>
      <c r="Z5157" s="8">
        <f t="shared" si="1460"/>
        <v>0</v>
      </c>
      <c r="AA5157" s="8">
        <f t="shared" si="1460"/>
        <v>0</v>
      </c>
      <c r="AB5157" s="8">
        <f t="shared" si="1460"/>
        <v>0</v>
      </c>
      <c r="AC5157" s="8">
        <f t="shared" si="1460"/>
        <v>0</v>
      </c>
      <c r="AD5157" s="8">
        <f t="shared" si="1460"/>
        <v>0</v>
      </c>
      <c r="AE5157" s="8">
        <f t="shared" si="1460"/>
        <v>0</v>
      </c>
      <c r="AF5157" s="8">
        <f t="shared" si="1460"/>
        <v>0</v>
      </c>
      <c r="AG5157" s="8">
        <f t="shared" si="1460"/>
        <v>0</v>
      </c>
      <c r="AH5157" s="8">
        <v>0</v>
      </c>
      <c r="AI5157" s="8">
        <v>0</v>
      </c>
      <c r="AJ5157" s="8">
        <f t="shared" si="1459"/>
        <v>0</v>
      </c>
      <c r="AK5157" s="8">
        <f t="shared" si="1460"/>
        <v>0</v>
      </c>
      <c r="AL5157" s="8">
        <f t="shared" si="1460"/>
        <v>0</v>
      </c>
      <c r="AM5157" s="8">
        <f t="shared" si="1460"/>
        <v>0</v>
      </c>
      <c r="AN5157" s="8">
        <f t="shared" si="1460"/>
        <v>0</v>
      </c>
      <c r="AO5157" s="8">
        <f t="shared" si="1460"/>
        <v>0</v>
      </c>
      <c r="AP5157" s="8">
        <f t="shared" si="1460"/>
        <v>0</v>
      </c>
      <c r="AQ5157" s="8">
        <f t="shared" si="1460"/>
        <v>0</v>
      </c>
      <c r="AR5157" s="8">
        <f t="shared" si="1460"/>
        <v>0</v>
      </c>
      <c r="AS5157" s="8">
        <f t="shared" si="1460"/>
        <v>0</v>
      </c>
      <c r="AT5157" s="8">
        <f t="shared" si="1460"/>
        <v>0</v>
      </c>
      <c r="AU5157" s="8">
        <v>0</v>
      </c>
      <c r="AV5157" s="8">
        <v>0</v>
      </c>
      <c r="AW5157" s="8">
        <f t="shared" si="1441"/>
        <v>23207</v>
      </c>
    </row>
    <row r="5158" spans="1:49">
      <c r="A5158" s="44" t="s">
        <v>797</v>
      </c>
      <c r="B5158" s="45" t="s">
        <v>1031</v>
      </c>
      <c r="C5158" s="45" t="s">
        <v>1514</v>
      </c>
      <c r="D5158" s="452" t="s">
        <v>2993</v>
      </c>
      <c r="E5158" s="367" t="s">
        <v>1679</v>
      </c>
      <c r="F5158" s="50"/>
      <c r="G5158" s="468" t="s">
        <v>3076</v>
      </c>
      <c r="H5158" s="50" t="s">
        <v>2334</v>
      </c>
      <c r="I5158" s="42" t="s">
        <v>1048</v>
      </c>
      <c r="J5158" s="8">
        <f t="shared" si="1456"/>
        <v>39500</v>
      </c>
      <c r="K5158" s="8">
        <f t="shared" ref="K5158:AT5158" si="1461">K5209+K5257+K5306+K5354+K5403+K5451+K5499+K5548+K5596+K5645+K5693+K5743+K5791+K5839+K5887+K5935+K5983+K6032+K6080+K6129+K6178+K6227+K6276+K6325+K6374+K6423+K6473+K6522+K6570+K6619+K6668+K6717+K6767+K6815+K6865</f>
        <v>1200</v>
      </c>
      <c r="L5158" s="8">
        <f t="shared" si="1461"/>
        <v>7000</v>
      </c>
      <c r="M5158" s="8">
        <f t="shared" si="1461"/>
        <v>7450</v>
      </c>
      <c r="N5158" s="8">
        <f t="shared" si="1461"/>
        <v>1050</v>
      </c>
      <c r="O5158" s="8">
        <f t="shared" si="1461"/>
        <v>6000</v>
      </c>
      <c r="P5158" s="8">
        <f t="shared" si="1461"/>
        <v>300</v>
      </c>
      <c r="Q5158" s="8">
        <f t="shared" si="1461"/>
        <v>1000</v>
      </c>
      <c r="R5158" s="8">
        <f t="shared" si="1461"/>
        <v>0</v>
      </c>
      <c r="S5158" s="8">
        <f t="shared" si="1461"/>
        <v>500</v>
      </c>
      <c r="T5158" s="8">
        <f t="shared" si="1461"/>
        <v>1640</v>
      </c>
      <c r="U5158" s="8">
        <v>26140</v>
      </c>
      <c r="V5158" s="8">
        <v>13360</v>
      </c>
      <c r="W5158" s="8">
        <f t="shared" si="1458"/>
        <v>0</v>
      </c>
      <c r="X5158" s="8">
        <f t="shared" si="1461"/>
        <v>0</v>
      </c>
      <c r="Y5158" s="8">
        <f t="shared" si="1461"/>
        <v>0</v>
      </c>
      <c r="Z5158" s="8">
        <f t="shared" si="1461"/>
        <v>0</v>
      </c>
      <c r="AA5158" s="8">
        <f t="shared" si="1461"/>
        <v>0</v>
      </c>
      <c r="AB5158" s="8">
        <f t="shared" si="1461"/>
        <v>0</v>
      </c>
      <c r="AC5158" s="8">
        <f t="shared" si="1461"/>
        <v>0</v>
      </c>
      <c r="AD5158" s="8">
        <f t="shared" si="1461"/>
        <v>0</v>
      </c>
      <c r="AE5158" s="8">
        <f t="shared" si="1461"/>
        <v>0</v>
      </c>
      <c r="AF5158" s="8">
        <f t="shared" si="1461"/>
        <v>0</v>
      </c>
      <c r="AG5158" s="8">
        <f t="shared" si="1461"/>
        <v>0</v>
      </c>
      <c r="AH5158" s="8">
        <v>0</v>
      </c>
      <c r="AI5158" s="8">
        <v>0</v>
      </c>
      <c r="AJ5158" s="8">
        <f t="shared" si="1459"/>
        <v>303</v>
      </c>
      <c r="AK5158" s="8">
        <f t="shared" si="1461"/>
        <v>0</v>
      </c>
      <c r="AL5158" s="8">
        <f t="shared" si="1461"/>
        <v>0</v>
      </c>
      <c r="AM5158" s="8">
        <f t="shared" si="1461"/>
        <v>0</v>
      </c>
      <c r="AN5158" s="8">
        <f t="shared" si="1461"/>
        <v>0</v>
      </c>
      <c r="AO5158" s="8">
        <f t="shared" si="1461"/>
        <v>0</v>
      </c>
      <c r="AP5158" s="8">
        <f t="shared" si="1461"/>
        <v>0</v>
      </c>
      <c r="AQ5158" s="8">
        <f t="shared" si="1461"/>
        <v>0</v>
      </c>
      <c r="AR5158" s="8">
        <f t="shared" si="1461"/>
        <v>0</v>
      </c>
      <c r="AS5158" s="8">
        <f t="shared" si="1461"/>
        <v>303</v>
      </c>
      <c r="AT5158" s="8">
        <f t="shared" si="1461"/>
        <v>0</v>
      </c>
      <c r="AU5158" s="8">
        <v>303</v>
      </c>
      <c r="AV5158" s="8">
        <v>0</v>
      </c>
      <c r="AW5158" s="8">
        <f t="shared" si="1441"/>
        <v>26443</v>
      </c>
    </row>
    <row r="5159" spans="1:49">
      <c r="A5159" s="44" t="s">
        <v>797</v>
      </c>
      <c r="B5159" s="45" t="s">
        <v>1031</v>
      </c>
      <c r="C5159" s="45" t="s">
        <v>1514</v>
      </c>
      <c r="D5159" s="452" t="s">
        <v>2993</v>
      </c>
      <c r="E5159" s="367" t="s">
        <v>787</v>
      </c>
      <c r="F5159" s="50"/>
      <c r="G5159" s="468" t="s">
        <v>3076</v>
      </c>
      <c r="H5159" s="50" t="s">
        <v>2334</v>
      </c>
      <c r="I5159" s="42" t="s">
        <v>2078</v>
      </c>
      <c r="J5159" s="8">
        <f t="shared" si="1456"/>
        <v>492399</v>
      </c>
      <c r="K5159" s="8">
        <f t="shared" ref="K5159:AT5159" si="1462">K5210+K5258+K5307+K5355+K5404+K5452+K5500+K5549+K5597+K5646+K5694+K5744+K5792+K5840+K5888+K5936+K5984+K6033+K6081+K6130+K6179+K6228+K6277+K6326+K6375+K6424+K6474+K6523+K6571+K6620+K6669+K6718+K6768+K6816+K6866</f>
        <v>21600</v>
      </c>
      <c r="L5159" s="8">
        <f t="shared" si="1462"/>
        <v>37300</v>
      </c>
      <c r="M5159" s="8">
        <f t="shared" si="1462"/>
        <v>43500</v>
      </c>
      <c r="N5159" s="8">
        <f t="shared" si="1462"/>
        <v>21600</v>
      </c>
      <c r="O5159" s="8">
        <f t="shared" si="1462"/>
        <v>15500</v>
      </c>
      <c r="P5159" s="8">
        <f t="shared" si="1462"/>
        <v>55573</v>
      </c>
      <c r="Q5159" s="8">
        <f t="shared" si="1462"/>
        <v>17301</v>
      </c>
      <c r="R5159" s="8">
        <f t="shared" si="1462"/>
        <v>18680</v>
      </c>
      <c r="S5159" s="8">
        <f t="shared" si="1462"/>
        <v>24235</v>
      </c>
      <c r="T5159" s="8">
        <f t="shared" si="1462"/>
        <v>61000</v>
      </c>
      <c r="U5159" s="8">
        <v>316289</v>
      </c>
      <c r="V5159" s="8">
        <v>176110</v>
      </c>
      <c r="W5159" s="8">
        <f t="shared" si="1458"/>
        <v>6977</v>
      </c>
      <c r="X5159" s="8">
        <f t="shared" si="1462"/>
        <v>0</v>
      </c>
      <c r="Y5159" s="8">
        <f t="shared" si="1462"/>
        <v>0</v>
      </c>
      <c r="Z5159" s="8">
        <f t="shared" si="1462"/>
        <v>500</v>
      </c>
      <c r="AA5159" s="8">
        <f t="shared" si="1462"/>
        <v>1109</v>
      </c>
      <c r="AB5159" s="8">
        <f t="shared" si="1462"/>
        <v>3868</v>
      </c>
      <c r="AC5159" s="8">
        <f t="shared" si="1462"/>
        <v>0</v>
      </c>
      <c r="AD5159" s="8">
        <f t="shared" si="1462"/>
        <v>0</v>
      </c>
      <c r="AE5159" s="8">
        <f t="shared" si="1462"/>
        <v>0</v>
      </c>
      <c r="AF5159" s="8">
        <f t="shared" si="1462"/>
        <v>0</v>
      </c>
      <c r="AG5159" s="8">
        <f t="shared" si="1462"/>
        <v>0</v>
      </c>
      <c r="AH5159" s="8">
        <v>5477</v>
      </c>
      <c r="AI5159" s="8">
        <v>1500</v>
      </c>
      <c r="AJ5159" s="8">
        <f t="shared" si="1459"/>
        <v>8881</v>
      </c>
      <c r="AK5159" s="8">
        <f t="shared" si="1462"/>
        <v>0</v>
      </c>
      <c r="AL5159" s="8">
        <f t="shared" si="1462"/>
        <v>0</v>
      </c>
      <c r="AM5159" s="8">
        <f t="shared" si="1462"/>
        <v>290</v>
      </c>
      <c r="AN5159" s="8">
        <f t="shared" si="1462"/>
        <v>5300</v>
      </c>
      <c r="AO5159" s="8">
        <f t="shared" si="1462"/>
        <v>336</v>
      </c>
      <c r="AP5159" s="8">
        <f t="shared" si="1462"/>
        <v>0</v>
      </c>
      <c r="AQ5159" s="8">
        <f t="shared" si="1462"/>
        <v>0</v>
      </c>
      <c r="AR5159" s="8">
        <f t="shared" si="1462"/>
        <v>961</v>
      </c>
      <c r="AS5159" s="8">
        <f t="shared" si="1462"/>
        <v>994</v>
      </c>
      <c r="AT5159" s="8">
        <f t="shared" si="1462"/>
        <v>0</v>
      </c>
      <c r="AU5159" s="8">
        <v>7881</v>
      </c>
      <c r="AV5159" s="8">
        <v>1000</v>
      </c>
      <c r="AW5159" s="8">
        <f t="shared" si="1441"/>
        <v>329647</v>
      </c>
    </row>
    <row r="5160" spans="1:49">
      <c r="A5160" s="44" t="s">
        <v>797</v>
      </c>
      <c r="B5160" s="45" t="s">
        <v>1031</v>
      </c>
      <c r="C5160" s="45" t="s">
        <v>1514</v>
      </c>
      <c r="D5160" s="452" t="s">
        <v>2993</v>
      </c>
      <c r="E5160" s="367" t="s">
        <v>1116</v>
      </c>
      <c r="F5160" s="50"/>
      <c r="G5160" s="468" t="s">
        <v>3076</v>
      </c>
      <c r="H5160" s="50" t="s">
        <v>2334</v>
      </c>
      <c r="I5160" s="42" t="s">
        <v>1487</v>
      </c>
      <c r="J5160" s="8">
        <f t="shared" si="1456"/>
        <v>46500</v>
      </c>
      <c r="K5160" s="8">
        <f t="shared" ref="K5160:AT5160" si="1463">K5211+K5259+K5308+K5356+K5405+K5453+K5501+K5550+K5598+K5647+K5695+K5745+K5793+K5841+K5889+K5937+K5985+K6034+K6082+K6131+K6180+K6229+K6278+K6327+K6376+K6425+K6475+K6524+K6572+K6621+K6670+K6719+K6769+K6817+K6867</f>
        <v>0</v>
      </c>
      <c r="L5160" s="8">
        <f t="shared" si="1463"/>
        <v>2600</v>
      </c>
      <c r="M5160" s="8">
        <f t="shared" si="1463"/>
        <v>6595</v>
      </c>
      <c r="N5160" s="8">
        <f t="shared" si="1463"/>
        <v>5150</v>
      </c>
      <c r="O5160" s="8">
        <f t="shared" si="1463"/>
        <v>1600</v>
      </c>
      <c r="P5160" s="8">
        <f t="shared" si="1463"/>
        <v>2856</v>
      </c>
      <c r="Q5160" s="8">
        <f t="shared" si="1463"/>
        <v>3600</v>
      </c>
      <c r="R5160" s="8">
        <f t="shared" si="1463"/>
        <v>900</v>
      </c>
      <c r="S5160" s="8">
        <f t="shared" si="1463"/>
        <v>7605</v>
      </c>
      <c r="T5160" s="8">
        <f t="shared" si="1463"/>
        <v>660</v>
      </c>
      <c r="U5160" s="8">
        <v>31566</v>
      </c>
      <c r="V5160" s="8">
        <v>14934</v>
      </c>
      <c r="W5160" s="8">
        <f t="shared" si="1458"/>
        <v>620</v>
      </c>
      <c r="X5160" s="8">
        <f t="shared" si="1463"/>
        <v>0</v>
      </c>
      <c r="Y5160" s="8">
        <f t="shared" si="1463"/>
        <v>0</v>
      </c>
      <c r="Z5160" s="8">
        <f t="shared" si="1463"/>
        <v>0</v>
      </c>
      <c r="AA5160" s="8">
        <f t="shared" si="1463"/>
        <v>0</v>
      </c>
      <c r="AB5160" s="8">
        <f t="shared" si="1463"/>
        <v>620</v>
      </c>
      <c r="AC5160" s="8">
        <f t="shared" si="1463"/>
        <v>0</v>
      </c>
      <c r="AD5160" s="8">
        <f t="shared" si="1463"/>
        <v>0</v>
      </c>
      <c r="AE5160" s="8">
        <f t="shared" si="1463"/>
        <v>0</v>
      </c>
      <c r="AF5160" s="8">
        <f t="shared" si="1463"/>
        <v>0</v>
      </c>
      <c r="AG5160" s="8">
        <f t="shared" si="1463"/>
        <v>0</v>
      </c>
      <c r="AH5160" s="8">
        <v>620</v>
      </c>
      <c r="AI5160" s="8">
        <v>0</v>
      </c>
      <c r="AJ5160" s="8">
        <f t="shared" si="1459"/>
        <v>4880</v>
      </c>
      <c r="AK5160" s="8">
        <f t="shared" si="1463"/>
        <v>0</v>
      </c>
      <c r="AL5160" s="8">
        <f t="shared" si="1463"/>
        <v>0</v>
      </c>
      <c r="AM5160" s="8">
        <f t="shared" si="1463"/>
        <v>1900</v>
      </c>
      <c r="AN5160" s="8">
        <f t="shared" si="1463"/>
        <v>420</v>
      </c>
      <c r="AO5160" s="8">
        <f t="shared" si="1463"/>
        <v>0</v>
      </c>
      <c r="AP5160" s="8">
        <f t="shared" si="1463"/>
        <v>1280</v>
      </c>
      <c r="AQ5160" s="8">
        <f t="shared" si="1463"/>
        <v>0</v>
      </c>
      <c r="AR5160" s="8">
        <f t="shared" si="1463"/>
        <v>0</v>
      </c>
      <c r="AS5160" s="8">
        <f t="shared" si="1463"/>
        <v>0</v>
      </c>
      <c r="AT5160" s="8">
        <f t="shared" si="1463"/>
        <v>0</v>
      </c>
      <c r="AU5160" s="8">
        <v>3600</v>
      </c>
      <c r="AV5160" s="8">
        <v>1280</v>
      </c>
      <c r="AW5160" s="8">
        <f t="shared" si="1441"/>
        <v>35786</v>
      </c>
    </row>
    <row r="5161" spans="1:49">
      <c r="A5161" s="44" t="s">
        <v>797</v>
      </c>
      <c r="B5161" s="45" t="s">
        <v>1031</v>
      </c>
      <c r="C5161" s="45" t="s">
        <v>1514</v>
      </c>
      <c r="D5161" s="452" t="s">
        <v>2993</v>
      </c>
      <c r="E5161" s="367" t="s">
        <v>1703</v>
      </c>
      <c r="F5161" s="50"/>
      <c r="G5161" s="468" t="s">
        <v>3076</v>
      </c>
      <c r="H5161" s="50" t="s">
        <v>2334</v>
      </c>
      <c r="I5161" s="42" t="s">
        <v>1047</v>
      </c>
      <c r="J5161" s="8">
        <f t="shared" si="1456"/>
        <v>6000</v>
      </c>
      <c r="K5161" s="8">
        <f t="shared" ref="K5161:AT5161" si="1464">K5212+K5260+K5309+K5357+K5406+K5454+K5502+K5551+K5599+K5648+K5696+K5746+K5794+K5842+K5890+K5938+K5986+K6035+K6083+K6132+K6181+K6230+K6279+K6328+K6377+K6426+K6476+K6525+K6573+K6622+K6671+K6720+K6770+K6818+K6868</f>
        <v>1624</v>
      </c>
      <c r="L5161" s="8">
        <f t="shared" si="1464"/>
        <v>0</v>
      </c>
      <c r="M5161" s="8">
        <f t="shared" si="1464"/>
        <v>1000</v>
      </c>
      <c r="N5161" s="8">
        <f t="shared" si="1464"/>
        <v>0</v>
      </c>
      <c r="O5161" s="8">
        <f t="shared" si="1464"/>
        <v>0</v>
      </c>
      <c r="P5161" s="8">
        <f t="shared" si="1464"/>
        <v>0</v>
      </c>
      <c r="Q5161" s="8">
        <f t="shared" si="1464"/>
        <v>0</v>
      </c>
      <c r="R5161" s="8">
        <f t="shared" si="1464"/>
        <v>0</v>
      </c>
      <c r="S5161" s="8">
        <f t="shared" si="1464"/>
        <v>0</v>
      </c>
      <c r="T5161" s="8">
        <f t="shared" si="1464"/>
        <v>1000</v>
      </c>
      <c r="U5161" s="8">
        <v>3624</v>
      </c>
      <c r="V5161" s="8">
        <v>2376</v>
      </c>
      <c r="W5161" s="8">
        <f t="shared" si="1458"/>
        <v>0</v>
      </c>
      <c r="X5161" s="8">
        <f t="shared" si="1464"/>
        <v>0</v>
      </c>
      <c r="Y5161" s="8">
        <f t="shared" si="1464"/>
        <v>0</v>
      </c>
      <c r="Z5161" s="8">
        <f t="shared" si="1464"/>
        <v>0</v>
      </c>
      <c r="AA5161" s="8">
        <f t="shared" si="1464"/>
        <v>0</v>
      </c>
      <c r="AB5161" s="8">
        <f t="shared" si="1464"/>
        <v>0</v>
      </c>
      <c r="AC5161" s="8">
        <f t="shared" si="1464"/>
        <v>0</v>
      </c>
      <c r="AD5161" s="8">
        <f t="shared" si="1464"/>
        <v>0</v>
      </c>
      <c r="AE5161" s="8">
        <f t="shared" si="1464"/>
        <v>0</v>
      </c>
      <c r="AF5161" s="8">
        <f t="shared" si="1464"/>
        <v>0</v>
      </c>
      <c r="AG5161" s="8">
        <f t="shared" si="1464"/>
        <v>0</v>
      </c>
      <c r="AH5161" s="8">
        <v>0</v>
      </c>
      <c r="AI5161" s="8">
        <v>0</v>
      </c>
      <c r="AJ5161" s="8">
        <f t="shared" si="1459"/>
        <v>0</v>
      </c>
      <c r="AK5161" s="8">
        <f t="shared" si="1464"/>
        <v>0</v>
      </c>
      <c r="AL5161" s="8">
        <f t="shared" si="1464"/>
        <v>0</v>
      </c>
      <c r="AM5161" s="8">
        <f t="shared" si="1464"/>
        <v>0</v>
      </c>
      <c r="AN5161" s="8">
        <f t="shared" si="1464"/>
        <v>0</v>
      </c>
      <c r="AO5161" s="8">
        <f t="shared" si="1464"/>
        <v>0</v>
      </c>
      <c r="AP5161" s="8">
        <f t="shared" si="1464"/>
        <v>0</v>
      </c>
      <c r="AQ5161" s="8">
        <f t="shared" si="1464"/>
        <v>0</v>
      </c>
      <c r="AR5161" s="8">
        <f t="shared" si="1464"/>
        <v>0</v>
      </c>
      <c r="AS5161" s="8">
        <f t="shared" si="1464"/>
        <v>0</v>
      </c>
      <c r="AT5161" s="8">
        <f t="shared" si="1464"/>
        <v>0</v>
      </c>
      <c r="AU5161" s="8">
        <v>0</v>
      </c>
      <c r="AV5161" s="8">
        <v>0</v>
      </c>
      <c r="AW5161" s="8">
        <f t="shared" si="1441"/>
        <v>3624</v>
      </c>
    </row>
    <row r="5162" spans="1:49">
      <c r="A5162" s="44" t="s">
        <v>797</v>
      </c>
      <c r="B5162" s="45" t="s">
        <v>1031</v>
      </c>
      <c r="C5162" s="45" t="s">
        <v>1514</v>
      </c>
      <c r="D5162" s="452" t="s">
        <v>2993</v>
      </c>
      <c r="E5162" s="367" t="s">
        <v>826</v>
      </c>
      <c r="F5162" s="50"/>
      <c r="G5162" s="468" t="s">
        <v>3076</v>
      </c>
      <c r="H5162" s="50" t="s">
        <v>2334</v>
      </c>
      <c r="I5162" s="42" t="s">
        <v>935</v>
      </c>
      <c r="J5162" s="8">
        <f t="shared" si="1456"/>
        <v>232672</v>
      </c>
      <c r="K5162" s="8">
        <f t="shared" ref="K5162:AT5162" si="1465">K5213+K5261+K5310+K5358+K5407+K5455+K5503+K5552+K5600+K5649+K5697+K5747+K5795+K5843+K5891+K5939+K5987+K6036+K6084+K6133+K6182+K6231+K6280+K6329+K6378+K6427+K6477+K6526+K6574+K6623+K6672+K6721+K6771+K6819+K6869</f>
        <v>8800</v>
      </c>
      <c r="L5162" s="8">
        <f t="shared" si="1465"/>
        <v>13600</v>
      </c>
      <c r="M5162" s="8">
        <f t="shared" si="1465"/>
        <v>20300</v>
      </c>
      <c r="N5162" s="8">
        <f t="shared" si="1465"/>
        <v>17886</v>
      </c>
      <c r="O5162" s="8">
        <f t="shared" si="1465"/>
        <v>17000</v>
      </c>
      <c r="P5162" s="8">
        <f t="shared" si="1465"/>
        <v>12000</v>
      </c>
      <c r="Q5162" s="8">
        <f t="shared" si="1465"/>
        <v>9000</v>
      </c>
      <c r="R5162" s="8">
        <f t="shared" si="1465"/>
        <v>7360</v>
      </c>
      <c r="S5162" s="8">
        <f t="shared" si="1465"/>
        <v>19400</v>
      </c>
      <c r="T5162" s="8">
        <f t="shared" si="1465"/>
        <v>18554</v>
      </c>
      <c r="U5162" s="8">
        <v>143900</v>
      </c>
      <c r="V5162" s="8">
        <v>88772</v>
      </c>
      <c r="W5162" s="8">
        <f t="shared" si="1458"/>
        <v>460</v>
      </c>
      <c r="X5162" s="8">
        <f t="shared" si="1465"/>
        <v>0</v>
      </c>
      <c r="Y5162" s="8">
        <f t="shared" si="1465"/>
        <v>0</v>
      </c>
      <c r="Z5162" s="8">
        <f t="shared" si="1465"/>
        <v>0</v>
      </c>
      <c r="AA5162" s="8">
        <f t="shared" si="1465"/>
        <v>0</v>
      </c>
      <c r="AB5162" s="8">
        <f t="shared" si="1465"/>
        <v>460</v>
      </c>
      <c r="AC5162" s="8">
        <f t="shared" si="1465"/>
        <v>0</v>
      </c>
      <c r="AD5162" s="8">
        <f t="shared" si="1465"/>
        <v>0</v>
      </c>
      <c r="AE5162" s="8">
        <f t="shared" si="1465"/>
        <v>0</v>
      </c>
      <c r="AF5162" s="8">
        <f t="shared" si="1465"/>
        <v>0</v>
      </c>
      <c r="AG5162" s="8">
        <f t="shared" si="1465"/>
        <v>0</v>
      </c>
      <c r="AH5162" s="8">
        <v>460</v>
      </c>
      <c r="AI5162" s="8">
        <v>0</v>
      </c>
      <c r="AJ5162" s="8">
        <f t="shared" si="1459"/>
        <v>13000</v>
      </c>
      <c r="AK5162" s="8">
        <f t="shared" si="1465"/>
        <v>0</v>
      </c>
      <c r="AL5162" s="8">
        <f t="shared" si="1465"/>
        <v>0</v>
      </c>
      <c r="AM5162" s="8">
        <f t="shared" si="1465"/>
        <v>0</v>
      </c>
      <c r="AN5162" s="8">
        <f t="shared" si="1465"/>
        <v>500</v>
      </c>
      <c r="AO5162" s="8">
        <f t="shared" si="1465"/>
        <v>0</v>
      </c>
      <c r="AP5162" s="8">
        <f t="shared" si="1465"/>
        <v>9000</v>
      </c>
      <c r="AQ5162" s="8">
        <f t="shared" si="1465"/>
        <v>0</v>
      </c>
      <c r="AR5162" s="8">
        <f t="shared" si="1465"/>
        <v>0</v>
      </c>
      <c r="AS5162" s="8">
        <f t="shared" si="1465"/>
        <v>0</v>
      </c>
      <c r="AT5162" s="8">
        <f t="shared" si="1465"/>
        <v>0</v>
      </c>
      <c r="AU5162" s="8">
        <v>9500</v>
      </c>
      <c r="AV5162" s="8">
        <v>3500</v>
      </c>
      <c r="AW5162" s="8">
        <f t="shared" si="1441"/>
        <v>153860</v>
      </c>
    </row>
    <row r="5163" spans="1:49">
      <c r="A5163" s="44" t="s">
        <v>797</v>
      </c>
      <c r="B5163" s="45" t="s">
        <v>1031</v>
      </c>
      <c r="C5163" s="45" t="s">
        <v>1514</v>
      </c>
      <c r="D5163" s="452" t="s">
        <v>2993</v>
      </c>
      <c r="E5163" s="367" t="s">
        <v>1115</v>
      </c>
      <c r="F5163" s="50"/>
      <c r="G5163" s="468" t="s">
        <v>3076</v>
      </c>
      <c r="H5163" s="50" t="s">
        <v>2334</v>
      </c>
      <c r="I5163" s="42" t="s">
        <v>990</v>
      </c>
      <c r="J5163" s="8">
        <f t="shared" si="1456"/>
        <v>60010</v>
      </c>
      <c r="K5163" s="8">
        <f t="shared" ref="K5163:AT5163" si="1466">K5214+K5262+K5311+K5359+K5408+K5456+K5504+K5553+K5601+K5650+K5698+K5748+K5796+K5844+K5892+K5940+K5988+K6037+K6085+K6134+K6183+K6232+K6281+K6330+K6379+K6428+K6478+K6527+K6575+K6624+K6673+K6722+K6772+K6820+K6870</f>
        <v>250</v>
      </c>
      <c r="L5163" s="8">
        <f t="shared" si="1466"/>
        <v>1600</v>
      </c>
      <c r="M5163" s="8">
        <f t="shared" si="1466"/>
        <v>1605</v>
      </c>
      <c r="N5163" s="8">
        <f t="shared" si="1466"/>
        <v>0</v>
      </c>
      <c r="O5163" s="8">
        <f t="shared" si="1466"/>
        <v>4326</v>
      </c>
      <c r="P5163" s="8">
        <f t="shared" si="1466"/>
        <v>1500</v>
      </c>
      <c r="Q5163" s="8">
        <f t="shared" si="1466"/>
        <v>3500</v>
      </c>
      <c r="R5163" s="8">
        <f t="shared" si="1466"/>
        <v>2130</v>
      </c>
      <c r="S5163" s="8">
        <f t="shared" si="1466"/>
        <v>18015</v>
      </c>
      <c r="T5163" s="8">
        <f t="shared" si="1466"/>
        <v>11279</v>
      </c>
      <c r="U5163" s="8">
        <v>44205</v>
      </c>
      <c r="V5163" s="8">
        <v>15805</v>
      </c>
      <c r="W5163" s="8">
        <f t="shared" si="1458"/>
        <v>0</v>
      </c>
      <c r="X5163" s="8">
        <f t="shared" si="1466"/>
        <v>0</v>
      </c>
      <c r="Y5163" s="8">
        <f t="shared" si="1466"/>
        <v>0</v>
      </c>
      <c r="Z5163" s="8">
        <f t="shared" si="1466"/>
        <v>0</v>
      </c>
      <c r="AA5163" s="8">
        <f t="shared" si="1466"/>
        <v>0</v>
      </c>
      <c r="AB5163" s="8">
        <f t="shared" si="1466"/>
        <v>0</v>
      </c>
      <c r="AC5163" s="8">
        <f t="shared" si="1466"/>
        <v>0</v>
      </c>
      <c r="AD5163" s="8">
        <f t="shared" si="1466"/>
        <v>0</v>
      </c>
      <c r="AE5163" s="8">
        <f t="shared" si="1466"/>
        <v>0</v>
      </c>
      <c r="AF5163" s="8">
        <f t="shared" si="1466"/>
        <v>0</v>
      </c>
      <c r="AG5163" s="8">
        <f t="shared" si="1466"/>
        <v>0</v>
      </c>
      <c r="AH5163" s="8">
        <v>0</v>
      </c>
      <c r="AI5163" s="8">
        <v>0</v>
      </c>
      <c r="AJ5163" s="8">
        <f t="shared" si="1459"/>
        <v>0</v>
      </c>
      <c r="AK5163" s="8">
        <f t="shared" si="1466"/>
        <v>0</v>
      </c>
      <c r="AL5163" s="8">
        <f t="shared" si="1466"/>
        <v>0</v>
      </c>
      <c r="AM5163" s="8">
        <f t="shared" si="1466"/>
        <v>0</v>
      </c>
      <c r="AN5163" s="8">
        <f t="shared" si="1466"/>
        <v>0</v>
      </c>
      <c r="AO5163" s="8">
        <f t="shared" si="1466"/>
        <v>0</v>
      </c>
      <c r="AP5163" s="8">
        <f t="shared" si="1466"/>
        <v>0</v>
      </c>
      <c r="AQ5163" s="8">
        <f t="shared" si="1466"/>
        <v>0</v>
      </c>
      <c r="AR5163" s="8">
        <f t="shared" si="1466"/>
        <v>0</v>
      </c>
      <c r="AS5163" s="8">
        <f t="shared" si="1466"/>
        <v>0</v>
      </c>
      <c r="AT5163" s="8">
        <f t="shared" si="1466"/>
        <v>0</v>
      </c>
      <c r="AU5163" s="8">
        <v>0</v>
      </c>
      <c r="AV5163" s="8">
        <v>0</v>
      </c>
      <c r="AW5163" s="8">
        <f t="shared" si="1441"/>
        <v>44205</v>
      </c>
    </row>
    <row r="5164" spans="1:49">
      <c r="A5164" s="44" t="s">
        <v>797</v>
      </c>
      <c r="B5164" s="45" t="s">
        <v>1031</v>
      </c>
      <c r="C5164" s="45" t="s">
        <v>1514</v>
      </c>
      <c r="D5164" s="452" t="s">
        <v>2993</v>
      </c>
      <c r="E5164" s="367" t="s">
        <v>1677</v>
      </c>
      <c r="F5164" s="50"/>
      <c r="G5164" s="468" t="s">
        <v>3076</v>
      </c>
      <c r="H5164" s="50" t="s">
        <v>2334</v>
      </c>
      <c r="I5164" s="42" t="s">
        <v>1688</v>
      </c>
      <c r="J5164" s="8">
        <f>J5215+J5263+J5312+J5360+J5409+J5457+J5505+J5554+J5602+J5651+J5699+J5749+J5797+J5845+J5893+J5941+J5989+J6038+J6086+J6135+J6184+J6233+J6282+J6331+J6380+J6429+J6479+J6528+J6576+J6625+J6674+J6723+J6773+J6821+J6871+J5216+J5264+J5313+J5361+J5410+J5458+J5506+J5555+J5603+J5652+J5700+J5750+J5798+J5846+J5894+J5942+J5990+J6039+J6087+J6136+J6185+J6234+J6283+J6332+J6381+J6430+J6480+J6529+J6577+J6626+J6675+J6724+J6774+J6822+J6872</f>
        <v>1617779</v>
      </c>
      <c r="K5164" s="8">
        <f t="shared" ref="K5164:AT5164" si="1467">K5215+K5263+K5312+K5360+K5409+K5457+K5505+K5554+K5602+K5651+K5699+K5749+K5797+K5845+K5893+K5941+K5989+K6038+K6086+K6135+K6184+K6233+K6282+K6331+K6380+K6429+K6479+K6528+K6576+K6625+K6674+K6723+K6773+K6821+K6871+K5216+K5264+K5313+K5361+K5410+K5458+K5506+K5555+K5603+K5652+K5700+K5750+K5798+K5846+K5894+K5942+K5990+K6039+K6087+K6136+K6185+K6234+K6283+K6332+K6381+K6430+K6480+K6529+K6577+K6626+K6675+K6724+K6774+K6822+K6872</f>
        <v>89830</v>
      </c>
      <c r="L5164" s="8">
        <f t="shared" si="1467"/>
        <v>247096</v>
      </c>
      <c r="M5164" s="8">
        <f t="shared" si="1467"/>
        <v>141490</v>
      </c>
      <c r="N5164" s="8">
        <f t="shared" si="1467"/>
        <v>138816</v>
      </c>
      <c r="O5164" s="8">
        <f t="shared" si="1467"/>
        <v>83134</v>
      </c>
      <c r="P5164" s="8">
        <f t="shared" si="1467"/>
        <v>152682</v>
      </c>
      <c r="Q5164" s="8">
        <f t="shared" si="1467"/>
        <v>27015</v>
      </c>
      <c r="R5164" s="8">
        <f t="shared" si="1467"/>
        <v>61980</v>
      </c>
      <c r="S5164" s="8">
        <f t="shared" si="1467"/>
        <v>117846</v>
      </c>
      <c r="T5164" s="8">
        <f t="shared" si="1467"/>
        <v>59350</v>
      </c>
      <c r="U5164" s="8">
        <v>1119239</v>
      </c>
      <c r="V5164" s="8">
        <v>498540</v>
      </c>
      <c r="W5164" s="8">
        <f>W5215+W5263+W5312+W5360+W5409+W5457+W5505+W5554+W5602+W5651+W5699+W5749+W5797+W5845+W5893+W5941+W5989+W6038+W6086+W6135+W6184+W6233+W6282+W6331+W6380+W6429+W6479+W6528+W6576+W6625+W6674+W6723+W6773+W6821+W6871+W5216+W5264+W5313+W5361+W5410+W5458+W5506+W5555+W5603+W5652+W5700+W5750+W5798+W5846+W5894+W5942+W5990+W6039+W6087+W6136+W6185+W6234+W6283+W6332+W6381+W6430+W6480+W6529+W6577+W6626+W6675+W6724+W6774+W6822+W6872</f>
        <v>46772</v>
      </c>
      <c r="X5164" s="8">
        <f t="shared" si="1467"/>
        <v>0</v>
      </c>
      <c r="Y5164" s="8">
        <f t="shared" si="1467"/>
        <v>0</v>
      </c>
      <c r="Z5164" s="8">
        <f t="shared" si="1467"/>
        <v>0</v>
      </c>
      <c r="AA5164" s="8">
        <f t="shared" si="1467"/>
        <v>300</v>
      </c>
      <c r="AB5164" s="8">
        <f t="shared" si="1467"/>
        <v>16272</v>
      </c>
      <c r="AC5164" s="8">
        <f t="shared" si="1467"/>
        <v>0</v>
      </c>
      <c r="AD5164" s="8">
        <f t="shared" si="1467"/>
        <v>0</v>
      </c>
      <c r="AE5164" s="8">
        <f t="shared" si="1467"/>
        <v>0</v>
      </c>
      <c r="AF5164" s="8">
        <f t="shared" si="1467"/>
        <v>0</v>
      </c>
      <c r="AG5164" s="8">
        <f t="shared" si="1467"/>
        <v>0</v>
      </c>
      <c r="AH5164" s="8">
        <v>16572</v>
      </c>
      <c r="AI5164" s="8">
        <v>30200</v>
      </c>
      <c r="AJ5164" s="8">
        <f>AJ5215+AJ5263+AJ5312+AJ5360+AJ5409+AJ5457+AJ5505+AJ5554+AJ5602+AJ5651+AJ5699+AJ5749+AJ5797+AJ5845+AJ5893+AJ5941+AJ5989+AJ6038+AJ6086+AJ6135+AJ6184+AJ6233+AJ6282+AJ6331+AJ6380+AJ6429+AJ6479+AJ6528+AJ6576+AJ6625+AJ6674+AJ6723+AJ6773+AJ6821+AJ6871+AJ5216+AJ5264+AJ5313+AJ5361+AJ5410+AJ5458+AJ5506+AJ5555+AJ5603+AJ5652+AJ5700+AJ5750+AJ5798+AJ5846+AJ5894+AJ5942+AJ5990+AJ6039+AJ6087+AJ6136+AJ6185+AJ6234+AJ6283+AJ6332+AJ6381+AJ6430+AJ6480+AJ6529+AJ6577+AJ6626+AJ6675+AJ6724+AJ6774+AJ6822+AJ6872</f>
        <v>28974</v>
      </c>
      <c r="AK5164" s="8">
        <f t="shared" si="1467"/>
        <v>0</v>
      </c>
      <c r="AL5164" s="8">
        <f t="shared" si="1467"/>
        <v>0</v>
      </c>
      <c r="AM5164" s="8">
        <f t="shared" si="1467"/>
        <v>4517</v>
      </c>
      <c r="AN5164" s="8">
        <f t="shared" si="1467"/>
        <v>9500</v>
      </c>
      <c r="AO5164" s="8">
        <f t="shared" si="1467"/>
        <v>0</v>
      </c>
      <c r="AP5164" s="8">
        <f t="shared" si="1467"/>
        <v>3100</v>
      </c>
      <c r="AQ5164" s="8">
        <f t="shared" si="1467"/>
        <v>0</v>
      </c>
      <c r="AR5164" s="8">
        <f t="shared" si="1467"/>
        <v>0</v>
      </c>
      <c r="AS5164" s="8">
        <f t="shared" si="1467"/>
        <v>9857</v>
      </c>
      <c r="AT5164" s="8">
        <f t="shared" si="1467"/>
        <v>0</v>
      </c>
      <c r="AU5164" s="8">
        <v>26974</v>
      </c>
      <c r="AV5164" s="8">
        <v>2000</v>
      </c>
      <c r="AW5164" s="8">
        <f t="shared" si="1441"/>
        <v>1162785</v>
      </c>
    </row>
    <row r="5165" spans="1:49">
      <c r="A5165" s="44"/>
      <c r="B5165" s="45"/>
      <c r="C5165" s="45"/>
      <c r="D5165" s="45"/>
      <c r="E5165" s="531"/>
      <c r="F5165" s="50"/>
      <c r="G5165" s="50"/>
      <c r="H5165" s="50"/>
      <c r="I5165" s="49" t="s">
        <v>3</v>
      </c>
      <c r="J5165" s="12">
        <f>SUM(J5166)</f>
        <v>0</v>
      </c>
      <c r="K5165" s="12">
        <f t="shared" ref="K5165:AT5165" si="1468">SUM(K5166)</f>
        <v>0</v>
      </c>
      <c r="L5165" s="12">
        <f t="shared" si="1468"/>
        <v>0</v>
      </c>
      <c r="M5165" s="12">
        <f t="shared" si="1468"/>
        <v>0</v>
      </c>
      <c r="N5165" s="12">
        <f t="shared" si="1468"/>
        <v>0</v>
      </c>
      <c r="O5165" s="12">
        <f t="shared" si="1468"/>
        <v>0</v>
      </c>
      <c r="P5165" s="12">
        <f t="shared" si="1468"/>
        <v>0</v>
      </c>
      <c r="Q5165" s="12">
        <f t="shared" si="1468"/>
        <v>0</v>
      </c>
      <c r="R5165" s="12">
        <f t="shared" si="1468"/>
        <v>0</v>
      </c>
      <c r="S5165" s="12">
        <f t="shared" si="1468"/>
        <v>0</v>
      </c>
      <c r="T5165" s="12">
        <f t="shared" si="1468"/>
        <v>0</v>
      </c>
      <c r="U5165" s="12">
        <v>0</v>
      </c>
      <c r="V5165" s="12">
        <v>0</v>
      </c>
      <c r="W5165" s="12">
        <f>SUM(W5166)</f>
        <v>0</v>
      </c>
      <c r="X5165" s="12">
        <f t="shared" si="1468"/>
        <v>0</v>
      </c>
      <c r="Y5165" s="12">
        <f t="shared" si="1468"/>
        <v>0</v>
      </c>
      <c r="Z5165" s="12">
        <f t="shared" si="1468"/>
        <v>0</v>
      </c>
      <c r="AA5165" s="12">
        <f t="shared" si="1468"/>
        <v>0</v>
      </c>
      <c r="AB5165" s="12">
        <f t="shared" si="1468"/>
        <v>0</v>
      </c>
      <c r="AC5165" s="12">
        <f t="shared" si="1468"/>
        <v>0</v>
      </c>
      <c r="AD5165" s="12">
        <f t="shared" si="1468"/>
        <v>0</v>
      </c>
      <c r="AE5165" s="12">
        <f t="shared" si="1468"/>
        <v>0</v>
      </c>
      <c r="AF5165" s="12">
        <f t="shared" si="1468"/>
        <v>0</v>
      </c>
      <c r="AG5165" s="12">
        <f t="shared" si="1468"/>
        <v>0</v>
      </c>
      <c r="AH5165" s="12">
        <v>0</v>
      </c>
      <c r="AI5165" s="12">
        <v>0</v>
      </c>
      <c r="AJ5165" s="12">
        <f>SUM(AJ5166)</f>
        <v>0</v>
      </c>
      <c r="AK5165" s="12">
        <f t="shared" si="1468"/>
        <v>0</v>
      </c>
      <c r="AL5165" s="12">
        <f t="shared" si="1468"/>
        <v>0</v>
      </c>
      <c r="AM5165" s="12">
        <f t="shared" si="1468"/>
        <v>0</v>
      </c>
      <c r="AN5165" s="12">
        <f t="shared" si="1468"/>
        <v>0</v>
      </c>
      <c r="AO5165" s="12">
        <f t="shared" si="1468"/>
        <v>0</v>
      </c>
      <c r="AP5165" s="12">
        <f t="shared" si="1468"/>
        <v>0</v>
      </c>
      <c r="AQ5165" s="12">
        <f t="shared" si="1468"/>
        <v>0</v>
      </c>
      <c r="AR5165" s="12">
        <f t="shared" si="1468"/>
        <v>0</v>
      </c>
      <c r="AS5165" s="12">
        <f t="shared" si="1468"/>
        <v>0</v>
      </c>
      <c r="AT5165" s="12">
        <f t="shared" si="1468"/>
        <v>0</v>
      </c>
      <c r="AU5165" s="12">
        <v>0</v>
      </c>
      <c r="AV5165" s="12">
        <v>0</v>
      </c>
      <c r="AW5165" s="12">
        <f t="shared" si="1441"/>
        <v>0</v>
      </c>
    </row>
    <row r="5166" spans="1:49">
      <c r="A5166" s="44" t="s">
        <v>797</v>
      </c>
      <c r="B5166" s="45" t="s">
        <v>1031</v>
      </c>
      <c r="C5166" s="45" t="s">
        <v>1514</v>
      </c>
      <c r="D5166" s="452" t="s">
        <v>2993</v>
      </c>
      <c r="E5166" s="213" t="s">
        <v>833</v>
      </c>
      <c r="F5166" s="65"/>
      <c r="G5166" s="65"/>
      <c r="H5166" s="65"/>
      <c r="I5166" s="53" t="s">
        <v>1</v>
      </c>
      <c r="J5166" s="9">
        <f>SUM(J5167:J5169)</f>
        <v>0</v>
      </c>
      <c r="K5166" s="9">
        <f t="shared" ref="K5166:AT5166" si="1469">SUM(K5167:K5169)</f>
        <v>0</v>
      </c>
      <c r="L5166" s="9">
        <f t="shared" si="1469"/>
        <v>0</v>
      </c>
      <c r="M5166" s="9">
        <f t="shared" si="1469"/>
        <v>0</v>
      </c>
      <c r="N5166" s="9">
        <f t="shared" si="1469"/>
        <v>0</v>
      </c>
      <c r="O5166" s="9">
        <f t="shared" si="1469"/>
        <v>0</v>
      </c>
      <c r="P5166" s="9">
        <f t="shared" si="1469"/>
        <v>0</v>
      </c>
      <c r="Q5166" s="9">
        <f t="shared" si="1469"/>
        <v>0</v>
      </c>
      <c r="R5166" s="9">
        <f t="shared" si="1469"/>
        <v>0</v>
      </c>
      <c r="S5166" s="9">
        <f t="shared" si="1469"/>
        <v>0</v>
      </c>
      <c r="T5166" s="9">
        <f t="shared" si="1469"/>
        <v>0</v>
      </c>
      <c r="U5166" s="9">
        <v>0</v>
      </c>
      <c r="V5166" s="9">
        <v>0</v>
      </c>
      <c r="W5166" s="9">
        <f>SUM(W5167:W5169)</f>
        <v>0</v>
      </c>
      <c r="X5166" s="9">
        <f t="shared" si="1469"/>
        <v>0</v>
      </c>
      <c r="Y5166" s="9">
        <f t="shared" si="1469"/>
        <v>0</v>
      </c>
      <c r="Z5166" s="9">
        <f t="shared" si="1469"/>
        <v>0</v>
      </c>
      <c r="AA5166" s="9">
        <f t="shared" si="1469"/>
        <v>0</v>
      </c>
      <c r="AB5166" s="9">
        <f t="shared" si="1469"/>
        <v>0</v>
      </c>
      <c r="AC5166" s="9">
        <f t="shared" si="1469"/>
        <v>0</v>
      </c>
      <c r="AD5166" s="9">
        <f t="shared" si="1469"/>
        <v>0</v>
      </c>
      <c r="AE5166" s="9">
        <f t="shared" si="1469"/>
        <v>0</v>
      </c>
      <c r="AF5166" s="9">
        <f t="shared" si="1469"/>
        <v>0</v>
      </c>
      <c r="AG5166" s="9">
        <f t="shared" si="1469"/>
        <v>0</v>
      </c>
      <c r="AH5166" s="9">
        <v>0</v>
      </c>
      <c r="AI5166" s="9">
        <v>0</v>
      </c>
      <c r="AJ5166" s="9">
        <f>SUM(AJ5167:AJ5169)</f>
        <v>0</v>
      </c>
      <c r="AK5166" s="9">
        <f t="shared" si="1469"/>
        <v>0</v>
      </c>
      <c r="AL5166" s="9">
        <f t="shared" si="1469"/>
        <v>0</v>
      </c>
      <c r="AM5166" s="9">
        <f t="shared" si="1469"/>
        <v>0</v>
      </c>
      <c r="AN5166" s="9">
        <f t="shared" si="1469"/>
        <v>0</v>
      </c>
      <c r="AO5166" s="9">
        <f t="shared" si="1469"/>
        <v>0</v>
      </c>
      <c r="AP5166" s="9">
        <f t="shared" si="1469"/>
        <v>0</v>
      </c>
      <c r="AQ5166" s="9">
        <f t="shared" si="1469"/>
        <v>0</v>
      </c>
      <c r="AR5166" s="9">
        <f t="shared" si="1469"/>
        <v>0</v>
      </c>
      <c r="AS5166" s="9">
        <f t="shared" si="1469"/>
        <v>0</v>
      </c>
      <c r="AT5166" s="9">
        <f t="shared" si="1469"/>
        <v>0</v>
      </c>
      <c r="AU5166" s="9">
        <v>0</v>
      </c>
      <c r="AV5166" s="9">
        <v>0</v>
      </c>
      <c r="AW5166" s="9">
        <f t="shared" si="1441"/>
        <v>0</v>
      </c>
    </row>
    <row r="5167" spans="1:49">
      <c r="A5167" s="44" t="s">
        <v>797</v>
      </c>
      <c r="B5167" s="45" t="s">
        <v>1031</v>
      </c>
      <c r="C5167" s="45" t="s">
        <v>1514</v>
      </c>
      <c r="D5167" s="452" t="s">
        <v>2993</v>
      </c>
      <c r="E5167" s="367" t="s">
        <v>1715</v>
      </c>
      <c r="F5167" s="302"/>
      <c r="G5167" s="468" t="s">
        <v>3076</v>
      </c>
      <c r="H5167" s="302" t="s">
        <v>2334</v>
      </c>
      <c r="I5167" s="203" t="s">
        <v>2570</v>
      </c>
      <c r="J5167" s="15">
        <f>J6090</f>
        <v>0</v>
      </c>
      <c r="K5167" s="15">
        <f t="shared" ref="K5167:AT5167" si="1470">K6090</f>
        <v>0</v>
      </c>
      <c r="L5167" s="15">
        <f t="shared" si="1470"/>
        <v>0</v>
      </c>
      <c r="M5167" s="15">
        <f t="shared" si="1470"/>
        <v>0</v>
      </c>
      <c r="N5167" s="15">
        <f t="shared" si="1470"/>
        <v>0</v>
      </c>
      <c r="O5167" s="15">
        <f t="shared" si="1470"/>
        <v>0</v>
      </c>
      <c r="P5167" s="15">
        <f t="shared" si="1470"/>
        <v>0</v>
      </c>
      <c r="Q5167" s="15">
        <f t="shared" si="1470"/>
        <v>0</v>
      </c>
      <c r="R5167" s="15">
        <f t="shared" si="1470"/>
        <v>0</v>
      </c>
      <c r="S5167" s="15">
        <f t="shared" si="1470"/>
        <v>0</v>
      </c>
      <c r="T5167" s="15">
        <f t="shared" si="1470"/>
        <v>0</v>
      </c>
      <c r="U5167" s="15">
        <v>0</v>
      </c>
      <c r="V5167" s="15">
        <v>0</v>
      </c>
      <c r="W5167" s="15">
        <f>W6090</f>
        <v>0</v>
      </c>
      <c r="X5167" s="15">
        <f t="shared" si="1470"/>
        <v>0</v>
      </c>
      <c r="Y5167" s="15">
        <f t="shared" si="1470"/>
        <v>0</v>
      </c>
      <c r="Z5167" s="15">
        <f t="shared" si="1470"/>
        <v>0</v>
      </c>
      <c r="AA5167" s="15">
        <f t="shared" si="1470"/>
        <v>0</v>
      </c>
      <c r="AB5167" s="15">
        <f t="shared" si="1470"/>
        <v>0</v>
      </c>
      <c r="AC5167" s="15">
        <f t="shared" si="1470"/>
        <v>0</v>
      </c>
      <c r="AD5167" s="15">
        <f t="shared" si="1470"/>
        <v>0</v>
      </c>
      <c r="AE5167" s="15">
        <f t="shared" si="1470"/>
        <v>0</v>
      </c>
      <c r="AF5167" s="15">
        <f t="shared" si="1470"/>
        <v>0</v>
      </c>
      <c r="AG5167" s="15">
        <f t="shared" si="1470"/>
        <v>0</v>
      </c>
      <c r="AH5167" s="15">
        <v>0</v>
      </c>
      <c r="AI5167" s="15">
        <v>0</v>
      </c>
      <c r="AJ5167" s="15">
        <f>AJ6090</f>
        <v>0</v>
      </c>
      <c r="AK5167" s="15">
        <f t="shared" si="1470"/>
        <v>0</v>
      </c>
      <c r="AL5167" s="15">
        <f t="shared" si="1470"/>
        <v>0</v>
      </c>
      <c r="AM5167" s="15">
        <f t="shared" si="1470"/>
        <v>0</v>
      </c>
      <c r="AN5167" s="15">
        <f t="shared" si="1470"/>
        <v>0</v>
      </c>
      <c r="AO5167" s="15">
        <f t="shared" si="1470"/>
        <v>0</v>
      </c>
      <c r="AP5167" s="15">
        <f t="shared" si="1470"/>
        <v>0</v>
      </c>
      <c r="AQ5167" s="15">
        <f t="shared" si="1470"/>
        <v>0</v>
      </c>
      <c r="AR5167" s="15">
        <f t="shared" si="1470"/>
        <v>0</v>
      </c>
      <c r="AS5167" s="15">
        <f t="shared" si="1470"/>
        <v>0</v>
      </c>
      <c r="AT5167" s="15">
        <f t="shared" si="1470"/>
        <v>0</v>
      </c>
      <c r="AU5167" s="15">
        <v>0</v>
      </c>
      <c r="AV5167" s="15">
        <v>0</v>
      </c>
      <c r="AW5167" s="15">
        <f t="shared" si="1441"/>
        <v>0</v>
      </c>
    </row>
    <row r="5168" spans="1:49">
      <c r="A5168" s="44" t="s">
        <v>797</v>
      </c>
      <c r="B5168" s="45" t="s">
        <v>1031</v>
      </c>
      <c r="C5168" s="45" t="s">
        <v>1514</v>
      </c>
      <c r="D5168" s="452" t="s">
        <v>2993</v>
      </c>
      <c r="E5168" s="367" t="s">
        <v>1517</v>
      </c>
      <c r="F5168" s="50"/>
      <c r="G5168" s="468" t="s">
        <v>3076</v>
      </c>
      <c r="H5168" s="50" t="s">
        <v>2334</v>
      </c>
      <c r="I5168" s="56" t="s">
        <v>652</v>
      </c>
      <c r="J5168" s="8">
        <f>J5703</f>
        <v>0</v>
      </c>
      <c r="K5168" s="8">
        <f t="shared" ref="K5168:AT5168" si="1471">K5703</f>
        <v>0</v>
      </c>
      <c r="L5168" s="8">
        <f t="shared" si="1471"/>
        <v>0</v>
      </c>
      <c r="M5168" s="8">
        <f t="shared" si="1471"/>
        <v>0</v>
      </c>
      <c r="N5168" s="8">
        <f t="shared" si="1471"/>
        <v>0</v>
      </c>
      <c r="O5168" s="8">
        <f t="shared" si="1471"/>
        <v>0</v>
      </c>
      <c r="P5168" s="8">
        <f t="shared" si="1471"/>
        <v>0</v>
      </c>
      <c r="Q5168" s="8">
        <f t="shared" si="1471"/>
        <v>0</v>
      </c>
      <c r="R5168" s="8">
        <f t="shared" si="1471"/>
        <v>0</v>
      </c>
      <c r="S5168" s="8">
        <f t="shared" si="1471"/>
        <v>0</v>
      </c>
      <c r="T5168" s="8">
        <f t="shared" si="1471"/>
        <v>0</v>
      </c>
      <c r="U5168" s="8">
        <v>0</v>
      </c>
      <c r="V5168" s="8">
        <v>0</v>
      </c>
      <c r="W5168" s="8">
        <f>W5703</f>
        <v>0</v>
      </c>
      <c r="X5168" s="8">
        <f t="shared" si="1471"/>
        <v>0</v>
      </c>
      <c r="Y5168" s="8">
        <f t="shared" si="1471"/>
        <v>0</v>
      </c>
      <c r="Z5168" s="8">
        <f t="shared" si="1471"/>
        <v>0</v>
      </c>
      <c r="AA5168" s="8">
        <f t="shared" si="1471"/>
        <v>0</v>
      </c>
      <c r="AB5168" s="8">
        <f t="shared" si="1471"/>
        <v>0</v>
      </c>
      <c r="AC5168" s="8">
        <f t="shared" si="1471"/>
        <v>0</v>
      </c>
      <c r="AD5168" s="8">
        <f t="shared" si="1471"/>
        <v>0</v>
      </c>
      <c r="AE5168" s="8">
        <f t="shared" si="1471"/>
        <v>0</v>
      </c>
      <c r="AF5168" s="8">
        <f t="shared" si="1471"/>
        <v>0</v>
      </c>
      <c r="AG5168" s="8">
        <f t="shared" si="1471"/>
        <v>0</v>
      </c>
      <c r="AH5168" s="8">
        <v>0</v>
      </c>
      <c r="AI5168" s="8">
        <v>0</v>
      </c>
      <c r="AJ5168" s="8">
        <f>AJ5703</f>
        <v>0</v>
      </c>
      <c r="AK5168" s="8">
        <f t="shared" si="1471"/>
        <v>0</v>
      </c>
      <c r="AL5168" s="8">
        <f t="shared" si="1471"/>
        <v>0</v>
      </c>
      <c r="AM5168" s="8">
        <f t="shared" si="1471"/>
        <v>0</v>
      </c>
      <c r="AN5168" s="8">
        <f t="shared" si="1471"/>
        <v>0</v>
      </c>
      <c r="AO5168" s="8">
        <f t="shared" si="1471"/>
        <v>0</v>
      </c>
      <c r="AP5168" s="8">
        <f t="shared" si="1471"/>
        <v>0</v>
      </c>
      <c r="AQ5168" s="8">
        <f t="shared" si="1471"/>
        <v>0</v>
      </c>
      <c r="AR5168" s="8">
        <f t="shared" si="1471"/>
        <v>0</v>
      </c>
      <c r="AS5168" s="8">
        <f t="shared" si="1471"/>
        <v>0</v>
      </c>
      <c r="AT5168" s="8">
        <f t="shared" si="1471"/>
        <v>0</v>
      </c>
      <c r="AU5168" s="8">
        <v>0</v>
      </c>
      <c r="AV5168" s="8">
        <v>0</v>
      </c>
      <c r="AW5168" s="8">
        <f t="shared" si="1441"/>
        <v>0</v>
      </c>
    </row>
    <row r="5169" spans="1:49" s="59" customFormat="1">
      <c r="A5169" s="44" t="s">
        <v>797</v>
      </c>
      <c r="B5169" s="45" t="s">
        <v>1031</v>
      </c>
      <c r="C5169" s="45" t="s">
        <v>1514</v>
      </c>
      <c r="D5169" s="452" t="s">
        <v>2993</v>
      </c>
      <c r="E5169" s="57" t="s">
        <v>1517</v>
      </c>
      <c r="F5169" s="58"/>
      <c r="G5169" s="468" t="s">
        <v>3076</v>
      </c>
      <c r="H5169" s="50" t="s">
        <v>2334</v>
      </c>
      <c r="I5169" s="188" t="s">
        <v>2584</v>
      </c>
      <c r="J5169" s="13">
        <f>J5219+J5267+J5316+J5364+J5413+J5461+J5509+J5558+J5606+J5655+J5704+J5753+J5801+J5849+J5897+J5945+J5993+J6042+J6091+J6139+J6188+J6237+J6286+J6335+J6384+J6433+J6483+J6532+J6580+J6629+J6678+J6727+J6777+J6825+J6875</f>
        <v>0</v>
      </c>
      <c r="K5169" s="13">
        <f t="shared" ref="K5169:AT5169" si="1472">K5219+K5267+K5316+K5364+K5413+K5461+K5509+K5558+K5606+K5655+K5704+K5753+K5801+K5849+K5897+K5945+K5993+K6042+K6091+K6139+K6188+K6237+K6286+K6335+K6384+K6433+K6483+K6532+K6580+K6629+K6678+K6727+K6777+K6825+K6875</f>
        <v>0</v>
      </c>
      <c r="L5169" s="13">
        <f t="shared" si="1472"/>
        <v>0</v>
      </c>
      <c r="M5169" s="13">
        <f t="shared" si="1472"/>
        <v>0</v>
      </c>
      <c r="N5169" s="13">
        <f t="shared" si="1472"/>
        <v>0</v>
      </c>
      <c r="O5169" s="13">
        <f t="shared" si="1472"/>
        <v>0</v>
      </c>
      <c r="P5169" s="13">
        <f t="shared" si="1472"/>
        <v>0</v>
      </c>
      <c r="Q5169" s="13">
        <f t="shared" si="1472"/>
        <v>0</v>
      </c>
      <c r="R5169" s="13">
        <f t="shared" si="1472"/>
        <v>0</v>
      </c>
      <c r="S5169" s="13">
        <f t="shared" si="1472"/>
        <v>0</v>
      </c>
      <c r="T5169" s="13">
        <f t="shared" si="1472"/>
        <v>0</v>
      </c>
      <c r="U5169" s="13">
        <v>0</v>
      </c>
      <c r="V5169" s="13">
        <v>0</v>
      </c>
      <c r="W5169" s="13">
        <f>W5219+W5267+W5316+W5364+W5413+W5461+W5509+W5558+W5606+W5655+W5704+W5753+W5801+W5849+W5897+W5945+W5993+W6042+W6091+W6139+W6188+W6237+W6286+W6335+W6384+W6433+W6483+W6532+W6580+W6629+W6678+W6727+W6777+W6825+W6875</f>
        <v>0</v>
      </c>
      <c r="X5169" s="13">
        <f t="shared" si="1472"/>
        <v>0</v>
      </c>
      <c r="Y5169" s="13">
        <f t="shared" si="1472"/>
        <v>0</v>
      </c>
      <c r="Z5169" s="13">
        <f t="shared" si="1472"/>
        <v>0</v>
      </c>
      <c r="AA5169" s="13">
        <f t="shared" si="1472"/>
        <v>0</v>
      </c>
      <c r="AB5169" s="13">
        <f t="shared" si="1472"/>
        <v>0</v>
      </c>
      <c r="AC5169" s="13">
        <f t="shared" si="1472"/>
        <v>0</v>
      </c>
      <c r="AD5169" s="13">
        <f t="shared" si="1472"/>
        <v>0</v>
      </c>
      <c r="AE5169" s="13">
        <f t="shared" si="1472"/>
        <v>0</v>
      </c>
      <c r="AF5169" s="13">
        <f t="shared" si="1472"/>
        <v>0</v>
      </c>
      <c r="AG5169" s="13">
        <f t="shared" si="1472"/>
        <v>0</v>
      </c>
      <c r="AH5169" s="13">
        <v>0</v>
      </c>
      <c r="AI5169" s="13">
        <v>0</v>
      </c>
      <c r="AJ5169" s="13">
        <f>AJ5219+AJ5267+AJ5316+AJ5364+AJ5413+AJ5461+AJ5509+AJ5558+AJ5606+AJ5655+AJ5704+AJ5753+AJ5801+AJ5849+AJ5897+AJ5945+AJ5993+AJ6042+AJ6091+AJ6139+AJ6188+AJ6237+AJ6286+AJ6335+AJ6384+AJ6433+AJ6483+AJ6532+AJ6580+AJ6629+AJ6678+AJ6727+AJ6777+AJ6825+AJ6875</f>
        <v>0</v>
      </c>
      <c r="AK5169" s="13">
        <f t="shared" si="1472"/>
        <v>0</v>
      </c>
      <c r="AL5169" s="13">
        <f t="shared" si="1472"/>
        <v>0</v>
      </c>
      <c r="AM5169" s="13">
        <f t="shared" si="1472"/>
        <v>0</v>
      </c>
      <c r="AN5169" s="13">
        <f t="shared" si="1472"/>
        <v>0</v>
      </c>
      <c r="AO5169" s="13">
        <f t="shared" si="1472"/>
        <v>0</v>
      </c>
      <c r="AP5169" s="13">
        <f t="shared" si="1472"/>
        <v>0</v>
      </c>
      <c r="AQ5169" s="13">
        <f t="shared" si="1472"/>
        <v>0</v>
      </c>
      <c r="AR5169" s="13">
        <f t="shared" si="1472"/>
        <v>0</v>
      </c>
      <c r="AS5169" s="13">
        <f t="shared" si="1472"/>
        <v>0</v>
      </c>
      <c r="AT5169" s="13">
        <f t="shared" si="1472"/>
        <v>0</v>
      </c>
      <c r="AU5169" s="13">
        <v>0</v>
      </c>
      <c r="AV5169" s="13">
        <v>0</v>
      </c>
      <c r="AW5169" s="13">
        <f t="shared" si="1441"/>
        <v>0</v>
      </c>
    </row>
    <row r="5170" spans="1:49">
      <c r="A5170" s="44"/>
      <c r="B5170" s="45"/>
      <c r="C5170" s="45"/>
      <c r="D5170" s="45"/>
      <c r="E5170" s="531"/>
      <c r="F5170" s="50"/>
      <c r="G5170" s="50"/>
      <c r="H5170" s="50"/>
      <c r="I5170" s="49" t="s">
        <v>1157</v>
      </c>
      <c r="J5170" s="12">
        <f>SUM(J5171)</f>
        <v>883820</v>
      </c>
      <c r="K5170" s="12">
        <f t="shared" ref="K5170:AT5170" si="1473">SUM(K5171)</f>
        <v>13610</v>
      </c>
      <c r="L5170" s="12">
        <f t="shared" si="1473"/>
        <v>32557</v>
      </c>
      <c r="M5170" s="12">
        <f t="shared" si="1473"/>
        <v>34139</v>
      </c>
      <c r="N5170" s="12">
        <f t="shared" si="1473"/>
        <v>53702</v>
      </c>
      <c r="O5170" s="12">
        <f t="shared" si="1473"/>
        <v>79510</v>
      </c>
      <c r="P5170" s="12">
        <f t="shared" si="1473"/>
        <v>25600</v>
      </c>
      <c r="Q5170" s="12">
        <f t="shared" si="1473"/>
        <v>26110</v>
      </c>
      <c r="R5170" s="12">
        <f t="shared" si="1473"/>
        <v>32600</v>
      </c>
      <c r="S5170" s="12">
        <f t="shared" si="1473"/>
        <v>124631</v>
      </c>
      <c r="T5170" s="12">
        <f t="shared" si="1473"/>
        <v>34145</v>
      </c>
      <c r="U5170" s="12">
        <v>456604</v>
      </c>
      <c r="V5170" s="12">
        <v>427216</v>
      </c>
      <c r="W5170" s="12">
        <f>SUM(W5171)</f>
        <v>66550</v>
      </c>
      <c r="X5170" s="12">
        <f t="shared" si="1473"/>
        <v>0</v>
      </c>
      <c r="Y5170" s="12">
        <f t="shared" si="1473"/>
        <v>0</v>
      </c>
      <c r="Z5170" s="12">
        <f t="shared" si="1473"/>
        <v>2000</v>
      </c>
      <c r="AA5170" s="12">
        <f t="shared" si="1473"/>
        <v>0</v>
      </c>
      <c r="AB5170" s="12">
        <f t="shared" si="1473"/>
        <v>4750</v>
      </c>
      <c r="AC5170" s="12">
        <f t="shared" si="1473"/>
        <v>0</v>
      </c>
      <c r="AD5170" s="12">
        <f t="shared" si="1473"/>
        <v>0</v>
      </c>
      <c r="AE5170" s="12">
        <f t="shared" si="1473"/>
        <v>0</v>
      </c>
      <c r="AF5170" s="12">
        <f t="shared" si="1473"/>
        <v>0</v>
      </c>
      <c r="AG5170" s="12">
        <f t="shared" si="1473"/>
        <v>2000</v>
      </c>
      <c r="AH5170" s="12">
        <v>8750</v>
      </c>
      <c r="AI5170" s="12">
        <v>57800</v>
      </c>
      <c r="AJ5170" s="12">
        <f>SUM(AJ5171)</f>
        <v>120470</v>
      </c>
      <c r="AK5170" s="12">
        <f t="shared" si="1473"/>
        <v>0</v>
      </c>
      <c r="AL5170" s="12">
        <f t="shared" si="1473"/>
        <v>0</v>
      </c>
      <c r="AM5170" s="12">
        <f t="shared" si="1473"/>
        <v>6400</v>
      </c>
      <c r="AN5170" s="12">
        <f t="shared" si="1473"/>
        <v>1600</v>
      </c>
      <c r="AO5170" s="12">
        <f t="shared" si="1473"/>
        <v>7500</v>
      </c>
      <c r="AP5170" s="12">
        <f t="shared" si="1473"/>
        <v>59000</v>
      </c>
      <c r="AQ5170" s="12">
        <f t="shared" si="1473"/>
        <v>20500</v>
      </c>
      <c r="AR5170" s="12">
        <f t="shared" si="1473"/>
        <v>0</v>
      </c>
      <c r="AS5170" s="12">
        <f t="shared" si="1473"/>
        <v>2300</v>
      </c>
      <c r="AT5170" s="12">
        <f t="shared" si="1473"/>
        <v>0</v>
      </c>
      <c r="AU5170" s="12">
        <v>97300</v>
      </c>
      <c r="AV5170" s="12">
        <v>23170</v>
      </c>
      <c r="AW5170" s="12">
        <f t="shared" si="1441"/>
        <v>562654</v>
      </c>
    </row>
    <row r="5171" spans="1:49">
      <c r="A5171" s="44" t="s">
        <v>797</v>
      </c>
      <c r="B5171" s="45" t="s">
        <v>1031</v>
      </c>
      <c r="C5171" s="45" t="s">
        <v>1514</v>
      </c>
      <c r="D5171" s="452" t="s">
        <v>2993</v>
      </c>
      <c r="E5171" s="213" t="s">
        <v>1402</v>
      </c>
      <c r="F5171" s="65"/>
      <c r="G5171" s="65"/>
      <c r="H5171" s="65"/>
      <c r="I5171" s="1" t="s">
        <v>1158</v>
      </c>
      <c r="J5171" s="9">
        <f>SUM(J5172:J5174)</f>
        <v>883820</v>
      </c>
      <c r="K5171" s="9">
        <f t="shared" ref="K5171:AT5171" si="1474">SUM(K5172:K5174)</f>
        <v>13610</v>
      </c>
      <c r="L5171" s="9">
        <f t="shared" si="1474"/>
        <v>32557</v>
      </c>
      <c r="M5171" s="9">
        <f t="shared" si="1474"/>
        <v>34139</v>
      </c>
      <c r="N5171" s="9">
        <f t="shared" si="1474"/>
        <v>53702</v>
      </c>
      <c r="O5171" s="9">
        <f t="shared" si="1474"/>
        <v>79510</v>
      </c>
      <c r="P5171" s="9">
        <f t="shared" si="1474"/>
        <v>25600</v>
      </c>
      <c r="Q5171" s="9">
        <f t="shared" si="1474"/>
        <v>26110</v>
      </c>
      <c r="R5171" s="9">
        <f t="shared" si="1474"/>
        <v>32600</v>
      </c>
      <c r="S5171" s="9">
        <f t="shared" si="1474"/>
        <v>124631</v>
      </c>
      <c r="T5171" s="9">
        <f t="shared" si="1474"/>
        <v>34145</v>
      </c>
      <c r="U5171" s="9">
        <v>456604</v>
      </c>
      <c r="V5171" s="9">
        <v>427216</v>
      </c>
      <c r="W5171" s="9">
        <f>SUM(W5172:W5174)</f>
        <v>66550</v>
      </c>
      <c r="X5171" s="9">
        <f t="shared" si="1474"/>
        <v>0</v>
      </c>
      <c r="Y5171" s="9">
        <f t="shared" si="1474"/>
        <v>0</v>
      </c>
      <c r="Z5171" s="9">
        <f t="shared" si="1474"/>
        <v>2000</v>
      </c>
      <c r="AA5171" s="9">
        <f t="shared" si="1474"/>
        <v>0</v>
      </c>
      <c r="AB5171" s="9">
        <f t="shared" si="1474"/>
        <v>4750</v>
      </c>
      <c r="AC5171" s="9">
        <f t="shared" si="1474"/>
        <v>0</v>
      </c>
      <c r="AD5171" s="9">
        <f t="shared" si="1474"/>
        <v>0</v>
      </c>
      <c r="AE5171" s="9">
        <f t="shared" si="1474"/>
        <v>0</v>
      </c>
      <c r="AF5171" s="9">
        <f t="shared" si="1474"/>
        <v>0</v>
      </c>
      <c r="AG5171" s="9">
        <f t="shared" si="1474"/>
        <v>2000</v>
      </c>
      <c r="AH5171" s="9">
        <v>8750</v>
      </c>
      <c r="AI5171" s="9">
        <v>57800</v>
      </c>
      <c r="AJ5171" s="9">
        <f>SUM(AJ5172:AJ5174)</f>
        <v>120470</v>
      </c>
      <c r="AK5171" s="9">
        <f t="shared" si="1474"/>
        <v>0</v>
      </c>
      <c r="AL5171" s="9">
        <f t="shared" si="1474"/>
        <v>0</v>
      </c>
      <c r="AM5171" s="9">
        <f t="shared" si="1474"/>
        <v>6400</v>
      </c>
      <c r="AN5171" s="9">
        <f t="shared" si="1474"/>
        <v>1600</v>
      </c>
      <c r="AO5171" s="9">
        <f t="shared" si="1474"/>
        <v>7500</v>
      </c>
      <c r="AP5171" s="9">
        <f t="shared" si="1474"/>
        <v>59000</v>
      </c>
      <c r="AQ5171" s="9">
        <f t="shared" si="1474"/>
        <v>20500</v>
      </c>
      <c r="AR5171" s="9">
        <f t="shared" si="1474"/>
        <v>0</v>
      </c>
      <c r="AS5171" s="9">
        <f t="shared" si="1474"/>
        <v>2300</v>
      </c>
      <c r="AT5171" s="9">
        <f t="shared" si="1474"/>
        <v>0</v>
      </c>
      <c r="AU5171" s="9">
        <v>97300</v>
      </c>
      <c r="AV5171" s="9">
        <v>23170</v>
      </c>
      <c r="AW5171" s="9">
        <f t="shared" si="1441"/>
        <v>562654</v>
      </c>
    </row>
    <row r="5172" spans="1:49" s="59" customFormat="1">
      <c r="A5172" s="76" t="s">
        <v>797</v>
      </c>
      <c r="B5172" s="77" t="s">
        <v>1031</v>
      </c>
      <c r="C5172" s="77" t="s">
        <v>1514</v>
      </c>
      <c r="D5172" s="452" t="s">
        <v>2993</v>
      </c>
      <c r="E5172" s="57" t="s">
        <v>1117</v>
      </c>
      <c r="F5172" s="58"/>
      <c r="G5172" s="468" t="s">
        <v>3076</v>
      </c>
      <c r="H5172" s="50" t="s">
        <v>2334</v>
      </c>
      <c r="I5172" s="56" t="s">
        <v>1125</v>
      </c>
      <c r="J5172" s="13">
        <f>J6828+J6681</f>
        <v>22000</v>
      </c>
      <c r="K5172" s="13">
        <f t="shared" ref="K5172:AT5172" si="1475">K6828+K6681</f>
        <v>0</v>
      </c>
      <c r="L5172" s="13">
        <f t="shared" si="1475"/>
        <v>0</v>
      </c>
      <c r="M5172" s="13">
        <f t="shared" si="1475"/>
        <v>0</v>
      </c>
      <c r="N5172" s="13">
        <f t="shared" si="1475"/>
        <v>0</v>
      </c>
      <c r="O5172" s="13">
        <f t="shared" si="1475"/>
        <v>1000</v>
      </c>
      <c r="P5172" s="13">
        <f t="shared" si="1475"/>
        <v>0</v>
      </c>
      <c r="Q5172" s="13">
        <f t="shared" si="1475"/>
        <v>0</v>
      </c>
      <c r="R5172" s="13">
        <f t="shared" si="1475"/>
        <v>1000</v>
      </c>
      <c r="S5172" s="13">
        <f t="shared" si="1475"/>
        <v>0</v>
      </c>
      <c r="T5172" s="13">
        <f t="shared" si="1475"/>
        <v>0</v>
      </c>
      <c r="U5172" s="13">
        <v>2000</v>
      </c>
      <c r="V5172" s="13">
        <v>20000</v>
      </c>
      <c r="W5172" s="13">
        <f>W6828+W6681</f>
        <v>30000</v>
      </c>
      <c r="X5172" s="13">
        <f t="shared" si="1475"/>
        <v>0</v>
      </c>
      <c r="Y5172" s="13">
        <f t="shared" si="1475"/>
        <v>0</v>
      </c>
      <c r="Z5172" s="13">
        <f t="shared" si="1475"/>
        <v>0</v>
      </c>
      <c r="AA5172" s="13">
        <f t="shared" si="1475"/>
        <v>0</v>
      </c>
      <c r="AB5172" s="13">
        <f t="shared" si="1475"/>
        <v>0</v>
      </c>
      <c r="AC5172" s="13">
        <f t="shared" si="1475"/>
        <v>0</v>
      </c>
      <c r="AD5172" s="13">
        <f t="shared" si="1475"/>
        <v>0</v>
      </c>
      <c r="AE5172" s="13">
        <f t="shared" si="1475"/>
        <v>0</v>
      </c>
      <c r="AF5172" s="13">
        <f t="shared" si="1475"/>
        <v>0</v>
      </c>
      <c r="AG5172" s="13">
        <f t="shared" si="1475"/>
        <v>0</v>
      </c>
      <c r="AH5172" s="13">
        <v>0</v>
      </c>
      <c r="AI5172" s="13">
        <v>30000</v>
      </c>
      <c r="AJ5172" s="13">
        <f>AJ6828+AJ6681</f>
        <v>0</v>
      </c>
      <c r="AK5172" s="13">
        <f t="shared" si="1475"/>
        <v>0</v>
      </c>
      <c r="AL5172" s="13">
        <f t="shared" si="1475"/>
        <v>0</v>
      </c>
      <c r="AM5172" s="13">
        <f t="shared" si="1475"/>
        <v>0</v>
      </c>
      <c r="AN5172" s="13">
        <f t="shared" si="1475"/>
        <v>0</v>
      </c>
      <c r="AO5172" s="13">
        <f t="shared" si="1475"/>
        <v>0</v>
      </c>
      <c r="AP5172" s="13">
        <f t="shared" si="1475"/>
        <v>0</v>
      </c>
      <c r="AQ5172" s="13">
        <f t="shared" si="1475"/>
        <v>0</v>
      </c>
      <c r="AR5172" s="13">
        <f t="shared" si="1475"/>
        <v>0</v>
      </c>
      <c r="AS5172" s="13">
        <f t="shared" si="1475"/>
        <v>0</v>
      </c>
      <c r="AT5172" s="13">
        <f t="shared" si="1475"/>
        <v>0</v>
      </c>
      <c r="AU5172" s="13">
        <v>0</v>
      </c>
      <c r="AV5172" s="13">
        <v>0</v>
      </c>
      <c r="AW5172" s="13">
        <f t="shared" si="1441"/>
        <v>2000</v>
      </c>
    </row>
    <row r="5173" spans="1:49">
      <c r="A5173" s="44" t="s">
        <v>797</v>
      </c>
      <c r="B5173" s="45" t="s">
        <v>1031</v>
      </c>
      <c r="C5173" s="45" t="s">
        <v>1514</v>
      </c>
      <c r="D5173" s="452" t="s">
        <v>2993</v>
      </c>
      <c r="E5173" s="367" t="s">
        <v>1409</v>
      </c>
      <c r="F5173" s="50"/>
      <c r="G5173" s="468" t="s">
        <v>3076</v>
      </c>
      <c r="H5173" s="50" t="s">
        <v>2334</v>
      </c>
      <c r="I5173" s="42" t="s">
        <v>1518</v>
      </c>
      <c r="J5173" s="8">
        <f t="shared" ref="J5173:AT5173" si="1476">J5222+J5270+J5319+J5367+J5416+J5464+J5512+J5609+J5756+J5804+J5852+J5948+J5996+J6045+J6094+J6142+J6191+J6240+J6289+J6338+J6387+J6436+J6486+J6535+J6583+J6780+J6632+J6682+J6730+J6829+J5658+J5707+J5561+J5900</f>
        <v>585811</v>
      </c>
      <c r="K5173" s="8">
        <f t="shared" si="1476"/>
        <v>13610</v>
      </c>
      <c r="L5173" s="8">
        <f t="shared" si="1476"/>
        <v>27357</v>
      </c>
      <c r="M5173" s="8">
        <f t="shared" si="1476"/>
        <v>32139</v>
      </c>
      <c r="N5173" s="8">
        <f t="shared" si="1476"/>
        <v>43193</v>
      </c>
      <c r="O5173" s="8">
        <f t="shared" si="1476"/>
        <v>75960</v>
      </c>
      <c r="P5173" s="8">
        <f t="shared" si="1476"/>
        <v>20600</v>
      </c>
      <c r="Q5173" s="8">
        <f t="shared" si="1476"/>
        <v>21910</v>
      </c>
      <c r="R5173" s="8">
        <f t="shared" si="1476"/>
        <v>29600</v>
      </c>
      <c r="S5173" s="8">
        <f t="shared" si="1476"/>
        <v>96431</v>
      </c>
      <c r="T5173" s="8">
        <f t="shared" si="1476"/>
        <v>18650</v>
      </c>
      <c r="U5173" s="8">
        <v>379450</v>
      </c>
      <c r="V5173" s="8">
        <v>206361</v>
      </c>
      <c r="W5173" s="8">
        <f t="shared" si="1476"/>
        <v>36550</v>
      </c>
      <c r="X5173" s="8">
        <f t="shared" si="1476"/>
        <v>0</v>
      </c>
      <c r="Y5173" s="8">
        <f t="shared" si="1476"/>
        <v>0</v>
      </c>
      <c r="Z5173" s="8">
        <f t="shared" si="1476"/>
        <v>2000</v>
      </c>
      <c r="AA5173" s="8">
        <f t="shared" si="1476"/>
        <v>0</v>
      </c>
      <c r="AB5173" s="8">
        <f t="shared" si="1476"/>
        <v>4750</v>
      </c>
      <c r="AC5173" s="8">
        <f t="shared" si="1476"/>
        <v>0</v>
      </c>
      <c r="AD5173" s="8">
        <f t="shared" si="1476"/>
        <v>0</v>
      </c>
      <c r="AE5173" s="8">
        <f t="shared" si="1476"/>
        <v>0</v>
      </c>
      <c r="AF5173" s="8">
        <f t="shared" si="1476"/>
        <v>0</v>
      </c>
      <c r="AG5173" s="8">
        <f t="shared" si="1476"/>
        <v>2000</v>
      </c>
      <c r="AH5173" s="8">
        <v>8750</v>
      </c>
      <c r="AI5173" s="8">
        <v>27800</v>
      </c>
      <c r="AJ5173" s="8">
        <f t="shared" si="1476"/>
        <v>54549</v>
      </c>
      <c r="AK5173" s="8">
        <f>AK5222+AK5270+AK5319+AK5367+AK5416+AK5464+AK5512+AK5609+AK5756+AK5804+AK5852+AK5948+AK5996+AK6045+AK6094+AK6142+AK6191+AK6240+AK6289+AK6338+AK6387+AK6436+AK6486+AK6535+AK6583+AK6780+AK6632+AK6682+AK6730+AK6829+AK5658+AK5707+AK5561+AK5900</f>
        <v>0</v>
      </c>
      <c r="AL5173" s="8">
        <f t="shared" si="1476"/>
        <v>0</v>
      </c>
      <c r="AM5173" s="8">
        <f t="shared" si="1476"/>
        <v>6400</v>
      </c>
      <c r="AN5173" s="8">
        <f t="shared" si="1476"/>
        <v>1600</v>
      </c>
      <c r="AO5173" s="8">
        <f t="shared" si="1476"/>
        <v>0</v>
      </c>
      <c r="AP5173" s="8">
        <f t="shared" si="1476"/>
        <v>30500</v>
      </c>
      <c r="AQ5173" s="8">
        <f>AQ5222+AQ5270+AQ5319+AQ5367+AQ5416+AQ5464+AQ5512+AQ5609+AQ5756+AQ5804+AQ5852+AQ5948+AQ5996+AQ6045+AQ6094+AQ6142+AQ6191+AQ6240+AQ6289+AQ6338+AQ6387+AQ6436+AQ6486+AQ6535+AQ6583+AQ6780+AQ6632+AQ6682+AQ6730+AQ6829+AQ5658+AQ5707+AQ5561+AQ5900</f>
        <v>5500</v>
      </c>
      <c r="AR5173" s="8">
        <f t="shared" si="1476"/>
        <v>0</v>
      </c>
      <c r="AS5173" s="8">
        <f t="shared" si="1476"/>
        <v>2300</v>
      </c>
      <c r="AT5173" s="8">
        <f t="shared" si="1476"/>
        <v>0</v>
      </c>
      <c r="AU5173" s="8">
        <v>46300</v>
      </c>
      <c r="AV5173" s="8">
        <v>8249</v>
      </c>
      <c r="AW5173" s="8">
        <f t="shared" ref="AW5173" si="1477">AW5222+AW5270+AW5319+AW5367+AW5416+AW5464+AW5512+AW5609+AW5756+AW5804+AW5852+AW5948+AW5996+AW6045+AW6094+AW6142+AW6191+AW6240+AW6289+AW6338+AW6387+AW6436+AW6486+AW6535+AW6583+AW6780+AW6632+AW6682+AW6730+AW6829+AW5658+AW5707+AW5561+AW5900</f>
        <v>434500</v>
      </c>
    </row>
    <row r="5174" spans="1:49">
      <c r="A5174" s="44" t="s">
        <v>797</v>
      </c>
      <c r="B5174" s="45" t="s">
        <v>1031</v>
      </c>
      <c r="C5174" s="45" t="s">
        <v>1514</v>
      </c>
      <c r="D5174" s="452" t="s">
        <v>2993</v>
      </c>
      <c r="E5174" s="367" t="s">
        <v>1367</v>
      </c>
      <c r="F5174" s="50"/>
      <c r="G5174" s="468" t="s">
        <v>3076</v>
      </c>
      <c r="H5174" s="50" t="s">
        <v>2334</v>
      </c>
      <c r="I5174" s="42" t="s">
        <v>1400</v>
      </c>
      <c r="J5174" s="8">
        <f t="shared" ref="J5174:AT5174" si="1478">SUM(J5271,J5610,J5997,J6143,J5513,J6633,J6830,J6437,J6487,J6584,J6241,J6731,J5368,J6339,J6192,J6290)</f>
        <v>276009</v>
      </c>
      <c r="K5174" s="8">
        <f t="shared" si="1478"/>
        <v>0</v>
      </c>
      <c r="L5174" s="8">
        <f t="shared" si="1478"/>
        <v>5200</v>
      </c>
      <c r="M5174" s="8">
        <f t="shared" si="1478"/>
        <v>2000</v>
      </c>
      <c r="N5174" s="8">
        <f t="shared" si="1478"/>
        <v>10509</v>
      </c>
      <c r="O5174" s="8">
        <f t="shared" si="1478"/>
        <v>2550</v>
      </c>
      <c r="P5174" s="8">
        <f t="shared" si="1478"/>
        <v>5000</v>
      </c>
      <c r="Q5174" s="8">
        <f t="shared" si="1478"/>
        <v>4200</v>
      </c>
      <c r="R5174" s="8">
        <f t="shared" si="1478"/>
        <v>2000</v>
      </c>
      <c r="S5174" s="8">
        <f t="shared" si="1478"/>
        <v>28200</v>
      </c>
      <c r="T5174" s="8">
        <f t="shared" si="1478"/>
        <v>15495</v>
      </c>
      <c r="U5174" s="8">
        <v>75154</v>
      </c>
      <c r="V5174" s="8">
        <v>200855</v>
      </c>
      <c r="W5174" s="8">
        <f t="shared" si="1478"/>
        <v>0</v>
      </c>
      <c r="X5174" s="8">
        <f t="shared" si="1478"/>
        <v>0</v>
      </c>
      <c r="Y5174" s="8">
        <f t="shared" si="1478"/>
        <v>0</v>
      </c>
      <c r="Z5174" s="8">
        <f t="shared" si="1478"/>
        <v>0</v>
      </c>
      <c r="AA5174" s="8">
        <f t="shared" si="1478"/>
        <v>0</v>
      </c>
      <c r="AB5174" s="8">
        <f t="shared" si="1478"/>
        <v>0</v>
      </c>
      <c r="AC5174" s="8">
        <f t="shared" si="1478"/>
        <v>0</v>
      </c>
      <c r="AD5174" s="8">
        <f t="shared" si="1478"/>
        <v>0</v>
      </c>
      <c r="AE5174" s="8">
        <f t="shared" si="1478"/>
        <v>0</v>
      </c>
      <c r="AF5174" s="8">
        <f t="shared" si="1478"/>
        <v>0</v>
      </c>
      <c r="AG5174" s="8">
        <f t="shared" si="1478"/>
        <v>0</v>
      </c>
      <c r="AH5174" s="8">
        <v>0</v>
      </c>
      <c r="AI5174" s="8">
        <v>0</v>
      </c>
      <c r="AJ5174" s="8">
        <f t="shared" si="1478"/>
        <v>65921</v>
      </c>
      <c r="AK5174" s="8">
        <f t="shared" si="1478"/>
        <v>0</v>
      </c>
      <c r="AL5174" s="8">
        <f t="shared" si="1478"/>
        <v>0</v>
      </c>
      <c r="AM5174" s="8">
        <f t="shared" si="1478"/>
        <v>0</v>
      </c>
      <c r="AN5174" s="8">
        <f t="shared" si="1478"/>
        <v>0</v>
      </c>
      <c r="AO5174" s="8">
        <f t="shared" si="1478"/>
        <v>7500</v>
      </c>
      <c r="AP5174" s="8">
        <f t="shared" si="1478"/>
        <v>28500</v>
      </c>
      <c r="AQ5174" s="8">
        <f t="shared" si="1478"/>
        <v>15000</v>
      </c>
      <c r="AR5174" s="8">
        <f t="shared" si="1478"/>
        <v>0</v>
      </c>
      <c r="AS5174" s="8">
        <f t="shared" si="1478"/>
        <v>0</v>
      </c>
      <c r="AT5174" s="8">
        <f t="shared" si="1478"/>
        <v>0</v>
      </c>
      <c r="AU5174" s="8">
        <v>51000</v>
      </c>
      <c r="AV5174" s="8">
        <v>14921</v>
      </c>
      <c r="AW5174" s="8">
        <f t="shared" ref="AW5174" si="1479">SUM(AW5271,AW5610,AW5997,AW6143,AW5513,AW6633,AW6830,AW6437,AW6487,AW6584,AW6241,AW6731,AW5368,AW6339,AW6192,AW6290)</f>
        <v>116845</v>
      </c>
    </row>
    <row r="5175" spans="1:49">
      <c r="A5175" s="44"/>
      <c r="B5175" s="45"/>
      <c r="C5175" s="45"/>
      <c r="D5175" s="45"/>
      <c r="E5175" s="531"/>
      <c r="F5175" s="50"/>
      <c r="G5175" s="50"/>
      <c r="H5175" s="50"/>
      <c r="I5175" s="42"/>
      <c r="U5175" s="15">
        <v>0</v>
      </c>
      <c r="V5175" s="15">
        <v>0</v>
      </c>
      <c r="AH5175" s="15">
        <v>0</v>
      </c>
      <c r="AI5175" s="15">
        <v>0</v>
      </c>
      <c r="AU5175" s="15">
        <v>0</v>
      </c>
      <c r="AV5175" s="15">
        <v>0</v>
      </c>
      <c r="AW5175" s="15">
        <f>U5175+AH5175+AU5175</f>
        <v>0</v>
      </c>
    </row>
    <row r="5176" spans="1:49">
      <c r="A5176" s="48"/>
      <c r="B5176" s="42"/>
      <c r="C5176" s="42"/>
      <c r="D5176" s="42"/>
      <c r="E5176" s="531"/>
      <c r="F5176" s="50"/>
      <c r="G5176" s="50"/>
      <c r="H5176" s="50"/>
      <c r="I5176" s="49" t="s">
        <v>936</v>
      </c>
      <c r="J5176" s="12">
        <f>SUM(J5144,J5165,J5170)</f>
        <v>4092630</v>
      </c>
      <c r="K5176" s="12">
        <f t="shared" ref="K5176:AT5176" si="1480">SUM(K5144,K5165,K5170)</f>
        <v>142884</v>
      </c>
      <c r="L5176" s="12">
        <f t="shared" si="1480"/>
        <v>376810</v>
      </c>
      <c r="M5176" s="12">
        <f t="shared" si="1480"/>
        <v>339576</v>
      </c>
      <c r="N5176" s="12">
        <f t="shared" si="1480"/>
        <v>273054</v>
      </c>
      <c r="O5176" s="12">
        <f t="shared" si="1480"/>
        <v>253720</v>
      </c>
      <c r="P5176" s="12">
        <f t="shared" si="1480"/>
        <v>262836</v>
      </c>
      <c r="Q5176" s="12">
        <f t="shared" si="1480"/>
        <v>129526</v>
      </c>
      <c r="R5176" s="12">
        <f t="shared" si="1480"/>
        <v>128295</v>
      </c>
      <c r="S5176" s="12">
        <f t="shared" si="1480"/>
        <v>340082</v>
      </c>
      <c r="T5176" s="12">
        <f t="shared" si="1480"/>
        <v>194938</v>
      </c>
      <c r="U5176" s="12">
        <v>2441721</v>
      </c>
      <c r="V5176" s="12">
        <v>1650909</v>
      </c>
      <c r="W5176" s="12">
        <f>SUM(W5144,W5165,W5170)</f>
        <v>129559</v>
      </c>
      <c r="X5176" s="12">
        <f t="shared" si="1480"/>
        <v>0</v>
      </c>
      <c r="Y5176" s="12">
        <f t="shared" si="1480"/>
        <v>0</v>
      </c>
      <c r="Z5176" s="12">
        <f t="shared" si="1480"/>
        <v>3000</v>
      </c>
      <c r="AA5176" s="12">
        <f t="shared" si="1480"/>
        <v>2089</v>
      </c>
      <c r="AB5176" s="12">
        <f t="shared" si="1480"/>
        <v>25970</v>
      </c>
      <c r="AC5176" s="12">
        <f t="shared" si="1480"/>
        <v>0</v>
      </c>
      <c r="AD5176" s="12">
        <f t="shared" si="1480"/>
        <v>0</v>
      </c>
      <c r="AE5176" s="12">
        <f t="shared" si="1480"/>
        <v>0</v>
      </c>
      <c r="AF5176" s="12">
        <f t="shared" si="1480"/>
        <v>7000</v>
      </c>
      <c r="AG5176" s="12">
        <f t="shared" si="1480"/>
        <v>2000</v>
      </c>
      <c r="AH5176" s="12">
        <v>40059</v>
      </c>
      <c r="AI5176" s="12">
        <v>89500</v>
      </c>
      <c r="AJ5176" s="12">
        <f>SUM(AJ5144,AJ5165,AJ5170)</f>
        <v>181550</v>
      </c>
      <c r="AK5176" s="12">
        <f t="shared" si="1480"/>
        <v>0</v>
      </c>
      <c r="AL5176" s="12">
        <f t="shared" si="1480"/>
        <v>0</v>
      </c>
      <c r="AM5176" s="12">
        <f t="shared" si="1480"/>
        <v>13107</v>
      </c>
      <c r="AN5176" s="12">
        <f t="shared" si="1480"/>
        <v>17320</v>
      </c>
      <c r="AO5176" s="12">
        <f t="shared" si="1480"/>
        <v>8536</v>
      </c>
      <c r="AP5176" s="12">
        <f t="shared" si="1480"/>
        <v>72380</v>
      </c>
      <c r="AQ5176" s="12">
        <f t="shared" si="1480"/>
        <v>20500</v>
      </c>
      <c r="AR5176" s="12">
        <f t="shared" si="1480"/>
        <v>961</v>
      </c>
      <c r="AS5176" s="12">
        <f t="shared" si="1480"/>
        <v>14796</v>
      </c>
      <c r="AT5176" s="12">
        <f t="shared" si="1480"/>
        <v>0</v>
      </c>
      <c r="AU5176" s="12">
        <v>147600</v>
      </c>
      <c r="AV5176" s="12">
        <v>33950</v>
      </c>
      <c r="AW5176" s="12">
        <f>U5176+AH5176+AU5176</f>
        <v>2629380</v>
      </c>
    </row>
    <row r="5177" spans="1:49">
      <c r="A5177" s="48"/>
      <c r="B5177" s="42"/>
      <c r="C5177" s="42"/>
      <c r="D5177" s="42"/>
      <c r="E5177" s="531"/>
      <c r="F5177" s="50"/>
      <c r="G5177" s="50"/>
      <c r="H5177" s="50"/>
      <c r="I5177" s="75"/>
    </row>
    <row r="5178" spans="1:49">
      <c r="A5178" s="48"/>
      <c r="B5178" s="42"/>
      <c r="C5178" s="42"/>
      <c r="D5178" s="42"/>
      <c r="E5178" s="531"/>
      <c r="F5178" s="50"/>
      <c r="G5178" s="50"/>
      <c r="H5178" s="50"/>
      <c r="I5178" s="146" t="s">
        <v>970</v>
      </c>
      <c r="J5178" s="9"/>
      <c r="K5178" s="9"/>
      <c r="L5178" s="9"/>
      <c r="M5178" s="9"/>
      <c r="N5178" s="9"/>
      <c r="O5178" s="9"/>
      <c r="P5178" s="9"/>
      <c r="Q5178" s="9"/>
      <c r="R5178" s="9"/>
      <c r="S5178" s="9"/>
      <c r="T5178" s="9"/>
      <c r="U5178" s="9"/>
      <c r="V5178" s="9"/>
      <c r="W5178" s="9"/>
      <c r="X5178" s="9"/>
      <c r="Y5178" s="9"/>
      <c r="Z5178" s="9"/>
      <c r="AA5178" s="9"/>
      <c r="AB5178" s="9"/>
      <c r="AC5178" s="9"/>
      <c r="AD5178" s="9"/>
      <c r="AE5178" s="9"/>
      <c r="AF5178" s="9"/>
      <c r="AG5178" s="9"/>
      <c r="AH5178" s="9"/>
      <c r="AI5178" s="9"/>
      <c r="AJ5178" s="9"/>
      <c r="AK5178" s="9"/>
      <c r="AL5178" s="9"/>
      <c r="AM5178" s="9"/>
      <c r="AN5178" s="9"/>
      <c r="AO5178" s="9"/>
      <c r="AP5178" s="9"/>
      <c r="AQ5178" s="9"/>
      <c r="AR5178" s="9"/>
      <c r="AS5178" s="9"/>
      <c r="AT5178" s="9"/>
      <c r="AU5178" s="9"/>
      <c r="AV5178" s="9"/>
      <c r="AW5178" s="9"/>
    </row>
    <row r="5179" spans="1:49" ht="13.5" thickBot="1">
      <c r="A5179" s="48"/>
      <c r="B5179" s="42"/>
      <c r="C5179" s="42"/>
      <c r="D5179" s="42"/>
      <c r="E5179" s="531"/>
      <c r="F5179" s="50"/>
      <c r="G5179" s="50"/>
      <c r="H5179" s="50"/>
      <c r="I5179" s="146"/>
      <c r="J5179" s="29"/>
      <c r="K5179" s="29"/>
      <c r="L5179" s="29"/>
      <c r="M5179" s="29"/>
      <c r="N5179" s="29"/>
      <c r="O5179" s="29"/>
      <c r="P5179" s="29"/>
      <c r="Q5179" s="29"/>
      <c r="R5179" s="29"/>
      <c r="S5179" s="29"/>
      <c r="T5179" s="29"/>
      <c r="U5179" s="29"/>
      <c r="V5179" s="29"/>
      <c r="W5179" s="29"/>
      <c r="X5179" s="29"/>
      <c r="Y5179" s="29"/>
      <c r="Z5179" s="29"/>
      <c r="AA5179" s="29"/>
      <c r="AB5179" s="29"/>
      <c r="AC5179" s="29"/>
      <c r="AD5179" s="29"/>
      <c r="AE5179" s="29"/>
      <c r="AF5179" s="29"/>
      <c r="AG5179" s="29"/>
      <c r="AH5179" s="29"/>
      <c r="AI5179" s="29"/>
      <c r="AJ5179" s="29"/>
      <c r="AK5179" s="29"/>
      <c r="AL5179" s="29"/>
      <c r="AM5179" s="29"/>
      <c r="AN5179" s="29"/>
      <c r="AO5179" s="29"/>
      <c r="AP5179" s="29"/>
      <c r="AQ5179" s="29"/>
      <c r="AR5179" s="29"/>
      <c r="AS5179" s="29"/>
      <c r="AT5179" s="29"/>
      <c r="AU5179" s="29"/>
      <c r="AV5179" s="29"/>
      <c r="AW5179" s="29"/>
    </row>
    <row r="5180" spans="1:49" ht="35.25" customHeight="1" thickTop="1" thickBot="1">
      <c r="A5180" s="48"/>
      <c r="B5180" s="42"/>
      <c r="C5180" s="42"/>
      <c r="D5180" s="42"/>
      <c r="E5180" s="531"/>
      <c r="F5180" s="50"/>
      <c r="G5180" s="50"/>
      <c r="H5180" s="50"/>
      <c r="I5180" s="5" t="s">
        <v>2331</v>
      </c>
      <c r="J5180" s="364" t="s">
        <v>2891</v>
      </c>
      <c r="K5180" s="364" t="s">
        <v>2879</v>
      </c>
      <c r="L5180" s="364" t="s">
        <v>2880</v>
      </c>
      <c r="M5180" s="364" t="s">
        <v>2881</v>
      </c>
      <c r="N5180" s="364" t="s">
        <v>2882</v>
      </c>
      <c r="O5180" s="364" t="s">
        <v>2883</v>
      </c>
      <c r="P5180" s="364" t="s">
        <v>2884</v>
      </c>
      <c r="Q5180" s="364" t="s">
        <v>2885</v>
      </c>
      <c r="R5180" s="364" t="s">
        <v>2886</v>
      </c>
      <c r="S5180" s="364" t="s">
        <v>2887</v>
      </c>
      <c r="T5180" s="364" t="s">
        <v>2888</v>
      </c>
      <c r="U5180" s="364" t="s">
        <v>2889</v>
      </c>
      <c r="V5180" s="364" t="s">
        <v>2890</v>
      </c>
      <c r="W5180" s="365" t="s">
        <v>2893</v>
      </c>
      <c r="X5180" s="365" t="s">
        <v>2879</v>
      </c>
      <c r="Y5180" s="365" t="s">
        <v>2880</v>
      </c>
      <c r="Z5180" s="365" t="s">
        <v>2881</v>
      </c>
      <c r="AA5180" s="365" t="s">
        <v>2882</v>
      </c>
      <c r="AB5180" s="365" t="s">
        <v>2883</v>
      </c>
      <c r="AC5180" s="365" t="s">
        <v>2884</v>
      </c>
      <c r="AD5180" s="365" t="s">
        <v>2885</v>
      </c>
      <c r="AE5180" s="365" t="s">
        <v>2886</v>
      </c>
      <c r="AF5180" s="365" t="s">
        <v>2887</v>
      </c>
      <c r="AG5180" s="365" t="s">
        <v>2888</v>
      </c>
      <c r="AH5180" s="365" t="s">
        <v>2889</v>
      </c>
      <c r="AI5180" s="365" t="s">
        <v>2890</v>
      </c>
      <c r="AJ5180" s="366" t="s">
        <v>2892</v>
      </c>
      <c r="AK5180" s="366" t="s">
        <v>2879</v>
      </c>
      <c r="AL5180" s="366" t="s">
        <v>2880</v>
      </c>
      <c r="AM5180" s="366" t="s">
        <v>2881</v>
      </c>
      <c r="AN5180" s="366" t="s">
        <v>2882</v>
      </c>
      <c r="AO5180" s="366" t="s">
        <v>2883</v>
      </c>
      <c r="AP5180" s="366" t="s">
        <v>2884</v>
      </c>
      <c r="AQ5180" s="366" t="s">
        <v>2885</v>
      </c>
      <c r="AR5180" s="366" t="s">
        <v>2886</v>
      </c>
      <c r="AS5180" s="366" t="s">
        <v>2887</v>
      </c>
      <c r="AT5180" s="366" t="s">
        <v>2888</v>
      </c>
      <c r="AU5180" s="366" t="s">
        <v>2889</v>
      </c>
      <c r="AV5180" s="366" t="s">
        <v>2890</v>
      </c>
      <c r="AW5180" s="368" t="s">
        <v>2895</v>
      </c>
    </row>
    <row r="5181" spans="1:49">
      <c r="A5181" s="48"/>
      <c r="B5181" s="42"/>
      <c r="C5181" s="42"/>
      <c r="D5181" s="42"/>
      <c r="E5181" s="531"/>
      <c r="F5181" s="50"/>
      <c r="G5181" s="50"/>
      <c r="H5181" s="50"/>
      <c r="I5181" s="34"/>
      <c r="J5181" s="202" t="s">
        <v>1224</v>
      </c>
      <c r="K5181" s="202">
        <v>1</v>
      </c>
      <c r="L5181" s="202">
        <v>2</v>
      </c>
      <c r="M5181" s="202">
        <v>3</v>
      </c>
      <c r="N5181" s="202">
        <v>4</v>
      </c>
      <c r="O5181" s="202">
        <v>5</v>
      </c>
      <c r="P5181" s="202">
        <v>6</v>
      </c>
      <c r="Q5181" s="202">
        <v>7</v>
      </c>
      <c r="R5181" s="202">
        <v>8</v>
      </c>
      <c r="S5181" s="202">
        <v>9</v>
      </c>
      <c r="T5181" s="202">
        <v>10</v>
      </c>
      <c r="U5181" s="202">
        <v>13</v>
      </c>
      <c r="V5181" s="202">
        <v>14</v>
      </c>
      <c r="W5181" s="202" t="s">
        <v>1224</v>
      </c>
      <c r="X5181" s="202">
        <v>1</v>
      </c>
      <c r="Y5181" s="202">
        <v>2</v>
      </c>
      <c r="Z5181" s="202">
        <v>3</v>
      </c>
      <c r="AA5181" s="202">
        <v>4</v>
      </c>
      <c r="AB5181" s="202">
        <v>5</v>
      </c>
      <c r="AC5181" s="202">
        <v>6</v>
      </c>
      <c r="AD5181" s="202">
        <v>7</v>
      </c>
      <c r="AE5181" s="202">
        <v>8</v>
      </c>
      <c r="AF5181" s="202">
        <v>9</v>
      </c>
      <c r="AG5181" s="202">
        <v>10</v>
      </c>
      <c r="AH5181" s="202">
        <v>13</v>
      </c>
      <c r="AI5181" s="202">
        <v>14</v>
      </c>
      <c r="AJ5181" s="202" t="s">
        <v>1224</v>
      </c>
      <c r="AK5181" s="202">
        <v>1</v>
      </c>
      <c r="AL5181" s="202">
        <v>2</v>
      </c>
      <c r="AM5181" s="202">
        <v>3</v>
      </c>
      <c r="AN5181" s="202">
        <v>4</v>
      </c>
      <c r="AO5181" s="202">
        <v>5</v>
      </c>
      <c r="AP5181" s="202">
        <v>6</v>
      </c>
      <c r="AQ5181" s="202">
        <v>7</v>
      </c>
      <c r="AR5181" s="202">
        <v>8</v>
      </c>
      <c r="AS5181" s="202">
        <v>9</v>
      </c>
      <c r="AT5181" s="202">
        <v>10</v>
      </c>
      <c r="AU5181" s="202">
        <v>13</v>
      </c>
      <c r="AV5181" s="202">
        <v>14</v>
      </c>
      <c r="AW5181" s="202">
        <v>15</v>
      </c>
    </row>
    <row r="5182" spans="1:49">
      <c r="A5182" s="48"/>
      <c r="B5182" s="42"/>
      <c r="C5182" s="42"/>
      <c r="D5182" s="42"/>
      <c r="E5182" s="531"/>
      <c r="F5182" s="50"/>
      <c r="G5182" s="50"/>
      <c r="H5182" s="50"/>
      <c r="I5182" s="276" t="s">
        <v>2379</v>
      </c>
      <c r="J5182" s="277">
        <f>SUM(J5176)</f>
        <v>4092630</v>
      </c>
      <c r="K5182" s="277">
        <f t="shared" ref="K5182:AT5182" si="1481">SUM(K5176)</f>
        <v>142884</v>
      </c>
      <c r="L5182" s="277">
        <f t="shared" si="1481"/>
        <v>376810</v>
      </c>
      <c r="M5182" s="277">
        <f t="shared" si="1481"/>
        <v>339576</v>
      </c>
      <c r="N5182" s="277">
        <f t="shared" si="1481"/>
        <v>273054</v>
      </c>
      <c r="O5182" s="277">
        <f t="shared" si="1481"/>
        <v>253720</v>
      </c>
      <c r="P5182" s="277">
        <f t="shared" si="1481"/>
        <v>262836</v>
      </c>
      <c r="Q5182" s="277">
        <f t="shared" si="1481"/>
        <v>129526</v>
      </c>
      <c r="R5182" s="277">
        <f t="shared" si="1481"/>
        <v>128295</v>
      </c>
      <c r="S5182" s="277">
        <f t="shared" si="1481"/>
        <v>340082</v>
      </c>
      <c r="T5182" s="277">
        <f t="shared" si="1481"/>
        <v>194938</v>
      </c>
      <c r="U5182" s="277">
        <v>2441721</v>
      </c>
      <c r="V5182" s="277">
        <v>1650909</v>
      </c>
      <c r="W5182" s="277">
        <f>SUM(W5176)</f>
        <v>129559</v>
      </c>
      <c r="X5182" s="277">
        <f t="shared" si="1481"/>
        <v>0</v>
      </c>
      <c r="Y5182" s="277">
        <f t="shared" si="1481"/>
        <v>0</v>
      </c>
      <c r="Z5182" s="277">
        <f t="shared" si="1481"/>
        <v>3000</v>
      </c>
      <c r="AA5182" s="277">
        <f t="shared" si="1481"/>
        <v>2089</v>
      </c>
      <c r="AB5182" s="277">
        <f t="shared" si="1481"/>
        <v>25970</v>
      </c>
      <c r="AC5182" s="277">
        <f t="shared" si="1481"/>
        <v>0</v>
      </c>
      <c r="AD5182" s="277">
        <f t="shared" si="1481"/>
        <v>0</v>
      </c>
      <c r="AE5182" s="277">
        <f t="shared" si="1481"/>
        <v>0</v>
      </c>
      <c r="AF5182" s="277">
        <f t="shared" si="1481"/>
        <v>7000</v>
      </c>
      <c r="AG5182" s="277">
        <f t="shared" si="1481"/>
        <v>2000</v>
      </c>
      <c r="AH5182" s="277">
        <v>40059</v>
      </c>
      <c r="AI5182" s="277">
        <v>89500</v>
      </c>
      <c r="AJ5182" s="277">
        <f>SUM(AJ5176)</f>
        <v>181550</v>
      </c>
      <c r="AK5182" s="277">
        <f t="shared" si="1481"/>
        <v>0</v>
      </c>
      <c r="AL5182" s="277">
        <f t="shared" si="1481"/>
        <v>0</v>
      </c>
      <c r="AM5182" s="277">
        <f t="shared" si="1481"/>
        <v>13107</v>
      </c>
      <c r="AN5182" s="277">
        <f t="shared" si="1481"/>
        <v>17320</v>
      </c>
      <c r="AO5182" s="277">
        <f t="shared" si="1481"/>
        <v>8536</v>
      </c>
      <c r="AP5182" s="277">
        <f t="shared" si="1481"/>
        <v>72380</v>
      </c>
      <c r="AQ5182" s="277">
        <f t="shared" si="1481"/>
        <v>20500</v>
      </c>
      <c r="AR5182" s="277">
        <f t="shared" si="1481"/>
        <v>961</v>
      </c>
      <c r="AS5182" s="277">
        <f t="shared" si="1481"/>
        <v>14796</v>
      </c>
      <c r="AT5182" s="277">
        <f t="shared" si="1481"/>
        <v>0</v>
      </c>
      <c r="AU5182" s="277">
        <v>147600</v>
      </c>
      <c r="AV5182" s="277">
        <v>33950</v>
      </c>
      <c r="AW5182" s="277">
        <f>U5182+AH5182+AU5182</f>
        <v>2629380</v>
      </c>
    </row>
    <row r="5183" spans="1:49">
      <c r="A5183" s="48"/>
      <c r="B5183" s="42"/>
      <c r="C5183" s="42"/>
      <c r="D5183" s="42"/>
      <c r="E5183" s="531"/>
      <c r="F5183" s="50"/>
      <c r="G5183" s="50"/>
      <c r="H5183" s="50"/>
      <c r="I5183" s="276"/>
      <c r="J5183" s="277"/>
      <c r="K5183" s="277"/>
      <c r="L5183" s="277"/>
      <c r="M5183" s="277"/>
      <c r="N5183" s="277"/>
      <c r="O5183" s="277"/>
      <c r="P5183" s="277"/>
      <c r="Q5183" s="277"/>
      <c r="R5183" s="277"/>
      <c r="S5183" s="277"/>
      <c r="T5183" s="277"/>
      <c r="U5183" s="277">
        <v>0</v>
      </c>
      <c r="V5183" s="277">
        <v>0</v>
      </c>
      <c r="W5183" s="277"/>
      <c r="X5183" s="277"/>
      <c r="Y5183" s="277"/>
      <c r="Z5183" s="277"/>
      <c r="AA5183" s="277"/>
      <c r="AB5183" s="277"/>
      <c r="AC5183" s="277"/>
      <c r="AD5183" s="277"/>
      <c r="AE5183" s="277"/>
      <c r="AF5183" s="277"/>
      <c r="AG5183" s="277"/>
      <c r="AH5183" s="277">
        <v>0</v>
      </c>
      <c r="AI5183" s="277">
        <v>0</v>
      </c>
      <c r="AJ5183" s="277"/>
      <c r="AK5183" s="277"/>
      <c r="AL5183" s="277"/>
      <c r="AM5183" s="277"/>
      <c r="AN5183" s="277"/>
      <c r="AO5183" s="277"/>
      <c r="AP5183" s="277"/>
      <c r="AQ5183" s="277"/>
      <c r="AR5183" s="277"/>
      <c r="AS5183" s="277"/>
      <c r="AT5183" s="277"/>
      <c r="AU5183" s="277">
        <v>0</v>
      </c>
      <c r="AV5183" s="277">
        <v>0</v>
      </c>
      <c r="AW5183" s="277">
        <f>U5183+AH5183+AU5183</f>
        <v>0</v>
      </c>
    </row>
    <row r="5184" spans="1:49">
      <c r="A5184" s="48"/>
      <c r="B5184" s="42"/>
      <c r="C5184" s="42"/>
      <c r="D5184" s="42"/>
      <c r="E5184" s="531"/>
      <c r="F5184" s="50"/>
      <c r="G5184" s="50"/>
      <c r="H5184" s="50"/>
      <c r="I5184" s="276"/>
      <c r="J5184" s="277"/>
      <c r="K5184" s="277"/>
      <c r="L5184" s="277"/>
      <c r="M5184" s="277"/>
      <c r="N5184" s="277"/>
      <c r="O5184" s="277"/>
      <c r="P5184" s="277"/>
      <c r="Q5184" s="277"/>
      <c r="R5184" s="277"/>
      <c r="S5184" s="277"/>
      <c r="T5184" s="277"/>
      <c r="U5184" s="277">
        <v>0</v>
      </c>
      <c r="V5184" s="277">
        <v>0</v>
      </c>
      <c r="W5184" s="277"/>
      <c r="X5184" s="277"/>
      <c r="Y5184" s="277"/>
      <c r="Z5184" s="277"/>
      <c r="AA5184" s="277"/>
      <c r="AB5184" s="277"/>
      <c r="AC5184" s="277"/>
      <c r="AD5184" s="277"/>
      <c r="AE5184" s="277"/>
      <c r="AF5184" s="277"/>
      <c r="AG5184" s="277"/>
      <c r="AH5184" s="277">
        <v>0</v>
      </c>
      <c r="AI5184" s="277">
        <v>0</v>
      </c>
      <c r="AJ5184" s="277"/>
      <c r="AK5184" s="277"/>
      <c r="AL5184" s="277"/>
      <c r="AM5184" s="277"/>
      <c r="AN5184" s="277"/>
      <c r="AO5184" s="277"/>
      <c r="AP5184" s="277"/>
      <c r="AQ5184" s="277"/>
      <c r="AR5184" s="277"/>
      <c r="AS5184" s="277"/>
      <c r="AT5184" s="277"/>
      <c r="AU5184" s="277">
        <v>0</v>
      </c>
      <c r="AV5184" s="277">
        <v>0</v>
      </c>
      <c r="AW5184" s="277">
        <f>U5184+AH5184+AU5184</f>
        <v>0</v>
      </c>
    </row>
    <row r="5185" spans="1:49">
      <c r="A5185" s="48"/>
      <c r="B5185" s="42"/>
      <c r="C5185" s="42"/>
      <c r="D5185" s="42"/>
      <c r="E5185" s="531"/>
      <c r="F5185" s="50"/>
      <c r="G5185" s="50"/>
      <c r="H5185" s="50"/>
      <c r="I5185" s="276"/>
      <c r="J5185" s="277"/>
      <c r="K5185" s="277"/>
      <c r="L5185" s="277"/>
      <c r="M5185" s="277"/>
      <c r="N5185" s="277"/>
      <c r="O5185" s="277"/>
      <c r="P5185" s="277"/>
      <c r="Q5185" s="277"/>
      <c r="R5185" s="277"/>
      <c r="S5185" s="277"/>
      <c r="T5185" s="277"/>
      <c r="U5185" s="277">
        <v>0</v>
      </c>
      <c r="V5185" s="277">
        <v>0</v>
      </c>
      <c r="W5185" s="277"/>
      <c r="X5185" s="277"/>
      <c r="Y5185" s="277"/>
      <c r="Z5185" s="277"/>
      <c r="AA5185" s="277"/>
      <c r="AB5185" s="277"/>
      <c r="AC5185" s="277"/>
      <c r="AD5185" s="277"/>
      <c r="AE5185" s="277"/>
      <c r="AF5185" s="277"/>
      <c r="AG5185" s="277"/>
      <c r="AH5185" s="277">
        <v>0</v>
      </c>
      <c r="AI5185" s="277">
        <v>0</v>
      </c>
      <c r="AJ5185" s="277"/>
      <c r="AK5185" s="277"/>
      <c r="AL5185" s="277"/>
      <c r="AM5185" s="277"/>
      <c r="AN5185" s="277"/>
      <c r="AO5185" s="277"/>
      <c r="AP5185" s="277"/>
      <c r="AQ5185" s="277"/>
      <c r="AR5185" s="277"/>
      <c r="AS5185" s="277"/>
      <c r="AT5185" s="277"/>
      <c r="AU5185" s="277">
        <v>0</v>
      </c>
      <c r="AV5185" s="277">
        <v>0</v>
      </c>
      <c r="AW5185" s="277">
        <f>U5185+AH5185+AU5185</f>
        <v>0</v>
      </c>
    </row>
    <row r="5186" spans="1:49">
      <c r="A5186" s="48"/>
      <c r="B5186" s="42"/>
      <c r="C5186" s="42"/>
      <c r="D5186" s="42"/>
      <c r="E5186" s="531"/>
      <c r="F5186" s="50"/>
      <c r="G5186" s="50"/>
      <c r="H5186" s="50"/>
      <c r="I5186" s="276" t="s">
        <v>1631</v>
      </c>
      <c r="J5186" s="277">
        <f>SUM(J5182:J5185)</f>
        <v>4092630</v>
      </c>
      <c r="K5186" s="277">
        <f t="shared" ref="K5186:AT5186" si="1482">SUM(K5182:K5185)</f>
        <v>142884</v>
      </c>
      <c r="L5186" s="277">
        <f t="shared" si="1482"/>
        <v>376810</v>
      </c>
      <c r="M5186" s="277">
        <f t="shared" si="1482"/>
        <v>339576</v>
      </c>
      <c r="N5186" s="277">
        <f t="shared" si="1482"/>
        <v>273054</v>
      </c>
      <c r="O5186" s="277">
        <f t="shared" si="1482"/>
        <v>253720</v>
      </c>
      <c r="P5186" s="277">
        <f t="shared" si="1482"/>
        <v>262836</v>
      </c>
      <c r="Q5186" s="277">
        <f t="shared" si="1482"/>
        <v>129526</v>
      </c>
      <c r="R5186" s="277">
        <f t="shared" si="1482"/>
        <v>128295</v>
      </c>
      <c r="S5186" s="277">
        <f t="shared" si="1482"/>
        <v>340082</v>
      </c>
      <c r="T5186" s="277">
        <f t="shared" si="1482"/>
        <v>194938</v>
      </c>
      <c r="U5186" s="277">
        <v>2441721</v>
      </c>
      <c r="V5186" s="277">
        <v>1650909</v>
      </c>
      <c r="W5186" s="277">
        <f>SUM(W5182:W5185)</f>
        <v>129559</v>
      </c>
      <c r="X5186" s="277">
        <f t="shared" si="1482"/>
        <v>0</v>
      </c>
      <c r="Y5186" s="277">
        <f t="shared" si="1482"/>
        <v>0</v>
      </c>
      <c r="Z5186" s="277">
        <f t="shared" si="1482"/>
        <v>3000</v>
      </c>
      <c r="AA5186" s="277">
        <f t="shared" si="1482"/>
        <v>2089</v>
      </c>
      <c r="AB5186" s="277">
        <f t="shared" si="1482"/>
        <v>25970</v>
      </c>
      <c r="AC5186" s="277">
        <f t="shared" si="1482"/>
        <v>0</v>
      </c>
      <c r="AD5186" s="277">
        <f t="shared" si="1482"/>
        <v>0</v>
      </c>
      <c r="AE5186" s="277">
        <f t="shared" si="1482"/>
        <v>0</v>
      </c>
      <c r="AF5186" s="277">
        <f t="shared" si="1482"/>
        <v>7000</v>
      </c>
      <c r="AG5186" s="277">
        <f t="shared" si="1482"/>
        <v>2000</v>
      </c>
      <c r="AH5186" s="277">
        <v>40059</v>
      </c>
      <c r="AI5186" s="277">
        <v>89500</v>
      </c>
      <c r="AJ5186" s="277">
        <f>SUM(AJ5182:AJ5185)</f>
        <v>181550</v>
      </c>
      <c r="AK5186" s="277">
        <f t="shared" si="1482"/>
        <v>0</v>
      </c>
      <c r="AL5186" s="277">
        <f t="shared" si="1482"/>
        <v>0</v>
      </c>
      <c r="AM5186" s="277">
        <f t="shared" si="1482"/>
        <v>13107</v>
      </c>
      <c r="AN5186" s="277">
        <f t="shared" si="1482"/>
        <v>17320</v>
      </c>
      <c r="AO5186" s="277">
        <f t="shared" si="1482"/>
        <v>8536</v>
      </c>
      <c r="AP5186" s="277">
        <f t="shared" si="1482"/>
        <v>72380</v>
      </c>
      <c r="AQ5186" s="277">
        <f t="shared" si="1482"/>
        <v>20500</v>
      </c>
      <c r="AR5186" s="277">
        <f t="shared" si="1482"/>
        <v>961</v>
      </c>
      <c r="AS5186" s="277">
        <f t="shared" si="1482"/>
        <v>14796</v>
      </c>
      <c r="AT5186" s="277">
        <f t="shared" si="1482"/>
        <v>0</v>
      </c>
      <c r="AU5186" s="277">
        <v>147600</v>
      </c>
      <c r="AV5186" s="277">
        <v>33950</v>
      </c>
      <c r="AW5186" s="277">
        <f>U5186+AH5186+AU5186</f>
        <v>2629380</v>
      </c>
    </row>
    <row r="5187" spans="1:49">
      <c r="A5187" s="48"/>
      <c r="B5187" s="42"/>
      <c r="C5187" s="42"/>
      <c r="D5187" s="42"/>
      <c r="E5187" s="531"/>
      <c r="F5187" s="50"/>
      <c r="G5187" s="50"/>
      <c r="H5187" s="50"/>
      <c r="I5187" s="146"/>
      <c r="J5187" s="29"/>
      <c r="K5187" s="29"/>
      <c r="L5187" s="29"/>
      <c r="M5187" s="29"/>
      <c r="N5187" s="29"/>
      <c r="O5187" s="29"/>
      <c r="P5187" s="29"/>
      <c r="Q5187" s="29"/>
      <c r="R5187" s="29"/>
      <c r="S5187" s="29"/>
      <c r="T5187" s="29"/>
      <c r="U5187" s="29"/>
      <c r="V5187" s="29"/>
      <c r="W5187" s="29"/>
      <c r="X5187" s="29"/>
      <c r="Y5187" s="29"/>
      <c r="Z5187" s="29"/>
      <c r="AA5187" s="29"/>
      <c r="AB5187" s="29"/>
      <c r="AC5187" s="29"/>
      <c r="AD5187" s="29"/>
      <c r="AE5187" s="29"/>
      <c r="AF5187" s="29"/>
      <c r="AG5187" s="29"/>
      <c r="AH5187" s="29"/>
      <c r="AI5187" s="29"/>
      <c r="AJ5187" s="29"/>
      <c r="AK5187" s="29"/>
      <c r="AL5187" s="29"/>
      <c r="AM5187" s="29"/>
      <c r="AN5187" s="29"/>
      <c r="AO5187" s="29"/>
      <c r="AP5187" s="29"/>
      <c r="AQ5187" s="29"/>
      <c r="AR5187" s="29"/>
      <c r="AS5187" s="29"/>
      <c r="AT5187" s="29"/>
      <c r="AU5187" s="29"/>
      <c r="AV5187" s="29"/>
      <c r="AW5187" s="29"/>
    </row>
    <row r="5188" spans="1:49">
      <c r="A5188" s="48"/>
      <c r="B5188" s="42"/>
      <c r="C5188" s="42"/>
      <c r="D5188" s="42"/>
      <c r="E5188" s="531"/>
      <c r="F5188" s="50"/>
      <c r="G5188" s="50"/>
      <c r="H5188" s="50"/>
      <c r="I5188" s="1"/>
    </row>
    <row r="5189" spans="1:49" ht="16.5" thickBot="1">
      <c r="A5189" s="78" t="s">
        <v>2146</v>
      </c>
      <c r="B5189" s="78"/>
      <c r="C5189" s="78"/>
      <c r="D5189" s="463"/>
      <c r="E5189" s="539"/>
      <c r="F5189" s="129"/>
      <c r="G5189" s="129"/>
      <c r="H5189" s="129"/>
      <c r="I5189" s="103"/>
    </row>
    <row r="5190" spans="1:49" s="151" customFormat="1" ht="36" customHeight="1" thickTop="1" thickBot="1">
      <c r="A5190" s="147" t="s">
        <v>2079</v>
      </c>
      <c r="B5190" s="5" t="s">
        <v>2080</v>
      </c>
      <c r="C5190" s="5" t="s">
        <v>1335</v>
      </c>
      <c r="D5190" s="450"/>
      <c r="E5190" s="148" t="s">
        <v>1570</v>
      </c>
      <c r="F5190" s="149" t="s">
        <v>1438</v>
      </c>
      <c r="G5190" s="149"/>
      <c r="H5190" s="149" t="s">
        <v>2332</v>
      </c>
      <c r="I5190" s="5" t="s">
        <v>856</v>
      </c>
      <c r="J5190" s="364" t="s">
        <v>2891</v>
      </c>
      <c r="K5190" s="364" t="s">
        <v>2879</v>
      </c>
      <c r="L5190" s="364" t="s">
        <v>2880</v>
      </c>
      <c r="M5190" s="364" t="s">
        <v>2881</v>
      </c>
      <c r="N5190" s="364" t="s">
        <v>2882</v>
      </c>
      <c r="O5190" s="364" t="s">
        <v>2883</v>
      </c>
      <c r="P5190" s="364" t="s">
        <v>2884</v>
      </c>
      <c r="Q5190" s="364" t="s">
        <v>2885</v>
      </c>
      <c r="R5190" s="364" t="s">
        <v>2886</v>
      </c>
      <c r="S5190" s="364" t="s">
        <v>2887</v>
      </c>
      <c r="T5190" s="364" t="s">
        <v>2888</v>
      </c>
      <c r="U5190" s="364" t="s">
        <v>2889</v>
      </c>
      <c r="V5190" s="364" t="s">
        <v>2890</v>
      </c>
      <c r="W5190" s="365" t="s">
        <v>2893</v>
      </c>
      <c r="X5190" s="365" t="s">
        <v>2879</v>
      </c>
      <c r="Y5190" s="365" t="s">
        <v>2880</v>
      </c>
      <c r="Z5190" s="365" t="s">
        <v>2881</v>
      </c>
      <c r="AA5190" s="365" t="s">
        <v>2882</v>
      </c>
      <c r="AB5190" s="365" t="s">
        <v>2883</v>
      </c>
      <c r="AC5190" s="365" t="s">
        <v>2884</v>
      </c>
      <c r="AD5190" s="365" t="s">
        <v>2885</v>
      </c>
      <c r="AE5190" s="365" t="s">
        <v>2886</v>
      </c>
      <c r="AF5190" s="365" t="s">
        <v>2887</v>
      </c>
      <c r="AG5190" s="365" t="s">
        <v>2888</v>
      </c>
      <c r="AH5190" s="365" t="s">
        <v>2889</v>
      </c>
      <c r="AI5190" s="365" t="s">
        <v>2890</v>
      </c>
      <c r="AJ5190" s="366" t="s">
        <v>2892</v>
      </c>
      <c r="AK5190" s="366" t="s">
        <v>2879</v>
      </c>
      <c r="AL5190" s="366" t="s">
        <v>2880</v>
      </c>
      <c r="AM5190" s="366" t="s">
        <v>2881</v>
      </c>
      <c r="AN5190" s="366" t="s">
        <v>2882</v>
      </c>
      <c r="AO5190" s="366" t="s">
        <v>2883</v>
      </c>
      <c r="AP5190" s="366" t="s">
        <v>2884</v>
      </c>
      <c r="AQ5190" s="366" t="s">
        <v>2885</v>
      </c>
      <c r="AR5190" s="366" t="s">
        <v>2886</v>
      </c>
      <c r="AS5190" s="366" t="s">
        <v>2887</v>
      </c>
      <c r="AT5190" s="366" t="s">
        <v>2888</v>
      </c>
      <c r="AU5190" s="366" t="s">
        <v>2889</v>
      </c>
      <c r="AV5190" s="366" t="s">
        <v>2890</v>
      </c>
      <c r="AW5190" s="368" t="s">
        <v>2895</v>
      </c>
    </row>
    <row r="5191" spans="1:49">
      <c r="A5191" s="33"/>
      <c r="B5191" s="34"/>
      <c r="C5191" s="34"/>
      <c r="D5191" s="34"/>
      <c r="E5191" s="35"/>
      <c r="F5191" s="36"/>
      <c r="G5191" s="36"/>
      <c r="H5191" s="36"/>
      <c r="I5191" s="34"/>
      <c r="J5191" s="202" t="s">
        <v>1224</v>
      </c>
      <c r="K5191" s="202">
        <v>1</v>
      </c>
      <c r="L5191" s="202">
        <v>2</v>
      </c>
      <c r="M5191" s="202">
        <v>3</v>
      </c>
      <c r="N5191" s="202">
        <v>4</v>
      </c>
      <c r="O5191" s="202">
        <v>5</v>
      </c>
      <c r="P5191" s="202">
        <v>6</v>
      </c>
      <c r="Q5191" s="202">
        <v>7</v>
      </c>
      <c r="R5191" s="202">
        <v>8</v>
      </c>
      <c r="S5191" s="202">
        <v>9</v>
      </c>
      <c r="T5191" s="202">
        <v>10</v>
      </c>
      <c r="U5191" s="202">
        <v>13</v>
      </c>
      <c r="V5191" s="202">
        <v>14</v>
      </c>
      <c r="W5191" s="202" t="s">
        <v>1224</v>
      </c>
      <c r="X5191" s="202">
        <v>1</v>
      </c>
      <c r="Y5191" s="202">
        <v>2</v>
      </c>
      <c r="Z5191" s="202">
        <v>3</v>
      </c>
      <c r="AA5191" s="202">
        <v>4</v>
      </c>
      <c r="AB5191" s="202">
        <v>5</v>
      </c>
      <c r="AC5191" s="202">
        <v>6</v>
      </c>
      <c r="AD5191" s="202">
        <v>7</v>
      </c>
      <c r="AE5191" s="202">
        <v>8</v>
      </c>
      <c r="AF5191" s="202">
        <v>9</v>
      </c>
      <c r="AG5191" s="202">
        <v>10</v>
      </c>
      <c r="AH5191" s="202">
        <v>13</v>
      </c>
      <c r="AI5191" s="202">
        <v>14</v>
      </c>
      <c r="AJ5191" s="202" t="s">
        <v>1224</v>
      </c>
      <c r="AK5191" s="202">
        <v>1</v>
      </c>
      <c r="AL5191" s="202">
        <v>2</v>
      </c>
      <c r="AM5191" s="202">
        <v>3</v>
      </c>
      <c r="AN5191" s="202">
        <v>4</v>
      </c>
      <c r="AO5191" s="202">
        <v>5</v>
      </c>
      <c r="AP5191" s="202">
        <v>6</v>
      </c>
      <c r="AQ5191" s="202">
        <v>7</v>
      </c>
      <c r="AR5191" s="202">
        <v>8</v>
      </c>
      <c r="AS5191" s="202">
        <v>9</v>
      </c>
      <c r="AT5191" s="202">
        <v>10</v>
      </c>
      <c r="AU5191" s="202">
        <v>13</v>
      </c>
      <c r="AV5191" s="202">
        <v>14</v>
      </c>
      <c r="AW5191" s="202">
        <v>15</v>
      </c>
    </row>
    <row r="5192" spans="1:49">
      <c r="A5192" s="37"/>
      <c r="B5192" s="38"/>
      <c r="C5192" s="38"/>
      <c r="D5192" s="38"/>
      <c r="E5192" s="60"/>
      <c r="F5192" s="61"/>
      <c r="G5192" s="61"/>
      <c r="H5192" s="61"/>
      <c r="I5192" s="38"/>
      <c r="J5192" s="134"/>
      <c r="K5192" s="134"/>
      <c r="L5192" s="134"/>
      <c r="M5192" s="134"/>
      <c r="N5192" s="134"/>
      <c r="O5192" s="134"/>
      <c r="P5192" s="134"/>
      <c r="Q5192" s="134"/>
      <c r="R5192" s="134"/>
      <c r="S5192" s="134"/>
      <c r="T5192" s="134"/>
      <c r="U5192" s="134"/>
      <c r="V5192" s="134"/>
      <c r="W5192" s="134"/>
      <c r="X5192" s="134"/>
      <c r="Y5192" s="134"/>
      <c r="Z5192" s="134"/>
      <c r="AA5192" s="134"/>
      <c r="AB5192" s="134"/>
      <c r="AC5192" s="134"/>
      <c r="AD5192" s="134"/>
      <c r="AE5192" s="134"/>
      <c r="AF5192" s="134"/>
      <c r="AG5192" s="134"/>
      <c r="AH5192" s="134"/>
      <c r="AI5192" s="134"/>
      <c r="AJ5192" s="134"/>
      <c r="AK5192" s="134"/>
      <c r="AL5192" s="134"/>
      <c r="AM5192" s="134"/>
      <c r="AN5192" s="134"/>
      <c r="AO5192" s="134"/>
      <c r="AP5192" s="134"/>
      <c r="AQ5192" s="134"/>
      <c r="AR5192" s="134"/>
      <c r="AS5192" s="134"/>
      <c r="AT5192" s="134"/>
      <c r="AU5192" s="134"/>
      <c r="AV5192" s="134"/>
      <c r="AW5192" s="134"/>
    </row>
    <row r="5193" spans="1:49">
      <c r="A5193" s="92" t="s">
        <v>797</v>
      </c>
      <c r="B5193" s="93" t="s">
        <v>1031</v>
      </c>
      <c r="C5193" s="93" t="s">
        <v>1549</v>
      </c>
      <c r="D5193" s="460"/>
      <c r="E5193" s="531"/>
      <c r="F5193" s="50"/>
      <c r="G5193" s="50"/>
      <c r="H5193" s="50"/>
      <c r="I5193" s="108" t="s">
        <v>1584</v>
      </c>
      <c r="J5193" s="28"/>
      <c r="K5193" s="28"/>
      <c r="L5193" s="28"/>
      <c r="M5193" s="28"/>
      <c r="N5193" s="28"/>
      <c r="O5193" s="28"/>
      <c r="P5193" s="28"/>
      <c r="Q5193" s="28"/>
      <c r="R5193" s="28"/>
      <c r="S5193" s="28"/>
      <c r="T5193" s="28"/>
      <c r="U5193" s="28"/>
      <c r="V5193" s="28"/>
      <c r="W5193" s="28"/>
      <c r="X5193" s="28"/>
      <c r="Y5193" s="28"/>
      <c r="Z5193" s="28"/>
      <c r="AA5193" s="28"/>
      <c r="AB5193" s="28"/>
      <c r="AC5193" s="28"/>
      <c r="AD5193" s="28"/>
      <c r="AE5193" s="28"/>
      <c r="AF5193" s="28"/>
      <c r="AG5193" s="28"/>
      <c r="AH5193" s="28"/>
      <c r="AI5193" s="28"/>
      <c r="AJ5193" s="28"/>
      <c r="AK5193" s="28"/>
      <c r="AL5193" s="28"/>
      <c r="AM5193" s="28"/>
      <c r="AN5193" s="28"/>
      <c r="AO5193" s="28"/>
      <c r="AP5193" s="28"/>
      <c r="AQ5193" s="28"/>
      <c r="AR5193" s="28"/>
      <c r="AS5193" s="28"/>
      <c r="AT5193" s="28"/>
      <c r="AU5193" s="28"/>
      <c r="AV5193" s="28"/>
      <c r="AW5193" s="28"/>
    </row>
    <row r="5194" spans="1:49">
      <c r="A5194" s="48"/>
      <c r="B5194" s="260"/>
      <c r="C5194" s="260"/>
      <c r="D5194" s="369"/>
      <c r="E5194" s="531"/>
      <c r="F5194" s="50"/>
      <c r="G5194" s="50"/>
      <c r="H5194" s="50"/>
      <c r="I5194" s="109"/>
    </row>
    <row r="5195" spans="1:49">
      <c r="A5195" s="48"/>
      <c r="B5195" s="42"/>
      <c r="C5195" s="42"/>
      <c r="D5195" s="42"/>
      <c r="E5195" s="531"/>
      <c r="F5195" s="50"/>
      <c r="G5195" s="50"/>
      <c r="H5195" s="50"/>
      <c r="I5195" s="49" t="s">
        <v>1559</v>
      </c>
      <c r="J5195" s="12">
        <f>SUM(J5196,J5204,J5206)</f>
        <v>31500</v>
      </c>
      <c r="K5195" s="12">
        <f t="shared" ref="K5195:AT5195" si="1483">SUM(K5196,K5204,K5206)</f>
        <v>0</v>
      </c>
      <c r="L5195" s="12">
        <f t="shared" si="1483"/>
        <v>0</v>
      </c>
      <c r="M5195" s="12">
        <f t="shared" si="1483"/>
        <v>10169</v>
      </c>
      <c r="N5195" s="12">
        <f t="shared" si="1483"/>
        <v>1886</v>
      </c>
      <c r="O5195" s="12">
        <f t="shared" si="1483"/>
        <v>0</v>
      </c>
      <c r="P5195" s="12">
        <f t="shared" si="1483"/>
        <v>0</v>
      </c>
      <c r="Q5195" s="12">
        <f t="shared" si="1483"/>
        <v>0</v>
      </c>
      <c r="R5195" s="12">
        <f t="shared" si="1483"/>
        <v>0</v>
      </c>
      <c r="S5195" s="12">
        <f t="shared" si="1483"/>
        <v>0</v>
      </c>
      <c r="T5195" s="12">
        <f t="shared" si="1483"/>
        <v>10549</v>
      </c>
      <c r="U5195" s="12">
        <v>22604</v>
      </c>
      <c r="V5195" s="12">
        <v>8896</v>
      </c>
      <c r="W5195" s="12">
        <f>SUM(W5196,W5204,W5206)</f>
        <v>6000</v>
      </c>
      <c r="X5195" s="12">
        <f t="shared" si="1483"/>
        <v>0</v>
      </c>
      <c r="Y5195" s="12">
        <f t="shared" si="1483"/>
        <v>0</v>
      </c>
      <c r="Z5195" s="12">
        <f t="shared" si="1483"/>
        <v>0</v>
      </c>
      <c r="AA5195" s="12">
        <f t="shared" si="1483"/>
        <v>0</v>
      </c>
      <c r="AB5195" s="12">
        <f t="shared" si="1483"/>
        <v>0</v>
      </c>
      <c r="AC5195" s="12">
        <f t="shared" si="1483"/>
        <v>0</v>
      </c>
      <c r="AD5195" s="12">
        <f t="shared" si="1483"/>
        <v>0</v>
      </c>
      <c r="AE5195" s="12">
        <f t="shared" si="1483"/>
        <v>0</v>
      </c>
      <c r="AF5195" s="12">
        <f t="shared" si="1483"/>
        <v>0</v>
      </c>
      <c r="AG5195" s="12">
        <f t="shared" si="1483"/>
        <v>0</v>
      </c>
      <c r="AH5195" s="12">
        <v>0</v>
      </c>
      <c r="AI5195" s="12">
        <v>6000</v>
      </c>
      <c r="AJ5195" s="12">
        <f>SUM(AJ5196,AJ5204,AJ5206)</f>
        <v>6000</v>
      </c>
      <c r="AK5195" s="12">
        <f t="shared" si="1483"/>
        <v>0</v>
      </c>
      <c r="AL5195" s="12">
        <f t="shared" si="1483"/>
        <v>0</v>
      </c>
      <c r="AM5195" s="12">
        <f t="shared" si="1483"/>
        <v>0</v>
      </c>
      <c r="AN5195" s="12">
        <f t="shared" si="1483"/>
        <v>0</v>
      </c>
      <c r="AO5195" s="12">
        <f t="shared" si="1483"/>
        <v>0</v>
      </c>
      <c r="AP5195" s="12">
        <f t="shared" si="1483"/>
        <v>2500</v>
      </c>
      <c r="AQ5195" s="12">
        <f t="shared" si="1483"/>
        <v>0</v>
      </c>
      <c r="AR5195" s="12">
        <f t="shared" si="1483"/>
        <v>0</v>
      </c>
      <c r="AS5195" s="12">
        <f t="shared" si="1483"/>
        <v>0</v>
      </c>
      <c r="AT5195" s="12">
        <f t="shared" si="1483"/>
        <v>0</v>
      </c>
      <c r="AU5195" s="12">
        <v>2500</v>
      </c>
      <c r="AV5195" s="12">
        <v>3500</v>
      </c>
      <c r="AW5195" s="12">
        <f t="shared" ref="AW5195:AW5224" si="1484">U5195+AH5195+AU5195</f>
        <v>25104</v>
      </c>
    </row>
    <row r="5196" spans="1:49">
      <c r="A5196" s="44" t="s">
        <v>797</v>
      </c>
      <c r="B5196" s="45" t="s">
        <v>1031</v>
      </c>
      <c r="C5196" s="45" t="s">
        <v>1549</v>
      </c>
      <c r="D5196" s="452" t="s">
        <v>2994</v>
      </c>
      <c r="E5196" s="213" t="s">
        <v>771</v>
      </c>
      <c r="F5196" s="65"/>
      <c r="G5196" s="65"/>
      <c r="H5196" s="65"/>
      <c r="I5196" s="260" t="s">
        <v>1500</v>
      </c>
      <c r="J5196" s="9">
        <f>SUM(J5197:J5198)</f>
        <v>0</v>
      </c>
      <c r="K5196" s="9">
        <f t="shared" ref="K5196:AT5196" si="1485">SUM(K5197:K5198)</f>
        <v>0</v>
      </c>
      <c r="L5196" s="9">
        <f t="shared" si="1485"/>
        <v>0</v>
      </c>
      <c r="M5196" s="9">
        <f t="shared" si="1485"/>
        <v>0</v>
      </c>
      <c r="N5196" s="9">
        <f t="shared" si="1485"/>
        <v>0</v>
      </c>
      <c r="O5196" s="9">
        <f t="shared" si="1485"/>
        <v>0</v>
      </c>
      <c r="P5196" s="9">
        <f t="shared" si="1485"/>
        <v>0</v>
      </c>
      <c r="Q5196" s="9">
        <f t="shared" si="1485"/>
        <v>0</v>
      </c>
      <c r="R5196" s="9">
        <f t="shared" si="1485"/>
        <v>0</v>
      </c>
      <c r="S5196" s="9">
        <f t="shared" si="1485"/>
        <v>0</v>
      </c>
      <c r="T5196" s="9">
        <f t="shared" si="1485"/>
        <v>0</v>
      </c>
      <c r="U5196" s="9">
        <v>0</v>
      </c>
      <c r="V5196" s="9">
        <v>0</v>
      </c>
      <c r="W5196" s="9">
        <f>SUM(W5197:W5198)</f>
        <v>0</v>
      </c>
      <c r="X5196" s="9">
        <f t="shared" si="1485"/>
        <v>0</v>
      </c>
      <c r="Y5196" s="9">
        <f t="shared" si="1485"/>
        <v>0</v>
      </c>
      <c r="Z5196" s="9">
        <f t="shared" si="1485"/>
        <v>0</v>
      </c>
      <c r="AA5196" s="9">
        <f t="shared" si="1485"/>
        <v>0</v>
      </c>
      <c r="AB5196" s="9">
        <f t="shared" si="1485"/>
        <v>0</v>
      </c>
      <c r="AC5196" s="9">
        <f t="shared" si="1485"/>
        <v>0</v>
      </c>
      <c r="AD5196" s="9">
        <f t="shared" si="1485"/>
        <v>0</v>
      </c>
      <c r="AE5196" s="9">
        <f t="shared" si="1485"/>
        <v>0</v>
      </c>
      <c r="AF5196" s="9">
        <f t="shared" si="1485"/>
        <v>0</v>
      </c>
      <c r="AG5196" s="9">
        <f t="shared" si="1485"/>
        <v>0</v>
      </c>
      <c r="AH5196" s="9">
        <v>0</v>
      </c>
      <c r="AI5196" s="9">
        <v>0</v>
      </c>
      <c r="AJ5196" s="9">
        <f>SUM(AJ5197:AJ5198)</f>
        <v>0</v>
      </c>
      <c r="AK5196" s="9">
        <f t="shared" si="1485"/>
        <v>0</v>
      </c>
      <c r="AL5196" s="9">
        <f t="shared" si="1485"/>
        <v>0</v>
      </c>
      <c r="AM5196" s="9">
        <f t="shared" si="1485"/>
        <v>0</v>
      </c>
      <c r="AN5196" s="9">
        <f t="shared" si="1485"/>
        <v>0</v>
      </c>
      <c r="AO5196" s="9">
        <f t="shared" si="1485"/>
        <v>0</v>
      </c>
      <c r="AP5196" s="9">
        <f t="shared" si="1485"/>
        <v>0</v>
      </c>
      <c r="AQ5196" s="9">
        <f t="shared" si="1485"/>
        <v>0</v>
      </c>
      <c r="AR5196" s="9">
        <f t="shared" si="1485"/>
        <v>0</v>
      </c>
      <c r="AS5196" s="9">
        <f t="shared" si="1485"/>
        <v>0</v>
      </c>
      <c r="AT5196" s="9">
        <f t="shared" si="1485"/>
        <v>0</v>
      </c>
      <c r="AU5196" s="9">
        <v>0</v>
      </c>
      <c r="AV5196" s="9">
        <v>0</v>
      </c>
      <c r="AW5196" s="9">
        <f t="shared" si="1484"/>
        <v>0</v>
      </c>
    </row>
    <row r="5197" spans="1:49">
      <c r="A5197" s="44" t="s">
        <v>797</v>
      </c>
      <c r="B5197" s="45" t="s">
        <v>1031</v>
      </c>
      <c r="C5197" s="45" t="s">
        <v>1549</v>
      </c>
      <c r="D5197" s="452" t="s">
        <v>2994</v>
      </c>
      <c r="E5197" s="367" t="s">
        <v>834</v>
      </c>
      <c r="F5197" s="50"/>
      <c r="G5197" s="468" t="s">
        <v>3076</v>
      </c>
      <c r="H5197" s="50" t="s">
        <v>2334</v>
      </c>
      <c r="I5197" s="42" t="s">
        <v>1165</v>
      </c>
      <c r="U5197" s="15">
        <v>0</v>
      </c>
      <c r="V5197" s="15">
        <v>0</v>
      </c>
      <c r="AH5197" s="15">
        <v>0</v>
      </c>
      <c r="AI5197" s="15">
        <v>0</v>
      </c>
      <c r="AU5197" s="15">
        <v>0</v>
      </c>
      <c r="AV5197" s="15">
        <v>0</v>
      </c>
      <c r="AW5197" s="15">
        <f t="shared" si="1484"/>
        <v>0</v>
      </c>
    </row>
    <row r="5198" spans="1:49">
      <c r="A5198" s="44" t="s">
        <v>797</v>
      </c>
      <c r="B5198" s="45" t="s">
        <v>1031</v>
      </c>
      <c r="C5198" s="45" t="s">
        <v>1549</v>
      </c>
      <c r="D5198" s="452" t="s">
        <v>2994</v>
      </c>
      <c r="E5198" s="367" t="s">
        <v>772</v>
      </c>
      <c r="F5198" s="50"/>
      <c r="G5198" s="468" t="s">
        <v>3076</v>
      </c>
      <c r="H5198" s="50" t="s">
        <v>2334</v>
      </c>
      <c r="I5198" s="42" t="s">
        <v>1227</v>
      </c>
      <c r="J5198" s="15">
        <f>SUM(J5199:J5203)</f>
        <v>0</v>
      </c>
      <c r="K5198" s="15">
        <f t="shared" ref="K5198:AT5198" si="1486">SUM(K5199:K5203)</f>
        <v>0</v>
      </c>
      <c r="L5198" s="15">
        <f t="shared" si="1486"/>
        <v>0</v>
      </c>
      <c r="M5198" s="15">
        <f t="shared" si="1486"/>
        <v>0</v>
      </c>
      <c r="N5198" s="15">
        <f t="shared" si="1486"/>
        <v>0</v>
      </c>
      <c r="O5198" s="15">
        <f t="shared" si="1486"/>
        <v>0</v>
      </c>
      <c r="P5198" s="15">
        <f t="shared" si="1486"/>
        <v>0</v>
      </c>
      <c r="Q5198" s="15">
        <f t="shared" si="1486"/>
        <v>0</v>
      </c>
      <c r="R5198" s="15">
        <f t="shared" si="1486"/>
        <v>0</v>
      </c>
      <c r="S5198" s="15">
        <f t="shared" si="1486"/>
        <v>0</v>
      </c>
      <c r="T5198" s="15">
        <f t="shared" si="1486"/>
        <v>0</v>
      </c>
      <c r="U5198" s="15">
        <v>0</v>
      </c>
      <c r="V5198" s="15">
        <v>0</v>
      </c>
      <c r="W5198" s="15">
        <f>SUM(W5199:W5203)</f>
        <v>0</v>
      </c>
      <c r="X5198" s="15">
        <f t="shared" si="1486"/>
        <v>0</v>
      </c>
      <c r="Y5198" s="15">
        <f t="shared" si="1486"/>
        <v>0</v>
      </c>
      <c r="Z5198" s="15">
        <f t="shared" si="1486"/>
        <v>0</v>
      </c>
      <c r="AA5198" s="15">
        <f t="shared" si="1486"/>
        <v>0</v>
      </c>
      <c r="AB5198" s="15">
        <f t="shared" si="1486"/>
        <v>0</v>
      </c>
      <c r="AC5198" s="15">
        <f t="shared" si="1486"/>
        <v>0</v>
      </c>
      <c r="AD5198" s="15">
        <f t="shared" si="1486"/>
        <v>0</v>
      </c>
      <c r="AE5198" s="15">
        <f t="shared" si="1486"/>
        <v>0</v>
      </c>
      <c r="AF5198" s="15">
        <f t="shared" si="1486"/>
        <v>0</v>
      </c>
      <c r="AG5198" s="15">
        <f t="shared" si="1486"/>
        <v>0</v>
      </c>
      <c r="AH5198" s="15">
        <v>0</v>
      </c>
      <c r="AI5198" s="15">
        <v>0</v>
      </c>
      <c r="AJ5198" s="15">
        <f>SUM(AJ5199:AJ5203)</f>
        <v>0</v>
      </c>
      <c r="AK5198" s="15">
        <f t="shared" si="1486"/>
        <v>0</v>
      </c>
      <c r="AL5198" s="15">
        <f t="shared" si="1486"/>
        <v>0</v>
      </c>
      <c r="AM5198" s="15">
        <f t="shared" si="1486"/>
        <v>0</v>
      </c>
      <c r="AN5198" s="15">
        <f t="shared" si="1486"/>
        <v>0</v>
      </c>
      <c r="AO5198" s="15">
        <f t="shared" si="1486"/>
        <v>0</v>
      </c>
      <c r="AP5198" s="15">
        <f t="shared" si="1486"/>
        <v>0</v>
      </c>
      <c r="AQ5198" s="15">
        <f t="shared" si="1486"/>
        <v>0</v>
      </c>
      <c r="AR5198" s="15">
        <f t="shared" si="1486"/>
        <v>0</v>
      </c>
      <c r="AS5198" s="15">
        <f t="shared" si="1486"/>
        <v>0</v>
      </c>
      <c r="AT5198" s="15">
        <f t="shared" si="1486"/>
        <v>0</v>
      </c>
      <c r="AU5198" s="15">
        <v>0</v>
      </c>
      <c r="AV5198" s="15">
        <v>0</v>
      </c>
      <c r="AW5198" s="15">
        <f t="shared" si="1484"/>
        <v>0</v>
      </c>
    </row>
    <row r="5199" spans="1:49" s="144" customFormat="1">
      <c r="A5199" s="44" t="s">
        <v>797</v>
      </c>
      <c r="B5199" s="45" t="s">
        <v>1031</v>
      </c>
      <c r="C5199" s="45" t="s">
        <v>1549</v>
      </c>
      <c r="D5199" s="452" t="s">
        <v>2994</v>
      </c>
      <c r="E5199" s="140" t="s">
        <v>850</v>
      </c>
      <c r="F5199" s="141" t="s">
        <v>577</v>
      </c>
      <c r="G5199" s="468" t="s">
        <v>3076</v>
      </c>
      <c r="H5199" s="50" t="s">
        <v>2334</v>
      </c>
      <c r="I5199" s="142" t="s">
        <v>1119</v>
      </c>
      <c r="J5199" s="15"/>
      <c r="K5199" s="15"/>
      <c r="L5199" s="15"/>
      <c r="M5199" s="15"/>
      <c r="N5199" s="15"/>
      <c r="O5199" s="15"/>
      <c r="P5199" s="15"/>
      <c r="Q5199" s="15"/>
      <c r="R5199" s="15"/>
      <c r="S5199" s="15"/>
      <c r="T5199" s="15"/>
      <c r="U5199" s="15">
        <v>0</v>
      </c>
      <c r="V5199" s="15">
        <v>0</v>
      </c>
      <c r="W5199" s="15"/>
      <c r="X5199" s="15"/>
      <c r="Y5199" s="15"/>
      <c r="Z5199" s="15"/>
      <c r="AA5199" s="15"/>
      <c r="AB5199" s="15"/>
      <c r="AC5199" s="15"/>
      <c r="AD5199" s="15"/>
      <c r="AE5199" s="15"/>
      <c r="AF5199" s="15"/>
      <c r="AG5199" s="15"/>
      <c r="AH5199" s="15">
        <v>0</v>
      </c>
      <c r="AI5199" s="15">
        <v>0</v>
      </c>
      <c r="AJ5199" s="15"/>
      <c r="AK5199" s="15"/>
      <c r="AL5199" s="15"/>
      <c r="AM5199" s="15"/>
      <c r="AN5199" s="15"/>
      <c r="AO5199" s="15"/>
      <c r="AP5199" s="15"/>
      <c r="AQ5199" s="15"/>
      <c r="AR5199" s="15"/>
      <c r="AS5199" s="15"/>
      <c r="AT5199" s="15"/>
      <c r="AU5199" s="15">
        <v>0</v>
      </c>
      <c r="AV5199" s="15">
        <v>0</v>
      </c>
      <c r="AW5199" s="15">
        <f t="shared" si="1484"/>
        <v>0</v>
      </c>
    </row>
    <row r="5200" spans="1:49" s="144" customFormat="1">
      <c r="A5200" s="44" t="s">
        <v>797</v>
      </c>
      <c r="B5200" s="45" t="s">
        <v>1031</v>
      </c>
      <c r="C5200" s="45" t="s">
        <v>1549</v>
      </c>
      <c r="D5200" s="452" t="s">
        <v>2994</v>
      </c>
      <c r="E5200" s="140" t="s">
        <v>851</v>
      </c>
      <c r="F5200" s="141" t="s">
        <v>578</v>
      </c>
      <c r="G5200" s="468" t="s">
        <v>3076</v>
      </c>
      <c r="H5200" s="50" t="s">
        <v>2334</v>
      </c>
      <c r="I5200" s="142" t="s">
        <v>1290</v>
      </c>
      <c r="J5200" s="15"/>
      <c r="K5200" s="15"/>
      <c r="L5200" s="15"/>
      <c r="M5200" s="15"/>
      <c r="N5200" s="15"/>
      <c r="O5200" s="15"/>
      <c r="P5200" s="15"/>
      <c r="Q5200" s="15"/>
      <c r="R5200" s="15"/>
      <c r="S5200" s="15"/>
      <c r="T5200" s="15"/>
      <c r="U5200" s="15">
        <v>0</v>
      </c>
      <c r="V5200" s="15">
        <v>0</v>
      </c>
      <c r="W5200" s="15"/>
      <c r="X5200" s="15"/>
      <c r="Y5200" s="15"/>
      <c r="Z5200" s="15"/>
      <c r="AA5200" s="15"/>
      <c r="AB5200" s="15"/>
      <c r="AC5200" s="15"/>
      <c r="AD5200" s="15"/>
      <c r="AE5200" s="15"/>
      <c r="AF5200" s="15"/>
      <c r="AG5200" s="15"/>
      <c r="AH5200" s="15">
        <v>0</v>
      </c>
      <c r="AI5200" s="15">
        <v>0</v>
      </c>
      <c r="AJ5200" s="15"/>
      <c r="AK5200" s="15"/>
      <c r="AL5200" s="15"/>
      <c r="AM5200" s="15"/>
      <c r="AN5200" s="15"/>
      <c r="AO5200" s="15"/>
      <c r="AP5200" s="15"/>
      <c r="AQ5200" s="15"/>
      <c r="AR5200" s="15"/>
      <c r="AS5200" s="15"/>
      <c r="AT5200" s="15"/>
      <c r="AU5200" s="15">
        <v>0</v>
      </c>
      <c r="AV5200" s="15">
        <v>0</v>
      </c>
      <c r="AW5200" s="15">
        <f t="shared" si="1484"/>
        <v>0</v>
      </c>
    </row>
    <row r="5201" spans="1:49" s="144" customFormat="1">
      <c r="A5201" s="44" t="s">
        <v>797</v>
      </c>
      <c r="B5201" s="45" t="s">
        <v>1031</v>
      </c>
      <c r="C5201" s="45" t="s">
        <v>1549</v>
      </c>
      <c r="D5201" s="452" t="s">
        <v>2994</v>
      </c>
      <c r="E5201" s="140" t="s">
        <v>852</v>
      </c>
      <c r="F5201" s="141" t="s">
        <v>579</v>
      </c>
      <c r="G5201" s="468" t="s">
        <v>3076</v>
      </c>
      <c r="H5201" s="50" t="s">
        <v>2334</v>
      </c>
      <c r="I5201" s="142" t="s">
        <v>1733</v>
      </c>
      <c r="J5201" s="15"/>
      <c r="K5201" s="15"/>
      <c r="L5201" s="15"/>
      <c r="M5201" s="15"/>
      <c r="N5201" s="15"/>
      <c r="O5201" s="15"/>
      <c r="P5201" s="15"/>
      <c r="Q5201" s="15"/>
      <c r="R5201" s="15"/>
      <c r="S5201" s="15"/>
      <c r="T5201" s="15"/>
      <c r="U5201" s="15">
        <v>0</v>
      </c>
      <c r="V5201" s="15">
        <v>0</v>
      </c>
      <c r="W5201" s="15"/>
      <c r="X5201" s="15"/>
      <c r="Y5201" s="15"/>
      <c r="Z5201" s="15"/>
      <c r="AA5201" s="15"/>
      <c r="AB5201" s="15"/>
      <c r="AC5201" s="15"/>
      <c r="AD5201" s="15"/>
      <c r="AE5201" s="15"/>
      <c r="AF5201" s="15"/>
      <c r="AG5201" s="15"/>
      <c r="AH5201" s="15">
        <v>0</v>
      </c>
      <c r="AI5201" s="15">
        <v>0</v>
      </c>
      <c r="AJ5201" s="15"/>
      <c r="AK5201" s="15"/>
      <c r="AL5201" s="15"/>
      <c r="AM5201" s="15"/>
      <c r="AN5201" s="15"/>
      <c r="AO5201" s="15"/>
      <c r="AP5201" s="15"/>
      <c r="AQ5201" s="15"/>
      <c r="AR5201" s="15"/>
      <c r="AS5201" s="15"/>
      <c r="AT5201" s="15"/>
      <c r="AU5201" s="15">
        <v>0</v>
      </c>
      <c r="AV5201" s="15">
        <v>0</v>
      </c>
      <c r="AW5201" s="15">
        <f t="shared" si="1484"/>
        <v>0</v>
      </c>
    </row>
    <row r="5202" spans="1:49" s="144" customFormat="1">
      <c r="A5202" s="44" t="s">
        <v>797</v>
      </c>
      <c r="B5202" s="45" t="s">
        <v>1031</v>
      </c>
      <c r="C5202" s="45" t="s">
        <v>1549</v>
      </c>
      <c r="D5202" s="452" t="s">
        <v>2994</v>
      </c>
      <c r="E5202" s="140" t="s">
        <v>853</v>
      </c>
      <c r="F5202" s="141" t="s">
        <v>580</v>
      </c>
      <c r="G5202" s="468" t="s">
        <v>3076</v>
      </c>
      <c r="H5202" s="50" t="s">
        <v>2334</v>
      </c>
      <c r="I5202" s="142" t="s">
        <v>1734</v>
      </c>
      <c r="J5202" s="15"/>
      <c r="K5202" s="15"/>
      <c r="L5202" s="15"/>
      <c r="M5202" s="15"/>
      <c r="N5202" s="15"/>
      <c r="O5202" s="15"/>
      <c r="P5202" s="15"/>
      <c r="Q5202" s="15"/>
      <c r="R5202" s="15"/>
      <c r="S5202" s="15"/>
      <c r="T5202" s="15"/>
      <c r="U5202" s="15">
        <v>0</v>
      </c>
      <c r="V5202" s="15">
        <v>0</v>
      </c>
      <c r="W5202" s="15"/>
      <c r="X5202" s="15"/>
      <c r="Y5202" s="15"/>
      <c r="Z5202" s="15"/>
      <c r="AA5202" s="15"/>
      <c r="AB5202" s="15"/>
      <c r="AC5202" s="15"/>
      <c r="AD5202" s="15"/>
      <c r="AE5202" s="15"/>
      <c r="AF5202" s="15"/>
      <c r="AG5202" s="15"/>
      <c r="AH5202" s="15">
        <v>0</v>
      </c>
      <c r="AI5202" s="15">
        <v>0</v>
      </c>
      <c r="AJ5202" s="15"/>
      <c r="AK5202" s="15"/>
      <c r="AL5202" s="15"/>
      <c r="AM5202" s="15"/>
      <c r="AN5202" s="15"/>
      <c r="AO5202" s="15"/>
      <c r="AP5202" s="15"/>
      <c r="AQ5202" s="15"/>
      <c r="AR5202" s="15"/>
      <c r="AS5202" s="15"/>
      <c r="AT5202" s="15"/>
      <c r="AU5202" s="15">
        <v>0</v>
      </c>
      <c r="AV5202" s="15">
        <v>0</v>
      </c>
      <c r="AW5202" s="15">
        <f t="shared" si="1484"/>
        <v>0</v>
      </c>
    </row>
    <row r="5203" spans="1:49" s="144" customFormat="1">
      <c r="A5203" s="44" t="s">
        <v>797</v>
      </c>
      <c r="B5203" s="45" t="s">
        <v>1031</v>
      </c>
      <c r="C5203" s="45" t="s">
        <v>1549</v>
      </c>
      <c r="D5203" s="452" t="s">
        <v>2994</v>
      </c>
      <c r="E5203" s="140" t="s">
        <v>854</v>
      </c>
      <c r="F5203" s="141" t="s">
        <v>581</v>
      </c>
      <c r="G5203" s="468" t="s">
        <v>3076</v>
      </c>
      <c r="H5203" s="50" t="s">
        <v>2334</v>
      </c>
      <c r="I5203" s="142" t="s">
        <v>1735</v>
      </c>
      <c r="J5203" s="15"/>
      <c r="K5203" s="15"/>
      <c r="L5203" s="15"/>
      <c r="M5203" s="15"/>
      <c r="N5203" s="15"/>
      <c r="O5203" s="15"/>
      <c r="P5203" s="15"/>
      <c r="Q5203" s="15"/>
      <c r="R5203" s="15"/>
      <c r="S5203" s="15"/>
      <c r="T5203" s="15"/>
      <c r="U5203" s="15">
        <v>0</v>
      </c>
      <c r="V5203" s="15">
        <v>0</v>
      </c>
      <c r="W5203" s="15"/>
      <c r="X5203" s="15"/>
      <c r="Y5203" s="15"/>
      <c r="Z5203" s="15"/>
      <c r="AA5203" s="15"/>
      <c r="AB5203" s="15"/>
      <c r="AC5203" s="15"/>
      <c r="AD5203" s="15"/>
      <c r="AE5203" s="15"/>
      <c r="AF5203" s="15"/>
      <c r="AG5203" s="15"/>
      <c r="AH5203" s="15">
        <v>0</v>
      </c>
      <c r="AI5203" s="15">
        <v>0</v>
      </c>
      <c r="AJ5203" s="15"/>
      <c r="AK5203" s="15"/>
      <c r="AL5203" s="15"/>
      <c r="AM5203" s="15"/>
      <c r="AN5203" s="15"/>
      <c r="AO5203" s="15"/>
      <c r="AP5203" s="15"/>
      <c r="AQ5203" s="15"/>
      <c r="AR5203" s="15"/>
      <c r="AS5203" s="15"/>
      <c r="AT5203" s="15"/>
      <c r="AU5203" s="15">
        <v>0</v>
      </c>
      <c r="AV5203" s="15">
        <v>0</v>
      </c>
      <c r="AW5203" s="15">
        <f t="shared" si="1484"/>
        <v>0</v>
      </c>
    </row>
    <row r="5204" spans="1:49">
      <c r="A5204" s="44" t="s">
        <v>797</v>
      </c>
      <c r="B5204" s="45" t="s">
        <v>1031</v>
      </c>
      <c r="C5204" s="45" t="s">
        <v>1549</v>
      </c>
      <c r="D5204" s="452" t="s">
        <v>2994</v>
      </c>
      <c r="E5204" s="213" t="s">
        <v>773</v>
      </c>
      <c r="F5204" s="65"/>
      <c r="G5204" s="65"/>
      <c r="H5204" s="65"/>
      <c r="I5204" s="260" t="s">
        <v>1362</v>
      </c>
      <c r="J5204" s="9">
        <f>SUM(J5205)</f>
        <v>0</v>
      </c>
      <c r="K5204" s="9">
        <f t="shared" ref="K5204:AT5204" si="1487">SUM(K5205)</f>
        <v>0</v>
      </c>
      <c r="L5204" s="9">
        <f t="shared" si="1487"/>
        <v>0</v>
      </c>
      <c r="M5204" s="9">
        <f t="shared" si="1487"/>
        <v>0</v>
      </c>
      <c r="N5204" s="9">
        <f t="shared" si="1487"/>
        <v>0</v>
      </c>
      <c r="O5204" s="9">
        <f t="shared" si="1487"/>
        <v>0</v>
      </c>
      <c r="P5204" s="9">
        <f t="shared" si="1487"/>
        <v>0</v>
      </c>
      <c r="Q5204" s="9">
        <f t="shared" si="1487"/>
        <v>0</v>
      </c>
      <c r="R5204" s="9">
        <f t="shared" si="1487"/>
        <v>0</v>
      </c>
      <c r="S5204" s="9">
        <f t="shared" si="1487"/>
        <v>0</v>
      </c>
      <c r="T5204" s="9">
        <f t="shared" si="1487"/>
        <v>0</v>
      </c>
      <c r="U5204" s="9">
        <v>0</v>
      </c>
      <c r="V5204" s="9">
        <v>0</v>
      </c>
      <c r="W5204" s="9">
        <f>SUM(W5205)</f>
        <v>0</v>
      </c>
      <c r="X5204" s="9">
        <f t="shared" si="1487"/>
        <v>0</v>
      </c>
      <c r="Y5204" s="9">
        <f t="shared" si="1487"/>
        <v>0</v>
      </c>
      <c r="Z5204" s="9">
        <f t="shared" si="1487"/>
        <v>0</v>
      </c>
      <c r="AA5204" s="9">
        <f t="shared" si="1487"/>
        <v>0</v>
      </c>
      <c r="AB5204" s="9">
        <f t="shared" si="1487"/>
        <v>0</v>
      </c>
      <c r="AC5204" s="9">
        <f t="shared" si="1487"/>
        <v>0</v>
      </c>
      <c r="AD5204" s="9">
        <f t="shared" si="1487"/>
        <v>0</v>
      </c>
      <c r="AE5204" s="9">
        <f t="shared" si="1487"/>
        <v>0</v>
      </c>
      <c r="AF5204" s="9">
        <f t="shared" si="1487"/>
        <v>0</v>
      </c>
      <c r="AG5204" s="9">
        <f t="shared" si="1487"/>
        <v>0</v>
      </c>
      <c r="AH5204" s="9">
        <v>0</v>
      </c>
      <c r="AI5204" s="9">
        <v>0</v>
      </c>
      <c r="AJ5204" s="9">
        <f>SUM(AJ5205)</f>
        <v>0</v>
      </c>
      <c r="AK5204" s="9">
        <f t="shared" si="1487"/>
        <v>0</v>
      </c>
      <c r="AL5204" s="9">
        <f t="shared" si="1487"/>
        <v>0</v>
      </c>
      <c r="AM5204" s="9">
        <f t="shared" si="1487"/>
        <v>0</v>
      </c>
      <c r="AN5204" s="9">
        <f t="shared" si="1487"/>
        <v>0</v>
      </c>
      <c r="AO5204" s="9">
        <f t="shared" si="1487"/>
        <v>0</v>
      </c>
      <c r="AP5204" s="9">
        <f t="shared" si="1487"/>
        <v>0</v>
      </c>
      <c r="AQ5204" s="9">
        <f t="shared" si="1487"/>
        <v>0</v>
      </c>
      <c r="AR5204" s="9">
        <f t="shared" si="1487"/>
        <v>0</v>
      </c>
      <c r="AS5204" s="9">
        <f t="shared" si="1487"/>
        <v>0</v>
      </c>
      <c r="AT5204" s="9">
        <f t="shared" si="1487"/>
        <v>0</v>
      </c>
      <c r="AU5204" s="9">
        <v>0</v>
      </c>
      <c r="AV5204" s="9">
        <v>0</v>
      </c>
      <c r="AW5204" s="9">
        <f t="shared" si="1484"/>
        <v>0</v>
      </c>
    </row>
    <row r="5205" spans="1:49">
      <c r="A5205" s="44" t="s">
        <v>797</v>
      </c>
      <c r="B5205" s="45" t="s">
        <v>1031</v>
      </c>
      <c r="C5205" s="45" t="s">
        <v>1549</v>
      </c>
      <c r="D5205" s="452" t="s">
        <v>2994</v>
      </c>
      <c r="E5205" s="367" t="s">
        <v>785</v>
      </c>
      <c r="F5205" s="50"/>
      <c r="G5205" s="468" t="s">
        <v>3076</v>
      </c>
      <c r="H5205" s="50" t="s">
        <v>2334</v>
      </c>
      <c r="I5205" s="42" t="s">
        <v>1363</v>
      </c>
      <c r="U5205" s="15">
        <v>0</v>
      </c>
      <c r="V5205" s="15">
        <v>0</v>
      </c>
      <c r="AH5205" s="15">
        <v>0</v>
      </c>
      <c r="AI5205" s="15">
        <v>0</v>
      </c>
      <c r="AU5205" s="15">
        <v>0</v>
      </c>
      <c r="AV5205" s="15">
        <v>0</v>
      </c>
      <c r="AW5205" s="15">
        <f t="shared" si="1484"/>
        <v>0</v>
      </c>
    </row>
    <row r="5206" spans="1:49">
      <c r="A5206" s="44" t="s">
        <v>797</v>
      </c>
      <c r="B5206" s="45" t="s">
        <v>1031</v>
      </c>
      <c r="C5206" s="45" t="s">
        <v>1549</v>
      </c>
      <c r="D5206" s="452" t="s">
        <v>2994</v>
      </c>
      <c r="E5206" s="213" t="s">
        <v>1364</v>
      </c>
      <c r="F5206" s="65"/>
      <c r="G5206" s="65"/>
      <c r="H5206" s="65"/>
      <c r="I5206" s="260" t="s">
        <v>2104</v>
      </c>
      <c r="J5206" s="9">
        <f>SUM(J5207:J5216)</f>
        <v>31500</v>
      </c>
      <c r="K5206" s="9">
        <f t="shared" ref="K5206:AT5206" si="1488">SUM(K5207:K5216)</f>
        <v>0</v>
      </c>
      <c r="L5206" s="9">
        <f t="shared" si="1488"/>
        <v>0</v>
      </c>
      <c r="M5206" s="9">
        <f t="shared" si="1488"/>
        <v>10169</v>
      </c>
      <c r="N5206" s="9">
        <f t="shared" si="1488"/>
        <v>1886</v>
      </c>
      <c r="O5206" s="9">
        <f t="shared" si="1488"/>
        <v>0</v>
      </c>
      <c r="P5206" s="9">
        <f t="shared" si="1488"/>
        <v>0</v>
      </c>
      <c r="Q5206" s="9">
        <f t="shared" si="1488"/>
        <v>0</v>
      </c>
      <c r="R5206" s="9">
        <f t="shared" si="1488"/>
        <v>0</v>
      </c>
      <c r="S5206" s="9">
        <f t="shared" si="1488"/>
        <v>0</v>
      </c>
      <c r="T5206" s="9">
        <f t="shared" si="1488"/>
        <v>10549</v>
      </c>
      <c r="U5206" s="9">
        <v>22604</v>
      </c>
      <c r="V5206" s="9">
        <v>8896</v>
      </c>
      <c r="W5206" s="9">
        <f>SUM(W5207:W5216)</f>
        <v>6000</v>
      </c>
      <c r="X5206" s="9">
        <f t="shared" si="1488"/>
        <v>0</v>
      </c>
      <c r="Y5206" s="9">
        <f t="shared" si="1488"/>
        <v>0</v>
      </c>
      <c r="Z5206" s="9">
        <f t="shared" si="1488"/>
        <v>0</v>
      </c>
      <c r="AA5206" s="9">
        <f t="shared" si="1488"/>
        <v>0</v>
      </c>
      <c r="AB5206" s="9">
        <f t="shared" si="1488"/>
        <v>0</v>
      </c>
      <c r="AC5206" s="9">
        <f t="shared" si="1488"/>
        <v>0</v>
      </c>
      <c r="AD5206" s="9">
        <f t="shared" si="1488"/>
        <v>0</v>
      </c>
      <c r="AE5206" s="9">
        <f t="shared" si="1488"/>
        <v>0</v>
      </c>
      <c r="AF5206" s="9">
        <f t="shared" si="1488"/>
        <v>0</v>
      </c>
      <c r="AG5206" s="9">
        <f t="shared" si="1488"/>
        <v>0</v>
      </c>
      <c r="AH5206" s="9">
        <v>0</v>
      </c>
      <c r="AI5206" s="9">
        <v>6000</v>
      </c>
      <c r="AJ5206" s="9">
        <f>SUM(AJ5207:AJ5216)</f>
        <v>6000</v>
      </c>
      <c r="AK5206" s="9">
        <f t="shared" si="1488"/>
        <v>0</v>
      </c>
      <c r="AL5206" s="9">
        <f t="shared" si="1488"/>
        <v>0</v>
      </c>
      <c r="AM5206" s="9">
        <f t="shared" si="1488"/>
        <v>0</v>
      </c>
      <c r="AN5206" s="9">
        <f t="shared" si="1488"/>
        <v>0</v>
      </c>
      <c r="AO5206" s="9">
        <f t="shared" si="1488"/>
        <v>0</v>
      </c>
      <c r="AP5206" s="9">
        <f t="shared" si="1488"/>
        <v>2500</v>
      </c>
      <c r="AQ5206" s="9">
        <f t="shared" si="1488"/>
        <v>0</v>
      </c>
      <c r="AR5206" s="9">
        <f t="shared" si="1488"/>
        <v>0</v>
      </c>
      <c r="AS5206" s="9">
        <f t="shared" si="1488"/>
        <v>0</v>
      </c>
      <c r="AT5206" s="9">
        <f t="shared" si="1488"/>
        <v>0</v>
      </c>
      <c r="AU5206" s="9">
        <v>2500</v>
      </c>
      <c r="AV5206" s="9">
        <v>3500</v>
      </c>
      <c r="AW5206" s="9">
        <f t="shared" si="1484"/>
        <v>25104</v>
      </c>
    </row>
    <row r="5207" spans="1:49">
      <c r="A5207" s="44" t="s">
        <v>797</v>
      </c>
      <c r="B5207" s="45" t="s">
        <v>1031</v>
      </c>
      <c r="C5207" s="45" t="s">
        <v>1549</v>
      </c>
      <c r="D5207" s="452" t="s">
        <v>2994</v>
      </c>
      <c r="E5207" s="367" t="s">
        <v>786</v>
      </c>
      <c r="F5207" s="50"/>
      <c r="G5207" s="468" t="s">
        <v>3076</v>
      </c>
      <c r="H5207" s="50" t="s">
        <v>2334</v>
      </c>
      <c r="I5207" s="42" t="s">
        <v>1191</v>
      </c>
      <c r="J5207" s="15">
        <v>3000</v>
      </c>
      <c r="M5207" s="15">
        <v>3000</v>
      </c>
      <c r="U5207" s="15">
        <v>3000</v>
      </c>
      <c r="V5207" s="15">
        <v>0</v>
      </c>
      <c r="AH5207" s="15">
        <v>0</v>
      </c>
      <c r="AI5207" s="15">
        <v>0</v>
      </c>
      <c r="AU5207" s="15">
        <v>0</v>
      </c>
      <c r="AV5207" s="15">
        <v>0</v>
      </c>
      <c r="AW5207" s="15">
        <f t="shared" si="1484"/>
        <v>3000</v>
      </c>
    </row>
    <row r="5208" spans="1:49">
      <c r="A5208" s="44" t="s">
        <v>797</v>
      </c>
      <c r="B5208" s="45" t="s">
        <v>1031</v>
      </c>
      <c r="C5208" s="45" t="s">
        <v>1549</v>
      </c>
      <c r="D5208" s="452" t="s">
        <v>2994</v>
      </c>
      <c r="E5208" s="367" t="s">
        <v>1528</v>
      </c>
      <c r="F5208" s="50"/>
      <c r="G5208" s="468" t="s">
        <v>3076</v>
      </c>
      <c r="H5208" s="50" t="s">
        <v>2334</v>
      </c>
      <c r="I5208" s="42" t="s">
        <v>989</v>
      </c>
      <c r="U5208" s="15">
        <v>0</v>
      </c>
      <c r="V5208" s="15">
        <v>0</v>
      </c>
      <c r="AH5208" s="15">
        <v>0</v>
      </c>
      <c r="AI5208" s="15">
        <v>0</v>
      </c>
      <c r="AU5208" s="15">
        <v>0</v>
      </c>
      <c r="AV5208" s="15">
        <v>0</v>
      </c>
      <c r="AW5208" s="15">
        <f t="shared" si="1484"/>
        <v>0</v>
      </c>
    </row>
    <row r="5209" spans="1:49">
      <c r="A5209" s="44" t="s">
        <v>797</v>
      </c>
      <c r="B5209" s="45" t="s">
        <v>1031</v>
      </c>
      <c r="C5209" s="45" t="s">
        <v>1549</v>
      </c>
      <c r="D5209" s="452" t="s">
        <v>2994</v>
      </c>
      <c r="E5209" s="367" t="s">
        <v>1679</v>
      </c>
      <c r="F5209" s="50"/>
      <c r="G5209" s="468" t="s">
        <v>3076</v>
      </c>
      <c r="H5209" s="50" t="s">
        <v>2334</v>
      </c>
      <c r="I5209" s="42" t="s">
        <v>1048</v>
      </c>
      <c r="U5209" s="15">
        <v>0</v>
      </c>
      <c r="V5209" s="15">
        <v>0</v>
      </c>
      <c r="AH5209" s="15">
        <v>0</v>
      </c>
      <c r="AI5209" s="15">
        <v>0</v>
      </c>
      <c r="AU5209" s="15">
        <v>0</v>
      </c>
      <c r="AV5209" s="15">
        <v>0</v>
      </c>
      <c r="AW5209" s="15">
        <f t="shared" si="1484"/>
        <v>0</v>
      </c>
    </row>
    <row r="5210" spans="1:49">
      <c r="A5210" s="44" t="s">
        <v>797</v>
      </c>
      <c r="B5210" s="45" t="s">
        <v>1031</v>
      </c>
      <c r="C5210" s="45" t="s">
        <v>1549</v>
      </c>
      <c r="D5210" s="452" t="s">
        <v>2994</v>
      </c>
      <c r="E5210" s="367" t="s">
        <v>787</v>
      </c>
      <c r="F5210" s="50"/>
      <c r="G5210" s="468" t="s">
        <v>3076</v>
      </c>
      <c r="H5210" s="50" t="s">
        <v>2334</v>
      </c>
      <c r="I5210" s="42" t="s">
        <v>2078</v>
      </c>
      <c r="J5210" s="15">
        <v>5000</v>
      </c>
      <c r="M5210" s="15">
        <v>2000</v>
      </c>
      <c r="T5210" s="15">
        <v>3000</v>
      </c>
      <c r="U5210" s="15">
        <v>5000</v>
      </c>
      <c r="V5210" s="15">
        <v>0</v>
      </c>
      <c r="AH5210" s="15">
        <v>0</v>
      </c>
      <c r="AI5210" s="15">
        <v>0</v>
      </c>
      <c r="AU5210" s="15">
        <v>0</v>
      </c>
      <c r="AV5210" s="15">
        <v>0</v>
      </c>
      <c r="AW5210" s="15">
        <f t="shared" si="1484"/>
        <v>5000</v>
      </c>
    </row>
    <row r="5211" spans="1:49">
      <c r="A5211" s="44" t="s">
        <v>797</v>
      </c>
      <c r="B5211" s="45" t="s">
        <v>1031</v>
      </c>
      <c r="C5211" s="45" t="s">
        <v>1549</v>
      </c>
      <c r="D5211" s="452" t="s">
        <v>2994</v>
      </c>
      <c r="E5211" s="367" t="s">
        <v>1116</v>
      </c>
      <c r="F5211" s="50"/>
      <c r="G5211" s="468" t="s">
        <v>3076</v>
      </c>
      <c r="H5211" s="50" t="s">
        <v>2334</v>
      </c>
      <c r="I5211" s="42" t="s">
        <v>1487</v>
      </c>
      <c r="U5211" s="15">
        <v>0</v>
      </c>
      <c r="V5211" s="15">
        <v>0</v>
      </c>
      <c r="AH5211" s="15">
        <v>0</v>
      </c>
      <c r="AI5211" s="15">
        <v>0</v>
      </c>
      <c r="AU5211" s="15">
        <v>0</v>
      </c>
      <c r="AV5211" s="15">
        <v>0</v>
      </c>
      <c r="AW5211" s="15">
        <f t="shared" si="1484"/>
        <v>0</v>
      </c>
    </row>
    <row r="5212" spans="1:49">
      <c r="A5212" s="44" t="s">
        <v>797</v>
      </c>
      <c r="B5212" s="45" t="s">
        <v>1031</v>
      </c>
      <c r="C5212" s="45" t="s">
        <v>1549</v>
      </c>
      <c r="D5212" s="452" t="s">
        <v>2994</v>
      </c>
      <c r="E5212" s="367" t="s">
        <v>1703</v>
      </c>
      <c r="F5212" s="50"/>
      <c r="G5212" s="468" t="s">
        <v>3076</v>
      </c>
      <c r="H5212" s="50" t="s">
        <v>2334</v>
      </c>
      <c r="I5212" s="42" t="s">
        <v>1047</v>
      </c>
      <c r="U5212" s="15">
        <v>0</v>
      </c>
      <c r="V5212" s="15">
        <v>0</v>
      </c>
      <c r="AH5212" s="15">
        <v>0</v>
      </c>
      <c r="AI5212" s="15">
        <v>0</v>
      </c>
      <c r="AU5212" s="15">
        <v>0</v>
      </c>
      <c r="AV5212" s="15">
        <v>0</v>
      </c>
      <c r="AW5212" s="15">
        <f t="shared" si="1484"/>
        <v>0</v>
      </c>
    </row>
    <row r="5213" spans="1:49">
      <c r="A5213" s="44" t="s">
        <v>797</v>
      </c>
      <c r="B5213" s="45" t="s">
        <v>1031</v>
      </c>
      <c r="C5213" s="45" t="s">
        <v>1549</v>
      </c>
      <c r="D5213" s="452" t="s">
        <v>2994</v>
      </c>
      <c r="E5213" s="367" t="s">
        <v>826</v>
      </c>
      <c r="F5213" s="50"/>
      <c r="G5213" s="468" t="s">
        <v>3076</v>
      </c>
      <c r="H5213" s="50" t="s">
        <v>2334</v>
      </c>
      <c r="I5213" s="42" t="s">
        <v>935</v>
      </c>
      <c r="J5213" s="15">
        <v>3000</v>
      </c>
      <c r="M5213" s="15">
        <v>1000</v>
      </c>
      <c r="N5213" s="15">
        <v>886</v>
      </c>
      <c r="T5213" s="15">
        <v>1114</v>
      </c>
      <c r="U5213" s="15">
        <v>3000</v>
      </c>
      <c r="V5213" s="15">
        <v>0</v>
      </c>
      <c r="AH5213" s="15">
        <v>0</v>
      </c>
      <c r="AI5213" s="15">
        <v>0</v>
      </c>
      <c r="AJ5213" s="15">
        <v>6000</v>
      </c>
      <c r="AP5213" s="15">
        <v>2500</v>
      </c>
      <c r="AU5213" s="15">
        <v>2500</v>
      </c>
      <c r="AV5213" s="15">
        <v>3500</v>
      </c>
      <c r="AW5213" s="15">
        <f t="shared" si="1484"/>
        <v>5500</v>
      </c>
    </row>
    <row r="5214" spans="1:49">
      <c r="A5214" s="44" t="s">
        <v>797</v>
      </c>
      <c r="B5214" s="45" t="s">
        <v>1031</v>
      </c>
      <c r="C5214" s="45" t="s">
        <v>1549</v>
      </c>
      <c r="D5214" s="452" t="s">
        <v>2994</v>
      </c>
      <c r="E5214" s="367" t="s">
        <v>1115</v>
      </c>
      <c r="F5214" s="50"/>
      <c r="G5214" s="468" t="s">
        <v>3076</v>
      </c>
      <c r="H5214" s="50" t="s">
        <v>2334</v>
      </c>
      <c r="I5214" s="42" t="s">
        <v>990</v>
      </c>
      <c r="J5214" s="15">
        <v>3400</v>
      </c>
      <c r="T5214" s="15">
        <v>2500</v>
      </c>
      <c r="U5214" s="15">
        <v>2500</v>
      </c>
      <c r="V5214" s="15">
        <v>900</v>
      </c>
      <c r="AH5214" s="15">
        <v>0</v>
      </c>
      <c r="AI5214" s="15">
        <v>0</v>
      </c>
      <c r="AU5214" s="15">
        <v>0</v>
      </c>
      <c r="AV5214" s="15">
        <v>0</v>
      </c>
      <c r="AW5214" s="15">
        <f t="shared" si="1484"/>
        <v>2500</v>
      </c>
    </row>
    <row r="5215" spans="1:49">
      <c r="A5215" s="44" t="s">
        <v>797</v>
      </c>
      <c r="B5215" s="45" t="s">
        <v>1031</v>
      </c>
      <c r="C5215" s="45" t="s">
        <v>1549</v>
      </c>
      <c r="D5215" s="452" t="s">
        <v>2994</v>
      </c>
      <c r="E5215" s="367" t="s">
        <v>1677</v>
      </c>
      <c r="F5215" s="50"/>
      <c r="G5215" s="468" t="s">
        <v>3076</v>
      </c>
      <c r="H5215" s="50" t="s">
        <v>2334</v>
      </c>
      <c r="I5215" s="42" t="s">
        <v>1688</v>
      </c>
      <c r="J5215" s="15">
        <v>17100</v>
      </c>
      <c r="M5215" s="15">
        <v>4169</v>
      </c>
      <c r="N5215" s="15">
        <v>1000</v>
      </c>
      <c r="T5215" s="15">
        <v>3935</v>
      </c>
      <c r="U5215" s="15">
        <v>9104</v>
      </c>
      <c r="V5215" s="15">
        <v>7996</v>
      </c>
      <c r="W5215" s="15">
        <v>6000</v>
      </c>
      <c r="AH5215" s="15">
        <v>0</v>
      </c>
      <c r="AI5215" s="15">
        <v>6000</v>
      </c>
      <c r="AU5215" s="15">
        <v>0</v>
      </c>
      <c r="AV5215" s="15">
        <v>0</v>
      </c>
      <c r="AW5215" s="15">
        <f t="shared" si="1484"/>
        <v>9104</v>
      </c>
    </row>
    <row r="5216" spans="1:49">
      <c r="A5216" s="44" t="s">
        <v>797</v>
      </c>
      <c r="B5216" s="45" t="s">
        <v>1031</v>
      </c>
      <c r="C5216" s="45" t="s">
        <v>1549</v>
      </c>
      <c r="D5216" s="452" t="s">
        <v>2994</v>
      </c>
      <c r="E5216" s="367" t="s">
        <v>1677</v>
      </c>
      <c r="F5216" s="50" t="s">
        <v>582</v>
      </c>
      <c r="G5216" s="468" t="s">
        <v>3076</v>
      </c>
      <c r="H5216" s="50" t="s">
        <v>2334</v>
      </c>
      <c r="I5216" s="42" t="s">
        <v>25</v>
      </c>
      <c r="U5216" s="15">
        <v>0</v>
      </c>
      <c r="V5216" s="15">
        <v>0</v>
      </c>
      <c r="AH5216" s="15">
        <v>0</v>
      </c>
      <c r="AI5216" s="15">
        <v>0</v>
      </c>
      <c r="AU5216" s="15">
        <v>0</v>
      </c>
      <c r="AV5216" s="15">
        <v>0</v>
      </c>
      <c r="AW5216" s="15">
        <f t="shared" si="1484"/>
        <v>0</v>
      </c>
    </row>
    <row r="5217" spans="1:49" s="52" customFormat="1">
      <c r="A5217" s="41"/>
      <c r="B5217" s="345"/>
      <c r="C5217" s="345"/>
      <c r="D5217" s="369"/>
      <c r="E5217" s="213"/>
      <c r="F5217" s="65"/>
      <c r="G5217" s="65"/>
      <c r="H5217" s="65"/>
      <c r="I5217" s="49" t="s">
        <v>3</v>
      </c>
      <c r="J5217" s="6">
        <f>SUM(J5218)</f>
        <v>0</v>
      </c>
      <c r="K5217" s="6">
        <f t="shared" ref="K5217:AT5218" si="1489">SUM(K5218)</f>
        <v>0</v>
      </c>
      <c r="L5217" s="6">
        <f t="shared" si="1489"/>
        <v>0</v>
      </c>
      <c r="M5217" s="6">
        <f t="shared" si="1489"/>
        <v>0</v>
      </c>
      <c r="N5217" s="6">
        <f t="shared" si="1489"/>
        <v>0</v>
      </c>
      <c r="O5217" s="6">
        <f t="shared" si="1489"/>
        <v>0</v>
      </c>
      <c r="P5217" s="6">
        <f t="shared" si="1489"/>
        <v>0</v>
      </c>
      <c r="Q5217" s="6">
        <f t="shared" si="1489"/>
        <v>0</v>
      </c>
      <c r="R5217" s="6">
        <f t="shared" si="1489"/>
        <v>0</v>
      </c>
      <c r="S5217" s="6">
        <f t="shared" si="1489"/>
        <v>0</v>
      </c>
      <c r="T5217" s="6">
        <f t="shared" si="1489"/>
        <v>0</v>
      </c>
      <c r="U5217" s="6">
        <v>0</v>
      </c>
      <c r="V5217" s="6">
        <v>0</v>
      </c>
      <c r="W5217" s="6">
        <f>SUM(W5218)</f>
        <v>0</v>
      </c>
      <c r="X5217" s="6">
        <f t="shared" si="1489"/>
        <v>0</v>
      </c>
      <c r="Y5217" s="6">
        <f t="shared" si="1489"/>
        <v>0</v>
      </c>
      <c r="Z5217" s="6">
        <f t="shared" si="1489"/>
        <v>0</v>
      </c>
      <c r="AA5217" s="6">
        <f t="shared" si="1489"/>
        <v>0</v>
      </c>
      <c r="AB5217" s="6">
        <f t="shared" si="1489"/>
        <v>0</v>
      </c>
      <c r="AC5217" s="6">
        <f t="shared" si="1489"/>
        <v>0</v>
      </c>
      <c r="AD5217" s="6">
        <f t="shared" si="1489"/>
        <v>0</v>
      </c>
      <c r="AE5217" s="6">
        <f t="shared" si="1489"/>
        <v>0</v>
      </c>
      <c r="AF5217" s="6">
        <f t="shared" si="1489"/>
        <v>0</v>
      </c>
      <c r="AG5217" s="6">
        <f t="shared" si="1489"/>
        <v>0</v>
      </c>
      <c r="AH5217" s="6">
        <v>0</v>
      </c>
      <c r="AI5217" s="6">
        <v>0</v>
      </c>
      <c r="AJ5217" s="6">
        <f>SUM(AJ5218)</f>
        <v>0</v>
      </c>
      <c r="AK5217" s="6">
        <f t="shared" si="1489"/>
        <v>0</v>
      </c>
      <c r="AL5217" s="6">
        <f t="shared" si="1489"/>
        <v>0</v>
      </c>
      <c r="AM5217" s="6">
        <f t="shared" si="1489"/>
        <v>0</v>
      </c>
      <c r="AN5217" s="6">
        <f t="shared" si="1489"/>
        <v>0</v>
      </c>
      <c r="AO5217" s="6">
        <f t="shared" si="1489"/>
        <v>0</v>
      </c>
      <c r="AP5217" s="6">
        <f t="shared" si="1489"/>
        <v>0</v>
      </c>
      <c r="AQ5217" s="6">
        <f t="shared" si="1489"/>
        <v>0</v>
      </c>
      <c r="AR5217" s="6">
        <f t="shared" si="1489"/>
        <v>0</v>
      </c>
      <c r="AS5217" s="6">
        <f t="shared" si="1489"/>
        <v>0</v>
      </c>
      <c r="AT5217" s="6">
        <f t="shared" si="1489"/>
        <v>0</v>
      </c>
      <c r="AU5217" s="6">
        <v>0</v>
      </c>
      <c r="AV5217" s="6">
        <v>0</v>
      </c>
      <c r="AW5217" s="6">
        <f t="shared" si="1484"/>
        <v>0</v>
      </c>
    </row>
    <row r="5218" spans="1:49" s="52" customFormat="1">
      <c r="A5218" s="44" t="s">
        <v>797</v>
      </c>
      <c r="B5218" s="45" t="s">
        <v>1031</v>
      </c>
      <c r="C5218" s="45" t="s">
        <v>1549</v>
      </c>
      <c r="D5218" s="452" t="s">
        <v>2994</v>
      </c>
      <c r="E5218" s="213" t="s">
        <v>833</v>
      </c>
      <c r="F5218" s="65"/>
      <c r="G5218" s="65"/>
      <c r="H5218" s="65"/>
      <c r="I5218" s="53" t="s">
        <v>1</v>
      </c>
      <c r="J5218" s="200">
        <f>SUM(J5219)</f>
        <v>0</v>
      </c>
      <c r="K5218" s="200">
        <f t="shared" si="1489"/>
        <v>0</v>
      </c>
      <c r="L5218" s="200">
        <f t="shared" si="1489"/>
        <v>0</v>
      </c>
      <c r="M5218" s="200">
        <f t="shared" si="1489"/>
        <v>0</v>
      </c>
      <c r="N5218" s="200">
        <f t="shared" si="1489"/>
        <v>0</v>
      </c>
      <c r="O5218" s="200">
        <f t="shared" si="1489"/>
        <v>0</v>
      </c>
      <c r="P5218" s="200">
        <f t="shared" si="1489"/>
        <v>0</v>
      </c>
      <c r="Q5218" s="200">
        <f t="shared" si="1489"/>
        <v>0</v>
      </c>
      <c r="R5218" s="200">
        <f t="shared" si="1489"/>
        <v>0</v>
      </c>
      <c r="S5218" s="200">
        <f t="shared" si="1489"/>
        <v>0</v>
      </c>
      <c r="T5218" s="200">
        <f t="shared" si="1489"/>
        <v>0</v>
      </c>
      <c r="U5218" s="200">
        <v>0</v>
      </c>
      <c r="V5218" s="200">
        <v>0</v>
      </c>
      <c r="W5218" s="200">
        <f>SUM(W5219)</f>
        <v>0</v>
      </c>
      <c r="X5218" s="200">
        <f t="shared" si="1489"/>
        <v>0</v>
      </c>
      <c r="Y5218" s="200">
        <f t="shared" si="1489"/>
        <v>0</v>
      </c>
      <c r="Z5218" s="200">
        <f t="shared" si="1489"/>
        <v>0</v>
      </c>
      <c r="AA5218" s="200">
        <f t="shared" si="1489"/>
        <v>0</v>
      </c>
      <c r="AB5218" s="200">
        <f t="shared" si="1489"/>
        <v>0</v>
      </c>
      <c r="AC5218" s="200">
        <f t="shared" si="1489"/>
        <v>0</v>
      </c>
      <c r="AD5218" s="200">
        <f t="shared" si="1489"/>
        <v>0</v>
      </c>
      <c r="AE5218" s="200">
        <f t="shared" si="1489"/>
        <v>0</v>
      </c>
      <c r="AF5218" s="200">
        <f t="shared" si="1489"/>
        <v>0</v>
      </c>
      <c r="AG5218" s="200">
        <f t="shared" si="1489"/>
        <v>0</v>
      </c>
      <c r="AH5218" s="200">
        <v>0</v>
      </c>
      <c r="AI5218" s="200">
        <v>0</v>
      </c>
      <c r="AJ5218" s="200">
        <f>SUM(AJ5219)</f>
        <v>0</v>
      </c>
      <c r="AK5218" s="200">
        <f t="shared" si="1489"/>
        <v>0</v>
      </c>
      <c r="AL5218" s="200">
        <f t="shared" si="1489"/>
        <v>0</v>
      </c>
      <c r="AM5218" s="200">
        <f t="shared" si="1489"/>
        <v>0</v>
      </c>
      <c r="AN5218" s="200">
        <f t="shared" si="1489"/>
        <v>0</v>
      </c>
      <c r="AO5218" s="200">
        <f t="shared" si="1489"/>
        <v>0</v>
      </c>
      <c r="AP5218" s="200">
        <f t="shared" si="1489"/>
        <v>0</v>
      </c>
      <c r="AQ5218" s="200">
        <f t="shared" si="1489"/>
        <v>0</v>
      </c>
      <c r="AR5218" s="200">
        <f t="shared" si="1489"/>
        <v>0</v>
      </c>
      <c r="AS5218" s="200">
        <f t="shared" si="1489"/>
        <v>0</v>
      </c>
      <c r="AT5218" s="200">
        <f t="shared" si="1489"/>
        <v>0</v>
      </c>
      <c r="AU5218" s="200">
        <v>0</v>
      </c>
      <c r="AV5218" s="200">
        <v>0</v>
      </c>
      <c r="AW5218" s="200">
        <f t="shared" si="1484"/>
        <v>0</v>
      </c>
    </row>
    <row r="5219" spans="1:49" s="59" customFormat="1">
      <c r="A5219" s="44" t="s">
        <v>797</v>
      </c>
      <c r="B5219" s="45" t="s">
        <v>1031</v>
      </c>
      <c r="C5219" s="45" t="s">
        <v>1549</v>
      </c>
      <c r="D5219" s="452" t="s">
        <v>2994</v>
      </c>
      <c r="E5219" s="57" t="s">
        <v>1517</v>
      </c>
      <c r="F5219" s="58"/>
      <c r="G5219" s="468" t="s">
        <v>3076</v>
      </c>
      <c r="H5219" s="50" t="s">
        <v>2334</v>
      </c>
      <c r="I5219" s="188" t="s">
        <v>2584</v>
      </c>
      <c r="J5219" s="13"/>
      <c r="K5219" s="13"/>
      <c r="L5219" s="13"/>
      <c r="M5219" s="13"/>
      <c r="N5219" s="13"/>
      <c r="O5219" s="13"/>
      <c r="P5219" s="13"/>
      <c r="Q5219" s="13"/>
      <c r="R5219" s="13"/>
      <c r="S5219" s="13"/>
      <c r="T5219" s="13"/>
      <c r="U5219" s="13">
        <v>0</v>
      </c>
      <c r="V5219" s="13">
        <v>0</v>
      </c>
      <c r="W5219" s="13"/>
      <c r="X5219" s="13"/>
      <c r="Y5219" s="13"/>
      <c r="Z5219" s="13"/>
      <c r="AA5219" s="13"/>
      <c r="AB5219" s="13"/>
      <c r="AC5219" s="13"/>
      <c r="AD5219" s="13"/>
      <c r="AE5219" s="13"/>
      <c r="AF5219" s="13"/>
      <c r="AG5219" s="13"/>
      <c r="AH5219" s="13">
        <v>0</v>
      </c>
      <c r="AI5219" s="13">
        <v>0</v>
      </c>
      <c r="AJ5219" s="13"/>
      <c r="AK5219" s="13"/>
      <c r="AL5219" s="13"/>
      <c r="AM5219" s="13"/>
      <c r="AN5219" s="13"/>
      <c r="AO5219" s="13"/>
      <c r="AP5219" s="13"/>
      <c r="AQ5219" s="13"/>
      <c r="AR5219" s="13"/>
      <c r="AS5219" s="13"/>
      <c r="AT5219" s="13"/>
      <c r="AU5219" s="13">
        <v>0</v>
      </c>
      <c r="AV5219" s="13">
        <v>0</v>
      </c>
      <c r="AW5219" s="13">
        <f t="shared" si="1484"/>
        <v>0</v>
      </c>
    </row>
    <row r="5220" spans="1:49">
      <c r="A5220" s="44"/>
      <c r="B5220" s="45"/>
      <c r="C5220" s="45"/>
      <c r="D5220" s="45"/>
      <c r="E5220" s="531"/>
      <c r="F5220" s="50"/>
      <c r="G5220" s="50"/>
      <c r="H5220" s="50"/>
      <c r="I5220" s="49" t="s">
        <v>1157</v>
      </c>
      <c r="J5220" s="6">
        <f>SUM(J5221)</f>
        <v>2000</v>
      </c>
      <c r="K5220" s="6">
        <f t="shared" ref="K5220:AT5221" si="1490">SUM(K5221)</f>
        <v>0</v>
      </c>
      <c r="L5220" s="6">
        <f t="shared" si="1490"/>
        <v>0</v>
      </c>
      <c r="M5220" s="6">
        <f t="shared" si="1490"/>
        <v>1000</v>
      </c>
      <c r="N5220" s="6">
        <f t="shared" si="1490"/>
        <v>0</v>
      </c>
      <c r="O5220" s="6">
        <f t="shared" si="1490"/>
        <v>0</v>
      </c>
      <c r="P5220" s="6">
        <f t="shared" si="1490"/>
        <v>0</v>
      </c>
      <c r="Q5220" s="6">
        <f t="shared" si="1490"/>
        <v>0</v>
      </c>
      <c r="R5220" s="6">
        <f t="shared" si="1490"/>
        <v>0</v>
      </c>
      <c r="S5220" s="6">
        <f t="shared" si="1490"/>
        <v>0</v>
      </c>
      <c r="T5220" s="6">
        <f t="shared" si="1490"/>
        <v>1000</v>
      </c>
      <c r="U5220" s="6">
        <v>2000</v>
      </c>
      <c r="V5220" s="6">
        <v>0</v>
      </c>
      <c r="W5220" s="6">
        <f>SUM(W5221)</f>
        <v>12000</v>
      </c>
      <c r="X5220" s="6">
        <f t="shared" si="1490"/>
        <v>0</v>
      </c>
      <c r="Y5220" s="6">
        <f t="shared" si="1490"/>
        <v>0</v>
      </c>
      <c r="Z5220" s="6">
        <f t="shared" si="1490"/>
        <v>0</v>
      </c>
      <c r="AA5220" s="6">
        <f t="shared" si="1490"/>
        <v>0</v>
      </c>
      <c r="AB5220" s="6">
        <f t="shared" si="1490"/>
        <v>0</v>
      </c>
      <c r="AC5220" s="6">
        <f t="shared" si="1490"/>
        <v>0</v>
      </c>
      <c r="AD5220" s="6">
        <f t="shared" si="1490"/>
        <v>0</v>
      </c>
      <c r="AE5220" s="6">
        <f t="shared" si="1490"/>
        <v>0</v>
      </c>
      <c r="AF5220" s="6">
        <f t="shared" si="1490"/>
        <v>0</v>
      </c>
      <c r="AG5220" s="6">
        <f t="shared" si="1490"/>
        <v>2000</v>
      </c>
      <c r="AH5220" s="6">
        <v>2000</v>
      </c>
      <c r="AI5220" s="6">
        <v>10000</v>
      </c>
      <c r="AJ5220" s="6">
        <f>SUM(AJ5221)</f>
        <v>0</v>
      </c>
      <c r="AK5220" s="6">
        <f t="shared" si="1490"/>
        <v>0</v>
      </c>
      <c r="AL5220" s="6">
        <f t="shared" si="1490"/>
        <v>0</v>
      </c>
      <c r="AM5220" s="6">
        <f t="shared" si="1490"/>
        <v>0</v>
      </c>
      <c r="AN5220" s="6">
        <f t="shared" si="1490"/>
        <v>0</v>
      </c>
      <c r="AO5220" s="6">
        <f t="shared" si="1490"/>
        <v>0</v>
      </c>
      <c r="AP5220" s="6">
        <f t="shared" si="1490"/>
        <v>0</v>
      </c>
      <c r="AQ5220" s="6">
        <f t="shared" si="1490"/>
        <v>0</v>
      </c>
      <c r="AR5220" s="6">
        <f t="shared" si="1490"/>
        <v>0</v>
      </c>
      <c r="AS5220" s="6">
        <f t="shared" si="1490"/>
        <v>0</v>
      </c>
      <c r="AT5220" s="6">
        <f t="shared" si="1490"/>
        <v>0</v>
      </c>
      <c r="AU5220" s="6">
        <v>0</v>
      </c>
      <c r="AV5220" s="6">
        <v>0</v>
      </c>
      <c r="AW5220" s="6">
        <f t="shared" si="1484"/>
        <v>4000</v>
      </c>
    </row>
    <row r="5221" spans="1:49">
      <c r="A5221" s="44" t="s">
        <v>797</v>
      </c>
      <c r="B5221" s="45" t="s">
        <v>1031</v>
      </c>
      <c r="C5221" s="45" t="s">
        <v>1549</v>
      </c>
      <c r="D5221" s="452" t="s">
        <v>2994</v>
      </c>
      <c r="E5221" s="213" t="s">
        <v>1402</v>
      </c>
      <c r="F5221" s="65"/>
      <c r="G5221" s="65"/>
      <c r="H5221" s="65"/>
      <c r="I5221" s="260" t="s">
        <v>1158</v>
      </c>
      <c r="J5221" s="9">
        <f>SUM(J5222)</f>
        <v>2000</v>
      </c>
      <c r="K5221" s="9">
        <f t="shared" si="1490"/>
        <v>0</v>
      </c>
      <c r="L5221" s="9">
        <f t="shared" si="1490"/>
        <v>0</v>
      </c>
      <c r="M5221" s="9">
        <f t="shared" si="1490"/>
        <v>1000</v>
      </c>
      <c r="N5221" s="9">
        <f t="shared" si="1490"/>
        <v>0</v>
      </c>
      <c r="O5221" s="9">
        <f t="shared" si="1490"/>
        <v>0</v>
      </c>
      <c r="P5221" s="9">
        <f t="shared" si="1490"/>
        <v>0</v>
      </c>
      <c r="Q5221" s="9">
        <f t="shared" si="1490"/>
        <v>0</v>
      </c>
      <c r="R5221" s="9">
        <f t="shared" si="1490"/>
        <v>0</v>
      </c>
      <c r="S5221" s="9">
        <f t="shared" si="1490"/>
        <v>0</v>
      </c>
      <c r="T5221" s="9">
        <f t="shared" si="1490"/>
        <v>1000</v>
      </c>
      <c r="U5221" s="9">
        <v>2000</v>
      </c>
      <c r="V5221" s="9">
        <v>0</v>
      </c>
      <c r="W5221" s="9">
        <f>SUM(W5222)</f>
        <v>12000</v>
      </c>
      <c r="X5221" s="9">
        <f t="shared" si="1490"/>
        <v>0</v>
      </c>
      <c r="Y5221" s="9">
        <f t="shared" si="1490"/>
        <v>0</v>
      </c>
      <c r="Z5221" s="9">
        <f t="shared" si="1490"/>
        <v>0</v>
      </c>
      <c r="AA5221" s="9">
        <f t="shared" si="1490"/>
        <v>0</v>
      </c>
      <c r="AB5221" s="9">
        <f t="shared" si="1490"/>
        <v>0</v>
      </c>
      <c r="AC5221" s="9">
        <f t="shared" si="1490"/>
        <v>0</v>
      </c>
      <c r="AD5221" s="9">
        <f t="shared" si="1490"/>
        <v>0</v>
      </c>
      <c r="AE5221" s="9">
        <f t="shared" si="1490"/>
        <v>0</v>
      </c>
      <c r="AF5221" s="9">
        <f t="shared" si="1490"/>
        <v>0</v>
      </c>
      <c r="AG5221" s="9">
        <f t="shared" si="1490"/>
        <v>2000</v>
      </c>
      <c r="AH5221" s="9">
        <v>2000</v>
      </c>
      <c r="AI5221" s="9">
        <v>10000</v>
      </c>
      <c r="AJ5221" s="9">
        <f>SUM(AJ5222)</f>
        <v>0</v>
      </c>
      <c r="AK5221" s="9">
        <f t="shared" si="1490"/>
        <v>0</v>
      </c>
      <c r="AL5221" s="9">
        <f t="shared" si="1490"/>
        <v>0</v>
      </c>
      <c r="AM5221" s="9">
        <f t="shared" si="1490"/>
        <v>0</v>
      </c>
      <c r="AN5221" s="9">
        <f t="shared" si="1490"/>
        <v>0</v>
      </c>
      <c r="AO5221" s="9">
        <f t="shared" si="1490"/>
        <v>0</v>
      </c>
      <c r="AP5221" s="9">
        <f t="shared" si="1490"/>
        <v>0</v>
      </c>
      <c r="AQ5221" s="9">
        <f t="shared" si="1490"/>
        <v>0</v>
      </c>
      <c r="AR5221" s="9">
        <f t="shared" si="1490"/>
        <v>0</v>
      </c>
      <c r="AS5221" s="9">
        <f t="shared" si="1490"/>
        <v>0</v>
      </c>
      <c r="AT5221" s="9">
        <f t="shared" si="1490"/>
        <v>0</v>
      </c>
      <c r="AU5221" s="9">
        <v>0</v>
      </c>
      <c r="AV5221" s="9">
        <v>0</v>
      </c>
      <c r="AW5221" s="9">
        <f t="shared" si="1484"/>
        <v>4000</v>
      </c>
    </row>
    <row r="5222" spans="1:49">
      <c r="A5222" s="44" t="s">
        <v>797</v>
      </c>
      <c r="B5222" s="45" t="s">
        <v>1031</v>
      </c>
      <c r="C5222" s="45" t="s">
        <v>1549</v>
      </c>
      <c r="D5222" s="452" t="s">
        <v>2994</v>
      </c>
      <c r="E5222" s="367" t="s">
        <v>1409</v>
      </c>
      <c r="F5222" s="50"/>
      <c r="G5222" s="468" t="s">
        <v>3076</v>
      </c>
      <c r="H5222" s="50" t="s">
        <v>2334</v>
      </c>
      <c r="I5222" s="42" t="s">
        <v>1518</v>
      </c>
      <c r="J5222" s="15">
        <v>2000</v>
      </c>
      <c r="M5222" s="15">
        <v>1000</v>
      </c>
      <c r="T5222" s="15">
        <v>1000</v>
      </c>
      <c r="U5222" s="15">
        <v>2000</v>
      </c>
      <c r="V5222" s="15">
        <v>0</v>
      </c>
      <c r="W5222" s="15">
        <v>12000</v>
      </c>
      <c r="AG5222" s="15">
        <v>2000</v>
      </c>
      <c r="AH5222" s="15">
        <v>2000</v>
      </c>
      <c r="AI5222" s="15">
        <v>10000</v>
      </c>
      <c r="AU5222" s="15">
        <v>0</v>
      </c>
      <c r="AV5222" s="15">
        <v>0</v>
      </c>
      <c r="AW5222" s="15">
        <f t="shared" si="1484"/>
        <v>4000</v>
      </c>
    </row>
    <row r="5223" spans="1:49">
      <c r="A5223" s="44"/>
      <c r="B5223" s="45"/>
      <c r="C5223" s="45"/>
      <c r="D5223" s="45"/>
      <c r="E5223" s="531"/>
      <c r="F5223" s="50"/>
      <c r="G5223" s="50"/>
      <c r="H5223" s="50"/>
      <c r="I5223" s="42"/>
      <c r="U5223" s="15">
        <v>0</v>
      </c>
      <c r="V5223" s="15">
        <v>0</v>
      </c>
      <c r="AH5223" s="15">
        <v>0</v>
      </c>
      <c r="AI5223" s="15">
        <v>0</v>
      </c>
      <c r="AU5223" s="15">
        <v>0</v>
      </c>
      <c r="AV5223" s="15">
        <v>0</v>
      </c>
      <c r="AW5223" s="15">
        <f t="shared" si="1484"/>
        <v>0</v>
      </c>
    </row>
    <row r="5224" spans="1:49">
      <c r="A5224" s="48"/>
      <c r="B5224" s="42"/>
      <c r="C5224" s="42"/>
      <c r="D5224" s="42"/>
      <c r="E5224" s="531"/>
      <c r="F5224" s="50"/>
      <c r="G5224" s="50"/>
      <c r="H5224" s="50"/>
      <c r="I5224" s="49" t="s">
        <v>1631</v>
      </c>
      <c r="J5224" s="12">
        <f>SUM(J5195,J5220,J5217)</f>
        <v>33500</v>
      </c>
      <c r="K5224" s="12">
        <f t="shared" ref="K5224:AT5224" si="1491">SUM(K5195,K5220,K5217)</f>
        <v>0</v>
      </c>
      <c r="L5224" s="12">
        <f t="shared" si="1491"/>
        <v>0</v>
      </c>
      <c r="M5224" s="12">
        <f t="shared" si="1491"/>
        <v>11169</v>
      </c>
      <c r="N5224" s="12">
        <f t="shared" si="1491"/>
        <v>1886</v>
      </c>
      <c r="O5224" s="12">
        <f t="shared" si="1491"/>
        <v>0</v>
      </c>
      <c r="P5224" s="12">
        <f t="shared" si="1491"/>
        <v>0</v>
      </c>
      <c r="Q5224" s="12">
        <f t="shared" si="1491"/>
        <v>0</v>
      </c>
      <c r="R5224" s="12">
        <f t="shared" si="1491"/>
        <v>0</v>
      </c>
      <c r="S5224" s="12">
        <f t="shared" si="1491"/>
        <v>0</v>
      </c>
      <c r="T5224" s="12">
        <f t="shared" si="1491"/>
        <v>11549</v>
      </c>
      <c r="U5224" s="12">
        <v>24604</v>
      </c>
      <c r="V5224" s="12">
        <v>8896</v>
      </c>
      <c r="W5224" s="12">
        <f>SUM(W5195,W5220,W5217)</f>
        <v>18000</v>
      </c>
      <c r="X5224" s="12">
        <f t="shared" si="1491"/>
        <v>0</v>
      </c>
      <c r="Y5224" s="12">
        <f t="shared" si="1491"/>
        <v>0</v>
      </c>
      <c r="Z5224" s="12">
        <f t="shared" si="1491"/>
        <v>0</v>
      </c>
      <c r="AA5224" s="12">
        <f t="shared" si="1491"/>
        <v>0</v>
      </c>
      <c r="AB5224" s="12">
        <f t="shared" si="1491"/>
        <v>0</v>
      </c>
      <c r="AC5224" s="12">
        <f t="shared" si="1491"/>
        <v>0</v>
      </c>
      <c r="AD5224" s="12">
        <f t="shared" si="1491"/>
        <v>0</v>
      </c>
      <c r="AE5224" s="12">
        <f t="shared" si="1491"/>
        <v>0</v>
      </c>
      <c r="AF5224" s="12">
        <f t="shared" si="1491"/>
        <v>0</v>
      </c>
      <c r="AG5224" s="12">
        <f t="shared" si="1491"/>
        <v>2000</v>
      </c>
      <c r="AH5224" s="12">
        <v>2000</v>
      </c>
      <c r="AI5224" s="12">
        <v>16000</v>
      </c>
      <c r="AJ5224" s="12">
        <f>SUM(AJ5195,AJ5220,AJ5217)</f>
        <v>6000</v>
      </c>
      <c r="AK5224" s="12">
        <f t="shared" si="1491"/>
        <v>0</v>
      </c>
      <c r="AL5224" s="12">
        <f t="shared" si="1491"/>
        <v>0</v>
      </c>
      <c r="AM5224" s="12">
        <f t="shared" si="1491"/>
        <v>0</v>
      </c>
      <c r="AN5224" s="12">
        <f t="shared" si="1491"/>
        <v>0</v>
      </c>
      <c r="AO5224" s="12">
        <f t="shared" si="1491"/>
        <v>0</v>
      </c>
      <c r="AP5224" s="12">
        <f t="shared" si="1491"/>
        <v>2500</v>
      </c>
      <c r="AQ5224" s="12">
        <f t="shared" si="1491"/>
        <v>0</v>
      </c>
      <c r="AR5224" s="12">
        <f t="shared" si="1491"/>
        <v>0</v>
      </c>
      <c r="AS5224" s="12">
        <f t="shared" si="1491"/>
        <v>0</v>
      </c>
      <c r="AT5224" s="12">
        <f t="shared" si="1491"/>
        <v>0</v>
      </c>
      <c r="AU5224" s="12">
        <v>2500</v>
      </c>
      <c r="AV5224" s="12">
        <v>3500</v>
      </c>
      <c r="AW5224" s="12">
        <f t="shared" si="1484"/>
        <v>29104</v>
      </c>
    </row>
    <row r="5225" spans="1:49">
      <c r="A5225" s="48"/>
      <c r="B5225" s="42"/>
      <c r="C5225" s="42"/>
      <c r="D5225" s="42"/>
      <c r="E5225" s="531"/>
      <c r="F5225" s="50"/>
      <c r="G5225" s="50"/>
      <c r="H5225" s="50"/>
      <c r="I5225" s="53"/>
    </row>
    <row r="5226" spans="1:49">
      <c r="A5226" s="48"/>
      <c r="B5226" s="42"/>
      <c r="C5226" s="42"/>
      <c r="D5226" s="42"/>
      <c r="E5226" s="531"/>
      <c r="F5226" s="50"/>
      <c r="G5226" s="50"/>
      <c r="H5226" s="50"/>
      <c r="I5226" s="146" t="s">
        <v>970</v>
      </c>
      <c r="J5226" s="29"/>
      <c r="K5226" s="29"/>
      <c r="L5226" s="29"/>
      <c r="M5226" s="29"/>
      <c r="N5226" s="29"/>
      <c r="O5226" s="29"/>
      <c r="P5226" s="29"/>
      <c r="Q5226" s="29"/>
      <c r="R5226" s="29"/>
      <c r="S5226" s="29"/>
      <c r="T5226" s="29"/>
      <c r="U5226" s="29"/>
      <c r="V5226" s="29"/>
      <c r="W5226" s="29"/>
      <c r="X5226" s="29"/>
      <c r="Y5226" s="29"/>
      <c r="Z5226" s="29"/>
      <c r="AA5226" s="29"/>
      <c r="AB5226" s="29"/>
      <c r="AC5226" s="29"/>
      <c r="AD5226" s="29"/>
      <c r="AE5226" s="29"/>
      <c r="AF5226" s="29"/>
      <c r="AG5226" s="29"/>
      <c r="AH5226" s="29"/>
      <c r="AI5226" s="29"/>
      <c r="AJ5226" s="29"/>
      <c r="AK5226" s="29"/>
      <c r="AL5226" s="29"/>
      <c r="AM5226" s="29"/>
      <c r="AN5226" s="29"/>
      <c r="AO5226" s="29"/>
      <c r="AP5226" s="29"/>
      <c r="AQ5226" s="29"/>
      <c r="AR5226" s="29"/>
      <c r="AS5226" s="29"/>
      <c r="AT5226" s="29"/>
      <c r="AU5226" s="29"/>
      <c r="AV5226" s="29"/>
      <c r="AW5226" s="29"/>
    </row>
    <row r="5227" spans="1:49" ht="13.5" thickBot="1">
      <c r="A5227" s="48"/>
      <c r="B5227" s="42"/>
      <c r="C5227" s="42"/>
      <c r="D5227" s="42"/>
      <c r="E5227" s="531"/>
      <c r="F5227" s="50"/>
      <c r="G5227" s="50"/>
      <c r="H5227" s="50"/>
      <c r="I5227" s="146"/>
      <c r="J5227" s="29"/>
      <c r="K5227" s="29"/>
      <c r="L5227" s="29"/>
      <c r="M5227" s="29"/>
      <c r="N5227" s="29"/>
      <c r="O5227" s="29"/>
      <c r="P5227" s="29"/>
      <c r="Q5227" s="29"/>
      <c r="R5227" s="29"/>
      <c r="S5227" s="29"/>
      <c r="T5227" s="29"/>
      <c r="U5227" s="29"/>
      <c r="V5227" s="29"/>
      <c r="W5227" s="29"/>
      <c r="X5227" s="29"/>
      <c r="Y5227" s="29"/>
      <c r="Z5227" s="29"/>
      <c r="AA5227" s="29"/>
      <c r="AB5227" s="29"/>
      <c r="AC5227" s="29"/>
      <c r="AD5227" s="29"/>
      <c r="AE5227" s="29"/>
      <c r="AF5227" s="29"/>
      <c r="AG5227" s="29"/>
      <c r="AH5227" s="29"/>
      <c r="AI5227" s="29"/>
      <c r="AJ5227" s="29"/>
      <c r="AK5227" s="29"/>
      <c r="AL5227" s="29"/>
      <c r="AM5227" s="29"/>
      <c r="AN5227" s="29"/>
      <c r="AO5227" s="29"/>
      <c r="AP5227" s="29"/>
      <c r="AQ5227" s="29"/>
      <c r="AR5227" s="29"/>
      <c r="AS5227" s="29"/>
      <c r="AT5227" s="29"/>
      <c r="AU5227" s="29"/>
      <c r="AV5227" s="29"/>
      <c r="AW5227" s="29"/>
    </row>
    <row r="5228" spans="1:49" ht="35.25" customHeight="1" thickTop="1" thickBot="1">
      <c r="A5228" s="48"/>
      <c r="B5228" s="42"/>
      <c r="C5228" s="42"/>
      <c r="D5228" s="42"/>
      <c r="E5228" s="531"/>
      <c r="F5228" s="50"/>
      <c r="G5228" s="50"/>
      <c r="H5228" s="50"/>
      <c r="I5228" s="5" t="s">
        <v>2331</v>
      </c>
      <c r="J5228" s="364" t="s">
        <v>2891</v>
      </c>
      <c r="K5228" s="364" t="s">
        <v>2879</v>
      </c>
      <c r="L5228" s="364" t="s">
        <v>2880</v>
      </c>
      <c r="M5228" s="364" t="s">
        <v>2881</v>
      </c>
      <c r="N5228" s="364" t="s">
        <v>2882</v>
      </c>
      <c r="O5228" s="364" t="s">
        <v>2883</v>
      </c>
      <c r="P5228" s="364" t="s">
        <v>2884</v>
      </c>
      <c r="Q5228" s="364" t="s">
        <v>2885</v>
      </c>
      <c r="R5228" s="364" t="s">
        <v>2886</v>
      </c>
      <c r="S5228" s="364" t="s">
        <v>2887</v>
      </c>
      <c r="T5228" s="364" t="s">
        <v>2888</v>
      </c>
      <c r="U5228" s="364" t="s">
        <v>2889</v>
      </c>
      <c r="V5228" s="364" t="s">
        <v>2890</v>
      </c>
      <c r="W5228" s="365" t="s">
        <v>2893</v>
      </c>
      <c r="X5228" s="365" t="s">
        <v>2879</v>
      </c>
      <c r="Y5228" s="365" t="s">
        <v>2880</v>
      </c>
      <c r="Z5228" s="365" t="s">
        <v>2881</v>
      </c>
      <c r="AA5228" s="365" t="s">
        <v>2882</v>
      </c>
      <c r="AB5228" s="365" t="s">
        <v>2883</v>
      </c>
      <c r="AC5228" s="365" t="s">
        <v>2884</v>
      </c>
      <c r="AD5228" s="365" t="s">
        <v>2885</v>
      </c>
      <c r="AE5228" s="365" t="s">
        <v>2886</v>
      </c>
      <c r="AF5228" s="365" t="s">
        <v>2887</v>
      </c>
      <c r="AG5228" s="365" t="s">
        <v>2888</v>
      </c>
      <c r="AH5228" s="365" t="s">
        <v>2889</v>
      </c>
      <c r="AI5228" s="365" t="s">
        <v>2890</v>
      </c>
      <c r="AJ5228" s="366" t="s">
        <v>2892</v>
      </c>
      <c r="AK5228" s="366" t="s">
        <v>2879</v>
      </c>
      <c r="AL5228" s="366" t="s">
        <v>2880</v>
      </c>
      <c r="AM5228" s="366" t="s">
        <v>2881</v>
      </c>
      <c r="AN5228" s="366" t="s">
        <v>2882</v>
      </c>
      <c r="AO5228" s="366" t="s">
        <v>2883</v>
      </c>
      <c r="AP5228" s="366" t="s">
        <v>2884</v>
      </c>
      <c r="AQ5228" s="366" t="s">
        <v>2885</v>
      </c>
      <c r="AR5228" s="366" t="s">
        <v>2886</v>
      </c>
      <c r="AS5228" s="366" t="s">
        <v>2887</v>
      </c>
      <c r="AT5228" s="366" t="s">
        <v>2888</v>
      </c>
      <c r="AU5228" s="366" t="s">
        <v>2889</v>
      </c>
      <c r="AV5228" s="366" t="s">
        <v>2890</v>
      </c>
      <c r="AW5228" s="368" t="s">
        <v>2895</v>
      </c>
    </row>
    <row r="5229" spans="1:49">
      <c r="A5229" s="48"/>
      <c r="B5229" s="42"/>
      <c r="C5229" s="42"/>
      <c r="D5229" s="42"/>
      <c r="E5229" s="531"/>
      <c r="F5229" s="50"/>
      <c r="G5229" s="50"/>
      <c r="H5229" s="50"/>
      <c r="I5229" s="34"/>
      <c r="J5229" s="202" t="s">
        <v>1224</v>
      </c>
      <c r="K5229" s="202">
        <v>1</v>
      </c>
      <c r="L5229" s="202">
        <v>2</v>
      </c>
      <c r="M5229" s="202">
        <v>3</v>
      </c>
      <c r="N5229" s="202">
        <v>4</v>
      </c>
      <c r="O5229" s="202">
        <v>5</v>
      </c>
      <c r="P5229" s="202">
        <v>6</v>
      </c>
      <c r="Q5229" s="202">
        <v>7</v>
      </c>
      <c r="R5229" s="202">
        <v>8</v>
      </c>
      <c r="S5229" s="202">
        <v>9</v>
      </c>
      <c r="T5229" s="202">
        <v>10</v>
      </c>
      <c r="U5229" s="202">
        <v>13</v>
      </c>
      <c r="V5229" s="202">
        <v>14</v>
      </c>
      <c r="W5229" s="202" t="s">
        <v>1224</v>
      </c>
      <c r="X5229" s="202">
        <v>1</v>
      </c>
      <c r="Y5229" s="202">
        <v>2</v>
      </c>
      <c r="Z5229" s="202">
        <v>3</v>
      </c>
      <c r="AA5229" s="202">
        <v>4</v>
      </c>
      <c r="AB5229" s="202">
        <v>5</v>
      </c>
      <c r="AC5229" s="202">
        <v>6</v>
      </c>
      <c r="AD5229" s="202">
        <v>7</v>
      </c>
      <c r="AE5229" s="202">
        <v>8</v>
      </c>
      <c r="AF5229" s="202">
        <v>9</v>
      </c>
      <c r="AG5229" s="202">
        <v>10</v>
      </c>
      <c r="AH5229" s="202">
        <v>13</v>
      </c>
      <c r="AI5229" s="202">
        <v>14</v>
      </c>
      <c r="AJ5229" s="202" t="s">
        <v>1224</v>
      </c>
      <c r="AK5229" s="202">
        <v>1</v>
      </c>
      <c r="AL5229" s="202">
        <v>2</v>
      </c>
      <c r="AM5229" s="202">
        <v>3</v>
      </c>
      <c r="AN5229" s="202">
        <v>4</v>
      </c>
      <c r="AO5229" s="202">
        <v>5</v>
      </c>
      <c r="AP5229" s="202">
        <v>6</v>
      </c>
      <c r="AQ5229" s="202">
        <v>7</v>
      </c>
      <c r="AR5229" s="202">
        <v>8</v>
      </c>
      <c r="AS5229" s="202">
        <v>9</v>
      </c>
      <c r="AT5229" s="202">
        <v>10</v>
      </c>
      <c r="AU5229" s="202">
        <v>13</v>
      </c>
      <c r="AV5229" s="202">
        <v>14</v>
      </c>
      <c r="AW5229" s="202">
        <v>15</v>
      </c>
    </row>
    <row r="5230" spans="1:49">
      <c r="A5230" s="48"/>
      <c r="B5230" s="42"/>
      <c r="C5230" s="42"/>
      <c r="D5230" s="42"/>
      <c r="E5230" s="531"/>
      <c r="F5230" s="50"/>
      <c r="G5230" s="50"/>
      <c r="H5230" s="50"/>
      <c r="I5230" s="276" t="s">
        <v>2379</v>
      </c>
      <c r="J5230" s="277">
        <f>SUM(J5224)</f>
        <v>33500</v>
      </c>
      <c r="K5230" s="277">
        <f t="shared" ref="K5230:AT5230" si="1492">SUM(K5224)</f>
        <v>0</v>
      </c>
      <c r="L5230" s="277">
        <f t="shared" si="1492"/>
        <v>0</v>
      </c>
      <c r="M5230" s="277">
        <f t="shared" si="1492"/>
        <v>11169</v>
      </c>
      <c r="N5230" s="277">
        <f t="shared" si="1492"/>
        <v>1886</v>
      </c>
      <c r="O5230" s="277">
        <f t="shared" si="1492"/>
        <v>0</v>
      </c>
      <c r="P5230" s="277">
        <f t="shared" si="1492"/>
        <v>0</v>
      </c>
      <c r="Q5230" s="277">
        <f t="shared" si="1492"/>
        <v>0</v>
      </c>
      <c r="R5230" s="277">
        <f t="shared" si="1492"/>
        <v>0</v>
      </c>
      <c r="S5230" s="277">
        <f t="shared" si="1492"/>
        <v>0</v>
      </c>
      <c r="T5230" s="277">
        <f t="shared" si="1492"/>
        <v>11549</v>
      </c>
      <c r="U5230" s="277">
        <v>24604</v>
      </c>
      <c r="V5230" s="277">
        <v>8896</v>
      </c>
      <c r="W5230" s="277">
        <f>SUM(W5224)</f>
        <v>18000</v>
      </c>
      <c r="X5230" s="277">
        <f t="shared" si="1492"/>
        <v>0</v>
      </c>
      <c r="Y5230" s="277">
        <f t="shared" si="1492"/>
        <v>0</v>
      </c>
      <c r="Z5230" s="277">
        <f t="shared" si="1492"/>
        <v>0</v>
      </c>
      <c r="AA5230" s="277">
        <f t="shared" si="1492"/>
        <v>0</v>
      </c>
      <c r="AB5230" s="277">
        <f t="shared" si="1492"/>
        <v>0</v>
      </c>
      <c r="AC5230" s="277">
        <f t="shared" si="1492"/>
        <v>0</v>
      </c>
      <c r="AD5230" s="277">
        <f t="shared" si="1492"/>
        <v>0</v>
      </c>
      <c r="AE5230" s="277">
        <f t="shared" si="1492"/>
        <v>0</v>
      </c>
      <c r="AF5230" s="277">
        <f t="shared" si="1492"/>
        <v>0</v>
      </c>
      <c r="AG5230" s="277">
        <f t="shared" si="1492"/>
        <v>2000</v>
      </c>
      <c r="AH5230" s="277">
        <v>2000</v>
      </c>
      <c r="AI5230" s="277">
        <v>16000</v>
      </c>
      <c r="AJ5230" s="277">
        <f>SUM(AJ5224)</f>
        <v>6000</v>
      </c>
      <c r="AK5230" s="277">
        <f t="shared" si="1492"/>
        <v>0</v>
      </c>
      <c r="AL5230" s="277">
        <f t="shared" si="1492"/>
        <v>0</v>
      </c>
      <c r="AM5230" s="277">
        <f t="shared" si="1492"/>
        <v>0</v>
      </c>
      <c r="AN5230" s="277">
        <f t="shared" si="1492"/>
        <v>0</v>
      </c>
      <c r="AO5230" s="277">
        <f t="shared" si="1492"/>
        <v>0</v>
      </c>
      <c r="AP5230" s="277">
        <f t="shared" si="1492"/>
        <v>2500</v>
      </c>
      <c r="AQ5230" s="277">
        <f t="shared" si="1492"/>
        <v>0</v>
      </c>
      <c r="AR5230" s="277">
        <f t="shared" si="1492"/>
        <v>0</v>
      </c>
      <c r="AS5230" s="277">
        <f t="shared" si="1492"/>
        <v>0</v>
      </c>
      <c r="AT5230" s="277">
        <f t="shared" si="1492"/>
        <v>0</v>
      </c>
      <c r="AU5230" s="277">
        <v>2500</v>
      </c>
      <c r="AV5230" s="277">
        <v>3500</v>
      </c>
      <c r="AW5230" s="277">
        <f>U5230+AH5230+AU5230</f>
        <v>29104</v>
      </c>
    </row>
    <row r="5231" spans="1:49">
      <c r="A5231" s="48"/>
      <c r="B5231" s="42"/>
      <c r="C5231" s="42"/>
      <c r="D5231" s="42"/>
      <c r="E5231" s="531"/>
      <c r="F5231" s="50"/>
      <c r="G5231" s="50"/>
      <c r="H5231" s="50"/>
      <c r="I5231" s="276"/>
      <c r="J5231" s="277"/>
      <c r="K5231" s="277"/>
      <c r="L5231" s="277"/>
      <c r="M5231" s="277"/>
      <c r="N5231" s="277"/>
      <c r="O5231" s="277"/>
      <c r="P5231" s="277"/>
      <c r="Q5231" s="277"/>
      <c r="R5231" s="277"/>
      <c r="S5231" s="277"/>
      <c r="T5231" s="277"/>
      <c r="U5231" s="277">
        <v>0</v>
      </c>
      <c r="V5231" s="277">
        <v>0</v>
      </c>
      <c r="W5231" s="277"/>
      <c r="X5231" s="277"/>
      <c r="Y5231" s="277"/>
      <c r="Z5231" s="277"/>
      <c r="AA5231" s="277"/>
      <c r="AB5231" s="277"/>
      <c r="AC5231" s="277"/>
      <c r="AD5231" s="277"/>
      <c r="AE5231" s="277"/>
      <c r="AF5231" s="277"/>
      <c r="AG5231" s="277"/>
      <c r="AH5231" s="277">
        <v>0</v>
      </c>
      <c r="AI5231" s="277">
        <v>0</v>
      </c>
      <c r="AJ5231" s="277"/>
      <c r="AK5231" s="277"/>
      <c r="AL5231" s="277"/>
      <c r="AM5231" s="277"/>
      <c r="AN5231" s="277"/>
      <c r="AO5231" s="277"/>
      <c r="AP5231" s="277"/>
      <c r="AQ5231" s="277"/>
      <c r="AR5231" s="277"/>
      <c r="AS5231" s="277"/>
      <c r="AT5231" s="277"/>
      <c r="AU5231" s="277">
        <v>0</v>
      </c>
      <c r="AV5231" s="277">
        <v>0</v>
      </c>
      <c r="AW5231" s="277">
        <f>U5231+AH5231+AU5231</f>
        <v>0</v>
      </c>
    </row>
    <row r="5232" spans="1:49">
      <c r="A5232" s="48"/>
      <c r="B5232" s="42"/>
      <c r="C5232" s="42"/>
      <c r="D5232" s="42"/>
      <c r="E5232" s="531"/>
      <c r="F5232" s="50"/>
      <c r="G5232" s="50"/>
      <c r="H5232" s="50"/>
      <c r="I5232" s="276"/>
      <c r="J5232" s="277"/>
      <c r="K5232" s="277"/>
      <c r="L5232" s="277"/>
      <c r="M5232" s="277"/>
      <c r="N5232" s="277"/>
      <c r="O5232" s="277"/>
      <c r="P5232" s="277"/>
      <c r="Q5232" s="277"/>
      <c r="R5232" s="277"/>
      <c r="S5232" s="277"/>
      <c r="T5232" s="277"/>
      <c r="U5232" s="277">
        <v>0</v>
      </c>
      <c r="V5232" s="277">
        <v>0</v>
      </c>
      <c r="W5232" s="277"/>
      <c r="X5232" s="277"/>
      <c r="Y5232" s="277"/>
      <c r="Z5232" s="277"/>
      <c r="AA5232" s="277"/>
      <c r="AB5232" s="277"/>
      <c r="AC5232" s="277"/>
      <c r="AD5232" s="277"/>
      <c r="AE5232" s="277"/>
      <c r="AF5232" s="277"/>
      <c r="AG5232" s="277"/>
      <c r="AH5232" s="277">
        <v>0</v>
      </c>
      <c r="AI5232" s="277">
        <v>0</v>
      </c>
      <c r="AJ5232" s="277"/>
      <c r="AK5232" s="277"/>
      <c r="AL5232" s="277"/>
      <c r="AM5232" s="277"/>
      <c r="AN5232" s="277"/>
      <c r="AO5232" s="277"/>
      <c r="AP5232" s="277"/>
      <c r="AQ5232" s="277"/>
      <c r="AR5232" s="277"/>
      <c r="AS5232" s="277"/>
      <c r="AT5232" s="277"/>
      <c r="AU5232" s="277">
        <v>0</v>
      </c>
      <c r="AV5232" s="277">
        <v>0</v>
      </c>
      <c r="AW5232" s="277">
        <f>U5232+AH5232+AU5232</f>
        <v>0</v>
      </c>
    </row>
    <row r="5233" spans="1:49">
      <c r="A5233" s="48"/>
      <c r="B5233" s="42"/>
      <c r="C5233" s="42"/>
      <c r="D5233" s="42"/>
      <c r="E5233" s="531"/>
      <c r="F5233" s="50"/>
      <c r="G5233" s="50"/>
      <c r="H5233" s="50"/>
      <c r="I5233" s="276"/>
      <c r="J5233" s="277"/>
      <c r="K5233" s="277"/>
      <c r="L5233" s="277"/>
      <c r="M5233" s="277"/>
      <c r="N5233" s="277"/>
      <c r="O5233" s="277"/>
      <c r="P5233" s="277"/>
      <c r="Q5233" s="277"/>
      <c r="R5233" s="277"/>
      <c r="S5233" s="277"/>
      <c r="T5233" s="277"/>
      <c r="U5233" s="277">
        <v>0</v>
      </c>
      <c r="V5233" s="277">
        <v>0</v>
      </c>
      <c r="W5233" s="277"/>
      <c r="X5233" s="277"/>
      <c r="Y5233" s="277"/>
      <c r="Z5233" s="277"/>
      <c r="AA5233" s="277"/>
      <c r="AB5233" s="277"/>
      <c r="AC5233" s="277"/>
      <c r="AD5233" s="277"/>
      <c r="AE5233" s="277"/>
      <c r="AF5233" s="277"/>
      <c r="AG5233" s="277"/>
      <c r="AH5233" s="277">
        <v>0</v>
      </c>
      <c r="AI5233" s="277">
        <v>0</v>
      </c>
      <c r="AJ5233" s="277"/>
      <c r="AK5233" s="277"/>
      <c r="AL5233" s="277"/>
      <c r="AM5233" s="277"/>
      <c r="AN5233" s="277"/>
      <c r="AO5233" s="277"/>
      <c r="AP5233" s="277"/>
      <c r="AQ5233" s="277"/>
      <c r="AR5233" s="277"/>
      <c r="AS5233" s="277"/>
      <c r="AT5233" s="277"/>
      <c r="AU5233" s="277">
        <v>0</v>
      </c>
      <c r="AV5233" s="277">
        <v>0</v>
      </c>
      <c r="AW5233" s="277">
        <f>U5233+AH5233+AU5233</f>
        <v>0</v>
      </c>
    </row>
    <row r="5234" spans="1:49">
      <c r="A5234" s="48"/>
      <c r="B5234" s="42"/>
      <c r="C5234" s="42"/>
      <c r="D5234" s="42"/>
      <c r="E5234" s="531"/>
      <c r="F5234" s="50"/>
      <c r="G5234" s="50"/>
      <c r="H5234" s="50"/>
      <c r="I5234" s="276" t="s">
        <v>1631</v>
      </c>
      <c r="J5234" s="277">
        <f>SUM(J5230:J5233)</f>
        <v>33500</v>
      </c>
      <c r="K5234" s="277">
        <f t="shared" ref="K5234:AT5234" si="1493">SUM(K5230:K5233)</f>
        <v>0</v>
      </c>
      <c r="L5234" s="277">
        <f t="shared" si="1493"/>
        <v>0</v>
      </c>
      <c r="M5234" s="277">
        <f t="shared" si="1493"/>
        <v>11169</v>
      </c>
      <c r="N5234" s="277">
        <f t="shared" si="1493"/>
        <v>1886</v>
      </c>
      <c r="O5234" s="277">
        <f t="shared" si="1493"/>
        <v>0</v>
      </c>
      <c r="P5234" s="277">
        <f t="shared" si="1493"/>
        <v>0</v>
      </c>
      <c r="Q5234" s="277">
        <f t="shared" si="1493"/>
        <v>0</v>
      </c>
      <c r="R5234" s="277">
        <f t="shared" si="1493"/>
        <v>0</v>
      </c>
      <c r="S5234" s="277">
        <f t="shared" si="1493"/>
        <v>0</v>
      </c>
      <c r="T5234" s="277">
        <f t="shared" si="1493"/>
        <v>11549</v>
      </c>
      <c r="U5234" s="277">
        <v>24604</v>
      </c>
      <c r="V5234" s="277">
        <v>8896</v>
      </c>
      <c r="W5234" s="277">
        <f>SUM(W5230:W5233)</f>
        <v>18000</v>
      </c>
      <c r="X5234" s="277">
        <f t="shared" si="1493"/>
        <v>0</v>
      </c>
      <c r="Y5234" s="277">
        <f t="shared" si="1493"/>
        <v>0</v>
      </c>
      <c r="Z5234" s="277">
        <f t="shared" si="1493"/>
        <v>0</v>
      </c>
      <c r="AA5234" s="277">
        <f t="shared" si="1493"/>
        <v>0</v>
      </c>
      <c r="AB5234" s="277">
        <f t="shared" si="1493"/>
        <v>0</v>
      </c>
      <c r="AC5234" s="277">
        <f t="shared" si="1493"/>
        <v>0</v>
      </c>
      <c r="AD5234" s="277">
        <f t="shared" si="1493"/>
        <v>0</v>
      </c>
      <c r="AE5234" s="277">
        <f t="shared" si="1493"/>
        <v>0</v>
      </c>
      <c r="AF5234" s="277">
        <f t="shared" si="1493"/>
        <v>0</v>
      </c>
      <c r="AG5234" s="277">
        <f t="shared" si="1493"/>
        <v>2000</v>
      </c>
      <c r="AH5234" s="277">
        <v>2000</v>
      </c>
      <c r="AI5234" s="277">
        <v>16000</v>
      </c>
      <c r="AJ5234" s="277">
        <f>SUM(AJ5230:AJ5233)</f>
        <v>6000</v>
      </c>
      <c r="AK5234" s="277">
        <f t="shared" si="1493"/>
        <v>0</v>
      </c>
      <c r="AL5234" s="277">
        <f t="shared" si="1493"/>
        <v>0</v>
      </c>
      <c r="AM5234" s="277">
        <f t="shared" si="1493"/>
        <v>0</v>
      </c>
      <c r="AN5234" s="277">
        <f t="shared" si="1493"/>
        <v>0</v>
      </c>
      <c r="AO5234" s="277">
        <f t="shared" si="1493"/>
        <v>0</v>
      </c>
      <c r="AP5234" s="277">
        <f t="shared" si="1493"/>
        <v>2500</v>
      </c>
      <c r="AQ5234" s="277">
        <f t="shared" si="1493"/>
        <v>0</v>
      </c>
      <c r="AR5234" s="277">
        <f t="shared" si="1493"/>
        <v>0</v>
      </c>
      <c r="AS5234" s="277">
        <f t="shared" si="1493"/>
        <v>0</v>
      </c>
      <c r="AT5234" s="277">
        <f t="shared" si="1493"/>
        <v>0</v>
      </c>
      <c r="AU5234" s="277">
        <v>2500</v>
      </c>
      <c r="AV5234" s="277">
        <v>3500</v>
      </c>
      <c r="AW5234" s="277">
        <f>U5234+AH5234+AU5234</f>
        <v>29104</v>
      </c>
    </row>
    <row r="5235" spans="1:49">
      <c r="A5235" s="48"/>
      <c r="B5235" s="42"/>
      <c r="C5235" s="42"/>
      <c r="D5235" s="42"/>
      <c r="E5235" s="531"/>
      <c r="F5235" s="50"/>
      <c r="G5235" s="50"/>
      <c r="H5235" s="50"/>
      <c r="I5235" s="146"/>
      <c r="J5235" s="29"/>
      <c r="K5235" s="29"/>
      <c r="L5235" s="29"/>
      <c r="M5235" s="29"/>
      <c r="N5235" s="29"/>
      <c r="O5235" s="29"/>
      <c r="P5235" s="29"/>
      <c r="Q5235" s="29"/>
      <c r="R5235" s="29"/>
      <c r="S5235" s="29"/>
      <c r="T5235" s="29"/>
      <c r="U5235" s="29"/>
      <c r="V5235" s="29"/>
      <c r="W5235" s="29"/>
      <c r="X5235" s="29"/>
      <c r="Y5235" s="29"/>
      <c r="Z5235" s="29"/>
      <c r="AA5235" s="29"/>
      <c r="AB5235" s="29"/>
      <c r="AC5235" s="29"/>
      <c r="AD5235" s="29"/>
      <c r="AE5235" s="29"/>
      <c r="AF5235" s="29"/>
      <c r="AG5235" s="29"/>
      <c r="AH5235" s="29"/>
      <c r="AI5235" s="29"/>
      <c r="AJ5235" s="29"/>
      <c r="AK5235" s="29"/>
      <c r="AL5235" s="29"/>
      <c r="AM5235" s="29"/>
      <c r="AN5235" s="29"/>
      <c r="AO5235" s="29"/>
      <c r="AP5235" s="29"/>
      <c r="AQ5235" s="29"/>
      <c r="AR5235" s="29"/>
      <c r="AS5235" s="29"/>
      <c r="AT5235" s="29"/>
      <c r="AU5235" s="29"/>
      <c r="AV5235" s="29"/>
      <c r="AW5235" s="29"/>
    </row>
    <row r="5236" spans="1:49">
      <c r="A5236" s="48"/>
      <c r="B5236" s="42"/>
      <c r="C5236" s="42"/>
      <c r="D5236" s="42"/>
      <c r="E5236" s="531"/>
      <c r="F5236" s="50"/>
      <c r="G5236" s="50"/>
      <c r="H5236" s="50"/>
      <c r="I5236" s="112"/>
    </row>
    <row r="5237" spans="1:49" ht="16.5" thickBot="1">
      <c r="A5237" s="78" t="s">
        <v>2146</v>
      </c>
      <c r="B5237" s="78"/>
      <c r="C5237" s="78"/>
      <c r="D5237" s="463"/>
      <c r="E5237" s="539"/>
      <c r="F5237" s="129"/>
      <c r="G5237" s="129"/>
      <c r="H5237" s="129"/>
      <c r="I5237" s="103"/>
    </row>
    <row r="5238" spans="1:49" s="151" customFormat="1" ht="36" customHeight="1" thickTop="1" thickBot="1">
      <c r="A5238" s="147" t="s">
        <v>2079</v>
      </c>
      <c r="B5238" s="5" t="s">
        <v>2080</v>
      </c>
      <c r="C5238" s="5" t="s">
        <v>1335</v>
      </c>
      <c r="D5238" s="450"/>
      <c r="E5238" s="148" t="s">
        <v>1570</v>
      </c>
      <c r="F5238" s="149" t="s">
        <v>1438</v>
      </c>
      <c r="G5238" s="149"/>
      <c r="H5238" s="149" t="s">
        <v>2332</v>
      </c>
      <c r="I5238" s="5" t="s">
        <v>856</v>
      </c>
      <c r="J5238" s="364" t="s">
        <v>2891</v>
      </c>
      <c r="K5238" s="364" t="s">
        <v>2879</v>
      </c>
      <c r="L5238" s="364" t="s">
        <v>2880</v>
      </c>
      <c r="M5238" s="364" t="s">
        <v>2881</v>
      </c>
      <c r="N5238" s="364" t="s">
        <v>2882</v>
      </c>
      <c r="O5238" s="364" t="s">
        <v>2883</v>
      </c>
      <c r="P5238" s="364" t="s">
        <v>2884</v>
      </c>
      <c r="Q5238" s="364" t="s">
        <v>2885</v>
      </c>
      <c r="R5238" s="364" t="s">
        <v>2886</v>
      </c>
      <c r="S5238" s="364" t="s">
        <v>2887</v>
      </c>
      <c r="T5238" s="364" t="s">
        <v>2888</v>
      </c>
      <c r="U5238" s="364" t="s">
        <v>2889</v>
      </c>
      <c r="V5238" s="364" t="s">
        <v>2890</v>
      </c>
      <c r="W5238" s="365" t="s">
        <v>2893</v>
      </c>
      <c r="X5238" s="365" t="s">
        <v>2879</v>
      </c>
      <c r="Y5238" s="365" t="s">
        <v>2880</v>
      </c>
      <c r="Z5238" s="365" t="s">
        <v>2881</v>
      </c>
      <c r="AA5238" s="365" t="s">
        <v>2882</v>
      </c>
      <c r="AB5238" s="365" t="s">
        <v>2883</v>
      </c>
      <c r="AC5238" s="365" t="s">
        <v>2884</v>
      </c>
      <c r="AD5238" s="365" t="s">
        <v>2885</v>
      </c>
      <c r="AE5238" s="365" t="s">
        <v>2886</v>
      </c>
      <c r="AF5238" s="365" t="s">
        <v>2887</v>
      </c>
      <c r="AG5238" s="365" t="s">
        <v>2888</v>
      </c>
      <c r="AH5238" s="365" t="s">
        <v>2889</v>
      </c>
      <c r="AI5238" s="365" t="s">
        <v>2890</v>
      </c>
      <c r="AJ5238" s="366" t="s">
        <v>2892</v>
      </c>
      <c r="AK5238" s="366" t="s">
        <v>2879</v>
      </c>
      <c r="AL5238" s="366" t="s">
        <v>2880</v>
      </c>
      <c r="AM5238" s="366" t="s">
        <v>2881</v>
      </c>
      <c r="AN5238" s="366" t="s">
        <v>2882</v>
      </c>
      <c r="AO5238" s="366" t="s">
        <v>2883</v>
      </c>
      <c r="AP5238" s="366" t="s">
        <v>2884</v>
      </c>
      <c r="AQ5238" s="366" t="s">
        <v>2885</v>
      </c>
      <c r="AR5238" s="366" t="s">
        <v>2886</v>
      </c>
      <c r="AS5238" s="366" t="s">
        <v>2887</v>
      </c>
      <c r="AT5238" s="366" t="s">
        <v>2888</v>
      </c>
      <c r="AU5238" s="366" t="s">
        <v>2889</v>
      </c>
      <c r="AV5238" s="366" t="s">
        <v>2890</v>
      </c>
      <c r="AW5238" s="368" t="s">
        <v>2895</v>
      </c>
    </row>
    <row r="5239" spans="1:49">
      <c r="A5239" s="33"/>
      <c r="B5239" s="34"/>
      <c r="C5239" s="34"/>
      <c r="D5239" s="34"/>
      <c r="E5239" s="35"/>
      <c r="F5239" s="36"/>
      <c r="G5239" s="36"/>
      <c r="H5239" s="36"/>
      <c r="I5239" s="34"/>
      <c r="J5239" s="202" t="s">
        <v>1224</v>
      </c>
      <c r="K5239" s="202">
        <v>1</v>
      </c>
      <c r="L5239" s="202">
        <v>2</v>
      </c>
      <c r="M5239" s="202">
        <v>3</v>
      </c>
      <c r="N5239" s="202">
        <v>4</v>
      </c>
      <c r="O5239" s="202">
        <v>5</v>
      </c>
      <c r="P5239" s="202">
        <v>6</v>
      </c>
      <c r="Q5239" s="202">
        <v>7</v>
      </c>
      <c r="R5239" s="202">
        <v>8</v>
      </c>
      <c r="S5239" s="202">
        <v>9</v>
      </c>
      <c r="T5239" s="202">
        <v>10</v>
      </c>
      <c r="U5239" s="202">
        <v>13</v>
      </c>
      <c r="V5239" s="202">
        <v>14</v>
      </c>
      <c r="W5239" s="202" t="s">
        <v>1224</v>
      </c>
      <c r="X5239" s="202">
        <v>1</v>
      </c>
      <c r="Y5239" s="202">
        <v>2</v>
      </c>
      <c r="Z5239" s="202">
        <v>3</v>
      </c>
      <c r="AA5239" s="202">
        <v>4</v>
      </c>
      <c r="AB5239" s="202">
        <v>5</v>
      </c>
      <c r="AC5239" s="202">
        <v>6</v>
      </c>
      <c r="AD5239" s="202">
        <v>7</v>
      </c>
      <c r="AE5239" s="202">
        <v>8</v>
      </c>
      <c r="AF5239" s="202">
        <v>9</v>
      </c>
      <c r="AG5239" s="202">
        <v>10</v>
      </c>
      <c r="AH5239" s="202">
        <v>13</v>
      </c>
      <c r="AI5239" s="202">
        <v>14</v>
      </c>
      <c r="AJ5239" s="202" t="s">
        <v>1224</v>
      </c>
      <c r="AK5239" s="202">
        <v>1</v>
      </c>
      <c r="AL5239" s="202">
        <v>2</v>
      </c>
      <c r="AM5239" s="202">
        <v>3</v>
      </c>
      <c r="AN5239" s="202">
        <v>4</v>
      </c>
      <c r="AO5239" s="202">
        <v>5</v>
      </c>
      <c r="AP5239" s="202">
        <v>6</v>
      </c>
      <c r="AQ5239" s="202">
        <v>7</v>
      </c>
      <c r="AR5239" s="202">
        <v>8</v>
      </c>
      <c r="AS5239" s="202">
        <v>9</v>
      </c>
      <c r="AT5239" s="202">
        <v>10</v>
      </c>
      <c r="AU5239" s="202">
        <v>13</v>
      </c>
      <c r="AV5239" s="202">
        <v>14</v>
      </c>
      <c r="AW5239" s="202">
        <v>15</v>
      </c>
    </row>
    <row r="5240" spans="1:49">
      <c r="A5240" s="37"/>
      <c r="B5240" s="38"/>
      <c r="C5240" s="38"/>
      <c r="D5240" s="38"/>
      <c r="E5240" s="60"/>
      <c r="F5240" s="61"/>
      <c r="G5240" s="61"/>
      <c r="H5240" s="61"/>
      <c r="I5240" s="38"/>
      <c r="J5240" s="134"/>
      <c r="K5240" s="134"/>
      <c r="L5240" s="134"/>
      <c r="M5240" s="134"/>
      <c r="N5240" s="134"/>
      <c r="O5240" s="134"/>
      <c r="P5240" s="134"/>
      <c r="Q5240" s="134"/>
      <c r="R5240" s="134"/>
      <c r="S5240" s="134"/>
      <c r="T5240" s="134"/>
      <c r="U5240" s="134"/>
      <c r="V5240" s="134"/>
      <c r="W5240" s="134"/>
      <c r="X5240" s="134"/>
      <c r="Y5240" s="134"/>
      <c r="Z5240" s="134"/>
      <c r="AA5240" s="134"/>
      <c r="AB5240" s="134"/>
      <c r="AC5240" s="134"/>
      <c r="AD5240" s="134"/>
      <c r="AE5240" s="134"/>
      <c r="AF5240" s="134"/>
      <c r="AG5240" s="134"/>
      <c r="AH5240" s="134"/>
      <c r="AI5240" s="134"/>
      <c r="AJ5240" s="134"/>
      <c r="AK5240" s="134"/>
      <c r="AL5240" s="134"/>
      <c r="AM5240" s="134"/>
      <c r="AN5240" s="134"/>
      <c r="AO5240" s="134"/>
      <c r="AP5240" s="134"/>
      <c r="AQ5240" s="134"/>
      <c r="AR5240" s="134"/>
      <c r="AS5240" s="134"/>
      <c r="AT5240" s="134"/>
      <c r="AU5240" s="134"/>
      <c r="AV5240" s="134"/>
      <c r="AW5240" s="134"/>
    </row>
    <row r="5241" spans="1:49">
      <c r="A5241" s="92" t="s">
        <v>797</v>
      </c>
      <c r="B5241" s="93" t="s">
        <v>1031</v>
      </c>
      <c r="C5241" s="93" t="s">
        <v>1550</v>
      </c>
      <c r="D5241" s="460"/>
      <c r="E5241" s="531"/>
      <c r="F5241" s="50"/>
      <c r="G5241" s="50"/>
      <c r="H5241" s="50"/>
      <c r="I5241" s="108" t="s">
        <v>832</v>
      </c>
      <c r="J5241" s="28"/>
      <c r="K5241" s="28"/>
      <c r="L5241" s="28"/>
      <c r="M5241" s="28"/>
      <c r="N5241" s="28"/>
      <c r="O5241" s="28"/>
      <c r="P5241" s="28"/>
      <c r="Q5241" s="28"/>
      <c r="R5241" s="28"/>
      <c r="S5241" s="28"/>
      <c r="T5241" s="28"/>
      <c r="U5241" s="28"/>
      <c r="V5241" s="28"/>
      <c r="W5241" s="28"/>
      <c r="X5241" s="28"/>
      <c r="Y5241" s="28"/>
      <c r="Z5241" s="28"/>
      <c r="AA5241" s="28"/>
      <c r="AB5241" s="28"/>
      <c r="AC5241" s="28"/>
      <c r="AD5241" s="28"/>
      <c r="AE5241" s="28"/>
      <c r="AF5241" s="28"/>
      <c r="AG5241" s="28"/>
      <c r="AH5241" s="28"/>
      <c r="AI5241" s="28"/>
      <c r="AJ5241" s="28"/>
      <c r="AK5241" s="28"/>
      <c r="AL5241" s="28"/>
      <c r="AM5241" s="28"/>
      <c r="AN5241" s="28"/>
      <c r="AO5241" s="28"/>
      <c r="AP5241" s="28"/>
      <c r="AQ5241" s="28"/>
      <c r="AR5241" s="28"/>
      <c r="AS5241" s="28"/>
      <c r="AT5241" s="28"/>
      <c r="AU5241" s="28"/>
      <c r="AV5241" s="28"/>
      <c r="AW5241" s="28"/>
    </row>
    <row r="5242" spans="1:49">
      <c r="A5242" s="48"/>
      <c r="B5242" s="260"/>
      <c r="C5242" s="260"/>
      <c r="D5242" s="369"/>
      <c r="E5242" s="531"/>
      <c r="F5242" s="50"/>
      <c r="G5242" s="50"/>
      <c r="H5242" s="50"/>
      <c r="I5242" s="109"/>
      <c r="J5242" s="28"/>
      <c r="K5242" s="28"/>
      <c r="L5242" s="28"/>
      <c r="M5242" s="28"/>
      <c r="N5242" s="28"/>
      <c r="O5242" s="28"/>
      <c r="P5242" s="28"/>
      <c r="Q5242" s="28"/>
      <c r="R5242" s="28"/>
      <c r="S5242" s="28"/>
      <c r="T5242" s="28"/>
      <c r="U5242" s="28"/>
      <c r="V5242" s="28"/>
      <c r="W5242" s="28"/>
      <c r="X5242" s="28"/>
      <c r="Y5242" s="28"/>
      <c r="Z5242" s="28"/>
      <c r="AA5242" s="28"/>
      <c r="AB5242" s="28"/>
      <c r="AC5242" s="28"/>
      <c r="AD5242" s="28"/>
      <c r="AE5242" s="28"/>
      <c r="AF5242" s="28"/>
      <c r="AG5242" s="28"/>
      <c r="AH5242" s="28"/>
      <c r="AI5242" s="28"/>
      <c r="AJ5242" s="28"/>
      <c r="AK5242" s="28"/>
      <c r="AL5242" s="28"/>
      <c r="AM5242" s="28"/>
      <c r="AN5242" s="28"/>
      <c r="AO5242" s="28"/>
      <c r="AP5242" s="28"/>
      <c r="AQ5242" s="28"/>
      <c r="AR5242" s="28"/>
      <c r="AS5242" s="28"/>
      <c r="AT5242" s="28"/>
      <c r="AU5242" s="28"/>
      <c r="AV5242" s="28"/>
      <c r="AW5242" s="28"/>
    </row>
    <row r="5243" spans="1:49">
      <c r="A5243" s="48"/>
      <c r="B5243" s="42"/>
      <c r="C5243" s="42"/>
      <c r="D5243" s="42"/>
      <c r="E5243" s="531"/>
      <c r="F5243" s="50"/>
      <c r="G5243" s="50"/>
      <c r="H5243" s="50"/>
      <c r="I5243" s="49" t="s">
        <v>1559</v>
      </c>
      <c r="J5243" s="12">
        <f>SUM(J5244,J5252,J5254)</f>
        <v>551700</v>
      </c>
      <c r="K5243" s="12">
        <f t="shared" ref="K5243:AT5243" si="1494">SUM(K5244,K5252,K5254)</f>
        <v>16500</v>
      </c>
      <c r="L5243" s="12">
        <f t="shared" si="1494"/>
        <v>50000</v>
      </c>
      <c r="M5243" s="12">
        <f t="shared" si="1494"/>
        <v>50500</v>
      </c>
      <c r="N5243" s="12">
        <f t="shared" si="1494"/>
        <v>26000</v>
      </c>
      <c r="O5243" s="12">
        <f t="shared" si="1494"/>
        <v>33000</v>
      </c>
      <c r="P5243" s="12">
        <f t="shared" si="1494"/>
        <v>0</v>
      </c>
      <c r="Q5243" s="12">
        <f t="shared" si="1494"/>
        <v>0</v>
      </c>
      <c r="R5243" s="12">
        <f t="shared" si="1494"/>
        <v>36000</v>
      </c>
      <c r="S5243" s="12">
        <f t="shared" si="1494"/>
        <v>16100</v>
      </c>
      <c r="T5243" s="12">
        <f t="shared" si="1494"/>
        <v>42100</v>
      </c>
      <c r="U5243" s="12">
        <v>270200</v>
      </c>
      <c r="V5243" s="12">
        <v>281500</v>
      </c>
      <c r="W5243" s="12">
        <f>SUM(W5244,W5252,W5254)</f>
        <v>0</v>
      </c>
      <c r="X5243" s="12">
        <f t="shared" si="1494"/>
        <v>0</v>
      </c>
      <c r="Y5243" s="12">
        <f t="shared" si="1494"/>
        <v>0</v>
      </c>
      <c r="Z5243" s="12">
        <f t="shared" si="1494"/>
        <v>0</v>
      </c>
      <c r="AA5243" s="12">
        <f t="shared" si="1494"/>
        <v>0</v>
      </c>
      <c r="AB5243" s="12">
        <f t="shared" si="1494"/>
        <v>0</v>
      </c>
      <c r="AC5243" s="12">
        <f t="shared" si="1494"/>
        <v>0</v>
      </c>
      <c r="AD5243" s="12">
        <f t="shared" si="1494"/>
        <v>0</v>
      </c>
      <c r="AE5243" s="12">
        <f t="shared" si="1494"/>
        <v>0</v>
      </c>
      <c r="AF5243" s="12">
        <f t="shared" si="1494"/>
        <v>0</v>
      </c>
      <c r="AG5243" s="12">
        <f t="shared" si="1494"/>
        <v>0</v>
      </c>
      <c r="AH5243" s="12">
        <v>0</v>
      </c>
      <c r="AI5243" s="12">
        <v>0</v>
      </c>
      <c r="AJ5243" s="12">
        <f>SUM(AJ5244,AJ5252,AJ5254)</f>
        <v>12496</v>
      </c>
      <c r="AK5243" s="12">
        <f t="shared" si="1494"/>
        <v>0</v>
      </c>
      <c r="AL5243" s="12">
        <f t="shared" si="1494"/>
        <v>0</v>
      </c>
      <c r="AM5243" s="12">
        <f t="shared" si="1494"/>
        <v>0</v>
      </c>
      <c r="AN5243" s="12">
        <f t="shared" si="1494"/>
        <v>0</v>
      </c>
      <c r="AO5243" s="12">
        <f t="shared" si="1494"/>
        <v>0</v>
      </c>
      <c r="AP5243" s="12">
        <f t="shared" si="1494"/>
        <v>0</v>
      </c>
      <c r="AQ5243" s="12">
        <f t="shared" si="1494"/>
        <v>0</v>
      </c>
      <c r="AR5243" s="12">
        <f t="shared" si="1494"/>
        <v>0</v>
      </c>
      <c r="AS5243" s="12">
        <f t="shared" si="1494"/>
        <v>12496</v>
      </c>
      <c r="AT5243" s="12">
        <f t="shared" si="1494"/>
        <v>0</v>
      </c>
      <c r="AU5243" s="12">
        <v>12496</v>
      </c>
      <c r="AV5243" s="12">
        <v>0</v>
      </c>
      <c r="AW5243" s="12">
        <f t="shared" ref="AW5243:AW5273" si="1495">U5243+AH5243+AU5243</f>
        <v>282696</v>
      </c>
    </row>
    <row r="5244" spans="1:49">
      <c r="A5244" s="44" t="s">
        <v>797</v>
      </c>
      <c r="B5244" s="45" t="s">
        <v>1031</v>
      </c>
      <c r="C5244" s="45" t="s">
        <v>1550</v>
      </c>
      <c r="D5244" s="452" t="s">
        <v>2995</v>
      </c>
      <c r="E5244" s="213" t="s">
        <v>771</v>
      </c>
      <c r="F5244" s="65"/>
      <c r="G5244" s="65"/>
      <c r="H5244" s="65"/>
      <c r="I5244" s="260" t="s">
        <v>1500</v>
      </c>
      <c r="J5244" s="9">
        <f>SUM(J5245:J5246)</f>
        <v>74800</v>
      </c>
      <c r="K5244" s="9">
        <f t="shared" ref="K5244:AT5244" si="1496">SUM(K5245:K5246)</f>
        <v>0</v>
      </c>
      <c r="L5244" s="9">
        <f t="shared" si="1496"/>
        <v>0</v>
      </c>
      <c r="M5244" s="9">
        <f t="shared" si="1496"/>
        <v>0</v>
      </c>
      <c r="N5244" s="9">
        <f t="shared" si="1496"/>
        <v>0</v>
      </c>
      <c r="O5244" s="9">
        <f t="shared" si="1496"/>
        <v>0</v>
      </c>
      <c r="P5244" s="9">
        <f t="shared" si="1496"/>
        <v>0</v>
      </c>
      <c r="Q5244" s="9">
        <f t="shared" si="1496"/>
        <v>0</v>
      </c>
      <c r="R5244" s="9">
        <f t="shared" si="1496"/>
        <v>0</v>
      </c>
      <c r="S5244" s="9">
        <f t="shared" si="1496"/>
        <v>0</v>
      </c>
      <c r="T5244" s="9">
        <f t="shared" si="1496"/>
        <v>0</v>
      </c>
      <c r="U5244" s="9">
        <v>0</v>
      </c>
      <c r="V5244" s="9">
        <v>74800</v>
      </c>
      <c r="W5244" s="9">
        <f>SUM(W5245:W5246)</f>
        <v>0</v>
      </c>
      <c r="X5244" s="9">
        <f t="shared" si="1496"/>
        <v>0</v>
      </c>
      <c r="Y5244" s="9">
        <f t="shared" si="1496"/>
        <v>0</v>
      </c>
      <c r="Z5244" s="9">
        <f t="shared" si="1496"/>
        <v>0</v>
      </c>
      <c r="AA5244" s="9">
        <f t="shared" si="1496"/>
        <v>0</v>
      </c>
      <c r="AB5244" s="9">
        <f t="shared" si="1496"/>
        <v>0</v>
      </c>
      <c r="AC5244" s="9">
        <f t="shared" si="1496"/>
        <v>0</v>
      </c>
      <c r="AD5244" s="9">
        <f t="shared" si="1496"/>
        <v>0</v>
      </c>
      <c r="AE5244" s="9">
        <f t="shared" si="1496"/>
        <v>0</v>
      </c>
      <c r="AF5244" s="9">
        <f t="shared" si="1496"/>
        <v>0</v>
      </c>
      <c r="AG5244" s="9">
        <f t="shared" si="1496"/>
        <v>0</v>
      </c>
      <c r="AH5244" s="9">
        <v>0</v>
      </c>
      <c r="AI5244" s="9">
        <v>0</v>
      </c>
      <c r="AJ5244" s="9">
        <f>SUM(AJ5245:AJ5246)</f>
        <v>0</v>
      </c>
      <c r="AK5244" s="9">
        <f t="shared" si="1496"/>
        <v>0</v>
      </c>
      <c r="AL5244" s="9">
        <f t="shared" si="1496"/>
        <v>0</v>
      </c>
      <c r="AM5244" s="9">
        <f t="shared" si="1496"/>
        <v>0</v>
      </c>
      <c r="AN5244" s="9">
        <f t="shared" si="1496"/>
        <v>0</v>
      </c>
      <c r="AO5244" s="9">
        <f t="shared" si="1496"/>
        <v>0</v>
      </c>
      <c r="AP5244" s="9">
        <f t="shared" si="1496"/>
        <v>0</v>
      </c>
      <c r="AQ5244" s="9">
        <f t="shared" si="1496"/>
        <v>0</v>
      </c>
      <c r="AR5244" s="9">
        <f t="shared" si="1496"/>
        <v>0</v>
      </c>
      <c r="AS5244" s="9">
        <f t="shared" si="1496"/>
        <v>0</v>
      </c>
      <c r="AT5244" s="9">
        <f t="shared" si="1496"/>
        <v>0</v>
      </c>
      <c r="AU5244" s="9">
        <v>0</v>
      </c>
      <c r="AV5244" s="9">
        <v>0</v>
      </c>
      <c r="AW5244" s="9">
        <f t="shared" si="1495"/>
        <v>0</v>
      </c>
    </row>
    <row r="5245" spans="1:49">
      <c r="A5245" s="44" t="s">
        <v>797</v>
      </c>
      <c r="B5245" s="45" t="s">
        <v>1031</v>
      </c>
      <c r="C5245" s="45" t="s">
        <v>1550</v>
      </c>
      <c r="D5245" s="452" t="s">
        <v>2995</v>
      </c>
      <c r="E5245" s="367" t="s">
        <v>834</v>
      </c>
      <c r="F5245" s="50"/>
      <c r="G5245" s="468" t="s">
        <v>3076</v>
      </c>
      <c r="H5245" s="50" t="s">
        <v>2334</v>
      </c>
      <c r="I5245" s="42" t="s">
        <v>1165</v>
      </c>
      <c r="J5245" s="15">
        <v>74800</v>
      </c>
      <c r="U5245" s="15">
        <v>0</v>
      </c>
      <c r="V5245" s="15">
        <v>74800</v>
      </c>
      <c r="AH5245" s="15">
        <v>0</v>
      </c>
      <c r="AI5245" s="15">
        <v>0</v>
      </c>
      <c r="AU5245" s="15">
        <v>0</v>
      </c>
      <c r="AV5245" s="15">
        <v>0</v>
      </c>
      <c r="AW5245" s="15">
        <f t="shared" si="1495"/>
        <v>0</v>
      </c>
    </row>
    <row r="5246" spans="1:49">
      <c r="A5246" s="44" t="s">
        <v>797</v>
      </c>
      <c r="B5246" s="45" t="s">
        <v>1031</v>
      </c>
      <c r="C5246" s="45" t="s">
        <v>1550</v>
      </c>
      <c r="D5246" s="452" t="s">
        <v>2995</v>
      </c>
      <c r="E5246" s="367" t="s">
        <v>772</v>
      </c>
      <c r="F5246" s="50"/>
      <c r="G5246" s="468" t="s">
        <v>3076</v>
      </c>
      <c r="H5246" s="50" t="s">
        <v>2334</v>
      </c>
      <c r="I5246" s="42" t="s">
        <v>1227</v>
      </c>
      <c r="J5246" s="15">
        <f>SUM(J5247:J5251)</f>
        <v>0</v>
      </c>
      <c r="K5246" s="15">
        <f t="shared" ref="K5246:AT5246" si="1497">SUM(K5247:K5251)</f>
        <v>0</v>
      </c>
      <c r="L5246" s="15">
        <f t="shared" si="1497"/>
        <v>0</v>
      </c>
      <c r="M5246" s="15">
        <f t="shared" si="1497"/>
        <v>0</v>
      </c>
      <c r="N5246" s="15">
        <f t="shared" si="1497"/>
        <v>0</v>
      </c>
      <c r="O5246" s="15">
        <f t="shared" si="1497"/>
        <v>0</v>
      </c>
      <c r="P5246" s="15">
        <f t="shared" si="1497"/>
        <v>0</v>
      </c>
      <c r="Q5246" s="15">
        <f t="shared" si="1497"/>
        <v>0</v>
      </c>
      <c r="R5246" s="15">
        <f t="shared" si="1497"/>
        <v>0</v>
      </c>
      <c r="S5246" s="15">
        <f t="shared" si="1497"/>
        <v>0</v>
      </c>
      <c r="T5246" s="15">
        <f t="shared" si="1497"/>
        <v>0</v>
      </c>
      <c r="U5246" s="15">
        <v>0</v>
      </c>
      <c r="V5246" s="15">
        <v>0</v>
      </c>
      <c r="W5246" s="15">
        <f>SUM(W5247:W5251)</f>
        <v>0</v>
      </c>
      <c r="X5246" s="15">
        <f t="shared" si="1497"/>
        <v>0</v>
      </c>
      <c r="Y5246" s="15">
        <f t="shared" si="1497"/>
        <v>0</v>
      </c>
      <c r="Z5246" s="15">
        <f t="shared" si="1497"/>
        <v>0</v>
      </c>
      <c r="AA5246" s="15">
        <f t="shared" si="1497"/>
        <v>0</v>
      </c>
      <c r="AB5246" s="15">
        <f t="shared" si="1497"/>
        <v>0</v>
      </c>
      <c r="AC5246" s="15">
        <f t="shared" si="1497"/>
        <v>0</v>
      </c>
      <c r="AD5246" s="15">
        <f t="shared" si="1497"/>
        <v>0</v>
      </c>
      <c r="AE5246" s="15">
        <f t="shared" si="1497"/>
        <v>0</v>
      </c>
      <c r="AF5246" s="15">
        <f t="shared" si="1497"/>
        <v>0</v>
      </c>
      <c r="AG5246" s="15">
        <f t="shared" si="1497"/>
        <v>0</v>
      </c>
      <c r="AH5246" s="15">
        <v>0</v>
      </c>
      <c r="AI5246" s="15">
        <v>0</v>
      </c>
      <c r="AJ5246" s="15">
        <f>SUM(AJ5247:AJ5251)</f>
        <v>0</v>
      </c>
      <c r="AK5246" s="15">
        <f t="shared" si="1497"/>
        <v>0</v>
      </c>
      <c r="AL5246" s="15">
        <f t="shared" si="1497"/>
        <v>0</v>
      </c>
      <c r="AM5246" s="15">
        <f t="shared" si="1497"/>
        <v>0</v>
      </c>
      <c r="AN5246" s="15">
        <f t="shared" si="1497"/>
        <v>0</v>
      </c>
      <c r="AO5246" s="15">
        <f t="shared" si="1497"/>
        <v>0</v>
      </c>
      <c r="AP5246" s="15">
        <f t="shared" si="1497"/>
        <v>0</v>
      </c>
      <c r="AQ5246" s="15">
        <f t="shared" si="1497"/>
        <v>0</v>
      </c>
      <c r="AR5246" s="15">
        <f t="shared" si="1497"/>
        <v>0</v>
      </c>
      <c r="AS5246" s="15">
        <f t="shared" si="1497"/>
        <v>0</v>
      </c>
      <c r="AT5246" s="15">
        <f t="shared" si="1497"/>
        <v>0</v>
      </c>
      <c r="AU5246" s="15">
        <v>0</v>
      </c>
      <c r="AV5246" s="15">
        <v>0</v>
      </c>
      <c r="AW5246" s="15">
        <f t="shared" si="1495"/>
        <v>0</v>
      </c>
    </row>
    <row r="5247" spans="1:49" s="144" customFormat="1">
      <c r="A5247" s="44" t="s">
        <v>797</v>
      </c>
      <c r="B5247" s="45" t="s">
        <v>1031</v>
      </c>
      <c r="C5247" s="45" t="s">
        <v>1550</v>
      </c>
      <c r="D5247" s="452" t="s">
        <v>2995</v>
      </c>
      <c r="E5247" s="140" t="s">
        <v>850</v>
      </c>
      <c r="F5247" s="141" t="s">
        <v>583</v>
      </c>
      <c r="G5247" s="468" t="s">
        <v>3076</v>
      </c>
      <c r="H5247" s="50" t="s">
        <v>2334</v>
      </c>
      <c r="I5247" s="142" t="s">
        <v>1119</v>
      </c>
      <c r="J5247" s="15"/>
      <c r="K5247" s="15"/>
      <c r="L5247" s="15"/>
      <c r="M5247" s="15"/>
      <c r="N5247" s="15"/>
      <c r="O5247" s="15"/>
      <c r="P5247" s="15"/>
      <c r="Q5247" s="15"/>
      <c r="R5247" s="15"/>
      <c r="S5247" s="15"/>
      <c r="T5247" s="15"/>
      <c r="U5247" s="15">
        <v>0</v>
      </c>
      <c r="V5247" s="15">
        <v>0</v>
      </c>
      <c r="W5247" s="15"/>
      <c r="X5247" s="15"/>
      <c r="Y5247" s="15"/>
      <c r="Z5247" s="15"/>
      <c r="AA5247" s="15"/>
      <c r="AB5247" s="15"/>
      <c r="AC5247" s="15"/>
      <c r="AD5247" s="15"/>
      <c r="AE5247" s="15"/>
      <c r="AF5247" s="15"/>
      <c r="AG5247" s="15"/>
      <c r="AH5247" s="15">
        <v>0</v>
      </c>
      <c r="AI5247" s="15">
        <v>0</v>
      </c>
      <c r="AJ5247" s="15"/>
      <c r="AK5247" s="15"/>
      <c r="AL5247" s="15"/>
      <c r="AM5247" s="15"/>
      <c r="AN5247" s="15"/>
      <c r="AO5247" s="15"/>
      <c r="AP5247" s="15"/>
      <c r="AQ5247" s="15"/>
      <c r="AR5247" s="15"/>
      <c r="AS5247" s="15"/>
      <c r="AT5247" s="15"/>
      <c r="AU5247" s="15">
        <v>0</v>
      </c>
      <c r="AV5247" s="15">
        <v>0</v>
      </c>
      <c r="AW5247" s="15">
        <f t="shared" si="1495"/>
        <v>0</v>
      </c>
    </row>
    <row r="5248" spans="1:49" s="144" customFormat="1">
      <c r="A5248" s="44" t="s">
        <v>797</v>
      </c>
      <c r="B5248" s="45" t="s">
        <v>1031</v>
      </c>
      <c r="C5248" s="45" t="s">
        <v>1550</v>
      </c>
      <c r="D5248" s="452" t="s">
        <v>2995</v>
      </c>
      <c r="E5248" s="140" t="s">
        <v>851</v>
      </c>
      <c r="F5248" s="141" t="s">
        <v>584</v>
      </c>
      <c r="G5248" s="468" t="s">
        <v>3076</v>
      </c>
      <c r="H5248" s="50" t="s">
        <v>2334</v>
      </c>
      <c r="I5248" s="142" t="s">
        <v>1290</v>
      </c>
      <c r="J5248" s="15"/>
      <c r="K5248" s="15"/>
      <c r="L5248" s="15"/>
      <c r="M5248" s="15"/>
      <c r="N5248" s="15"/>
      <c r="O5248" s="15"/>
      <c r="P5248" s="15"/>
      <c r="Q5248" s="15"/>
      <c r="R5248" s="15"/>
      <c r="S5248" s="15"/>
      <c r="T5248" s="15"/>
      <c r="U5248" s="15">
        <v>0</v>
      </c>
      <c r="V5248" s="15">
        <v>0</v>
      </c>
      <c r="W5248" s="15"/>
      <c r="X5248" s="15"/>
      <c r="Y5248" s="15"/>
      <c r="Z5248" s="15"/>
      <c r="AA5248" s="15"/>
      <c r="AB5248" s="15"/>
      <c r="AC5248" s="15"/>
      <c r="AD5248" s="15"/>
      <c r="AE5248" s="15"/>
      <c r="AF5248" s="15"/>
      <c r="AG5248" s="15"/>
      <c r="AH5248" s="15">
        <v>0</v>
      </c>
      <c r="AI5248" s="15">
        <v>0</v>
      </c>
      <c r="AJ5248" s="15"/>
      <c r="AK5248" s="15"/>
      <c r="AL5248" s="15"/>
      <c r="AM5248" s="15"/>
      <c r="AN5248" s="15"/>
      <c r="AO5248" s="15"/>
      <c r="AP5248" s="15"/>
      <c r="AQ5248" s="15"/>
      <c r="AR5248" s="15"/>
      <c r="AS5248" s="15"/>
      <c r="AT5248" s="15"/>
      <c r="AU5248" s="15">
        <v>0</v>
      </c>
      <c r="AV5248" s="15">
        <v>0</v>
      </c>
      <c r="AW5248" s="15">
        <f t="shared" si="1495"/>
        <v>0</v>
      </c>
    </row>
    <row r="5249" spans="1:49" s="144" customFormat="1">
      <c r="A5249" s="44" t="s">
        <v>797</v>
      </c>
      <c r="B5249" s="45" t="s">
        <v>1031</v>
      </c>
      <c r="C5249" s="45" t="s">
        <v>1550</v>
      </c>
      <c r="D5249" s="452" t="s">
        <v>2995</v>
      </c>
      <c r="E5249" s="140" t="s">
        <v>852</v>
      </c>
      <c r="F5249" s="141" t="s">
        <v>585</v>
      </c>
      <c r="G5249" s="468" t="s">
        <v>3076</v>
      </c>
      <c r="H5249" s="50" t="s">
        <v>2334</v>
      </c>
      <c r="I5249" s="142" t="s">
        <v>1733</v>
      </c>
      <c r="J5249" s="15"/>
      <c r="K5249" s="15"/>
      <c r="L5249" s="15"/>
      <c r="M5249" s="15"/>
      <c r="N5249" s="15"/>
      <c r="O5249" s="15"/>
      <c r="P5249" s="15"/>
      <c r="Q5249" s="15"/>
      <c r="R5249" s="15"/>
      <c r="S5249" s="15"/>
      <c r="T5249" s="15"/>
      <c r="U5249" s="15">
        <v>0</v>
      </c>
      <c r="V5249" s="15">
        <v>0</v>
      </c>
      <c r="W5249" s="15"/>
      <c r="X5249" s="15"/>
      <c r="Y5249" s="15"/>
      <c r="Z5249" s="15"/>
      <c r="AA5249" s="15"/>
      <c r="AB5249" s="15"/>
      <c r="AC5249" s="15"/>
      <c r="AD5249" s="15"/>
      <c r="AE5249" s="15"/>
      <c r="AF5249" s="15"/>
      <c r="AG5249" s="15"/>
      <c r="AH5249" s="15">
        <v>0</v>
      </c>
      <c r="AI5249" s="15">
        <v>0</v>
      </c>
      <c r="AJ5249" s="15"/>
      <c r="AK5249" s="15"/>
      <c r="AL5249" s="15"/>
      <c r="AM5249" s="15"/>
      <c r="AN5249" s="15"/>
      <c r="AO5249" s="15"/>
      <c r="AP5249" s="15"/>
      <c r="AQ5249" s="15"/>
      <c r="AR5249" s="15"/>
      <c r="AS5249" s="15"/>
      <c r="AT5249" s="15"/>
      <c r="AU5249" s="15">
        <v>0</v>
      </c>
      <c r="AV5249" s="15">
        <v>0</v>
      </c>
      <c r="AW5249" s="15">
        <f t="shared" si="1495"/>
        <v>0</v>
      </c>
    </row>
    <row r="5250" spans="1:49" s="144" customFormat="1">
      <c r="A5250" s="44" t="s">
        <v>797</v>
      </c>
      <c r="B5250" s="45" t="s">
        <v>1031</v>
      </c>
      <c r="C5250" s="45" t="s">
        <v>1550</v>
      </c>
      <c r="D5250" s="452" t="s">
        <v>2995</v>
      </c>
      <c r="E5250" s="140" t="s">
        <v>853</v>
      </c>
      <c r="F5250" s="141" t="s">
        <v>586</v>
      </c>
      <c r="G5250" s="468" t="s">
        <v>3076</v>
      </c>
      <c r="H5250" s="50" t="s">
        <v>2334</v>
      </c>
      <c r="I5250" s="142" t="s">
        <v>1734</v>
      </c>
      <c r="J5250" s="15"/>
      <c r="K5250" s="15"/>
      <c r="L5250" s="15"/>
      <c r="M5250" s="15"/>
      <c r="N5250" s="15"/>
      <c r="O5250" s="15"/>
      <c r="P5250" s="15"/>
      <c r="Q5250" s="15"/>
      <c r="R5250" s="15"/>
      <c r="S5250" s="15"/>
      <c r="T5250" s="15"/>
      <c r="U5250" s="15">
        <v>0</v>
      </c>
      <c r="V5250" s="15">
        <v>0</v>
      </c>
      <c r="W5250" s="15"/>
      <c r="X5250" s="15"/>
      <c r="Y5250" s="15"/>
      <c r="Z5250" s="15"/>
      <c r="AA5250" s="15"/>
      <c r="AB5250" s="15"/>
      <c r="AC5250" s="15"/>
      <c r="AD5250" s="15"/>
      <c r="AE5250" s="15"/>
      <c r="AF5250" s="15"/>
      <c r="AG5250" s="15"/>
      <c r="AH5250" s="15">
        <v>0</v>
      </c>
      <c r="AI5250" s="15">
        <v>0</v>
      </c>
      <c r="AJ5250" s="15"/>
      <c r="AK5250" s="15"/>
      <c r="AL5250" s="15"/>
      <c r="AM5250" s="15"/>
      <c r="AN5250" s="15"/>
      <c r="AO5250" s="15"/>
      <c r="AP5250" s="15"/>
      <c r="AQ5250" s="15"/>
      <c r="AR5250" s="15"/>
      <c r="AS5250" s="15"/>
      <c r="AT5250" s="15"/>
      <c r="AU5250" s="15">
        <v>0</v>
      </c>
      <c r="AV5250" s="15">
        <v>0</v>
      </c>
      <c r="AW5250" s="15">
        <f t="shared" si="1495"/>
        <v>0</v>
      </c>
    </row>
    <row r="5251" spans="1:49" s="144" customFormat="1">
      <c r="A5251" s="44" t="s">
        <v>797</v>
      </c>
      <c r="B5251" s="45" t="s">
        <v>1031</v>
      </c>
      <c r="C5251" s="45" t="s">
        <v>1550</v>
      </c>
      <c r="D5251" s="452" t="s">
        <v>2995</v>
      </c>
      <c r="E5251" s="140" t="s">
        <v>854</v>
      </c>
      <c r="F5251" s="141" t="s">
        <v>587</v>
      </c>
      <c r="G5251" s="468" t="s">
        <v>3076</v>
      </c>
      <c r="H5251" s="50" t="s">
        <v>2334</v>
      </c>
      <c r="I5251" s="142" t="s">
        <v>1735</v>
      </c>
      <c r="J5251" s="15"/>
      <c r="K5251" s="15"/>
      <c r="L5251" s="15"/>
      <c r="M5251" s="15"/>
      <c r="N5251" s="15"/>
      <c r="O5251" s="15"/>
      <c r="P5251" s="15"/>
      <c r="Q5251" s="15"/>
      <c r="R5251" s="15"/>
      <c r="S5251" s="15"/>
      <c r="T5251" s="15"/>
      <c r="U5251" s="15">
        <v>0</v>
      </c>
      <c r="V5251" s="15">
        <v>0</v>
      </c>
      <c r="W5251" s="15"/>
      <c r="X5251" s="15"/>
      <c r="Y5251" s="15"/>
      <c r="Z5251" s="15"/>
      <c r="AA5251" s="15"/>
      <c r="AB5251" s="15"/>
      <c r="AC5251" s="15"/>
      <c r="AD5251" s="15"/>
      <c r="AE5251" s="15"/>
      <c r="AF5251" s="15"/>
      <c r="AG5251" s="15"/>
      <c r="AH5251" s="15">
        <v>0</v>
      </c>
      <c r="AI5251" s="15">
        <v>0</v>
      </c>
      <c r="AJ5251" s="15"/>
      <c r="AK5251" s="15"/>
      <c r="AL5251" s="15"/>
      <c r="AM5251" s="15"/>
      <c r="AN5251" s="15"/>
      <c r="AO5251" s="15"/>
      <c r="AP5251" s="15"/>
      <c r="AQ5251" s="15"/>
      <c r="AR5251" s="15"/>
      <c r="AS5251" s="15"/>
      <c r="AT5251" s="15"/>
      <c r="AU5251" s="15">
        <v>0</v>
      </c>
      <c r="AV5251" s="15">
        <v>0</v>
      </c>
      <c r="AW5251" s="15">
        <f t="shared" si="1495"/>
        <v>0</v>
      </c>
    </row>
    <row r="5252" spans="1:49">
      <c r="A5252" s="44" t="s">
        <v>797</v>
      </c>
      <c r="B5252" s="45" t="s">
        <v>1031</v>
      </c>
      <c r="C5252" s="45" t="s">
        <v>1550</v>
      </c>
      <c r="D5252" s="452" t="s">
        <v>2995</v>
      </c>
      <c r="E5252" s="213" t="s">
        <v>773</v>
      </c>
      <c r="F5252" s="65"/>
      <c r="G5252" s="65"/>
      <c r="H5252" s="65"/>
      <c r="I5252" s="260" t="s">
        <v>1362</v>
      </c>
      <c r="J5252" s="9">
        <f>SUM(J5253:J5253)</f>
        <v>6400</v>
      </c>
      <c r="K5252" s="9">
        <f t="shared" ref="K5252:AT5252" si="1498">SUM(K5253:K5253)</f>
        <v>0</v>
      </c>
      <c r="L5252" s="9">
        <f t="shared" si="1498"/>
        <v>0</v>
      </c>
      <c r="M5252" s="9">
        <f t="shared" si="1498"/>
        <v>0</v>
      </c>
      <c r="N5252" s="9">
        <f t="shared" si="1498"/>
        <v>0</v>
      </c>
      <c r="O5252" s="9">
        <f t="shared" si="1498"/>
        <v>0</v>
      </c>
      <c r="P5252" s="9">
        <f t="shared" si="1498"/>
        <v>0</v>
      </c>
      <c r="Q5252" s="9">
        <f t="shared" si="1498"/>
        <v>0</v>
      </c>
      <c r="R5252" s="9">
        <f t="shared" si="1498"/>
        <v>0</v>
      </c>
      <c r="S5252" s="9">
        <f t="shared" si="1498"/>
        <v>0</v>
      </c>
      <c r="T5252" s="9">
        <f t="shared" si="1498"/>
        <v>0</v>
      </c>
      <c r="U5252" s="9">
        <v>0</v>
      </c>
      <c r="V5252" s="9">
        <v>6400</v>
      </c>
      <c r="W5252" s="9">
        <f>SUM(W5253:W5253)</f>
        <v>0</v>
      </c>
      <c r="X5252" s="9">
        <f t="shared" si="1498"/>
        <v>0</v>
      </c>
      <c r="Y5252" s="9">
        <f t="shared" si="1498"/>
        <v>0</v>
      </c>
      <c r="Z5252" s="9">
        <f t="shared" si="1498"/>
        <v>0</v>
      </c>
      <c r="AA5252" s="9">
        <f t="shared" si="1498"/>
        <v>0</v>
      </c>
      <c r="AB5252" s="9">
        <f t="shared" si="1498"/>
        <v>0</v>
      </c>
      <c r="AC5252" s="9">
        <f t="shared" si="1498"/>
        <v>0</v>
      </c>
      <c r="AD5252" s="9">
        <f t="shared" si="1498"/>
        <v>0</v>
      </c>
      <c r="AE5252" s="9">
        <f t="shared" si="1498"/>
        <v>0</v>
      </c>
      <c r="AF5252" s="9">
        <f t="shared" si="1498"/>
        <v>0</v>
      </c>
      <c r="AG5252" s="9">
        <f t="shared" si="1498"/>
        <v>0</v>
      </c>
      <c r="AH5252" s="9">
        <v>0</v>
      </c>
      <c r="AI5252" s="9">
        <v>0</v>
      </c>
      <c r="AJ5252" s="9">
        <f>SUM(AJ5253:AJ5253)</f>
        <v>0</v>
      </c>
      <c r="AK5252" s="9">
        <f t="shared" si="1498"/>
        <v>0</v>
      </c>
      <c r="AL5252" s="9">
        <f t="shared" si="1498"/>
        <v>0</v>
      </c>
      <c r="AM5252" s="9">
        <f t="shared" si="1498"/>
        <v>0</v>
      </c>
      <c r="AN5252" s="9">
        <f t="shared" si="1498"/>
        <v>0</v>
      </c>
      <c r="AO5252" s="9">
        <f t="shared" si="1498"/>
        <v>0</v>
      </c>
      <c r="AP5252" s="9">
        <f t="shared" si="1498"/>
        <v>0</v>
      </c>
      <c r="AQ5252" s="9">
        <f t="shared" si="1498"/>
        <v>0</v>
      </c>
      <c r="AR5252" s="9">
        <f t="shared" si="1498"/>
        <v>0</v>
      </c>
      <c r="AS5252" s="9">
        <f t="shared" si="1498"/>
        <v>0</v>
      </c>
      <c r="AT5252" s="9">
        <f t="shared" si="1498"/>
        <v>0</v>
      </c>
      <c r="AU5252" s="9">
        <v>0</v>
      </c>
      <c r="AV5252" s="9">
        <v>0</v>
      </c>
      <c r="AW5252" s="9">
        <f t="shared" si="1495"/>
        <v>0</v>
      </c>
    </row>
    <row r="5253" spans="1:49">
      <c r="A5253" s="44" t="s">
        <v>797</v>
      </c>
      <c r="B5253" s="45" t="s">
        <v>1031</v>
      </c>
      <c r="C5253" s="45" t="s">
        <v>1550</v>
      </c>
      <c r="D5253" s="452" t="s">
        <v>2995</v>
      </c>
      <c r="E5253" s="367" t="s">
        <v>785</v>
      </c>
      <c r="F5253" s="50"/>
      <c r="G5253" s="468" t="s">
        <v>3076</v>
      </c>
      <c r="H5253" s="50" t="s">
        <v>2334</v>
      </c>
      <c r="I5253" s="42" t="s">
        <v>1363</v>
      </c>
      <c r="J5253" s="15">
        <v>6400</v>
      </c>
      <c r="U5253" s="15">
        <v>0</v>
      </c>
      <c r="V5253" s="15">
        <v>6400</v>
      </c>
      <c r="AH5253" s="15">
        <v>0</v>
      </c>
      <c r="AI5253" s="15">
        <v>0</v>
      </c>
      <c r="AU5253" s="15">
        <v>0</v>
      </c>
      <c r="AV5253" s="15">
        <v>0</v>
      </c>
      <c r="AW5253" s="15">
        <f t="shared" si="1495"/>
        <v>0</v>
      </c>
    </row>
    <row r="5254" spans="1:49">
      <c r="A5254" s="44" t="s">
        <v>797</v>
      </c>
      <c r="B5254" s="45" t="s">
        <v>1031</v>
      </c>
      <c r="C5254" s="45" t="s">
        <v>1550</v>
      </c>
      <c r="D5254" s="452" t="s">
        <v>2995</v>
      </c>
      <c r="E5254" s="213" t="s">
        <v>1364</v>
      </c>
      <c r="F5254" s="65"/>
      <c r="G5254" s="65"/>
      <c r="H5254" s="65"/>
      <c r="I5254" s="260" t="s">
        <v>2104</v>
      </c>
      <c r="J5254" s="9">
        <f>SUM(J5255:J5264)</f>
        <v>470500</v>
      </c>
      <c r="K5254" s="9">
        <f t="shared" ref="K5254:AT5254" si="1499">SUM(K5255:K5264)</f>
        <v>16500</v>
      </c>
      <c r="L5254" s="9">
        <f t="shared" si="1499"/>
        <v>50000</v>
      </c>
      <c r="M5254" s="9">
        <f t="shared" si="1499"/>
        <v>50500</v>
      </c>
      <c r="N5254" s="9">
        <f t="shared" si="1499"/>
        <v>26000</v>
      </c>
      <c r="O5254" s="9">
        <f t="shared" si="1499"/>
        <v>33000</v>
      </c>
      <c r="P5254" s="9">
        <f t="shared" si="1499"/>
        <v>0</v>
      </c>
      <c r="Q5254" s="9">
        <f t="shared" si="1499"/>
        <v>0</v>
      </c>
      <c r="R5254" s="9">
        <f t="shared" si="1499"/>
        <v>36000</v>
      </c>
      <c r="S5254" s="9">
        <f t="shared" si="1499"/>
        <v>16100</v>
      </c>
      <c r="T5254" s="9">
        <f t="shared" si="1499"/>
        <v>42100</v>
      </c>
      <c r="U5254" s="9">
        <v>270200</v>
      </c>
      <c r="V5254" s="9">
        <v>200300</v>
      </c>
      <c r="W5254" s="9">
        <f>SUM(W5255:W5264)</f>
        <v>0</v>
      </c>
      <c r="X5254" s="9">
        <f t="shared" si="1499"/>
        <v>0</v>
      </c>
      <c r="Y5254" s="9">
        <f t="shared" si="1499"/>
        <v>0</v>
      </c>
      <c r="Z5254" s="9">
        <f t="shared" si="1499"/>
        <v>0</v>
      </c>
      <c r="AA5254" s="9">
        <f t="shared" si="1499"/>
        <v>0</v>
      </c>
      <c r="AB5254" s="9">
        <f t="shared" si="1499"/>
        <v>0</v>
      </c>
      <c r="AC5254" s="9">
        <f t="shared" si="1499"/>
        <v>0</v>
      </c>
      <c r="AD5254" s="9">
        <f t="shared" si="1499"/>
        <v>0</v>
      </c>
      <c r="AE5254" s="9">
        <f t="shared" si="1499"/>
        <v>0</v>
      </c>
      <c r="AF5254" s="9">
        <f t="shared" si="1499"/>
        <v>0</v>
      </c>
      <c r="AG5254" s="9">
        <f t="shared" si="1499"/>
        <v>0</v>
      </c>
      <c r="AH5254" s="9">
        <v>0</v>
      </c>
      <c r="AI5254" s="9">
        <v>0</v>
      </c>
      <c r="AJ5254" s="9">
        <f>SUM(AJ5255:AJ5264)</f>
        <v>12496</v>
      </c>
      <c r="AK5254" s="9">
        <f t="shared" si="1499"/>
        <v>0</v>
      </c>
      <c r="AL5254" s="9">
        <f t="shared" si="1499"/>
        <v>0</v>
      </c>
      <c r="AM5254" s="9">
        <f t="shared" si="1499"/>
        <v>0</v>
      </c>
      <c r="AN5254" s="9">
        <f t="shared" si="1499"/>
        <v>0</v>
      </c>
      <c r="AO5254" s="9">
        <f t="shared" si="1499"/>
        <v>0</v>
      </c>
      <c r="AP5254" s="9">
        <f t="shared" si="1499"/>
        <v>0</v>
      </c>
      <c r="AQ5254" s="9">
        <f t="shared" si="1499"/>
        <v>0</v>
      </c>
      <c r="AR5254" s="9">
        <f t="shared" si="1499"/>
        <v>0</v>
      </c>
      <c r="AS5254" s="9">
        <f t="shared" si="1499"/>
        <v>12496</v>
      </c>
      <c r="AT5254" s="9">
        <f t="shared" si="1499"/>
        <v>0</v>
      </c>
      <c r="AU5254" s="9">
        <v>12496</v>
      </c>
      <c r="AV5254" s="9">
        <v>0</v>
      </c>
      <c r="AW5254" s="9">
        <f t="shared" si="1495"/>
        <v>282696</v>
      </c>
    </row>
    <row r="5255" spans="1:49">
      <c r="A5255" s="44" t="s">
        <v>797</v>
      </c>
      <c r="B5255" s="45" t="s">
        <v>1031</v>
      </c>
      <c r="C5255" s="45" t="s">
        <v>1550</v>
      </c>
      <c r="D5255" s="452" t="s">
        <v>2995</v>
      </c>
      <c r="E5255" s="367" t="s">
        <v>786</v>
      </c>
      <c r="F5255" s="50"/>
      <c r="G5255" s="468" t="s">
        <v>3076</v>
      </c>
      <c r="H5255" s="50" t="s">
        <v>2334</v>
      </c>
      <c r="I5255" s="42" t="s">
        <v>1191</v>
      </c>
      <c r="J5255" s="15">
        <v>100800</v>
      </c>
      <c r="K5255" s="15">
        <v>1000</v>
      </c>
      <c r="L5255" s="15">
        <v>20000</v>
      </c>
      <c r="M5255" s="15">
        <v>22000</v>
      </c>
      <c r="N5255" s="15">
        <v>10000</v>
      </c>
      <c r="O5255" s="15">
        <v>10000</v>
      </c>
      <c r="U5255" s="15">
        <v>63000</v>
      </c>
      <c r="V5255" s="15">
        <v>37800</v>
      </c>
      <c r="AH5255" s="15">
        <v>0</v>
      </c>
      <c r="AI5255" s="15">
        <v>0</v>
      </c>
      <c r="AJ5255" s="15">
        <v>1342</v>
      </c>
      <c r="AS5255" s="15">
        <v>1342</v>
      </c>
      <c r="AU5255" s="15">
        <v>1342</v>
      </c>
      <c r="AV5255" s="15">
        <v>0</v>
      </c>
      <c r="AW5255" s="15">
        <f t="shared" si="1495"/>
        <v>64342</v>
      </c>
    </row>
    <row r="5256" spans="1:49">
      <c r="A5256" s="44" t="s">
        <v>797</v>
      </c>
      <c r="B5256" s="45" t="s">
        <v>1031</v>
      </c>
      <c r="C5256" s="45" t="s">
        <v>1550</v>
      </c>
      <c r="D5256" s="452" t="s">
        <v>2995</v>
      </c>
      <c r="E5256" s="367" t="s">
        <v>1528</v>
      </c>
      <c r="F5256" s="50"/>
      <c r="G5256" s="468" t="s">
        <v>3076</v>
      </c>
      <c r="H5256" s="50" t="s">
        <v>2334</v>
      </c>
      <c r="I5256" s="42" t="s">
        <v>989</v>
      </c>
      <c r="U5256" s="15">
        <v>0</v>
      </c>
      <c r="V5256" s="15">
        <v>0</v>
      </c>
      <c r="AH5256" s="15">
        <v>0</v>
      </c>
      <c r="AI5256" s="15">
        <v>0</v>
      </c>
      <c r="AU5256" s="15">
        <v>0</v>
      </c>
      <c r="AV5256" s="15">
        <v>0</v>
      </c>
      <c r="AW5256" s="15">
        <f t="shared" si="1495"/>
        <v>0</v>
      </c>
    </row>
    <row r="5257" spans="1:49">
      <c r="A5257" s="44" t="s">
        <v>797</v>
      </c>
      <c r="B5257" s="45" t="s">
        <v>1031</v>
      </c>
      <c r="C5257" s="45" t="s">
        <v>1550</v>
      </c>
      <c r="D5257" s="452" t="s">
        <v>2995</v>
      </c>
      <c r="E5257" s="367" t="s">
        <v>1679</v>
      </c>
      <c r="F5257" s="50"/>
      <c r="G5257" s="468" t="s">
        <v>3076</v>
      </c>
      <c r="H5257" s="50" t="s">
        <v>2334</v>
      </c>
      <c r="I5257" s="42" t="s">
        <v>1048</v>
      </c>
      <c r="J5257" s="15">
        <v>23500</v>
      </c>
      <c r="K5257" s="15">
        <v>1000</v>
      </c>
      <c r="L5257" s="15">
        <v>7000</v>
      </c>
      <c r="M5257" s="15">
        <v>6000</v>
      </c>
      <c r="O5257" s="15">
        <v>5000</v>
      </c>
      <c r="U5257" s="15">
        <v>19000</v>
      </c>
      <c r="V5257" s="15">
        <v>4500</v>
      </c>
      <c r="AH5257" s="15">
        <v>0</v>
      </c>
      <c r="AI5257" s="15">
        <v>0</v>
      </c>
      <c r="AJ5257" s="15">
        <v>303</v>
      </c>
      <c r="AS5257" s="15">
        <v>303</v>
      </c>
      <c r="AU5257" s="15">
        <v>303</v>
      </c>
      <c r="AV5257" s="15">
        <v>0</v>
      </c>
      <c r="AW5257" s="15">
        <f t="shared" si="1495"/>
        <v>19303</v>
      </c>
    </row>
    <row r="5258" spans="1:49">
      <c r="A5258" s="44" t="s">
        <v>797</v>
      </c>
      <c r="B5258" s="45" t="s">
        <v>1031</v>
      </c>
      <c r="C5258" s="45" t="s">
        <v>1550</v>
      </c>
      <c r="D5258" s="452" t="s">
        <v>2995</v>
      </c>
      <c r="E5258" s="367" t="s">
        <v>787</v>
      </c>
      <c r="F5258" s="50"/>
      <c r="G5258" s="468" t="s">
        <v>3076</v>
      </c>
      <c r="H5258" s="50" t="s">
        <v>2334</v>
      </c>
      <c r="I5258" s="42" t="s">
        <v>2078</v>
      </c>
      <c r="J5258" s="15">
        <v>41600</v>
      </c>
      <c r="K5258" s="15">
        <v>4000</v>
      </c>
      <c r="M5258" s="15">
        <v>5500</v>
      </c>
      <c r="N5258" s="15">
        <v>2000</v>
      </c>
      <c r="O5258" s="15">
        <v>4000</v>
      </c>
      <c r="R5258" s="15">
        <v>7000</v>
      </c>
      <c r="T5258" s="15">
        <v>19100</v>
      </c>
      <c r="U5258" s="15">
        <v>41600</v>
      </c>
      <c r="V5258" s="15">
        <v>0</v>
      </c>
      <c r="AH5258" s="15">
        <v>0</v>
      </c>
      <c r="AI5258" s="15">
        <v>0</v>
      </c>
      <c r="AJ5258" s="15">
        <v>994</v>
      </c>
      <c r="AS5258" s="15">
        <v>994</v>
      </c>
      <c r="AU5258" s="15">
        <v>994</v>
      </c>
      <c r="AV5258" s="15">
        <v>0</v>
      </c>
      <c r="AW5258" s="15">
        <f t="shared" si="1495"/>
        <v>42594</v>
      </c>
    </row>
    <row r="5259" spans="1:49">
      <c r="A5259" s="44" t="s">
        <v>797</v>
      </c>
      <c r="B5259" s="45" t="s">
        <v>1031</v>
      </c>
      <c r="C5259" s="45" t="s">
        <v>1550</v>
      </c>
      <c r="D5259" s="452" t="s">
        <v>2995</v>
      </c>
      <c r="E5259" s="367" t="s">
        <v>1116</v>
      </c>
      <c r="F5259" s="50"/>
      <c r="G5259" s="468" t="s">
        <v>3076</v>
      </c>
      <c r="H5259" s="50" t="s">
        <v>2334</v>
      </c>
      <c r="I5259" s="42" t="s">
        <v>1487</v>
      </c>
      <c r="J5259" s="15">
        <v>400</v>
      </c>
      <c r="S5259" s="15">
        <v>100</v>
      </c>
      <c r="U5259" s="15">
        <v>100</v>
      </c>
      <c r="V5259" s="15">
        <v>300</v>
      </c>
      <c r="AH5259" s="15">
        <v>0</v>
      </c>
      <c r="AI5259" s="15">
        <v>0</v>
      </c>
      <c r="AU5259" s="15">
        <v>0</v>
      </c>
      <c r="AV5259" s="15">
        <v>0</v>
      </c>
      <c r="AW5259" s="15">
        <f t="shared" si="1495"/>
        <v>100</v>
      </c>
    </row>
    <row r="5260" spans="1:49">
      <c r="A5260" s="44" t="s">
        <v>797</v>
      </c>
      <c r="B5260" s="45" t="s">
        <v>1031</v>
      </c>
      <c r="C5260" s="45" t="s">
        <v>1550</v>
      </c>
      <c r="D5260" s="452" t="s">
        <v>2995</v>
      </c>
      <c r="E5260" s="367" t="s">
        <v>1703</v>
      </c>
      <c r="F5260" s="50"/>
      <c r="G5260" s="468" t="s">
        <v>3076</v>
      </c>
      <c r="H5260" s="50" t="s">
        <v>2334</v>
      </c>
      <c r="I5260" s="42" t="s">
        <v>1047</v>
      </c>
      <c r="U5260" s="15">
        <v>0</v>
      </c>
      <c r="V5260" s="15">
        <v>0</v>
      </c>
      <c r="AH5260" s="15">
        <v>0</v>
      </c>
      <c r="AI5260" s="15">
        <v>0</v>
      </c>
      <c r="AU5260" s="15">
        <v>0</v>
      </c>
      <c r="AV5260" s="15">
        <v>0</v>
      </c>
      <c r="AW5260" s="15">
        <f t="shared" si="1495"/>
        <v>0</v>
      </c>
    </row>
    <row r="5261" spans="1:49">
      <c r="A5261" s="44" t="s">
        <v>797</v>
      </c>
      <c r="B5261" s="45" t="s">
        <v>1031</v>
      </c>
      <c r="C5261" s="45" t="s">
        <v>1550</v>
      </c>
      <c r="D5261" s="452" t="s">
        <v>2995</v>
      </c>
      <c r="E5261" s="367" t="s">
        <v>826</v>
      </c>
      <c r="F5261" s="50"/>
      <c r="G5261" s="468" t="s">
        <v>3076</v>
      </c>
      <c r="H5261" s="50" t="s">
        <v>2334</v>
      </c>
      <c r="I5261" s="42" t="s">
        <v>935</v>
      </c>
      <c r="J5261" s="15">
        <v>46800</v>
      </c>
      <c r="K5261" s="15">
        <v>500</v>
      </c>
      <c r="N5261" s="15">
        <v>5000</v>
      </c>
      <c r="U5261" s="15">
        <v>5500</v>
      </c>
      <c r="V5261" s="15">
        <v>41300</v>
      </c>
      <c r="AH5261" s="15">
        <v>0</v>
      </c>
      <c r="AI5261" s="15">
        <v>0</v>
      </c>
      <c r="AU5261" s="15">
        <v>0</v>
      </c>
      <c r="AV5261" s="15">
        <v>0</v>
      </c>
      <c r="AW5261" s="15">
        <f t="shared" si="1495"/>
        <v>5500</v>
      </c>
    </row>
    <row r="5262" spans="1:49">
      <c r="A5262" s="44" t="s">
        <v>797</v>
      </c>
      <c r="B5262" s="45" t="s">
        <v>1031</v>
      </c>
      <c r="C5262" s="45" t="s">
        <v>1550</v>
      </c>
      <c r="D5262" s="452" t="s">
        <v>2995</v>
      </c>
      <c r="E5262" s="367" t="s">
        <v>1115</v>
      </c>
      <c r="F5262" s="50"/>
      <c r="G5262" s="468" t="s">
        <v>3076</v>
      </c>
      <c r="H5262" s="50" t="s">
        <v>2334</v>
      </c>
      <c r="I5262" s="42" t="s">
        <v>990</v>
      </c>
      <c r="J5262" s="15">
        <v>7600</v>
      </c>
      <c r="L5262" s="15">
        <v>1000</v>
      </c>
      <c r="O5262" s="15">
        <v>2000</v>
      </c>
      <c r="S5262" s="15">
        <v>4000</v>
      </c>
      <c r="U5262" s="15">
        <v>7000</v>
      </c>
      <c r="V5262" s="15">
        <v>600</v>
      </c>
      <c r="AH5262" s="15">
        <v>0</v>
      </c>
      <c r="AI5262" s="15">
        <v>0</v>
      </c>
      <c r="AU5262" s="15">
        <v>0</v>
      </c>
      <c r="AV5262" s="15">
        <v>0</v>
      </c>
      <c r="AW5262" s="15">
        <f t="shared" si="1495"/>
        <v>7000</v>
      </c>
    </row>
    <row r="5263" spans="1:49">
      <c r="A5263" s="44" t="s">
        <v>797</v>
      </c>
      <c r="B5263" s="45" t="s">
        <v>1031</v>
      </c>
      <c r="C5263" s="45" t="s">
        <v>1550</v>
      </c>
      <c r="D5263" s="452" t="s">
        <v>2995</v>
      </c>
      <c r="E5263" s="367" t="s">
        <v>1677</v>
      </c>
      <c r="F5263" s="50"/>
      <c r="G5263" s="468" t="s">
        <v>3076</v>
      </c>
      <c r="H5263" s="50" t="s">
        <v>2334</v>
      </c>
      <c r="I5263" s="42" t="s">
        <v>1688</v>
      </c>
      <c r="J5263" s="15">
        <v>249800</v>
      </c>
      <c r="K5263" s="15">
        <v>10000</v>
      </c>
      <c r="L5263" s="15">
        <v>22000</v>
      </c>
      <c r="M5263" s="15">
        <v>17000</v>
      </c>
      <c r="N5263" s="15">
        <v>9000</v>
      </c>
      <c r="O5263" s="15">
        <v>12000</v>
      </c>
      <c r="R5263" s="15">
        <v>29000</v>
      </c>
      <c r="S5263" s="15">
        <v>12000</v>
      </c>
      <c r="T5263" s="15">
        <v>23000</v>
      </c>
      <c r="U5263" s="15">
        <v>134000</v>
      </c>
      <c r="V5263" s="15">
        <v>115800</v>
      </c>
      <c r="AH5263" s="15">
        <v>0</v>
      </c>
      <c r="AI5263" s="15">
        <v>0</v>
      </c>
      <c r="AJ5263" s="15">
        <v>9857</v>
      </c>
      <c r="AS5263" s="15">
        <v>9857</v>
      </c>
      <c r="AU5263" s="15">
        <v>9857</v>
      </c>
      <c r="AV5263" s="15">
        <v>0</v>
      </c>
      <c r="AW5263" s="15">
        <f t="shared" si="1495"/>
        <v>143857</v>
      </c>
    </row>
    <row r="5264" spans="1:49">
      <c r="A5264" s="44" t="s">
        <v>797</v>
      </c>
      <c r="B5264" s="45" t="s">
        <v>1031</v>
      </c>
      <c r="C5264" s="45" t="s">
        <v>1550</v>
      </c>
      <c r="D5264" s="452" t="s">
        <v>2995</v>
      </c>
      <c r="E5264" s="367" t="s">
        <v>1677</v>
      </c>
      <c r="F5264" s="50" t="s">
        <v>588</v>
      </c>
      <c r="G5264" s="468" t="s">
        <v>3076</v>
      </c>
      <c r="H5264" s="50" t="s">
        <v>2334</v>
      </c>
      <c r="I5264" s="42" t="s">
        <v>25</v>
      </c>
      <c r="U5264" s="15">
        <v>0</v>
      </c>
      <c r="V5264" s="15">
        <v>0</v>
      </c>
      <c r="AH5264" s="15">
        <v>0</v>
      </c>
      <c r="AI5264" s="15">
        <v>0</v>
      </c>
      <c r="AU5264" s="15">
        <v>0</v>
      </c>
      <c r="AV5264" s="15">
        <v>0</v>
      </c>
      <c r="AW5264" s="15">
        <f t="shared" si="1495"/>
        <v>0</v>
      </c>
    </row>
    <row r="5265" spans="1:49" s="52" customFormat="1">
      <c r="A5265" s="41"/>
      <c r="B5265" s="345"/>
      <c r="C5265" s="345"/>
      <c r="D5265" s="369"/>
      <c r="E5265" s="213"/>
      <c r="F5265" s="65"/>
      <c r="G5265" s="65"/>
      <c r="H5265" s="65"/>
      <c r="I5265" s="49" t="s">
        <v>3</v>
      </c>
      <c r="J5265" s="6">
        <f>SUM(J5266)</f>
        <v>0</v>
      </c>
      <c r="K5265" s="6">
        <f t="shared" ref="K5265:AT5266" si="1500">SUM(K5266)</f>
        <v>0</v>
      </c>
      <c r="L5265" s="6">
        <f t="shared" si="1500"/>
        <v>0</v>
      </c>
      <c r="M5265" s="6">
        <f t="shared" si="1500"/>
        <v>0</v>
      </c>
      <c r="N5265" s="6">
        <f t="shared" si="1500"/>
        <v>0</v>
      </c>
      <c r="O5265" s="6">
        <f t="shared" si="1500"/>
        <v>0</v>
      </c>
      <c r="P5265" s="6">
        <f t="shared" si="1500"/>
        <v>0</v>
      </c>
      <c r="Q5265" s="6">
        <f t="shared" si="1500"/>
        <v>0</v>
      </c>
      <c r="R5265" s="6">
        <f t="shared" si="1500"/>
        <v>0</v>
      </c>
      <c r="S5265" s="6">
        <f t="shared" si="1500"/>
        <v>0</v>
      </c>
      <c r="T5265" s="6">
        <f t="shared" si="1500"/>
        <v>0</v>
      </c>
      <c r="U5265" s="6">
        <v>0</v>
      </c>
      <c r="V5265" s="6">
        <v>0</v>
      </c>
      <c r="W5265" s="6">
        <f>SUM(W5266)</f>
        <v>0</v>
      </c>
      <c r="X5265" s="6">
        <f t="shared" si="1500"/>
        <v>0</v>
      </c>
      <c r="Y5265" s="6">
        <f t="shared" si="1500"/>
        <v>0</v>
      </c>
      <c r="Z5265" s="6">
        <f t="shared" si="1500"/>
        <v>0</v>
      </c>
      <c r="AA5265" s="6">
        <f t="shared" si="1500"/>
        <v>0</v>
      </c>
      <c r="AB5265" s="6">
        <f t="shared" si="1500"/>
        <v>0</v>
      </c>
      <c r="AC5265" s="6">
        <f t="shared" si="1500"/>
        <v>0</v>
      </c>
      <c r="AD5265" s="6">
        <f t="shared" si="1500"/>
        <v>0</v>
      </c>
      <c r="AE5265" s="6">
        <f t="shared" si="1500"/>
        <v>0</v>
      </c>
      <c r="AF5265" s="6">
        <f t="shared" si="1500"/>
        <v>0</v>
      </c>
      <c r="AG5265" s="6">
        <f t="shared" si="1500"/>
        <v>0</v>
      </c>
      <c r="AH5265" s="6">
        <v>0</v>
      </c>
      <c r="AI5265" s="6">
        <v>0</v>
      </c>
      <c r="AJ5265" s="6">
        <f>SUM(AJ5266)</f>
        <v>0</v>
      </c>
      <c r="AK5265" s="6">
        <f t="shared" si="1500"/>
        <v>0</v>
      </c>
      <c r="AL5265" s="6">
        <f t="shared" si="1500"/>
        <v>0</v>
      </c>
      <c r="AM5265" s="6">
        <f t="shared" si="1500"/>
        <v>0</v>
      </c>
      <c r="AN5265" s="6">
        <f t="shared" si="1500"/>
        <v>0</v>
      </c>
      <c r="AO5265" s="6">
        <f t="shared" si="1500"/>
        <v>0</v>
      </c>
      <c r="AP5265" s="6">
        <f t="shared" si="1500"/>
        <v>0</v>
      </c>
      <c r="AQ5265" s="6">
        <f t="shared" si="1500"/>
        <v>0</v>
      </c>
      <c r="AR5265" s="6">
        <f t="shared" si="1500"/>
        <v>0</v>
      </c>
      <c r="AS5265" s="6">
        <f t="shared" si="1500"/>
        <v>0</v>
      </c>
      <c r="AT5265" s="6">
        <f t="shared" si="1500"/>
        <v>0</v>
      </c>
      <c r="AU5265" s="6">
        <v>0</v>
      </c>
      <c r="AV5265" s="6">
        <v>0</v>
      </c>
      <c r="AW5265" s="6">
        <f t="shared" si="1495"/>
        <v>0</v>
      </c>
    </row>
    <row r="5266" spans="1:49" s="52" customFormat="1">
      <c r="A5266" s="44" t="s">
        <v>797</v>
      </c>
      <c r="B5266" s="45" t="s">
        <v>1031</v>
      </c>
      <c r="C5266" s="45" t="s">
        <v>1550</v>
      </c>
      <c r="D5266" s="452" t="s">
        <v>2995</v>
      </c>
      <c r="E5266" s="213" t="s">
        <v>833</v>
      </c>
      <c r="F5266" s="65"/>
      <c r="G5266" s="65"/>
      <c r="H5266" s="65"/>
      <c r="I5266" s="53" t="s">
        <v>1</v>
      </c>
      <c r="J5266" s="200">
        <f>SUM(J5267)</f>
        <v>0</v>
      </c>
      <c r="K5266" s="200">
        <f t="shared" si="1500"/>
        <v>0</v>
      </c>
      <c r="L5266" s="200">
        <f t="shared" si="1500"/>
        <v>0</v>
      </c>
      <c r="M5266" s="200">
        <f t="shared" si="1500"/>
        <v>0</v>
      </c>
      <c r="N5266" s="200">
        <f t="shared" si="1500"/>
        <v>0</v>
      </c>
      <c r="O5266" s="200">
        <f t="shared" si="1500"/>
        <v>0</v>
      </c>
      <c r="P5266" s="200">
        <f t="shared" si="1500"/>
        <v>0</v>
      </c>
      <c r="Q5266" s="200">
        <f t="shared" si="1500"/>
        <v>0</v>
      </c>
      <c r="R5266" s="200">
        <f t="shared" si="1500"/>
        <v>0</v>
      </c>
      <c r="S5266" s="200">
        <f t="shared" si="1500"/>
        <v>0</v>
      </c>
      <c r="T5266" s="200">
        <f t="shared" si="1500"/>
        <v>0</v>
      </c>
      <c r="U5266" s="200">
        <v>0</v>
      </c>
      <c r="V5266" s="200">
        <v>0</v>
      </c>
      <c r="W5266" s="200">
        <f>SUM(W5267)</f>
        <v>0</v>
      </c>
      <c r="X5266" s="200">
        <f t="shared" si="1500"/>
        <v>0</v>
      </c>
      <c r="Y5266" s="200">
        <f t="shared" si="1500"/>
        <v>0</v>
      </c>
      <c r="Z5266" s="200">
        <f t="shared" si="1500"/>
        <v>0</v>
      </c>
      <c r="AA5266" s="200">
        <f t="shared" si="1500"/>
        <v>0</v>
      </c>
      <c r="AB5266" s="200">
        <f t="shared" si="1500"/>
        <v>0</v>
      </c>
      <c r="AC5266" s="200">
        <f t="shared" si="1500"/>
        <v>0</v>
      </c>
      <c r="AD5266" s="200">
        <f t="shared" si="1500"/>
        <v>0</v>
      </c>
      <c r="AE5266" s="200">
        <f t="shared" si="1500"/>
        <v>0</v>
      </c>
      <c r="AF5266" s="200">
        <f t="shared" si="1500"/>
        <v>0</v>
      </c>
      <c r="AG5266" s="200">
        <f t="shared" si="1500"/>
        <v>0</v>
      </c>
      <c r="AH5266" s="200">
        <v>0</v>
      </c>
      <c r="AI5266" s="200">
        <v>0</v>
      </c>
      <c r="AJ5266" s="200">
        <f>SUM(AJ5267)</f>
        <v>0</v>
      </c>
      <c r="AK5266" s="200">
        <f t="shared" si="1500"/>
        <v>0</v>
      </c>
      <c r="AL5266" s="200">
        <f t="shared" si="1500"/>
        <v>0</v>
      </c>
      <c r="AM5266" s="200">
        <f t="shared" si="1500"/>
        <v>0</v>
      </c>
      <c r="AN5266" s="200">
        <f t="shared" si="1500"/>
        <v>0</v>
      </c>
      <c r="AO5266" s="200">
        <f t="shared" si="1500"/>
        <v>0</v>
      </c>
      <c r="AP5266" s="200">
        <f t="shared" si="1500"/>
        <v>0</v>
      </c>
      <c r="AQ5266" s="200">
        <f t="shared" si="1500"/>
        <v>0</v>
      </c>
      <c r="AR5266" s="200">
        <f t="shared" si="1500"/>
        <v>0</v>
      </c>
      <c r="AS5266" s="200">
        <f t="shared" si="1500"/>
        <v>0</v>
      </c>
      <c r="AT5266" s="200">
        <f t="shared" si="1500"/>
        <v>0</v>
      </c>
      <c r="AU5266" s="200">
        <v>0</v>
      </c>
      <c r="AV5266" s="200">
        <v>0</v>
      </c>
      <c r="AW5266" s="200">
        <f t="shared" si="1495"/>
        <v>0</v>
      </c>
    </row>
    <row r="5267" spans="1:49" s="59" customFormat="1">
      <c r="A5267" s="44" t="s">
        <v>797</v>
      </c>
      <c r="B5267" s="45" t="s">
        <v>1031</v>
      </c>
      <c r="C5267" s="45" t="s">
        <v>1550</v>
      </c>
      <c r="D5267" s="452" t="s">
        <v>2995</v>
      </c>
      <c r="E5267" s="57" t="s">
        <v>1517</v>
      </c>
      <c r="F5267" s="58"/>
      <c r="G5267" s="468" t="s">
        <v>3076</v>
      </c>
      <c r="H5267" s="50" t="s">
        <v>2334</v>
      </c>
      <c r="I5267" s="188" t="s">
        <v>2584</v>
      </c>
      <c r="J5267" s="13"/>
      <c r="K5267" s="13"/>
      <c r="L5267" s="13"/>
      <c r="M5267" s="13"/>
      <c r="N5267" s="13"/>
      <c r="O5267" s="13"/>
      <c r="P5267" s="13"/>
      <c r="Q5267" s="13"/>
      <c r="R5267" s="13"/>
      <c r="S5267" s="13"/>
      <c r="T5267" s="13"/>
      <c r="U5267" s="13">
        <v>0</v>
      </c>
      <c r="V5267" s="13">
        <v>0</v>
      </c>
      <c r="W5267" s="13"/>
      <c r="X5267" s="13"/>
      <c r="Y5267" s="13"/>
      <c r="Z5267" s="13"/>
      <c r="AA5267" s="13"/>
      <c r="AB5267" s="13"/>
      <c r="AC5267" s="13"/>
      <c r="AD5267" s="13"/>
      <c r="AE5267" s="13"/>
      <c r="AF5267" s="13"/>
      <c r="AG5267" s="13"/>
      <c r="AH5267" s="13">
        <v>0</v>
      </c>
      <c r="AI5267" s="13">
        <v>0</v>
      </c>
      <c r="AJ5267" s="13"/>
      <c r="AK5267" s="13"/>
      <c r="AL5267" s="13"/>
      <c r="AM5267" s="13"/>
      <c r="AN5267" s="13"/>
      <c r="AO5267" s="13"/>
      <c r="AP5267" s="13"/>
      <c r="AQ5267" s="13"/>
      <c r="AR5267" s="13"/>
      <c r="AS5267" s="13"/>
      <c r="AT5267" s="13"/>
      <c r="AU5267" s="13">
        <v>0</v>
      </c>
      <c r="AV5267" s="13">
        <v>0</v>
      </c>
      <c r="AW5267" s="13">
        <f t="shared" si="1495"/>
        <v>0</v>
      </c>
    </row>
    <row r="5268" spans="1:49">
      <c r="A5268" s="68" t="s">
        <v>2050</v>
      </c>
      <c r="B5268" s="69"/>
      <c r="C5268" s="69"/>
      <c r="D5268" s="455"/>
      <c r="E5268" s="531"/>
      <c r="F5268" s="50"/>
      <c r="G5268" s="50"/>
      <c r="H5268" s="50"/>
      <c r="I5268" s="49" t="s">
        <v>1157</v>
      </c>
      <c r="J5268" s="12">
        <f>SUM(J5269)</f>
        <v>188000</v>
      </c>
      <c r="K5268" s="12">
        <f t="shared" ref="K5268:AT5268" si="1501">SUM(K5269)</f>
        <v>5000</v>
      </c>
      <c r="L5268" s="12">
        <f t="shared" si="1501"/>
        <v>3000</v>
      </c>
      <c r="M5268" s="12">
        <f t="shared" si="1501"/>
        <v>4000</v>
      </c>
      <c r="N5268" s="12">
        <f t="shared" si="1501"/>
        <v>0</v>
      </c>
      <c r="O5268" s="12">
        <f t="shared" si="1501"/>
        <v>28000</v>
      </c>
      <c r="P5268" s="12">
        <f t="shared" si="1501"/>
        <v>0</v>
      </c>
      <c r="Q5268" s="12">
        <f t="shared" si="1501"/>
        <v>0</v>
      </c>
      <c r="R5268" s="12">
        <f t="shared" si="1501"/>
        <v>0</v>
      </c>
      <c r="S5268" s="12">
        <f t="shared" si="1501"/>
        <v>89000</v>
      </c>
      <c r="T5268" s="12">
        <f t="shared" si="1501"/>
        <v>0</v>
      </c>
      <c r="U5268" s="12">
        <v>129000</v>
      </c>
      <c r="V5268" s="12">
        <v>59000</v>
      </c>
      <c r="W5268" s="12">
        <f>SUM(W5269)</f>
        <v>0</v>
      </c>
      <c r="X5268" s="12">
        <f t="shared" si="1501"/>
        <v>0</v>
      </c>
      <c r="Y5268" s="12">
        <f t="shared" si="1501"/>
        <v>0</v>
      </c>
      <c r="Z5268" s="12">
        <f t="shared" si="1501"/>
        <v>0</v>
      </c>
      <c r="AA5268" s="12">
        <f t="shared" si="1501"/>
        <v>0</v>
      </c>
      <c r="AB5268" s="12">
        <f t="shared" si="1501"/>
        <v>0</v>
      </c>
      <c r="AC5268" s="12">
        <f t="shared" si="1501"/>
        <v>0</v>
      </c>
      <c r="AD5268" s="12">
        <f t="shared" si="1501"/>
        <v>0</v>
      </c>
      <c r="AE5268" s="12">
        <f t="shared" si="1501"/>
        <v>0</v>
      </c>
      <c r="AF5268" s="12">
        <f t="shared" si="1501"/>
        <v>0</v>
      </c>
      <c r="AG5268" s="12">
        <f t="shared" si="1501"/>
        <v>0</v>
      </c>
      <c r="AH5268" s="12">
        <v>0</v>
      </c>
      <c r="AI5268" s="12">
        <v>0</v>
      </c>
      <c r="AJ5268" s="12">
        <f>SUM(AJ5269)</f>
        <v>7050</v>
      </c>
      <c r="AK5268" s="12">
        <f t="shared" si="1501"/>
        <v>0</v>
      </c>
      <c r="AL5268" s="12">
        <f t="shared" si="1501"/>
        <v>0</v>
      </c>
      <c r="AM5268" s="12">
        <f t="shared" si="1501"/>
        <v>0</v>
      </c>
      <c r="AN5268" s="12">
        <f t="shared" si="1501"/>
        <v>0</v>
      </c>
      <c r="AO5268" s="12">
        <f t="shared" si="1501"/>
        <v>0</v>
      </c>
      <c r="AP5268" s="12">
        <f t="shared" si="1501"/>
        <v>0</v>
      </c>
      <c r="AQ5268" s="12">
        <f t="shared" si="1501"/>
        <v>0</v>
      </c>
      <c r="AR5268" s="12">
        <f t="shared" si="1501"/>
        <v>0</v>
      </c>
      <c r="AS5268" s="12">
        <f t="shared" si="1501"/>
        <v>1050</v>
      </c>
      <c r="AT5268" s="12">
        <f t="shared" si="1501"/>
        <v>0</v>
      </c>
      <c r="AU5268" s="12">
        <v>1050</v>
      </c>
      <c r="AV5268" s="12">
        <v>6000</v>
      </c>
      <c r="AW5268" s="12">
        <f t="shared" si="1495"/>
        <v>130050</v>
      </c>
    </row>
    <row r="5269" spans="1:49">
      <c r="A5269" s="44" t="s">
        <v>797</v>
      </c>
      <c r="B5269" s="45" t="s">
        <v>1031</v>
      </c>
      <c r="C5269" s="45" t="s">
        <v>1550</v>
      </c>
      <c r="D5269" s="452" t="s">
        <v>2995</v>
      </c>
      <c r="E5269" s="213" t="s">
        <v>1402</v>
      </c>
      <c r="F5269" s="65"/>
      <c r="G5269" s="65"/>
      <c r="H5269" s="65"/>
      <c r="I5269" s="260" t="s">
        <v>1158</v>
      </c>
      <c r="J5269" s="9">
        <f>SUM(J5270:J5271)</f>
        <v>188000</v>
      </c>
      <c r="K5269" s="9">
        <f t="shared" ref="K5269:AT5269" si="1502">SUM(K5270:K5271)</f>
        <v>5000</v>
      </c>
      <c r="L5269" s="9">
        <f t="shared" si="1502"/>
        <v>3000</v>
      </c>
      <c r="M5269" s="9">
        <f t="shared" si="1502"/>
        <v>4000</v>
      </c>
      <c r="N5269" s="9">
        <f t="shared" si="1502"/>
        <v>0</v>
      </c>
      <c r="O5269" s="9">
        <f t="shared" si="1502"/>
        <v>28000</v>
      </c>
      <c r="P5269" s="9">
        <f t="shared" si="1502"/>
        <v>0</v>
      </c>
      <c r="Q5269" s="9">
        <f t="shared" si="1502"/>
        <v>0</v>
      </c>
      <c r="R5269" s="9">
        <f t="shared" si="1502"/>
        <v>0</v>
      </c>
      <c r="S5269" s="9">
        <f t="shared" si="1502"/>
        <v>89000</v>
      </c>
      <c r="T5269" s="9">
        <f t="shared" si="1502"/>
        <v>0</v>
      </c>
      <c r="U5269" s="9">
        <v>129000</v>
      </c>
      <c r="V5269" s="9">
        <v>59000</v>
      </c>
      <c r="W5269" s="9">
        <f>SUM(W5270:W5271)</f>
        <v>0</v>
      </c>
      <c r="X5269" s="9">
        <f t="shared" si="1502"/>
        <v>0</v>
      </c>
      <c r="Y5269" s="9">
        <f t="shared" si="1502"/>
        <v>0</v>
      </c>
      <c r="Z5269" s="9">
        <f t="shared" si="1502"/>
        <v>0</v>
      </c>
      <c r="AA5269" s="9">
        <f t="shared" si="1502"/>
        <v>0</v>
      </c>
      <c r="AB5269" s="9">
        <f t="shared" si="1502"/>
        <v>0</v>
      </c>
      <c r="AC5269" s="9">
        <f t="shared" si="1502"/>
        <v>0</v>
      </c>
      <c r="AD5269" s="9">
        <f t="shared" si="1502"/>
        <v>0</v>
      </c>
      <c r="AE5269" s="9">
        <f t="shared" si="1502"/>
        <v>0</v>
      </c>
      <c r="AF5269" s="9">
        <f t="shared" si="1502"/>
        <v>0</v>
      </c>
      <c r="AG5269" s="9">
        <f t="shared" si="1502"/>
        <v>0</v>
      </c>
      <c r="AH5269" s="9">
        <v>0</v>
      </c>
      <c r="AI5269" s="9">
        <v>0</v>
      </c>
      <c r="AJ5269" s="9">
        <f>SUM(AJ5270:AJ5271)</f>
        <v>7050</v>
      </c>
      <c r="AK5269" s="9">
        <f t="shared" si="1502"/>
        <v>0</v>
      </c>
      <c r="AL5269" s="9">
        <f t="shared" si="1502"/>
        <v>0</v>
      </c>
      <c r="AM5269" s="9">
        <f t="shared" si="1502"/>
        <v>0</v>
      </c>
      <c r="AN5269" s="9">
        <f t="shared" si="1502"/>
        <v>0</v>
      </c>
      <c r="AO5269" s="9">
        <f t="shared" si="1502"/>
        <v>0</v>
      </c>
      <c r="AP5269" s="9">
        <f t="shared" si="1502"/>
        <v>0</v>
      </c>
      <c r="AQ5269" s="9">
        <f t="shared" si="1502"/>
        <v>0</v>
      </c>
      <c r="AR5269" s="9">
        <f t="shared" si="1502"/>
        <v>0</v>
      </c>
      <c r="AS5269" s="9">
        <f t="shared" si="1502"/>
        <v>1050</v>
      </c>
      <c r="AT5269" s="9">
        <f t="shared" si="1502"/>
        <v>0</v>
      </c>
      <c r="AU5269" s="9">
        <v>1050</v>
      </c>
      <c r="AV5269" s="9">
        <v>6000</v>
      </c>
      <c r="AW5269" s="9">
        <f t="shared" si="1495"/>
        <v>130050</v>
      </c>
    </row>
    <row r="5270" spans="1:49">
      <c r="A5270" s="44" t="s">
        <v>797</v>
      </c>
      <c r="B5270" s="45" t="s">
        <v>1031</v>
      </c>
      <c r="C5270" s="45" t="s">
        <v>1550</v>
      </c>
      <c r="D5270" s="452" t="s">
        <v>2995</v>
      </c>
      <c r="E5270" s="367" t="s">
        <v>1409</v>
      </c>
      <c r="F5270" s="50"/>
      <c r="G5270" s="468" t="s">
        <v>3076</v>
      </c>
      <c r="H5270" s="50" t="s">
        <v>2334</v>
      </c>
      <c r="I5270" s="42" t="s">
        <v>1691</v>
      </c>
      <c r="J5270" s="15">
        <v>172000</v>
      </c>
      <c r="K5270" s="15">
        <v>5000</v>
      </c>
      <c r="L5270" s="15">
        <v>3000</v>
      </c>
      <c r="M5270" s="15">
        <v>4000</v>
      </c>
      <c r="O5270" s="15">
        <v>28000</v>
      </c>
      <c r="S5270" s="15">
        <v>78000</v>
      </c>
      <c r="U5270" s="15">
        <v>118000</v>
      </c>
      <c r="V5270" s="15">
        <v>54000</v>
      </c>
      <c r="AH5270" s="15">
        <v>0</v>
      </c>
      <c r="AI5270" s="15">
        <v>0</v>
      </c>
      <c r="AJ5270" s="15">
        <v>2049</v>
      </c>
      <c r="AS5270" s="15">
        <v>1050</v>
      </c>
      <c r="AU5270" s="15">
        <v>1050</v>
      </c>
      <c r="AV5270" s="15">
        <v>999</v>
      </c>
      <c r="AW5270" s="15">
        <f t="shared" si="1495"/>
        <v>119050</v>
      </c>
    </row>
    <row r="5271" spans="1:49">
      <c r="A5271" s="44" t="s">
        <v>797</v>
      </c>
      <c r="B5271" s="45" t="s">
        <v>1031</v>
      </c>
      <c r="C5271" s="45" t="s">
        <v>1550</v>
      </c>
      <c r="D5271" s="452" t="s">
        <v>2995</v>
      </c>
      <c r="E5271" s="367" t="s">
        <v>1367</v>
      </c>
      <c r="F5271" s="50"/>
      <c r="G5271" s="468" t="s">
        <v>3076</v>
      </c>
      <c r="H5271" s="50" t="s">
        <v>2334</v>
      </c>
      <c r="I5271" s="42" t="s">
        <v>1400</v>
      </c>
      <c r="J5271" s="15">
        <v>16000</v>
      </c>
      <c r="S5271" s="15">
        <v>11000</v>
      </c>
      <c r="U5271" s="15">
        <v>11000</v>
      </c>
      <c r="V5271" s="15">
        <v>5000</v>
      </c>
      <c r="AH5271" s="15">
        <v>0</v>
      </c>
      <c r="AI5271" s="15">
        <v>0</v>
      </c>
      <c r="AJ5271" s="15">
        <v>5001</v>
      </c>
      <c r="AU5271" s="15">
        <v>0</v>
      </c>
      <c r="AV5271" s="15">
        <v>5001</v>
      </c>
      <c r="AW5271" s="15">
        <f t="shared" si="1495"/>
        <v>11000</v>
      </c>
    </row>
    <row r="5272" spans="1:49">
      <c r="A5272" s="44"/>
      <c r="B5272" s="45"/>
      <c r="C5272" s="45"/>
      <c r="D5272" s="45"/>
      <c r="E5272" s="531"/>
      <c r="F5272" s="50"/>
      <c r="G5272" s="50"/>
      <c r="H5272" s="50"/>
      <c r="I5272" s="42"/>
      <c r="U5272" s="15">
        <v>0</v>
      </c>
      <c r="V5272" s="15">
        <v>0</v>
      </c>
      <c r="AH5272" s="15">
        <v>0</v>
      </c>
      <c r="AI5272" s="15">
        <v>0</v>
      </c>
      <c r="AU5272" s="15">
        <v>0</v>
      </c>
      <c r="AV5272" s="15">
        <v>0</v>
      </c>
      <c r="AW5272" s="15">
        <f t="shared" si="1495"/>
        <v>0</v>
      </c>
    </row>
    <row r="5273" spans="1:49">
      <c r="A5273" s="48"/>
      <c r="B5273" s="42"/>
      <c r="C5273" s="42"/>
      <c r="D5273" s="42"/>
      <c r="E5273" s="531"/>
      <c r="F5273" s="50"/>
      <c r="G5273" s="50"/>
      <c r="H5273" s="50"/>
      <c r="I5273" s="49" t="s">
        <v>1631</v>
      </c>
      <c r="J5273" s="12">
        <f>SUM(J5243,J5268,J5265)</f>
        <v>739700</v>
      </c>
      <c r="K5273" s="12">
        <f t="shared" ref="K5273:AT5273" si="1503">SUM(K5243,K5268,K5265)</f>
        <v>21500</v>
      </c>
      <c r="L5273" s="12">
        <f t="shared" si="1503"/>
        <v>53000</v>
      </c>
      <c r="M5273" s="12">
        <f t="shared" si="1503"/>
        <v>54500</v>
      </c>
      <c r="N5273" s="12">
        <f t="shared" si="1503"/>
        <v>26000</v>
      </c>
      <c r="O5273" s="12">
        <f t="shared" si="1503"/>
        <v>61000</v>
      </c>
      <c r="P5273" s="12">
        <f t="shared" si="1503"/>
        <v>0</v>
      </c>
      <c r="Q5273" s="12">
        <f t="shared" si="1503"/>
        <v>0</v>
      </c>
      <c r="R5273" s="12">
        <f t="shared" si="1503"/>
        <v>36000</v>
      </c>
      <c r="S5273" s="12">
        <f t="shared" si="1503"/>
        <v>105100</v>
      </c>
      <c r="T5273" s="12">
        <f t="shared" si="1503"/>
        <v>42100</v>
      </c>
      <c r="U5273" s="12">
        <v>399200</v>
      </c>
      <c r="V5273" s="12">
        <v>340500</v>
      </c>
      <c r="W5273" s="12">
        <f>SUM(W5243,W5268,W5265)</f>
        <v>0</v>
      </c>
      <c r="X5273" s="12">
        <f t="shared" si="1503"/>
        <v>0</v>
      </c>
      <c r="Y5273" s="12">
        <f t="shared" si="1503"/>
        <v>0</v>
      </c>
      <c r="Z5273" s="12">
        <f t="shared" si="1503"/>
        <v>0</v>
      </c>
      <c r="AA5273" s="12">
        <f t="shared" si="1503"/>
        <v>0</v>
      </c>
      <c r="AB5273" s="12">
        <f t="shared" si="1503"/>
        <v>0</v>
      </c>
      <c r="AC5273" s="12">
        <f t="shared" si="1503"/>
        <v>0</v>
      </c>
      <c r="AD5273" s="12">
        <f t="shared" si="1503"/>
        <v>0</v>
      </c>
      <c r="AE5273" s="12">
        <f t="shared" si="1503"/>
        <v>0</v>
      </c>
      <c r="AF5273" s="12">
        <f t="shared" si="1503"/>
        <v>0</v>
      </c>
      <c r="AG5273" s="12">
        <f t="shared" si="1503"/>
        <v>0</v>
      </c>
      <c r="AH5273" s="12">
        <v>0</v>
      </c>
      <c r="AI5273" s="12">
        <v>0</v>
      </c>
      <c r="AJ5273" s="12">
        <f>SUM(AJ5243,AJ5268,AJ5265)</f>
        <v>19546</v>
      </c>
      <c r="AK5273" s="12">
        <f t="shared" si="1503"/>
        <v>0</v>
      </c>
      <c r="AL5273" s="12">
        <f t="shared" si="1503"/>
        <v>0</v>
      </c>
      <c r="AM5273" s="12">
        <f t="shared" si="1503"/>
        <v>0</v>
      </c>
      <c r="AN5273" s="12">
        <f t="shared" si="1503"/>
        <v>0</v>
      </c>
      <c r="AO5273" s="12">
        <f t="shared" si="1503"/>
        <v>0</v>
      </c>
      <c r="AP5273" s="12">
        <f t="shared" si="1503"/>
        <v>0</v>
      </c>
      <c r="AQ5273" s="12">
        <f t="shared" si="1503"/>
        <v>0</v>
      </c>
      <c r="AR5273" s="12">
        <f t="shared" si="1503"/>
        <v>0</v>
      </c>
      <c r="AS5273" s="12">
        <f t="shared" si="1503"/>
        <v>13546</v>
      </c>
      <c r="AT5273" s="12">
        <f t="shared" si="1503"/>
        <v>0</v>
      </c>
      <c r="AU5273" s="12">
        <v>13546</v>
      </c>
      <c r="AV5273" s="12">
        <v>6000</v>
      </c>
      <c r="AW5273" s="12">
        <f t="shared" si="1495"/>
        <v>412746</v>
      </c>
    </row>
    <row r="5274" spans="1:49">
      <c r="A5274" s="48"/>
      <c r="B5274" s="42"/>
      <c r="C5274" s="42"/>
      <c r="D5274" s="42"/>
      <c r="E5274" s="531"/>
      <c r="F5274" s="50"/>
      <c r="G5274" s="50"/>
      <c r="H5274" s="50"/>
      <c r="I5274" s="53"/>
    </row>
    <row r="5275" spans="1:49">
      <c r="A5275" s="48"/>
      <c r="B5275" s="42"/>
      <c r="C5275" s="42"/>
      <c r="D5275" s="42"/>
      <c r="E5275" s="531"/>
      <c r="F5275" s="50"/>
      <c r="G5275" s="50"/>
      <c r="H5275" s="50"/>
      <c r="I5275" s="146" t="s">
        <v>970</v>
      </c>
      <c r="J5275" s="29"/>
      <c r="K5275" s="29"/>
      <c r="L5275" s="29"/>
      <c r="M5275" s="29"/>
      <c r="N5275" s="29"/>
      <c r="O5275" s="29"/>
      <c r="P5275" s="29"/>
      <c r="Q5275" s="29"/>
      <c r="R5275" s="29"/>
      <c r="S5275" s="29"/>
      <c r="T5275" s="29"/>
      <c r="U5275" s="29"/>
      <c r="V5275" s="29"/>
      <c r="W5275" s="29"/>
      <c r="X5275" s="29"/>
      <c r="Y5275" s="29"/>
      <c r="Z5275" s="29"/>
      <c r="AA5275" s="29"/>
      <c r="AB5275" s="29"/>
      <c r="AC5275" s="29"/>
      <c r="AD5275" s="29"/>
      <c r="AE5275" s="29"/>
      <c r="AF5275" s="29"/>
      <c r="AG5275" s="29"/>
      <c r="AH5275" s="29"/>
      <c r="AI5275" s="29"/>
      <c r="AJ5275" s="29"/>
      <c r="AK5275" s="29"/>
      <c r="AL5275" s="29"/>
      <c r="AM5275" s="29"/>
      <c r="AN5275" s="29"/>
      <c r="AO5275" s="29"/>
      <c r="AP5275" s="29"/>
      <c r="AQ5275" s="29"/>
      <c r="AR5275" s="29"/>
      <c r="AS5275" s="29"/>
      <c r="AT5275" s="29"/>
      <c r="AU5275" s="29"/>
      <c r="AV5275" s="29"/>
      <c r="AW5275" s="29"/>
    </row>
    <row r="5276" spans="1:49" ht="13.5" thickBot="1">
      <c r="A5276" s="48"/>
      <c r="B5276" s="42"/>
      <c r="C5276" s="42"/>
      <c r="D5276" s="42"/>
      <c r="E5276" s="531"/>
      <c r="F5276" s="50"/>
      <c r="G5276" s="50"/>
      <c r="H5276" s="50"/>
      <c r="I5276" s="146"/>
      <c r="J5276" s="29"/>
      <c r="K5276" s="29"/>
      <c r="L5276" s="29"/>
      <c r="M5276" s="29"/>
      <c r="N5276" s="29"/>
      <c r="O5276" s="29"/>
      <c r="P5276" s="29"/>
      <c r="Q5276" s="29"/>
      <c r="R5276" s="29"/>
      <c r="S5276" s="29"/>
      <c r="T5276" s="29"/>
      <c r="U5276" s="29"/>
      <c r="V5276" s="29"/>
      <c r="W5276" s="29"/>
      <c r="X5276" s="29"/>
      <c r="Y5276" s="29"/>
      <c r="Z5276" s="29"/>
      <c r="AA5276" s="29"/>
      <c r="AB5276" s="29"/>
      <c r="AC5276" s="29"/>
      <c r="AD5276" s="29"/>
      <c r="AE5276" s="29"/>
      <c r="AF5276" s="29"/>
      <c r="AG5276" s="29"/>
      <c r="AH5276" s="29"/>
      <c r="AI5276" s="29"/>
      <c r="AJ5276" s="29"/>
      <c r="AK5276" s="29"/>
      <c r="AL5276" s="29"/>
      <c r="AM5276" s="29"/>
      <c r="AN5276" s="29"/>
      <c r="AO5276" s="29"/>
      <c r="AP5276" s="29"/>
      <c r="AQ5276" s="29"/>
      <c r="AR5276" s="29"/>
      <c r="AS5276" s="29"/>
      <c r="AT5276" s="29"/>
      <c r="AU5276" s="29"/>
      <c r="AV5276" s="29"/>
      <c r="AW5276" s="29"/>
    </row>
    <row r="5277" spans="1:49" ht="35.25" customHeight="1" thickTop="1" thickBot="1">
      <c r="A5277" s="48"/>
      <c r="B5277" s="42"/>
      <c r="C5277" s="42"/>
      <c r="D5277" s="42"/>
      <c r="E5277" s="531"/>
      <c r="F5277" s="50"/>
      <c r="G5277" s="50"/>
      <c r="H5277" s="50"/>
      <c r="I5277" s="5" t="s">
        <v>2331</v>
      </c>
      <c r="J5277" s="364" t="s">
        <v>2891</v>
      </c>
      <c r="K5277" s="364" t="s">
        <v>2879</v>
      </c>
      <c r="L5277" s="364" t="s">
        <v>2880</v>
      </c>
      <c r="M5277" s="364" t="s">
        <v>2881</v>
      </c>
      <c r="N5277" s="364" t="s">
        <v>2882</v>
      </c>
      <c r="O5277" s="364" t="s">
        <v>2883</v>
      </c>
      <c r="P5277" s="364" t="s">
        <v>2884</v>
      </c>
      <c r="Q5277" s="364" t="s">
        <v>2885</v>
      </c>
      <c r="R5277" s="364" t="s">
        <v>2886</v>
      </c>
      <c r="S5277" s="364" t="s">
        <v>2887</v>
      </c>
      <c r="T5277" s="364" t="s">
        <v>2888</v>
      </c>
      <c r="U5277" s="364" t="s">
        <v>2889</v>
      </c>
      <c r="V5277" s="364" t="s">
        <v>2890</v>
      </c>
      <c r="W5277" s="365" t="s">
        <v>2893</v>
      </c>
      <c r="X5277" s="365" t="s">
        <v>2879</v>
      </c>
      <c r="Y5277" s="365" t="s">
        <v>2880</v>
      </c>
      <c r="Z5277" s="365" t="s">
        <v>2881</v>
      </c>
      <c r="AA5277" s="365" t="s">
        <v>2882</v>
      </c>
      <c r="AB5277" s="365" t="s">
        <v>2883</v>
      </c>
      <c r="AC5277" s="365" t="s">
        <v>2884</v>
      </c>
      <c r="AD5277" s="365" t="s">
        <v>2885</v>
      </c>
      <c r="AE5277" s="365" t="s">
        <v>2886</v>
      </c>
      <c r="AF5277" s="365" t="s">
        <v>2887</v>
      </c>
      <c r="AG5277" s="365" t="s">
        <v>2888</v>
      </c>
      <c r="AH5277" s="365" t="s">
        <v>2889</v>
      </c>
      <c r="AI5277" s="365" t="s">
        <v>2890</v>
      </c>
      <c r="AJ5277" s="366" t="s">
        <v>2892</v>
      </c>
      <c r="AK5277" s="366" t="s">
        <v>2879</v>
      </c>
      <c r="AL5277" s="366" t="s">
        <v>2880</v>
      </c>
      <c r="AM5277" s="366" t="s">
        <v>2881</v>
      </c>
      <c r="AN5277" s="366" t="s">
        <v>2882</v>
      </c>
      <c r="AO5277" s="366" t="s">
        <v>2883</v>
      </c>
      <c r="AP5277" s="366" t="s">
        <v>2884</v>
      </c>
      <c r="AQ5277" s="366" t="s">
        <v>2885</v>
      </c>
      <c r="AR5277" s="366" t="s">
        <v>2886</v>
      </c>
      <c r="AS5277" s="366" t="s">
        <v>2887</v>
      </c>
      <c r="AT5277" s="366" t="s">
        <v>2888</v>
      </c>
      <c r="AU5277" s="366" t="s">
        <v>2889</v>
      </c>
      <c r="AV5277" s="366" t="s">
        <v>2890</v>
      </c>
      <c r="AW5277" s="368" t="s">
        <v>2895</v>
      </c>
    </row>
    <row r="5278" spans="1:49">
      <c r="A5278" s="48"/>
      <c r="B5278" s="42"/>
      <c r="C5278" s="42"/>
      <c r="D5278" s="42"/>
      <c r="E5278" s="531"/>
      <c r="F5278" s="50"/>
      <c r="G5278" s="50"/>
      <c r="H5278" s="50"/>
      <c r="I5278" s="34"/>
      <c r="J5278" s="202" t="s">
        <v>1224</v>
      </c>
      <c r="K5278" s="202">
        <v>1</v>
      </c>
      <c r="L5278" s="202">
        <v>2</v>
      </c>
      <c r="M5278" s="202">
        <v>3</v>
      </c>
      <c r="N5278" s="202">
        <v>4</v>
      </c>
      <c r="O5278" s="202">
        <v>5</v>
      </c>
      <c r="P5278" s="202">
        <v>6</v>
      </c>
      <c r="Q5278" s="202">
        <v>7</v>
      </c>
      <c r="R5278" s="202">
        <v>8</v>
      </c>
      <c r="S5278" s="202">
        <v>9</v>
      </c>
      <c r="T5278" s="202">
        <v>10</v>
      </c>
      <c r="U5278" s="202">
        <v>13</v>
      </c>
      <c r="V5278" s="202">
        <v>14</v>
      </c>
      <c r="W5278" s="202" t="s">
        <v>1224</v>
      </c>
      <c r="X5278" s="202">
        <v>1</v>
      </c>
      <c r="Y5278" s="202">
        <v>2</v>
      </c>
      <c r="Z5278" s="202">
        <v>3</v>
      </c>
      <c r="AA5278" s="202">
        <v>4</v>
      </c>
      <c r="AB5278" s="202">
        <v>5</v>
      </c>
      <c r="AC5278" s="202">
        <v>6</v>
      </c>
      <c r="AD5278" s="202">
        <v>7</v>
      </c>
      <c r="AE5278" s="202">
        <v>8</v>
      </c>
      <c r="AF5278" s="202">
        <v>9</v>
      </c>
      <c r="AG5278" s="202">
        <v>10</v>
      </c>
      <c r="AH5278" s="202">
        <v>13</v>
      </c>
      <c r="AI5278" s="202">
        <v>14</v>
      </c>
      <c r="AJ5278" s="202" t="s">
        <v>1224</v>
      </c>
      <c r="AK5278" s="202">
        <v>1</v>
      </c>
      <c r="AL5278" s="202">
        <v>2</v>
      </c>
      <c r="AM5278" s="202">
        <v>3</v>
      </c>
      <c r="AN5278" s="202">
        <v>4</v>
      </c>
      <c r="AO5278" s="202">
        <v>5</v>
      </c>
      <c r="AP5278" s="202">
        <v>6</v>
      </c>
      <c r="AQ5278" s="202">
        <v>7</v>
      </c>
      <c r="AR5278" s="202">
        <v>8</v>
      </c>
      <c r="AS5278" s="202">
        <v>9</v>
      </c>
      <c r="AT5278" s="202">
        <v>10</v>
      </c>
      <c r="AU5278" s="202">
        <v>13</v>
      </c>
      <c r="AV5278" s="202">
        <v>14</v>
      </c>
      <c r="AW5278" s="202">
        <v>15</v>
      </c>
    </row>
    <row r="5279" spans="1:49">
      <c r="A5279" s="48"/>
      <c r="B5279" s="42"/>
      <c r="C5279" s="42"/>
      <c r="D5279" s="42"/>
      <c r="E5279" s="531"/>
      <c r="F5279" s="50"/>
      <c r="G5279" s="50"/>
      <c r="H5279" s="50"/>
      <c r="I5279" s="276" t="s">
        <v>2379</v>
      </c>
      <c r="J5279" s="277">
        <f>SUM(J5273)</f>
        <v>739700</v>
      </c>
      <c r="K5279" s="277">
        <f t="shared" ref="K5279:AT5279" si="1504">SUM(K5273)</f>
        <v>21500</v>
      </c>
      <c r="L5279" s="277">
        <f t="shared" si="1504"/>
        <v>53000</v>
      </c>
      <c r="M5279" s="277">
        <f t="shared" si="1504"/>
        <v>54500</v>
      </c>
      <c r="N5279" s="277">
        <f t="shared" si="1504"/>
        <v>26000</v>
      </c>
      <c r="O5279" s="277">
        <f t="shared" si="1504"/>
        <v>61000</v>
      </c>
      <c r="P5279" s="277">
        <f t="shared" si="1504"/>
        <v>0</v>
      </c>
      <c r="Q5279" s="277">
        <f t="shared" si="1504"/>
        <v>0</v>
      </c>
      <c r="R5279" s="277">
        <f t="shared" si="1504"/>
        <v>36000</v>
      </c>
      <c r="S5279" s="277">
        <f t="shared" si="1504"/>
        <v>105100</v>
      </c>
      <c r="T5279" s="277">
        <f t="shared" si="1504"/>
        <v>42100</v>
      </c>
      <c r="U5279" s="277">
        <v>399200</v>
      </c>
      <c r="V5279" s="277">
        <v>340500</v>
      </c>
      <c r="W5279" s="277">
        <f>SUM(W5273)</f>
        <v>0</v>
      </c>
      <c r="X5279" s="277">
        <f t="shared" si="1504"/>
        <v>0</v>
      </c>
      <c r="Y5279" s="277">
        <f t="shared" si="1504"/>
        <v>0</v>
      </c>
      <c r="Z5279" s="277">
        <f t="shared" si="1504"/>
        <v>0</v>
      </c>
      <c r="AA5279" s="277">
        <f t="shared" si="1504"/>
        <v>0</v>
      </c>
      <c r="AB5279" s="277">
        <f t="shared" si="1504"/>
        <v>0</v>
      </c>
      <c r="AC5279" s="277">
        <f t="shared" si="1504"/>
        <v>0</v>
      </c>
      <c r="AD5279" s="277">
        <f t="shared" si="1504"/>
        <v>0</v>
      </c>
      <c r="AE5279" s="277">
        <f t="shared" si="1504"/>
        <v>0</v>
      </c>
      <c r="AF5279" s="277">
        <f t="shared" si="1504"/>
        <v>0</v>
      </c>
      <c r="AG5279" s="277">
        <f t="shared" si="1504"/>
        <v>0</v>
      </c>
      <c r="AH5279" s="277">
        <v>0</v>
      </c>
      <c r="AI5279" s="277">
        <v>0</v>
      </c>
      <c r="AJ5279" s="277">
        <f>SUM(AJ5273)</f>
        <v>19546</v>
      </c>
      <c r="AK5279" s="277">
        <f t="shared" si="1504"/>
        <v>0</v>
      </c>
      <c r="AL5279" s="277">
        <f t="shared" si="1504"/>
        <v>0</v>
      </c>
      <c r="AM5279" s="277">
        <f t="shared" si="1504"/>
        <v>0</v>
      </c>
      <c r="AN5279" s="277">
        <f t="shared" si="1504"/>
        <v>0</v>
      </c>
      <c r="AO5279" s="277">
        <f t="shared" si="1504"/>
        <v>0</v>
      </c>
      <c r="AP5279" s="277">
        <f t="shared" si="1504"/>
        <v>0</v>
      </c>
      <c r="AQ5279" s="277">
        <f t="shared" si="1504"/>
        <v>0</v>
      </c>
      <c r="AR5279" s="277">
        <f t="shared" si="1504"/>
        <v>0</v>
      </c>
      <c r="AS5279" s="277">
        <f t="shared" si="1504"/>
        <v>13546</v>
      </c>
      <c r="AT5279" s="277">
        <f t="shared" si="1504"/>
        <v>0</v>
      </c>
      <c r="AU5279" s="277">
        <v>13546</v>
      </c>
      <c r="AV5279" s="277">
        <v>6000</v>
      </c>
      <c r="AW5279" s="277">
        <f>U5279+AH5279+AU5279</f>
        <v>412746</v>
      </c>
    </row>
    <row r="5280" spans="1:49">
      <c r="A5280" s="48"/>
      <c r="B5280" s="42"/>
      <c r="C5280" s="42"/>
      <c r="D5280" s="42"/>
      <c r="E5280" s="531"/>
      <c r="F5280" s="50"/>
      <c r="G5280" s="50"/>
      <c r="H5280" s="50"/>
      <c r="I5280" s="276"/>
      <c r="J5280" s="277"/>
      <c r="K5280" s="277"/>
      <c r="L5280" s="277"/>
      <c r="M5280" s="277"/>
      <c r="N5280" s="277"/>
      <c r="O5280" s="277"/>
      <c r="P5280" s="277"/>
      <c r="Q5280" s="277"/>
      <c r="R5280" s="277"/>
      <c r="S5280" s="277"/>
      <c r="T5280" s="277"/>
      <c r="U5280" s="277">
        <v>0</v>
      </c>
      <c r="V5280" s="277">
        <v>0</v>
      </c>
      <c r="W5280" s="277"/>
      <c r="X5280" s="277"/>
      <c r="Y5280" s="277"/>
      <c r="Z5280" s="277"/>
      <c r="AA5280" s="277"/>
      <c r="AB5280" s="277"/>
      <c r="AC5280" s="277"/>
      <c r="AD5280" s="277"/>
      <c r="AE5280" s="277"/>
      <c r="AF5280" s="277"/>
      <c r="AG5280" s="277"/>
      <c r="AH5280" s="277">
        <v>0</v>
      </c>
      <c r="AI5280" s="277">
        <v>0</v>
      </c>
      <c r="AJ5280" s="277"/>
      <c r="AK5280" s="277"/>
      <c r="AL5280" s="277"/>
      <c r="AM5280" s="277"/>
      <c r="AN5280" s="277"/>
      <c r="AO5280" s="277"/>
      <c r="AP5280" s="277"/>
      <c r="AQ5280" s="277"/>
      <c r="AR5280" s="277"/>
      <c r="AS5280" s="277"/>
      <c r="AT5280" s="277"/>
      <c r="AU5280" s="277">
        <v>0</v>
      </c>
      <c r="AV5280" s="277">
        <v>0</v>
      </c>
      <c r="AW5280" s="277">
        <f>U5280+AH5280+AU5280</f>
        <v>0</v>
      </c>
    </row>
    <row r="5281" spans="1:49">
      <c r="A5281" s="48"/>
      <c r="B5281" s="42"/>
      <c r="C5281" s="42"/>
      <c r="D5281" s="42"/>
      <c r="E5281" s="531"/>
      <c r="F5281" s="50"/>
      <c r="G5281" s="50"/>
      <c r="H5281" s="50"/>
      <c r="I5281" s="276"/>
      <c r="J5281" s="277"/>
      <c r="K5281" s="277"/>
      <c r="L5281" s="277"/>
      <c r="M5281" s="277"/>
      <c r="N5281" s="277"/>
      <c r="O5281" s="277"/>
      <c r="P5281" s="277"/>
      <c r="Q5281" s="277"/>
      <c r="R5281" s="277"/>
      <c r="S5281" s="277"/>
      <c r="T5281" s="277"/>
      <c r="U5281" s="277">
        <v>0</v>
      </c>
      <c r="V5281" s="277">
        <v>0</v>
      </c>
      <c r="W5281" s="277"/>
      <c r="X5281" s="277"/>
      <c r="Y5281" s="277"/>
      <c r="Z5281" s="277"/>
      <c r="AA5281" s="277"/>
      <c r="AB5281" s="277"/>
      <c r="AC5281" s="277"/>
      <c r="AD5281" s="277"/>
      <c r="AE5281" s="277"/>
      <c r="AF5281" s="277"/>
      <c r="AG5281" s="277"/>
      <c r="AH5281" s="277">
        <v>0</v>
      </c>
      <c r="AI5281" s="277">
        <v>0</v>
      </c>
      <c r="AJ5281" s="277"/>
      <c r="AK5281" s="277"/>
      <c r="AL5281" s="277"/>
      <c r="AM5281" s="277"/>
      <c r="AN5281" s="277"/>
      <c r="AO5281" s="277"/>
      <c r="AP5281" s="277"/>
      <c r="AQ5281" s="277"/>
      <c r="AR5281" s="277"/>
      <c r="AS5281" s="277"/>
      <c r="AT5281" s="277"/>
      <c r="AU5281" s="277">
        <v>0</v>
      </c>
      <c r="AV5281" s="277">
        <v>0</v>
      </c>
      <c r="AW5281" s="277">
        <f>U5281+AH5281+AU5281</f>
        <v>0</v>
      </c>
    </row>
    <row r="5282" spans="1:49">
      <c r="A5282" s="48"/>
      <c r="B5282" s="42"/>
      <c r="C5282" s="42"/>
      <c r="D5282" s="42"/>
      <c r="E5282" s="531"/>
      <c r="F5282" s="50"/>
      <c r="G5282" s="50"/>
      <c r="H5282" s="50"/>
      <c r="I5282" s="276"/>
      <c r="J5282" s="277"/>
      <c r="K5282" s="277"/>
      <c r="L5282" s="277"/>
      <c r="M5282" s="277"/>
      <c r="N5282" s="277"/>
      <c r="O5282" s="277"/>
      <c r="P5282" s="277"/>
      <c r="Q5282" s="277"/>
      <c r="R5282" s="277"/>
      <c r="S5282" s="277"/>
      <c r="T5282" s="277"/>
      <c r="U5282" s="277">
        <v>0</v>
      </c>
      <c r="V5282" s="277">
        <v>0</v>
      </c>
      <c r="W5282" s="277"/>
      <c r="X5282" s="277"/>
      <c r="Y5282" s="277"/>
      <c r="Z5282" s="277"/>
      <c r="AA5282" s="277"/>
      <c r="AB5282" s="277"/>
      <c r="AC5282" s="277"/>
      <c r="AD5282" s="277"/>
      <c r="AE5282" s="277"/>
      <c r="AF5282" s="277"/>
      <c r="AG5282" s="277"/>
      <c r="AH5282" s="277">
        <v>0</v>
      </c>
      <c r="AI5282" s="277">
        <v>0</v>
      </c>
      <c r="AJ5282" s="277"/>
      <c r="AK5282" s="277"/>
      <c r="AL5282" s="277"/>
      <c r="AM5282" s="277"/>
      <c r="AN5282" s="277"/>
      <c r="AO5282" s="277"/>
      <c r="AP5282" s="277"/>
      <c r="AQ5282" s="277"/>
      <c r="AR5282" s="277"/>
      <c r="AS5282" s="277"/>
      <c r="AT5282" s="277"/>
      <c r="AU5282" s="277">
        <v>0</v>
      </c>
      <c r="AV5282" s="277">
        <v>0</v>
      </c>
      <c r="AW5282" s="277">
        <f>U5282+AH5282+AU5282</f>
        <v>0</v>
      </c>
    </row>
    <row r="5283" spans="1:49">
      <c r="A5283" s="48"/>
      <c r="B5283" s="42"/>
      <c r="C5283" s="42"/>
      <c r="D5283" s="42"/>
      <c r="E5283" s="531"/>
      <c r="F5283" s="50"/>
      <c r="G5283" s="50"/>
      <c r="H5283" s="50"/>
      <c r="I5283" s="276" t="s">
        <v>1631</v>
      </c>
      <c r="J5283" s="277">
        <f>SUM(J5279:J5282)</f>
        <v>739700</v>
      </c>
      <c r="K5283" s="277">
        <f t="shared" ref="K5283:AT5283" si="1505">SUM(K5279:K5282)</f>
        <v>21500</v>
      </c>
      <c r="L5283" s="277">
        <f t="shared" si="1505"/>
        <v>53000</v>
      </c>
      <c r="M5283" s="277">
        <f t="shared" si="1505"/>
        <v>54500</v>
      </c>
      <c r="N5283" s="277">
        <f t="shared" si="1505"/>
        <v>26000</v>
      </c>
      <c r="O5283" s="277">
        <f t="shared" si="1505"/>
        <v>61000</v>
      </c>
      <c r="P5283" s="277">
        <f t="shared" si="1505"/>
        <v>0</v>
      </c>
      <c r="Q5283" s="277">
        <f t="shared" si="1505"/>
        <v>0</v>
      </c>
      <c r="R5283" s="277">
        <f t="shared" si="1505"/>
        <v>36000</v>
      </c>
      <c r="S5283" s="277">
        <f t="shared" si="1505"/>
        <v>105100</v>
      </c>
      <c r="T5283" s="277">
        <f t="shared" si="1505"/>
        <v>42100</v>
      </c>
      <c r="U5283" s="277">
        <v>399200</v>
      </c>
      <c r="V5283" s="277">
        <v>340500</v>
      </c>
      <c r="W5283" s="277">
        <f>SUM(W5279:W5282)</f>
        <v>0</v>
      </c>
      <c r="X5283" s="277">
        <f t="shared" si="1505"/>
        <v>0</v>
      </c>
      <c r="Y5283" s="277">
        <f t="shared" si="1505"/>
        <v>0</v>
      </c>
      <c r="Z5283" s="277">
        <f t="shared" si="1505"/>
        <v>0</v>
      </c>
      <c r="AA5283" s="277">
        <f t="shared" si="1505"/>
        <v>0</v>
      </c>
      <c r="AB5283" s="277">
        <f t="shared" si="1505"/>
        <v>0</v>
      </c>
      <c r="AC5283" s="277">
        <f t="shared" si="1505"/>
        <v>0</v>
      </c>
      <c r="AD5283" s="277">
        <f t="shared" si="1505"/>
        <v>0</v>
      </c>
      <c r="AE5283" s="277">
        <f t="shared" si="1505"/>
        <v>0</v>
      </c>
      <c r="AF5283" s="277">
        <f t="shared" si="1505"/>
        <v>0</v>
      </c>
      <c r="AG5283" s="277">
        <f t="shared" si="1505"/>
        <v>0</v>
      </c>
      <c r="AH5283" s="277">
        <v>0</v>
      </c>
      <c r="AI5283" s="277">
        <v>0</v>
      </c>
      <c r="AJ5283" s="277">
        <f>SUM(AJ5279:AJ5282)</f>
        <v>19546</v>
      </c>
      <c r="AK5283" s="277">
        <f t="shared" si="1505"/>
        <v>0</v>
      </c>
      <c r="AL5283" s="277">
        <f t="shared" si="1505"/>
        <v>0</v>
      </c>
      <c r="AM5283" s="277">
        <f t="shared" si="1505"/>
        <v>0</v>
      </c>
      <c r="AN5283" s="277">
        <f t="shared" si="1505"/>
        <v>0</v>
      </c>
      <c r="AO5283" s="277">
        <f t="shared" si="1505"/>
        <v>0</v>
      </c>
      <c r="AP5283" s="277">
        <f t="shared" si="1505"/>
        <v>0</v>
      </c>
      <c r="AQ5283" s="277">
        <f t="shared" si="1505"/>
        <v>0</v>
      </c>
      <c r="AR5283" s="277">
        <f t="shared" si="1505"/>
        <v>0</v>
      </c>
      <c r="AS5283" s="277">
        <f t="shared" si="1505"/>
        <v>13546</v>
      </c>
      <c r="AT5283" s="277">
        <f t="shared" si="1505"/>
        <v>0</v>
      </c>
      <c r="AU5283" s="277">
        <v>13546</v>
      </c>
      <c r="AV5283" s="277">
        <v>6000</v>
      </c>
      <c r="AW5283" s="277">
        <f>U5283+AH5283+AU5283</f>
        <v>412746</v>
      </c>
    </row>
    <row r="5284" spans="1:49">
      <c r="A5284" s="48"/>
      <c r="B5284" s="42"/>
      <c r="C5284" s="42"/>
      <c r="D5284" s="42"/>
      <c r="E5284" s="531"/>
      <c r="F5284" s="50"/>
      <c r="G5284" s="50"/>
      <c r="H5284" s="50"/>
      <c r="I5284" s="146"/>
      <c r="J5284" s="29"/>
      <c r="K5284" s="29"/>
      <c r="L5284" s="29"/>
      <c r="M5284" s="29"/>
      <c r="N5284" s="29"/>
      <c r="O5284" s="29"/>
      <c r="P5284" s="29"/>
      <c r="Q5284" s="29"/>
      <c r="R5284" s="29"/>
      <c r="S5284" s="29"/>
      <c r="T5284" s="29"/>
      <c r="U5284" s="29"/>
      <c r="V5284" s="29"/>
      <c r="W5284" s="29"/>
      <c r="X5284" s="29"/>
      <c r="Y5284" s="29"/>
      <c r="Z5284" s="29"/>
      <c r="AA5284" s="29"/>
      <c r="AB5284" s="29"/>
      <c r="AC5284" s="29"/>
      <c r="AD5284" s="29"/>
      <c r="AE5284" s="29"/>
      <c r="AF5284" s="29"/>
      <c r="AG5284" s="29"/>
      <c r="AH5284" s="29"/>
      <c r="AI5284" s="29"/>
      <c r="AJ5284" s="29"/>
      <c r="AK5284" s="29"/>
      <c r="AL5284" s="29"/>
      <c r="AM5284" s="29"/>
      <c r="AN5284" s="29"/>
      <c r="AO5284" s="29"/>
      <c r="AP5284" s="29"/>
      <c r="AQ5284" s="29"/>
      <c r="AR5284" s="29"/>
      <c r="AS5284" s="29"/>
      <c r="AT5284" s="29"/>
      <c r="AU5284" s="29"/>
      <c r="AV5284" s="29"/>
      <c r="AW5284" s="29"/>
    </row>
    <row r="5285" spans="1:49">
      <c r="A5285" s="48"/>
      <c r="B5285" s="42"/>
      <c r="C5285" s="42"/>
      <c r="D5285" s="42"/>
      <c r="E5285" s="531"/>
      <c r="F5285" s="50"/>
      <c r="G5285" s="50"/>
      <c r="H5285" s="50"/>
      <c r="I5285" s="113"/>
    </row>
    <row r="5286" spans="1:49" ht="16.5" thickBot="1">
      <c r="A5286" s="78" t="s">
        <v>2146</v>
      </c>
      <c r="B5286" s="78"/>
      <c r="C5286" s="78"/>
      <c r="D5286" s="463"/>
      <c r="E5286" s="539"/>
      <c r="F5286" s="129"/>
      <c r="G5286" s="129"/>
      <c r="H5286" s="129"/>
      <c r="I5286" s="103"/>
    </row>
    <row r="5287" spans="1:49" s="151" customFormat="1" ht="36" customHeight="1" thickTop="1" thickBot="1">
      <c r="A5287" s="147" t="s">
        <v>2079</v>
      </c>
      <c r="B5287" s="5" t="s">
        <v>2080</v>
      </c>
      <c r="C5287" s="5" t="s">
        <v>1335</v>
      </c>
      <c r="D5287" s="450"/>
      <c r="E5287" s="148" t="s">
        <v>1570</v>
      </c>
      <c r="F5287" s="149" t="s">
        <v>1438</v>
      </c>
      <c r="G5287" s="149"/>
      <c r="H5287" s="149" t="s">
        <v>2332</v>
      </c>
      <c r="I5287" s="5" t="s">
        <v>856</v>
      </c>
      <c r="J5287" s="364" t="s">
        <v>2891</v>
      </c>
      <c r="K5287" s="364" t="s">
        <v>2879</v>
      </c>
      <c r="L5287" s="364" t="s">
        <v>2880</v>
      </c>
      <c r="M5287" s="364" t="s">
        <v>2881</v>
      </c>
      <c r="N5287" s="364" t="s">
        <v>2882</v>
      </c>
      <c r="O5287" s="364" t="s">
        <v>2883</v>
      </c>
      <c r="P5287" s="364" t="s">
        <v>2884</v>
      </c>
      <c r="Q5287" s="364" t="s">
        <v>2885</v>
      </c>
      <c r="R5287" s="364" t="s">
        <v>2886</v>
      </c>
      <c r="S5287" s="364" t="s">
        <v>2887</v>
      </c>
      <c r="T5287" s="364" t="s">
        <v>2888</v>
      </c>
      <c r="U5287" s="364" t="s">
        <v>2889</v>
      </c>
      <c r="V5287" s="364" t="s">
        <v>2890</v>
      </c>
      <c r="W5287" s="365" t="s">
        <v>2893</v>
      </c>
      <c r="X5287" s="365" t="s">
        <v>2879</v>
      </c>
      <c r="Y5287" s="365" t="s">
        <v>2880</v>
      </c>
      <c r="Z5287" s="365" t="s">
        <v>2881</v>
      </c>
      <c r="AA5287" s="365" t="s">
        <v>2882</v>
      </c>
      <c r="AB5287" s="365" t="s">
        <v>2883</v>
      </c>
      <c r="AC5287" s="365" t="s">
        <v>2884</v>
      </c>
      <c r="AD5287" s="365" t="s">
        <v>2885</v>
      </c>
      <c r="AE5287" s="365" t="s">
        <v>2886</v>
      </c>
      <c r="AF5287" s="365" t="s">
        <v>2887</v>
      </c>
      <c r="AG5287" s="365" t="s">
        <v>2888</v>
      </c>
      <c r="AH5287" s="365" t="s">
        <v>2889</v>
      </c>
      <c r="AI5287" s="365" t="s">
        <v>2890</v>
      </c>
      <c r="AJ5287" s="366" t="s">
        <v>2892</v>
      </c>
      <c r="AK5287" s="366" t="s">
        <v>2879</v>
      </c>
      <c r="AL5287" s="366" t="s">
        <v>2880</v>
      </c>
      <c r="AM5287" s="366" t="s">
        <v>2881</v>
      </c>
      <c r="AN5287" s="366" t="s">
        <v>2882</v>
      </c>
      <c r="AO5287" s="366" t="s">
        <v>2883</v>
      </c>
      <c r="AP5287" s="366" t="s">
        <v>2884</v>
      </c>
      <c r="AQ5287" s="366" t="s">
        <v>2885</v>
      </c>
      <c r="AR5287" s="366" t="s">
        <v>2886</v>
      </c>
      <c r="AS5287" s="366" t="s">
        <v>2887</v>
      </c>
      <c r="AT5287" s="366" t="s">
        <v>2888</v>
      </c>
      <c r="AU5287" s="366" t="s">
        <v>2889</v>
      </c>
      <c r="AV5287" s="366" t="s">
        <v>2890</v>
      </c>
      <c r="AW5287" s="368" t="s">
        <v>2895</v>
      </c>
    </row>
    <row r="5288" spans="1:49">
      <c r="A5288" s="33"/>
      <c r="B5288" s="34"/>
      <c r="C5288" s="34"/>
      <c r="D5288" s="34"/>
      <c r="E5288" s="35"/>
      <c r="F5288" s="36"/>
      <c r="G5288" s="36"/>
      <c r="H5288" s="36"/>
      <c r="I5288" s="34"/>
      <c r="J5288" s="202" t="s">
        <v>1224</v>
      </c>
      <c r="K5288" s="202">
        <v>1</v>
      </c>
      <c r="L5288" s="202">
        <v>2</v>
      </c>
      <c r="M5288" s="202">
        <v>3</v>
      </c>
      <c r="N5288" s="202">
        <v>4</v>
      </c>
      <c r="O5288" s="202">
        <v>5</v>
      </c>
      <c r="P5288" s="202">
        <v>6</v>
      </c>
      <c r="Q5288" s="202">
        <v>7</v>
      </c>
      <c r="R5288" s="202">
        <v>8</v>
      </c>
      <c r="S5288" s="202">
        <v>9</v>
      </c>
      <c r="T5288" s="202">
        <v>10</v>
      </c>
      <c r="U5288" s="202">
        <v>13</v>
      </c>
      <c r="V5288" s="202">
        <v>14</v>
      </c>
      <c r="W5288" s="202" t="s">
        <v>1224</v>
      </c>
      <c r="X5288" s="202">
        <v>1</v>
      </c>
      <c r="Y5288" s="202">
        <v>2</v>
      </c>
      <c r="Z5288" s="202">
        <v>3</v>
      </c>
      <c r="AA5288" s="202">
        <v>4</v>
      </c>
      <c r="AB5288" s="202">
        <v>5</v>
      </c>
      <c r="AC5288" s="202">
        <v>6</v>
      </c>
      <c r="AD5288" s="202">
        <v>7</v>
      </c>
      <c r="AE5288" s="202">
        <v>8</v>
      </c>
      <c r="AF5288" s="202">
        <v>9</v>
      </c>
      <c r="AG5288" s="202">
        <v>10</v>
      </c>
      <c r="AH5288" s="202">
        <v>13</v>
      </c>
      <c r="AI5288" s="202">
        <v>14</v>
      </c>
      <c r="AJ5288" s="202" t="s">
        <v>1224</v>
      </c>
      <c r="AK5288" s="202">
        <v>1</v>
      </c>
      <c r="AL5288" s="202">
        <v>2</v>
      </c>
      <c r="AM5288" s="202">
        <v>3</v>
      </c>
      <c r="AN5288" s="202">
        <v>4</v>
      </c>
      <c r="AO5288" s="202">
        <v>5</v>
      </c>
      <c r="AP5288" s="202">
        <v>6</v>
      </c>
      <c r="AQ5288" s="202">
        <v>7</v>
      </c>
      <c r="AR5288" s="202">
        <v>8</v>
      </c>
      <c r="AS5288" s="202">
        <v>9</v>
      </c>
      <c r="AT5288" s="202">
        <v>10</v>
      </c>
      <c r="AU5288" s="202">
        <v>13</v>
      </c>
      <c r="AV5288" s="202">
        <v>14</v>
      </c>
      <c r="AW5288" s="202">
        <v>15</v>
      </c>
    </row>
    <row r="5289" spans="1:49">
      <c r="A5289" s="37"/>
      <c r="B5289" s="38"/>
      <c r="C5289" s="38"/>
      <c r="D5289" s="38"/>
      <c r="E5289" s="60"/>
      <c r="F5289" s="61"/>
      <c r="G5289" s="61"/>
      <c r="H5289" s="61"/>
      <c r="I5289" s="38"/>
      <c r="J5289" s="134"/>
      <c r="K5289" s="134"/>
      <c r="L5289" s="134"/>
      <c r="M5289" s="134"/>
      <c r="N5289" s="134"/>
      <c r="O5289" s="134"/>
      <c r="P5289" s="134"/>
      <c r="Q5289" s="134"/>
      <c r="R5289" s="134"/>
      <c r="S5289" s="134"/>
      <c r="T5289" s="134"/>
      <c r="U5289" s="134"/>
      <c r="V5289" s="134"/>
      <c r="W5289" s="134"/>
      <c r="X5289" s="134"/>
      <c r="Y5289" s="134"/>
      <c r="Z5289" s="134"/>
      <c r="AA5289" s="134"/>
      <c r="AB5289" s="134"/>
      <c r="AC5289" s="134"/>
      <c r="AD5289" s="134"/>
      <c r="AE5289" s="134"/>
      <c r="AF5289" s="134"/>
      <c r="AG5289" s="134"/>
      <c r="AH5289" s="134"/>
      <c r="AI5289" s="134"/>
      <c r="AJ5289" s="134"/>
      <c r="AK5289" s="134"/>
      <c r="AL5289" s="134"/>
      <c r="AM5289" s="134"/>
      <c r="AN5289" s="134"/>
      <c r="AO5289" s="134"/>
      <c r="AP5289" s="134"/>
      <c r="AQ5289" s="134"/>
      <c r="AR5289" s="134"/>
      <c r="AS5289" s="134"/>
      <c r="AT5289" s="134"/>
      <c r="AU5289" s="134"/>
      <c r="AV5289" s="134"/>
      <c r="AW5289" s="134"/>
    </row>
    <row r="5290" spans="1:49">
      <c r="A5290" s="92" t="s">
        <v>797</v>
      </c>
      <c r="B5290" s="93" t="s">
        <v>1031</v>
      </c>
      <c r="C5290" s="93" t="s">
        <v>1372</v>
      </c>
      <c r="D5290" s="460"/>
      <c r="E5290" s="531"/>
      <c r="F5290" s="50"/>
      <c r="G5290" s="50"/>
      <c r="H5290" s="50"/>
      <c r="I5290" s="108" t="s">
        <v>1736</v>
      </c>
      <c r="J5290" s="28"/>
      <c r="K5290" s="28"/>
      <c r="L5290" s="28"/>
      <c r="M5290" s="28"/>
      <c r="N5290" s="28"/>
      <c r="O5290" s="28"/>
      <c r="P5290" s="28"/>
      <c r="Q5290" s="28"/>
      <c r="R5290" s="28"/>
      <c r="S5290" s="28"/>
      <c r="T5290" s="28"/>
      <c r="U5290" s="28"/>
      <c r="V5290" s="28"/>
      <c r="W5290" s="28"/>
      <c r="X5290" s="28"/>
      <c r="Y5290" s="28"/>
      <c r="Z5290" s="28"/>
      <c r="AA5290" s="28"/>
      <c r="AB5290" s="28"/>
      <c r="AC5290" s="28"/>
      <c r="AD5290" s="28"/>
      <c r="AE5290" s="28"/>
      <c r="AF5290" s="28"/>
      <c r="AG5290" s="28"/>
      <c r="AH5290" s="28"/>
      <c r="AI5290" s="28"/>
      <c r="AJ5290" s="28"/>
      <c r="AK5290" s="28"/>
      <c r="AL5290" s="28"/>
      <c r="AM5290" s="28"/>
      <c r="AN5290" s="28"/>
      <c r="AO5290" s="28"/>
      <c r="AP5290" s="28"/>
      <c r="AQ5290" s="28"/>
      <c r="AR5290" s="28"/>
      <c r="AS5290" s="28"/>
      <c r="AT5290" s="28"/>
      <c r="AU5290" s="28"/>
      <c r="AV5290" s="28"/>
      <c r="AW5290" s="28"/>
    </row>
    <row r="5291" spans="1:49">
      <c r="A5291" s="48"/>
      <c r="B5291" s="260"/>
      <c r="C5291" s="260"/>
      <c r="D5291" s="369"/>
      <c r="E5291" s="531"/>
      <c r="F5291" s="50"/>
      <c r="G5291" s="50"/>
      <c r="H5291" s="50"/>
      <c r="I5291" s="108"/>
      <c r="J5291" s="28"/>
      <c r="K5291" s="28"/>
      <c r="L5291" s="28"/>
      <c r="M5291" s="28"/>
      <c r="N5291" s="28"/>
      <c r="O5291" s="28"/>
      <c r="P5291" s="28"/>
      <c r="Q5291" s="28"/>
      <c r="R5291" s="28"/>
      <c r="S5291" s="28"/>
      <c r="T5291" s="28"/>
      <c r="U5291" s="28"/>
      <c r="V5291" s="28"/>
      <c r="W5291" s="28"/>
      <c r="X5291" s="28"/>
      <c r="Y5291" s="28"/>
      <c r="Z5291" s="28"/>
      <c r="AA5291" s="28"/>
      <c r="AB5291" s="28"/>
      <c r="AC5291" s="28"/>
      <c r="AD5291" s="28"/>
      <c r="AE5291" s="28"/>
      <c r="AF5291" s="28"/>
      <c r="AG5291" s="28"/>
      <c r="AH5291" s="28"/>
      <c r="AI5291" s="28"/>
      <c r="AJ5291" s="28"/>
      <c r="AK5291" s="28"/>
      <c r="AL5291" s="28"/>
      <c r="AM5291" s="28"/>
      <c r="AN5291" s="28"/>
      <c r="AO5291" s="28"/>
      <c r="AP5291" s="28"/>
      <c r="AQ5291" s="28"/>
      <c r="AR5291" s="28"/>
      <c r="AS5291" s="28"/>
      <c r="AT5291" s="28"/>
      <c r="AU5291" s="28"/>
      <c r="AV5291" s="28"/>
      <c r="AW5291" s="28"/>
    </row>
    <row r="5292" spans="1:49">
      <c r="A5292" s="48"/>
      <c r="B5292" s="42"/>
      <c r="C5292" s="42"/>
      <c r="D5292" s="42"/>
      <c r="E5292" s="531"/>
      <c r="F5292" s="50"/>
      <c r="G5292" s="50"/>
      <c r="H5292" s="50"/>
      <c r="I5292" s="49" t="s">
        <v>1559</v>
      </c>
      <c r="J5292" s="12">
        <f>SUM(J5293,J5301,J5303)</f>
        <v>34295</v>
      </c>
      <c r="K5292" s="12">
        <f t="shared" ref="K5292:AT5292" si="1506">SUM(K5293,K5301,K5303)</f>
        <v>0</v>
      </c>
      <c r="L5292" s="12">
        <f t="shared" si="1506"/>
        <v>14500</v>
      </c>
      <c r="M5292" s="12">
        <f t="shared" si="1506"/>
        <v>1295</v>
      </c>
      <c r="N5292" s="12">
        <f t="shared" si="1506"/>
        <v>0</v>
      </c>
      <c r="O5292" s="12">
        <f t="shared" si="1506"/>
        <v>1000</v>
      </c>
      <c r="P5292" s="12">
        <f t="shared" si="1506"/>
        <v>60</v>
      </c>
      <c r="Q5292" s="12">
        <f t="shared" si="1506"/>
        <v>960</v>
      </c>
      <c r="R5292" s="12">
        <f t="shared" si="1506"/>
        <v>0</v>
      </c>
      <c r="S5292" s="12">
        <f t="shared" si="1506"/>
        <v>2185</v>
      </c>
      <c r="T5292" s="12">
        <f t="shared" si="1506"/>
        <v>0</v>
      </c>
      <c r="U5292" s="12">
        <v>20000</v>
      </c>
      <c r="V5292" s="12">
        <v>14295</v>
      </c>
      <c r="W5292" s="12">
        <f>SUM(W5293,W5301,W5303)</f>
        <v>0</v>
      </c>
      <c r="X5292" s="12">
        <f t="shared" si="1506"/>
        <v>0</v>
      </c>
      <c r="Y5292" s="12">
        <f t="shared" si="1506"/>
        <v>0</v>
      </c>
      <c r="Z5292" s="12">
        <f t="shared" si="1506"/>
        <v>0</v>
      </c>
      <c r="AA5292" s="12">
        <f t="shared" si="1506"/>
        <v>0</v>
      </c>
      <c r="AB5292" s="12">
        <f t="shared" si="1506"/>
        <v>0</v>
      </c>
      <c r="AC5292" s="12">
        <f t="shared" si="1506"/>
        <v>0</v>
      </c>
      <c r="AD5292" s="12">
        <f t="shared" si="1506"/>
        <v>0</v>
      </c>
      <c r="AE5292" s="12">
        <f t="shared" si="1506"/>
        <v>0</v>
      </c>
      <c r="AF5292" s="12">
        <f t="shared" si="1506"/>
        <v>0</v>
      </c>
      <c r="AG5292" s="12">
        <f t="shared" si="1506"/>
        <v>0</v>
      </c>
      <c r="AH5292" s="12">
        <v>0</v>
      </c>
      <c r="AI5292" s="12">
        <v>0</v>
      </c>
      <c r="AJ5292" s="12">
        <f>SUM(AJ5293,AJ5301,AJ5303)</f>
        <v>1000</v>
      </c>
      <c r="AK5292" s="12">
        <f t="shared" si="1506"/>
        <v>0</v>
      </c>
      <c r="AL5292" s="12">
        <f t="shared" si="1506"/>
        <v>0</v>
      </c>
      <c r="AM5292" s="12">
        <f t="shared" si="1506"/>
        <v>0</v>
      </c>
      <c r="AN5292" s="12">
        <f t="shared" si="1506"/>
        <v>0</v>
      </c>
      <c r="AO5292" s="12">
        <f t="shared" si="1506"/>
        <v>0</v>
      </c>
      <c r="AP5292" s="12">
        <f t="shared" si="1506"/>
        <v>1000</v>
      </c>
      <c r="AQ5292" s="12">
        <f t="shared" si="1506"/>
        <v>0</v>
      </c>
      <c r="AR5292" s="12">
        <f t="shared" si="1506"/>
        <v>0</v>
      </c>
      <c r="AS5292" s="12">
        <f t="shared" si="1506"/>
        <v>0</v>
      </c>
      <c r="AT5292" s="12">
        <f t="shared" si="1506"/>
        <v>0</v>
      </c>
      <c r="AU5292" s="12">
        <v>1000</v>
      </c>
      <c r="AV5292" s="12">
        <v>0</v>
      </c>
      <c r="AW5292" s="12">
        <f t="shared" ref="AW5292:AW5321" si="1507">U5292+AH5292+AU5292</f>
        <v>21000</v>
      </c>
    </row>
    <row r="5293" spans="1:49">
      <c r="A5293" s="44" t="s">
        <v>797</v>
      </c>
      <c r="B5293" s="45" t="s">
        <v>1031</v>
      </c>
      <c r="C5293" s="45" t="s">
        <v>1372</v>
      </c>
      <c r="D5293" s="452" t="s">
        <v>2996</v>
      </c>
      <c r="E5293" s="213" t="s">
        <v>771</v>
      </c>
      <c r="F5293" s="65"/>
      <c r="G5293" s="65"/>
      <c r="H5293" s="65"/>
      <c r="I5293" s="260" t="s">
        <v>1500</v>
      </c>
      <c r="J5293" s="9">
        <f>SUM(J5294:J5295)</f>
        <v>0</v>
      </c>
      <c r="K5293" s="9">
        <f t="shared" ref="K5293:AT5293" si="1508">SUM(K5294:K5295)</f>
        <v>0</v>
      </c>
      <c r="L5293" s="9">
        <f t="shared" si="1508"/>
        <v>0</v>
      </c>
      <c r="M5293" s="9">
        <f t="shared" si="1508"/>
        <v>0</v>
      </c>
      <c r="N5293" s="9">
        <f t="shared" si="1508"/>
        <v>0</v>
      </c>
      <c r="O5293" s="9">
        <f t="shared" si="1508"/>
        <v>0</v>
      </c>
      <c r="P5293" s="9">
        <f t="shared" si="1508"/>
        <v>0</v>
      </c>
      <c r="Q5293" s="9">
        <f t="shared" si="1508"/>
        <v>0</v>
      </c>
      <c r="R5293" s="9">
        <f t="shared" si="1508"/>
        <v>0</v>
      </c>
      <c r="S5293" s="9">
        <f t="shared" si="1508"/>
        <v>0</v>
      </c>
      <c r="T5293" s="9">
        <f t="shared" si="1508"/>
        <v>0</v>
      </c>
      <c r="U5293" s="9">
        <v>0</v>
      </c>
      <c r="V5293" s="9">
        <v>0</v>
      </c>
      <c r="W5293" s="9">
        <f>SUM(W5294:W5295)</f>
        <v>0</v>
      </c>
      <c r="X5293" s="9">
        <f t="shared" si="1508"/>
        <v>0</v>
      </c>
      <c r="Y5293" s="9">
        <f t="shared" si="1508"/>
        <v>0</v>
      </c>
      <c r="Z5293" s="9">
        <f t="shared" si="1508"/>
        <v>0</v>
      </c>
      <c r="AA5293" s="9">
        <f t="shared" si="1508"/>
        <v>0</v>
      </c>
      <c r="AB5293" s="9">
        <f t="shared" si="1508"/>
        <v>0</v>
      </c>
      <c r="AC5293" s="9">
        <f t="shared" si="1508"/>
        <v>0</v>
      </c>
      <c r="AD5293" s="9">
        <f t="shared" si="1508"/>
        <v>0</v>
      </c>
      <c r="AE5293" s="9">
        <f t="shared" si="1508"/>
        <v>0</v>
      </c>
      <c r="AF5293" s="9">
        <f t="shared" si="1508"/>
        <v>0</v>
      </c>
      <c r="AG5293" s="9">
        <f t="shared" si="1508"/>
        <v>0</v>
      </c>
      <c r="AH5293" s="9">
        <v>0</v>
      </c>
      <c r="AI5293" s="9">
        <v>0</v>
      </c>
      <c r="AJ5293" s="9">
        <f>SUM(AJ5294:AJ5295)</f>
        <v>0</v>
      </c>
      <c r="AK5293" s="9">
        <f t="shared" si="1508"/>
        <v>0</v>
      </c>
      <c r="AL5293" s="9">
        <f t="shared" si="1508"/>
        <v>0</v>
      </c>
      <c r="AM5293" s="9">
        <f t="shared" si="1508"/>
        <v>0</v>
      </c>
      <c r="AN5293" s="9">
        <f t="shared" si="1508"/>
        <v>0</v>
      </c>
      <c r="AO5293" s="9">
        <f t="shared" si="1508"/>
        <v>0</v>
      </c>
      <c r="AP5293" s="9">
        <f t="shared" si="1508"/>
        <v>0</v>
      </c>
      <c r="AQ5293" s="9">
        <f t="shared" si="1508"/>
        <v>0</v>
      </c>
      <c r="AR5293" s="9">
        <f t="shared" si="1508"/>
        <v>0</v>
      </c>
      <c r="AS5293" s="9">
        <f t="shared" si="1508"/>
        <v>0</v>
      </c>
      <c r="AT5293" s="9">
        <f t="shared" si="1508"/>
        <v>0</v>
      </c>
      <c r="AU5293" s="9">
        <v>0</v>
      </c>
      <c r="AV5293" s="9">
        <v>0</v>
      </c>
      <c r="AW5293" s="9">
        <f t="shared" si="1507"/>
        <v>0</v>
      </c>
    </row>
    <row r="5294" spans="1:49">
      <c r="A5294" s="44" t="s">
        <v>797</v>
      </c>
      <c r="B5294" s="45" t="s">
        <v>1031</v>
      </c>
      <c r="C5294" s="45" t="s">
        <v>1372</v>
      </c>
      <c r="D5294" s="452" t="s">
        <v>2996</v>
      </c>
      <c r="E5294" s="367" t="s">
        <v>834</v>
      </c>
      <c r="F5294" s="50"/>
      <c r="G5294" s="468" t="s">
        <v>3076</v>
      </c>
      <c r="H5294" s="50" t="s">
        <v>2334</v>
      </c>
      <c r="I5294" s="42" t="s">
        <v>1165</v>
      </c>
      <c r="U5294" s="15">
        <v>0</v>
      </c>
      <c r="V5294" s="15">
        <v>0</v>
      </c>
      <c r="AH5294" s="15">
        <v>0</v>
      </c>
      <c r="AI5294" s="15">
        <v>0</v>
      </c>
      <c r="AU5294" s="15">
        <v>0</v>
      </c>
      <c r="AV5294" s="15">
        <v>0</v>
      </c>
      <c r="AW5294" s="15">
        <f t="shared" si="1507"/>
        <v>0</v>
      </c>
    </row>
    <row r="5295" spans="1:49">
      <c r="A5295" s="44" t="s">
        <v>797</v>
      </c>
      <c r="B5295" s="45" t="s">
        <v>1031</v>
      </c>
      <c r="C5295" s="45" t="s">
        <v>1372</v>
      </c>
      <c r="D5295" s="452" t="s">
        <v>2996</v>
      </c>
      <c r="E5295" s="367" t="s">
        <v>772</v>
      </c>
      <c r="F5295" s="50"/>
      <c r="G5295" s="468" t="s">
        <v>3076</v>
      </c>
      <c r="H5295" s="50" t="s">
        <v>2334</v>
      </c>
      <c r="I5295" s="42" t="s">
        <v>1227</v>
      </c>
      <c r="J5295" s="15">
        <f>SUM(J5296:J5300)</f>
        <v>0</v>
      </c>
      <c r="K5295" s="15">
        <f t="shared" ref="K5295:AT5295" si="1509">SUM(K5296:K5300)</f>
        <v>0</v>
      </c>
      <c r="L5295" s="15">
        <f t="shared" si="1509"/>
        <v>0</v>
      </c>
      <c r="M5295" s="15">
        <f t="shared" si="1509"/>
        <v>0</v>
      </c>
      <c r="N5295" s="15">
        <f t="shared" si="1509"/>
        <v>0</v>
      </c>
      <c r="O5295" s="15">
        <f t="shared" si="1509"/>
        <v>0</v>
      </c>
      <c r="P5295" s="15">
        <f t="shared" si="1509"/>
        <v>0</v>
      </c>
      <c r="Q5295" s="15">
        <f t="shared" si="1509"/>
        <v>0</v>
      </c>
      <c r="R5295" s="15">
        <f t="shared" si="1509"/>
        <v>0</v>
      </c>
      <c r="S5295" s="15">
        <f t="shared" si="1509"/>
        <v>0</v>
      </c>
      <c r="T5295" s="15">
        <f t="shared" si="1509"/>
        <v>0</v>
      </c>
      <c r="U5295" s="15">
        <v>0</v>
      </c>
      <c r="V5295" s="15">
        <v>0</v>
      </c>
      <c r="W5295" s="15">
        <f>SUM(W5296:W5300)</f>
        <v>0</v>
      </c>
      <c r="X5295" s="15">
        <f t="shared" si="1509"/>
        <v>0</v>
      </c>
      <c r="Y5295" s="15">
        <f t="shared" si="1509"/>
        <v>0</v>
      </c>
      <c r="Z5295" s="15">
        <f t="shared" si="1509"/>
        <v>0</v>
      </c>
      <c r="AA5295" s="15">
        <f t="shared" si="1509"/>
        <v>0</v>
      </c>
      <c r="AB5295" s="15">
        <f t="shared" si="1509"/>
        <v>0</v>
      </c>
      <c r="AC5295" s="15">
        <f t="shared" si="1509"/>
        <v>0</v>
      </c>
      <c r="AD5295" s="15">
        <f t="shared" si="1509"/>
        <v>0</v>
      </c>
      <c r="AE5295" s="15">
        <f t="shared" si="1509"/>
        <v>0</v>
      </c>
      <c r="AF5295" s="15">
        <f t="shared" si="1509"/>
        <v>0</v>
      </c>
      <c r="AG5295" s="15">
        <f t="shared" si="1509"/>
        <v>0</v>
      </c>
      <c r="AH5295" s="15">
        <v>0</v>
      </c>
      <c r="AI5295" s="15">
        <v>0</v>
      </c>
      <c r="AJ5295" s="15">
        <f>SUM(AJ5296:AJ5300)</f>
        <v>0</v>
      </c>
      <c r="AK5295" s="15">
        <f t="shared" si="1509"/>
        <v>0</v>
      </c>
      <c r="AL5295" s="15">
        <f t="shared" si="1509"/>
        <v>0</v>
      </c>
      <c r="AM5295" s="15">
        <f t="shared" si="1509"/>
        <v>0</v>
      </c>
      <c r="AN5295" s="15">
        <f t="shared" si="1509"/>
        <v>0</v>
      </c>
      <c r="AO5295" s="15">
        <f t="shared" si="1509"/>
        <v>0</v>
      </c>
      <c r="AP5295" s="15">
        <f t="shared" si="1509"/>
        <v>0</v>
      </c>
      <c r="AQ5295" s="15">
        <f t="shared" si="1509"/>
        <v>0</v>
      </c>
      <c r="AR5295" s="15">
        <f t="shared" si="1509"/>
        <v>0</v>
      </c>
      <c r="AS5295" s="15">
        <f t="shared" si="1509"/>
        <v>0</v>
      </c>
      <c r="AT5295" s="15">
        <f t="shared" si="1509"/>
        <v>0</v>
      </c>
      <c r="AU5295" s="15">
        <v>0</v>
      </c>
      <c r="AV5295" s="15">
        <v>0</v>
      </c>
      <c r="AW5295" s="15">
        <f t="shared" si="1507"/>
        <v>0</v>
      </c>
    </row>
    <row r="5296" spans="1:49" s="144" customFormat="1">
      <c r="A5296" s="44" t="s">
        <v>797</v>
      </c>
      <c r="B5296" s="45" t="s">
        <v>1031</v>
      </c>
      <c r="C5296" s="45" t="s">
        <v>1372</v>
      </c>
      <c r="D5296" s="452" t="s">
        <v>2996</v>
      </c>
      <c r="E5296" s="140" t="s">
        <v>850</v>
      </c>
      <c r="F5296" s="141" t="s">
        <v>589</v>
      </c>
      <c r="G5296" s="468" t="s">
        <v>3076</v>
      </c>
      <c r="H5296" s="50" t="s">
        <v>2334</v>
      </c>
      <c r="I5296" s="142" t="s">
        <v>1119</v>
      </c>
      <c r="J5296" s="15"/>
      <c r="K5296" s="15"/>
      <c r="L5296" s="15"/>
      <c r="M5296" s="15"/>
      <c r="N5296" s="15"/>
      <c r="O5296" s="15"/>
      <c r="P5296" s="15"/>
      <c r="Q5296" s="15"/>
      <c r="R5296" s="15"/>
      <c r="S5296" s="15"/>
      <c r="T5296" s="15"/>
      <c r="U5296" s="15">
        <v>0</v>
      </c>
      <c r="V5296" s="15">
        <v>0</v>
      </c>
      <c r="W5296" s="15"/>
      <c r="X5296" s="15"/>
      <c r="Y5296" s="15"/>
      <c r="Z5296" s="15"/>
      <c r="AA5296" s="15"/>
      <c r="AB5296" s="15"/>
      <c r="AC5296" s="15"/>
      <c r="AD5296" s="15"/>
      <c r="AE5296" s="15"/>
      <c r="AF5296" s="15"/>
      <c r="AG5296" s="15"/>
      <c r="AH5296" s="15">
        <v>0</v>
      </c>
      <c r="AI5296" s="15">
        <v>0</v>
      </c>
      <c r="AJ5296" s="15"/>
      <c r="AK5296" s="15"/>
      <c r="AL5296" s="15"/>
      <c r="AM5296" s="15"/>
      <c r="AN5296" s="15"/>
      <c r="AO5296" s="15"/>
      <c r="AP5296" s="15"/>
      <c r="AQ5296" s="15"/>
      <c r="AR5296" s="15"/>
      <c r="AS5296" s="15"/>
      <c r="AT5296" s="15"/>
      <c r="AU5296" s="15">
        <v>0</v>
      </c>
      <c r="AV5296" s="15">
        <v>0</v>
      </c>
      <c r="AW5296" s="15">
        <f t="shared" si="1507"/>
        <v>0</v>
      </c>
    </row>
    <row r="5297" spans="1:49" s="144" customFormat="1">
      <c r="A5297" s="44" t="s">
        <v>797</v>
      </c>
      <c r="B5297" s="45" t="s">
        <v>1031</v>
      </c>
      <c r="C5297" s="45" t="s">
        <v>1372</v>
      </c>
      <c r="D5297" s="452" t="s">
        <v>2996</v>
      </c>
      <c r="E5297" s="140" t="s">
        <v>851</v>
      </c>
      <c r="F5297" s="141" t="s">
        <v>590</v>
      </c>
      <c r="G5297" s="468" t="s">
        <v>3076</v>
      </c>
      <c r="H5297" s="50" t="s">
        <v>2334</v>
      </c>
      <c r="I5297" s="142" t="s">
        <v>1290</v>
      </c>
      <c r="J5297" s="15"/>
      <c r="K5297" s="15"/>
      <c r="L5297" s="15"/>
      <c r="M5297" s="15"/>
      <c r="N5297" s="15"/>
      <c r="O5297" s="15"/>
      <c r="P5297" s="15"/>
      <c r="Q5297" s="15"/>
      <c r="R5297" s="15"/>
      <c r="S5297" s="15"/>
      <c r="T5297" s="15"/>
      <c r="U5297" s="15">
        <v>0</v>
      </c>
      <c r="V5297" s="15">
        <v>0</v>
      </c>
      <c r="W5297" s="15"/>
      <c r="X5297" s="15"/>
      <c r="Y5297" s="15"/>
      <c r="Z5297" s="15"/>
      <c r="AA5297" s="15"/>
      <c r="AB5297" s="15"/>
      <c r="AC5297" s="15"/>
      <c r="AD5297" s="15"/>
      <c r="AE5297" s="15"/>
      <c r="AF5297" s="15"/>
      <c r="AG5297" s="15"/>
      <c r="AH5297" s="15">
        <v>0</v>
      </c>
      <c r="AI5297" s="15">
        <v>0</v>
      </c>
      <c r="AJ5297" s="15"/>
      <c r="AK5297" s="15"/>
      <c r="AL5297" s="15"/>
      <c r="AM5297" s="15"/>
      <c r="AN5297" s="15"/>
      <c r="AO5297" s="15"/>
      <c r="AP5297" s="15"/>
      <c r="AQ5297" s="15"/>
      <c r="AR5297" s="15"/>
      <c r="AS5297" s="15"/>
      <c r="AT5297" s="15"/>
      <c r="AU5297" s="15">
        <v>0</v>
      </c>
      <c r="AV5297" s="15">
        <v>0</v>
      </c>
      <c r="AW5297" s="15">
        <f t="shared" si="1507"/>
        <v>0</v>
      </c>
    </row>
    <row r="5298" spans="1:49" s="144" customFormat="1">
      <c r="A5298" s="44" t="s">
        <v>797</v>
      </c>
      <c r="B5298" s="45" t="s">
        <v>1031</v>
      </c>
      <c r="C5298" s="45" t="s">
        <v>1372</v>
      </c>
      <c r="D5298" s="452" t="s">
        <v>2996</v>
      </c>
      <c r="E5298" s="140" t="s">
        <v>852</v>
      </c>
      <c r="F5298" s="141" t="s">
        <v>591</v>
      </c>
      <c r="G5298" s="468" t="s">
        <v>3076</v>
      </c>
      <c r="H5298" s="50" t="s">
        <v>2334</v>
      </c>
      <c r="I5298" s="142" t="s">
        <v>1733</v>
      </c>
      <c r="J5298" s="15"/>
      <c r="K5298" s="15"/>
      <c r="L5298" s="15"/>
      <c r="M5298" s="15"/>
      <c r="N5298" s="15"/>
      <c r="O5298" s="15"/>
      <c r="P5298" s="15"/>
      <c r="Q5298" s="15"/>
      <c r="R5298" s="15"/>
      <c r="S5298" s="15"/>
      <c r="T5298" s="15"/>
      <c r="U5298" s="15">
        <v>0</v>
      </c>
      <c r="V5298" s="15">
        <v>0</v>
      </c>
      <c r="W5298" s="15"/>
      <c r="X5298" s="15"/>
      <c r="Y5298" s="15"/>
      <c r="Z5298" s="15"/>
      <c r="AA5298" s="15"/>
      <c r="AB5298" s="15"/>
      <c r="AC5298" s="15"/>
      <c r="AD5298" s="15"/>
      <c r="AE5298" s="15"/>
      <c r="AF5298" s="15"/>
      <c r="AG5298" s="15"/>
      <c r="AH5298" s="15">
        <v>0</v>
      </c>
      <c r="AI5298" s="15">
        <v>0</v>
      </c>
      <c r="AJ5298" s="15"/>
      <c r="AK5298" s="15"/>
      <c r="AL5298" s="15"/>
      <c r="AM5298" s="15"/>
      <c r="AN5298" s="15"/>
      <c r="AO5298" s="15"/>
      <c r="AP5298" s="15"/>
      <c r="AQ5298" s="15"/>
      <c r="AR5298" s="15"/>
      <c r="AS5298" s="15"/>
      <c r="AT5298" s="15"/>
      <c r="AU5298" s="15">
        <v>0</v>
      </c>
      <c r="AV5298" s="15">
        <v>0</v>
      </c>
      <c r="AW5298" s="15">
        <f t="shared" si="1507"/>
        <v>0</v>
      </c>
    </row>
    <row r="5299" spans="1:49" s="144" customFormat="1">
      <c r="A5299" s="44" t="s">
        <v>797</v>
      </c>
      <c r="B5299" s="45" t="s">
        <v>1031</v>
      </c>
      <c r="C5299" s="45" t="s">
        <v>1372</v>
      </c>
      <c r="D5299" s="452" t="s">
        <v>2996</v>
      </c>
      <c r="E5299" s="140" t="s">
        <v>853</v>
      </c>
      <c r="F5299" s="141" t="s">
        <v>592</v>
      </c>
      <c r="G5299" s="468" t="s">
        <v>3076</v>
      </c>
      <c r="H5299" s="50" t="s">
        <v>2334</v>
      </c>
      <c r="I5299" s="142" t="s">
        <v>1734</v>
      </c>
      <c r="J5299" s="15"/>
      <c r="K5299" s="15"/>
      <c r="L5299" s="15"/>
      <c r="M5299" s="15"/>
      <c r="N5299" s="15"/>
      <c r="O5299" s="15"/>
      <c r="P5299" s="15"/>
      <c r="Q5299" s="15"/>
      <c r="R5299" s="15"/>
      <c r="S5299" s="15"/>
      <c r="T5299" s="15"/>
      <c r="U5299" s="15">
        <v>0</v>
      </c>
      <c r="V5299" s="15">
        <v>0</v>
      </c>
      <c r="W5299" s="15"/>
      <c r="X5299" s="15"/>
      <c r="Y5299" s="15"/>
      <c r="Z5299" s="15"/>
      <c r="AA5299" s="15"/>
      <c r="AB5299" s="15"/>
      <c r="AC5299" s="15"/>
      <c r="AD5299" s="15"/>
      <c r="AE5299" s="15"/>
      <c r="AF5299" s="15"/>
      <c r="AG5299" s="15"/>
      <c r="AH5299" s="15">
        <v>0</v>
      </c>
      <c r="AI5299" s="15">
        <v>0</v>
      </c>
      <c r="AJ5299" s="15"/>
      <c r="AK5299" s="15"/>
      <c r="AL5299" s="15"/>
      <c r="AM5299" s="15"/>
      <c r="AN5299" s="15"/>
      <c r="AO5299" s="15"/>
      <c r="AP5299" s="15"/>
      <c r="AQ5299" s="15"/>
      <c r="AR5299" s="15"/>
      <c r="AS5299" s="15"/>
      <c r="AT5299" s="15"/>
      <c r="AU5299" s="15">
        <v>0</v>
      </c>
      <c r="AV5299" s="15">
        <v>0</v>
      </c>
      <c r="AW5299" s="15">
        <f t="shared" si="1507"/>
        <v>0</v>
      </c>
    </row>
    <row r="5300" spans="1:49" s="144" customFormat="1">
      <c r="A5300" s="44" t="s">
        <v>797</v>
      </c>
      <c r="B5300" s="45" t="s">
        <v>1031</v>
      </c>
      <c r="C5300" s="45" t="s">
        <v>1372</v>
      </c>
      <c r="D5300" s="452" t="s">
        <v>2996</v>
      </c>
      <c r="E5300" s="140" t="s">
        <v>854</v>
      </c>
      <c r="F5300" s="141" t="s">
        <v>593</v>
      </c>
      <c r="G5300" s="468" t="s">
        <v>3076</v>
      </c>
      <c r="H5300" s="50" t="s">
        <v>2334</v>
      </c>
      <c r="I5300" s="142" t="s">
        <v>1735</v>
      </c>
      <c r="J5300" s="15"/>
      <c r="K5300" s="15"/>
      <c r="L5300" s="15"/>
      <c r="M5300" s="15"/>
      <c r="N5300" s="15"/>
      <c r="O5300" s="15"/>
      <c r="P5300" s="15"/>
      <c r="Q5300" s="15"/>
      <c r="R5300" s="15"/>
      <c r="S5300" s="15"/>
      <c r="T5300" s="15"/>
      <c r="U5300" s="15">
        <v>0</v>
      </c>
      <c r="V5300" s="15">
        <v>0</v>
      </c>
      <c r="W5300" s="15"/>
      <c r="X5300" s="15"/>
      <c r="Y5300" s="15"/>
      <c r="Z5300" s="15"/>
      <c r="AA5300" s="15"/>
      <c r="AB5300" s="15"/>
      <c r="AC5300" s="15"/>
      <c r="AD5300" s="15"/>
      <c r="AE5300" s="15"/>
      <c r="AF5300" s="15"/>
      <c r="AG5300" s="15"/>
      <c r="AH5300" s="15">
        <v>0</v>
      </c>
      <c r="AI5300" s="15">
        <v>0</v>
      </c>
      <c r="AJ5300" s="15"/>
      <c r="AK5300" s="15"/>
      <c r="AL5300" s="15"/>
      <c r="AM5300" s="15"/>
      <c r="AN5300" s="15"/>
      <c r="AO5300" s="15"/>
      <c r="AP5300" s="15"/>
      <c r="AQ5300" s="15"/>
      <c r="AR5300" s="15"/>
      <c r="AS5300" s="15"/>
      <c r="AT5300" s="15"/>
      <c r="AU5300" s="15">
        <v>0</v>
      </c>
      <c r="AV5300" s="15">
        <v>0</v>
      </c>
      <c r="AW5300" s="15">
        <f t="shared" si="1507"/>
        <v>0</v>
      </c>
    </row>
    <row r="5301" spans="1:49">
      <c r="A5301" s="44" t="s">
        <v>797</v>
      </c>
      <c r="B5301" s="45" t="s">
        <v>1031</v>
      </c>
      <c r="C5301" s="45" t="s">
        <v>1372</v>
      </c>
      <c r="D5301" s="452" t="s">
        <v>2996</v>
      </c>
      <c r="E5301" s="213" t="s">
        <v>773</v>
      </c>
      <c r="F5301" s="65"/>
      <c r="G5301" s="65"/>
      <c r="H5301" s="65"/>
      <c r="I5301" s="260" t="s">
        <v>1362</v>
      </c>
      <c r="J5301" s="9">
        <f>SUM(J5302)</f>
        <v>0</v>
      </c>
      <c r="K5301" s="9">
        <f t="shared" ref="K5301:AT5301" si="1510">SUM(K5302)</f>
        <v>0</v>
      </c>
      <c r="L5301" s="9">
        <f t="shared" si="1510"/>
        <v>0</v>
      </c>
      <c r="M5301" s="9">
        <f t="shared" si="1510"/>
        <v>0</v>
      </c>
      <c r="N5301" s="9">
        <f t="shared" si="1510"/>
        <v>0</v>
      </c>
      <c r="O5301" s="9">
        <f t="shared" si="1510"/>
        <v>0</v>
      </c>
      <c r="P5301" s="9">
        <f t="shared" si="1510"/>
        <v>0</v>
      </c>
      <c r="Q5301" s="9">
        <f t="shared" si="1510"/>
        <v>0</v>
      </c>
      <c r="R5301" s="9">
        <f t="shared" si="1510"/>
        <v>0</v>
      </c>
      <c r="S5301" s="9">
        <f t="shared" si="1510"/>
        <v>0</v>
      </c>
      <c r="T5301" s="9">
        <f t="shared" si="1510"/>
        <v>0</v>
      </c>
      <c r="U5301" s="9">
        <v>0</v>
      </c>
      <c r="V5301" s="9">
        <v>0</v>
      </c>
      <c r="W5301" s="9">
        <f>SUM(W5302)</f>
        <v>0</v>
      </c>
      <c r="X5301" s="9">
        <f t="shared" si="1510"/>
        <v>0</v>
      </c>
      <c r="Y5301" s="9">
        <f t="shared" si="1510"/>
        <v>0</v>
      </c>
      <c r="Z5301" s="9">
        <f t="shared" si="1510"/>
        <v>0</v>
      </c>
      <c r="AA5301" s="9">
        <f t="shared" si="1510"/>
        <v>0</v>
      </c>
      <c r="AB5301" s="9">
        <f t="shared" si="1510"/>
        <v>0</v>
      </c>
      <c r="AC5301" s="9">
        <f t="shared" si="1510"/>
        <v>0</v>
      </c>
      <c r="AD5301" s="9">
        <f t="shared" si="1510"/>
        <v>0</v>
      </c>
      <c r="AE5301" s="9">
        <f t="shared" si="1510"/>
        <v>0</v>
      </c>
      <c r="AF5301" s="9">
        <f t="shared" si="1510"/>
        <v>0</v>
      </c>
      <c r="AG5301" s="9">
        <f t="shared" si="1510"/>
        <v>0</v>
      </c>
      <c r="AH5301" s="9">
        <v>0</v>
      </c>
      <c r="AI5301" s="9">
        <v>0</v>
      </c>
      <c r="AJ5301" s="9">
        <f>SUM(AJ5302)</f>
        <v>0</v>
      </c>
      <c r="AK5301" s="9">
        <f t="shared" si="1510"/>
        <v>0</v>
      </c>
      <c r="AL5301" s="9">
        <f t="shared" si="1510"/>
        <v>0</v>
      </c>
      <c r="AM5301" s="9">
        <f t="shared" si="1510"/>
        <v>0</v>
      </c>
      <c r="AN5301" s="9">
        <f t="shared" si="1510"/>
        <v>0</v>
      </c>
      <c r="AO5301" s="9">
        <f t="shared" si="1510"/>
        <v>0</v>
      </c>
      <c r="AP5301" s="9">
        <f t="shared" si="1510"/>
        <v>0</v>
      </c>
      <c r="AQ5301" s="9">
        <f t="shared" si="1510"/>
        <v>0</v>
      </c>
      <c r="AR5301" s="9">
        <f t="shared" si="1510"/>
        <v>0</v>
      </c>
      <c r="AS5301" s="9">
        <f t="shared" si="1510"/>
        <v>0</v>
      </c>
      <c r="AT5301" s="9">
        <f t="shared" si="1510"/>
        <v>0</v>
      </c>
      <c r="AU5301" s="9">
        <v>0</v>
      </c>
      <c r="AV5301" s="9">
        <v>0</v>
      </c>
      <c r="AW5301" s="9">
        <f t="shared" si="1507"/>
        <v>0</v>
      </c>
    </row>
    <row r="5302" spans="1:49">
      <c r="A5302" s="44" t="s">
        <v>797</v>
      </c>
      <c r="B5302" s="45" t="s">
        <v>1031</v>
      </c>
      <c r="C5302" s="45" t="s">
        <v>1372</v>
      </c>
      <c r="D5302" s="452" t="s">
        <v>2996</v>
      </c>
      <c r="E5302" s="367" t="s">
        <v>785</v>
      </c>
      <c r="F5302" s="50"/>
      <c r="G5302" s="468" t="s">
        <v>3076</v>
      </c>
      <c r="H5302" s="50" t="s">
        <v>2334</v>
      </c>
      <c r="I5302" s="42" t="s">
        <v>1363</v>
      </c>
      <c r="U5302" s="15">
        <v>0</v>
      </c>
      <c r="V5302" s="15">
        <v>0</v>
      </c>
      <c r="AH5302" s="15">
        <v>0</v>
      </c>
      <c r="AI5302" s="15">
        <v>0</v>
      </c>
      <c r="AU5302" s="15">
        <v>0</v>
      </c>
      <c r="AV5302" s="15">
        <v>0</v>
      </c>
      <c r="AW5302" s="15">
        <f t="shared" si="1507"/>
        <v>0</v>
      </c>
    </row>
    <row r="5303" spans="1:49">
      <c r="A5303" s="44" t="s">
        <v>797</v>
      </c>
      <c r="B5303" s="45" t="s">
        <v>1031</v>
      </c>
      <c r="C5303" s="45" t="s">
        <v>1372</v>
      </c>
      <c r="D5303" s="452" t="s">
        <v>2996</v>
      </c>
      <c r="E5303" s="213" t="s">
        <v>1364</v>
      </c>
      <c r="F5303" s="65"/>
      <c r="G5303" s="65"/>
      <c r="H5303" s="65"/>
      <c r="I5303" s="260" t="s">
        <v>2104</v>
      </c>
      <c r="J5303" s="9">
        <f>SUM(J5304:J5313)</f>
        <v>34295</v>
      </c>
      <c r="K5303" s="9">
        <f t="shared" ref="K5303:AT5303" si="1511">SUM(K5304:K5313)</f>
        <v>0</v>
      </c>
      <c r="L5303" s="9">
        <f t="shared" si="1511"/>
        <v>14500</v>
      </c>
      <c r="M5303" s="9">
        <f t="shared" si="1511"/>
        <v>1295</v>
      </c>
      <c r="N5303" s="9">
        <f t="shared" si="1511"/>
        <v>0</v>
      </c>
      <c r="O5303" s="9">
        <f t="shared" si="1511"/>
        <v>1000</v>
      </c>
      <c r="P5303" s="9">
        <f t="shared" si="1511"/>
        <v>60</v>
      </c>
      <c r="Q5303" s="9">
        <f t="shared" si="1511"/>
        <v>960</v>
      </c>
      <c r="R5303" s="9">
        <f t="shared" si="1511"/>
        <v>0</v>
      </c>
      <c r="S5303" s="9">
        <f t="shared" si="1511"/>
        <v>2185</v>
      </c>
      <c r="T5303" s="9">
        <f t="shared" si="1511"/>
        <v>0</v>
      </c>
      <c r="U5303" s="9">
        <v>20000</v>
      </c>
      <c r="V5303" s="9">
        <v>14295</v>
      </c>
      <c r="W5303" s="9">
        <f>SUM(W5304:W5313)</f>
        <v>0</v>
      </c>
      <c r="X5303" s="9">
        <f t="shared" si="1511"/>
        <v>0</v>
      </c>
      <c r="Y5303" s="9">
        <f t="shared" si="1511"/>
        <v>0</v>
      </c>
      <c r="Z5303" s="9">
        <f t="shared" si="1511"/>
        <v>0</v>
      </c>
      <c r="AA5303" s="9">
        <f t="shared" si="1511"/>
        <v>0</v>
      </c>
      <c r="AB5303" s="9">
        <f t="shared" si="1511"/>
        <v>0</v>
      </c>
      <c r="AC5303" s="9">
        <f t="shared" si="1511"/>
        <v>0</v>
      </c>
      <c r="AD5303" s="9">
        <f t="shared" si="1511"/>
        <v>0</v>
      </c>
      <c r="AE5303" s="9">
        <f t="shared" si="1511"/>
        <v>0</v>
      </c>
      <c r="AF5303" s="9">
        <f t="shared" si="1511"/>
        <v>0</v>
      </c>
      <c r="AG5303" s="9">
        <f t="shared" si="1511"/>
        <v>0</v>
      </c>
      <c r="AH5303" s="9">
        <v>0</v>
      </c>
      <c r="AI5303" s="9">
        <v>0</v>
      </c>
      <c r="AJ5303" s="9">
        <f>SUM(AJ5304:AJ5313)</f>
        <v>1000</v>
      </c>
      <c r="AK5303" s="9">
        <f t="shared" si="1511"/>
        <v>0</v>
      </c>
      <c r="AL5303" s="9">
        <f t="shared" si="1511"/>
        <v>0</v>
      </c>
      <c r="AM5303" s="9">
        <f t="shared" si="1511"/>
        <v>0</v>
      </c>
      <c r="AN5303" s="9">
        <f t="shared" si="1511"/>
        <v>0</v>
      </c>
      <c r="AO5303" s="9">
        <f t="shared" si="1511"/>
        <v>0</v>
      </c>
      <c r="AP5303" s="9">
        <f t="shared" si="1511"/>
        <v>1000</v>
      </c>
      <c r="AQ5303" s="9">
        <f t="shared" si="1511"/>
        <v>0</v>
      </c>
      <c r="AR5303" s="9">
        <f t="shared" si="1511"/>
        <v>0</v>
      </c>
      <c r="AS5303" s="9">
        <f t="shared" si="1511"/>
        <v>0</v>
      </c>
      <c r="AT5303" s="9">
        <f t="shared" si="1511"/>
        <v>0</v>
      </c>
      <c r="AU5303" s="9">
        <v>1000</v>
      </c>
      <c r="AV5303" s="9">
        <v>0</v>
      </c>
      <c r="AW5303" s="9">
        <f t="shared" si="1507"/>
        <v>21000</v>
      </c>
    </row>
    <row r="5304" spans="1:49">
      <c r="A5304" s="44" t="s">
        <v>797</v>
      </c>
      <c r="B5304" s="45" t="s">
        <v>1031</v>
      </c>
      <c r="C5304" s="45" t="s">
        <v>1372</v>
      </c>
      <c r="D5304" s="452" t="s">
        <v>2996</v>
      </c>
      <c r="E5304" s="367" t="s">
        <v>786</v>
      </c>
      <c r="F5304" s="50"/>
      <c r="G5304" s="468" t="s">
        <v>3076</v>
      </c>
      <c r="H5304" s="50" t="s">
        <v>2334</v>
      </c>
      <c r="I5304" s="42" t="s">
        <v>1191</v>
      </c>
      <c r="J5304" s="15">
        <v>1500</v>
      </c>
      <c r="L5304" s="15">
        <v>500</v>
      </c>
      <c r="M5304" s="15">
        <v>1000</v>
      </c>
      <c r="U5304" s="15">
        <v>1500</v>
      </c>
      <c r="V5304" s="15">
        <v>0</v>
      </c>
      <c r="AH5304" s="15">
        <v>0</v>
      </c>
      <c r="AI5304" s="15">
        <v>0</v>
      </c>
      <c r="AU5304" s="15">
        <v>0</v>
      </c>
      <c r="AV5304" s="15">
        <v>0</v>
      </c>
      <c r="AW5304" s="15">
        <f t="shared" si="1507"/>
        <v>1500</v>
      </c>
    </row>
    <row r="5305" spans="1:49">
      <c r="A5305" s="44" t="s">
        <v>797</v>
      </c>
      <c r="B5305" s="45" t="s">
        <v>1031</v>
      </c>
      <c r="C5305" s="45" t="s">
        <v>1372</v>
      </c>
      <c r="D5305" s="452" t="s">
        <v>2996</v>
      </c>
      <c r="E5305" s="367" t="s">
        <v>1528</v>
      </c>
      <c r="F5305" s="50"/>
      <c r="G5305" s="468" t="s">
        <v>3076</v>
      </c>
      <c r="H5305" s="50" t="s">
        <v>2334</v>
      </c>
      <c r="I5305" s="42" t="s">
        <v>989</v>
      </c>
      <c r="U5305" s="15">
        <v>0</v>
      </c>
      <c r="V5305" s="15">
        <v>0</v>
      </c>
      <c r="AH5305" s="15">
        <v>0</v>
      </c>
      <c r="AI5305" s="15">
        <v>0</v>
      </c>
      <c r="AU5305" s="15">
        <v>0</v>
      </c>
      <c r="AV5305" s="15">
        <v>0</v>
      </c>
      <c r="AW5305" s="15">
        <f t="shared" si="1507"/>
        <v>0</v>
      </c>
    </row>
    <row r="5306" spans="1:49">
      <c r="A5306" s="44" t="s">
        <v>797</v>
      </c>
      <c r="B5306" s="45" t="s">
        <v>1031</v>
      </c>
      <c r="C5306" s="45" t="s">
        <v>1372</v>
      </c>
      <c r="D5306" s="452" t="s">
        <v>2996</v>
      </c>
      <c r="E5306" s="367" t="s">
        <v>1679</v>
      </c>
      <c r="F5306" s="50"/>
      <c r="G5306" s="468" t="s">
        <v>3076</v>
      </c>
      <c r="H5306" s="50" t="s">
        <v>2334</v>
      </c>
      <c r="I5306" s="42" t="s">
        <v>1048</v>
      </c>
      <c r="U5306" s="15">
        <v>0</v>
      </c>
      <c r="V5306" s="15">
        <v>0</v>
      </c>
      <c r="AH5306" s="15">
        <v>0</v>
      </c>
      <c r="AI5306" s="15">
        <v>0</v>
      </c>
      <c r="AU5306" s="15">
        <v>0</v>
      </c>
      <c r="AV5306" s="15">
        <v>0</v>
      </c>
      <c r="AW5306" s="15">
        <f t="shared" si="1507"/>
        <v>0</v>
      </c>
    </row>
    <row r="5307" spans="1:49">
      <c r="A5307" s="44" t="s">
        <v>797</v>
      </c>
      <c r="B5307" s="45" t="s">
        <v>1031</v>
      </c>
      <c r="C5307" s="45" t="s">
        <v>1372</v>
      </c>
      <c r="D5307" s="452" t="s">
        <v>2996</v>
      </c>
      <c r="E5307" s="367" t="s">
        <v>787</v>
      </c>
      <c r="F5307" s="50"/>
      <c r="G5307" s="468" t="s">
        <v>3076</v>
      </c>
      <c r="H5307" s="50" t="s">
        <v>2334</v>
      </c>
      <c r="I5307" s="42" t="s">
        <v>2078</v>
      </c>
      <c r="J5307" s="15">
        <v>22595</v>
      </c>
      <c r="L5307" s="15">
        <v>13000</v>
      </c>
      <c r="U5307" s="15">
        <v>13000</v>
      </c>
      <c r="V5307" s="15">
        <v>9595</v>
      </c>
      <c r="AH5307" s="15">
        <v>0</v>
      </c>
      <c r="AI5307" s="15">
        <v>0</v>
      </c>
      <c r="AU5307" s="15">
        <v>0</v>
      </c>
      <c r="AV5307" s="15">
        <v>0</v>
      </c>
      <c r="AW5307" s="15">
        <f t="shared" si="1507"/>
        <v>13000</v>
      </c>
    </row>
    <row r="5308" spans="1:49">
      <c r="A5308" s="44" t="s">
        <v>797</v>
      </c>
      <c r="B5308" s="45" t="s">
        <v>1031</v>
      </c>
      <c r="C5308" s="45" t="s">
        <v>1372</v>
      </c>
      <c r="D5308" s="452" t="s">
        <v>2996</v>
      </c>
      <c r="E5308" s="367" t="s">
        <v>1116</v>
      </c>
      <c r="F5308" s="50"/>
      <c r="G5308" s="468" t="s">
        <v>3076</v>
      </c>
      <c r="H5308" s="50" t="s">
        <v>2334</v>
      </c>
      <c r="I5308" s="42" t="s">
        <v>1487</v>
      </c>
      <c r="J5308" s="15">
        <v>1000</v>
      </c>
      <c r="M5308" s="15">
        <v>295</v>
      </c>
      <c r="Q5308" s="15">
        <v>200</v>
      </c>
      <c r="S5308" s="15">
        <v>505</v>
      </c>
      <c r="U5308" s="15">
        <v>1000</v>
      </c>
      <c r="V5308" s="15">
        <v>0</v>
      </c>
      <c r="AH5308" s="15">
        <v>0</v>
      </c>
      <c r="AI5308" s="15">
        <v>0</v>
      </c>
      <c r="AU5308" s="15">
        <v>0</v>
      </c>
      <c r="AV5308" s="15">
        <v>0</v>
      </c>
      <c r="AW5308" s="15">
        <f t="shared" si="1507"/>
        <v>1000</v>
      </c>
    </row>
    <row r="5309" spans="1:49">
      <c r="A5309" s="44" t="s">
        <v>797</v>
      </c>
      <c r="B5309" s="45" t="s">
        <v>1031</v>
      </c>
      <c r="C5309" s="45" t="s">
        <v>1372</v>
      </c>
      <c r="D5309" s="452" t="s">
        <v>2996</v>
      </c>
      <c r="E5309" s="367" t="s">
        <v>1703</v>
      </c>
      <c r="F5309" s="50"/>
      <c r="G5309" s="468" t="s">
        <v>3076</v>
      </c>
      <c r="H5309" s="50" t="s">
        <v>2334</v>
      </c>
      <c r="I5309" s="42" t="s">
        <v>1047</v>
      </c>
      <c r="U5309" s="15">
        <v>0</v>
      </c>
      <c r="V5309" s="15">
        <v>0</v>
      </c>
      <c r="AH5309" s="15">
        <v>0</v>
      </c>
      <c r="AI5309" s="15">
        <v>0</v>
      </c>
      <c r="AU5309" s="15">
        <v>0</v>
      </c>
      <c r="AV5309" s="15">
        <v>0</v>
      </c>
      <c r="AW5309" s="15">
        <f t="shared" si="1507"/>
        <v>0</v>
      </c>
    </row>
    <row r="5310" spans="1:49">
      <c r="A5310" s="44" t="s">
        <v>797</v>
      </c>
      <c r="B5310" s="45" t="s">
        <v>1031</v>
      </c>
      <c r="C5310" s="45" t="s">
        <v>1372</v>
      </c>
      <c r="D5310" s="452" t="s">
        <v>2996</v>
      </c>
      <c r="E5310" s="367" t="s">
        <v>826</v>
      </c>
      <c r="F5310" s="50"/>
      <c r="G5310" s="468" t="s">
        <v>3076</v>
      </c>
      <c r="H5310" s="50" t="s">
        <v>2334</v>
      </c>
      <c r="I5310" s="42" t="s">
        <v>935</v>
      </c>
      <c r="J5310" s="15">
        <v>1500</v>
      </c>
      <c r="L5310" s="15">
        <v>1000</v>
      </c>
      <c r="Q5310" s="15">
        <v>500</v>
      </c>
      <c r="U5310" s="15">
        <v>1500</v>
      </c>
      <c r="V5310" s="15">
        <v>0</v>
      </c>
      <c r="AH5310" s="15">
        <v>0</v>
      </c>
      <c r="AI5310" s="15">
        <v>0</v>
      </c>
      <c r="AU5310" s="15">
        <v>0</v>
      </c>
      <c r="AV5310" s="15">
        <v>0</v>
      </c>
      <c r="AW5310" s="15">
        <f t="shared" si="1507"/>
        <v>1500</v>
      </c>
    </row>
    <row r="5311" spans="1:49">
      <c r="A5311" s="44" t="s">
        <v>797</v>
      </c>
      <c r="B5311" s="45" t="s">
        <v>1031</v>
      </c>
      <c r="C5311" s="45" t="s">
        <v>1372</v>
      </c>
      <c r="D5311" s="452" t="s">
        <v>2996</v>
      </c>
      <c r="E5311" s="367" t="s">
        <v>1115</v>
      </c>
      <c r="F5311" s="50"/>
      <c r="G5311" s="468" t="s">
        <v>3076</v>
      </c>
      <c r="H5311" s="50" t="s">
        <v>2334</v>
      </c>
      <c r="I5311" s="42" t="s">
        <v>990</v>
      </c>
      <c r="J5311" s="15">
        <v>3210</v>
      </c>
      <c r="U5311" s="15">
        <v>0</v>
      </c>
      <c r="V5311" s="15">
        <v>3210</v>
      </c>
      <c r="AH5311" s="15">
        <v>0</v>
      </c>
      <c r="AI5311" s="15">
        <v>0</v>
      </c>
      <c r="AU5311" s="15">
        <v>0</v>
      </c>
      <c r="AV5311" s="15">
        <v>0</v>
      </c>
      <c r="AW5311" s="15">
        <f t="shared" si="1507"/>
        <v>0</v>
      </c>
    </row>
    <row r="5312" spans="1:49">
      <c r="A5312" s="44" t="s">
        <v>797</v>
      </c>
      <c r="B5312" s="45" t="s">
        <v>1031</v>
      </c>
      <c r="C5312" s="45" t="s">
        <v>1372</v>
      </c>
      <c r="D5312" s="452" t="s">
        <v>2996</v>
      </c>
      <c r="E5312" s="367" t="s">
        <v>1677</v>
      </c>
      <c r="F5312" s="50"/>
      <c r="G5312" s="468" t="s">
        <v>3076</v>
      </c>
      <c r="H5312" s="50" t="s">
        <v>2334</v>
      </c>
      <c r="I5312" s="42" t="s">
        <v>1688</v>
      </c>
      <c r="J5312" s="15">
        <v>4490</v>
      </c>
      <c r="O5312" s="15">
        <v>1000</v>
      </c>
      <c r="P5312" s="15">
        <v>60</v>
      </c>
      <c r="Q5312" s="15">
        <v>260</v>
      </c>
      <c r="S5312" s="15">
        <v>1680</v>
      </c>
      <c r="U5312" s="15">
        <v>3000</v>
      </c>
      <c r="V5312" s="15">
        <v>1490</v>
      </c>
      <c r="AH5312" s="15">
        <v>0</v>
      </c>
      <c r="AI5312" s="15">
        <v>0</v>
      </c>
      <c r="AJ5312" s="15">
        <v>1000</v>
      </c>
      <c r="AP5312" s="15">
        <v>1000</v>
      </c>
      <c r="AU5312" s="15">
        <v>1000</v>
      </c>
      <c r="AV5312" s="15">
        <v>0</v>
      </c>
      <c r="AW5312" s="15">
        <f t="shared" si="1507"/>
        <v>4000</v>
      </c>
    </row>
    <row r="5313" spans="1:49">
      <c r="A5313" s="44" t="s">
        <v>797</v>
      </c>
      <c r="B5313" s="45" t="s">
        <v>1031</v>
      </c>
      <c r="C5313" s="45" t="s">
        <v>1372</v>
      </c>
      <c r="D5313" s="452" t="s">
        <v>2996</v>
      </c>
      <c r="E5313" s="367" t="s">
        <v>1677</v>
      </c>
      <c r="F5313" s="50" t="s">
        <v>594</v>
      </c>
      <c r="G5313" s="468" t="s">
        <v>3076</v>
      </c>
      <c r="H5313" s="50" t="s">
        <v>2334</v>
      </c>
      <c r="I5313" s="42" t="s">
        <v>25</v>
      </c>
      <c r="U5313" s="15">
        <v>0</v>
      </c>
      <c r="V5313" s="15">
        <v>0</v>
      </c>
      <c r="AH5313" s="15">
        <v>0</v>
      </c>
      <c r="AI5313" s="15">
        <v>0</v>
      </c>
      <c r="AU5313" s="15">
        <v>0</v>
      </c>
      <c r="AV5313" s="15">
        <v>0</v>
      </c>
      <c r="AW5313" s="15">
        <f t="shared" si="1507"/>
        <v>0</v>
      </c>
    </row>
    <row r="5314" spans="1:49" s="52" customFormat="1">
      <c r="A5314" s="41"/>
      <c r="B5314" s="345"/>
      <c r="C5314" s="345"/>
      <c r="D5314" s="369"/>
      <c r="E5314" s="213"/>
      <c r="F5314" s="65"/>
      <c r="G5314" s="65"/>
      <c r="H5314" s="65"/>
      <c r="I5314" s="49" t="s">
        <v>3</v>
      </c>
      <c r="J5314" s="6">
        <f>SUM(J5315)</f>
        <v>0</v>
      </c>
      <c r="K5314" s="6">
        <f t="shared" ref="K5314:AT5315" si="1512">SUM(K5315)</f>
        <v>0</v>
      </c>
      <c r="L5314" s="6">
        <f t="shared" si="1512"/>
        <v>0</v>
      </c>
      <c r="M5314" s="6">
        <f t="shared" si="1512"/>
        <v>0</v>
      </c>
      <c r="N5314" s="6">
        <f t="shared" si="1512"/>
        <v>0</v>
      </c>
      <c r="O5314" s="6">
        <f t="shared" si="1512"/>
        <v>0</v>
      </c>
      <c r="P5314" s="6">
        <f t="shared" si="1512"/>
        <v>0</v>
      </c>
      <c r="Q5314" s="6">
        <f t="shared" si="1512"/>
        <v>0</v>
      </c>
      <c r="R5314" s="6">
        <f t="shared" si="1512"/>
        <v>0</v>
      </c>
      <c r="S5314" s="6">
        <f t="shared" si="1512"/>
        <v>0</v>
      </c>
      <c r="T5314" s="6">
        <f t="shared" si="1512"/>
        <v>0</v>
      </c>
      <c r="U5314" s="6">
        <v>0</v>
      </c>
      <c r="V5314" s="6">
        <v>0</v>
      </c>
      <c r="W5314" s="6">
        <f>SUM(W5315)</f>
        <v>0</v>
      </c>
      <c r="X5314" s="6">
        <f t="shared" si="1512"/>
        <v>0</v>
      </c>
      <c r="Y5314" s="6">
        <f t="shared" si="1512"/>
        <v>0</v>
      </c>
      <c r="Z5314" s="6">
        <f t="shared" si="1512"/>
        <v>0</v>
      </c>
      <c r="AA5314" s="6">
        <f t="shared" si="1512"/>
        <v>0</v>
      </c>
      <c r="AB5314" s="6">
        <f t="shared" si="1512"/>
        <v>0</v>
      </c>
      <c r="AC5314" s="6">
        <f t="shared" si="1512"/>
        <v>0</v>
      </c>
      <c r="AD5314" s="6">
        <f t="shared" si="1512"/>
        <v>0</v>
      </c>
      <c r="AE5314" s="6">
        <f t="shared" si="1512"/>
        <v>0</v>
      </c>
      <c r="AF5314" s="6">
        <f t="shared" si="1512"/>
        <v>0</v>
      </c>
      <c r="AG5314" s="6">
        <f t="shared" si="1512"/>
        <v>0</v>
      </c>
      <c r="AH5314" s="6">
        <v>0</v>
      </c>
      <c r="AI5314" s="6">
        <v>0</v>
      </c>
      <c r="AJ5314" s="6">
        <f>SUM(AJ5315)</f>
        <v>0</v>
      </c>
      <c r="AK5314" s="6">
        <f t="shared" si="1512"/>
        <v>0</v>
      </c>
      <c r="AL5314" s="6">
        <f t="shared" si="1512"/>
        <v>0</v>
      </c>
      <c r="AM5314" s="6">
        <f t="shared" si="1512"/>
        <v>0</v>
      </c>
      <c r="AN5314" s="6">
        <f t="shared" si="1512"/>
        <v>0</v>
      </c>
      <c r="AO5314" s="6">
        <f t="shared" si="1512"/>
        <v>0</v>
      </c>
      <c r="AP5314" s="6">
        <f t="shared" si="1512"/>
        <v>0</v>
      </c>
      <c r="AQ5314" s="6">
        <f t="shared" si="1512"/>
        <v>0</v>
      </c>
      <c r="AR5314" s="6">
        <f t="shared" si="1512"/>
        <v>0</v>
      </c>
      <c r="AS5314" s="6">
        <f t="shared" si="1512"/>
        <v>0</v>
      </c>
      <c r="AT5314" s="6">
        <f t="shared" si="1512"/>
        <v>0</v>
      </c>
      <c r="AU5314" s="6">
        <v>0</v>
      </c>
      <c r="AV5314" s="6">
        <v>0</v>
      </c>
      <c r="AW5314" s="6">
        <f t="shared" si="1507"/>
        <v>0</v>
      </c>
    </row>
    <row r="5315" spans="1:49" s="52" customFormat="1">
      <c r="A5315" s="44" t="s">
        <v>797</v>
      </c>
      <c r="B5315" s="45" t="s">
        <v>1031</v>
      </c>
      <c r="C5315" s="45" t="s">
        <v>1372</v>
      </c>
      <c r="D5315" s="452" t="s">
        <v>2996</v>
      </c>
      <c r="E5315" s="213" t="s">
        <v>833</v>
      </c>
      <c r="F5315" s="65"/>
      <c r="G5315" s="65"/>
      <c r="H5315" s="65"/>
      <c r="I5315" s="53" t="s">
        <v>1</v>
      </c>
      <c r="J5315" s="200">
        <f>SUM(J5316)</f>
        <v>0</v>
      </c>
      <c r="K5315" s="200">
        <f t="shared" si="1512"/>
        <v>0</v>
      </c>
      <c r="L5315" s="200">
        <f t="shared" si="1512"/>
        <v>0</v>
      </c>
      <c r="M5315" s="200">
        <f t="shared" si="1512"/>
        <v>0</v>
      </c>
      <c r="N5315" s="200">
        <f t="shared" si="1512"/>
        <v>0</v>
      </c>
      <c r="O5315" s="200">
        <f t="shared" si="1512"/>
        <v>0</v>
      </c>
      <c r="P5315" s="200">
        <f t="shared" si="1512"/>
        <v>0</v>
      </c>
      <c r="Q5315" s="200">
        <f t="shared" si="1512"/>
        <v>0</v>
      </c>
      <c r="R5315" s="200">
        <f t="shared" si="1512"/>
        <v>0</v>
      </c>
      <c r="S5315" s="200">
        <f t="shared" si="1512"/>
        <v>0</v>
      </c>
      <c r="T5315" s="200">
        <f t="shared" si="1512"/>
        <v>0</v>
      </c>
      <c r="U5315" s="200">
        <v>0</v>
      </c>
      <c r="V5315" s="200">
        <v>0</v>
      </c>
      <c r="W5315" s="200">
        <f>SUM(W5316)</f>
        <v>0</v>
      </c>
      <c r="X5315" s="200">
        <f t="shared" si="1512"/>
        <v>0</v>
      </c>
      <c r="Y5315" s="200">
        <f t="shared" si="1512"/>
        <v>0</v>
      </c>
      <c r="Z5315" s="200">
        <f t="shared" si="1512"/>
        <v>0</v>
      </c>
      <c r="AA5315" s="200">
        <f t="shared" si="1512"/>
        <v>0</v>
      </c>
      <c r="AB5315" s="200">
        <f t="shared" si="1512"/>
        <v>0</v>
      </c>
      <c r="AC5315" s="200">
        <f t="shared" si="1512"/>
        <v>0</v>
      </c>
      <c r="AD5315" s="200">
        <f t="shared" si="1512"/>
        <v>0</v>
      </c>
      <c r="AE5315" s="200">
        <f t="shared" si="1512"/>
        <v>0</v>
      </c>
      <c r="AF5315" s="200">
        <f t="shared" si="1512"/>
        <v>0</v>
      </c>
      <c r="AG5315" s="200">
        <f t="shared" si="1512"/>
        <v>0</v>
      </c>
      <c r="AH5315" s="200">
        <v>0</v>
      </c>
      <c r="AI5315" s="200">
        <v>0</v>
      </c>
      <c r="AJ5315" s="200">
        <f>SUM(AJ5316)</f>
        <v>0</v>
      </c>
      <c r="AK5315" s="200">
        <f t="shared" si="1512"/>
        <v>0</v>
      </c>
      <c r="AL5315" s="200">
        <f t="shared" si="1512"/>
        <v>0</v>
      </c>
      <c r="AM5315" s="200">
        <f t="shared" si="1512"/>
        <v>0</v>
      </c>
      <c r="AN5315" s="200">
        <f t="shared" si="1512"/>
        <v>0</v>
      </c>
      <c r="AO5315" s="200">
        <f t="shared" si="1512"/>
        <v>0</v>
      </c>
      <c r="AP5315" s="200">
        <f t="shared" si="1512"/>
        <v>0</v>
      </c>
      <c r="AQ5315" s="200">
        <f t="shared" si="1512"/>
        <v>0</v>
      </c>
      <c r="AR5315" s="200">
        <f t="shared" si="1512"/>
        <v>0</v>
      </c>
      <c r="AS5315" s="200">
        <f t="shared" si="1512"/>
        <v>0</v>
      </c>
      <c r="AT5315" s="200">
        <f t="shared" si="1512"/>
        <v>0</v>
      </c>
      <c r="AU5315" s="200">
        <v>0</v>
      </c>
      <c r="AV5315" s="200">
        <v>0</v>
      </c>
      <c r="AW5315" s="200">
        <f t="shared" si="1507"/>
        <v>0</v>
      </c>
    </row>
    <row r="5316" spans="1:49" s="59" customFormat="1">
      <c r="A5316" s="44" t="s">
        <v>797</v>
      </c>
      <c r="B5316" s="45" t="s">
        <v>1031</v>
      </c>
      <c r="C5316" s="45" t="s">
        <v>1372</v>
      </c>
      <c r="D5316" s="452" t="s">
        <v>2996</v>
      </c>
      <c r="E5316" s="57" t="s">
        <v>1517</v>
      </c>
      <c r="F5316" s="58"/>
      <c r="G5316" s="468" t="s">
        <v>3076</v>
      </c>
      <c r="H5316" s="50" t="s">
        <v>2334</v>
      </c>
      <c r="I5316" s="188" t="s">
        <v>2584</v>
      </c>
      <c r="J5316" s="13"/>
      <c r="K5316" s="13"/>
      <c r="L5316" s="13"/>
      <c r="M5316" s="13"/>
      <c r="N5316" s="13"/>
      <c r="O5316" s="13"/>
      <c r="P5316" s="13"/>
      <c r="Q5316" s="13"/>
      <c r="R5316" s="13"/>
      <c r="S5316" s="13"/>
      <c r="T5316" s="13"/>
      <c r="U5316" s="13">
        <v>0</v>
      </c>
      <c r="V5316" s="13">
        <v>0</v>
      </c>
      <c r="W5316" s="13"/>
      <c r="X5316" s="13"/>
      <c r="Y5316" s="13"/>
      <c r="Z5316" s="13"/>
      <c r="AA5316" s="13"/>
      <c r="AB5316" s="13"/>
      <c r="AC5316" s="13"/>
      <c r="AD5316" s="13"/>
      <c r="AE5316" s="13"/>
      <c r="AF5316" s="13"/>
      <c r="AG5316" s="13"/>
      <c r="AH5316" s="13">
        <v>0</v>
      </c>
      <c r="AI5316" s="13">
        <v>0</v>
      </c>
      <c r="AJ5316" s="13"/>
      <c r="AK5316" s="13"/>
      <c r="AL5316" s="13"/>
      <c r="AM5316" s="13"/>
      <c r="AN5316" s="13"/>
      <c r="AO5316" s="13"/>
      <c r="AP5316" s="13"/>
      <c r="AQ5316" s="13"/>
      <c r="AR5316" s="13"/>
      <c r="AS5316" s="13"/>
      <c r="AT5316" s="13"/>
      <c r="AU5316" s="13">
        <v>0</v>
      </c>
      <c r="AV5316" s="13">
        <v>0</v>
      </c>
      <c r="AW5316" s="13">
        <f t="shared" si="1507"/>
        <v>0</v>
      </c>
    </row>
    <row r="5317" spans="1:49">
      <c r="A5317" s="44"/>
      <c r="B5317" s="45"/>
      <c r="C5317" s="45"/>
      <c r="D5317" s="45"/>
      <c r="E5317" s="531"/>
      <c r="F5317" s="50"/>
      <c r="G5317" s="50"/>
      <c r="H5317" s="50"/>
      <c r="I5317" s="49" t="s">
        <v>1157</v>
      </c>
      <c r="J5317" s="6">
        <f>SUM(J5318)</f>
        <v>7400</v>
      </c>
      <c r="K5317" s="6">
        <f t="shared" ref="K5317:AT5317" si="1513">SUM(K5318)</f>
        <v>0</v>
      </c>
      <c r="L5317" s="6">
        <f t="shared" si="1513"/>
        <v>2420</v>
      </c>
      <c r="M5317" s="6">
        <f t="shared" si="1513"/>
        <v>0</v>
      </c>
      <c r="N5317" s="6">
        <f t="shared" si="1513"/>
        <v>0</v>
      </c>
      <c r="O5317" s="6">
        <f t="shared" si="1513"/>
        <v>0</v>
      </c>
      <c r="P5317" s="6">
        <f t="shared" si="1513"/>
        <v>0</v>
      </c>
      <c r="Q5317" s="6">
        <f t="shared" si="1513"/>
        <v>1580</v>
      </c>
      <c r="R5317" s="6">
        <f t="shared" si="1513"/>
        <v>0</v>
      </c>
      <c r="S5317" s="6">
        <f t="shared" si="1513"/>
        <v>0</v>
      </c>
      <c r="T5317" s="6">
        <f t="shared" si="1513"/>
        <v>0</v>
      </c>
      <c r="U5317" s="6">
        <v>4000</v>
      </c>
      <c r="V5317" s="6">
        <v>3400</v>
      </c>
      <c r="W5317" s="6">
        <f>SUM(W5318)</f>
        <v>0</v>
      </c>
      <c r="X5317" s="6">
        <f t="shared" si="1513"/>
        <v>0</v>
      </c>
      <c r="Y5317" s="6">
        <f t="shared" si="1513"/>
        <v>0</v>
      </c>
      <c r="Z5317" s="6">
        <f t="shared" si="1513"/>
        <v>0</v>
      </c>
      <c r="AA5317" s="6">
        <f t="shared" si="1513"/>
        <v>0</v>
      </c>
      <c r="AB5317" s="6">
        <f t="shared" si="1513"/>
        <v>0</v>
      </c>
      <c r="AC5317" s="6">
        <f t="shared" si="1513"/>
        <v>0</v>
      </c>
      <c r="AD5317" s="6">
        <f t="shared" si="1513"/>
        <v>0</v>
      </c>
      <c r="AE5317" s="6">
        <f t="shared" si="1513"/>
        <v>0</v>
      </c>
      <c r="AF5317" s="6">
        <f t="shared" si="1513"/>
        <v>0</v>
      </c>
      <c r="AG5317" s="6">
        <f t="shared" si="1513"/>
        <v>0</v>
      </c>
      <c r="AH5317" s="6">
        <v>0</v>
      </c>
      <c r="AI5317" s="6">
        <v>0</v>
      </c>
      <c r="AJ5317" s="6">
        <f>SUM(AJ5318)</f>
        <v>0</v>
      </c>
      <c r="AK5317" s="6">
        <f t="shared" si="1513"/>
        <v>0</v>
      </c>
      <c r="AL5317" s="6">
        <f t="shared" si="1513"/>
        <v>0</v>
      </c>
      <c r="AM5317" s="6">
        <f t="shared" si="1513"/>
        <v>0</v>
      </c>
      <c r="AN5317" s="6">
        <f t="shared" si="1513"/>
        <v>0</v>
      </c>
      <c r="AO5317" s="6">
        <f t="shared" si="1513"/>
        <v>0</v>
      </c>
      <c r="AP5317" s="6">
        <f t="shared" si="1513"/>
        <v>0</v>
      </c>
      <c r="AQ5317" s="6">
        <f t="shared" si="1513"/>
        <v>0</v>
      </c>
      <c r="AR5317" s="6">
        <f t="shared" si="1513"/>
        <v>0</v>
      </c>
      <c r="AS5317" s="6">
        <f t="shared" si="1513"/>
        <v>0</v>
      </c>
      <c r="AT5317" s="6">
        <f t="shared" si="1513"/>
        <v>0</v>
      </c>
      <c r="AU5317" s="6">
        <v>0</v>
      </c>
      <c r="AV5317" s="6">
        <v>0</v>
      </c>
      <c r="AW5317" s="6">
        <f t="shared" si="1507"/>
        <v>4000</v>
      </c>
    </row>
    <row r="5318" spans="1:49">
      <c r="A5318" s="44" t="s">
        <v>797</v>
      </c>
      <c r="B5318" s="45" t="s">
        <v>1031</v>
      </c>
      <c r="C5318" s="45" t="s">
        <v>1372</v>
      </c>
      <c r="D5318" s="452" t="s">
        <v>2996</v>
      </c>
      <c r="E5318" s="213" t="s">
        <v>1402</v>
      </c>
      <c r="F5318" s="65"/>
      <c r="G5318" s="65"/>
      <c r="H5318" s="65"/>
      <c r="I5318" s="260" t="s">
        <v>1158</v>
      </c>
      <c r="J5318" s="9">
        <f>SUM(J5319:J5319)</f>
        <v>7400</v>
      </c>
      <c r="K5318" s="9">
        <f t="shared" ref="K5318:AT5318" si="1514">SUM(K5319:K5319)</f>
        <v>0</v>
      </c>
      <c r="L5318" s="9">
        <f t="shared" si="1514"/>
        <v>2420</v>
      </c>
      <c r="M5318" s="9">
        <f t="shared" si="1514"/>
        <v>0</v>
      </c>
      <c r="N5318" s="9">
        <f t="shared" si="1514"/>
        <v>0</v>
      </c>
      <c r="O5318" s="9">
        <f t="shared" si="1514"/>
        <v>0</v>
      </c>
      <c r="P5318" s="9">
        <f t="shared" si="1514"/>
        <v>0</v>
      </c>
      <c r="Q5318" s="9">
        <f t="shared" si="1514"/>
        <v>1580</v>
      </c>
      <c r="R5318" s="9">
        <f t="shared" si="1514"/>
        <v>0</v>
      </c>
      <c r="S5318" s="9">
        <f t="shared" si="1514"/>
        <v>0</v>
      </c>
      <c r="T5318" s="9">
        <f t="shared" si="1514"/>
        <v>0</v>
      </c>
      <c r="U5318" s="9">
        <v>4000</v>
      </c>
      <c r="V5318" s="9">
        <v>3400</v>
      </c>
      <c r="W5318" s="9">
        <f>SUM(W5319:W5319)</f>
        <v>0</v>
      </c>
      <c r="X5318" s="9">
        <f t="shared" si="1514"/>
        <v>0</v>
      </c>
      <c r="Y5318" s="9">
        <f t="shared" si="1514"/>
        <v>0</v>
      </c>
      <c r="Z5318" s="9">
        <f t="shared" si="1514"/>
        <v>0</v>
      </c>
      <c r="AA5318" s="9">
        <f t="shared" si="1514"/>
        <v>0</v>
      </c>
      <c r="AB5318" s="9">
        <f t="shared" si="1514"/>
        <v>0</v>
      </c>
      <c r="AC5318" s="9">
        <f t="shared" si="1514"/>
        <v>0</v>
      </c>
      <c r="AD5318" s="9">
        <f t="shared" si="1514"/>
        <v>0</v>
      </c>
      <c r="AE5318" s="9">
        <f t="shared" si="1514"/>
        <v>0</v>
      </c>
      <c r="AF5318" s="9">
        <f t="shared" si="1514"/>
        <v>0</v>
      </c>
      <c r="AG5318" s="9">
        <f t="shared" si="1514"/>
        <v>0</v>
      </c>
      <c r="AH5318" s="9">
        <v>0</v>
      </c>
      <c r="AI5318" s="9">
        <v>0</v>
      </c>
      <c r="AJ5318" s="9">
        <f>SUM(AJ5319:AJ5319)</f>
        <v>0</v>
      </c>
      <c r="AK5318" s="9">
        <f t="shared" si="1514"/>
        <v>0</v>
      </c>
      <c r="AL5318" s="9">
        <f t="shared" si="1514"/>
        <v>0</v>
      </c>
      <c r="AM5318" s="9">
        <f t="shared" si="1514"/>
        <v>0</v>
      </c>
      <c r="AN5318" s="9">
        <f t="shared" si="1514"/>
        <v>0</v>
      </c>
      <c r="AO5318" s="9">
        <f t="shared" si="1514"/>
        <v>0</v>
      </c>
      <c r="AP5318" s="9">
        <f t="shared" si="1514"/>
        <v>0</v>
      </c>
      <c r="AQ5318" s="9">
        <f t="shared" si="1514"/>
        <v>0</v>
      </c>
      <c r="AR5318" s="9">
        <f t="shared" si="1514"/>
        <v>0</v>
      </c>
      <c r="AS5318" s="9">
        <f t="shared" si="1514"/>
        <v>0</v>
      </c>
      <c r="AT5318" s="9">
        <f t="shared" si="1514"/>
        <v>0</v>
      </c>
      <c r="AU5318" s="9">
        <v>0</v>
      </c>
      <c r="AV5318" s="9">
        <v>0</v>
      </c>
      <c r="AW5318" s="9">
        <f t="shared" si="1507"/>
        <v>4000</v>
      </c>
    </row>
    <row r="5319" spans="1:49">
      <c r="A5319" s="44" t="s">
        <v>797</v>
      </c>
      <c r="B5319" s="45" t="s">
        <v>1031</v>
      </c>
      <c r="C5319" s="45" t="s">
        <v>1372</v>
      </c>
      <c r="D5319" s="452" t="s">
        <v>2996</v>
      </c>
      <c r="E5319" s="367" t="s">
        <v>1409</v>
      </c>
      <c r="F5319" s="50"/>
      <c r="G5319" s="468" t="s">
        <v>3076</v>
      </c>
      <c r="H5319" s="50" t="s">
        <v>2334</v>
      </c>
      <c r="I5319" s="42" t="s">
        <v>1518</v>
      </c>
      <c r="J5319" s="15">
        <v>7400</v>
      </c>
      <c r="L5319" s="15">
        <v>2420</v>
      </c>
      <c r="Q5319" s="15">
        <v>1580</v>
      </c>
      <c r="U5319" s="15">
        <v>4000</v>
      </c>
      <c r="V5319" s="15">
        <v>3400</v>
      </c>
      <c r="AH5319" s="15">
        <v>0</v>
      </c>
      <c r="AI5319" s="15">
        <v>0</v>
      </c>
      <c r="AU5319" s="15">
        <v>0</v>
      </c>
      <c r="AV5319" s="15">
        <v>0</v>
      </c>
      <c r="AW5319" s="15">
        <f t="shared" si="1507"/>
        <v>4000</v>
      </c>
    </row>
    <row r="5320" spans="1:49">
      <c r="A5320" s="44"/>
      <c r="B5320" s="45"/>
      <c r="C5320" s="45"/>
      <c r="D5320" s="45"/>
      <c r="E5320" s="531"/>
      <c r="F5320" s="50"/>
      <c r="G5320" s="50"/>
      <c r="H5320" s="50"/>
      <c r="I5320" s="42"/>
      <c r="U5320" s="15">
        <v>0</v>
      </c>
      <c r="V5320" s="15">
        <v>0</v>
      </c>
      <c r="AH5320" s="15">
        <v>0</v>
      </c>
      <c r="AI5320" s="15">
        <v>0</v>
      </c>
      <c r="AU5320" s="15">
        <v>0</v>
      </c>
      <c r="AV5320" s="15">
        <v>0</v>
      </c>
      <c r="AW5320" s="15">
        <f t="shared" si="1507"/>
        <v>0</v>
      </c>
    </row>
    <row r="5321" spans="1:49">
      <c r="A5321" s="44"/>
      <c r="B5321" s="45"/>
      <c r="C5321" s="45"/>
      <c r="D5321" s="45"/>
      <c r="E5321" s="531"/>
      <c r="F5321" s="50"/>
      <c r="G5321" s="50"/>
      <c r="H5321" s="50"/>
      <c r="I5321" s="49" t="s">
        <v>1631</v>
      </c>
      <c r="J5321" s="12">
        <f>SUM(J5292,J5317,J5314)</f>
        <v>41695</v>
      </c>
      <c r="K5321" s="12">
        <f t="shared" ref="K5321:AT5321" si="1515">SUM(K5292,K5317,K5314)</f>
        <v>0</v>
      </c>
      <c r="L5321" s="12">
        <f t="shared" si="1515"/>
        <v>16920</v>
      </c>
      <c r="M5321" s="12">
        <f t="shared" si="1515"/>
        <v>1295</v>
      </c>
      <c r="N5321" s="12">
        <f t="shared" si="1515"/>
        <v>0</v>
      </c>
      <c r="O5321" s="12">
        <f t="shared" si="1515"/>
        <v>1000</v>
      </c>
      <c r="P5321" s="12">
        <f t="shared" si="1515"/>
        <v>60</v>
      </c>
      <c r="Q5321" s="12">
        <f t="shared" si="1515"/>
        <v>2540</v>
      </c>
      <c r="R5321" s="12">
        <f t="shared" si="1515"/>
        <v>0</v>
      </c>
      <c r="S5321" s="12">
        <f t="shared" si="1515"/>
        <v>2185</v>
      </c>
      <c r="T5321" s="12">
        <f t="shared" si="1515"/>
        <v>0</v>
      </c>
      <c r="U5321" s="12">
        <v>24000</v>
      </c>
      <c r="V5321" s="12">
        <v>17695</v>
      </c>
      <c r="W5321" s="12">
        <f>SUM(W5292,W5317,W5314)</f>
        <v>0</v>
      </c>
      <c r="X5321" s="12">
        <f t="shared" si="1515"/>
        <v>0</v>
      </c>
      <c r="Y5321" s="12">
        <f t="shared" si="1515"/>
        <v>0</v>
      </c>
      <c r="Z5321" s="12">
        <f t="shared" si="1515"/>
        <v>0</v>
      </c>
      <c r="AA5321" s="12">
        <f t="shared" si="1515"/>
        <v>0</v>
      </c>
      <c r="AB5321" s="12">
        <f t="shared" si="1515"/>
        <v>0</v>
      </c>
      <c r="AC5321" s="12">
        <f t="shared" si="1515"/>
        <v>0</v>
      </c>
      <c r="AD5321" s="12">
        <f t="shared" si="1515"/>
        <v>0</v>
      </c>
      <c r="AE5321" s="12">
        <f t="shared" si="1515"/>
        <v>0</v>
      </c>
      <c r="AF5321" s="12">
        <f t="shared" si="1515"/>
        <v>0</v>
      </c>
      <c r="AG5321" s="12">
        <f t="shared" si="1515"/>
        <v>0</v>
      </c>
      <c r="AH5321" s="12">
        <v>0</v>
      </c>
      <c r="AI5321" s="12">
        <v>0</v>
      </c>
      <c r="AJ5321" s="12">
        <f>SUM(AJ5292,AJ5317,AJ5314)</f>
        <v>1000</v>
      </c>
      <c r="AK5321" s="12">
        <f t="shared" si="1515"/>
        <v>0</v>
      </c>
      <c r="AL5321" s="12">
        <f t="shared" si="1515"/>
        <v>0</v>
      </c>
      <c r="AM5321" s="12">
        <f t="shared" si="1515"/>
        <v>0</v>
      </c>
      <c r="AN5321" s="12">
        <f t="shared" si="1515"/>
        <v>0</v>
      </c>
      <c r="AO5321" s="12">
        <f t="shared" si="1515"/>
        <v>0</v>
      </c>
      <c r="AP5321" s="12">
        <f t="shared" si="1515"/>
        <v>1000</v>
      </c>
      <c r="AQ5321" s="12">
        <f t="shared" si="1515"/>
        <v>0</v>
      </c>
      <c r="AR5321" s="12">
        <f t="shared" si="1515"/>
        <v>0</v>
      </c>
      <c r="AS5321" s="12">
        <f t="shared" si="1515"/>
        <v>0</v>
      </c>
      <c r="AT5321" s="12">
        <f t="shared" si="1515"/>
        <v>0</v>
      </c>
      <c r="AU5321" s="12">
        <v>1000</v>
      </c>
      <c r="AV5321" s="12">
        <v>0</v>
      </c>
      <c r="AW5321" s="12">
        <f t="shared" si="1507"/>
        <v>25000</v>
      </c>
    </row>
    <row r="5322" spans="1:49">
      <c r="A5322" s="44"/>
      <c r="B5322" s="45"/>
      <c r="C5322" s="45"/>
      <c r="D5322" s="45"/>
      <c r="E5322" s="531"/>
      <c r="F5322" s="50"/>
      <c r="G5322" s="50"/>
      <c r="H5322" s="50"/>
      <c r="I5322" s="53"/>
    </row>
    <row r="5323" spans="1:49">
      <c r="A5323" s="44"/>
      <c r="B5323" s="45"/>
      <c r="C5323" s="45"/>
      <c r="D5323" s="45"/>
      <c r="E5323" s="531"/>
      <c r="F5323" s="50"/>
      <c r="G5323" s="50"/>
      <c r="H5323" s="50"/>
      <c r="I5323" s="146" t="s">
        <v>970</v>
      </c>
      <c r="J5323" s="29"/>
      <c r="K5323" s="29"/>
      <c r="L5323" s="29"/>
      <c r="M5323" s="29"/>
      <c r="N5323" s="29"/>
      <c r="O5323" s="29"/>
      <c r="P5323" s="29"/>
      <c r="Q5323" s="29"/>
      <c r="R5323" s="29"/>
      <c r="S5323" s="29"/>
      <c r="T5323" s="29"/>
      <c r="U5323" s="29"/>
      <c r="V5323" s="29"/>
      <c r="W5323" s="29"/>
      <c r="X5323" s="29"/>
      <c r="Y5323" s="29"/>
      <c r="Z5323" s="29"/>
      <c r="AA5323" s="29"/>
      <c r="AB5323" s="29"/>
      <c r="AC5323" s="29"/>
      <c r="AD5323" s="29"/>
      <c r="AE5323" s="29"/>
      <c r="AF5323" s="29"/>
      <c r="AG5323" s="29"/>
      <c r="AH5323" s="29"/>
      <c r="AI5323" s="29"/>
      <c r="AJ5323" s="29"/>
      <c r="AK5323" s="29"/>
      <c r="AL5323" s="29"/>
      <c r="AM5323" s="29"/>
      <c r="AN5323" s="29"/>
      <c r="AO5323" s="29"/>
      <c r="AP5323" s="29"/>
      <c r="AQ5323" s="29"/>
      <c r="AR5323" s="29"/>
      <c r="AS5323" s="29"/>
      <c r="AT5323" s="29"/>
      <c r="AU5323" s="29"/>
      <c r="AV5323" s="29"/>
      <c r="AW5323" s="29"/>
    </row>
    <row r="5324" spans="1:49" ht="13.5" thickBot="1">
      <c r="A5324" s="48"/>
      <c r="B5324" s="42"/>
      <c r="C5324" s="42"/>
      <c r="D5324" s="42"/>
      <c r="E5324" s="531"/>
      <c r="F5324" s="50"/>
      <c r="G5324" s="50"/>
      <c r="H5324" s="50"/>
      <c r="I5324" s="146"/>
      <c r="J5324" s="29"/>
      <c r="K5324" s="29"/>
      <c r="L5324" s="29"/>
      <c r="M5324" s="29"/>
      <c r="N5324" s="29"/>
      <c r="O5324" s="29"/>
      <c r="P5324" s="29"/>
      <c r="Q5324" s="29"/>
      <c r="R5324" s="29"/>
      <c r="S5324" s="29"/>
      <c r="T5324" s="29"/>
      <c r="U5324" s="29"/>
      <c r="V5324" s="29"/>
      <c r="W5324" s="29"/>
      <c r="X5324" s="29"/>
      <c r="Y5324" s="29"/>
      <c r="Z5324" s="29"/>
      <c r="AA5324" s="29"/>
      <c r="AB5324" s="29"/>
      <c r="AC5324" s="29"/>
      <c r="AD5324" s="29"/>
      <c r="AE5324" s="29"/>
      <c r="AF5324" s="29"/>
      <c r="AG5324" s="29"/>
      <c r="AH5324" s="29"/>
      <c r="AI5324" s="29"/>
      <c r="AJ5324" s="29"/>
      <c r="AK5324" s="29"/>
      <c r="AL5324" s="29"/>
      <c r="AM5324" s="29"/>
      <c r="AN5324" s="29"/>
      <c r="AO5324" s="29"/>
      <c r="AP5324" s="29"/>
      <c r="AQ5324" s="29"/>
      <c r="AR5324" s="29"/>
      <c r="AS5324" s="29"/>
      <c r="AT5324" s="29"/>
      <c r="AU5324" s="29"/>
      <c r="AV5324" s="29"/>
      <c r="AW5324" s="29"/>
    </row>
    <row r="5325" spans="1:49" ht="35.25" customHeight="1" thickTop="1" thickBot="1">
      <c r="A5325" s="48"/>
      <c r="B5325" s="42"/>
      <c r="C5325" s="42"/>
      <c r="D5325" s="42"/>
      <c r="E5325" s="531"/>
      <c r="F5325" s="50"/>
      <c r="G5325" s="50"/>
      <c r="H5325" s="50"/>
      <c r="I5325" s="5" t="s">
        <v>2331</v>
      </c>
      <c r="J5325" s="364" t="s">
        <v>2891</v>
      </c>
      <c r="K5325" s="364" t="s">
        <v>2879</v>
      </c>
      <c r="L5325" s="364" t="s">
        <v>2880</v>
      </c>
      <c r="M5325" s="364" t="s">
        <v>2881</v>
      </c>
      <c r="N5325" s="364" t="s">
        <v>2882</v>
      </c>
      <c r="O5325" s="364" t="s">
        <v>2883</v>
      </c>
      <c r="P5325" s="364" t="s">
        <v>2884</v>
      </c>
      <c r="Q5325" s="364" t="s">
        <v>2885</v>
      </c>
      <c r="R5325" s="364" t="s">
        <v>2886</v>
      </c>
      <c r="S5325" s="364" t="s">
        <v>2887</v>
      </c>
      <c r="T5325" s="364" t="s">
        <v>2888</v>
      </c>
      <c r="U5325" s="364" t="s">
        <v>2889</v>
      </c>
      <c r="V5325" s="364" t="s">
        <v>2890</v>
      </c>
      <c r="W5325" s="365" t="s">
        <v>2893</v>
      </c>
      <c r="X5325" s="365" t="s">
        <v>2879</v>
      </c>
      <c r="Y5325" s="365" t="s">
        <v>2880</v>
      </c>
      <c r="Z5325" s="365" t="s">
        <v>2881</v>
      </c>
      <c r="AA5325" s="365" t="s">
        <v>2882</v>
      </c>
      <c r="AB5325" s="365" t="s">
        <v>2883</v>
      </c>
      <c r="AC5325" s="365" t="s">
        <v>2884</v>
      </c>
      <c r="AD5325" s="365" t="s">
        <v>2885</v>
      </c>
      <c r="AE5325" s="365" t="s">
        <v>2886</v>
      </c>
      <c r="AF5325" s="365" t="s">
        <v>2887</v>
      </c>
      <c r="AG5325" s="365" t="s">
        <v>2888</v>
      </c>
      <c r="AH5325" s="365" t="s">
        <v>2889</v>
      </c>
      <c r="AI5325" s="365" t="s">
        <v>2890</v>
      </c>
      <c r="AJ5325" s="366" t="s">
        <v>2892</v>
      </c>
      <c r="AK5325" s="366" t="s">
        <v>2879</v>
      </c>
      <c r="AL5325" s="366" t="s">
        <v>2880</v>
      </c>
      <c r="AM5325" s="366" t="s">
        <v>2881</v>
      </c>
      <c r="AN5325" s="366" t="s">
        <v>2882</v>
      </c>
      <c r="AO5325" s="366" t="s">
        <v>2883</v>
      </c>
      <c r="AP5325" s="366" t="s">
        <v>2884</v>
      </c>
      <c r="AQ5325" s="366" t="s">
        <v>2885</v>
      </c>
      <c r="AR5325" s="366" t="s">
        <v>2886</v>
      </c>
      <c r="AS5325" s="366" t="s">
        <v>2887</v>
      </c>
      <c r="AT5325" s="366" t="s">
        <v>2888</v>
      </c>
      <c r="AU5325" s="366" t="s">
        <v>2889</v>
      </c>
      <c r="AV5325" s="366" t="s">
        <v>2890</v>
      </c>
      <c r="AW5325" s="368" t="s">
        <v>2895</v>
      </c>
    </row>
    <row r="5326" spans="1:49">
      <c r="A5326" s="48"/>
      <c r="B5326" s="42"/>
      <c r="C5326" s="42"/>
      <c r="D5326" s="42"/>
      <c r="E5326" s="531"/>
      <c r="F5326" s="50"/>
      <c r="G5326" s="50"/>
      <c r="H5326" s="50"/>
      <c r="I5326" s="34"/>
      <c r="J5326" s="202" t="s">
        <v>1224</v>
      </c>
      <c r="K5326" s="202">
        <v>1</v>
      </c>
      <c r="L5326" s="202">
        <v>2</v>
      </c>
      <c r="M5326" s="202">
        <v>3</v>
      </c>
      <c r="N5326" s="202">
        <v>4</v>
      </c>
      <c r="O5326" s="202">
        <v>5</v>
      </c>
      <c r="P5326" s="202">
        <v>6</v>
      </c>
      <c r="Q5326" s="202">
        <v>7</v>
      </c>
      <c r="R5326" s="202">
        <v>8</v>
      </c>
      <c r="S5326" s="202">
        <v>9</v>
      </c>
      <c r="T5326" s="202">
        <v>10</v>
      </c>
      <c r="U5326" s="202">
        <v>13</v>
      </c>
      <c r="V5326" s="202">
        <v>14</v>
      </c>
      <c r="W5326" s="202" t="s">
        <v>1224</v>
      </c>
      <c r="X5326" s="202">
        <v>1</v>
      </c>
      <c r="Y5326" s="202">
        <v>2</v>
      </c>
      <c r="Z5326" s="202">
        <v>3</v>
      </c>
      <c r="AA5326" s="202">
        <v>4</v>
      </c>
      <c r="AB5326" s="202">
        <v>5</v>
      </c>
      <c r="AC5326" s="202">
        <v>6</v>
      </c>
      <c r="AD5326" s="202">
        <v>7</v>
      </c>
      <c r="AE5326" s="202">
        <v>8</v>
      </c>
      <c r="AF5326" s="202">
        <v>9</v>
      </c>
      <c r="AG5326" s="202">
        <v>10</v>
      </c>
      <c r="AH5326" s="202">
        <v>13</v>
      </c>
      <c r="AI5326" s="202">
        <v>14</v>
      </c>
      <c r="AJ5326" s="202" t="s">
        <v>1224</v>
      </c>
      <c r="AK5326" s="202">
        <v>1</v>
      </c>
      <c r="AL5326" s="202">
        <v>2</v>
      </c>
      <c r="AM5326" s="202">
        <v>3</v>
      </c>
      <c r="AN5326" s="202">
        <v>4</v>
      </c>
      <c r="AO5326" s="202">
        <v>5</v>
      </c>
      <c r="AP5326" s="202">
        <v>6</v>
      </c>
      <c r="AQ5326" s="202">
        <v>7</v>
      </c>
      <c r="AR5326" s="202">
        <v>8</v>
      </c>
      <c r="AS5326" s="202">
        <v>9</v>
      </c>
      <c r="AT5326" s="202">
        <v>10</v>
      </c>
      <c r="AU5326" s="202">
        <v>13</v>
      </c>
      <c r="AV5326" s="202">
        <v>14</v>
      </c>
      <c r="AW5326" s="202">
        <v>15</v>
      </c>
    </row>
    <row r="5327" spans="1:49">
      <c r="A5327" s="48"/>
      <c r="B5327" s="42"/>
      <c r="C5327" s="42"/>
      <c r="D5327" s="42"/>
      <c r="E5327" s="531"/>
      <c r="F5327" s="50"/>
      <c r="G5327" s="50"/>
      <c r="H5327" s="50"/>
      <c r="I5327" s="276" t="s">
        <v>2379</v>
      </c>
      <c r="J5327" s="277">
        <f>SUM(J5321)</f>
        <v>41695</v>
      </c>
      <c r="K5327" s="277">
        <f t="shared" ref="K5327:AT5327" si="1516">SUM(K5321)</f>
        <v>0</v>
      </c>
      <c r="L5327" s="277">
        <f t="shared" si="1516"/>
        <v>16920</v>
      </c>
      <c r="M5327" s="277">
        <f t="shared" si="1516"/>
        <v>1295</v>
      </c>
      <c r="N5327" s="277">
        <f t="shared" si="1516"/>
        <v>0</v>
      </c>
      <c r="O5327" s="277">
        <f t="shared" si="1516"/>
        <v>1000</v>
      </c>
      <c r="P5327" s="277">
        <f t="shared" si="1516"/>
        <v>60</v>
      </c>
      <c r="Q5327" s="277">
        <f t="shared" si="1516"/>
        <v>2540</v>
      </c>
      <c r="R5327" s="277">
        <f t="shared" si="1516"/>
        <v>0</v>
      </c>
      <c r="S5327" s="277">
        <f t="shared" si="1516"/>
        <v>2185</v>
      </c>
      <c r="T5327" s="277">
        <f t="shared" si="1516"/>
        <v>0</v>
      </c>
      <c r="U5327" s="277">
        <v>24000</v>
      </c>
      <c r="V5327" s="277">
        <v>17695</v>
      </c>
      <c r="W5327" s="277">
        <f>SUM(W5321)</f>
        <v>0</v>
      </c>
      <c r="X5327" s="277">
        <f t="shared" si="1516"/>
        <v>0</v>
      </c>
      <c r="Y5327" s="277">
        <f t="shared" si="1516"/>
        <v>0</v>
      </c>
      <c r="Z5327" s="277">
        <f t="shared" si="1516"/>
        <v>0</v>
      </c>
      <c r="AA5327" s="277">
        <f t="shared" si="1516"/>
        <v>0</v>
      </c>
      <c r="AB5327" s="277">
        <f t="shared" si="1516"/>
        <v>0</v>
      </c>
      <c r="AC5327" s="277">
        <f t="shared" si="1516"/>
        <v>0</v>
      </c>
      <c r="AD5327" s="277">
        <f t="shared" si="1516"/>
        <v>0</v>
      </c>
      <c r="AE5327" s="277">
        <f t="shared" si="1516"/>
        <v>0</v>
      </c>
      <c r="AF5327" s="277">
        <f t="shared" si="1516"/>
        <v>0</v>
      </c>
      <c r="AG5327" s="277">
        <f t="shared" si="1516"/>
        <v>0</v>
      </c>
      <c r="AH5327" s="277">
        <v>0</v>
      </c>
      <c r="AI5327" s="277">
        <v>0</v>
      </c>
      <c r="AJ5327" s="277">
        <f>SUM(AJ5321)</f>
        <v>1000</v>
      </c>
      <c r="AK5327" s="277">
        <f t="shared" si="1516"/>
        <v>0</v>
      </c>
      <c r="AL5327" s="277">
        <f t="shared" si="1516"/>
        <v>0</v>
      </c>
      <c r="AM5327" s="277">
        <f t="shared" si="1516"/>
        <v>0</v>
      </c>
      <c r="AN5327" s="277">
        <f t="shared" si="1516"/>
        <v>0</v>
      </c>
      <c r="AO5327" s="277">
        <f t="shared" si="1516"/>
        <v>0</v>
      </c>
      <c r="AP5327" s="277">
        <f t="shared" si="1516"/>
        <v>1000</v>
      </c>
      <c r="AQ5327" s="277">
        <f t="shared" si="1516"/>
        <v>0</v>
      </c>
      <c r="AR5327" s="277">
        <f t="shared" si="1516"/>
        <v>0</v>
      </c>
      <c r="AS5327" s="277">
        <f t="shared" si="1516"/>
        <v>0</v>
      </c>
      <c r="AT5327" s="277">
        <f t="shared" si="1516"/>
        <v>0</v>
      </c>
      <c r="AU5327" s="277">
        <v>1000</v>
      </c>
      <c r="AV5327" s="277">
        <v>0</v>
      </c>
      <c r="AW5327" s="277">
        <f>U5327+AH5327+AU5327</f>
        <v>25000</v>
      </c>
    </row>
    <row r="5328" spans="1:49">
      <c r="A5328" s="48"/>
      <c r="B5328" s="42"/>
      <c r="C5328" s="42"/>
      <c r="D5328" s="42"/>
      <c r="E5328" s="531"/>
      <c r="F5328" s="50"/>
      <c r="G5328" s="50"/>
      <c r="H5328" s="50"/>
      <c r="I5328" s="276"/>
      <c r="J5328" s="277"/>
      <c r="K5328" s="277"/>
      <c r="L5328" s="277"/>
      <c r="M5328" s="277"/>
      <c r="N5328" s="277"/>
      <c r="O5328" s="277"/>
      <c r="P5328" s="277"/>
      <c r="Q5328" s="277"/>
      <c r="R5328" s="277"/>
      <c r="S5328" s="277"/>
      <c r="T5328" s="277"/>
      <c r="U5328" s="277">
        <v>0</v>
      </c>
      <c r="V5328" s="277">
        <v>0</v>
      </c>
      <c r="W5328" s="277"/>
      <c r="X5328" s="277"/>
      <c r="Y5328" s="277"/>
      <c r="Z5328" s="277"/>
      <c r="AA5328" s="277"/>
      <c r="AB5328" s="277"/>
      <c r="AC5328" s="277"/>
      <c r="AD5328" s="277"/>
      <c r="AE5328" s="277"/>
      <c r="AF5328" s="277"/>
      <c r="AG5328" s="277"/>
      <c r="AH5328" s="277">
        <v>0</v>
      </c>
      <c r="AI5328" s="277">
        <v>0</v>
      </c>
      <c r="AJ5328" s="277"/>
      <c r="AK5328" s="277"/>
      <c r="AL5328" s="277"/>
      <c r="AM5328" s="277"/>
      <c r="AN5328" s="277"/>
      <c r="AO5328" s="277"/>
      <c r="AP5328" s="277"/>
      <c r="AQ5328" s="277"/>
      <c r="AR5328" s="277"/>
      <c r="AS5328" s="277"/>
      <c r="AT5328" s="277"/>
      <c r="AU5328" s="277">
        <v>0</v>
      </c>
      <c r="AV5328" s="277">
        <v>0</v>
      </c>
      <c r="AW5328" s="277">
        <f>U5328+AH5328+AU5328</f>
        <v>0</v>
      </c>
    </row>
    <row r="5329" spans="1:49">
      <c r="A5329" s="48"/>
      <c r="B5329" s="42"/>
      <c r="C5329" s="42"/>
      <c r="D5329" s="42"/>
      <c r="E5329" s="531"/>
      <c r="F5329" s="50"/>
      <c r="G5329" s="50"/>
      <c r="H5329" s="50"/>
      <c r="I5329" s="276"/>
      <c r="J5329" s="277"/>
      <c r="K5329" s="277"/>
      <c r="L5329" s="277"/>
      <c r="M5329" s="277"/>
      <c r="N5329" s="277"/>
      <c r="O5329" s="277"/>
      <c r="P5329" s="277"/>
      <c r="Q5329" s="277"/>
      <c r="R5329" s="277"/>
      <c r="S5329" s="277"/>
      <c r="T5329" s="277"/>
      <c r="U5329" s="277">
        <v>0</v>
      </c>
      <c r="V5329" s="277">
        <v>0</v>
      </c>
      <c r="W5329" s="277"/>
      <c r="X5329" s="277"/>
      <c r="Y5329" s="277"/>
      <c r="Z5329" s="277"/>
      <c r="AA5329" s="277"/>
      <c r="AB5329" s="277"/>
      <c r="AC5329" s="277"/>
      <c r="AD5329" s="277"/>
      <c r="AE5329" s="277"/>
      <c r="AF5329" s="277"/>
      <c r="AG5329" s="277"/>
      <c r="AH5329" s="277">
        <v>0</v>
      </c>
      <c r="AI5329" s="277">
        <v>0</v>
      </c>
      <c r="AJ5329" s="277"/>
      <c r="AK5329" s="277"/>
      <c r="AL5329" s="277"/>
      <c r="AM5329" s="277"/>
      <c r="AN5329" s="277"/>
      <c r="AO5329" s="277"/>
      <c r="AP5329" s="277"/>
      <c r="AQ5329" s="277"/>
      <c r="AR5329" s="277"/>
      <c r="AS5329" s="277"/>
      <c r="AT5329" s="277"/>
      <c r="AU5329" s="277">
        <v>0</v>
      </c>
      <c r="AV5329" s="277">
        <v>0</v>
      </c>
      <c r="AW5329" s="277">
        <f>U5329+AH5329+AU5329</f>
        <v>0</v>
      </c>
    </row>
    <row r="5330" spans="1:49">
      <c r="A5330" s="48"/>
      <c r="B5330" s="42"/>
      <c r="C5330" s="42"/>
      <c r="D5330" s="42"/>
      <c r="E5330" s="531"/>
      <c r="F5330" s="50"/>
      <c r="G5330" s="50"/>
      <c r="H5330" s="50"/>
      <c r="I5330" s="276"/>
      <c r="J5330" s="277"/>
      <c r="K5330" s="277"/>
      <c r="L5330" s="277"/>
      <c r="M5330" s="277"/>
      <c r="N5330" s="277"/>
      <c r="O5330" s="277"/>
      <c r="P5330" s="277"/>
      <c r="Q5330" s="277"/>
      <c r="R5330" s="277"/>
      <c r="S5330" s="277"/>
      <c r="T5330" s="277"/>
      <c r="U5330" s="277">
        <v>0</v>
      </c>
      <c r="V5330" s="277">
        <v>0</v>
      </c>
      <c r="W5330" s="277"/>
      <c r="X5330" s="277"/>
      <c r="Y5330" s="277"/>
      <c r="Z5330" s="277"/>
      <c r="AA5330" s="277"/>
      <c r="AB5330" s="277"/>
      <c r="AC5330" s="277"/>
      <c r="AD5330" s="277"/>
      <c r="AE5330" s="277"/>
      <c r="AF5330" s="277"/>
      <c r="AG5330" s="277"/>
      <c r="AH5330" s="277">
        <v>0</v>
      </c>
      <c r="AI5330" s="277">
        <v>0</v>
      </c>
      <c r="AJ5330" s="277"/>
      <c r="AK5330" s="277"/>
      <c r="AL5330" s="277"/>
      <c r="AM5330" s="277"/>
      <c r="AN5330" s="277"/>
      <c r="AO5330" s="277"/>
      <c r="AP5330" s="277"/>
      <c r="AQ5330" s="277"/>
      <c r="AR5330" s="277"/>
      <c r="AS5330" s="277"/>
      <c r="AT5330" s="277"/>
      <c r="AU5330" s="277">
        <v>0</v>
      </c>
      <c r="AV5330" s="277">
        <v>0</v>
      </c>
      <c r="AW5330" s="277">
        <f>U5330+AH5330+AU5330</f>
        <v>0</v>
      </c>
    </row>
    <row r="5331" spans="1:49">
      <c r="A5331" s="48"/>
      <c r="B5331" s="42"/>
      <c r="C5331" s="42"/>
      <c r="D5331" s="42"/>
      <c r="E5331" s="531"/>
      <c r="F5331" s="50"/>
      <c r="G5331" s="50"/>
      <c r="H5331" s="50"/>
      <c r="I5331" s="276" t="s">
        <v>1631</v>
      </c>
      <c r="J5331" s="277">
        <f>SUM(J5327:J5330)</f>
        <v>41695</v>
      </c>
      <c r="K5331" s="277">
        <f t="shared" ref="K5331:AT5331" si="1517">SUM(K5327:K5330)</f>
        <v>0</v>
      </c>
      <c r="L5331" s="277">
        <f t="shared" si="1517"/>
        <v>16920</v>
      </c>
      <c r="M5331" s="277">
        <f t="shared" si="1517"/>
        <v>1295</v>
      </c>
      <c r="N5331" s="277">
        <f t="shared" si="1517"/>
        <v>0</v>
      </c>
      <c r="O5331" s="277">
        <f t="shared" si="1517"/>
        <v>1000</v>
      </c>
      <c r="P5331" s="277">
        <f t="shared" si="1517"/>
        <v>60</v>
      </c>
      <c r="Q5331" s="277">
        <f t="shared" si="1517"/>
        <v>2540</v>
      </c>
      <c r="R5331" s="277">
        <f t="shared" si="1517"/>
        <v>0</v>
      </c>
      <c r="S5331" s="277">
        <f t="shared" si="1517"/>
        <v>2185</v>
      </c>
      <c r="T5331" s="277">
        <f t="shared" si="1517"/>
        <v>0</v>
      </c>
      <c r="U5331" s="277">
        <v>24000</v>
      </c>
      <c r="V5331" s="277">
        <v>17695</v>
      </c>
      <c r="W5331" s="277">
        <f>SUM(W5327:W5330)</f>
        <v>0</v>
      </c>
      <c r="X5331" s="277">
        <f t="shared" si="1517"/>
        <v>0</v>
      </c>
      <c r="Y5331" s="277">
        <f t="shared" si="1517"/>
        <v>0</v>
      </c>
      <c r="Z5331" s="277">
        <f t="shared" si="1517"/>
        <v>0</v>
      </c>
      <c r="AA5331" s="277">
        <f t="shared" si="1517"/>
        <v>0</v>
      </c>
      <c r="AB5331" s="277">
        <f t="shared" si="1517"/>
        <v>0</v>
      </c>
      <c r="AC5331" s="277">
        <f t="shared" si="1517"/>
        <v>0</v>
      </c>
      <c r="AD5331" s="277">
        <f t="shared" si="1517"/>
        <v>0</v>
      </c>
      <c r="AE5331" s="277">
        <f t="shared" si="1517"/>
        <v>0</v>
      </c>
      <c r="AF5331" s="277">
        <f t="shared" si="1517"/>
        <v>0</v>
      </c>
      <c r="AG5331" s="277">
        <f t="shared" si="1517"/>
        <v>0</v>
      </c>
      <c r="AH5331" s="277">
        <v>0</v>
      </c>
      <c r="AI5331" s="277">
        <v>0</v>
      </c>
      <c r="AJ5331" s="277">
        <f>SUM(AJ5327:AJ5330)</f>
        <v>1000</v>
      </c>
      <c r="AK5331" s="277">
        <f t="shared" si="1517"/>
        <v>0</v>
      </c>
      <c r="AL5331" s="277">
        <f t="shared" si="1517"/>
        <v>0</v>
      </c>
      <c r="AM5331" s="277">
        <f t="shared" si="1517"/>
        <v>0</v>
      </c>
      <c r="AN5331" s="277">
        <f t="shared" si="1517"/>
        <v>0</v>
      </c>
      <c r="AO5331" s="277">
        <f t="shared" si="1517"/>
        <v>0</v>
      </c>
      <c r="AP5331" s="277">
        <f t="shared" si="1517"/>
        <v>1000</v>
      </c>
      <c r="AQ5331" s="277">
        <f t="shared" si="1517"/>
        <v>0</v>
      </c>
      <c r="AR5331" s="277">
        <f t="shared" si="1517"/>
        <v>0</v>
      </c>
      <c r="AS5331" s="277">
        <f t="shared" si="1517"/>
        <v>0</v>
      </c>
      <c r="AT5331" s="277">
        <f t="shared" si="1517"/>
        <v>0</v>
      </c>
      <c r="AU5331" s="277">
        <v>1000</v>
      </c>
      <c r="AV5331" s="277">
        <v>0</v>
      </c>
      <c r="AW5331" s="277">
        <f>U5331+AH5331+AU5331</f>
        <v>25000</v>
      </c>
    </row>
    <row r="5332" spans="1:49">
      <c r="A5332" s="48"/>
      <c r="B5332" s="42"/>
      <c r="C5332" s="42"/>
      <c r="D5332" s="42"/>
      <c r="E5332" s="531"/>
      <c r="F5332" s="50"/>
      <c r="G5332" s="50"/>
      <c r="H5332" s="50"/>
      <c r="I5332" s="146"/>
      <c r="J5332" s="29"/>
      <c r="K5332" s="29"/>
      <c r="L5332" s="29"/>
      <c r="M5332" s="29"/>
      <c r="N5332" s="29"/>
      <c r="O5332" s="29"/>
      <c r="P5332" s="29"/>
      <c r="Q5332" s="29"/>
      <c r="R5332" s="29"/>
      <c r="S5332" s="29"/>
      <c r="T5332" s="29"/>
      <c r="U5332" s="29"/>
      <c r="V5332" s="29"/>
      <c r="W5332" s="29"/>
      <c r="X5332" s="29"/>
      <c r="Y5332" s="29"/>
      <c r="Z5332" s="29"/>
      <c r="AA5332" s="29"/>
      <c r="AB5332" s="29"/>
      <c r="AC5332" s="29"/>
      <c r="AD5332" s="29"/>
      <c r="AE5332" s="29"/>
      <c r="AF5332" s="29"/>
      <c r="AG5332" s="29"/>
      <c r="AH5332" s="29"/>
      <c r="AI5332" s="29"/>
      <c r="AJ5332" s="29"/>
      <c r="AK5332" s="29"/>
      <c r="AL5332" s="29"/>
      <c r="AM5332" s="29"/>
      <c r="AN5332" s="29"/>
      <c r="AO5332" s="29"/>
      <c r="AP5332" s="29"/>
      <c r="AQ5332" s="29"/>
      <c r="AR5332" s="29"/>
      <c r="AS5332" s="29"/>
      <c r="AT5332" s="29"/>
      <c r="AU5332" s="29"/>
      <c r="AV5332" s="29"/>
      <c r="AW5332" s="29"/>
    </row>
    <row r="5333" spans="1:49">
      <c r="A5333" s="44"/>
      <c r="B5333" s="45"/>
      <c r="C5333" s="45"/>
      <c r="D5333" s="45"/>
      <c r="E5333" s="531"/>
      <c r="F5333" s="50"/>
      <c r="G5333" s="50"/>
      <c r="H5333" s="50"/>
      <c r="I5333" s="14"/>
    </row>
    <row r="5334" spans="1:49" ht="16.5" thickBot="1">
      <c r="A5334" s="78" t="s">
        <v>2146</v>
      </c>
      <c r="B5334" s="78"/>
      <c r="C5334" s="78"/>
      <c r="D5334" s="463"/>
      <c r="E5334" s="539"/>
      <c r="F5334" s="129"/>
      <c r="G5334" s="129"/>
      <c r="H5334" s="129"/>
      <c r="I5334" s="103"/>
    </row>
    <row r="5335" spans="1:49" s="151" customFormat="1" ht="36" customHeight="1" thickTop="1" thickBot="1">
      <c r="A5335" s="147" t="s">
        <v>2079</v>
      </c>
      <c r="B5335" s="5" t="s">
        <v>2080</v>
      </c>
      <c r="C5335" s="5" t="s">
        <v>1335</v>
      </c>
      <c r="D5335" s="450"/>
      <c r="E5335" s="148" t="s">
        <v>1570</v>
      </c>
      <c r="F5335" s="149" t="s">
        <v>1438</v>
      </c>
      <c r="G5335" s="149"/>
      <c r="H5335" s="149" t="s">
        <v>2332</v>
      </c>
      <c r="I5335" s="5" t="s">
        <v>856</v>
      </c>
      <c r="J5335" s="364" t="s">
        <v>2891</v>
      </c>
      <c r="K5335" s="364" t="s">
        <v>2879</v>
      </c>
      <c r="L5335" s="364" t="s">
        <v>2880</v>
      </c>
      <c r="M5335" s="364" t="s">
        <v>2881</v>
      </c>
      <c r="N5335" s="364" t="s">
        <v>2882</v>
      </c>
      <c r="O5335" s="364" t="s">
        <v>2883</v>
      </c>
      <c r="P5335" s="364" t="s">
        <v>2884</v>
      </c>
      <c r="Q5335" s="364" t="s">
        <v>2885</v>
      </c>
      <c r="R5335" s="364" t="s">
        <v>2886</v>
      </c>
      <c r="S5335" s="364" t="s">
        <v>2887</v>
      </c>
      <c r="T5335" s="364" t="s">
        <v>2888</v>
      </c>
      <c r="U5335" s="364" t="s">
        <v>2889</v>
      </c>
      <c r="V5335" s="364" t="s">
        <v>2890</v>
      </c>
      <c r="W5335" s="365" t="s">
        <v>2893</v>
      </c>
      <c r="X5335" s="365" t="s">
        <v>2879</v>
      </c>
      <c r="Y5335" s="365" t="s">
        <v>2880</v>
      </c>
      <c r="Z5335" s="365" t="s">
        <v>2881</v>
      </c>
      <c r="AA5335" s="365" t="s">
        <v>2882</v>
      </c>
      <c r="AB5335" s="365" t="s">
        <v>2883</v>
      </c>
      <c r="AC5335" s="365" t="s">
        <v>2884</v>
      </c>
      <c r="AD5335" s="365" t="s">
        <v>2885</v>
      </c>
      <c r="AE5335" s="365" t="s">
        <v>2886</v>
      </c>
      <c r="AF5335" s="365" t="s">
        <v>2887</v>
      </c>
      <c r="AG5335" s="365" t="s">
        <v>2888</v>
      </c>
      <c r="AH5335" s="365" t="s">
        <v>2889</v>
      </c>
      <c r="AI5335" s="365" t="s">
        <v>2890</v>
      </c>
      <c r="AJ5335" s="366" t="s">
        <v>2892</v>
      </c>
      <c r="AK5335" s="366" t="s">
        <v>2879</v>
      </c>
      <c r="AL5335" s="366" t="s">
        <v>2880</v>
      </c>
      <c r="AM5335" s="366" t="s">
        <v>2881</v>
      </c>
      <c r="AN5335" s="366" t="s">
        <v>2882</v>
      </c>
      <c r="AO5335" s="366" t="s">
        <v>2883</v>
      </c>
      <c r="AP5335" s="366" t="s">
        <v>2884</v>
      </c>
      <c r="AQ5335" s="366" t="s">
        <v>2885</v>
      </c>
      <c r="AR5335" s="366" t="s">
        <v>2886</v>
      </c>
      <c r="AS5335" s="366" t="s">
        <v>2887</v>
      </c>
      <c r="AT5335" s="366" t="s">
        <v>2888</v>
      </c>
      <c r="AU5335" s="366" t="s">
        <v>2889</v>
      </c>
      <c r="AV5335" s="366" t="s">
        <v>2890</v>
      </c>
      <c r="AW5335" s="368" t="s">
        <v>2895</v>
      </c>
    </row>
    <row r="5336" spans="1:49">
      <c r="A5336" s="33"/>
      <c r="B5336" s="34"/>
      <c r="C5336" s="34"/>
      <c r="D5336" s="34"/>
      <c r="E5336" s="35"/>
      <c r="F5336" s="36"/>
      <c r="G5336" s="36"/>
      <c r="H5336" s="36"/>
      <c r="I5336" s="34"/>
      <c r="J5336" s="202" t="s">
        <v>1224</v>
      </c>
      <c r="K5336" s="202">
        <v>1</v>
      </c>
      <c r="L5336" s="202">
        <v>2</v>
      </c>
      <c r="M5336" s="202">
        <v>3</v>
      </c>
      <c r="N5336" s="202">
        <v>4</v>
      </c>
      <c r="O5336" s="202">
        <v>5</v>
      </c>
      <c r="P5336" s="202">
        <v>6</v>
      </c>
      <c r="Q5336" s="202">
        <v>7</v>
      </c>
      <c r="R5336" s="202">
        <v>8</v>
      </c>
      <c r="S5336" s="202">
        <v>9</v>
      </c>
      <c r="T5336" s="202">
        <v>10</v>
      </c>
      <c r="U5336" s="202">
        <v>13</v>
      </c>
      <c r="V5336" s="202">
        <v>14</v>
      </c>
      <c r="W5336" s="202" t="s">
        <v>1224</v>
      </c>
      <c r="X5336" s="202">
        <v>1</v>
      </c>
      <c r="Y5336" s="202">
        <v>2</v>
      </c>
      <c r="Z5336" s="202">
        <v>3</v>
      </c>
      <c r="AA5336" s="202">
        <v>4</v>
      </c>
      <c r="AB5336" s="202">
        <v>5</v>
      </c>
      <c r="AC5336" s="202">
        <v>6</v>
      </c>
      <c r="AD5336" s="202">
        <v>7</v>
      </c>
      <c r="AE5336" s="202">
        <v>8</v>
      </c>
      <c r="AF5336" s="202">
        <v>9</v>
      </c>
      <c r="AG5336" s="202">
        <v>10</v>
      </c>
      <c r="AH5336" s="202">
        <v>13</v>
      </c>
      <c r="AI5336" s="202">
        <v>14</v>
      </c>
      <c r="AJ5336" s="202" t="s">
        <v>1224</v>
      </c>
      <c r="AK5336" s="202">
        <v>1</v>
      </c>
      <c r="AL5336" s="202">
        <v>2</v>
      </c>
      <c r="AM5336" s="202">
        <v>3</v>
      </c>
      <c r="AN5336" s="202">
        <v>4</v>
      </c>
      <c r="AO5336" s="202">
        <v>5</v>
      </c>
      <c r="AP5336" s="202">
        <v>6</v>
      </c>
      <c r="AQ5336" s="202">
        <v>7</v>
      </c>
      <c r="AR5336" s="202">
        <v>8</v>
      </c>
      <c r="AS5336" s="202">
        <v>9</v>
      </c>
      <c r="AT5336" s="202">
        <v>10</v>
      </c>
      <c r="AU5336" s="202">
        <v>13</v>
      </c>
      <c r="AV5336" s="202">
        <v>14</v>
      </c>
      <c r="AW5336" s="202">
        <v>15</v>
      </c>
    </row>
    <row r="5337" spans="1:49">
      <c r="A5337" s="37"/>
      <c r="B5337" s="38"/>
      <c r="C5337" s="38"/>
      <c r="D5337" s="38"/>
      <c r="E5337" s="60"/>
      <c r="F5337" s="61"/>
      <c r="G5337" s="61"/>
      <c r="H5337" s="61"/>
      <c r="I5337" s="38"/>
      <c r="J5337" s="134"/>
      <c r="K5337" s="134"/>
      <c r="L5337" s="134"/>
      <c r="M5337" s="134"/>
      <c r="N5337" s="134"/>
      <c r="O5337" s="134"/>
      <c r="P5337" s="134"/>
      <c r="Q5337" s="134"/>
      <c r="R5337" s="134"/>
      <c r="S5337" s="134"/>
      <c r="T5337" s="134"/>
      <c r="U5337" s="134"/>
      <c r="V5337" s="134"/>
      <c r="W5337" s="134"/>
      <c r="X5337" s="134"/>
      <c r="Y5337" s="134"/>
      <c r="Z5337" s="134"/>
      <c r="AA5337" s="134"/>
      <c r="AB5337" s="134"/>
      <c r="AC5337" s="134"/>
      <c r="AD5337" s="134"/>
      <c r="AE5337" s="134"/>
      <c r="AF5337" s="134"/>
      <c r="AG5337" s="134"/>
      <c r="AH5337" s="134"/>
      <c r="AI5337" s="134"/>
      <c r="AJ5337" s="134"/>
      <c r="AK5337" s="134"/>
      <c r="AL5337" s="134"/>
      <c r="AM5337" s="134"/>
      <c r="AN5337" s="134"/>
      <c r="AO5337" s="134"/>
      <c r="AP5337" s="134"/>
      <c r="AQ5337" s="134"/>
      <c r="AR5337" s="134"/>
      <c r="AS5337" s="134"/>
      <c r="AT5337" s="134"/>
      <c r="AU5337" s="134"/>
      <c r="AV5337" s="134"/>
      <c r="AW5337" s="134"/>
    </row>
    <row r="5338" spans="1:49">
      <c r="A5338" s="92" t="s">
        <v>797</v>
      </c>
      <c r="B5338" s="93" t="s">
        <v>1031</v>
      </c>
      <c r="C5338" s="93" t="s">
        <v>1373</v>
      </c>
      <c r="D5338" s="460"/>
      <c r="E5338" s="531"/>
      <c r="F5338" s="50"/>
      <c r="G5338" s="50"/>
      <c r="H5338" s="50"/>
      <c r="I5338" s="108" t="s">
        <v>1357</v>
      </c>
      <c r="J5338" s="28"/>
      <c r="K5338" s="28"/>
      <c r="L5338" s="28"/>
      <c r="M5338" s="28"/>
      <c r="N5338" s="28"/>
      <c r="O5338" s="28"/>
      <c r="P5338" s="28"/>
      <c r="Q5338" s="28"/>
      <c r="R5338" s="28"/>
      <c r="S5338" s="28"/>
      <c r="T5338" s="28"/>
      <c r="U5338" s="28"/>
      <c r="V5338" s="28"/>
      <c r="W5338" s="28"/>
      <c r="X5338" s="28"/>
      <c r="Y5338" s="28"/>
      <c r="Z5338" s="28"/>
      <c r="AA5338" s="28"/>
      <c r="AB5338" s="28"/>
      <c r="AC5338" s="28"/>
      <c r="AD5338" s="28"/>
      <c r="AE5338" s="28"/>
      <c r="AF5338" s="28"/>
      <c r="AG5338" s="28"/>
      <c r="AH5338" s="28"/>
      <c r="AI5338" s="28"/>
      <c r="AJ5338" s="28"/>
      <c r="AK5338" s="28"/>
      <c r="AL5338" s="28"/>
      <c r="AM5338" s="28"/>
      <c r="AN5338" s="28"/>
      <c r="AO5338" s="28"/>
      <c r="AP5338" s="28"/>
      <c r="AQ5338" s="28"/>
      <c r="AR5338" s="28"/>
      <c r="AS5338" s="28"/>
      <c r="AT5338" s="28"/>
      <c r="AU5338" s="28"/>
      <c r="AV5338" s="28"/>
      <c r="AW5338" s="28"/>
    </row>
    <row r="5339" spans="1:49">
      <c r="A5339" s="48"/>
      <c r="B5339" s="260"/>
      <c r="C5339" s="260"/>
      <c r="D5339" s="369"/>
      <c r="E5339" s="531"/>
      <c r="F5339" s="50"/>
      <c r="G5339" s="50"/>
      <c r="H5339" s="50"/>
      <c r="I5339" s="108"/>
      <c r="J5339" s="28"/>
      <c r="K5339" s="28"/>
      <c r="L5339" s="28"/>
      <c r="M5339" s="28"/>
      <c r="N5339" s="28"/>
      <c r="O5339" s="28"/>
      <c r="P5339" s="28"/>
      <c r="Q5339" s="28"/>
      <c r="R5339" s="28"/>
      <c r="S5339" s="28"/>
      <c r="T5339" s="28"/>
      <c r="U5339" s="28"/>
      <c r="V5339" s="28"/>
      <c r="W5339" s="28"/>
      <c r="X5339" s="28"/>
      <c r="Y5339" s="28"/>
      <c r="Z5339" s="28"/>
      <c r="AA5339" s="28"/>
      <c r="AB5339" s="28"/>
      <c r="AC5339" s="28"/>
      <c r="AD5339" s="28"/>
      <c r="AE5339" s="28"/>
      <c r="AF5339" s="28"/>
      <c r="AG5339" s="28"/>
      <c r="AH5339" s="28"/>
      <c r="AI5339" s="28"/>
      <c r="AJ5339" s="28"/>
      <c r="AK5339" s="28"/>
      <c r="AL5339" s="28"/>
      <c r="AM5339" s="28"/>
      <c r="AN5339" s="28"/>
      <c r="AO5339" s="28"/>
      <c r="AP5339" s="28"/>
      <c r="AQ5339" s="28"/>
      <c r="AR5339" s="28"/>
      <c r="AS5339" s="28"/>
      <c r="AT5339" s="28"/>
      <c r="AU5339" s="28"/>
      <c r="AV5339" s="28"/>
      <c r="AW5339" s="28"/>
    </row>
    <row r="5340" spans="1:49">
      <c r="A5340" s="48"/>
      <c r="B5340" s="42"/>
      <c r="C5340" s="42"/>
      <c r="D5340" s="42"/>
      <c r="E5340" s="531"/>
      <c r="F5340" s="50"/>
      <c r="G5340" s="50"/>
      <c r="H5340" s="50"/>
      <c r="I5340" s="49" t="s">
        <v>1559</v>
      </c>
      <c r="J5340" s="12">
        <f>SUM(J5341,J5349,J5351)</f>
        <v>2880</v>
      </c>
      <c r="K5340" s="12">
        <f t="shared" ref="K5340:AT5340" si="1518">SUM(K5341,K5349,K5351)</f>
        <v>0</v>
      </c>
      <c r="L5340" s="12">
        <f t="shared" si="1518"/>
        <v>0</v>
      </c>
      <c r="M5340" s="12">
        <f t="shared" si="1518"/>
        <v>0</v>
      </c>
      <c r="N5340" s="12">
        <f t="shared" si="1518"/>
        <v>2880</v>
      </c>
      <c r="O5340" s="12">
        <f t="shared" si="1518"/>
        <v>0</v>
      </c>
      <c r="P5340" s="12">
        <f t="shared" si="1518"/>
        <v>0</v>
      </c>
      <c r="Q5340" s="12">
        <f t="shared" si="1518"/>
        <v>0</v>
      </c>
      <c r="R5340" s="12">
        <f t="shared" si="1518"/>
        <v>0</v>
      </c>
      <c r="S5340" s="12">
        <f t="shared" si="1518"/>
        <v>0</v>
      </c>
      <c r="T5340" s="12">
        <f t="shared" si="1518"/>
        <v>0</v>
      </c>
      <c r="U5340" s="12">
        <v>2880</v>
      </c>
      <c r="V5340" s="12">
        <v>0</v>
      </c>
      <c r="W5340" s="12">
        <f>SUM(W5341,W5349,W5351)</f>
        <v>1500</v>
      </c>
      <c r="X5340" s="12">
        <f t="shared" si="1518"/>
        <v>0</v>
      </c>
      <c r="Y5340" s="12">
        <f t="shared" si="1518"/>
        <v>0</v>
      </c>
      <c r="Z5340" s="12">
        <f t="shared" si="1518"/>
        <v>1000</v>
      </c>
      <c r="AA5340" s="12">
        <f t="shared" si="1518"/>
        <v>300</v>
      </c>
      <c r="AB5340" s="12">
        <f t="shared" si="1518"/>
        <v>0</v>
      </c>
      <c r="AC5340" s="12">
        <f t="shared" si="1518"/>
        <v>0</v>
      </c>
      <c r="AD5340" s="12">
        <f t="shared" si="1518"/>
        <v>0</v>
      </c>
      <c r="AE5340" s="12">
        <f t="shared" si="1518"/>
        <v>0</v>
      </c>
      <c r="AF5340" s="12">
        <f t="shared" si="1518"/>
        <v>0</v>
      </c>
      <c r="AG5340" s="12">
        <f t="shared" si="1518"/>
        <v>0</v>
      </c>
      <c r="AH5340" s="12">
        <v>1300</v>
      </c>
      <c r="AI5340" s="12">
        <v>200</v>
      </c>
      <c r="AJ5340" s="12">
        <f>SUM(AJ5341,AJ5349,AJ5351)</f>
        <v>444</v>
      </c>
      <c r="AK5340" s="12">
        <f t="shared" si="1518"/>
        <v>0</v>
      </c>
      <c r="AL5340" s="12">
        <f t="shared" si="1518"/>
        <v>0</v>
      </c>
      <c r="AM5340" s="12">
        <f t="shared" si="1518"/>
        <v>0</v>
      </c>
      <c r="AN5340" s="12">
        <f t="shared" si="1518"/>
        <v>0</v>
      </c>
      <c r="AO5340" s="12">
        <f t="shared" si="1518"/>
        <v>0</v>
      </c>
      <c r="AP5340" s="12">
        <f t="shared" si="1518"/>
        <v>0</v>
      </c>
      <c r="AQ5340" s="12">
        <f t="shared" si="1518"/>
        <v>0</v>
      </c>
      <c r="AR5340" s="12">
        <f t="shared" si="1518"/>
        <v>444</v>
      </c>
      <c r="AS5340" s="12">
        <f t="shared" si="1518"/>
        <v>0</v>
      </c>
      <c r="AT5340" s="12">
        <f t="shared" si="1518"/>
        <v>0</v>
      </c>
      <c r="AU5340" s="12">
        <v>444</v>
      </c>
      <c r="AV5340" s="12">
        <v>0</v>
      </c>
      <c r="AW5340" s="12">
        <f t="shared" ref="AW5340:AW5367" si="1519">U5340+AH5340+AU5340</f>
        <v>4624</v>
      </c>
    </row>
    <row r="5341" spans="1:49">
      <c r="A5341" s="44" t="s">
        <v>797</v>
      </c>
      <c r="B5341" s="45" t="s">
        <v>1031</v>
      </c>
      <c r="C5341" s="45" t="s">
        <v>1373</v>
      </c>
      <c r="D5341" s="452" t="s">
        <v>2997</v>
      </c>
      <c r="E5341" s="213" t="s">
        <v>771</v>
      </c>
      <c r="F5341" s="65"/>
      <c r="G5341" s="65"/>
      <c r="H5341" s="65"/>
      <c r="I5341" s="260" t="s">
        <v>1500</v>
      </c>
      <c r="J5341" s="9">
        <f>SUM(J5342:J5343)</f>
        <v>0</v>
      </c>
      <c r="K5341" s="9">
        <f t="shared" ref="K5341:AT5341" si="1520">SUM(K5342:K5343)</f>
        <v>0</v>
      </c>
      <c r="L5341" s="9">
        <f t="shared" si="1520"/>
        <v>0</v>
      </c>
      <c r="M5341" s="9">
        <f t="shared" si="1520"/>
        <v>0</v>
      </c>
      <c r="N5341" s="9">
        <f t="shared" si="1520"/>
        <v>0</v>
      </c>
      <c r="O5341" s="9">
        <f t="shared" si="1520"/>
        <v>0</v>
      </c>
      <c r="P5341" s="9">
        <f t="shared" si="1520"/>
        <v>0</v>
      </c>
      <c r="Q5341" s="9">
        <f t="shared" si="1520"/>
        <v>0</v>
      </c>
      <c r="R5341" s="9">
        <f t="shared" si="1520"/>
        <v>0</v>
      </c>
      <c r="S5341" s="9">
        <f t="shared" si="1520"/>
        <v>0</v>
      </c>
      <c r="T5341" s="9">
        <f t="shared" si="1520"/>
        <v>0</v>
      </c>
      <c r="U5341" s="9">
        <v>0</v>
      </c>
      <c r="V5341" s="9">
        <v>0</v>
      </c>
      <c r="W5341" s="9">
        <f>SUM(W5342:W5343)</f>
        <v>0</v>
      </c>
      <c r="X5341" s="9">
        <f t="shared" si="1520"/>
        <v>0</v>
      </c>
      <c r="Y5341" s="9">
        <f t="shared" si="1520"/>
        <v>0</v>
      </c>
      <c r="Z5341" s="9">
        <f t="shared" si="1520"/>
        <v>0</v>
      </c>
      <c r="AA5341" s="9">
        <f t="shared" si="1520"/>
        <v>0</v>
      </c>
      <c r="AB5341" s="9">
        <f t="shared" si="1520"/>
        <v>0</v>
      </c>
      <c r="AC5341" s="9">
        <f t="shared" si="1520"/>
        <v>0</v>
      </c>
      <c r="AD5341" s="9">
        <f t="shared" si="1520"/>
        <v>0</v>
      </c>
      <c r="AE5341" s="9">
        <f t="shared" si="1520"/>
        <v>0</v>
      </c>
      <c r="AF5341" s="9">
        <f t="shared" si="1520"/>
        <v>0</v>
      </c>
      <c r="AG5341" s="9">
        <f t="shared" si="1520"/>
        <v>0</v>
      </c>
      <c r="AH5341" s="9">
        <v>0</v>
      </c>
      <c r="AI5341" s="9">
        <v>0</v>
      </c>
      <c r="AJ5341" s="9">
        <f>SUM(AJ5342:AJ5343)</f>
        <v>0</v>
      </c>
      <c r="AK5341" s="9">
        <f t="shared" si="1520"/>
        <v>0</v>
      </c>
      <c r="AL5341" s="9">
        <f t="shared" si="1520"/>
        <v>0</v>
      </c>
      <c r="AM5341" s="9">
        <f t="shared" si="1520"/>
        <v>0</v>
      </c>
      <c r="AN5341" s="9">
        <f t="shared" si="1520"/>
        <v>0</v>
      </c>
      <c r="AO5341" s="9">
        <f t="shared" si="1520"/>
        <v>0</v>
      </c>
      <c r="AP5341" s="9">
        <f t="shared" si="1520"/>
        <v>0</v>
      </c>
      <c r="AQ5341" s="9">
        <f t="shared" si="1520"/>
        <v>0</v>
      </c>
      <c r="AR5341" s="9">
        <f t="shared" si="1520"/>
        <v>0</v>
      </c>
      <c r="AS5341" s="9">
        <f t="shared" si="1520"/>
        <v>0</v>
      </c>
      <c r="AT5341" s="9">
        <f t="shared" si="1520"/>
        <v>0</v>
      </c>
      <c r="AU5341" s="9">
        <v>0</v>
      </c>
      <c r="AV5341" s="9">
        <v>0</v>
      </c>
      <c r="AW5341" s="9">
        <f t="shared" si="1519"/>
        <v>0</v>
      </c>
    </row>
    <row r="5342" spans="1:49">
      <c r="A5342" s="44" t="s">
        <v>797</v>
      </c>
      <c r="B5342" s="45" t="s">
        <v>1031</v>
      </c>
      <c r="C5342" s="45" t="s">
        <v>1373</v>
      </c>
      <c r="D5342" s="452" t="s">
        <v>2997</v>
      </c>
      <c r="E5342" s="367" t="s">
        <v>834</v>
      </c>
      <c r="F5342" s="50"/>
      <c r="G5342" s="468" t="s">
        <v>3076</v>
      </c>
      <c r="H5342" s="50" t="s">
        <v>2334</v>
      </c>
      <c r="I5342" s="42" t="s">
        <v>1165</v>
      </c>
      <c r="U5342" s="15">
        <v>0</v>
      </c>
      <c r="V5342" s="15">
        <v>0</v>
      </c>
      <c r="AH5342" s="15">
        <v>0</v>
      </c>
      <c r="AI5342" s="15">
        <v>0</v>
      </c>
      <c r="AU5342" s="15">
        <v>0</v>
      </c>
      <c r="AV5342" s="15">
        <v>0</v>
      </c>
      <c r="AW5342" s="15">
        <f t="shared" si="1519"/>
        <v>0</v>
      </c>
    </row>
    <row r="5343" spans="1:49">
      <c r="A5343" s="44" t="s">
        <v>797</v>
      </c>
      <c r="B5343" s="45" t="s">
        <v>1031</v>
      </c>
      <c r="C5343" s="45" t="s">
        <v>1373</v>
      </c>
      <c r="D5343" s="452" t="s">
        <v>2997</v>
      </c>
      <c r="E5343" s="367" t="s">
        <v>772</v>
      </c>
      <c r="F5343" s="50"/>
      <c r="G5343" s="468" t="s">
        <v>3076</v>
      </c>
      <c r="H5343" s="50" t="s">
        <v>2334</v>
      </c>
      <c r="I5343" s="42" t="s">
        <v>1227</v>
      </c>
      <c r="J5343" s="15">
        <f>SUM(J5344:J5348)</f>
        <v>0</v>
      </c>
      <c r="K5343" s="15">
        <f t="shared" ref="K5343:AT5343" si="1521">SUM(K5344:K5348)</f>
        <v>0</v>
      </c>
      <c r="L5343" s="15">
        <f t="shared" si="1521"/>
        <v>0</v>
      </c>
      <c r="M5343" s="15">
        <f t="shared" si="1521"/>
        <v>0</v>
      </c>
      <c r="N5343" s="15">
        <f t="shared" si="1521"/>
        <v>0</v>
      </c>
      <c r="O5343" s="15">
        <f t="shared" si="1521"/>
        <v>0</v>
      </c>
      <c r="P5343" s="15">
        <f t="shared" si="1521"/>
        <v>0</v>
      </c>
      <c r="Q5343" s="15">
        <f t="shared" si="1521"/>
        <v>0</v>
      </c>
      <c r="R5343" s="15">
        <f t="shared" si="1521"/>
        <v>0</v>
      </c>
      <c r="S5343" s="15">
        <f t="shared" si="1521"/>
        <v>0</v>
      </c>
      <c r="T5343" s="15">
        <f t="shared" si="1521"/>
        <v>0</v>
      </c>
      <c r="U5343" s="15">
        <v>0</v>
      </c>
      <c r="V5343" s="15">
        <v>0</v>
      </c>
      <c r="W5343" s="15">
        <f>SUM(W5344:W5348)</f>
        <v>0</v>
      </c>
      <c r="X5343" s="15">
        <f t="shared" si="1521"/>
        <v>0</v>
      </c>
      <c r="Y5343" s="15">
        <f t="shared" si="1521"/>
        <v>0</v>
      </c>
      <c r="Z5343" s="15">
        <f t="shared" si="1521"/>
        <v>0</v>
      </c>
      <c r="AA5343" s="15">
        <f t="shared" si="1521"/>
        <v>0</v>
      </c>
      <c r="AB5343" s="15">
        <f t="shared" si="1521"/>
        <v>0</v>
      </c>
      <c r="AC5343" s="15">
        <f t="shared" si="1521"/>
        <v>0</v>
      </c>
      <c r="AD5343" s="15">
        <f t="shared" si="1521"/>
        <v>0</v>
      </c>
      <c r="AE5343" s="15">
        <f t="shared" si="1521"/>
        <v>0</v>
      </c>
      <c r="AF5343" s="15">
        <f t="shared" si="1521"/>
        <v>0</v>
      </c>
      <c r="AG5343" s="15">
        <f t="shared" si="1521"/>
        <v>0</v>
      </c>
      <c r="AH5343" s="15">
        <v>0</v>
      </c>
      <c r="AI5343" s="15">
        <v>0</v>
      </c>
      <c r="AJ5343" s="15">
        <f>SUM(AJ5344:AJ5348)</f>
        <v>0</v>
      </c>
      <c r="AK5343" s="15">
        <f t="shared" si="1521"/>
        <v>0</v>
      </c>
      <c r="AL5343" s="15">
        <f t="shared" si="1521"/>
        <v>0</v>
      </c>
      <c r="AM5343" s="15">
        <f t="shared" si="1521"/>
        <v>0</v>
      </c>
      <c r="AN5343" s="15">
        <f t="shared" si="1521"/>
        <v>0</v>
      </c>
      <c r="AO5343" s="15">
        <f t="shared" si="1521"/>
        <v>0</v>
      </c>
      <c r="AP5343" s="15">
        <f t="shared" si="1521"/>
        <v>0</v>
      </c>
      <c r="AQ5343" s="15">
        <f t="shared" si="1521"/>
        <v>0</v>
      </c>
      <c r="AR5343" s="15">
        <f t="shared" si="1521"/>
        <v>0</v>
      </c>
      <c r="AS5343" s="15">
        <f t="shared" si="1521"/>
        <v>0</v>
      </c>
      <c r="AT5343" s="15">
        <f t="shared" si="1521"/>
        <v>0</v>
      </c>
      <c r="AU5343" s="15">
        <v>0</v>
      </c>
      <c r="AV5343" s="15">
        <v>0</v>
      </c>
      <c r="AW5343" s="15">
        <f t="shared" si="1519"/>
        <v>0</v>
      </c>
    </row>
    <row r="5344" spans="1:49" s="144" customFormat="1">
      <c r="A5344" s="44" t="s">
        <v>797</v>
      </c>
      <c r="B5344" s="45" t="s">
        <v>1031</v>
      </c>
      <c r="C5344" s="45" t="s">
        <v>1373</v>
      </c>
      <c r="D5344" s="452" t="s">
        <v>2997</v>
      </c>
      <c r="E5344" s="140" t="s">
        <v>850</v>
      </c>
      <c r="F5344" s="141" t="s">
        <v>595</v>
      </c>
      <c r="G5344" s="468" t="s">
        <v>3076</v>
      </c>
      <c r="H5344" s="50" t="s">
        <v>2334</v>
      </c>
      <c r="I5344" s="142" t="s">
        <v>1119</v>
      </c>
      <c r="J5344" s="15"/>
      <c r="K5344" s="15"/>
      <c r="L5344" s="15"/>
      <c r="M5344" s="15"/>
      <c r="N5344" s="15"/>
      <c r="O5344" s="15"/>
      <c r="P5344" s="15"/>
      <c r="Q5344" s="15"/>
      <c r="R5344" s="15"/>
      <c r="S5344" s="15"/>
      <c r="T5344" s="15"/>
      <c r="U5344" s="15">
        <v>0</v>
      </c>
      <c r="V5344" s="15">
        <v>0</v>
      </c>
      <c r="W5344" s="15"/>
      <c r="X5344" s="15"/>
      <c r="Y5344" s="15"/>
      <c r="Z5344" s="15"/>
      <c r="AA5344" s="15"/>
      <c r="AB5344" s="15"/>
      <c r="AC5344" s="15"/>
      <c r="AD5344" s="15"/>
      <c r="AE5344" s="15"/>
      <c r="AF5344" s="15"/>
      <c r="AG5344" s="15"/>
      <c r="AH5344" s="15">
        <v>0</v>
      </c>
      <c r="AI5344" s="15">
        <v>0</v>
      </c>
      <c r="AJ5344" s="15"/>
      <c r="AK5344" s="15"/>
      <c r="AL5344" s="15"/>
      <c r="AM5344" s="15"/>
      <c r="AN5344" s="15"/>
      <c r="AO5344" s="15"/>
      <c r="AP5344" s="15"/>
      <c r="AQ5344" s="15"/>
      <c r="AR5344" s="15"/>
      <c r="AS5344" s="15"/>
      <c r="AT5344" s="15"/>
      <c r="AU5344" s="15">
        <v>0</v>
      </c>
      <c r="AV5344" s="15">
        <v>0</v>
      </c>
      <c r="AW5344" s="15">
        <f t="shared" si="1519"/>
        <v>0</v>
      </c>
    </row>
    <row r="5345" spans="1:49" s="144" customFormat="1">
      <c r="A5345" s="44" t="s">
        <v>797</v>
      </c>
      <c r="B5345" s="45" t="s">
        <v>1031</v>
      </c>
      <c r="C5345" s="45" t="s">
        <v>1373</v>
      </c>
      <c r="D5345" s="452" t="s">
        <v>2997</v>
      </c>
      <c r="E5345" s="140" t="s">
        <v>851</v>
      </c>
      <c r="F5345" s="141" t="s">
        <v>596</v>
      </c>
      <c r="G5345" s="468" t="s">
        <v>3076</v>
      </c>
      <c r="H5345" s="50" t="s">
        <v>2334</v>
      </c>
      <c r="I5345" s="142" t="s">
        <v>1290</v>
      </c>
      <c r="J5345" s="15"/>
      <c r="K5345" s="15"/>
      <c r="L5345" s="15"/>
      <c r="M5345" s="15"/>
      <c r="N5345" s="15"/>
      <c r="O5345" s="15"/>
      <c r="P5345" s="15"/>
      <c r="Q5345" s="15"/>
      <c r="R5345" s="15"/>
      <c r="S5345" s="15"/>
      <c r="T5345" s="15"/>
      <c r="U5345" s="15">
        <v>0</v>
      </c>
      <c r="V5345" s="15">
        <v>0</v>
      </c>
      <c r="W5345" s="15"/>
      <c r="X5345" s="15"/>
      <c r="Y5345" s="15"/>
      <c r="Z5345" s="15"/>
      <c r="AA5345" s="15"/>
      <c r="AB5345" s="15"/>
      <c r="AC5345" s="15"/>
      <c r="AD5345" s="15"/>
      <c r="AE5345" s="15"/>
      <c r="AF5345" s="15"/>
      <c r="AG5345" s="15"/>
      <c r="AH5345" s="15">
        <v>0</v>
      </c>
      <c r="AI5345" s="15">
        <v>0</v>
      </c>
      <c r="AJ5345" s="15"/>
      <c r="AK5345" s="15"/>
      <c r="AL5345" s="15"/>
      <c r="AM5345" s="15"/>
      <c r="AN5345" s="15"/>
      <c r="AO5345" s="15"/>
      <c r="AP5345" s="15"/>
      <c r="AQ5345" s="15"/>
      <c r="AR5345" s="15"/>
      <c r="AS5345" s="15"/>
      <c r="AT5345" s="15"/>
      <c r="AU5345" s="15">
        <v>0</v>
      </c>
      <c r="AV5345" s="15">
        <v>0</v>
      </c>
      <c r="AW5345" s="15">
        <f t="shared" si="1519"/>
        <v>0</v>
      </c>
    </row>
    <row r="5346" spans="1:49" s="144" customFormat="1">
      <c r="A5346" s="44" t="s">
        <v>797</v>
      </c>
      <c r="B5346" s="45" t="s">
        <v>1031</v>
      </c>
      <c r="C5346" s="45" t="s">
        <v>1373</v>
      </c>
      <c r="D5346" s="452" t="s">
        <v>2997</v>
      </c>
      <c r="E5346" s="140" t="s">
        <v>852</v>
      </c>
      <c r="F5346" s="141" t="s">
        <v>597</v>
      </c>
      <c r="G5346" s="468" t="s">
        <v>3076</v>
      </c>
      <c r="H5346" s="50" t="s">
        <v>2334</v>
      </c>
      <c r="I5346" s="142" t="s">
        <v>1733</v>
      </c>
      <c r="J5346" s="15"/>
      <c r="K5346" s="15"/>
      <c r="L5346" s="15"/>
      <c r="M5346" s="15"/>
      <c r="N5346" s="15"/>
      <c r="O5346" s="15"/>
      <c r="P5346" s="15"/>
      <c r="Q5346" s="15"/>
      <c r="R5346" s="15"/>
      <c r="S5346" s="15"/>
      <c r="T5346" s="15"/>
      <c r="U5346" s="15">
        <v>0</v>
      </c>
      <c r="V5346" s="15">
        <v>0</v>
      </c>
      <c r="W5346" s="15"/>
      <c r="X5346" s="15"/>
      <c r="Y5346" s="15"/>
      <c r="Z5346" s="15"/>
      <c r="AA5346" s="15"/>
      <c r="AB5346" s="15"/>
      <c r="AC5346" s="15"/>
      <c r="AD5346" s="15"/>
      <c r="AE5346" s="15"/>
      <c r="AF5346" s="15"/>
      <c r="AG5346" s="15"/>
      <c r="AH5346" s="15">
        <v>0</v>
      </c>
      <c r="AI5346" s="15">
        <v>0</v>
      </c>
      <c r="AJ5346" s="15"/>
      <c r="AK5346" s="15"/>
      <c r="AL5346" s="15"/>
      <c r="AM5346" s="15"/>
      <c r="AN5346" s="15"/>
      <c r="AO5346" s="15"/>
      <c r="AP5346" s="15"/>
      <c r="AQ5346" s="15"/>
      <c r="AR5346" s="15"/>
      <c r="AS5346" s="15"/>
      <c r="AT5346" s="15"/>
      <c r="AU5346" s="15">
        <v>0</v>
      </c>
      <c r="AV5346" s="15">
        <v>0</v>
      </c>
      <c r="AW5346" s="15">
        <f t="shared" si="1519"/>
        <v>0</v>
      </c>
    </row>
    <row r="5347" spans="1:49" s="144" customFormat="1">
      <c r="A5347" s="44" t="s">
        <v>797</v>
      </c>
      <c r="B5347" s="45" t="s">
        <v>1031</v>
      </c>
      <c r="C5347" s="45" t="s">
        <v>1373</v>
      </c>
      <c r="D5347" s="452" t="s">
        <v>2997</v>
      </c>
      <c r="E5347" s="140" t="s">
        <v>853</v>
      </c>
      <c r="F5347" s="141" t="s">
        <v>598</v>
      </c>
      <c r="G5347" s="468" t="s">
        <v>3076</v>
      </c>
      <c r="H5347" s="50" t="s">
        <v>2334</v>
      </c>
      <c r="I5347" s="142" t="s">
        <v>1734</v>
      </c>
      <c r="J5347" s="15"/>
      <c r="K5347" s="15"/>
      <c r="L5347" s="15"/>
      <c r="M5347" s="15"/>
      <c r="N5347" s="15"/>
      <c r="O5347" s="15"/>
      <c r="P5347" s="15"/>
      <c r="Q5347" s="15"/>
      <c r="R5347" s="15"/>
      <c r="S5347" s="15"/>
      <c r="T5347" s="15"/>
      <c r="U5347" s="15">
        <v>0</v>
      </c>
      <c r="V5347" s="15">
        <v>0</v>
      </c>
      <c r="W5347" s="15"/>
      <c r="X5347" s="15"/>
      <c r="Y5347" s="15"/>
      <c r="Z5347" s="15"/>
      <c r="AA5347" s="15"/>
      <c r="AB5347" s="15"/>
      <c r="AC5347" s="15"/>
      <c r="AD5347" s="15"/>
      <c r="AE5347" s="15"/>
      <c r="AF5347" s="15"/>
      <c r="AG5347" s="15"/>
      <c r="AH5347" s="15">
        <v>0</v>
      </c>
      <c r="AI5347" s="15">
        <v>0</v>
      </c>
      <c r="AJ5347" s="15"/>
      <c r="AK5347" s="15"/>
      <c r="AL5347" s="15"/>
      <c r="AM5347" s="15"/>
      <c r="AN5347" s="15"/>
      <c r="AO5347" s="15"/>
      <c r="AP5347" s="15"/>
      <c r="AQ5347" s="15"/>
      <c r="AR5347" s="15"/>
      <c r="AS5347" s="15"/>
      <c r="AT5347" s="15"/>
      <c r="AU5347" s="15">
        <v>0</v>
      </c>
      <c r="AV5347" s="15">
        <v>0</v>
      </c>
      <c r="AW5347" s="15">
        <f t="shared" si="1519"/>
        <v>0</v>
      </c>
    </row>
    <row r="5348" spans="1:49" s="144" customFormat="1">
      <c r="A5348" s="44" t="s">
        <v>797</v>
      </c>
      <c r="B5348" s="45" t="s">
        <v>1031</v>
      </c>
      <c r="C5348" s="45" t="s">
        <v>1373</v>
      </c>
      <c r="D5348" s="452" t="s">
        <v>2997</v>
      </c>
      <c r="E5348" s="140" t="s">
        <v>854</v>
      </c>
      <c r="F5348" s="141" t="s">
        <v>599</v>
      </c>
      <c r="G5348" s="468" t="s">
        <v>3076</v>
      </c>
      <c r="H5348" s="50" t="s">
        <v>2334</v>
      </c>
      <c r="I5348" s="142" t="s">
        <v>1735</v>
      </c>
      <c r="J5348" s="15"/>
      <c r="K5348" s="15"/>
      <c r="L5348" s="15"/>
      <c r="M5348" s="15"/>
      <c r="N5348" s="15"/>
      <c r="O5348" s="15"/>
      <c r="P5348" s="15"/>
      <c r="Q5348" s="15"/>
      <c r="R5348" s="15"/>
      <c r="S5348" s="15"/>
      <c r="T5348" s="15"/>
      <c r="U5348" s="15">
        <v>0</v>
      </c>
      <c r="V5348" s="15">
        <v>0</v>
      </c>
      <c r="W5348" s="15"/>
      <c r="X5348" s="15"/>
      <c r="Y5348" s="15"/>
      <c r="Z5348" s="15"/>
      <c r="AA5348" s="15"/>
      <c r="AB5348" s="15"/>
      <c r="AC5348" s="15"/>
      <c r="AD5348" s="15"/>
      <c r="AE5348" s="15"/>
      <c r="AF5348" s="15"/>
      <c r="AG5348" s="15"/>
      <c r="AH5348" s="15">
        <v>0</v>
      </c>
      <c r="AI5348" s="15">
        <v>0</v>
      </c>
      <c r="AJ5348" s="15"/>
      <c r="AK5348" s="15"/>
      <c r="AL5348" s="15"/>
      <c r="AM5348" s="15"/>
      <c r="AN5348" s="15"/>
      <c r="AO5348" s="15"/>
      <c r="AP5348" s="15"/>
      <c r="AQ5348" s="15"/>
      <c r="AR5348" s="15"/>
      <c r="AS5348" s="15"/>
      <c r="AT5348" s="15"/>
      <c r="AU5348" s="15">
        <v>0</v>
      </c>
      <c r="AV5348" s="15">
        <v>0</v>
      </c>
      <c r="AW5348" s="15">
        <f t="shared" si="1519"/>
        <v>0</v>
      </c>
    </row>
    <row r="5349" spans="1:49">
      <c r="A5349" s="44" t="s">
        <v>797</v>
      </c>
      <c r="B5349" s="45" t="s">
        <v>1031</v>
      </c>
      <c r="C5349" s="45" t="s">
        <v>1373</v>
      </c>
      <c r="D5349" s="452" t="s">
        <v>2997</v>
      </c>
      <c r="E5349" s="213" t="s">
        <v>773</v>
      </c>
      <c r="F5349" s="65"/>
      <c r="G5349" s="65"/>
      <c r="H5349" s="65"/>
      <c r="I5349" s="260" t="s">
        <v>1362</v>
      </c>
      <c r="J5349" s="9">
        <f>SUM(J5350)</f>
        <v>0</v>
      </c>
      <c r="K5349" s="9">
        <f t="shared" ref="K5349:AT5349" si="1522">SUM(K5350)</f>
        <v>0</v>
      </c>
      <c r="L5349" s="9">
        <f t="shared" si="1522"/>
        <v>0</v>
      </c>
      <c r="M5349" s="9">
        <f t="shared" si="1522"/>
        <v>0</v>
      </c>
      <c r="N5349" s="9">
        <f t="shared" si="1522"/>
        <v>0</v>
      </c>
      <c r="O5349" s="9">
        <f t="shared" si="1522"/>
        <v>0</v>
      </c>
      <c r="P5349" s="9">
        <f t="shared" si="1522"/>
        <v>0</v>
      </c>
      <c r="Q5349" s="9">
        <f t="shared" si="1522"/>
        <v>0</v>
      </c>
      <c r="R5349" s="9">
        <f t="shared" si="1522"/>
        <v>0</v>
      </c>
      <c r="S5349" s="9">
        <f t="shared" si="1522"/>
        <v>0</v>
      </c>
      <c r="T5349" s="9">
        <f t="shared" si="1522"/>
        <v>0</v>
      </c>
      <c r="U5349" s="9">
        <v>0</v>
      </c>
      <c r="V5349" s="9">
        <v>0</v>
      </c>
      <c r="W5349" s="9">
        <f>SUM(W5350)</f>
        <v>0</v>
      </c>
      <c r="X5349" s="9">
        <f t="shared" si="1522"/>
        <v>0</v>
      </c>
      <c r="Y5349" s="9">
        <f t="shared" si="1522"/>
        <v>0</v>
      </c>
      <c r="Z5349" s="9">
        <f t="shared" si="1522"/>
        <v>0</v>
      </c>
      <c r="AA5349" s="9">
        <f t="shared" si="1522"/>
        <v>0</v>
      </c>
      <c r="AB5349" s="9">
        <f t="shared" si="1522"/>
        <v>0</v>
      </c>
      <c r="AC5349" s="9">
        <f t="shared" si="1522"/>
        <v>0</v>
      </c>
      <c r="AD5349" s="9">
        <f t="shared" si="1522"/>
        <v>0</v>
      </c>
      <c r="AE5349" s="9">
        <f t="shared" si="1522"/>
        <v>0</v>
      </c>
      <c r="AF5349" s="9">
        <f t="shared" si="1522"/>
        <v>0</v>
      </c>
      <c r="AG5349" s="9">
        <f t="shared" si="1522"/>
        <v>0</v>
      </c>
      <c r="AH5349" s="9">
        <v>0</v>
      </c>
      <c r="AI5349" s="9">
        <v>0</v>
      </c>
      <c r="AJ5349" s="9">
        <f>SUM(AJ5350)</f>
        <v>0</v>
      </c>
      <c r="AK5349" s="9">
        <f t="shared" si="1522"/>
        <v>0</v>
      </c>
      <c r="AL5349" s="9">
        <f t="shared" si="1522"/>
        <v>0</v>
      </c>
      <c r="AM5349" s="9">
        <f t="shared" si="1522"/>
        <v>0</v>
      </c>
      <c r="AN5349" s="9">
        <f t="shared" si="1522"/>
        <v>0</v>
      </c>
      <c r="AO5349" s="9">
        <f t="shared" si="1522"/>
        <v>0</v>
      </c>
      <c r="AP5349" s="9">
        <f t="shared" si="1522"/>
        <v>0</v>
      </c>
      <c r="AQ5349" s="9">
        <f t="shared" si="1522"/>
        <v>0</v>
      </c>
      <c r="AR5349" s="9">
        <f t="shared" si="1522"/>
        <v>0</v>
      </c>
      <c r="AS5349" s="9">
        <f t="shared" si="1522"/>
        <v>0</v>
      </c>
      <c r="AT5349" s="9">
        <f t="shared" si="1522"/>
        <v>0</v>
      </c>
      <c r="AU5349" s="9">
        <v>0</v>
      </c>
      <c r="AV5349" s="9">
        <v>0</v>
      </c>
      <c r="AW5349" s="9">
        <f t="shared" si="1519"/>
        <v>0</v>
      </c>
    </row>
    <row r="5350" spans="1:49">
      <c r="A5350" s="44" t="s">
        <v>797</v>
      </c>
      <c r="B5350" s="45" t="s">
        <v>1031</v>
      </c>
      <c r="C5350" s="45" t="s">
        <v>1373</v>
      </c>
      <c r="D5350" s="452" t="s">
        <v>2997</v>
      </c>
      <c r="E5350" s="367" t="s">
        <v>785</v>
      </c>
      <c r="F5350" s="50"/>
      <c r="G5350" s="468" t="s">
        <v>3076</v>
      </c>
      <c r="H5350" s="50" t="s">
        <v>2334</v>
      </c>
      <c r="I5350" s="42" t="s">
        <v>1363</v>
      </c>
      <c r="U5350" s="15">
        <v>0</v>
      </c>
      <c r="V5350" s="15">
        <v>0</v>
      </c>
      <c r="AH5350" s="15">
        <v>0</v>
      </c>
      <c r="AI5350" s="15">
        <v>0</v>
      </c>
      <c r="AU5350" s="15">
        <v>0</v>
      </c>
      <c r="AV5350" s="15">
        <v>0</v>
      </c>
      <c r="AW5350" s="15">
        <f t="shared" si="1519"/>
        <v>0</v>
      </c>
    </row>
    <row r="5351" spans="1:49">
      <c r="A5351" s="44" t="s">
        <v>797</v>
      </c>
      <c r="B5351" s="45" t="s">
        <v>1031</v>
      </c>
      <c r="C5351" s="45" t="s">
        <v>1373</v>
      </c>
      <c r="D5351" s="452" t="s">
        <v>2997</v>
      </c>
      <c r="E5351" s="213" t="s">
        <v>1364</v>
      </c>
      <c r="F5351" s="65"/>
      <c r="G5351" s="65"/>
      <c r="H5351" s="65"/>
      <c r="I5351" s="260" t="s">
        <v>2104</v>
      </c>
      <c r="J5351" s="9">
        <f>SUM(J5352:J5361)</f>
        <v>2880</v>
      </c>
      <c r="K5351" s="9">
        <f t="shared" ref="K5351:AT5351" si="1523">SUM(K5352:K5361)</f>
        <v>0</v>
      </c>
      <c r="L5351" s="9">
        <f t="shared" si="1523"/>
        <v>0</v>
      </c>
      <c r="M5351" s="9">
        <f t="shared" si="1523"/>
        <v>0</v>
      </c>
      <c r="N5351" s="9">
        <f t="shared" si="1523"/>
        <v>2880</v>
      </c>
      <c r="O5351" s="9">
        <f t="shared" si="1523"/>
        <v>0</v>
      </c>
      <c r="P5351" s="9">
        <f t="shared" si="1523"/>
        <v>0</v>
      </c>
      <c r="Q5351" s="9">
        <f t="shared" si="1523"/>
        <v>0</v>
      </c>
      <c r="R5351" s="9">
        <f t="shared" si="1523"/>
        <v>0</v>
      </c>
      <c r="S5351" s="9">
        <f t="shared" si="1523"/>
        <v>0</v>
      </c>
      <c r="T5351" s="9">
        <f t="shared" si="1523"/>
        <v>0</v>
      </c>
      <c r="U5351" s="9">
        <v>2880</v>
      </c>
      <c r="V5351" s="9">
        <v>0</v>
      </c>
      <c r="W5351" s="9">
        <f>SUM(W5352:W5361)</f>
        <v>1500</v>
      </c>
      <c r="X5351" s="9">
        <f t="shared" si="1523"/>
        <v>0</v>
      </c>
      <c r="Y5351" s="9">
        <f t="shared" si="1523"/>
        <v>0</v>
      </c>
      <c r="Z5351" s="9">
        <f t="shared" si="1523"/>
        <v>1000</v>
      </c>
      <c r="AA5351" s="9">
        <f t="shared" si="1523"/>
        <v>300</v>
      </c>
      <c r="AB5351" s="9">
        <f t="shared" si="1523"/>
        <v>0</v>
      </c>
      <c r="AC5351" s="9">
        <f t="shared" si="1523"/>
        <v>0</v>
      </c>
      <c r="AD5351" s="9">
        <f t="shared" si="1523"/>
        <v>0</v>
      </c>
      <c r="AE5351" s="9">
        <f t="shared" si="1523"/>
        <v>0</v>
      </c>
      <c r="AF5351" s="9">
        <f t="shared" si="1523"/>
        <v>0</v>
      </c>
      <c r="AG5351" s="9">
        <f t="shared" si="1523"/>
        <v>0</v>
      </c>
      <c r="AH5351" s="9">
        <v>1300</v>
      </c>
      <c r="AI5351" s="9">
        <v>200</v>
      </c>
      <c r="AJ5351" s="9">
        <f>SUM(AJ5352:AJ5361)</f>
        <v>444</v>
      </c>
      <c r="AK5351" s="9">
        <f t="shared" si="1523"/>
        <v>0</v>
      </c>
      <c r="AL5351" s="9">
        <f t="shared" si="1523"/>
        <v>0</v>
      </c>
      <c r="AM5351" s="9">
        <f t="shared" si="1523"/>
        <v>0</v>
      </c>
      <c r="AN5351" s="9">
        <f t="shared" si="1523"/>
        <v>0</v>
      </c>
      <c r="AO5351" s="9">
        <f t="shared" si="1523"/>
        <v>0</v>
      </c>
      <c r="AP5351" s="9">
        <f t="shared" si="1523"/>
        <v>0</v>
      </c>
      <c r="AQ5351" s="9">
        <f t="shared" si="1523"/>
        <v>0</v>
      </c>
      <c r="AR5351" s="9">
        <f t="shared" si="1523"/>
        <v>444</v>
      </c>
      <c r="AS5351" s="9">
        <f t="shared" si="1523"/>
        <v>0</v>
      </c>
      <c r="AT5351" s="9">
        <f t="shared" si="1523"/>
        <v>0</v>
      </c>
      <c r="AU5351" s="9">
        <v>444</v>
      </c>
      <c r="AV5351" s="9">
        <v>0</v>
      </c>
      <c r="AW5351" s="9">
        <f t="shared" si="1519"/>
        <v>4624</v>
      </c>
    </row>
    <row r="5352" spans="1:49">
      <c r="A5352" s="44" t="s">
        <v>797</v>
      </c>
      <c r="B5352" s="45" t="s">
        <v>1031</v>
      </c>
      <c r="C5352" s="45" t="s">
        <v>1373</v>
      </c>
      <c r="D5352" s="452" t="s">
        <v>2997</v>
      </c>
      <c r="E5352" s="367" t="s">
        <v>786</v>
      </c>
      <c r="F5352" s="50"/>
      <c r="G5352" s="468" t="s">
        <v>3076</v>
      </c>
      <c r="H5352" s="50" t="s">
        <v>2334</v>
      </c>
      <c r="I5352" s="42" t="s">
        <v>1191</v>
      </c>
      <c r="U5352" s="15">
        <v>0</v>
      </c>
      <c r="V5352" s="15">
        <v>0</v>
      </c>
      <c r="W5352" s="15">
        <v>500</v>
      </c>
      <c r="Z5352" s="15">
        <v>500</v>
      </c>
      <c r="AH5352" s="15">
        <v>500</v>
      </c>
      <c r="AI5352" s="15">
        <v>0</v>
      </c>
      <c r="AU5352" s="15">
        <v>0</v>
      </c>
      <c r="AV5352" s="15">
        <v>0</v>
      </c>
      <c r="AW5352" s="15">
        <f t="shared" si="1519"/>
        <v>500</v>
      </c>
    </row>
    <row r="5353" spans="1:49">
      <c r="A5353" s="44" t="s">
        <v>797</v>
      </c>
      <c r="B5353" s="45" t="s">
        <v>1031</v>
      </c>
      <c r="C5353" s="45" t="s">
        <v>1373</v>
      </c>
      <c r="D5353" s="452" t="s">
        <v>2997</v>
      </c>
      <c r="E5353" s="367" t="s">
        <v>1528</v>
      </c>
      <c r="F5353" s="50"/>
      <c r="G5353" s="468" t="s">
        <v>3076</v>
      </c>
      <c r="H5353" s="50" t="s">
        <v>2334</v>
      </c>
      <c r="I5353" s="42" t="s">
        <v>989</v>
      </c>
      <c r="U5353" s="15">
        <v>0</v>
      </c>
      <c r="V5353" s="15">
        <v>0</v>
      </c>
      <c r="AH5353" s="15">
        <v>0</v>
      </c>
      <c r="AI5353" s="15">
        <v>0</v>
      </c>
      <c r="AU5353" s="15">
        <v>0</v>
      </c>
      <c r="AV5353" s="15">
        <v>0</v>
      </c>
      <c r="AW5353" s="15">
        <f t="shared" si="1519"/>
        <v>0</v>
      </c>
    </row>
    <row r="5354" spans="1:49">
      <c r="A5354" s="44" t="s">
        <v>797</v>
      </c>
      <c r="B5354" s="45" t="s">
        <v>1031</v>
      </c>
      <c r="C5354" s="45" t="s">
        <v>1373</v>
      </c>
      <c r="D5354" s="452" t="s">
        <v>2997</v>
      </c>
      <c r="E5354" s="367" t="s">
        <v>1679</v>
      </c>
      <c r="F5354" s="50"/>
      <c r="G5354" s="468" t="s">
        <v>3076</v>
      </c>
      <c r="H5354" s="50" t="s">
        <v>2334</v>
      </c>
      <c r="I5354" s="42" t="s">
        <v>1048</v>
      </c>
      <c r="U5354" s="15">
        <v>0</v>
      </c>
      <c r="V5354" s="15">
        <v>0</v>
      </c>
      <c r="AH5354" s="15">
        <v>0</v>
      </c>
      <c r="AI5354" s="15">
        <v>0</v>
      </c>
      <c r="AU5354" s="15">
        <v>0</v>
      </c>
      <c r="AV5354" s="15">
        <v>0</v>
      </c>
      <c r="AW5354" s="15">
        <f t="shared" si="1519"/>
        <v>0</v>
      </c>
    </row>
    <row r="5355" spans="1:49">
      <c r="A5355" s="44" t="s">
        <v>797</v>
      </c>
      <c r="B5355" s="45" t="s">
        <v>1031</v>
      </c>
      <c r="C5355" s="45" t="s">
        <v>1373</v>
      </c>
      <c r="D5355" s="452" t="s">
        <v>2997</v>
      </c>
      <c r="E5355" s="367" t="s">
        <v>787</v>
      </c>
      <c r="F5355" s="50"/>
      <c r="G5355" s="468" t="s">
        <v>3076</v>
      </c>
      <c r="H5355" s="50" t="s">
        <v>2334</v>
      </c>
      <c r="I5355" s="42" t="s">
        <v>2078</v>
      </c>
      <c r="U5355" s="15">
        <v>0</v>
      </c>
      <c r="V5355" s="15">
        <v>0</v>
      </c>
      <c r="W5355" s="15">
        <v>500</v>
      </c>
      <c r="Z5355" s="15">
        <v>500</v>
      </c>
      <c r="AH5355" s="15">
        <v>500</v>
      </c>
      <c r="AI5355" s="15">
        <v>0</v>
      </c>
      <c r="AJ5355" s="15">
        <v>444</v>
      </c>
      <c r="AR5355" s="15">
        <v>444</v>
      </c>
      <c r="AU5355" s="15">
        <v>444</v>
      </c>
      <c r="AV5355" s="15">
        <v>0</v>
      </c>
      <c r="AW5355" s="15">
        <f t="shared" si="1519"/>
        <v>944</v>
      </c>
    </row>
    <row r="5356" spans="1:49">
      <c r="A5356" s="44" t="s">
        <v>797</v>
      </c>
      <c r="B5356" s="45" t="s">
        <v>1031</v>
      </c>
      <c r="C5356" s="45" t="s">
        <v>1373</v>
      </c>
      <c r="D5356" s="452" t="s">
        <v>2997</v>
      </c>
      <c r="E5356" s="367" t="s">
        <v>1116</v>
      </c>
      <c r="F5356" s="50"/>
      <c r="G5356" s="468" t="s">
        <v>3076</v>
      </c>
      <c r="H5356" s="50" t="s">
        <v>2334</v>
      </c>
      <c r="I5356" s="42" t="s">
        <v>1487</v>
      </c>
      <c r="U5356" s="15">
        <v>0</v>
      </c>
      <c r="V5356" s="15">
        <v>0</v>
      </c>
      <c r="AH5356" s="15">
        <v>0</v>
      </c>
      <c r="AI5356" s="15">
        <v>0</v>
      </c>
      <c r="AU5356" s="15">
        <v>0</v>
      </c>
      <c r="AV5356" s="15">
        <v>0</v>
      </c>
      <c r="AW5356" s="15">
        <f t="shared" si="1519"/>
        <v>0</v>
      </c>
    </row>
    <row r="5357" spans="1:49">
      <c r="A5357" s="44" t="s">
        <v>797</v>
      </c>
      <c r="B5357" s="45" t="s">
        <v>1031</v>
      </c>
      <c r="C5357" s="45" t="s">
        <v>1373</v>
      </c>
      <c r="D5357" s="452" t="s">
        <v>2997</v>
      </c>
      <c r="E5357" s="367" t="s">
        <v>1703</v>
      </c>
      <c r="F5357" s="50"/>
      <c r="G5357" s="468" t="s">
        <v>3076</v>
      </c>
      <c r="H5357" s="50" t="s">
        <v>2334</v>
      </c>
      <c r="I5357" s="42" t="s">
        <v>1047</v>
      </c>
      <c r="U5357" s="15">
        <v>0</v>
      </c>
      <c r="V5357" s="15">
        <v>0</v>
      </c>
      <c r="AH5357" s="15">
        <v>0</v>
      </c>
      <c r="AI5357" s="15">
        <v>0</v>
      </c>
      <c r="AU5357" s="15">
        <v>0</v>
      </c>
      <c r="AV5357" s="15">
        <v>0</v>
      </c>
      <c r="AW5357" s="15">
        <f t="shared" si="1519"/>
        <v>0</v>
      </c>
    </row>
    <row r="5358" spans="1:49">
      <c r="A5358" s="44" t="s">
        <v>797</v>
      </c>
      <c r="B5358" s="45" t="s">
        <v>1031</v>
      </c>
      <c r="C5358" s="45" t="s">
        <v>1373</v>
      </c>
      <c r="D5358" s="452" t="s">
        <v>2997</v>
      </c>
      <c r="E5358" s="367" t="s">
        <v>826</v>
      </c>
      <c r="F5358" s="50"/>
      <c r="G5358" s="468" t="s">
        <v>3076</v>
      </c>
      <c r="H5358" s="50" t="s">
        <v>2334</v>
      </c>
      <c r="I5358" s="42" t="s">
        <v>935</v>
      </c>
      <c r="U5358" s="15">
        <v>0</v>
      </c>
      <c r="V5358" s="15">
        <v>0</v>
      </c>
      <c r="AH5358" s="15">
        <v>0</v>
      </c>
      <c r="AI5358" s="15">
        <v>0</v>
      </c>
      <c r="AU5358" s="15">
        <v>0</v>
      </c>
      <c r="AV5358" s="15">
        <v>0</v>
      </c>
      <c r="AW5358" s="15">
        <f t="shared" si="1519"/>
        <v>0</v>
      </c>
    </row>
    <row r="5359" spans="1:49">
      <c r="A5359" s="44" t="s">
        <v>797</v>
      </c>
      <c r="B5359" s="45" t="s">
        <v>1031</v>
      </c>
      <c r="C5359" s="45" t="s">
        <v>1373</v>
      </c>
      <c r="D5359" s="452" t="s">
        <v>2997</v>
      </c>
      <c r="E5359" s="367" t="s">
        <v>1115</v>
      </c>
      <c r="F5359" s="50"/>
      <c r="G5359" s="468" t="s">
        <v>3076</v>
      </c>
      <c r="H5359" s="50" t="s">
        <v>2334</v>
      </c>
      <c r="I5359" s="42" t="s">
        <v>990</v>
      </c>
      <c r="U5359" s="15">
        <v>0</v>
      </c>
      <c r="V5359" s="15">
        <v>0</v>
      </c>
      <c r="AH5359" s="15">
        <v>0</v>
      </c>
      <c r="AI5359" s="15">
        <v>0</v>
      </c>
      <c r="AU5359" s="15">
        <v>0</v>
      </c>
      <c r="AV5359" s="15">
        <v>0</v>
      </c>
      <c r="AW5359" s="15">
        <f t="shared" si="1519"/>
        <v>0</v>
      </c>
    </row>
    <row r="5360" spans="1:49">
      <c r="A5360" s="44" t="s">
        <v>797</v>
      </c>
      <c r="B5360" s="45" t="s">
        <v>1031</v>
      </c>
      <c r="C5360" s="45" t="s">
        <v>1373</v>
      </c>
      <c r="D5360" s="452" t="s">
        <v>2997</v>
      </c>
      <c r="E5360" s="367" t="s">
        <v>1677</v>
      </c>
      <c r="F5360" s="50"/>
      <c r="G5360" s="468" t="s">
        <v>3076</v>
      </c>
      <c r="H5360" s="50" t="s">
        <v>2334</v>
      </c>
      <c r="I5360" s="42" t="s">
        <v>1688</v>
      </c>
      <c r="J5360" s="15">
        <v>2880</v>
      </c>
      <c r="N5360" s="15">
        <v>2880</v>
      </c>
      <c r="U5360" s="15">
        <v>2880</v>
      </c>
      <c r="V5360" s="15">
        <v>0</v>
      </c>
      <c r="W5360" s="15">
        <v>500</v>
      </c>
      <c r="AA5360" s="15">
        <v>300</v>
      </c>
      <c r="AH5360" s="15">
        <v>300</v>
      </c>
      <c r="AI5360" s="15">
        <v>200</v>
      </c>
      <c r="AU5360" s="15">
        <v>0</v>
      </c>
      <c r="AV5360" s="15">
        <v>0</v>
      </c>
      <c r="AW5360" s="15">
        <f t="shared" si="1519"/>
        <v>3180</v>
      </c>
    </row>
    <row r="5361" spans="1:49">
      <c r="A5361" s="44" t="s">
        <v>797</v>
      </c>
      <c r="B5361" s="45" t="s">
        <v>1031</v>
      </c>
      <c r="C5361" s="45" t="s">
        <v>1373</v>
      </c>
      <c r="D5361" s="452" t="s">
        <v>2997</v>
      </c>
      <c r="E5361" s="367" t="s">
        <v>1677</v>
      </c>
      <c r="F5361" s="50" t="s">
        <v>600</v>
      </c>
      <c r="G5361" s="468" t="s">
        <v>3076</v>
      </c>
      <c r="H5361" s="50" t="s">
        <v>2334</v>
      </c>
      <c r="I5361" s="42" t="s">
        <v>25</v>
      </c>
      <c r="U5361" s="15">
        <v>0</v>
      </c>
      <c r="V5361" s="15">
        <v>0</v>
      </c>
      <c r="AH5361" s="15">
        <v>0</v>
      </c>
      <c r="AI5361" s="15">
        <v>0</v>
      </c>
      <c r="AU5361" s="15">
        <v>0</v>
      </c>
      <c r="AV5361" s="15">
        <v>0</v>
      </c>
      <c r="AW5361" s="15">
        <f t="shared" si="1519"/>
        <v>0</v>
      </c>
    </row>
    <row r="5362" spans="1:49" s="52" customFormat="1">
      <c r="A5362" s="41"/>
      <c r="B5362" s="345"/>
      <c r="C5362" s="345"/>
      <c r="D5362" s="369"/>
      <c r="E5362" s="213"/>
      <c r="F5362" s="65"/>
      <c r="G5362" s="65"/>
      <c r="H5362" s="65"/>
      <c r="I5362" s="49" t="s">
        <v>3</v>
      </c>
      <c r="J5362" s="6">
        <f>SUM(J5363)</f>
        <v>0</v>
      </c>
      <c r="K5362" s="6">
        <f t="shared" ref="K5362:AT5363" si="1524">SUM(K5363)</f>
        <v>0</v>
      </c>
      <c r="L5362" s="6">
        <f t="shared" si="1524"/>
        <v>0</v>
      </c>
      <c r="M5362" s="6">
        <f t="shared" si="1524"/>
        <v>0</v>
      </c>
      <c r="N5362" s="6">
        <f t="shared" si="1524"/>
        <v>0</v>
      </c>
      <c r="O5362" s="6">
        <f t="shared" si="1524"/>
        <v>0</v>
      </c>
      <c r="P5362" s="6">
        <f t="shared" si="1524"/>
        <v>0</v>
      </c>
      <c r="Q5362" s="6">
        <f t="shared" si="1524"/>
        <v>0</v>
      </c>
      <c r="R5362" s="6">
        <f t="shared" si="1524"/>
        <v>0</v>
      </c>
      <c r="S5362" s="6">
        <f t="shared" si="1524"/>
        <v>0</v>
      </c>
      <c r="T5362" s="6">
        <f t="shared" si="1524"/>
        <v>0</v>
      </c>
      <c r="U5362" s="6">
        <v>0</v>
      </c>
      <c r="V5362" s="6">
        <v>0</v>
      </c>
      <c r="W5362" s="6">
        <f>SUM(W5363)</f>
        <v>0</v>
      </c>
      <c r="X5362" s="6">
        <f t="shared" si="1524"/>
        <v>0</v>
      </c>
      <c r="Y5362" s="6">
        <f t="shared" si="1524"/>
        <v>0</v>
      </c>
      <c r="Z5362" s="6">
        <f t="shared" si="1524"/>
        <v>0</v>
      </c>
      <c r="AA5362" s="6">
        <f t="shared" si="1524"/>
        <v>0</v>
      </c>
      <c r="AB5362" s="6">
        <f t="shared" si="1524"/>
        <v>0</v>
      </c>
      <c r="AC5362" s="6">
        <f t="shared" si="1524"/>
        <v>0</v>
      </c>
      <c r="AD5362" s="6">
        <f t="shared" si="1524"/>
        <v>0</v>
      </c>
      <c r="AE5362" s="6">
        <f t="shared" si="1524"/>
        <v>0</v>
      </c>
      <c r="AF5362" s="6">
        <f t="shared" si="1524"/>
        <v>0</v>
      </c>
      <c r="AG5362" s="6">
        <f t="shared" si="1524"/>
        <v>0</v>
      </c>
      <c r="AH5362" s="6">
        <v>0</v>
      </c>
      <c r="AI5362" s="6">
        <v>0</v>
      </c>
      <c r="AJ5362" s="6">
        <f>SUM(AJ5363)</f>
        <v>0</v>
      </c>
      <c r="AK5362" s="6">
        <f t="shared" si="1524"/>
        <v>0</v>
      </c>
      <c r="AL5362" s="6">
        <f t="shared" si="1524"/>
        <v>0</v>
      </c>
      <c r="AM5362" s="6">
        <f t="shared" si="1524"/>
        <v>0</v>
      </c>
      <c r="AN5362" s="6">
        <f t="shared" si="1524"/>
        <v>0</v>
      </c>
      <c r="AO5362" s="6">
        <f t="shared" si="1524"/>
        <v>0</v>
      </c>
      <c r="AP5362" s="6">
        <f t="shared" si="1524"/>
        <v>0</v>
      </c>
      <c r="AQ5362" s="6">
        <f t="shared" si="1524"/>
        <v>0</v>
      </c>
      <c r="AR5362" s="6">
        <f t="shared" si="1524"/>
        <v>0</v>
      </c>
      <c r="AS5362" s="6">
        <f t="shared" si="1524"/>
        <v>0</v>
      </c>
      <c r="AT5362" s="6">
        <f t="shared" si="1524"/>
        <v>0</v>
      </c>
      <c r="AU5362" s="6">
        <v>0</v>
      </c>
      <c r="AV5362" s="6">
        <v>0</v>
      </c>
      <c r="AW5362" s="6">
        <f t="shared" si="1519"/>
        <v>0</v>
      </c>
    </row>
    <row r="5363" spans="1:49" s="52" customFormat="1">
      <c r="A5363" s="44" t="s">
        <v>797</v>
      </c>
      <c r="B5363" s="45" t="s">
        <v>1031</v>
      </c>
      <c r="C5363" s="45" t="s">
        <v>1373</v>
      </c>
      <c r="D5363" s="452" t="s">
        <v>2997</v>
      </c>
      <c r="E5363" s="213" t="s">
        <v>833</v>
      </c>
      <c r="F5363" s="65"/>
      <c r="G5363" s="65"/>
      <c r="H5363" s="65"/>
      <c r="I5363" s="53" t="s">
        <v>1</v>
      </c>
      <c r="J5363" s="200">
        <f>SUM(J5364)</f>
        <v>0</v>
      </c>
      <c r="K5363" s="200">
        <f t="shared" si="1524"/>
        <v>0</v>
      </c>
      <c r="L5363" s="200">
        <f t="shared" si="1524"/>
        <v>0</v>
      </c>
      <c r="M5363" s="200">
        <f t="shared" si="1524"/>
        <v>0</v>
      </c>
      <c r="N5363" s="200">
        <f t="shared" si="1524"/>
        <v>0</v>
      </c>
      <c r="O5363" s="200">
        <f t="shared" si="1524"/>
        <v>0</v>
      </c>
      <c r="P5363" s="200">
        <f t="shared" si="1524"/>
        <v>0</v>
      </c>
      <c r="Q5363" s="200">
        <f t="shared" si="1524"/>
        <v>0</v>
      </c>
      <c r="R5363" s="200">
        <f t="shared" si="1524"/>
        <v>0</v>
      </c>
      <c r="S5363" s="200">
        <f t="shared" si="1524"/>
        <v>0</v>
      </c>
      <c r="T5363" s="200">
        <f t="shared" si="1524"/>
        <v>0</v>
      </c>
      <c r="U5363" s="200">
        <v>0</v>
      </c>
      <c r="V5363" s="200">
        <v>0</v>
      </c>
      <c r="W5363" s="200">
        <f>SUM(W5364)</f>
        <v>0</v>
      </c>
      <c r="X5363" s="200">
        <f t="shared" si="1524"/>
        <v>0</v>
      </c>
      <c r="Y5363" s="200">
        <f t="shared" si="1524"/>
        <v>0</v>
      </c>
      <c r="Z5363" s="200">
        <f t="shared" si="1524"/>
        <v>0</v>
      </c>
      <c r="AA5363" s="200">
        <f t="shared" si="1524"/>
        <v>0</v>
      </c>
      <c r="AB5363" s="200">
        <f t="shared" si="1524"/>
        <v>0</v>
      </c>
      <c r="AC5363" s="200">
        <f t="shared" si="1524"/>
        <v>0</v>
      </c>
      <c r="AD5363" s="200">
        <f t="shared" si="1524"/>
        <v>0</v>
      </c>
      <c r="AE5363" s="200">
        <f t="shared" si="1524"/>
        <v>0</v>
      </c>
      <c r="AF5363" s="200">
        <f t="shared" si="1524"/>
        <v>0</v>
      </c>
      <c r="AG5363" s="200">
        <f t="shared" si="1524"/>
        <v>0</v>
      </c>
      <c r="AH5363" s="200">
        <v>0</v>
      </c>
      <c r="AI5363" s="200">
        <v>0</v>
      </c>
      <c r="AJ5363" s="200">
        <f>SUM(AJ5364)</f>
        <v>0</v>
      </c>
      <c r="AK5363" s="200">
        <f t="shared" si="1524"/>
        <v>0</v>
      </c>
      <c r="AL5363" s="200">
        <f t="shared" si="1524"/>
        <v>0</v>
      </c>
      <c r="AM5363" s="200">
        <f t="shared" si="1524"/>
        <v>0</v>
      </c>
      <c r="AN5363" s="200">
        <f t="shared" si="1524"/>
        <v>0</v>
      </c>
      <c r="AO5363" s="200">
        <f t="shared" si="1524"/>
        <v>0</v>
      </c>
      <c r="AP5363" s="200">
        <f t="shared" si="1524"/>
        <v>0</v>
      </c>
      <c r="AQ5363" s="200">
        <f t="shared" si="1524"/>
        <v>0</v>
      </c>
      <c r="AR5363" s="200">
        <f t="shared" si="1524"/>
        <v>0</v>
      </c>
      <c r="AS5363" s="200">
        <f t="shared" si="1524"/>
        <v>0</v>
      </c>
      <c r="AT5363" s="200">
        <f t="shared" si="1524"/>
        <v>0</v>
      </c>
      <c r="AU5363" s="200">
        <v>0</v>
      </c>
      <c r="AV5363" s="200">
        <v>0</v>
      </c>
      <c r="AW5363" s="200">
        <f t="shared" si="1519"/>
        <v>0</v>
      </c>
    </row>
    <row r="5364" spans="1:49" s="59" customFormat="1">
      <c r="A5364" s="44" t="s">
        <v>797</v>
      </c>
      <c r="B5364" s="45" t="s">
        <v>1031</v>
      </c>
      <c r="C5364" s="45" t="s">
        <v>1373</v>
      </c>
      <c r="D5364" s="452" t="s">
        <v>2997</v>
      </c>
      <c r="E5364" s="57" t="s">
        <v>1517</v>
      </c>
      <c r="F5364" s="58"/>
      <c r="G5364" s="468" t="s">
        <v>3076</v>
      </c>
      <c r="H5364" s="50" t="s">
        <v>2334</v>
      </c>
      <c r="I5364" s="188" t="s">
        <v>2584</v>
      </c>
      <c r="J5364" s="13"/>
      <c r="K5364" s="13"/>
      <c r="L5364" s="13"/>
      <c r="M5364" s="13"/>
      <c r="N5364" s="13"/>
      <c r="O5364" s="13"/>
      <c r="P5364" s="13"/>
      <c r="Q5364" s="13"/>
      <c r="R5364" s="13"/>
      <c r="S5364" s="13"/>
      <c r="T5364" s="13"/>
      <c r="U5364" s="13">
        <v>0</v>
      </c>
      <c r="V5364" s="13">
        <v>0</v>
      </c>
      <c r="W5364" s="13"/>
      <c r="X5364" s="13"/>
      <c r="Y5364" s="13"/>
      <c r="Z5364" s="13"/>
      <c r="AA5364" s="13"/>
      <c r="AB5364" s="13"/>
      <c r="AC5364" s="13"/>
      <c r="AD5364" s="13"/>
      <c r="AE5364" s="13"/>
      <c r="AF5364" s="13"/>
      <c r="AG5364" s="13"/>
      <c r="AH5364" s="13">
        <v>0</v>
      </c>
      <c r="AI5364" s="13">
        <v>0</v>
      </c>
      <c r="AJ5364" s="13"/>
      <c r="AK5364" s="13"/>
      <c r="AL5364" s="13"/>
      <c r="AM5364" s="13"/>
      <c r="AN5364" s="13"/>
      <c r="AO5364" s="13"/>
      <c r="AP5364" s="13"/>
      <c r="AQ5364" s="13"/>
      <c r="AR5364" s="13"/>
      <c r="AS5364" s="13"/>
      <c r="AT5364" s="13"/>
      <c r="AU5364" s="13">
        <v>0</v>
      </c>
      <c r="AV5364" s="13">
        <v>0</v>
      </c>
      <c r="AW5364" s="13">
        <f t="shared" si="1519"/>
        <v>0</v>
      </c>
    </row>
    <row r="5365" spans="1:49">
      <c r="A5365" s="44"/>
      <c r="B5365" s="45"/>
      <c r="C5365" s="45"/>
      <c r="D5365" s="45"/>
      <c r="E5365" s="531"/>
      <c r="F5365" s="50"/>
      <c r="G5365" s="50"/>
      <c r="H5365" s="50"/>
      <c r="I5365" s="49" t="s">
        <v>1157</v>
      </c>
      <c r="J5365" s="6">
        <f>SUM(J5366)</f>
        <v>14820</v>
      </c>
      <c r="K5365" s="6">
        <f t="shared" ref="K5365:AT5365" si="1525">SUM(K5366)</f>
        <v>0</v>
      </c>
      <c r="L5365" s="6">
        <f t="shared" si="1525"/>
        <v>0</v>
      </c>
      <c r="M5365" s="6">
        <f t="shared" si="1525"/>
        <v>0</v>
      </c>
      <c r="N5365" s="6">
        <f t="shared" si="1525"/>
        <v>13509</v>
      </c>
      <c r="O5365" s="6">
        <f t="shared" si="1525"/>
        <v>0</v>
      </c>
      <c r="P5365" s="6">
        <f t="shared" si="1525"/>
        <v>0</v>
      </c>
      <c r="Q5365" s="6">
        <f t="shared" si="1525"/>
        <v>0</v>
      </c>
      <c r="R5365" s="6">
        <f t="shared" si="1525"/>
        <v>0</v>
      </c>
      <c r="S5365" s="6">
        <f t="shared" si="1525"/>
        <v>1311</v>
      </c>
      <c r="T5365" s="6">
        <f t="shared" si="1525"/>
        <v>0</v>
      </c>
      <c r="U5365" s="6">
        <v>14820</v>
      </c>
      <c r="V5365" s="6">
        <v>0</v>
      </c>
      <c r="W5365" s="6">
        <f>SUM(W5366)</f>
        <v>1800</v>
      </c>
      <c r="X5365" s="6">
        <f t="shared" si="1525"/>
        <v>0</v>
      </c>
      <c r="Y5365" s="6">
        <f t="shared" si="1525"/>
        <v>0</v>
      </c>
      <c r="Z5365" s="6">
        <f t="shared" si="1525"/>
        <v>0</v>
      </c>
      <c r="AA5365" s="6">
        <f t="shared" si="1525"/>
        <v>0</v>
      </c>
      <c r="AB5365" s="6">
        <f t="shared" si="1525"/>
        <v>0</v>
      </c>
      <c r="AC5365" s="6">
        <f t="shared" si="1525"/>
        <v>0</v>
      </c>
      <c r="AD5365" s="6">
        <f t="shared" si="1525"/>
        <v>0</v>
      </c>
      <c r="AE5365" s="6">
        <f t="shared" si="1525"/>
        <v>0</v>
      </c>
      <c r="AF5365" s="6">
        <f t="shared" si="1525"/>
        <v>0</v>
      </c>
      <c r="AG5365" s="6">
        <f t="shared" si="1525"/>
        <v>0</v>
      </c>
      <c r="AH5365" s="6">
        <v>0</v>
      </c>
      <c r="AI5365" s="6">
        <v>1800</v>
      </c>
      <c r="AJ5365" s="6">
        <f>SUM(AJ5366)</f>
        <v>1250</v>
      </c>
      <c r="AK5365" s="6">
        <f t="shared" si="1525"/>
        <v>0</v>
      </c>
      <c r="AL5365" s="6">
        <f t="shared" si="1525"/>
        <v>0</v>
      </c>
      <c r="AM5365" s="6">
        <f t="shared" si="1525"/>
        <v>0</v>
      </c>
      <c r="AN5365" s="6">
        <f t="shared" si="1525"/>
        <v>0</v>
      </c>
      <c r="AO5365" s="6">
        <f t="shared" si="1525"/>
        <v>0</v>
      </c>
      <c r="AP5365" s="6">
        <f t="shared" si="1525"/>
        <v>0</v>
      </c>
      <c r="AQ5365" s="6">
        <f t="shared" si="1525"/>
        <v>0</v>
      </c>
      <c r="AR5365" s="6">
        <f t="shared" si="1525"/>
        <v>0</v>
      </c>
      <c r="AS5365" s="6">
        <f t="shared" si="1525"/>
        <v>1250</v>
      </c>
      <c r="AT5365" s="6">
        <f t="shared" si="1525"/>
        <v>0</v>
      </c>
      <c r="AU5365" s="6">
        <v>1250</v>
      </c>
      <c r="AV5365" s="6">
        <v>0</v>
      </c>
      <c r="AW5365" s="6">
        <f t="shared" si="1519"/>
        <v>16070</v>
      </c>
    </row>
    <row r="5366" spans="1:49">
      <c r="A5366" s="44" t="s">
        <v>797</v>
      </c>
      <c r="B5366" s="45" t="s">
        <v>1031</v>
      </c>
      <c r="C5366" s="45" t="s">
        <v>1373</v>
      </c>
      <c r="D5366" s="452" t="s">
        <v>2997</v>
      </c>
      <c r="E5366" s="213" t="s">
        <v>1402</v>
      </c>
      <c r="F5366" s="65"/>
      <c r="G5366" s="65"/>
      <c r="H5366" s="65"/>
      <c r="I5366" s="260" t="s">
        <v>1158</v>
      </c>
      <c r="J5366" s="9">
        <f>SUM(J5367:J5368)</f>
        <v>14820</v>
      </c>
      <c r="K5366" s="9">
        <f t="shared" ref="K5366:T5366" si="1526">SUM(K5367:K5368)</f>
        <v>0</v>
      </c>
      <c r="L5366" s="9">
        <f t="shared" si="1526"/>
        <v>0</v>
      </c>
      <c r="M5366" s="9">
        <f t="shared" si="1526"/>
        <v>0</v>
      </c>
      <c r="N5366" s="9">
        <f t="shared" si="1526"/>
        <v>13509</v>
      </c>
      <c r="O5366" s="9">
        <f t="shared" si="1526"/>
        <v>0</v>
      </c>
      <c r="P5366" s="9">
        <f t="shared" si="1526"/>
        <v>0</v>
      </c>
      <c r="Q5366" s="9">
        <f t="shared" si="1526"/>
        <v>0</v>
      </c>
      <c r="R5366" s="9">
        <f t="shared" si="1526"/>
        <v>0</v>
      </c>
      <c r="S5366" s="9">
        <f t="shared" si="1526"/>
        <v>1311</v>
      </c>
      <c r="T5366" s="9">
        <f t="shared" si="1526"/>
        <v>0</v>
      </c>
      <c r="U5366" s="9">
        <v>14820</v>
      </c>
      <c r="V5366" s="9">
        <v>0</v>
      </c>
      <c r="W5366" s="9">
        <f>SUM(W5367:W5368)</f>
        <v>1800</v>
      </c>
      <c r="X5366" s="9">
        <f t="shared" ref="X5366:AG5366" si="1527">SUM(X5367:X5367)</f>
        <v>0</v>
      </c>
      <c r="Y5366" s="9">
        <f t="shared" si="1527"/>
        <v>0</v>
      </c>
      <c r="Z5366" s="9">
        <f t="shared" si="1527"/>
        <v>0</v>
      </c>
      <c r="AA5366" s="9">
        <f t="shared" si="1527"/>
        <v>0</v>
      </c>
      <c r="AB5366" s="9">
        <f t="shared" si="1527"/>
        <v>0</v>
      </c>
      <c r="AC5366" s="9">
        <f t="shared" si="1527"/>
        <v>0</v>
      </c>
      <c r="AD5366" s="9">
        <f t="shared" si="1527"/>
        <v>0</v>
      </c>
      <c r="AE5366" s="9">
        <f t="shared" si="1527"/>
        <v>0</v>
      </c>
      <c r="AF5366" s="9">
        <f t="shared" si="1527"/>
        <v>0</v>
      </c>
      <c r="AG5366" s="9">
        <f t="shared" si="1527"/>
        <v>0</v>
      </c>
      <c r="AH5366" s="9">
        <v>0</v>
      </c>
      <c r="AI5366" s="9">
        <v>1800</v>
      </c>
      <c r="AJ5366" s="9">
        <f>SUM(AJ5367:AJ5368)</f>
        <v>1250</v>
      </c>
      <c r="AK5366" s="9">
        <f t="shared" ref="AK5366:AT5366" si="1528">SUM(AK5367:AK5367)</f>
        <v>0</v>
      </c>
      <c r="AL5366" s="9">
        <f t="shared" si="1528"/>
        <v>0</v>
      </c>
      <c r="AM5366" s="9">
        <f t="shared" si="1528"/>
        <v>0</v>
      </c>
      <c r="AN5366" s="9">
        <f t="shared" si="1528"/>
        <v>0</v>
      </c>
      <c r="AO5366" s="9">
        <f t="shared" si="1528"/>
        <v>0</v>
      </c>
      <c r="AP5366" s="9">
        <f t="shared" si="1528"/>
        <v>0</v>
      </c>
      <c r="AQ5366" s="9">
        <f t="shared" si="1528"/>
        <v>0</v>
      </c>
      <c r="AR5366" s="9">
        <f t="shared" si="1528"/>
        <v>0</v>
      </c>
      <c r="AS5366" s="9">
        <f t="shared" si="1528"/>
        <v>1250</v>
      </c>
      <c r="AT5366" s="9">
        <f t="shared" si="1528"/>
        <v>0</v>
      </c>
      <c r="AU5366" s="9">
        <v>1250</v>
      </c>
      <c r="AV5366" s="9">
        <v>0</v>
      </c>
      <c r="AW5366" s="9">
        <f t="shared" si="1519"/>
        <v>16070</v>
      </c>
    </row>
    <row r="5367" spans="1:49">
      <c r="A5367" s="44" t="s">
        <v>797</v>
      </c>
      <c r="B5367" s="45" t="s">
        <v>1031</v>
      </c>
      <c r="C5367" s="45" t="s">
        <v>1373</v>
      </c>
      <c r="D5367" s="452" t="s">
        <v>2997</v>
      </c>
      <c r="E5367" s="367" t="s">
        <v>1409</v>
      </c>
      <c r="F5367" s="50"/>
      <c r="G5367" s="468" t="s">
        <v>3076</v>
      </c>
      <c r="H5367" s="50" t="s">
        <v>2334</v>
      </c>
      <c r="I5367" s="42" t="s">
        <v>1518</v>
      </c>
      <c r="J5367" s="15">
        <v>5511</v>
      </c>
      <c r="N5367" s="15">
        <v>6000</v>
      </c>
      <c r="S5367" s="15">
        <v>-489</v>
      </c>
      <c r="U5367" s="15">
        <v>5511</v>
      </c>
      <c r="V5367" s="9">
        <v>0</v>
      </c>
      <c r="W5367" s="15">
        <v>1800</v>
      </c>
      <c r="AH5367" s="15">
        <v>0</v>
      </c>
      <c r="AI5367" s="15">
        <v>1800</v>
      </c>
      <c r="AJ5367" s="15">
        <v>1250</v>
      </c>
      <c r="AS5367" s="15">
        <v>1250</v>
      </c>
      <c r="AU5367" s="15">
        <v>1250</v>
      </c>
      <c r="AV5367" s="15">
        <v>0</v>
      </c>
      <c r="AW5367" s="15">
        <f t="shared" si="1519"/>
        <v>6761</v>
      </c>
    </row>
    <row r="5368" spans="1:49" s="505" customFormat="1">
      <c r="A5368" s="478" t="s">
        <v>797</v>
      </c>
      <c r="B5368" s="479" t="s">
        <v>1031</v>
      </c>
      <c r="C5368" s="479" t="s">
        <v>1373</v>
      </c>
      <c r="D5368" s="480" t="s">
        <v>2997</v>
      </c>
      <c r="E5368" s="481" t="s">
        <v>1367</v>
      </c>
      <c r="F5368" s="482"/>
      <c r="G5368" s="483" t="s">
        <v>3076</v>
      </c>
      <c r="H5368" s="482"/>
      <c r="I5368" s="504" t="s">
        <v>1400</v>
      </c>
      <c r="J5368" s="496">
        <v>9309</v>
      </c>
      <c r="K5368" s="496"/>
      <c r="L5368" s="496"/>
      <c r="M5368" s="496"/>
      <c r="N5368" s="496">
        <v>7509</v>
      </c>
      <c r="O5368" s="496"/>
      <c r="P5368" s="496"/>
      <c r="Q5368" s="496"/>
      <c r="R5368" s="496"/>
      <c r="S5368" s="496">
        <v>1800</v>
      </c>
      <c r="T5368" s="496"/>
      <c r="U5368" s="496">
        <v>9309</v>
      </c>
      <c r="V5368" s="508">
        <v>0</v>
      </c>
      <c r="W5368" s="496"/>
      <c r="X5368" s="496"/>
      <c r="Y5368" s="496"/>
      <c r="Z5368" s="496"/>
      <c r="AA5368" s="496"/>
      <c r="AB5368" s="496"/>
      <c r="AC5368" s="496"/>
      <c r="AD5368" s="496"/>
      <c r="AE5368" s="496"/>
      <c r="AF5368" s="496"/>
      <c r="AG5368" s="496"/>
      <c r="AH5368" s="496"/>
      <c r="AI5368" s="496"/>
      <c r="AJ5368" s="496"/>
      <c r="AK5368" s="496"/>
      <c r="AL5368" s="496"/>
      <c r="AM5368" s="496"/>
      <c r="AN5368" s="496"/>
      <c r="AO5368" s="496"/>
      <c r="AP5368" s="496"/>
      <c r="AQ5368" s="496"/>
      <c r="AR5368" s="496"/>
      <c r="AS5368" s="496"/>
      <c r="AT5368" s="496"/>
      <c r="AU5368" s="496"/>
      <c r="AV5368" s="496"/>
      <c r="AW5368" s="496"/>
    </row>
    <row r="5369" spans="1:49">
      <c r="A5369" s="44"/>
      <c r="B5369" s="45"/>
      <c r="C5369" s="45"/>
      <c r="D5369" s="45"/>
      <c r="E5369" s="367"/>
      <c r="F5369" s="50"/>
      <c r="G5369" s="50"/>
      <c r="H5369" s="50"/>
      <c r="I5369" s="42"/>
      <c r="U5369" s="15">
        <v>0</v>
      </c>
      <c r="V5369" s="15">
        <v>0</v>
      </c>
      <c r="AH5369" s="15">
        <v>0</v>
      </c>
      <c r="AI5369" s="15">
        <v>0</v>
      </c>
      <c r="AU5369" s="15">
        <v>0</v>
      </c>
      <c r="AV5369" s="15">
        <v>0</v>
      </c>
      <c r="AW5369" s="15">
        <f>U5369+AH5369+AU5369</f>
        <v>0</v>
      </c>
    </row>
    <row r="5370" spans="1:49">
      <c r="A5370" s="48"/>
      <c r="B5370" s="42"/>
      <c r="C5370" s="42"/>
      <c r="D5370" s="42"/>
      <c r="E5370" s="531"/>
      <c r="F5370" s="50"/>
      <c r="G5370" s="50"/>
      <c r="H5370" s="50"/>
      <c r="I5370" s="49" t="s">
        <v>1631</v>
      </c>
      <c r="J5370" s="12">
        <f>SUM(J5340,J5365,J5362)</f>
        <v>17700</v>
      </c>
      <c r="K5370" s="12">
        <f t="shared" ref="K5370:AT5370" si="1529">SUM(K5340,K5365,K5362)</f>
        <v>0</v>
      </c>
      <c r="L5370" s="12">
        <f t="shared" si="1529"/>
        <v>0</v>
      </c>
      <c r="M5370" s="12">
        <f t="shared" si="1529"/>
        <v>0</v>
      </c>
      <c r="N5370" s="12">
        <f t="shared" si="1529"/>
        <v>16389</v>
      </c>
      <c r="O5370" s="12">
        <f t="shared" si="1529"/>
        <v>0</v>
      </c>
      <c r="P5370" s="12">
        <f t="shared" si="1529"/>
        <v>0</v>
      </c>
      <c r="Q5370" s="12">
        <f t="shared" si="1529"/>
        <v>0</v>
      </c>
      <c r="R5370" s="12">
        <f t="shared" si="1529"/>
        <v>0</v>
      </c>
      <c r="S5370" s="12">
        <f t="shared" si="1529"/>
        <v>1311</v>
      </c>
      <c r="T5370" s="12">
        <f t="shared" si="1529"/>
        <v>0</v>
      </c>
      <c r="U5370" s="12">
        <v>17700</v>
      </c>
      <c r="V5370" s="12">
        <v>0</v>
      </c>
      <c r="W5370" s="12">
        <f>SUM(W5340,W5365,W5362)</f>
        <v>3300</v>
      </c>
      <c r="X5370" s="12">
        <f t="shared" si="1529"/>
        <v>0</v>
      </c>
      <c r="Y5370" s="12">
        <f t="shared" si="1529"/>
        <v>0</v>
      </c>
      <c r="Z5370" s="12">
        <f t="shared" si="1529"/>
        <v>1000</v>
      </c>
      <c r="AA5370" s="12">
        <f t="shared" si="1529"/>
        <v>300</v>
      </c>
      <c r="AB5370" s="12">
        <f t="shared" si="1529"/>
        <v>0</v>
      </c>
      <c r="AC5370" s="12">
        <f t="shared" si="1529"/>
        <v>0</v>
      </c>
      <c r="AD5370" s="12">
        <f t="shared" si="1529"/>
        <v>0</v>
      </c>
      <c r="AE5370" s="12">
        <f t="shared" si="1529"/>
        <v>0</v>
      </c>
      <c r="AF5370" s="12">
        <f t="shared" si="1529"/>
        <v>0</v>
      </c>
      <c r="AG5370" s="12">
        <f t="shared" si="1529"/>
        <v>0</v>
      </c>
      <c r="AH5370" s="12">
        <v>1300</v>
      </c>
      <c r="AI5370" s="12">
        <v>2000</v>
      </c>
      <c r="AJ5370" s="12">
        <f>SUM(AJ5340,AJ5365,AJ5362)</f>
        <v>1694</v>
      </c>
      <c r="AK5370" s="12">
        <f t="shared" si="1529"/>
        <v>0</v>
      </c>
      <c r="AL5370" s="12">
        <f t="shared" si="1529"/>
        <v>0</v>
      </c>
      <c r="AM5370" s="12">
        <f t="shared" si="1529"/>
        <v>0</v>
      </c>
      <c r="AN5370" s="12">
        <f t="shared" si="1529"/>
        <v>0</v>
      </c>
      <c r="AO5370" s="12">
        <f t="shared" si="1529"/>
        <v>0</v>
      </c>
      <c r="AP5370" s="12">
        <f t="shared" si="1529"/>
        <v>0</v>
      </c>
      <c r="AQ5370" s="12">
        <f t="shared" si="1529"/>
        <v>0</v>
      </c>
      <c r="AR5370" s="12">
        <f t="shared" si="1529"/>
        <v>444</v>
      </c>
      <c r="AS5370" s="12">
        <f t="shared" si="1529"/>
        <v>1250</v>
      </c>
      <c r="AT5370" s="12">
        <f t="shared" si="1529"/>
        <v>0</v>
      </c>
      <c r="AU5370" s="12">
        <v>1694</v>
      </c>
      <c r="AV5370" s="12">
        <v>0</v>
      </c>
      <c r="AW5370" s="12">
        <f>U5370+AH5370+AU5370</f>
        <v>20694</v>
      </c>
    </row>
    <row r="5371" spans="1:49">
      <c r="A5371" s="48"/>
      <c r="B5371" s="42"/>
      <c r="C5371" s="42"/>
      <c r="D5371" s="42"/>
      <c r="E5371" s="531"/>
      <c r="F5371" s="50"/>
      <c r="G5371" s="50"/>
      <c r="H5371" s="50"/>
      <c r="I5371" s="53"/>
    </row>
    <row r="5372" spans="1:49">
      <c r="A5372" s="48"/>
      <c r="B5372" s="42"/>
      <c r="C5372" s="42"/>
      <c r="D5372" s="42"/>
      <c r="E5372" s="531"/>
      <c r="F5372" s="50"/>
      <c r="G5372" s="50"/>
      <c r="H5372" s="50"/>
      <c r="I5372" s="146" t="s">
        <v>970</v>
      </c>
      <c r="J5372" s="29"/>
      <c r="K5372" s="29"/>
      <c r="L5372" s="29"/>
      <c r="M5372" s="29"/>
      <c r="N5372" s="29"/>
      <c r="O5372" s="29"/>
      <c r="P5372" s="29"/>
      <c r="Q5372" s="29"/>
      <c r="R5372" s="29"/>
      <c r="S5372" s="29"/>
      <c r="T5372" s="29"/>
      <c r="U5372" s="29"/>
      <c r="V5372" s="29"/>
      <c r="W5372" s="29"/>
      <c r="X5372" s="29"/>
      <c r="Y5372" s="29"/>
      <c r="Z5372" s="29"/>
      <c r="AA5372" s="29"/>
      <c r="AB5372" s="29"/>
      <c r="AC5372" s="29"/>
      <c r="AD5372" s="29"/>
      <c r="AE5372" s="29"/>
      <c r="AF5372" s="29"/>
      <c r="AG5372" s="29"/>
      <c r="AH5372" s="29"/>
      <c r="AI5372" s="29"/>
      <c r="AJ5372" s="29"/>
      <c r="AK5372" s="29"/>
      <c r="AL5372" s="29"/>
      <c r="AM5372" s="29"/>
      <c r="AN5372" s="29"/>
      <c r="AO5372" s="29"/>
      <c r="AP5372" s="29"/>
      <c r="AQ5372" s="29"/>
      <c r="AR5372" s="29"/>
      <c r="AS5372" s="29"/>
      <c r="AT5372" s="29"/>
      <c r="AU5372" s="29"/>
      <c r="AV5372" s="29"/>
      <c r="AW5372" s="29"/>
    </row>
    <row r="5373" spans="1:49" ht="13.5" thickBot="1">
      <c r="A5373" s="48"/>
      <c r="B5373" s="42"/>
      <c r="C5373" s="42"/>
      <c r="D5373" s="42"/>
      <c r="E5373" s="531"/>
      <c r="F5373" s="50"/>
      <c r="G5373" s="50"/>
      <c r="H5373" s="50"/>
      <c r="I5373" s="146"/>
      <c r="J5373" s="29"/>
      <c r="K5373" s="29"/>
      <c r="L5373" s="29"/>
      <c r="M5373" s="29"/>
      <c r="N5373" s="29"/>
      <c r="O5373" s="29"/>
      <c r="P5373" s="29"/>
      <c r="Q5373" s="29"/>
      <c r="R5373" s="29"/>
      <c r="S5373" s="29"/>
      <c r="T5373" s="29"/>
      <c r="U5373" s="29"/>
      <c r="V5373" s="29"/>
      <c r="W5373" s="29"/>
      <c r="X5373" s="29"/>
      <c r="Y5373" s="29"/>
      <c r="Z5373" s="29"/>
      <c r="AA5373" s="29"/>
      <c r="AB5373" s="29"/>
      <c r="AC5373" s="29"/>
      <c r="AD5373" s="29"/>
      <c r="AE5373" s="29"/>
      <c r="AF5373" s="29"/>
      <c r="AG5373" s="29"/>
      <c r="AH5373" s="29"/>
      <c r="AI5373" s="29"/>
      <c r="AJ5373" s="29"/>
      <c r="AK5373" s="29"/>
      <c r="AL5373" s="29"/>
      <c r="AM5373" s="29"/>
      <c r="AN5373" s="29"/>
      <c r="AO5373" s="29"/>
      <c r="AP5373" s="29"/>
      <c r="AQ5373" s="29"/>
      <c r="AR5373" s="29"/>
      <c r="AS5373" s="29"/>
      <c r="AT5373" s="29"/>
      <c r="AU5373" s="29"/>
      <c r="AV5373" s="29"/>
      <c r="AW5373" s="29"/>
    </row>
    <row r="5374" spans="1:49" ht="35.25" customHeight="1" thickTop="1" thickBot="1">
      <c r="A5374" s="48"/>
      <c r="B5374" s="42"/>
      <c r="C5374" s="42"/>
      <c r="D5374" s="42"/>
      <c r="E5374" s="531"/>
      <c r="F5374" s="50"/>
      <c r="G5374" s="50"/>
      <c r="H5374" s="50"/>
      <c r="I5374" s="5" t="s">
        <v>2331</v>
      </c>
      <c r="J5374" s="364" t="s">
        <v>2891</v>
      </c>
      <c r="K5374" s="364" t="s">
        <v>2879</v>
      </c>
      <c r="L5374" s="364" t="s">
        <v>2880</v>
      </c>
      <c r="M5374" s="364" t="s">
        <v>2881</v>
      </c>
      <c r="N5374" s="364" t="s">
        <v>2882</v>
      </c>
      <c r="O5374" s="364" t="s">
        <v>2883</v>
      </c>
      <c r="P5374" s="364" t="s">
        <v>2884</v>
      </c>
      <c r="Q5374" s="364" t="s">
        <v>2885</v>
      </c>
      <c r="R5374" s="364" t="s">
        <v>2886</v>
      </c>
      <c r="S5374" s="364" t="s">
        <v>2887</v>
      </c>
      <c r="T5374" s="364" t="s">
        <v>2888</v>
      </c>
      <c r="U5374" s="364" t="s">
        <v>2889</v>
      </c>
      <c r="V5374" s="364" t="s">
        <v>2890</v>
      </c>
      <c r="W5374" s="365" t="s">
        <v>2893</v>
      </c>
      <c r="X5374" s="365" t="s">
        <v>2879</v>
      </c>
      <c r="Y5374" s="365" t="s">
        <v>2880</v>
      </c>
      <c r="Z5374" s="365" t="s">
        <v>2881</v>
      </c>
      <c r="AA5374" s="365" t="s">
        <v>2882</v>
      </c>
      <c r="AB5374" s="365" t="s">
        <v>2883</v>
      </c>
      <c r="AC5374" s="365" t="s">
        <v>2884</v>
      </c>
      <c r="AD5374" s="365" t="s">
        <v>2885</v>
      </c>
      <c r="AE5374" s="365" t="s">
        <v>2886</v>
      </c>
      <c r="AF5374" s="365" t="s">
        <v>2887</v>
      </c>
      <c r="AG5374" s="365" t="s">
        <v>2888</v>
      </c>
      <c r="AH5374" s="365" t="s">
        <v>2889</v>
      </c>
      <c r="AI5374" s="365" t="s">
        <v>2890</v>
      </c>
      <c r="AJ5374" s="366" t="s">
        <v>2892</v>
      </c>
      <c r="AK5374" s="366" t="s">
        <v>2879</v>
      </c>
      <c r="AL5374" s="366" t="s">
        <v>2880</v>
      </c>
      <c r="AM5374" s="366" t="s">
        <v>2881</v>
      </c>
      <c r="AN5374" s="366" t="s">
        <v>2882</v>
      </c>
      <c r="AO5374" s="366" t="s">
        <v>2883</v>
      </c>
      <c r="AP5374" s="366" t="s">
        <v>2884</v>
      </c>
      <c r="AQ5374" s="366" t="s">
        <v>2885</v>
      </c>
      <c r="AR5374" s="366" t="s">
        <v>2886</v>
      </c>
      <c r="AS5374" s="366" t="s">
        <v>2887</v>
      </c>
      <c r="AT5374" s="366" t="s">
        <v>2888</v>
      </c>
      <c r="AU5374" s="366" t="s">
        <v>2889</v>
      </c>
      <c r="AV5374" s="366" t="s">
        <v>2890</v>
      </c>
      <c r="AW5374" s="368" t="s">
        <v>2895</v>
      </c>
    </row>
    <row r="5375" spans="1:49">
      <c r="A5375" s="48"/>
      <c r="B5375" s="42"/>
      <c r="C5375" s="42"/>
      <c r="D5375" s="42"/>
      <c r="E5375" s="531"/>
      <c r="F5375" s="50"/>
      <c r="G5375" s="50"/>
      <c r="H5375" s="50"/>
      <c r="I5375" s="34"/>
      <c r="J5375" s="202" t="s">
        <v>1224</v>
      </c>
      <c r="K5375" s="202">
        <v>1</v>
      </c>
      <c r="L5375" s="202">
        <v>2</v>
      </c>
      <c r="M5375" s="202">
        <v>3</v>
      </c>
      <c r="N5375" s="202">
        <v>4</v>
      </c>
      <c r="O5375" s="202">
        <v>5</v>
      </c>
      <c r="P5375" s="202">
        <v>6</v>
      </c>
      <c r="Q5375" s="202">
        <v>7</v>
      </c>
      <c r="R5375" s="202">
        <v>8</v>
      </c>
      <c r="S5375" s="202">
        <v>9</v>
      </c>
      <c r="T5375" s="202">
        <v>10</v>
      </c>
      <c r="U5375" s="202">
        <v>13</v>
      </c>
      <c r="V5375" s="202">
        <v>14</v>
      </c>
      <c r="W5375" s="202" t="s">
        <v>1224</v>
      </c>
      <c r="X5375" s="202">
        <v>1</v>
      </c>
      <c r="Y5375" s="202">
        <v>2</v>
      </c>
      <c r="Z5375" s="202">
        <v>3</v>
      </c>
      <c r="AA5375" s="202">
        <v>4</v>
      </c>
      <c r="AB5375" s="202">
        <v>5</v>
      </c>
      <c r="AC5375" s="202">
        <v>6</v>
      </c>
      <c r="AD5375" s="202">
        <v>7</v>
      </c>
      <c r="AE5375" s="202">
        <v>8</v>
      </c>
      <c r="AF5375" s="202">
        <v>9</v>
      </c>
      <c r="AG5375" s="202">
        <v>10</v>
      </c>
      <c r="AH5375" s="202">
        <v>13</v>
      </c>
      <c r="AI5375" s="202">
        <v>14</v>
      </c>
      <c r="AJ5375" s="202" t="s">
        <v>1224</v>
      </c>
      <c r="AK5375" s="202">
        <v>1</v>
      </c>
      <c r="AL5375" s="202">
        <v>2</v>
      </c>
      <c r="AM5375" s="202">
        <v>3</v>
      </c>
      <c r="AN5375" s="202">
        <v>4</v>
      </c>
      <c r="AO5375" s="202">
        <v>5</v>
      </c>
      <c r="AP5375" s="202">
        <v>6</v>
      </c>
      <c r="AQ5375" s="202">
        <v>7</v>
      </c>
      <c r="AR5375" s="202">
        <v>8</v>
      </c>
      <c r="AS5375" s="202">
        <v>9</v>
      </c>
      <c r="AT5375" s="202">
        <v>10</v>
      </c>
      <c r="AU5375" s="202">
        <v>13</v>
      </c>
      <c r="AV5375" s="202">
        <v>14</v>
      </c>
      <c r="AW5375" s="202">
        <v>15</v>
      </c>
    </row>
    <row r="5376" spans="1:49">
      <c r="A5376" s="48"/>
      <c r="B5376" s="42"/>
      <c r="C5376" s="42"/>
      <c r="D5376" s="42"/>
      <c r="E5376" s="531"/>
      <c r="F5376" s="50"/>
      <c r="G5376" s="50"/>
      <c r="H5376" s="50"/>
      <c r="I5376" s="276" t="s">
        <v>2379</v>
      </c>
      <c r="J5376" s="277">
        <f>SUM(J5370)</f>
        <v>17700</v>
      </c>
      <c r="K5376" s="277">
        <f t="shared" ref="K5376:AT5376" si="1530">SUM(K5370)</f>
        <v>0</v>
      </c>
      <c r="L5376" s="277">
        <f t="shared" si="1530"/>
        <v>0</v>
      </c>
      <c r="M5376" s="277">
        <f t="shared" si="1530"/>
        <v>0</v>
      </c>
      <c r="N5376" s="277">
        <f t="shared" si="1530"/>
        <v>16389</v>
      </c>
      <c r="O5376" s="277">
        <f t="shared" si="1530"/>
        <v>0</v>
      </c>
      <c r="P5376" s="277">
        <f t="shared" si="1530"/>
        <v>0</v>
      </c>
      <c r="Q5376" s="277">
        <f t="shared" si="1530"/>
        <v>0</v>
      </c>
      <c r="R5376" s="277">
        <f t="shared" si="1530"/>
        <v>0</v>
      </c>
      <c r="S5376" s="277">
        <f t="shared" si="1530"/>
        <v>1311</v>
      </c>
      <c r="T5376" s="277">
        <f t="shared" si="1530"/>
        <v>0</v>
      </c>
      <c r="U5376" s="277">
        <v>17700</v>
      </c>
      <c r="V5376" s="277">
        <v>0</v>
      </c>
      <c r="W5376" s="277">
        <f>SUM(W5370)</f>
        <v>3300</v>
      </c>
      <c r="X5376" s="277">
        <f t="shared" si="1530"/>
        <v>0</v>
      </c>
      <c r="Y5376" s="277">
        <f t="shared" si="1530"/>
        <v>0</v>
      </c>
      <c r="Z5376" s="277">
        <f t="shared" si="1530"/>
        <v>1000</v>
      </c>
      <c r="AA5376" s="277">
        <f t="shared" si="1530"/>
        <v>300</v>
      </c>
      <c r="AB5376" s="277">
        <f t="shared" si="1530"/>
        <v>0</v>
      </c>
      <c r="AC5376" s="277">
        <f t="shared" si="1530"/>
        <v>0</v>
      </c>
      <c r="AD5376" s="277">
        <f t="shared" si="1530"/>
        <v>0</v>
      </c>
      <c r="AE5376" s="277">
        <f t="shared" si="1530"/>
        <v>0</v>
      </c>
      <c r="AF5376" s="277">
        <f t="shared" si="1530"/>
        <v>0</v>
      </c>
      <c r="AG5376" s="277">
        <f t="shared" si="1530"/>
        <v>0</v>
      </c>
      <c r="AH5376" s="277">
        <v>1300</v>
      </c>
      <c r="AI5376" s="277">
        <v>2000</v>
      </c>
      <c r="AJ5376" s="277">
        <f>SUM(AJ5370)</f>
        <v>1694</v>
      </c>
      <c r="AK5376" s="277">
        <f t="shared" si="1530"/>
        <v>0</v>
      </c>
      <c r="AL5376" s="277">
        <f t="shared" si="1530"/>
        <v>0</v>
      </c>
      <c r="AM5376" s="277">
        <f t="shared" si="1530"/>
        <v>0</v>
      </c>
      <c r="AN5376" s="277">
        <f t="shared" si="1530"/>
        <v>0</v>
      </c>
      <c r="AO5376" s="277">
        <f t="shared" si="1530"/>
        <v>0</v>
      </c>
      <c r="AP5376" s="277">
        <f t="shared" si="1530"/>
        <v>0</v>
      </c>
      <c r="AQ5376" s="277">
        <f t="shared" si="1530"/>
        <v>0</v>
      </c>
      <c r="AR5376" s="277">
        <f t="shared" si="1530"/>
        <v>444</v>
      </c>
      <c r="AS5376" s="277">
        <f t="shared" si="1530"/>
        <v>1250</v>
      </c>
      <c r="AT5376" s="277">
        <f t="shared" si="1530"/>
        <v>0</v>
      </c>
      <c r="AU5376" s="277">
        <v>1694</v>
      </c>
      <c r="AV5376" s="277">
        <v>0</v>
      </c>
      <c r="AW5376" s="277">
        <f>U5376+AH5376+AU5376</f>
        <v>20694</v>
      </c>
    </row>
    <row r="5377" spans="1:49">
      <c r="A5377" s="48"/>
      <c r="B5377" s="42"/>
      <c r="C5377" s="42"/>
      <c r="D5377" s="42"/>
      <c r="E5377" s="531"/>
      <c r="F5377" s="50"/>
      <c r="G5377" s="50"/>
      <c r="H5377" s="50"/>
      <c r="I5377" s="276"/>
      <c r="J5377" s="277"/>
      <c r="K5377" s="277"/>
      <c r="L5377" s="277"/>
      <c r="M5377" s="277"/>
      <c r="N5377" s="277"/>
      <c r="O5377" s="277"/>
      <c r="P5377" s="277"/>
      <c r="Q5377" s="277"/>
      <c r="R5377" s="277"/>
      <c r="S5377" s="277"/>
      <c r="T5377" s="277"/>
      <c r="U5377" s="277">
        <v>0</v>
      </c>
      <c r="V5377" s="277">
        <v>0</v>
      </c>
      <c r="W5377" s="277"/>
      <c r="X5377" s="277"/>
      <c r="Y5377" s="277"/>
      <c r="Z5377" s="277"/>
      <c r="AA5377" s="277"/>
      <c r="AB5377" s="277"/>
      <c r="AC5377" s="277"/>
      <c r="AD5377" s="277"/>
      <c r="AE5377" s="277"/>
      <c r="AF5377" s="277"/>
      <c r="AG5377" s="277"/>
      <c r="AH5377" s="277">
        <v>0</v>
      </c>
      <c r="AI5377" s="277">
        <v>0</v>
      </c>
      <c r="AJ5377" s="277"/>
      <c r="AK5377" s="277"/>
      <c r="AL5377" s="277"/>
      <c r="AM5377" s="277"/>
      <c r="AN5377" s="277"/>
      <c r="AO5377" s="277"/>
      <c r="AP5377" s="277"/>
      <c r="AQ5377" s="277"/>
      <c r="AR5377" s="277"/>
      <c r="AS5377" s="277"/>
      <c r="AT5377" s="277"/>
      <c r="AU5377" s="277">
        <v>0</v>
      </c>
      <c r="AV5377" s="277">
        <v>0</v>
      </c>
      <c r="AW5377" s="277">
        <f>U5377+AH5377+AU5377</f>
        <v>0</v>
      </c>
    </row>
    <row r="5378" spans="1:49">
      <c r="A5378" s="48"/>
      <c r="B5378" s="42"/>
      <c r="C5378" s="42"/>
      <c r="D5378" s="42"/>
      <c r="E5378" s="531"/>
      <c r="F5378" s="50"/>
      <c r="G5378" s="50"/>
      <c r="H5378" s="50"/>
      <c r="I5378" s="276"/>
      <c r="J5378" s="277"/>
      <c r="K5378" s="277"/>
      <c r="L5378" s="277"/>
      <c r="M5378" s="277"/>
      <c r="N5378" s="277"/>
      <c r="O5378" s="277"/>
      <c r="P5378" s="277"/>
      <c r="Q5378" s="277"/>
      <c r="R5378" s="277"/>
      <c r="S5378" s="277"/>
      <c r="T5378" s="277"/>
      <c r="U5378" s="277">
        <v>0</v>
      </c>
      <c r="V5378" s="277">
        <v>0</v>
      </c>
      <c r="W5378" s="277"/>
      <c r="X5378" s="277"/>
      <c r="Y5378" s="277"/>
      <c r="Z5378" s="277"/>
      <c r="AA5378" s="277"/>
      <c r="AB5378" s="277"/>
      <c r="AC5378" s="277"/>
      <c r="AD5378" s="277"/>
      <c r="AE5378" s="277"/>
      <c r="AF5378" s="277"/>
      <c r="AG5378" s="277"/>
      <c r="AH5378" s="277">
        <v>0</v>
      </c>
      <c r="AI5378" s="277">
        <v>0</v>
      </c>
      <c r="AJ5378" s="277"/>
      <c r="AK5378" s="277"/>
      <c r="AL5378" s="277"/>
      <c r="AM5378" s="277"/>
      <c r="AN5378" s="277"/>
      <c r="AO5378" s="277"/>
      <c r="AP5378" s="277"/>
      <c r="AQ5378" s="277"/>
      <c r="AR5378" s="277"/>
      <c r="AS5378" s="277"/>
      <c r="AT5378" s="277"/>
      <c r="AU5378" s="277">
        <v>0</v>
      </c>
      <c r="AV5378" s="277">
        <v>0</v>
      </c>
      <c r="AW5378" s="277">
        <f>U5378+AH5378+AU5378</f>
        <v>0</v>
      </c>
    </row>
    <row r="5379" spans="1:49">
      <c r="A5379" s="48"/>
      <c r="B5379" s="42"/>
      <c r="C5379" s="42"/>
      <c r="D5379" s="42"/>
      <c r="E5379" s="531"/>
      <c r="F5379" s="50"/>
      <c r="G5379" s="50"/>
      <c r="H5379" s="50"/>
      <c r="I5379" s="276"/>
      <c r="J5379" s="277"/>
      <c r="K5379" s="277"/>
      <c r="L5379" s="277"/>
      <c r="M5379" s="277"/>
      <c r="N5379" s="277"/>
      <c r="O5379" s="277"/>
      <c r="P5379" s="277"/>
      <c r="Q5379" s="277"/>
      <c r="R5379" s="277"/>
      <c r="S5379" s="277"/>
      <c r="T5379" s="277"/>
      <c r="U5379" s="277">
        <v>0</v>
      </c>
      <c r="V5379" s="277">
        <v>0</v>
      </c>
      <c r="W5379" s="277"/>
      <c r="X5379" s="277"/>
      <c r="Y5379" s="277"/>
      <c r="Z5379" s="277"/>
      <c r="AA5379" s="277"/>
      <c r="AB5379" s="277"/>
      <c r="AC5379" s="277"/>
      <c r="AD5379" s="277"/>
      <c r="AE5379" s="277"/>
      <c r="AF5379" s="277"/>
      <c r="AG5379" s="277"/>
      <c r="AH5379" s="277">
        <v>0</v>
      </c>
      <c r="AI5379" s="277">
        <v>0</v>
      </c>
      <c r="AJ5379" s="277"/>
      <c r="AK5379" s="277"/>
      <c r="AL5379" s="277"/>
      <c r="AM5379" s="277"/>
      <c r="AN5379" s="277"/>
      <c r="AO5379" s="277"/>
      <c r="AP5379" s="277"/>
      <c r="AQ5379" s="277"/>
      <c r="AR5379" s="277"/>
      <c r="AS5379" s="277"/>
      <c r="AT5379" s="277"/>
      <c r="AU5379" s="277">
        <v>0</v>
      </c>
      <c r="AV5379" s="277">
        <v>0</v>
      </c>
      <c r="AW5379" s="277">
        <f>U5379+AH5379+AU5379</f>
        <v>0</v>
      </c>
    </row>
    <row r="5380" spans="1:49">
      <c r="A5380" s="48"/>
      <c r="B5380" s="42"/>
      <c r="C5380" s="42"/>
      <c r="D5380" s="42"/>
      <c r="E5380" s="531"/>
      <c r="F5380" s="50"/>
      <c r="G5380" s="50"/>
      <c r="H5380" s="50"/>
      <c r="I5380" s="276" t="s">
        <v>1631</v>
      </c>
      <c r="J5380" s="277">
        <f>SUM(J5376:J5379)</f>
        <v>17700</v>
      </c>
      <c r="K5380" s="277">
        <f t="shared" ref="K5380:AT5380" si="1531">SUM(K5376:K5379)</f>
        <v>0</v>
      </c>
      <c r="L5380" s="277">
        <f t="shared" si="1531"/>
        <v>0</v>
      </c>
      <c r="M5380" s="277">
        <f t="shared" si="1531"/>
        <v>0</v>
      </c>
      <c r="N5380" s="277">
        <f t="shared" si="1531"/>
        <v>16389</v>
      </c>
      <c r="O5380" s="277">
        <f t="shared" si="1531"/>
        <v>0</v>
      </c>
      <c r="P5380" s="277">
        <f t="shared" si="1531"/>
        <v>0</v>
      </c>
      <c r="Q5380" s="277">
        <f t="shared" si="1531"/>
        <v>0</v>
      </c>
      <c r="R5380" s="277">
        <f t="shared" si="1531"/>
        <v>0</v>
      </c>
      <c r="S5380" s="277">
        <f t="shared" si="1531"/>
        <v>1311</v>
      </c>
      <c r="T5380" s="277">
        <f t="shared" si="1531"/>
        <v>0</v>
      </c>
      <c r="U5380" s="277">
        <v>17700</v>
      </c>
      <c r="V5380" s="277">
        <v>0</v>
      </c>
      <c r="W5380" s="277">
        <f>SUM(W5376:W5379)</f>
        <v>3300</v>
      </c>
      <c r="X5380" s="277">
        <f t="shared" si="1531"/>
        <v>0</v>
      </c>
      <c r="Y5380" s="277">
        <f t="shared" si="1531"/>
        <v>0</v>
      </c>
      <c r="Z5380" s="277">
        <f t="shared" si="1531"/>
        <v>1000</v>
      </c>
      <c r="AA5380" s="277">
        <f t="shared" si="1531"/>
        <v>300</v>
      </c>
      <c r="AB5380" s="277">
        <f t="shared" si="1531"/>
        <v>0</v>
      </c>
      <c r="AC5380" s="277">
        <f t="shared" si="1531"/>
        <v>0</v>
      </c>
      <c r="AD5380" s="277">
        <f t="shared" si="1531"/>
        <v>0</v>
      </c>
      <c r="AE5380" s="277">
        <f t="shared" si="1531"/>
        <v>0</v>
      </c>
      <c r="AF5380" s="277">
        <f t="shared" si="1531"/>
        <v>0</v>
      </c>
      <c r="AG5380" s="277">
        <f t="shared" si="1531"/>
        <v>0</v>
      </c>
      <c r="AH5380" s="277">
        <v>1300</v>
      </c>
      <c r="AI5380" s="277">
        <v>2000</v>
      </c>
      <c r="AJ5380" s="277">
        <f>SUM(AJ5376:AJ5379)</f>
        <v>1694</v>
      </c>
      <c r="AK5380" s="277">
        <f t="shared" si="1531"/>
        <v>0</v>
      </c>
      <c r="AL5380" s="277">
        <f t="shared" si="1531"/>
        <v>0</v>
      </c>
      <c r="AM5380" s="277">
        <f t="shared" si="1531"/>
        <v>0</v>
      </c>
      <c r="AN5380" s="277">
        <f t="shared" si="1531"/>
        <v>0</v>
      </c>
      <c r="AO5380" s="277">
        <f t="shared" si="1531"/>
        <v>0</v>
      </c>
      <c r="AP5380" s="277">
        <f t="shared" si="1531"/>
        <v>0</v>
      </c>
      <c r="AQ5380" s="277">
        <f t="shared" si="1531"/>
        <v>0</v>
      </c>
      <c r="AR5380" s="277">
        <f t="shared" si="1531"/>
        <v>444</v>
      </c>
      <c r="AS5380" s="277">
        <f t="shared" si="1531"/>
        <v>1250</v>
      </c>
      <c r="AT5380" s="277">
        <f t="shared" si="1531"/>
        <v>0</v>
      </c>
      <c r="AU5380" s="277">
        <v>1694</v>
      </c>
      <c r="AV5380" s="277">
        <v>0</v>
      </c>
      <c r="AW5380" s="277">
        <f>U5380+AH5380+AU5380</f>
        <v>20694</v>
      </c>
    </row>
    <row r="5381" spans="1:49">
      <c r="A5381" s="48"/>
      <c r="B5381" s="42"/>
      <c r="C5381" s="42"/>
      <c r="D5381" s="42"/>
      <c r="E5381" s="531"/>
      <c r="F5381" s="50"/>
      <c r="G5381" s="50"/>
      <c r="H5381" s="50"/>
      <c r="I5381" s="146"/>
      <c r="J5381" s="29"/>
      <c r="K5381" s="29"/>
      <c r="L5381" s="29"/>
      <c r="M5381" s="29"/>
      <c r="N5381" s="29"/>
      <c r="O5381" s="29"/>
      <c r="P5381" s="29"/>
      <c r="Q5381" s="29"/>
      <c r="R5381" s="29"/>
      <c r="S5381" s="29"/>
      <c r="T5381" s="29"/>
      <c r="U5381" s="29"/>
      <c r="V5381" s="29"/>
      <c r="W5381" s="29"/>
      <c r="X5381" s="29"/>
      <c r="Y5381" s="29"/>
      <c r="Z5381" s="29"/>
      <c r="AA5381" s="29"/>
      <c r="AB5381" s="29"/>
      <c r="AC5381" s="29"/>
      <c r="AD5381" s="29"/>
      <c r="AE5381" s="29"/>
      <c r="AF5381" s="29"/>
      <c r="AG5381" s="29"/>
      <c r="AH5381" s="29"/>
      <c r="AI5381" s="29"/>
      <c r="AJ5381" s="29"/>
      <c r="AK5381" s="29"/>
      <c r="AL5381" s="29"/>
      <c r="AM5381" s="29"/>
      <c r="AN5381" s="29"/>
      <c r="AO5381" s="29"/>
      <c r="AP5381" s="29"/>
      <c r="AQ5381" s="29"/>
      <c r="AR5381" s="29"/>
      <c r="AS5381" s="29"/>
      <c r="AT5381" s="29"/>
      <c r="AU5381" s="29"/>
      <c r="AV5381" s="29"/>
      <c r="AW5381" s="29"/>
    </row>
    <row r="5382" spans="1:49">
      <c r="A5382" s="48"/>
      <c r="B5382" s="42"/>
      <c r="C5382" s="42"/>
      <c r="D5382" s="42"/>
      <c r="E5382" s="531"/>
      <c r="F5382" s="50"/>
      <c r="G5382" s="50"/>
      <c r="H5382" s="50"/>
      <c r="I5382" s="113"/>
    </row>
    <row r="5383" spans="1:49" ht="16.5" thickBot="1">
      <c r="A5383" s="78" t="s">
        <v>2146</v>
      </c>
      <c r="B5383" s="78"/>
      <c r="C5383" s="78"/>
      <c r="D5383" s="463"/>
      <c r="E5383" s="539"/>
      <c r="F5383" s="129"/>
      <c r="G5383" s="129"/>
      <c r="H5383" s="129"/>
      <c r="I5383" s="103"/>
    </row>
    <row r="5384" spans="1:49" s="151" customFormat="1" ht="36" customHeight="1" thickTop="1" thickBot="1">
      <c r="A5384" s="147" t="s">
        <v>2079</v>
      </c>
      <c r="B5384" s="5" t="s">
        <v>2080</v>
      </c>
      <c r="C5384" s="5" t="s">
        <v>1335</v>
      </c>
      <c r="D5384" s="450"/>
      <c r="E5384" s="148" t="s">
        <v>1570</v>
      </c>
      <c r="F5384" s="149" t="s">
        <v>1438</v>
      </c>
      <c r="G5384" s="149"/>
      <c r="H5384" s="149" t="s">
        <v>2332</v>
      </c>
      <c r="I5384" s="5" t="s">
        <v>856</v>
      </c>
      <c r="J5384" s="364" t="s">
        <v>2891</v>
      </c>
      <c r="K5384" s="364" t="s">
        <v>2879</v>
      </c>
      <c r="L5384" s="364" t="s">
        <v>2880</v>
      </c>
      <c r="M5384" s="364" t="s">
        <v>2881</v>
      </c>
      <c r="N5384" s="364" t="s">
        <v>2882</v>
      </c>
      <c r="O5384" s="364" t="s">
        <v>2883</v>
      </c>
      <c r="P5384" s="364" t="s">
        <v>2884</v>
      </c>
      <c r="Q5384" s="364" t="s">
        <v>2885</v>
      </c>
      <c r="R5384" s="364" t="s">
        <v>2886</v>
      </c>
      <c r="S5384" s="364" t="s">
        <v>2887</v>
      </c>
      <c r="T5384" s="364" t="s">
        <v>2888</v>
      </c>
      <c r="U5384" s="364" t="s">
        <v>2889</v>
      </c>
      <c r="V5384" s="364" t="s">
        <v>2890</v>
      </c>
      <c r="W5384" s="365" t="s">
        <v>2893</v>
      </c>
      <c r="X5384" s="365" t="s">
        <v>2879</v>
      </c>
      <c r="Y5384" s="365" t="s">
        <v>2880</v>
      </c>
      <c r="Z5384" s="365" t="s">
        <v>2881</v>
      </c>
      <c r="AA5384" s="365" t="s">
        <v>2882</v>
      </c>
      <c r="AB5384" s="365" t="s">
        <v>2883</v>
      </c>
      <c r="AC5384" s="365" t="s">
        <v>2884</v>
      </c>
      <c r="AD5384" s="365" t="s">
        <v>2885</v>
      </c>
      <c r="AE5384" s="365" t="s">
        <v>2886</v>
      </c>
      <c r="AF5384" s="365" t="s">
        <v>2887</v>
      </c>
      <c r="AG5384" s="365" t="s">
        <v>2888</v>
      </c>
      <c r="AH5384" s="365" t="s">
        <v>2889</v>
      </c>
      <c r="AI5384" s="365" t="s">
        <v>2890</v>
      </c>
      <c r="AJ5384" s="366" t="s">
        <v>2892</v>
      </c>
      <c r="AK5384" s="366" t="s">
        <v>2879</v>
      </c>
      <c r="AL5384" s="366" t="s">
        <v>2880</v>
      </c>
      <c r="AM5384" s="366" t="s">
        <v>2881</v>
      </c>
      <c r="AN5384" s="366" t="s">
        <v>2882</v>
      </c>
      <c r="AO5384" s="366" t="s">
        <v>2883</v>
      </c>
      <c r="AP5384" s="366" t="s">
        <v>2884</v>
      </c>
      <c r="AQ5384" s="366" t="s">
        <v>2885</v>
      </c>
      <c r="AR5384" s="366" t="s">
        <v>2886</v>
      </c>
      <c r="AS5384" s="366" t="s">
        <v>2887</v>
      </c>
      <c r="AT5384" s="366" t="s">
        <v>2888</v>
      </c>
      <c r="AU5384" s="366" t="s">
        <v>2889</v>
      </c>
      <c r="AV5384" s="366" t="s">
        <v>2890</v>
      </c>
      <c r="AW5384" s="368" t="s">
        <v>2895</v>
      </c>
    </row>
    <row r="5385" spans="1:49">
      <c r="A5385" s="33"/>
      <c r="B5385" s="34"/>
      <c r="C5385" s="34"/>
      <c r="D5385" s="34"/>
      <c r="E5385" s="35"/>
      <c r="F5385" s="36"/>
      <c r="G5385" s="36"/>
      <c r="H5385" s="36"/>
      <c r="I5385" s="34"/>
      <c r="J5385" s="202" t="s">
        <v>1224</v>
      </c>
      <c r="K5385" s="202">
        <v>1</v>
      </c>
      <c r="L5385" s="202">
        <v>2</v>
      </c>
      <c r="M5385" s="202">
        <v>3</v>
      </c>
      <c r="N5385" s="202">
        <v>4</v>
      </c>
      <c r="O5385" s="202">
        <v>5</v>
      </c>
      <c r="P5385" s="202">
        <v>6</v>
      </c>
      <c r="Q5385" s="202">
        <v>7</v>
      </c>
      <c r="R5385" s="202">
        <v>8</v>
      </c>
      <c r="S5385" s="202">
        <v>9</v>
      </c>
      <c r="T5385" s="202">
        <v>10</v>
      </c>
      <c r="U5385" s="202">
        <v>13</v>
      </c>
      <c r="V5385" s="202">
        <v>14</v>
      </c>
      <c r="W5385" s="202" t="s">
        <v>1224</v>
      </c>
      <c r="X5385" s="202">
        <v>1</v>
      </c>
      <c r="Y5385" s="202">
        <v>2</v>
      </c>
      <c r="Z5385" s="202">
        <v>3</v>
      </c>
      <c r="AA5385" s="202">
        <v>4</v>
      </c>
      <c r="AB5385" s="202">
        <v>5</v>
      </c>
      <c r="AC5385" s="202">
        <v>6</v>
      </c>
      <c r="AD5385" s="202">
        <v>7</v>
      </c>
      <c r="AE5385" s="202">
        <v>8</v>
      </c>
      <c r="AF5385" s="202">
        <v>9</v>
      </c>
      <c r="AG5385" s="202">
        <v>10</v>
      </c>
      <c r="AH5385" s="202">
        <v>13</v>
      </c>
      <c r="AI5385" s="202">
        <v>14</v>
      </c>
      <c r="AJ5385" s="202" t="s">
        <v>1224</v>
      </c>
      <c r="AK5385" s="202">
        <v>1</v>
      </c>
      <c r="AL5385" s="202">
        <v>2</v>
      </c>
      <c r="AM5385" s="202">
        <v>3</v>
      </c>
      <c r="AN5385" s="202">
        <v>4</v>
      </c>
      <c r="AO5385" s="202">
        <v>5</v>
      </c>
      <c r="AP5385" s="202">
        <v>6</v>
      </c>
      <c r="AQ5385" s="202">
        <v>7</v>
      </c>
      <c r="AR5385" s="202">
        <v>8</v>
      </c>
      <c r="AS5385" s="202">
        <v>9</v>
      </c>
      <c r="AT5385" s="202">
        <v>10</v>
      </c>
      <c r="AU5385" s="202">
        <v>13</v>
      </c>
      <c r="AV5385" s="202">
        <v>14</v>
      </c>
      <c r="AW5385" s="202">
        <v>15</v>
      </c>
    </row>
    <row r="5386" spans="1:49">
      <c r="A5386" s="37"/>
      <c r="B5386" s="38"/>
      <c r="C5386" s="38"/>
      <c r="D5386" s="38"/>
      <c r="E5386" s="60"/>
      <c r="F5386" s="61"/>
      <c r="G5386" s="61"/>
      <c r="H5386" s="61"/>
      <c r="I5386" s="38"/>
      <c r="J5386" s="134"/>
      <c r="K5386" s="134"/>
      <c r="L5386" s="134"/>
      <c r="M5386" s="134"/>
      <c r="N5386" s="134"/>
      <c r="O5386" s="134"/>
      <c r="P5386" s="134"/>
      <c r="Q5386" s="134"/>
      <c r="R5386" s="134"/>
      <c r="S5386" s="134"/>
      <c r="T5386" s="134"/>
      <c r="U5386" s="134"/>
      <c r="V5386" s="134"/>
      <c r="W5386" s="134"/>
      <c r="X5386" s="134"/>
      <c r="Y5386" s="134"/>
      <c r="Z5386" s="134"/>
      <c r="AA5386" s="134"/>
      <c r="AB5386" s="134"/>
      <c r="AC5386" s="134"/>
      <c r="AD5386" s="134"/>
      <c r="AE5386" s="134"/>
      <c r="AF5386" s="134"/>
      <c r="AG5386" s="134"/>
      <c r="AH5386" s="134"/>
      <c r="AI5386" s="134"/>
      <c r="AJ5386" s="134"/>
      <c r="AK5386" s="134"/>
      <c r="AL5386" s="134"/>
      <c r="AM5386" s="134"/>
      <c r="AN5386" s="134"/>
      <c r="AO5386" s="134"/>
      <c r="AP5386" s="134"/>
      <c r="AQ5386" s="134"/>
      <c r="AR5386" s="134"/>
      <c r="AS5386" s="134"/>
      <c r="AT5386" s="134"/>
      <c r="AU5386" s="134"/>
      <c r="AV5386" s="134"/>
      <c r="AW5386" s="134"/>
    </row>
    <row r="5387" spans="1:49">
      <c r="A5387" s="92" t="s">
        <v>797</v>
      </c>
      <c r="B5387" s="93" t="s">
        <v>1031</v>
      </c>
      <c r="C5387" s="93" t="s">
        <v>1374</v>
      </c>
      <c r="D5387" s="460"/>
      <c r="E5387" s="531"/>
      <c r="F5387" s="50"/>
      <c r="G5387" s="50"/>
      <c r="H5387" s="50"/>
      <c r="I5387" s="41" t="s">
        <v>964</v>
      </c>
      <c r="J5387" s="28"/>
      <c r="K5387" s="28"/>
      <c r="L5387" s="28"/>
      <c r="M5387" s="28"/>
      <c r="N5387" s="28"/>
      <c r="O5387" s="28"/>
      <c r="P5387" s="28"/>
      <c r="Q5387" s="28"/>
      <c r="R5387" s="28"/>
      <c r="S5387" s="28"/>
      <c r="T5387" s="28"/>
      <c r="U5387" s="28"/>
      <c r="V5387" s="28"/>
      <c r="W5387" s="28"/>
      <c r="X5387" s="28"/>
      <c r="Y5387" s="28"/>
      <c r="Z5387" s="28"/>
      <c r="AA5387" s="28"/>
      <c r="AB5387" s="28"/>
      <c r="AC5387" s="28"/>
      <c r="AD5387" s="28"/>
      <c r="AE5387" s="28"/>
      <c r="AF5387" s="28"/>
      <c r="AG5387" s="28"/>
      <c r="AH5387" s="28"/>
      <c r="AI5387" s="28"/>
      <c r="AJ5387" s="28"/>
      <c r="AK5387" s="28"/>
      <c r="AL5387" s="28"/>
      <c r="AM5387" s="28"/>
      <c r="AN5387" s="28"/>
      <c r="AO5387" s="28"/>
      <c r="AP5387" s="28"/>
      <c r="AQ5387" s="28"/>
      <c r="AR5387" s="28"/>
      <c r="AS5387" s="28"/>
      <c r="AT5387" s="28"/>
      <c r="AU5387" s="28"/>
      <c r="AV5387" s="28"/>
      <c r="AW5387" s="28"/>
    </row>
    <row r="5388" spans="1:49">
      <c r="A5388" s="48"/>
      <c r="B5388" s="260"/>
      <c r="C5388" s="260"/>
      <c r="D5388" s="369"/>
      <c r="E5388" s="531"/>
      <c r="F5388" s="50"/>
      <c r="G5388" s="50"/>
      <c r="H5388" s="50"/>
      <c r="I5388" s="108"/>
      <c r="J5388" s="28"/>
      <c r="K5388" s="28"/>
      <c r="L5388" s="28"/>
      <c r="M5388" s="28"/>
      <c r="N5388" s="28"/>
      <c r="O5388" s="28"/>
      <c r="P5388" s="28"/>
      <c r="Q5388" s="28"/>
      <c r="R5388" s="28"/>
      <c r="S5388" s="28"/>
      <c r="T5388" s="28"/>
      <c r="U5388" s="28"/>
      <c r="V5388" s="28"/>
      <c r="W5388" s="28"/>
      <c r="X5388" s="28"/>
      <c r="Y5388" s="28"/>
      <c r="Z5388" s="28"/>
      <c r="AA5388" s="28"/>
      <c r="AB5388" s="28"/>
      <c r="AC5388" s="28"/>
      <c r="AD5388" s="28"/>
      <c r="AE5388" s="28"/>
      <c r="AF5388" s="28"/>
      <c r="AG5388" s="28"/>
      <c r="AH5388" s="28"/>
      <c r="AI5388" s="28"/>
      <c r="AJ5388" s="28"/>
      <c r="AK5388" s="28"/>
      <c r="AL5388" s="28"/>
      <c r="AM5388" s="28"/>
      <c r="AN5388" s="28"/>
      <c r="AO5388" s="28"/>
      <c r="AP5388" s="28"/>
      <c r="AQ5388" s="28"/>
      <c r="AR5388" s="28"/>
      <c r="AS5388" s="28"/>
      <c r="AT5388" s="28"/>
      <c r="AU5388" s="28"/>
      <c r="AV5388" s="28"/>
      <c r="AW5388" s="28"/>
    </row>
    <row r="5389" spans="1:49">
      <c r="A5389" s="48"/>
      <c r="B5389" s="42"/>
      <c r="C5389" s="42"/>
      <c r="D5389" s="42"/>
      <c r="E5389" s="531"/>
      <c r="F5389" s="50"/>
      <c r="G5389" s="50"/>
      <c r="H5389" s="50"/>
      <c r="I5389" s="49" t="s">
        <v>1559</v>
      </c>
      <c r="J5389" s="12">
        <f>SUM(J5390,J5398,J5400)</f>
        <v>136500</v>
      </c>
      <c r="K5389" s="12">
        <f t="shared" ref="K5389:AT5389" si="1532">SUM(K5390,K5398,K5400)</f>
        <v>22810</v>
      </c>
      <c r="L5389" s="12">
        <f t="shared" si="1532"/>
        <v>13500</v>
      </c>
      <c r="M5389" s="12">
        <f t="shared" si="1532"/>
        <v>7890</v>
      </c>
      <c r="N5389" s="12">
        <f t="shared" si="1532"/>
        <v>8550</v>
      </c>
      <c r="O5389" s="12">
        <f t="shared" si="1532"/>
        <v>7100</v>
      </c>
      <c r="P5389" s="12">
        <f t="shared" si="1532"/>
        <v>10790</v>
      </c>
      <c r="Q5389" s="12">
        <f t="shared" si="1532"/>
        <v>4300</v>
      </c>
      <c r="R5389" s="12">
        <f t="shared" si="1532"/>
        <v>3660</v>
      </c>
      <c r="S5389" s="12">
        <f t="shared" si="1532"/>
        <v>6200</v>
      </c>
      <c r="T5389" s="12">
        <f t="shared" si="1532"/>
        <v>8710</v>
      </c>
      <c r="U5389" s="12">
        <v>93510</v>
      </c>
      <c r="V5389" s="12">
        <v>42990</v>
      </c>
      <c r="W5389" s="12">
        <f>SUM(W5390,W5398,W5400)</f>
        <v>500</v>
      </c>
      <c r="X5389" s="12">
        <f t="shared" si="1532"/>
        <v>0</v>
      </c>
      <c r="Y5389" s="12">
        <f t="shared" si="1532"/>
        <v>0</v>
      </c>
      <c r="Z5389" s="12">
        <f t="shared" si="1532"/>
        <v>0</v>
      </c>
      <c r="AA5389" s="12">
        <f t="shared" si="1532"/>
        <v>500</v>
      </c>
      <c r="AB5389" s="12">
        <f t="shared" si="1532"/>
        <v>0</v>
      </c>
      <c r="AC5389" s="12">
        <f t="shared" si="1532"/>
        <v>0</v>
      </c>
      <c r="AD5389" s="12">
        <f t="shared" si="1532"/>
        <v>0</v>
      </c>
      <c r="AE5389" s="12">
        <f t="shared" si="1532"/>
        <v>0</v>
      </c>
      <c r="AF5389" s="12">
        <f t="shared" si="1532"/>
        <v>0</v>
      </c>
      <c r="AG5389" s="12">
        <f t="shared" si="1532"/>
        <v>0</v>
      </c>
      <c r="AH5389" s="12">
        <v>500</v>
      </c>
      <c r="AI5389" s="12">
        <v>0</v>
      </c>
      <c r="AJ5389" s="12">
        <f>SUM(AJ5390,AJ5398,AJ5400)</f>
        <v>3600</v>
      </c>
      <c r="AK5389" s="12">
        <f t="shared" si="1532"/>
        <v>0</v>
      </c>
      <c r="AL5389" s="12">
        <f t="shared" si="1532"/>
        <v>0</v>
      </c>
      <c r="AM5389" s="12">
        <f t="shared" si="1532"/>
        <v>500</v>
      </c>
      <c r="AN5389" s="12">
        <f t="shared" si="1532"/>
        <v>1000</v>
      </c>
      <c r="AO5389" s="12">
        <f t="shared" si="1532"/>
        <v>0</v>
      </c>
      <c r="AP5389" s="12">
        <f t="shared" si="1532"/>
        <v>2100</v>
      </c>
      <c r="AQ5389" s="12">
        <f t="shared" si="1532"/>
        <v>0</v>
      </c>
      <c r="AR5389" s="12">
        <f t="shared" si="1532"/>
        <v>0</v>
      </c>
      <c r="AS5389" s="12">
        <f t="shared" si="1532"/>
        <v>0</v>
      </c>
      <c r="AT5389" s="12">
        <f t="shared" si="1532"/>
        <v>0</v>
      </c>
      <c r="AU5389" s="12">
        <v>3600</v>
      </c>
      <c r="AV5389" s="12">
        <v>0</v>
      </c>
      <c r="AW5389" s="12">
        <f t="shared" ref="AW5389:AW5418" si="1533">U5389+AH5389+AU5389</f>
        <v>97610</v>
      </c>
    </row>
    <row r="5390" spans="1:49">
      <c r="A5390" s="44" t="s">
        <v>797</v>
      </c>
      <c r="B5390" s="45" t="s">
        <v>1031</v>
      </c>
      <c r="C5390" s="45" t="s">
        <v>1374</v>
      </c>
      <c r="D5390" s="452" t="s">
        <v>2998</v>
      </c>
      <c r="E5390" s="213" t="s">
        <v>771</v>
      </c>
      <c r="F5390" s="65"/>
      <c r="G5390" s="65"/>
      <c r="H5390" s="65"/>
      <c r="I5390" s="260" t="s">
        <v>1500</v>
      </c>
      <c r="J5390" s="9">
        <f>SUM(J5391:J5392)</f>
        <v>0</v>
      </c>
      <c r="K5390" s="9">
        <f t="shared" ref="K5390:AT5390" si="1534">SUM(K5391:K5392)</f>
        <v>0</v>
      </c>
      <c r="L5390" s="9">
        <f t="shared" si="1534"/>
        <v>0</v>
      </c>
      <c r="M5390" s="9">
        <f t="shared" si="1534"/>
        <v>0</v>
      </c>
      <c r="N5390" s="9">
        <f t="shared" si="1534"/>
        <v>0</v>
      </c>
      <c r="O5390" s="9">
        <f t="shared" si="1534"/>
        <v>0</v>
      </c>
      <c r="P5390" s="9">
        <f t="shared" si="1534"/>
        <v>0</v>
      </c>
      <c r="Q5390" s="9">
        <f t="shared" si="1534"/>
        <v>0</v>
      </c>
      <c r="R5390" s="9">
        <f t="shared" si="1534"/>
        <v>0</v>
      </c>
      <c r="S5390" s="9">
        <f t="shared" si="1534"/>
        <v>0</v>
      </c>
      <c r="T5390" s="9">
        <f t="shared" si="1534"/>
        <v>0</v>
      </c>
      <c r="U5390" s="9">
        <v>0</v>
      </c>
      <c r="V5390" s="9">
        <v>0</v>
      </c>
      <c r="W5390" s="9">
        <f>SUM(W5391:W5392)</f>
        <v>0</v>
      </c>
      <c r="X5390" s="9">
        <f t="shared" si="1534"/>
        <v>0</v>
      </c>
      <c r="Y5390" s="9">
        <f t="shared" si="1534"/>
        <v>0</v>
      </c>
      <c r="Z5390" s="9">
        <f t="shared" si="1534"/>
        <v>0</v>
      </c>
      <c r="AA5390" s="9">
        <f t="shared" si="1534"/>
        <v>0</v>
      </c>
      <c r="AB5390" s="9">
        <f t="shared" si="1534"/>
        <v>0</v>
      </c>
      <c r="AC5390" s="9">
        <f t="shared" si="1534"/>
        <v>0</v>
      </c>
      <c r="AD5390" s="9">
        <f t="shared" si="1534"/>
        <v>0</v>
      </c>
      <c r="AE5390" s="9">
        <f t="shared" si="1534"/>
        <v>0</v>
      </c>
      <c r="AF5390" s="9">
        <f t="shared" si="1534"/>
        <v>0</v>
      </c>
      <c r="AG5390" s="9">
        <f t="shared" si="1534"/>
        <v>0</v>
      </c>
      <c r="AH5390" s="9">
        <v>0</v>
      </c>
      <c r="AI5390" s="9">
        <v>0</v>
      </c>
      <c r="AJ5390" s="9">
        <f>SUM(AJ5391:AJ5392)</f>
        <v>0</v>
      </c>
      <c r="AK5390" s="9">
        <f t="shared" si="1534"/>
        <v>0</v>
      </c>
      <c r="AL5390" s="9">
        <f t="shared" si="1534"/>
        <v>0</v>
      </c>
      <c r="AM5390" s="9">
        <f t="shared" si="1534"/>
        <v>0</v>
      </c>
      <c r="AN5390" s="9">
        <f t="shared" si="1534"/>
        <v>0</v>
      </c>
      <c r="AO5390" s="9">
        <f t="shared" si="1534"/>
        <v>0</v>
      </c>
      <c r="AP5390" s="9">
        <f t="shared" si="1534"/>
        <v>0</v>
      </c>
      <c r="AQ5390" s="9">
        <f t="shared" si="1534"/>
        <v>0</v>
      </c>
      <c r="AR5390" s="9">
        <f t="shared" si="1534"/>
        <v>0</v>
      </c>
      <c r="AS5390" s="9">
        <f t="shared" si="1534"/>
        <v>0</v>
      </c>
      <c r="AT5390" s="9">
        <f t="shared" si="1534"/>
        <v>0</v>
      </c>
      <c r="AU5390" s="9">
        <v>0</v>
      </c>
      <c r="AV5390" s="9">
        <v>0</v>
      </c>
      <c r="AW5390" s="9">
        <f t="shared" si="1533"/>
        <v>0</v>
      </c>
    </row>
    <row r="5391" spans="1:49">
      <c r="A5391" s="44" t="s">
        <v>797</v>
      </c>
      <c r="B5391" s="45" t="s">
        <v>1031</v>
      </c>
      <c r="C5391" s="45" t="s">
        <v>1374</v>
      </c>
      <c r="D5391" s="452" t="s">
        <v>2998</v>
      </c>
      <c r="E5391" s="367" t="s">
        <v>834</v>
      </c>
      <c r="F5391" s="50"/>
      <c r="G5391" s="468" t="s">
        <v>3076</v>
      </c>
      <c r="H5391" s="50" t="s">
        <v>2334</v>
      </c>
      <c r="I5391" s="42" t="s">
        <v>1165</v>
      </c>
      <c r="U5391" s="15">
        <v>0</v>
      </c>
      <c r="V5391" s="15">
        <v>0</v>
      </c>
      <c r="AH5391" s="15">
        <v>0</v>
      </c>
      <c r="AI5391" s="15">
        <v>0</v>
      </c>
      <c r="AU5391" s="15">
        <v>0</v>
      </c>
      <c r="AV5391" s="15">
        <v>0</v>
      </c>
      <c r="AW5391" s="15">
        <f t="shared" si="1533"/>
        <v>0</v>
      </c>
    </row>
    <row r="5392" spans="1:49">
      <c r="A5392" s="44" t="s">
        <v>797</v>
      </c>
      <c r="B5392" s="45" t="s">
        <v>1031</v>
      </c>
      <c r="C5392" s="45" t="s">
        <v>1374</v>
      </c>
      <c r="D5392" s="452" t="s">
        <v>2998</v>
      </c>
      <c r="E5392" s="367" t="s">
        <v>772</v>
      </c>
      <c r="F5392" s="50"/>
      <c r="G5392" s="468" t="s">
        <v>3076</v>
      </c>
      <c r="H5392" s="50" t="s">
        <v>2334</v>
      </c>
      <c r="I5392" s="42" t="s">
        <v>1227</v>
      </c>
      <c r="J5392" s="15">
        <f>SUM(J5393:J5397)</f>
        <v>0</v>
      </c>
      <c r="K5392" s="15">
        <f t="shared" ref="K5392:AT5392" si="1535">SUM(K5393:K5397)</f>
        <v>0</v>
      </c>
      <c r="L5392" s="15">
        <f t="shared" si="1535"/>
        <v>0</v>
      </c>
      <c r="M5392" s="15">
        <f t="shared" si="1535"/>
        <v>0</v>
      </c>
      <c r="N5392" s="15">
        <f t="shared" si="1535"/>
        <v>0</v>
      </c>
      <c r="O5392" s="15">
        <f t="shared" si="1535"/>
        <v>0</v>
      </c>
      <c r="P5392" s="15">
        <f t="shared" si="1535"/>
        <v>0</v>
      </c>
      <c r="Q5392" s="15">
        <f t="shared" si="1535"/>
        <v>0</v>
      </c>
      <c r="R5392" s="15">
        <f t="shared" si="1535"/>
        <v>0</v>
      </c>
      <c r="S5392" s="15">
        <f t="shared" si="1535"/>
        <v>0</v>
      </c>
      <c r="T5392" s="15">
        <f t="shared" si="1535"/>
        <v>0</v>
      </c>
      <c r="U5392" s="15">
        <v>0</v>
      </c>
      <c r="V5392" s="15">
        <v>0</v>
      </c>
      <c r="W5392" s="15">
        <f>SUM(W5393:W5397)</f>
        <v>0</v>
      </c>
      <c r="X5392" s="15">
        <f t="shared" si="1535"/>
        <v>0</v>
      </c>
      <c r="Y5392" s="15">
        <f t="shared" si="1535"/>
        <v>0</v>
      </c>
      <c r="Z5392" s="15">
        <f t="shared" si="1535"/>
        <v>0</v>
      </c>
      <c r="AA5392" s="15">
        <f t="shared" si="1535"/>
        <v>0</v>
      </c>
      <c r="AB5392" s="15">
        <f t="shared" si="1535"/>
        <v>0</v>
      </c>
      <c r="AC5392" s="15">
        <f t="shared" si="1535"/>
        <v>0</v>
      </c>
      <c r="AD5392" s="15">
        <f t="shared" si="1535"/>
        <v>0</v>
      </c>
      <c r="AE5392" s="15">
        <f t="shared" si="1535"/>
        <v>0</v>
      </c>
      <c r="AF5392" s="15">
        <f t="shared" si="1535"/>
        <v>0</v>
      </c>
      <c r="AG5392" s="15">
        <f t="shared" si="1535"/>
        <v>0</v>
      </c>
      <c r="AH5392" s="15">
        <v>0</v>
      </c>
      <c r="AI5392" s="15">
        <v>0</v>
      </c>
      <c r="AJ5392" s="15">
        <f>SUM(AJ5393:AJ5397)</f>
        <v>0</v>
      </c>
      <c r="AK5392" s="15">
        <f t="shared" si="1535"/>
        <v>0</v>
      </c>
      <c r="AL5392" s="15">
        <f t="shared" si="1535"/>
        <v>0</v>
      </c>
      <c r="AM5392" s="15">
        <f t="shared" si="1535"/>
        <v>0</v>
      </c>
      <c r="AN5392" s="15">
        <f t="shared" si="1535"/>
        <v>0</v>
      </c>
      <c r="AO5392" s="15">
        <f t="shared" si="1535"/>
        <v>0</v>
      </c>
      <c r="AP5392" s="15">
        <f t="shared" si="1535"/>
        <v>0</v>
      </c>
      <c r="AQ5392" s="15">
        <f t="shared" si="1535"/>
        <v>0</v>
      </c>
      <c r="AR5392" s="15">
        <f t="shared" si="1535"/>
        <v>0</v>
      </c>
      <c r="AS5392" s="15">
        <f t="shared" si="1535"/>
        <v>0</v>
      </c>
      <c r="AT5392" s="15">
        <f t="shared" si="1535"/>
        <v>0</v>
      </c>
      <c r="AU5392" s="15">
        <v>0</v>
      </c>
      <c r="AV5392" s="15">
        <v>0</v>
      </c>
      <c r="AW5392" s="15">
        <f t="shared" si="1533"/>
        <v>0</v>
      </c>
    </row>
    <row r="5393" spans="1:49" s="144" customFormat="1">
      <c r="A5393" s="44" t="s">
        <v>797</v>
      </c>
      <c r="B5393" s="45" t="s">
        <v>1031</v>
      </c>
      <c r="C5393" s="45" t="s">
        <v>1374</v>
      </c>
      <c r="D5393" s="452" t="s">
        <v>2998</v>
      </c>
      <c r="E5393" s="140" t="s">
        <v>850</v>
      </c>
      <c r="F5393" s="141" t="s">
        <v>601</v>
      </c>
      <c r="G5393" s="468" t="s">
        <v>3076</v>
      </c>
      <c r="H5393" s="50" t="s">
        <v>2334</v>
      </c>
      <c r="I5393" s="142" t="s">
        <v>1119</v>
      </c>
      <c r="J5393" s="15"/>
      <c r="K5393" s="15"/>
      <c r="L5393" s="15"/>
      <c r="M5393" s="15"/>
      <c r="N5393" s="15"/>
      <c r="O5393" s="15"/>
      <c r="P5393" s="15"/>
      <c r="Q5393" s="15"/>
      <c r="R5393" s="15"/>
      <c r="S5393" s="15"/>
      <c r="T5393" s="15"/>
      <c r="U5393" s="15">
        <v>0</v>
      </c>
      <c r="V5393" s="15">
        <v>0</v>
      </c>
      <c r="W5393" s="15"/>
      <c r="X5393" s="15"/>
      <c r="Y5393" s="15"/>
      <c r="Z5393" s="15"/>
      <c r="AA5393" s="15"/>
      <c r="AB5393" s="15"/>
      <c r="AC5393" s="15"/>
      <c r="AD5393" s="15"/>
      <c r="AE5393" s="15"/>
      <c r="AF5393" s="15"/>
      <c r="AG5393" s="15"/>
      <c r="AH5393" s="15">
        <v>0</v>
      </c>
      <c r="AI5393" s="15">
        <v>0</v>
      </c>
      <c r="AJ5393" s="15"/>
      <c r="AK5393" s="15"/>
      <c r="AL5393" s="15"/>
      <c r="AM5393" s="15"/>
      <c r="AN5393" s="15"/>
      <c r="AO5393" s="15"/>
      <c r="AP5393" s="15"/>
      <c r="AQ5393" s="15"/>
      <c r="AR5393" s="15"/>
      <c r="AS5393" s="15"/>
      <c r="AT5393" s="15"/>
      <c r="AU5393" s="15">
        <v>0</v>
      </c>
      <c r="AV5393" s="15">
        <v>0</v>
      </c>
      <c r="AW5393" s="15">
        <f t="shared" si="1533"/>
        <v>0</v>
      </c>
    </row>
    <row r="5394" spans="1:49" s="144" customFormat="1">
      <c r="A5394" s="44" t="s">
        <v>797</v>
      </c>
      <c r="B5394" s="45" t="s">
        <v>1031</v>
      </c>
      <c r="C5394" s="45" t="s">
        <v>1374</v>
      </c>
      <c r="D5394" s="452" t="s">
        <v>2998</v>
      </c>
      <c r="E5394" s="140" t="s">
        <v>851</v>
      </c>
      <c r="F5394" s="141" t="s">
        <v>602</v>
      </c>
      <c r="G5394" s="468" t="s">
        <v>3076</v>
      </c>
      <c r="H5394" s="50" t="s">
        <v>2334</v>
      </c>
      <c r="I5394" s="142" t="s">
        <v>1290</v>
      </c>
      <c r="J5394" s="15"/>
      <c r="K5394" s="15"/>
      <c r="L5394" s="15"/>
      <c r="M5394" s="15"/>
      <c r="N5394" s="15"/>
      <c r="O5394" s="15"/>
      <c r="P5394" s="15"/>
      <c r="Q5394" s="15"/>
      <c r="R5394" s="15"/>
      <c r="S5394" s="15"/>
      <c r="T5394" s="15"/>
      <c r="U5394" s="15">
        <v>0</v>
      </c>
      <c r="V5394" s="15">
        <v>0</v>
      </c>
      <c r="W5394" s="15"/>
      <c r="X5394" s="15"/>
      <c r="Y5394" s="15"/>
      <c r="Z5394" s="15"/>
      <c r="AA5394" s="15"/>
      <c r="AB5394" s="15"/>
      <c r="AC5394" s="15"/>
      <c r="AD5394" s="15"/>
      <c r="AE5394" s="15"/>
      <c r="AF5394" s="15"/>
      <c r="AG5394" s="15"/>
      <c r="AH5394" s="15">
        <v>0</v>
      </c>
      <c r="AI5394" s="15">
        <v>0</v>
      </c>
      <c r="AJ5394" s="15"/>
      <c r="AK5394" s="15"/>
      <c r="AL5394" s="15"/>
      <c r="AM5394" s="15"/>
      <c r="AN5394" s="15"/>
      <c r="AO5394" s="15"/>
      <c r="AP5394" s="15"/>
      <c r="AQ5394" s="15"/>
      <c r="AR5394" s="15"/>
      <c r="AS5394" s="15"/>
      <c r="AT5394" s="15"/>
      <c r="AU5394" s="15">
        <v>0</v>
      </c>
      <c r="AV5394" s="15">
        <v>0</v>
      </c>
      <c r="AW5394" s="15">
        <f t="shared" si="1533"/>
        <v>0</v>
      </c>
    </row>
    <row r="5395" spans="1:49" s="144" customFormat="1">
      <c r="A5395" s="44" t="s">
        <v>797</v>
      </c>
      <c r="B5395" s="45" t="s">
        <v>1031</v>
      </c>
      <c r="C5395" s="45" t="s">
        <v>1374</v>
      </c>
      <c r="D5395" s="452" t="s">
        <v>2998</v>
      </c>
      <c r="E5395" s="140" t="s">
        <v>852</v>
      </c>
      <c r="F5395" s="141" t="s">
        <v>603</v>
      </c>
      <c r="G5395" s="468" t="s">
        <v>3076</v>
      </c>
      <c r="H5395" s="50" t="s">
        <v>2334</v>
      </c>
      <c r="I5395" s="142" t="s">
        <v>1733</v>
      </c>
      <c r="J5395" s="15"/>
      <c r="K5395" s="15"/>
      <c r="L5395" s="15"/>
      <c r="M5395" s="15"/>
      <c r="N5395" s="15"/>
      <c r="O5395" s="15"/>
      <c r="P5395" s="15"/>
      <c r="Q5395" s="15"/>
      <c r="R5395" s="15"/>
      <c r="S5395" s="15"/>
      <c r="T5395" s="15"/>
      <c r="U5395" s="15">
        <v>0</v>
      </c>
      <c r="V5395" s="15">
        <v>0</v>
      </c>
      <c r="W5395" s="15"/>
      <c r="X5395" s="15"/>
      <c r="Y5395" s="15"/>
      <c r="Z5395" s="15"/>
      <c r="AA5395" s="15"/>
      <c r="AB5395" s="15"/>
      <c r="AC5395" s="15"/>
      <c r="AD5395" s="15"/>
      <c r="AE5395" s="15"/>
      <c r="AF5395" s="15"/>
      <c r="AG5395" s="15"/>
      <c r="AH5395" s="15">
        <v>0</v>
      </c>
      <c r="AI5395" s="15">
        <v>0</v>
      </c>
      <c r="AJ5395" s="15"/>
      <c r="AK5395" s="15"/>
      <c r="AL5395" s="15"/>
      <c r="AM5395" s="15"/>
      <c r="AN5395" s="15"/>
      <c r="AO5395" s="15"/>
      <c r="AP5395" s="15"/>
      <c r="AQ5395" s="15"/>
      <c r="AR5395" s="15"/>
      <c r="AS5395" s="15"/>
      <c r="AT5395" s="15"/>
      <c r="AU5395" s="15">
        <v>0</v>
      </c>
      <c r="AV5395" s="15">
        <v>0</v>
      </c>
      <c r="AW5395" s="15">
        <f t="shared" si="1533"/>
        <v>0</v>
      </c>
    </row>
    <row r="5396" spans="1:49" s="144" customFormat="1">
      <c r="A5396" s="44" t="s">
        <v>797</v>
      </c>
      <c r="B5396" s="45" t="s">
        <v>1031</v>
      </c>
      <c r="C5396" s="45" t="s">
        <v>1374</v>
      </c>
      <c r="D5396" s="452" t="s">
        <v>2998</v>
      </c>
      <c r="E5396" s="140" t="s">
        <v>853</v>
      </c>
      <c r="F5396" s="141" t="s">
        <v>604</v>
      </c>
      <c r="G5396" s="468" t="s">
        <v>3076</v>
      </c>
      <c r="H5396" s="50" t="s">
        <v>2334</v>
      </c>
      <c r="I5396" s="142" t="s">
        <v>1734</v>
      </c>
      <c r="J5396" s="15"/>
      <c r="K5396" s="15"/>
      <c r="L5396" s="15"/>
      <c r="M5396" s="15"/>
      <c r="N5396" s="15"/>
      <c r="O5396" s="15"/>
      <c r="P5396" s="15"/>
      <c r="Q5396" s="15"/>
      <c r="R5396" s="15"/>
      <c r="S5396" s="15"/>
      <c r="T5396" s="15"/>
      <c r="U5396" s="15">
        <v>0</v>
      </c>
      <c r="V5396" s="15">
        <v>0</v>
      </c>
      <c r="W5396" s="15"/>
      <c r="X5396" s="15"/>
      <c r="Y5396" s="15"/>
      <c r="Z5396" s="15"/>
      <c r="AA5396" s="15"/>
      <c r="AB5396" s="15"/>
      <c r="AC5396" s="15"/>
      <c r="AD5396" s="15"/>
      <c r="AE5396" s="15"/>
      <c r="AF5396" s="15"/>
      <c r="AG5396" s="15"/>
      <c r="AH5396" s="15">
        <v>0</v>
      </c>
      <c r="AI5396" s="15">
        <v>0</v>
      </c>
      <c r="AJ5396" s="15"/>
      <c r="AK5396" s="15"/>
      <c r="AL5396" s="15"/>
      <c r="AM5396" s="15"/>
      <c r="AN5396" s="15"/>
      <c r="AO5396" s="15"/>
      <c r="AP5396" s="15"/>
      <c r="AQ5396" s="15"/>
      <c r="AR5396" s="15"/>
      <c r="AS5396" s="15"/>
      <c r="AT5396" s="15"/>
      <c r="AU5396" s="15">
        <v>0</v>
      </c>
      <c r="AV5396" s="15">
        <v>0</v>
      </c>
      <c r="AW5396" s="15">
        <f t="shared" si="1533"/>
        <v>0</v>
      </c>
    </row>
    <row r="5397" spans="1:49" s="144" customFormat="1">
      <c r="A5397" s="44" t="s">
        <v>797</v>
      </c>
      <c r="B5397" s="45" t="s">
        <v>1031</v>
      </c>
      <c r="C5397" s="45" t="s">
        <v>1374</v>
      </c>
      <c r="D5397" s="452" t="s">
        <v>2998</v>
      </c>
      <c r="E5397" s="140" t="s">
        <v>854</v>
      </c>
      <c r="F5397" s="141" t="s">
        <v>605</v>
      </c>
      <c r="G5397" s="468" t="s">
        <v>3076</v>
      </c>
      <c r="H5397" s="50" t="s">
        <v>2334</v>
      </c>
      <c r="I5397" s="142" t="s">
        <v>1735</v>
      </c>
      <c r="J5397" s="15"/>
      <c r="K5397" s="15"/>
      <c r="L5397" s="15"/>
      <c r="M5397" s="15"/>
      <c r="N5397" s="15"/>
      <c r="O5397" s="15"/>
      <c r="P5397" s="15"/>
      <c r="Q5397" s="15"/>
      <c r="R5397" s="15"/>
      <c r="S5397" s="15"/>
      <c r="T5397" s="15"/>
      <c r="U5397" s="15">
        <v>0</v>
      </c>
      <c r="V5397" s="15">
        <v>0</v>
      </c>
      <c r="W5397" s="15"/>
      <c r="X5397" s="15"/>
      <c r="Y5397" s="15"/>
      <c r="Z5397" s="15"/>
      <c r="AA5397" s="15"/>
      <c r="AB5397" s="15"/>
      <c r="AC5397" s="15"/>
      <c r="AD5397" s="15"/>
      <c r="AE5397" s="15"/>
      <c r="AF5397" s="15"/>
      <c r="AG5397" s="15"/>
      <c r="AH5397" s="15">
        <v>0</v>
      </c>
      <c r="AI5397" s="15">
        <v>0</v>
      </c>
      <c r="AJ5397" s="15"/>
      <c r="AK5397" s="15"/>
      <c r="AL5397" s="15"/>
      <c r="AM5397" s="15"/>
      <c r="AN5397" s="15"/>
      <c r="AO5397" s="15"/>
      <c r="AP5397" s="15"/>
      <c r="AQ5397" s="15"/>
      <c r="AR5397" s="15"/>
      <c r="AS5397" s="15"/>
      <c r="AT5397" s="15"/>
      <c r="AU5397" s="15">
        <v>0</v>
      </c>
      <c r="AV5397" s="15">
        <v>0</v>
      </c>
      <c r="AW5397" s="15">
        <f t="shared" si="1533"/>
        <v>0</v>
      </c>
    </row>
    <row r="5398" spans="1:49">
      <c r="A5398" s="44" t="s">
        <v>797</v>
      </c>
      <c r="B5398" s="45" t="s">
        <v>1031</v>
      </c>
      <c r="C5398" s="45" t="s">
        <v>1374</v>
      </c>
      <c r="D5398" s="452" t="s">
        <v>2998</v>
      </c>
      <c r="E5398" s="213" t="s">
        <v>773</v>
      </c>
      <c r="F5398" s="65"/>
      <c r="G5398" s="65"/>
      <c r="H5398" s="65"/>
      <c r="I5398" s="260" t="s">
        <v>1362</v>
      </c>
      <c r="J5398" s="9">
        <f>SUM(J5399)</f>
        <v>0</v>
      </c>
      <c r="K5398" s="9">
        <f t="shared" ref="K5398:AT5398" si="1536">SUM(K5399)</f>
        <v>0</v>
      </c>
      <c r="L5398" s="9">
        <f t="shared" si="1536"/>
        <v>0</v>
      </c>
      <c r="M5398" s="9">
        <f t="shared" si="1536"/>
        <v>0</v>
      </c>
      <c r="N5398" s="9">
        <f t="shared" si="1536"/>
        <v>0</v>
      </c>
      <c r="O5398" s="9">
        <f t="shared" si="1536"/>
        <v>0</v>
      </c>
      <c r="P5398" s="9">
        <f t="shared" si="1536"/>
        <v>0</v>
      </c>
      <c r="Q5398" s="9">
        <f t="shared" si="1536"/>
        <v>0</v>
      </c>
      <c r="R5398" s="9">
        <f t="shared" si="1536"/>
        <v>0</v>
      </c>
      <c r="S5398" s="9">
        <f t="shared" si="1536"/>
        <v>0</v>
      </c>
      <c r="T5398" s="9">
        <f t="shared" si="1536"/>
        <v>0</v>
      </c>
      <c r="U5398" s="9">
        <v>0</v>
      </c>
      <c r="V5398" s="9">
        <v>0</v>
      </c>
      <c r="W5398" s="9">
        <f>SUM(W5399)</f>
        <v>0</v>
      </c>
      <c r="X5398" s="9">
        <f t="shared" si="1536"/>
        <v>0</v>
      </c>
      <c r="Y5398" s="9">
        <f t="shared" si="1536"/>
        <v>0</v>
      </c>
      <c r="Z5398" s="9">
        <f t="shared" si="1536"/>
        <v>0</v>
      </c>
      <c r="AA5398" s="9">
        <f t="shared" si="1536"/>
        <v>0</v>
      </c>
      <c r="AB5398" s="9">
        <f t="shared" si="1536"/>
        <v>0</v>
      </c>
      <c r="AC5398" s="9">
        <f t="shared" si="1536"/>
        <v>0</v>
      </c>
      <c r="AD5398" s="9">
        <f t="shared" si="1536"/>
        <v>0</v>
      </c>
      <c r="AE5398" s="9">
        <f t="shared" si="1536"/>
        <v>0</v>
      </c>
      <c r="AF5398" s="9">
        <f t="shared" si="1536"/>
        <v>0</v>
      </c>
      <c r="AG5398" s="9">
        <f t="shared" si="1536"/>
        <v>0</v>
      </c>
      <c r="AH5398" s="9">
        <v>0</v>
      </c>
      <c r="AI5398" s="9">
        <v>0</v>
      </c>
      <c r="AJ5398" s="9">
        <f>SUM(AJ5399)</f>
        <v>0</v>
      </c>
      <c r="AK5398" s="9">
        <f t="shared" si="1536"/>
        <v>0</v>
      </c>
      <c r="AL5398" s="9">
        <f t="shared" si="1536"/>
        <v>0</v>
      </c>
      <c r="AM5398" s="9">
        <f t="shared" si="1536"/>
        <v>0</v>
      </c>
      <c r="AN5398" s="9">
        <f t="shared" si="1536"/>
        <v>0</v>
      </c>
      <c r="AO5398" s="9">
        <f t="shared" si="1536"/>
        <v>0</v>
      </c>
      <c r="AP5398" s="9">
        <f t="shared" si="1536"/>
        <v>0</v>
      </c>
      <c r="AQ5398" s="9">
        <f t="shared" si="1536"/>
        <v>0</v>
      </c>
      <c r="AR5398" s="9">
        <f t="shared" si="1536"/>
        <v>0</v>
      </c>
      <c r="AS5398" s="9">
        <f t="shared" si="1536"/>
        <v>0</v>
      </c>
      <c r="AT5398" s="9">
        <f t="shared" si="1536"/>
        <v>0</v>
      </c>
      <c r="AU5398" s="9">
        <v>0</v>
      </c>
      <c r="AV5398" s="9">
        <v>0</v>
      </c>
      <c r="AW5398" s="9">
        <f t="shared" si="1533"/>
        <v>0</v>
      </c>
    </row>
    <row r="5399" spans="1:49">
      <c r="A5399" s="44" t="s">
        <v>797</v>
      </c>
      <c r="B5399" s="45" t="s">
        <v>1031</v>
      </c>
      <c r="C5399" s="45" t="s">
        <v>1374</v>
      </c>
      <c r="D5399" s="452" t="s">
        <v>2998</v>
      </c>
      <c r="E5399" s="367" t="s">
        <v>785</v>
      </c>
      <c r="F5399" s="50"/>
      <c r="G5399" s="468" t="s">
        <v>3076</v>
      </c>
      <c r="H5399" s="50" t="s">
        <v>2334</v>
      </c>
      <c r="I5399" s="42" t="s">
        <v>1363</v>
      </c>
      <c r="U5399" s="15">
        <v>0</v>
      </c>
      <c r="V5399" s="15">
        <v>0</v>
      </c>
      <c r="AH5399" s="15">
        <v>0</v>
      </c>
      <c r="AI5399" s="15">
        <v>0</v>
      </c>
      <c r="AU5399" s="15">
        <v>0</v>
      </c>
      <c r="AV5399" s="15">
        <v>0</v>
      </c>
      <c r="AW5399" s="15">
        <f t="shared" si="1533"/>
        <v>0</v>
      </c>
    </row>
    <row r="5400" spans="1:49">
      <c r="A5400" s="44" t="s">
        <v>797</v>
      </c>
      <c r="B5400" s="45" t="s">
        <v>1031</v>
      </c>
      <c r="C5400" s="45" t="s">
        <v>1374</v>
      </c>
      <c r="D5400" s="452" t="s">
        <v>2998</v>
      </c>
      <c r="E5400" s="213" t="s">
        <v>1364</v>
      </c>
      <c r="F5400" s="65"/>
      <c r="G5400" s="65"/>
      <c r="H5400" s="65"/>
      <c r="I5400" s="260" t="s">
        <v>2104</v>
      </c>
      <c r="J5400" s="9">
        <f>SUM(J5401:J5410)</f>
        <v>136500</v>
      </c>
      <c r="K5400" s="9">
        <f t="shared" ref="K5400:AT5400" si="1537">SUM(K5401:K5410)</f>
        <v>22810</v>
      </c>
      <c r="L5400" s="9">
        <f t="shared" si="1537"/>
        <v>13500</v>
      </c>
      <c r="M5400" s="9">
        <f t="shared" si="1537"/>
        <v>7890</v>
      </c>
      <c r="N5400" s="9">
        <f t="shared" si="1537"/>
        <v>8550</v>
      </c>
      <c r="O5400" s="9">
        <f t="shared" si="1537"/>
        <v>7100</v>
      </c>
      <c r="P5400" s="9">
        <f t="shared" si="1537"/>
        <v>10790</v>
      </c>
      <c r="Q5400" s="9">
        <f t="shared" si="1537"/>
        <v>4300</v>
      </c>
      <c r="R5400" s="9">
        <f t="shared" si="1537"/>
        <v>3660</v>
      </c>
      <c r="S5400" s="9">
        <f t="shared" si="1537"/>
        <v>6200</v>
      </c>
      <c r="T5400" s="9">
        <f t="shared" si="1537"/>
        <v>8710</v>
      </c>
      <c r="U5400" s="9">
        <v>93510</v>
      </c>
      <c r="V5400" s="9">
        <v>42990</v>
      </c>
      <c r="W5400" s="9">
        <f>SUM(W5401:W5410)</f>
        <v>500</v>
      </c>
      <c r="X5400" s="9">
        <f t="shared" si="1537"/>
        <v>0</v>
      </c>
      <c r="Y5400" s="9">
        <f t="shared" si="1537"/>
        <v>0</v>
      </c>
      <c r="Z5400" s="9">
        <f t="shared" si="1537"/>
        <v>0</v>
      </c>
      <c r="AA5400" s="9">
        <f t="shared" si="1537"/>
        <v>500</v>
      </c>
      <c r="AB5400" s="9">
        <f t="shared" si="1537"/>
        <v>0</v>
      </c>
      <c r="AC5400" s="9">
        <f t="shared" si="1537"/>
        <v>0</v>
      </c>
      <c r="AD5400" s="9">
        <f t="shared" si="1537"/>
        <v>0</v>
      </c>
      <c r="AE5400" s="9">
        <f t="shared" si="1537"/>
        <v>0</v>
      </c>
      <c r="AF5400" s="9">
        <f t="shared" si="1537"/>
        <v>0</v>
      </c>
      <c r="AG5400" s="9">
        <f t="shared" si="1537"/>
        <v>0</v>
      </c>
      <c r="AH5400" s="9">
        <v>500</v>
      </c>
      <c r="AI5400" s="9">
        <v>0</v>
      </c>
      <c r="AJ5400" s="9">
        <f>SUM(AJ5401:AJ5410)</f>
        <v>3600</v>
      </c>
      <c r="AK5400" s="9">
        <f t="shared" si="1537"/>
        <v>0</v>
      </c>
      <c r="AL5400" s="9">
        <f t="shared" si="1537"/>
        <v>0</v>
      </c>
      <c r="AM5400" s="9">
        <f t="shared" si="1537"/>
        <v>500</v>
      </c>
      <c r="AN5400" s="9">
        <f t="shared" si="1537"/>
        <v>1000</v>
      </c>
      <c r="AO5400" s="9">
        <f t="shared" si="1537"/>
        <v>0</v>
      </c>
      <c r="AP5400" s="9">
        <f t="shared" si="1537"/>
        <v>2100</v>
      </c>
      <c r="AQ5400" s="9">
        <f t="shared" si="1537"/>
        <v>0</v>
      </c>
      <c r="AR5400" s="9">
        <f t="shared" si="1537"/>
        <v>0</v>
      </c>
      <c r="AS5400" s="9">
        <f t="shared" si="1537"/>
        <v>0</v>
      </c>
      <c r="AT5400" s="9">
        <f t="shared" si="1537"/>
        <v>0</v>
      </c>
      <c r="AU5400" s="9">
        <v>3600</v>
      </c>
      <c r="AV5400" s="9">
        <v>0</v>
      </c>
      <c r="AW5400" s="9">
        <f t="shared" si="1533"/>
        <v>97610</v>
      </c>
    </row>
    <row r="5401" spans="1:49">
      <c r="A5401" s="44" t="s">
        <v>797</v>
      </c>
      <c r="B5401" s="45" t="s">
        <v>1031</v>
      </c>
      <c r="C5401" s="45" t="s">
        <v>1374</v>
      </c>
      <c r="D5401" s="452" t="s">
        <v>2998</v>
      </c>
      <c r="E5401" s="367" t="s">
        <v>786</v>
      </c>
      <c r="F5401" s="50"/>
      <c r="G5401" s="468" t="s">
        <v>3076</v>
      </c>
      <c r="H5401" s="50" t="s">
        <v>2334</v>
      </c>
      <c r="I5401" s="42" t="s">
        <v>1191</v>
      </c>
      <c r="J5401" s="15">
        <v>2000</v>
      </c>
      <c r="T5401" s="15">
        <v>1080</v>
      </c>
      <c r="U5401" s="15">
        <v>1080</v>
      </c>
      <c r="V5401" s="15">
        <v>920</v>
      </c>
      <c r="AH5401" s="15">
        <v>0</v>
      </c>
      <c r="AI5401" s="15">
        <v>0</v>
      </c>
      <c r="AU5401" s="15">
        <v>0</v>
      </c>
      <c r="AV5401" s="15">
        <v>0</v>
      </c>
      <c r="AW5401" s="15">
        <f t="shared" si="1533"/>
        <v>1080</v>
      </c>
    </row>
    <row r="5402" spans="1:49">
      <c r="A5402" s="44" t="s">
        <v>797</v>
      </c>
      <c r="B5402" s="45" t="s">
        <v>1031</v>
      </c>
      <c r="C5402" s="45" t="s">
        <v>1374</v>
      </c>
      <c r="D5402" s="452" t="s">
        <v>2998</v>
      </c>
      <c r="E5402" s="367" t="s">
        <v>1528</v>
      </c>
      <c r="F5402" s="50"/>
      <c r="G5402" s="468" t="s">
        <v>3076</v>
      </c>
      <c r="H5402" s="50" t="s">
        <v>2334</v>
      </c>
      <c r="I5402" s="42" t="s">
        <v>989</v>
      </c>
      <c r="J5402" s="15">
        <v>5500</v>
      </c>
      <c r="U5402" s="15">
        <v>0</v>
      </c>
      <c r="V5402" s="15">
        <v>5500</v>
      </c>
      <c r="AH5402" s="15">
        <v>0</v>
      </c>
      <c r="AI5402" s="15">
        <v>0</v>
      </c>
      <c r="AU5402" s="15">
        <v>0</v>
      </c>
      <c r="AV5402" s="15">
        <v>0</v>
      </c>
      <c r="AW5402" s="15">
        <f t="shared" si="1533"/>
        <v>0</v>
      </c>
    </row>
    <row r="5403" spans="1:49">
      <c r="A5403" s="44" t="s">
        <v>797</v>
      </c>
      <c r="B5403" s="45" t="s">
        <v>1031</v>
      </c>
      <c r="C5403" s="45" t="s">
        <v>1374</v>
      </c>
      <c r="D5403" s="452" t="s">
        <v>2998</v>
      </c>
      <c r="E5403" s="367" t="s">
        <v>1679</v>
      </c>
      <c r="F5403" s="50"/>
      <c r="G5403" s="468" t="s">
        <v>3076</v>
      </c>
      <c r="H5403" s="50" t="s">
        <v>2334</v>
      </c>
      <c r="I5403" s="42" t="s">
        <v>1048</v>
      </c>
      <c r="J5403" s="15">
        <v>4500</v>
      </c>
      <c r="T5403" s="15">
        <v>640</v>
      </c>
      <c r="U5403" s="15">
        <v>640</v>
      </c>
      <c r="V5403" s="15">
        <v>3860</v>
      </c>
      <c r="AH5403" s="15">
        <v>0</v>
      </c>
      <c r="AI5403" s="15">
        <v>0</v>
      </c>
      <c r="AU5403" s="15">
        <v>0</v>
      </c>
      <c r="AV5403" s="15">
        <v>0</v>
      </c>
      <c r="AW5403" s="15">
        <f t="shared" si="1533"/>
        <v>640</v>
      </c>
    </row>
    <row r="5404" spans="1:49">
      <c r="A5404" s="44" t="s">
        <v>797</v>
      </c>
      <c r="B5404" s="45" t="s">
        <v>1031</v>
      </c>
      <c r="C5404" s="45" t="s">
        <v>1374</v>
      </c>
      <c r="D5404" s="452" t="s">
        <v>2998</v>
      </c>
      <c r="E5404" s="367" t="s">
        <v>787</v>
      </c>
      <c r="F5404" s="50"/>
      <c r="G5404" s="468" t="s">
        <v>3076</v>
      </c>
      <c r="H5404" s="50" t="s">
        <v>2334</v>
      </c>
      <c r="I5404" s="42" t="s">
        <v>2319</v>
      </c>
      <c r="J5404" s="15">
        <v>16000</v>
      </c>
      <c r="O5404" s="15">
        <v>2100</v>
      </c>
      <c r="P5404" s="15">
        <v>1000</v>
      </c>
      <c r="Q5404" s="15">
        <v>4300</v>
      </c>
      <c r="R5404" s="15">
        <v>3300</v>
      </c>
      <c r="S5404" s="15">
        <v>4400</v>
      </c>
      <c r="U5404" s="15">
        <v>15100</v>
      </c>
      <c r="V5404" s="15">
        <v>900</v>
      </c>
      <c r="W5404" s="15">
        <v>500</v>
      </c>
      <c r="AA5404" s="15">
        <v>500</v>
      </c>
      <c r="AH5404" s="15">
        <v>500</v>
      </c>
      <c r="AI5404" s="15">
        <v>0</v>
      </c>
      <c r="AJ5404" s="15">
        <v>1000</v>
      </c>
      <c r="AN5404" s="15">
        <v>1000</v>
      </c>
      <c r="AU5404" s="15">
        <v>1000</v>
      </c>
      <c r="AV5404" s="15">
        <v>0</v>
      </c>
      <c r="AW5404" s="15">
        <f t="shared" si="1533"/>
        <v>16600</v>
      </c>
    </row>
    <row r="5405" spans="1:49">
      <c r="A5405" s="44" t="s">
        <v>797</v>
      </c>
      <c r="B5405" s="45" t="s">
        <v>1031</v>
      </c>
      <c r="C5405" s="45" t="s">
        <v>1374</v>
      </c>
      <c r="D5405" s="452" t="s">
        <v>2998</v>
      </c>
      <c r="E5405" s="367" t="s">
        <v>1116</v>
      </c>
      <c r="F5405" s="50"/>
      <c r="G5405" s="468" t="s">
        <v>3076</v>
      </c>
      <c r="H5405" s="50" t="s">
        <v>2334</v>
      </c>
      <c r="I5405" s="42" t="s">
        <v>1487</v>
      </c>
      <c r="J5405" s="15">
        <v>3900</v>
      </c>
      <c r="M5405" s="15">
        <v>100</v>
      </c>
      <c r="N5405" s="15">
        <v>3550</v>
      </c>
      <c r="P5405" s="15">
        <v>90</v>
      </c>
      <c r="T5405" s="15">
        <v>160</v>
      </c>
      <c r="U5405" s="15">
        <v>3900</v>
      </c>
      <c r="V5405" s="15">
        <v>0</v>
      </c>
      <c r="AH5405" s="15">
        <v>0</v>
      </c>
      <c r="AI5405" s="15">
        <v>0</v>
      </c>
      <c r="AU5405" s="15">
        <v>0</v>
      </c>
      <c r="AV5405" s="15">
        <v>0</v>
      </c>
      <c r="AW5405" s="15">
        <f t="shared" si="1533"/>
        <v>3900</v>
      </c>
    </row>
    <row r="5406" spans="1:49">
      <c r="A5406" s="44" t="s">
        <v>797</v>
      </c>
      <c r="B5406" s="45" t="s">
        <v>1031</v>
      </c>
      <c r="C5406" s="45" t="s">
        <v>1374</v>
      </c>
      <c r="D5406" s="452" t="s">
        <v>2998</v>
      </c>
      <c r="E5406" s="367" t="s">
        <v>1703</v>
      </c>
      <c r="F5406" s="50"/>
      <c r="G5406" s="468" t="s">
        <v>3076</v>
      </c>
      <c r="H5406" s="50" t="s">
        <v>2334</v>
      </c>
      <c r="I5406" s="42" t="s">
        <v>1047</v>
      </c>
      <c r="J5406" s="15">
        <v>1000</v>
      </c>
      <c r="T5406" s="15">
        <v>1000</v>
      </c>
      <c r="U5406" s="15">
        <v>1000</v>
      </c>
      <c r="V5406" s="15">
        <v>0</v>
      </c>
      <c r="AH5406" s="15">
        <v>0</v>
      </c>
      <c r="AI5406" s="15">
        <v>0</v>
      </c>
      <c r="AU5406" s="15">
        <v>0</v>
      </c>
      <c r="AV5406" s="15">
        <v>0</v>
      </c>
      <c r="AW5406" s="15">
        <f t="shared" si="1533"/>
        <v>1000</v>
      </c>
    </row>
    <row r="5407" spans="1:49">
      <c r="A5407" s="44" t="s">
        <v>797</v>
      </c>
      <c r="B5407" s="45" t="s">
        <v>1031</v>
      </c>
      <c r="C5407" s="45" t="s">
        <v>1374</v>
      </c>
      <c r="D5407" s="452" t="s">
        <v>2998</v>
      </c>
      <c r="E5407" s="367" t="s">
        <v>826</v>
      </c>
      <c r="F5407" s="50"/>
      <c r="G5407" s="468" t="s">
        <v>3076</v>
      </c>
      <c r="H5407" s="50" t="s">
        <v>2334</v>
      </c>
      <c r="I5407" s="42" t="s">
        <v>2320</v>
      </c>
      <c r="J5407" s="15">
        <v>5500</v>
      </c>
      <c r="O5407" s="15">
        <v>3000</v>
      </c>
      <c r="P5407" s="15">
        <v>300</v>
      </c>
      <c r="R5407" s="15">
        <v>360</v>
      </c>
      <c r="T5407" s="15">
        <v>1840</v>
      </c>
      <c r="U5407" s="15">
        <v>5500</v>
      </c>
      <c r="V5407" s="15">
        <v>0</v>
      </c>
      <c r="AH5407" s="15">
        <v>0</v>
      </c>
      <c r="AI5407" s="15">
        <v>0</v>
      </c>
      <c r="AU5407" s="15">
        <v>0</v>
      </c>
      <c r="AV5407" s="15">
        <v>0</v>
      </c>
      <c r="AW5407" s="15">
        <f t="shared" si="1533"/>
        <v>5500</v>
      </c>
    </row>
    <row r="5408" spans="1:49">
      <c r="A5408" s="44" t="s">
        <v>797</v>
      </c>
      <c r="B5408" s="45" t="s">
        <v>1031</v>
      </c>
      <c r="C5408" s="45" t="s">
        <v>1374</v>
      </c>
      <c r="D5408" s="452" t="s">
        <v>2998</v>
      </c>
      <c r="E5408" s="367" t="s">
        <v>1115</v>
      </c>
      <c r="F5408" s="50"/>
      <c r="G5408" s="468" t="s">
        <v>3076</v>
      </c>
      <c r="H5408" s="50" t="s">
        <v>2334</v>
      </c>
      <c r="I5408" s="42" t="s">
        <v>990</v>
      </c>
      <c r="J5408" s="15">
        <v>6600</v>
      </c>
      <c r="T5408" s="15">
        <v>3990</v>
      </c>
      <c r="U5408" s="15">
        <v>3990</v>
      </c>
      <c r="V5408" s="15">
        <v>2610</v>
      </c>
      <c r="AH5408" s="15">
        <v>0</v>
      </c>
      <c r="AI5408" s="15">
        <v>0</v>
      </c>
      <c r="AU5408" s="15">
        <v>0</v>
      </c>
      <c r="AV5408" s="15">
        <v>0</v>
      </c>
      <c r="AW5408" s="15">
        <f t="shared" si="1533"/>
        <v>3990</v>
      </c>
    </row>
    <row r="5409" spans="1:49">
      <c r="A5409" s="44" t="s">
        <v>797</v>
      </c>
      <c r="B5409" s="45" t="s">
        <v>1031</v>
      </c>
      <c r="C5409" s="45" t="s">
        <v>1374</v>
      </c>
      <c r="D5409" s="452" t="s">
        <v>2998</v>
      </c>
      <c r="E5409" s="367" t="s">
        <v>1677</v>
      </c>
      <c r="F5409" s="50"/>
      <c r="G5409" s="468" t="s">
        <v>3076</v>
      </c>
      <c r="H5409" s="50" t="s">
        <v>2334</v>
      </c>
      <c r="I5409" s="42" t="s">
        <v>1198</v>
      </c>
      <c r="J5409" s="15">
        <v>91500</v>
      </c>
      <c r="K5409" s="15">
        <v>22810</v>
      </c>
      <c r="L5409" s="15">
        <v>13500</v>
      </c>
      <c r="M5409" s="15">
        <v>7790</v>
      </c>
      <c r="N5409" s="15">
        <v>5000</v>
      </c>
      <c r="O5409" s="15">
        <v>2000</v>
      </c>
      <c r="P5409" s="15">
        <v>9400</v>
      </c>
      <c r="S5409" s="15">
        <v>1800</v>
      </c>
      <c r="U5409" s="15">
        <v>62300</v>
      </c>
      <c r="V5409" s="15">
        <v>29200</v>
      </c>
      <c r="AH5409" s="15">
        <v>0</v>
      </c>
      <c r="AI5409" s="15">
        <v>0</v>
      </c>
      <c r="AJ5409" s="15">
        <v>2600</v>
      </c>
      <c r="AM5409" s="15">
        <v>500</v>
      </c>
      <c r="AP5409" s="15">
        <v>2100</v>
      </c>
      <c r="AU5409" s="15">
        <v>2600</v>
      </c>
      <c r="AV5409" s="15">
        <v>0</v>
      </c>
      <c r="AW5409" s="15">
        <f t="shared" si="1533"/>
        <v>64900</v>
      </c>
    </row>
    <row r="5410" spans="1:49">
      <c r="A5410" s="44" t="s">
        <v>797</v>
      </c>
      <c r="B5410" s="45" t="s">
        <v>1031</v>
      </c>
      <c r="C5410" s="45" t="s">
        <v>1374</v>
      </c>
      <c r="D5410" s="452" t="s">
        <v>2998</v>
      </c>
      <c r="E5410" s="367" t="s">
        <v>1677</v>
      </c>
      <c r="F5410" s="50" t="s">
        <v>606</v>
      </c>
      <c r="G5410" s="468" t="s">
        <v>3076</v>
      </c>
      <c r="H5410" s="50" t="s">
        <v>2334</v>
      </c>
      <c r="I5410" s="42" t="s">
        <v>25</v>
      </c>
      <c r="U5410" s="15">
        <v>0</v>
      </c>
      <c r="V5410" s="15">
        <v>0</v>
      </c>
      <c r="AH5410" s="15">
        <v>0</v>
      </c>
      <c r="AI5410" s="15">
        <v>0</v>
      </c>
      <c r="AU5410" s="15">
        <v>0</v>
      </c>
      <c r="AV5410" s="15">
        <v>0</v>
      </c>
      <c r="AW5410" s="15">
        <f t="shared" si="1533"/>
        <v>0</v>
      </c>
    </row>
    <row r="5411" spans="1:49" s="52" customFormat="1">
      <c r="A5411" s="41"/>
      <c r="B5411" s="345"/>
      <c r="C5411" s="345"/>
      <c r="D5411" s="369"/>
      <c r="E5411" s="213"/>
      <c r="F5411" s="65"/>
      <c r="G5411" s="65"/>
      <c r="H5411" s="65"/>
      <c r="I5411" s="49" t="s">
        <v>3</v>
      </c>
      <c r="J5411" s="6">
        <f>SUM(J5412)</f>
        <v>0</v>
      </c>
      <c r="K5411" s="6">
        <f t="shared" ref="K5411:AT5412" si="1538">SUM(K5412)</f>
        <v>0</v>
      </c>
      <c r="L5411" s="6">
        <f t="shared" si="1538"/>
        <v>0</v>
      </c>
      <c r="M5411" s="6">
        <f t="shared" si="1538"/>
        <v>0</v>
      </c>
      <c r="N5411" s="6">
        <f t="shared" si="1538"/>
        <v>0</v>
      </c>
      <c r="O5411" s="6">
        <f t="shared" si="1538"/>
        <v>0</v>
      </c>
      <c r="P5411" s="6">
        <f t="shared" si="1538"/>
        <v>0</v>
      </c>
      <c r="Q5411" s="6">
        <f t="shared" si="1538"/>
        <v>0</v>
      </c>
      <c r="R5411" s="6">
        <f t="shared" si="1538"/>
        <v>0</v>
      </c>
      <c r="S5411" s="6">
        <f t="shared" si="1538"/>
        <v>0</v>
      </c>
      <c r="T5411" s="6">
        <f t="shared" si="1538"/>
        <v>0</v>
      </c>
      <c r="U5411" s="6">
        <v>0</v>
      </c>
      <c r="V5411" s="6">
        <v>0</v>
      </c>
      <c r="W5411" s="6">
        <f>SUM(W5412)</f>
        <v>0</v>
      </c>
      <c r="X5411" s="6">
        <f t="shared" si="1538"/>
        <v>0</v>
      </c>
      <c r="Y5411" s="6">
        <f t="shared" si="1538"/>
        <v>0</v>
      </c>
      <c r="Z5411" s="6">
        <f t="shared" si="1538"/>
        <v>0</v>
      </c>
      <c r="AA5411" s="6">
        <f t="shared" si="1538"/>
        <v>0</v>
      </c>
      <c r="AB5411" s="6">
        <f t="shared" si="1538"/>
        <v>0</v>
      </c>
      <c r="AC5411" s="6">
        <f t="shared" si="1538"/>
        <v>0</v>
      </c>
      <c r="AD5411" s="6">
        <f t="shared" si="1538"/>
        <v>0</v>
      </c>
      <c r="AE5411" s="6">
        <f t="shared" si="1538"/>
        <v>0</v>
      </c>
      <c r="AF5411" s="6">
        <f t="shared" si="1538"/>
        <v>0</v>
      </c>
      <c r="AG5411" s="6">
        <f t="shared" si="1538"/>
        <v>0</v>
      </c>
      <c r="AH5411" s="6">
        <v>0</v>
      </c>
      <c r="AI5411" s="6">
        <v>0</v>
      </c>
      <c r="AJ5411" s="6">
        <f>SUM(AJ5412)</f>
        <v>0</v>
      </c>
      <c r="AK5411" s="6">
        <f t="shared" si="1538"/>
        <v>0</v>
      </c>
      <c r="AL5411" s="6">
        <f t="shared" si="1538"/>
        <v>0</v>
      </c>
      <c r="AM5411" s="6">
        <f t="shared" si="1538"/>
        <v>0</v>
      </c>
      <c r="AN5411" s="6">
        <f t="shared" si="1538"/>
        <v>0</v>
      </c>
      <c r="AO5411" s="6">
        <f t="shared" si="1538"/>
        <v>0</v>
      </c>
      <c r="AP5411" s="6">
        <f t="shared" si="1538"/>
        <v>0</v>
      </c>
      <c r="AQ5411" s="6">
        <f t="shared" si="1538"/>
        <v>0</v>
      </c>
      <c r="AR5411" s="6">
        <f t="shared" si="1538"/>
        <v>0</v>
      </c>
      <c r="AS5411" s="6">
        <f t="shared" si="1538"/>
        <v>0</v>
      </c>
      <c r="AT5411" s="6">
        <f t="shared" si="1538"/>
        <v>0</v>
      </c>
      <c r="AU5411" s="6">
        <v>0</v>
      </c>
      <c r="AV5411" s="6">
        <v>0</v>
      </c>
      <c r="AW5411" s="6">
        <f t="shared" si="1533"/>
        <v>0</v>
      </c>
    </row>
    <row r="5412" spans="1:49" s="52" customFormat="1">
      <c r="A5412" s="44" t="s">
        <v>797</v>
      </c>
      <c r="B5412" s="45" t="s">
        <v>1031</v>
      </c>
      <c r="C5412" s="45" t="s">
        <v>1374</v>
      </c>
      <c r="D5412" s="452" t="s">
        <v>2998</v>
      </c>
      <c r="E5412" s="213" t="s">
        <v>833</v>
      </c>
      <c r="F5412" s="65"/>
      <c r="G5412" s="65"/>
      <c r="H5412" s="65"/>
      <c r="I5412" s="53" t="s">
        <v>1</v>
      </c>
      <c r="J5412" s="200">
        <f>SUM(J5413)</f>
        <v>0</v>
      </c>
      <c r="K5412" s="200">
        <f t="shared" si="1538"/>
        <v>0</v>
      </c>
      <c r="L5412" s="200">
        <f t="shared" si="1538"/>
        <v>0</v>
      </c>
      <c r="M5412" s="200">
        <f t="shared" si="1538"/>
        <v>0</v>
      </c>
      <c r="N5412" s="200">
        <f t="shared" si="1538"/>
        <v>0</v>
      </c>
      <c r="O5412" s="200">
        <f t="shared" si="1538"/>
        <v>0</v>
      </c>
      <c r="P5412" s="200">
        <f t="shared" si="1538"/>
        <v>0</v>
      </c>
      <c r="Q5412" s="200">
        <f t="shared" si="1538"/>
        <v>0</v>
      </c>
      <c r="R5412" s="200">
        <f t="shared" si="1538"/>
        <v>0</v>
      </c>
      <c r="S5412" s="200">
        <f t="shared" si="1538"/>
        <v>0</v>
      </c>
      <c r="T5412" s="200">
        <f t="shared" si="1538"/>
        <v>0</v>
      </c>
      <c r="U5412" s="200">
        <v>0</v>
      </c>
      <c r="V5412" s="200">
        <v>0</v>
      </c>
      <c r="W5412" s="200">
        <f>SUM(W5413)</f>
        <v>0</v>
      </c>
      <c r="X5412" s="200">
        <f t="shared" si="1538"/>
        <v>0</v>
      </c>
      <c r="Y5412" s="200">
        <f t="shared" si="1538"/>
        <v>0</v>
      </c>
      <c r="Z5412" s="200">
        <f t="shared" si="1538"/>
        <v>0</v>
      </c>
      <c r="AA5412" s="200">
        <f t="shared" si="1538"/>
        <v>0</v>
      </c>
      <c r="AB5412" s="200">
        <f t="shared" si="1538"/>
        <v>0</v>
      </c>
      <c r="AC5412" s="200">
        <f t="shared" si="1538"/>
        <v>0</v>
      </c>
      <c r="AD5412" s="200">
        <f t="shared" si="1538"/>
        <v>0</v>
      </c>
      <c r="AE5412" s="200">
        <f t="shared" si="1538"/>
        <v>0</v>
      </c>
      <c r="AF5412" s="200">
        <f t="shared" si="1538"/>
        <v>0</v>
      </c>
      <c r="AG5412" s="200">
        <f t="shared" si="1538"/>
        <v>0</v>
      </c>
      <c r="AH5412" s="200">
        <v>0</v>
      </c>
      <c r="AI5412" s="200">
        <v>0</v>
      </c>
      <c r="AJ5412" s="200">
        <f>SUM(AJ5413)</f>
        <v>0</v>
      </c>
      <c r="AK5412" s="200">
        <f t="shared" si="1538"/>
        <v>0</v>
      </c>
      <c r="AL5412" s="200">
        <f t="shared" si="1538"/>
        <v>0</v>
      </c>
      <c r="AM5412" s="200">
        <f t="shared" si="1538"/>
        <v>0</v>
      </c>
      <c r="AN5412" s="200">
        <f t="shared" si="1538"/>
        <v>0</v>
      </c>
      <c r="AO5412" s="200">
        <f t="shared" si="1538"/>
        <v>0</v>
      </c>
      <c r="AP5412" s="200">
        <f t="shared" si="1538"/>
        <v>0</v>
      </c>
      <c r="AQ5412" s="200">
        <f t="shared" si="1538"/>
        <v>0</v>
      </c>
      <c r="AR5412" s="200">
        <f t="shared" si="1538"/>
        <v>0</v>
      </c>
      <c r="AS5412" s="200">
        <f t="shared" si="1538"/>
        <v>0</v>
      </c>
      <c r="AT5412" s="200">
        <f t="shared" si="1538"/>
        <v>0</v>
      </c>
      <c r="AU5412" s="200">
        <v>0</v>
      </c>
      <c r="AV5412" s="200">
        <v>0</v>
      </c>
      <c r="AW5412" s="200">
        <f t="shared" si="1533"/>
        <v>0</v>
      </c>
    </row>
    <row r="5413" spans="1:49" s="59" customFormat="1">
      <c r="A5413" s="44" t="s">
        <v>797</v>
      </c>
      <c r="B5413" s="45" t="s">
        <v>1031</v>
      </c>
      <c r="C5413" s="45" t="s">
        <v>1374</v>
      </c>
      <c r="D5413" s="452" t="s">
        <v>2998</v>
      </c>
      <c r="E5413" s="57" t="s">
        <v>1517</v>
      </c>
      <c r="F5413" s="58"/>
      <c r="G5413" s="468" t="s">
        <v>3076</v>
      </c>
      <c r="H5413" s="50" t="s">
        <v>2334</v>
      </c>
      <c r="I5413" s="188" t="s">
        <v>2584</v>
      </c>
      <c r="J5413" s="13"/>
      <c r="K5413" s="13"/>
      <c r="L5413" s="13"/>
      <c r="M5413" s="13"/>
      <c r="N5413" s="13"/>
      <c r="O5413" s="13"/>
      <c r="P5413" s="13"/>
      <c r="Q5413" s="13"/>
      <c r="R5413" s="13"/>
      <c r="S5413" s="13"/>
      <c r="T5413" s="13"/>
      <c r="U5413" s="13">
        <v>0</v>
      </c>
      <c r="V5413" s="13">
        <v>0</v>
      </c>
      <c r="W5413" s="13"/>
      <c r="X5413" s="13"/>
      <c r="Y5413" s="13"/>
      <c r="Z5413" s="13"/>
      <c r="AA5413" s="13"/>
      <c r="AB5413" s="13"/>
      <c r="AC5413" s="13"/>
      <c r="AD5413" s="13"/>
      <c r="AE5413" s="13"/>
      <c r="AF5413" s="13"/>
      <c r="AG5413" s="13"/>
      <c r="AH5413" s="13">
        <v>0</v>
      </c>
      <c r="AI5413" s="13">
        <v>0</v>
      </c>
      <c r="AJ5413" s="13"/>
      <c r="AK5413" s="13"/>
      <c r="AL5413" s="13"/>
      <c r="AM5413" s="13"/>
      <c r="AN5413" s="13"/>
      <c r="AO5413" s="13"/>
      <c r="AP5413" s="13"/>
      <c r="AQ5413" s="13"/>
      <c r="AR5413" s="13"/>
      <c r="AS5413" s="13"/>
      <c r="AT5413" s="13"/>
      <c r="AU5413" s="13">
        <v>0</v>
      </c>
      <c r="AV5413" s="13">
        <v>0</v>
      </c>
      <c r="AW5413" s="13">
        <f t="shared" si="1533"/>
        <v>0</v>
      </c>
    </row>
    <row r="5414" spans="1:49">
      <c r="A5414" s="68" t="s">
        <v>2050</v>
      </c>
      <c r="B5414" s="69"/>
      <c r="C5414" s="69"/>
      <c r="D5414" s="455"/>
      <c r="E5414" s="531"/>
      <c r="F5414" s="50"/>
      <c r="G5414" s="50"/>
      <c r="H5414" s="50"/>
      <c r="I5414" s="49" t="s">
        <v>1157</v>
      </c>
      <c r="J5414" s="12">
        <f>SUM(J5415)</f>
        <v>20000</v>
      </c>
      <c r="K5414" s="12">
        <f t="shared" ref="K5414:AT5414" si="1539">SUM(K5415)</f>
        <v>0</v>
      </c>
      <c r="L5414" s="12">
        <f t="shared" si="1539"/>
        <v>0</v>
      </c>
      <c r="M5414" s="12">
        <f t="shared" si="1539"/>
        <v>4900</v>
      </c>
      <c r="N5414" s="12">
        <f t="shared" si="1539"/>
        <v>0</v>
      </c>
      <c r="O5414" s="12">
        <f t="shared" si="1539"/>
        <v>1360</v>
      </c>
      <c r="P5414" s="12">
        <f t="shared" si="1539"/>
        <v>2600</v>
      </c>
      <c r="Q5414" s="12">
        <f t="shared" si="1539"/>
        <v>0</v>
      </c>
      <c r="R5414" s="12">
        <f t="shared" si="1539"/>
        <v>0</v>
      </c>
      <c r="S5414" s="12">
        <f t="shared" si="1539"/>
        <v>0</v>
      </c>
      <c r="T5414" s="12">
        <f t="shared" si="1539"/>
        <v>1750</v>
      </c>
      <c r="U5414" s="12">
        <v>10610</v>
      </c>
      <c r="V5414" s="12">
        <v>9390</v>
      </c>
      <c r="W5414" s="12">
        <f>SUM(W5415)</f>
        <v>0</v>
      </c>
      <c r="X5414" s="12">
        <f t="shared" si="1539"/>
        <v>0</v>
      </c>
      <c r="Y5414" s="12">
        <f t="shared" si="1539"/>
        <v>0</v>
      </c>
      <c r="Z5414" s="12">
        <f t="shared" si="1539"/>
        <v>0</v>
      </c>
      <c r="AA5414" s="12">
        <f t="shared" si="1539"/>
        <v>0</v>
      </c>
      <c r="AB5414" s="12">
        <f t="shared" si="1539"/>
        <v>0</v>
      </c>
      <c r="AC5414" s="12">
        <f t="shared" si="1539"/>
        <v>0</v>
      </c>
      <c r="AD5414" s="12">
        <f t="shared" si="1539"/>
        <v>0</v>
      </c>
      <c r="AE5414" s="12">
        <f t="shared" si="1539"/>
        <v>0</v>
      </c>
      <c r="AF5414" s="12">
        <f t="shared" si="1539"/>
        <v>0</v>
      </c>
      <c r="AG5414" s="12">
        <f t="shared" si="1539"/>
        <v>0</v>
      </c>
      <c r="AH5414" s="12">
        <v>0</v>
      </c>
      <c r="AI5414" s="12">
        <v>0</v>
      </c>
      <c r="AJ5414" s="12">
        <f>SUM(AJ5415)</f>
        <v>0</v>
      </c>
      <c r="AK5414" s="12">
        <f t="shared" si="1539"/>
        <v>0</v>
      </c>
      <c r="AL5414" s="12">
        <f t="shared" si="1539"/>
        <v>0</v>
      </c>
      <c r="AM5414" s="12">
        <f t="shared" si="1539"/>
        <v>0</v>
      </c>
      <c r="AN5414" s="12">
        <f t="shared" si="1539"/>
        <v>0</v>
      </c>
      <c r="AO5414" s="12">
        <f t="shared" si="1539"/>
        <v>0</v>
      </c>
      <c r="AP5414" s="12">
        <f t="shared" si="1539"/>
        <v>0</v>
      </c>
      <c r="AQ5414" s="12">
        <f t="shared" si="1539"/>
        <v>0</v>
      </c>
      <c r="AR5414" s="12">
        <f t="shared" si="1539"/>
        <v>0</v>
      </c>
      <c r="AS5414" s="12">
        <f t="shared" si="1539"/>
        <v>0</v>
      </c>
      <c r="AT5414" s="12">
        <f t="shared" si="1539"/>
        <v>0</v>
      </c>
      <c r="AU5414" s="12">
        <v>0</v>
      </c>
      <c r="AV5414" s="12">
        <v>0</v>
      </c>
      <c r="AW5414" s="12">
        <f t="shared" si="1533"/>
        <v>10610</v>
      </c>
    </row>
    <row r="5415" spans="1:49">
      <c r="A5415" s="44" t="s">
        <v>797</v>
      </c>
      <c r="B5415" s="45" t="s">
        <v>1031</v>
      </c>
      <c r="C5415" s="45" t="s">
        <v>1374</v>
      </c>
      <c r="D5415" s="452" t="s">
        <v>2998</v>
      </c>
      <c r="E5415" s="213" t="s">
        <v>1402</v>
      </c>
      <c r="F5415" s="65"/>
      <c r="G5415" s="65"/>
      <c r="H5415" s="65"/>
      <c r="I5415" s="260" t="s">
        <v>1158</v>
      </c>
      <c r="J5415" s="9">
        <f>SUM(J5416:J5416)</f>
        <v>20000</v>
      </c>
      <c r="K5415" s="9">
        <f t="shared" ref="K5415:AT5415" si="1540">SUM(K5416:K5416)</f>
        <v>0</v>
      </c>
      <c r="L5415" s="9">
        <f t="shared" si="1540"/>
        <v>0</v>
      </c>
      <c r="M5415" s="9">
        <f t="shared" si="1540"/>
        <v>4900</v>
      </c>
      <c r="N5415" s="9">
        <f t="shared" si="1540"/>
        <v>0</v>
      </c>
      <c r="O5415" s="9">
        <f t="shared" si="1540"/>
        <v>1360</v>
      </c>
      <c r="P5415" s="9">
        <f t="shared" si="1540"/>
        <v>2600</v>
      </c>
      <c r="Q5415" s="9">
        <f t="shared" si="1540"/>
        <v>0</v>
      </c>
      <c r="R5415" s="9">
        <f t="shared" si="1540"/>
        <v>0</v>
      </c>
      <c r="S5415" s="9">
        <f t="shared" si="1540"/>
        <v>0</v>
      </c>
      <c r="T5415" s="9">
        <f t="shared" si="1540"/>
        <v>1750</v>
      </c>
      <c r="U5415" s="9">
        <v>10610</v>
      </c>
      <c r="V5415" s="9">
        <v>9390</v>
      </c>
      <c r="W5415" s="9">
        <f>SUM(W5416:W5416)</f>
        <v>0</v>
      </c>
      <c r="X5415" s="9">
        <f t="shared" si="1540"/>
        <v>0</v>
      </c>
      <c r="Y5415" s="9">
        <f t="shared" si="1540"/>
        <v>0</v>
      </c>
      <c r="Z5415" s="9">
        <f t="shared" si="1540"/>
        <v>0</v>
      </c>
      <c r="AA5415" s="9">
        <f t="shared" si="1540"/>
        <v>0</v>
      </c>
      <c r="AB5415" s="9">
        <f t="shared" si="1540"/>
        <v>0</v>
      </c>
      <c r="AC5415" s="9">
        <f t="shared" si="1540"/>
        <v>0</v>
      </c>
      <c r="AD5415" s="9">
        <f t="shared" si="1540"/>
        <v>0</v>
      </c>
      <c r="AE5415" s="9">
        <f t="shared" si="1540"/>
        <v>0</v>
      </c>
      <c r="AF5415" s="9">
        <f t="shared" si="1540"/>
        <v>0</v>
      </c>
      <c r="AG5415" s="9">
        <f t="shared" si="1540"/>
        <v>0</v>
      </c>
      <c r="AH5415" s="9">
        <v>0</v>
      </c>
      <c r="AI5415" s="9">
        <v>0</v>
      </c>
      <c r="AJ5415" s="9">
        <f>SUM(AJ5416:AJ5416)</f>
        <v>0</v>
      </c>
      <c r="AK5415" s="9">
        <f t="shared" si="1540"/>
        <v>0</v>
      </c>
      <c r="AL5415" s="9">
        <f t="shared" si="1540"/>
        <v>0</v>
      </c>
      <c r="AM5415" s="9">
        <f t="shared" si="1540"/>
        <v>0</v>
      </c>
      <c r="AN5415" s="9">
        <f t="shared" si="1540"/>
        <v>0</v>
      </c>
      <c r="AO5415" s="9">
        <f t="shared" si="1540"/>
        <v>0</v>
      </c>
      <c r="AP5415" s="9">
        <f t="shared" si="1540"/>
        <v>0</v>
      </c>
      <c r="AQ5415" s="9">
        <f t="shared" si="1540"/>
        <v>0</v>
      </c>
      <c r="AR5415" s="9">
        <f t="shared" si="1540"/>
        <v>0</v>
      </c>
      <c r="AS5415" s="9">
        <f t="shared" si="1540"/>
        <v>0</v>
      </c>
      <c r="AT5415" s="9">
        <f t="shared" si="1540"/>
        <v>0</v>
      </c>
      <c r="AU5415" s="9">
        <v>0</v>
      </c>
      <c r="AV5415" s="9">
        <v>0</v>
      </c>
      <c r="AW5415" s="9">
        <f t="shared" si="1533"/>
        <v>10610</v>
      </c>
    </row>
    <row r="5416" spans="1:49">
      <c r="A5416" s="44" t="s">
        <v>797</v>
      </c>
      <c r="B5416" s="45" t="s">
        <v>1031</v>
      </c>
      <c r="C5416" s="45" t="s">
        <v>1374</v>
      </c>
      <c r="D5416" s="452" t="s">
        <v>2998</v>
      </c>
      <c r="E5416" s="367" t="s">
        <v>1409</v>
      </c>
      <c r="F5416" s="50"/>
      <c r="G5416" s="468" t="s">
        <v>3076</v>
      </c>
      <c r="H5416" s="50" t="s">
        <v>2334</v>
      </c>
      <c r="I5416" s="42" t="s">
        <v>2301</v>
      </c>
      <c r="J5416" s="15">
        <v>20000</v>
      </c>
      <c r="M5416" s="15">
        <v>4900</v>
      </c>
      <c r="O5416" s="15">
        <v>1360</v>
      </c>
      <c r="P5416" s="15">
        <v>2600</v>
      </c>
      <c r="T5416" s="15">
        <v>1750</v>
      </c>
      <c r="U5416" s="15">
        <v>10610</v>
      </c>
      <c r="V5416" s="15">
        <v>9390</v>
      </c>
      <c r="AH5416" s="15">
        <v>0</v>
      </c>
      <c r="AI5416" s="15">
        <v>0</v>
      </c>
      <c r="AU5416" s="15">
        <v>0</v>
      </c>
      <c r="AV5416" s="15">
        <v>0</v>
      </c>
      <c r="AW5416" s="15">
        <f t="shared" si="1533"/>
        <v>10610</v>
      </c>
    </row>
    <row r="5417" spans="1:49">
      <c r="A5417" s="44"/>
      <c r="B5417" s="45"/>
      <c r="C5417" s="45"/>
      <c r="D5417" s="45"/>
      <c r="E5417" s="531"/>
      <c r="F5417" s="50"/>
      <c r="G5417" s="50"/>
      <c r="H5417" s="50"/>
      <c r="I5417" s="42"/>
      <c r="U5417" s="15">
        <v>0</v>
      </c>
      <c r="V5417" s="15">
        <v>0</v>
      </c>
      <c r="AH5417" s="15">
        <v>0</v>
      </c>
      <c r="AI5417" s="15">
        <v>0</v>
      </c>
      <c r="AU5417" s="15">
        <v>0</v>
      </c>
      <c r="AV5417" s="15">
        <v>0</v>
      </c>
      <c r="AW5417" s="15">
        <f t="shared" si="1533"/>
        <v>0</v>
      </c>
    </row>
    <row r="5418" spans="1:49">
      <c r="A5418" s="48"/>
      <c r="B5418" s="42"/>
      <c r="C5418" s="42"/>
      <c r="D5418" s="42"/>
      <c r="E5418" s="531"/>
      <c r="F5418" s="50"/>
      <c r="G5418" s="50"/>
      <c r="H5418" s="50"/>
      <c r="I5418" s="49" t="s">
        <v>1631</v>
      </c>
      <c r="J5418" s="12">
        <f>SUM(J5389,J5414,J5411)</f>
        <v>156500</v>
      </c>
      <c r="K5418" s="12">
        <f t="shared" ref="K5418:AT5418" si="1541">SUM(K5389,K5414,K5411)</f>
        <v>22810</v>
      </c>
      <c r="L5418" s="12">
        <f t="shared" si="1541"/>
        <v>13500</v>
      </c>
      <c r="M5418" s="12">
        <f t="shared" si="1541"/>
        <v>12790</v>
      </c>
      <c r="N5418" s="12">
        <f t="shared" si="1541"/>
        <v>8550</v>
      </c>
      <c r="O5418" s="12">
        <f t="shared" si="1541"/>
        <v>8460</v>
      </c>
      <c r="P5418" s="12">
        <f t="shared" si="1541"/>
        <v>13390</v>
      </c>
      <c r="Q5418" s="12">
        <f t="shared" si="1541"/>
        <v>4300</v>
      </c>
      <c r="R5418" s="12">
        <f t="shared" si="1541"/>
        <v>3660</v>
      </c>
      <c r="S5418" s="12">
        <f t="shared" si="1541"/>
        <v>6200</v>
      </c>
      <c r="T5418" s="12">
        <f t="shared" si="1541"/>
        <v>10460</v>
      </c>
      <c r="U5418" s="12">
        <v>104120</v>
      </c>
      <c r="V5418" s="12">
        <v>52380</v>
      </c>
      <c r="W5418" s="12">
        <f>SUM(W5389,W5414,W5411)</f>
        <v>500</v>
      </c>
      <c r="X5418" s="12">
        <f t="shared" si="1541"/>
        <v>0</v>
      </c>
      <c r="Y5418" s="12">
        <f t="shared" si="1541"/>
        <v>0</v>
      </c>
      <c r="Z5418" s="12">
        <f t="shared" si="1541"/>
        <v>0</v>
      </c>
      <c r="AA5418" s="12">
        <f t="shared" si="1541"/>
        <v>500</v>
      </c>
      <c r="AB5418" s="12">
        <f t="shared" si="1541"/>
        <v>0</v>
      </c>
      <c r="AC5418" s="12">
        <f t="shared" si="1541"/>
        <v>0</v>
      </c>
      <c r="AD5418" s="12">
        <f t="shared" si="1541"/>
        <v>0</v>
      </c>
      <c r="AE5418" s="12">
        <f t="shared" si="1541"/>
        <v>0</v>
      </c>
      <c r="AF5418" s="12">
        <f t="shared" si="1541"/>
        <v>0</v>
      </c>
      <c r="AG5418" s="12">
        <f t="shared" si="1541"/>
        <v>0</v>
      </c>
      <c r="AH5418" s="12">
        <v>500</v>
      </c>
      <c r="AI5418" s="12">
        <v>0</v>
      </c>
      <c r="AJ5418" s="12">
        <f>SUM(AJ5389,AJ5414,AJ5411)</f>
        <v>3600</v>
      </c>
      <c r="AK5418" s="12">
        <f t="shared" si="1541"/>
        <v>0</v>
      </c>
      <c r="AL5418" s="12">
        <f t="shared" si="1541"/>
        <v>0</v>
      </c>
      <c r="AM5418" s="12">
        <f t="shared" si="1541"/>
        <v>500</v>
      </c>
      <c r="AN5418" s="12">
        <f t="shared" si="1541"/>
        <v>1000</v>
      </c>
      <c r="AO5418" s="12">
        <f t="shared" si="1541"/>
        <v>0</v>
      </c>
      <c r="AP5418" s="12">
        <f t="shared" si="1541"/>
        <v>2100</v>
      </c>
      <c r="AQ5418" s="12">
        <f t="shared" si="1541"/>
        <v>0</v>
      </c>
      <c r="AR5418" s="12">
        <f t="shared" si="1541"/>
        <v>0</v>
      </c>
      <c r="AS5418" s="12">
        <f t="shared" si="1541"/>
        <v>0</v>
      </c>
      <c r="AT5418" s="12">
        <f t="shared" si="1541"/>
        <v>0</v>
      </c>
      <c r="AU5418" s="12">
        <v>3600</v>
      </c>
      <c r="AV5418" s="12">
        <v>0</v>
      </c>
      <c r="AW5418" s="12">
        <f t="shared" si="1533"/>
        <v>108220</v>
      </c>
    </row>
    <row r="5419" spans="1:49">
      <c r="A5419" s="48"/>
      <c r="B5419" s="42"/>
      <c r="C5419" s="42"/>
      <c r="D5419" s="42"/>
      <c r="E5419" s="531"/>
      <c r="F5419" s="50"/>
      <c r="G5419" s="50"/>
      <c r="H5419" s="50"/>
      <c r="I5419" s="53"/>
    </row>
    <row r="5420" spans="1:49">
      <c r="A5420" s="48"/>
      <c r="B5420" s="42"/>
      <c r="C5420" s="42"/>
      <c r="D5420" s="42"/>
      <c r="E5420" s="531"/>
      <c r="F5420" s="50"/>
      <c r="G5420" s="50"/>
      <c r="H5420" s="50"/>
      <c r="I5420" s="146" t="s">
        <v>970</v>
      </c>
      <c r="J5420" s="29"/>
      <c r="K5420" s="29"/>
      <c r="L5420" s="29"/>
      <c r="M5420" s="29"/>
      <c r="N5420" s="29"/>
      <c r="O5420" s="29"/>
      <c r="P5420" s="29"/>
      <c r="Q5420" s="29"/>
      <c r="R5420" s="29"/>
      <c r="S5420" s="29"/>
      <c r="T5420" s="29"/>
      <c r="U5420" s="29"/>
      <c r="V5420" s="29"/>
      <c r="W5420" s="29"/>
      <c r="X5420" s="29"/>
      <c r="Y5420" s="29"/>
      <c r="Z5420" s="29"/>
      <c r="AA5420" s="29"/>
      <c r="AB5420" s="29"/>
      <c r="AC5420" s="29"/>
      <c r="AD5420" s="29"/>
      <c r="AE5420" s="29"/>
      <c r="AF5420" s="29"/>
      <c r="AG5420" s="29"/>
      <c r="AH5420" s="29"/>
      <c r="AI5420" s="29"/>
      <c r="AJ5420" s="29"/>
      <c r="AK5420" s="29"/>
      <c r="AL5420" s="29"/>
      <c r="AM5420" s="29"/>
      <c r="AN5420" s="29"/>
      <c r="AO5420" s="29"/>
      <c r="AP5420" s="29"/>
      <c r="AQ5420" s="29"/>
      <c r="AR5420" s="29"/>
      <c r="AS5420" s="29"/>
      <c r="AT5420" s="29"/>
      <c r="AU5420" s="29"/>
      <c r="AV5420" s="29"/>
      <c r="AW5420" s="29"/>
    </row>
    <row r="5421" spans="1:49" ht="13.5" thickBot="1">
      <c r="A5421" s="48"/>
      <c r="B5421" s="42"/>
      <c r="C5421" s="42"/>
      <c r="D5421" s="42"/>
      <c r="E5421" s="531"/>
      <c r="F5421" s="50"/>
      <c r="G5421" s="50"/>
      <c r="H5421" s="50"/>
      <c r="I5421" s="146"/>
      <c r="J5421" s="29"/>
      <c r="K5421" s="29"/>
      <c r="L5421" s="29"/>
      <c r="M5421" s="29"/>
      <c r="N5421" s="29"/>
      <c r="O5421" s="29"/>
      <c r="P5421" s="29"/>
      <c r="Q5421" s="29"/>
      <c r="R5421" s="29"/>
      <c r="S5421" s="29"/>
      <c r="T5421" s="29"/>
      <c r="U5421" s="29"/>
      <c r="V5421" s="29"/>
      <c r="W5421" s="29"/>
      <c r="X5421" s="29"/>
      <c r="Y5421" s="29"/>
      <c r="Z5421" s="29"/>
      <c r="AA5421" s="29"/>
      <c r="AB5421" s="29"/>
      <c r="AC5421" s="29"/>
      <c r="AD5421" s="29"/>
      <c r="AE5421" s="29"/>
      <c r="AF5421" s="29"/>
      <c r="AG5421" s="29"/>
      <c r="AH5421" s="29"/>
      <c r="AI5421" s="29"/>
      <c r="AJ5421" s="29"/>
      <c r="AK5421" s="29"/>
      <c r="AL5421" s="29"/>
      <c r="AM5421" s="29"/>
      <c r="AN5421" s="29"/>
      <c r="AO5421" s="29"/>
      <c r="AP5421" s="29"/>
      <c r="AQ5421" s="29"/>
      <c r="AR5421" s="29"/>
      <c r="AS5421" s="29"/>
      <c r="AT5421" s="29"/>
      <c r="AU5421" s="29"/>
      <c r="AV5421" s="29"/>
      <c r="AW5421" s="29"/>
    </row>
    <row r="5422" spans="1:49" ht="35.25" customHeight="1" thickTop="1" thickBot="1">
      <c r="A5422" s="48"/>
      <c r="B5422" s="42"/>
      <c r="C5422" s="42"/>
      <c r="D5422" s="42"/>
      <c r="E5422" s="531"/>
      <c r="F5422" s="50"/>
      <c r="G5422" s="50"/>
      <c r="H5422" s="50"/>
      <c r="I5422" s="5" t="s">
        <v>2331</v>
      </c>
      <c r="J5422" s="364" t="s">
        <v>2891</v>
      </c>
      <c r="K5422" s="364" t="s">
        <v>2879</v>
      </c>
      <c r="L5422" s="364" t="s">
        <v>2880</v>
      </c>
      <c r="M5422" s="364" t="s">
        <v>2881</v>
      </c>
      <c r="N5422" s="364" t="s">
        <v>2882</v>
      </c>
      <c r="O5422" s="364" t="s">
        <v>2883</v>
      </c>
      <c r="P5422" s="364" t="s">
        <v>2884</v>
      </c>
      <c r="Q5422" s="364" t="s">
        <v>2885</v>
      </c>
      <c r="R5422" s="364" t="s">
        <v>2886</v>
      </c>
      <c r="S5422" s="364" t="s">
        <v>2887</v>
      </c>
      <c r="T5422" s="364" t="s">
        <v>2888</v>
      </c>
      <c r="U5422" s="364" t="s">
        <v>2889</v>
      </c>
      <c r="V5422" s="364" t="s">
        <v>2890</v>
      </c>
      <c r="W5422" s="365" t="s">
        <v>2893</v>
      </c>
      <c r="X5422" s="365" t="s">
        <v>2879</v>
      </c>
      <c r="Y5422" s="365" t="s">
        <v>2880</v>
      </c>
      <c r="Z5422" s="365" t="s">
        <v>2881</v>
      </c>
      <c r="AA5422" s="365" t="s">
        <v>2882</v>
      </c>
      <c r="AB5422" s="365" t="s">
        <v>2883</v>
      </c>
      <c r="AC5422" s="365" t="s">
        <v>2884</v>
      </c>
      <c r="AD5422" s="365" t="s">
        <v>2885</v>
      </c>
      <c r="AE5422" s="365" t="s">
        <v>2886</v>
      </c>
      <c r="AF5422" s="365" t="s">
        <v>2887</v>
      </c>
      <c r="AG5422" s="365" t="s">
        <v>2888</v>
      </c>
      <c r="AH5422" s="365" t="s">
        <v>2889</v>
      </c>
      <c r="AI5422" s="365" t="s">
        <v>2890</v>
      </c>
      <c r="AJ5422" s="366" t="s">
        <v>2892</v>
      </c>
      <c r="AK5422" s="366" t="s">
        <v>2879</v>
      </c>
      <c r="AL5422" s="366" t="s">
        <v>2880</v>
      </c>
      <c r="AM5422" s="366" t="s">
        <v>2881</v>
      </c>
      <c r="AN5422" s="366" t="s">
        <v>2882</v>
      </c>
      <c r="AO5422" s="366" t="s">
        <v>2883</v>
      </c>
      <c r="AP5422" s="366" t="s">
        <v>2884</v>
      </c>
      <c r="AQ5422" s="366" t="s">
        <v>2885</v>
      </c>
      <c r="AR5422" s="366" t="s">
        <v>2886</v>
      </c>
      <c r="AS5422" s="366" t="s">
        <v>2887</v>
      </c>
      <c r="AT5422" s="366" t="s">
        <v>2888</v>
      </c>
      <c r="AU5422" s="366" t="s">
        <v>2889</v>
      </c>
      <c r="AV5422" s="366" t="s">
        <v>2890</v>
      </c>
      <c r="AW5422" s="368" t="s">
        <v>2895</v>
      </c>
    </row>
    <row r="5423" spans="1:49">
      <c r="A5423" s="48"/>
      <c r="B5423" s="42"/>
      <c r="C5423" s="42"/>
      <c r="D5423" s="42"/>
      <c r="E5423" s="531"/>
      <c r="F5423" s="50"/>
      <c r="G5423" s="50"/>
      <c r="H5423" s="50"/>
      <c r="I5423" s="34"/>
      <c r="J5423" s="202" t="s">
        <v>1224</v>
      </c>
      <c r="K5423" s="202">
        <v>1</v>
      </c>
      <c r="L5423" s="202">
        <v>2</v>
      </c>
      <c r="M5423" s="202">
        <v>3</v>
      </c>
      <c r="N5423" s="202">
        <v>4</v>
      </c>
      <c r="O5423" s="202">
        <v>5</v>
      </c>
      <c r="P5423" s="202">
        <v>6</v>
      </c>
      <c r="Q5423" s="202">
        <v>7</v>
      </c>
      <c r="R5423" s="202">
        <v>8</v>
      </c>
      <c r="S5423" s="202">
        <v>9</v>
      </c>
      <c r="T5423" s="202">
        <v>10</v>
      </c>
      <c r="U5423" s="202">
        <v>13</v>
      </c>
      <c r="V5423" s="202">
        <v>14</v>
      </c>
      <c r="W5423" s="202" t="s">
        <v>1224</v>
      </c>
      <c r="X5423" s="202">
        <v>1</v>
      </c>
      <c r="Y5423" s="202">
        <v>2</v>
      </c>
      <c r="Z5423" s="202">
        <v>3</v>
      </c>
      <c r="AA5423" s="202">
        <v>4</v>
      </c>
      <c r="AB5423" s="202">
        <v>5</v>
      </c>
      <c r="AC5423" s="202">
        <v>6</v>
      </c>
      <c r="AD5423" s="202">
        <v>7</v>
      </c>
      <c r="AE5423" s="202">
        <v>8</v>
      </c>
      <c r="AF5423" s="202">
        <v>9</v>
      </c>
      <c r="AG5423" s="202">
        <v>10</v>
      </c>
      <c r="AH5423" s="202">
        <v>13</v>
      </c>
      <c r="AI5423" s="202">
        <v>14</v>
      </c>
      <c r="AJ5423" s="202" t="s">
        <v>1224</v>
      </c>
      <c r="AK5423" s="202">
        <v>1</v>
      </c>
      <c r="AL5423" s="202">
        <v>2</v>
      </c>
      <c r="AM5423" s="202">
        <v>3</v>
      </c>
      <c r="AN5423" s="202">
        <v>4</v>
      </c>
      <c r="AO5423" s="202">
        <v>5</v>
      </c>
      <c r="AP5423" s="202">
        <v>6</v>
      </c>
      <c r="AQ5423" s="202">
        <v>7</v>
      </c>
      <c r="AR5423" s="202">
        <v>8</v>
      </c>
      <c r="AS5423" s="202">
        <v>9</v>
      </c>
      <c r="AT5423" s="202">
        <v>10</v>
      </c>
      <c r="AU5423" s="202">
        <v>13</v>
      </c>
      <c r="AV5423" s="202">
        <v>14</v>
      </c>
      <c r="AW5423" s="202">
        <v>15</v>
      </c>
    </row>
    <row r="5424" spans="1:49">
      <c r="A5424" s="48"/>
      <c r="B5424" s="42"/>
      <c r="C5424" s="42"/>
      <c r="D5424" s="42"/>
      <c r="E5424" s="531"/>
      <c r="F5424" s="50"/>
      <c r="G5424" s="50"/>
      <c r="H5424" s="50"/>
      <c r="I5424" s="276" t="s">
        <v>2379</v>
      </c>
      <c r="J5424" s="277">
        <f>SUM(J5418)</f>
        <v>156500</v>
      </c>
      <c r="K5424" s="277">
        <f t="shared" ref="K5424:AT5424" si="1542">SUM(K5418)</f>
        <v>22810</v>
      </c>
      <c r="L5424" s="277">
        <f t="shared" si="1542"/>
        <v>13500</v>
      </c>
      <c r="M5424" s="277">
        <f t="shared" si="1542"/>
        <v>12790</v>
      </c>
      <c r="N5424" s="277">
        <f t="shared" si="1542"/>
        <v>8550</v>
      </c>
      <c r="O5424" s="277">
        <f t="shared" si="1542"/>
        <v>8460</v>
      </c>
      <c r="P5424" s="277">
        <f t="shared" si="1542"/>
        <v>13390</v>
      </c>
      <c r="Q5424" s="277">
        <f t="shared" si="1542"/>
        <v>4300</v>
      </c>
      <c r="R5424" s="277">
        <f t="shared" si="1542"/>
        <v>3660</v>
      </c>
      <c r="S5424" s="277">
        <f t="shared" si="1542"/>
        <v>6200</v>
      </c>
      <c r="T5424" s="277">
        <f t="shared" si="1542"/>
        <v>10460</v>
      </c>
      <c r="U5424" s="277">
        <v>104120</v>
      </c>
      <c r="V5424" s="277">
        <v>52380</v>
      </c>
      <c r="W5424" s="277">
        <f>SUM(W5418)</f>
        <v>500</v>
      </c>
      <c r="X5424" s="277">
        <f t="shared" si="1542"/>
        <v>0</v>
      </c>
      <c r="Y5424" s="277">
        <f t="shared" si="1542"/>
        <v>0</v>
      </c>
      <c r="Z5424" s="277">
        <f t="shared" si="1542"/>
        <v>0</v>
      </c>
      <c r="AA5424" s="277">
        <f t="shared" si="1542"/>
        <v>500</v>
      </c>
      <c r="AB5424" s="277">
        <f t="shared" si="1542"/>
        <v>0</v>
      </c>
      <c r="AC5424" s="277">
        <f t="shared" si="1542"/>
        <v>0</v>
      </c>
      <c r="AD5424" s="277">
        <f t="shared" si="1542"/>
        <v>0</v>
      </c>
      <c r="AE5424" s="277">
        <f t="shared" si="1542"/>
        <v>0</v>
      </c>
      <c r="AF5424" s="277">
        <f t="shared" si="1542"/>
        <v>0</v>
      </c>
      <c r="AG5424" s="277">
        <f t="shared" si="1542"/>
        <v>0</v>
      </c>
      <c r="AH5424" s="277">
        <v>500</v>
      </c>
      <c r="AI5424" s="277">
        <v>0</v>
      </c>
      <c r="AJ5424" s="277">
        <f>SUM(AJ5418)</f>
        <v>3600</v>
      </c>
      <c r="AK5424" s="277">
        <f t="shared" si="1542"/>
        <v>0</v>
      </c>
      <c r="AL5424" s="277">
        <f t="shared" si="1542"/>
        <v>0</v>
      </c>
      <c r="AM5424" s="277">
        <f t="shared" si="1542"/>
        <v>500</v>
      </c>
      <c r="AN5424" s="277">
        <f t="shared" si="1542"/>
        <v>1000</v>
      </c>
      <c r="AO5424" s="277">
        <f t="shared" si="1542"/>
        <v>0</v>
      </c>
      <c r="AP5424" s="277">
        <f t="shared" si="1542"/>
        <v>2100</v>
      </c>
      <c r="AQ5424" s="277">
        <f t="shared" si="1542"/>
        <v>0</v>
      </c>
      <c r="AR5424" s="277">
        <f t="shared" si="1542"/>
        <v>0</v>
      </c>
      <c r="AS5424" s="277">
        <f t="shared" si="1542"/>
        <v>0</v>
      </c>
      <c r="AT5424" s="277">
        <f t="shared" si="1542"/>
        <v>0</v>
      </c>
      <c r="AU5424" s="277">
        <v>3600</v>
      </c>
      <c r="AV5424" s="277">
        <v>0</v>
      </c>
      <c r="AW5424" s="277">
        <f t="shared" ref="AW5424:AW5431" si="1543">U5424+AH5424+AU5424</f>
        <v>108220</v>
      </c>
    </row>
    <row r="5425" spans="1:49">
      <c r="A5425" s="48"/>
      <c r="B5425" s="42"/>
      <c r="C5425" s="42"/>
      <c r="D5425" s="42"/>
      <c r="E5425" s="531"/>
      <c r="F5425" s="50"/>
      <c r="G5425" s="50"/>
      <c r="H5425" s="50"/>
      <c r="I5425" s="276"/>
      <c r="J5425" s="277"/>
      <c r="K5425" s="277"/>
      <c r="L5425" s="277"/>
      <c r="M5425" s="277"/>
      <c r="N5425" s="277"/>
      <c r="O5425" s="277"/>
      <c r="P5425" s="277"/>
      <c r="Q5425" s="277"/>
      <c r="R5425" s="277"/>
      <c r="S5425" s="277"/>
      <c r="T5425" s="277"/>
      <c r="U5425" s="277">
        <v>0</v>
      </c>
      <c r="V5425" s="277">
        <v>0</v>
      </c>
      <c r="W5425" s="277"/>
      <c r="X5425" s="277"/>
      <c r="Y5425" s="277"/>
      <c r="Z5425" s="277"/>
      <c r="AA5425" s="277"/>
      <c r="AB5425" s="277"/>
      <c r="AC5425" s="277"/>
      <c r="AD5425" s="277"/>
      <c r="AE5425" s="277"/>
      <c r="AF5425" s="277"/>
      <c r="AG5425" s="277"/>
      <c r="AH5425" s="277">
        <v>0</v>
      </c>
      <c r="AI5425" s="277">
        <v>0</v>
      </c>
      <c r="AJ5425" s="277"/>
      <c r="AK5425" s="277"/>
      <c r="AL5425" s="277"/>
      <c r="AM5425" s="277"/>
      <c r="AN5425" s="277"/>
      <c r="AO5425" s="277"/>
      <c r="AP5425" s="277"/>
      <c r="AQ5425" s="277"/>
      <c r="AR5425" s="277"/>
      <c r="AS5425" s="277"/>
      <c r="AT5425" s="277"/>
      <c r="AU5425" s="277">
        <v>0</v>
      </c>
      <c r="AV5425" s="277">
        <v>0</v>
      </c>
      <c r="AW5425" s="277">
        <f t="shared" si="1543"/>
        <v>0</v>
      </c>
    </row>
    <row r="5426" spans="1:49">
      <c r="A5426" s="48"/>
      <c r="B5426" s="42"/>
      <c r="C5426" s="42"/>
      <c r="D5426" s="42"/>
      <c r="E5426" s="531"/>
      <c r="F5426" s="50"/>
      <c r="G5426" s="50"/>
      <c r="H5426" s="50"/>
      <c r="I5426" s="276"/>
      <c r="J5426" s="277"/>
      <c r="K5426" s="277"/>
      <c r="L5426" s="277"/>
      <c r="M5426" s="277"/>
      <c r="N5426" s="277"/>
      <c r="O5426" s="277"/>
      <c r="P5426" s="277"/>
      <c r="Q5426" s="277"/>
      <c r="R5426" s="277"/>
      <c r="S5426" s="277"/>
      <c r="T5426" s="277"/>
      <c r="U5426" s="277">
        <v>0</v>
      </c>
      <c r="V5426" s="277">
        <v>0</v>
      </c>
      <c r="W5426" s="277"/>
      <c r="X5426" s="277"/>
      <c r="Y5426" s="277"/>
      <c r="Z5426" s="277"/>
      <c r="AA5426" s="277"/>
      <c r="AB5426" s="277"/>
      <c r="AC5426" s="277"/>
      <c r="AD5426" s="277"/>
      <c r="AE5426" s="277"/>
      <c r="AF5426" s="277"/>
      <c r="AG5426" s="277"/>
      <c r="AH5426" s="277">
        <v>0</v>
      </c>
      <c r="AI5426" s="277">
        <v>0</v>
      </c>
      <c r="AJ5426" s="277"/>
      <c r="AK5426" s="277"/>
      <c r="AL5426" s="277"/>
      <c r="AM5426" s="277"/>
      <c r="AN5426" s="277"/>
      <c r="AO5426" s="277"/>
      <c r="AP5426" s="277"/>
      <c r="AQ5426" s="277"/>
      <c r="AR5426" s="277"/>
      <c r="AS5426" s="277"/>
      <c r="AT5426" s="277"/>
      <c r="AU5426" s="277">
        <v>0</v>
      </c>
      <c r="AV5426" s="277">
        <v>0</v>
      </c>
      <c r="AW5426" s="277">
        <f t="shared" si="1543"/>
        <v>0</v>
      </c>
    </row>
    <row r="5427" spans="1:49">
      <c r="A5427" s="48"/>
      <c r="B5427" s="42"/>
      <c r="C5427" s="42"/>
      <c r="D5427" s="42"/>
      <c r="E5427" s="531"/>
      <c r="F5427" s="50"/>
      <c r="G5427" s="50"/>
      <c r="H5427" s="50"/>
      <c r="I5427" s="276"/>
      <c r="J5427" s="277"/>
      <c r="K5427" s="277"/>
      <c r="L5427" s="277"/>
      <c r="M5427" s="277"/>
      <c r="N5427" s="277"/>
      <c r="O5427" s="277"/>
      <c r="P5427" s="277"/>
      <c r="Q5427" s="277"/>
      <c r="R5427" s="277"/>
      <c r="S5427" s="277"/>
      <c r="T5427" s="277"/>
      <c r="U5427" s="277">
        <v>0</v>
      </c>
      <c r="V5427" s="277">
        <v>0</v>
      </c>
      <c r="W5427" s="277"/>
      <c r="X5427" s="277"/>
      <c r="Y5427" s="277"/>
      <c r="Z5427" s="277"/>
      <c r="AA5427" s="277"/>
      <c r="AB5427" s="277"/>
      <c r="AC5427" s="277"/>
      <c r="AD5427" s="277"/>
      <c r="AE5427" s="277"/>
      <c r="AF5427" s="277"/>
      <c r="AG5427" s="277"/>
      <c r="AH5427" s="277">
        <v>0</v>
      </c>
      <c r="AI5427" s="277">
        <v>0</v>
      </c>
      <c r="AJ5427" s="277"/>
      <c r="AK5427" s="277"/>
      <c r="AL5427" s="277"/>
      <c r="AM5427" s="277"/>
      <c r="AN5427" s="277"/>
      <c r="AO5427" s="277"/>
      <c r="AP5427" s="277"/>
      <c r="AQ5427" s="277"/>
      <c r="AR5427" s="277"/>
      <c r="AS5427" s="277"/>
      <c r="AT5427" s="277"/>
      <c r="AU5427" s="277">
        <v>0</v>
      </c>
      <c r="AV5427" s="277">
        <v>0</v>
      </c>
      <c r="AW5427" s="277">
        <f t="shared" si="1543"/>
        <v>0</v>
      </c>
    </row>
    <row r="5428" spans="1:49">
      <c r="A5428" s="48"/>
      <c r="B5428" s="42"/>
      <c r="C5428" s="42"/>
      <c r="D5428" s="42"/>
      <c r="E5428" s="531"/>
      <c r="F5428" s="50"/>
      <c r="G5428" s="50"/>
      <c r="H5428" s="50"/>
      <c r="I5428" s="276" t="s">
        <v>1631</v>
      </c>
      <c r="J5428" s="277">
        <f>SUM(J5424:J5427)</f>
        <v>156500</v>
      </c>
      <c r="K5428" s="277">
        <f t="shared" ref="K5428:AT5428" si="1544">SUM(K5424:K5427)</f>
        <v>22810</v>
      </c>
      <c r="L5428" s="277">
        <f t="shared" si="1544"/>
        <v>13500</v>
      </c>
      <c r="M5428" s="277">
        <f t="shared" si="1544"/>
        <v>12790</v>
      </c>
      <c r="N5428" s="277">
        <f t="shared" si="1544"/>
        <v>8550</v>
      </c>
      <c r="O5428" s="277">
        <f t="shared" si="1544"/>
        <v>8460</v>
      </c>
      <c r="P5428" s="277">
        <f t="shared" si="1544"/>
        <v>13390</v>
      </c>
      <c r="Q5428" s="277">
        <f t="shared" si="1544"/>
        <v>4300</v>
      </c>
      <c r="R5428" s="277">
        <f t="shared" si="1544"/>
        <v>3660</v>
      </c>
      <c r="S5428" s="277">
        <f t="shared" si="1544"/>
        <v>6200</v>
      </c>
      <c r="T5428" s="277">
        <f t="shared" si="1544"/>
        <v>10460</v>
      </c>
      <c r="U5428" s="277">
        <v>104120</v>
      </c>
      <c r="V5428" s="277">
        <v>52380</v>
      </c>
      <c r="W5428" s="277">
        <f>SUM(W5424:W5427)</f>
        <v>500</v>
      </c>
      <c r="X5428" s="277">
        <f t="shared" si="1544"/>
        <v>0</v>
      </c>
      <c r="Y5428" s="277">
        <f t="shared" si="1544"/>
        <v>0</v>
      </c>
      <c r="Z5428" s="277">
        <f t="shared" si="1544"/>
        <v>0</v>
      </c>
      <c r="AA5428" s="277">
        <f t="shared" si="1544"/>
        <v>500</v>
      </c>
      <c r="AB5428" s="277">
        <f t="shared" si="1544"/>
        <v>0</v>
      </c>
      <c r="AC5428" s="277">
        <f t="shared" si="1544"/>
        <v>0</v>
      </c>
      <c r="AD5428" s="277">
        <f t="shared" si="1544"/>
        <v>0</v>
      </c>
      <c r="AE5428" s="277">
        <f t="shared" si="1544"/>
        <v>0</v>
      </c>
      <c r="AF5428" s="277">
        <f t="shared" si="1544"/>
        <v>0</v>
      </c>
      <c r="AG5428" s="277">
        <f t="shared" si="1544"/>
        <v>0</v>
      </c>
      <c r="AH5428" s="277">
        <v>500</v>
      </c>
      <c r="AI5428" s="277">
        <v>0</v>
      </c>
      <c r="AJ5428" s="277">
        <f>SUM(AJ5424:AJ5427)</f>
        <v>3600</v>
      </c>
      <c r="AK5428" s="277">
        <f t="shared" si="1544"/>
        <v>0</v>
      </c>
      <c r="AL5428" s="277">
        <f t="shared" si="1544"/>
        <v>0</v>
      </c>
      <c r="AM5428" s="277">
        <f t="shared" si="1544"/>
        <v>500</v>
      </c>
      <c r="AN5428" s="277">
        <f t="shared" si="1544"/>
        <v>1000</v>
      </c>
      <c r="AO5428" s="277">
        <f t="shared" si="1544"/>
        <v>0</v>
      </c>
      <c r="AP5428" s="277">
        <f t="shared" si="1544"/>
        <v>2100</v>
      </c>
      <c r="AQ5428" s="277">
        <f t="shared" si="1544"/>
        <v>0</v>
      </c>
      <c r="AR5428" s="277">
        <f t="shared" si="1544"/>
        <v>0</v>
      </c>
      <c r="AS5428" s="277">
        <f t="shared" si="1544"/>
        <v>0</v>
      </c>
      <c r="AT5428" s="277">
        <f t="shared" si="1544"/>
        <v>0</v>
      </c>
      <c r="AU5428" s="277">
        <v>3600</v>
      </c>
      <c r="AV5428" s="277">
        <v>0</v>
      </c>
      <c r="AW5428" s="277">
        <f t="shared" si="1543"/>
        <v>108220</v>
      </c>
    </row>
    <row r="5429" spans="1:49">
      <c r="A5429" s="48"/>
      <c r="B5429" s="42"/>
      <c r="C5429" s="42"/>
      <c r="D5429" s="42"/>
      <c r="E5429" s="531"/>
      <c r="F5429" s="50"/>
      <c r="G5429" s="50"/>
      <c r="H5429" s="50"/>
      <c r="I5429" s="146"/>
      <c r="J5429" s="29"/>
      <c r="K5429" s="29"/>
      <c r="L5429" s="29"/>
      <c r="M5429" s="29"/>
      <c r="N5429" s="29"/>
      <c r="O5429" s="29"/>
      <c r="P5429" s="29"/>
      <c r="Q5429" s="29"/>
      <c r="R5429" s="29"/>
      <c r="S5429" s="29"/>
      <c r="T5429" s="29"/>
      <c r="U5429" s="29">
        <v>0</v>
      </c>
      <c r="V5429" s="29">
        <v>0</v>
      </c>
      <c r="W5429" s="29"/>
      <c r="X5429" s="29"/>
      <c r="Y5429" s="29"/>
      <c r="Z5429" s="29"/>
      <c r="AA5429" s="29"/>
      <c r="AB5429" s="29"/>
      <c r="AC5429" s="29"/>
      <c r="AD5429" s="29"/>
      <c r="AE5429" s="29"/>
      <c r="AF5429" s="29"/>
      <c r="AG5429" s="29"/>
      <c r="AH5429" s="29">
        <v>0</v>
      </c>
      <c r="AI5429" s="29">
        <v>0</v>
      </c>
      <c r="AJ5429" s="29"/>
      <c r="AK5429" s="29"/>
      <c r="AL5429" s="29"/>
      <c r="AM5429" s="29"/>
      <c r="AN5429" s="29"/>
      <c r="AO5429" s="29"/>
      <c r="AP5429" s="29"/>
      <c r="AQ5429" s="29"/>
      <c r="AR5429" s="29"/>
      <c r="AS5429" s="29"/>
      <c r="AT5429" s="29"/>
      <c r="AU5429" s="29">
        <v>0</v>
      </c>
      <c r="AV5429" s="29">
        <v>0</v>
      </c>
      <c r="AW5429" s="29">
        <f t="shared" si="1543"/>
        <v>0</v>
      </c>
    </row>
    <row r="5430" spans="1:49">
      <c r="A5430" s="48"/>
      <c r="B5430" s="42"/>
      <c r="C5430" s="42"/>
      <c r="D5430" s="42"/>
      <c r="E5430" s="531"/>
      <c r="F5430" s="50"/>
      <c r="G5430" s="50"/>
      <c r="H5430" s="50"/>
      <c r="I5430" s="113"/>
      <c r="U5430" s="15">
        <v>0</v>
      </c>
      <c r="V5430" s="15">
        <v>0</v>
      </c>
      <c r="AH5430" s="15">
        <v>0</v>
      </c>
      <c r="AI5430" s="15">
        <v>0</v>
      </c>
      <c r="AU5430" s="15">
        <v>0</v>
      </c>
      <c r="AV5430" s="15">
        <v>0</v>
      </c>
      <c r="AW5430" s="15">
        <f t="shared" si="1543"/>
        <v>0</v>
      </c>
    </row>
    <row r="5431" spans="1:49" ht="16.5" thickBot="1">
      <c r="A5431" s="78" t="s">
        <v>2146</v>
      </c>
      <c r="B5431" s="78"/>
      <c r="C5431" s="78"/>
      <c r="D5431" s="463"/>
      <c r="E5431" s="539"/>
      <c r="F5431" s="129"/>
      <c r="G5431" s="129"/>
      <c r="H5431" s="129"/>
      <c r="I5431" s="103"/>
      <c r="U5431" s="15">
        <v>0</v>
      </c>
      <c r="V5431" s="15">
        <v>0</v>
      </c>
      <c r="AH5431" s="15">
        <v>0</v>
      </c>
      <c r="AI5431" s="15">
        <v>0</v>
      </c>
      <c r="AU5431" s="15">
        <v>0</v>
      </c>
      <c r="AV5431" s="15">
        <v>0</v>
      </c>
      <c r="AW5431" s="15">
        <f t="shared" si="1543"/>
        <v>0</v>
      </c>
    </row>
    <row r="5432" spans="1:49" s="151" customFormat="1" ht="36" customHeight="1" thickTop="1" thickBot="1">
      <c r="A5432" s="147" t="s">
        <v>2079</v>
      </c>
      <c r="B5432" s="5" t="s">
        <v>2080</v>
      </c>
      <c r="C5432" s="5" t="s">
        <v>1335</v>
      </c>
      <c r="D5432" s="450"/>
      <c r="E5432" s="148" t="s">
        <v>1570</v>
      </c>
      <c r="F5432" s="149" t="s">
        <v>1438</v>
      </c>
      <c r="G5432" s="149"/>
      <c r="H5432" s="149" t="s">
        <v>2332</v>
      </c>
      <c r="I5432" s="5" t="s">
        <v>856</v>
      </c>
      <c r="J5432" s="364" t="s">
        <v>2891</v>
      </c>
      <c r="K5432" s="364" t="s">
        <v>2879</v>
      </c>
      <c r="L5432" s="364" t="s">
        <v>2880</v>
      </c>
      <c r="M5432" s="364" t="s">
        <v>2881</v>
      </c>
      <c r="N5432" s="364" t="s">
        <v>2882</v>
      </c>
      <c r="O5432" s="364" t="s">
        <v>2883</v>
      </c>
      <c r="P5432" s="364" t="s">
        <v>2884</v>
      </c>
      <c r="Q5432" s="364" t="s">
        <v>2885</v>
      </c>
      <c r="R5432" s="364" t="s">
        <v>2886</v>
      </c>
      <c r="S5432" s="364" t="s">
        <v>2887</v>
      </c>
      <c r="T5432" s="364" t="s">
        <v>2888</v>
      </c>
      <c r="U5432" s="364" t="s">
        <v>2889</v>
      </c>
      <c r="V5432" s="364" t="s">
        <v>2890</v>
      </c>
      <c r="W5432" s="365" t="s">
        <v>2893</v>
      </c>
      <c r="X5432" s="365" t="s">
        <v>2879</v>
      </c>
      <c r="Y5432" s="365" t="s">
        <v>2880</v>
      </c>
      <c r="Z5432" s="365" t="s">
        <v>2881</v>
      </c>
      <c r="AA5432" s="365" t="s">
        <v>2882</v>
      </c>
      <c r="AB5432" s="365" t="s">
        <v>2883</v>
      </c>
      <c r="AC5432" s="365" t="s">
        <v>2884</v>
      </c>
      <c r="AD5432" s="365" t="s">
        <v>2885</v>
      </c>
      <c r="AE5432" s="365" t="s">
        <v>2886</v>
      </c>
      <c r="AF5432" s="365" t="s">
        <v>2887</v>
      </c>
      <c r="AG5432" s="365" t="s">
        <v>2888</v>
      </c>
      <c r="AH5432" s="365" t="s">
        <v>2889</v>
      </c>
      <c r="AI5432" s="365" t="s">
        <v>2890</v>
      </c>
      <c r="AJ5432" s="366" t="s">
        <v>2892</v>
      </c>
      <c r="AK5432" s="366" t="s">
        <v>2879</v>
      </c>
      <c r="AL5432" s="366" t="s">
        <v>2880</v>
      </c>
      <c r="AM5432" s="366" t="s">
        <v>2881</v>
      </c>
      <c r="AN5432" s="366" t="s">
        <v>2882</v>
      </c>
      <c r="AO5432" s="366" t="s">
        <v>2883</v>
      </c>
      <c r="AP5432" s="366" t="s">
        <v>2884</v>
      </c>
      <c r="AQ5432" s="366" t="s">
        <v>2885</v>
      </c>
      <c r="AR5432" s="366" t="s">
        <v>2886</v>
      </c>
      <c r="AS5432" s="366" t="s">
        <v>2887</v>
      </c>
      <c r="AT5432" s="366" t="s">
        <v>2888</v>
      </c>
      <c r="AU5432" s="366" t="s">
        <v>2889</v>
      </c>
      <c r="AV5432" s="366" t="s">
        <v>2890</v>
      </c>
      <c r="AW5432" s="368" t="s">
        <v>2895</v>
      </c>
    </row>
    <row r="5433" spans="1:49">
      <c r="A5433" s="33"/>
      <c r="B5433" s="34"/>
      <c r="C5433" s="34"/>
      <c r="D5433" s="34"/>
      <c r="E5433" s="35"/>
      <c r="F5433" s="36"/>
      <c r="G5433" s="36"/>
      <c r="H5433" s="36"/>
      <c r="I5433" s="34"/>
      <c r="J5433" s="202" t="s">
        <v>1224</v>
      </c>
      <c r="K5433" s="202">
        <v>1</v>
      </c>
      <c r="L5433" s="202">
        <v>2</v>
      </c>
      <c r="M5433" s="202">
        <v>3</v>
      </c>
      <c r="N5433" s="202">
        <v>4</v>
      </c>
      <c r="O5433" s="202">
        <v>5</v>
      </c>
      <c r="P5433" s="202">
        <v>6</v>
      </c>
      <c r="Q5433" s="202">
        <v>7</v>
      </c>
      <c r="R5433" s="202">
        <v>8</v>
      </c>
      <c r="S5433" s="202">
        <v>9</v>
      </c>
      <c r="T5433" s="202">
        <v>10</v>
      </c>
      <c r="U5433" s="202">
        <v>13</v>
      </c>
      <c r="V5433" s="202">
        <v>14</v>
      </c>
      <c r="W5433" s="202" t="s">
        <v>1224</v>
      </c>
      <c r="X5433" s="202">
        <v>1</v>
      </c>
      <c r="Y5433" s="202">
        <v>2</v>
      </c>
      <c r="Z5433" s="202">
        <v>3</v>
      </c>
      <c r="AA5433" s="202">
        <v>4</v>
      </c>
      <c r="AB5433" s="202">
        <v>5</v>
      </c>
      <c r="AC5433" s="202">
        <v>6</v>
      </c>
      <c r="AD5433" s="202">
        <v>7</v>
      </c>
      <c r="AE5433" s="202">
        <v>8</v>
      </c>
      <c r="AF5433" s="202">
        <v>9</v>
      </c>
      <c r="AG5433" s="202">
        <v>10</v>
      </c>
      <c r="AH5433" s="202">
        <v>13</v>
      </c>
      <c r="AI5433" s="202">
        <v>14</v>
      </c>
      <c r="AJ5433" s="202" t="s">
        <v>1224</v>
      </c>
      <c r="AK5433" s="202">
        <v>1</v>
      </c>
      <c r="AL5433" s="202">
        <v>2</v>
      </c>
      <c r="AM5433" s="202">
        <v>3</v>
      </c>
      <c r="AN5433" s="202">
        <v>4</v>
      </c>
      <c r="AO5433" s="202">
        <v>5</v>
      </c>
      <c r="AP5433" s="202">
        <v>6</v>
      </c>
      <c r="AQ5433" s="202">
        <v>7</v>
      </c>
      <c r="AR5433" s="202">
        <v>8</v>
      </c>
      <c r="AS5433" s="202">
        <v>9</v>
      </c>
      <c r="AT5433" s="202">
        <v>10</v>
      </c>
      <c r="AU5433" s="202">
        <v>13</v>
      </c>
      <c r="AV5433" s="202">
        <v>14</v>
      </c>
      <c r="AW5433" s="202">
        <v>15</v>
      </c>
    </row>
    <row r="5434" spans="1:49">
      <c r="A5434" s="37"/>
      <c r="B5434" s="38"/>
      <c r="C5434" s="38"/>
      <c r="D5434" s="38"/>
      <c r="E5434" s="60"/>
      <c r="F5434" s="61"/>
      <c r="G5434" s="61"/>
      <c r="H5434" s="61"/>
      <c r="I5434" s="38"/>
      <c r="J5434" s="134"/>
      <c r="K5434" s="134"/>
      <c r="L5434" s="134"/>
      <c r="M5434" s="134"/>
      <c r="N5434" s="134"/>
      <c r="O5434" s="134"/>
      <c r="P5434" s="134"/>
      <c r="Q5434" s="134"/>
      <c r="R5434" s="134"/>
      <c r="S5434" s="134"/>
      <c r="T5434" s="134"/>
      <c r="U5434" s="134"/>
      <c r="V5434" s="134"/>
      <c r="W5434" s="134"/>
      <c r="X5434" s="134"/>
      <c r="Y5434" s="134"/>
      <c r="Z5434" s="134"/>
      <c r="AA5434" s="134"/>
      <c r="AB5434" s="134"/>
      <c r="AC5434" s="134"/>
      <c r="AD5434" s="134"/>
      <c r="AE5434" s="134"/>
      <c r="AF5434" s="134"/>
      <c r="AG5434" s="134"/>
      <c r="AH5434" s="134"/>
      <c r="AI5434" s="134"/>
      <c r="AJ5434" s="134"/>
      <c r="AK5434" s="134"/>
      <c r="AL5434" s="134"/>
      <c r="AM5434" s="134"/>
      <c r="AN5434" s="134"/>
      <c r="AO5434" s="134"/>
      <c r="AP5434" s="134"/>
      <c r="AQ5434" s="134"/>
      <c r="AR5434" s="134"/>
      <c r="AS5434" s="134"/>
      <c r="AT5434" s="134"/>
      <c r="AU5434" s="134"/>
      <c r="AV5434" s="134"/>
      <c r="AW5434" s="134"/>
    </row>
    <row r="5435" spans="1:49">
      <c r="A5435" s="92" t="s">
        <v>797</v>
      </c>
      <c r="B5435" s="93" t="s">
        <v>1031</v>
      </c>
      <c r="C5435" s="93" t="s">
        <v>759</v>
      </c>
      <c r="D5435" s="460"/>
      <c r="E5435" s="531"/>
      <c r="F5435" s="50"/>
      <c r="G5435" s="50"/>
      <c r="H5435" s="50"/>
      <c r="I5435" s="108" t="s">
        <v>748</v>
      </c>
      <c r="J5435" s="28"/>
      <c r="K5435" s="28"/>
      <c r="L5435" s="28"/>
      <c r="M5435" s="28"/>
      <c r="N5435" s="28"/>
      <c r="O5435" s="28"/>
      <c r="P5435" s="28"/>
      <c r="Q5435" s="28"/>
      <c r="R5435" s="28"/>
      <c r="S5435" s="28"/>
      <c r="T5435" s="28"/>
      <c r="U5435" s="28"/>
      <c r="V5435" s="28"/>
      <c r="W5435" s="28"/>
      <c r="X5435" s="28"/>
      <c r="Y5435" s="28"/>
      <c r="Z5435" s="28"/>
      <c r="AA5435" s="28"/>
      <c r="AB5435" s="28"/>
      <c r="AC5435" s="28"/>
      <c r="AD5435" s="28"/>
      <c r="AE5435" s="28"/>
      <c r="AF5435" s="28"/>
      <c r="AG5435" s="28"/>
      <c r="AH5435" s="28"/>
      <c r="AI5435" s="28"/>
      <c r="AJ5435" s="28"/>
      <c r="AK5435" s="28"/>
      <c r="AL5435" s="28"/>
      <c r="AM5435" s="28"/>
      <c r="AN5435" s="28"/>
      <c r="AO5435" s="28"/>
      <c r="AP5435" s="28"/>
      <c r="AQ5435" s="28"/>
      <c r="AR5435" s="28"/>
      <c r="AS5435" s="28"/>
      <c r="AT5435" s="28"/>
      <c r="AU5435" s="28"/>
      <c r="AV5435" s="28"/>
      <c r="AW5435" s="28"/>
    </row>
    <row r="5436" spans="1:49">
      <c r="A5436" s="48"/>
      <c r="B5436" s="260"/>
      <c r="C5436" s="260"/>
      <c r="D5436" s="369"/>
      <c r="E5436" s="531"/>
      <c r="F5436" s="50"/>
      <c r="G5436" s="50"/>
      <c r="H5436" s="50"/>
      <c r="I5436" s="108"/>
      <c r="J5436" s="28"/>
      <c r="K5436" s="28"/>
      <c r="L5436" s="28"/>
      <c r="M5436" s="28"/>
      <c r="N5436" s="28"/>
      <c r="O5436" s="28"/>
      <c r="P5436" s="28"/>
      <c r="Q5436" s="28"/>
      <c r="R5436" s="28"/>
      <c r="S5436" s="28"/>
      <c r="T5436" s="28"/>
      <c r="U5436" s="28"/>
      <c r="V5436" s="28"/>
      <c r="W5436" s="28"/>
      <c r="X5436" s="28"/>
      <c r="Y5436" s="28"/>
      <c r="Z5436" s="28"/>
      <c r="AA5436" s="28"/>
      <c r="AB5436" s="28"/>
      <c r="AC5436" s="28"/>
      <c r="AD5436" s="28"/>
      <c r="AE5436" s="28"/>
      <c r="AF5436" s="28"/>
      <c r="AG5436" s="28"/>
      <c r="AH5436" s="28"/>
      <c r="AI5436" s="28"/>
      <c r="AJ5436" s="28"/>
      <c r="AK5436" s="28"/>
      <c r="AL5436" s="28"/>
      <c r="AM5436" s="28"/>
      <c r="AN5436" s="28"/>
      <c r="AO5436" s="28"/>
      <c r="AP5436" s="28"/>
      <c r="AQ5436" s="28"/>
      <c r="AR5436" s="28"/>
      <c r="AS5436" s="28"/>
      <c r="AT5436" s="28"/>
      <c r="AU5436" s="28"/>
      <c r="AV5436" s="28"/>
      <c r="AW5436" s="28"/>
    </row>
    <row r="5437" spans="1:49">
      <c r="A5437" s="48"/>
      <c r="B5437" s="42"/>
      <c r="C5437" s="42"/>
      <c r="D5437" s="42"/>
      <c r="E5437" s="531"/>
      <c r="F5437" s="50"/>
      <c r="G5437" s="50"/>
      <c r="H5437" s="50"/>
      <c r="I5437" s="49" t="s">
        <v>1559</v>
      </c>
      <c r="J5437" s="12">
        <f>SUM(J5438,J5446,J5448)</f>
        <v>33500</v>
      </c>
      <c r="K5437" s="12">
        <f t="shared" ref="K5437:AT5437" si="1545">SUM(K5438,K5446,K5448)</f>
        <v>1900</v>
      </c>
      <c r="L5437" s="12">
        <f t="shared" si="1545"/>
        <v>4100</v>
      </c>
      <c r="M5437" s="12">
        <f t="shared" si="1545"/>
        <v>2000</v>
      </c>
      <c r="N5437" s="12">
        <f t="shared" si="1545"/>
        <v>2300</v>
      </c>
      <c r="O5437" s="12">
        <f t="shared" si="1545"/>
        <v>0</v>
      </c>
      <c r="P5437" s="12">
        <f t="shared" si="1545"/>
        <v>4880</v>
      </c>
      <c r="Q5437" s="12">
        <f t="shared" si="1545"/>
        <v>0</v>
      </c>
      <c r="R5437" s="12">
        <f t="shared" si="1545"/>
        <v>2210</v>
      </c>
      <c r="S5437" s="12">
        <f t="shared" si="1545"/>
        <v>290</v>
      </c>
      <c r="T5437" s="12">
        <f t="shared" si="1545"/>
        <v>4700</v>
      </c>
      <c r="U5437" s="12">
        <v>22380</v>
      </c>
      <c r="V5437" s="12">
        <v>11120</v>
      </c>
      <c r="W5437" s="12">
        <f>SUM(W5438,W5446,W5448)</f>
        <v>0</v>
      </c>
      <c r="X5437" s="12">
        <f t="shared" si="1545"/>
        <v>0</v>
      </c>
      <c r="Y5437" s="12">
        <f t="shared" si="1545"/>
        <v>0</v>
      </c>
      <c r="Z5437" s="12">
        <f t="shared" si="1545"/>
        <v>0</v>
      </c>
      <c r="AA5437" s="12">
        <f t="shared" si="1545"/>
        <v>0</v>
      </c>
      <c r="AB5437" s="12">
        <f t="shared" si="1545"/>
        <v>0</v>
      </c>
      <c r="AC5437" s="12">
        <f t="shared" si="1545"/>
        <v>0</v>
      </c>
      <c r="AD5437" s="12">
        <f t="shared" si="1545"/>
        <v>0</v>
      </c>
      <c r="AE5437" s="12">
        <f t="shared" si="1545"/>
        <v>0</v>
      </c>
      <c r="AF5437" s="12">
        <f t="shared" si="1545"/>
        <v>0</v>
      </c>
      <c r="AG5437" s="12">
        <f t="shared" si="1545"/>
        <v>0</v>
      </c>
      <c r="AH5437" s="12">
        <v>0</v>
      </c>
      <c r="AI5437" s="12">
        <v>0</v>
      </c>
      <c r="AJ5437" s="12">
        <f>SUM(AJ5438,AJ5446,AJ5448)</f>
        <v>0</v>
      </c>
      <c r="AK5437" s="12">
        <f t="shared" si="1545"/>
        <v>0</v>
      </c>
      <c r="AL5437" s="12">
        <f t="shared" si="1545"/>
        <v>0</v>
      </c>
      <c r="AM5437" s="12">
        <f t="shared" si="1545"/>
        <v>0</v>
      </c>
      <c r="AN5437" s="12">
        <f t="shared" si="1545"/>
        <v>0</v>
      </c>
      <c r="AO5437" s="12">
        <f t="shared" si="1545"/>
        <v>0</v>
      </c>
      <c r="AP5437" s="12">
        <f t="shared" si="1545"/>
        <v>0</v>
      </c>
      <c r="AQ5437" s="12">
        <f t="shared" si="1545"/>
        <v>0</v>
      </c>
      <c r="AR5437" s="12">
        <f t="shared" si="1545"/>
        <v>0</v>
      </c>
      <c r="AS5437" s="12">
        <f t="shared" si="1545"/>
        <v>0</v>
      </c>
      <c r="AT5437" s="12">
        <f t="shared" si="1545"/>
        <v>0</v>
      </c>
      <c r="AU5437" s="12">
        <v>0</v>
      </c>
      <c r="AV5437" s="12">
        <v>0</v>
      </c>
      <c r="AW5437" s="12">
        <f t="shared" ref="AW5437:AW5466" si="1546">U5437+AH5437+AU5437</f>
        <v>22380</v>
      </c>
    </row>
    <row r="5438" spans="1:49">
      <c r="A5438" s="44" t="s">
        <v>797</v>
      </c>
      <c r="B5438" s="45" t="s">
        <v>1031</v>
      </c>
      <c r="C5438" s="45" t="s">
        <v>759</v>
      </c>
      <c r="D5438" s="452" t="s">
        <v>2999</v>
      </c>
      <c r="E5438" s="213" t="s">
        <v>771</v>
      </c>
      <c r="F5438" s="65"/>
      <c r="G5438" s="65"/>
      <c r="H5438" s="65"/>
      <c r="I5438" s="260" t="s">
        <v>1500</v>
      </c>
      <c r="J5438" s="9">
        <f>SUM(J5439:J5440)</f>
        <v>0</v>
      </c>
      <c r="K5438" s="9">
        <f t="shared" ref="K5438:AT5438" si="1547">SUM(K5439:K5440)</f>
        <v>0</v>
      </c>
      <c r="L5438" s="9">
        <f t="shared" si="1547"/>
        <v>0</v>
      </c>
      <c r="M5438" s="9">
        <f t="shared" si="1547"/>
        <v>0</v>
      </c>
      <c r="N5438" s="9">
        <f t="shared" si="1547"/>
        <v>0</v>
      </c>
      <c r="O5438" s="9">
        <f t="shared" si="1547"/>
        <v>0</v>
      </c>
      <c r="P5438" s="9">
        <f t="shared" si="1547"/>
        <v>0</v>
      </c>
      <c r="Q5438" s="9">
        <f t="shared" si="1547"/>
        <v>0</v>
      </c>
      <c r="R5438" s="9">
        <f t="shared" si="1547"/>
        <v>0</v>
      </c>
      <c r="S5438" s="9">
        <f t="shared" si="1547"/>
        <v>0</v>
      </c>
      <c r="T5438" s="9">
        <f t="shared" si="1547"/>
        <v>0</v>
      </c>
      <c r="U5438" s="9">
        <v>0</v>
      </c>
      <c r="V5438" s="9">
        <v>0</v>
      </c>
      <c r="W5438" s="9">
        <f>SUM(W5439:W5440)</f>
        <v>0</v>
      </c>
      <c r="X5438" s="9">
        <f t="shared" si="1547"/>
        <v>0</v>
      </c>
      <c r="Y5438" s="9">
        <f t="shared" si="1547"/>
        <v>0</v>
      </c>
      <c r="Z5438" s="9">
        <f t="shared" si="1547"/>
        <v>0</v>
      </c>
      <c r="AA5438" s="9">
        <f t="shared" si="1547"/>
        <v>0</v>
      </c>
      <c r="AB5438" s="9">
        <f t="shared" si="1547"/>
        <v>0</v>
      </c>
      <c r="AC5438" s="9">
        <f t="shared" si="1547"/>
        <v>0</v>
      </c>
      <c r="AD5438" s="9">
        <f t="shared" si="1547"/>
        <v>0</v>
      </c>
      <c r="AE5438" s="9">
        <f t="shared" si="1547"/>
        <v>0</v>
      </c>
      <c r="AF5438" s="9">
        <f t="shared" si="1547"/>
        <v>0</v>
      </c>
      <c r="AG5438" s="9">
        <f t="shared" si="1547"/>
        <v>0</v>
      </c>
      <c r="AH5438" s="9">
        <v>0</v>
      </c>
      <c r="AI5438" s="9">
        <v>0</v>
      </c>
      <c r="AJ5438" s="9">
        <f>SUM(AJ5439:AJ5440)</f>
        <v>0</v>
      </c>
      <c r="AK5438" s="9">
        <f t="shared" si="1547"/>
        <v>0</v>
      </c>
      <c r="AL5438" s="9">
        <f t="shared" si="1547"/>
        <v>0</v>
      </c>
      <c r="AM5438" s="9">
        <f t="shared" si="1547"/>
        <v>0</v>
      </c>
      <c r="AN5438" s="9">
        <f t="shared" si="1547"/>
        <v>0</v>
      </c>
      <c r="AO5438" s="9">
        <f t="shared" si="1547"/>
        <v>0</v>
      </c>
      <c r="AP5438" s="9">
        <f t="shared" si="1547"/>
        <v>0</v>
      </c>
      <c r="AQ5438" s="9">
        <f t="shared" si="1547"/>
        <v>0</v>
      </c>
      <c r="AR5438" s="9">
        <f t="shared" si="1547"/>
        <v>0</v>
      </c>
      <c r="AS5438" s="9">
        <f t="shared" si="1547"/>
        <v>0</v>
      </c>
      <c r="AT5438" s="9">
        <f t="shared" si="1547"/>
        <v>0</v>
      </c>
      <c r="AU5438" s="9">
        <v>0</v>
      </c>
      <c r="AV5438" s="9">
        <v>0</v>
      </c>
      <c r="AW5438" s="9">
        <f t="shared" si="1546"/>
        <v>0</v>
      </c>
    </row>
    <row r="5439" spans="1:49">
      <c r="A5439" s="44" t="s">
        <v>797</v>
      </c>
      <c r="B5439" s="45" t="s">
        <v>1031</v>
      </c>
      <c r="C5439" s="45" t="s">
        <v>759</v>
      </c>
      <c r="D5439" s="452" t="s">
        <v>2999</v>
      </c>
      <c r="E5439" s="367" t="s">
        <v>834</v>
      </c>
      <c r="F5439" s="50"/>
      <c r="G5439" s="468" t="s">
        <v>3076</v>
      </c>
      <c r="H5439" s="50" t="s">
        <v>2334</v>
      </c>
      <c r="I5439" s="42" t="s">
        <v>1165</v>
      </c>
      <c r="U5439" s="15">
        <v>0</v>
      </c>
      <c r="V5439" s="15">
        <v>0</v>
      </c>
      <c r="AH5439" s="15">
        <v>0</v>
      </c>
      <c r="AI5439" s="15">
        <v>0</v>
      </c>
      <c r="AU5439" s="15">
        <v>0</v>
      </c>
      <c r="AV5439" s="15">
        <v>0</v>
      </c>
      <c r="AW5439" s="15">
        <f t="shared" si="1546"/>
        <v>0</v>
      </c>
    </row>
    <row r="5440" spans="1:49">
      <c r="A5440" s="44" t="s">
        <v>797</v>
      </c>
      <c r="B5440" s="45" t="s">
        <v>1031</v>
      </c>
      <c r="C5440" s="45" t="s">
        <v>759</v>
      </c>
      <c r="D5440" s="452" t="s">
        <v>2999</v>
      </c>
      <c r="E5440" s="367" t="s">
        <v>772</v>
      </c>
      <c r="F5440" s="50"/>
      <c r="G5440" s="468" t="s">
        <v>3076</v>
      </c>
      <c r="H5440" s="50" t="s">
        <v>2334</v>
      </c>
      <c r="I5440" s="42" t="s">
        <v>1227</v>
      </c>
      <c r="J5440" s="15">
        <f>SUM(J5441:J5445)</f>
        <v>0</v>
      </c>
      <c r="K5440" s="15">
        <f t="shared" ref="K5440:AT5440" si="1548">SUM(K5441:K5445)</f>
        <v>0</v>
      </c>
      <c r="L5440" s="15">
        <f t="shared" si="1548"/>
        <v>0</v>
      </c>
      <c r="M5440" s="15">
        <f t="shared" si="1548"/>
        <v>0</v>
      </c>
      <c r="N5440" s="15">
        <f t="shared" si="1548"/>
        <v>0</v>
      </c>
      <c r="O5440" s="15">
        <f t="shared" si="1548"/>
        <v>0</v>
      </c>
      <c r="P5440" s="15">
        <f t="shared" si="1548"/>
        <v>0</v>
      </c>
      <c r="Q5440" s="15">
        <f t="shared" si="1548"/>
        <v>0</v>
      </c>
      <c r="R5440" s="15">
        <f t="shared" si="1548"/>
        <v>0</v>
      </c>
      <c r="S5440" s="15">
        <f t="shared" si="1548"/>
        <v>0</v>
      </c>
      <c r="T5440" s="15">
        <f t="shared" si="1548"/>
        <v>0</v>
      </c>
      <c r="U5440" s="15">
        <v>0</v>
      </c>
      <c r="V5440" s="15">
        <v>0</v>
      </c>
      <c r="W5440" s="15">
        <f>SUM(W5441:W5445)</f>
        <v>0</v>
      </c>
      <c r="X5440" s="15">
        <f t="shared" si="1548"/>
        <v>0</v>
      </c>
      <c r="Y5440" s="15">
        <f t="shared" si="1548"/>
        <v>0</v>
      </c>
      <c r="Z5440" s="15">
        <f t="shared" si="1548"/>
        <v>0</v>
      </c>
      <c r="AA5440" s="15">
        <f t="shared" si="1548"/>
        <v>0</v>
      </c>
      <c r="AB5440" s="15">
        <f t="shared" si="1548"/>
        <v>0</v>
      </c>
      <c r="AC5440" s="15">
        <f t="shared" si="1548"/>
        <v>0</v>
      </c>
      <c r="AD5440" s="15">
        <f t="shared" si="1548"/>
        <v>0</v>
      </c>
      <c r="AE5440" s="15">
        <f t="shared" si="1548"/>
        <v>0</v>
      </c>
      <c r="AF5440" s="15">
        <f t="shared" si="1548"/>
        <v>0</v>
      </c>
      <c r="AG5440" s="15">
        <f t="shared" si="1548"/>
        <v>0</v>
      </c>
      <c r="AH5440" s="15">
        <v>0</v>
      </c>
      <c r="AI5440" s="15">
        <v>0</v>
      </c>
      <c r="AJ5440" s="15">
        <f>SUM(AJ5441:AJ5445)</f>
        <v>0</v>
      </c>
      <c r="AK5440" s="15">
        <f t="shared" si="1548"/>
        <v>0</v>
      </c>
      <c r="AL5440" s="15">
        <f t="shared" si="1548"/>
        <v>0</v>
      </c>
      <c r="AM5440" s="15">
        <f t="shared" si="1548"/>
        <v>0</v>
      </c>
      <c r="AN5440" s="15">
        <f t="shared" si="1548"/>
        <v>0</v>
      </c>
      <c r="AO5440" s="15">
        <f t="shared" si="1548"/>
        <v>0</v>
      </c>
      <c r="AP5440" s="15">
        <f t="shared" si="1548"/>
        <v>0</v>
      </c>
      <c r="AQ5440" s="15">
        <f t="shared" si="1548"/>
        <v>0</v>
      </c>
      <c r="AR5440" s="15">
        <f t="shared" si="1548"/>
        <v>0</v>
      </c>
      <c r="AS5440" s="15">
        <f t="shared" si="1548"/>
        <v>0</v>
      </c>
      <c r="AT5440" s="15">
        <f t="shared" si="1548"/>
        <v>0</v>
      </c>
      <c r="AU5440" s="15">
        <v>0</v>
      </c>
      <c r="AV5440" s="15">
        <v>0</v>
      </c>
      <c r="AW5440" s="15">
        <f t="shared" si="1546"/>
        <v>0</v>
      </c>
    </row>
    <row r="5441" spans="1:49" s="144" customFormat="1">
      <c r="A5441" s="44" t="s">
        <v>797</v>
      </c>
      <c r="B5441" s="45" t="s">
        <v>1031</v>
      </c>
      <c r="C5441" s="45" t="s">
        <v>759</v>
      </c>
      <c r="D5441" s="452" t="s">
        <v>2999</v>
      </c>
      <c r="E5441" s="140" t="s">
        <v>850</v>
      </c>
      <c r="F5441" s="141" t="s">
        <v>607</v>
      </c>
      <c r="G5441" s="468" t="s">
        <v>3076</v>
      </c>
      <c r="H5441" s="50" t="s">
        <v>2334</v>
      </c>
      <c r="I5441" s="142" t="s">
        <v>1119</v>
      </c>
      <c r="J5441" s="15"/>
      <c r="K5441" s="15"/>
      <c r="L5441" s="15"/>
      <c r="M5441" s="15"/>
      <c r="N5441" s="15"/>
      <c r="O5441" s="15"/>
      <c r="P5441" s="15"/>
      <c r="Q5441" s="15"/>
      <c r="R5441" s="15"/>
      <c r="S5441" s="15"/>
      <c r="T5441" s="15"/>
      <c r="U5441" s="15">
        <v>0</v>
      </c>
      <c r="V5441" s="15">
        <v>0</v>
      </c>
      <c r="W5441" s="15"/>
      <c r="X5441" s="15"/>
      <c r="Y5441" s="15"/>
      <c r="Z5441" s="15"/>
      <c r="AA5441" s="15"/>
      <c r="AB5441" s="15"/>
      <c r="AC5441" s="15"/>
      <c r="AD5441" s="15"/>
      <c r="AE5441" s="15"/>
      <c r="AF5441" s="15"/>
      <c r="AG5441" s="15"/>
      <c r="AH5441" s="15">
        <v>0</v>
      </c>
      <c r="AI5441" s="15">
        <v>0</v>
      </c>
      <c r="AJ5441" s="15"/>
      <c r="AK5441" s="15"/>
      <c r="AL5441" s="15"/>
      <c r="AM5441" s="15"/>
      <c r="AN5441" s="15"/>
      <c r="AO5441" s="15"/>
      <c r="AP5441" s="15"/>
      <c r="AQ5441" s="15"/>
      <c r="AR5441" s="15"/>
      <c r="AS5441" s="15"/>
      <c r="AT5441" s="15"/>
      <c r="AU5441" s="15">
        <v>0</v>
      </c>
      <c r="AV5441" s="15">
        <v>0</v>
      </c>
      <c r="AW5441" s="15">
        <f t="shared" si="1546"/>
        <v>0</v>
      </c>
    </row>
    <row r="5442" spans="1:49" s="144" customFormat="1">
      <c r="A5442" s="44" t="s">
        <v>797</v>
      </c>
      <c r="B5442" s="45" t="s">
        <v>1031</v>
      </c>
      <c r="C5442" s="45" t="s">
        <v>759</v>
      </c>
      <c r="D5442" s="452" t="s">
        <v>2999</v>
      </c>
      <c r="E5442" s="140" t="s">
        <v>851</v>
      </c>
      <c r="F5442" s="141" t="s">
        <v>608</v>
      </c>
      <c r="G5442" s="468" t="s">
        <v>3076</v>
      </c>
      <c r="H5442" s="50" t="s">
        <v>2334</v>
      </c>
      <c r="I5442" s="142" t="s">
        <v>1290</v>
      </c>
      <c r="J5442" s="15"/>
      <c r="K5442" s="15"/>
      <c r="L5442" s="15"/>
      <c r="M5442" s="15"/>
      <c r="N5442" s="15"/>
      <c r="O5442" s="15"/>
      <c r="P5442" s="15"/>
      <c r="Q5442" s="15"/>
      <c r="R5442" s="15"/>
      <c r="S5442" s="15"/>
      <c r="T5442" s="15"/>
      <c r="U5442" s="15">
        <v>0</v>
      </c>
      <c r="V5442" s="15">
        <v>0</v>
      </c>
      <c r="W5442" s="15"/>
      <c r="X5442" s="15"/>
      <c r="Y5442" s="15"/>
      <c r="Z5442" s="15"/>
      <c r="AA5442" s="15"/>
      <c r="AB5442" s="15"/>
      <c r="AC5442" s="15"/>
      <c r="AD5442" s="15"/>
      <c r="AE5442" s="15"/>
      <c r="AF5442" s="15"/>
      <c r="AG5442" s="15"/>
      <c r="AH5442" s="15">
        <v>0</v>
      </c>
      <c r="AI5442" s="15">
        <v>0</v>
      </c>
      <c r="AJ5442" s="15"/>
      <c r="AK5442" s="15"/>
      <c r="AL5442" s="15"/>
      <c r="AM5442" s="15"/>
      <c r="AN5442" s="15"/>
      <c r="AO5442" s="15"/>
      <c r="AP5442" s="15"/>
      <c r="AQ5442" s="15"/>
      <c r="AR5442" s="15"/>
      <c r="AS5442" s="15"/>
      <c r="AT5442" s="15"/>
      <c r="AU5442" s="15">
        <v>0</v>
      </c>
      <c r="AV5442" s="15">
        <v>0</v>
      </c>
      <c r="AW5442" s="15">
        <f t="shared" si="1546"/>
        <v>0</v>
      </c>
    </row>
    <row r="5443" spans="1:49" s="144" customFormat="1">
      <c r="A5443" s="44" t="s">
        <v>797</v>
      </c>
      <c r="B5443" s="45" t="s">
        <v>1031</v>
      </c>
      <c r="C5443" s="45" t="s">
        <v>759</v>
      </c>
      <c r="D5443" s="452" t="s">
        <v>2999</v>
      </c>
      <c r="E5443" s="140" t="s">
        <v>852</v>
      </c>
      <c r="F5443" s="141" t="s">
        <v>609</v>
      </c>
      <c r="G5443" s="468" t="s">
        <v>3076</v>
      </c>
      <c r="H5443" s="50" t="s">
        <v>2334</v>
      </c>
      <c r="I5443" s="142" t="s">
        <v>1733</v>
      </c>
      <c r="J5443" s="15"/>
      <c r="K5443" s="15"/>
      <c r="L5443" s="15"/>
      <c r="M5443" s="15"/>
      <c r="N5443" s="15"/>
      <c r="O5443" s="15"/>
      <c r="P5443" s="15"/>
      <c r="Q5443" s="15"/>
      <c r="R5443" s="15"/>
      <c r="S5443" s="15"/>
      <c r="T5443" s="15"/>
      <c r="U5443" s="15">
        <v>0</v>
      </c>
      <c r="V5443" s="15">
        <v>0</v>
      </c>
      <c r="W5443" s="15"/>
      <c r="X5443" s="15"/>
      <c r="Y5443" s="15"/>
      <c r="Z5443" s="15"/>
      <c r="AA5443" s="15"/>
      <c r="AB5443" s="15"/>
      <c r="AC5443" s="15"/>
      <c r="AD5443" s="15"/>
      <c r="AE5443" s="15"/>
      <c r="AF5443" s="15"/>
      <c r="AG5443" s="15"/>
      <c r="AH5443" s="15">
        <v>0</v>
      </c>
      <c r="AI5443" s="15">
        <v>0</v>
      </c>
      <c r="AJ5443" s="15"/>
      <c r="AK5443" s="15"/>
      <c r="AL5443" s="15"/>
      <c r="AM5443" s="15"/>
      <c r="AN5443" s="15"/>
      <c r="AO5443" s="15"/>
      <c r="AP5443" s="15"/>
      <c r="AQ5443" s="15"/>
      <c r="AR5443" s="15"/>
      <c r="AS5443" s="15"/>
      <c r="AT5443" s="15"/>
      <c r="AU5443" s="15">
        <v>0</v>
      </c>
      <c r="AV5443" s="15">
        <v>0</v>
      </c>
      <c r="AW5443" s="15">
        <f t="shared" si="1546"/>
        <v>0</v>
      </c>
    </row>
    <row r="5444" spans="1:49" s="144" customFormat="1">
      <c r="A5444" s="44" t="s">
        <v>797</v>
      </c>
      <c r="B5444" s="45" t="s">
        <v>1031</v>
      </c>
      <c r="C5444" s="45" t="s">
        <v>759</v>
      </c>
      <c r="D5444" s="452" t="s">
        <v>2999</v>
      </c>
      <c r="E5444" s="140" t="s">
        <v>853</v>
      </c>
      <c r="F5444" s="141" t="s">
        <v>610</v>
      </c>
      <c r="G5444" s="468" t="s">
        <v>3076</v>
      </c>
      <c r="H5444" s="50" t="s">
        <v>2334</v>
      </c>
      <c r="I5444" s="142" t="s">
        <v>1734</v>
      </c>
      <c r="J5444" s="15"/>
      <c r="K5444" s="15"/>
      <c r="L5444" s="15"/>
      <c r="M5444" s="15"/>
      <c r="N5444" s="15"/>
      <c r="O5444" s="15"/>
      <c r="P5444" s="15"/>
      <c r="Q5444" s="15"/>
      <c r="R5444" s="15"/>
      <c r="S5444" s="15"/>
      <c r="T5444" s="15"/>
      <c r="U5444" s="15">
        <v>0</v>
      </c>
      <c r="V5444" s="15">
        <v>0</v>
      </c>
      <c r="W5444" s="15"/>
      <c r="X5444" s="15"/>
      <c r="Y5444" s="15"/>
      <c r="Z5444" s="15"/>
      <c r="AA5444" s="15"/>
      <c r="AB5444" s="15"/>
      <c r="AC5444" s="15"/>
      <c r="AD5444" s="15"/>
      <c r="AE5444" s="15"/>
      <c r="AF5444" s="15"/>
      <c r="AG5444" s="15"/>
      <c r="AH5444" s="15">
        <v>0</v>
      </c>
      <c r="AI5444" s="15">
        <v>0</v>
      </c>
      <c r="AJ5444" s="15"/>
      <c r="AK5444" s="15"/>
      <c r="AL5444" s="15"/>
      <c r="AM5444" s="15"/>
      <c r="AN5444" s="15"/>
      <c r="AO5444" s="15"/>
      <c r="AP5444" s="15"/>
      <c r="AQ5444" s="15"/>
      <c r="AR5444" s="15"/>
      <c r="AS5444" s="15"/>
      <c r="AT5444" s="15"/>
      <c r="AU5444" s="15">
        <v>0</v>
      </c>
      <c r="AV5444" s="15">
        <v>0</v>
      </c>
      <c r="AW5444" s="15">
        <f t="shared" si="1546"/>
        <v>0</v>
      </c>
    </row>
    <row r="5445" spans="1:49" s="144" customFormat="1">
      <c r="A5445" s="44" t="s">
        <v>797</v>
      </c>
      <c r="B5445" s="45" t="s">
        <v>1031</v>
      </c>
      <c r="C5445" s="45" t="s">
        <v>759</v>
      </c>
      <c r="D5445" s="452" t="s">
        <v>2999</v>
      </c>
      <c r="E5445" s="140" t="s">
        <v>854</v>
      </c>
      <c r="F5445" s="141" t="s">
        <v>611</v>
      </c>
      <c r="G5445" s="468" t="s">
        <v>3076</v>
      </c>
      <c r="H5445" s="50" t="s">
        <v>2334</v>
      </c>
      <c r="I5445" s="142" t="s">
        <v>1735</v>
      </c>
      <c r="J5445" s="15"/>
      <c r="K5445" s="15"/>
      <c r="L5445" s="15"/>
      <c r="M5445" s="15"/>
      <c r="N5445" s="15"/>
      <c r="O5445" s="15"/>
      <c r="P5445" s="15"/>
      <c r="Q5445" s="15"/>
      <c r="R5445" s="15"/>
      <c r="S5445" s="15"/>
      <c r="T5445" s="15"/>
      <c r="U5445" s="15">
        <v>0</v>
      </c>
      <c r="V5445" s="15">
        <v>0</v>
      </c>
      <c r="W5445" s="15"/>
      <c r="X5445" s="15"/>
      <c r="Y5445" s="15"/>
      <c r="Z5445" s="15"/>
      <c r="AA5445" s="15"/>
      <c r="AB5445" s="15"/>
      <c r="AC5445" s="15"/>
      <c r="AD5445" s="15"/>
      <c r="AE5445" s="15"/>
      <c r="AF5445" s="15"/>
      <c r="AG5445" s="15"/>
      <c r="AH5445" s="15">
        <v>0</v>
      </c>
      <c r="AI5445" s="15">
        <v>0</v>
      </c>
      <c r="AJ5445" s="15"/>
      <c r="AK5445" s="15"/>
      <c r="AL5445" s="15"/>
      <c r="AM5445" s="15"/>
      <c r="AN5445" s="15"/>
      <c r="AO5445" s="15"/>
      <c r="AP5445" s="15"/>
      <c r="AQ5445" s="15"/>
      <c r="AR5445" s="15"/>
      <c r="AS5445" s="15"/>
      <c r="AT5445" s="15"/>
      <c r="AU5445" s="15">
        <v>0</v>
      </c>
      <c r="AV5445" s="15">
        <v>0</v>
      </c>
      <c r="AW5445" s="15">
        <f t="shared" si="1546"/>
        <v>0</v>
      </c>
    </row>
    <row r="5446" spans="1:49">
      <c r="A5446" s="44" t="s">
        <v>797</v>
      </c>
      <c r="B5446" s="45" t="s">
        <v>1031</v>
      </c>
      <c r="C5446" s="45" t="s">
        <v>759</v>
      </c>
      <c r="D5446" s="452" t="s">
        <v>2999</v>
      </c>
      <c r="E5446" s="213" t="s">
        <v>773</v>
      </c>
      <c r="F5446" s="65"/>
      <c r="G5446" s="65"/>
      <c r="H5446" s="65"/>
      <c r="I5446" s="260" t="s">
        <v>1362</v>
      </c>
      <c r="J5446" s="9">
        <f>SUM(J5447)</f>
        <v>0</v>
      </c>
      <c r="K5446" s="9">
        <f t="shared" ref="K5446:AT5446" si="1549">SUM(K5447)</f>
        <v>0</v>
      </c>
      <c r="L5446" s="9">
        <f t="shared" si="1549"/>
        <v>0</v>
      </c>
      <c r="M5446" s="9">
        <f t="shared" si="1549"/>
        <v>0</v>
      </c>
      <c r="N5446" s="9">
        <f t="shared" si="1549"/>
        <v>0</v>
      </c>
      <c r="O5446" s="9">
        <f t="shared" si="1549"/>
        <v>0</v>
      </c>
      <c r="P5446" s="9">
        <f t="shared" si="1549"/>
        <v>0</v>
      </c>
      <c r="Q5446" s="9">
        <f t="shared" si="1549"/>
        <v>0</v>
      </c>
      <c r="R5446" s="9">
        <f t="shared" si="1549"/>
        <v>0</v>
      </c>
      <c r="S5446" s="9">
        <f t="shared" si="1549"/>
        <v>0</v>
      </c>
      <c r="T5446" s="9">
        <f t="shared" si="1549"/>
        <v>0</v>
      </c>
      <c r="U5446" s="9">
        <v>0</v>
      </c>
      <c r="V5446" s="9">
        <v>0</v>
      </c>
      <c r="W5446" s="9">
        <f>SUM(W5447)</f>
        <v>0</v>
      </c>
      <c r="X5446" s="9">
        <f t="shared" si="1549"/>
        <v>0</v>
      </c>
      <c r="Y5446" s="9">
        <f t="shared" si="1549"/>
        <v>0</v>
      </c>
      <c r="Z5446" s="9">
        <f t="shared" si="1549"/>
        <v>0</v>
      </c>
      <c r="AA5446" s="9">
        <f t="shared" si="1549"/>
        <v>0</v>
      </c>
      <c r="AB5446" s="9">
        <f t="shared" si="1549"/>
        <v>0</v>
      </c>
      <c r="AC5446" s="9">
        <f t="shared" si="1549"/>
        <v>0</v>
      </c>
      <c r="AD5446" s="9">
        <f t="shared" si="1549"/>
        <v>0</v>
      </c>
      <c r="AE5446" s="9">
        <f t="shared" si="1549"/>
        <v>0</v>
      </c>
      <c r="AF5446" s="9">
        <f t="shared" si="1549"/>
        <v>0</v>
      </c>
      <c r="AG5446" s="9">
        <f t="shared" si="1549"/>
        <v>0</v>
      </c>
      <c r="AH5446" s="9">
        <v>0</v>
      </c>
      <c r="AI5446" s="9">
        <v>0</v>
      </c>
      <c r="AJ5446" s="9">
        <f>SUM(AJ5447)</f>
        <v>0</v>
      </c>
      <c r="AK5446" s="9">
        <f t="shared" si="1549"/>
        <v>0</v>
      </c>
      <c r="AL5446" s="9">
        <f t="shared" si="1549"/>
        <v>0</v>
      </c>
      <c r="AM5446" s="9">
        <f t="shared" si="1549"/>
        <v>0</v>
      </c>
      <c r="AN5446" s="9">
        <f t="shared" si="1549"/>
        <v>0</v>
      </c>
      <c r="AO5446" s="9">
        <f t="shared" si="1549"/>
        <v>0</v>
      </c>
      <c r="AP5446" s="9">
        <f t="shared" si="1549"/>
        <v>0</v>
      </c>
      <c r="AQ5446" s="9">
        <f t="shared" si="1549"/>
        <v>0</v>
      </c>
      <c r="AR5446" s="9">
        <f t="shared" si="1549"/>
        <v>0</v>
      </c>
      <c r="AS5446" s="9">
        <f t="shared" si="1549"/>
        <v>0</v>
      </c>
      <c r="AT5446" s="9">
        <f t="shared" si="1549"/>
        <v>0</v>
      </c>
      <c r="AU5446" s="9">
        <v>0</v>
      </c>
      <c r="AV5446" s="9">
        <v>0</v>
      </c>
      <c r="AW5446" s="9">
        <f t="shared" si="1546"/>
        <v>0</v>
      </c>
    </row>
    <row r="5447" spans="1:49">
      <c r="A5447" s="44" t="s">
        <v>797</v>
      </c>
      <c r="B5447" s="45" t="s">
        <v>1031</v>
      </c>
      <c r="C5447" s="45" t="s">
        <v>759</v>
      </c>
      <c r="D5447" s="452" t="s">
        <v>2999</v>
      </c>
      <c r="E5447" s="367" t="s">
        <v>785</v>
      </c>
      <c r="F5447" s="50"/>
      <c r="G5447" s="468" t="s">
        <v>3076</v>
      </c>
      <c r="H5447" s="50" t="s">
        <v>2334</v>
      </c>
      <c r="I5447" s="42" t="s">
        <v>1363</v>
      </c>
      <c r="U5447" s="15">
        <v>0</v>
      </c>
      <c r="V5447" s="15">
        <v>0</v>
      </c>
      <c r="AH5447" s="15">
        <v>0</v>
      </c>
      <c r="AI5447" s="15">
        <v>0</v>
      </c>
      <c r="AU5447" s="15">
        <v>0</v>
      </c>
      <c r="AV5447" s="15">
        <v>0</v>
      </c>
      <c r="AW5447" s="15">
        <f t="shared" si="1546"/>
        <v>0</v>
      </c>
    </row>
    <row r="5448" spans="1:49">
      <c r="A5448" s="44" t="s">
        <v>797</v>
      </c>
      <c r="B5448" s="45" t="s">
        <v>1031</v>
      </c>
      <c r="C5448" s="45" t="s">
        <v>759</v>
      </c>
      <c r="D5448" s="452" t="s">
        <v>2999</v>
      </c>
      <c r="E5448" s="213" t="s">
        <v>1364</v>
      </c>
      <c r="F5448" s="65"/>
      <c r="G5448" s="65"/>
      <c r="H5448" s="65"/>
      <c r="I5448" s="260" t="s">
        <v>2104</v>
      </c>
      <c r="J5448" s="9">
        <f>SUM(J5449:J5458)</f>
        <v>33500</v>
      </c>
      <c r="K5448" s="9">
        <f t="shared" ref="K5448:AT5448" si="1550">SUM(K5449:K5458)</f>
        <v>1900</v>
      </c>
      <c r="L5448" s="9">
        <f t="shared" si="1550"/>
        <v>4100</v>
      </c>
      <c r="M5448" s="9">
        <f t="shared" si="1550"/>
        <v>2000</v>
      </c>
      <c r="N5448" s="9">
        <f t="shared" si="1550"/>
        <v>2300</v>
      </c>
      <c r="O5448" s="9">
        <f t="shared" si="1550"/>
        <v>0</v>
      </c>
      <c r="P5448" s="9">
        <f t="shared" si="1550"/>
        <v>4880</v>
      </c>
      <c r="Q5448" s="9">
        <f t="shared" si="1550"/>
        <v>0</v>
      </c>
      <c r="R5448" s="9">
        <f t="shared" si="1550"/>
        <v>2210</v>
      </c>
      <c r="S5448" s="9">
        <f t="shared" si="1550"/>
        <v>290</v>
      </c>
      <c r="T5448" s="9">
        <f t="shared" si="1550"/>
        <v>4700</v>
      </c>
      <c r="U5448" s="9">
        <v>22380</v>
      </c>
      <c r="V5448" s="9">
        <v>11120</v>
      </c>
      <c r="W5448" s="9">
        <f>SUM(W5449:W5458)</f>
        <v>0</v>
      </c>
      <c r="X5448" s="9">
        <f t="shared" si="1550"/>
        <v>0</v>
      </c>
      <c r="Y5448" s="9">
        <f t="shared" si="1550"/>
        <v>0</v>
      </c>
      <c r="Z5448" s="9">
        <f t="shared" si="1550"/>
        <v>0</v>
      </c>
      <c r="AA5448" s="9">
        <f t="shared" si="1550"/>
        <v>0</v>
      </c>
      <c r="AB5448" s="9">
        <f t="shared" si="1550"/>
        <v>0</v>
      </c>
      <c r="AC5448" s="9">
        <f t="shared" si="1550"/>
        <v>0</v>
      </c>
      <c r="AD5448" s="9">
        <f t="shared" si="1550"/>
        <v>0</v>
      </c>
      <c r="AE5448" s="9">
        <f t="shared" si="1550"/>
        <v>0</v>
      </c>
      <c r="AF5448" s="9">
        <f t="shared" si="1550"/>
        <v>0</v>
      </c>
      <c r="AG5448" s="9">
        <f t="shared" si="1550"/>
        <v>0</v>
      </c>
      <c r="AH5448" s="9">
        <v>0</v>
      </c>
      <c r="AI5448" s="9">
        <v>0</v>
      </c>
      <c r="AJ5448" s="9">
        <f>SUM(AJ5449:AJ5458)</f>
        <v>0</v>
      </c>
      <c r="AK5448" s="9">
        <f t="shared" si="1550"/>
        <v>0</v>
      </c>
      <c r="AL5448" s="9">
        <f t="shared" si="1550"/>
        <v>0</v>
      </c>
      <c r="AM5448" s="9">
        <f t="shared" si="1550"/>
        <v>0</v>
      </c>
      <c r="AN5448" s="9">
        <f t="shared" si="1550"/>
        <v>0</v>
      </c>
      <c r="AO5448" s="9">
        <f t="shared" si="1550"/>
        <v>0</v>
      </c>
      <c r="AP5448" s="9">
        <f t="shared" si="1550"/>
        <v>0</v>
      </c>
      <c r="AQ5448" s="9">
        <f t="shared" si="1550"/>
        <v>0</v>
      </c>
      <c r="AR5448" s="9">
        <f t="shared" si="1550"/>
        <v>0</v>
      </c>
      <c r="AS5448" s="9">
        <f t="shared" si="1550"/>
        <v>0</v>
      </c>
      <c r="AT5448" s="9">
        <f t="shared" si="1550"/>
        <v>0</v>
      </c>
      <c r="AU5448" s="9">
        <v>0</v>
      </c>
      <c r="AV5448" s="9">
        <v>0</v>
      </c>
      <c r="AW5448" s="9">
        <f t="shared" si="1546"/>
        <v>22380</v>
      </c>
    </row>
    <row r="5449" spans="1:49">
      <c r="A5449" s="44" t="s">
        <v>797</v>
      </c>
      <c r="B5449" s="45" t="s">
        <v>1031</v>
      </c>
      <c r="C5449" s="45" t="s">
        <v>759</v>
      </c>
      <c r="D5449" s="452" t="s">
        <v>2999</v>
      </c>
      <c r="E5449" s="367" t="s">
        <v>786</v>
      </c>
      <c r="F5449" s="50"/>
      <c r="G5449" s="468" t="s">
        <v>3076</v>
      </c>
      <c r="H5449" s="50" t="s">
        <v>2334</v>
      </c>
      <c r="I5449" s="42" t="s">
        <v>1191</v>
      </c>
      <c r="U5449" s="15">
        <v>0</v>
      </c>
      <c r="V5449" s="15">
        <v>0</v>
      </c>
      <c r="AH5449" s="15">
        <v>0</v>
      </c>
      <c r="AI5449" s="15">
        <v>0</v>
      </c>
      <c r="AU5449" s="15">
        <v>0</v>
      </c>
      <c r="AV5449" s="15">
        <v>0</v>
      </c>
      <c r="AW5449" s="15">
        <f t="shared" si="1546"/>
        <v>0</v>
      </c>
    </row>
    <row r="5450" spans="1:49">
      <c r="A5450" s="44" t="s">
        <v>797</v>
      </c>
      <c r="B5450" s="45" t="s">
        <v>1031</v>
      </c>
      <c r="C5450" s="45" t="s">
        <v>759</v>
      </c>
      <c r="D5450" s="452" t="s">
        <v>2999</v>
      </c>
      <c r="E5450" s="367" t="s">
        <v>1528</v>
      </c>
      <c r="F5450" s="50"/>
      <c r="G5450" s="468" t="s">
        <v>3076</v>
      </c>
      <c r="H5450" s="50" t="s">
        <v>2334</v>
      </c>
      <c r="I5450" s="42" t="s">
        <v>989</v>
      </c>
      <c r="U5450" s="15">
        <v>0</v>
      </c>
      <c r="V5450" s="15">
        <v>0</v>
      </c>
      <c r="AH5450" s="15">
        <v>0</v>
      </c>
      <c r="AI5450" s="15">
        <v>0</v>
      </c>
      <c r="AU5450" s="15">
        <v>0</v>
      </c>
      <c r="AV5450" s="15">
        <v>0</v>
      </c>
      <c r="AW5450" s="15">
        <f t="shared" si="1546"/>
        <v>0</v>
      </c>
    </row>
    <row r="5451" spans="1:49">
      <c r="A5451" s="44" t="s">
        <v>797</v>
      </c>
      <c r="B5451" s="45" t="s">
        <v>1031</v>
      </c>
      <c r="C5451" s="45" t="s">
        <v>759</v>
      </c>
      <c r="D5451" s="452" t="s">
        <v>2999</v>
      </c>
      <c r="E5451" s="367" t="s">
        <v>1679</v>
      </c>
      <c r="F5451" s="50"/>
      <c r="G5451" s="468" t="s">
        <v>3076</v>
      </c>
      <c r="H5451" s="50" t="s">
        <v>2334</v>
      </c>
      <c r="I5451" s="42" t="s">
        <v>1048</v>
      </c>
      <c r="U5451" s="15">
        <v>0</v>
      </c>
      <c r="V5451" s="15">
        <v>0</v>
      </c>
      <c r="AH5451" s="15">
        <v>0</v>
      </c>
      <c r="AI5451" s="15">
        <v>0</v>
      </c>
      <c r="AU5451" s="15">
        <v>0</v>
      </c>
      <c r="AV5451" s="15">
        <v>0</v>
      </c>
      <c r="AW5451" s="15">
        <f t="shared" si="1546"/>
        <v>0</v>
      </c>
    </row>
    <row r="5452" spans="1:49">
      <c r="A5452" s="44" t="s">
        <v>797</v>
      </c>
      <c r="B5452" s="45" t="s">
        <v>1031</v>
      </c>
      <c r="C5452" s="45" t="s">
        <v>759</v>
      </c>
      <c r="D5452" s="452" t="s">
        <v>2999</v>
      </c>
      <c r="E5452" s="367" t="s">
        <v>787</v>
      </c>
      <c r="F5452" s="50"/>
      <c r="G5452" s="468" t="s">
        <v>3076</v>
      </c>
      <c r="H5452" s="50" t="s">
        <v>2334</v>
      </c>
      <c r="I5452" s="42" t="s">
        <v>2226</v>
      </c>
      <c r="J5452" s="15">
        <v>13000</v>
      </c>
      <c r="K5452" s="15">
        <v>600</v>
      </c>
      <c r="L5452" s="15">
        <v>2500</v>
      </c>
      <c r="N5452" s="15">
        <v>800</v>
      </c>
      <c r="P5452" s="15">
        <v>2380</v>
      </c>
      <c r="R5452" s="15">
        <v>380</v>
      </c>
      <c r="S5452" s="15">
        <v>290</v>
      </c>
      <c r="T5452" s="15">
        <v>4000</v>
      </c>
      <c r="U5452" s="15">
        <v>10950</v>
      </c>
      <c r="V5452" s="15">
        <v>2050</v>
      </c>
      <c r="AH5452" s="15">
        <v>0</v>
      </c>
      <c r="AI5452" s="15">
        <v>0</v>
      </c>
      <c r="AU5452" s="15">
        <v>0</v>
      </c>
      <c r="AV5452" s="15">
        <v>0</v>
      </c>
      <c r="AW5452" s="15">
        <f t="shared" si="1546"/>
        <v>10950</v>
      </c>
    </row>
    <row r="5453" spans="1:49">
      <c r="A5453" s="44" t="s">
        <v>797</v>
      </c>
      <c r="B5453" s="45" t="s">
        <v>1031</v>
      </c>
      <c r="C5453" s="45" t="s">
        <v>759</v>
      </c>
      <c r="D5453" s="452" t="s">
        <v>2999</v>
      </c>
      <c r="E5453" s="367" t="s">
        <v>1116</v>
      </c>
      <c r="F5453" s="50"/>
      <c r="G5453" s="468" t="s">
        <v>3076</v>
      </c>
      <c r="H5453" s="50" t="s">
        <v>2334</v>
      </c>
      <c r="I5453" s="42" t="s">
        <v>1487</v>
      </c>
      <c r="U5453" s="15">
        <v>0</v>
      </c>
      <c r="V5453" s="15">
        <v>0</v>
      </c>
      <c r="AH5453" s="15">
        <v>0</v>
      </c>
      <c r="AI5453" s="15">
        <v>0</v>
      </c>
      <c r="AU5453" s="15">
        <v>0</v>
      </c>
      <c r="AV5453" s="15">
        <v>0</v>
      </c>
      <c r="AW5453" s="15">
        <f t="shared" si="1546"/>
        <v>0</v>
      </c>
    </row>
    <row r="5454" spans="1:49">
      <c r="A5454" s="44" t="s">
        <v>797</v>
      </c>
      <c r="B5454" s="45" t="s">
        <v>1031</v>
      </c>
      <c r="C5454" s="45" t="s">
        <v>759</v>
      </c>
      <c r="D5454" s="452" t="s">
        <v>2999</v>
      </c>
      <c r="E5454" s="367" t="s">
        <v>1703</v>
      </c>
      <c r="F5454" s="50"/>
      <c r="G5454" s="468" t="s">
        <v>3076</v>
      </c>
      <c r="H5454" s="50" t="s">
        <v>2334</v>
      </c>
      <c r="I5454" s="42" t="s">
        <v>1047</v>
      </c>
      <c r="U5454" s="15">
        <v>0</v>
      </c>
      <c r="V5454" s="15">
        <v>0</v>
      </c>
      <c r="AH5454" s="15">
        <v>0</v>
      </c>
      <c r="AI5454" s="15">
        <v>0</v>
      </c>
      <c r="AU5454" s="15">
        <v>0</v>
      </c>
      <c r="AV5454" s="15">
        <v>0</v>
      </c>
      <c r="AW5454" s="15">
        <f t="shared" si="1546"/>
        <v>0</v>
      </c>
    </row>
    <row r="5455" spans="1:49">
      <c r="A5455" s="44" t="s">
        <v>797</v>
      </c>
      <c r="B5455" s="45" t="s">
        <v>1031</v>
      </c>
      <c r="C5455" s="45" t="s">
        <v>759</v>
      </c>
      <c r="D5455" s="452" t="s">
        <v>2999</v>
      </c>
      <c r="E5455" s="367" t="s">
        <v>826</v>
      </c>
      <c r="F5455" s="50"/>
      <c r="G5455" s="468" t="s">
        <v>3076</v>
      </c>
      <c r="H5455" s="50" t="s">
        <v>2334</v>
      </c>
      <c r="I5455" s="42" t="s">
        <v>2320</v>
      </c>
      <c r="J5455" s="15">
        <v>5000</v>
      </c>
      <c r="K5455" s="15">
        <v>500</v>
      </c>
      <c r="L5455" s="15">
        <v>1500</v>
      </c>
      <c r="M5455" s="15">
        <v>1500</v>
      </c>
      <c r="N5455" s="15">
        <v>500</v>
      </c>
      <c r="P5455" s="15">
        <v>1000</v>
      </c>
      <c r="U5455" s="15">
        <v>5000</v>
      </c>
      <c r="V5455" s="15">
        <v>0</v>
      </c>
      <c r="AH5455" s="15">
        <v>0</v>
      </c>
      <c r="AI5455" s="15">
        <v>0</v>
      </c>
      <c r="AU5455" s="15">
        <v>0</v>
      </c>
      <c r="AV5455" s="15">
        <v>0</v>
      </c>
      <c r="AW5455" s="15">
        <f t="shared" si="1546"/>
        <v>5000</v>
      </c>
    </row>
    <row r="5456" spans="1:49">
      <c r="A5456" s="44" t="s">
        <v>797</v>
      </c>
      <c r="B5456" s="45" t="s">
        <v>1031</v>
      </c>
      <c r="C5456" s="45" t="s">
        <v>759</v>
      </c>
      <c r="D5456" s="452" t="s">
        <v>2999</v>
      </c>
      <c r="E5456" s="367" t="s">
        <v>1115</v>
      </c>
      <c r="F5456" s="50"/>
      <c r="G5456" s="468" t="s">
        <v>3076</v>
      </c>
      <c r="H5456" s="50" t="s">
        <v>2334</v>
      </c>
      <c r="I5456" s="42" t="s">
        <v>990</v>
      </c>
      <c r="J5456" s="15">
        <v>2500</v>
      </c>
      <c r="R5456" s="15">
        <v>1830</v>
      </c>
      <c r="U5456" s="15">
        <v>1830</v>
      </c>
      <c r="V5456" s="15">
        <v>670</v>
      </c>
      <c r="AH5456" s="15">
        <v>0</v>
      </c>
      <c r="AI5456" s="15">
        <v>0</v>
      </c>
      <c r="AU5456" s="15">
        <v>0</v>
      </c>
      <c r="AV5456" s="15">
        <v>0</v>
      </c>
      <c r="AW5456" s="15">
        <f t="shared" si="1546"/>
        <v>1830</v>
      </c>
    </row>
    <row r="5457" spans="1:49">
      <c r="A5457" s="44" t="s">
        <v>797</v>
      </c>
      <c r="B5457" s="45" t="s">
        <v>1031</v>
      </c>
      <c r="C5457" s="45" t="s">
        <v>759</v>
      </c>
      <c r="D5457" s="452" t="s">
        <v>2999</v>
      </c>
      <c r="E5457" s="367" t="s">
        <v>1677</v>
      </c>
      <c r="F5457" s="50"/>
      <c r="G5457" s="468" t="s">
        <v>3076</v>
      </c>
      <c r="H5457" s="50" t="s">
        <v>2334</v>
      </c>
      <c r="I5457" s="42" t="s">
        <v>2325</v>
      </c>
      <c r="J5457" s="15">
        <v>13000</v>
      </c>
      <c r="K5457" s="15">
        <v>800</v>
      </c>
      <c r="L5457" s="15">
        <v>100</v>
      </c>
      <c r="M5457" s="15">
        <v>500</v>
      </c>
      <c r="N5457" s="15">
        <v>1000</v>
      </c>
      <c r="P5457" s="15">
        <v>1500</v>
      </c>
      <c r="T5457" s="15">
        <v>700</v>
      </c>
      <c r="U5457" s="15">
        <v>4600</v>
      </c>
      <c r="V5457" s="15">
        <v>8400</v>
      </c>
      <c r="AH5457" s="15">
        <v>0</v>
      </c>
      <c r="AI5457" s="15">
        <v>0</v>
      </c>
      <c r="AU5457" s="15">
        <v>0</v>
      </c>
      <c r="AV5457" s="15">
        <v>0</v>
      </c>
      <c r="AW5457" s="15">
        <f t="shared" si="1546"/>
        <v>4600</v>
      </c>
    </row>
    <row r="5458" spans="1:49">
      <c r="A5458" s="44" t="s">
        <v>797</v>
      </c>
      <c r="B5458" s="45" t="s">
        <v>1031</v>
      </c>
      <c r="C5458" s="45" t="s">
        <v>759</v>
      </c>
      <c r="D5458" s="452" t="s">
        <v>2999</v>
      </c>
      <c r="E5458" s="367" t="s">
        <v>1677</v>
      </c>
      <c r="F5458" s="50" t="s">
        <v>612</v>
      </c>
      <c r="G5458" s="468" t="s">
        <v>3076</v>
      </c>
      <c r="H5458" s="50" t="s">
        <v>2334</v>
      </c>
      <c r="I5458" s="42" t="s">
        <v>25</v>
      </c>
      <c r="U5458" s="15">
        <v>0</v>
      </c>
      <c r="V5458" s="15">
        <v>0</v>
      </c>
      <c r="AH5458" s="15">
        <v>0</v>
      </c>
      <c r="AI5458" s="15">
        <v>0</v>
      </c>
      <c r="AU5458" s="15">
        <v>0</v>
      </c>
      <c r="AV5458" s="15">
        <v>0</v>
      </c>
      <c r="AW5458" s="15">
        <f t="shared" si="1546"/>
        <v>0</v>
      </c>
    </row>
    <row r="5459" spans="1:49" s="52" customFormat="1">
      <c r="A5459" s="41"/>
      <c r="B5459" s="345"/>
      <c r="C5459" s="345"/>
      <c r="D5459" s="369"/>
      <c r="E5459" s="213"/>
      <c r="F5459" s="65"/>
      <c r="G5459" s="65"/>
      <c r="H5459" s="65"/>
      <c r="I5459" s="49" t="s">
        <v>3</v>
      </c>
      <c r="J5459" s="6">
        <f>SUM(J5460)</f>
        <v>0</v>
      </c>
      <c r="K5459" s="6">
        <f t="shared" ref="K5459:AT5460" si="1551">SUM(K5460)</f>
        <v>0</v>
      </c>
      <c r="L5459" s="6">
        <f t="shared" si="1551"/>
        <v>0</v>
      </c>
      <c r="M5459" s="6">
        <f t="shared" si="1551"/>
        <v>0</v>
      </c>
      <c r="N5459" s="6">
        <f t="shared" si="1551"/>
        <v>0</v>
      </c>
      <c r="O5459" s="6">
        <f t="shared" si="1551"/>
        <v>0</v>
      </c>
      <c r="P5459" s="6">
        <f t="shared" si="1551"/>
        <v>0</v>
      </c>
      <c r="Q5459" s="6">
        <f t="shared" si="1551"/>
        <v>0</v>
      </c>
      <c r="R5459" s="6">
        <f t="shared" si="1551"/>
        <v>0</v>
      </c>
      <c r="S5459" s="6">
        <f t="shared" si="1551"/>
        <v>0</v>
      </c>
      <c r="T5459" s="6">
        <f t="shared" si="1551"/>
        <v>0</v>
      </c>
      <c r="U5459" s="6">
        <v>0</v>
      </c>
      <c r="V5459" s="6">
        <v>0</v>
      </c>
      <c r="W5459" s="6">
        <f>SUM(W5460)</f>
        <v>0</v>
      </c>
      <c r="X5459" s="6">
        <f t="shared" si="1551"/>
        <v>0</v>
      </c>
      <c r="Y5459" s="6">
        <f t="shared" si="1551"/>
        <v>0</v>
      </c>
      <c r="Z5459" s="6">
        <f t="shared" si="1551"/>
        <v>0</v>
      </c>
      <c r="AA5459" s="6">
        <f t="shared" si="1551"/>
        <v>0</v>
      </c>
      <c r="AB5459" s="6">
        <f t="shared" si="1551"/>
        <v>0</v>
      </c>
      <c r="AC5459" s="6">
        <f t="shared" si="1551"/>
        <v>0</v>
      </c>
      <c r="AD5459" s="6">
        <f t="shared" si="1551"/>
        <v>0</v>
      </c>
      <c r="AE5459" s="6">
        <f t="shared" si="1551"/>
        <v>0</v>
      </c>
      <c r="AF5459" s="6">
        <f t="shared" si="1551"/>
        <v>0</v>
      </c>
      <c r="AG5459" s="6">
        <f t="shared" si="1551"/>
        <v>0</v>
      </c>
      <c r="AH5459" s="6">
        <v>0</v>
      </c>
      <c r="AI5459" s="6">
        <v>0</v>
      </c>
      <c r="AJ5459" s="6">
        <f>SUM(AJ5460)</f>
        <v>0</v>
      </c>
      <c r="AK5459" s="6">
        <f t="shared" si="1551"/>
        <v>0</v>
      </c>
      <c r="AL5459" s="6">
        <f t="shared" si="1551"/>
        <v>0</v>
      </c>
      <c r="AM5459" s="6">
        <f t="shared" si="1551"/>
        <v>0</v>
      </c>
      <c r="AN5459" s="6">
        <f t="shared" si="1551"/>
        <v>0</v>
      </c>
      <c r="AO5459" s="6">
        <f t="shared" si="1551"/>
        <v>0</v>
      </c>
      <c r="AP5459" s="6">
        <f t="shared" si="1551"/>
        <v>0</v>
      </c>
      <c r="AQ5459" s="6">
        <f t="shared" si="1551"/>
        <v>0</v>
      </c>
      <c r="AR5459" s="6">
        <f t="shared" si="1551"/>
        <v>0</v>
      </c>
      <c r="AS5459" s="6">
        <f t="shared" si="1551"/>
        <v>0</v>
      </c>
      <c r="AT5459" s="6">
        <f t="shared" si="1551"/>
        <v>0</v>
      </c>
      <c r="AU5459" s="6">
        <v>0</v>
      </c>
      <c r="AV5459" s="6">
        <v>0</v>
      </c>
      <c r="AW5459" s="6">
        <f t="shared" si="1546"/>
        <v>0</v>
      </c>
    </row>
    <row r="5460" spans="1:49" s="52" customFormat="1">
      <c r="A5460" s="44" t="s">
        <v>797</v>
      </c>
      <c r="B5460" s="45" t="s">
        <v>1031</v>
      </c>
      <c r="C5460" s="45" t="s">
        <v>759</v>
      </c>
      <c r="D5460" s="452" t="s">
        <v>2999</v>
      </c>
      <c r="E5460" s="213" t="s">
        <v>833</v>
      </c>
      <c r="F5460" s="65"/>
      <c r="G5460" s="65"/>
      <c r="H5460" s="65"/>
      <c r="I5460" s="53" t="s">
        <v>1</v>
      </c>
      <c r="J5460" s="200">
        <f>SUM(J5461)</f>
        <v>0</v>
      </c>
      <c r="K5460" s="200">
        <f t="shared" si="1551"/>
        <v>0</v>
      </c>
      <c r="L5460" s="200">
        <f t="shared" si="1551"/>
        <v>0</v>
      </c>
      <c r="M5460" s="200">
        <f t="shared" si="1551"/>
        <v>0</v>
      </c>
      <c r="N5460" s="200">
        <f t="shared" si="1551"/>
        <v>0</v>
      </c>
      <c r="O5460" s="200">
        <f t="shared" si="1551"/>
        <v>0</v>
      </c>
      <c r="P5460" s="200">
        <f t="shared" si="1551"/>
        <v>0</v>
      </c>
      <c r="Q5460" s="200">
        <f t="shared" si="1551"/>
        <v>0</v>
      </c>
      <c r="R5460" s="200">
        <f t="shared" si="1551"/>
        <v>0</v>
      </c>
      <c r="S5460" s="200">
        <f t="shared" si="1551"/>
        <v>0</v>
      </c>
      <c r="T5460" s="200">
        <f t="shared" si="1551"/>
        <v>0</v>
      </c>
      <c r="U5460" s="200">
        <v>0</v>
      </c>
      <c r="V5460" s="200">
        <v>0</v>
      </c>
      <c r="W5460" s="200">
        <f>SUM(W5461)</f>
        <v>0</v>
      </c>
      <c r="X5460" s="200">
        <f t="shared" si="1551"/>
        <v>0</v>
      </c>
      <c r="Y5460" s="200">
        <f t="shared" si="1551"/>
        <v>0</v>
      </c>
      <c r="Z5460" s="200">
        <f t="shared" si="1551"/>
        <v>0</v>
      </c>
      <c r="AA5460" s="200">
        <f t="shared" si="1551"/>
        <v>0</v>
      </c>
      <c r="AB5460" s="200">
        <f t="shared" si="1551"/>
        <v>0</v>
      </c>
      <c r="AC5460" s="200">
        <f t="shared" si="1551"/>
        <v>0</v>
      </c>
      <c r="AD5460" s="200">
        <f t="shared" si="1551"/>
        <v>0</v>
      </c>
      <c r="AE5460" s="200">
        <f t="shared" si="1551"/>
        <v>0</v>
      </c>
      <c r="AF5460" s="200">
        <f t="shared" si="1551"/>
        <v>0</v>
      </c>
      <c r="AG5460" s="200">
        <f t="shared" si="1551"/>
        <v>0</v>
      </c>
      <c r="AH5460" s="200">
        <v>0</v>
      </c>
      <c r="AI5460" s="200">
        <v>0</v>
      </c>
      <c r="AJ5460" s="200">
        <f>SUM(AJ5461)</f>
        <v>0</v>
      </c>
      <c r="AK5460" s="200">
        <f t="shared" si="1551"/>
        <v>0</v>
      </c>
      <c r="AL5460" s="200">
        <f t="shared" si="1551"/>
        <v>0</v>
      </c>
      <c r="AM5460" s="200">
        <f t="shared" si="1551"/>
        <v>0</v>
      </c>
      <c r="AN5460" s="200">
        <f t="shared" si="1551"/>
        <v>0</v>
      </c>
      <c r="AO5460" s="200">
        <f t="shared" si="1551"/>
        <v>0</v>
      </c>
      <c r="AP5460" s="200">
        <f t="shared" si="1551"/>
        <v>0</v>
      </c>
      <c r="AQ5460" s="200">
        <f t="shared" si="1551"/>
        <v>0</v>
      </c>
      <c r="AR5460" s="200">
        <f t="shared" si="1551"/>
        <v>0</v>
      </c>
      <c r="AS5460" s="200">
        <f t="shared" si="1551"/>
        <v>0</v>
      </c>
      <c r="AT5460" s="200">
        <f t="shared" si="1551"/>
        <v>0</v>
      </c>
      <c r="AU5460" s="200">
        <v>0</v>
      </c>
      <c r="AV5460" s="200">
        <v>0</v>
      </c>
      <c r="AW5460" s="200">
        <f t="shared" si="1546"/>
        <v>0</v>
      </c>
    </row>
    <row r="5461" spans="1:49" s="59" customFormat="1">
      <c r="A5461" s="44" t="s">
        <v>797</v>
      </c>
      <c r="B5461" s="45" t="s">
        <v>1031</v>
      </c>
      <c r="C5461" s="45" t="s">
        <v>759</v>
      </c>
      <c r="D5461" s="452" t="s">
        <v>2999</v>
      </c>
      <c r="E5461" s="57" t="s">
        <v>1517</v>
      </c>
      <c r="F5461" s="58"/>
      <c r="G5461" s="468" t="s">
        <v>3076</v>
      </c>
      <c r="H5461" s="50" t="s">
        <v>2334</v>
      </c>
      <c r="I5461" s="188" t="s">
        <v>2584</v>
      </c>
      <c r="J5461" s="340"/>
      <c r="K5461" s="340"/>
      <c r="L5461" s="340"/>
      <c r="M5461" s="340"/>
      <c r="N5461" s="340"/>
      <c r="O5461" s="340"/>
      <c r="P5461" s="340"/>
      <c r="Q5461" s="340"/>
      <c r="R5461" s="340"/>
      <c r="S5461" s="340"/>
      <c r="T5461" s="340"/>
      <c r="U5461" s="340">
        <v>0</v>
      </c>
      <c r="V5461" s="340">
        <v>0</v>
      </c>
      <c r="W5461" s="340"/>
      <c r="X5461" s="340"/>
      <c r="Y5461" s="340"/>
      <c r="Z5461" s="340"/>
      <c r="AA5461" s="340"/>
      <c r="AB5461" s="340"/>
      <c r="AC5461" s="340"/>
      <c r="AD5461" s="340"/>
      <c r="AE5461" s="340"/>
      <c r="AF5461" s="340"/>
      <c r="AG5461" s="340"/>
      <c r="AH5461" s="340">
        <v>0</v>
      </c>
      <c r="AI5461" s="340">
        <v>0</v>
      </c>
      <c r="AJ5461" s="340"/>
      <c r="AK5461" s="340"/>
      <c r="AL5461" s="340"/>
      <c r="AM5461" s="340"/>
      <c r="AN5461" s="340"/>
      <c r="AO5461" s="340"/>
      <c r="AP5461" s="340"/>
      <c r="AQ5461" s="340"/>
      <c r="AR5461" s="340"/>
      <c r="AS5461" s="340"/>
      <c r="AT5461" s="340"/>
      <c r="AU5461" s="340">
        <v>0</v>
      </c>
      <c r="AV5461" s="340">
        <v>0</v>
      </c>
      <c r="AW5461" s="340">
        <f t="shared" si="1546"/>
        <v>0</v>
      </c>
    </row>
    <row r="5462" spans="1:49">
      <c r="A5462" s="44"/>
      <c r="B5462" s="45"/>
      <c r="C5462" s="45"/>
      <c r="D5462" s="45"/>
      <c r="E5462" s="367"/>
      <c r="F5462" s="50"/>
      <c r="G5462" s="50"/>
      <c r="H5462" s="50"/>
      <c r="I5462" s="49" t="s">
        <v>1157</v>
      </c>
      <c r="J5462" s="12">
        <f>SUM(J5463)</f>
        <v>10000</v>
      </c>
      <c r="K5462" s="12">
        <f t="shared" ref="K5462:AT5463" si="1552">SUM(K5463)</f>
        <v>350</v>
      </c>
      <c r="L5462" s="12">
        <f t="shared" si="1552"/>
        <v>0</v>
      </c>
      <c r="M5462" s="12">
        <f t="shared" si="1552"/>
        <v>0</v>
      </c>
      <c r="N5462" s="12">
        <f t="shared" si="1552"/>
        <v>2000</v>
      </c>
      <c r="O5462" s="12">
        <f t="shared" si="1552"/>
        <v>0</v>
      </c>
      <c r="P5462" s="12">
        <f t="shared" si="1552"/>
        <v>2000</v>
      </c>
      <c r="Q5462" s="12">
        <f t="shared" si="1552"/>
        <v>0</v>
      </c>
      <c r="R5462" s="12">
        <f t="shared" si="1552"/>
        <v>0</v>
      </c>
      <c r="S5462" s="12">
        <f t="shared" si="1552"/>
        <v>1000</v>
      </c>
      <c r="T5462" s="12">
        <f t="shared" si="1552"/>
        <v>0</v>
      </c>
      <c r="U5462" s="12">
        <v>5350</v>
      </c>
      <c r="V5462" s="12">
        <v>4650</v>
      </c>
      <c r="W5462" s="12">
        <f>SUM(W5463)</f>
        <v>0</v>
      </c>
      <c r="X5462" s="12">
        <f t="shared" si="1552"/>
        <v>0</v>
      </c>
      <c r="Y5462" s="12">
        <f t="shared" si="1552"/>
        <v>0</v>
      </c>
      <c r="Z5462" s="12">
        <f t="shared" si="1552"/>
        <v>0</v>
      </c>
      <c r="AA5462" s="12">
        <f t="shared" si="1552"/>
        <v>0</v>
      </c>
      <c r="AB5462" s="12">
        <f t="shared" si="1552"/>
        <v>0</v>
      </c>
      <c r="AC5462" s="12">
        <f t="shared" si="1552"/>
        <v>0</v>
      </c>
      <c r="AD5462" s="12">
        <f t="shared" si="1552"/>
        <v>0</v>
      </c>
      <c r="AE5462" s="12">
        <f t="shared" si="1552"/>
        <v>0</v>
      </c>
      <c r="AF5462" s="12">
        <f t="shared" si="1552"/>
        <v>0</v>
      </c>
      <c r="AG5462" s="12">
        <f t="shared" si="1552"/>
        <v>0</v>
      </c>
      <c r="AH5462" s="12">
        <v>0</v>
      </c>
      <c r="AI5462" s="12">
        <v>0</v>
      </c>
      <c r="AJ5462" s="12">
        <f>SUM(AJ5463)</f>
        <v>0</v>
      </c>
      <c r="AK5462" s="12">
        <f t="shared" si="1552"/>
        <v>0</v>
      </c>
      <c r="AL5462" s="12">
        <f t="shared" si="1552"/>
        <v>0</v>
      </c>
      <c r="AM5462" s="12">
        <f t="shared" si="1552"/>
        <v>0</v>
      </c>
      <c r="AN5462" s="12">
        <f t="shared" si="1552"/>
        <v>0</v>
      </c>
      <c r="AO5462" s="12">
        <f t="shared" si="1552"/>
        <v>0</v>
      </c>
      <c r="AP5462" s="12">
        <f t="shared" si="1552"/>
        <v>0</v>
      </c>
      <c r="AQ5462" s="12">
        <f t="shared" si="1552"/>
        <v>0</v>
      </c>
      <c r="AR5462" s="12">
        <f t="shared" si="1552"/>
        <v>0</v>
      </c>
      <c r="AS5462" s="12">
        <f t="shared" si="1552"/>
        <v>0</v>
      </c>
      <c r="AT5462" s="12">
        <f t="shared" si="1552"/>
        <v>0</v>
      </c>
      <c r="AU5462" s="12">
        <v>0</v>
      </c>
      <c r="AV5462" s="12">
        <v>0</v>
      </c>
      <c r="AW5462" s="12">
        <f t="shared" si="1546"/>
        <v>5350</v>
      </c>
    </row>
    <row r="5463" spans="1:49">
      <c r="A5463" s="44" t="s">
        <v>797</v>
      </c>
      <c r="B5463" s="45" t="s">
        <v>1031</v>
      </c>
      <c r="C5463" s="45" t="s">
        <v>759</v>
      </c>
      <c r="D5463" s="452" t="s">
        <v>2999</v>
      </c>
      <c r="E5463" s="213" t="s">
        <v>1402</v>
      </c>
      <c r="F5463" s="65"/>
      <c r="G5463" s="65"/>
      <c r="H5463" s="65"/>
      <c r="I5463" s="260" t="s">
        <v>1158</v>
      </c>
      <c r="J5463" s="9">
        <f>SUM(J5464)</f>
        <v>10000</v>
      </c>
      <c r="K5463" s="9">
        <f t="shared" si="1552"/>
        <v>350</v>
      </c>
      <c r="L5463" s="9">
        <f t="shared" si="1552"/>
        <v>0</v>
      </c>
      <c r="M5463" s="9">
        <f t="shared" si="1552"/>
        <v>0</v>
      </c>
      <c r="N5463" s="9">
        <f t="shared" si="1552"/>
        <v>2000</v>
      </c>
      <c r="O5463" s="9">
        <f t="shared" si="1552"/>
        <v>0</v>
      </c>
      <c r="P5463" s="9">
        <f t="shared" si="1552"/>
        <v>2000</v>
      </c>
      <c r="Q5463" s="9">
        <f t="shared" si="1552"/>
        <v>0</v>
      </c>
      <c r="R5463" s="9">
        <f t="shared" si="1552"/>
        <v>0</v>
      </c>
      <c r="S5463" s="9">
        <f t="shared" si="1552"/>
        <v>1000</v>
      </c>
      <c r="T5463" s="9">
        <f t="shared" si="1552"/>
        <v>0</v>
      </c>
      <c r="U5463" s="9">
        <v>5350</v>
      </c>
      <c r="V5463" s="9">
        <v>4650</v>
      </c>
      <c r="W5463" s="9">
        <f>SUM(W5464)</f>
        <v>0</v>
      </c>
      <c r="X5463" s="9">
        <f t="shared" si="1552"/>
        <v>0</v>
      </c>
      <c r="Y5463" s="9">
        <f t="shared" si="1552"/>
        <v>0</v>
      </c>
      <c r="Z5463" s="9">
        <f t="shared" si="1552"/>
        <v>0</v>
      </c>
      <c r="AA5463" s="9">
        <f t="shared" si="1552"/>
        <v>0</v>
      </c>
      <c r="AB5463" s="9">
        <f t="shared" si="1552"/>
        <v>0</v>
      </c>
      <c r="AC5463" s="9">
        <f t="shared" si="1552"/>
        <v>0</v>
      </c>
      <c r="AD5463" s="9">
        <f t="shared" si="1552"/>
        <v>0</v>
      </c>
      <c r="AE5463" s="9">
        <f t="shared" si="1552"/>
        <v>0</v>
      </c>
      <c r="AF5463" s="9">
        <f t="shared" si="1552"/>
        <v>0</v>
      </c>
      <c r="AG5463" s="9">
        <f t="shared" si="1552"/>
        <v>0</v>
      </c>
      <c r="AH5463" s="9">
        <v>0</v>
      </c>
      <c r="AI5463" s="9">
        <v>0</v>
      </c>
      <c r="AJ5463" s="9">
        <f>SUM(AJ5464)</f>
        <v>0</v>
      </c>
      <c r="AK5463" s="9">
        <f t="shared" si="1552"/>
        <v>0</v>
      </c>
      <c r="AL5463" s="9">
        <f t="shared" si="1552"/>
        <v>0</v>
      </c>
      <c r="AM5463" s="9">
        <f t="shared" si="1552"/>
        <v>0</v>
      </c>
      <c r="AN5463" s="9">
        <f t="shared" si="1552"/>
        <v>0</v>
      </c>
      <c r="AO5463" s="9">
        <f t="shared" si="1552"/>
        <v>0</v>
      </c>
      <c r="AP5463" s="9">
        <f t="shared" si="1552"/>
        <v>0</v>
      </c>
      <c r="AQ5463" s="9">
        <f t="shared" si="1552"/>
        <v>0</v>
      </c>
      <c r="AR5463" s="9">
        <f t="shared" si="1552"/>
        <v>0</v>
      </c>
      <c r="AS5463" s="9">
        <f t="shared" si="1552"/>
        <v>0</v>
      </c>
      <c r="AT5463" s="9">
        <f t="shared" si="1552"/>
        <v>0</v>
      </c>
      <c r="AU5463" s="9">
        <v>0</v>
      </c>
      <c r="AV5463" s="9">
        <v>0</v>
      </c>
      <c r="AW5463" s="9">
        <f t="shared" si="1546"/>
        <v>5350</v>
      </c>
    </row>
    <row r="5464" spans="1:49">
      <c r="A5464" s="44" t="s">
        <v>797</v>
      </c>
      <c r="B5464" s="45" t="s">
        <v>1031</v>
      </c>
      <c r="C5464" s="45" t="s">
        <v>759</v>
      </c>
      <c r="D5464" s="452" t="s">
        <v>2999</v>
      </c>
      <c r="E5464" s="367" t="s">
        <v>1409</v>
      </c>
      <c r="F5464" s="50"/>
      <c r="G5464" s="468" t="s">
        <v>3076</v>
      </c>
      <c r="H5464" s="50" t="s">
        <v>2334</v>
      </c>
      <c r="I5464" s="42" t="s">
        <v>2301</v>
      </c>
      <c r="J5464" s="15">
        <v>10000</v>
      </c>
      <c r="K5464" s="15">
        <v>350</v>
      </c>
      <c r="N5464" s="15">
        <v>2000</v>
      </c>
      <c r="P5464" s="15">
        <v>2000</v>
      </c>
      <c r="S5464" s="15">
        <v>1000</v>
      </c>
      <c r="U5464" s="15">
        <v>5350</v>
      </c>
      <c r="V5464" s="15">
        <v>4650</v>
      </c>
      <c r="AH5464" s="15">
        <v>0</v>
      </c>
      <c r="AI5464" s="15">
        <v>0</v>
      </c>
      <c r="AU5464" s="15">
        <v>0</v>
      </c>
      <c r="AV5464" s="15">
        <v>0</v>
      </c>
      <c r="AW5464" s="15">
        <f t="shared" si="1546"/>
        <v>5350</v>
      </c>
    </row>
    <row r="5465" spans="1:49">
      <c r="A5465" s="44"/>
      <c r="B5465" s="45"/>
      <c r="C5465" s="45"/>
      <c r="D5465" s="45"/>
      <c r="E5465" s="531"/>
      <c r="F5465" s="50"/>
      <c r="G5465" s="50"/>
      <c r="H5465" s="50"/>
      <c r="I5465" s="42"/>
      <c r="U5465" s="15">
        <v>0</v>
      </c>
      <c r="V5465" s="15">
        <v>0</v>
      </c>
      <c r="AH5465" s="15">
        <v>0</v>
      </c>
      <c r="AI5465" s="15">
        <v>0</v>
      </c>
      <c r="AU5465" s="15">
        <v>0</v>
      </c>
      <c r="AV5465" s="15">
        <v>0</v>
      </c>
      <c r="AW5465" s="15">
        <f t="shared" si="1546"/>
        <v>0</v>
      </c>
    </row>
    <row r="5466" spans="1:49">
      <c r="A5466" s="48"/>
      <c r="B5466" s="42"/>
      <c r="C5466" s="42"/>
      <c r="D5466" s="42"/>
      <c r="E5466" s="531"/>
      <c r="F5466" s="50"/>
      <c r="G5466" s="50"/>
      <c r="H5466" s="50"/>
      <c r="I5466" s="49" t="s">
        <v>1631</v>
      </c>
      <c r="J5466" s="12">
        <f>SUM(J5437,J5459,J5462)</f>
        <v>43500</v>
      </c>
      <c r="K5466" s="12">
        <f t="shared" ref="K5466:AT5466" si="1553">SUM(K5437,K5459,K5462)</f>
        <v>2250</v>
      </c>
      <c r="L5466" s="12">
        <f t="shared" si="1553"/>
        <v>4100</v>
      </c>
      <c r="M5466" s="12">
        <f t="shared" si="1553"/>
        <v>2000</v>
      </c>
      <c r="N5466" s="12">
        <f t="shared" si="1553"/>
        <v>4300</v>
      </c>
      <c r="O5466" s="12">
        <f t="shared" si="1553"/>
        <v>0</v>
      </c>
      <c r="P5466" s="12">
        <f t="shared" si="1553"/>
        <v>6880</v>
      </c>
      <c r="Q5466" s="12">
        <f t="shared" si="1553"/>
        <v>0</v>
      </c>
      <c r="R5466" s="12">
        <f t="shared" si="1553"/>
        <v>2210</v>
      </c>
      <c r="S5466" s="12">
        <f t="shared" si="1553"/>
        <v>1290</v>
      </c>
      <c r="T5466" s="12">
        <f t="shared" si="1553"/>
        <v>4700</v>
      </c>
      <c r="U5466" s="12">
        <v>27730</v>
      </c>
      <c r="V5466" s="12">
        <v>15770</v>
      </c>
      <c r="W5466" s="12">
        <f>SUM(W5437,W5459,W5462)</f>
        <v>0</v>
      </c>
      <c r="X5466" s="12">
        <f t="shared" si="1553"/>
        <v>0</v>
      </c>
      <c r="Y5466" s="12">
        <f t="shared" si="1553"/>
        <v>0</v>
      </c>
      <c r="Z5466" s="12">
        <f t="shared" si="1553"/>
        <v>0</v>
      </c>
      <c r="AA5466" s="12">
        <f t="shared" si="1553"/>
        <v>0</v>
      </c>
      <c r="AB5466" s="12">
        <f t="shared" si="1553"/>
        <v>0</v>
      </c>
      <c r="AC5466" s="12">
        <f t="shared" si="1553"/>
        <v>0</v>
      </c>
      <c r="AD5466" s="12">
        <f t="shared" si="1553"/>
        <v>0</v>
      </c>
      <c r="AE5466" s="12">
        <f t="shared" si="1553"/>
        <v>0</v>
      </c>
      <c r="AF5466" s="12">
        <f t="shared" si="1553"/>
        <v>0</v>
      </c>
      <c r="AG5466" s="12">
        <f t="shared" si="1553"/>
        <v>0</v>
      </c>
      <c r="AH5466" s="12">
        <v>0</v>
      </c>
      <c r="AI5466" s="12">
        <v>0</v>
      </c>
      <c r="AJ5466" s="12">
        <f>SUM(AJ5437,AJ5459,AJ5462)</f>
        <v>0</v>
      </c>
      <c r="AK5466" s="12">
        <f t="shared" si="1553"/>
        <v>0</v>
      </c>
      <c r="AL5466" s="12">
        <f t="shared" si="1553"/>
        <v>0</v>
      </c>
      <c r="AM5466" s="12">
        <f t="shared" si="1553"/>
        <v>0</v>
      </c>
      <c r="AN5466" s="12">
        <f t="shared" si="1553"/>
        <v>0</v>
      </c>
      <c r="AO5466" s="12">
        <f t="shared" si="1553"/>
        <v>0</v>
      </c>
      <c r="AP5466" s="12">
        <f t="shared" si="1553"/>
        <v>0</v>
      </c>
      <c r="AQ5466" s="12">
        <f t="shared" si="1553"/>
        <v>0</v>
      </c>
      <c r="AR5466" s="12">
        <f t="shared" si="1553"/>
        <v>0</v>
      </c>
      <c r="AS5466" s="12">
        <f t="shared" si="1553"/>
        <v>0</v>
      </c>
      <c r="AT5466" s="12">
        <f t="shared" si="1553"/>
        <v>0</v>
      </c>
      <c r="AU5466" s="12">
        <v>0</v>
      </c>
      <c r="AV5466" s="12">
        <v>0</v>
      </c>
      <c r="AW5466" s="12">
        <f t="shared" si="1546"/>
        <v>27730</v>
      </c>
    </row>
    <row r="5467" spans="1:49">
      <c r="A5467" s="48"/>
      <c r="B5467" s="42"/>
      <c r="C5467" s="42"/>
      <c r="D5467" s="42"/>
      <c r="E5467" s="531"/>
      <c r="F5467" s="50"/>
      <c r="G5467" s="50"/>
      <c r="H5467" s="50"/>
      <c r="I5467" s="42"/>
    </row>
    <row r="5468" spans="1:49">
      <c r="A5468" s="48"/>
      <c r="B5468" s="42"/>
      <c r="C5468" s="42"/>
      <c r="D5468" s="42"/>
      <c r="E5468" s="531"/>
      <c r="F5468" s="50"/>
      <c r="G5468" s="50"/>
      <c r="H5468" s="50"/>
      <c r="I5468" s="146" t="s">
        <v>970</v>
      </c>
      <c r="J5468" s="29"/>
      <c r="K5468" s="29"/>
      <c r="L5468" s="29"/>
      <c r="M5468" s="29"/>
      <c r="N5468" s="29"/>
      <c r="O5468" s="29"/>
      <c r="P5468" s="29"/>
      <c r="Q5468" s="29"/>
      <c r="R5468" s="29"/>
      <c r="S5468" s="29"/>
      <c r="T5468" s="29"/>
      <c r="U5468" s="29"/>
      <c r="V5468" s="29"/>
      <c r="W5468" s="29"/>
      <c r="X5468" s="29"/>
      <c r="Y5468" s="29"/>
      <c r="Z5468" s="29"/>
      <c r="AA5468" s="29"/>
      <c r="AB5468" s="29"/>
      <c r="AC5468" s="29"/>
      <c r="AD5468" s="29"/>
      <c r="AE5468" s="29"/>
      <c r="AF5468" s="29"/>
      <c r="AG5468" s="29"/>
      <c r="AH5468" s="29"/>
      <c r="AI5468" s="29"/>
      <c r="AJ5468" s="29"/>
      <c r="AK5468" s="29"/>
      <c r="AL5468" s="29"/>
      <c r="AM5468" s="29"/>
      <c r="AN5468" s="29"/>
      <c r="AO5468" s="29"/>
      <c r="AP5468" s="29"/>
      <c r="AQ5468" s="29"/>
      <c r="AR5468" s="29"/>
      <c r="AS5468" s="29"/>
      <c r="AT5468" s="29"/>
      <c r="AU5468" s="29"/>
      <c r="AV5468" s="29"/>
      <c r="AW5468" s="29"/>
    </row>
    <row r="5469" spans="1:49" ht="13.5" thickBot="1">
      <c r="A5469" s="48"/>
      <c r="B5469" s="42"/>
      <c r="C5469" s="42"/>
      <c r="D5469" s="42"/>
      <c r="E5469" s="531"/>
      <c r="F5469" s="50"/>
      <c r="G5469" s="50"/>
      <c r="H5469" s="50"/>
      <c r="I5469" s="146"/>
      <c r="J5469" s="29"/>
      <c r="K5469" s="29"/>
      <c r="L5469" s="29"/>
      <c r="M5469" s="29"/>
      <c r="N5469" s="29"/>
      <c r="O5469" s="29"/>
      <c r="P5469" s="29"/>
      <c r="Q5469" s="29"/>
      <c r="R5469" s="29"/>
      <c r="S5469" s="29"/>
      <c r="T5469" s="29"/>
      <c r="U5469" s="29"/>
      <c r="V5469" s="29"/>
      <c r="W5469" s="29"/>
      <c r="X5469" s="29"/>
      <c r="Y5469" s="29"/>
      <c r="Z5469" s="29"/>
      <c r="AA5469" s="29"/>
      <c r="AB5469" s="29"/>
      <c r="AC5469" s="29"/>
      <c r="AD5469" s="29"/>
      <c r="AE5469" s="29"/>
      <c r="AF5469" s="29"/>
      <c r="AG5469" s="29"/>
      <c r="AH5469" s="29"/>
      <c r="AI5469" s="29"/>
      <c r="AJ5469" s="29"/>
      <c r="AK5469" s="29"/>
      <c r="AL5469" s="29"/>
      <c r="AM5469" s="29"/>
      <c r="AN5469" s="29"/>
      <c r="AO5469" s="29"/>
      <c r="AP5469" s="29"/>
      <c r="AQ5469" s="29"/>
      <c r="AR5469" s="29"/>
      <c r="AS5469" s="29"/>
      <c r="AT5469" s="29"/>
      <c r="AU5469" s="29"/>
      <c r="AV5469" s="29"/>
      <c r="AW5469" s="29"/>
    </row>
    <row r="5470" spans="1:49" ht="35.25" customHeight="1" thickTop="1" thickBot="1">
      <c r="A5470" s="48"/>
      <c r="B5470" s="42"/>
      <c r="C5470" s="42"/>
      <c r="D5470" s="42"/>
      <c r="E5470" s="531"/>
      <c r="F5470" s="50"/>
      <c r="G5470" s="50"/>
      <c r="H5470" s="50"/>
      <c r="I5470" s="5" t="s">
        <v>2331</v>
      </c>
      <c r="J5470" s="364" t="s">
        <v>2891</v>
      </c>
      <c r="K5470" s="364" t="s">
        <v>2879</v>
      </c>
      <c r="L5470" s="364" t="s">
        <v>2880</v>
      </c>
      <c r="M5470" s="364" t="s">
        <v>2881</v>
      </c>
      <c r="N5470" s="364" t="s">
        <v>2882</v>
      </c>
      <c r="O5470" s="364" t="s">
        <v>2883</v>
      </c>
      <c r="P5470" s="364" t="s">
        <v>2884</v>
      </c>
      <c r="Q5470" s="364" t="s">
        <v>2885</v>
      </c>
      <c r="R5470" s="364" t="s">
        <v>2886</v>
      </c>
      <c r="S5470" s="364" t="s">
        <v>2887</v>
      </c>
      <c r="T5470" s="364" t="s">
        <v>2888</v>
      </c>
      <c r="U5470" s="364" t="s">
        <v>2889</v>
      </c>
      <c r="V5470" s="364" t="s">
        <v>2890</v>
      </c>
      <c r="W5470" s="365" t="s">
        <v>2893</v>
      </c>
      <c r="X5470" s="365" t="s">
        <v>2879</v>
      </c>
      <c r="Y5470" s="365" t="s">
        <v>2880</v>
      </c>
      <c r="Z5470" s="365" t="s">
        <v>2881</v>
      </c>
      <c r="AA5470" s="365" t="s">
        <v>2882</v>
      </c>
      <c r="AB5470" s="365" t="s">
        <v>2883</v>
      </c>
      <c r="AC5470" s="365" t="s">
        <v>2884</v>
      </c>
      <c r="AD5470" s="365" t="s">
        <v>2885</v>
      </c>
      <c r="AE5470" s="365" t="s">
        <v>2886</v>
      </c>
      <c r="AF5470" s="365" t="s">
        <v>2887</v>
      </c>
      <c r="AG5470" s="365" t="s">
        <v>2888</v>
      </c>
      <c r="AH5470" s="365" t="s">
        <v>2889</v>
      </c>
      <c r="AI5470" s="365" t="s">
        <v>2890</v>
      </c>
      <c r="AJ5470" s="366" t="s">
        <v>2892</v>
      </c>
      <c r="AK5470" s="366" t="s">
        <v>2879</v>
      </c>
      <c r="AL5470" s="366" t="s">
        <v>2880</v>
      </c>
      <c r="AM5470" s="366" t="s">
        <v>2881</v>
      </c>
      <c r="AN5470" s="366" t="s">
        <v>2882</v>
      </c>
      <c r="AO5470" s="366" t="s">
        <v>2883</v>
      </c>
      <c r="AP5470" s="366" t="s">
        <v>2884</v>
      </c>
      <c r="AQ5470" s="366" t="s">
        <v>2885</v>
      </c>
      <c r="AR5470" s="366" t="s">
        <v>2886</v>
      </c>
      <c r="AS5470" s="366" t="s">
        <v>2887</v>
      </c>
      <c r="AT5470" s="366" t="s">
        <v>2888</v>
      </c>
      <c r="AU5470" s="366" t="s">
        <v>2889</v>
      </c>
      <c r="AV5470" s="366" t="s">
        <v>2890</v>
      </c>
      <c r="AW5470" s="368" t="s">
        <v>2895</v>
      </c>
    </row>
    <row r="5471" spans="1:49">
      <c r="A5471" s="48"/>
      <c r="B5471" s="42"/>
      <c r="C5471" s="42"/>
      <c r="D5471" s="42"/>
      <c r="E5471" s="531"/>
      <c r="F5471" s="50"/>
      <c r="G5471" s="50"/>
      <c r="H5471" s="50"/>
      <c r="I5471" s="34"/>
      <c r="J5471" s="202" t="s">
        <v>1224</v>
      </c>
      <c r="K5471" s="202">
        <v>1</v>
      </c>
      <c r="L5471" s="202">
        <v>2</v>
      </c>
      <c r="M5471" s="202">
        <v>3</v>
      </c>
      <c r="N5471" s="202">
        <v>4</v>
      </c>
      <c r="O5471" s="202">
        <v>5</v>
      </c>
      <c r="P5471" s="202">
        <v>6</v>
      </c>
      <c r="Q5471" s="202">
        <v>7</v>
      </c>
      <c r="R5471" s="202">
        <v>8</v>
      </c>
      <c r="S5471" s="202">
        <v>9</v>
      </c>
      <c r="T5471" s="202">
        <v>10</v>
      </c>
      <c r="U5471" s="202">
        <v>13</v>
      </c>
      <c r="V5471" s="202">
        <v>14</v>
      </c>
      <c r="W5471" s="202" t="s">
        <v>1224</v>
      </c>
      <c r="X5471" s="202">
        <v>1</v>
      </c>
      <c r="Y5471" s="202">
        <v>2</v>
      </c>
      <c r="Z5471" s="202">
        <v>3</v>
      </c>
      <c r="AA5471" s="202">
        <v>4</v>
      </c>
      <c r="AB5471" s="202">
        <v>5</v>
      </c>
      <c r="AC5471" s="202">
        <v>6</v>
      </c>
      <c r="AD5471" s="202">
        <v>7</v>
      </c>
      <c r="AE5471" s="202">
        <v>8</v>
      </c>
      <c r="AF5471" s="202">
        <v>9</v>
      </c>
      <c r="AG5471" s="202">
        <v>10</v>
      </c>
      <c r="AH5471" s="202">
        <v>13</v>
      </c>
      <c r="AI5471" s="202">
        <v>14</v>
      </c>
      <c r="AJ5471" s="202" t="s">
        <v>1224</v>
      </c>
      <c r="AK5471" s="202">
        <v>1</v>
      </c>
      <c r="AL5471" s="202">
        <v>2</v>
      </c>
      <c r="AM5471" s="202">
        <v>3</v>
      </c>
      <c r="AN5471" s="202">
        <v>4</v>
      </c>
      <c r="AO5471" s="202">
        <v>5</v>
      </c>
      <c r="AP5471" s="202">
        <v>6</v>
      </c>
      <c r="AQ5471" s="202">
        <v>7</v>
      </c>
      <c r="AR5471" s="202">
        <v>8</v>
      </c>
      <c r="AS5471" s="202">
        <v>9</v>
      </c>
      <c r="AT5471" s="202">
        <v>10</v>
      </c>
      <c r="AU5471" s="202">
        <v>13</v>
      </c>
      <c r="AV5471" s="202">
        <v>14</v>
      </c>
      <c r="AW5471" s="202">
        <v>15</v>
      </c>
    </row>
    <row r="5472" spans="1:49">
      <c r="A5472" s="48"/>
      <c r="B5472" s="42"/>
      <c r="C5472" s="42"/>
      <c r="D5472" s="42"/>
      <c r="E5472" s="531"/>
      <c r="F5472" s="50"/>
      <c r="G5472" s="50"/>
      <c r="H5472" s="50"/>
      <c r="I5472" s="276" t="s">
        <v>2379</v>
      </c>
      <c r="J5472" s="277">
        <f>SUM(J5466)</f>
        <v>43500</v>
      </c>
      <c r="K5472" s="277">
        <f t="shared" ref="K5472:AT5472" si="1554">SUM(K5466)</f>
        <v>2250</v>
      </c>
      <c r="L5472" s="277">
        <f t="shared" si="1554"/>
        <v>4100</v>
      </c>
      <c r="M5472" s="277">
        <f t="shared" si="1554"/>
        <v>2000</v>
      </c>
      <c r="N5472" s="277">
        <f t="shared" si="1554"/>
        <v>4300</v>
      </c>
      <c r="O5472" s="277">
        <f t="shared" si="1554"/>
        <v>0</v>
      </c>
      <c r="P5472" s="277">
        <f t="shared" si="1554"/>
        <v>6880</v>
      </c>
      <c r="Q5472" s="277">
        <f t="shared" si="1554"/>
        <v>0</v>
      </c>
      <c r="R5472" s="277">
        <f t="shared" si="1554"/>
        <v>2210</v>
      </c>
      <c r="S5472" s="277">
        <f t="shared" si="1554"/>
        <v>1290</v>
      </c>
      <c r="T5472" s="277">
        <f t="shared" si="1554"/>
        <v>4700</v>
      </c>
      <c r="U5472" s="277">
        <v>27730</v>
      </c>
      <c r="V5472" s="277">
        <v>15770</v>
      </c>
      <c r="W5472" s="277">
        <f>SUM(W5466)</f>
        <v>0</v>
      </c>
      <c r="X5472" s="277">
        <f t="shared" si="1554"/>
        <v>0</v>
      </c>
      <c r="Y5472" s="277">
        <f t="shared" si="1554"/>
        <v>0</v>
      </c>
      <c r="Z5472" s="277">
        <f t="shared" si="1554"/>
        <v>0</v>
      </c>
      <c r="AA5472" s="277">
        <f t="shared" si="1554"/>
        <v>0</v>
      </c>
      <c r="AB5472" s="277">
        <f t="shared" si="1554"/>
        <v>0</v>
      </c>
      <c r="AC5472" s="277">
        <f t="shared" si="1554"/>
        <v>0</v>
      </c>
      <c r="AD5472" s="277">
        <f t="shared" si="1554"/>
        <v>0</v>
      </c>
      <c r="AE5472" s="277">
        <f t="shared" si="1554"/>
        <v>0</v>
      </c>
      <c r="AF5472" s="277">
        <f t="shared" si="1554"/>
        <v>0</v>
      </c>
      <c r="AG5472" s="277">
        <f t="shared" si="1554"/>
        <v>0</v>
      </c>
      <c r="AH5472" s="277">
        <v>0</v>
      </c>
      <c r="AI5472" s="277">
        <v>0</v>
      </c>
      <c r="AJ5472" s="277">
        <f>SUM(AJ5466)</f>
        <v>0</v>
      </c>
      <c r="AK5472" s="277">
        <f t="shared" si="1554"/>
        <v>0</v>
      </c>
      <c r="AL5472" s="277">
        <f t="shared" si="1554"/>
        <v>0</v>
      </c>
      <c r="AM5472" s="277">
        <f t="shared" si="1554"/>
        <v>0</v>
      </c>
      <c r="AN5472" s="277">
        <f t="shared" si="1554"/>
        <v>0</v>
      </c>
      <c r="AO5472" s="277">
        <f t="shared" si="1554"/>
        <v>0</v>
      </c>
      <c r="AP5472" s="277">
        <f t="shared" si="1554"/>
        <v>0</v>
      </c>
      <c r="AQ5472" s="277">
        <f t="shared" si="1554"/>
        <v>0</v>
      </c>
      <c r="AR5472" s="277">
        <f t="shared" si="1554"/>
        <v>0</v>
      </c>
      <c r="AS5472" s="277">
        <f t="shared" si="1554"/>
        <v>0</v>
      </c>
      <c r="AT5472" s="277">
        <f t="shared" si="1554"/>
        <v>0</v>
      </c>
      <c r="AU5472" s="277">
        <v>0</v>
      </c>
      <c r="AV5472" s="277">
        <v>0</v>
      </c>
      <c r="AW5472" s="277">
        <f>U5472+AH5472+AU5472</f>
        <v>27730</v>
      </c>
    </row>
    <row r="5473" spans="1:49">
      <c r="A5473" s="48"/>
      <c r="B5473" s="42"/>
      <c r="C5473" s="42"/>
      <c r="D5473" s="42"/>
      <c r="E5473" s="531"/>
      <c r="F5473" s="50"/>
      <c r="G5473" s="50"/>
      <c r="H5473" s="50"/>
      <c r="I5473" s="276"/>
      <c r="J5473" s="277"/>
      <c r="K5473" s="277"/>
      <c r="L5473" s="277"/>
      <c r="M5473" s="277"/>
      <c r="N5473" s="277"/>
      <c r="O5473" s="277"/>
      <c r="P5473" s="277"/>
      <c r="Q5473" s="277"/>
      <c r="R5473" s="277"/>
      <c r="S5473" s="277"/>
      <c r="T5473" s="277"/>
      <c r="U5473" s="277">
        <v>0</v>
      </c>
      <c r="V5473" s="277">
        <v>0</v>
      </c>
      <c r="W5473" s="277"/>
      <c r="X5473" s="277"/>
      <c r="Y5473" s="277"/>
      <c r="Z5473" s="277"/>
      <c r="AA5473" s="277"/>
      <c r="AB5473" s="277"/>
      <c r="AC5473" s="277"/>
      <c r="AD5473" s="277"/>
      <c r="AE5473" s="277"/>
      <c r="AF5473" s="277"/>
      <c r="AG5473" s="277"/>
      <c r="AH5473" s="277">
        <v>0</v>
      </c>
      <c r="AI5473" s="277">
        <v>0</v>
      </c>
      <c r="AJ5473" s="277"/>
      <c r="AK5473" s="277"/>
      <c r="AL5473" s="277"/>
      <c r="AM5473" s="277"/>
      <c r="AN5473" s="277"/>
      <c r="AO5473" s="277"/>
      <c r="AP5473" s="277"/>
      <c r="AQ5473" s="277"/>
      <c r="AR5473" s="277"/>
      <c r="AS5473" s="277"/>
      <c r="AT5473" s="277"/>
      <c r="AU5473" s="277">
        <v>0</v>
      </c>
      <c r="AV5473" s="277">
        <v>0</v>
      </c>
      <c r="AW5473" s="277">
        <f>U5473+AH5473+AU5473</f>
        <v>0</v>
      </c>
    </row>
    <row r="5474" spans="1:49">
      <c r="A5474" s="48"/>
      <c r="B5474" s="42"/>
      <c r="C5474" s="42"/>
      <c r="D5474" s="42"/>
      <c r="E5474" s="531"/>
      <c r="F5474" s="50"/>
      <c r="G5474" s="50"/>
      <c r="H5474" s="50"/>
      <c r="I5474" s="276"/>
      <c r="J5474" s="277"/>
      <c r="K5474" s="277"/>
      <c r="L5474" s="277"/>
      <c r="M5474" s="277"/>
      <c r="N5474" s="277"/>
      <c r="O5474" s="277"/>
      <c r="P5474" s="277"/>
      <c r="Q5474" s="277"/>
      <c r="R5474" s="277"/>
      <c r="S5474" s="277"/>
      <c r="T5474" s="277"/>
      <c r="U5474" s="277">
        <v>0</v>
      </c>
      <c r="V5474" s="277">
        <v>0</v>
      </c>
      <c r="W5474" s="277"/>
      <c r="X5474" s="277"/>
      <c r="Y5474" s="277"/>
      <c r="Z5474" s="277"/>
      <c r="AA5474" s="277"/>
      <c r="AB5474" s="277"/>
      <c r="AC5474" s="277"/>
      <c r="AD5474" s="277"/>
      <c r="AE5474" s="277"/>
      <c r="AF5474" s="277"/>
      <c r="AG5474" s="277"/>
      <c r="AH5474" s="277">
        <v>0</v>
      </c>
      <c r="AI5474" s="277">
        <v>0</v>
      </c>
      <c r="AJ5474" s="277"/>
      <c r="AK5474" s="277"/>
      <c r="AL5474" s="277"/>
      <c r="AM5474" s="277"/>
      <c r="AN5474" s="277"/>
      <c r="AO5474" s="277"/>
      <c r="AP5474" s="277"/>
      <c r="AQ5474" s="277"/>
      <c r="AR5474" s="277"/>
      <c r="AS5474" s="277"/>
      <c r="AT5474" s="277"/>
      <c r="AU5474" s="277">
        <v>0</v>
      </c>
      <c r="AV5474" s="277">
        <v>0</v>
      </c>
      <c r="AW5474" s="277">
        <f>U5474+AH5474+AU5474</f>
        <v>0</v>
      </c>
    </row>
    <row r="5475" spans="1:49">
      <c r="A5475" s="48"/>
      <c r="B5475" s="42"/>
      <c r="C5475" s="42"/>
      <c r="D5475" s="42"/>
      <c r="E5475" s="531"/>
      <c r="F5475" s="50"/>
      <c r="G5475" s="50"/>
      <c r="H5475" s="50"/>
      <c r="I5475" s="276"/>
      <c r="J5475" s="277"/>
      <c r="K5475" s="277"/>
      <c r="L5475" s="277"/>
      <c r="M5475" s="277"/>
      <c r="N5475" s="277"/>
      <c r="O5475" s="277"/>
      <c r="P5475" s="277"/>
      <c r="Q5475" s="277"/>
      <c r="R5475" s="277"/>
      <c r="S5475" s="277"/>
      <c r="T5475" s="277"/>
      <c r="U5475" s="277">
        <v>0</v>
      </c>
      <c r="V5475" s="277">
        <v>0</v>
      </c>
      <c r="W5475" s="277"/>
      <c r="X5475" s="277"/>
      <c r="Y5475" s="277"/>
      <c r="Z5475" s="277"/>
      <c r="AA5475" s="277"/>
      <c r="AB5475" s="277"/>
      <c r="AC5475" s="277"/>
      <c r="AD5475" s="277"/>
      <c r="AE5475" s="277"/>
      <c r="AF5475" s="277"/>
      <c r="AG5475" s="277"/>
      <c r="AH5475" s="277">
        <v>0</v>
      </c>
      <c r="AI5475" s="277">
        <v>0</v>
      </c>
      <c r="AJ5475" s="277"/>
      <c r="AK5475" s="277"/>
      <c r="AL5475" s="277"/>
      <c r="AM5475" s="277"/>
      <c r="AN5475" s="277"/>
      <c r="AO5475" s="277"/>
      <c r="AP5475" s="277"/>
      <c r="AQ5475" s="277"/>
      <c r="AR5475" s="277"/>
      <c r="AS5475" s="277"/>
      <c r="AT5475" s="277"/>
      <c r="AU5475" s="277">
        <v>0</v>
      </c>
      <c r="AV5475" s="277">
        <v>0</v>
      </c>
      <c r="AW5475" s="277">
        <f>U5475+AH5475+AU5475</f>
        <v>0</v>
      </c>
    </row>
    <row r="5476" spans="1:49">
      <c r="A5476" s="48"/>
      <c r="B5476" s="42"/>
      <c r="C5476" s="42"/>
      <c r="D5476" s="42"/>
      <c r="E5476" s="531"/>
      <c r="F5476" s="50"/>
      <c r="G5476" s="50"/>
      <c r="H5476" s="50"/>
      <c r="I5476" s="276" t="s">
        <v>1631</v>
      </c>
      <c r="J5476" s="277">
        <f>SUM(J5472:J5475)</f>
        <v>43500</v>
      </c>
      <c r="K5476" s="277">
        <f t="shared" ref="K5476:AT5476" si="1555">SUM(K5472:K5475)</f>
        <v>2250</v>
      </c>
      <c r="L5476" s="277">
        <f t="shared" si="1555"/>
        <v>4100</v>
      </c>
      <c r="M5476" s="277">
        <f t="shared" si="1555"/>
        <v>2000</v>
      </c>
      <c r="N5476" s="277">
        <f t="shared" si="1555"/>
        <v>4300</v>
      </c>
      <c r="O5476" s="277">
        <f t="shared" si="1555"/>
        <v>0</v>
      </c>
      <c r="P5476" s="277">
        <f t="shared" si="1555"/>
        <v>6880</v>
      </c>
      <c r="Q5476" s="277">
        <f t="shared" si="1555"/>
        <v>0</v>
      </c>
      <c r="R5476" s="277">
        <f t="shared" si="1555"/>
        <v>2210</v>
      </c>
      <c r="S5476" s="277">
        <f t="shared" si="1555"/>
        <v>1290</v>
      </c>
      <c r="T5476" s="277">
        <f t="shared" si="1555"/>
        <v>4700</v>
      </c>
      <c r="U5476" s="277">
        <v>27730</v>
      </c>
      <c r="V5476" s="277">
        <v>15770</v>
      </c>
      <c r="W5476" s="277">
        <f>SUM(W5472:W5475)</f>
        <v>0</v>
      </c>
      <c r="X5476" s="277">
        <f t="shared" si="1555"/>
        <v>0</v>
      </c>
      <c r="Y5476" s="277">
        <f t="shared" si="1555"/>
        <v>0</v>
      </c>
      <c r="Z5476" s="277">
        <f t="shared" si="1555"/>
        <v>0</v>
      </c>
      <c r="AA5476" s="277">
        <f t="shared" si="1555"/>
        <v>0</v>
      </c>
      <c r="AB5476" s="277">
        <f t="shared" si="1555"/>
        <v>0</v>
      </c>
      <c r="AC5476" s="277">
        <f t="shared" si="1555"/>
        <v>0</v>
      </c>
      <c r="AD5476" s="277">
        <f t="shared" si="1555"/>
        <v>0</v>
      </c>
      <c r="AE5476" s="277">
        <f t="shared" si="1555"/>
        <v>0</v>
      </c>
      <c r="AF5476" s="277">
        <f t="shared" si="1555"/>
        <v>0</v>
      </c>
      <c r="AG5476" s="277">
        <f t="shared" si="1555"/>
        <v>0</v>
      </c>
      <c r="AH5476" s="277">
        <v>0</v>
      </c>
      <c r="AI5476" s="277">
        <v>0</v>
      </c>
      <c r="AJ5476" s="277">
        <f>SUM(AJ5472:AJ5475)</f>
        <v>0</v>
      </c>
      <c r="AK5476" s="277">
        <f t="shared" si="1555"/>
        <v>0</v>
      </c>
      <c r="AL5476" s="277">
        <f t="shared" si="1555"/>
        <v>0</v>
      </c>
      <c r="AM5476" s="277">
        <f t="shared" si="1555"/>
        <v>0</v>
      </c>
      <c r="AN5476" s="277">
        <f t="shared" si="1555"/>
        <v>0</v>
      </c>
      <c r="AO5476" s="277">
        <f t="shared" si="1555"/>
        <v>0</v>
      </c>
      <c r="AP5476" s="277">
        <f t="shared" si="1555"/>
        <v>0</v>
      </c>
      <c r="AQ5476" s="277">
        <f t="shared" si="1555"/>
        <v>0</v>
      </c>
      <c r="AR5476" s="277">
        <f t="shared" si="1555"/>
        <v>0</v>
      </c>
      <c r="AS5476" s="277">
        <f t="shared" si="1555"/>
        <v>0</v>
      </c>
      <c r="AT5476" s="277">
        <f t="shared" si="1555"/>
        <v>0</v>
      </c>
      <c r="AU5476" s="277">
        <v>0</v>
      </c>
      <c r="AV5476" s="277">
        <v>0</v>
      </c>
      <c r="AW5476" s="277">
        <f>U5476+AH5476+AU5476</f>
        <v>27730</v>
      </c>
    </row>
    <row r="5477" spans="1:49">
      <c r="A5477" s="48"/>
      <c r="B5477" s="42"/>
      <c r="C5477" s="42"/>
      <c r="D5477" s="42"/>
      <c r="E5477" s="531"/>
      <c r="F5477" s="50"/>
      <c r="G5477" s="50"/>
      <c r="H5477" s="50"/>
      <c r="I5477" s="146"/>
      <c r="J5477" s="29"/>
      <c r="K5477" s="29"/>
      <c r="L5477" s="29"/>
      <c r="M5477" s="29"/>
      <c r="N5477" s="29"/>
      <c r="O5477" s="29"/>
      <c r="P5477" s="29"/>
      <c r="Q5477" s="29"/>
      <c r="R5477" s="29"/>
      <c r="S5477" s="29"/>
      <c r="T5477" s="29"/>
      <c r="U5477" s="29"/>
      <c r="V5477" s="29"/>
      <c r="W5477" s="29"/>
      <c r="X5477" s="29"/>
      <c r="Y5477" s="29"/>
      <c r="Z5477" s="29"/>
      <c r="AA5477" s="29"/>
      <c r="AB5477" s="29"/>
      <c r="AC5477" s="29"/>
      <c r="AD5477" s="29"/>
      <c r="AE5477" s="29"/>
      <c r="AF5477" s="29"/>
      <c r="AG5477" s="29"/>
      <c r="AH5477" s="29"/>
      <c r="AI5477" s="29"/>
      <c r="AJ5477" s="29"/>
      <c r="AK5477" s="29"/>
      <c r="AL5477" s="29"/>
      <c r="AM5477" s="29"/>
      <c r="AN5477" s="29"/>
      <c r="AO5477" s="29"/>
      <c r="AP5477" s="29"/>
      <c r="AQ5477" s="29"/>
      <c r="AR5477" s="29"/>
      <c r="AS5477" s="29"/>
      <c r="AT5477" s="29"/>
      <c r="AU5477" s="29"/>
      <c r="AV5477" s="29"/>
      <c r="AW5477" s="29"/>
    </row>
    <row r="5478" spans="1:49">
      <c r="A5478" s="48"/>
      <c r="B5478" s="42"/>
      <c r="C5478" s="42"/>
      <c r="D5478" s="42"/>
      <c r="E5478" s="531"/>
      <c r="F5478" s="50"/>
      <c r="G5478" s="50"/>
      <c r="H5478" s="50"/>
      <c r="I5478" s="113"/>
    </row>
    <row r="5479" spans="1:49" ht="16.5" thickBot="1">
      <c r="A5479" s="78" t="s">
        <v>2146</v>
      </c>
      <c r="B5479" s="78"/>
      <c r="C5479" s="78"/>
      <c r="D5479" s="463"/>
      <c r="E5479" s="539"/>
      <c r="F5479" s="129"/>
      <c r="G5479" s="129"/>
      <c r="H5479" s="129"/>
      <c r="I5479" s="103"/>
    </row>
    <row r="5480" spans="1:49" s="151" customFormat="1" ht="36" customHeight="1" thickTop="1" thickBot="1">
      <c r="A5480" s="147" t="s">
        <v>2079</v>
      </c>
      <c r="B5480" s="5" t="s">
        <v>2080</v>
      </c>
      <c r="C5480" s="5" t="s">
        <v>1335</v>
      </c>
      <c r="D5480" s="450"/>
      <c r="E5480" s="148" t="s">
        <v>1570</v>
      </c>
      <c r="F5480" s="149" t="s">
        <v>1438</v>
      </c>
      <c r="G5480" s="149"/>
      <c r="H5480" s="149" t="s">
        <v>2332</v>
      </c>
      <c r="I5480" s="5" t="s">
        <v>856</v>
      </c>
      <c r="J5480" s="364" t="s">
        <v>2891</v>
      </c>
      <c r="K5480" s="364" t="s">
        <v>2879</v>
      </c>
      <c r="L5480" s="364" t="s">
        <v>2880</v>
      </c>
      <c r="M5480" s="364" t="s">
        <v>2881</v>
      </c>
      <c r="N5480" s="364" t="s">
        <v>2882</v>
      </c>
      <c r="O5480" s="364" t="s">
        <v>2883</v>
      </c>
      <c r="P5480" s="364" t="s">
        <v>2884</v>
      </c>
      <c r="Q5480" s="364" t="s">
        <v>2885</v>
      </c>
      <c r="R5480" s="364" t="s">
        <v>2886</v>
      </c>
      <c r="S5480" s="364" t="s">
        <v>2887</v>
      </c>
      <c r="T5480" s="364" t="s">
        <v>2888</v>
      </c>
      <c r="U5480" s="364" t="s">
        <v>2889</v>
      </c>
      <c r="V5480" s="364" t="s">
        <v>2890</v>
      </c>
      <c r="W5480" s="365" t="s">
        <v>2893</v>
      </c>
      <c r="X5480" s="365" t="s">
        <v>2879</v>
      </c>
      <c r="Y5480" s="365" t="s">
        <v>2880</v>
      </c>
      <c r="Z5480" s="365" t="s">
        <v>2881</v>
      </c>
      <c r="AA5480" s="365" t="s">
        <v>2882</v>
      </c>
      <c r="AB5480" s="365" t="s">
        <v>2883</v>
      </c>
      <c r="AC5480" s="365" t="s">
        <v>2884</v>
      </c>
      <c r="AD5480" s="365" t="s">
        <v>2885</v>
      </c>
      <c r="AE5480" s="365" t="s">
        <v>2886</v>
      </c>
      <c r="AF5480" s="365" t="s">
        <v>2887</v>
      </c>
      <c r="AG5480" s="365" t="s">
        <v>2888</v>
      </c>
      <c r="AH5480" s="365" t="s">
        <v>2889</v>
      </c>
      <c r="AI5480" s="365" t="s">
        <v>2890</v>
      </c>
      <c r="AJ5480" s="366" t="s">
        <v>2892</v>
      </c>
      <c r="AK5480" s="366" t="s">
        <v>2879</v>
      </c>
      <c r="AL5480" s="366" t="s">
        <v>2880</v>
      </c>
      <c r="AM5480" s="366" t="s">
        <v>2881</v>
      </c>
      <c r="AN5480" s="366" t="s">
        <v>2882</v>
      </c>
      <c r="AO5480" s="366" t="s">
        <v>2883</v>
      </c>
      <c r="AP5480" s="366" t="s">
        <v>2884</v>
      </c>
      <c r="AQ5480" s="366" t="s">
        <v>2885</v>
      </c>
      <c r="AR5480" s="366" t="s">
        <v>2886</v>
      </c>
      <c r="AS5480" s="366" t="s">
        <v>2887</v>
      </c>
      <c r="AT5480" s="366" t="s">
        <v>2888</v>
      </c>
      <c r="AU5480" s="366" t="s">
        <v>2889</v>
      </c>
      <c r="AV5480" s="366" t="s">
        <v>2890</v>
      </c>
      <c r="AW5480" s="368" t="s">
        <v>2895</v>
      </c>
    </row>
    <row r="5481" spans="1:49">
      <c r="A5481" s="33"/>
      <c r="B5481" s="34"/>
      <c r="C5481" s="34"/>
      <c r="D5481" s="34"/>
      <c r="E5481" s="35"/>
      <c r="F5481" s="36"/>
      <c r="G5481" s="36"/>
      <c r="H5481" s="36"/>
      <c r="I5481" s="34"/>
      <c r="J5481" s="202" t="s">
        <v>1224</v>
      </c>
      <c r="K5481" s="202">
        <v>1</v>
      </c>
      <c r="L5481" s="202">
        <v>2</v>
      </c>
      <c r="M5481" s="202">
        <v>3</v>
      </c>
      <c r="N5481" s="202">
        <v>4</v>
      </c>
      <c r="O5481" s="202">
        <v>5</v>
      </c>
      <c r="P5481" s="202">
        <v>6</v>
      </c>
      <c r="Q5481" s="202">
        <v>7</v>
      </c>
      <c r="R5481" s="202">
        <v>8</v>
      </c>
      <c r="S5481" s="202">
        <v>9</v>
      </c>
      <c r="T5481" s="202">
        <v>10</v>
      </c>
      <c r="U5481" s="202">
        <v>13</v>
      </c>
      <c r="V5481" s="202">
        <v>14</v>
      </c>
      <c r="W5481" s="202" t="s">
        <v>1224</v>
      </c>
      <c r="X5481" s="202">
        <v>1</v>
      </c>
      <c r="Y5481" s="202">
        <v>2</v>
      </c>
      <c r="Z5481" s="202">
        <v>3</v>
      </c>
      <c r="AA5481" s="202">
        <v>4</v>
      </c>
      <c r="AB5481" s="202">
        <v>5</v>
      </c>
      <c r="AC5481" s="202">
        <v>6</v>
      </c>
      <c r="AD5481" s="202">
        <v>7</v>
      </c>
      <c r="AE5481" s="202">
        <v>8</v>
      </c>
      <c r="AF5481" s="202">
        <v>9</v>
      </c>
      <c r="AG5481" s="202">
        <v>10</v>
      </c>
      <c r="AH5481" s="202">
        <v>13</v>
      </c>
      <c r="AI5481" s="202">
        <v>14</v>
      </c>
      <c r="AJ5481" s="202" t="s">
        <v>1224</v>
      </c>
      <c r="AK5481" s="202">
        <v>1</v>
      </c>
      <c r="AL5481" s="202">
        <v>2</v>
      </c>
      <c r="AM5481" s="202">
        <v>3</v>
      </c>
      <c r="AN5481" s="202">
        <v>4</v>
      </c>
      <c r="AO5481" s="202">
        <v>5</v>
      </c>
      <c r="AP5481" s="202">
        <v>6</v>
      </c>
      <c r="AQ5481" s="202">
        <v>7</v>
      </c>
      <c r="AR5481" s="202">
        <v>8</v>
      </c>
      <c r="AS5481" s="202">
        <v>9</v>
      </c>
      <c r="AT5481" s="202">
        <v>10</v>
      </c>
      <c r="AU5481" s="202">
        <v>13</v>
      </c>
      <c r="AV5481" s="202">
        <v>14</v>
      </c>
      <c r="AW5481" s="202">
        <v>15</v>
      </c>
    </row>
    <row r="5482" spans="1:49">
      <c r="A5482" s="37"/>
      <c r="B5482" s="38"/>
      <c r="C5482" s="38"/>
      <c r="D5482" s="38"/>
      <c r="E5482" s="60"/>
      <c r="F5482" s="61"/>
      <c r="G5482" s="61"/>
      <c r="H5482" s="61"/>
      <c r="I5482" s="38"/>
      <c r="J5482" s="134"/>
      <c r="K5482" s="134"/>
      <c r="L5482" s="134"/>
      <c r="M5482" s="134"/>
      <c r="N5482" s="134"/>
      <c r="O5482" s="134"/>
      <c r="P5482" s="134"/>
      <c r="Q5482" s="134"/>
      <c r="R5482" s="134"/>
      <c r="S5482" s="134"/>
      <c r="T5482" s="134"/>
      <c r="U5482" s="134"/>
      <c r="V5482" s="134"/>
      <c r="W5482" s="134"/>
      <c r="X5482" s="134"/>
      <c r="Y5482" s="134"/>
      <c r="Z5482" s="134"/>
      <c r="AA5482" s="134"/>
      <c r="AB5482" s="134"/>
      <c r="AC5482" s="134"/>
      <c r="AD5482" s="134"/>
      <c r="AE5482" s="134"/>
      <c r="AF5482" s="134"/>
      <c r="AG5482" s="134"/>
      <c r="AH5482" s="134"/>
      <c r="AI5482" s="134"/>
      <c r="AJ5482" s="134"/>
      <c r="AK5482" s="134"/>
      <c r="AL5482" s="134"/>
      <c r="AM5482" s="134"/>
      <c r="AN5482" s="134"/>
      <c r="AO5482" s="134"/>
      <c r="AP5482" s="134"/>
      <c r="AQ5482" s="134"/>
      <c r="AR5482" s="134"/>
      <c r="AS5482" s="134"/>
      <c r="AT5482" s="134"/>
      <c r="AU5482" s="134"/>
      <c r="AV5482" s="134"/>
      <c r="AW5482" s="134"/>
    </row>
    <row r="5483" spans="1:49">
      <c r="A5483" s="92" t="s">
        <v>797</v>
      </c>
      <c r="B5483" s="93" t="s">
        <v>1031</v>
      </c>
      <c r="C5483" s="93" t="s">
        <v>760</v>
      </c>
      <c r="D5483" s="460"/>
      <c r="E5483" s="531"/>
      <c r="F5483" s="50"/>
      <c r="G5483" s="50"/>
      <c r="H5483" s="50"/>
      <c r="I5483" s="108" t="s">
        <v>2103</v>
      </c>
      <c r="J5483" s="28"/>
      <c r="K5483" s="28"/>
      <c r="L5483" s="28"/>
      <c r="M5483" s="28"/>
      <c r="N5483" s="28"/>
      <c r="O5483" s="28"/>
      <c r="P5483" s="28"/>
      <c r="Q5483" s="28"/>
      <c r="R5483" s="28"/>
      <c r="S5483" s="28"/>
      <c r="T5483" s="28"/>
      <c r="U5483" s="28"/>
      <c r="V5483" s="28"/>
      <c r="W5483" s="28"/>
      <c r="X5483" s="28"/>
      <c r="Y5483" s="28"/>
      <c r="Z5483" s="28"/>
      <c r="AA5483" s="28"/>
      <c r="AB5483" s="28"/>
      <c r="AC5483" s="28"/>
      <c r="AD5483" s="28"/>
      <c r="AE5483" s="28"/>
      <c r="AF5483" s="28"/>
      <c r="AG5483" s="28"/>
      <c r="AH5483" s="28"/>
      <c r="AI5483" s="28"/>
      <c r="AJ5483" s="28"/>
      <c r="AK5483" s="28"/>
      <c r="AL5483" s="28"/>
      <c r="AM5483" s="28"/>
      <c r="AN5483" s="28"/>
      <c r="AO5483" s="28"/>
      <c r="AP5483" s="28"/>
      <c r="AQ5483" s="28"/>
      <c r="AR5483" s="28"/>
      <c r="AS5483" s="28"/>
      <c r="AT5483" s="28"/>
      <c r="AU5483" s="28"/>
      <c r="AV5483" s="28"/>
      <c r="AW5483" s="28"/>
    </row>
    <row r="5484" spans="1:49">
      <c r="A5484" s="48"/>
      <c r="B5484" s="260"/>
      <c r="C5484" s="260"/>
      <c r="D5484" s="369"/>
      <c r="E5484" s="531"/>
      <c r="F5484" s="50"/>
      <c r="G5484" s="50"/>
      <c r="H5484" s="50"/>
      <c r="I5484" s="109"/>
      <c r="J5484" s="28"/>
      <c r="K5484" s="28"/>
      <c r="L5484" s="28"/>
      <c r="M5484" s="28"/>
      <c r="N5484" s="28"/>
      <c r="O5484" s="28"/>
      <c r="P5484" s="28"/>
      <c r="Q5484" s="28"/>
      <c r="R5484" s="28"/>
      <c r="S5484" s="28"/>
      <c r="T5484" s="28"/>
      <c r="U5484" s="28"/>
      <c r="V5484" s="28"/>
      <c r="W5484" s="28"/>
      <c r="X5484" s="28"/>
      <c r="Y5484" s="28"/>
      <c r="Z5484" s="28"/>
      <c r="AA5484" s="28"/>
      <c r="AB5484" s="28"/>
      <c r="AC5484" s="28"/>
      <c r="AD5484" s="28"/>
      <c r="AE5484" s="28"/>
      <c r="AF5484" s="28"/>
      <c r="AG5484" s="28"/>
      <c r="AH5484" s="28"/>
      <c r="AI5484" s="28"/>
      <c r="AJ5484" s="28"/>
      <c r="AK5484" s="28"/>
      <c r="AL5484" s="28"/>
      <c r="AM5484" s="28"/>
      <c r="AN5484" s="28"/>
      <c r="AO5484" s="28"/>
      <c r="AP5484" s="28"/>
      <c r="AQ5484" s="28"/>
      <c r="AR5484" s="28"/>
      <c r="AS5484" s="28"/>
      <c r="AT5484" s="28"/>
      <c r="AU5484" s="28"/>
      <c r="AV5484" s="28"/>
      <c r="AW5484" s="28"/>
    </row>
    <row r="5485" spans="1:49">
      <c r="A5485" s="48"/>
      <c r="B5485" s="42"/>
      <c r="C5485" s="42"/>
      <c r="D5485" s="42"/>
      <c r="E5485" s="531"/>
      <c r="F5485" s="50"/>
      <c r="G5485" s="50"/>
      <c r="H5485" s="50"/>
      <c r="I5485" s="49" t="s">
        <v>1559</v>
      </c>
      <c r="J5485" s="12">
        <f>SUM(J5486,J5494,J5496)</f>
        <v>504467</v>
      </c>
      <c r="K5485" s="12">
        <f t="shared" ref="K5485:AT5485" si="1556">SUM(K5486,K5494,K5496)</f>
        <v>4344</v>
      </c>
      <c r="L5485" s="12">
        <f t="shared" si="1556"/>
        <v>77000</v>
      </c>
      <c r="M5485" s="12">
        <f t="shared" si="1556"/>
        <v>62677</v>
      </c>
      <c r="N5485" s="12">
        <f t="shared" si="1556"/>
        <v>19050</v>
      </c>
      <c r="O5485" s="12">
        <f t="shared" si="1556"/>
        <v>54091</v>
      </c>
      <c r="P5485" s="12">
        <f t="shared" si="1556"/>
        <v>24675</v>
      </c>
      <c r="Q5485" s="12">
        <f t="shared" si="1556"/>
        <v>37000</v>
      </c>
      <c r="R5485" s="12">
        <f t="shared" si="1556"/>
        <v>0</v>
      </c>
      <c r="S5485" s="12">
        <f t="shared" si="1556"/>
        <v>30020</v>
      </c>
      <c r="T5485" s="12">
        <f t="shared" si="1556"/>
        <v>2139</v>
      </c>
      <c r="U5485" s="12">
        <v>310996</v>
      </c>
      <c r="V5485" s="12">
        <v>193471</v>
      </c>
      <c r="W5485" s="12">
        <f>SUM(W5486,W5494,W5496)</f>
        <v>5500</v>
      </c>
      <c r="X5485" s="12">
        <f t="shared" si="1556"/>
        <v>0</v>
      </c>
      <c r="Y5485" s="12">
        <f t="shared" si="1556"/>
        <v>0</v>
      </c>
      <c r="Z5485" s="12">
        <f t="shared" si="1556"/>
        <v>0</v>
      </c>
      <c r="AA5485" s="12">
        <f t="shared" si="1556"/>
        <v>0</v>
      </c>
      <c r="AB5485" s="12">
        <f t="shared" si="1556"/>
        <v>0</v>
      </c>
      <c r="AC5485" s="12">
        <f t="shared" si="1556"/>
        <v>0</v>
      </c>
      <c r="AD5485" s="12">
        <f t="shared" si="1556"/>
        <v>0</v>
      </c>
      <c r="AE5485" s="12">
        <f t="shared" si="1556"/>
        <v>0</v>
      </c>
      <c r="AF5485" s="12">
        <f t="shared" si="1556"/>
        <v>0</v>
      </c>
      <c r="AG5485" s="12">
        <f t="shared" si="1556"/>
        <v>0</v>
      </c>
      <c r="AH5485" s="12">
        <v>0</v>
      </c>
      <c r="AI5485" s="12">
        <v>5500</v>
      </c>
      <c r="AJ5485" s="12">
        <f>SUM(AJ5486,AJ5494,AJ5496)</f>
        <v>2000</v>
      </c>
      <c r="AK5485" s="12">
        <f t="shared" si="1556"/>
        <v>0</v>
      </c>
      <c r="AL5485" s="12">
        <f t="shared" si="1556"/>
        <v>0</v>
      </c>
      <c r="AM5485" s="12">
        <f t="shared" si="1556"/>
        <v>0</v>
      </c>
      <c r="AN5485" s="12">
        <f t="shared" si="1556"/>
        <v>0</v>
      </c>
      <c r="AO5485" s="12">
        <f t="shared" si="1556"/>
        <v>0</v>
      </c>
      <c r="AP5485" s="12">
        <f t="shared" si="1556"/>
        <v>0</v>
      </c>
      <c r="AQ5485" s="12">
        <f t="shared" si="1556"/>
        <v>0</v>
      </c>
      <c r="AR5485" s="12">
        <f t="shared" si="1556"/>
        <v>0</v>
      </c>
      <c r="AS5485" s="12">
        <f t="shared" si="1556"/>
        <v>0</v>
      </c>
      <c r="AT5485" s="12">
        <f t="shared" si="1556"/>
        <v>0</v>
      </c>
      <c r="AU5485" s="12">
        <v>0</v>
      </c>
      <c r="AV5485" s="12">
        <v>2000</v>
      </c>
      <c r="AW5485" s="12">
        <f t="shared" ref="AW5485:AW5515" si="1557">U5485+AH5485+AU5485</f>
        <v>310996</v>
      </c>
    </row>
    <row r="5486" spans="1:49">
      <c r="A5486" s="44" t="s">
        <v>797</v>
      </c>
      <c r="B5486" s="45" t="s">
        <v>1031</v>
      </c>
      <c r="C5486" s="45" t="s">
        <v>760</v>
      </c>
      <c r="D5486" s="452" t="s">
        <v>3000</v>
      </c>
      <c r="E5486" s="213" t="s">
        <v>771</v>
      </c>
      <c r="F5486" s="65"/>
      <c r="G5486" s="65"/>
      <c r="H5486" s="65"/>
      <c r="I5486" s="260" t="s">
        <v>1500</v>
      </c>
      <c r="J5486" s="9">
        <f>SUM(J5487:J5488)</f>
        <v>285000</v>
      </c>
      <c r="K5486" s="9">
        <f t="shared" ref="K5486:AT5486" si="1558">SUM(K5487:K5488)</f>
        <v>670</v>
      </c>
      <c r="L5486" s="9">
        <f t="shared" si="1558"/>
        <v>0</v>
      </c>
      <c r="M5486" s="9">
        <f t="shared" si="1558"/>
        <v>17210</v>
      </c>
      <c r="N5486" s="9">
        <f t="shared" si="1558"/>
        <v>10000</v>
      </c>
      <c r="O5486" s="9">
        <f t="shared" si="1558"/>
        <v>20000</v>
      </c>
      <c r="P5486" s="9">
        <f t="shared" si="1558"/>
        <v>7075</v>
      </c>
      <c r="Q5486" s="9">
        <f t="shared" si="1558"/>
        <v>30000</v>
      </c>
      <c r="R5486" s="9">
        <f t="shared" si="1558"/>
        <v>0</v>
      </c>
      <c r="S5486" s="9">
        <f t="shared" si="1558"/>
        <v>20000</v>
      </c>
      <c r="T5486" s="9">
        <f t="shared" si="1558"/>
        <v>0</v>
      </c>
      <c r="U5486" s="9">
        <v>104955</v>
      </c>
      <c r="V5486" s="9">
        <v>180045</v>
      </c>
      <c r="W5486" s="9">
        <f>SUM(W5487:W5488)</f>
        <v>0</v>
      </c>
      <c r="X5486" s="9">
        <f t="shared" si="1558"/>
        <v>0</v>
      </c>
      <c r="Y5486" s="9">
        <f t="shared" si="1558"/>
        <v>0</v>
      </c>
      <c r="Z5486" s="9">
        <f t="shared" si="1558"/>
        <v>0</v>
      </c>
      <c r="AA5486" s="9">
        <f t="shared" si="1558"/>
        <v>0</v>
      </c>
      <c r="AB5486" s="9">
        <f t="shared" si="1558"/>
        <v>0</v>
      </c>
      <c r="AC5486" s="9">
        <f t="shared" si="1558"/>
        <v>0</v>
      </c>
      <c r="AD5486" s="9">
        <f t="shared" si="1558"/>
        <v>0</v>
      </c>
      <c r="AE5486" s="9">
        <f t="shared" si="1558"/>
        <v>0</v>
      </c>
      <c r="AF5486" s="9">
        <f t="shared" si="1558"/>
        <v>0</v>
      </c>
      <c r="AG5486" s="9">
        <f t="shared" si="1558"/>
        <v>0</v>
      </c>
      <c r="AH5486" s="9">
        <v>0</v>
      </c>
      <c r="AI5486" s="9">
        <v>0</v>
      </c>
      <c r="AJ5486" s="9">
        <f>SUM(AJ5487:AJ5488)</f>
        <v>0</v>
      </c>
      <c r="AK5486" s="9">
        <f t="shared" si="1558"/>
        <v>0</v>
      </c>
      <c r="AL5486" s="9">
        <f t="shared" si="1558"/>
        <v>0</v>
      </c>
      <c r="AM5486" s="9">
        <f t="shared" si="1558"/>
        <v>0</v>
      </c>
      <c r="AN5486" s="9">
        <f t="shared" si="1558"/>
        <v>0</v>
      </c>
      <c r="AO5486" s="9">
        <f t="shared" si="1558"/>
        <v>0</v>
      </c>
      <c r="AP5486" s="9">
        <f t="shared" si="1558"/>
        <v>0</v>
      </c>
      <c r="AQ5486" s="9">
        <f t="shared" si="1558"/>
        <v>0</v>
      </c>
      <c r="AR5486" s="9">
        <f t="shared" si="1558"/>
        <v>0</v>
      </c>
      <c r="AS5486" s="9">
        <f t="shared" si="1558"/>
        <v>0</v>
      </c>
      <c r="AT5486" s="9">
        <f t="shared" si="1558"/>
        <v>0</v>
      </c>
      <c r="AU5486" s="9">
        <v>0</v>
      </c>
      <c r="AV5486" s="9">
        <v>0</v>
      </c>
      <c r="AW5486" s="9">
        <f t="shared" si="1557"/>
        <v>104955</v>
      </c>
    </row>
    <row r="5487" spans="1:49">
      <c r="A5487" s="44" t="s">
        <v>797</v>
      </c>
      <c r="B5487" s="45" t="s">
        <v>1031</v>
      </c>
      <c r="C5487" s="45" t="s">
        <v>760</v>
      </c>
      <c r="D5487" s="452" t="s">
        <v>3000</v>
      </c>
      <c r="E5487" s="367" t="s">
        <v>834</v>
      </c>
      <c r="F5487" s="50"/>
      <c r="G5487" s="468" t="s">
        <v>3076</v>
      </c>
      <c r="H5487" s="50" t="s">
        <v>2334</v>
      </c>
      <c r="I5487" s="42" t="s">
        <v>1165</v>
      </c>
      <c r="J5487" s="15">
        <v>266000</v>
      </c>
      <c r="M5487" s="15">
        <v>15000</v>
      </c>
      <c r="N5487" s="15">
        <v>7000</v>
      </c>
      <c r="O5487" s="15">
        <v>19000</v>
      </c>
      <c r="P5487" s="15">
        <v>5000</v>
      </c>
      <c r="Q5487" s="15">
        <v>30000</v>
      </c>
      <c r="S5487" s="15">
        <v>20000</v>
      </c>
      <c r="U5487" s="15">
        <v>96000</v>
      </c>
      <c r="V5487" s="15">
        <v>170000</v>
      </c>
      <c r="AH5487" s="15">
        <v>0</v>
      </c>
      <c r="AI5487" s="15">
        <v>0</v>
      </c>
      <c r="AU5487" s="15">
        <v>0</v>
      </c>
      <c r="AV5487" s="15">
        <v>0</v>
      </c>
      <c r="AW5487" s="15">
        <f t="shared" si="1557"/>
        <v>96000</v>
      </c>
    </row>
    <row r="5488" spans="1:49">
      <c r="A5488" s="44" t="s">
        <v>797</v>
      </c>
      <c r="B5488" s="45" t="s">
        <v>1031</v>
      </c>
      <c r="C5488" s="45" t="s">
        <v>760</v>
      </c>
      <c r="D5488" s="452" t="s">
        <v>3000</v>
      </c>
      <c r="E5488" s="367" t="s">
        <v>772</v>
      </c>
      <c r="F5488" s="50"/>
      <c r="G5488" s="468" t="s">
        <v>3076</v>
      </c>
      <c r="H5488" s="50" t="s">
        <v>2334</v>
      </c>
      <c r="I5488" s="42" t="s">
        <v>1227</v>
      </c>
      <c r="J5488" s="15">
        <f>SUM(J5489:J5493)</f>
        <v>19000</v>
      </c>
      <c r="K5488" s="15">
        <f t="shared" ref="K5488:AT5488" si="1559">SUM(K5489:K5493)</f>
        <v>670</v>
      </c>
      <c r="L5488" s="15">
        <f t="shared" si="1559"/>
        <v>0</v>
      </c>
      <c r="M5488" s="15">
        <f t="shared" si="1559"/>
        <v>2210</v>
      </c>
      <c r="N5488" s="15">
        <f t="shared" si="1559"/>
        <v>3000</v>
      </c>
      <c r="O5488" s="15">
        <f t="shared" si="1559"/>
        <v>1000</v>
      </c>
      <c r="P5488" s="15">
        <f t="shared" si="1559"/>
        <v>2075</v>
      </c>
      <c r="Q5488" s="15">
        <f t="shared" si="1559"/>
        <v>0</v>
      </c>
      <c r="R5488" s="15">
        <f t="shared" si="1559"/>
        <v>0</v>
      </c>
      <c r="S5488" s="15">
        <f t="shared" si="1559"/>
        <v>0</v>
      </c>
      <c r="T5488" s="15">
        <f t="shared" si="1559"/>
        <v>0</v>
      </c>
      <c r="U5488" s="15">
        <v>8955</v>
      </c>
      <c r="V5488" s="15">
        <v>10045</v>
      </c>
      <c r="W5488" s="15">
        <f>SUM(W5489:W5493)</f>
        <v>0</v>
      </c>
      <c r="X5488" s="15">
        <f t="shared" si="1559"/>
        <v>0</v>
      </c>
      <c r="Y5488" s="15">
        <f t="shared" si="1559"/>
        <v>0</v>
      </c>
      <c r="Z5488" s="15">
        <f t="shared" si="1559"/>
        <v>0</v>
      </c>
      <c r="AA5488" s="15">
        <f t="shared" si="1559"/>
        <v>0</v>
      </c>
      <c r="AB5488" s="15">
        <f t="shared" si="1559"/>
        <v>0</v>
      </c>
      <c r="AC5488" s="15">
        <f t="shared" si="1559"/>
        <v>0</v>
      </c>
      <c r="AD5488" s="15">
        <f t="shared" si="1559"/>
        <v>0</v>
      </c>
      <c r="AE5488" s="15">
        <f t="shared" si="1559"/>
        <v>0</v>
      </c>
      <c r="AF5488" s="15">
        <f t="shared" si="1559"/>
        <v>0</v>
      </c>
      <c r="AG5488" s="15">
        <f t="shared" si="1559"/>
        <v>0</v>
      </c>
      <c r="AH5488" s="15">
        <v>0</v>
      </c>
      <c r="AI5488" s="15">
        <v>0</v>
      </c>
      <c r="AJ5488" s="15">
        <f>SUM(AJ5489:AJ5493)</f>
        <v>0</v>
      </c>
      <c r="AK5488" s="15">
        <f t="shared" si="1559"/>
        <v>0</v>
      </c>
      <c r="AL5488" s="15">
        <f t="shared" si="1559"/>
        <v>0</v>
      </c>
      <c r="AM5488" s="15">
        <f t="shared" si="1559"/>
        <v>0</v>
      </c>
      <c r="AN5488" s="15">
        <f t="shared" si="1559"/>
        <v>0</v>
      </c>
      <c r="AO5488" s="15">
        <f t="shared" si="1559"/>
        <v>0</v>
      </c>
      <c r="AP5488" s="15">
        <f t="shared" si="1559"/>
        <v>0</v>
      </c>
      <c r="AQ5488" s="15">
        <f t="shared" si="1559"/>
        <v>0</v>
      </c>
      <c r="AR5488" s="15">
        <f t="shared" si="1559"/>
        <v>0</v>
      </c>
      <c r="AS5488" s="15">
        <f t="shared" si="1559"/>
        <v>0</v>
      </c>
      <c r="AT5488" s="15">
        <f t="shared" si="1559"/>
        <v>0</v>
      </c>
      <c r="AU5488" s="15">
        <v>0</v>
      </c>
      <c r="AV5488" s="15">
        <v>0</v>
      </c>
      <c r="AW5488" s="15">
        <f t="shared" si="1557"/>
        <v>8955</v>
      </c>
    </row>
    <row r="5489" spans="1:49" s="144" customFormat="1">
      <c r="A5489" s="44" t="s">
        <v>797</v>
      </c>
      <c r="B5489" s="45" t="s">
        <v>1031</v>
      </c>
      <c r="C5489" s="45" t="s">
        <v>760</v>
      </c>
      <c r="D5489" s="452" t="s">
        <v>3000</v>
      </c>
      <c r="E5489" s="140" t="s">
        <v>850</v>
      </c>
      <c r="F5489" s="141" t="s">
        <v>613</v>
      </c>
      <c r="G5489" s="468" t="s">
        <v>3076</v>
      </c>
      <c r="H5489" s="50" t="s">
        <v>2334</v>
      </c>
      <c r="I5489" s="142" t="s">
        <v>1119</v>
      </c>
      <c r="J5489" s="15">
        <v>4000</v>
      </c>
      <c r="K5489" s="15">
        <v>670</v>
      </c>
      <c r="L5489" s="15"/>
      <c r="M5489" s="15">
        <v>2210</v>
      </c>
      <c r="N5489" s="15"/>
      <c r="O5489" s="15"/>
      <c r="P5489" s="15"/>
      <c r="Q5489" s="15"/>
      <c r="R5489" s="15"/>
      <c r="S5489" s="15"/>
      <c r="T5489" s="15"/>
      <c r="U5489" s="15">
        <v>2880</v>
      </c>
      <c r="V5489" s="15">
        <v>1120</v>
      </c>
      <c r="W5489" s="15"/>
      <c r="X5489" s="15"/>
      <c r="Y5489" s="15"/>
      <c r="Z5489" s="15"/>
      <c r="AA5489" s="15"/>
      <c r="AB5489" s="15"/>
      <c r="AC5489" s="15"/>
      <c r="AD5489" s="15"/>
      <c r="AE5489" s="15"/>
      <c r="AF5489" s="15"/>
      <c r="AG5489" s="15"/>
      <c r="AH5489" s="15">
        <v>0</v>
      </c>
      <c r="AI5489" s="15">
        <v>0</v>
      </c>
      <c r="AJ5489" s="15"/>
      <c r="AK5489" s="15"/>
      <c r="AL5489" s="15"/>
      <c r="AM5489" s="15"/>
      <c r="AN5489" s="15"/>
      <c r="AO5489" s="15"/>
      <c r="AP5489" s="15"/>
      <c r="AQ5489" s="15"/>
      <c r="AR5489" s="15"/>
      <c r="AS5489" s="15"/>
      <c r="AT5489" s="15"/>
      <c r="AU5489" s="15">
        <v>0</v>
      </c>
      <c r="AV5489" s="15">
        <v>0</v>
      </c>
      <c r="AW5489" s="15">
        <f t="shared" si="1557"/>
        <v>2880</v>
      </c>
    </row>
    <row r="5490" spans="1:49" s="144" customFormat="1">
      <c r="A5490" s="44" t="s">
        <v>797</v>
      </c>
      <c r="B5490" s="45" t="s">
        <v>1031</v>
      </c>
      <c r="C5490" s="45" t="s">
        <v>760</v>
      </c>
      <c r="D5490" s="452" t="s">
        <v>3000</v>
      </c>
      <c r="E5490" s="140" t="s">
        <v>851</v>
      </c>
      <c r="F5490" s="141" t="s">
        <v>614</v>
      </c>
      <c r="G5490" s="468" t="s">
        <v>3076</v>
      </c>
      <c r="H5490" s="50" t="s">
        <v>2334</v>
      </c>
      <c r="I5490" s="142" t="s">
        <v>1290</v>
      </c>
      <c r="J5490" s="15">
        <v>12000</v>
      </c>
      <c r="K5490" s="15"/>
      <c r="L5490" s="15"/>
      <c r="M5490" s="15"/>
      <c r="N5490" s="15">
        <v>3000</v>
      </c>
      <c r="O5490" s="15">
        <v>1000</v>
      </c>
      <c r="P5490" s="15"/>
      <c r="Q5490" s="15"/>
      <c r="R5490" s="15"/>
      <c r="S5490" s="15"/>
      <c r="T5490" s="15"/>
      <c r="U5490" s="15">
        <v>4000</v>
      </c>
      <c r="V5490" s="15">
        <v>8000</v>
      </c>
      <c r="W5490" s="15"/>
      <c r="X5490" s="15"/>
      <c r="Y5490" s="15"/>
      <c r="Z5490" s="15"/>
      <c r="AA5490" s="15"/>
      <c r="AB5490" s="15"/>
      <c r="AC5490" s="15"/>
      <c r="AD5490" s="15"/>
      <c r="AE5490" s="15"/>
      <c r="AF5490" s="15"/>
      <c r="AG5490" s="15"/>
      <c r="AH5490" s="15">
        <v>0</v>
      </c>
      <c r="AI5490" s="15">
        <v>0</v>
      </c>
      <c r="AJ5490" s="15"/>
      <c r="AK5490" s="15"/>
      <c r="AL5490" s="15"/>
      <c r="AM5490" s="15"/>
      <c r="AN5490" s="15"/>
      <c r="AO5490" s="15"/>
      <c r="AP5490" s="15"/>
      <c r="AQ5490" s="15"/>
      <c r="AR5490" s="15"/>
      <c r="AS5490" s="15"/>
      <c r="AT5490" s="15"/>
      <c r="AU5490" s="15">
        <v>0</v>
      </c>
      <c r="AV5490" s="15">
        <v>0</v>
      </c>
      <c r="AW5490" s="15">
        <f t="shared" si="1557"/>
        <v>4000</v>
      </c>
    </row>
    <row r="5491" spans="1:49" s="144" customFormat="1">
      <c r="A5491" s="44" t="s">
        <v>797</v>
      </c>
      <c r="B5491" s="45" t="s">
        <v>1031</v>
      </c>
      <c r="C5491" s="45" t="s">
        <v>760</v>
      </c>
      <c r="D5491" s="452" t="s">
        <v>3000</v>
      </c>
      <c r="E5491" s="140" t="s">
        <v>852</v>
      </c>
      <c r="F5491" s="141" t="s">
        <v>615</v>
      </c>
      <c r="G5491" s="468" t="s">
        <v>3076</v>
      </c>
      <c r="H5491" s="50" t="s">
        <v>2334</v>
      </c>
      <c r="I5491" s="142" t="s">
        <v>1733</v>
      </c>
      <c r="J5491" s="15">
        <v>3000</v>
      </c>
      <c r="K5491" s="15"/>
      <c r="L5491" s="15"/>
      <c r="M5491" s="15"/>
      <c r="N5491" s="15"/>
      <c r="O5491" s="15"/>
      <c r="P5491" s="15">
        <v>2075</v>
      </c>
      <c r="Q5491" s="15"/>
      <c r="R5491" s="15"/>
      <c r="S5491" s="15"/>
      <c r="T5491" s="15"/>
      <c r="U5491" s="15">
        <v>2075</v>
      </c>
      <c r="V5491" s="15">
        <v>925</v>
      </c>
      <c r="W5491" s="15"/>
      <c r="X5491" s="15"/>
      <c r="Y5491" s="15"/>
      <c r="Z5491" s="15"/>
      <c r="AA5491" s="15"/>
      <c r="AB5491" s="15"/>
      <c r="AC5491" s="15"/>
      <c r="AD5491" s="15"/>
      <c r="AE5491" s="15"/>
      <c r="AF5491" s="15"/>
      <c r="AG5491" s="15"/>
      <c r="AH5491" s="15">
        <v>0</v>
      </c>
      <c r="AI5491" s="15">
        <v>0</v>
      </c>
      <c r="AJ5491" s="15"/>
      <c r="AK5491" s="15"/>
      <c r="AL5491" s="15"/>
      <c r="AM5491" s="15"/>
      <c r="AN5491" s="15"/>
      <c r="AO5491" s="15"/>
      <c r="AP5491" s="15"/>
      <c r="AQ5491" s="15"/>
      <c r="AR5491" s="15"/>
      <c r="AS5491" s="15"/>
      <c r="AT5491" s="15"/>
      <c r="AU5491" s="15">
        <v>0</v>
      </c>
      <c r="AV5491" s="15">
        <v>0</v>
      </c>
      <c r="AW5491" s="15">
        <f t="shared" si="1557"/>
        <v>2075</v>
      </c>
    </row>
    <row r="5492" spans="1:49" s="144" customFormat="1">
      <c r="A5492" s="44" t="s">
        <v>797</v>
      </c>
      <c r="B5492" s="45" t="s">
        <v>1031</v>
      </c>
      <c r="C5492" s="45" t="s">
        <v>760</v>
      </c>
      <c r="D5492" s="452" t="s">
        <v>3000</v>
      </c>
      <c r="E5492" s="140" t="s">
        <v>853</v>
      </c>
      <c r="F5492" s="141" t="s">
        <v>616</v>
      </c>
      <c r="G5492" s="468" t="s">
        <v>3076</v>
      </c>
      <c r="H5492" s="50" t="s">
        <v>2334</v>
      </c>
      <c r="I5492" s="142" t="s">
        <v>1734</v>
      </c>
      <c r="J5492" s="15"/>
      <c r="K5492" s="15"/>
      <c r="L5492" s="15"/>
      <c r="M5492" s="15"/>
      <c r="N5492" s="15"/>
      <c r="O5492" s="15"/>
      <c r="P5492" s="15"/>
      <c r="Q5492" s="15"/>
      <c r="R5492" s="15"/>
      <c r="S5492" s="15"/>
      <c r="T5492" s="15"/>
      <c r="U5492" s="15">
        <v>0</v>
      </c>
      <c r="V5492" s="15">
        <v>0</v>
      </c>
      <c r="W5492" s="15"/>
      <c r="X5492" s="15"/>
      <c r="Y5492" s="15"/>
      <c r="Z5492" s="15"/>
      <c r="AA5492" s="15"/>
      <c r="AB5492" s="15"/>
      <c r="AC5492" s="15"/>
      <c r="AD5492" s="15"/>
      <c r="AE5492" s="15"/>
      <c r="AF5492" s="15"/>
      <c r="AG5492" s="15"/>
      <c r="AH5492" s="15">
        <v>0</v>
      </c>
      <c r="AI5492" s="15">
        <v>0</v>
      </c>
      <c r="AJ5492" s="15"/>
      <c r="AK5492" s="15"/>
      <c r="AL5492" s="15"/>
      <c r="AM5492" s="15"/>
      <c r="AN5492" s="15"/>
      <c r="AO5492" s="15"/>
      <c r="AP5492" s="15"/>
      <c r="AQ5492" s="15"/>
      <c r="AR5492" s="15"/>
      <c r="AS5492" s="15"/>
      <c r="AT5492" s="15"/>
      <c r="AU5492" s="15">
        <v>0</v>
      </c>
      <c r="AV5492" s="15">
        <v>0</v>
      </c>
      <c r="AW5492" s="15">
        <f t="shared" si="1557"/>
        <v>0</v>
      </c>
    </row>
    <row r="5493" spans="1:49" s="144" customFormat="1">
      <c r="A5493" s="44" t="s">
        <v>797</v>
      </c>
      <c r="B5493" s="45" t="s">
        <v>1031</v>
      </c>
      <c r="C5493" s="45" t="s">
        <v>760</v>
      </c>
      <c r="D5493" s="452" t="s">
        <v>3000</v>
      </c>
      <c r="E5493" s="140" t="s">
        <v>854</v>
      </c>
      <c r="F5493" s="141" t="s">
        <v>617</v>
      </c>
      <c r="G5493" s="468" t="s">
        <v>3076</v>
      </c>
      <c r="H5493" s="50" t="s">
        <v>2334</v>
      </c>
      <c r="I5493" s="142" t="s">
        <v>1735</v>
      </c>
      <c r="J5493" s="15"/>
      <c r="K5493" s="15"/>
      <c r="L5493" s="15"/>
      <c r="M5493" s="15"/>
      <c r="N5493" s="15"/>
      <c r="O5493" s="15"/>
      <c r="P5493" s="15"/>
      <c r="Q5493" s="15"/>
      <c r="R5493" s="15"/>
      <c r="S5493" s="15"/>
      <c r="T5493" s="15"/>
      <c r="U5493" s="15">
        <v>0</v>
      </c>
      <c r="V5493" s="15">
        <v>0</v>
      </c>
      <c r="W5493" s="15"/>
      <c r="X5493" s="15"/>
      <c r="Y5493" s="15"/>
      <c r="Z5493" s="15"/>
      <c r="AA5493" s="15"/>
      <c r="AB5493" s="15"/>
      <c r="AC5493" s="15"/>
      <c r="AD5493" s="15"/>
      <c r="AE5493" s="15"/>
      <c r="AF5493" s="15"/>
      <c r="AG5493" s="15"/>
      <c r="AH5493" s="15">
        <v>0</v>
      </c>
      <c r="AI5493" s="15">
        <v>0</v>
      </c>
      <c r="AJ5493" s="15"/>
      <c r="AK5493" s="15"/>
      <c r="AL5493" s="15"/>
      <c r="AM5493" s="15"/>
      <c r="AN5493" s="15"/>
      <c r="AO5493" s="15"/>
      <c r="AP5493" s="15"/>
      <c r="AQ5493" s="15"/>
      <c r="AR5493" s="15"/>
      <c r="AS5493" s="15"/>
      <c r="AT5493" s="15"/>
      <c r="AU5493" s="15">
        <v>0</v>
      </c>
      <c r="AV5493" s="15">
        <v>0</v>
      </c>
      <c r="AW5493" s="15">
        <f t="shared" si="1557"/>
        <v>0</v>
      </c>
    </row>
    <row r="5494" spans="1:49">
      <c r="A5494" s="44" t="s">
        <v>797</v>
      </c>
      <c r="B5494" s="45" t="s">
        <v>1031</v>
      </c>
      <c r="C5494" s="45" t="s">
        <v>760</v>
      </c>
      <c r="D5494" s="452" t="s">
        <v>3000</v>
      </c>
      <c r="E5494" s="213" t="s">
        <v>773</v>
      </c>
      <c r="F5494" s="65"/>
      <c r="G5494" s="65"/>
      <c r="H5494" s="65"/>
      <c r="I5494" s="260" t="s">
        <v>1362</v>
      </c>
      <c r="J5494" s="9">
        <f>SUM(J5495)</f>
        <v>28000</v>
      </c>
      <c r="K5494" s="9">
        <f t="shared" ref="K5494:AT5494" si="1560">SUM(K5495)</f>
        <v>0</v>
      </c>
      <c r="L5494" s="9">
        <f t="shared" si="1560"/>
        <v>0</v>
      </c>
      <c r="M5494" s="9">
        <f t="shared" si="1560"/>
        <v>1000</v>
      </c>
      <c r="N5494" s="9">
        <f t="shared" si="1560"/>
        <v>1000</v>
      </c>
      <c r="O5494" s="9">
        <f t="shared" si="1560"/>
        <v>9400</v>
      </c>
      <c r="P5494" s="9">
        <f t="shared" si="1560"/>
        <v>0</v>
      </c>
      <c r="Q5494" s="9">
        <f t="shared" si="1560"/>
        <v>5000</v>
      </c>
      <c r="R5494" s="9">
        <f t="shared" si="1560"/>
        <v>0</v>
      </c>
      <c r="S5494" s="9">
        <f t="shared" si="1560"/>
        <v>2000</v>
      </c>
      <c r="T5494" s="9">
        <f t="shared" si="1560"/>
        <v>0</v>
      </c>
      <c r="U5494" s="9">
        <v>18400</v>
      </c>
      <c r="V5494" s="9">
        <v>9600</v>
      </c>
      <c r="W5494" s="9">
        <f>SUM(W5495)</f>
        <v>0</v>
      </c>
      <c r="X5494" s="9">
        <f t="shared" si="1560"/>
        <v>0</v>
      </c>
      <c r="Y5494" s="9">
        <f t="shared" si="1560"/>
        <v>0</v>
      </c>
      <c r="Z5494" s="9">
        <f t="shared" si="1560"/>
        <v>0</v>
      </c>
      <c r="AA5494" s="9">
        <f t="shared" si="1560"/>
        <v>0</v>
      </c>
      <c r="AB5494" s="9">
        <f t="shared" si="1560"/>
        <v>0</v>
      </c>
      <c r="AC5494" s="9">
        <f t="shared" si="1560"/>
        <v>0</v>
      </c>
      <c r="AD5494" s="9">
        <f t="shared" si="1560"/>
        <v>0</v>
      </c>
      <c r="AE5494" s="9">
        <f t="shared" si="1560"/>
        <v>0</v>
      </c>
      <c r="AF5494" s="9">
        <f t="shared" si="1560"/>
        <v>0</v>
      </c>
      <c r="AG5494" s="9">
        <f t="shared" si="1560"/>
        <v>0</v>
      </c>
      <c r="AH5494" s="9">
        <v>0</v>
      </c>
      <c r="AI5494" s="9">
        <v>0</v>
      </c>
      <c r="AJ5494" s="9">
        <f>SUM(AJ5495)</f>
        <v>0</v>
      </c>
      <c r="AK5494" s="9">
        <f t="shared" si="1560"/>
        <v>0</v>
      </c>
      <c r="AL5494" s="9">
        <f t="shared" si="1560"/>
        <v>0</v>
      </c>
      <c r="AM5494" s="9">
        <f t="shared" si="1560"/>
        <v>0</v>
      </c>
      <c r="AN5494" s="9">
        <f t="shared" si="1560"/>
        <v>0</v>
      </c>
      <c r="AO5494" s="9">
        <f t="shared" si="1560"/>
        <v>0</v>
      </c>
      <c r="AP5494" s="9">
        <f t="shared" si="1560"/>
        <v>0</v>
      </c>
      <c r="AQ5494" s="9">
        <f t="shared" si="1560"/>
        <v>0</v>
      </c>
      <c r="AR5494" s="9">
        <f t="shared" si="1560"/>
        <v>0</v>
      </c>
      <c r="AS5494" s="9">
        <f t="shared" si="1560"/>
        <v>0</v>
      </c>
      <c r="AT5494" s="9">
        <f t="shared" si="1560"/>
        <v>0</v>
      </c>
      <c r="AU5494" s="9">
        <v>0</v>
      </c>
      <c r="AV5494" s="9">
        <v>0</v>
      </c>
      <c r="AW5494" s="9">
        <f t="shared" si="1557"/>
        <v>18400</v>
      </c>
    </row>
    <row r="5495" spans="1:49">
      <c r="A5495" s="44" t="s">
        <v>797</v>
      </c>
      <c r="B5495" s="45" t="s">
        <v>1031</v>
      </c>
      <c r="C5495" s="45" t="s">
        <v>760</v>
      </c>
      <c r="D5495" s="452" t="s">
        <v>3000</v>
      </c>
      <c r="E5495" s="367" t="s">
        <v>785</v>
      </c>
      <c r="F5495" s="50"/>
      <c r="G5495" s="468" t="s">
        <v>3076</v>
      </c>
      <c r="H5495" s="50" t="s">
        <v>2334</v>
      </c>
      <c r="I5495" s="42" t="s">
        <v>1363</v>
      </c>
      <c r="J5495" s="15">
        <v>28000</v>
      </c>
      <c r="M5495" s="15">
        <v>1000</v>
      </c>
      <c r="N5495" s="15">
        <v>1000</v>
      </c>
      <c r="O5495" s="15">
        <v>9400</v>
      </c>
      <c r="Q5495" s="15">
        <v>5000</v>
      </c>
      <c r="S5495" s="15">
        <v>2000</v>
      </c>
      <c r="U5495" s="15">
        <v>18400</v>
      </c>
      <c r="V5495" s="15">
        <v>9600</v>
      </c>
      <c r="AH5495" s="15">
        <v>0</v>
      </c>
      <c r="AI5495" s="15">
        <v>0</v>
      </c>
      <c r="AU5495" s="15">
        <v>0</v>
      </c>
      <c r="AV5495" s="15">
        <v>0</v>
      </c>
      <c r="AW5495" s="15">
        <f t="shared" si="1557"/>
        <v>18400</v>
      </c>
    </row>
    <row r="5496" spans="1:49">
      <c r="A5496" s="44" t="s">
        <v>797</v>
      </c>
      <c r="B5496" s="45" t="s">
        <v>1031</v>
      </c>
      <c r="C5496" s="45" t="s">
        <v>760</v>
      </c>
      <c r="D5496" s="452" t="s">
        <v>3000</v>
      </c>
      <c r="E5496" s="213" t="s">
        <v>1364</v>
      </c>
      <c r="F5496" s="65"/>
      <c r="G5496" s="65"/>
      <c r="H5496" s="65"/>
      <c r="I5496" s="260" t="s">
        <v>2104</v>
      </c>
      <c r="J5496" s="9">
        <f>SUM(J5497:J5506)</f>
        <v>191467</v>
      </c>
      <c r="K5496" s="9">
        <f t="shared" ref="K5496:AT5496" si="1561">SUM(K5497:K5506)</f>
        <v>3674</v>
      </c>
      <c r="L5496" s="9">
        <f t="shared" si="1561"/>
        <v>77000</v>
      </c>
      <c r="M5496" s="9">
        <f t="shared" si="1561"/>
        <v>44467</v>
      </c>
      <c r="N5496" s="9">
        <f t="shared" si="1561"/>
        <v>8050</v>
      </c>
      <c r="O5496" s="9">
        <f t="shared" si="1561"/>
        <v>24691</v>
      </c>
      <c r="P5496" s="9">
        <f t="shared" si="1561"/>
        <v>17600</v>
      </c>
      <c r="Q5496" s="9">
        <f t="shared" si="1561"/>
        <v>2000</v>
      </c>
      <c r="R5496" s="9">
        <f t="shared" si="1561"/>
        <v>0</v>
      </c>
      <c r="S5496" s="9">
        <f t="shared" si="1561"/>
        <v>8020</v>
      </c>
      <c r="T5496" s="9">
        <f t="shared" si="1561"/>
        <v>2139</v>
      </c>
      <c r="U5496" s="9">
        <v>187641</v>
      </c>
      <c r="V5496" s="9">
        <v>3826</v>
      </c>
      <c r="W5496" s="9">
        <f>SUM(W5497:W5506)</f>
        <v>5500</v>
      </c>
      <c r="X5496" s="9">
        <f t="shared" si="1561"/>
        <v>0</v>
      </c>
      <c r="Y5496" s="9">
        <f t="shared" si="1561"/>
        <v>0</v>
      </c>
      <c r="Z5496" s="9">
        <f t="shared" si="1561"/>
        <v>0</v>
      </c>
      <c r="AA5496" s="9">
        <f t="shared" si="1561"/>
        <v>0</v>
      </c>
      <c r="AB5496" s="9">
        <f t="shared" si="1561"/>
        <v>0</v>
      </c>
      <c r="AC5496" s="9">
        <f t="shared" si="1561"/>
        <v>0</v>
      </c>
      <c r="AD5496" s="9">
        <f t="shared" si="1561"/>
        <v>0</v>
      </c>
      <c r="AE5496" s="9">
        <f t="shared" si="1561"/>
        <v>0</v>
      </c>
      <c r="AF5496" s="9">
        <f t="shared" si="1561"/>
        <v>0</v>
      </c>
      <c r="AG5496" s="9">
        <f t="shared" si="1561"/>
        <v>0</v>
      </c>
      <c r="AH5496" s="9">
        <v>0</v>
      </c>
      <c r="AI5496" s="9">
        <v>5500</v>
      </c>
      <c r="AJ5496" s="9">
        <f>SUM(AJ5497:AJ5506)</f>
        <v>2000</v>
      </c>
      <c r="AK5496" s="9">
        <f t="shared" si="1561"/>
        <v>0</v>
      </c>
      <c r="AL5496" s="9">
        <f t="shared" si="1561"/>
        <v>0</v>
      </c>
      <c r="AM5496" s="9">
        <f t="shared" si="1561"/>
        <v>0</v>
      </c>
      <c r="AN5496" s="9">
        <f t="shared" si="1561"/>
        <v>0</v>
      </c>
      <c r="AO5496" s="9">
        <f t="shared" si="1561"/>
        <v>0</v>
      </c>
      <c r="AP5496" s="9">
        <f t="shared" si="1561"/>
        <v>0</v>
      </c>
      <c r="AQ5496" s="9">
        <f t="shared" si="1561"/>
        <v>0</v>
      </c>
      <c r="AR5496" s="9">
        <f t="shared" si="1561"/>
        <v>0</v>
      </c>
      <c r="AS5496" s="9">
        <f t="shared" si="1561"/>
        <v>0</v>
      </c>
      <c r="AT5496" s="9">
        <f t="shared" si="1561"/>
        <v>0</v>
      </c>
      <c r="AU5496" s="9">
        <v>0</v>
      </c>
      <c r="AV5496" s="9">
        <v>2000</v>
      </c>
      <c r="AW5496" s="9">
        <f t="shared" si="1557"/>
        <v>187641</v>
      </c>
    </row>
    <row r="5497" spans="1:49">
      <c r="A5497" s="44" t="s">
        <v>797</v>
      </c>
      <c r="B5497" s="45" t="s">
        <v>1031</v>
      </c>
      <c r="C5497" s="45" t="s">
        <v>760</v>
      </c>
      <c r="D5497" s="452" t="s">
        <v>3000</v>
      </c>
      <c r="E5497" s="367" t="s">
        <v>786</v>
      </c>
      <c r="F5497" s="50"/>
      <c r="G5497" s="468" t="s">
        <v>3076</v>
      </c>
      <c r="H5497" s="50" t="s">
        <v>2334</v>
      </c>
      <c r="I5497" s="42" t="s">
        <v>1191</v>
      </c>
      <c r="J5497" s="15">
        <v>11500</v>
      </c>
      <c r="K5497" s="15">
        <v>50</v>
      </c>
      <c r="L5497" s="15">
        <v>3000</v>
      </c>
      <c r="M5497" s="15">
        <v>450</v>
      </c>
      <c r="N5497" s="15">
        <v>3500</v>
      </c>
      <c r="O5497" s="15">
        <v>3500</v>
      </c>
      <c r="T5497" s="15">
        <v>1000</v>
      </c>
      <c r="U5497" s="15">
        <v>11500</v>
      </c>
      <c r="V5497" s="15">
        <v>0</v>
      </c>
      <c r="AH5497" s="15">
        <v>0</v>
      </c>
      <c r="AI5497" s="15">
        <v>0</v>
      </c>
      <c r="AU5497" s="15">
        <v>0</v>
      </c>
      <c r="AV5497" s="15">
        <v>0</v>
      </c>
      <c r="AW5497" s="15">
        <f t="shared" si="1557"/>
        <v>11500</v>
      </c>
    </row>
    <row r="5498" spans="1:49">
      <c r="A5498" s="44" t="s">
        <v>797</v>
      </c>
      <c r="B5498" s="45" t="s">
        <v>1031</v>
      </c>
      <c r="C5498" s="45" t="s">
        <v>760</v>
      </c>
      <c r="D5498" s="452" t="s">
        <v>3000</v>
      </c>
      <c r="E5498" s="367" t="s">
        <v>1528</v>
      </c>
      <c r="F5498" s="50"/>
      <c r="G5498" s="468" t="s">
        <v>3076</v>
      </c>
      <c r="H5498" s="50" t="s">
        <v>2334</v>
      </c>
      <c r="I5498" s="42" t="s">
        <v>989</v>
      </c>
      <c r="J5498" s="15">
        <v>8500</v>
      </c>
      <c r="K5498" s="15">
        <v>1750</v>
      </c>
      <c r="M5498" s="15">
        <v>4300</v>
      </c>
      <c r="N5498" s="15">
        <v>2000</v>
      </c>
      <c r="U5498" s="15">
        <v>8050</v>
      </c>
      <c r="V5498" s="15">
        <v>450</v>
      </c>
      <c r="AH5498" s="15">
        <v>0</v>
      </c>
      <c r="AI5498" s="15">
        <v>0</v>
      </c>
      <c r="AU5498" s="15">
        <v>0</v>
      </c>
      <c r="AV5498" s="15">
        <v>0</v>
      </c>
      <c r="AW5498" s="15">
        <f t="shared" si="1557"/>
        <v>8050</v>
      </c>
    </row>
    <row r="5499" spans="1:49">
      <c r="A5499" s="44" t="s">
        <v>797</v>
      </c>
      <c r="B5499" s="45" t="s">
        <v>1031</v>
      </c>
      <c r="C5499" s="45" t="s">
        <v>760</v>
      </c>
      <c r="D5499" s="452" t="s">
        <v>3000</v>
      </c>
      <c r="E5499" s="367" t="s">
        <v>1679</v>
      </c>
      <c r="F5499" s="50"/>
      <c r="G5499" s="468" t="s">
        <v>3076</v>
      </c>
      <c r="H5499" s="50" t="s">
        <v>2334</v>
      </c>
      <c r="I5499" s="42" t="s">
        <v>1048</v>
      </c>
      <c r="J5499" s="15">
        <v>2000</v>
      </c>
      <c r="K5499" s="15">
        <v>200</v>
      </c>
      <c r="M5499" s="15">
        <v>250</v>
      </c>
      <c r="N5499" s="15">
        <v>550</v>
      </c>
      <c r="T5499" s="15">
        <v>1000</v>
      </c>
      <c r="U5499" s="15">
        <v>2000</v>
      </c>
      <c r="V5499" s="15">
        <v>0</v>
      </c>
      <c r="AH5499" s="15">
        <v>0</v>
      </c>
      <c r="AI5499" s="15">
        <v>0</v>
      </c>
      <c r="AU5499" s="15">
        <v>0</v>
      </c>
      <c r="AV5499" s="15">
        <v>0</v>
      </c>
      <c r="AW5499" s="15">
        <f t="shared" si="1557"/>
        <v>2000</v>
      </c>
    </row>
    <row r="5500" spans="1:49">
      <c r="A5500" s="44" t="s">
        <v>797</v>
      </c>
      <c r="B5500" s="45" t="s">
        <v>1031</v>
      </c>
      <c r="C5500" s="45" t="s">
        <v>760</v>
      </c>
      <c r="D5500" s="452" t="s">
        <v>3000</v>
      </c>
      <c r="E5500" s="367" t="s">
        <v>787</v>
      </c>
      <c r="F5500" s="50"/>
      <c r="G5500" s="468" t="s">
        <v>3076</v>
      </c>
      <c r="H5500" s="50" t="s">
        <v>2334</v>
      </c>
      <c r="I5500" s="42" t="s">
        <v>2078</v>
      </c>
      <c r="J5500" s="15">
        <v>25000</v>
      </c>
      <c r="L5500" s="15">
        <v>5000</v>
      </c>
      <c r="M5500" s="15">
        <v>1300</v>
      </c>
      <c r="N5500" s="15">
        <v>2000</v>
      </c>
      <c r="P5500" s="15">
        <v>16700</v>
      </c>
      <c r="U5500" s="15">
        <v>25000</v>
      </c>
      <c r="V5500" s="15">
        <v>0</v>
      </c>
      <c r="W5500" s="15">
        <v>500</v>
      </c>
      <c r="AH5500" s="15">
        <v>0</v>
      </c>
      <c r="AI5500" s="15">
        <v>500</v>
      </c>
      <c r="AU5500" s="15">
        <v>0</v>
      </c>
      <c r="AV5500" s="15">
        <v>0</v>
      </c>
      <c r="AW5500" s="15">
        <f t="shared" si="1557"/>
        <v>25000</v>
      </c>
    </row>
    <row r="5501" spans="1:49">
      <c r="A5501" s="44" t="s">
        <v>797</v>
      </c>
      <c r="B5501" s="45" t="s">
        <v>1031</v>
      </c>
      <c r="C5501" s="45" t="s">
        <v>760</v>
      </c>
      <c r="D5501" s="452" t="s">
        <v>3000</v>
      </c>
      <c r="E5501" s="367" t="s">
        <v>1116</v>
      </c>
      <c r="F5501" s="50"/>
      <c r="G5501" s="468" t="s">
        <v>3076</v>
      </c>
      <c r="H5501" s="50" t="s">
        <v>2334</v>
      </c>
      <c r="I5501" s="42" t="s">
        <v>1487</v>
      </c>
      <c r="U5501" s="15">
        <v>0</v>
      </c>
      <c r="V5501" s="15">
        <v>0</v>
      </c>
      <c r="AH5501" s="15">
        <v>0</v>
      </c>
      <c r="AI5501" s="15">
        <v>0</v>
      </c>
      <c r="AU5501" s="15">
        <v>0</v>
      </c>
      <c r="AV5501" s="15">
        <v>0</v>
      </c>
      <c r="AW5501" s="15">
        <f t="shared" si="1557"/>
        <v>0</v>
      </c>
    </row>
    <row r="5502" spans="1:49">
      <c r="A5502" s="44" t="s">
        <v>797</v>
      </c>
      <c r="B5502" s="45" t="s">
        <v>1031</v>
      </c>
      <c r="C5502" s="45" t="s">
        <v>760</v>
      </c>
      <c r="D5502" s="452" t="s">
        <v>3000</v>
      </c>
      <c r="E5502" s="367" t="s">
        <v>1703</v>
      </c>
      <c r="F5502" s="50"/>
      <c r="G5502" s="468" t="s">
        <v>3076</v>
      </c>
      <c r="H5502" s="50" t="s">
        <v>2334</v>
      </c>
      <c r="I5502" s="42" t="s">
        <v>1047</v>
      </c>
      <c r="J5502" s="15">
        <v>2000</v>
      </c>
      <c r="K5502" s="15">
        <v>1624</v>
      </c>
      <c r="U5502" s="15">
        <v>1624</v>
      </c>
      <c r="V5502" s="15">
        <v>376</v>
      </c>
      <c r="AH5502" s="15">
        <v>0</v>
      </c>
      <c r="AI5502" s="15">
        <v>0</v>
      </c>
      <c r="AU5502" s="15">
        <v>0</v>
      </c>
      <c r="AV5502" s="15">
        <v>0</v>
      </c>
      <c r="AW5502" s="15">
        <f t="shared" si="1557"/>
        <v>1624</v>
      </c>
    </row>
    <row r="5503" spans="1:49">
      <c r="A5503" s="44" t="s">
        <v>797</v>
      </c>
      <c r="B5503" s="45" t="s">
        <v>1031</v>
      </c>
      <c r="C5503" s="45" t="s">
        <v>760</v>
      </c>
      <c r="D5503" s="452" t="s">
        <v>3000</v>
      </c>
      <c r="E5503" s="367" t="s">
        <v>826</v>
      </c>
      <c r="F5503" s="50"/>
      <c r="G5503" s="468" t="s">
        <v>3076</v>
      </c>
      <c r="H5503" s="50" t="s">
        <v>2334</v>
      </c>
      <c r="I5503" s="42" t="s">
        <v>935</v>
      </c>
      <c r="J5503" s="15">
        <v>18000</v>
      </c>
      <c r="L5503" s="15">
        <v>5000</v>
      </c>
      <c r="M5503" s="15">
        <v>2000</v>
      </c>
      <c r="S5503" s="15">
        <v>8000</v>
      </c>
      <c r="U5503" s="15">
        <v>15000</v>
      </c>
      <c r="V5503" s="15">
        <v>3000</v>
      </c>
      <c r="AH5503" s="15">
        <v>0</v>
      </c>
      <c r="AI5503" s="15">
        <v>0</v>
      </c>
      <c r="AU5503" s="15">
        <v>0</v>
      </c>
      <c r="AV5503" s="15">
        <v>0</v>
      </c>
      <c r="AW5503" s="15">
        <f t="shared" si="1557"/>
        <v>15000</v>
      </c>
    </row>
    <row r="5504" spans="1:49">
      <c r="A5504" s="44" t="s">
        <v>797</v>
      </c>
      <c r="B5504" s="45" t="s">
        <v>1031</v>
      </c>
      <c r="C5504" s="45" t="s">
        <v>760</v>
      </c>
      <c r="D5504" s="452" t="s">
        <v>3000</v>
      </c>
      <c r="E5504" s="367" t="s">
        <v>1115</v>
      </c>
      <c r="F5504" s="50"/>
      <c r="G5504" s="468" t="s">
        <v>3076</v>
      </c>
      <c r="H5504" s="50" t="s">
        <v>2334</v>
      </c>
      <c r="I5504" s="42" t="s">
        <v>990</v>
      </c>
      <c r="J5504" s="15">
        <v>3000</v>
      </c>
      <c r="K5504" s="15">
        <v>50</v>
      </c>
      <c r="M5504" s="15">
        <v>600</v>
      </c>
      <c r="O5504" s="15">
        <v>191</v>
      </c>
      <c r="Q5504" s="15">
        <v>2000</v>
      </c>
      <c r="S5504" s="15">
        <v>20</v>
      </c>
      <c r="T5504" s="15">
        <v>139</v>
      </c>
      <c r="U5504" s="15">
        <v>3000</v>
      </c>
      <c r="V5504" s="15">
        <v>0</v>
      </c>
      <c r="AH5504" s="15">
        <v>0</v>
      </c>
      <c r="AI5504" s="15">
        <v>0</v>
      </c>
      <c r="AU5504" s="15">
        <v>0</v>
      </c>
      <c r="AV5504" s="15">
        <v>0</v>
      </c>
      <c r="AW5504" s="15">
        <f t="shared" si="1557"/>
        <v>3000</v>
      </c>
    </row>
    <row r="5505" spans="1:49">
      <c r="A5505" s="44" t="s">
        <v>797</v>
      </c>
      <c r="B5505" s="45" t="s">
        <v>1031</v>
      </c>
      <c r="C5505" s="45" t="s">
        <v>760</v>
      </c>
      <c r="D5505" s="452" t="s">
        <v>3000</v>
      </c>
      <c r="E5505" s="367" t="s">
        <v>1677</v>
      </c>
      <c r="F5505" s="50"/>
      <c r="G5505" s="468" t="s">
        <v>3076</v>
      </c>
      <c r="H5505" s="50" t="s">
        <v>2334</v>
      </c>
      <c r="I5505" s="42" t="s">
        <v>1198</v>
      </c>
      <c r="J5505" s="15">
        <v>121467</v>
      </c>
      <c r="L5505" s="15">
        <v>64000</v>
      </c>
      <c r="M5505" s="15">
        <v>35567</v>
      </c>
      <c r="O5505" s="15">
        <v>21000</v>
      </c>
      <c r="P5505" s="15">
        <v>900</v>
      </c>
      <c r="U5505" s="15">
        <v>121467</v>
      </c>
      <c r="V5505" s="15">
        <v>0</v>
      </c>
      <c r="W5505" s="15">
        <v>5000</v>
      </c>
      <c r="AH5505" s="15">
        <v>0</v>
      </c>
      <c r="AI5505" s="15">
        <v>5000</v>
      </c>
      <c r="AJ5505" s="15">
        <v>2000</v>
      </c>
      <c r="AU5505" s="15">
        <v>0</v>
      </c>
      <c r="AV5505" s="15">
        <v>2000</v>
      </c>
      <c r="AW5505" s="15">
        <f t="shared" si="1557"/>
        <v>121467</v>
      </c>
    </row>
    <row r="5506" spans="1:49">
      <c r="A5506" s="44" t="s">
        <v>797</v>
      </c>
      <c r="B5506" s="45" t="s">
        <v>1031</v>
      </c>
      <c r="C5506" s="45" t="s">
        <v>760</v>
      </c>
      <c r="D5506" s="452" t="s">
        <v>3000</v>
      </c>
      <c r="E5506" s="367" t="s">
        <v>1677</v>
      </c>
      <c r="F5506" s="50" t="s">
        <v>618</v>
      </c>
      <c r="G5506" s="468" t="s">
        <v>3076</v>
      </c>
      <c r="H5506" s="50" t="s">
        <v>2334</v>
      </c>
      <c r="I5506" s="42" t="s">
        <v>25</v>
      </c>
      <c r="U5506" s="15">
        <v>0</v>
      </c>
      <c r="V5506" s="15">
        <v>0</v>
      </c>
      <c r="AH5506" s="15">
        <v>0</v>
      </c>
      <c r="AI5506" s="15">
        <v>0</v>
      </c>
      <c r="AU5506" s="15">
        <v>0</v>
      </c>
      <c r="AV5506" s="15">
        <v>0</v>
      </c>
      <c r="AW5506" s="15">
        <f t="shared" si="1557"/>
        <v>0</v>
      </c>
    </row>
    <row r="5507" spans="1:49">
      <c r="A5507" s="41"/>
      <c r="B5507" s="301"/>
      <c r="C5507" s="301"/>
      <c r="D5507" s="369"/>
      <c r="E5507" s="213"/>
      <c r="F5507" s="65"/>
      <c r="G5507" s="65"/>
      <c r="H5507" s="65"/>
      <c r="I5507" s="49" t="s">
        <v>3</v>
      </c>
      <c r="J5507" s="192">
        <f>SUM(J5508)</f>
        <v>0</v>
      </c>
      <c r="K5507" s="192">
        <f t="shared" ref="K5507:AT5507" si="1562">SUM(K5508)</f>
        <v>0</v>
      </c>
      <c r="L5507" s="192">
        <f t="shared" si="1562"/>
        <v>0</v>
      </c>
      <c r="M5507" s="192">
        <f t="shared" si="1562"/>
        <v>0</v>
      </c>
      <c r="N5507" s="192">
        <f t="shared" si="1562"/>
        <v>0</v>
      </c>
      <c r="O5507" s="192">
        <f t="shared" si="1562"/>
        <v>0</v>
      </c>
      <c r="P5507" s="192">
        <f t="shared" si="1562"/>
        <v>0</v>
      </c>
      <c r="Q5507" s="192">
        <f t="shared" si="1562"/>
        <v>0</v>
      </c>
      <c r="R5507" s="192">
        <f t="shared" si="1562"/>
        <v>0</v>
      </c>
      <c r="S5507" s="192">
        <f t="shared" si="1562"/>
        <v>0</v>
      </c>
      <c r="T5507" s="192">
        <f t="shared" si="1562"/>
        <v>0</v>
      </c>
      <c r="U5507" s="192">
        <v>0</v>
      </c>
      <c r="V5507" s="192">
        <v>0</v>
      </c>
      <c r="W5507" s="192">
        <f>SUM(W5508)</f>
        <v>0</v>
      </c>
      <c r="X5507" s="192">
        <f t="shared" si="1562"/>
        <v>0</v>
      </c>
      <c r="Y5507" s="192">
        <f t="shared" si="1562"/>
        <v>0</v>
      </c>
      <c r="Z5507" s="192">
        <f t="shared" si="1562"/>
        <v>0</v>
      </c>
      <c r="AA5507" s="192">
        <f t="shared" si="1562"/>
        <v>0</v>
      </c>
      <c r="AB5507" s="192">
        <f t="shared" si="1562"/>
        <v>0</v>
      </c>
      <c r="AC5507" s="192">
        <f t="shared" si="1562"/>
        <v>0</v>
      </c>
      <c r="AD5507" s="192">
        <f t="shared" si="1562"/>
        <v>0</v>
      </c>
      <c r="AE5507" s="192">
        <f t="shared" si="1562"/>
        <v>0</v>
      </c>
      <c r="AF5507" s="192">
        <f t="shared" si="1562"/>
        <v>0</v>
      </c>
      <c r="AG5507" s="192">
        <f t="shared" si="1562"/>
        <v>0</v>
      </c>
      <c r="AH5507" s="192">
        <v>0</v>
      </c>
      <c r="AI5507" s="192">
        <v>0</v>
      </c>
      <c r="AJ5507" s="192">
        <f>SUM(AJ5508)</f>
        <v>0</v>
      </c>
      <c r="AK5507" s="192">
        <f t="shared" si="1562"/>
        <v>0</v>
      </c>
      <c r="AL5507" s="192">
        <f t="shared" si="1562"/>
        <v>0</v>
      </c>
      <c r="AM5507" s="192">
        <f t="shared" si="1562"/>
        <v>0</v>
      </c>
      <c r="AN5507" s="192">
        <f t="shared" si="1562"/>
        <v>0</v>
      </c>
      <c r="AO5507" s="192">
        <f t="shared" si="1562"/>
        <v>0</v>
      </c>
      <c r="AP5507" s="192">
        <f t="shared" si="1562"/>
        <v>0</v>
      </c>
      <c r="AQ5507" s="192">
        <f t="shared" si="1562"/>
        <v>0</v>
      </c>
      <c r="AR5507" s="192">
        <f t="shared" si="1562"/>
        <v>0</v>
      </c>
      <c r="AS5507" s="192">
        <f t="shared" si="1562"/>
        <v>0</v>
      </c>
      <c r="AT5507" s="192">
        <f t="shared" si="1562"/>
        <v>0</v>
      </c>
      <c r="AU5507" s="192">
        <v>0</v>
      </c>
      <c r="AV5507" s="192">
        <v>0</v>
      </c>
      <c r="AW5507" s="192">
        <f t="shared" si="1557"/>
        <v>0</v>
      </c>
    </row>
    <row r="5508" spans="1:49">
      <c r="A5508" s="44" t="s">
        <v>797</v>
      </c>
      <c r="B5508" s="45" t="s">
        <v>1031</v>
      </c>
      <c r="C5508" s="45" t="s">
        <v>760</v>
      </c>
      <c r="D5508" s="452" t="s">
        <v>3000</v>
      </c>
      <c r="E5508" s="213" t="s">
        <v>833</v>
      </c>
      <c r="F5508" s="65"/>
      <c r="G5508" s="65"/>
      <c r="H5508" s="65"/>
      <c r="I5508" s="53" t="s">
        <v>1</v>
      </c>
      <c r="J5508" s="19">
        <f>SUM(J5509:J5509)</f>
        <v>0</v>
      </c>
      <c r="K5508" s="19">
        <f t="shared" ref="K5508:AT5508" si="1563">SUM(K5509:K5509)</f>
        <v>0</v>
      </c>
      <c r="L5508" s="19">
        <f t="shared" si="1563"/>
        <v>0</v>
      </c>
      <c r="M5508" s="19">
        <f t="shared" si="1563"/>
        <v>0</v>
      </c>
      <c r="N5508" s="19">
        <f t="shared" si="1563"/>
        <v>0</v>
      </c>
      <c r="O5508" s="19">
        <f t="shared" si="1563"/>
        <v>0</v>
      </c>
      <c r="P5508" s="19">
        <f t="shared" si="1563"/>
        <v>0</v>
      </c>
      <c r="Q5508" s="19">
        <f t="shared" si="1563"/>
        <v>0</v>
      </c>
      <c r="R5508" s="19">
        <f t="shared" si="1563"/>
        <v>0</v>
      </c>
      <c r="S5508" s="19">
        <f t="shared" si="1563"/>
        <v>0</v>
      </c>
      <c r="T5508" s="19">
        <f t="shared" si="1563"/>
        <v>0</v>
      </c>
      <c r="U5508" s="19">
        <v>0</v>
      </c>
      <c r="V5508" s="19">
        <v>0</v>
      </c>
      <c r="W5508" s="19">
        <f>SUM(W5509:W5509)</f>
        <v>0</v>
      </c>
      <c r="X5508" s="19">
        <f t="shared" si="1563"/>
        <v>0</v>
      </c>
      <c r="Y5508" s="19">
        <f t="shared" si="1563"/>
        <v>0</v>
      </c>
      <c r="Z5508" s="19">
        <f t="shared" si="1563"/>
        <v>0</v>
      </c>
      <c r="AA5508" s="19">
        <f t="shared" si="1563"/>
        <v>0</v>
      </c>
      <c r="AB5508" s="19">
        <f t="shared" si="1563"/>
        <v>0</v>
      </c>
      <c r="AC5508" s="19">
        <f t="shared" si="1563"/>
        <v>0</v>
      </c>
      <c r="AD5508" s="19">
        <f t="shared" si="1563"/>
        <v>0</v>
      </c>
      <c r="AE5508" s="19">
        <f t="shared" si="1563"/>
        <v>0</v>
      </c>
      <c r="AF5508" s="19">
        <f t="shared" si="1563"/>
        <v>0</v>
      </c>
      <c r="AG5508" s="19">
        <f t="shared" si="1563"/>
        <v>0</v>
      </c>
      <c r="AH5508" s="19">
        <v>0</v>
      </c>
      <c r="AI5508" s="19">
        <v>0</v>
      </c>
      <c r="AJ5508" s="19">
        <f>SUM(AJ5509:AJ5509)</f>
        <v>0</v>
      </c>
      <c r="AK5508" s="19">
        <f t="shared" si="1563"/>
        <v>0</v>
      </c>
      <c r="AL5508" s="19">
        <f t="shared" si="1563"/>
        <v>0</v>
      </c>
      <c r="AM5508" s="19">
        <f t="shared" si="1563"/>
        <v>0</v>
      </c>
      <c r="AN5508" s="19">
        <f t="shared" si="1563"/>
        <v>0</v>
      </c>
      <c r="AO5508" s="19">
        <f t="shared" si="1563"/>
        <v>0</v>
      </c>
      <c r="AP5508" s="19">
        <f t="shared" si="1563"/>
        <v>0</v>
      </c>
      <c r="AQ5508" s="19">
        <f t="shared" si="1563"/>
        <v>0</v>
      </c>
      <c r="AR5508" s="19">
        <f t="shared" si="1563"/>
        <v>0</v>
      </c>
      <c r="AS5508" s="19">
        <f t="shared" si="1563"/>
        <v>0</v>
      </c>
      <c r="AT5508" s="19">
        <f t="shared" si="1563"/>
        <v>0</v>
      </c>
      <c r="AU5508" s="19">
        <v>0</v>
      </c>
      <c r="AV5508" s="19">
        <v>0</v>
      </c>
      <c r="AW5508" s="19">
        <f t="shared" si="1557"/>
        <v>0</v>
      </c>
    </row>
    <row r="5509" spans="1:49" s="59" customFormat="1">
      <c r="A5509" s="44" t="s">
        <v>797</v>
      </c>
      <c r="B5509" s="45" t="s">
        <v>1031</v>
      </c>
      <c r="C5509" s="45" t="s">
        <v>760</v>
      </c>
      <c r="D5509" s="452" t="s">
        <v>3000</v>
      </c>
      <c r="E5509" s="57" t="s">
        <v>1517</v>
      </c>
      <c r="F5509" s="58"/>
      <c r="G5509" s="468" t="s">
        <v>3076</v>
      </c>
      <c r="H5509" s="50" t="s">
        <v>2334</v>
      </c>
      <c r="I5509" s="188" t="s">
        <v>2584</v>
      </c>
      <c r="J5509" s="13"/>
      <c r="K5509" s="13"/>
      <c r="L5509" s="13"/>
      <c r="M5509" s="13"/>
      <c r="N5509" s="13"/>
      <c r="O5509" s="13"/>
      <c r="P5509" s="13"/>
      <c r="Q5509" s="13"/>
      <c r="R5509" s="13"/>
      <c r="S5509" s="13"/>
      <c r="T5509" s="13"/>
      <c r="U5509" s="13">
        <v>0</v>
      </c>
      <c r="V5509" s="13">
        <v>0</v>
      </c>
      <c r="W5509" s="13"/>
      <c r="X5509" s="13"/>
      <c r="Y5509" s="13"/>
      <c r="Z5509" s="13"/>
      <c r="AA5509" s="13"/>
      <c r="AB5509" s="13"/>
      <c r="AC5509" s="13"/>
      <c r="AD5509" s="13"/>
      <c r="AE5509" s="13"/>
      <c r="AF5509" s="13"/>
      <c r="AG5509" s="13"/>
      <c r="AH5509" s="13">
        <v>0</v>
      </c>
      <c r="AI5509" s="13">
        <v>0</v>
      </c>
      <c r="AJ5509" s="13"/>
      <c r="AK5509" s="13"/>
      <c r="AL5509" s="13"/>
      <c r="AM5509" s="13"/>
      <c r="AN5509" s="13"/>
      <c r="AO5509" s="13"/>
      <c r="AP5509" s="13"/>
      <c r="AQ5509" s="13"/>
      <c r="AR5509" s="13"/>
      <c r="AS5509" s="13"/>
      <c r="AT5509" s="13"/>
      <c r="AU5509" s="13">
        <v>0</v>
      </c>
      <c r="AV5509" s="13">
        <v>0</v>
      </c>
      <c r="AW5509" s="13">
        <f t="shared" si="1557"/>
        <v>0</v>
      </c>
    </row>
    <row r="5510" spans="1:49">
      <c r="A5510" s="44"/>
      <c r="B5510" s="45"/>
      <c r="C5510" s="45"/>
      <c r="D5510" s="45"/>
      <c r="E5510" s="531"/>
      <c r="F5510" s="50"/>
      <c r="G5510" s="50"/>
      <c r="H5510" s="50"/>
      <c r="I5510" s="49" t="s">
        <v>1157</v>
      </c>
      <c r="J5510" s="12">
        <f>SUM(J5511)</f>
        <v>116000</v>
      </c>
      <c r="K5510" s="12">
        <f t="shared" ref="K5510:AT5510" si="1564">SUM(K5511)</f>
        <v>0</v>
      </c>
      <c r="L5510" s="12">
        <f t="shared" si="1564"/>
        <v>2000</v>
      </c>
      <c r="M5510" s="12">
        <f t="shared" si="1564"/>
        <v>2100</v>
      </c>
      <c r="N5510" s="12">
        <f t="shared" si="1564"/>
        <v>21000</v>
      </c>
      <c r="O5510" s="12">
        <f t="shared" si="1564"/>
        <v>10000</v>
      </c>
      <c r="P5510" s="12">
        <f t="shared" si="1564"/>
        <v>0</v>
      </c>
      <c r="Q5510" s="12">
        <f t="shared" si="1564"/>
        <v>0</v>
      </c>
      <c r="R5510" s="12">
        <f t="shared" si="1564"/>
        <v>20000</v>
      </c>
      <c r="S5510" s="12">
        <f t="shared" si="1564"/>
        <v>4300</v>
      </c>
      <c r="T5510" s="12">
        <f t="shared" si="1564"/>
        <v>0</v>
      </c>
      <c r="U5510" s="12">
        <v>59400</v>
      </c>
      <c r="V5510" s="12">
        <v>56600</v>
      </c>
      <c r="W5510" s="12">
        <f>SUM(W5511)</f>
        <v>0</v>
      </c>
      <c r="X5510" s="12">
        <f t="shared" si="1564"/>
        <v>0</v>
      </c>
      <c r="Y5510" s="12">
        <f t="shared" si="1564"/>
        <v>0</v>
      </c>
      <c r="Z5510" s="12">
        <f t="shared" si="1564"/>
        <v>0</v>
      </c>
      <c r="AA5510" s="12">
        <f t="shared" si="1564"/>
        <v>0</v>
      </c>
      <c r="AB5510" s="12">
        <f t="shared" si="1564"/>
        <v>0</v>
      </c>
      <c r="AC5510" s="12">
        <f t="shared" si="1564"/>
        <v>0</v>
      </c>
      <c r="AD5510" s="12">
        <f t="shared" si="1564"/>
        <v>0</v>
      </c>
      <c r="AE5510" s="12">
        <f t="shared" si="1564"/>
        <v>0</v>
      </c>
      <c r="AF5510" s="12">
        <f t="shared" si="1564"/>
        <v>0</v>
      </c>
      <c r="AG5510" s="12">
        <f t="shared" si="1564"/>
        <v>0</v>
      </c>
      <c r="AH5510" s="12">
        <v>0</v>
      </c>
      <c r="AI5510" s="12">
        <v>0</v>
      </c>
      <c r="AJ5510" s="12">
        <f>SUM(AJ5511)</f>
        <v>1000</v>
      </c>
      <c r="AK5510" s="12">
        <f t="shared" si="1564"/>
        <v>0</v>
      </c>
      <c r="AL5510" s="12">
        <f t="shared" si="1564"/>
        <v>0</v>
      </c>
      <c r="AM5510" s="12">
        <f t="shared" si="1564"/>
        <v>0</v>
      </c>
      <c r="AN5510" s="12">
        <f t="shared" si="1564"/>
        <v>0</v>
      </c>
      <c r="AO5510" s="12">
        <f t="shared" si="1564"/>
        <v>0</v>
      </c>
      <c r="AP5510" s="12">
        <f t="shared" si="1564"/>
        <v>0</v>
      </c>
      <c r="AQ5510" s="12">
        <f t="shared" si="1564"/>
        <v>0</v>
      </c>
      <c r="AR5510" s="12">
        <f t="shared" si="1564"/>
        <v>0</v>
      </c>
      <c r="AS5510" s="12">
        <f t="shared" si="1564"/>
        <v>0</v>
      </c>
      <c r="AT5510" s="12">
        <f t="shared" si="1564"/>
        <v>0</v>
      </c>
      <c r="AU5510" s="12">
        <v>0</v>
      </c>
      <c r="AV5510" s="12">
        <v>1000</v>
      </c>
      <c r="AW5510" s="12">
        <f t="shared" si="1557"/>
        <v>59400</v>
      </c>
    </row>
    <row r="5511" spans="1:49">
      <c r="A5511" s="44" t="s">
        <v>797</v>
      </c>
      <c r="B5511" s="45" t="s">
        <v>1031</v>
      </c>
      <c r="C5511" s="45" t="s">
        <v>760</v>
      </c>
      <c r="D5511" s="452" t="s">
        <v>3000</v>
      </c>
      <c r="E5511" s="213" t="s">
        <v>1402</v>
      </c>
      <c r="F5511" s="65"/>
      <c r="G5511" s="65"/>
      <c r="H5511" s="65"/>
      <c r="I5511" s="260" t="s">
        <v>1158</v>
      </c>
      <c r="J5511" s="9">
        <f>SUM(J5512:J5513)</f>
        <v>116000</v>
      </c>
      <c r="K5511" s="9">
        <f t="shared" ref="K5511:AT5511" si="1565">SUM(K5512:K5513)</f>
        <v>0</v>
      </c>
      <c r="L5511" s="9">
        <f t="shared" si="1565"/>
        <v>2000</v>
      </c>
      <c r="M5511" s="9">
        <f t="shared" si="1565"/>
        <v>2100</v>
      </c>
      <c r="N5511" s="9">
        <f t="shared" si="1565"/>
        <v>21000</v>
      </c>
      <c r="O5511" s="9">
        <f t="shared" si="1565"/>
        <v>10000</v>
      </c>
      <c r="P5511" s="9">
        <f t="shared" si="1565"/>
        <v>0</v>
      </c>
      <c r="Q5511" s="9">
        <f t="shared" si="1565"/>
        <v>0</v>
      </c>
      <c r="R5511" s="9">
        <f t="shared" si="1565"/>
        <v>20000</v>
      </c>
      <c r="S5511" s="9">
        <f t="shared" si="1565"/>
        <v>4300</v>
      </c>
      <c r="T5511" s="9">
        <f t="shared" si="1565"/>
        <v>0</v>
      </c>
      <c r="U5511" s="9">
        <v>59400</v>
      </c>
      <c r="V5511" s="9">
        <v>56600</v>
      </c>
      <c r="W5511" s="9">
        <f>SUM(W5512:W5513)</f>
        <v>0</v>
      </c>
      <c r="X5511" s="9">
        <f t="shared" si="1565"/>
        <v>0</v>
      </c>
      <c r="Y5511" s="9">
        <f t="shared" si="1565"/>
        <v>0</v>
      </c>
      <c r="Z5511" s="9">
        <f t="shared" si="1565"/>
        <v>0</v>
      </c>
      <c r="AA5511" s="9">
        <f t="shared" si="1565"/>
        <v>0</v>
      </c>
      <c r="AB5511" s="9">
        <f t="shared" si="1565"/>
        <v>0</v>
      </c>
      <c r="AC5511" s="9">
        <f t="shared" si="1565"/>
        <v>0</v>
      </c>
      <c r="AD5511" s="9">
        <f t="shared" si="1565"/>
        <v>0</v>
      </c>
      <c r="AE5511" s="9">
        <f t="shared" si="1565"/>
        <v>0</v>
      </c>
      <c r="AF5511" s="9">
        <f t="shared" si="1565"/>
        <v>0</v>
      </c>
      <c r="AG5511" s="9">
        <f t="shared" si="1565"/>
        <v>0</v>
      </c>
      <c r="AH5511" s="9">
        <v>0</v>
      </c>
      <c r="AI5511" s="9">
        <v>0</v>
      </c>
      <c r="AJ5511" s="9">
        <f>SUM(AJ5512:AJ5513)</f>
        <v>1000</v>
      </c>
      <c r="AK5511" s="9">
        <f t="shared" si="1565"/>
        <v>0</v>
      </c>
      <c r="AL5511" s="9">
        <f t="shared" si="1565"/>
        <v>0</v>
      </c>
      <c r="AM5511" s="9">
        <f t="shared" si="1565"/>
        <v>0</v>
      </c>
      <c r="AN5511" s="9">
        <f t="shared" si="1565"/>
        <v>0</v>
      </c>
      <c r="AO5511" s="9">
        <f t="shared" si="1565"/>
        <v>0</v>
      </c>
      <c r="AP5511" s="9">
        <f t="shared" si="1565"/>
        <v>0</v>
      </c>
      <c r="AQ5511" s="9">
        <f t="shared" si="1565"/>
        <v>0</v>
      </c>
      <c r="AR5511" s="9">
        <f t="shared" si="1565"/>
        <v>0</v>
      </c>
      <c r="AS5511" s="9">
        <f t="shared" si="1565"/>
        <v>0</v>
      </c>
      <c r="AT5511" s="9">
        <f t="shared" si="1565"/>
        <v>0</v>
      </c>
      <c r="AU5511" s="9">
        <v>0</v>
      </c>
      <c r="AV5511" s="9">
        <v>1000</v>
      </c>
      <c r="AW5511" s="9">
        <f t="shared" si="1557"/>
        <v>59400</v>
      </c>
    </row>
    <row r="5512" spans="1:49">
      <c r="A5512" s="44" t="s">
        <v>797</v>
      </c>
      <c r="B5512" s="45" t="s">
        <v>1031</v>
      </c>
      <c r="C5512" s="45" t="s">
        <v>760</v>
      </c>
      <c r="D5512" s="452" t="s">
        <v>3000</v>
      </c>
      <c r="E5512" s="367" t="s">
        <v>1409</v>
      </c>
      <c r="F5512" s="50"/>
      <c r="G5512" s="468" t="s">
        <v>3076</v>
      </c>
      <c r="H5512" s="50" t="s">
        <v>2334</v>
      </c>
      <c r="I5512" s="42" t="s">
        <v>1691</v>
      </c>
      <c r="J5512" s="15">
        <v>56000</v>
      </c>
      <c r="L5512" s="15">
        <v>2000</v>
      </c>
      <c r="M5512" s="15">
        <v>2100</v>
      </c>
      <c r="N5512" s="15">
        <v>21000</v>
      </c>
      <c r="O5512" s="15">
        <v>10000</v>
      </c>
      <c r="R5512" s="15">
        <v>20000</v>
      </c>
      <c r="S5512" s="15">
        <v>900</v>
      </c>
      <c r="U5512" s="15">
        <v>56000</v>
      </c>
      <c r="V5512" s="15">
        <v>0</v>
      </c>
      <c r="AH5512" s="15">
        <v>0</v>
      </c>
      <c r="AI5512" s="15">
        <v>0</v>
      </c>
      <c r="AJ5512" s="15">
        <v>1000</v>
      </c>
      <c r="AU5512" s="15">
        <v>0</v>
      </c>
      <c r="AV5512" s="15">
        <v>1000</v>
      </c>
      <c r="AW5512" s="15">
        <f t="shared" si="1557"/>
        <v>56000</v>
      </c>
    </row>
    <row r="5513" spans="1:49">
      <c r="A5513" s="44" t="s">
        <v>797</v>
      </c>
      <c r="B5513" s="45" t="s">
        <v>1031</v>
      </c>
      <c r="C5513" s="45" t="s">
        <v>760</v>
      </c>
      <c r="D5513" s="452" t="s">
        <v>3000</v>
      </c>
      <c r="E5513" s="367" t="s">
        <v>1367</v>
      </c>
      <c r="F5513" s="50"/>
      <c r="G5513" s="468" t="s">
        <v>3076</v>
      </c>
      <c r="H5513" s="50" t="s">
        <v>2334</v>
      </c>
      <c r="I5513" s="42" t="s">
        <v>1400</v>
      </c>
      <c r="J5513" s="15">
        <v>60000</v>
      </c>
      <c r="S5513" s="15">
        <v>3400</v>
      </c>
      <c r="U5513" s="15">
        <v>3400</v>
      </c>
      <c r="V5513" s="15">
        <v>56600</v>
      </c>
      <c r="AH5513" s="15">
        <v>0</v>
      </c>
      <c r="AI5513" s="15">
        <v>0</v>
      </c>
      <c r="AU5513" s="15">
        <v>0</v>
      </c>
      <c r="AV5513" s="15">
        <v>0</v>
      </c>
      <c r="AW5513" s="15">
        <f t="shared" si="1557"/>
        <v>3400</v>
      </c>
    </row>
    <row r="5514" spans="1:49">
      <c r="A5514" s="44"/>
      <c r="B5514" s="45"/>
      <c r="C5514" s="45"/>
      <c r="D5514" s="45"/>
      <c r="E5514" s="367"/>
      <c r="F5514" s="50"/>
      <c r="G5514" s="50"/>
      <c r="H5514" s="50"/>
      <c r="I5514" s="42"/>
      <c r="U5514" s="15">
        <v>0</v>
      </c>
      <c r="V5514" s="15">
        <v>0</v>
      </c>
      <c r="AH5514" s="15">
        <v>0</v>
      </c>
      <c r="AI5514" s="15">
        <v>0</v>
      </c>
      <c r="AU5514" s="15">
        <v>0</v>
      </c>
      <c r="AV5514" s="15">
        <v>0</v>
      </c>
      <c r="AW5514" s="15">
        <f t="shared" si="1557"/>
        <v>0</v>
      </c>
    </row>
    <row r="5515" spans="1:49">
      <c r="A5515" s="44"/>
      <c r="B5515" s="45"/>
      <c r="C5515" s="45"/>
      <c r="D5515" s="45"/>
      <c r="E5515" s="531"/>
      <c r="F5515" s="50"/>
      <c r="G5515" s="50"/>
      <c r="H5515" s="50"/>
      <c r="I5515" s="49" t="s">
        <v>1631</v>
      </c>
      <c r="J5515" s="12">
        <f>SUM(J5485,J5510,J5507)</f>
        <v>620467</v>
      </c>
      <c r="K5515" s="12">
        <f t="shared" ref="K5515:AT5515" si="1566">SUM(K5485,K5510,K5507)</f>
        <v>4344</v>
      </c>
      <c r="L5515" s="12">
        <f t="shared" si="1566"/>
        <v>79000</v>
      </c>
      <c r="M5515" s="12">
        <f t="shared" si="1566"/>
        <v>64777</v>
      </c>
      <c r="N5515" s="12">
        <f t="shared" si="1566"/>
        <v>40050</v>
      </c>
      <c r="O5515" s="12">
        <f t="shared" si="1566"/>
        <v>64091</v>
      </c>
      <c r="P5515" s="12">
        <f t="shared" si="1566"/>
        <v>24675</v>
      </c>
      <c r="Q5515" s="12">
        <f t="shared" si="1566"/>
        <v>37000</v>
      </c>
      <c r="R5515" s="12">
        <f t="shared" si="1566"/>
        <v>20000</v>
      </c>
      <c r="S5515" s="12">
        <f t="shared" si="1566"/>
        <v>34320</v>
      </c>
      <c r="T5515" s="12">
        <f t="shared" si="1566"/>
        <v>2139</v>
      </c>
      <c r="U5515" s="12">
        <v>370396</v>
      </c>
      <c r="V5515" s="12">
        <v>250071</v>
      </c>
      <c r="W5515" s="12">
        <f>SUM(W5485,W5510,W5507)</f>
        <v>5500</v>
      </c>
      <c r="X5515" s="12">
        <f t="shared" si="1566"/>
        <v>0</v>
      </c>
      <c r="Y5515" s="12">
        <f t="shared" si="1566"/>
        <v>0</v>
      </c>
      <c r="Z5515" s="12">
        <f t="shared" si="1566"/>
        <v>0</v>
      </c>
      <c r="AA5515" s="12">
        <f t="shared" si="1566"/>
        <v>0</v>
      </c>
      <c r="AB5515" s="12">
        <f t="shared" si="1566"/>
        <v>0</v>
      </c>
      <c r="AC5515" s="12">
        <f t="shared" si="1566"/>
        <v>0</v>
      </c>
      <c r="AD5515" s="12">
        <f t="shared" si="1566"/>
        <v>0</v>
      </c>
      <c r="AE5515" s="12">
        <f t="shared" si="1566"/>
        <v>0</v>
      </c>
      <c r="AF5515" s="12">
        <f t="shared" si="1566"/>
        <v>0</v>
      </c>
      <c r="AG5515" s="12">
        <f t="shared" si="1566"/>
        <v>0</v>
      </c>
      <c r="AH5515" s="12">
        <v>0</v>
      </c>
      <c r="AI5515" s="12">
        <v>5500</v>
      </c>
      <c r="AJ5515" s="12">
        <f>SUM(AJ5485,AJ5510,AJ5507)</f>
        <v>3000</v>
      </c>
      <c r="AK5515" s="12">
        <f t="shared" si="1566"/>
        <v>0</v>
      </c>
      <c r="AL5515" s="12">
        <f t="shared" si="1566"/>
        <v>0</v>
      </c>
      <c r="AM5515" s="12">
        <f t="shared" si="1566"/>
        <v>0</v>
      </c>
      <c r="AN5515" s="12">
        <f t="shared" si="1566"/>
        <v>0</v>
      </c>
      <c r="AO5515" s="12">
        <f t="shared" si="1566"/>
        <v>0</v>
      </c>
      <c r="AP5515" s="12">
        <f t="shared" si="1566"/>
        <v>0</v>
      </c>
      <c r="AQ5515" s="12">
        <f t="shared" si="1566"/>
        <v>0</v>
      </c>
      <c r="AR5515" s="12">
        <f t="shared" si="1566"/>
        <v>0</v>
      </c>
      <c r="AS5515" s="12">
        <f t="shared" si="1566"/>
        <v>0</v>
      </c>
      <c r="AT5515" s="12">
        <f t="shared" si="1566"/>
        <v>0</v>
      </c>
      <c r="AU5515" s="12">
        <v>0</v>
      </c>
      <c r="AV5515" s="12">
        <v>3000</v>
      </c>
      <c r="AW5515" s="12">
        <f t="shared" si="1557"/>
        <v>370396</v>
      </c>
    </row>
    <row r="5516" spans="1:49">
      <c r="A5516" s="44"/>
      <c r="B5516" s="45"/>
      <c r="C5516" s="45"/>
      <c r="D5516" s="45"/>
      <c r="E5516" s="531"/>
      <c r="F5516" s="50"/>
      <c r="G5516" s="50"/>
      <c r="H5516" s="50"/>
      <c r="I5516" s="53"/>
    </row>
    <row r="5517" spans="1:49">
      <c r="A5517" s="44"/>
      <c r="B5517" s="45"/>
      <c r="C5517" s="45"/>
      <c r="D5517" s="45"/>
      <c r="E5517" s="531"/>
      <c r="F5517" s="50"/>
      <c r="G5517" s="50"/>
      <c r="H5517" s="50"/>
      <c r="I5517" s="146" t="s">
        <v>970</v>
      </c>
      <c r="J5517" s="29"/>
      <c r="K5517" s="29"/>
      <c r="L5517" s="29"/>
      <c r="M5517" s="29"/>
      <c r="N5517" s="29"/>
      <c r="O5517" s="29"/>
      <c r="P5517" s="29"/>
      <c r="Q5517" s="29"/>
      <c r="R5517" s="29"/>
      <c r="S5517" s="29"/>
      <c r="T5517" s="29"/>
      <c r="U5517" s="29"/>
      <c r="V5517" s="29"/>
      <c r="W5517" s="29"/>
      <c r="X5517" s="29"/>
      <c r="Y5517" s="29"/>
      <c r="Z5517" s="29"/>
      <c r="AA5517" s="29"/>
      <c r="AB5517" s="29"/>
      <c r="AC5517" s="29"/>
      <c r="AD5517" s="29"/>
      <c r="AE5517" s="29"/>
      <c r="AF5517" s="29"/>
      <c r="AG5517" s="29"/>
      <c r="AH5517" s="29"/>
      <c r="AI5517" s="29"/>
      <c r="AJ5517" s="29"/>
      <c r="AK5517" s="29"/>
      <c r="AL5517" s="29"/>
      <c r="AM5517" s="29"/>
      <c r="AN5517" s="29"/>
      <c r="AO5517" s="29"/>
      <c r="AP5517" s="29"/>
      <c r="AQ5517" s="29"/>
      <c r="AR5517" s="29"/>
      <c r="AS5517" s="29"/>
      <c r="AT5517" s="29"/>
      <c r="AU5517" s="29"/>
      <c r="AV5517" s="29"/>
      <c r="AW5517" s="29"/>
    </row>
    <row r="5518" spans="1:49" ht="13.5" thickBot="1">
      <c r="A5518" s="48"/>
      <c r="B5518" s="42"/>
      <c r="C5518" s="42"/>
      <c r="D5518" s="42"/>
      <c r="E5518" s="531"/>
      <c r="F5518" s="50"/>
      <c r="G5518" s="50"/>
      <c r="H5518" s="50"/>
      <c r="I5518" s="146"/>
      <c r="J5518" s="29"/>
      <c r="K5518" s="29"/>
      <c r="L5518" s="29"/>
      <c r="M5518" s="29"/>
      <c r="N5518" s="29"/>
      <c r="O5518" s="29"/>
      <c r="P5518" s="29"/>
      <c r="Q5518" s="29"/>
      <c r="R5518" s="29"/>
      <c r="S5518" s="29"/>
      <c r="T5518" s="29"/>
      <c r="U5518" s="29"/>
      <c r="V5518" s="29"/>
      <c r="W5518" s="29"/>
      <c r="X5518" s="29"/>
      <c r="Y5518" s="29"/>
      <c r="Z5518" s="29"/>
      <c r="AA5518" s="29"/>
      <c r="AB5518" s="29"/>
      <c r="AC5518" s="29"/>
      <c r="AD5518" s="29"/>
      <c r="AE5518" s="29"/>
      <c r="AF5518" s="29"/>
      <c r="AG5518" s="29"/>
      <c r="AH5518" s="29"/>
      <c r="AI5518" s="29"/>
      <c r="AJ5518" s="29"/>
      <c r="AK5518" s="29"/>
      <c r="AL5518" s="29"/>
      <c r="AM5518" s="29"/>
      <c r="AN5518" s="29"/>
      <c r="AO5518" s="29"/>
      <c r="AP5518" s="29"/>
      <c r="AQ5518" s="29"/>
      <c r="AR5518" s="29"/>
      <c r="AS5518" s="29"/>
      <c r="AT5518" s="29"/>
      <c r="AU5518" s="29"/>
      <c r="AV5518" s="29"/>
      <c r="AW5518" s="29"/>
    </row>
    <row r="5519" spans="1:49" ht="35.25" customHeight="1" thickTop="1" thickBot="1">
      <c r="A5519" s="48"/>
      <c r="B5519" s="42"/>
      <c r="C5519" s="42"/>
      <c r="D5519" s="42"/>
      <c r="E5519" s="531"/>
      <c r="F5519" s="50"/>
      <c r="G5519" s="50"/>
      <c r="H5519" s="50"/>
      <c r="I5519" s="5" t="s">
        <v>2331</v>
      </c>
      <c r="J5519" s="364" t="s">
        <v>2891</v>
      </c>
      <c r="K5519" s="364" t="s">
        <v>2879</v>
      </c>
      <c r="L5519" s="364" t="s">
        <v>2880</v>
      </c>
      <c r="M5519" s="364" t="s">
        <v>2881</v>
      </c>
      <c r="N5519" s="364" t="s">
        <v>2882</v>
      </c>
      <c r="O5519" s="364" t="s">
        <v>2883</v>
      </c>
      <c r="P5519" s="364" t="s">
        <v>2884</v>
      </c>
      <c r="Q5519" s="364" t="s">
        <v>2885</v>
      </c>
      <c r="R5519" s="364" t="s">
        <v>2886</v>
      </c>
      <c r="S5519" s="364" t="s">
        <v>2887</v>
      </c>
      <c r="T5519" s="364" t="s">
        <v>2888</v>
      </c>
      <c r="U5519" s="364" t="s">
        <v>2889</v>
      </c>
      <c r="V5519" s="364" t="s">
        <v>2890</v>
      </c>
      <c r="W5519" s="365" t="s">
        <v>2893</v>
      </c>
      <c r="X5519" s="365" t="s">
        <v>2879</v>
      </c>
      <c r="Y5519" s="365" t="s">
        <v>2880</v>
      </c>
      <c r="Z5519" s="365" t="s">
        <v>2881</v>
      </c>
      <c r="AA5519" s="365" t="s">
        <v>2882</v>
      </c>
      <c r="AB5519" s="365" t="s">
        <v>2883</v>
      </c>
      <c r="AC5519" s="365" t="s">
        <v>2884</v>
      </c>
      <c r="AD5519" s="365" t="s">
        <v>2885</v>
      </c>
      <c r="AE5519" s="365" t="s">
        <v>2886</v>
      </c>
      <c r="AF5519" s="365" t="s">
        <v>2887</v>
      </c>
      <c r="AG5519" s="365" t="s">
        <v>2888</v>
      </c>
      <c r="AH5519" s="365" t="s">
        <v>2889</v>
      </c>
      <c r="AI5519" s="365" t="s">
        <v>2890</v>
      </c>
      <c r="AJ5519" s="366" t="s">
        <v>2892</v>
      </c>
      <c r="AK5519" s="366" t="s">
        <v>2879</v>
      </c>
      <c r="AL5519" s="366" t="s">
        <v>2880</v>
      </c>
      <c r="AM5519" s="366" t="s">
        <v>2881</v>
      </c>
      <c r="AN5519" s="366" t="s">
        <v>2882</v>
      </c>
      <c r="AO5519" s="366" t="s">
        <v>2883</v>
      </c>
      <c r="AP5519" s="366" t="s">
        <v>2884</v>
      </c>
      <c r="AQ5519" s="366" t="s">
        <v>2885</v>
      </c>
      <c r="AR5519" s="366" t="s">
        <v>2886</v>
      </c>
      <c r="AS5519" s="366" t="s">
        <v>2887</v>
      </c>
      <c r="AT5519" s="366" t="s">
        <v>2888</v>
      </c>
      <c r="AU5519" s="366" t="s">
        <v>2889</v>
      </c>
      <c r="AV5519" s="366" t="s">
        <v>2890</v>
      </c>
      <c r="AW5519" s="368" t="s">
        <v>2895</v>
      </c>
    </row>
    <row r="5520" spans="1:49">
      <c r="A5520" s="48"/>
      <c r="B5520" s="42"/>
      <c r="C5520" s="42"/>
      <c r="D5520" s="42"/>
      <c r="E5520" s="531"/>
      <c r="F5520" s="50"/>
      <c r="G5520" s="50"/>
      <c r="H5520" s="50"/>
      <c r="I5520" s="34"/>
      <c r="J5520" s="202" t="s">
        <v>1224</v>
      </c>
      <c r="K5520" s="202">
        <v>1</v>
      </c>
      <c r="L5520" s="202">
        <v>2</v>
      </c>
      <c r="M5520" s="202">
        <v>3</v>
      </c>
      <c r="N5520" s="202">
        <v>4</v>
      </c>
      <c r="O5520" s="202">
        <v>5</v>
      </c>
      <c r="P5520" s="202">
        <v>6</v>
      </c>
      <c r="Q5520" s="202">
        <v>7</v>
      </c>
      <c r="R5520" s="202">
        <v>8</v>
      </c>
      <c r="S5520" s="202">
        <v>9</v>
      </c>
      <c r="T5520" s="202">
        <v>10</v>
      </c>
      <c r="U5520" s="202">
        <v>13</v>
      </c>
      <c r="V5520" s="202">
        <v>14</v>
      </c>
      <c r="W5520" s="202" t="s">
        <v>1224</v>
      </c>
      <c r="X5520" s="202">
        <v>1</v>
      </c>
      <c r="Y5520" s="202">
        <v>2</v>
      </c>
      <c r="Z5520" s="202">
        <v>3</v>
      </c>
      <c r="AA5520" s="202">
        <v>4</v>
      </c>
      <c r="AB5520" s="202">
        <v>5</v>
      </c>
      <c r="AC5520" s="202">
        <v>6</v>
      </c>
      <c r="AD5520" s="202">
        <v>7</v>
      </c>
      <c r="AE5520" s="202">
        <v>8</v>
      </c>
      <c r="AF5520" s="202">
        <v>9</v>
      </c>
      <c r="AG5520" s="202">
        <v>10</v>
      </c>
      <c r="AH5520" s="202">
        <v>13</v>
      </c>
      <c r="AI5520" s="202">
        <v>14</v>
      </c>
      <c r="AJ5520" s="202" t="s">
        <v>1224</v>
      </c>
      <c r="AK5520" s="202">
        <v>1</v>
      </c>
      <c r="AL5520" s="202">
        <v>2</v>
      </c>
      <c r="AM5520" s="202">
        <v>3</v>
      </c>
      <c r="AN5520" s="202">
        <v>4</v>
      </c>
      <c r="AO5520" s="202">
        <v>5</v>
      </c>
      <c r="AP5520" s="202">
        <v>6</v>
      </c>
      <c r="AQ5520" s="202">
        <v>7</v>
      </c>
      <c r="AR5520" s="202">
        <v>8</v>
      </c>
      <c r="AS5520" s="202">
        <v>9</v>
      </c>
      <c r="AT5520" s="202">
        <v>10</v>
      </c>
      <c r="AU5520" s="202">
        <v>13</v>
      </c>
      <c r="AV5520" s="202">
        <v>14</v>
      </c>
      <c r="AW5520" s="202">
        <v>15</v>
      </c>
    </row>
    <row r="5521" spans="1:49">
      <c r="A5521" s="48"/>
      <c r="B5521" s="42"/>
      <c r="C5521" s="42"/>
      <c r="D5521" s="42"/>
      <c r="E5521" s="531"/>
      <c r="F5521" s="50"/>
      <c r="G5521" s="50"/>
      <c r="H5521" s="50"/>
      <c r="I5521" s="276" t="s">
        <v>2379</v>
      </c>
      <c r="J5521" s="277">
        <f>SUM(J5515)</f>
        <v>620467</v>
      </c>
      <c r="K5521" s="277">
        <f t="shared" ref="K5521:AT5521" si="1567">SUM(K5515)</f>
        <v>4344</v>
      </c>
      <c r="L5521" s="277">
        <f t="shared" si="1567"/>
        <v>79000</v>
      </c>
      <c r="M5521" s="277">
        <f t="shared" si="1567"/>
        <v>64777</v>
      </c>
      <c r="N5521" s="277">
        <f t="shared" si="1567"/>
        <v>40050</v>
      </c>
      <c r="O5521" s="277">
        <f t="shared" si="1567"/>
        <v>64091</v>
      </c>
      <c r="P5521" s="277">
        <f t="shared" si="1567"/>
        <v>24675</v>
      </c>
      <c r="Q5521" s="277">
        <f t="shared" si="1567"/>
        <v>37000</v>
      </c>
      <c r="R5521" s="277">
        <f t="shared" si="1567"/>
        <v>20000</v>
      </c>
      <c r="S5521" s="277">
        <f t="shared" si="1567"/>
        <v>34320</v>
      </c>
      <c r="T5521" s="277">
        <f t="shared" si="1567"/>
        <v>2139</v>
      </c>
      <c r="U5521" s="277">
        <v>370396</v>
      </c>
      <c r="V5521" s="277">
        <v>250071</v>
      </c>
      <c r="W5521" s="277">
        <f>SUM(W5515)</f>
        <v>5500</v>
      </c>
      <c r="X5521" s="277">
        <f t="shared" si="1567"/>
        <v>0</v>
      </c>
      <c r="Y5521" s="277">
        <f t="shared" si="1567"/>
        <v>0</v>
      </c>
      <c r="Z5521" s="277">
        <f t="shared" si="1567"/>
        <v>0</v>
      </c>
      <c r="AA5521" s="277">
        <f t="shared" si="1567"/>
        <v>0</v>
      </c>
      <c r="AB5521" s="277">
        <f t="shared" si="1567"/>
        <v>0</v>
      </c>
      <c r="AC5521" s="277">
        <f t="shared" si="1567"/>
        <v>0</v>
      </c>
      <c r="AD5521" s="277">
        <f t="shared" si="1567"/>
        <v>0</v>
      </c>
      <c r="AE5521" s="277">
        <f t="shared" si="1567"/>
        <v>0</v>
      </c>
      <c r="AF5521" s="277">
        <f t="shared" si="1567"/>
        <v>0</v>
      </c>
      <c r="AG5521" s="277">
        <f t="shared" si="1567"/>
        <v>0</v>
      </c>
      <c r="AH5521" s="277">
        <v>0</v>
      </c>
      <c r="AI5521" s="277">
        <v>5500</v>
      </c>
      <c r="AJ5521" s="277">
        <f>SUM(AJ5515)</f>
        <v>3000</v>
      </c>
      <c r="AK5521" s="277">
        <f t="shared" si="1567"/>
        <v>0</v>
      </c>
      <c r="AL5521" s="277">
        <f t="shared" si="1567"/>
        <v>0</v>
      </c>
      <c r="AM5521" s="277">
        <f t="shared" si="1567"/>
        <v>0</v>
      </c>
      <c r="AN5521" s="277">
        <f t="shared" si="1567"/>
        <v>0</v>
      </c>
      <c r="AO5521" s="277">
        <f t="shared" si="1567"/>
        <v>0</v>
      </c>
      <c r="AP5521" s="277">
        <f t="shared" si="1567"/>
        <v>0</v>
      </c>
      <c r="AQ5521" s="277">
        <f t="shared" si="1567"/>
        <v>0</v>
      </c>
      <c r="AR5521" s="277">
        <f t="shared" si="1567"/>
        <v>0</v>
      </c>
      <c r="AS5521" s="277">
        <f t="shared" si="1567"/>
        <v>0</v>
      </c>
      <c r="AT5521" s="277">
        <f t="shared" si="1567"/>
        <v>0</v>
      </c>
      <c r="AU5521" s="277">
        <v>0</v>
      </c>
      <c r="AV5521" s="277">
        <v>3000</v>
      </c>
      <c r="AW5521" s="277">
        <f>U5521+AH5521+AU5521</f>
        <v>370396</v>
      </c>
    </row>
    <row r="5522" spans="1:49">
      <c r="A5522" s="48"/>
      <c r="B5522" s="42"/>
      <c r="C5522" s="42"/>
      <c r="D5522" s="42"/>
      <c r="E5522" s="531"/>
      <c r="F5522" s="50"/>
      <c r="G5522" s="50"/>
      <c r="H5522" s="50"/>
      <c r="I5522" s="276"/>
      <c r="J5522" s="277"/>
      <c r="K5522" s="277"/>
      <c r="L5522" s="277"/>
      <c r="M5522" s="277"/>
      <c r="N5522" s="277"/>
      <c r="O5522" s="277"/>
      <c r="P5522" s="277"/>
      <c r="Q5522" s="277"/>
      <c r="R5522" s="277"/>
      <c r="S5522" s="277"/>
      <c r="T5522" s="277"/>
      <c r="U5522" s="277">
        <v>0</v>
      </c>
      <c r="V5522" s="277">
        <v>0</v>
      </c>
      <c r="W5522" s="277"/>
      <c r="X5522" s="277"/>
      <c r="Y5522" s="277"/>
      <c r="Z5522" s="277"/>
      <c r="AA5522" s="277"/>
      <c r="AB5522" s="277"/>
      <c r="AC5522" s="277"/>
      <c r="AD5522" s="277"/>
      <c r="AE5522" s="277"/>
      <c r="AF5522" s="277"/>
      <c r="AG5522" s="277"/>
      <c r="AH5522" s="277">
        <v>0</v>
      </c>
      <c r="AI5522" s="277">
        <v>0</v>
      </c>
      <c r="AJ5522" s="277"/>
      <c r="AK5522" s="277"/>
      <c r="AL5522" s="277"/>
      <c r="AM5522" s="277"/>
      <c r="AN5522" s="277"/>
      <c r="AO5522" s="277"/>
      <c r="AP5522" s="277"/>
      <c r="AQ5522" s="277"/>
      <c r="AR5522" s="277"/>
      <c r="AS5522" s="277"/>
      <c r="AT5522" s="277"/>
      <c r="AU5522" s="277">
        <v>0</v>
      </c>
      <c r="AV5522" s="277">
        <v>0</v>
      </c>
      <c r="AW5522" s="277">
        <f>U5522+AH5522+AU5522</f>
        <v>0</v>
      </c>
    </row>
    <row r="5523" spans="1:49">
      <c r="A5523" s="48"/>
      <c r="B5523" s="42"/>
      <c r="C5523" s="42"/>
      <c r="D5523" s="42"/>
      <c r="E5523" s="531"/>
      <c r="F5523" s="50"/>
      <c r="G5523" s="50"/>
      <c r="H5523" s="50"/>
      <c r="I5523" s="276"/>
      <c r="J5523" s="277"/>
      <c r="K5523" s="277"/>
      <c r="L5523" s="277"/>
      <c r="M5523" s="277"/>
      <c r="N5523" s="277"/>
      <c r="O5523" s="277"/>
      <c r="P5523" s="277"/>
      <c r="Q5523" s="277"/>
      <c r="R5523" s="277"/>
      <c r="S5523" s="277"/>
      <c r="T5523" s="277"/>
      <c r="U5523" s="277">
        <v>0</v>
      </c>
      <c r="V5523" s="277">
        <v>0</v>
      </c>
      <c r="W5523" s="277"/>
      <c r="X5523" s="277"/>
      <c r="Y5523" s="277"/>
      <c r="Z5523" s="277"/>
      <c r="AA5523" s="277"/>
      <c r="AB5523" s="277"/>
      <c r="AC5523" s="277"/>
      <c r="AD5523" s="277"/>
      <c r="AE5523" s="277"/>
      <c r="AF5523" s="277"/>
      <c r="AG5523" s="277"/>
      <c r="AH5523" s="277">
        <v>0</v>
      </c>
      <c r="AI5523" s="277">
        <v>0</v>
      </c>
      <c r="AJ5523" s="277"/>
      <c r="AK5523" s="277"/>
      <c r="AL5523" s="277"/>
      <c r="AM5523" s="277"/>
      <c r="AN5523" s="277"/>
      <c r="AO5523" s="277"/>
      <c r="AP5523" s="277"/>
      <c r="AQ5523" s="277"/>
      <c r="AR5523" s="277"/>
      <c r="AS5523" s="277"/>
      <c r="AT5523" s="277"/>
      <c r="AU5523" s="277">
        <v>0</v>
      </c>
      <c r="AV5523" s="277">
        <v>0</v>
      </c>
      <c r="AW5523" s="277">
        <f>U5523+AH5523+AU5523</f>
        <v>0</v>
      </c>
    </row>
    <row r="5524" spans="1:49">
      <c r="A5524" s="48"/>
      <c r="B5524" s="42"/>
      <c r="C5524" s="42"/>
      <c r="D5524" s="42"/>
      <c r="E5524" s="531"/>
      <c r="F5524" s="50"/>
      <c r="G5524" s="50"/>
      <c r="H5524" s="50"/>
      <c r="I5524" s="276"/>
      <c r="J5524" s="277"/>
      <c r="K5524" s="277"/>
      <c r="L5524" s="277"/>
      <c r="M5524" s="277"/>
      <c r="N5524" s="277"/>
      <c r="O5524" s="277"/>
      <c r="P5524" s="277"/>
      <c r="Q5524" s="277"/>
      <c r="R5524" s="277"/>
      <c r="S5524" s="277"/>
      <c r="T5524" s="277"/>
      <c r="U5524" s="277">
        <v>0</v>
      </c>
      <c r="V5524" s="277">
        <v>0</v>
      </c>
      <c r="W5524" s="277"/>
      <c r="X5524" s="277"/>
      <c r="Y5524" s="277"/>
      <c r="Z5524" s="277"/>
      <c r="AA5524" s="277"/>
      <c r="AB5524" s="277"/>
      <c r="AC5524" s="277"/>
      <c r="AD5524" s="277"/>
      <c r="AE5524" s="277"/>
      <c r="AF5524" s="277"/>
      <c r="AG5524" s="277"/>
      <c r="AH5524" s="277">
        <v>0</v>
      </c>
      <c r="AI5524" s="277">
        <v>0</v>
      </c>
      <c r="AJ5524" s="277"/>
      <c r="AK5524" s="277"/>
      <c r="AL5524" s="277"/>
      <c r="AM5524" s="277"/>
      <c r="AN5524" s="277"/>
      <c r="AO5524" s="277"/>
      <c r="AP5524" s="277"/>
      <c r="AQ5524" s="277"/>
      <c r="AR5524" s="277"/>
      <c r="AS5524" s="277"/>
      <c r="AT5524" s="277"/>
      <c r="AU5524" s="277">
        <v>0</v>
      </c>
      <c r="AV5524" s="277">
        <v>0</v>
      </c>
      <c r="AW5524" s="277">
        <f>U5524+AH5524+AU5524</f>
        <v>0</v>
      </c>
    </row>
    <row r="5525" spans="1:49">
      <c r="A5525" s="48"/>
      <c r="B5525" s="42"/>
      <c r="C5525" s="42"/>
      <c r="D5525" s="42"/>
      <c r="E5525" s="531"/>
      <c r="F5525" s="50"/>
      <c r="G5525" s="50"/>
      <c r="H5525" s="50"/>
      <c r="I5525" s="276" t="s">
        <v>1631</v>
      </c>
      <c r="J5525" s="277">
        <f>SUM(J5521:J5524)</f>
        <v>620467</v>
      </c>
      <c r="K5525" s="277">
        <f t="shared" ref="K5525:AT5525" si="1568">SUM(K5521:K5524)</f>
        <v>4344</v>
      </c>
      <c r="L5525" s="277">
        <f t="shared" si="1568"/>
        <v>79000</v>
      </c>
      <c r="M5525" s="277">
        <f t="shared" si="1568"/>
        <v>64777</v>
      </c>
      <c r="N5525" s="277">
        <f t="shared" si="1568"/>
        <v>40050</v>
      </c>
      <c r="O5525" s="277">
        <f t="shared" si="1568"/>
        <v>64091</v>
      </c>
      <c r="P5525" s="277">
        <f t="shared" si="1568"/>
        <v>24675</v>
      </c>
      <c r="Q5525" s="277">
        <f t="shared" si="1568"/>
        <v>37000</v>
      </c>
      <c r="R5525" s="277">
        <f t="shared" si="1568"/>
        <v>20000</v>
      </c>
      <c r="S5525" s="277">
        <f t="shared" si="1568"/>
        <v>34320</v>
      </c>
      <c r="T5525" s="277">
        <f t="shared" si="1568"/>
        <v>2139</v>
      </c>
      <c r="U5525" s="277">
        <v>370396</v>
      </c>
      <c r="V5525" s="277">
        <v>250071</v>
      </c>
      <c r="W5525" s="277">
        <f>SUM(W5521:W5524)</f>
        <v>5500</v>
      </c>
      <c r="X5525" s="277">
        <f t="shared" si="1568"/>
        <v>0</v>
      </c>
      <c r="Y5525" s="277">
        <f t="shared" si="1568"/>
        <v>0</v>
      </c>
      <c r="Z5525" s="277">
        <f t="shared" si="1568"/>
        <v>0</v>
      </c>
      <c r="AA5525" s="277">
        <f t="shared" si="1568"/>
        <v>0</v>
      </c>
      <c r="AB5525" s="277">
        <f t="shared" si="1568"/>
        <v>0</v>
      </c>
      <c r="AC5525" s="277">
        <f t="shared" si="1568"/>
        <v>0</v>
      </c>
      <c r="AD5525" s="277">
        <f t="shared" si="1568"/>
        <v>0</v>
      </c>
      <c r="AE5525" s="277">
        <f t="shared" si="1568"/>
        <v>0</v>
      </c>
      <c r="AF5525" s="277">
        <f t="shared" si="1568"/>
        <v>0</v>
      </c>
      <c r="AG5525" s="277">
        <f t="shared" si="1568"/>
        <v>0</v>
      </c>
      <c r="AH5525" s="277">
        <v>0</v>
      </c>
      <c r="AI5525" s="277">
        <v>5500</v>
      </c>
      <c r="AJ5525" s="277">
        <f>SUM(AJ5521:AJ5524)</f>
        <v>3000</v>
      </c>
      <c r="AK5525" s="277">
        <f t="shared" si="1568"/>
        <v>0</v>
      </c>
      <c r="AL5525" s="277">
        <f t="shared" si="1568"/>
        <v>0</v>
      </c>
      <c r="AM5525" s="277">
        <f t="shared" si="1568"/>
        <v>0</v>
      </c>
      <c r="AN5525" s="277">
        <f t="shared" si="1568"/>
        <v>0</v>
      </c>
      <c r="AO5525" s="277">
        <f t="shared" si="1568"/>
        <v>0</v>
      </c>
      <c r="AP5525" s="277">
        <f t="shared" si="1568"/>
        <v>0</v>
      </c>
      <c r="AQ5525" s="277">
        <f t="shared" si="1568"/>
        <v>0</v>
      </c>
      <c r="AR5525" s="277">
        <f t="shared" si="1568"/>
        <v>0</v>
      </c>
      <c r="AS5525" s="277">
        <f t="shared" si="1568"/>
        <v>0</v>
      </c>
      <c r="AT5525" s="277">
        <f t="shared" si="1568"/>
        <v>0</v>
      </c>
      <c r="AU5525" s="277">
        <v>0</v>
      </c>
      <c r="AV5525" s="277">
        <v>3000</v>
      </c>
      <c r="AW5525" s="277">
        <f>U5525+AH5525+AU5525</f>
        <v>370396</v>
      </c>
    </row>
    <row r="5526" spans="1:49">
      <c r="A5526" s="48"/>
      <c r="B5526" s="42"/>
      <c r="C5526" s="42"/>
      <c r="D5526" s="42"/>
      <c r="E5526" s="531"/>
      <c r="F5526" s="50"/>
      <c r="G5526" s="50"/>
      <c r="H5526" s="50"/>
      <c r="I5526" s="146"/>
      <c r="J5526" s="29"/>
      <c r="K5526" s="29"/>
      <c r="L5526" s="29"/>
      <c r="M5526" s="29"/>
      <c r="N5526" s="29"/>
      <c r="O5526" s="29"/>
      <c r="P5526" s="29"/>
      <c r="Q5526" s="29"/>
      <c r="R5526" s="29"/>
      <c r="S5526" s="29"/>
      <c r="T5526" s="29"/>
      <c r="U5526" s="29"/>
      <c r="V5526" s="29"/>
      <c r="W5526" s="29"/>
      <c r="X5526" s="29"/>
      <c r="Y5526" s="29"/>
      <c r="Z5526" s="29"/>
      <c r="AA5526" s="29"/>
      <c r="AB5526" s="29"/>
      <c r="AC5526" s="29"/>
      <c r="AD5526" s="29"/>
      <c r="AE5526" s="29"/>
      <c r="AF5526" s="29"/>
      <c r="AG5526" s="29"/>
      <c r="AH5526" s="29"/>
      <c r="AI5526" s="29"/>
      <c r="AJ5526" s="29"/>
      <c r="AK5526" s="29"/>
      <c r="AL5526" s="29"/>
      <c r="AM5526" s="29"/>
      <c r="AN5526" s="29"/>
      <c r="AO5526" s="29"/>
      <c r="AP5526" s="29"/>
      <c r="AQ5526" s="29"/>
      <c r="AR5526" s="29"/>
      <c r="AS5526" s="29"/>
      <c r="AT5526" s="29"/>
      <c r="AU5526" s="29"/>
      <c r="AV5526" s="29"/>
      <c r="AW5526" s="29"/>
    </row>
    <row r="5527" spans="1:49">
      <c r="A5527" s="44"/>
      <c r="B5527" s="45"/>
      <c r="C5527" s="45"/>
      <c r="D5527" s="45"/>
      <c r="E5527" s="531"/>
      <c r="F5527" s="50"/>
      <c r="G5527" s="50"/>
      <c r="H5527" s="50"/>
      <c r="I5527" s="113"/>
    </row>
    <row r="5528" spans="1:49" ht="16.5" thickBot="1">
      <c r="A5528" s="78" t="s">
        <v>2146</v>
      </c>
      <c r="B5528" s="78"/>
      <c r="C5528" s="78"/>
      <c r="D5528" s="463"/>
      <c r="E5528" s="539"/>
      <c r="F5528" s="129"/>
      <c r="G5528" s="129"/>
      <c r="H5528" s="129"/>
      <c r="I5528" s="103"/>
    </row>
    <row r="5529" spans="1:49" s="151" customFormat="1" ht="36" customHeight="1" thickTop="1" thickBot="1">
      <c r="A5529" s="147" t="s">
        <v>2079</v>
      </c>
      <c r="B5529" s="5" t="s">
        <v>2080</v>
      </c>
      <c r="C5529" s="5" t="s">
        <v>1335</v>
      </c>
      <c r="D5529" s="450"/>
      <c r="E5529" s="148" t="s">
        <v>1570</v>
      </c>
      <c r="F5529" s="149" t="s">
        <v>1438</v>
      </c>
      <c r="G5529" s="149"/>
      <c r="H5529" s="149" t="s">
        <v>2332</v>
      </c>
      <c r="I5529" s="5" t="s">
        <v>856</v>
      </c>
      <c r="J5529" s="364" t="s">
        <v>2891</v>
      </c>
      <c r="K5529" s="364" t="s">
        <v>2879</v>
      </c>
      <c r="L5529" s="364" t="s">
        <v>2880</v>
      </c>
      <c r="M5529" s="364" t="s">
        <v>2881</v>
      </c>
      <c r="N5529" s="364" t="s">
        <v>2882</v>
      </c>
      <c r="O5529" s="364" t="s">
        <v>2883</v>
      </c>
      <c r="P5529" s="364" t="s">
        <v>2884</v>
      </c>
      <c r="Q5529" s="364" t="s">
        <v>2885</v>
      </c>
      <c r="R5529" s="364" t="s">
        <v>2886</v>
      </c>
      <c r="S5529" s="364" t="s">
        <v>2887</v>
      </c>
      <c r="T5529" s="364" t="s">
        <v>2888</v>
      </c>
      <c r="U5529" s="364" t="s">
        <v>2889</v>
      </c>
      <c r="V5529" s="364" t="s">
        <v>2890</v>
      </c>
      <c r="W5529" s="365" t="s">
        <v>2893</v>
      </c>
      <c r="X5529" s="365" t="s">
        <v>2879</v>
      </c>
      <c r="Y5529" s="365" t="s">
        <v>2880</v>
      </c>
      <c r="Z5529" s="365" t="s">
        <v>2881</v>
      </c>
      <c r="AA5529" s="365" t="s">
        <v>2882</v>
      </c>
      <c r="AB5529" s="365" t="s">
        <v>2883</v>
      </c>
      <c r="AC5529" s="365" t="s">
        <v>2884</v>
      </c>
      <c r="AD5529" s="365" t="s">
        <v>2885</v>
      </c>
      <c r="AE5529" s="365" t="s">
        <v>2886</v>
      </c>
      <c r="AF5529" s="365" t="s">
        <v>2887</v>
      </c>
      <c r="AG5529" s="365" t="s">
        <v>2888</v>
      </c>
      <c r="AH5529" s="365" t="s">
        <v>2889</v>
      </c>
      <c r="AI5529" s="365" t="s">
        <v>2890</v>
      </c>
      <c r="AJ5529" s="366" t="s">
        <v>2892</v>
      </c>
      <c r="AK5529" s="366" t="s">
        <v>2879</v>
      </c>
      <c r="AL5529" s="366" t="s">
        <v>2880</v>
      </c>
      <c r="AM5529" s="366" t="s">
        <v>2881</v>
      </c>
      <c r="AN5529" s="366" t="s">
        <v>2882</v>
      </c>
      <c r="AO5529" s="366" t="s">
        <v>2883</v>
      </c>
      <c r="AP5529" s="366" t="s">
        <v>2884</v>
      </c>
      <c r="AQ5529" s="366" t="s">
        <v>2885</v>
      </c>
      <c r="AR5529" s="366" t="s">
        <v>2886</v>
      </c>
      <c r="AS5529" s="366" t="s">
        <v>2887</v>
      </c>
      <c r="AT5529" s="366" t="s">
        <v>2888</v>
      </c>
      <c r="AU5529" s="366" t="s">
        <v>2889</v>
      </c>
      <c r="AV5529" s="366" t="s">
        <v>2890</v>
      </c>
      <c r="AW5529" s="368" t="s">
        <v>2895</v>
      </c>
    </row>
    <row r="5530" spans="1:49">
      <c r="A5530" s="33"/>
      <c r="B5530" s="34"/>
      <c r="C5530" s="34"/>
      <c r="D5530" s="34"/>
      <c r="E5530" s="35"/>
      <c r="F5530" s="36"/>
      <c r="G5530" s="36"/>
      <c r="H5530" s="36"/>
      <c r="I5530" s="34"/>
      <c r="J5530" s="202" t="s">
        <v>1224</v>
      </c>
      <c r="K5530" s="202">
        <v>1</v>
      </c>
      <c r="L5530" s="202">
        <v>2</v>
      </c>
      <c r="M5530" s="202">
        <v>3</v>
      </c>
      <c r="N5530" s="202">
        <v>4</v>
      </c>
      <c r="O5530" s="202">
        <v>5</v>
      </c>
      <c r="P5530" s="202">
        <v>6</v>
      </c>
      <c r="Q5530" s="202">
        <v>7</v>
      </c>
      <c r="R5530" s="202">
        <v>8</v>
      </c>
      <c r="S5530" s="202">
        <v>9</v>
      </c>
      <c r="T5530" s="202">
        <v>10</v>
      </c>
      <c r="U5530" s="202">
        <v>13</v>
      </c>
      <c r="V5530" s="202">
        <v>14</v>
      </c>
      <c r="W5530" s="202" t="s">
        <v>1224</v>
      </c>
      <c r="X5530" s="202">
        <v>1</v>
      </c>
      <c r="Y5530" s="202">
        <v>2</v>
      </c>
      <c r="Z5530" s="202">
        <v>3</v>
      </c>
      <c r="AA5530" s="202">
        <v>4</v>
      </c>
      <c r="AB5530" s="202">
        <v>5</v>
      </c>
      <c r="AC5530" s="202">
        <v>6</v>
      </c>
      <c r="AD5530" s="202">
        <v>7</v>
      </c>
      <c r="AE5530" s="202">
        <v>8</v>
      </c>
      <c r="AF5530" s="202">
        <v>9</v>
      </c>
      <c r="AG5530" s="202">
        <v>10</v>
      </c>
      <c r="AH5530" s="202">
        <v>13</v>
      </c>
      <c r="AI5530" s="202">
        <v>14</v>
      </c>
      <c r="AJ5530" s="202" t="s">
        <v>1224</v>
      </c>
      <c r="AK5530" s="202">
        <v>1</v>
      </c>
      <c r="AL5530" s="202">
        <v>2</v>
      </c>
      <c r="AM5530" s="202">
        <v>3</v>
      </c>
      <c r="AN5530" s="202">
        <v>4</v>
      </c>
      <c r="AO5530" s="202">
        <v>5</v>
      </c>
      <c r="AP5530" s="202">
        <v>6</v>
      </c>
      <c r="AQ5530" s="202">
        <v>7</v>
      </c>
      <c r="AR5530" s="202">
        <v>8</v>
      </c>
      <c r="AS5530" s="202">
        <v>9</v>
      </c>
      <c r="AT5530" s="202">
        <v>10</v>
      </c>
      <c r="AU5530" s="202">
        <v>13</v>
      </c>
      <c r="AV5530" s="202">
        <v>14</v>
      </c>
      <c r="AW5530" s="202">
        <v>15</v>
      </c>
    </row>
    <row r="5531" spans="1:49">
      <c r="A5531" s="37"/>
      <c r="B5531" s="38"/>
      <c r="C5531" s="38"/>
      <c r="D5531" s="38"/>
      <c r="E5531" s="60"/>
      <c r="F5531" s="61"/>
      <c r="G5531" s="61"/>
      <c r="H5531" s="61"/>
      <c r="I5531" s="38"/>
      <c r="J5531" s="134"/>
      <c r="K5531" s="134"/>
      <c r="L5531" s="134"/>
      <c r="M5531" s="134"/>
      <c r="N5531" s="134"/>
      <c r="O5531" s="134"/>
      <c r="P5531" s="134"/>
      <c r="Q5531" s="134"/>
      <c r="R5531" s="134"/>
      <c r="S5531" s="134"/>
      <c r="T5531" s="134"/>
      <c r="U5531" s="134"/>
      <c r="V5531" s="134"/>
      <c r="W5531" s="134"/>
      <c r="X5531" s="134"/>
      <c r="Y5531" s="134"/>
      <c r="Z5531" s="134"/>
      <c r="AA5531" s="134"/>
      <c r="AB5531" s="134"/>
      <c r="AC5531" s="134"/>
      <c r="AD5531" s="134"/>
      <c r="AE5531" s="134"/>
      <c r="AF5531" s="134"/>
      <c r="AG5531" s="134"/>
      <c r="AH5531" s="134"/>
      <c r="AI5531" s="134"/>
      <c r="AJ5531" s="134"/>
      <c r="AK5531" s="134"/>
      <c r="AL5531" s="134"/>
      <c r="AM5531" s="134"/>
      <c r="AN5531" s="134"/>
      <c r="AO5531" s="134"/>
      <c r="AP5531" s="134"/>
      <c r="AQ5531" s="134"/>
      <c r="AR5531" s="134"/>
      <c r="AS5531" s="134"/>
      <c r="AT5531" s="134"/>
      <c r="AU5531" s="134"/>
      <c r="AV5531" s="134"/>
      <c r="AW5531" s="134"/>
    </row>
    <row r="5532" spans="1:49">
      <c r="A5532" s="92" t="s">
        <v>797</v>
      </c>
      <c r="B5532" s="93" t="s">
        <v>1031</v>
      </c>
      <c r="C5532" s="93" t="s">
        <v>761</v>
      </c>
      <c r="D5532" s="460"/>
      <c r="E5532" s="531"/>
      <c r="F5532" s="50"/>
      <c r="G5532" s="50"/>
      <c r="H5532" s="50"/>
      <c r="I5532" s="41" t="s">
        <v>2053</v>
      </c>
      <c r="J5532" s="28"/>
      <c r="K5532" s="28"/>
      <c r="L5532" s="28"/>
      <c r="M5532" s="28"/>
      <c r="N5532" s="28"/>
      <c r="O5532" s="28"/>
      <c r="P5532" s="28"/>
      <c r="Q5532" s="28"/>
      <c r="R5532" s="28"/>
      <c r="S5532" s="28"/>
      <c r="T5532" s="28"/>
      <c r="U5532" s="28"/>
      <c r="V5532" s="28"/>
      <c r="W5532" s="28"/>
      <c r="X5532" s="28"/>
      <c r="Y5532" s="28"/>
      <c r="Z5532" s="28"/>
      <c r="AA5532" s="28"/>
      <c r="AB5532" s="28"/>
      <c r="AC5532" s="28"/>
      <c r="AD5532" s="28"/>
      <c r="AE5532" s="28"/>
      <c r="AF5532" s="28"/>
      <c r="AG5532" s="28"/>
      <c r="AH5532" s="28"/>
      <c r="AI5532" s="28"/>
      <c r="AJ5532" s="28"/>
      <c r="AK5532" s="28"/>
      <c r="AL5532" s="28"/>
      <c r="AM5532" s="28"/>
      <c r="AN5532" s="28"/>
      <c r="AO5532" s="28"/>
      <c r="AP5532" s="28"/>
      <c r="AQ5532" s="28"/>
      <c r="AR5532" s="28"/>
      <c r="AS5532" s="28"/>
      <c r="AT5532" s="28"/>
      <c r="AU5532" s="28"/>
      <c r="AV5532" s="28"/>
      <c r="AW5532" s="28"/>
    </row>
    <row r="5533" spans="1:49">
      <c r="A5533" s="48"/>
      <c r="B5533" s="260"/>
      <c r="C5533" s="260"/>
      <c r="D5533" s="369"/>
      <c r="E5533" s="531"/>
      <c r="F5533" s="50"/>
      <c r="G5533" s="50"/>
      <c r="H5533" s="50"/>
      <c r="I5533" s="109"/>
      <c r="J5533" s="28"/>
      <c r="K5533" s="28"/>
      <c r="L5533" s="28"/>
      <c r="M5533" s="28"/>
      <c r="N5533" s="28"/>
      <c r="O5533" s="28"/>
      <c r="P5533" s="28"/>
      <c r="Q5533" s="28"/>
      <c r="R5533" s="28"/>
      <c r="S5533" s="28"/>
      <c r="T5533" s="28"/>
      <c r="U5533" s="28"/>
      <c r="V5533" s="28"/>
      <c r="W5533" s="28"/>
      <c r="X5533" s="28"/>
      <c r="Y5533" s="28"/>
      <c r="Z5533" s="28"/>
      <c r="AA5533" s="28"/>
      <c r="AB5533" s="28"/>
      <c r="AC5533" s="28"/>
      <c r="AD5533" s="28"/>
      <c r="AE5533" s="28"/>
      <c r="AF5533" s="28"/>
      <c r="AG5533" s="28"/>
      <c r="AH5533" s="28"/>
      <c r="AI5533" s="28"/>
      <c r="AJ5533" s="28"/>
      <c r="AK5533" s="28"/>
      <c r="AL5533" s="28"/>
      <c r="AM5533" s="28"/>
      <c r="AN5533" s="28"/>
      <c r="AO5533" s="28"/>
      <c r="AP5533" s="28"/>
      <c r="AQ5533" s="28"/>
      <c r="AR5533" s="28"/>
      <c r="AS5533" s="28"/>
      <c r="AT5533" s="28"/>
      <c r="AU5533" s="28"/>
      <c r="AV5533" s="28"/>
      <c r="AW5533" s="28"/>
    </row>
    <row r="5534" spans="1:49">
      <c r="A5534" s="48"/>
      <c r="B5534" s="42"/>
      <c r="C5534" s="42"/>
      <c r="D5534" s="42"/>
      <c r="E5534" s="531"/>
      <c r="F5534" s="50"/>
      <c r="G5534" s="50"/>
      <c r="H5534" s="50"/>
      <c r="I5534" s="49" t="s">
        <v>1559</v>
      </c>
      <c r="J5534" s="12">
        <f>SUM(J5535,J5543,J5545)</f>
        <v>0</v>
      </c>
      <c r="K5534" s="12">
        <f t="shared" ref="K5534:AT5534" si="1569">SUM(K5535,K5543,K5545)</f>
        <v>0</v>
      </c>
      <c r="L5534" s="12">
        <f t="shared" si="1569"/>
        <v>0</v>
      </c>
      <c r="M5534" s="12">
        <f t="shared" si="1569"/>
        <v>0</v>
      </c>
      <c r="N5534" s="12">
        <f t="shared" si="1569"/>
        <v>0</v>
      </c>
      <c r="O5534" s="12">
        <f t="shared" si="1569"/>
        <v>0</v>
      </c>
      <c r="P5534" s="12">
        <f t="shared" si="1569"/>
        <v>0</v>
      </c>
      <c r="Q5534" s="12">
        <f t="shared" si="1569"/>
        <v>0</v>
      </c>
      <c r="R5534" s="12">
        <f t="shared" si="1569"/>
        <v>0</v>
      </c>
      <c r="S5534" s="12">
        <f t="shared" si="1569"/>
        <v>0</v>
      </c>
      <c r="T5534" s="12">
        <f t="shared" si="1569"/>
        <v>0</v>
      </c>
      <c r="U5534" s="12">
        <v>0</v>
      </c>
      <c r="V5534" s="12">
        <v>0</v>
      </c>
      <c r="W5534" s="12">
        <f>SUM(W5535,W5543,W5545)</f>
        <v>1000</v>
      </c>
      <c r="X5534" s="12">
        <f t="shared" si="1569"/>
        <v>0</v>
      </c>
      <c r="Y5534" s="12">
        <f t="shared" si="1569"/>
        <v>0</v>
      </c>
      <c r="Z5534" s="12">
        <f t="shared" si="1569"/>
        <v>0</v>
      </c>
      <c r="AA5534" s="12">
        <f t="shared" si="1569"/>
        <v>0</v>
      </c>
      <c r="AB5534" s="12">
        <f t="shared" si="1569"/>
        <v>0</v>
      </c>
      <c r="AC5534" s="12">
        <f t="shared" si="1569"/>
        <v>0</v>
      </c>
      <c r="AD5534" s="12">
        <f t="shared" si="1569"/>
        <v>0</v>
      </c>
      <c r="AE5534" s="12">
        <f t="shared" si="1569"/>
        <v>0</v>
      </c>
      <c r="AF5534" s="12">
        <f t="shared" si="1569"/>
        <v>0</v>
      </c>
      <c r="AG5534" s="12">
        <f t="shared" si="1569"/>
        <v>0</v>
      </c>
      <c r="AH5534" s="12">
        <v>0</v>
      </c>
      <c r="AI5534" s="12">
        <v>1000</v>
      </c>
      <c r="AJ5534" s="12">
        <f>SUM(AJ5535,AJ5543,AJ5545)</f>
        <v>1000</v>
      </c>
      <c r="AK5534" s="12">
        <f t="shared" si="1569"/>
        <v>0</v>
      </c>
      <c r="AL5534" s="12">
        <f t="shared" si="1569"/>
        <v>0</v>
      </c>
      <c r="AM5534" s="12">
        <f t="shared" si="1569"/>
        <v>0</v>
      </c>
      <c r="AN5534" s="12">
        <f t="shared" si="1569"/>
        <v>0</v>
      </c>
      <c r="AO5534" s="12">
        <f t="shared" si="1569"/>
        <v>0</v>
      </c>
      <c r="AP5534" s="12">
        <f t="shared" si="1569"/>
        <v>0</v>
      </c>
      <c r="AQ5534" s="12">
        <f t="shared" si="1569"/>
        <v>0</v>
      </c>
      <c r="AR5534" s="12">
        <f t="shared" si="1569"/>
        <v>0</v>
      </c>
      <c r="AS5534" s="12">
        <f t="shared" si="1569"/>
        <v>0</v>
      </c>
      <c r="AT5534" s="12">
        <f t="shared" si="1569"/>
        <v>0</v>
      </c>
      <c r="AU5534" s="12">
        <v>0</v>
      </c>
      <c r="AV5534" s="12">
        <v>1000</v>
      </c>
      <c r="AW5534" s="12">
        <f t="shared" ref="AW5534:AW5563" si="1570">U5534+AH5534+AU5534</f>
        <v>0</v>
      </c>
    </row>
    <row r="5535" spans="1:49">
      <c r="A5535" s="44" t="s">
        <v>797</v>
      </c>
      <c r="B5535" s="45" t="s">
        <v>1031</v>
      </c>
      <c r="C5535" s="45" t="s">
        <v>761</v>
      </c>
      <c r="D5535" s="452" t="s">
        <v>3001</v>
      </c>
      <c r="E5535" s="213" t="s">
        <v>771</v>
      </c>
      <c r="F5535" s="65"/>
      <c r="G5535" s="65"/>
      <c r="H5535" s="65"/>
      <c r="I5535" s="260" t="s">
        <v>1500</v>
      </c>
      <c r="J5535" s="9">
        <f>SUM(J5536:J5537)</f>
        <v>0</v>
      </c>
      <c r="K5535" s="9">
        <f t="shared" ref="K5535:AT5535" si="1571">SUM(K5536:K5537)</f>
        <v>0</v>
      </c>
      <c r="L5535" s="9">
        <f t="shared" si="1571"/>
        <v>0</v>
      </c>
      <c r="M5535" s="9">
        <f t="shared" si="1571"/>
        <v>0</v>
      </c>
      <c r="N5535" s="9">
        <f t="shared" si="1571"/>
        <v>0</v>
      </c>
      <c r="O5535" s="9">
        <f t="shared" si="1571"/>
        <v>0</v>
      </c>
      <c r="P5535" s="9">
        <f t="shared" si="1571"/>
        <v>0</v>
      </c>
      <c r="Q5535" s="9">
        <f t="shared" si="1571"/>
        <v>0</v>
      </c>
      <c r="R5535" s="9">
        <f t="shared" si="1571"/>
        <v>0</v>
      </c>
      <c r="S5535" s="9">
        <f t="shared" si="1571"/>
        <v>0</v>
      </c>
      <c r="T5535" s="9">
        <f t="shared" si="1571"/>
        <v>0</v>
      </c>
      <c r="U5535" s="9">
        <v>0</v>
      </c>
      <c r="V5535" s="9">
        <v>0</v>
      </c>
      <c r="W5535" s="9">
        <f>SUM(W5536:W5537)</f>
        <v>0</v>
      </c>
      <c r="X5535" s="9">
        <f t="shared" si="1571"/>
        <v>0</v>
      </c>
      <c r="Y5535" s="9">
        <f t="shared" si="1571"/>
        <v>0</v>
      </c>
      <c r="Z5535" s="9">
        <f t="shared" si="1571"/>
        <v>0</v>
      </c>
      <c r="AA5535" s="9">
        <f t="shared" si="1571"/>
        <v>0</v>
      </c>
      <c r="AB5535" s="9">
        <f t="shared" si="1571"/>
        <v>0</v>
      </c>
      <c r="AC5535" s="9">
        <f t="shared" si="1571"/>
        <v>0</v>
      </c>
      <c r="AD5535" s="9">
        <f t="shared" si="1571"/>
        <v>0</v>
      </c>
      <c r="AE5535" s="9">
        <f t="shared" si="1571"/>
        <v>0</v>
      </c>
      <c r="AF5535" s="9">
        <f t="shared" si="1571"/>
        <v>0</v>
      </c>
      <c r="AG5535" s="9">
        <f t="shared" si="1571"/>
        <v>0</v>
      </c>
      <c r="AH5535" s="9">
        <v>0</v>
      </c>
      <c r="AI5535" s="9">
        <v>0</v>
      </c>
      <c r="AJ5535" s="9">
        <f>SUM(AJ5536:AJ5537)</f>
        <v>0</v>
      </c>
      <c r="AK5535" s="9">
        <f t="shared" si="1571"/>
        <v>0</v>
      </c>
      <c r="AL5535" s="9">
        <f t="shared" si="1571"/>
        <v>0</v>
      </c>
      <c r="AM5535" s="9">
        <f t="shared" si="1571"/>
        <v>0</v>
      </c>
      <c r="AN5535" s="9">
        <f t="shared" si="1571"/>
        <v>0</v>
      </c>
      <c r="AO5535" s="9">
        <f t="shared" si="1571"/>
        <v>0</v>
      </c>
      <c r="AP5535" s="9">
        <f t="shared" si="1571"/>
        <v>0</v>
      </c>
      <c r="AQ5535" s="9">
        <f t="shared" si="1571"/>
        <v>0</v>
      </c>
      <c r="AR5535" s="9">
        <f t="shared" si="1571"/>
        <v>0</v>
      </c>
      <c r="AS5535" s="9">
        <f t="shared" si="1571"/>
        <v>0</v>
      </c>
      <c r="AT5535" s="9">
        <f t="shared" si="1571"/>
        <v>0</v>
      </c>
      <c r="AU5535" s="9">
        <v>0</v>
      </c>
      <c r="AV5535" s="9">
        <v>0</v>
      </c>
      <c r="AW5535" s="9">
        <f t="shared" si="1570"/>
        <v>0</v>
      </c>
    </row>
    <row r="5536" spans="1:49">
      <c r="A5536" s="44" t="s">
        <v>797</v>
      </c>
      <c r="B5536" s="45" t="s">
        <v>1031</v>
      </c>
      <c r="C5536" s="45" t="s">
        <v>761</v>
      </c>
      <c r="D5536" s="452" t="s">
        <v>3001</v>
      </c>
      <c r="E5536" s="367" t="s">
        <v>834</v>
      </c>
      <c r="F5536" s="50"/>
      <c r="G5536" s="468" t="s">
        <v>3076</v>
      </c>
      <c r="H5536" s="50" t="s">
        <v>2334</v>
      </c>
      <c r="I5536" s="42" t="s">
        <v>1165</v>
      </c>
      <c r="U5536" s="15">
        <v>0</v>
      </c>
      <c r="V5536" s="15">
        <v>0</v>
      </c>
      <c r="AH5536" s="15">
        <v>0</v>
      </c>
      <c r="AI5536" s="15">
        <v>0</v>
      </c>
      <c r="AU5536" s="15">
        <v>0</v>
      </c>
      <c r="AV5536" s="15">
        <v>0</v>
      </c>
      <c r="AW5536" s="15">
        <f t="shared" si="1570"/>
        <v>0</v>
      </c>
    </row>
    <row r="5537" spans="1:49">
      <c r="A5537" s="44" t="s">
        <v>797</v>
      </c>
      <c r="B5537" s="45" t="s">
        <v>1031</v>
      </c>
      <c r="C5537" s="45" t="s">
        <v>761</v>
      </c>
      <c r="D5537" s="452" t="s">
        <v>3001</v>
      </c>
      <c r="E5537" s="367" t="s">
        <v>772</v>
      </c>
      <c r="F5537" s="50"/>
      <c r="G5537" s="468" t="s">
        <v>3076</v>
      </c>
      <c r="H5537" s="50" t="s">
        <v>2334</v>
      </c>
      <c r="I5537" s="42" t="s">
        <v>1227</v>
      </c>
      <c r="J5537" s="15">
        <f>SUM(J5538:J5542)</f>
        <v>0</v>
      </c>
      <c r="K5537" s="15">
        <f t="shared" ref="K5537:AT5537" si="1572">SUM(K5538:K5542)</f>
        <v>0</v>
      </c>
      <c r="L5537" s="15">
        <f t="shared" si="1572"/>
        <v>0</v>
      </c>
      <c r="M5537" s="15">
        <f t="shared" si="1572"/>
        <v>0</v>
      </c>
      <c r="N5537" s="15">
        <f t="shared" si="1572"/>
        <v>0</v>
      </c>
      <c r="O5537" s="15">
        <f t="shared" si="1572"/>
        <v>0</v>
      </c>
      <c r="P5537" s="15">
        <f t="shared" si="1572"/>
        <v>0</v>
      </c>
      <c r="Q5537" s="15">
        <f t="shared" si="1572"/>
        <v>0</v>
      </c>
      <c r="R5537" s="15">
        <f t="shared" si="1572"/>
        <v>0</v>
      </c>
      <c r="S5537" s="15">
        <f t="shared" si="1572"/>
        <v>0</v>
      </c>
      <c r="T5537" s="15">
        <f t="shared" si="1572"/>
        <v>0</v>
      </c>
      <c r="U5537" s="15">
        <v>0</v>
      </c>
      <c r="V5537" s="15">
        <v>0</v>
      </c>
      <c r="W5537" s="15">
        <f>SUM(W5538:W5542)</f>
        <v>0</v>
      </c>
      <c r="X5537" s="15">
        <f t="shared" si="1572"/>
        <v>0</v>
      </c>
      <c r="Y5537" s="15">
        <f t="shared" si="1572"/>
        <v>0</v>
      </c>
      <c r="Z5537" s="15">
        <f t="shared" si="1572"/>
        <v>0</v>
      </c>
      <c r="AA5537" s="15">
        <f t="shared" si="1572"/>
        <v>0</v>
      </c>
      <c r="AB5537" s="15">
        <f t="shared" si="1572"/>
        <v>0</v>
      </c>
      <c r="AC5537" s="15">
        <f t="shared" si="1572"/>
        <v>0</v>
      </c>
      <c r="AD5537" s="15">
        <f t="shared" si="1572"/>
        <v>0</v>
      </c>
      <c r="AE5537" s="15">
        <f t="shared" si="1572"/>
        <v>0</v>
      </c>
      <c r="AF5537" s="15">
        <f t="shared" si="1572"/>
        <v>0</v>
      </c>
      <c r="AG5537" s="15">
        <f t="shared" si="1572"/>
        <v>0</v>
      </c>
      <c r="AH5537" s="15">
        <v>0</v>
      </c>
      <c r="AI5537" s="15">
        <v>0</v>
      </c>
      <c r="AJ5537" s="15">
        <f>SUM(AJ5538:AJ5542)</f>
        <v>0</v>
      </c>
      <c r="AK5537" s="15">
        <f t="shared" si="1572"/>
        <v>0</v>
      </c>
      <c r="AL5537" s="15">
        <f t="shared" si="1572"/>
        <v>0</v>
      </c>
      <c r="AM5537" s="15">
        <f t="shared" si="1572"/>
        <v>0</v>
      </c>
      <c r="AN5537" s="15">
        <f t="shared" si="1572"/>
        <v>0</v>
      </c>
      <c r="AO5537" s="15">
        <f t="shared" si="1572"/>
        <v>0</v>
      </c>
      <c r="AP5537" s="15">
        <f t="shared" si="1572"/>
        <v>0</v>
      </c>
      <c r="AQ5537" s="15">
        <f t="shared" si="1572"/>
        <v>0</v>
      </c>
      <c r="AR5537" s="15">
        <f t="shared" si="1572"/>
        <v>0</v>
      </c>
      <c r="AS5537" s="15">
        <f t="shared" si="1572"/>
        <v>0</v>
      </c>
      <c r="AT5537" s="15">
        <f t="shared" si="1572"/>
        <v>0</v>
      </c>
      <c r="AU5537" s="15">
        <v>0</v>
      </c>
      <c r="AV5537" s="15">
        <v>0</v>
      </c>
      <c r="AW5537" s="15">
        <f t="shared" si="1570"/>
        <v>0</v>
      </c>
    </row>
    <row r="5538" spans="1:49" s="144" customFormat="1">
      <c r="A5538" s="44" t="s">
        <v>797</v>
      </c>
      <c r="B5538" s="45" t="s">
        <v>1031</v>
      </c>
      <c r="C5538" s="45" t="s">
        <v>761</v>
      </c>
      <c r="D5538" s="452" t="s">
        <v>3001</v>
      </c>
      <c r="E5538" s="140" t="s">
        <v>850</v>
      </c>
      <c r="F5538" s="141" t="s">
        <v>619</v>
      </c>
      <c r="G5538" s="468" t="s">
        <v>3076</v>
      </c>
      <c r="H5538" s="50" t="s">
        <v>2334</v>
      </c>
      <c r="I5538" s="142" t="s">
        <v>1119</v>
      </c>
      <c r="J5538" s="15"/>
      <c r="K5538" s="15"/>
      <c r="L5538" s="15"/>
      <c r="M5538" s="15"/>
      <c r="N5538" s="15"/>
      <c r="O5538" s="15"/>
      <c r="P5538" s="15"/>
      <c r="Q5538" s="15"/>
      <c r="R5538" s="15"/>
      <c r="S5538" s="15"/>
      <c r="T5538" s="15"/>
      <c r="U5538" s="15">
        <v>0</v>
      </c>
      <c r="V5538" s="15">
        <v>0</v>
      </c>
      <c r="W5538" s="15"/>
      <c r="X5538" s="15"/>
      <c r="Y5538" s="15"/>
      <c r="Z5538" s="15"/>
      <c r="AA5538" s="15"/>
      <c r="AB5538" s="15"/>
      <c r="AC5538" s="15"/>
      <c r="AD5538" s="15"/>
      <c r="AE5538" s="15"/>
      <c r="AF5538" s="15"/>
      <c r="AG5538" s="15"/>
      <c r="AH5538" s="15">
        <v>0</v>
      </c>
      <c r="AI5538" s="15">
        <v>0</v>
      </c>
      <c r="AJ5538" s="15"/>
      <c r="AK5538" s="15"/>
      <c r="AL5538" s="15"/>
      <c r="AM5538" s="15"/>
      <c r="AN5538" s="15"/>
      <c r="AO5538" s="15"/>
      <c r="AP5538" s="15"/>
      <c r="AQ5538" s="15"/>
      <c r="AR5538" s="15"/>
      <c r="AS5538" s="15"/>
      <c r="AT5538" s="15"/>
      <c r="AU5538" s="15">
        <v>0</v>
      </c>
      <c r="AV5538" s="15">
        <v>0</v>
      </c>
      <c r="AW5538" s="15">
        <f t="shared" si="1570"/>
        <v>0</v>
      </c>
    </row>
    <row r="5539" spans="1:49" s="144" customFormat="1">
      <c r="A5539" s="44" t="s">
        <v>797</v>
      </c>
      <c r="B5539" s="45" t="s">
        <v>1031</v>
      </c>
      <c r="C5539" s="45" t="s">
        <v>761</v>
      </c>
      <c r="D5539" s="452" t="s">
        <v>3001</v>
      </c>
      <c r="E5539" s="140" t="s">
        <v>851</v>
      </c>
      <c r="F5539" s="141" t="s">
        <v>620</v>
      </c>
      <c r="G5539" s="468" t="s">
        <v>3076</v>
      </c>
      <c r="H5539" s="50" t="s">
        <v>2334</v>
      </c>
      <c r="I5539" s="142" t="s">
        <v>1290</v>
      </c>
      <c r="J5539" s="15"/>
      <c r="K5539" s="15"/>
      <c r="L5539" s="15"/>
      <c r="M5539" s="15"/>
      <c r="N5539" s="15"/>
      <c r="O5539" s="15"/>
      <c r="P5539" s="15"/>
      <c r="Q5539" s="15"/>
      <c r="R5539" s="15"/>
      <c r="S5539" s="15"/>
      <c r="T5539" s="15"/>
      <c r="U5539" s="15">
        <v>0</v>
      </c>
      <c r="V5539" s="15">
        <v>0</v>
      </c>
      <c r="W5539" s="15"/>
      <c r="X5539" s="15"/>
      <c r="Y5539" s="15"/>
      <c r="Z5539" s="15"/>
      <c r="AA5539" s="15"/>
      <c r="AB5539" s="15"/>
      <c r="AC5539" s="15"/>
      <c r="AD5539" s="15"/>
      <c r="AE5539" s="15"/>
      <c r="AF5539" s="15"/>
      <c r="AG5539" s="15"/>
      <c r="AH5539" s="15">
        <v>0</v>
      </c>
      <c r="AI5539" s="15">
        <v>0</v>
      </c>
      <c r="AJ5539" s="15"/>
      <c r="AK5539" s="15"/>
      <c r="AL5539" s="15"/>
      <c r="AM5539" s="15"/>
      <c r="AN5539" s="15"/>
      <c r="AO5539" s="15"/>
      <c r="AP5539" s="15"/>
      <c r="AQ5539" s="15"/>
      <c r="AR5539" s="15"/>
      <c r="AS5539" s="15"/>
      <c r="AT5539" s="15"/>
      <c r="AU5539" s="15">
        <v>0</v>
      </c>
      <c r="AV5539" s="15">
        <v>0</v>
      </c>
      <c r="AW5539" s="15">
        <f t="shared" si="1570"/>
        <v>0</v>
      </c>
    </row>
    <row r="5540" spans="1:49" s="144" customFormat="1">
      <c r="A5540" s="44" t="s">
        <v>797</v>
      </c>
      <c r="B5540" s="45" t="s">
        <v>1031</v>
      </c>
      <c r="C5540" s="45" t="s">
        <v>761</v>
      </c>
      <c r="D5540" s="452" t="s">
        <v>3001</v>
      </c>
      <c r="E5540" s="140" t="s">
        <v>852</v>
      </c>
      <c r="F5540" s="141" t="s">
        <v>621</v>
      </c>
      <c r="G5540" s="468" t="s">
        <v>3076</v>
      </c>
      <c r="H5540" s="50" t="s">
        <v>2334</v>
      </c>
      <c r="I5540" s="142" t="s">
        <v>1733</v>
      </c>
      <c r="J5540" s="15"/>
      <c r="K5540" s="15"/>
      <c r="L5540" s="15"/>
      <c r="M5540" s="15"/>
      <c r="N5540" s="15"/>
      <c r="O5540" s="15"/>
      <c r="P5540" s="15"/>
      <c r="Q5540" s="15"/>
      <c r="R5540" s="15"/>
      <c r="S5540" s="15"/>
      <c r="T5540" s="15"/>
      <c r="U5540" s="15">
        <v>0</v>
      </c>
      <c r="V5540" s="15">
        <v>0</v>
      </c>
      <c r="W5540" s="15"/>
      <c r="X5540" s="15"/>
      <c r="Y5540" s="15"/>
      <c r="Z5540" s="15"/>
      <c r="AA5540" s="15"/>
      <c r="AB5540" s="15"/>
      <c r="AC5540" s="15"/>
      <c r="AD5540" s="15"/>
      <c r="AE5540" s="15"/>
      <c r="AF5540" s="15"/>
      <c r="AG5540" s="15"/>
      <c r="AH5540" s="15">
        <v>0</v>
      </c>
      <c r="AI5540" s="15">
        <v>0</v>
      </c>
      <c r="AJ5540" s="15"/>
      <c r="AK5540" s="15"/>
      <c r="AL5540" s="15"/>
      <c r="AM5540" s="15"/>
      <c r="AN5540" s="15"/>
      <c r="AO5540" s="15"/>
      <c r="AP5540" s="15"/>
      <c r="AQ5540" s="15"/>
      <c r="AR5540" s="15"/>
      <c r="AS5540" s="15"/>
      <c r="AT5540" s="15"/>
      <c r="AU5540" s="15">
        <v>0</v>
      </c>
      <c r="AV5540" s="15">
        <v>0</v>
      </c>
      <c r="AW5540" s="15">
        <f t="shared" si="1570"/>
        <v>0</v>
      </c>
    </row>
    <row r="5541" spans="1:49" s="144" customFormat="1">
      <c r="A5541" s="44" t="s">
        <v>797</v>
      </c>
      <c r="B5541" s="45" t="s">
        <v>1031</v>
      </c>
      <c r="C5541" s="45" t="s">
        <v>761</v>
      </c>
      <c r="D5541" s="452" t="s">
        <v>3001</v>
      </c>
      <c r="E5541" s="140" t="s">
        <v>853</v>
      </c>
      <c r="F5541" s="141" t="s">
        <v>622</v>
      </c>
      <c r="G5541" s="468" t="s">
        <v>3076</v>
      </c>
      <c r="H5541" s="50" t="s">
        <v>2334</v>
      </c>
      <c r="I5541" s="142" t="s">
        <v>1734</v>
      </c>
      <c r="J5541" s="15"/>
      <c r="K5541" s="15"/>
      <c r="L5541" s="15"/>
      <c r="M5541" s="15"/>
      <c r="N5541" s="15"/>
      <c r="O5541" s="15"/>
      <c r="P5541" s="15"/>
      <c r="Q5541" s="15"/>
      <c r="R5541" s="15"/>
      <c r="S5541" s="15"/>
      <c r="T5541" s="15"/>
      <c r="U5541" s="15">
        <v>0</v>
      </c>
      <c r="V5541" s="15">
        <v>0</v>
      </c>
      <c r="W5541" s="15"/>
      <c r="X5541" s="15"/>
      <c r="Y5541" s="15"/>
      <c r="Z5541" s="15"/>
      <c r="AA5541" s="15"/>
      <c r="AB5541" s="15"/>
      <c r="AC5541" s="15"/>
      <c r="AD5541" s="15"/>
      <c r="AE5541" s="15"/>
      <c r="AF5541" s="15"/>
      <c r="AG5541" s="15"/>
      <c r="AH5541" s="15">
        <v>0</v>
      </c>
      <c r="AI5541" s="15">
        <v>0</v>
      </c>
      <c r="AJ5541" s="15"/>
      <c r="AK5541" s="15"/>
      <c r="AL5541" s="15"/>
      <c r="AM5541" s="15"/>
      <c r="AN5541" s="15"/>
      <c r="AO5541" s="15"/>
      <c r="AP5541" s="15"/>
      <c r="AQ5541" s="15"/>
      <c r="AR5541" s="15"/>
      <c r="AS5541" s="15"/>
      <c r="AT5541" s="15"/>
      <c r="AU5541" s="15">
        <v>0</v>
      </c>
      <c r="AV5541" s="15">
        <v>0</v>
      </c>
      <c r="AW5541" s="15">
        <f t="shared" si="1570"/>
        <v>0</v>
      </c>
    </row>
    <row r="5542" spans="1:49" s="144" customFormat="1">
      <c r="A5542" s="44" t="s">
        <v>797</v>
      </c>
      <c r="B5542" s="45" t="s">
        <v>1031</v>
      </c>
      <c r="C5542" s="45" t="s">
        <v>761</v>
      </c>
      <c r="D5542" s="452" t="s">
        <v>3001</v>
      </c>
      <c r="E5542" s="140" t="s">
        <v>854</v>
      </c>
      <c r="F5542" s="141" t="s">
        <v>623</v>
      </c>
      <c r="G5542" s="468" t="s">
        <v>3076</v>
      </c>
      <c r="H5542" s="50" t="s">
        <v>2334</v>
      </c>
      <c r="I5542" s="142" t="s">
        <v>1735</v>
      </c>
      <c r="J5542" s="15"/>
      <c r="K5542" s="15"/>
      <c r="L5542" s="15"/>
      <c r="M5542" s="15"/>
      <c r="N5542" s="15"/>
      <c r="O5542" s="15"/>
      <c r="P5542" s="15"/>
      <c r="Q5542" s="15"/>
      <c r="R5542" s="15"/>
      <c r="S5542" s="15"/>
      <c r="T5542" s="15"/>
      <c r="U5542" s="15">
        <v>0</v>
      </c>
      <c r="V5542" s="15">
        <v>0</v>
      </c>
      <c r="W5542" s="15"/>
      <c r="X5542" s="15"/>
      <c r="Y5542" s="15"/>
      <c r="Z5542" s="15"/>
      <c r="AA5542" s="15"/>
      <c r="AB5542" s="15"/>
      <c r="AC5542" s="15"/>
      <c r="AD5542" s="15"/>
      <c r="AE5542" s="15"/>
      <c r="AF5542" s="15"/>
      <c r="AG5542" s="15"/>
      <c r="AH5542" s="15">
        <v>0</v>
      </c>
      <c r="AI5542" s="15">
        <v>0</v>
      </c>
      <c r="AJ5542" s="15"/>
      <c r="AK5542" s="15"/>
      <c r="AL5542" s="15"/>
      <c r="AM5542" s="15"/>
      <c r="AN5542" s="15"/>
      <c r="AO5542" s="15"/>
      <c r="AP5542" s="15"/>
      <c r="AQ5542" s="15"/>
      <c r="AR5542" s="15"/>
      <c r="AS5542" s="15"/>
      <c r="AT5542" s="15"/>
      <c r="AU5542" s="15">
        <v>0</v>
      </c>
      <c r="AV5542" s="15">
        <v>0</v>
      </c>
      <c r="AW5542" s="15">
        <f t="shared" si="1570"/>
        <v>0</v>
      </c>
    </row>
    <row r="5543" spans="1:49">
      <c r="A5543" s="44" t="s">
        <v>797</v>
      </c>
      <c r="B5543" s="45" t="s">
        <v>1031</v>
      </c>
      <c r="C5543" s="45" t="s">
        <v>761</v>
      </c>
      <c r="D5543" s="452" t="s">
        <v>3001</v>
      </c>
      <c r="E5543" s="213" t="s">
        <v>773</v>
      </c>
      <c r="F5543" s="65"/>
      <c r="G5543" s="65"/>
      <c r="H5543" s="65"/>
      <c r="I5543" s="260" t="s">
        <v>1362</v>
      </c>
      <c r="J5543" s="9">
        <f>SUM(J5544)</f>
        <v>0</v>
      </c>
      <c r="K5543" s="9">
        <f t="shared" ref="K5543:AT5543" si="1573">SUM(K5544)</f>
        <v>0</v>
      </c>
      <c r="L5543" s="9">
        <f t="shared" si="1573"/>
        <v>0</v>
      </c>
      <c r="M5543" s="9">
        <f t="shared" si="1573"/>
        <v>0</v>
      </c>
      <c r="N5543" s="9">
        <f t="shared" si="1573"/>
        <v>0</v>
      </c>
      <c r="O5543" s="9">
        <f t="shared" si="1573"/>
        <v>0</v>
      </c>
      <c r="P5543" s="9">
        <f t="shared" si="1573"/>
        <v>0</v>
      </c>
      <c r="Q5543" s="9">
        <f t="shared" si="1573"/>
        <v>0</v>
      </c>
      <c r="R5543" s="9">
        <f t="shared" si="1573"/>
        <v>0</v>
      </c>
      <c r="S5543" s="9">
        <f t="shared" si="1573"/>
        <v>0</v>
      </c>
      <c r="T5543" s="9">
        <f t="shared" si="1573"/>
        <v>0</v>
      </c>
      <c r="U5543" s="9">
        <v>0</v>
      </c>
      <c r="V5543" s="9">
        <v>0</v>
      </c>
      <c r="W5543" s="9">
        <f>SUM(W5544)</f>
        <v>0</v>
      </c>
      <c r="X5543" s="9">
        <f t="shared" si="1573"/>
        <v>0</v>
      </c>
      <c r="Y5543" s="9">
        <f t="shared" si="1573"/>
        <v>0</v>
      </c>
      <c r="Z5543" s="9">
        <f t="shared" si="1573"/>
        <v>0</v>
      </c>
      <c r="AA5543" s="9">
        <f t="shared" si="1573"/>
        <v>0</v>
      </c>
      <c r="AB5543" s="9">
        <f t="shared" si="1573"/>
        <v>0</v>
      </c>
      <c r="AC5543" s="9">
        <f t="shared" si="1573"/>
        <v>0</v>
      </c>
      <c r="AD5543" s="9">
        <f t="shared" si="1573"/>
        <v>0</v>
      </c>
      <c r="AE5543" s="9">
        <f t="shared" si="1573"/>
        <v>0</v>
      </c>
      <c r="AF5543" s="9">
        <f t="shared" si="1573"/>
        <v>0</v>
      </c>
      <c r="AG5543" s="9">
        <f t="shared" si="1573"/>
        <v>0</v>
      </c>
      <c r="AH5543" s="9">
        <v>0</v>
      </c>
      <c r="AI5543" s="9">
        <v>0</v>
      </c>
      <c r="AJ5543" s="9">
        <f>SUM(AJ5544)</f>
        <v>0</v>
      </c>
      <c r="AK5543" s="9">
        <f t="shared" si="1573"/>
        <v>0</v>
      </c>
      <c r="AL5543" s="9">
        <f t="shared" si="1573"/>
        <v>0</v>
      </c>
      <c r="AM5543" s="9">
        <f t="shared" si="1573"/>
        <v>0</v>
      </c>
      <c r="AN5543" s="9">
        <f t="shared" si="1573"/>
        <v>0</v>
      </c>
      <c r="AO5543" s="9">
        <f t="shared" si="1573"/>
        <v>0</v>
      </c>
      <c r="AP5543" s="9">
        <f t="shared" si="1573"/>
        <v>0</v>
      </c>
      <c r="AQ5543" s="9">
        <f t="shared" si="1573"/>
        <v>0</v>
      </c>
      <c r="AR5543" s="9">
        <f t="shared" si="1573"/>
        <v>0</v>
      </c>
      <c r="AS5543" s="9">
        <f t="shared" si="1573"/>
        <v>0</v>
      </c>
      <c r="AT5543" s="9">
        <f t="shared" si="1573"/>
        <v>0</v>
      </c>
      <c r="AU5543" s="9">
        <v>0</v>
      </c>
      <c r="AV5543" s="9">
        <v>0</v>
      </c>
      <c r="AW5543" s="9">
        <f t="shared" si="1570"/>
        <v>0</v>
      </c>
    </row>
    <row r="5544" spans="1:49">
      <c r="A5544" s="44" t="s">
        <v>797</v>
      </c>
      <c r="B5544" s="45" t="s">
        <v>1031</v>
      </c>
      <c r="C5544" s="45" t="s">
        <v>761</v>
      </c>
      <c r="D5544" s="452" t="s">
        <v>3001</v>
      </c>
      <c r="E5544" s="367" t="s">
        <v>785</v>
      </c>
      <c r="F5544" s="50"/>
      <c r="G5544" s="468" t="s">
        <v>3076</v>
      </c>
      <c r="H5544" s="50" t="s">
        <v>2334</v>
      </c>
      <c r="I5544" s="42" t="s">
        <v>1363</v>
      </c>
      <c r="U5544" s="15">
        <v>0</v>
      </c>
      <c r="V5544" s="15">
        <v>0</v>
      </c>
      <c r="AH5544" s="15">
        <v>0</v>
      </c>
      <c r="AI5544" s="15">
        <v>0</v>
      </c>
      <c r="AU5544" s="15">
        <v>0</v>
      </c>
      <c r="AV5544" s="15">
        <v>0</v>
      </c>
      <c r="AW5544" s="15">
        <f t="shared" si="1570"/>
        <v>0</v>
      </c>
    </row>
    <row r="5545" spans="1:49">
      <c r="A5545" s="44" t="s">
        <v>797</v>
      </c>
      <c r="B5545" s="45" t="s">
        <v>1031</v>
      </c>
      <c r="C5545" s="45" t="s">
        <v>761</v>
      </c>
      <c r="D5545" s="452" t="s">
        <v>3001</v>
      </c>
      <c r="E5545" s="213" t="s">
        <v>1364</v>
      </c>
      <c r="F5545" s="65"/>
      <c r="G5545" s="65"/>
      <c r="H5545" s="65"/>
      <c r="I5545" s="260" t="s">
        <v>2104</v>
      </c>
      <c r="J5545" s="9">
        <f>SUM(J5546:J5555)</f>
        <v>0</v>
      </c>
      <c r="K5545" s="9">
        <f t="shared" ref="K5545:AT5545" si="1574">SUM(K5546:K5555)</f>
        <v>0</v>
      </c>
      <c r="L5545" s="9">
        <f t="shared" si="1574"/>
        <v>0</v>
      </c>
      <c r="M5545" s="9">
        <f t="shared" si="1574"/>
        <v>0</v>
      </c>
      <c r="N5545" s="9">
        <f t="shared" si="1574"/>
        <v>0</v>
      </c>
      <c r="O5545" s="9">
        <f t="shared" si="1574"/>
        <v>0</v>
      </c>
      <c r="P5545" s="9">
        <f t="shared" si="1574"/>
        <v>0</v>
      </c>
      <c r="Q5545" s="9">
        <f t="shared" si="1574"/>
        <v>0</v>
      </c>
      <c r="R5545" s="9">
        <f t="shared" si="1574"/>
        <v>0</v>
      </c>
      <c r="S5545" s="9">
        <f t="shared" si="1574"/>
        <v>0</v>
      </c>
      <c r="T5545" s="9">
        <f t="shared" si="1574"/>
        <v>0</v>
      </c>
      <c r="U5545" s="9">
        <v>0</v>
      </c>
      <c r="V5545" s="9">
        <v>0</v>
      </c>
      <c r="W5545" s="9">
        <f>SUM(W5546:W5555)</f>
        <v>1000</v>
      </c>
      <c r="X5545" s="9">
        <f t="shared" si="1574"/>
        <v>0</v>
      </c>
      <c r="Y5545" s="9">
        <f t="shared" si="1574"/>
        <v>0</v>
      </c>
      <c r="Z5545" s="9">
        <f t="shared" si="1574"/>
        <v>0</v>
      </c>
      <c r="AA5545" s="9">
        <f t="shared" si="1574"/>
        <v>0</v>
      </c>
      <c r="AB5545" s="9">
        <f t="shared" si="1574"/>
        <v>0</v>
      </c>
      <c r="AC5545" s="9">
        <f t="shared" si="1574"/>
        <v>0</v>
      </c>
      <c r="AD5545" s="9">
        <f t="shared" si="1574"/>
        <v>0</v>
      </c>
      <c r="AE5545" s="9">
        <f t="shared" si="1574"/>
        <v>0</v>
      </c>
      <c r="AF5545" s="9">
        <f t="shared" si="1574"/>
        <v>0</v>
      </c>
      <c r="AG5545" s="9">
        <f t="shared" si="1574"/>
        <v>0</v>
      </c>
      <c r="AH5545" s="9">
        <v>0</v>
      </c>
      <c r="AI5545" s="9">
        <v>1000</v>
      </c>
      <c r="AJ5545" s="9">
        <f>SUM(AJ5546:AJ5555)</f>
        <v>1000</v>
      </c>
      <c r="AK5545" s="9">
        <f t="shared" si="1574"/>
        <v>0</v>
      </c>
      <c r="AL5545" s="9">
        <f t="shared" si="1574"/>
        <v>0</v>
      </c>
      <c r="AM5545" s="9">
        <f t="shared" si="1574"/>
        <v>0</v>
      </c>
      <c r="AN5545" s="9">
        <f t="shared" si="1574"/>
        <v>0</v>
      </c>
      <c r="AO5545" s="9">
        <f t="shared" si="1574"/>
        <v>0</v>
      </c>
      <c r="AP5545" s="9">
        <f t="shared" si="1574"/>
        <v>0</v>
      </c>
      <c r="AQ5545" s="9">
        <f t="shared" si="1574"/>
        <v>0</v>
      </c>
      <c r="AR5545" s="9">
        <f t="shared" si="1574"/>
        <v>0</v>
      </c>
      <c r="AS5545" s="9">
        <f t="shared" si="1574"/>
        <v>0</v>
      </c>
      <c r="AT5545" s="9">
        <f t="shared" si="1574"/>
        <v>0</v>
      </c>
      <c r="AU5545" s="9">
        <v>0</v>
      </c>
      <c r="AV5545" s="9">
        <v>1000</v>
      </c>
      <c r="AW5545" s="9">
        <f t="shared" si="1570"/>
        <v>0</v>
      </c>
    </row>
    <row r="5546" spans="1:49">
      <c r="A5546" s="44" t="s">
        <v>797</v>
      </c>
      <c r="B5546" s="45" t="s">
        <v>1031</v>
      </c>
      <c r="C5546" s="45" t="s">
        <v>761</v>
      </c>
      <c r="D5546" s="452" t="s">
        <v>3001</v>
      </c>
      <c r="E5546" s="367" t="s">
        <v>786</v>
      </c>
      <c r="F5546" s="50"/>
      <c r="G5546" s="468" t="s">
        <v>3076</v>
      </c>
      <c r="H5546" s="50" t="s">
        <v>2334</v>
      </c>
      <c r="I5546" s="42" t="s">
        <v>1191</v>
      </c>
      <c r="U5546" s="15">
        <v>0</v>
      </c>
      <c r="V5546" s="15">
        <v>0</v>
      </c>
      <c r="AH5546" s="15">
        <v>0</v>
      </c>
      <c r="AI5546" s="15">
        <v>0</v>
      </c>
      <c r="AU5546" s="15">
        <v>0</v>
      </c>
      <c r="AV5546" s="15">
        <v>0</v>
      </c>
      <c r="AW5546" s="15">
        <f t="shared" si="1570"/>
        <v>0</v>
      </c>
    </row>
    <row r="5547" spans="1:49">
      <c r="A5547" s="44" t="s">
        <v>797</v>
      </c>
      <c r="B5547" s="45" t="s">
        <v>1031</v>
      </c>
      <c r="C5547" s="45" t="s">
        <v>761</v>
      </c>
      <c r="D5547" s="452" t="s">
        <v>3001</v>
      </c>
      <c r="E5547" s="367" t="s">
        <v>1528</v>
      </c>
      <c r="F5547" s="50"/>
      <c r="G5547" s="468" t="s">
        <v>3076</v>
      </c>
      <c r="H5547" s="50" t="s">
        <v>2334</v>
      </c>
      <c r="I5547" s="42" t="s">
        <v>989</v>
      </c>
      <c r="U5547" s="15">
        <v>0</v>
      </c>
      <c r="V5547" s="15">
        <v>0</v>
      </c>
      <c r="AH5547" s="15">
        <v>0</v>
      </c>
      <c r="AI5547" s="15">
        <v>0</v>
      </c>
      <c r="AU5547" s="15">
        <v>0</v>
      </c>
      <c r="AV5547" s="15">
        <v>0</v>
      </c>
      <c r="AW5547" s="15">
        <f t="shared" si="1570"/>
        <v>0</v>
      </c>
    </row>
    <row r="5548" spans="1:49">
      <c r="A5548" s="44" t="s">
        <v>797</v>
      </c>
      <c r="B5548" s="45" t="s">
        <v>1031</v>
      </c>
      <c r="C5548" s="45" t="s">
        <v>761</v>
      </c>
      <c r="D5548" s="452" t="s">
        <v>3001</v>
      </c>
      <c r="E5548" s="367" t="s">
        <v>1679</v>
      </c>
      <c r="F5548" s="50"/>
      <c r="G5548" s="468" t="s">
        <v>3076</v>
      </c>
      <c r="H5548" s="50" t="s">
        <v>2334</v>
      </c>
      <c r="I5548" s="42" t="s">
        <v>1048</v>
      </c>
      <c r="U5548" s="15">
        <v>0</v>
      </c>
      <c r="V5548" s="15">
        <v>0</v>
      </c>
      <c r="AH5548" s="15">
        <v>0</v>
      </c>
      <c r="AI5548" s="15">
        <v>0</v>
      </c>
      <c r="AU5548" s="15">
        <v>0</v>
      </c>
      <c r="AV5548" s="15">
        <v>0</v>
      </c>
      <c r="AW5548" s="15">
        <f t="shared" si="1570"/>
        <v>0</v>
      </c>
    </row>
    <row r="5549" spans="1:49">
      <c r="A5549" s="44" t="s">
        <v>797</v>
      </c>
      <c r="B5549" s="45" t="s">
        <v>1031</v>
      </c>
      <c r="C5549" s="45" t="s">
        <v>761</v>
      </c>
      <c r="D5549" s="452" t="s">
        <v>3001</v>
      </c>
      <c r="E5549" s="367" t="s">
        <v>787</v>
      </c>
      <c r="F5549" s="50"/>
      <c r="G5549" s="468" t="s">
        <v>3076</v>
      </c>
      <c r="H5549" s="50" t="s">
        <v>2334</v>
      </c>
      <c r="I5549" s="42" t="s">
        <v>2078</v>
      </c>
      <c r="U5549" s="15">
        <v>0</v>
      </c>
      <c r="V5549" s="15">
        <v>0</v>
      </c>
      <c r="AH5549" s="15">
        <v>0</v>
      </c>
      <c r="AI5549" s="15">
        <v>0</v>
      </c>
      <c r="AJ5549" s="15">
        <v>1000</v>
      </c>
      <c r="AU5549" s="15">
        <v>0</v>
      </c>
      <c r="AV5549" s="15">
        <v>1000</v>
      </c>
      <c r="AW5549" s="15">
        <f t="shared" si="1570"/>
        <v>0</v>
      </c>
    </row>
    <row r="5550" spans="1:49">
      <c r="A5550" s="44" t="s">
        <v>797</v>
      </c>
      <c r="B5550" s="45" t="s">
        <v>1031</v>
      </c>
      <c r="C5550" s="45" t="s">
        <v>761</v>
      </c>
      <c r="D5550" s="452" t="s">
        <v>3001</v>
      </c>
      <c r="E5550" s="367" t="s">
        <v>1116</v>
      </c>
      <c r="F5550" s="50"/>
      <c r="G5550" s="468" t="s">
        <v>3076</v>
      </c>
      <c r="H5550" s="50" t="s">
        <v>2334</v>
      </c>
      <c r="I5550" s="42" t="s">
        <v>1487</v>
      </c>
      <c r="U5550" s="15">
        <v>0</v>
      </c>
      <c r="V5550" s="15">
        <v>0</v>
      </c>
      <c r="AH5550" s="15">
        <v>0</v>
      </c>
      <c r="AI5550" s="15">
        <v>0</v>
      </c>
      <c r="AU5550" s="15">
        <v>0</v>
      </c>
      <c r="AV5550" s="15">
        <v>0</v>
      </c>
      <c r="AW5550" s="15">
        <f t="shared" si="1570"/>
        <v>0</v>
      </c>
    </row>
    <row r="5551" spans="1:49">
      <c r="A5551" s="44" t="s">
        <v>797</v>
      </c>
      <c r="B5551" s="45" t="s">
        <v>1031</v>
      </c>
      <c r="C5551" s="45" t="s">
        <v>761</v>
      </c>
      <c r="D5551" s="452" t="s">
        <v>3001</v>
      </c>
      <c r="E5551" s="367" t="s">
        <v>1703</v>
      </c>
      <c r="F5551" s="50"/>
      <c r="G5551" s="468" t="s">
        <v>3076</v>
      </c>
      <c r="H5551" s="50" t="s">
        <v>2334</v>
      </c>
      <c r="I5551" s="42" t="s">
        <v>1047</v>
      </c>
      <c r="U5551" s="15">
        <v>0</v>
      </c>
      <c r="V5551" s="15">
        <v>0</v>
      </c>
      <c r="AH5551" s="15">
        <v>0</v>
      </c>
      <c r="AI5551" s="15">
        <v>0</v>
      </c>
      <c r="AU5551" s="15">
        <v>0</v>
      </c>
      <c r="AV5551" s="15">
        <v>0</v>
      </c>
      <c r="AW5551" s="15">
        <f t="shared" si="1570"/>
        <v>0</v>
      </c>
    </row>
    <row r="5552" spans="1:49">
      <c r="A5552" s="44" t="s">
        <v>797</v>
      </c>
      <c r="B5552" s="45" t="s">
        <v>1031</v>
      </c>
      <c r="C5552" s="45" t="s">
        <v>761</v>
      </c>
      <c r="D5552" s="452" t="s">
        <v>3001</v>
      </c>
      <c r="E5552" s="367" t="s">
        <v>826</v>
      </c>
      <c r="F5552" s="50"/>
      <c r="G5552" s="468" t="s">
        <v>3076</v>
      </c>
      <c r="H5552" s="50" t="s">
        <v>2334</v>
      </c>
      <c r="I5552" s="42" t="s">
        <v>935</v>
      </c>
      <c r="U5552" s="15">
        <v>0</v>
      </c>
      <c r="V5552" s="15">
        <v>0</v>
      </c>
      <c r="AH5552" s="15">
        <v>0</v>
      </c>
      <c r="AI5552" s="15">
        <v>0</v>
      </c>
      <c r="AU5552" s="15">
        <v>0</v>
      </c>
      <c r="AV5552" s="15">
        <v>0</v>
      </c>
      <c r="AW5552" s="15">
        <f t="shared" si="1570"/>
        <v>0</v>
      </c>
    </row>
    <row r="5553" spans="1:49">
      <c r="A5553" s="44" t="s">
        <v>797</v>
      </c>
      <c r="B5553" s="45" t="s">
        <v>1031</v>
      </c>
      <c r="C5553" s="45" t="s">
        <v>761</v>
      </c>
      <c r="D5553" s="452" t="s">
        <v>3001</v>
      </c>
      <c r="E5553" s="367" t="s">
        <v>1115</v>
      </c>
      <c r="F5553" s="50"/>
      <c r="G5553" s="468" t="s">
        <v>3076</v>
      </c>
      <c r="H5553" s="50" t="s">
        <v>2334</v>
      </c>
      <c r="I5553" s="42" t="s">
        <v>990</v>
      </c>
      <c r="U5553" s="15">
        <v>0</v>
      </c>
      <c r="V5553" s="15">
        <v>0</v>
      </c>
      <c r="AH5553" s="15">
        <v>0</v>
      </c>
      <c r="AI5553" s="15">
        <v>0</v>
      </c>
      <c r="AU5553" s="15">
        <v>0</v>
      </c>
      <c r="AV5553" s="15">
        <v>0</v>
      </c>
      <c r="AW5553" s="15">
        <f t="shared" si="1570"/>
        <v>0</v>
      </c>
    </row>
    <row r="5554" spans="1:49">
      <c r="A5554" s="44" t="s">
        <v>797</v>
      </c>
      <c r="B5554" s="45" t="s">
        <v>1031</v>
      </c>
      <c r="C5554" s="45" t="s">
        <v>761</v>
      </c>
      <c r="D5554" s="452" t="s">
        <v>3001</v>
      </c>
      <c r="E5554" s="367" t="s">
        <v>1677</v>
      </c>
      <c r="F5554" s="50"/>
      <c r="G5554" s="468" t="s">
        <v>3076</v>
      </c>
      <c r="H5554" s="50" t="s">
        <v>2334</v>
      </c>
      <c r="I5554" s="42" t="s">
        <v>1688</v>
      </c>
      <c r="U5554" s="15">
        <v>0</v>
      </c>
      <c r="V5554" s="15">
        <v>0</v>
      </c>
      <c r="W5554" s="15">
        <v>1000</v>
      </c>
      <c r="AH5554" s="15">
        <v>0</v>
      </c>
      <c r="AI5554" s="15">
        <v>1000</v>
      </c>
      <c r="AU5554" s="15">
        <v>0</v>
      </c>
      <c r="AV5554" s="15">
        <v>0</v>
      </c>
      <c r="AW5554" s="15">
        <f t="shared" si="1570"/>
        <v>0</v>
      </c>
    </row>
    <row r="5555" spans="1:49">
      <c r="A5555" s="44" t="s">
        <v>797</v>
      </c>
      <c r="B5555" s="45" t="s">
        <v>1031</v>
      </c>
      <c r="C5555" s="45" t="s">
        <v>761</v>
      </c>
      <c r="D5555" s="452" t="s">
        <v>3001</v>
      </c>
      <c r="E5555" s="367" t="s">
        <v>1677</v>
      </c>
      <c r="F5555" s="50" t="s">
        <v>624</v>
      </c>
      <c r="G5555" s="468" t="s">
        <v>3076</v>
      </c>
      <c r="H5555" s="50" t="s">
        <v>2334</v>
      </c>
      <c r="I5555" s="42" t="s">
        <v>25</v>
      </c>
      <c r="U5555" s="15">
        <v>0</v>
      </c>
      <c r="V5555" s="15">
        <v>0</v>
      </c>
      <c r="AH5555" s="15">
        <v>0</v>
      </c>
      <c r="AI5555" s="15">
        <v>0</v>
      </c>
      <c r="AU5555" s="15">
        <v>0</v>
      </c>
      <c r="AV5555" s="15">
        <v>0</v>
      </c>
      <c r="AW5555" s="15">
        <f t="shared" si="1570"/>
        <v>0</v>
      </c>
    </row>
    <row r="5556" spans="1:49" s="52" customFormat="1">
      <c r="A5556" s="41"/>
      <c r="B5556" s="345"/>
      <c r="C5556" s="345"/>
      <c r="D5556" s="369"/>
      <c r="E5556" s="213"/>
      <c r="F5556" s="65"/>
      <c r="G5556" s="65"/>
      <c r="H5556" s="65"/>
      <c r="I5556" s="49" t="s">
        <v>3</v>
      </c>
      <c r="J5556" s="6">
        <f>SUM(J5557)</f>
        <v>0</v>
      </c>
      <c r="K5556" s="6">
        <f t="shared" ref="K5556:AT5557" si="1575">SUM(K5557)</f>
        <v>0</v>
      </c>
      <c r="L5556" s="6">
        <f t="shared" si="1575"/>
        <v>0</v>
      </c>
      <c r="M5556" s="6">
        <f t="shared" si="1575"/>
        <v>0</v>
      </c>
      <c r="N5556" s="6">
        <f t="shared" si="1575"/>
        <v>0</v>
      </c>
      <c r="O5556" s="6">
        <f t="shared" si="1575"/>
        <v>0</v>
      </c>
      <c r="P5556" s="6">
        <f t="shared" si="1575"/>
        <v>0</v>
      </c>
      <c r="Q5556" s="6">
        <f t="shared" si="1575"/>
        <v>0</v>
      </c>
      <c r="R5556" s="6">
        <f t="shared" si="1575"/>
        <v>0</v>
      </c>
      <c r="S5556" s="6">
        <f t="shared" si="1575"/>
        <v>0</v>
      </c>
      <c r="T5556" s="6">
        <f t="shared" si="1575"/>
        <v>0</v>
      </c>
      <c r="U5556" s="6">
        <v>0</v>
      </c>
      <c r="V5556" s="6">
        <v>0</v>
      </c>
      <c r="W5556" s="6">
        <f>SUM(W5557)</f>
        <v>0</v>
      </c>
      <c r="X5556" s="6">
        <f t="shared" si="1575"/>
        <v>0</v>
      </c>
      <c r="Y5556" s="6">
        <f t="shared" si="1575"/>
        <v>0</v>
      </c>
      <c r="Z5556" s="6">
        <f t="shared" si="1575"/>
        <v>0</v>
      </c>
      <c r="AA5556" s="6">
        <f t="shared" si="1575"/>
        <v>0</v>
      </c>
      <c r="AB5556" s="6">
        <f t="shared" si="1575"/>
        <v>0</v>
      </c>
      <c r="AC5556" s="6">
        <f t="shared" si="1575"/>
        <v>0</v>
      </c>
      <c r="AD5556" s="6">
        <f t="shared" si="1575"/>
        <v>0</v>
      </c>
      <c r="AE5556" s="6">
        <f t="shared" si="1575"/>
        <v>0</v>
      </c>
      <c r="AF5556" s="6">
        <f t="shared" si="1575"/>
        <v>0</v>
      </c>
      <c r="AG5556" s="6">
        <f t="shared" si="1575"/>
        <v>0</v>
      </c>
      <c r="AH5556" s="6">
        <v>0</v>
      </c>
      <c r="AI5556" s="6">
        <v>0</v>
      </c>
      <c r="AJ5556" s="6">
        <f>SUM(AJ5557)</f>
        <v>0</v>
      </c>
      <c r="AK5556" s="6">
        <f t="shared" si="1575"/>
        <v>0</v>
      </c>
      <c r="AL5556" s="6">
        <f t="shared" si="1575"/>
        <v>0</v>
      </c>
      <c r="AM5556" s="6">
        <f t="shared" si="1575"/>
        <v>0</v>
      </c>
      <c r="AN5556" s="6">
        <f t="shared" si="1575"/>
        <v>0</v>
      </c>
      <c r="AO5556" s="6">
        <f t="shared" si="1575"/>
        <v>0</v>
      </c>
      <c r="AP5556" s="6">
        <f t="shared" si="1575"/>
        <v>0</v>
      </c>
      <c r="AQ5556" s="6">
        <f t="shared" si="1575"/>
        <v>0</v>
      </c>
      <c r="AR5556" s="6">
        <f t="shared" si="1575"/>
        <v>0</v>
      </c>
      <c r="AS5556" s="6">
        <f t="shared" si="1575"/>
        <v>0</v>
      </c>
      <c r="AT5556" s="6">
        <f t="shared" si="1575"/>
        <v>0</v>
      </c>
      <c r="AU5556" s="6">
        <v>0</v>
      </c>
      <c r="AV5556" s="6">
        <v>0</v>
      </c>
      <c r="AW5556" s="6">
        <f t="shared" si="1570"/>
        <v>0</v>
      </c>
    </row>
    <row r="5557" spans="1:49" s="52" customFormat="1">
      <c r="A5557" s="44" t="s">
        <v>797</v>
      </c>
      <c r="B5557" s="45" t="s">
        <v>1031</v>
      </c>
      <c r="C5557" s="45" t="s">
        <v>761</v>
      </c>
      <c r="D5557" s="452" t="s">
        <v>3001</v>
      </c>
      <c r="E5557" s="213" t="s">
        <v>833</v>
      </c>
      <c r="F5557" s="65"/>
      <c r="G5557" s="65"/>
      <c r="H5557" s="65"/>
      <c r="I5557" s="53" t="s">
        <v>1</v>
      </c>
      <c r="J5557" s="200">
        <f>SUM(J5558)</f>
        <v>0</v>
      </c>
      <c r="K5557" s="200">
        <f t="shared" si="1575"/>
        <v>0</v>
      </c>
      <c r="L5557" s="200">
        <f t="shared" si="1575"/>
        <v>0</v>
      </c>
      <c r="M5557" s="200">
        <f t="shared" si="1575"/>
        <v>0</v>
      </c>
      <c r="N5557" s="200">
        <f t="shared" si="1575"/>
        <v>0</v>
      </c>
      <c r="O5557" s="200">
        <f t="shared" si="1575"/>
        <v>0</v>
      </c>
      <c r="P5557" s="200">
        <f t="shared" si="1575"/>
        <v>0</v>
      </c>
      <c r="Q5557" s="200">
        <f t="shared" si="1575"/>
        <v>0</v>
      </c>
      <c r="R5557" s="200">
        <f t="shared" si="1575"/>
        <v>0</v>
      </c>
      <c r="S5557" s="200">
        <f t="shared" si="1575"/>
        <v>0</v>
      </c>
      <c r="T5557" s="200">
        <f t="shared" si="1575"/>
        <v>0</v>
      </c>
      <c r="U5557" s="200">
        <v>0</v>
      </c>
      <c r="V5557" s="200">
        <v>0</v>
      </c>
      <c r="W5557" s="200">
        <f>SUM(W5558)</f>
        <v>0</v>
      </c>
      <c r="X5557" s="200">
        <f t="shared" si="1575"/>
        <v>0</v>
      </c>
      <c r="Y5557" s="200">
        <f t="shared" si="1575"/>
        <v>0</v>
      </c>
      <c r="Z5557" s="200">
        <f t="shared" si="1575"/>
        <v>0</v>
      </c>
      <c r="AA5557" s="200">
        <f t="shared" si="1575"/>
        <v>0</v>
      </c>
      <c r="AB5557" s="200">
        <f t="shared" si="1575"/>
        <v>0</v>
      </c>
      <c r="AC5557" s="200">
        <f t="shared" si="1575"/>
        <v>0</v>
      </c>
      <c r="AD5557" s="200">
        <f t="shared" si="1575"/>
        <v>0</v>
      </c>
      <c r="AE5557" s="200">
        <f t="shared" si="1575"/>
        <v>0</v>
      </c>
      <c r="AF5557" s="200">
        <f t="shared" si="1575"/>
        <v>0</v>
      </c>
      <c r="AG5557" s="200">
        <f t="shared" si="1575"/>
        <v>0</v>
      </c>
      <c r="AH5557" s="200">
        <v>0</v>
      </c>
      <c r="AI5557" s="200">
        <v>0</v>
      </c>
      <c r="AJ5557" s="200">
        <f>SUM(AJ5558)</f>
        <v>0</v>
      </c>
      <c r="AK5557" s="200">
        <f t="shared" si="1575"/>
        <v>0</v>
      </c>
      <c r="AL5557" s="200">
        <f t="shared" si="1575"/>
        <v>0</v>
      </c>
      <c r="AM5557" s="200">
        <f t="shared" si="1575"/>
        <v>0</v>
      </c>
      <c r="AN5557" s="200">
        <f t="shared" si="1575"/>
        <v>0</v>
      </c>
      <c r="AO5557" s="200">
        <f t="shared" si="1575"/>
        <v>0</v>
      </c>
      <c r="AP5557" s="200">
        <f t="shared" si="1575"/>
        <v>0</v>
      </c>
      <c r="AQ5557" s="200">
        <f t="shared" si="1575"/>
        <v>0</v>
      </c>
      <c r="AR5557" s="200">
        <f t="shared" si="1575"/>
        <v>0</v>
      </c>
      <c r="AS5557" s="200">
        <f t="shared" si="1575"/>
        <v>0</v>
      </c>
      <c r="AT5557" s="200">
        <f t="shared" si="1575"/>
        <v>0</v>
      </c>
      <c r="AU5557" s="200">
        <v>0</v>
      </c>
      <c r="AV5557" s="200">
        <v>0</v>
      </c>
      <c r="AW5557" s="200">
        <f t="shared" si="1570"/>
        <v>0</v>
      </c>
    </row>
    <row r="5558" spans="1:49" s="59" customFormat="1">
      <c r="A5558" s="44" t="s">
        <v>797</v>
      </c>
      <c r="B5558" s="45" t="s">
        <v>1031</v>
      </c>
      <c r="C5558" s="45" t="s">
        <v>761</v>
      </c>
      <c r="D5558" s="452" t="s">
        <v>3001</v>
      </c>
      <c r="E5558" s="57" t="s">
        <v>1517</v>
      </c>
      <c r="F5558" s="58"/>
      <c r="G5558" s="468" t="s">
        <v>3076</v>
      </c>
      <c r="H5558" s="50" t="s">
        <v>2334</v>
      </c>
      <c r="I5558" s="188" t="s">
        <v>2584</v>
      </c>
      <c r="J5558" s="13"/>
      <c r="K5558" s="13"/>
      <c r="L5558" s="13"/>
      <c r="M5558" s="13"/>
      <c r="N5558" s="13"/>
      <c r="O5558" s="13"/>
      <c r="P5558" s="13"/>
      <c r="Q5558" s="13"/>
      <c r="R5558" s="13"/>
      <c r="S5558" s="13"/>
      <c r="T5558" s="13"/>
      <c r="U5558" s="13">
        <v>0</v>
      </c>
      <c r="V5558" s="13">
        <v>0</v>
      </c>
      <c r="W5558" s="13"/>
      <c r="X5558" s="13"/>
      <c r="Y5558" s="13"/>
      <c r="Z5558" s="13"/>
      <c r="AA5558" s="13"/>
      <c r="AB5558" s="13"/>
      <c r="AC5558" s="13"/>
      <c r="AD5558" s="13"/>
      <c r="AE5558" s="13"/>
      <c r="AF5558" s="13"/>
      <c r="AG5558" s="13"/>
      <c r="AH5558" s="13">
        <v>0</v>
      </c>
      <c r="AI5558" s="13">
        <v>0</v>
      </c>
      <c r="AJ5558" s="13"/>
      <c r="AK5558" s="13"/>
      <c r="AL5558" s="13"/>
      <c r="AM5558" s="13"/>
      <c r="AN5558" s="13"/>
      <c r="AO5558" s="13"/>
      <c r="AP5558" s="13"/>
      <c r="AQ5558" s="13"/>
      <c r="AR5558" s="13"/>
      <c r="AS5558" s="13"/>
      <c r="AT5558" s="13"/>
      <c r="AU5558" s="13">
        <v>0</v>
      </c>
      <c r="AV5558" s="13">
        <v>0</v>
      </c>
      <c r="AW5558" s="13">
        <f t="shared" si="1570"/>
        <v>0</v>
      </c>
    </row>
    <row r="5559" spans="1:49">
      <c r="A5559" s="303"/>
      <c r="B5559" s="304"/>
      <c r="C5559" s="304"/>
      <c r="D5559" s="304"/>
      <c r="E5559" s="307"/>
      <c r="F5559" s="302"/>
      <c r="G5559" s="302"/>
      <c r="H5559" s="302"/>
      <c r="I5559" s="305" t="s">
        <v>1157</v>
      </c>
      <c r="J5559" s="192">
        <f>SUM(J5560)</f>
        <v>0</v>
      </c>
      <c r="K5559" s="192">
        <f t="shared" ref="K5559:AT5560" si="1576">SUM(K5560)</f>
        <v>0</v>
      </c>
      <c r="L5559" s="192">
        <f t="shared" si="1576"/>
        <v>0</v>
      </c>
      <c r="M5559" s="192">
        <f t="shared" si="1576"/>
        <v>0</v>
      </c>
      <c r="N5559" s="192">
        <f t="shared" si="1576"/>
        <v>0</v>
      </c>
      <c r="O5559" s="192">
        <f t="shared" si="1576"/>
        <v>0</v>
      </c>
      <c r="P5559" s="192">
        <f t="shared" si="1576"/>
        <v>0</v>
      </c>
      <c r="Q5559" s="192">
        <f t="shared" si="1576"/>
        <v>0</v>
      </c>
      <c r="R5559" s="192">
        <f t="shared" si="1576"/>
        <v>0</v>
      </c>
      <c r="S5559" s="192">
        <f t="shared" si="1576"/>
        <v>0</v>
      </c>
      <c r="T5559" s="192">
        <f t="shared" si="1576"/>
        <v>0</v>
      </c>
      <c r="U5559" s="192">
        <v>0</v>
      </c>
      <c r="V5559" s="192">
        <v>0</v>
      </c>
      <c r="W5559" s="192">
        <f>SUM(W5560)</f>
        <v>0</v>
      </c>
      <c r="X5559" s="192">
        <f t="shared" si="1576"/>
        <v>0</v>
      </c>
      <c r="Y5559" s="192">
        <f t="shared" si="1576"/>
        <v>0</v>
      </c>
      <c r="Z5559" s="192">
        <f t="shared" si="1576"/>
        <v>0</v>
      </c>
      <c r="AA5559" s="192">
        <f t="shared" si="1576"/>
        <v>0</v>
      </c>
      <c r="AB5559" s="192">
        <f t="shared" si="1576"/>
        <v>0</v>
      </c>
      <c r="AC5559" s="192">
        <f t="shared" si="1576"/>
        <v>0</v>
      </c>
      <c r="AD5559" s="192">
        <f t="shared" si="1576"/>
        <v>0</v>
      </c>
      <c r="AE5559" s="192">
        <f t="shared" si="1576"/>
        <v>0</v>
      </c>
      <c r="AF5559" s="192">
        <f t="shared" si="1576"/>
        <v>0</v>
      </c>
      <c r="AG5559" s="192">
        <f t="shared" si="1576"/>
        <v>0</v>
      </c>
      <c r="AH5559" s="192">
        <v>0</v>
      </c>
      <c r="AI5559" s="192">
        <v>0</v>
      </c>
      <c r="AJ5559" s="192">
        <f>SUM(AJ5560)</f>
        <v>2500</v>
      </c>
      <c r="AK5559" s="192">
        <f t="shared" si="1576"/>
        <v>0</v>
      </c>
      <c r="AL5559" s="192">
        <f t="shared" si="1576"/>
        <v>0</v>
      </c>
      <c r="AM5559" s="192">
        <f t="shared" si="1576"/>
        <v>0</v>
      </c>
      <c r="AN5559" s="192">
        <f t="shared" si="1576"/>
        <v>0</v>
      </c>
      <c r="AO5559" s="192">
        <f t="shared" si="1576"/>
        <v>0</v>
      </c>
      <c r="AP5559" s="192">
        <f t="shared" si="1576"/>
        <v>2500</v>
      </c>
      <c r="AQ5559" s="192">
        <f t="shared" si="1576"/>
        <v>0</v>
      </c>
      <c r="AR5559" s="192">
        <f t="shared" si="1576"/>
        <v>0</v>
      </c>
      <c r="AS5559" s="192">
        <f t="shared" si="1576"/>
        <v>0</v>
      </c>
      <c r="AT5559" s="192">
        <f t="shared" si="1576"/>
        <v>0</v>
      </c>
      <c r="AU5559" s="192">
        <v>2500</v>
      </c>
      <c r="AV5559" s="192">
        <v>0</v>
      </c>
      <c r="AW5559" s="192">
        <f t="shared" si="1570"/>
        <v>2500</v>
      </c>
    </row>
    <row r="5560" spans="1:49">
      <c r="A5560" s="44" t="s">
        <v>797</v>
      </c>
      <c r="B5560" s="45" t="s">
        <v>1031</v>
      </c>
      <c r="C5560" s="45" t="s">
        <v>761</v>
      </c>
      <c r="D5560" s="452" t="s">
        <v>3001</v>
      </c>
      <c r="E5560" s="541" t="s">
        <v>1402</v>
      </c>
      <c r="F5560" s="306"/>
      <c r="G5560" s="306"/>
      <c r="H5560" s="306"/>
      <c r="I5560" s="304" t="s">
        <v>1158</v>
      </c>
      <c r="J5560" s="19">
        <f>SUM(J5561)</f>
        <v>0</v>
      </c>
      <c r="K5560" s="19">
        <f t="shared" si="1576"/>
        <v>0</v>
      </c>
      <c r="L5560" s="19">
        <f t="shared" si="1576"/>
        <v>0</v>
      </c>
      <c r="M5560" s="19">
        <f t="shared" si="1576"/>
        <v>0</v>
      </c>
      <c r="N5560" s="19">
        <f t="shared" si="1576"/>
        <v>0</v>
      </c>
      <c r="O5560" s="19">
        <f t="shared" si="1576"/>
        <v>0</v>
      </c>
      <c r="P5560" s="19">
        <f t="shared" si="1576"/>
        <v>0</v>
      </c>
      <c r="Q5560" s="19">
        <f t="shared" si="1576"/>
        <v>0</v>
      </c>
      <c r="R5560" s="19">
        <f t="shared" si="1576"/>
        <v>0</v>
      </c>
      <c r="S5560" s="19">
        <f t="shared" si="1576"/>
        <v>0</v>
      </c>
      <c r="T5560" s="19">
        <f t="shared" si="1576"/>
        <v>0</v>
      </c>
      <c r="U5560" s="19">
        <v>0</v>
      </c>
      <c r="V5560" s="19">
        <v>0</v>
      </c>
      <c r="W5560" s="19">
        <f>SUM(W5561)</f>
        <v>0</v>
      </c>
      <c r="X5560" s="19">
        <f t="shared" si="1576"/>
        <v>0</v>
      </c>
      <c r="Y5560" s="19">
        <f t="shared" si="1576"/>
        <v>0</v>
      </c>
      <c r="Z5560" s="19">
        <f t="shared" si="1576"/>
        <v>0</v>
      </c>
      <c r="AA5560" s="19">
        <f t="shared" si="1576"/>
        <v>0</v>
      </c>
      <c r="AB5560" s="19">
        <f t="shared" si="1576"/>
        <v>0</v>
      </c>
      <c r="AC5560" s="19">
        <f t="shared" si="1576"/>
        <v>0</v>
      </c>
      <c r="AD5560" s="19">
        <f t="shared" si="1576"/>
        <v>0</v>
      </c>
      <c r="AE5560" s="19">
        <f t="shared" si="1576"/>
        <v>0</v>
      </c>
      <c r="AF5560" s="19">
        <f t="shared" si="1576"/>
        <v>0</v>
      </c>
      <c r="AG5560" s="19">
        <f t="shared" si="1576"/>
        <v>0</v>
      </c>
      <c r="AH5560" s="19">
        <v>0</v>
      </c>
      <c r="AI5560" s="19">
        <v>0</v>
      </c>
      <c r="AJ5560" s="19">
        <f>SUM(AJ5561)</f>
        <v>2500</v>
      </c>
      <c r="AK5560" s="19">
        <f t="shared" si="1576"/>
        <v>0</v>
      </c>
      <c r="AL5560" s="19">
        <f t="shared" si="1576"/>
        <v>0</v>
      </c>
      <c r="AM5560" s="19">
        <f t="shared" si="1576"/>
        <v>0</v>
      </c>
      <c r="AN5560" s="19">
        <f t="shared" si="1576"/>
        <v>0</v>
      </c>
      <c r="AO5560" s="19">
        <f t="shared" si="1576"/>
        <v>0</v>
      </c>
      <c r="AP5560" s="19">
        <f t="shared" si="1576"/>
        <v>2500</v>
      </c>
      <c r="AQ5560" s="19">
        <f t="shared" si="1576"/>
        <v>0</v>
      </c>
      <c r="AR5560" s="19">
        <f t="shared" si="1576"/>
        <v>0</v>
      </c>
      <c r="AS5560" s="19">
        <f t="shared" si="1576"/>
        <v>0</v>
      </c>
      <c r="AT5560" s="19">
        <f t="shared" si="1576"/>
        <v>0</v>
      </c>
      <c r="AU5560" s="19">
        <v>2500</v>
      </c>
      <c r="AV5560" s="19">
        <v>0</v>
      </c>
      <c r="AW5560" s="19">
        <f t="shared" si="1570"/>
        <v>2500</v>
      </c>
    </row>
    <row r="5561" spans="1:49" s="505" customFormat="1">
      <c r="A5561" s="478" t="s">
        <v>797</v>
      </c>
      <c r="B5561" s="479" t="s">
        <v>1031</v>
      </c>
      <c r="C5561" s="479" t="s">
        <v>761</v>
      </c>
      <c r="D5561" s="480" t="s">
        <v>3001</v>
      </c>
      <c r="E5561" s="513" t="s">
        <v>1409</v>
      </c>
      <c r="F5561" s="514"/>
      <c r="G5561" s="483" t="s">
        <v>3076</v>
      </c>
      <c r="H5561" s="514" t="s">
        <v>2334</v>
      </c>
      <c r="I5561" s="515" t="s">
        <v>1691</v>
      </c>
      <c r="J5561" s="496"/>
      <c r="K5561" s="496"/>
      <c r="L5561" s="496"/>
      <c r="M5561" s="496"/>
      <c r="N5561" s="496"/>
      <c r="O5561" s="496"/>
      <c r="P5561" s="496"/>
      <c r="Q5561" s="496"/>
      <c r="R5561" s="496"/>
      <c r="S5561" s="496"/>
      <c r="T5561" s="496"/>
      <c r="U5561" s="496">
        <v>0</v>
      </c>
      <c r="V5561" s="496">
        <v>0</v>
      </c>
      <c r="W5561" s="496"/>
      <c r="X5561" s="496"/>
      <c r="Y5561" s="496"/>
      <c r="Z5561" s="496"/>
      <c r="AA5561" s="496"/>
      <c r="AB5561" s="496"/>
      <c r="AC5561" s="496"/>
      <c r="AD5561" s="496"/>
      <c r="AE5561" s="496"/>
      <c r="AF5561" s="496"/>
      <c r="AG5561" s="496"/>
      <c r="AH5561" s="496">
        <v>0</v>
      </c>
      <c r="AI5561" s="496">
        <v>0</v>
      </c>
      <c r="AJ5561" s="496">
        <v>2500</v>
      </c>
      <c r="AK5561" s="496"/>
      <c r="AL5561" s="496"/>
      <c r="AM5561" s="496"/>
      <c r="AN5561" s="496"/>
      <c r="AO5561" s="496"/>
      <c r="AP5561" s="496">
        <v>2500</v>
      </c>
      <c r="AQ5561" s="496"/>
      <c r="AR5561" s="496"/>
      <c r="AS5561" s="496"/>
      <c r="AT5561" s="496"/>
      <c r="AU5561" s="496">
        <v>2500</v>
      </c>
      <c r="AV5561" s="496">
        <v>0</v>
      </c>
      <c r="AW5561" s="496">
        <f t="shared" si="1570"/>
        <v>2500</v>
      </c>
    </row>
    <row r="5562" spans="1:49">
      <c r="A5562" s="44"/>
      <c r="B5562" s="45"/>
      <c r="C5562" s="45"/>
      <c r="D5562" s="45"/>
      <c r="E5562" s="531"/>
      <c r="F5562" s="50"/>
      <c r="G5562" s="50"/>
      <c r="H5562" s="50"/>
      <c r="I5562" s="42"/>
      <c r="U5562" s="15">
        <v>0</v>
      </c>
      <c r="V5562" s="15">
        <v>0</v>
      </c>
      <c r="AH5562" s="15">
        <v>0</v>
      </c>
      <c r="AI5562" s="15">
        <v>0</v>
      </c>
      <c r="AU5562" s="15">
        <v>0</v>
      </c>
      <c r="AV5562" s="15">
        <v>0</v>
      </c>
      <c r="AW5562" s="15">
        <f t="shared" si="1570"/>
        <v>0</v>
      </c>
    </row>
    <row r="5563" spans="1:49">
      <c r="A5563" s="48"/>
      <c r="B5563" s="42"/>
      <c r="C5563" s="42"/>
      <c r="D5563" s="42"/>
      <c r="E5563" s="531"/>
      <c r="F5563" s="50"/>
      <c r="G5563" s="50"/>
      <c r="H5563" s="50"/>
      <c r="I5563" s="49" t="s">
        <v>1631</v>
      </c>
      <c r="J5563" s="12">
        <f>SUM(J5534,J5556,J5559)</f>
        <v>0</v>
      </c>
      <c r="K5563" s="12">
        <f t="shared" ref="K5563:T5563" si="1577">SUM(K5534,K5556,K5559)</f>
        <v>0</v>
      </c>
      <c r="L5563" s="12">
        <f t="shared" si="1577"/>
        <v>0</v>
      </c>
      <c r="M5563" s="12">
        <f t="shared" si="1577"/>
        <v>0</v>
      </c>
      <c r="N5563" s="12">
        <f t="shared" si="1577"/>
        <v>0</v>
      </c>
      <c r="O5563" s="12">
        <f t="shared" si="1577"/>
        <v>0</v>
      </c>
      <c r="P5563" s="12">
        <f t="shared" si="1577"/>
        <v>0</v>
      </c>
      <c r="Q5563" s="12">
        <f t="shared" si="1577"/>
        <v>0</v>
      </c>
      <c r="R5563" s="12">
        <f t="shared" si="1577"/>
        <v>0</v>
      </c>
      <c r="S5563" s="12">
        <f t="shared" si="1577"/>
        <v>0</v>
      </c>
      <c r="T5563" s="12">
        <f t="shared" si="1577"/>
        <v>0</v>
      </c>
      <c r="U5563" s="12">
        <v>0</v>
      </c>
      <c r="V5563" s="12">
        <v>0</v>
      </c>
      <c r="W5563" s="12">
        <f>SUM(W5534,W5556,W5559)</f>
        <v>1000</v>
      </c>
      <c r="X5563" s="12">
        <f t="shared" ref="X5563:AG5563" si="1578">SUM(X5534,X5556,X5559)</f>
        <v>0</v>
      </c>
      <c r="Y5563" s="12">
        <f t="shared" si="1578"/>
        <v>0</v>
      </c>
      <c r="Z5563" s="12">
        <f t="shared" si="1578"/>
        <v>0</v>
      </c>
      <c r="AA5563" s="12">
        <f t="shared" si="1578"/>
        <v>0</v>
      </c>
      <c r="AB5563" s="12">
        <f t="shared" si="1578"/>
        <v>0</v>
      </c>
      <c r="AC5563" s="12">
        <f t="shared" si="1578"/>
        <v>0</v>
      </c>
      <c r="AD5563" s="12">
        <f t="shared" si="1578"/>
        <v>0</v>
      </c>
      <c r="AE5563" s="12">
        <f t="shared" si="1578"/>
        <v>0</v>
      </c>
      <c r="AF5563" s="12">
        <f t="shared" si="1578"/>
        <v>0</v>
      </c>
      <c r="AG5563" s="12">
        <f t="shared" si="1578"/>
        <v>0</v>
      </c>
      <c r="AH5563" s="12">
        <v>0</v>
      </c>
      <c r="AI5563" s="12">
        <v>1000</v>
      </c>
      <c r="AJ5563" s="12">
        <f>SUM(AJ5534,AJ5556,AJ5559)</f>
        <v>3500</v>
      </c>
      <c r="AK5563" s="12">
        <f t="shared" ref="AK5563:AT5563" si="1579">SUM(AK5534,AK5556,AK5559)</f>
        <v>0</v>
      </c>
      <c r="AL5563" s="12">
        <f t="shared" si="1579"/>
        <v>0</v>
      </c>
      <c r="AM5563" s="12">
        <f t="shared" si="1579"/>
        <v>0</v>
      </c>
      <c r="AN5563" s="12">
        <f t="shared" si="1579"/>
        <v>0</v>
      </c>
      <c r="AO5563" s="12">
        <f t="shared" si="1579"/>
        <v>0</v>
      </c>
      <c r="AP5563" s="12">
        <f t="shared" si="1579"/>
        <v>2500</v>
      </c>
      <c r="AQ5563" s="12">
        <f t="shared" si="1579"/>
        <v>0</v>
      </c>
      <c r="AR5563" s="12">
        <f t="shared" si="1579"/>
        <v>0</v>
      </c>
      <c r="AS5563" s="12">
        <f t="shared" si="1579"/>
        <v>0</v>
      </c>
      <c r="AT5563" s="12">
        <f t="shared" si="1579"/>
        <v>0</v>
      </c>
      <c r="AU5563" s="12">
        <v>2500</v>
      </c>
      <c r="AV5563" s="12">
        <v>1000</v>
      </c>
      <c r="AW5563" s="12">
        <f t="shared" si="1570"/>
        <v>2500</v>
      </c>
    </row>
    <row r="5564" spans="1:49">
      <c r="A5564" s="48"/>
      <c r="B5564" s="42"/>
      <c r="C5564" s="42"/>
      <c r="D5564" s="42"/>
      <c r="E5564" s="531"/>
      <c r="F5564" s="50"/>
      <c r="G5564" s="50"/>
      <c r="H5564" s="50"/>
      <c r="I5564" s="42"/>
    </row>
    <row r="5565" spans="1:49">
      <c r="A5565" s="48"/>
      <c r="B5565" s="42"/>
      <c r="C5565" s="42"/>
      <c r="D5565" s="42"/>
      <c r="E5565" s="531"/>
      <c r="F5565" s="50"/>
      <c r="G5565" s="50"/>
      <c r="H5565" s="50"/>
      <c r="I5565" s="146" t="s">
        <v>970</v>
      </c>
      <c r="J5565" s="29"/>
      <c r="K5565" s="29"/>
      <c r="L5565" s="29"/>
      <c r="M5565" s="29"/>
      <c r="N5565" s="29"/>
      <c r="O5565" s="29"/>
      <c r="P5565" s="29"/>
      <c r="Q5565" s="29"/>
      <c r="R5565" s="29"/>
      <c r="S5565" s="29"/>
      <c r="T5565" s="29"/>
      <c r="U5565" s="29"/>
      <c r="V5565" s="29"/>
      <c r="W5565" s="29"/>
      <c r="X5565" s="29"/>
      <c r="Y5565" s="29"/>
      <c r="Z5565" s="29"/>
      <c r="AA5565" s="29"/>
      <c r="AB5565" s="29"/>
      <c r="AC5565" s="29"/>
      <c r="AD5565" s="29"/>
      <c r="AE5565" s="29"/>
      <c r="AF5565" s="29"/>
      <c r="AG5565" s="29"/>
      <c r="AH5565" s="29"/>
      <c r="AI5565" s="29"/>
      <c r="AJ5565" s="29"/>
      <c r="AK5565" s="29"/>
      <c r="AL5565" s="29"/>
      <c r="AM5565" s="29"/>
      <c r="AN5565" s="29"/>
      <c r="AO5565" s="29"/>
      <c r="AP5565" s="29"/>
      <c r="AQ5565" s="29"/>
      <c r="AR5565" s="29"/>
      <c r="AS5565" s="29"/>
      <c r="AT5565" s="29"/>
      <c r="AU5565" s="29"/>
      <c r="AV5565" s="29"/>
      <c r="AW5565" s="29"/>
    </row>
    <row r="5566" spans="1:49" ht="13.5" thickBot="1">
      <c r="A5566" s="48"/>
      <c r="B5566" s="42"/>
      <c r="C5566" s="42"/>
      <c r="D5566" s="42"/>
      <c r="E5566" s="531"/>
      <c r="F5566" s="50"/>
      <c r="G5566" s="50"/>
      <c r="H5566" s="50"/>
      <c r="I5566" s="146"/>
      <c r="J5566" s="29"/>
      <c r="K5566" s="29"/>
      <c r="L5566" s="29"/>
      <c r="M5566" s="29"/>
      <c r="N5566" s="29"/>
      <c r="O5566" s="29"/>
      <c r="P5566" s="29"/>
      <c r="Q5566" s="29"/>
      <c r="R5566" s="29"/>
      <c r="S5566" s="29"/>
      <c r="T5566" s="29"/>
      <c r="U5566" s="29"/>
      <c r="V5566" s="29"/>
      <c r="W5566" s="29"/>
      <c r="X5566" s="29"/>
      <c r="Y5566" s="29"/>
      <c r="Z5566" s="29"/>
      <c r="AA5566" s="29"/>
      <c r="AB5566" s="29"/>
      <c r="AC5566" s="29"/>
      <c r="AD5566" s="29"/>
      <c r="AE5566" s="29"/>
      <c r="AF5566" s="29"/>
      <c r="AG5566" s="29"/>
      <c r="AH5566" s="29"/>
      <c r="AI5566" s="29"/>
      <c r="AJ5566" s="29"/>
      <c r="AK5566" s="29"/>
      <c r="AL5566" s="29"/>
      <c r="AM5566" s="29"/>
      <c r="AN5566" s="29"/>
      <c r="AO5566" s="29"/>
      <c r="AP5566" s="29"/>
      <c r="AQ5566" s="29"/>
      <c r="AR5566" s="29"/>
      <c r="AS5566" s="29"/>
      <c r="AT5566" s="29"/>
      <c r="AU5566" s="29"/>
      <c r="AV5566" s="29"/>
      <c r="AW5566" s="29"/>
    </row>
    <row r="5567" spans="1:49" ht="35.25" customHeight="1" thickTop="1" thickBot="1">
      <c r="A5567" s="48"/>
      <c r="B5567" s="42"/>
      <c r="C5567" s="42"/>
      <c r="D5567" s="42"/>
      <c r="E5567" s="531"/>
      <c r="F5567" s="50"/>
      <c r="G5567" s="50"/>
      <c r="H5567" s="50"/>
      <c r="I5567" s="5" t="s">
        <v>2331</v>
      </c>
      <c r="J5567" s="364" t="s">
        <v>2891</v>
      </c>
      <c r="K5567" s="364" t="s">
        <v>2879</v>
      </c>
      <c r="L5567" s="364" t="s">
        <v>2880</v>
      </c>
      <c r="M5567" s="364" t="s">
        <v>2881</v>
      </c>
      <c r="N5567" s="364" t="s">
        <v>2882</v>
      </c>
      <c r="O5567" s="364" t="s">
        <v>2883</v>
      </c>
      <c r="P5567" s="364" t="s">
        <v>2884</v>
      </c>
      <c r="Q5567" s="364" t="s">
        <v>2885</v>
      </c>
      <c r="R5567" s="364" t="s">
        <v>2886</v>
      </c>
      <c r="S5567" s="364" t="s">
        <v>2887</v>
      </c>
      <c r="T5567" s="364" t="s">
        <v>2888</v>
      </c>
      <c r="U5567" s="364" t="s">
        <v>2889</v>
      </c>
      <c r="V5567" s="364" t="s">
        <v>2890</v>
      </c>
      <c r="W5567" s="365" t="s">
        <v>2893</v>
      </c>
      <c r="X5567" s="365" t="s">
        <v>2879</v>
      </c>
      <c r="Y5567" s="365" t="s">
        <v>2880</v>
      </c>
      <c r="Z5567" s="365" t="s">
        <v>2881</v>
      </c>
      <c r="AA5567" s="365" t="s">
        <v>2882</v>
      </c>
      <c r="AB5567" s="365" t="s">
        <v>2883</v>
      </c>
      <c r="AC5567" s="365" t="s">
        <v>2884</v>
      </c>
      <c r="AD5567" s="365" t="s">
        <v>2885</v>
      </c>
      <c r="AE5567" s="365" t="s">
        <v>2886</v>
      </c>
      <c r="AF5567" s="365" t="s">
        <v>2887</v>
      </c>
      <c r="AG5567" s="365" t="s">
        <v>2888</v>
      </c>
      <c r="AH5567" s="365" t="s">
        <v>2889</v>
      </c>
      <c r="AI5567" s="365" t="s">
        <v>2890</v>
      </c>
      <c r="AJ5567" s="366" t="s">
        <v>2892</v>
      </c>
      <c r="AK5567" s="366" t="s">
        <v>2879</v>
      </c>
      <c r="AL5567" s="366" t="s">
        <v>2880</v>
      </c>
      <c r="AM5567" s="366" t="s">
        <v>2881</v>
      </c>
      <c r="AN5567" s="366" t="s">
        <v>2882</v>
      </c>
      <c r="AO5567" s="366" t="s">
        <v>2883</v>
      </c>
      <c r="AP5567" s="366" t="s">
        <v>2884</v>
      </c>
      <c r="AQ5567" s="366" t="s">
        <v>2885</v>
      </c>
      <c r="AR5567" s="366" t="s">
        <v>2886</v>
      </c>
      <c r="AS5567" s="366" t="s">
        <v>2887</v>
      </c>
      <c r="AT5567" s="366" t="s">
        <v>2888</v>
      </c>
      <c r="AU5567" s="366" t="s">
        <v>2889</v>
      </c>
      <c r="AV5567" s="366" t="s">
        <v>2890</v>
      </c>
      <c r="AW5567" s="368" t="s">
        <v>2895</v>
      </c>
    </row>
    <row r="5568" spans="1:49">
      <c r="A5568" s="48"/>
      <c r="B5568" s="42"/>
      <c r="C5568" s="42"/>
      <c r="D5568" s="42"/>
      <c r="E5568" s="531"/>
      <c r="F5568" s="50"/>
      <c r="G5568" s="50"/>
      <c r="H5568" s="50"/>
      <c r="I5568" s="34"/>
      <c r="J5568" s="202" t="s">
        <v>1224</v>
      </c>
      <c r="K5568" s="202">
        <v>1</v>
      </c>
      <c r="L5568" s="202">
        <v>2</v>
      </c>
      <c r="M5568" s="202">
        <v>3</v>
      </c>
      <c r="N5568" s="202">
        <v>4</v>
      </c>
      <c r="O5568" s="202">
        <v>5</v>
      </c>
      <c r="P5568" s="202">
        <v>6</v>
      </c>
      <c r="Q5568" s="202">
        <v>7</v>
      </c>
      <c r="R5568" s="202">
        <v>8</v>
      </c>
      <c r="S5568" s="202">
        <v>9</v>
      </c>
      <c r="T5568" s="202">
        <v>10</v>
      </c>
      <c r="U5568" s="202">
        <v>13</v>
      </c>
      <c r="V5568" s="202">
        <v>14</v>
      </c>
      <c r="W5568" s="202" t="s">
        <v>1224</v>
      </c>
      <c r="X5568" s="202">
        <v>1</v>
      </c>
      <c r="Y5568" s="202">
        <v>2</v>
      </c>
      <c r="Z5568" s="202">
        <v>3</v>
      </c>
      <c r="AA5568" s="202">
        <v>4</v>
      </c>
      <c r="AB5568" s="202">
        <v>5</v>
      </c>
      <c r="AC5568" s="202">
        <v>6</v>
      </c>
      <c r="AD5568" s="202">
        <v>7</v>
      </c>
      <c r="AE5568" s="202">
        <v>8</v>
      </c>
      <c r="AF5568" s="202">
        <v>9</v>
      </c>
      <c r="AG5568" s="202">
        <v>10</v>
      </c>
      <c r="AH5568" s="202">
        <v>13</v>
      </c>
      <c r="AI5568" s="202">
        <v>14</v>
      </c>
      <c r="AJ5568" s="202" t="s">
        <v>1224</v>
      </c>
      <c r="AK5568" s="202">
        <v>1</v>
      </c>
      <c r="AL5568" s="202">
        <v>2</v>
      </c>
      <c r="AM5568" s="202">
        <v>3</v>
      </c>
      <c r="AN5568" s="202">
        <v>4</v>
      </c>
      <c r="AO5568" s="202">
        <v>5</v>
      </c>
      <c r="AP5568" s="202">
        <v>6</v>
      </c>
      <c r="AQ5568" s="202">
        <v>7</v>
      </c>
      <c r="AR5568" s="202">
        <v>8</v>
      </c>
      <c r="AS5568" s="202">
        <v>9</v>
      </c>
      <c r="AT5568" s="202">
        <v>10</v>
      </c>
      <c r="AU5568" s="202">
        <v>13</v>
      </c>
      <c r="AV5568" s="202">
        <v>14</v>
      </c>
      <c r="AW5568" s="202">
        <v>15</v>
      </c>
    </row>
    <row r="5569" spans="1:49">
      <c r="A5569" s="48"/>
      <c r="B5569" s="42"/>
      <c r="C5569" s="42"/>
      <c r="D5569" s="42"/>
      <c r="E5569" s="531"/>
      <c r="F5569" s="50"/>
      <c r="G5569" s="50"/>
      <c r="H5569" s="50"/>
      <c r="I5569" s="276" t="s">
        <v>2379</v>
      </c>
      <c r="J5569" s="277">
        <f>SUM(J5563)</f>
        <v>0</v>
      </c>
      <c r="K5569" s="277">
        <f t="shared" ref="K5569:AT5569" si="1580">SUM(K5563)</f>
        <v>0</v>
      </c>
      <c r="L5569" s="277">
        <f t="shared" si="1580"/>
        <v>0</v>
      </c>
      <c r="M5569" s="277">
        <f t="shared" si="1580"/>
        <v>0</v>
      </c>
      <c r="N5569" s="277">
        <f t="shared" si="1580"/>
        <v>0</v>
      </c>
      <c r="O5569" s="277">
        <f t="shared" si="1580"/>
        <v>0</v>
      </c>
      <c r="P5569" s="277">
        <f t="shared" si="1580"/>
        <v>0</v>
      </c>
      <c r="Q5569" s="277">
        <f t="shared" si="1580"/>
        <v>0</v>
      </c>
      <c r="R5569" s="277">
        <f t="shared" si="1580"/>
        <v>0</v>
      </c>
      <c r="S5569" s="277">
        <f t="shared" si="1580"/>
        <v>0</v>
      </c>
      <c r="T5569" s="277">
        <f t="shared" si="1580"/>
        <v>0</v>
      </c>
      <c r="U5569" s="277">
        <v>0</v>
      </c>
      <c r="V5569" s="277">
        <v>0</v>
      </c>
      <c r="W5569" s="277">
        <f>SUM(W5563)</f>
        <v>1000</v>
      </c>
      <c r="X5569" s="277">
        <f t="shared" si="1580"/>
        <v>0</v>
      </c>
      <c r="Y5569" s="277">
        <f t="shared" si="1580"/>
        <v>0</v>
      </c>
      <c r="Z5569" s="277">
        <f t="shared" si="1580"/>
        <v>0</v>
      </c>
      <c r="AA5569" s="277">
        <f t="shared" si="1580"/>
        <v>0</v>
      </c>
      <c r="AB5569" s="277">
        <f t="shared" si="1580"/>
        <v>0</v>
      </c>
      <c r="AC5569" s="277">
        <f t="shared" si="1580"/>
        <v>0</v>
      </c>
      <c r="AD5569" s="277">
        <f t="shared" si="1580"/>
        <v>0</v>
      </c>
      <c r="AE5569" s="277">
        <f t="shared" si="1580"/>
        <v>0</v>
      </c>
      <c r="AF5569" s="277">
        <f t="shared" si="1580"/>
        <v>0</v>
      </c>
      <c r="AG5569" s="277">
        <f t="shared" si="1580"/>
        <v>0</v>
      </c>
      <c r="AH5569" s="277">
        <v>0</v>
      </c>
      <c r="AI5569" s="277">
        <v>1000</v>
      </c>
      <c r="AJ5569" s="277">
        <f>SUM(AJ5563)</f>
        <v>3500</v>
      </c>
      <c r="AK5569" s="277">
        <f t="shared" si="1580"/>
        <v>0</v>
      </c>
      <c r="AL5569" s="277">
        <f t="shared" si="1580"/>
        <v>0</v>
      </c>
      <c r="AM5569" s="277">
        <f t="shared" si="1580"/>
        <v>0</v>
      </c>
      <c r="AN5569" s="277">
        <f t="shared" si="1580"/>
        <v>0</v>
      </c>
      <c r="AO5569" s="277">
        <f t="shared" si="1580"/>
        <v>0</v>
      </c>
      <c r="AP5569" s="277">
        <f t="shared" si="1580"/>
        <v>2500</v>
      </c>
      <c r="AQ5569" s="277">
        <f t="shared" si="1580"/>
        <v>0</v>
      </c>
      <c r="AR5569" s="277">
        <f t="shared" si="1580"/>
        <v>0</v>
      </c>
      <c r="AS5569" s="277">
        <f t="shared" si="1580"/>
        <v>0</v>
      </c>
      <c r="AT5569" s="277">
        <f t="shared" si="1580"/>
        <v>0</v>
      </c>
      <c r="AU5569" s="277">
        <v>2500</v>
      </c>
      <c r="AV5569" s="277">
        <v>1000</v>
      </c>
      <c r="AW5569" s="277">
        <f>U5569+AH5569+AU5569</f>
        <v>2500</v>
      </c>
    </row>
    <row r="5570" spans="1:49">
      <c r="A5570" s="48"/>
      <c r="B5570" s="42"/>
      <c r="C5570" s="42"/>
      <c r="D5570" s="42"/>
      <c r="E5570" s="531"/>
      <c r="F5570" s="50"/>
      <c r="G5570" s="50"/>
      <c r="H5570" s="50"/>
      <c r="I5570" s="276"/>
      <c r="J5570" s="277"/>
      <c r="K5570" s="277"/>
      <c r="L5570" s="277"/>
      <c r="M5570" s="277"/>
      <c r="N5570" s="277"/>
      <c r="O5570" s="277"/>
      <c r="P5570" s="277"/>
      <c r="Q5570" s="277"/>
      <c r="R5570" s="277"/>
      <c r="S5570" s="277"/>
      <c r="T5570" s="277"/>
      <c r="U5570" s="277">
        <v>0</v>
      </c>
      <c r="V5570" s="277">
        <v>0</v>
      </c>
      <c r="W5570" s="277"/>
      <c r="X5570" s="277"/>
      <c r="Y5570" s="277"/>
      <c r="Z5570" s="277"/>
      <c r="AA5570" s="277"/>
      <c r="AB5570" s="277"/>
      <c r="AC5570" s="277"/>
      <c r="AD5570" s="277"/>
      <c r="AE5570" s="277"/>
      <c r="AF5570" s="277"/>
      <c r="AG5570" s="277"/>
      <c r="AH5570" s="277">
        <v>0</v>
      </c>
      <c r="AI5570" s="277">
        <v>0</v>
      </c>
      <c r="AJ5570" s="277"/>
      <c r="AK5570" s="277"/>
      <c r="AL5570" s="277"/>
      <c r="AM5570" s="277"/>
      <c r="AN5570" s="277"/>
      <c r="AO5570" s="277"/>
      <c r="AP5570" s="277"/>
      <c r="AQ5570" s="277"/>
      <c r="AR5570" s="277"/>
      <c r="AS5570" s="277"/>
      <c r="AT5570" s="277"/>
      <c r="AU5570" s="277">
        <v>0</v>
      </c>
      <c r="AV5570" s="277">
        <v>0</v>
      </c>
      <c r="AW5570" s="277">
        <f>U5570+AH5570+AU5570</f>
        <v>0</v>
      </c>
    </row>
    <row r="5571" spans="1:49">
      <c r="A5571" s="48"/>
      <c r="B5571" s="42"/>
      <c r="C5571" s="42"/>
      <c r="D5571" s="42"/>
      <c r="E5571" s="531"/>
      <c r="F5571" s="50"/>
      <c r="G5571" s="50"/>
      <c r="H5571" s="50"/>
      <c r="I5571" s="276"/>
      <c r="J5571" s="277"/>
      <c r="K5571" s="277"/>
      <c r="L5571" s="277"/>
      <c r="M5571" s="277"/>
      <c r="N5571" s="277"/>
      <c r="O5571" s="277"/>
      <c r="P5571" s="277"/>
      <c r="Q5571" s="277"/>
      <c r="R5571" s="277"/>
      <c r="S5571" s="277"/>
      <c r="T5571" s="277"/>
      <c r="U5571" s="277">
        <v>0</v>
      </c>
      <c r="V5571" s="277">
        <v>0</v>
      </c>
      <c r="W5571" s="277"/>
      <c r="X5571" s="277"/>
      <c r="Y5571" s="277"/>
      <c r="Z5571" s="277"/>
      <c r="AA5571" s="277"/>
      <c r="AB5571" s="277"/>
      <c r="AC5571" s="277"/>
      <c r="AD5571" s="277"/>
      <c r="AE5571" s="277"/>
      <c r="AF5571" s="277"/>
      <c r="AG5571" s="277"/>
      <c r="AH5571" s="277">
        <v>0</v>
      </c>
      <c r="AI5571" s="277">
        <v>0</v>
      </c>
      <c r="AJ5571" s="277"/>
      <c r="AK5571" s="277"/>
      <c r="AL5571" s="277"/>
      <c r="AM5571" s="277"/>
      <c r="AN5571" s="277"/>
      <c r="AO5571" s="277"/>
      <c r="AP5571" s="277"/>
      <c r="AQ5571" s="277"/>
      <c r="AR5571" s="277"/>
      <c r="AS5571" s="277"/>
      <c r="AT5571" s="277"/>
      <c r="AU5571" s="277">
        <v>0</v>
      </c>
      <c r="AV5571" s="277">
        <v>0</v>
      </c>
      <c r="AW5571" s="277">
        <f>U5571+AH5571+AU5571</f>
        <v>0</v>
      </c>
    </row>
    <row r="5572" spans="1:49">
      <c r="A5572" s="48"/>
      <c r="B5572" s="42"/>
      <c r="C5572" s="42"/>
      <c r="D5572" s="42"/>
      <c r="E5572" s="531"/>
      <c r="F5572" s="50"/>
      <c r="G5572" s="50"/>
      <c r="H5572" s="50"/>
      <c r="I5572" s="276"/>
      <c r="J5572" s="277"/>
      <c r="K5572" s="277"/>
      <c r="L5572" s="277"/>
      <c r="M5572" s="277"/>
      <c r="N5572" s="277"/>
      <c r="O5572" s="277"/>
      <c r="P5572" s="277"/>
      <c r="Q5572" s="277"/>
      <c r="R5572" s="277"/>
      <c r="S5572" s="277"/>
      <c r="T5572" s="277"/>
      <c r="U5572" s="277">
        <v>0</v>
      </c>
      <c r="V5572" s="277">
        <v>0</v>
      </c>
      <c r="W5572" s="277"/>
      <c r="X5572" s="277"/>
      <c r="Y5572" s="277"/>
      <c r="Z5572" s="277"/>
      <c r="AA5572" s="277"/>
      <c r="AB5572" s="277"/>
      <c r="AC5572" s="277"/>
      <c r="AD5572" s="277"/>
      <c r="AE5572" s="277"/>
      <c r="AF5572" s="277"/>
      <c r="AG5572" s="277"/>
      <c r="AH5572" s="277">
        <v>0</v>
      </c>
      <c r="AI5572" s="277">
        <v>0</v>
      </c>
      <c r="AJ5572" s="277"/>
      <c r="AK5572" s="277"/>
      <c r="AL5572" s="277"/>
      <c r="AM5572" s="277"/>
      <c r="AN5572" s="277"/>
      <c r="AO5572" s="277"/>
      <c r="AP5572" s="277"/>
      <c r="AQ5572" s="277"/>
      <c r="AR5572" s="277"/>
      <c r="AS5572" s="277"/>
      <c r="AT5572" s="277"/>
      <c r="AU5572" s="277">
        <v>0</v>
      </c>
      <c r="AV5572" s="277">
        <v>0</v>
      </c>
      <c r="AW5572" s="277">
        <f>U5572+AH5572+AU5572</f>
        <v>0</v>
      </c>
    </row>
    <row r="5573" spans="1:49">
      <c r="A5573" s="48"/>
      <c r="B5573" s="42"/>
      <c r="C5573" s="42"/>
      <c r="D5573" s="42"/>
      <c r="E5573" s="531"/>
      <c r="F5573" s="50"/>
      <c r="G5573" s="50"/>
      <c r="H5573" s="50"/>
      <c r="I5573" s="276" t="s">
        <v>1631</v>
      </c>
      <c r="J5573" s="277">
        <f>SUM(J5569:J5572)</f>
        <v>0</v>
      </c>
      <c r="K5573" s="277">
        <f t="shared" ref="K5573:AT5573" si="1581">SUM(K5569:K5572)</f>
        <v>0</v>
      </c>
      <c r="L5573" s="277">
        <f t="shared" si="1581"/>
        <v>0</v>
      </c>
      <c r="M5573" s="277">
        <f t="shared" si="1581"/>
        <v>0</v>
      </c>
      <c r="N5573" s="277">
        <f t="shared" si="1581"/>
        <v>0</v>
      </c>
      <c r="O5573" s="277">
        <f t="shared" si="1581"/>
        <v>0</v>
      </c>
      <c r="P5573" s="277">
        <f t="shared" si="1581"/>
        <v>0</v>
      </c>
      <c r="Q5573" s="277">
        <f t="shared" si="1581"/>
        <v>0</v>
      </c>
      <c r="R5573" s="277">
        <f t="shared" si="1581"/>
        <v>0</v>
      </c>
      <c r="S5573" s="277">
        <f t="shared" si="1581"/>
        <v>0</v>
      </c>
      <c r="T5573" s="277">
        <f t="shared" si="1581"/>
        <v>0</v>
      </c>
      <c r="U5573" s="277">
        <v>0</v>
      </c>
      <c r="V5573" s="277">
        <v>0</v>
      </c>
      <c r="W5573" s="277">
        <f>SUM(W5569:W5572)</f>
        <v>1000</v>
      </c>
      <c r="X5573" s="277">
        <f t="shared" si="1581"/>
        <v>0</v>
      </c>
      <c r="Y5573" s="277">
        <f t="shared" si="1581"/>
        <v>0</v>
      </c>
      <c r="Z5573" s="277">
        <f t="shared" si="1581"/>
        <v>0</v>
      </c>
      <c r="AA5573" s="277">
        <f t="shared" si="1581"/>
        <v>0</v>
      </c>
      <c r="AB5573" s="277">
        <f t="shared" si="1581"/>
        <v>0</v>
      </c>
      <c r="AC5573" s="277">
        <f t="shared" si="1581"/>
        <v>0</v>
      </c>
      <c r="AD5573" s="277">
        <f t="shared" si="1581"/>
        <v>0</v>
      </c>
      <c r="AE5573" s="277">
        <f t="shared" si="1581"/>
        <v>0</v>
      </c>
      <c r="AF5573" s="277">
        <f t="shared" si="1581"/>
        <v>0</v>
      </c>
      <c r="AG5573" s="277">
        <f t="shared" si="1581"/>
        <v>0</v>
      </c>
      <c r="AH5573" s="277">
        <v>0</v>
      </c>
      <c r="AI5573" s="277">
        <v>1000</v>
      </c>
      <c r="AJ5573" s="277">
        <f>SUM(AJ5569:AJ5572)</f>
        <v>3500</v>
      </c>
      <c r="AK5573" s="277">
        <f t="shared" si="1581"/>
        <v>0</v>
      </c>
      <c r="AL5573" s="277">
        <f t="shared" si="1581"/>
        <v>0</v>
      </c>
      <c r="AM5573" s="277">
        <f t="shared" si="1581"/>
        <v>0</v>
      </c>
      <c r="AN5573" s="277">
        <f t="shared" si="1581"/>
        <v>0</v>
      </c>
      <c r="AO5573" s="277">
        <f t="shared" si="1581"/>
        <v>0</v>
      </c>
      <c r="AP5573" s="277">
        <f t="shared" si="1581"/>
        <v>2500</v>
      </c>
      <c r="AQ5573" s="277">
        <f t="shared" si="1581"/>
        <v>0</v>
      </c>
      <c r="AR5573" s="277">
        <f t="shared" si="1581"/>
        <v>0</v>
      </c>
      <c r="AS5573" s="277">
        <f t="shared" si="1581"/>
        <v>0</v>
      </c>
      <c r="AT5573" s="277">
        <f t="shared" si="1581"/>
        <v>0</v>
      </c>
      <c r="AU5573" s="277">
        <v>2500</v>
      </c>
      <c r="AV5573" s="277">
        <v>1000</v>
      </c>
      <c r="AW5573" s="277">
        <f>U5573+AH5573+AU5573</f>
        <v>2500</v>
      </c>
    </row>
    <row r="5574" spans="1:49">
      <c r="A5574" s="48"/>
      <c r="B5574" s="42"/>
      <c r="C5574" s="42"/>
      <c r="D5574" s="42"/>
      <c r="E5574" s="531"/>
      <c r="F5574" s="50"/>
      <c r="G5574" s="50"/>
      <c r="H5574" s="50"/>
      <c r="I5574" s="146"/>
      <c r="J5574" s="29"/>
      <c r="K5574" s="29"/>
      <c r="L5574" s="29"/>
      <c r="M5574" s="29"/>
      <c r="N5574" s="29"/>
      <c r="O5574" s="29"/>
      <c r="P5574" s="29"/>
      <c r="Q5574" s="29"/>
      <c r="R5574" s="29"/>
      <c r="S5574" s="29"/>
      <c r="T5574" s="29"/>
      <c r="U5574" s="29"/>
      <c r="V5574" s="29"/>
      <c r="W5574" s="29"/>
      <c r="X5574" s="29"/>
      <c r="Y5574" s="29"/>
      <c r="Z5574" s="29"/>
      <c r="AA5574" s="29"/>
      <c r="AB5574" s="29"/>
      <c r="AC5574" s="29"/>
      <c r="AD5574" s="29"/>
      <c r="AE5574" s="29"/>
      <c r="AF5574" s="29"/>
      <c r="AG5574" s="29"/>
      <c r="AH5574" s="29"/>
      <c r="AI5574" s="29"/>
      <c r="AJ5574" s="29"/>
      <c r="AK5574" s="29"/>
      <c r="AL5574" s="29"/>
      <c r="AM5574" s="29"/>
      <c r="AN5574" s="29"/>
      <c r="AO5574" s="29"/>
      <c r="AP5574" s="29"/>
      <c r="AQ5574" s="29"/>
      <c r="AR5574" s="29"/>
      <c r="AS5574" s="29"/>
      <c r="AT5574" s="29"/>
      <c r="AU5574" s="29"/>
      <c r="AV5574" s="29"/>
      <c r="AW5574" s="29"/>
    </row>
    <row r="5575" spans="1:49">
      <c r="A5575" s="48"/>
      <c r="B5575" s="42"/>
      <c r="C5575" s="42"/>
      <c r="D5575" s="42"/>
      <c r="E5575" s="531"/>
      <c r="F5575" s="50"/>
      <c r="G5575" s="50"/>
      <c r="H5575" s="50"/>
      <c r="I5575" s="113"/>
    </row>
    <row r="5576" spans="1:49" ht="16.5" thickBot="1">
      <c r="A5576" s="78" t="s">
        <v>2146</v>
      </c>
      <c r="B5576" s="78"/>
      <c r="C5576" s="78"/>
      <c r="D5576" s="463"/>
      <c r="E5576" s="539"/>
      <c r="F5576" s="129"/>
      <c r="G5576" s="129"/>
      <c r="H5576" s="129"/>
      <c r="I5576" s="103"/>
    </row>
    <row r="5577" spans="1:49" s="151" customFormat="1" ht="36" customHeight="1" thickTop="1" thickBot="1">
      <c r="A5577" s="147" t="s">
        <v>2079</v>
      </c>
      <c r="B5577" s="5" t="s">
        <v>2080</v>
      </c>
      <c r="C5577" s="5" t="s">
        <v>1335</v>
      </c>
      <c r="D5577" s="450"/>
      <c r="E5577" s="148" t="s">
        <v>1570</v>
      </c>
      <c r="F5577" s="149" t="s">
        <v>1438</v>
      </c>
      <c r="G5577" s="149"/>
      <c r="H5577" s="149" t="s">
        <v>2332</v>
      </c>
      <c r="I5577" s="5" t="s">
        <v>856</v>
      </c>
      <c r="J5577" s="364" t="s">
        <v>2891</v>
      </c>
      <c r="K5577" s="364" t="s">
        <v>2879</v>
      </c>
      <c r="L5577" s="364" t="s">
        <v>2880</v>
      </c>
      <c r="M5577" s="364" t="s">
        <v>2881</v>
      </c>
      <c r="N5577" s="364" t="s">
        <v>2882</v>
      </c>
      <c r="O5577" s="364" t="s">
        <v>2883</v>
      </c>
      <c r="P5577" s="364" t="s">
        <v>2884</v>
      </c>
      <c r="Q5577" s="364" t="s">
        <v>2885</v>
      </c>
      <c r="R5577" s="364" t="s">
        <v>2886</v>
      </c>
      <c r="S5577" s="364" t="s">
        <v>2887</v>
      </c>
      <c r="T5577" s="364" t="s">
        <v>2888</v>
      </c>
      <c r="U5577" s="364" t="s">
        <v>2889</v>
      </c>
      <c r="V5577" s="364" t="s">
        <v>2890</v>
      </c>
      <c r="W5577" s="365" t="s">
        <v>2893</v>
      </c>
      <c r="X5577" s="365" t="s">
        <v>2879</v>
      </c>
      <c r="Y5577" s="365" t="s">
        <v>2880</v>
      </c>
      <c r="Z5577" s="365" t="s">
        <v>2881</v>
      </c>
      <c r="AA5577" s="365" t="s">
        <v>2882</v>
      </c>
      <c r="AB5577" s="365" t="s">
        <v>2883</v>
      </c>
      <c r="AC5577" s="365" t="s">
        <v>2884</v>
      </c>
      <c r="AD5577" s="365" t="s">
        <v>2885</v>
      </c>
      <c r="AE5577" s="365" t="s">
        <v>2886</v>
      </c>
      <c r="AF5577" s="365" t="s">
        <v>2887</v>
      </c>
      <c r="AG5577" s="365" t="s">
        <v>2888</v>
      </c>
      <c r="AH5577" s="365" t="s">
        <v>2889</v>
      </c>
      <c r="AI5577" s="365" t="s">
        <v>2890</v>
      </c>
      <c r="AJ5577" s="366" t="s">
        <v>2892</v>
      </c>
      <c r="AK5577" s="366" t="s">
        <v>2879</v>
      </c>
      <c r="AL5577" s="366" t="s">
        <v>2880</v>
      </c>
      <c r="AM5577" s="366" t="s">
        <v>2881</v>
      </c>
      <c r="AN5577" s="366" t="s">
        <v>2882</v>
      </c>
      <c r="AO5577" s="366" t="s">
        <v>2883</v>
      </c>
      <c r="AP5577" s="366" t="s">
        <v>2884</v>
      </c>
      <c r="AQ5577" s="366" t="s">
        <v>2885</v>
      </c>
      <c r="AR5577" s="366" t="s">
        <v>2886</v>
      </c>
      <c r="AS5577" s="366" t="s">
        <v>2887</v>
      </c>
      <c r="AT5577" s="366" t="s">
        <v>2888</v>
      </c>
      <c r="AU5577" s="366" t="s">
        <v>2889</v>
      </c>
      <c r="AV5577" s="366" t="s">
        <v>2890</v>
      </c>
      <c r="AW5577" s="368" t="s">
        <v>2895</v>
      </c>
    </row>
    <row r="5578" spans="1:49">
      <c r="A5578" s="33"/>
      <c r="B5578" s="34"/>
      <c r="C5578" s="34"/>
      <c r="D5578" s="34"/>
      <c r="E5578" s="35"/>
      <c r="F5578" s="36"/>
      <c r="G5578" s="36"/>
      <c r="H5578" s="36"/>
      <c r="I5578" s="34"/>
      <c r="J5578" s="202" t="s">
        <v>1224</v>
      </c>
      <c r="K5578" s="202">
        <v>1</v>
      </c>
      <c r="L5578" s="202">
        <v>2</v>
      </c>
      <c r="M5578" s="202">
        <v>3</v>
      </c>
      <c r="N5578" s="202">
        <v>4</v>
      </c>
      <c r="O5578" s="202">
        <v>5</v>
      </c>
      <c r="P5578" s="202">
        <v>6</v>
      </c>
      <c r="Q5578" s="202">
        <v>7</v>
      </c>
      <c r="R5578" s="202">
        <v>8</v>
      </c>
      <c r="S5578" s="202">
        <v>9</v>
      </c>
      <c r="T5578" s="202">
        <v>10</v>
      </c>
      <c r="U5578" s="202">
        <v>13</v>
      </c>
      <c r="V5578" s="202">
        <v>14</v>
      </c>
      <c r="W5578" s="202" t="s">
        <v>1224</v>
      </c>
      <c r="X5578" s="202">
        <v>1</v>
      </c>
      <c r="Y5578" s="202">
        <v>2</v>
      </c>
      <c r="Z5578" s="202">
        <v>3</v>
      </c>
      <c r="AA5578" s="202">
        <v>4</v>
      </c>
      <c r="AB5578" s="202">
        <v>5</v>
      </c>
      <c r="AC5578" s="202">
        <v>6</v>
      </c>
      <c r="AD5578" s="202">
        <v>7</v>
      </c>
      <c r="AE5578" s="202">
        <v>8</v>
      </c>
      <c r="AF5578" s="202">
        <v>9</v>
      </c>
      <c r="AG5578" s="202">
        <v>10</v>
      </c>
      <c r="AH5578" s="202">
        <v>13</v>
      </c>
      <c r="AI5578" s="202">
        <v>14</v>
      </c>
      <c r="AJ5578" s="202" t="s">
        <v>1224</v>
      </c>
      <c r="AK5578" s="202">
        <v>1</v>
      </c>
      <c r="AL5578" s="202">
        <v>2</v>
      </c>
      <c r="AM5578" s="202">
        <v>3</v>
      </c>
      <c r="AN5578" s="202">
        <v>4</v>
      </c>
      <c r="AO5578" s="202">
        <v>5</v>
      </c>
      <c r="AP5578" s="202">
        <v>6</v>
      </c>
      <c r="AQ5578" s="202">
        <v>7</v>
      </c>
      <c r="AR5578" s="202">
        <v>8</v>
      </c>
      <c r="AS5578" s="202">
        <v>9</v>
      </c>
      <c r="AT5578" s="202">
        <v>10</v>
      </c>
      <c r="AU5578" s="202">
        <v>13</v>
      </c>
      <c r="AV5578" s="202">
        <v>14</v>
      </c>
      <c r="AW5578" s="202">
        <v>15</v>
      </c>
    </row>
    <row r="5579" spans="1:49">
      <c r="A5579" s="37"/>
      <c r="B5579" s="38"/>
      <c r="C5579" s="38"/>
      <c r="D5579" s="38"/>
      <c r="E5579" s="60"/>
      <c r="F5579" s="61"/>
      <c r="G5579" s="61"/>
      <c r="H5579" s="61"/>
      <c r="I5579" s="38"/>
      <c r="J5579" s="134"/>
      <c r="K5579" s="134"/>
      <c r="L5579" s="134"/>
      <c r="M5579" s="134"/>
      <c r="N5579" s="134"/>
      <c r="O5579" s="134"/>
      <c r="P5579" s="134"/>
      <c r="Q5579" s="134"/>
      <c r="R5579" s="134"/>
      <c r="S5579" s="134"/>
      <c r="T5579" s="134"/>
      <c r="U5579" s="134"/>
      <c r="V5579" s="134"/>
      <c r="W5579" s="134"/>
      <c r="X5579" s="134"/>
      <c r="Y5579" s="134"/>
      <c r="Z5579" s="134"/>
      <c r="AA5579" s="134"/>
      <c r="AB5579" s="134"/>
      <c r="AC5579" s="134"/>
      <c r="AD5579" s="134"/>
      <c r="AE5579" s="134"/>
      <c r="AF5579" s="134"/>
      <c r="AG5579" s="134"/>
      <c r="AH5579" s="134"/>
      <c r="AI5579" s="134"/>
      <c r="AJ5579" s="134"/>
      <c r="AK5579" s="134"/>
      <c r="AL5579" s="134"/>
      <c r="AM5579" s="134"/>
      <c r="AN5579" s="134"/>
      <c r="AO5579" s="134"/>
      <c r="AP5579" s="134"/>
      <c r="AQ5579" s="134"/>
      <c r="AR5579" s="134"/>
      <c r="AS5579" s="134"/>
      <c r="AT5579" s="134"/>
      <c r="AU5579" s="134"/>
      <c r="AV5579" s="134"/>
      <c r="AW5579" s="134"/>
    </row>
    <row r="5580" spans="1:49">
      <c r="A5580" s="92" t="s">
        <v>797</v>
      </c>
      <c r="B5580" s="93" t="s">
        <v>1031</v>
      </c>
      <c r="C5580" s="93" t="s">
        <v>762</v>
      </c>
      <c r="D5580" s="460"/>
      <c r="E5580" s="531"/>
      <c r="F5580" s="50"/>
      <c r="G5580" s="50"/>
      <c r="H5580" s="50"/>
      <c r="I5580" s="41" t="s">
        <v>965</v>
      </c>
      <c r="J5580" s="28"/>
      <c r="K5580" s="28"/>
      <c r="L5580" s="28"/>
      <c r="M5580" s="28"/>
      <c r="N5580" s="28"/>
      <c r="O5580" s="28"/>
      <c r="P5580" s="28"/>
      <c r="Q5580" s="28"/>
      <c r="R5580" s="28"/>
      <c r="S5580" s="28"/>
      <c r="T5580" s="28"/>
      <c r="U5580" s="28"/>
      <c r="V5580" s="28"/>
      <c r="W5580" s="28"/>
      <c r="X5580" s="28"/>
      <c r="Y5580" s="28"/>
      <c r="Z5580" s="28"/>
      <c r="AA5580" s="28"/>
      <c r="AB5580" s="28"/>
      <c r="AC5580" s="28"/>
      <c r="AD5580" s="28"/>
      <c r="AE5580" s="28"/>
      <c r="AF5580" s="28"/>
      <c r="AG5580" s="28"/>
      <c r="AH5580" s="28"/>
      <c r="AI5580" s="28"/>
      <c r="AJ5580" s="28"/>
      <c r="AK5580" s="28"/>
      <c r="AL5580" s="28"/>
      <c r="AM5580" s="28"/>
      <c r="AN5580" s="28"/>
      <c r="AO5580" s="28"/>
      <c r="AP5580" s="28"/>
      <c r="AQ5580" s="28"/>
      <c r="AR5580" s="28"/>
      <c r="AS5580" s="28"/>
      <c r="AT5580" s="28"/>
      <c r="AU5580" s="28"/>
      <c r="AV5580" s="28"/>
      <c r="AW5580" s="28"/>
    </row>
    <row r="5581" spans="1:49">
      <c r="A5581" s="48"/>
      <c r="B5581" s="260"/>
      <c r="C5581" s="260"/>
      <c r="D5581" s="369"/>
      <c r="E5581" s="531"/>
      <c r="F5581" s="50"/>
      <c r="G5581" s="50"/>
      <c r="H5581" s="50"/>
      <c r="I5581" s="108"/>
      <c r="J5581" s="28"/>
      <c r="K5581" s="28"/>
      <c r="L5581" s="28"/>
      <c r="M5581" s="28"/>
      <c r="N5581" s="28"/>
      <c r="O5581" s="28"/>
      <c r="P5581" s="28"/>
      <c r="Q5581" s="28"/>
      <c r="R5581" s="28"/>
      <c r="S5581" s="28"/>
      <c r="T5581" s="28"/>
      <c r="U5581" s="28"/>
      <c r="V5581" s="28"/>
      <c r="W5581" s="28"/>
      <c r="X5581" s="28"/>
      <c r="Y5581" s="28"/>
      <c r="Z5581" s="28"/>
      <c r="AA5581" s="28"/>
      <c r="AB5581" s="28"/>
      <c r="AC5581" s="28"/>
      <c r="AD5581" s="28"/>
      <c r="AE5581" s="28"/>
      <c r="AF5581" s="28"/>
      <c r="AG5581" s="28"/>
      <c r="AH5581" s="28"/>
      <c r="AI5581" s="28"/>
      <c r="AJ5581" s="28"/>
      <c r="AK5581" s="28"/>
      <c r="AL5581" s="28"/>
      <c r="AM5581" s="28"/>
      <c r="AN5581" s="28"/>
      <c r="AO5581" s="28"/>
      <c r="AP5581" s="28"/>
      <c r="AQ5581" s="28"/>
      <c r="AR5581" s="28"/>
      <c r="AS5581" s="28"/>
      <c r="AT5581" s="28"/>
      <c r="AU5581" s="28"/>
      <c r="AV5581" s="28"/>
      <c r="AW5581" s="28"/>
    </row>
    <row r="5582" spans="1:49">
      <c r="A5582" s="48"/>
      <c r="B5582" s="42"/>
      <c r="C5582" s="42"/>
      <c r="D5582" s="42"/>
      <c r="E5582" s="531"/>
      <c r="F5582" s="50"/>
      <c r="G5582" s="50"/>
      <c r="H5582" s="50"/>
      <c r="I5582" s="49" t="s">
        <v>1559</v>
      </c>
      <c r="J5582" s="12">
        <f>SUM(J5583,J5591,J5593)</f>
        <v>60500</v>
      </c>
      <c r="K5582" s="12">
        <f t="shared" ref="K5582:AT5582" si="1582">SUM(K5583,K5591,K5593)</f>
        <v>5000</v>
      </c>
      <c r="L5582" s="12">
        <f t="shared" si="1582"/>
        <v>4400</v>
      </c>
      <c r="M5582" s="12">
        <f t="shared" si="1582"/>
        <v>15705</v>
      </c>
      <c r="N5582" s="12">
        <f t="shared" si="1582"/>
        <v>2600</v>
      </c>
      <c r="O5582" s="12">
        <f t="shared" si="1582"/>
        <v>500</v>
      </c>
      <c r="P5582" s="12">
        <f t="shared" si="1582"/>
        <v>5228</v>
      </c>
      <c r="Q5582" s="12">
        <f t="shared" si="1582"/>
        <v>0</v>
      </c>
      <c r="R5582" s="12">
        <f t="shared" si="1582"/>
        <v>0</v>
      </c>
      <c r="S5582" s="12">
        <f t="shared" si="1582"/>
        <v>13800</v>
      </c>
      <c r="T5582" s="12">
        <f t="shared" si="1582"/>
        <v>4355</v>
      </c>
      <c r="U5582" s="12">
        <v>51588</v>
      </c>
      <c r="V5582" s="12">
        <v>8912</v>
      </c>
      <c r="W5582" s="12">
        <f>SUM(W5583,W5591,W5593)</f>
        <v>0</v>
      </c>
      <c r="X5582" s="12">
        <f t="shared" si="1582"/>
        <v>0</v>
      </c>
      <c r="Y5582" s="12">
        <f t="shared" si="1582"/>
        <v>0</v>
      </c>
      <c r="Z5582" s="12">
        <f t="shared" si="1582"/>
        <v>0</v>
      </c>
      <c r="AA5582" s="12">
        <f t="shared" si="1582"/>
        <v>0</v>
      </c>
      <c r="AB5582" s="12">
        <f t="shared" si="1582"/>
        <v>0</v>
      </c>
      <c r="AC5582" s="12">
        <f t="shared" si="1582"/>
        <v>0</v>
      </c>
      <c r="AD5582" s="12">
        <f t="shared" si="1582"/>
        <v>0</v>
      </c>
      <c r="AE5582" s="12">
        <f t="shared" si="1582"/>
        <v>0</v>
      </c>
      <c r="AF5582" s="12">
        <f t="shared" si="1582"/>
        <v>0</v>
      </c>
      <c r="AG5582" s="12">
        <f t="shared" si="1582"/>
        <v>0</v>
      </c>
      <c r="AH5582" s="12">
        <v>0</v>
      </c>
      <c r="AI5582" s="12">
        <v>0</v>
      </c>
      <c r="AJ5582" s="12">
        <f>SUM(AJ5583,AJ5591,AJ5593)</f>
        <v>16567</v>
      </c>
      <c r="AK5582" s="12">
        <f t="shared" si="1582"/>
        <v>0</v>
      </c>
      <c r="AL5582" s="12">
        <f t="shared" si="1582"/>
        <v>0</v>
      </c>
      <c r="AM5582" s="12">
        <f t="shared" si="1582"/>
        <v>1867</v>
      </c>
      <c r="AN5582" s="12">
        <f t="shared" si="1582"/>
        <v>14000</v>
      </c>
      <c r="AO5582" s="12">
        <f t="shared" si="1582"/>
        <v>700</v>
      </c>
      <c r="AP5582" s="12">
        <f t="shared" si="1582"/>
        <v>0</v>
      </c>
      <c r="AQ5582" s="12">
        <f t="shared" si="1582"/>
        <v>0</v>
      </c>
      <c r="AR5582" s="12">
        <f t="shared" si="1582"/>
        <v>0</v>
      </c>
      <c r="AS5582" s="12">
        <f t="shared" si="1582"/>
        <v>0</v>
      </c>
      <c r="AT5582" s="12">
        <f t="shared" si="1582"/>
        <v>0</v>
      </c>
      <c r="AU5582" s="12">
        <v>16567</v>
      </c>
      <c r="AV5582" s="12">
        <v>0</v>
      </c>
      <c r="AW5582" s="12">
        <f t="shared" ref="AW5582:AW5612" si="1583">U5582+AH5582+AU5582</f>
        <v>68155</v>
      </c>
    </row>
    <row r="5583" spans="1:49">
      <c r="A5583" s="44" t="s">
        <v>797</v>
      </c>
      <c r="B5583" s="45" t="s">
        <v>1031</v>
      </c>
      <c r="C5583" s="45" t="s">
        <v>762</v>
      </c>
      <c r="D5583" s="452" t="s">
        <v>3002</v>
      </c>
      <c r="E5583" s="213" t="s">
        <v>771</v>
      </c>
      <c r="F5583" s="65"/>
      <c r="G5583" s="65"/>
      <c r="H5583" s="65"/>
      <c r="I5583" s="260" t="s">
        <v>1500</v>
      </c>
      <c r="J5583" s="9">
        <f>SUM(J5584:J5585)</f>
        <v>0</v>
      </c>
      <c r="K5583" s="9">
        <f t="shared" ref="K5583:AT5583" si="1584">SUM(K5584:K5585)</f>
        <v>0</v>
      </c>
      <c r="L5583" s="9">
        <f t="shared" si="1584"/>
        <v>0</v>
      </c>
      <c r="M5583" s="9">
        <f t="shared" si="1584"/>
        <v>0</v>
      </c>
      <c r="N5583" s="9">
        <f t="shared" si="1584"/>
        <v>0</v>
      </c>
      <c r="O5583" s="9">
        <f t="shared" si="1584"/>
        <v>0</v>
      </c>
      <c r="P5583" s="9">
        <f t="shared" si="1584"/>
        <v>0</v>
      </c>
      <c r="Q5583" s="9">
        <f t="shared" si="1584"/>
        <v>0</v>
      </c>
      <c r="R5583" s="9">
        <f t="shared" si="1584"/>
        <v>0</v>
      </c>
      <c r="S5583" s="9">
        <f t="shared" si="1584"/>
        <v>0</v>
      </c>
      <c r="T5583" s="9">
        <f t="shared" si="1584"/>
        <v>0</v>
      </c>
      <c r="U5583" s="9">
        <v>0</v>
      </c>
      <c r="V5583" s="9">
        <v>0</v>
      </c>
      <c r="W5583" s="9">
        <f>SUM(W5584:W5585)</f>
        <v>0</v>
      </c>
      <c r="X5583" s="9">
        <f t="shared" si="1584"/>
        <v>0</v>
      </c>
      <c r="Y5583" s="9">
        <f t="shared" si="1584"/>
        <v>0</v>
      </c>
      <c r="Z5583" s="9">
        <f t="shared" si="1584"/>
        <v>0</v>
      </c>
      <c r="AA5583" s="9">
        <f t="shared" si="1584"/>
        <v>0</v>
      </c>
      <c r="AB5583" s="9">
        <f t="shared" si="1584"/>
        <v>0</v>
      </c>
      <c r="AC5583" s="9">
        <f t="shared" si="1584"/>
        <v>0</v>
      </c>
      <c r="AD5583" s="9">
        <f t="shared" si="1584"/>
        <v>0</v>
      </c>
      <c r="AE5583" s="9">
        <f t="shared" si="1584"/>
        <v>0</v>
      </c>
      <c r="AF5583" s="9">
        <f t="shared" si="1584"/>
        <v>0</v>
      </c>
      <c r="AG5583" s="9">
        <f t="shared" si="1584"/>
        <v>0</v>
      </c>
      <c r="AH5583" s="9">
        <v>0</v>
      </c>
      <c r="AI5583" s="9">
        <v>0</v>
      </c>
      <c r="AJ5583" s="9">
        <f>SUM(AJ5584:AJ5585)</f>
        <v>0</v>
      </c>
      <c r="AK5583" s="9">
        <f t="shared" si="1584"/>
        <v>0</v>
      </c>
      <c r="AL5583" s="9">
        <f t="shared" si="1584"/>
        <v>0</v>
      </c>
      <c r="AM5583" s="9">
        <f t="shared" si="1584"/>
        <v>0</v>
      </c>
      <c r="AN5583" s="9">
        <f t="shared" si="1584"/>
        <v>0</v>
      </c>
      <c r="AO5583" s="9">
        <f t="shared" si="1584"/>
        <v>0</v>
      </c>
      <c r="AP5583" s="9">
        <f t="shared" si="1584"/>
        <v>0</v>
      </c>
      <c r="AQ5583" s="9">
        <f t="shared" si="1584"/>
        <v>0</v>
      </c>
      <c r="AR5583" s="9">
        <f t="shared" si="1584"/>
        <v>0</v>
      </c>
      <c r="AS5583" s="9">
        <f t="shared" si="1584"/>
        <v>0</v>
      </c>
      <c r="AT5583" s="9">
        <f t="shared" si="1584"/>
        <v>0</v>
      </c>
      <c r="AU5583" s="9">
        <v>0</v>
      </c>
      <c r="AV5583" s="9">
        <v>0</v>
      </c>
      <c r="AW5583" s="9">
        <f t="shared" si="1583"/>
        <v>0</v>
      </c>
    </row>
    <row r="5584" spans="1:49">
      <c r="A5584" s="44" t="s">
        <v>797</v>
      </c>
      <c r="B5584" s="45" t="s">
        <v>1031</v>
      </c>
      <c r="C5584" s="45" t="s">
        <v>762</v>
      </c>
      <c r="D5584" s="452" t="s">
        <v>3002</v>
      </c>
      <c r="E5584" s="367" t="s">
        <v>834</v>
      </c>
      <c r="F5584" s="50"/>
      <c r="G5584" s="468" t="s">
        <v>3076</v>
      </c>
      <c r="H5584" s="50" t="s">
        <v>2334</v>
      </c>
      <c r="I5584" s="42" t="s">
        <v>1165</v>
      </c>
      <c r="U5584" s="15">
        <v>0</v>
      </c>
      <c r="V5584" s="15">
        <v>0</v>
      </c>
      <c r="AH5584" s="15">
        <v>0</v>
      </c>
      <c r="AI5584" s="15">
        <v>0</v>
      </c>
      <c r="AU5584" s="15">
        <v>0</v>
      </c>
      <c r="AV5584" s="15">
        <v>0</v>
      </c>
      <c r="AW5584" s="15">
        <f t="shared" si="1583"/>
        <v>0</v>
      </c>
    </row>
    <row r="5585" spans="1:49">
      <c r="A5585" s="44" t="s">
        <v>797</v>
      </c>
      <c r="B5585" s="45" t="s">
        <v>1031</v>
      </c>
      <c r="C5585" s="45" t="s">
        <v>762</v>
      </c>
      <c r="D5585" s="452" t="s">
        <v>3002</v>
      </c>
      <c r="E5585" s="367" t="s">
        <v>772</v>
      </c>
      <c r="F5585" s="50"/>
      <c r="G5585" s="468" t="s">
        <v>3076</v>
      </c>
      <c r="H5585" s="50" t="s">
        <v>2334</v>
      </c>
      <c r="I5585" s="42" t="s">
        <v>1227</v>
      </c>
      <c r="J5585" s="15">
        <f>SUM(J5586:J5590)</f>
        <v>0</v>
      </c>
      <c r="K5585" s="15">
        <f t="shared" ref="K5585:AT5585" si="1585">SUM(K5586:K5590)</f>
        <v>0</v>
      </c>
      <c r="L5585" s="15">
        <f t="shared" si="1585"/>
        <v>0</v>
      </c>
      <c r="M5585" s="15">
        <f t="shared" si="1585"/>
        <v>0</v>
      </c>
      <c r="N5585" s="15">
        <f t="shared" si="1585"/>
        <v>0</v>
      </c>
      <c r="O5585" s="15">
        <f t="shared" si="1585"/>
        <v>0</v>
      </c>
      <c r="P5585" s="15">
        <f t="shared" si="1585"/>
        <v>0</v>
      </c>
      <c r="Q5585" s="15">
        <f t="shared" si="1585"/>
        <v>0</v>
      </c>
      <c r="R5585" s="15">
        <f t="shared" si="1585"/>
        <v>0</v>
      </c>
      <c r="S5585" s="15">
        <f t="shared" si="1585"/>
        <v>0</v>
      </c>
      <c r="T5585" s="15">
        <f t="shared" si="1585"/>
        <v>0</v>
      </c>
      <c r="U5585" s="15">
        <v>0</v>
      </c>
      <c r="V5585" s="15">
        <v>0</v>
      </c>
      <c r="W5585" s="15">
        <f>SUM(W5586:W5590)</f>
        <v>0</v>
      </c>
      <c r="X5585" s="15">
        <f t="shared" si="1585"/>
        <v>0</v>
      </c>
      <c r="Y5585" s="15">
        <f t="shared" si="1585"/>
        <v>0</v>
      </c>
      <c r="Z5585" s="15">
        <f t="shared" si="1585"/>
        <v>0</v>
      </c>
      <c r="AA5585" s="15">
        <f t="shared" si="1585"/>
        <v>0</v>
      </c>
      <c r="AB5585" s="15">
        <f t="shared" si="1585"/>
        <v>0</v>
      </c>
      <c r="AC5585" s="15">
        <f t="shared" si="1585"/>
        <v>0</v>
      </c>
      <c r="AD5585" s="15">
        <f t="shared" si="1585"/>
        <v>0</v>
      </c>
      <c r="AE5585" s="15">
        <f t="shared" si="1585"/>
        <v>0</v>
      </c>
      <c r="AF5585" s="15">
        <f t="shared" si="1585"/>
        <v>0</v>
      </c>
      <c r="AG5585" s="15">
        <f t="shared" si="1585"/>
        <v>0</v>
      </c>
      <c r="AH5585" s="15">
        <v>0</v>
      </c>
      <c r="AI5585" s="15">
        <v>0</v>
      </c>
      <c r="AJ5585" s="15">
        <f>SUM(AJ5586:AJ5590)</f>
        <v>0</v>
      </c>
      <c r="AK5585" s="15">
        <f t="shared" si="1585"/>
        <v>0</v>
      </c>
      <c r="AL5585" s="15">
        <f t="shared" si="1585"/>
        <v>0</v>
      </c>
      <c r="AM5585" s="15">
        <f t="shared" si="1585"/>
        <v>0</v>
      </c>
      <c r="AN5585" s="15">
        <f t="shared" si="1585"/>
        <v>0</v>
      </c>
      <c r="AO5585" s="15">
        <f t="shared" si="1585"/>
        <v>0</v>
      </c>
      <c r="AP5585" s="15">
        <f t="shared" si="1585"/>
        <v>0</v>
      </c>
      <c r="AQ5585" s="15">
        <f t="shared" si="1585"/>
        <v>0</v>
      </c>
      <c r="AR5585" s="15">
        <f t="shared" si="1585"/>
        <v>0</v>
      </c>
      <c r="AS5585" s="15">
        <f t="shared" si="1585"/>
        <v>0</v>
      </c>
      <c r="AT5585" s="15">
        <f t="shared" si="1585"/>
        <v>0</v>
      </c>
      <c r="AU5585" s="15">
        <v>0</v>
      </c>
      <c r="AV5585" s="15">
        <v>0</v>
      </c>
      <c r="AW5585" s="15">
        <f t="shared" si="1583"/>
        <v>0</v>
      </c>
    </row>
    <row r="5586" spans="1:49" s="144" customFormat="1">
      <c r="A5586" s="44" t="s">
        <v>797</v>
      </c>
      <c r="B5586" s="45" t="s">
        <v>1031</v>
      </c>
      <c r="C5586" s="45" t="s">
        <v>762</v>
      </c>
      <c r="D5586" s="452" t="s">
        <v>3002</v>
      </c>
      <c r="E5586" s="140" t="s">
        <v>850</v>
      </c>
      <c r="F5586" s="141" t="s">
        <v>625</v>
      </c>
      <c r="G5586" s="468" t="s">
        <v>3076</v>
      </c>
      <c r="H5586" s="50" t="s">
        <v>2334</v>
      </c>
      <c r="I5586" s="142" t="s">
        <v>1119</v>
      </c>
      <c r="J5586" s="15"/>
      <c r="K5586" s="15"/>
      <c r="L5586" s="15"/>
      <c r="M5586" s="15"/>
      <c r="N5586" s="15"/>
      <c r="O5586" s="15"/>
      <c r="P5586" s="15"/>
      <c r="Q5586" s="15"/>
      <c r="R5586" s="15"/>
      <c r="S5586" s="15"/>
      <c r="T5586" s="15"/>
      <c r="U5586" s="15">
        <v>0</v>
      </c>
      <c r="V5586" s="15">
        <v>0</v>
      </c>
      <c r="W5586" s="15"/>
      <c r="X5586" s="15"/>
      <c r="Y5586" s="15"/>
      <c r="Z5586" s="15"/>
      <c r="AA5586" s="15"/>
      <c r="AB5586" s="15"/>
      <c r="AC5586" s="15"/>
      <c r="AD5586" s="15"/>
      <c r="AE5586" s="15"/>
      <c r="AF5586" s="15"/>
      <c r="AG5586" s="15"/>
      <c r="AH5586" s="15">
        <v>0</v>
      </c>
      <c r="AI5586" s="15">
        <v>0</v>
      </c>
      <c r="AJ5586" s="15"/>
      <c r="AK5586" s="15"/>
      <c r="AL5586" s="15"/>
      <c r="AM5586" s="15"/>
      <c r="AN5586" s="15"/>
      <c r="AO5586" s="15"/>
      <c r="AP5586" s="15"/>
      <c r="AQ5586" s="15"/>
      <c r="AR5586" s="15"/>
      <c r="AS5586" s="15"/>
      <c r="AT5586" s="15"/>
      <c r="AU5586" s="15">
        <v>0</v>
      </c>
      <c r="AV5586" s="15">
        <v>0</v>
      </c>
      <c r="AW5586" s="15">
        <f t="shared" si="1583"/>
        <v>0</v>
      </c>
    </row>
    <row r="5587" spans="1:49" s="144" customFormat="1">
      <c r="A5587" s="44" t="s">
        <v>797</v>
      </c>
      <c r="B5587" s="45" t="s">
        <v>1031</v>
      </c>
      <c r="C5587" s="45" t="s">
        <v>762</v>
      </c>
      <c r="D5587" s="452" t="s">
        <v>3002</v>
      </c>
      <c r="E5587" s="140" t="s">
        <v>851</v>
      </c>
      <c r="F5587" s="141" t="s">
        <v>626</v>
      </c>
      <c r="G5587" s="468" t="s">
        <v>3076</v>
      </c>
      <c r="H5587" s="50" t="s">
        <v>2334</v>
      </c>
      <c r="I5587" s="142" t="s">
        <v>1290</v>
      </c>
      <c r="J5587" s="15"/>
      <c r="K5587" s="15"/>
      <c r="L5587" s="15"/>
      <c r="M5587" s="15"/>
      <c r="N5587" s="15"/>
      <c r="O5587" s="15"/>
      <c r="P5587" s="15"/>
      <c r="Q5587" s="15"/>
      <c r="R5587" s="15"/>
      <c r="S5587" s="15"/>
      <c r="T5587" s="15"/>
      <c r="U5587" s="15">
        <v>0</v>
      </c>
      <c r="V5587" s="15">
        <v>0</v>
      </c>
      <c r="W5587" s="15"/>
      <c r="X5587" s="15"/>
      <c r="Y5587" s="15"/>
      <c r="Z5587" s="15"/>
      <c r="AA5587" s="15"/>
      <c r="AB5587" s="15"/>
      <c r="AC5587" s="15"/>
      <c r="AD5587" s="15"/>
      <c r="AE5587" s="15"/>
      <c r="AF5587" s="15"/>
      <c r="AG5587" s="15"/>
      <c r="AH5587" s="15">
        <v>0</v>
      </c>
      <c r="AI5587" s="15">
        <v>0</v>
      </c>
      <c r="AJ5587" s="15"/>
      <c r="AK5587" s="15"/>
      <c r="AL5587" s="15"/>
      <c r="AM5587" s="15"/>
      <c r="AN5587" s="15"/>
      <c r="AO5587" s="15"/>
      <c r="AP5587" s="15"/>
      <c r="AQ5587" s="15"/>
      <c r="AR5587" s="15"/>
      <c r="AS5587" s="15"/>
      <c r="AT5587" s="15"/>
      <c r="AU5587" s="15">
        <v>0</v>
      </c>
      <c r="AV5587" s="15">
        <v>0</v>
      </c>
      <c r="AW5587" s="15">
        <f t="shared" si="1583"/>
        <v>0</v>
      </c>
    </row>
    <row r="5588" spans="1:49" s="144" customFormat="1">
      <c r="A5588" s="44" t="s">
        <v>797</v>
      </c>
      <c r="B5588" s="45" t="s">
        <v>1031</v>
      </c>
      <c r="C5588" s="45" t="s">
        <v>762</v>
      </c>
      <c r="D5588" s="452" t="s">
        <v>3002</v>
      </c>
      <c r="E5588" s="140" t="s">
        <v>852</v>
      </c>
      <c r="F5588" s="141" t="s">
        <v>627</v>
      </c>
      <c r="G5588" s="468" t="s">
        <v>3076</v>
      </c>
      <c r="H5588" s="50" t="s">
        <v>2334</v>
      </c>
      <c r="I5588" s="142" t="s">
        <v>1733</v>
      </c>
      <c r="J5588" s="15"/>
      <c r="K5588" s="15"/>
      <c r="L5588" s="15"/>
      <c r="M5588" s="15"/>
      <c r="N5588" s="15"/>
      <c r="O5588" s="15"/>
      <c r="P5588" s="15"/>
      <c r="Q5588" s="15"/>
      <c r="R5588" s="15"/>
      <c r="S5588" s="15"/>
      <c r="T5588" s="15"/>
      <c r="U5588" s="15">
        <v>0</v>
      </c>
      <c r="V5588" s="15">
        <v>0</v>
      </c>
      <c r="W5588" s="15"/>
      <c r="X5588" s="15"/>
      <c r="Y5588" s="15"/>
      <c r="Z5588" s="15"/>
      <c r="AA5588" s="15"/>
      <c r="AB5588" s="15"/>
      <c r="AC5588" s="15"/>
      <c r="AD5588" s="15"/>
      <c r="AE5588" s="15"/>
      <c r="AF5588" s="15"/>
      <c r="AG5588" s="15"/>
      <c r="AH5588" s="15">
        <v>0</v>
      </c>
      <c r="AI5588" s="15">
        <v>0</v>
      </c>
      <c r="AJ5588" s="15"/>
      <c r="AK5588" s="15"/>
      <c r="AL5588" s="15"/>
      <c r="AM5588" s="15"/>
      <c r="AN5588" s="15"/>
      <c r="AO5588" s="15"/>
      <c r="AP5588" s="15"/>
      <c r="AQ5588" s="15"/>
      <c r="AR5588" s="15"/>
      <c r="AS5588" s="15"/>
      <c r="AT5588" s="15"/>
      <c r="AU5588" s="15">
        <v>0</v>
      </c>
      <c r="AV5588" s="15">
        <v>0</v>
      </c>
      <c r="AW5588" s="15">
        <f t="shared" si="1583"/>
        <v>0</v>
      </c>
    </row>
    <row r="5589" spans="1:49" s="144" customFormat="1">
      <c r="A5589" s="44" t="s">
        <v>797</v>
      </c>
      <c r="B5589" s="45" t="s">
        <v>1031</v>
      </c>
      <c r="C5589" s="45" t="s">
        <v>762</v>
      </c>
      <c r="D5589" s="452" t="s">
        <v>3002</v>
      </c>
      <c r="E5589" s="140" t="s">
        <v>853</v>
      </c>
      <c r="F5589" s="141" t="s">
        <v>628</v>
      </c>
      <c r="G5589" s="468" t="s">
        <v>3076</v>
      </c>
      <c r="H5589" s="50" t="s">
        <v>2334</v>
      </c>
      <c r="I5589" s="142" t="s">
        <v>1734</v>
      </c>
      <c r="J5589" s="15"/>
      <c r="K5589" s="15"/>
      <c r="L5589" s="15"/>
      <c r="M5589" s="15"/>
      <c r="N5589" s="15"/>
      <c r="O5589" s="15"/>
      <c r="P5589" s="15"/>
      <c r="Q5589" s="15"/>
      <c r="R5589" s="15"/>
      <c r="S5589" s="15"/>
      <c r="T5589" s="15"/>
      <c r="U5589" s="15">
        <v>0</v>
      </c>
      <c r="V5589" s="15">
        <v>0</v>
      </c>
      <c r="W5589" s="15"/>
      <c r="X5589" s="15"/>
      <c r="Y5589" s="15"/>
      <c r="Z5589" s="15"/>
      <c r="AA5589" s="15"/>
      <c r="AB5589" s="15"/>
      <c r="AC5589" s="15"/>
      <c r="AD5589" s="15"/>
      <c r="AE5589" s="15"/>
      <c r="AF5589" s="15"/>
      <c r="AG5589" s="15"/>
      <c r="AH5589" s="15">
        <v>0</v>
      </c>
      <c r="AI5589" s="15">
        <v>0</v>
      </c>
      <c r="AJ5589" s="15"/>
      <c r="AK5589" s="15"/>
      <c r="AL5589" s="15"/>
      <c r="AM5589" s="15"/>
      <c r="AN5589" s="15"/>
      <c r="AO5589" s="15"/>
      <c r="AP5589" s="15"/>
      <c r="AQ5589" s="15"/>
      <c r="AR5589" s="15"/>
      <c r="AS5589" s="15"/>
      <c r="AT5589" s="15"/>
      <c r="AU5589" s="15">
        <v>0</v>
      </c>
      <c r="AV5589" s="15">
        <v>0</v>
      </c>
      <c r="AW5589" s="15">
        <f t="shared" si="1583"/>
        <v>0</v>
      </c>
    </row>
    <row r="5590" spans="1:49" s="144" customFormat="1">
      <c r="A5590" s="44" t="s">
        <v>797</v>
      </c>
      <c r="B5590" s="45" t="s">
        <v>1031</v>
      </c>
      <c r="C5590" s="45" t="s">
        <v>762</v>
      </c>
      <c r="D5590" s="452" t="s">
        <v>3002</v>
      </c>
      <c r="E5590" s="140" t="s">
        <v>854</v>
      </c>
      <c r="F5590" s="141" t="s">
        <v>629</v>
      </c>
      <c r="G5590" s="468" t="s">
        <v>3076</v>
      </c>
      <c r="H5590" s="50" t="s">
        <v>2334</v>
      </c>
      <c r="I5590" s="142" t="s">
        <v>1735</v>
      </c>
      <c r="J5590" s="15"/>
      <c r="K5590" s="15"/>
      <c r="L5590" s="15"/>
      <c r="M5590" s="15"/>
      <c r="N5590" s="15"/>
      <c r="O5590" s="15"/>
      <c r="P5590" s="15"/>
      <c r="Q5590" s="15"/>
      <c r="R5590" s="15"/>
      <c r="S5590" s="15"/>
      <c r="T5590" s="15"/>
      <c r="U5590" s="15">
        <v>0</v>
      </c>
      <c r="V5590" s="15">
        <v>0</v>
      </c>
      <c r="W5590" s="15"/>
      <c r="X5590" s="15"/>
      <c r="Y5590" s="15"/>
      <c r="Z5590" s="15"/>
      <c r="AA5590" s="15"/>
      <c r="AB5590" s="15"/>
      <c r="AC5590" s="15"/>
      <c r="AD5590" s="15"/>
      <c r="AE5590" s="15"/>
      <c r="AF5590" s="15"/>
      <c r="AG5590" s="15"/>
      <c r="AH5590" s="15">
        <v>0</v>
      </c>
      <c r="AI5590" s="15">
        <v>0</v>
      </c>
      <c r="AJ5590" s="15"/>
      <c r="AK5590" s="15"/>
      <c r="AL5590" s="15"/>
      <c r="AM5590" s="15"/>
      <c r="AN5590" s="15"/>
      <c r="AO5590" s="15"/>
      <c r="AP5590" s="15"/>
      <c r="AQ5590" s="15"/>
      <c r="AR5590" s="15"/>
      <c r="AS5590" s="15"/>
      <c r="AT5590" s="15"/>
      <c r="AU5590" s="15">
        <v>0</v>
      </c>
      <c r="AV5590" s="15">
        <v>0</v>
      </c>
      <c r="AW5590" s="15">
        <f t="shared" si="1583"/>
        <v>0</v>
      </c>
    </row>
    <row r="5591" spans="1:49">
      <c r="A5591" s="44" t="s">
        <v>797</v>
      </c>
      <c r="B5591" s="45" t="s">
        <v>1031</v>
      </c>
      <c r="C5591" s="45" t="s">
        <v>762</v>
      </c>
      <c r="D5591" s="452" t="s">
        <v>3002</v>
      </c>
      <c r="E5591" s="213" t="s">
        <v>773</v>
      </c>
      <c r="F5591" s="65"/>
      <c r="G5591" s="65"/>
      <c r="H5591" s="65"/>
      <c r="I5591" s="260" t="s">
        <v>1362</v>
      </c>
      <c r="J5591" s="9">
        <f>SUM(J5592)</f>
        <v>0</v>
      </c>
      <c r="K5591" s="9">
        <f t="shared" ref="K5591:AT5591" si="1586">SUM(K5592)</f>
        <v>0</v>
      </c>
      <c r="L5591" s="9">
        <f t="shared" si="1586"/>
        <v>0</v>
      </c>
      <c r="M5591" s="9">
        <f t="shared" si="1586"/>
        <v>0</v>
      </c>
      <c r="N5591" s="9">
        <f t="shared" si="1586"/>
        <v>0</v>
      </c>
      <c r="O5591" s="9">
        <f t="shared" si="1586"/>
        <v>0</v>
      </c>
      <c r="P5591" s="9">
        <f t="shared" si="1586"/>
        <v>0</v>
      </c>
      <c r="Q5591" s="9">
        <f t="shared" si="1586"/>
        <v>0</v>
      </c>
      <c r="R5591" s="9">
        <f t="shared" si="1586"/>
        <v>0</v>
      </c>
      <c r="S5591" s="9">
        <f t="shared" si="1586"/>
        <v>0</v>
      </c>
      <c r="T5591" s="9">
        <f t="shared" si="1586"/>
        <v>0</v>
      </c>
      <c r="U5591" s="9">
        <v>0</v>
      </c>
      <c r="V5591" s="9">
        <v>0</v>
      </c>
      <c r="W5591" s="9">
        <f>SUM(W5592)</f>
        <v>0</v>
      </c>
      <c r="X5591" s="9">
        <f t="shared" si="1586"/>
        <v>0</v>
      </c>
      <c r="Y5591" s="9">
        <f t="shared" si="1586"/>
        <v>0</v>
      </c>
      <c r="Z5591" s="9">
        <f t="shared" si="1586"/>
        <v>0</v>
      </c>
      <c r="AA5591" s="9">
        <f t="shared" si="1586"/>
        <v>0</v>
      </c>
      <c r="AB5591" s="9">
        <f t="shared" si="1586"/>
        <v>0</v>
      </c>
      <c r="AC5591" s="9">
        <f t="shared" si="1586"/>
        <v>0</v>
      </c>
      <c r="AD5591" s="9">
        <f t="shared" si="1586"/>
        <v>0</v>
      </c>
      <c r="AE5591" s="9">
        <f t="shared" si="1586"/>
        <v>0</v>
      </c>
      <c r="AF5591" s="9">
        <f t="shared" si="1586"/>
        <v>0</v>
      </c>
      <c r="AG5591" s="9">
        <f t="shared" si="1586"/>
        <v>0</v>
      </c>
      <c r="AH5591" s="9">
        <v>0</v>
      </c>
      <c r="AI5591" s="9">
        <v>0</v>
      </c>
      <c r="AJ5591" s="9">
        <f>SUM(AJ5592)</f>
        <v>0</v>
      </c>
      <c r="AK5591" s="9">
        <f t="shared" si="1586"/>
        <v>0</v>
      </c>
      <c r="AL5591" s="9">
        <f t="shared" si="1586"/>
        <v>0</v>
      </c>
      <c r="AM5591" s="9">
        <f t="shared" si="1586"/>
        <v>0</v>
      </c>
      <c r="AN5591" s="9">
        <f t="shared" si="1586"/>
        <v>0</v>
      </c>
      <c r="AO5591" s="9">
        <f t="shared" si="1586"/>
        <v>0</v>
      </c>
      <c r="AP5591" s="9">
        <f t="shared" si="1586"/>
        <v>0</v>
      </c>
      <c r="AQ5591" s="9">
        <f t="shared" si="1586"/>
        <v>0</v>
      </c>
      <c r="AR5591" s="9">
        <f t="shared" si="1586"/>
        <v>0</v>
      </c>
      <c r="AS5591" s="9">
        <f t="shared" si="1586"/>
        <v>0</v>
      </c>
      <c r="AT5591" s="9">
        <f t="shared" si="1586"/>
        <v>0</v>
      </c>
      <c r="AU5591" s="9">
        <v>0</v>
      </c>
      <c r="AV5591" s="9">
        <v>0</v>
      </c>
      <c r="AW5591" s="9">
        <f t="shared" si="1583"/>
        <v>0</v>
      </c>
    </row>
    <row r="5592" spans="1:49">
      <c r="A5592" s="44" t="s">
        <v>797</v>
      </c>
      <c r="B5592" s="45" t="s">
        <v>1031</v>
      </c>
      <c r="C5592" s="45" t="s">
        <v>762</v>
      </c>
      <c r="D5592" s="452" t="s">
        <v>3002</v>
      </c>
      <c r="E5592" s="367" t="s">
        <v>785</v>
      </c>
      <c r="F5592" s="50"/>
      <c r="G5592" s="468" t="s">
        <v>3076</v>
      </c>
      <c r="H5592" s="50" t="s">
        <v>2334</v>
      </c>
      <c r="I5592" s="42" t="s">
        <v>1363</v>
      </c>
      <c r="U5592" s="15">
        <v>0</v>
      </c>
      <c r="V5592" s="15">
        <v>0</v>
      </c>
      <c r="AH5592" s="15">
        <v>0</v>
      </c>
      <c r="AI5592" s="15">
        <v>0</v>
      </c>
      <c r="AU5592" s="15">
        <v>0</v>
      </c>
      <c r="AV5592" s="15">
        <v>0</v>
      </c>
      <c r="AW5592" s="15">
        <f t="shared" si="1583"/>
        <v>0</v>
      </c>
    </row>
    <row r="5593" spans="1:49">
      <c r="A5593" s="44" t="s">
        <v>797</v>
      </c>
      <c r="B5593" s="45" t="s">
        <v>1031</v>
      </c>
      <c r="C5593" s="45" t="s">
        <v>762</v>
      </c>
      <c r="D5593" s="452" t="s">
        <v>3002</v>
      </c>
      <c r="E5593" s="213" t="s">
        <v>1364</v>
      </c>
      <c r="F5593" s="65"/>
      <c r="G5593" s="65"/>
      <c r="H5593" s="65"/>
      <c r="I5593" s="260" t="s">
        <v>2104</v>
      </c>
      <c r="J5593" s="9">
        <f>SUM(J5594:J5603)</f>
        <v>60500</v>
      </c>
      <c r="K5593" s="9">
        <f t="shared" ref="K5593:AT5593" si="1587">SUM(K5594:K5603)</f>
        <v>5000</v>
      </c>
      <c r="L5593" s="9">
        <f t="shared" si="1587"/>
        <v>4400</v>
      </c>
      <c r="M5593" s="9">
        <f t="shared" si="1587"/>
        <v>15705</v>
      </c>
      <c r="N5593" s="9">
        <f t="shared" si="1587"/>
        <v>2600</v>
      </c>
      <c r="O5593" s="9">
        <f t="shared" si="1587"/>
        <v>500</v>
      </c>
      <c r="P5593" s="9">
        <f t="shared" si="1587"/>
        <v>5228</v>
      </c>
      <c r="Q5593" s="9">
        <f t="shared" si="1587"/>
        <v>0</v>
      </c>
      <c r="R5593" s="9">
        <f t="shared" si="1587"/>
        <v>0</v>
      </c>
      <c r="S5593" s="9">
        <f t="shared" si="1587"/>
        <v>13800</v>
      </c>
      <c r="T5593" s="9">
        <f t="shared" si="1587"/>
        <v>4355</v>
      </c>
      <c r="U5593" s="9">
        <v>51588</v>
      </c>
      <c r="V5593" s="9">
        <v>8912</v>
      </c>
      <c r="W5593" s="9">
        <f>SUM(W5594:W5603)</f>
        <v>0</v>
      </c>
      <c r="X5593" s="9">
        <f t="shared" si="1587"/>
        <v>0</v>
      </c>
      <c r="Y5593" s="9">
        <f t="shared" si="1587"/>
        <v>0</v>
      </c>
      <c r="Z5593" s="9">
        <f t="shared" si="1587"/>
        <v>0</v>
      </c>
      <c r="AA5593" s="9">
        <f t="shared" si="1587"/>
        <v>0</v>
      </c>
      <c r="AB5593" s="9">
        <f t="shared" si="1587"/>
        <v>0</v>
      </c>
      <c r="AC5593" s="9">
        <f t="shared" si="1587"/>
        <v>0</v>
      </c>
      <c r="AD5593" s="9">
        <f t="shared" si="1587"/>
        <v>0</v>
      </c>
      <c r="AE5593" s="9">
        <f t="shared" si="1587"/>
        <v>0</v>
      </c>
      <c r="AF5593" s="9">
        <f t="shared" si="1587"/>
        <v>0</v>
      </c>
      <c r="AG5593" s="9">
        <f t="shared" si="1587"/>
        <v>0</v>
      </c>
      <c r="AH5593" s="9">
        <v>0</v>
      </c>
      <c r="AI5593" s="9">
        <v>0</v>
      </c>
      <c r="AJ5593" s="9">
        <f>SUM(AJ5594:AJ5603)</f>
        <v>16567</v>
      </c>
      <c r="AK5593" s="9">
        <f t="shared" si="1587"/>
        <v>0</v>
      </c>
      <c r="AL5593" s="9">
        <f t="shared" si="1587"/>
        <v>0</v>
      </c>
      <c r="AM5593" s="9">
        <f t="shared" si="1587"/>
        <v>1867</v>
      </c>
      <c r="AN5593" s="9">
        <f t="shared" si="1587"/>
        <v>14000</v>
      </c>
      <c r="AO5593" s="9">
        <f t="shared" si="1587"/>
        <v>700</v>
      </c>
      <c r="AP5593" s="9">
        <f t="shared" si="1587"/>
        <v>0</v>
      </c>
      <c r="AQ5593" s="9">
        <f t="shared" si="1587"/>
        <v>0</v>
      </c>
      <c r="AR5593" s="9">
        <f t="shared" si="1587"/>
        <v>0</v>
      </c>
      <c r="AS5593" s="9">
        <f t="shared" si="1587"/>
        <v>0</v>
      </c>
      <c r="AT5593" s="9">
        <f t="shared" si="1587"/>
        <v>0</v>
      </c>
      <c r="AU5593" s="9">
        <v>16567</v>
      </c>
      <c r="AV5593" s="9">
        <v>0</v>
      </c>
      <c r="AW5593" s="9">
        <f t="shared" si="1583"/>
        <v>68155</v>
      </c>
    </row>
    <row r="5594" spans="1:49">
      <c r="A5594" s="44" t="s">
        <v>797</v>
      </c>
      <c r="B5594" s="45" t="s">
        <v>1031</v>
      </c>
      <c r="C5594" s="45" t="s">
        <v>762</v>
      </c>
      <c r="D5594" s="452" t="s">
        <v>3002</v>
      </c>
      <c r="E5594" s="367" t="s">
        <v>786</v>
      </c>
      <c r="F5594" s="50"/>
      <c r="G5594" s="468" t="s">
        <v>3076</v>
      </c>
      <c r="H5594" s="50" t="s">
        <v>2334</v>
      </c>
      <c r="I5594" s="42" t="s">
        <v>1191</v>
      </c>
      <c r="J5594" s="15">
        <v>3500</v>
      </c>
      <c r="L5594" s="15">
        <v>900</v>
      </c>
      <c r="N5594" s="15">
        <v>2600</v>
      </c>
      <c r="U5594" s="15">
        <v>3500</v>
      </c>
      <c r="V5594" s="15">
        <v>0</v>
      </c>
      <c r="AH5594" s="15">
        <v>0</v>
      </c>
      <c r="AI5594" s="15">
        <v>0</v>
      </c>
      <c r="AJ5594" s="15">
        <v>700</v>
      </c>
      <c r="AO5594" s="15">
        <v>700</v>
      </c>
      <c r="AU5594" s="15">
        <v>700</v>
      </c>
      <c r="AV5594" s="15">
        <v>0</v>
      </c>
      <c r="AW5594" s="15">
        <f t="shared" si="1583"/>
        <v>4200</v>
      </c>
    </row>
    <row r="5595" spans="1:49">
      <c r="A5595" s="44" t="s">
        <v>797</v>
      </c>
      <c r="B5595" s="45" t="s">
        <v>1031</v>
      </c>
      <c r="C5595" s="45" t="s">
        <v>762</v>
      </c>
      <c r="D5595" s="452" t="s">
        <v>3002</v>
      </c>
      <c r="E5595" s="367" t="s">
        <v>1528</v>
      </c>
      <c r="F5595" s="50"/>
      <c r="G5595" s="468" t="s">
        <v>3076</v>
      </c>
      <c r="H5595" s="50" t="s">
        <v>2334</v>
      </c>
      <c r="I5595" s="42" t="s">
        <v>989</v>
      </c>
      <c r="U5595" s="15">
        <v>0</v>
      </c>
      <c r="V5595" s="15">
        <v>0</v>
      </c>
      <c r="AH5595" s="15">
        <v>0</v>
      </c>
      <c r="AI5595" s="15">
        <v>0</v>
      </c>
      <c r="AU5595" s="15">
        <v>0</v>
      </c>
      <c r="AV5595" s="15">
        <v>0</v>
      </c>
      <c r="AW5595" s="15">
        <f t="shared" si="1583"/>
        <v>0</v>
      </c>
    </row>
    <row r="5596" spans="1:49">
      <c r="A5596" s="44" t="s">
        <v>797</v>
      </c>
      <c r="B5596" s="45" t="s">
        <v>1031</v>
      </c>
      <c r="C5596" s="45" t="s">
        <v>762</v>
      </c>
      <c r="D5596" s="452" t="s">
        <v>3002</v>
      </c>
      <c r="E5596" s="367" t="s">
        <v>1679</v>
      </c>
      <c r="F5596" s="50"/>
      <c r="G5596" s="468" t="s">
        <v>3076</v>
      </c>
      <c r="H5596" s="50" t="s">
        <v>2334</v>
      </c>
      <c r="I5596" s="42" t="s">
        <v>1048</v>
      </c>
      <c r="U5596" s="15">
        <v>0</v>
      </c>
      <c r="V5596" s="15">
        <v>0</v>
      </c>
      <c r="AH5596" s="15">
        <v>0</v>
      </c>
      <c r="AI5596" s="15">
        <v>0</v>
      </c>
      <c r="AU5596" s="15">
        <v>0</v>
      </c>
      <c r="AV5596" s="15">
        <v>0</v>
      </c>
      <c r="AW5596" s="15">
        <f t="shared" si="1583"/>
        <v>0</v>
      </c>
    </row>
    <row r="5597" spans="1:49">
      <c r="A5597" s="44" t="s">
        <v>797</v>
      </c>
      <c r="B5597" s="45" t="s">
        <v>1031</v>
      </c>
      <c r="C5597" s="45" t="s">
        <v>762</v>
      </c>
      <c r="D5597" s="452" t="s">
        <v>3002</v>
      </c>
      <c r="E5597" s="367" t="s">
        <v>787</v>
      </c>
      <c r="F5597" s="50"/>
      <c r="G5597" s="468" t="s">
        <v>3076</v>
      </c>
      <c r="H5597" s="50" t="s">
        <v>2334</v>
      </c>
      <c r="I5597" s="42" t="s">
        <v>2226</v>
      </c>
      <c r="J5597" s="15">
        <v>11500</v>
      </c>
      <c r="K5597" s="15">
        <v>1500</v>
      </c>
      <c r="L5597" s="15">
        <v>1000</v>
      </c>
      <c r="M5597" s="15">
        <v>8000</v>
      </c>
      <c r="T5597" s="15">
        <v>1000</v>
      </c>
      <c r="U5597" s="15">
        <v>11500</v>
      </c>
      <c r="V5597" s="15">
        <v>0</v>
      </c>
      <c r="AH5597" s="15">
        <v>0</v>
      </c>
      <c r="AI5597" s="15">
        <v>0</v>
      </c>
      <c r="AJ5597" s="15">
        <v>4000</v>
      </c>
      <c r="AN5597" s="15">
        <v>4000</v>
      </c>
      <c r="AU5597" s="15">
        <v>4000</v>
      </c>
      <c r="AV5597" s="15">
        <v>0</v>
      </c>
      <c r="AW5597" s="15">
        <f t="shared" si="1583"/>
        <v>15500</v>
      </c>
    </row>
    <row r="5598" spans="1:49">
      <c r="A5598" s="44" t="s">
        <v>797</v>
      </c>
      <c r="B5598" s="45" t="s">
        <v>1031</v>
      </c>
      <c r="C5598" s="45" t="s">
        <v>762</v>
      </c>
      <c r="D5598" s="452" t="s">
        <v>3002</v>
      </c>
      <c r="E5598" s="367" t="s">
        <v>1116</v>
      </c>
      <c r="F5598" s="50"/>
      <c r="G5598" s="468" t="s">
        <v>3076</v>
      </c>
      <c r="H5598" s="50" t="s">
        <v>2334</v>
      </c>
      <c r="I5598" s="42" t="s">
        <v>1487</v>
      </c>
      <c r="J5598" s="15">
        <v>500</v>
      </c>
      <c r="O5598" s="15">
        <v>500</v>
      </c>
      <c r="U5598" s="15">
        <v>500</v>
      </c>
      <c r="V5598" s="15">
        <v>0</v>
      </c>
      <c r="AH5598" s="15">
        <v>0</v>
      </c>
      <c r="AI5598" s="15">
        <v>0</v>
      </c>
      <c r="AU5598" s="15">
        <v>0</v>
      </c>
      <c r="AV5598" s="15">
        <v>0</v>
      </c>
      <c r="AW5598" s="15">
        <f t="shared" si="1583"/>
        <v>500</v>
      </c>
    </row>
    <row r="5599" spans="1:49">
      <c r="A5599" s="44" t="s">
        <v>797</v>
      </c>
      <c r="B5599" s="45" t="s">
        <v>1031</v>
      </c>
      <c r="C5599" s="45" t="s">
        <v>762</v>
      </c>
      <c r="D5599" s="452" t="s">
        <v>3002</v>
      </c>
      <c r="E5599" s="367" t="s">
        <v>1703</v>
      </c>
      <c r="F5599" s="50"/>
      <c r="G5599" s="468" t="s">
        <v>3076</v>
      </c>
      <c r="H5599" s="50" t="s">
        <v>2334</v>
      </c>
      <c r="I5599" s="42" t="s">
        <v>1047</v>
      </c>
      <c r="U5599" s="15">
        <v>0</v>
      </c>
      <c r="V5599" s="15">
        <v>0</v>
      </c>
      <c r="AH5599" s="15">
        <v>0</v>
      </c>
      <c r="AI5599" s="15">
        <v>0</v>
      </c>
      <c r="AU5599" s="15">
        <v>0</v>
      </c>
      <c r="AV5599" s="15">
        <v>0</v>
      </c>
      <c r="AW5599" s="15">
        <f t="shared" si="1583"/>
        <v>0</v>
      </c>
    </row>
    <row r="5600" spans="1:49">
      <c r="A5600" s="44" t="s">
        <v>797</v>
      </c>
      <c r="B5600" s="45" t="s">
        <v>1031</v>
      </c>
      <c r="C5600" s="45" t="s">
        <v>762</v>
      </c>
      <c r="D5600" s="452" t="s">
        <v>3002</v>
      </c>
      <c r="E5600" s="367" t="s">
        <v>826</v>
      </c>
      <c r="F5600" s="50"/>
      <c r="G5600" s="468" t="s">
        <v>3076</v>
      </c>
      <c r="H5600" s="50" t="s">
        <v>2334</v>
      </c>
      <c r="I5600" s="42" t="s">
        <v>2170</v>
      </c>
      <c r="J5600" s="15">
        <v>6000</v>
      </c>
      <c r="K5600" s="15">
        <v>800</v>
      </c>
      <c r="L5600" s="15">
        <v>500</v>
      </c>
      <c r="M5600" s="15">
        <v>1000</v>
      </c>
      <c r="U5600" s="15">
        <v>2300</v>
      </c>
      <c r="V5600" s="15">
        <v>3700</v>
      </c>
      <c r="AH5600" s="15">
        <v>0</v>
      </c>
      <c r="AI5600" s="15">
        <v>0</v>
      </c>
      <c r="AJ5600" s="15">
        <v>500</v>
      </c>
      <c r="AN5600" s="15">
        <v>500</v>
      </c>
      <c r="AU5600" s="15">
        <v>500</v>
      </c>
      <c r="AV5600" s="15">
        <v>0</v>
      </c>
      <c r="AW5600" s="15">
        <f t="shared" si="1583"/>
        <v>2800</v>
      </c>
    </row>
    <row r="5601" spans="1:49">
      <c r="A5601" s="44" t="s">
        <v>797</v>
      </c>
      <c r="B5601" s="45" t="s">
        <v>1031</v>
      </c>
      <c r="C5601" s="45" t="s">
        <v>762</v>
      </c>
      <c r="D5601" s="452" t="s">
        <v>3002</v>
      </c>
      <c r="E5601" s="367" t="s">
        <v>1115</v>
      </c>
      <c r="F5601" s="50"/>
      <c r="G5601" s="468" t="s">
        <v>3076</v>
      </c>
      <c r="H5601" s="50" t="s">
        <v>2334</v>
      </c>
      <c r="I5601" s="42" t="s">
        <v>2231</v>
      </c>
      <c r="J5601" s="15">
        <v>3000</v>
      </c>
      <c r="K5601" s="15">
        <v>200</v>
      </c>
      <c r="M5601" s="15">
        <v>705</v>
      </c>
      <c r="S5601" s="15">
        <v>800</v>
      </c>
      <c r="T5601" s="15">
        <v>650</v>
      </c>
      <c r="U5601" s="15">
        <v>2355</v>
      </c>
      <c r="V5601" s="15">
        <v>645</v>
      </c>
      <c r="AH5601" s="15">
        <v>0</v>
      </c>
      <c r="AI5601" s="15">
        <v>0</v>
      </c>
      <c r="AU5601" s="15">
        <v>0</v>
      </c>
      <c r="AV5601" s="15">
        <v>0</v>
      </c>
      <c r="AW5601" s="15">
        <f t="shared" si="1583"/>
        <v>2355</v>
      </c>
    </row>
    <row r="5602" spans="1:49">
      <c r="A5602" s="44" t="s">
        <v>797</v>
      </c>
      <c r="B5602" s="45" t="s">
        <v>1031</v>
      </c>
      <c r="C5602" s="45" t="s">
        <v>762</v>
      </c>
      <c r="D5602" s="452" t="s">
        <v>3002</v>
      </c>
      <c r="E5602" s="367" t="s">
        <v>1677</v>
      </c>
      <c r="F5602" s="50"/>
      <c r="G5602" s="468" t="s">
        <v>3076</v>
      </c>
      <c r="H5602" s="50" t="s">
        <v>2334</v>
      </c>
      <c r="I5602" s="42" t="s">
        <v>1688</v>
      </c>
      <c r="J5602" s="15">
        <v>36000</v>
      </c>
      <c r="K5602" s="15">
        <v>2500</v>
      </c>
      <c r="L5602" s="15">
        <v>2000</v>
      </c>
      <c r="M5602" s="15">
        <v>6000</v>
      </c>
      <c r="P5602" s="15">
        <v>5228</v>
      </c>
      <c r="S5602" s="15">
        <v>13000</v>
      </c>
      <c r="T5602" s="15">
        <v>2705</v>
      </c>
      <c r="U5602" s="15">
        <v>31433</v>
      </c>
      <c r="V5602" s="15">
        <v>4567</v>
      </c>
      <c r="AH5602" s="15">
        <v>0</v>
      </c>
      <c r="AI5602" s="15">
        <v>0</v>
      </c>
      <c r="AJ5602" s="15">
        <v>11367</v>
      </c>
      <c r="AM5602" s="15">
        <v>1867</v>
      </c>
      <c r="AN5602" s="15">
        <v>9500</v>
      </c>
      <c r="AU5602" s="15">
        <v>11367</v>
      </c>
      <c r="AV5602" s="15">
        <v>0</v>
      </c>
      <c r="AW5602" s="15">
        <f t="shared" si="1583"/>
        <v>42800</v>
      </c>
    </row>
    <row r="5603" spans="1:49">
      <c r="A5603" s="44" t="s">
        <v>797</v>
      </c>
      <c r="B5603" s="45" t="s">
        <v>1031</v>
      </c>
      <c r="C5603" s="45" t="s">
        <v>762</v>
      </c>
      <c r="D5603" s="452" t="s">
        <v>3002</v>
      </c>
      <c r="E5603" s="367" t="s">
        <v>1677</v>
      </c>
      <c r="F5603" s="50" t="s">
        <v>630</v>
      </c>
      <c r="G5603" s="468" t="s">
        <v>3076</v>
      </c>
      <c r="H5603" s="50" t="s">
        <v>2334</v>
      </c>
      <c r="I5603" s="42" t="s">
        <v>25</v>
      </c>
      <c r="U5603" s="15">
        <v>0</v>
      </c>
      <c r="V5603" s="15">
        <v>0</v>
      </c>
      <c r="AH5603" s="15">
        <v>0</v>
      </c>
      <c r="AI5603" s="15">
        <v>0</v>
      </c>
      <c r="AU5603" s="15">
        <v>0</v>
      </c>
      <c r="AV5603" s="15">
        <v>0</v>
      </c>
      <c r="AW5603" s="15">
        <f t="shared" si="1583"/>
        <v>0</v>
      </c>
    </row>
    <row r="5604" spans="1:49" s="52" customFormat="1">
      <c r="A5604" s="41"/>
      <c r="B5604" s="345"/>
      <c r="C5604" s="345"/>
      <c r="D5604" s="369"/>
      <c r="E5604" s="213"/>
      <c r="F5604" s="65"/>
      <c r="G5604" s="65"/>
      <c r="H5604" s="65"/>
      <c r="I5604" s="49" t="s">
        <v>3</v>
      </c>
      <c r="J5604" s="6">
        <f>SUM(J5605)</f>
        <v>0</v>
      </c>
      <c r="K5604" s="6">
        <f t="shared" ref="K5604:AT5605" si="1588">SUM(K5605)</f>
        <v>0</v>
      </c>
      <c r="L5604" s="6">
        <f t="shared" si="1588"/>
        <v>0</v>
      </c>
      <c r="M5604" s="6">
        <f t="shared" si="1588"/>
        <v>0</v>
      </c>
      <c r="N5604" s="6">
        <f t="shared" si="1588"/>
        <v>0</v>
      </c>
      <c r="O5604" s="6">
        <f t="shared" si="1588"/>
        <v>0</v>
      </c>
      <c r="P5604" s="6">
        <f t="shared" si="1588"/>
        <v>0</v>
      </c>
      <c r="Q5604" s="6">
        <f t="shared" si="1588"/>
        <v>0</v>
      </c>
      <c r="R5604" s="6">
        <f t="shared" si="1588"/>
        <v>0</v>
      </c>
      <c r="S5604" s="6">
        <f t="shared" si="1588"/>
        <v>0</v>
      </c>
      <c r="T5604" s="6">
        <f t="shared" si="1588"/>
        <v>0</v>
      </c>
      <c r="U5604" s="6">
        <v>0</v>
      </c>
      <c r="V5604" s="6">
        <v>0</v>
      </c>
      <c r="W5604" s="6">
        <f>SUM(W5605)</f>
        <v>0</v>
      </c>
      <c r="X5604" s="6">
        <f t="shared" si="1588"/>
        <v>0</v>
      </c>
      <c r="Y5604" s="6">
        <f t="shared" si="1588"/>
        <v>0</v>
      </c>
      <c r="Z5604" s="6">
        <f t="shared" si="1588"/>
        <v>0</v>
      </c>
      <c r="AA5604" s="6">
        <f t="shared" si="1588"/>
        <v>0</v>
      </c>
      <c r="AB5604" s="6">
        <f t="shared" si="1588"/>
        <v>0</v>
      </c>
      <c r="AC5604" s="6">
        <f t="shared" si="1588"/>
        <v>0</v>
      </c>
      <c r="AD5604" s="6">
        <f t="shared" si="1588"/>
        <v>0</v>
      </c>
      <c r="AE5604" s="6">
        <f t="shared" si="1588"/>
        <v>0</v>
      </c>
      <c r="AF5604" s="6">
        <f t="shared" si="1588"/>
        <v>0</v>
      </c>
      <c r="AG5604" s="6">
        <f t="shared" si="1588"/>
        <v>0</v>
      </c>
      <c r="AH5604" s="6">
        <v>0</v>
      </c>
      <c r="AI5604" s="6">
        <v>0</v>
      </c>
      <c r="AJ5604" s="6">
        <f>SUM(AJ5605)</f>
        <v>0</v>
      </c>
      <c r="AK5604" s="6">
        <f t="shared" si="1588"/>
        <v>0</v>
      </c>
      <c r="AL5604" s="6">
        <f t="shared" si="1588"/>
        <v>0</v>
      </c>
      <c r="AM5604" s="6">
        <f t="shared" si="1588"/>
        <v>0</v>
      </c>
      <c r="AN5604" s="6">
        <f t="shared" si="1588"/>
        <v>0</v>
      </c>
      <c r="AO5604" s="6">
        <f t="shared" si="1588"/>
        <v>0</v>
      </c>
      <c r="AP5604" s="6">
        <f t="shared" si="1588"/>
        <v>0</v>
      </c>
      <c r="AQ5604" s="6">
        <f t="shared" si="1588"/>
        <v>0</v>
      </c>
      <c r="AR5604" s="6">
        <f t="shared" si="1588"/>
        <v>0</v>
      </c>
      <c r="AS5604" s="6">
        <f t="shared" si="1588"/>
        <v>0</v>
      </c>
      <c r="AT5604" s="6">
        <f t="shared" si="1588"/>
        <v>0</v>
      </c>
      <c r="AU5604" s="6">
        <v>0</v>
      </c>
      <c r="AV5604" s="6">
        <v>0</v>
      </c>
      <c r="AW5604" s="6">
        <f t="shared" si="1583"/>
        <v>0</v>
      </c>
    </row>
    <row r="5605" spans="1:49" s="52" customFormat="1">
      <c r="A5605" s="44" t="s">
        <v>797</v>
      </c>
      <c r="B5605" s="45" t="s">
        <v>1031</v>
      </c>
      <c r="C5605" s="45" t="s">
        <v>762</v>
      </c>
      <c r="D5605" s="452" t="s">
        <v>3002</v>
      </c>
      <c r="E5605" s="213" t="s">
        <v>833</v>
      </c>
      <c r="F5605" s="65"/>
      <c r="G5605" s="65"/>
      <c r="H5605" s="65"/>
      <c r="I5605" s="53" t="s">
        <v>1</v>
      </c>
      <c r="J5605" s="200">
        <f>SUM(J5606)</f>
        <v>0</v>
      </c>
      <c r="K5605" s="200">
        <f t="shared" si="1588"/>
        <v>0</v>
      </c>
      <c r="L5605" s="200">
        <f t="shared" si="1588"/>
        <v>0</v>
      </c>
      <c r="M5605" s="200">
        <f t="shared" si="1588"/>
        <v>0</v>
      </c>
      <c r="N5605" s="200">
        <f t="shared" si="1588"/>
        <v>0</v>
      </c>
      <c r="O5605" s="200">
        <f t="shared" si="1588"/>
        <v>0</v>
      </c>
      <c r="P5605" s="200">
        <f t="shared" si="1588"/>
        <v>0</v>
      </c>
      <c r="Q5605" s="200">
        <f t="shared" si="1588"/>
        <v>0</v>
      </c>
      <c r="R5605" s="200">
        <f t="shared" si="1588"/>
        <v>0</v>
      </c>
      <c r="S5605" s="200">
        <f t="shared" si="1588"/>
        <v>0</v>
      </c>
      <c r="T5605" s="200">
        <f t="shared" si="1588"/>
        <v>0</v>
      </c>
      <c r="U5605" s="200">
        <v>0</v>
      </c>
      <c r="V5605" s="200">
        <v>0</v>
      </c>
      <c r="W5605" s="200">
        <f>SUM(W5606)</f>
        <v>0</v>
      </c>
      <c r="X5605" s="200">
        <f t="shared" si="1588"/>
        <v>0</v>
      </c>
      <c r="Y5605" s="200">
        <f t="shared" si="1588"/>
        <v>0</v>
      </c>
      <c r="Z5605" s="200">
        <f t="shared" si="1588"/>
        <v>0</v>
      </c>
      <c r="AA5605" s="200">
        <f t="shared" si="1588"/>
        <v>0</v>
      </c>
      <c r="AB5605" s="200">
        <f t="shared" si="1588"/>
        <v>0</v>
      </c>
      <c r="AC5605" s="200">
        <f t="shared" si="1588"/>
        <v>0</v>
      </c>
      <c r="AD5605" s="200">
        <f t="shared" si="1588"/>
        <v>0</v>
      </c>
      <c r="AE5605" s="200">
        <f t="shared" si="1588"/>
        <v>0</v>
      </c>
      <c r="AF5605" s="200">
        <f t="shared" si="1588"/>
        <v>0</v>
      </c>
      <c r="AG5605" s="200">
        <f t="shared" si="1588"/>
        <v>0</v>
      </c>
      <c r="AH5605" s="200">
        <v>0</v>
      </c>
      <c r="AI5605" s="200">
        <v>0</v>
      </c>
      <c r="AJ5605" s="200">
        <f>SUM(AJ5606)</f>
        <v>0</v>
      </c>
      <c r="AK5605" s="200">
        <f t="shared" si="1588"/>
        <v>0</v>
      </c>
      <c r="AL5605" s="200">
        <f t="shared" si="1588"/>
        <v>0</v>
      </c>
      <c r="AM5605" s="200">
        <f t="shared" si="1588"/>
        <v>0</v>
      </c>
      <c r="AN5605" s="200">
        <f t="shared" si="1588"/>
        <v>0</v>
      </c>
      <c r="AO5605" s="200">
        <f t="shared" si="1588"/>
        <v>0</v>
      </c>
      <c r="AP5605" s="200">
        <f t="shared" si="1588"/>
        <v>0</v>
      </c>
      <c r="AQ5605" s="200">
        <f t="shared" si="1588"/>
        <v>0</v>
      </c>
      <c r="AR5605" s="200">
        <f t="shared" si="1588"/>
        <v>0</v>
      </c>
      <c r="AS5605" s="200">
        <f t="shared" si="1588"/>
        <v>0</v>
      </c>
      <c r="AT5605" s="200">
        <f t="shared" si="1588"/>
        <v>0</v>
      </c>
      <c r="AU5605" s="200">
        <v>0</v>
      </c>
      <c r="AV5605" s="200">
        <v>0</v>
      </c>
      <c r="AW5605" s="200">
        <f t="shared" si="1583"/>
        <v>0</v>
      </c>
    </row>
    <row r="5606" spans="1:49" s="59" customFormat="1">
      <c r="A5606" s="44" t="s">
        <v>797</v>
      </c>
      <c r="B5606" s="45" t="s">
        <v>1031</v>
      </c>
      <c r="C5606" s="45" t="s">
        <v>762</v>
      </c>
      <c r="D5606" s="452" t="s">
        <v>3002</v>
      </c>
      <c r="E5606" s="57" t="s">
        <v>1517</v>
      </c>
      <c r="F5606" s="58"/>
      <c r="G5606" s="468" t="s">
        <v>3076</v>
      </c>
      <c r="H5606" s="50" t="s">
        <v>2334</v>
      </c>
      <c r="I5606" s="188" t="s">
        <v>2584</v>
      </c>
      <c r="J5606" s="13"/>
      <c r="K5606" s="13"/>
      <c r="L5606" s="13"/>
      <c r="M5606" s="13"/>
      <c r="N5606" s="13"/>
      <c r="O5606" s="13"/>
      <c r="P5606" s="13"/>
      <c r="Q5606" s="13"/>
      <c r="R5606" s="13"/>
      <c r="S5606" s="13"/>
      <c r="T5606" s="13"/>
      <c r="U5606" s="13">
        <v>0</v>
      </c>
      <c r="V5606" s="13">
        <v>0</v>
      </c>
      <c r="W5606" s="13"/>
      <c r="X5606" s="13"/>
      <c r="Y5606" s="13"/>
      <c r="Z5606" s="13"/>
      <c r="AA5606" s="13"/>
      <c r="AB5606" s="13"/>
      <c r="AC5606" s="13"/>
      <c r="AD5606" s="13"/>
      <c r="AE5606" s="13"/>
      <c r="AF5606" s="13"/>
      <c r="AG5606" s="13"/>
      <c r="AH5606" s="13">
        <v>0</v>
      </c>
      <c r="AI5606" s="13">
        <v>0</v>
      </c>
      <c r="AJ5606" s="13"/>
      <c r="AK5606" s="13"/>
      <c r="AL5606" s="13"/>
      <c r="AM5606" s="13"/>
      <c r="AN5606" s="13"/>
      <c r="AO5606" s="13"/>
      <c r="AP5606" s="13"/>
      <c r="AQ5606" s="13"/>
      <c r="AR5606" s="13"/>
      <c r="AS5606" s="13"/>
      <c r="AT5606" s="13"/>
      <c r="AU5606" s="13">
        <v>0</v>
      </c>
      <c r="AV5606" s="13">
        <v>0</v>
      </c>
      <c r="AW5606" s="13">
        <f t="shared" si="1583"/>
        <v>0</v>
      </c>
    </row>
    <row r="5607" spans="1:49">
      <c r="A5607" s="68" t="s">
        <v>2050</v>
      </c>
      <c r="B5607" s="69"/>
      <c r="C5607" s="69"/>
      <c r="D5607" s="455"/>
      <c r="E5607" s="531"/>
      <c r="F5607" s="50"/>
      <c r="G5607" s="50"/>
      <c r="H5607" s="50"/>
      <c r="I5607" s="49" t="s">
        <v>1157</v>
      </c>
      <c r="J5607" s="12">
        <f>SUM(J5608)</f>
        <v>15500</v>
      </c>
      <c r="K5607" s="12">
        <f t="shared" ref="K5607:AT5607" si="1589">SUM(K5608)</f>
        <v>0</v>
      </c>
      <c r="L5607" s="12">
        <f t="shared" si="1589"/>
        <v>5500</v>
      </c>
      <c r="M5607" s="12">
        <f t="shared" si="1589"/>
        <v>1000</v>
      </c>
      <c r="N5607" s="12">
        <f t="shared" si="1589"/>
        <v>0</v>
      </c>
      <c r="O5607" s="12">
        <f t="shared" si="1589"/>
        <v>0</v>
      </c>
      <c r="P5607" s="12">
        <f t="shared" si="1589"/>
        <v>4000</v>
      </c>
      <c r="Q5607" s="12">
        <f t="shared" si="1589"/>
        <v>0</v>
      </c>
      <c r="R5607" s="12">
        <f t="shared" si="1589"/>
        <v>0</v>
      </c>
      <c r="S5607" s="12">
        <f t="shared" si="1589"/>
        <v>5000</v>
      </c>
      <c r="T5607" s="12">
        <f t="shared" si="1589"/>
        <v>0</v>
      </c>
      <c r="U5607" s="12">
        <v>15500</v>
      </c>
      <c r="V5607" s="12">
        <v>0</v>
      </c>
      <c r="W5607" s="12">
        <f>SUM(W5608)</f>
        <v>0</v>
      </c>
      <c r="X5607" s="12">
        <f t="shared" si="1589"/>
        <v>0</v>
      </c>
      <c r="Y5607" s="12">
        <f t="shared" si="1589"/>
        <v>0</v>
      </c>
      <c r="Z5607" s="12">
        <f t="shared" si="1589"/>
        <v>0</v>
      </c>
      <c r="AA5607" s="12">
        <f t="shared" si="1589"/>
        <v>0</v>
      </c>
      <c r="AB5607" s="12">
        <f t="shared" si="1589"/>
        <v>0</v>
      </c>
      <c r="AC5607" s="12">
        <f t="shared" si="1589"/>
        <v>0</v>
      </c>
      <c r="AD5607" s="12">
        <f t="shared" si="1589"/>
        <v>0</v>
      </c>
      <c r="AE5607" s="12">
        <f t="shared" si="1589"/>
        <v>0</v>
      </c>
      <c r="AF5607" s="12">
        <f t="shared" si="1589"/>
        <v>0</v>
      </c>
      <c r="AG5607" s="12">
        <f t="shared" si="1589"/>
        <v>0</v>
      </c>
      <c r="AH5607" s="12">
        <v>0</v>
      </c>
      <c r="AI5607" s="12">
        <v>0</v>
      </c>
      <c r="AJ5607" s="12">
        <f>SUM(AJ5608)</f>
        <v>17000</v>
      </c>
      <c r="AK5607" s="12">
        <f t="shared" si="1589"/>
        <v>0</v>
      </c>
      <c r="AL5607" s="12">
        <f t="shared" si="1589"/>
        <v>0</v>
      </c>
      <c r="AM5607" s="12">
        <f t="shared" si="1589"/>
        <v>4000</v>
      </c>
      <c r="AN5607" s="12">
        <f t="shared" si="1589"/>
        <v>1000</v>
      </c>
      <c r="AO5607" s="12">
        <f t="shared" si="1589"/>
        <v>7500</v>
      </c>
      <c r="AP5607" s="12">
        <f t="shared" si="1589"/>
        <v>0</v>
      </c>
      <c r="AQ5607" s="12">
        <f t="shared" si="1589"/>
        <v>0</v>
      </c>
      <c r="AR5607" s="12">
        <f t="shared" si="1589"/>
        <v>0</v>
      </c>
      <c r="AS5607" s="12">
        <f t="shared" si="1589"/>
        <v>0</v>
      </c>
      <c r="AT5607" s="12">
        <f t="shared" si="1589"/>
        <v>0</v>
      </c>
      <c r="AU5607" s="12">
        <v>12500</v>
      </c>
      <c r="AV5607" s="12">
        <v>4500</v>
      </c>
      <c r="AW5607" s="12">
        <f t="shared" si="1583"/>
        <v>28000</v>
      </c>
    </row>
    <row r="5608" spans="1:49">
      <c r="A5608" s="44" t="s">
        <v>797</v>
      </c>
      <c r="B5608" s="45" t="s">
        <v>1031</v>
      </c>
      <c r="C5608" s="45" t="s">
        <v>762</v>
      </c>
      <c r="D5608" s="452" t="s">
        <v>3002</v>
      </c>
      <c r="E5608" s="213" t="s">
        <v>1402</v>
      </c>
      <c r="F5608" s="65"/>
      <c r="G5608" s="65"/>
      <c r="H5608" s="65"/>
      <c r="I5608" s="260" t="s">
        <v>1158</v>
      </c>
      <c r="J5608" s="9">
        <f>SUM(J5609:J5610)</f>
        <v>15500</v>
      </c>
      <c r="K5608" s="9">
        <f t="shared" ref="K5608:AT5608" si="1590">SUM(K5609:K5610)</f>
        <v>0</v>
      </c>
      <c r="L5608" s="9">
        <f t="shared" si="1590"/>
        <v>5500</v>
      </c>
      <c r="M5608" s="9">
        <f t="shared" si="1590"/>
        <v>1000</v>
      </c>
      <c r="N5608" s="9">
        <f t="shared" si="1590"/>
        <v>0</v>
      </c>
      <c r="O5608" s="9">
        <f t="shared" si="1590"/>
        <v>0</v>
      </c>
      <c r="P5608" s="9">
        <f t="shared" si="1590"/>
        <v>4000</v>
      </c>
      <c r="Q5608" s="9">
        <f t="shared" si="1590"/>
        <v>0</v>
      </c>
      <c r="R5608" s="9">
        <f t="shared" si="1590"/>
        <v>0</v>
      </c>
      <c r="S5608" s="9">
        <f t="shared" si="1590"/>
        <v>5000</v>
      </c>
      <c r="T5608" s="9">
        <f t="shared" si="1590"/>
        <v>0</v>
      </c>
      <c r="U5608" s="9">
        <v>15500</v>
      </c>
      <c r="V5608" s="9">
        <v>0</v>
      </c>
      <c r="W5608" s="9">
        <f>SUM(W5609:W5610)</f>
        <v>0</v>
      </c>
      <c r="X5608" s="9">
        <f t="shared" si="1590"/>
        <v>0</v>
      </c>
      <c r="Y5608" s="9">
        <f t="shared" si="1590"/>
        <v>0</v>
      </c>
      <c r="Z5608" s="9">
        <f t="shared" si="1590"/>
        <v>0</v>
      </c>
      <c r="AA5608" s="9">
        <f t="shared" si="1590"/>
        <v>0</v>
      </c>
      <c r="AB5608" s="9">
        <f t="shared" si="1590"/>
        <v>0</v>
      </c>
      <c r="AC5608" s="9">
        <f t="shared" si="1590"/>
        <v>0</v>
      </c>
      <c r="AD5608" s="9">
        <f t="shared" si="1590"/>
        <v>0</v>
      </c>
      <c r="AE5608" s="9">
        <f t="shared" si="1590"/>
        <v>0</v>
      </c>
      <c r="AF5608" s="9">
        <f t="shared" si="1590"/>
        <v>0</v>
      </c>
      <c r="AG5608" s="9">
        <f t="shared" si="1590"/>
        <v>0</v>
      </c>
      <c r="AH5608" s="9">
        <v>0</v>
      </c>
      <c r="AI5608" s="9">
        <v>0</v>
      </c>
      <c r="AJ5608" s="9">
        <f>SUM(AJ5609:AJ5610)</f>
        <v>17000</v>
      </c>
      <c r="AK5608" s="9">
        <f t="shared" si="1590"/>
        <v>0</v>
      </c>
      <c r="AL5608" s="9">
        <f t="shared" si="1590"/>
        <v>0</v>
      </c>
      <c r="AM5608" s="9">
        <f t="shared" si="1590"/>
        <v>4000</v>
      </c>
      <c r="AN5608" s="9">
        <f t="shared" si="1590"/>
        <v>1000</v>
      </c>
      <c r="AO5608" s="9">
        <f t="shared" si="1590"/>
        <v>7500</v>
      </c>
      <c r="AP5608" s="9">
        <f t="shared" si="1590"/>
        <v>0</v>
      </c>
      <c r="AQ5608" s="9">
        <f t="shared" si="1590"/>
        <v>0</v>
      </c>
      <c r="AR5608" s="9">
        <f t="shared" si="1590"/>
        <v>0</v>
      </c>
      <c r="AS5608" s="9">
        <f t="shared" si="1590"/>
        <v>0</v>
      </c>
      <c r="AT5608" s="9">
        <f t="shared" si="1590"/>
        <v>0</v>
      </c>
      <c r="AU5608" s="9">
        <v>12500</v>
      </c>
      <c r="AV5608" s="9">
        <v>4500</v>
      </c>
      <c r="AW5608" s="9">
        <f t="shared" si="1583"/>
        <v>28000</v>
      </c>
    </row>
    <row r="5609" spans="1:49">
      <c r="A5609" s="44" t="s">
        <v>797</v>
      </c>
      <c r="B5609" s="45" t="s">
        <v>1031</v>
      </c>
      <c r="C5609" s="45" t="s">
        <v>762</v>
      </c>
      <c r="D5609" s="452" t="s">
        <v>3002</v>
      </c>
      <c r="E5609" s="367" t="s">
        <v>1409</v>
      </c>
      <c r="F5609" s="50"/>
      <c r="G5609" s="468" t="s">
        <v>3076</v>
      </c>
      <c r="H5609" s="50" t="s">
        <v>2334</v>
      </c>
      <c r="I5609" s="42" t="s">
        <v>1691</v>
      </c>
      <c r="J5609" s="15">
        <v>6500</v>
      </c>
      <c r="L5609" s="15">
        <v>5500</v>
      </c>
      <c r="M5609" s="15">
        <v>1000</v>
      </c>
      <c r="U5609" s="15">
        <v>6500</v>
      </c>
      <c r="V5609" s="15">
        <v>0</v>
      </c>
      <c r="AH5609" s="15">
        <v>0</v>
      </c>
      <c r="AI5609" s="15">
        <v>0</v>
      </c>
      <c r="AJ5609" s="15">
        <v>9000</v>
      </c>
      <c r="AM5609" s="15">
        <v>4000</v>
      </c>
      <c r="AN5609" s="15">
        <v>1000</v>
      </c>
      <c r="AU5609" s="15">
        <v>5000</v>
      </c>
      <c r="AV5609" s="15">
        <v>4000</v>
      </c>
      <c r="AW5609" s="15">
        <f t="shared" si="1583"/>
        <v>11500</v>
      </c>
    </row>
    <row r="5610" spans="1:49">
      <c r="A5610" s="44" t="s">
        <v>797</v>
      </c>
      <c r="B5610" s="45" t="s">
        <v>1031</v>
      </c>
      <c r="C5610" s="45" t="s">
        <v>762</v>
      </c>
      <c r="D5610" s="452" t="s">
        <v>3002</v>
      </c>
      <c r="E5610" s="367" t="s">
        <v>1367</v>
      </c>
      <c r="F5610" s="50"/>
      <c r="G5610" s="468" t="s">
        <v>3076</v>
      </c>
      <c r="H5610" s="50" t="s">
        <v>2334</v>
      </c>
      <c r="I5610" s="42" t="s">
        <v>2230</v>
      </c>
      <c r="J5610" s="15">
        <v>9000</v>
      </c>
      <c r="P5610" s="15">
        <v>4000</v>
      </c>
      <c r="S5610" s="15">
        <v>5000</v>
      </c>
      <c r="U5610" s="15">
        <v>9000</v>
      </c>
      <c r="V5610" s="15">
        <v>0</v>
      </c>
      <c r="AH5610" s="15">
        <v>0</v>
      </c>
      <c r="AI5610" s="15">
        <v>0</v>
      </c>
      <c r="AJ5610" s="15">
        <v>8000</v>
      </c>
      <c r="AO5610" s="15">
        <v>7500</v>
      </c>
      <c r="AU5610" s="15">
        <v>7500</v>
      </c>
      <c r="AV5610" s="15">
        <v>500</v>
      </c>
      <c r="AW5610" s="15">
        <f t="shared" si="1583"/>
        <v>16500</v>
      </c>
    </row>
    <row r="5611" spans="1:49">
      <c r="A5611" s="44"/>
      <c r="B5611" s="45"/>
      <c r="C5611" s="45"/>
      <c r="D5611" s="45"/>
      <c r="E5611" s="531"/>
      <c r="F5611" s="50"/>
      <c r="G5611" s="50"/>
      <c r="H5611" s="50"/>
      <c r="I5611" s="42"/>
      <c r="U5611" s="15">
        <v>0</v>
      </c>
      <c r="V5611" s="15">
        <v>0</v>
      </c>
      <c r="AH5611" s="15">
        <v>0</v>
      </c>
      <c r="AI5611" s="15">
        <v>0</v>
      </c>
      <c r="AU5611" s="15">
        <v>0</v>
      </c>
      <c r="AV5611" s="15">
        <v>0</v>
      </c>
      <c r="AW5611" s="15">
        <f t="shared" si="1583"/>
        <v>0</v>
      </c>
    </row>
    <row r="5612" spans="1:49">
      <c r="A5612" s="48"/>
      <c r="B5612" s="42"/>
      <c r="C5612" s="42"/>
      <c r="D5612" s="42"/>
      <c r="E5612" s="531"/>
      <c r="F5612" s="50"/>
      <c r="G5612" s="50"/>
      <c r="H5612" s="50"/>
      <c r="I5612" s="49" t="s">
        <v>1631</v>
      </c>
      <c r="J5612" s="12">
        <f>SUM(J5582,J5607,J5604)</f>
        <v>76000</v>
      </c>
      <c r="K5612" s="12">
        <f t="shared" ref="K5612:AT5612" si="1591">SUM(K5582,K5607,K5604)</f>
        <v>5000</v>
      </c>
      <c r="L5612" s="12">
        <f t="shared" si="1591"/>
        <v>9900</v>
      </c>
      <c r="M5612" s="12">
        <f t="shared" si="1591"/>
        <v>16705</v>
      </c>
      <c r="N5612" s="12">
        <f t="shared" si="1591"/>
        <v>2600</v>
      </c>
      <c r="O5612" s="12">
        <f t="shared" si="1591"/>
        <v>500</v>
      </c>
      <c r="P5612" s="12">
        <f t="shared" si="1591"/>
        <v>9228</v>
      </c>
      <c r="Q5612" s="12">
        <f t="shared" si="1591"/>
        <v>0</v>
      </c>
      <c r="R5612" s="12">
        <f t="shared" si="1591"/>
        <v>0</v>
      </c>
      <c r="S5612" s="12">
        <f t="shared" si="1591"/>
        <v>18800</v>
      </c>
      <c r="T5612" s="12">
        <f t="shared" si="1591"/>
        <v>4355</v>
      </c>
      <c r="U5612" s="12">
        <v>67088</v>
      </c>
      <c r="V5612" s="12">
        <v>8912</v>
      </c>
      <c r="W5612" s="12">
        <f>SUM(W5582,W5607,W5604)</f>
        <v>0</v>
      </c>
      <c r="X5612" s="12">
        <f t="shared" si="1591"/>
        <v>0</v>
      </c>
      <c r="Y5612" s="12">
        <f t="shared" si="1591"/>
        <v>0</v>
      </c>
      <c r="Z5612" s="12">
        <f t="shared" si="1591"/>
        <v>0</v>
      </c>
      <c r="AA5612" s="12">
        <f t="shared" si="1591"/>
        <v>0</v>
      </c>
      <c r="AB5612" s="12">
        <f t="shared" si="1591"/>
        <v>0</v>
      </c>
      <c r="AC5612" s="12">
        <f t="shared" si="1591"/>
        <v>0</v>
      </c>
      <c r="AD5612" s="12">
        <f t="shared" si="1591"/>
        <v>0</v>
      </c>
      <c r="AE5612" s="12">
        <f t="shared" si="1591"/>
        <v>0</v>
      </c>
      <c r="AF5612" s="12">
        <f t="shared" si="1591"/>
        <v>0</v>
      </c>
      <c r="AG5612" s="12">
        <f t="shared" si="1591"/>
        <v>0</v>
      </c>
      <c r="AH5612" s="12">
        <v>0</v>
      </c>
      <c r="AI5612" s="12">
        <v>0</v>
      </c>
      <c r="AJ5612" s="12">
        <f>SUM(AJ5582,AJ5607,AJ5604)</f>
        <v>33567</v>
      </c>
      <c r="AK5612" s="12">
        <f t="shared" si="1591"/>
        <v>0</v>
      </c>
      <c r="AL5612" s="12">
        <f t="shared" si="1591"/>
        <v>0</v>
      </c>
      <c r="AM5612" s="12">
        <f t="shared" si="1591"/>
        <v>5867</v>
      </c>
      <c r="AN5612" s="12">
        <f t="shared" si="1591"/>
        <v>15000</v>
      </c>
      <c r="AO5612" s="12">
        <f t="shared" si="1591"/>
        <v>8200</v>
      </c>
      <c r="AP5612" s="12">
        <f t="shared" si="1591"/>
        <v>0</v>
      </c>
      <c r="AQ5612" s="12">
        <f t="shared" si="1591"/>
        <v>0</v>
      </c>
      <c r="AR5612" s="12">
        <f t="shared" si="1591"/>
        <v>0</v>
      </c>
      <c r="AS5612" s="12">
        <f t="shared" si="1591"/>
        <v>0</v>
      </c>
      <c r="AT5612" s="12">
        <f t="shared" si="1591"/>
        <v>0</v>
      </c>
      <c r="AU5612" s="12">
        <v>29067</v>
      </c>
      <c r="AV5612" s="12">
        <v>4500</v>
      </c>
      <c r="AW5612" s="12">
        <f t="shared" si="1583"/>
        <v>96155</v>
      </c>
    </row>
    <row r="5613" spans="1:49">
      <c r="A5613" s="48"/>
      <c r="B5613" s="42"/>
      <c r="C5613" s="42"/>
      <c r="D5613" s="42"/>
      <c r="E5613" s="531"/>
      <c r="F5613" s="50"/>
      <c r="G5613" s="50"/>
      <c r="H5613" s="50"/>
      <c r="I5613" s="53"/>
    </row>
    <row r="5614" spans="1:49">
      <c r="A5614" s="48"/>
      <c r="B5614" s="42"/>
      <c r="C5614" s="42"/>
      <c r="D5614" s="42"/>
      <c r="E5614" s="531"/>
      <c r="F5614" s="50"/>
      <c r="G5614" s="50"/>
      <c r="H5614" s="50"/>
      <c r="I5614" s="146" t="s">
        <v>970</v>
      </c>
      <c r="J5614" s="29"/>
      <c r="K5614" s="29"/>
      <c r="L5614" s="29"/>
      <c r="M5614" s="29"/>
      <c r="N5614" s="29"/>
      <c r="O5614" s="29"/>
      <c r="P5614" s="29"/>
      <c r="Q5614" s="29"/>
      <c r="R5614" s="29"/>
      <c r="S5614" s="29"/>
      <c r="T5614" s="29"/>
      <c r="U5614" s="29"/>
      <c r="V5614" s="29"/>
      <c r="W5614" s="29"/>
      <c r="X5614" s="29"/>
      <c r="Y5614" s="29"/>
      <c r="Z5614" s="29"/>
      <c r="AA5614" s="29"/>
      <c r="AB5614" s="29"/>
      <c r="AC5614" s="29"/>
      <c r="AD5614" s="29"/>
      <c r="AE5614" s="29"/>
      <c r="AF5614" s="29"/>
      <c r="AG5614" s="29"/>
      <c r="AH5614" s="29"/>
      <c r="AI5614" s="29"/>
      <c r="AJ5614" s="29"/>
      <c r="AK5614" s="29"/>
      <c r="AL5614" s="29"/>
      <c r="AM5614" s="29"/>
      <c r="AN5614" s="29"/>
      <c r="AO5614" s="29"/>
      <c r="AP5614" s="29"/>
      <c r="AQ5614" s="29"/>
      <c r="AR5614" s="29"/>
      <c r="AS5614" s="29"/>
      <c r="AT5614" s="29"/>
      <c r="AU5614" s="29"/>
      <c r="AV5614" s="29"/>
      <c r="AW5614" s="29"/>
    </row>
    <row r="5615" spans="1:49" ht="13.5" thickBot="1">
      <c r="A5615" s="48"/>
      <c r="B5615" s="42"/>
      <c r="C5615" s="42"/>
      <c r="D5615" s="42"/>
      <c r="E5615" s="531"/>
      <c r="F5615" s="50"/>
      <c r="G5615" s="50"/>
      <c r="H5615" s="50"/>
      <c r="I5615" s="146"/>
      <c r="J5615" s="29"/>
      <c r="K5615" s="29"/>
      <c r="L5615" s="29"/>
      <c r="M5615" s="29"/>
      <c r="N5615" s="29"/>
      <c r="O5615" s="29"/>
      <c r="P5615" s="29"/>
      <c r="Q5615" s="29"/>
      <c r="R5615" s="29"/>
      <c r="S5615" s="29"/>
      <c r="T5615" s="29"/>
      <c r="U5615" s="29"/>
      <c r="V5615" s="29"/>
      <c r="W5615" s="29"/>
      <c r="X5615" s="29"/>
      <c r="Y5615" s="29"/>
      <c r="Z5615" s="29"/>
      <c r="AA5615" s="29"/>
      <c r="AB5615" s="29"/>
      <c r="AC5615" s="29"/>
      <c r="AD5615" s="29"/>
      <c r="AE5615" s="29"/>
      <c r="AF5615" s="29"/>
      <c r="AG5615" s="29"/>
      <c r="AH5615" s="29"/>
      <c r="AI5615" s="29"/>
      <c r="AJ5615" s="29"/>
      <c r="AK5615" s="29"/>
      <c r="AL5615" s="29"/>
      <c r="AM5615" s="29"/>
      <c r="AN5615" s="29"/>
      <c r="AO5615" s="29"/>
      <c r="AP5615" s="29"/>
      <c r="AQ5615" s="29"/>
      <c r="AR5615" s="29"/>
      <c r="AS5615" s="29"/>
      <c r="AT5615" s="29"/>
      <c r="AU5615" s="29"/>
      <c r="AV5615" s="29"/>
      <c r="AW5615" s="29"/>
    </row>
    <row r="5616" spans="1:49" ht="35.25" customHeight="1" thickTop="1" thickBot="1">
      <c r="A5616" s="48"/>
      <c r="B5616" s="42"/>
      <c r="C5616" s="42"/>
      <c r="D5616" s="42"/>
      <c r="E5616" s="531"/>
      <c r="F5616" s="50"/>
      <c r="G5616" s="50"/>
      <c r="H5616" s="50"/>
      <c r="I5616" s="5" t="s">
        <v>2331</v>
      </c>
      <c r="J5616" s="364" t="s">
        <v>2891</v>
      </c>
      <c r="K5616" s="364" t="s">
        <v>2879</v>
      </c>
      <c r="L5616" s="364" t="s">
        <v>2880</v>
      </c>
      <c r="M5616" s="364" t="s">
        <v>2881</v>
      </c>
      <c r="N5616" s="364" t="s">
        <v>2882</v>
      </c>
      <c r="O5616" s="364" t="s">
        <v>2883</v>
      </c>
      <c r="P5616" s="364" t="s">
        <v>2884</v>
      </c>
      <c r="Q5616" s="364" t="s">
        <v>2885</v>
      </c>
      <c r="R5616" s="364" t="s">
        <v>2886</v>
      </c>
      <c r="S5616" s="364" t="s">
        <v>2887</v>
      </c>
      <c r="T5616" s="364" t="s">
        <v>2888</v>
      </c>
      <c r="U5616" s="364" t="s">
        <v>2889</v>
      </c>
      <c r="V5616" s="364" t="s">
        <v>2890</v>
      </c>
      <c r="W5616" s="365" t="s">
        <v>2893</v>
      </c>
      <c r="X5616" s="365" t="s">
        <v>2879</v>
      </c>
      <c r="Y5616" s="365" t="s">
        <v>2880</v>
      </c>
      <c r="Z5616" s="365" t="s">
        <v>2881</v>
      </c>
      <c r="AA5616" s="365" t="s">
        <v>2882</v>
      </c>
      <c r="AB5616" s="365" t="s">
        <v>2883</v>
      </c>
      <c r="AC5616" s="365" t="s">
        <v>2884</v>
      </c>
      <c r="AD5616" s="365" t="s">
        <v>2885</v>
      </c>
      <c r="AE5616" s="365" t="s">
        <v>2886</v>
      </c>
      <c r="AF5616" s="365" t="s">
        <v>2887</v>
      </c>
      <c r="AG5616" s="365" t="s">
        <v>2888</v>
      </c>
      <c r="AH5616" s="365" t="s">
        <v>2889</v>
      </c>
      <c r="AI5616" s="365" t="s">
        <v>2890</v>
      </c>
      <c r="AJ5616" s="366" t="s">
        <v>2892</v>
      </c>
      <c r="AK5616" s="366" t="s">
        <v>2879</v>
      </c>
      <c r="AL5616" s="366" t="s">
        <v>2880</v>
      </c>
      <c r="AM5616" s="366" t="s">
        <v>2881</v>
      </c>
      <c r="AN5616" s="366" t="s">
        <v>2882</v>
      </c>
      <c r="AO5616" s="366" t="s">
        <v>2883</v>
      </c>
      <c r="AP5616" s="366" t="s">
        <v>2884</v>
      </c>
      <c r="AQ5616" s="366" t="s">
        <v>2885</v>
      </c>
      <c r="AR5616" s="366" t="s">
        <v>2886</v>
      </c>
      <c r="AS5616" s="366" t="s">
        <v>2887</v>
      </c>
      <c r="AT5616" s="366" t="s">
        <v>2888</v>
      </c>
      <c r="AU5616" s="366" t="s">
        <v>2889</v>
      </c>
      <c r="AV5616" s="366" t="s">
        <v>2890</v>
      </c>
      <c r="AW5616" s="368" t="s">
        <v>2895</v>
      </c>
    </row>
    <row r="5617" spans="1:49">
      <c r="A5617" s="48"/>
      <c r="B5617" s="42"/>
      <c r="C5617" s="42"/>
      <c r="D5617" s="42"/>
      <c r="E5617" s="531"/>
      <c r="F5617" s="50"/>
      <c r="G5617" s="50"/>
      <c r="H5617" s="50"/>
      <c r="I5617" s="34"/>
      <c r="J5617" s="202" t="s">
        <v>1224</v>
      </c>
      <c r="K5617" s="202">
        <v>1</v>
      </c>
      <c r="L5617" s="202">
        <v>2</v>
      </c>
      <c r="M5617" s="202">
        <v>3</v>
      </c>
      <c r="N5617" s="202">
        <v>4</v>
      </c>
      <c r="O5617" s="202">
        <v>5</v>
      </c>
      <c r="P5617" s="202">
        <v>6</v>
      </c>
      <c r="Q5617" s="202">
        <v>7</v>
      </c>
      <c r="R5617" s="202">
        <v>8</v>
      </c>
      <c r="S5617" s="202">
        <v>9</v>
      </c>
      <c r="T5617" s="202">
        <v>10</v>
      </c>
      <c r="U5617" s="202">
        <v>13</v>
      </c>
      <c r="V5617" s="202">
        <v>14</v>
      </c>
      <c r="W5617" s="202" t="s">
        <v>1224</v>
      </c>
      <c r="X5617" s="202">
        <v>1</v>
      </c>
      <c r="Y5617" s="202">
        <v>2</v>
      </c>
      <c r="Z5617" s="202">
        <v>3</v>
      </c>
      <c r="AA5617" s="202">
        <v>4</v>
      </c>
      <c r="AB5617" s="202">
        <v>5</v>
      </c>
      <c r="AC5617" s="202">
        <v>6</v>
      </c>
      <c r="AD5617" s="202">
        <v>7</v>
      </c>
      <c r="AE5617" s="202">
        <v>8</v>
      </c>
      <c r="AF5617" s="202">
        <v>9</v>
      </c>
      <c r="AG5617" s="202">
        <v>10</v>
      </c>
      <c r="AH5617" s="202">
        <v>13</v>
      </c>
      <c r="AI5617" s="202">
        <v>14</v>
      </c>
      <c r="AJ5617" s="202" t="s">
        <v>1224</v>
      </c>
      <c r="AK5617" s="202">
        <v>1</v>
      </c>
      <c r="AL5617" s="202">
        <v>2</v>
      </c>
      <c r="AM5617" s="202">
        <v>3</v>
      </c>
      <c r="AN5617" s="202">
        <v>4</v>
      </c>
      <c r="AO5617" s="202">
        <v>5</v>
      </c>
      <c r="AP5617" s="202">
        <v>6</v>
      </c>
      <c r="AQ5617" s="202">
        <v>7</v>
      </c>
      <c r="AR5617" s="202">
        <v>8</v>
      </c>
      <c r="AS5617" s="202">
        <v>9</v>
      </c>
      <c r="AT5617" s="202">
        <v>10</v>
      </c>
      <c r="AU5617" s="202">
        <v>13</v>
      </c>
      <c r="AV5617" s="202">
        <v>14</v>
      </c>
      <c r="AW5617" s="202">
        <v>15</v>
      </c>
    </row>
    <row r="5618" spans="1:49">
      <c r="A5618" s="48"/>
      <c r="B5618" s="42"/>
      <c r="C5618" s="42"/>
      <c r="D5618" s="42"/>
      <c r="E5618" s="531"/>
      <c r="F5618" s="50"/>
      <c r="G5618" s="50"/>
      <c r="H5618" s="50"/>
      <c r="I5618" s="276" t="s">
        <v>2379</v>
      </c>
      <c r="J5618" s="277">
        <f>SUM(J5612)</f>
        <v>76000</v>
      </c>
      <c r="K5618" s="277">
        <f t="shared" ref="K5618:AT5618" si="1592">SUM(K5612)</f>
        <v>5000</v>
      </c>
      <c r="L5618" s="277">
        <f t="shared" si="1592"/>
        <v>9900</v>
      </c>
      <c r="M5618" s="277">
        <f t="shared" si="1592"/>
        <v>16705</v>
      </c>
      <c r="N5618" s="277">
        <f t="shared" si="1592"/>
        <v>2600</v>
      </c>
      <c r="O5618" s="277">
        <f t="shared" si="1592"/>
        <v>500</v>
      </c>
      <c r="P5618" s="277">
        <f t="shared" si="1592"/>
        <v>9228</v>
      </c>
      <c r="Q5618" s="277">
        <f t="shared" si="1592"/>
        <v>0</v>
      </c>
      <c r="R5618" s="277">
        <f t="shared" si="1592"/>
        <v>0</v>
      </c>
      <c r="S5618" s="277">
        <f t="shared" si="1592"/>
        <v>18800</v>
      </c>
      <c r="T5618" s="277">
        <f t="shared" si="1592"/>
        <v>4355</v>
      </c>
      <c r="U5618" s="277">
        <v>67088</v>
      </c>
      <c r="V5618" s="277">
        <v>8912</v>
      </c>
      <c r="W5618" s="277">
        <f>SUM(W5612)</f>
        <v>0</v>
      </c>
      <c r="X5618" s="277">
        <f t="shared" si="1592"/>
        <v>0</v>
      </c>
      <c r="Y5618" s="277">
        <f t="shared" si="1592"/>
        <v>0</v>
      </c>
      <c r="Z5618" s="277">
        <f t="shared" si="1592"/>
        <v>0</v>
      </c>
      <c r="AA5618" s="277">
        <f t="shared" si="1592"/>
        <v>0</v>
      </c>
      <c r="AB5618" s="277">
        <f t="shared" si="1592"/>
        <v>0</v>
      </c>
      <c r="AC5618" s="277">
        <f t="shared" si="1592"/>
        <v>0</v>
      </c>
      <c r="AD5618" s="277">
        <f t="shared" si="1592"/>
        <v>0</v>
      </c>
      <c r="AE5618" s="277">
        <f t="shared" si="1592"/>
        <v>0</v>
      </c>
      <c r="AF5618" s="277">
        <f t="shared" si="1592"/>
        <v>0</v>
      </c>
      <c r="AG5618" s="277">
        <f t="shared" si="1592"/>
        <v>0</v>
      </c>
      <c r="AH5618" s="277">
        <v>0</v>
      </c>
      <c r="AI5618" s="277">
        <v>0</v>
      </c>
      <c r="AJ5618" s="277">
        <f>SUM(AJ5612)</f>
        <v>33567</v>
      </c>
      <c r="AK5618" s="277">
        <f t="shared" si="1592"/>
        <v>0</v>
      </c>
      <c r="AL5618" s="277">
        <f t="shared" si="1592"/>
        <v>0</v>
      </c>
      <c r="AM5618" s="277">
        <f t="shared" si="1592"/>
        <v>5867</v>
      </c>
      <c r="AN5618" s="277">
        <f t="shared" si="1592"/>
        <v>15000</v>
      </c>
      <c r="AO5618" s="277">
        <f t="shared" si="1592"/>
        <v>8200</v>
      </c>
      <c r="AP5618" s="277">
        <f t="shared" si="1592"/>
        <v>0</v>
      </c>
      <c r="AQ5618" s="277">
        <f t="shared" si="1592"/>
        <v>0</v>
      </c>
      <c r="AR5618" s="277">
        <f t="shared" si="1592"/>
        <v>0</v>
      </c>
      <c r="AS5618" s="277">
        <f t="shared" si="1592"/>
        <v>0</v>
      </c>
      <c r="AT5618" s="277">
        <f t="shared" si="1592"/>
        <v>0</v>
      </c>
      <c r="AU5618" s="277">
        <v>29067</v>
      </c>
      <c r="AV5618" s="277">
        <v>4500</v>
      </c>
      <c r="AW5618" s="277">
        <f>U5618+AH5618+AU5618</f>
        <v>96155</v>
      </c>
    </row>
    <row r="5619" spans="1:49">
      <c r="A5619" s="48"/>
      <c r="B5619" s="42"/>
      <c r="C5619" s="42"/>
      <c r="D5619" s="42"/>
      <c r="E5619" s="531"/>
      <c r="F5619" s="50"/>
      <c r="G5619" s="50"/>
      <c r="H5619" s="50"/>
      <c r="I5619" s="276"/>
      <c r="J5619" s="277"/>
      <c r="K5619" s="277"/>
      <c r="L5619" s="277"/>
      <c r="M5619" s="277"/>
      <c r="N5619" s="277"/>
      <c r="O5619" s="277"/>
      <c r="P5619" s="277"/>
      <c r="Q5619" s="277"/>
      <c r="R5619" s="277"/>
      <c r="S5619" s="277"/>
      <c r="T5619" s="277"/>
      <c r="U5619" s="277">
        <v>0</v>
      </c>
      <c r="V5619" s="277">
        <v>0</v>
      </c>
      <c r="W5619" s="277"/>
      <c r="X5619" s="277"/>
      <c r="Y5619" s="277"/>
      <c r="Z5619" s="277"/>
      <c r="AA5619" s="277"/>
      <c r="AB5619" s="277"/>
      <c r="AC5619" s="277"/>
      <c r="AD5619" s="277"/>
      <c r="AE5619" s="277"/>
      <c r="AF5619" s="277"/>
      <c r="AG5619" s="277"/>
      <c r="AH5619" s="277">
        <v>0</v>
      </c>
      <c r="AI5619" s="277">
        <v>0</v>
      </c>
      <c r="AJ5619" s="277"/>
      <c r="AK5619" s="277"/>
      <c r="AL5619" s="277"/>
      <c r="AM5619" s="277"/>
      <c r="AN5619" s="277"/>
      <c r="AO5619" s="277"/>
      <c r="AP5619" s="277"/>
      <c r="AQ5619" s="277"/>
      <c r="AR5619" s="277"/>
      <c r="AS5619" s="277"/>
      <c r="AT5619" s="277"/>
      <c r="AU5619" s="277">
        <v>0</v>
      </c>
      <c r="AV5619" s="277">
        <v>0</v>
      </c>
      <c r="AW5619" s="277">
        <f>U5619+AH5619+AU5619</f>
        <v>0</v>
      </c>
    </row>
    <row r="5620" spans="1:49">
      <c r="A5620" s="48"/>
      <c r="B5620" s="42"/>
      <c r="C5620" s="42"/>
      <c r="D5620" s="42"/>
      <c r="E5620" s="531"/>
      <c r="F5620" s="50"/>
      <c r="G5620" s="50"/>
      <c r="H5620" s="50"/>
      <c r="I5620" s="276"/>
      <c r="J5620" s="277"/>
      <c r="K5620" s="277"/>
      <c r="L5620" s="277"/>
      <c r="M5620" s="277"/>
      <c r="N5620" s="277"/>
      <c r="O5620" s="277"/>
      <c r="P5620" s="277"/>
      <c r="Q5620" s="277"/>
      <c r="R5620" s="277"/>
      <c r="S5620" s="277"/>
      <c r="T5620" s="277"/>
      <c r="U5620" s="277">
        <v>0</v>
      </c>
      <c r="V5620" s="277">
        <v>0</v>
      </c>
      <c r="W5620" s="277"/>
      <c r="X5620" s="277"/>
      <c r="Y5620" s="277"/>
      <c r="Z5620" s="277"/>
      <c r="AA5620" s="277"/>
      <c r="AB5620" s="277"/>
      <c r="AC5620" s="277"/>
      <c r="AD5620" s="277"/>
      <c r="AE5620" s="277"/>
      <c r="AF5620" s="277"/>
      <c r="AG5620" s="277"/>
      <c r="AH5620" s="277">
        <v>0</v>
      </c>
      <c r="AI5620" s="277">
        <v>0</v>
      </c>
      <c r="AJ5620" s="277"/>
      <c r="AK5620" s="277"/>
      <c r="AL5620" s="277"/>
      <c r="AM5620" s="277"/>
      <c r="AN5620" s="277"/>
      <c r="AO5620" s="277"/>
      <c r="AP5620" s="277"/>
      <c r="AQ5620" s="277"/>
      <c r="AR5620" s="277"/>
      <c r="AS5620" s="277"/>
      <c r="AT5620" s="277"/>
      <c r="AU5620" s="277">
        <v>0</v>
      </c>
      <c r="AV5620" s="277">
        <v>0</v>
      </c>
      <c r="AW5620" s="277">
        <f>U5620+AH5620+AU5620</f>
        <v>0</v>
      </c>
    </row>
    <row r="5621" spans="1:49">
      <c r="A5621" s="48"/>
      <c r="B5621" s="42"/>
      <c r="C5621" s="42"/>
      <c r="D5621" s="42"/>
      <c r="E5621" s="531"/>
      <c r="F5621" s="50"/>
      <c r="G5621" s="50"/>
      <c r="H5621" s="50"/>
      <c r="I5621" s="276"/>
      <c r="J5621" s="277"/>
      <c r="K5621" s="277"/>
      <c r="L5621" s="277"/>
      <c r="M5621" s="277"/>
      <c r="N5621" s="277"/>
      <c r="O5621" s="277"/>
      <c r="P5621" s="277"/>
      <c r="Q5621" s="277"/>
      <c r="R5621" s="277"/>
      <c r="S5621" s="277"/>
      <c r="T5621" s="277"/>
      <c r="U5621" s="277">
        <v>0</v>
      </c>
      <c r="V5621" s="277">
        <v>0</v>
      </c>
      <c r="W5621" s="277"/>
      <c r="X5621" s="277"/>
      <c r="Y5621" s="277"/>
      <c r="Z5621" s="277"/>
      <c r="AA5621" s="277"/>
      <c r="AB5621" s="277"/>
      <c r="AC5621" s="277"/>
      <c r="AD5621" s="277"/>
      <c r="AE5621" s="277"/>
      <c r="AF5621" s="277"/>
      <c r="AG5621" s="277"/>
      <c r="AH5621" s="277">
        <v>0</v>
      </c>
      <c r="AI5621" s="277">
        <v>0</v>
      </c>
      <c r="AJ5621" s="277"/>
      <c r="AK5621" s="277"/>
      <c r="AL5621" s="277"/>
      <c r="AM5621" s="277"/>
      <c r="AN5621" s="277"/>
      <c r="AO5621" s="277"/>
      <c r="AP5621" s="277"/>
      <c r="AQ5621" s="277"/>
      <c r="AR5621" s="277"/>
      <c r="AS5621" s="277"/>
      <c r="AT5621" s="277"/>
      <c r="AU5621" s="277">
        <v>0</v>
      </c>
      <c r="AV5621" s="277">
        <v>0</v>
      </c>
      <c r="AW5621" s="277">
        <f>U5621+AH5621+AU5621</f>
        <v>0</v>
      </c>
    </row>
    <row r="5622" spans="1:49">
      <c r="A5622" s="48"/>
      <c r="B5622" s="42"/>
      <c r="C5622" s="42"/>
      <c r="D5622" s="42"/>
      <c r="E5622" s="531"/>
      <c r="F5622" s="50"/>
      <c r="G5622" s="50"/>
      <c r="H5622" s="50"/>
      <c r="I5622" s="276" t="s">
        <v>1631</v>
      </c>
      <c r="J5622" s="277">
        <f>SUM(J5618:J5621)</f>
        <v>76000</v>
      </c>
      <c r="K5622" s="277">
        <f t="shared" ref="K5622:AT5622" si="1593">SUM(K5618:K5621)</f>
        <v>5000</v>
      </c>
      <c r="L5622" s="277">
        <f t="shared" si="1593"/>
        <v>9900</v>
      </c>
      <c r="M5622" s="277">
        <f t="shared" si="1593"/>
        <v>16705</v>
      </c>
      <c r="N5622" s="277">
        <f t="shared" si="1593"/>
        <v>2600</v>
      </c>
      <c r="O5622" s="277">
        <f t="shared" si="1593"/>
        <v>500</v>
      </c>
      <c r="P5622" s="277">
        <f t="shared" si="1593"/>
        <v>9228</v>
      </c>
      <c r="Q5622" s="277">
        <f t="shared" si="1593"/>
        <v>0</v>
      </c>
      <c r="R5622" s="277">
        <f t="shared" si="1593"/>
        <v>0</v>
      </c>
      <c r="S5622" s="277">
        <f t="shared" si="1593"/>
        <v>18800</v>
      </c>
      <c r="T5622" s="277">
        <f t="shared" si="1593"/>
        <v>4355</v>
      </c>
      <c r="U5622" s="277">
        <v>67088</v>
      </c>
      <c r="V5622" s="277">
        <v>8912</v>
      </c>
      <c r="W5622" s="277">
        <f>SUM(W5618:W5621)</f>
        <v>0</v>
      </c>
      <c r="X5622" s="277">
        <f t="shared" si="1593"/>
        <v>0</v>
      </c>
      <c r="Y5622" s="277">
        <f t="shared" si="1593"/>
        <v>0</v>
      </c>
      <c r="Z5622" s="277">
        <f t="shared" si="1593"/>
        <v>0</v>
      </c>
      <c r="AA5622" s="277">
        <f t="shared" si="1593"/>
        <v>0</v>
      </c>
      <c r="AB5622" s="277">
        <f t="shared" si="1593"/>
        <v>0</v>
      </c>
      <c r="AC5622" s="277">
        <f t="shared" si="1593"/>
        <v>0</v>
      </c>
      <c r="AD5622" s="277">
        <f t="shared" si="1593"/>
        <v>0</v>
      </c>
      <c r="AE5622" s="277">
        <f t="shared" si="1593"/>
        <v>0</v>
      </c>
      <c r="AF5622" s="277">
        <f t="shared" si="1593"/>
        <v>0</v>
      </c>
      <c r="AG5622" s="277">
        <f t="shared" si="1593"/>
        <v>0</v>
      </c>
      <c r="AH5622" s="277">
        <v>0</v>
      </c>
      <c r="AI5622" s="277">
        <v>0</v>
      </c>
      <c r="AJ5622" s="277">
        <f>SUM(AJ5618:AJ5621)</f>
        <v>33567</v>
      </c>
      <c r="AK5622" s="277">
        <f t="shared" si="1593"/>
        <v>0</v>
      </c>
      <c r="AL5622" s="277">
        <f t="shared" si="1593"/>
        <v>0</v>
      </c>
      <c r="AM5622" s="277">
        <f t="shared" si="1593"/>
        <v>5867</v>
      </c>
      <c r="AN5622" s="277">
        <f t="shared" si="1593"/>
        <v>15000</v>
      </c>
      <c r="AO5622" s="277">
        <f t="shared" si="1593"/>
        <v>8200</v>
      </c>
      <c r="AP5622" s="277">
        <f t="shared" si="1593"/>
        <v>0</v>
      </c>
      <c r="AQ5622" s="277">
        <f t="shared" si="1593"/>
        <v>0</v>
      </c>
      <c r="AR5622" s="277">
        <f t="shared" si="1593"/>
        <v>0</v>
      </c>
      <c r="AS5622" s="277">
        <f t="shared" si="1593"/>
        <v>0</v>
      </c>
      <c r="AT5622" s="277">
        <f t="shared" si="1593"/>
        <v>0</v>
      </c>
      <c r="AU5622" s="277">
        <v>29067</v>
      </c>
      <c r="AV5622" s="277">
        <v>4500</v>
      </c>
      <c r="AW5622" s="277">
        <f>U5622+AH5622+AU5622</f>
        <v>96155</v>
      </c>
    </row>
    <row r="5623" spans="1:49">
      <c r="A5623" s="48"/>
      <c r="B5623" s="42"/>
      <c r="C5623" s="42"/>
      <c r="D5623" s="42"/>
      <c r="E5623" s="531"/>
      <c r="F5623" s="50"/>
      <c r="G5623" s="50"/>
      <c r="H5623" s="50"/>
      <c r="I5623" s="146"/>
      <c r="J5623" s="29"/>
      <c r="K5623" s="29"/>
      <c r="L5623" s="29"/>
      <c r="M5623" s="29"/>
      <c r="N5623" s="29"/>
      <c r="O5623" s="29"/>
      <c r="P5623" s="29"/>
      <c r="Q5623" s="29"/>
      <c r="R5623" s="29"/>
      <c r="S5623" s="29"/>
      <c r="T5623" s="29"/>
      <c r="U5623" s="29"/>
      <c r="V5623" s="29"/>
      <c r="W5623" s="29"/>
      <c r="X5623" s="29"/>
      <c r="Y5623" s="29"/>
      <c r="Z5623" s="29"/>
      <c r="AA5623" s="29"/>
      <c r="AB5623" s="29"/>
      <c r="AC5623" s="29"/>
      <c r="AD5623" s="29"/>
      <c r="AE5623" s="29"/>
      <c r="AF5623" s="29"/>
      <c r="AG5623" s="29"/>
      <c r="AH5623" s="29"/>
      <c r="AI5623" s="29"/>
      <c r="AJ5623" s="29"/>
      <c r="AK5623" s="29"/>
      <c r="AL5623" s="29"/>
      <c r="AM5623" s="29"/>
      <c r="AN5623" s="29"/>
      <c r="AO5623" s="29"/>
      <c r="AP5623" s="29"/>
      <c r="AQ5623" s="29"/>
      <c r="AR5623" s="29"/>
      <c r="AS5623" s="29"/>
      <c r="AT5623" s="29"/>
      <c r="AU5623" s="29"/>
      <c r="AV5623" s="29"/>
      <c r="AW5623" s="29"/>
    </row>
    <row r="5624" spans="1:49">
      <c r="A5624" s="48"/>
      <c r="B5624" s="42"/>
      <c r="C5624" s="42"/>
      <c r="D5624" s="42"/>
      <c r="E5624" s="531"/>
      <c r="F5624" s="50"/>
      <c r="G5624" s="50"/>
      <c r="H5624" s="50"/>
      <c r="I5624" s="39"/>
    </row>
    <row r="5625" spans="1:49" ht="16.5" thickBot="1">
      <c r="A5625" s="78" t="s">
        <v>2146</v>
      </c>
      <c r="B5625" s="78"/>
      <c r="C5625" s="78"/>
      <c r="D5625" s="463"/>
      <c r="E5625" s="539"/>
      <c r="F5625" s="129"/>
      <c r="G5625" s="129"/>
      <c r="H5625" s="129"/>
      <c r="I5625" s="103"/>
    </row>
    <row r="5626" spans="1:49" s="151" customFormat="1" ht="36" customHeight="1" thickTop="1" thickBot="1">
      <c r="A5626" s="147" t="s">
        <v>2079</v>
      </c>
      <c r="B5626" s="5" t="s">
        <v>2080</v>
      </c>
      <c r="C5626" s="5" t="s">
        <v>1335</v>
      </c>
      <c r="D5626" s="450"/>
      <c r="E5626" s="148" t="s">
        <v>1570</v>
      </c>
      <c r="F5626" s="149" t="s">
        <v>1438</v>
      </c>
      <c r="G5626" s="149"/>
      <c r="H5626" s="149" t="s">
        <v>2332</v>
      </c>
      <c r="I5626" s="5" t="s">
        <v>856</v>
      </c>
      <c r="J5626" s="364" t="s">
        <v>2891</v>
      </c>
      <c r="K5626" s="364" t="s">
        <v>2879</v>
      </c>
      <c r="L5626" s="364" t="s">
        <v>2880</v>
      </c>
      <c r="M5626" s="364" t="s">
        <v>2881</v>
      </c>
      <c r="N5626" s="364" t="s">
        <v>2882</v>
      </c>
      <c r="O5626" s="364" t="s">
        <v>2883</v>
      </c>
      <c r="P5626" s="364" t="s">
        <v>2884</v>
      </c>
      <c r="Q5626" s="364" t="s">
        <v>2885</v>
      </c>
      <c r="R5626" s="364" t="s">
        <v>2886</v>
      </c>
      <c r="S5626" s="364" t="s">
        <v>2887</v>
      </c>
      <c r="T5626" s="364" t="s">
        <v>2888</v>
      </c>
      <c r="U5626" s="364" t="s">
        <v>2889</v>
      </c>
      <c r="V5626" s="364" t="s">
        <v>2890</v>
      </c>
      <c r="W5626" s="365" t="s">
        <v>2893</v>
      </c>
      <c r="X5626" s="365" t="s">
        <v>2879</v>
      </c>
      <c r="Y5626" s="365" t="s">
        <v>2880</v>
      </c>
      <c r="Z5626" s="365" t="s">
        <v>2881</v>
      </c>
      <c r="AA5626" s="365" t="s">
        <v>2882</v>
      </c>
      <c r="AB5626" s="365" t="s">
        <v>2883</v>
      </c>
      <c r="AC5626" s="365" t="s">
        <v>2884</v>
      </c>
      <c r="AD5626" s="365" t="s">
        <v>2885</v>
      </c>
      <c r="AE5626" s="365" t="s">
        <v>2886</v>
      </c>
      <c r="AF5626" s="365" t="s">
        <v>2887</v>
      </c>
      <c r="AG5626" s="365" t="s">
        <v>2888</v>
      </c>
      <c r="AH5626" s="365" t="s">
        <v>2889</v>
      </c>
      <c r="AI5626" s="365" t="s">
        <v>2890</v>
      </c>
      <c r="AJ5626" s="366" t="s">
        <v>2892</v>
      </c>
      <c r="AK5626" s="366" t="s">
        <v>2879</v>
      </c>
      <c r="AL5626" s="366" t="s">
        <v>2880</v>
      </c>
      <c r="AM5626" s="366" t="s">
        <v>2881</v>
      </c>
      <c r="AN5626" s="366" t="s">
        <v>2882</v>
      </c>
      <c r="AO5626" s="366" t="s">
        <v>2883</v>
      </c>
      <c r="AP5626" s="366" t="s">
        <v>2884</v>
      </c>
      <c r="AQ5626" s="366" t="s">
        <v>2885</v>
      </c>
      <c r="AR5626" s="366" t="s">
        <v>2886</v>
      </c>
      <c r="AS5626" s="366" t="s">
        <v>2887</v>
      </c>
      <c r="AT5626" s="366" t="s">
        <v>2888</v>
      </c>
      <c r="AU5626" s="366" t="s">
        <v>2889</v>
      </c>
      <c r="AV5626" s="366" t="s">
        <v>2890</v>
      </c>
      <c r="AW5626" s="368" t="s">
        <v>2895</v>
      </c>
    </row>
    <row r="5627" spans="1:49">
      <c r="A5627" s="33"/>
      <c r="B5627" s="34"/>
      <c r="C5627" s="34"/>
      <c r="D5627" s="34"/>
      <c r="E5627" s="35"/>
      <c r="F5627" s="36"/>
      <c r="G5627" s="36"/>
      <c r="H5627" s="36"/>
      <c r="I5627" s="34"/>
      <c r="J5627" s="202" t="s">
        <v>1224</v>
      </c>
      <c r="K5627" s="202">
        <v>1</v>
      </c>
      <c r="L5627" s="202">
        <v>2</v>
      </c>
      <c r="M5627" s="202">
        <v>3</v>
      </c>
      <c r="N5627" s="202">
        <v>4</v>
      </c>
      <c r="O5627" s="202">
        <v>5</v>
      </c>
      <c r="P5627" s="202">
        <v>6</v>
      </c>
      <c r="Q5627" s="202">
        <v>7</v>
      </c>
      <c r="R5627" s="202">
        <v>8</v>
      </c>
      <c r="S5627" s="202">
        <v>9</v>
      </c>
      <c r="T5627" s="202">
        <v>10</v>
      </c>
      <c r="U5627" s="202">
        <v>13</v>
      </c>
      <c r="V5627" s="202">
        <v>14</v>
      </c>
      <c r="W5627" s="202" t="s">
        <v>1224</v>
      </c>
      <c r="X5627" s="202">
        <v>1</v>
      </c>
      <c r="Y5627" s="202">
        <v>2</v>
      </c>
      <c r="Z5627" s="202">
        <v>3</v>
      </c>
      <c r="AA5627" s="202">
        <v>4</v>
      </c>
      <c r="AB5627" s="202">
        <v>5</v>
      </c>
      <c r="AC5627" s="202">
        <v>6</v>
      </c>
      <c r="AD5627" s="202">
        <v>7</v>
      </c>
      <c r="AE5627" s="202">
        <v>8</v>
      </c>
      <c r="AF5627" s="202">
        <v>9</v>
      </c>
      <c r="AG5627" s="202">
        <v>10</v>
      </c>
      <c r="AH5627" s="202">
        <v>13</v>
      </c>
      <c r="AI5627" s="202">
        <v>14</v>
      </c>
      <c r="AJ5627" s="202" t="s">
        <v>1224</v>
      </c>
      <c r="AK5627" s="202">
        <v>1</v>
      </c>
      <c r="AL5627" s="202">
        <v>2</v>
      </c>
      <c r="AM5627" s="202">
        <v>3</v>
      </c>
      <c r="AN5627" s="202">
        <v>4</v>
      </c>
      <c r="AO5627" s="202">
        <v>5</v>
      </c>
      <c r="AP5627" s="202">
        <v>6</v>
      </c>
      <c r="AQ5627" s="202">
        <v>7</v>
      </c>
      <c r="AR5627" s="202">
        <v>8</v>
      </c>
      <c r="AS5627" s="202">
        <v>9</v>
      </c>
      <c r="AT5627" s="202">
        <v>10</v>
      </c>
      <c r="AU5627" s="202">
        <v>13</v>
      </c>
      <c r="AV5627" s="202">
        <v>14</v>
      </c>
      <c r="AW5627" s="202">
        <v>15</v>
      </c>
    </row>
    <row r="5628" spans="1:49">
      <c r="A5628" s="37"/>
      <c r="B5628" s="38"/>
      <c r="C5628" s="38"/>
      <c r="D5628" s="38"/>
      <c r="E5628" s="60"/>
      <c r="F5628" s="61"/>
      <c r="G5628" s="61"/>
      <c r="H5628" s="61"/>
      <c r="I5628" s="38"/>
      <c r="J5628" s="134"/>
      <c r="K5628" s="134"/>
      <c r="L5628" s="134"/>
      <c r="M5628" s="134"/>
      <c r="N5628" s="134"/>
      <c r="O5628" s="134"/>
      <c r="P5628" s="134"/>
      <c r="Q5628" s="134"/>
      <c r="R5628" s="134"/>
      <c r="S5628" s="134"/>
      <c r="T5628" s="134"/>
      <c r="U5628" s="134"/>
      <c r="V5628" s="134"/>
      <c r="W5628" s="134"/>
      <c r="X5628" s="134"/>
      <c r="Y5628" s="134"/>
      <c r="Z5628" s="134"/>
      <c r="AA5628" s="134"/>
      <c r="AB5628" s="134"/>
      <c r="AC5628" s="134"/>
      <c r="AD5628" s="134"/>
      <c r="AE5628" s="134"/>
      <c r="AF5628" s="134"/>
      <c r="AG5628" s="134"/>
      <c r="AH5628" s="134"/>
      <c r="AI5628" s="134"/>
      <c r="AJ5628" s="134"/>
      <c r="AK5628" s="134"/>
      <c r="AL5628" s="134"/>
      <c r="AM5628" s="134"/>
      <c r="AN5628" s="134"/>
      <c r="AO5628" s="134"/>
      <c r="AP5628" s="134"/>
      <c r="AQ5628" s="134"/>
      <c r="AR5628" s="134"/>
      <c r="AS5628" s="134"/>
      <c r="AT5628" s="134"/>
      <c r="AU5628" s="134"/>
      <c r="AV5628" s="134"/>
      <c r="AW5628" s="134"/>
    </row>
    <row r="5629" spans="1:49">
      <c r="A5629" s="92" t="s">
        <v>797</v>
      </c>
      <c r="B5629" s="93" t="s">
        <v>1031</v>
      </c>
      <c r="C5629" s="93" t="s">
        <v>763</v>
      </c>
      <c r="D5629" s="460"/>
      <c r="E5629" s="531"/>
      <c r="F5629" s="50"/>
      <c r="G5629" s="50"/>
      <c r="H5629" s="50"/>
      <c r="I5629" s="108" t="s">
        <v>840</v>
      </c>
      <c r="J5629" s="28"/>
      <c r="K5629" s="28"/>
      <c r="L5629" s="28"/>
      <c r="M5629" s="28"/>
      <c r="N5629" s="28"/>
      <c r="O5629" s="28"/>
      <c r="P5629" s="28"/>
      <c r="Q5629" s="28"/>
      <c r="R5629" s="28"/>
      <c r="S5629" s="28"/>
      <c r="T5629" s="28"/>
      <c r="U5629" s="28"/>
      <c r="V5629" s="28"/>
      <c r="W5629" s="28"/>
      <c r="X5629" s="28"/>
      <c r="Y5629" s="28"/>
      <c r="Z5629" s="28"/>
      <c r="AA5629" s="28"/>
      <c r="AB5629" s="28"/>
      <c r="AC5629" s="28"/>
      <c r="AD5629" s="28"/>
      <c r="AE5629" s="28"/>
      <c r="AF5629" s="28"/>
      <c r="AG5629" s="28"/>
      <c r="AH5629" s="28"/>
      <c r="AI5629" s="28"/>
      <c r="AJ5629" s="28"/>
      <c r="AK5629" s="28"/>
      <c r="AL5629" s="28"/>
      <c r="AM5629" s="28"/>
      <c r="AN5629" s="28"/>
      <c r="AO5629" s="28"/>
      <c r="AP5629" s="28"/>
      <c r="AQ5629" s="28"/>
      <c r="AR5629" s="28"/>
      <c r="AS5629" s="28"/>
      <c r="AT5629" s="28"/>
      <c r="AU5629" s="28"/>
      <c r="AV5629" s="28"/>
      <c r="AW5629" s="28"/>
    </row>
    <row r="5630" spans="1:49">
      <c r="A5630" s="48"/>
      <c r="B5630" s="260"/>
      <c r="C5630" s="260"/>
      <c r="D5630" s="369"/>
      <c r="E5630" s="531"/>
      <c r="F5630" s="50"/>
      <c r="G5630" s="50"/>
      <c r="H5630" s="50"/>
      <c r="I5630" s="108"/>
      <c r="J5630" s="28"/>
      <c r="K5630" s="28"/>
      <c r="L5630" s="28"/>
      <c r="M5630" s="28"/>
      <c r="N5630" s="28"/>
      <c r="O5630" s="28"/>
      <c r="P5630" s="28"/>
      <c r="Q5630" s="28"/>
      <c r="R5630" s="28"/>
      <c r="S5630" s="28"/>
      <c r="T5630" s="28"/>
      <c r="U5630" s="28"/>
      <c r="V5630" s="28"/>
      <c r="W5630" s="28"/>
      <c r="X5630" s="28"/>
      <c r="Y5630" s="28"/>
      <c r="Z5630" s="28"/>
      <c r="AA5630" s="28"/>
      <c r="AB5630" s="28"/>
      <c r="AC5630" s="28"/>
      <c r="AD5630" s="28"/>
      <c r="AE5630" s="28"/>
      <c r="AF5630" s="28"/>
      <c r="AG5630" s="28"/>
      <c r="AH5630" s="28"/>
      <c r="AI5630" s="28"/>
      <c r="AJ5630" s="28"/>
      <c r="AK5630" s="28"/>
      <c r="AL5630" s="28"/>
      <c r="AM5630" s="28"/>
      <c r="AN5630" s="28"/>
      <c r="AO5630" s="28"/>
      <c r="AP5630" s="28"/>
      <c r="AQ5630" s="28"/>
      <c r="AR5630" s="28"/>
      <c r="AS5630" s="28"/>
      <c r="AT5630" s="28"/>
      <c r="AU5630" s="28"/>
      <c r="AV5630" s="28"/>
      <c r="AW5630" s="28"/>
    </row>
    <row r="5631" spans="1:49">
      <c r="A5631" s="48"/>
      <c r="B5631" s="42"/>
      <c r="C5631" s="42"/>
      <c r="D5631" s="42"/>
      <c r="E5631" s="531"/>
      <c r="F5631" s="50"/>
      <c r="G5631" s="50"/>
      <c r="H5631" s="50"/>
      <c r="I5631" s="49" t="s">
        <v>1559</v>
      </c>
      <c r="J5631" s="12">
        <f>SUM(J5632,J5640,J5642)</f>
        <v>0</v>
      </c>
      <c r="K5631" s="12">
        <f t="shared" ref="K5631:AT5631" si="1594">SUM(K5632,K5640,K5642)</f>
        <v>0</v>
      </c>
      <c r="L5631" s="12">
        <f t="shared" si="1594"/>
        <v>0</v>
      </c>
      <c r="M5631" s="12">
        <f t="shared" si="1594"/>
        <v>0</v>
      </c>
      <c r="N5631" s="12">
        <f t="shared" si="1594"/>
        <v>0</v>
      </c>
      <c r="O5631" s="12">
        <f t="shared" si="1594"/>
        <v>0</v>
      </c>
      <c r="P5631" s="12">
        <f t="shared" si="1594"/>
        <v>0</v>
      </c>
      <c r="Q5631" s="12">
        <f t="shared" si="1594"/>
        <v>0</v>
      </c>
      <c r="R5631" s="12">
        <f t="shared" si="1594"/>
        <v>0</v>
      </c>
      <c r="S5631" s="12">
        <f t="shared" si="1594"/>
        <v>0</v>
      </c>
      <c r="T5631" s="12">
        <f t="shared" si="1594"/>
        <v>0</v>
      </c>
      <c r="U5631" s="12">
        <v>0</v>
      </c>
      <c r="V5631" s="12">
        <v>0</v>
      </c>
      <c r="W5631" s="12">
        <f>SUM(W5632,W5640,W5642)</f>
        <v>0</v>
      </c>
      <c r="X5631" s="12">
        <f t="shared" si="1594"/>
        <v>0</v>
      </c>
      <c r="Y5631" s="12">
        <f t="shared" si="1594"/>
        <v>0</v>
      </c>
      <c r="Z5631" s="12">
        <f t="shared" si="1594"/>
        <v>0</v>
      </c>
      <c r="AA5631" s="12">
        <f t="shared" si="1594"/>
        <v>0</v>
      </c>
      <c r="AB5631" s="12">
        <f t="shared" si="1594"/>
        <v>0</v>
      </c>
      <c r="AC5631" s="12">
        <f t="shared" si="1594"/>
        <v>0</v>
      </c>
      <c r="AD5631" s="12">
        <f t="shared" si="1594"/>
        <v>0</v>
      </c>
      <c r="AE5631" s="12">
        <f t="shared" si="1594"/>
        <v>0</v>
      </c>
      <c r="AF5631" s="12">
        <f t="shared" si="1594"/>
        <v>0</v>
      </c>
      <c r="AG5631" s="12">
        <f t="shared" si="1594"/>
        <v>0</v>
      </c>
      <c r="AH5631" s="12">
        <v>0</v>
      </c>
      <c r="AI5631" s="12">
        <v>0</v>
      </c>
      <c r="AJ5631" s="12">
        <f>SUM(AJ5632,AJ5640,AJ5642)</f>
        <v>0</v>
      </c>
      <c r="AK5631" s="12">
        <f t="shared" si="1594"/>
        <v>0</v>
      </c>
      <c r="AL5631" s="12">
        <f t="shared" si="1594"/>
        <v>0</v>
      </c>
      <c r="AM5631" s="12">
        <f t="shared" si="1594"/>
        <v>0</v>
      </c>
      <c r="AN5631" s="12">
        <f t="shared" si="1594"/>
        <v>0</v>
      </c>
      <c r="AO5631" s="12">
        <f t="shared" si="1594"/>
        <v>0</v>
      </c>
      <c r="AP5631" s="12">
        <f t="shared" si="1594"/>
        <v>0</v>
      </c>
      <c r="AQ5631" s="12">
        <f t="shared" si="1594"/>
        <v>0</v>
      </c>
      <c r="AR5631" s="12">
        <f t="shared" si="1594"/>
        <v>0</v>
      </c>
      <c r="AS5631" s="12">
        <f t="shared" si="1594"/>
        <v>0</v>
      </c>
      <c r="AT5631" s="12">
        <f t="shared" si="1594"/>
        <v>0</v>
      </c>
      <c r="AU5631" s="12">
        <v>0</v>
      </c>
      <c r="AV5631" s="12">
        <v>0</v>
      </c>
      <c r="AW5631" s="12">
        <f t="shared" ref="AW5631:AW5660" si="1595">U5631+AH5631+AU5631</f>
        <v>0</v>
      </c>
    </row>
    <row r="5632" spans="1:49">
      <c r="A5632" s="44" t="s">
        <v>797</v>
      </c>
      <c r="B5632" s="45" t="s">
        <v>1031</v>
      </c>
      <c r="C5632" s="45" t="s">
        <v>763</v>
      </c>
      <c r="D5632" s="452" t="s">
        <v>3003</v>
      </c>
      <c r="E5632" s="213" t="s">
        <v>771</v>
      </c>
      <c r="F5632" s="65"/>
      <c r="G5632" s="65"/>
      <c r="H5632" s="65"/>
      <c r="I5632" s="260" t="s">
        <v>1500</v>
      </c>
      <c r="J5632" s="9">
        <f>SUM(J5633:J5634)</f>
        <v>0</v>
      </c>
      <c r="K5632" s="9">
        <f t="shared" ref="K5632:AT5632" si="1596">SUM(K5633:K5634)</f>
        <v>0</v>
      </c>
      <c r="L5632" s="9">
        <f t="shared" si="1596"/>
        <v>0</v>
      </c>
      <c r="M5632" s="9">
        <f t="shared" si="1596"/>
        <v>0</v>
      </c>
      <c r="N5632" s="9">
        <f t="shared" si="1596"/>
        <v>0</v>
      </c>
      <c r="O5632" s="9">
        <f t="shared" si="1596"/>
        <v>0</v>
      </c>
      <c r="P5632" s="9">
        <f t="shared" si="1596"/>
        <v>0</v>
      </c>
      <c r="Q5632" s="9">
        <f t="shared" si="1596"/>
        <v>0</v>
      </c>
      <c r="R5632" s="9">
        <f t="shared" si="1596"/>
        <v>0</v>
      </c>
      <c r="S5632" s="9">
        <f t="shared" si="1596"/>
        <v>0</v>
      </c>
      <c r="T5632" s="9">
        <f t="shared" si="1596"/>
        <v>0</v>
      </c>
      <c r="U5632" s="9">
        <v>0</v>
      </c>
      <c r="V5632" s="9">
        <v>0</v>
      </c>
      <c r="W5632" s="9">
        <f>SUM(W5633:W5634)</f>
        <v>0</v>
      </c>
      <c r="X5632" s="9">
        <f t="shared" si="1596"/>
        <v>0</v>
      </c>
      <c r="Y5632" s="9">
        <f t="shared" si="1596"/>
        <v>0</v>
      </c>
      <c r="Z5632" s="9">
        <f t="shared" si="1596"/>
        <v>0</v>
      </c>
      <c r="AA5632" s="9">
        <f t="shared" si="1596"/>
        <v>0</v>
      </c>
      <c r="AB5632" s="9">
        <f t="shared" si="1596"/>
        <v>0</v>
      </c>
      <c r="AC5632" s="9">
        <f t="shared" si="1596"/>
        <v>0</v>
      </c>
      <c r="AD5632" s="9">
        <f t="shared" si="1596"/>
        <v>0</v>
      </c>
      <c r="AE5632" s="9">
        <f t="shared" si="1596"/>
        <v>0</v>
      </c>
      <c r="AF5632" s="9">
        <f t="shared" si="1596"/>
        <v>0</v>
      </c>
      <c r="AG5632" s="9">
        <f t="shared" si="1596"/>
        <v>0</v>
      </c>
      <c r="AH5632" s="9">
        <v>0</v>
      </c>
      <c r="AI5632" s="9">
        <v>0</v>
      </c>
      <c r="AJ5632" s="9">
        <f>SUM(AJ5633:AJ5634)</f>
        <v>0</v>
      </c>
      <c r="AK5632" s="9">
        <f t="shared" si="1596"/>
        <v>0</v>
      </c>
      <c r="AL5632" s="9">
        <f t="shared" si="1596"/>
        <v>0</v>
      </c>
      <c r="AM5632" s="9">
        <f t="shared" si="1596"/>
        <v>0</v>
      </c>
      <c r="AN5632" s="9">
        <f t="shared" si="1596"/>
        <v>0</v>
      </c>
      <c r="AO5632" s="9">
        <f t="shared" si="1596"/>
        <v>0</v>
      </c>
      <c r="AP5632" s="9">
        <f t="shared" si="1596"/>
        <v>0</v>
      </c>
      <c r="AQ5632" s="9">
        <f t="shared" si="1596"/>
        <v>0</v>
      </c>
      <c r="AR5632" s="9">
        <f t="shared" si="1596"/>
        <v>0</v>
      </c>
      <c r="AS5632" s="9">
        <f t="shared" si="1596"/>
        <v>0</v>
      </c>
      <c r="AT5632" s="9">
        <f t="shared" si="1596"/>
        <v>0</v>
      </c>
      <c r="AU5632" s="9">
        <v>0</v>
      </c>
      <c r="AV5632" s="9">
        <v>0</v>
      </c>
      <c r="AW5632" s="9">
        <f t="shared" si="1595"/>
        <v>0</v>
      </c>
    </row>
    <row r="5633" spans="1:49">
      <c r="A5633" s="44" t="s">
        <v>797</v>
      </c>
      <c r="B5633" s="45" t="s">
        <v>1031</v>
      </c>
      <c r="C5633" s="45" t="s">
        <v>763</v>
      </c>
      <c r="D5633" s="452" t="s">
        <v>3003</v>
      </c>
      <c r="E5633" s="367" t="s">
        <v>834</v>
      </c>
      <c r="F5633" s="50"/>
      <c r="G5633" s="468" t="s">
        <v>3076</v>
      </c>
      <c r="H5633" s="50" t="s">
        <v>2334</v>
      </c>
      <c r="I5633" s="42" t="s">
        <v>1165</v>
      </c>
      <c r="U5633" s="15">
        <v>0</v>
      </c>
      <c r="V5633" s="15">
        <v>0</v>
      </c>
      <c r="AH5633" s="15">
        <v>0</v>
      </c>
      <c r="AI5633" s="15">
        <v>0</v>
      </c>
      <c r="AU5633" s="15">
        <v>0</v>
      </c>
      <c r="AV5633" s="15">
        <v>0</v>
      </c>
      <c r="AW5633" s="15">
        <f t="shared" si="1595"/>
        <v>0</v>
      </c>
    </row>
    <row r="5634" spans="1:49">
      <c r="A5634" s="44" t="s">
        <v>797</v>
      </c>
      <c r="B5634" s="45" t="s">
        <v>1031</v>
      </c>
      <c r="C5634" s="45" t="s">
        <v>763</v>
      </c>
      <c r="D5634" s="452" t="s">
        <v>3003</v>
      </c>
      <c r="E5634" s="367" t="s">
        <v>772</v>
      </c>
      <c r="F5634" s="50"/>
      <c r="G5634" s="468" t="s">
        <v>3076</v>
      </c>
      <c r="H5634" s="50" t="s">
        <v>2334</v>
      </c>
      <c r="I5634" s="42" t="s">
        <v>1227</v>
      </c>
      <c r="J5634" s="15">
        <f>SUM(J5635:J5639)</f>
        <v>0</v>
      </c>
      <c r="K5634" s="15">
        <f t="shared" ref="K5634:AT5634" si="1597">SUM(K5635:K5639)</f>
        <v>0</v>
      </c>
      <c r="L5634" s="15">
        <f t="shared" si="1597"/>
        <v>0</v>
      </c>
      <c r="M5634" s="15">
        <f t="shared" si="1597"/>
        <v>0</v>
      </c>
      <c r="N5634" s="15">
        <f t="shared" si="1597"/>
        <v>0</v>
      </c>
      <c r="O5634" s="15">
        <f t="shared" si="1597"/>
        <v>0</v>
      </c>
      <c r="P5634" s="15">
        <f t="shared" si="1597"/>
        <v>0</v>
      </c>
      <c r="Q5634" s="15">
        <f t="shared" si="1597"/>
        <v>0</v>
      </c>
      <c r="R5634" s="15">
        <f t="shared" si="1597"/>
        <v>0</v>
      </c>
      <c r="S5634" s="15">
        <f t="shared" si="1597"/>
        <v>0</v>
      </c>
      <c r="T5634" s="15">
        <f t="shared" si="1597"/>
        <v>0</v>
      </c>
      <c r="U5634" s="15">
        <v>0</v>
      </c>
      <c r="V5634" s="15">
        <v>0</v>
      </c>
      <c r="W5634" s="15">
        <f>SUM(W5635:W5639)</f>
        <v>0</v>
      </c>
      <c r="X5634" s="15">
        <f t="shared" si="1597"/>
        <v>0</v>
      </c>
      <c r="Y5634" s="15">
        <f t="shared" si="1597"/>
        <v>0</v>
      </c>
      <c r="Z5634" s="15">
        <f t="shared" si="1597"/>
        <v>0</v>
      </c>
      <c r="AA5634" s="15">
        <f t="shared" si="1597"/>
        <v>0</v>
      </c>
      <c r="AB5634" s="15">
        <f t="shared" si="1597"/>
        <v>0</v>
      </c>
      <c r="AC5634" s="15">
        <f t="shared" si="1597"/>
        <v>0</v>
      </c>
      <c r="AD5634" s="15">
        <f t="shared" si="1597"/>
        <v>0</v>
      </c>
      <c r="AE5634" s="15">
        <f t="shared" si="1597"/>
        <v>0</v>
      </c>
      <c r="AF5634" s="15">
        <f t="shared" si="1597"/>
        <v>0</v>
      </c>
      <c r="AG5634" s="15">
        <f t="shared" si="1597"/>
        <v>0</v>
      </c>
      <c r="AH5634" s="15">
        <v>0</v>
      </c>
      <c r="AI5634" s="15">
        <v>0</v>
      </c>
      <c r="AJ5634" s="15">
        <f>SUM(AJ5635:AJ5639)</f>
        <v>0</v>
      </c>
      <c r="AK5634" s="15">
        <f t="shared" si="1597"/>
        <v>0</v>
      </c>
      <c r="AL5634" s="15">
        <f t="shared" si="1597"/>
        <v>0</v>
      </c>
      <c r="AM5634" s="15">
        <f t="shared" si="1597"/>
        <v>0</v>
      </c>
      <c r="AN5634" s="15">
        <f t="shared" si="1597"/>
        <v>0</v>
      </c>
      <c r="AO5634" s="15">
        <f t="shared" si="1597"/>
        <v>0</v>
      </c>
      <c r="AP5634" s="15">
        <f t="shared" si="1597"/>
        <v>0</v>
      </c>
      <c r="AQ5634" s="15">
        <f t="shared" si="1597"/>
        <v>0</v>
      </c>
      <c r="AR5634" s="15">
        <f t="shared" si="1597"/>
        <v>0</v>
      </c>
      <c r="AS5634" s="15">
        <f t="shared" si="1597"/>
        <v>0</v>
      </c>
      <c r="AT5634" s="15">
        <f t="shared" si="1597"/>
        <v>0</v>
      </c>
      <c r="AU5634" s="15">
        <v>0</v>
      </c>
      <c r="AV5634" s="15">
        <v>0</v>
      </c>
      <c r="AW5634" s="15">
        <f t="shared" si="1595"/>
        <v>0</v>
      </c>
    </row>
    <row r="5635" spans="1:49" s="144" customFormat="1">
      <c r="A5635" s="44" t="s">
        <v>797</v>
      </c>
      <c r="B5635" s="45" t="s">
        <v>1031</v>
      </c>
      <c r="C5635" s="45" t="s">
        <v>763</v>
      </c>
      <c r="D5635" s="452" t="s">
        <v>3003</v>
      </c>
      <c r="E5635" s="140" t="s">
        <v>850</v>
      </c>
      <c r="F5635" s="141" t="s">
        <v>631</v>
      </c>
      <c r="G5635" s="468" t="s">
        <v>3076</v>
      </c>
      <c r="H5635" s="50" t="s">
        <v>2334</v>
      </c>
      <c r="I5635" s="142" t="s">
        <v>1119</v>
      </c>
      <c r="J5635" s="15"/>
      <c r="K5635" s="15"/>
      <c r="L5635" s="15"/>
      <c r="M5635" s="15"/>
      <c r="N5635" s="15"/>
      <c r="O5635" s="15"/>
      <c r="P5635" s="15"/>
      <c r="Q5635" s="15"/>
      <c r="R5635" s="15"/>
      <c r="S5635" s="15"/>
      <c r="T5635" s="15"/>
      <c r="U5635" s="15">
        <v>0</v>
      </c>
      <c r="V5635" s="15">
        <v>0</v>
      </c>
      <c r="W5635" s="15"/>
      <c r="X5635" s="15"/>
      <c r="Y5635" s="15"/>
      <c r="Z5635" s="15"/>
      <c r="AA5635" s="15"/>
      <c r="AB5635" s="15"/>
      <c r="AC5635" s="15"/>
      <c r="AD5635" s="15"/>
      <c r="AE5635" s="15"/>
      <c r="AF5635" s="15"/>
      <c r="AG5635" s="15"/>
      <c r="AH5635" s="15">
        <v>0</v>
      </c>
      <c r="AI5635" s="15">
        <v>0</v>
      </c>
      <c r="AJ5635" s="15"/>
      <c r="AK5635" s="15"/>
      <c r="AL5635" s="15"/>
      <c r="AM5635" s="15"/>
      <c r="AN5635" s="15"/>
      <c r="AO5635" s="15"/>
      <c r="AP5635" s="15"/>
      <c r="AQ5635" s="15"/>
      <c r="AR5635" s="15"/>
      <c r="AS5635" s="15"/>
      <c r="AT5635" s="15"/>
      <c r="AU5635" s="15">
        <v>0</v>
      </c>
      <c r="AV5635" s="15">
        <v>0</v>
      </c>
      <c r="AW5635" s="15">
        <f t="shared" si="1595"/>
        <v>0</v>
      </c>
    </row>
    <row r="5636" spans="1:49" s="144" customFormat="1">
      <c r="A5636" s="44" t="s">
        <v>797</v>
      </c>
      <c r="B5636" s="45" t="s">
        <v>1031</v>
      </c>
      <c r="C5636" s="45" t="s">
        <v>763</v>
      </c>
      <c r="D5636" s="452" t="s">
        <v>3003</v>
      </c>
      <c r="E5636" s="140" t="s">
        <v>851</v>
      </c>
      <c r="F5636" s="141" t="s">
        <v>632</v>
      </c>
      <c r="G5636" s="468" t="s">
        <v>3076</v>
      </c>
      <c r="H5636" s="50" t="s">
        <v>2334</v>
      </c>
      <c r="I5636" s="142" t="s">
        <v>1290</v>
      </c>
      <c r="J5636" s="15"/>
      <c r="K5636" s="15"/>
      <c r="L5636" s="15"/>
      <c r="M5636" s="15"/>
      <c r="N5636" s="15"/>
      <c r="O5636" s="15"/>
      <c r="P5636" s="15"/>
      <c r="Q5636" s="15"/>
      <c r="R5636" s="15"/>
      <c r="S5636" s="15"/>
      <c r="T5636" s="15"/>
      <c r="U5636" s="15">
        <v>0</v>
      </c>
      <c r="V5636" s="15">
        <v>0</v>
      </c>
      <c r="W5636" s="15"/>
      <c r="X5636" s="15"/>
      <c r="Y5636" s="15"/>
      <c r="Z5636" s="15"/>
      <c r="AA5636" s="15"/>
      <c r="AB5636" s="15"/>
      <c r="AC5636" s="15"/>
      <c r="AD5636" s="15"/>
      <c r="AE5636" s="15"/>
      <c r="AF5636" s="15"/>
      <c r="AG5636" s="15"/>
      <c r="AH5636" s="15">
        <v>0</v>
      </c>
      <c r="AI5636" s="15">
        <v>0</v>
      </c>
      <c r="AJ5636" s="15"/>
      <c r="AK5636" s="15"/>
      <c r="AL5636" s="15"/>
      <c r="AM5636" s="15"/>
      <c r="AN5636" s="15"/>
      <c r="AO5636" s="15"/>
      <c r="AP5636" s="15"/>
      <c r="AQ5636" s="15"/>
      <c r="AR5636" s="15"/>
      <c r="AS5636" s="15"/>
      <c r="AT5636" s="15"/>
      <c r="AU5636" s="15">
        <v>0</v>
      </c>
      <c r="AV5636" s="15">
        <v>0</v>
      </c>
      <c r="AW5636" s="15">
        <f t="shared" si="1595"/>
        <v>0</v>
      </c>
    </row>
    <row r="5637" spans="1:49" s="144" customFormat="1">
      <c r="A5637" s="44" t="s">
        <v>797</v>
      </c>
      <c r="B5637" s="45" t="s">
        <v>1031</v>
      </c>
      <c r="C5637" s="45" t="s">
        <v>763</v>
      </c>
      <c r="D5637" s="452" t="s">
        <v>3003</v>
      </c>
      <c r="E5637" s="140" t="s">
        <v>852</v>
      </c>
      <c r="F5637" s="141" t="s">
        <v>633</v>
      </c>
      <c r="G5637" s="468" t="s">
        <v>3076</v>
      </c>
      <c r="H5637" s="50" t="s">
        <v>2334</v>
      </c>
      <c r="I5637" s="142" t="s">
        <v>1733</v>
      </c>
      <c r="J5637" s="15"/>
      <c r="K5637" s="15"/>
      <c r="L5637" s="15"/>
      <c r="M5637" s="15"/>
      <c r="N5637" s="15"/>
      <c r="O5637" s="15"/>
      <c r="P5637" s="15"/>
      <c r="Q5637" s="15"/>
      <c r="R5637" s="15"/>
      <c r="S5637" s="15"/>
      <c r="T5637" s="15"/>
      <c r="U5637" s="15">
        <v>0</v>
      </c>
      <c r="V5637" s="15">
        <v>0</v>
      </c>
      <c r="W5637" s="15"/>
      <c r="X5637" s="15"/>
      <c r="Y5637" s="15"/>
      <c r="Z5637" s="15"/>
      <c r="AA5637" s="15"/>
      <c r="AB5637" s="15"/>
      <c r="AC5637" s="15"/>
      <c r="AD5637" s="15"/>
      <c r="AE5637" s="15"/>
      <c r="AF5637" s="15"/>
      <c r="AG5637" s="15"/>
      <c r="AH5637" s="15">
        <v>0</v>
      </c>
      <c r="AI5637" s="15">
        <v>0</v>
      </c>
      <c r="AJ5637" s="15"/>
      <c r="AK5637" s="15"/>
      <c r="AL5637" s="15"/>
      <c r="AM5637" s="15"/>
      <c r="AN5637" s="15"/>
      <c r="AO5637" s="15"/>
      <c r="AP5637" s="15"/>
      <c r="AQ5637" s="15"/>
      <c r="AR5637" s="15"/>
      <c r="AS5637" s="15"/>
      <c r="AT5637" s="15"/>
      <c r="AU5637" s="15">
        <v>0</v>
      </c>
      <c r="AV5637" s="15">
        <v>0</v>
      </c>
      <c r="AW5637" s="15">
        <f t="shared" si="1595"/>
        <v>0</v>
      </c>
    </row>
    <row r="5638" spans="1:49" s="144" customFormat="1">
      <c r="A5638" s="44" t="s">
        <v>797</v>
      </c>
      <c r="B5638" s="45" t="s">
        <v>1031</v>
      </c>
      <c r="C5638" s="45" t="s">
        <v>763</v>
      </c>
      <c r="D5638" s="452" t="s">
        <v>3003</v>
      </c>
      <c r="E5638" s="140" t="s">
        <v>853</v>
      </c>
      <c r="F5638" s="141" t="s">
        <v>634</v>
      </c>
      <c r="G5638" s="468" t="s">
        <v>3076</v>
      </c>
      <c r="H5638" s="50" t="s">
        <v>2334</v>
      </c>
      <c r="I5638" s="142" t="s">
        <v>1734</v>
      </c>
      <c r="J5638" s="15"/>
      <c r="K5638" s="15"/>
      <c r="L5638" s="15"/>
      <c r="M5638" s="15"/>
      <c r="N5638" s="15"/>
      <c r="O5638" s="15"/>
      <c r="P5638" s="15"/>
      <c r="Q5638" s="15"/>
      <c r="R5638" s="15"/>
      <c r="S5638" s="15"/>
      <c r="T5638" s="15"/>
      <c r="U5638" s="15">
        <v>0</v>
      </c>
      <c r="V5638" s="15">
        <v>0</v>
      </c>
      <c r="W5638" s="15"/>
      <c r="X5638" s="15"/>
      <c r="Y5638" s="15"/>
      <c r="Z5638" s="15"/>
      <c r="AA5638" s="15"/>
      <c r="AB5638" s="15"/>
      <c r="AC5638" s="15"/>
      <c r="AD5638" s="15"/>
      <c r="AE5638" s="15"/>
      <c r="AF5638" s="15"/>
      <c r="AG5638" s="15"/>
      <c r="AH5638" s="15">
        <v>0</v>
      </c>
      <c r="AI5638" s="15">
        <v>0</v>
      </c>
      <c r="AJ5638" s="15"/>
      <c r="AK5638" s="15"/>
      <c r="AL5638" s="15"/>
      <c r="AM5638" s="15"/>
      <c r="AN5638" s="15"/>
      <c r="AO5638" s="15"/>
      <c r="AP5638" s="15"/>
      <c r="AQ5638" s="15"/>
      <c r="AR5638" s="15"/>
      <c r="AS5638" s="15"/>
      <c r="AT5638" s="15"/>
      <c r="AU5638" s="15">
        <v>0</v>
      </c>
      <c r="AV5638" s="15">
        <v>0</v>
      </c>
      <c r="AW5638" s="15">
        <f t="shared" si="1595"/>
        <v>0</v>
      </c>
    </row>
    <row r="5639" spans="1:49" s="144" customFormat="1">
      <c r="A5639" s="44" t="s">
        <v>797</v>
      </c>
      <c r="B5639" s="45" t="s">
        <v>1031</v>
      </c>
      <c r="C5639" s="45" t="s">
        <v>763</v>
      </c>
      <c r="D5639" s="452" t="s">
        <v>3003</v>
      </c>
      <c r="E5639" s="140" t="s">
        <v>854</v>
      </c>
      <c r="F5639" s="141" t="s">
        <v>635</v>
      </c>
      <c r="G5639" s="468" t="s">
        <v>3076</v>
      </c>
      <c r="H5639" s="50" t="s">
        <v>2334</v>
      </c>
      <c r="I5639" s="142" t="s">
        <v>1735</v>
      </c>
      <c r="J5639" s="15"/>
      <c r="K5639" s="15"/>
      <c r="L5639" s="15"/>
      <c r="M5639" s="15"/>
      <c r="N5639" s="15"/>
      <c r="O5639" s="15"/>
      <c r="P5639" s="15"/>
      <c r="Q5639" s="15"/>
      <c r="R5639" s="15"/>
      <c r="S5639" s="15"/>
      <c r="T5639" s="15"/>
      <c r="U5639" s="15">
        <v>0</v>
      </c>
      <c r="V5639" s="15">
        <v>0</v>
      </c>
      <c r="W5639" s="15"/>
      <c r="X5639" s="15"/>
      <c r="Y5639" s="15"/>
      <c r="Z5639" s="15"/>
      <c r="AA5639" s="15"/>
      <c r="AB5639" s="15"/>
      <c r="AC5639" s="15"/>
      <c r="AD5639" s="15"/>
      <c r="AE5639" s="15"/>
      <c r="AF5639" s="15"/>
      <c r="AG5639" s="15"/>
      <c r="AH5639" s="15">
        <v>0</v>
      </c>
      <c r="AI5639" s="15">
        <v>0</v>
      </c>
      <c r="AJ5639" s="15"/>
      <c r="AK5639" s="15"/>
      <c r="AL5639" s="15"/>
      <c r="AM5639" s="15"/>
      <c r="AN5639" s="15"/>
      <c r="AO5639" s="15"/>
      <c r="AP5639" s="15"/>
      <c r="AQ5639" s="15"/>
      <c r="AR5639" s="15"/>
      <c r="AS5639" s="15"/>
      <c r="AT5639" s="15"/>
      <c r="AU5639" s="15">
        <v>0</v>
      </c>
      <c r="AV5639" s="15">
        <v>0</v>
      </c>
      <c r="AW5639" s="15">
        <f t="shared" si="1595"/>
        <v>0</v>
      </c>
    </row>
    <row r="5640" spans="1:49">
      <c r="A5640" s="44" t="s">
        <v>797</v>
      </c>
      <c r="B5640" s="45" t="s">
        <v>1031</v>
      </c>
      <c r="C5640" s="45" t="s">
        <v>763</v>
      </c>
      <c r="D5640" s="452" t="s">
        <v>3003</v>
      </c>
      <c r="E5640" s="213" t="s">
        <v>773</v>
      </c>
      <c r="F5640" s="65"/>
      <c r="G5640" s="65"/>
      <c r="H5640" s="65"/>
      <c r="I5640" s="260" t="s">
        <v>1362</v>
      </c>
      <c r="J5640" s="9">
        <f>SUM(J5641)</f>
        <v>0</v>
      </c>
      <c r="K5640" s="9">
        <f t="shared" ref="K5640:AT5640" si="1598">SUM(K5641)</f>
        <v>0</v>
      </c>
      <c r="L5640" s="9">
        <f t="shared" si="1598"/>
        <v>0</v>
      </c>
      <c r="M5640" s="9">
        <f t="shared" si="1598"/>
        <v>0</v>
      </c>
      <c r="N5640" s="9">
        <f t="shared" si="1598"/>
        <v>0</v>
      </c>
      <c r="O5640" s="9">
        <f t="shared" si="1598"/>
        <v>0</v>
      </c>
      <c r="P5640" s="9">
        <f t="shared" si="1598"/>
        <v>0</v>
      </c>
      <c r="Q5640" s="9">
        <f t="shared" si="1598"/>
        <v>0</v>
      </c>
      <c r="R5640" s="9">
        <f t="shared" si="1598"/>
        <v>0</v>
      </c>
      <c r="S5640" s="9">
        <f t="shared" si="1598"/>
        <v>0</v>
      </c>
      <c r="T5640" s="9">
        <f t="shared" si="1598"/>
        <v>0</v>
      </c>
      <c r="U5640" s="9">
        <v>0</v>
      </c>
      <c r="V5640" s="9">
        <v>0</v>
      </c>
      <c r="W5640" s="9">
        <f>SUM(W5641)</f>
        <v>0</v>
      </c>
      <c r="X5640" s="9">
        <f t="shared" si="1598"/>
        <v>0</v>
      </c>
      <c r="Y5640" s="9">
        <f t="shared" si="1598"/>
        <v>0</v>
      </c>
      <c r="Z5640" s="9">
        <f t="shared" si="1598"/>
        <v>0</v>
      </c>
      <c r="AA5640" s="9">
        <f t="shared" si="1598"/>
        <v>0</v>
      </c>
      <c r="AB5640" s="9">
        <f t="shared" si="1598"/>
        <v>0</v>
      </c>
      <c r="AC5640" s="9">
        <f t="shared" si="1598"/>
        <v>0</v>
      </c>
      <c r="AD5640" s="9">
        <f t="shared" si="1598"/>
        <v>0</v>
      </c>
      <c r="AE5640" s="9">
        <f t="shared" si="1598"/>
        <v>0</v>
      </c>
      <c r="AF5640" s="9">
        <f t="shared" si="1598"/>
        <v>0</v>
      </c>
      <c r="AG5640" s="9">
        <f t="shared" si="1598"/>
        <v>0</v>
      </c>
      <c r="AH5640" s="9">
        <v>0</v>
      </c>
      <c r="AI5640" s="9">
        <v>0</v>
      </c>
      <c r="AJ5640" s="9">
        <f>SUM(AJ5641)</f>
        <v>0</v>
      </c>
      <c r="AK5640" s="9">
        <f t="shared" si="1598"/>
        <v>0</v>
      </c>
      <c r="AL5640" s="9">
        <f t="shared" si="1598"/>
        <v>0</v>
      </c>
      <c r="AM5640" s="9">
        <f t="shared" si="1598"/>
        <v>0</v>
      </c>
      <c r="AN5640" s="9">
        <f t="shared" si="1598"/>
        <v>0</v>
      </c>
      <c r="AO5640" s="9">
        <f t="shared" si="1598"/>
        <v>0</v>
      </c>
      <c r="AP5640" s="9">
        <f t="shared" si="1598"/>
        <v>0</v>
      </c>
      <c r="AQ5640" s="9">
        <f t="shared" si="1598"/>
        <v>0</v>
      </c>
      <c r="AR5640" s="9">
        <f t="shared" si="1598"/>
        <v>0</v>
      </c>
      <c r="AS5640" s="9">
        <f t="shared" si="1598"/>
        <v>0</v>
      </c>
      <c r="AT5640" s="9">
        <f t="shared" si="1598"/>
        <v>0</v>
      </c>
      <c r="AU5640" s="9">
        <v>0</v>
      </c>
      <c r="AV5640" s="9">
        <v>0</v>
      </c>
      <c r="AW5640" s="9">
        <f t="shared" si="1595"/>
        <v>0</v>
      </c>
    </row>
    <row r="5641" spans="1:49">
      <c r="A5641" s="44" t="s">
        <v>797</v>
      </c>
      <c r="B5641" s="45" t="s">
        <v>1031</v>
      </c>
      <c r="C5641" s="45" t="s">
        <v>763</v>
      </c>
      <c r="D5641" s="452" t="s">
        <v>3003</v>
      </c>
      <c r="E5641" s="367" t="s">
        <v>785</v>
      </c>
      <c r="F5641" s="50"/>
      <c r="G5641" s="468" t="s">
        <v>3076</v>
      </c>
      <c r="H5641" s="50" t="s">
        <v>2334</v>
      </c>
      <c r="I5641" s="42" t="s">
        <v>1363</v>
      </c>
      <c r="U5641" s="15">
        <v>0</v>
      </c>
      <c r="V5641" s="15">
        <v>0</v>
      </c>
      <c r="AH5641" s="15">
        <v>0</v>
      </c>
      <c r="AI5641" s="15">
        <v>0</v>
      </c>
      <c r="AU5641" s="15">
        <v>0</v>
      </c>
      <c r="AV5641" s="15">
        <v>0</v>
      </c>
      <c r="AW5641" s="15">
        <f t="shared" si="1595"/>
        <v>0</v>
      </c>
    </row>
    <row r="5642" spans="1:49">
      <c r="A5642" s="44" t="s">
        <v>797</v>
      </c>
      <c r="B5642" s="45" t="s">
        <v>1031</v>
      </c>
      <c r="C5642" s="45" t="s">
        <v>763</v>
      </c>
      <c r="D5642" s="452" t="s">
        <v>3003</v>
      </c>
      <c r="E5642" s="213" t="s">
        <v>1364</v>
      </c>
      <c r="F5642" s="65"/>
      <c r="G5642" s="65"/>
      <c r="H5642" s="65"/>
      <c r="I5642" s="260" t="s">
        <v>2104</v>
      </c>
      <c r="J5642" s="9">
        <f>SUM(J5643:J5652)</f>
        <v>0</v>
      </c>
      <c r="K5642" s="9">
        <f t="shared" ref="K5642:AT5642" si="1599">SUM(K5643:K5652)</f>
        <v>0</v>
      </c>
      <c r="L5642" s="9">
        <f t="shared" si="1599"/>
        <v>0</v>
      </c>
      <c r="M5642" s="9">
        <f t="shared" si="1599"/>
        <v>0</v>
      </c>
      <c r="N5642" s="9">
        <f t="shared" si="1599"/>
        <v>0</v>
      </c>
      <c r="O5642" s="9">
        <f t="shared" si="1599"/>
        <v>0</v>
      </c>
      <c r="P5642" s="9">
        <f t="shared" si="1599"/>
        <v>0</v>
      </c>
      <c r="Q5642" s="9">
        <f t="shared" si="1599"/>
        <v>0</v>
      </c>
      <c r="R5642" s="9">
        <f t="shared" si="1599"/>
        <v>0</v>
      </c>
      <c r="S5642" s="9">
        <f t="shared" si="1599"/>
        <v>0</v>
      </c>
      <c r="T5642" s="9">
        <f t="shared" si="1599"/>
        <v>0</v>
      </c>
      <c r="U5642" s="9">
        <v>0</v>
      </c>
      <c r="V5642" s="9">
        <v>0</v>
      </c>
      <c r="W5642" s="9">
        <f>SUM(W5643:W5652)</f>
        <v>0</v>
      </c>
      <c r="X5642" s="9">
        <f t="shared" si="1599"/>
        <v>0</v>
      </c>
      <c r="Y5642" s="9">
        <f t="shared" si="1599"/>
        <v>0</v>
      </c>
      <c r="Z5642" s="9">
        <f t="shared" si="1599"/>
        <v>0</v>
      </c>
      <c r="AA5642" s="9">
        <f t="shared" si="1599"/>
        <v>0</v>
      </c>
      <c r="AB5642" s="9">
        <f t="shared" si="1599"/>
        <v>0</v>
      </c>
      <c r="AC5642" s="9">
        <f t="shared" si="1599"/>
        <v>0</v>
      </c>
      <c r="AD5642" s="9">
        <f t="shared" si="1599"/>
        <v>0</v>
      </c>
      <c r="AE5642" s="9">
        <f t="shared" si="1599"/>
        <v>0</v>
      </c>
      <c r="AF5642" s="9">
        <f t="shared" si="1599"/>
        <v>0</v>
      </c>
      <c r="AG5642" s="9">
        <f t="shared" si="1599"/>
        <v>0</v>
      </c>
      <c r="AH5642" s="9">
        <v>0</v>
      </c>
      <c r="AI5642" s="9">
        <v>0</v>
      </c>
      <c r="AJ5642" s="9">
        <f>SUM(AJ5643:AJ5652)</f>
        <v>0</v>
      </c>
      <c r="AK5642" s="9">
        <f t="shared" si="1599"/>
        <v>0</v>
      </c>
      <c r="AL5642" s="9">
        <f t="shared" si="1599"/>
        <v>0</v>
      </c>
      <c r="AM5642" s="9">
        <f t="shared" si="1599"/>
        <v>0</v>
      </c>
      <c r="AN5642" s="9">
        <f t="shared" si="1599"/>
        <v>0</v>
      </c>
      <c r="AO5642" s="9">
        <f t="shared" si="1599"/>
        <v>0</v>
      </c>
      <c r="AP5642" s="9">
        <f t="shared" si="1599"/>
        <v>0</v>
      </c>
      <c r="AQ5642" s="9">
        <f t="shared" si="1599"/>
        <v>0</v>
      </c>
      <c r="AR5642" s="9">
        <f t="shared" si="1599"/>
        <v>0</v>
      </c>
      <c r="AS5642" s="9">
        <f t="shared" si="1599"/>
        <v>0</v>
      </c>
      <c r="AT5642" s="9">
        <f t="shared" si="1599"/>
        <v>0</v>
      </c>
      <c r="AU5642" s="9">
        <v>0</v>
      </c>
      <c r="AV5642" s="9">
        <v>0</v>
      </c>
      <c r="AW5642" s="9">
        <f t="shared" si="1595"/>
        <v>0</v>
      </c>
    </row>
    <row r="5643" spans="1:49">
      <c r="A5643" s="44" t="s">
        <v>797</v>
      </c>
      <c r="B5643" s="45" t="s">
        <v>1031</v>
      </c>
      <c r="C5643" s="45" t="s">
        <v>763</v>
      </c>
      <c r="D5643" s="452" t="s">
        <v>3003</v>
      </c>
      <c r="E5643" s="367" t="s">
        <v>786</v>
      </c>
      <c r="F5643" s="50"/>
      <c r="G5643" s="468" t="s">
        <v>3076</v>
      </c>
      <c r="H5643" s="50" t="s">
        <v>2334</v>
      </c>
      <c r="I5643" s="42" t="s">
        <v>1191</v>
      </c>
      <c r="U5643" s="15">
        <v>0</v>
      </c>
      <c r="V5643" s="15">
        <v>0</v>
      </c>
      <c r="AH5643" s="15">
        <v>0</v>
      </c>
      <c r="AI5643" s="15">
        <v>0</v>
      </c>
      <c r="AU5643" s="15">
        <v>0</v>
      </c>
      <c r="AV5643" s="15">
        <v>0</v>
      </c>
      <c r="AW5643" s="15">
        <f t="shared" si="1595"/>
        <v>0</v>
      </c>
    </row>
    <row r="5644" spans="1:49">
      <c r="A5644" s="44" t="s">
        <v>797</v>
      </c>
      <c r="B5644" s="45" t="s">
        <v>1031</v>
      </c>
      <c r="C5644" s="45" t="s">
        <v>763</v>
      </c>
      <c r="D5644" s="452" t="s">
        <v>3003</v>
      </c>
      <c r="E5644" s="367" t="s">
        <v>1528</v>
      </c>
      <c r="F5644" s="50"/>
      <c r="G5644" s="468" t="s">
        <v>3076</v>
      </c>
      <c r="H5644" s="50" t="s">
        <v>2334</v>
      </c>
      <c r="I5644" s="42" t="s">
        <v>989</v>
      </c>
      <c r="U5644" s="15">
        <v>0</v>
      </c>
      <c r="V5644" s="15">
        <v>0</v>
      </c>
      <c r="AH5644" s="15">
        <v>0</v>
      </c>
      <c r="AI5644" s="15">
        <v>0</v>
      </c>
      <c r="AU5644" s="15">
        <v>0</v>
      </c>
      <c r="AV5644" s="15">
        <v>0</v>
      </c>
      <c r="AW5644" s="15">
        <f t="shared" si="1595"/>
        <v>0</v>
      </c>
    </row>
    <row r="5645" spans="1:49">
      <c r="A5645" s="44" t="s">
        <v>797</v>
      </c>
      <c r="B5645" s="45" t="s">
        <v>1031</v>
      </c>
      <c r="C5645" s="45" t="s">
        <v>763</v>
      </c>
      <c r="D5645" s="452" t="s">
        <v>3003</v>
      </c>
      <c r="E5645" s="367" t="s">
        <v>1679</v>
      </c>
      <c r="F5645" s="50"/>
      <c r="G5645" s="468" t="s">
        <v>3076</v>
      </c>
      <c r="H5645" s="50" t="s">
        <v>2334</v>
      </c>
      <c r="I5645" s="42" t="s">
        <v>1048</v>
      </c>
      <c r="U5645" s="15">
        <v>0</v>
      </c>
      <c r="V5645" s="15">
        <v>0</v>
      </c>
      <c r="AH5645" s="15">
        <v>0</v>
      </c>
      <c r="AI5645" s="15">
        <v>0</v>
      </c>
      <c r="AU5645" s="15">
        <v>0</v>
      </c>
      <c r="AV5645" s="15">
        <v>0</v>
      </c>
      <c r="AW5645" s="15">
        <f t="shared" si="1595"/>
        <v>0</v>
      </c>
    </row>
    <row r="5646" spans="1:49">
      <c r="A5646" s="44" t="s">
        <v>797</v>
      </c>
      <c r="B5646" s="45" t="s">
        <v>1031</v>
      </c>
      <c r="C5646" s="45" t="s">
        <v>763</v>
      </c>
      <c r="D5646" s="452" t="s">
        <v>3003</v>
      </c>
      <c r="E5646" s="367" t="s">
        <v>787</v>
      </c>
      <c r="F5646" s="50"/>
      <c r="G5646" s="468" t="s">
        <v>3076</v>
      </c>
      <c r="H5646" s="50" t="s">
        <v>2334</v>
      </c>
      <c r="I5646" s="42" t="s">
        <v>2226</v>
      </c>
      <c r="U5646" s="15">
        <v>0</v>
      </c>
      <c r="V5646" s="15">
        <v>0</v>
      </c>
      <c r="AH5646" s="15">
        <v>0</v>
      </c>
      <c r="AI5646" s="15">
        <v>0</v>
      </c>
      <c r="AU5646" s="15">
        <v>0</v>
      </c>
      <c r="AV5646" s="15">
        <v>0</v>
      </c>
      <c r="AW5646" s="15">
        <f t="shared" si="1595"/>
        <v>0</v>
      </c>
    </row>
    <row r="5647" spans="1:49">
      <c r="A5647" s="44" t="s">
        <v>797</v>
      </c>
      <c r="B5647" s="45" t="s">
        <v>1031</v>
      </c>
      <c r="C5647" s="45" t="s">
        <v>763</v>
      </c>
      <c r="D5647" s="452" t="s">
        <v>3003</v>
      </c>
      <c r="E5647" s="367" t="s">
        <v>1116</v>
      </c>
      <c r="F5647" s="50"/>
      <c r="G5647" s="468" t="s">
        <v>3076</v>
      </c>
      <c r="H5647" s="50" t="s">
        <v>2334</v>
      </c>
      <c r="I5647" s="42" t="s">
        <v>1487</v>
      </c>
      <c r="U5647" s="15">
        <v>0</v>
      </c>
      <c r="V5647" s="15">
        <v>0</v>
      </c>
      <c r="AH5647" s="15">
        <v>0</v>
      </c>
      <c r="AI5647" s="15">
        <v>0</v>
      </c>
      <c r="AU5647" s="15">
        <v>0</v>
      </c>
      <c r="AV5647" s="15">
        <v>0</v>
      </c>
      <c r="AW5647" s="15">
        <f t="shared" si="1595"/>
        <v>0</v>
      </c>
    </row>
    <row r="5648" spans="1:49">
      <c r="A5648" s="44" t="s">
        <v>797</v>
      </c>
      <c r="B5648" s="45" t="s">
        <v>1031</v>
      </c>
      <c r="C5648" s="45" t="s">
        <v>763</v>
      </c>
      <c r="D5648" s="452" t="s">
        <v>3003</v>
      </c>
      <c r="E5648" s="367" t="s">
        <v>1703</v>
      </c>
      <c r="F5648" s="50"/>
      <c r="G5648" s="468" t="s">
        <v>3076</v>
      </c>
      <c r="H5648" s="50" t="s">
        <v>2334</v>
      </c>
      <c r="I5648" s="42" t="s">
        <v>1047</v>
      </c>
      <c r="U5648" s="15">
        <v>0</v>
      </c>
      <c r="V5648" s="15">
        <v>0</v>
      </c>
      <c r="AH5648" s="15">
        <v>0</v>
      </c>
      <c r="AI5648" s="15">
        <v>0</v>
      </c>
      <c r="AU5648" s="15">
        <v>0</v>
      </c>
      <c r="AV5648" s="15">
        <v>0</v>
      </c>
      <c r="AW5648" s="15">
        <f t="shared" si="1595"/>
        <v>0</v>
      </c>
    </row>
    <row r="5649" spans="1:49">
      <c r="A5649" s="44" t="s">
        <v>797</v>
      </c>
      <c r="B5649" s="45" t="s">
        <v>1031</v>
      </c>
      <c r="C5649" s="45" t="s">
        <v>763</v>
      </c>
      <c r="D5649" s="452" t="s">
        <v>3003</v>
      </c>
      <c r="E5649" s="367" t="s">
        <v>826</v>
      </c>
      <c r="F5649" s="50"/>
      <c r="G5649" s="468" t="s">
        <v>3076</v>
      </c>
      <c r="H5649" s="50" t="s">
        <v>2334</v>
      </c>
      <c r="I5649" s="42" t="s">
        <v>935</v>
      </c>
      <c r="U5649" s="15">
        <v>0</v>
      </c>
      <c r="V5649" s="15">
        <v>0</v>
      </c>
      <c r="AH5649" s="15">
        <v>0</v>
      </c>
      <c r="AI5649" s="15">
        <v>0</v>
      </c>
      <c r="AU5649" s="15">
        <v>0</v>
      </c>
      <c r="AV5649" s="15">
        <v>0</v>
      </c>
      <c r="AW5649" s="15">
        <f t="shared" si="1595"/>
        <v>0</v>
      </c>
    </row>
    <row r="5650" spans="1:49">
      <c r="A5650" s="44" t="s">
        <v>797</v>
      </c>
      <c r="B5650" s="45" t="s">
        <v>1031</v>
      </c>
      <c r="C5650" s="45" t="s">
        <v>763</v>
      </c>
      <c r="D5650" s="452" t="s">
        <v>3003</v>
      </c>
      <c r="E5650" s="367" t="s">
        <v>1115</v>
      </c>
      <c r="F5650" s="50"/>
      <c r="G5650" s="468" t="s">
        <v>3076</v>
      </c>
      <c r="H5650" s="50" t="s">
        <v>2334</v>
      </c>
      <c r="I5650" s="42" t="s">
        <v>990</v>
      </c>
      <c r="U5650" s="15">
        <v>0</v>
      </c>
      <c r="V5650" s="15">
        <v>0</v>
      </c>
      <c r="AH5650" s="15">
        <v>0</v>
      </c>
      <c r="AI5650" s="15">
        <v>0</v>
      </c>
      <c r="AU5650" s="15">
        <v>0</v>
      </c>
      <c r="AV5650" s="15">
        <v>0</v>
      </c>
      <c r="AW5650" s="15">
        <f t="shared" si="1595"/>
        <v>0</v>
      </c>
    </row>
    <row r="5651" spans="1:49">
      <c r="A5651" s="44" t="s">
        <v>797</v>
      </c>
      <c r="B5651" s="45" t="s">
        <v>1031</v>
      </c>
      <c r="C5651" s="45" t="s">
        <v>763</v>
      </c>
      <c r="D5651" s="452" t="s">
        <v>3003</v>
      </c>
      <c r="E5651" s="367" t="s">
        <v>1677</v>
      </c>
      <c r="F5651" s="50"/>
      <c r="G5651" s="468" t="s">
        <v>3076</v>
      </c>
      <c r="H5651" s="50" t="s">
        <v>2334</v>
      </c>
      <c r="I5651" s="42" t="s">
        <v>1688</v>
      </c>
      <c r="U5651" s="15">
        <v>0</v>
      </c>
      <c r="V5651" s="15">
        <v>0</v>
      </c>
      <c r="AH5651" s="15">
        <v>0</v>
      </c>
      <c r="AI5651" s="15">
        <v>0</v>
      </c>
      <c r="AU5651" s="15">
        <v>0</v>
      </c>
      <c r="AV5651" s="15">
        <v>0</v>
      </c>
      <c r="AW5651" s="15">
        <f t="shared" si="1595"/>
        <v>0</v>
      </c>
    </row>
    <row r="5652" spans="1:49">
      <c r="A5652" s="44" t="s">
        <v>797</v>
      </c>
      <c r="B5652" s="45" t="s">
        <v>1031</v>
      </c>
      <c r="C5652" s="45" t="s">
        <v>763</v>
      </c>
      <c r="D5652" s="452" t="s">
        <v>3003</v>
      </c>
      <c r="E5652" s="367" t="s">
        <v>1677</v>
      </c>
      <c r="F5652" s="50" t="s">
        <v>636</v>
      </c>
      <c r="G5652" s="468" t="s">
        <v>3076</v>
      </c>
      <c r="H5652" s="50" t="s">
        <v>2334</v>
      </c>
      <c r="I5652" s="42" t="s">
        <v>25</v>
      </c>
      <c r="U5652" s="15">
        <v>0</v>
      </c>
      <c r="V5652" s="15">
        <v>0</v>
      </c>
      <c r="AH5652" s="15">
        <v>0</v>
      </c>
      <c r="AI5652" s="15">
        <v>0</v>
      </c>
      <c r="AU5652" s="15">
        <v>0</v>
      </c>
      <c r="AV5652" s="15">
        <v>0</v>
      </c>
      <c r="AW5652" s="15">
        <f t="shared" si="1595"/>
        <v>0</v>
      </c>
    </row>
    <row r="5653" spans="1:49" s="52" customFormat="1">
      <c r="A5653" s="41"/>
      <c r="B5653" s="345"/>
      <c r="C5653" s="345"/>
      <c r="D5653" s="369"/>
      <c r="E5653" s="213"/>
      <c r="F5653" s="65"/>
      <c r="G5653" s="65"/>
      <c r="H5653" s="65"/>
      <c r="I5653" s="49" t="s">
        <v>3</v>
      </c>
      <c r="J5653" s="6">
        <f>SUM(J5654)</f>
        <v>0</v>
      </c>
      <c r="K5653" s="6">
        <f t="shared" ref="K5653:AT5654" si="1600">SUM(K5654)</f>
        <v>0</v>
      </c>
      <c r="L5653" s="6">
        <f t="shared" si="1600"/>
        <v>0</v>
      </c>
      <c r="M5653" s="6">
        <f t="shared" si="1600"/>
        <v>0</v>
      </c>
      <c r="N5653" s="6">
        <f t="shared" si="1600"/>
        <v>0</v>
      </c>
      <c r="O5653" s="6">
        <f t="shared" si="1600"/>
        <v>0</v>
      </c>
      <c r="P5653" s="6">
        <f t="shared" si="1600"/>
        <v>0</v>
      </c>
      <c r="Q5653" s="6">
        <f t="shared" si="1600"/>
        <v>0</v>
      </c>
      <c r="R5653" s="6">
        <f t="shared" si="1600"/>
        <v>0</v>
      </c>
      <c r="S5653" s="6">
        <f t="shared" si="1600"/>
        <v>0</v>
      </c>
      <c r="T5653" s="6">
        <f t="shared" si="1600"/>
        <v>0</v>
      </c>
      <c r="U5653" s="6">
        <v>0</v>
      </c>
      <c r="V5653" s="6">
        <v>0</v>
      </c>
      <c r="W5653" s="6">
        <f>SUM(W5654)</f>
        <v>0</v>
      </c>
      <c r="X5653" s="6">
        <f t="shared" si="1600"/>
        <v>0</v>
      </c>
      <c r="Y5653" s="6">
        <f t="shared" si="1600"/>
        <v>0</v>
      </c>
      <c r="Z5653" s="6">
        <f t="shared" si="1600"/>
        <v>0</v>
      </c>
      <c r="AA5653" s="6">
        <f t="shared" si="1600"/>
        <v>0</v>
      </c>
      <c r="AB5653" s="6">
        <f t="shared" si="1600"/>
        <v>0</v>
      </c>
      <c r="AC5653" s="6">
        <f t="shared" si="1600"/>
        <v>0</v>
      </c>
      <c r="AD5653" s="6">
        <f t="shared" si="1600"/>
        <v>0</v>
      </c>
      <c r="AE5653" s="6">
        <f t="shared" si="1600"/>
        <v>0</v>
      </c>
      <c r="AF5653" s="6">
        <f t="shared" si="1600"/>
        <v>0</v>
      </c>
      <c r="AG5653" s="6">
        <f t="shared" si="1600"/>
        <v>0</v>
      </c>
      <c r="AH5653" s="6">
        <v>0</v>
      </c>
      <c r="AI5653" s="6">
        <v>0</v>
      </c>
      <c r="AJ5653" s="6">
        <f>SUM(AJ5654)</f>
        <v>0</v>
      </c>
      <c r="AK5653" s="6">
        <f t="shared" si="1600"/>
        <v>0</v>
      </c>
      <c r="AL5653" s="6">
        <f t="shared" si="1600"/>
        <v>0</v>
      </c>
      <c r="AM5653" s="6">
        <f t="shared" si="1600"/>
        <v>0</v>
      </c>
      <c r="AN5653" s="6">
        <f t="shared" si="1600"/>
        <v>0</v>
      </c>
      <c r="AO5653" s="6">
        <f t="shared" si="1600"/>
        <v>0</v>
      </c>
      <c r="AP5653" s="6">
        <f t="shared" si="1600"/>
        <v>0</v>
      </c>
      <c r="AQ5653" s="6">
        <f t="shared" si="1600"/>
        <v>0</v>
      </c>
      <c r="AR5653" s="6">
        <f t="shared" si="1600"/>
        <v>0</v>
      </c>
      <c r="AS5653" s="6">
        <f t="shared" si="1600"/>
        <v>0</v>
      </c>
      <c r="AT5653" s="6">
        <f t="shared" si="1600"/>
        <v>0</v>
      </c>
      <c r="AU5653" s="6">
        <v>0</v>
      </c>
      <c r="AV5653" s="6">
        <v>0</v>
      </c>
      <c r="AW5653" s="6">
        <f t="shared" si="1595"/>
        <v>0</v>
      </c>
    </row>
    <row r="5654" spans="1:49" s="52" customFormat="1">
      <c r="A5654" s="44" t="s">
        <v>797</v>
      </c>
      <c r="B5654" s="45" t="s">
        <v>1031</v>
      </c>
      <c r="C5654" s="45" t="s">
        <v>763</v>
      </c>
      <c r="D5654" s="452" t="s">
        <v>3003</v>
      </c>
      <c r="E5654" s="213" t="s">
        <v>833</v>
      </c>
      <c r="F5654" s="65"/>
      <c r="G5654" s="65"/>
      <c r="H5654" s="65"/>
      <c r="I5654" s="53" t="s">
        <v>1</v>
      </c>
      <c r="J5654" s="200">
        <f>SUM(J5655)</f>
        <v>0</v>
      </c>
      <c r="K5654" s="200">
        <f t="shared" si="1600"/>
        <v>0</v>
      </c>
      <c r="L5654" s="200">
        <f t="shared" si="1600"/>
        <v>0</v>
      </c>
      <c r="M5654" s="200">
        <f t="shared" si="1600"/>
        <v>0</v>
      </c>
      <c r="N5654" s="200">
        <f t="shared" si="1600"/>
        <v>0</v>
      </c>
      <c r="O5654" s="200">
        <f t="shared" si="1600"/>
        <v>0</v>
      </c>
      <c r="P5654" s="200">
        <f t="shared" si="1600"/>
        <v>0</v>
      </c>
      <c r="Q5654" s="200">
        <f t="shared" si="1600"/>
        <v>0</v>
      </c>
      <c r="R5654" s="200">
        <f t="shared" si="1600"/>
        <v>0</v>
      </c>
      <c r="S5654" s="200">
        <f t="shared" si="1600"/>
        <v>0</v>
      </c>
      <c r="T5654" s="200">
        <f t="shared" si="1600"/>
        <v>0</v>
      </c>
      <c r="U5654" s="200">
        <v>0</v>
      </c>
      <c r="V5654" s="200">
        <v>0</v>
      </c>
      <c r="W5654" s="200">
        <f>SUM(W5655)</f>
        <v>0</v>
      </c>
      <c r="X5654" s="200">
        <f t="shared" si="1600"/>
        <v>0</v>
      </c>
      <c r="Y5654" s="200">
        <f t="shared" si="1600"/>
        <v>0</v>
      </c>
      <c r="Z5654" s="200">
        <f t="shared" si="1600"/>
        <v>0</v>
      </c>
      <c r="AA5654" s="200">
        <f t="shared" si="1600"/>
        <v>0</v>
      </c>
      <c r="AB5654" s="200">
        <f t="shared" si="1600"/>
        <v>0</v>
      </c>
      <c r="AC5654" s="200">
        <f t="shared" si="1600"/>
        <v>0</v>
      </c>
      <c r="AD5654" s="200">
        <f t="shared" si="1600"/>
        <v>0</v>
      </c>
      <c r="AE5654" s="200">
        <f t="shared" si="1600"/>
        <v>0</v>
      </c>
      <c r="AF5654" s="200">
        <f t="shared" si="1600"/>
        <v>0</v>
      </c>
      <c r="AG5654" s="200">
        <f t="shared" si="1600"/>
        <v>0</v>
      </c>
      <c r="AH5654" s="200">
        <v>0</v>
      </c>
      <c r="AI5654" s="200">
        <v>0</v>
      </c>
      <c r="AJ5654" s="200">
        <f>SUM(AJ5655)</f>
        <v>0</v>
      </c>
      <c r="AK5654" s="200">
        <f t="shared" si="1600"/>
        <v>0</v>
      </c>
      <c r="AL5654" s="200">
        <f t="shared" si="1600"/>
        <v>0</v>
      </c>
      <c r="AM5654" s="200">
        <f t="shared" si="1600"/>
        <v>0</v>
      </c>
      <c r="AN5654" s="200">
        <f t="shared" si="1600"/>
        <v>0</v>
      </c>
      <c r="AO5654" s="200">
        <f t="shared" si="1600"/>
        <v>0</v>
      </c>
      <c r="AP5654" s="200">
        <f t="shared" si="1600"/>
        <v>0</v>
      </c>
      <c r="AQ5654" s="200">
        <f t="shared" si="1600"/>
        <v>0</v>
      </c>
      <c r="AR5654" s="200">
        <f t="shared" si="1600"/>
        <v>0</v>
      </c>
      <c r="AS5654" s="200">
        <f t="shared" si="1600"/>
        <v>0</v>
      </c>
      <c r="AT5654" s="200">
        <f t="shared" si="1600"/>
        <v>0</v>
      </c>
      <c r="AU5654" s="200">
        <v>0</v>
      </c>
      <c r="AV5654" s="200">
        <v>0</v>
      </c>
      <c r="AW5654" s="200">
        <f t="shared" si="1595"/>
        <v>0</v>
      </c>
    </row>
    <row r="5655" spans="1:49" s="59" customFormat="1">
      <c r="A5655" s="44" t="s">
        <v>797</v>
      </c>
      <c r="B5655" s="45" t="s">
        <v>1031</v>
      </c>
      <c r="C5655" s="45" t="s">
        <v>763</v>
      </c>
      <c r="D5655" s="452" t="s">
        <v>3003</v>
      </c>
      <c r="E5655" s="57" t="s">
        <v>1517</v>
      </c>
      <c r="F5655" s="58"/>
      <c r="G5655" s="468" t="s">
        <v>3076</v>
      </c>
      <c r="H5655" s="50" t="s">
        <v>2334</v>
      </c>
      <c r="I5655" s="188" t="s">
        <v>2584</v>
      </c>
      <c r="J5655" s="13"/>
      <c r="K5655" s="13"/>
      <c r="L5655" s="13"/>
      <c r="M5655" s="13"/>
      <c r="N5655" s="13"/>
      <c r="O5655" s="13"/>
      <c r="P5655" s="13"/>
      <c r="Q5655" s="13"/>
      <c r="R5655" s="13"/>
      <c r="S5655" s="13"/>
      <c r="T5655" s="13"/>
      <c r="U5655" s="13">
        <v>0</v>
      </c>
      <c r="V5655" s="13">
        <v>0</v>
      </c>
      <c r="W5655" s="13"/>
      <c r="X5655" s="13"/>
      <c r="Y5655" s="13"/>
      <c r="Z5655" s="13"/>
      <c r="AA5655" s="13"/>
      <c r="AB5655" s="13"/>
      <c r="AC5655" s="13"/>
      <c r="AD5655" s="13"/>
      <c r="AE5655" s="13"/>
      <c r="AF5655" s="13"/>
      <c r="AG5655" s="13"/>
      <c r="AH5655" s="13">
        <v>0</v>
      </c>
      <c r="AI5655" s="13">
        <v>0</v>
      </c>
      <c r="AJ5655" s="13"/>
      <c r="AK5655" s="13"/>
      <c r="AL5655" s="13"/>
      <c r="AM5655" s="13"/>
      <c r="AN5655" s="13"/>
      <c r="AO5655" s="13"/>
      <c r="AP5655" s="13"/>
      <c r="AQ5655" s="13"/>
      <c r="AR5655" s="13"/>
      <c r="AS5655" s="13"/>
      <c r="AT5655" s="13"/>
      <c r="AU5655" s="13">
        <v>0</v>
      </c>
      <c r="AV5655" s="13">
        <v>0</v>
      </c>
      <c r="AW5655" s="13">
        <f t="shared" si="1595"/>
        <v>0</v>
      </c>
    </row>
    <row r="5656" spans="1:49">
      <c r="A5656" s="303"/>
      <c r="B5656" s="304"/>
      <c r="C5656" s="304"/>
      <c r="D5656" s="304"/>
      <c r="E5656" s="307"/>
      <c r="F5656" s="302"/>
      <c r="G5656" s="302"/>
      <c r="H5656" s="302"/>
      <c r="I5656" s="305" t="s">
        <v>1157</v>
      </c>
      <c r="J5656" s="192">
        <f>SUM(J5657)</f>
        <v>800</v>
      </c>
      <c r="K5656" s="192">
        <f t="shared" ref="K5656:AT5657" si="1601">SUM(K5657)</f>
        <v>0</v>
      </c>
      <c r="L5656" s="192">
        <f t="shared" si="1601"/>
        <v>0</v>
      </c>
      <c r="M5656" s="192">
        <f t="shared" si="1601"/>
        <v>0</v>
      </c>
      <c r="N5656" s="192">
        <f t="shared" si="1601"/>
        <v>0</v>
      </c>
      <c r="O5656" s="192">
        <f t="shared" si="1601"/>
        <v>0</v>
      </c>
      <c r="P5656" s="192">
        <f t="shared" si="1601"/>
        <v>0</v>
      </c>
      <c r="Q5656" s="192">
        <f t="shared" si="1601"/>
        <v>0</v>
      </c>
      <c r="R5656" s="192">
        <f t="shared" si="1601"/>
        <v>0</v>
      </c>
      <c r="S5656" s="192">
        <f t="shared" si="1601"/>
        <v>0</v>
      </c>
      <c r="T5656" s="192">
        <f t="shared" si="1601"/>
        <v>0</v>
      </c>
      <c r="U5656" s="192">
        <v>0</v>
      </c>
      <c r="V5656" s="192">
        <v>800</v>
      </c>
      <c r="W5656" s="192">
        <f>SUM(W5657)</f>
        <v>0</v>
      </c>
      <c r="X5656" s="192">
        <f t="shared" si="1601"/>
        <v>0</v>
      </c>
      <c r="Y5656" s="192">
        <f t="shared" si="1601"/>
        <v>0</v>
      </c>
      <c r="Z5656" s="192">
        <f t="shared" si="1601"/>
        <v>0</v>
      </c>
      <c r="AA5656" s="192">
        <f t="shared" si="1601"/>
        <v>0</v>
      </c>
      <c r="AB5656" s="192">
        <f t="shared" si="1601"/>
        <v>0</v>
      </c>
      <c r="AC5656" s="192">
        <f t="shared" si="1601"/>
        <v>0</v>
      </c>
      <c r="AD5656" s="192">
        <f t="shared" si="1601"/>
        <v>0</v>
      </c>
      <c r="AE5656" s="192">
        <f t="shared" si="1601"/>
        <v>0</v>
      </c>
      <c r="AF5656" s="192">
        <f t="shared" si="1601"/>
        <v>0</v>
      </c>
      <c r="AG5656" s="192">
        <f t="shared" si="1601"/>
        <v>0</v>
      </c>
      <c r="AH5656" s="192">
        <v>0</v>
      </c>
      <c r="AI5656" s="192">
        <v>0</v>
      </c>
      <c r="AJ5656" s="192">
        <f>SUM(AJ5657)</f>
        <v>500</v>
      </c>
      <c r="AK5656" s="192">
        <f t="shared" si="1601"/>
        <v>0</v>
      </c>
      <c r="AL5656" s="192">
        <f t="shared" si="1601"/>
        <v>0</v>
      </c>
      <c r="AM5656" s="192">
        <f t="shared" si="1601"/>
        <v>0</v>
      </c>
      <c r="AN5656" s="192">
        <f t="shared" si="1601"/>
        <v>0</v>
      </c>
      <c r="AO5656" s="192">
        <f t="shared" si="1601"/>
        <v>0</v>
      </c>
      <c r="AP5656" s="192">
        <f t="shared" si="1601"/>
        <v>500</v>
      </c>
      <c r="AQ5656" s="192">
        <f t="shared" si="1601"/>
        <v>0</v>
      </c>
      <c r="AR5656" s="192">
        <f t="shared" si="1601"/>
        <v>0</v>
      </c>
      <c r="AS5656" s="192">
        <f t="shared" si="1601"/>
        <v>0</v>
      </c>
      <c r="AT5656" s="192">
        <f t="shared" si="1601"/>
        <v>0</v>
      </c>
      <c r="AU5656" s="192">
        <v>500</v>
      </c>
      <c r="AV5656" s="192">
        <v>0</v>
      </c>
      <c r="AW5656" s="192">
        <f t="shared" si="1595"/>
        <v>500</v>
      </c>
    </row>
    <row r="5657" spans="1:49">
      <c r="A5657" s="303" t="s">
        <v>797</v>
      </c>
      <c r="B5657" s="203" t="s">
        <v>1031</v>
      </c>
      <c r="C5657" s="203" t="s">
        <v>763</v>
      </c>
      <c r="D5657" s="452" t="s">
        <v>3003</v>
      </c>
      <c r="E5657" s="541" t="s">
        <v>1402</v>
      </c>
      <c r="F5657" s="306"/>
      <c r="G5657" s="306"/>
      <c r="H5657" s="306"/>
      <c r="I5657" s="304" t="s">
        <v>1158</v>
      </c>
      <c r="J5657" s="19">
        <f>SUM(J5658)</f>
        <v>800</v>
      </c>
      <c r="K5657" s="19">
        <f t="shared" si="1601"/>
        <v>0</v>
      </c>
      <c r="L5657" s="19">
        <f t="shared" si="1601"/>
        <v>0</v>
      </c>
      <c r="M5657" s="19">
        <f t="shared" si="1601"/>
        <v>0</v>
      </c>
      <c r="N5657" s="19">
        <f t="shared" si="1601"/>
        <v>0</v>
      </c>
      <c r="O5657" s="19">
        <f t="shared" si="1601"/>
        <v>0</v>
      </c>
      <c r="P5657" s="19">
        <f t="shared" si="1601"/>
        <v>0</v>
      </c>
      <c r="Q5657" s="19">
        <f t="shared" si="1601"/>
        <v>0</v>
      </c>
      <c r="R5657" s="19">
        <f t="shared" si="1601"/>
        <v>0</v>
      </c>
      <c r="S5657" s="19">
        <f t="shared" si="1601"/>
        <v>0</v>
      </c>
      <c r="T5657" s="19">
        <f t="shared" si="1601"/>
        <v>0</v>
      </c>
      <c r="U5657" s="19">
        <v>0</v>
      </c>
      <c r="V5657" s="19">
        <v>800</v>
      </c>
      <c r="W5657" s="19">
        <f>SUM(W5658)</f>
        <v>0</v>
      </c>
      <c r="X5657" s="19">
        <f t="shared" si="1601"/>
        <v>0</v>
      </c>
      <c r="Y5657" s="19">
        <f t="shared" si="1601"/>
        <v>0</v>
      </c>
      <c r="Z5657" s="19">
        <f t="shared" si="1601"/>
        <v>0</v>
      </c>
      <c r="AA5657" s="19">
        <f t="shared" si="1601"/>
        <v>0</v>
      </c>
      <c r="AB5657" s="19">
        <f t="shared" si="1601"/>
        <v>0</v>
      </c>
      <c r="AC5657" s="19">
        <f t="shared" si="1601"/>
        <v>0</v>
      </c>
      <c r="AD5657" s="19">
        <f t="shared" si="1601"/>
        <v>0</v>
      </c>
      <c r="AE5657" s="19">
        <f t="shared" si="1601"/>
        <v>0</v>
      </c>
      <c r="AF5657" s="19">
        <f t="shared" si="1601"/>
        <v>0</v>
      </c>
      <c r="AG5657" s="19">
        <f t="shared" si="1601"/>
        <v>0</v>
      </c>
      <c r="AH5657" s="19">
        <v>0</v>
      </c>
      <c r="AI5657" s="19">
        <v>0</v>
      </c>
      <c r="AJ5657" s="19">
        <f>SUM(AJ5658)</f>
        <v>500</v>
      </c>
      <c r="AK5657" s="19">
        <f t="shared" si="1601"/>
        <v>0</v>
      </c>
      <c r="AL5657" s="19">
        <f t="shared" si="1601"/>
        <v>0</v>
      </c>
      <c r="AM5657" s="19">
        <f t="shared" si="1601"/>
        <v>0</v>
      </c>
      <c r="AN5657" s="19">
        <f t="shared" si="1601"/>
        <v>0</v>
      </c>
      <c r="AO5657" s="19">
        <f t="shared" si="1601"/>
        <v>0</v>
      </c>
      <c r="AP5657" s="19">
        <f t="shared" si="1601"/>
        <v>500</v>
      </c>
      <c r="AQ5657" s="19">
        <f t="shared" si="1601"/>
        <v>0</v>
      </c>
      <c r="AR5657" s="19">
        <f t="shared" si="1601"/>
        <v>0</v>
      </c>
      <c r="AS5657" s="19">
        <f t="shared" si="1601"/>
        <v>0</v>
      </c>
      <c r="AT5657" s="19">
        <f t="shared" si="1601"/>
        <v>0</v>
      </c>
      <c r="AU5657" s="19">
        <v>500</v>
      </c>
      <c r="AV5657" s="19">
        <v>0</v>
      </c>
      <c r="AW5657" s="19">
        <f t="shared" si="1595"/>
        <v>500</v>
      </c>
    </row>
    <row r="5658" spans="1:49">
      <c r="A5658" s="303" t="s">
        <v>797</v>
      </c>
      <c r="B5658" s="203" t="s">
        <v>1031</v>
      </c>
      <c r="C5658" s="203" t="s">
        <v>763</v>
      </c>
      <c r="D5658" s="452" t="s">
        <v>3003</v>
      </c>
      <c r="E5658" s="307" t="s">
        <v>1409</v>
      </c>
      <c r="F5658" s="302"/>
      <c r="G5658" s="468" t="s">
        <v>3076</v>
      </c>
      <c r="H5658" s="302" t="s">
        <v>2334</v>
      </c>
      <c r="I5658" s="203" t="s">
        <v>1691</v>
      </c>
      <c r="J5658" s="15">
        <v>800</v>
      </c>
      <c r="U5658" s="15">
        <v>0</v>
      </c>
      <c r="V5658" s="15">
        <v>800</v>
      </c>
      <c r="AH5658" s="15">
        <v>0</v>
      </c>
      <c r="AI5658" s="15">
        <v>0</v>
      </c>
      <c r="AJ5658" s="15">
        <v>500</v>
      </c>
      <c r="AP5658" s="15">
        <v>500</v>
      </c>
      <c r="AU5658" s="15">
        <v>500</v>
      </c>
      <c r="AV5658" s="15">
        <v>0</v>
      </c>
      <c r="AW5658" s="15">
        <f t="shared" si="1595"/>
        <v>500</v>
      </c>
    </row>
    <row r="5659" spans="1:49">
      <c r="A5659" s="44"/>
      <c r="B5659" s="45"/>
      <c r="C5659" s="45"/>
      <c r="D5659" s="45"/>
      <c r="E5659" s="531"/>
      <c r="F5659" s="50"/>
      <c r="G5659" s="50"/>
      <c r="H5659" s="50"/>
      <c r="I5659" s="42"/>
      <c r="U5659" s="15">
        <v>0</v>
      </c>
      <c r="V5659" s="15">
        <v>0</v>
      </c>
      <c r="AH5659" s="15">
        <v>0</v>
      </c>
      <c r="AI5659" s="15">
        <v>0</v>
      </c>
      <c r="AU5659" s="15">
        <v>0</v>
      </c>
      <c r="AV5659" s="15">
        <v>0</v>
      </c>
      <c r="AW5659" s="15">
        <f t="shared" si="1595"/>
        <v>0</v>
      </c>
    </row>
    <row r="5660" spans="1:49">
      <c r="A5660" s="48"/>
      <c r="B5660" s="42"/>
      <c r="C5660" s="42"/>
      <c r="D5660" s="42"/>
      <c r="E5660" s="531"/>
      <c r="F5660" s="50"/>
      <c r="G5660" s="50"/>
      <c r="H5660" s="50"/>
      <c r="I5660" s="49" t="s">
        <v>1631</v>
      </c>
      <c r="J5660" s="12">
        <f>SUM(J5631,J5656,J5653)</f>
        <v>800</v>
      </c>
      <c r="K5660" s="12">
        <f t="shared" ref="K5660:AT5660" si="1602">SUM(K5631,K5656,K5653)</f>
        <v>0</v>
      </c>
      <c r="L5660" s="12">
        <f t="shared" si="1602"/>
        <v>0</v>
      </c>
      <c r="M5660" s="12">
        <f t="shared" si="1602"/>
        <v>0</v>
      </c>
      <c r="N5660" s="12">
        <f t="shared" si="1602"/>
        <v>0</v>
      </c>
      <c r="O5660" s="12">
        <f t="shared" si="1602"/>
        <v>0</v>
      </c>
      <c r="P5660" s="12">
        <f t="shared" si="1602"/>
        <v>0</v>
      </c>
      <c r="Q5660" s="12">
        <f t="shared" si="1602"/>
        <v>0</v>
      </c>
      <c r="R5660" s="12">
        <f t="shared" si="1602"/>
        <v>0</v>
      </c>
      <c r="S5660" s="12">
        <f t="shared" si="1602"/>
        <v>0</v>
      </c>
      <c r="T5660" s="12">
        <f t="shared" si="1602"/>
        <v>0</v>
      </c>
      <c r="U5660" s="12">
        <v>0</v>
      </c>
      <c r="V5660" s="12">
        <v>800</v>
      </c>
      <c r="W5660" s="12">
        <f>SUM(W5631,W5656,W5653)</f>
        <v>0</v>
      </c>
      <c r="X5660" s="12">
        <f t="shared" si="1602"/>
        <v>0</v>
      </c>
      <c r="Y5660" s="12">
        <f t="shared" si="1602"/>
        <v>0</v>
      </c>
      <c r="Z5660" s="12">
        <f t="shared" si="1602"/>
        <v>0</v>
      </c>
      <c r="AA5660" s="12">
        <f t="shared" si="1602"/>
        <v>0</v>
      </c>
      <c r="AB5660" s="12">
        <f t="shared" si="1602"/>
        <v>0</v>
      </c>
      <c r="AC5660" s="12">
        <f t="shared" si="1602"/>
        <v>0</v>
      </c>
      <c r="AD5660" s="12">
        <f t="shared" si="1602"/>
        <v>0</v>
      </c>
      <c r="AE5660" s="12">
        <f t="shared" si="1602"/>
        <v>0</v>
      </c>
      <c r="AF5660" s="12">
        <f t="shared" si="1602"/>
        <v>0</v>
      </c>
      <c r="AG5660" s="12">
        <f t="shared" si="1602"/>
        <v>0</v>
      </c>
      <c r="AH5660" s="12">
        <v>0</v>
      </c>
      <c r="AI5660" s="12">
        <v>0</v>
      </c>
      <c r="AJ5660" s="12">
        <f>SUM(AJ5631,AJ5656,AJ5653)</f>
        <v>500</v>
      </c>
      <c r="AK5660" s="12">
        <f t="shared" si="1602"/>
        <v>0</v>
      </c>
      <c r="AL5660" s="12">
        <f t="shared" si="1602"/>
        <v>0</v>
      </c>
      <c r="AM5660" s="12">
        <f t="shared" si="1602"/>
        <v>0</v>
      </c>
      <c r="AN5660" s="12">
        <f t="shared" si="1602"/>
        <v>0</v>
      </c>
      <c r="AO5660" s="12">
        <f t="shared" si="1602"/>
        <v>0</v>
      </c>
      <c r="AP5660" s="12">
        <f t="shared" si="1602"/>
        <v>500</v>
      </c>
      <c r="AQ5660" s="12">
        <f t="shared" si="1602"/>
        <v>0</v>
      </c>
      <c r="AR5660" s="12">
        <f t="shared" si="1602"/>
        <v>0</v>
      </c>
      <c r="AS5660" s="12">
        <f t="shared" si="1602"/>
        <v>0</v>
      </c>
      <c r="AT5660" s="12">
        <f t="shared" si="1602"/>
        <v>0</v>
      </c>
      <c r="AU5660" s="12">
        <v>500</v>
      </c>
      <c r="AV5660" s="12">
        <v>0</v>
      </c>
      <c r="AW5660" s="12">
        <f t="shared" si="1595"/>
        <v>500</v>
      </c>
    </row>
    <row r="5661" spans="1:49">
      <c r="A5661" s="48"/>
      <c r="B5661" s="42"/>
      <c r="C5661" s="42"/>
      <c r="D5661" s="42"/>
      <c r="E5661" s="531"/>
      <c r="F5661" s="50"/>
      <c r="G5661" s="50"/>
      <c r="H5661" s="50"/>
      <c r="I5661" s="42"/>
    </row>
    <row r="5662" spans="1:49">
      <c r="A5662" s="48"/>
      <c r="B5662" s="42"/>
      <c r="C5662" s="42"/>
      <c r="D5662" s="42"/>
      <c r="E5662" s="531"/>
      <c r="F5662" s="50"/>
      <c r="G5662" s="50"/>
      <c r="H5662" s="50"/>
      <c r="I5662" s="146" t="s">
        <v>970</v>
      </c>
      <c r="J5662" s="29"/>
      <c r="K5662" s="29"/>
      <c r="L5662" s="29"/>
      <c r="M5662" s="29"/>
      <c r="N5662" s="29"/>
      <c r="O5662" s="29"/>
      <c r="P5662" s="29"/>
      <c r="Q5662" s="29"/>
      <c r="R5662" s="29"/>
      <c r="S5662" s="29"/>
      <c r="T5662" s="29"/>
      <c r="U5662" s="29"/>
      <c r="V5662" s="29"/>
      <c r="W5662" s="29"/>
      <c r="X5662" s="29"/>
      <c r="Y5662" s="29"/>
      <c r="Z5662" s="29"/>
      <c r="AA5662" s="29"/>
      <c r="AB5662" s="29"/>
      <c r="AC5662" s="29"/>
      <c r="AD5662" s="29"/>
      <c r="AE5662" s="29"/>
      <c r="AF5662" s="29"/>
      <c r="AG5662" s="29"/>
      <c r="AH5662" s="29"/>
      <c r="AI5662" s="29"/>
      <c r="AJ5662" s="29"/>
      <c r="AK5662" s="29"/>
      <c r="AL5662" s="29"/>
      <c r="AM5662" s="29"/>
      <c r="AN5662" s="29"/>
      <c r="AO5662" s="29"/>
      <c r="AP5662" s="29"/>
      <c r="AQ5662" s="29"/>
      <c r="AR5662" s="29"/>
      <c r="AS5662" s="29"/>
      <c r="AT5662" s="29"/>
      <c r="AU5662" s="29"/>
      <c r="AV5662" s="29"/>
      <c r="AW5662" s="29"/>
    </row>
    <row r="5663" spans="1:49" ht="13.5" thickBot="1">
      <c r="A5663" s="48"/>
      <c r="B5663" s="42"/>
      <c r="C5663" s="42"/>
      <c r="D5663" s="42"/>
      <c r="E5663" s="531"/>
      <c r="F5663" s="50"/>
      <c r="G5663" s="50"/>
      <c r="H5663" s="50"/>
      <c r="I5663" s="146"/>
      <c r="J5663" s="29"/>
      <c r="K5663" s="29"/>
      <c r="L5663" s="29"/>
      <c r="M5663" s="29"/>
      <c r="N5663" s="29"/>
      <c r="O5663" s="29"/>
      <c r="P5663" s="29"/>
      <c r="Q5663" s="29"/>
      <c r="R5663" s="29"/>
      <c r="S5663" s="29"/>
      <c r="T5663" s="29"/>
      <c r="U5663" s="29"/>
      <c r="V5663" s="29"/>
      <c r="W5663" s="29"/>
      <c r="X5663" s="29"/>
      <c r="Y5663" s="29"/>
      <c r="Z5663" s="29"/>
      <c r="AA5663" s="29"/>
      <c r="AB5663" s="29"/>
      <c r="AC5663" s="29"/>
      <c r="AD5663" s="29"/>
      <c r="AE5663" s="29"/>
      <c r="AF5663" s="29"/>
      <c r="AG5663" s="29"/>
      <c r="AH5663" s="29"/>
      <c r="AI5663" s="29"/>
      <c r="AJ5663" s="29"/>
      <c r="AK5663" s="29"/>
      <c r="AL5663" s="29"/>
      <c r="AM5663" s="29"/>
      <c r="AN5663" s="29"/>
      <c r="AO5663" s="29"/>
      <c r="AP5663" s="29"/>
      <c r="AQ5663" s="29"/>
      <c r="AR5663" s="29"/>
      <c r="AS5663" s="29"/>
      <c r="AT5663" s="29"/>
      <c r="AU5663" s="29"/>
      <c r="AV5663" s="29"/>
      <c r="AW5663" s="29"/>
    </row>
    <row r="5664" spans="1:49" ht="35.25" customHeight="1" thickTop="1" thickBot="1">
      <c r="A5664" s="48"/>
      <c r="B5664" s="42"/>
      <c r="C5664" s="42"/>
      <c r="D5664" s="42"/>
      <c r="E5664" s="531"/>
      <c r="F5664" s="50"/>
      <c r="G5664" s="50"/>
      <c r="H5664" s="50"/>
      <c r="I5664" s="5" t="s">
        <v>2331</v>
      </c>
      <c r="J5664" s="364" t="s">
        <v>2891</v>
      </c>
      <c r="K5664" s="364" t="s">
        <v>2879</v>
      </c>
      <c r="L5664" s="364" t="s">
        <v>2880</v>
      </c>
      <c r="M5664" s="364" t="s">
        <v>2881</v>
      </c>
      <c r="N5664" s="364" t="s">
        <v>2882</v>
      </c>
      <c r="O5664" s="364" t="s">
        <v>2883</v>
      </c>
      <c r="P5664" s="364" t="s">
        <v>2884</v>
      </c>
      <c r="Q5664" s="364" t="s">
        <v>2885</v>
      </c>
      <c r="R5664" s="364" t="s">
        <v>2886</v>
      </c>
      <c r="S5664" s="364" t="s">
        <v>2887</v>
      </c>
      <c r="T5664" s="364" t="s">
        <v>2888</v>
      </c>
      <c r="U5664" s="364" t="s">
        <v>2889</v>
      </c>
      <c r="V5664" s="364" t="s">
        <v>2890</v>
      </c>
      <c r="W5664" s="365" t="s">
        <v>2893</v>
      </c>
      <c r="X5664" s="365" t="s">
        <v>2879</v>
      </c>
      <c r="Y5664" s="365" t="s">
        <v>2880</v>
      </c>
      <c r="Z5664" s="365" t="s">
        <v>2881</v>
      </c>
      <c r="AA5664" s="365" t="s">
        <v>2882</v>
      </c>
      <c r="AB5664" s="365" t="s">
        <v>2883</v>
      </c>
      <c r="AC5664" s="365" t="s">
        <v>2884</v>
      </c>
      <c r="AD5664" s="365" t="s">
        <v>2885</v>
      </c>
      <c r="AE5664" s="365" t="s">
        <v>2886</v>
      </c>
      <c r="AF5664" s="365" t="s">
        <v>2887</v>
      </c>
      <c r="AG5664" s="365" t="s">
        <v>2888</v>
      </c>
      <c r="AH5664" s="365" t="s">
        <v>2889</v>
      </c>
      <c r="AI5664" s="365" t="s">
        <v>2890</v>
      </c>
      <c r="AJ5664" s="366" t="s">
        <v>2892</v>
      </c>
      <c r="AK5664" s="366" t="s">
        <v>2879</v>
      </c>
      <c r="AL5664" s="366" t="s">
        <v>2880</v>
      </c>
      <c r="AM5664" s="366" t="s">
        <v>2881</v>
      </c>
      <c r="AN5664" s="366" t="s">
        <v>2882</v>
      </c>
      <c r="AO5664" s="366" t="s">
        <v>2883</v>
      </c>
      <c r="AP5664" s="366" t="s">
        <v>2884</v>
      </c>
      <c r="AQ5664" s="366" t="s">
        <v>2885</v>
      </c>
      <c r="AR5664" s="366" t="s">
        <v>2886</v>
      </c>
      <c r="AS5664" s="366" t="s">
        <v>2887</v>
      </c>
      <c r="AT5664" s="366" t="s">
        <v>2888</v>
      </c>
      <c r="AU5664" s="366" t="s">
        <v>2889</v>
      </c>
      <c r="AV5664" s="366" t="s">
        <v>2890</v>
      </c>
      <c r="AW5664" s="368" t="s">
        <v>2895</v>
      </c>
    </row>
    <row r="5665" spans="1:49">
      <c r="A5665" s="48"/>
      <c r="B5665" s="42"/>
      <c r="C5665" s="42"/>
      <c r="D5665" s="42"/>
      <c r="E5665" s="531"/>
      <c r="F5665" s="50"/>
      <c r="G5665" s="50"/>
      <c r="H5665" s="50"/>
      <c r="I5665" s="34"/>
      <c r="J5665" s="202" t="s">
        <v>1224</v>
      </c>
      <c r="K5665" s="202">
        <v>1</v>
      </c>
      <c r="L5665" s="202">
        <v>2</v>
      </c>
      <c r="M5665" s="202">
        <v>3</v>
      </c>
      <c r="N5665" s="202">
        <v>4</v>
      </c>
      <c r="O5665" s="202">
        <v>5</v>
      </c>
      <c r="P5665" s="202">
        <v>6</v>
      </c>
      <c r="Q5665" s="202">
        <v>7</v>
      </c>
      <c r="R5665" s="202">
        <v>8</v>
      </c>
      <c r="S5665" s="202">
        <v>9</v>
      </c>
      <c r="T5665" s="202">
        <v>10</v>
      </c>
      <c r="U5665" s="202">
        <v>13</v>
      </c>
      <c r="V5665" s="202">
        <v>14</v>
      </c>
      <c r="W5665" s="202" t="s">
        <v>1224</v>
      </c>
      <c r="X5665" s="202">
        <v>1</v>
      </c>
      <c r="Y5665" s="202">
        <v>2</v>
      </c>
      <c r="Z5665" s="202">
        <v>3</v>
      </c>
      <c r="AA5665" s="202">
        <v>4</v>
      </c>
      <c r="AB5665" s="202">
        <v>5</v>
      </c>
      <c r="AC5665" s="202">
        <v>6</v>
      </c>
      <c r="AD5665" s="202">
        <v>7</v>
      </c>
      <c r="AE5665" s="202">
        <v>8</v>
      </c>
      <c r="AF5665" s="202">
        <v>9</v>
      </c>
      <c r="AG5665" s="202">
        <v>10</v>
      </c>
      <c r="AH5665" s="202">
        <v>13</v>
      </c>
      <c r="AI5665" s="202">
        <v>14</v>
      </c>
      <c r="AJ5665" s="202" t="s">
        <v>1224</v>
      </c>
      <c r="AK5665" s="202">
        <v>1</v>
      </c>
      <c r="AL5665" s="202">
        <v>2</v>
      </c>
      <c r="AM5665" s="202">
        <v>3</v>
      </c>
      <c r="AN5665" s="202">
        <v>4</v>
      </c>
      <c r="AO5665" s="202">
        <v>5</v>
      </c>
      <c r="AP5665" s="202">
        <v>6</v>
      </c>
      <c r="AQ5665" s="202">
        <v>7</v>
      </c>
      <c r="AR5665" s="202">
        <v>8</v>
      </c>
      <c r="AS5665" s="202">
        <v>9</v>
      </c>
      <c r="AT5665" s="202">
        <v>10</v>
      </c>
      <c r="AU5665" s="202">
        <v>13</v>
      </c>
      <c r="AV5665" s="202">
        <v>14</v>
      </c>
      <c r="AW5665" s="202">
        <v>15</v>
      </c>
    </row>
    <row r="5666" spans="1:49">
      <c r="A5666" s="48"/>
      <c r="B5666" s="42"/>
      <c r="C5666" s="42"/>
      <c r="D5666" s="42"/>
      <c r="E5666" s="531"/>
      <c r="F5666" s="50"/>
      <c r="G5666" s="50"/>
      <c r="H5666" s="50"/>
      <c r="I5666" s="276" t="s">
        <v>2379</v>
      </c>
      <c r="J5666" s="277">
        <f>SUM(J5660)</f>
        <v>800</v>
      </c>
      <c r="K5666" s="277">
        <f t="shared" ref="K5666:AT5666" si="1603">SUM(K5660)</f>
        <v>0</v>
      </c>
      <c r="L5666" s="277">
        <f t="shared" si="1603"/>
        <v>0</v>
      </c>
      <c r="M5666" s="277">
        <f t="shared" si="1603"/>
        <v>0</v>
      </c>
      <c r="N5666" s="277">
        <f t="shared" si="1603"/>
        <v>0</v>
      </c>
      <c r="O5666" s="277">
        <f t="shared" si="1603"/>
        <v>0</v>
      </c>
      <c r="P5666" s="277">
        <f t="shared" si="1603"/>
        <v>0</v>
      </c>
      <c r="Q5666" s="277">
        <f t="shared" si="1603"/>
        <v>0</v>
      </c>
      <c r="R5666" s="277">
        <f t="shared" si="1603"/>
        <v>0</v>
      </c>
      <c r="S5666" s="277">
        <f t="shared" si="1603"/>
        <v>0</v>
      </c>
      <c r="T5666" s="277">
        <f t="shared" si="1603"/>
        <v>0</v>
      </c>
      <c r="U5666" s="277">
        <v>0</v>
      </c>
      <c r="V5666" s="277">
        <v>800</v>
      </c>
      <c r="W5666" s="277">
        <f>SUM(W5660)</f>
        <v>0</v>
      </c>
      <c r="X5666" s="277">
        <f t="shared" si="1603"/>
        <v>0</v>
      </c>
      <c r="Y5666" s="277">
        <f t="shared" si="1603"/>
        <v>0</v>
      </c>
      <c r="Z5666" s="277">
        <f t="shared" si="1603"/>
        <v>0</v>
      </c>
      <c r="AA5666" s="277">
        <f t="shared" si="1603"/>
        <v>0</v>
      </c>
      <c r="AB5666" s="277">
        <f t="shared" si="1603"/>
        <v>0</v>
      </c>
      <c r="AC5666" s="277">
        <f t="shared" si="1603"/>
        <v>0</v>
      </c>
      <c r="AD5666" s="277">
        <f t="shared" si="1603"/>
        <v>0</v>
      </c>
      <c r="AE5666" s="277">
        <f t="shared" si="1603"/>
        <v>0</v>
      </c>
      <c r="AF5666" s="277">
        <f t="shared" si="1603"/>
        <v>0</v>
      </c>
      <c r="AG5666" s="277">
        <f t="shared" si="1603"/>
        <v>0</v>
      </c>
      <c r="AH5666" s="277">
        <v>0</v>
      </c>
      <c r="AI5666" s="277">
        <v>0</v>
      </c>
      <c r="AJ5666" s="277">
        <f>SUM(AJ5660)</f>
        <v>500</v>
      </c>
      <c r="AK5666" s="277">
        <f t="shared" si="1603"/>
        <v>0</v>
      </c>
      <c r="AL5666" s="277">
        <f t="shared" si="1603"/>
        <v>0</v>
      </c>
      <c r="AM5666" s="277">
        <f t="shared" si="1603"/>
        <v>0</v>
      </c>
      <c r="AN5666" s="277">
        <f t="shared" si="1603"/>
        <v>0</v>
      </c>
      <c r="AO5666" s="277">
        <f t="shared" si="1603"/>
        <v>0</v>
      </c>
      <c r="AP5666" s="277">
        <f t="shared" si="1603"/>
        <v>500</v>
      </c>
      <c r="AQ5666" s="277">
        <f t="shared" si="1603"/>
        <v>0</v>
      </c>
      <c r="AR5666" s="277">
        <f t="shared" si="1603"/>
        <v>0</v>
      </c>
      <c r="AS5666" s="277">
        <f t="shared" si="1603"/>
        <v>0</v>
      </c>
      <c r="AT5666" s="277">
        <f t="shared" si="1603"/>
        <v>0</v>
      </c>
      <c r="AU5666" s="277">
        <v>500</v>
      </c>
      <c r="AV5666" s="277">
        <v>0</v>
      </c>
      <c r="AW5666" s="277">
        <f>U5666+AH5666+AU5666</f>
        <v>500</v>
      </c>
    </row>
    <row r="5667" spans="1:49">
      <c r="A5667" s="48"/>
      <c r="B5667" s="42"/>
      <c r="C5667" s="42"/>
      <c r="D5667" s="42"/>
      <c r="E5667" s="531"/>
      <c r="F5667" s="50"/>
      <c r="G5667" s="50"/>
      <c r="H5667" s="50"/>
      <c r="I5667" s="276"/>
      <c r="J5667" s="277"/>
      <c r="K5667" s="277"/>
      <c r="L5667" s="277"/>
      <c r="M5667" s="277"/>
      <c r="N5667" s="277"/>
      <c r="O5667" s="277"/>
      <c r="P5667" s="277"/>
      <c r="Q5667" s="277"/>
      <c r="R5667" s="277"/>
      <c r="S5667" s="277"/>
      <c r="T5667" s="277"/>
      <c r="U5667" s="277">
        <v>0</v>
      </c>
      <c r="V5667" s="277">
        <v>0</v>
      </c>
      <c r="W5667" s="277"/>
      <c r="X5667" s="277"/>
      <c r="Y5667" s="277"/>
      <c r="Z5667" s="277"/>
      <c r="AA5667" s="277"/>
      <c r="AB5667" s="277"/>
      <c r="AC5667" s="277"/>
      <c r="AD5667" s="277"/>
      <c r="AE5667" s="277"/>
      <c r="AF5667" s="277"/>
      <c r="AG5667" s="277"/>
      <c r="AH5667" s="277">
        <v>0</v>
      </c>
      <c r="AI5667" s="277">
        <v>0</v>
      </c>
      <c r="AJ5667" s="277"/>
      <c r="AK5667" s="277"/>
      <c r="AL5667" s="277"/>
      <c r="AM5667" s="277"/>
      <c r="AN5667" s="277"/>
      <c r="AO5667" s="277"/>
      <c r="AP5667" s="277"/>
      <c r="AQ5667" s="277"/>
      <c r="AR5667" s="277"/>
      <c r="AS5667" s="277"/>
      <c r="AT5667" s="277"/>
      <c r="AU5667" s="277">
        <v>0</v>
      </c>
      <c r="AV5667" s="277">
        <v>0</v>
      </c>
      <c r="AW5667" s="277">
        <f>U5667+AH5667+AU5667</f>
        <v>0</v>
      </c>
    </row>
    <row r="5668" spans="1:49">
      <c r="A5668" s="48"/>
      <c r="B5668" s="42"/>
      <c r="C5668" s="42"/>
      <c r="D5668" s="42"/>
      <c r="E5668" s="531"/>
      <c r="F5668" s="50"/>
      <c r="G5668" s="50"/>
      <c r="H5668" s="50"/>
      <c r="I5668" s="276"/>
      <c r="J5668" s="277"/>
      <c r="K5668" s="277"/>
      <c r="L5668" s="277"/>
      <c r="M5668" s="277"/>
      <c r="N5668" s="277"/>
      <c r="O5668" s="277"/>
      <c r="P5668" s="277"/>
      <c r="Q5668" s="277"/>
      <c r="R5668" s="277"/>
      <c r="S5668" s="277"/>
      <c r="T5668" s="277"/>
      <c r="U5668" s="277">
        <v>0</v>
      </c>
      <c r="V5668" s="277">
        <v>0</v>
      </c>
      <c r="W5668" s="277"/>
      <c r="X5668" s="277"/>
      <c r="Y5668" s="277"/>
      <c r="Z5668" s="277"/>
      <c r="AA5668" s="277"/>
      <c r="AB5668" s="277"/>
      <c r="AC5668" s="277"/>
      <c r="AD5668" s="277"/>
      <c r="AE5668" s="277"/>
      <c r="AF5668" s="277"/>
      <c r="AG5668" s="277"/>
      <c r="AH5668" s="277">
        <v>0</v>
      </c>
      <c r="AI5668" s="277">
        <v>0</v>
      </c>
      <c r="AJ5668" s="277"/>
      <c r="AK5668" s="277"/>
      <c r="AL5668" s="277"/>
      <c r="AM5668" s="277"/>
      <c r="AN5668" s="277"/>
      <c r="AO5668" s="277"/>
      <c r="AP5668" s="277"/>
      <c r="AQ5668" s="277"/>
      <c r="AR5668" s="277"/>
      <c r="AS5668" s="277"/>
      <c r="AT5668" s="277"/>
      <c r="AU5668" s="277">
        <v>0</v>
      </c>
      <c r="AV5668" s="277">
        <v>0</v>
      </c>
      <c r="AW5668" s="277">
        <f>U5668+AH5668+AU5668</f>
        <v>0</v>
      </c>
    </row>
    <row r="5669" spans="1:49">
      <c r="A5669" s="48"/>
      <c r="B5669" s="42"/>
      <c r="C5669" s="42"/>
      <c r="D5669" s="42"/>
      <c r="E5669" s="531"/>
      <c r="F5669" s="50"/>
      <c r="G5669" s="50"/>
      <c r="H5669" s="50"/>
      <c r="I5669" s="276"/>
      <c r="J5669" s="277"/>
      <c r="K5669" s="277"/>
      <c r="L5669" s="277"/>
      <c r="M5669" s="277"/>
      <c r="N5669" s="277"/>
      <c r="O5669" s="277"/>
      <c r="P5669" s="277"/>
      <c r="Q5669" s="277"/>
      <c r="R5669" s="277"/>
      <c r="S5669" s="277"/>
      <c r="T5669" s="277"/>
      <c r="U5669" s="277">
        <v>0</v>
      </c>
      <c r="V5669" s="277">
        <v>0</v>
      </c>
      <c r="W5669" s="277"/>
      <c r="X5669" s="277"/>
      <c r="Y5669" s="277"/>
      <c r="Z5669" s="277"/>
      <c r="AA5669" s="277"/>
      <c r="AB5669" s="277"/>
      <c r="AC5669" s="277"/>
      <c r="AD5669" s="277"/>
      <c r="AE5669" s="277"/>
      <c r="AF5669" s="277"/>
      <c r="AG5669" s="277"/>
      <c r="AH5669" s="277">
        <v>0</v>
      </c>
      <c r="AI5669" s="277">
        <v>0</v>
      </c>
      <c r="AJ5669" s="277"/>
      <c r="AK5669" s="277"/>
      <c r="AL5669" s="277"/>
      <c r="AM5669" s="277"/>
      <c r="AN5669" s="277"/>
      <c r="AO5669" s="277"/>
      <c r="AP5669" s="277"/>
      <c r="AQ5669" s="277"/>
      <c r="AR5669" s="277"/>
      <c r="AS5669" s="277"/>
      <c r="AT5669" s="277"/>
      <c r="AU5669" s="277">
        <v>0</v>
      </c>
      <c r="AV5669" s="277">
        <v>0</v>
      </c>
      <c r="AW5669" s="277">
        <f>U5669+AH5669+AU5669</f>
        <v>0</v>
      </c>
    </row>
    <row r="5670" spans="1:49">
      <c r="A5670" s="48"/>
      <c r="B5670" s="42"/>
      <c r="C5670" s="42"/>
      <c r="D5670" s="42"/>
      <c r="E5670" s="531"/>
      <c r="F5670" s="50"/>
      <c r="G5670" s="50"/>
      <c r="H5670" s="50"/>
      <c r="I5670" s="276" t="s">
        <v>1631</v>
      </c>
      <c r="J5670" s="277">
        <f>SUM(J5666:J5669)</f>
        <v>800</v>
      </c>
      <c r="K5670" s="277">
        <f t="shared" ref="K5670:AT5670" si="1604">SUM(K5666:K5669)</f>
        <v>0</v>
      </c>
      <c r="L5670" s="277">
        <f t="shared" si="1604"/>
        <v>0</v>
      </c>
      <c r="M5670" s="277">
        <f t="shared" si="1604"/>
        <v>0</v>
      </c>
      <c r="N5670" s="277">
        <f t="shared" si="1604"/>
        <v>0</v>
      </c>
      <c r="O5670" s="277">
        <f t="shared" si="1604"/>
        <v>0</v>
      </c>
      <c r="P5670" s="277">
        <f t="shared" si="1604"/>
        <v>0</v>
      </c>
      <c r="Q5670" s="277">
        <f t="shared" si="1604"/>
        <v>0</v>
      </c>
      <c r="R5670" s="277">
        <f t="shared" si="1604"/>
        <v>0</v>
      </c>
      <c r="S5670" s="277">
        <f t="shared" si="1604"/>
        <v>0</v>
      </c>
      <c r="T5670" s="277">
        <f t="shared" si="1604"/>
        <v>0</v>
      </c>
      <c r="U5670" s="277">
        <v>0</v>
      </c>
      <c r="V5670" s="277">
        <v>800</v>
      </c>
      <c r="W5670" s="277">
        <f>SUM(W5666:W5669)</f>
        <v>0</v>
      </c>
      <c r="X5670" s="277">
        <f t="shared" si="1604"/>
        <v>0</v>
      </c>
      <c r="Y5670" s="277">
        <f t="shared" si="1604"/>
        <v>0</v>
      </c>
      <c r="Z5670" s="277">
        <f t="shared" si="1604"/>
        <v>0</v>
      </c>
      <c r="AA5670" s="277">
        <f t="shared" si="1604"/>
        <v>0</v>
      </c>
      <c r="AB5670" s="277">
        <f t="shared" si="1604"/>
        <v>0</v>
      </c>
      <c r="AC5670" s="277">
        <f t="shared" si="1604"/>
        <v>0</v>
      </c>
      <c r="AD5670" s="277">
        <f t="shared" si="1604"/>
        <v>0</v>
      </c>
      <c r="AE5670" s="277">
        <f t="shared" si="1604"/>
        <v>0</v>
      </c>
      <c r="AF5670" s="277">
        <f t="shared" si="1604"/>
        <v>0</v>
      </c>
      <c r="AG5670" s="277">
        <f t="shared" si="1604"/>
        <v>0</v>
      </c>
      <c r="AH5670" s="277">
        <v>0</v>
      </c>
      <c r="AI5670" s="277">
        <v>0</v>
      </c>
      <c r="AJ5670" s="277">
        <f>SUM(AJ5666:AJ5669)</f>
        <v>500</v>
      </c>
      <c r="AK5670" s="277">
        <f t="shared" si="1604"/>
        <v>0</v>
      </c>
      <c r="AL5670" s="277">
        <f t="shared" si="1604"/>
        <v>0</v>
      </c>
      <c r="AM5670" s="277">
        <f t="shared" si="1604"/>
        <v>0</v>
      </c>
      <c r="AN5670" s="277">
        <f t="shared" si="1604"/>
        <v>0</v>
      </c>
      <c r="AO5670" s="277">
        <f t="shared" si="1604"/>
        <v>0</v>
      </c>
      <c r="AP5670" s="277">
        <f t="shared" si="1604"/>
        <v>500</v>
      </c>
      <c r="AQ5670" s="277">
        <f t="shared" si="1604"/>
        <v>0</v>
      </c>
      <c r="AR5670" s="277">
        <f t="shared" si="1604"/>
        <v>0</v>
      </c>
      <c r="AS5670" s="277">
        <f t="shared" si="1604"/>
        <v>0</v>
      </c>
      <c r="AT5670" s="277">
        <f t="shared" si="1604"/>
        <v>0</v>
      </c>
      <c r="AU5670" s="277">
        <v>500</v>
      </c>
      <c r="AV5670" s="277">
        <v>0</v>
      </c>
      <c r="AW5670" s="277">
        <f>U5670+AH5670+AU5670</f>
        <v>500</v>
      </c>
    </row>
    <row r="5671" spans="1:49">
      <c r="A5671" s="48"/>
      <c r="B5671" s="42"/>
      <c r="C5671" s="42"/>
      <c r="D5671" s="42"/>
      <c r="E5671" s="531"/>
      <c r="F5671" s="50"/>
      <c r="G5671" s="50"/>
      <c r="H5671" s="50"/>
      <c r="I5671" s="146"/>
      <c r="J5671" s="29"/>
      <c r="K5671" s="29"/>
      <c r="L5671" s="29"/>
      <c r="M5671" s="29"/>
      <c r="N5671" s="29"/>
      <c r="O5671" s="29"/>
      <c r="P5671" s="29"/>
      <c r="Q5671" s="29"/>
      <c r="R5671" s="29"/>
      <c r="S5671" s="29"/>
      <c r="T5671" s="29"/>
      <c r="U5671" s="29"/>
      <c r="V5671" s="29"/>
      <c r="W5671" s="29"/>
      <c r="X5671" s="29"/>
      <c r="Y5671" s="29"/>
      <c r="Z5671" s="29"/>
      <c r="AA5671" s="29"/>
      <c r="AB5671" s="29"/>
      <c r="AC5671" s="29"/>
      <c r="AD5671" s="29"/>
      <c r="AE5671" s="29"/>
      <c r="AF5671" s="29"/>
      <c r="AG5671" s="29"/>
      <c r="AH5671" s="29"/>
      <c r="AI5671" s="29"/>
      <c r="AJ5671" s="29"/>
      <c r="AK5671" s="29"/>
      <c r="AL5671" s="29"/>
      <c r="AM5671" s="29"/>
      <c r="AN5671" s="29"/>
      <c r="AO5671" s="29"/>
      <c r="AP5671" s="29"/>
      <c r="AQ5671" s="29"/>
      <c r="AR5671" s="29"/>
      <c r="AS5671" s="29"/>
      <c r="AT5671" s="29"/>
      <c r="AU5671" s="29"/>
      <c r="AV5671" s="29"/>
      <c r="AW5671" s="29"/>
    </row>
    <row r="5672" spans="1:49">
      <c r="A5672" s="48"/>
      <c r="B5672" s="42"/>
      <c r="C5672" s="42"/>
      <c r="D5672" s="42"/>
      <c r="E5672" s="531"/>
      <c r="F5672" s="50"/>
      <c r="G5672" s="50"/>
      <c r="H5672" s="50"/>
      <c r="I5672" s="113"/>
    </row>
    <row r="5673" spans="1:49" ht="16.5" thickBot="1">
      <c r="A5673" s="78" t="s">
        <v>2146</v>
      </c>
      <c r="B5673" s="78"/>
      <c r="C5673" s="78"/>
      <c r="D5673" s="463"/>
      <c r="E5673" s="539"/>
      <c r="F5673" s="129"/>
      <c r="G5673" s="129"/>
      <c r="H5673" s="129"/>
      <c r="I5673" s="103"/>
    </row>
    <row r="5674" spans="1:49" s="151" customFormat="1" ht="36" customHeight="1" thickTop="1" thickBot="1">
      <c r="A5674" s="147" t="s">
        <v>2079</v>
      </c>
      <c r="B5674" s="5" t="s">
        <v>2080</v>
      </c>
      <c r="C5674" s="5" t="s">
        <v>1335</v>
      </c>
      <c r="D5674" s="450"/>
      <c r="E5674" s="148" t="s">
        <v>1570</v>
      </c>
      <c r="F5674" s="149" t="s">
        <v>1438</v>
      </c>
      <c r="G5674" s="149"/>
      <c r="H5674" s="149" t="s">
        <v>2332</v>
      </c>
      <c r="I5674" s="5" t="s">
        <v>856</v>
      </c>
      <c r="J5674" s="364" t="s">
        <v>2891</v>
      </c>
      <c r="K5674" s="364" t="s">
        <v>2879</v>
      </c>
      <c r="L5674" s="364" t="s">
        <v>2880</v>
      </c>
      <c r="M5674" s="364" t="s">
        <v>2881</v>
      </c>
      <c r="N5674" s="364" t="s">
        <v>2882</v>
      </c>
      <c r="O5674" s="364" t="s">
        <v>2883</v>
      </c>
      <c r="P5674" s="364" t="s">
        <v>2884</v>
      </c>
      <c r="Q5674" s="364" t="s">
        <v>2885</v>
      </c>
      <c r="R5674" s="364" t="s">
        <v>2886</v>
      </c>
      <c r="S5674" s="364" t="s">
        <v>2887</v>
      </c>
      <c r="T5674" s="364" t="s">
        <v>2888</v>
      </c>
      <c r="U5674" s="364" t="s">
        <v>2889</v>
      </c>
      <c r="V5674" s="364" t="s">
        <v>2890</v>
      </c>
      <c r="W5674" s="365" t="s">
        <v>2893</v>
      </c>
      <c r="X5674" s="365" t="s">
        <v>2879</v>
      </c>
      <c r="Y5674" s="365" t="s">
        <v>2880</v>
      </c>
      <c r="Z5674" s="365" t="s">
        <v>2881</v>
      </c>
      <c r="AA5674" s="365" t="s">
        <v>2882</v>
      </c>
      <c r="AB5674" s="365" t="s">
        <v>2883</v>
      </c>
      <c r="AC5674" s="365" t="s">
        <v>2884</v>
      </c>
      <c r="AD5674" s="365" t="s">
        <v>2885</v>
      </c>
      <c r="AE5674" s="365" t="s">
        <v>2886</v>
      </c>
      <c r="AF5674" s="365" t="s">
        <v>2887</v>
      </c>
      <c r="AG5674" s="365" t="s">
        <v>2888</v>
      </c>
      <c r="AH5674" s="365" t="s">
        <v>2889</v>
      </c>
      <c r="AI5674" s="365" t="s">
        <v>2890</v>
      </c>
      <c r="AJ5674" s="366" t="s">
        <v>2892</v>
      </c>
      <c r="AK5674" s="366" t="s">
        <v>2879</v>
      </c>
      <c r="AL5674" s="366" t="s">
        <v>2880</v>
      </c>
      <c r="AM5674" s="366" t="s">
        <v>2881</v>
      </c>
      <c r="AN5674" s="366" t="s">
        <v>2882</v>
      </c>
      <c r="AO5674" s="366" t="s">
        <v>2883</v>
      </c>
      <c r="AP5674" s="366" t="s">
        <v>2884</v>
      </c>
      <c r="AQ5674" s="366" t="s">
        <v>2885</v>
      </c>
      <c r="AR5674" s="366" t="s">
        <v>2886</v>
      </c>
      <c r="AS5674" s="366" t="s">
        <v>2887</v>
      </c>
      <c r="AT5674" s="366" t="s">
        <v>2888</v>
      </c>
      <c r="AU5674" s="366" t="s">
        <v>2889</v>
      </c>
      <c r="AV5674" s="366" t="s">
        <v>2890</v>
      </c>
      <c r="AW5674" s="368" t="s">
        <v>2895</v>
      </c>
    </row>
    <row r="5675" spans="1:49">
      <c r="A5675" s="33"/>
      <c r="B5675" s="34"/>
      <c r="C5675" s="34"/>
      <c r="D5675" s="34"/>
      <c r="E5675" s="35"/>
      <c r="F5675" s="36"/>
      <c r="G5675" s="36"/>
      <c r="H5675" s="36"/>
      <c r="I5675" s="34"/>
      <c r="J5675" s="202" t="s">
        <v>1224</v>
      </c>
      <c r="K5675" s="202">
        <v>1</v>
      </c>
      <c r="L5675" s="202">
        <v>2</v>
      </c>
      <c r="M5675" s="202">
        <v>3</v>
      </c>
      <c r="N5675" s="202">
        <v>4</v>
      </c>
      <c r="O5675" s="202">
        <v>5</v>
      </c>
      <c r="P5675" s="202">
        <v>6</v>
      </c>
      <c r="Q5675" s="202">
        <v>7</v>
      </c>
      <c r="R5675" s="202">
        <v>8</v>
      </c>
      <c r="S5675" s="202">
        <v>9</v>
      </c>
      <c r="T5675" s="202">
        <v>10</v>
      </c>
      <c r="U5675" s="202">
        <v>13</v>
      </c>
      <c r="V5675" s="202">
        <v>14</v>
      </c>
      <c r="W5675" s="202" t="s">
        <v>1224</v>
      </c>
      <c r="X5675" s="202">
        <v>1</v>
      </c>
      <c r="Y5675" s="202">
        <v>2</v>
      </c>
      <c r="Z5675" s="202">
        <v>3</v>
      </c>
      <c r="AA5675" s="202">
        <v>4</v>
      </c>
      <c r="AB5675" s="202">
        <v>5</v>
      </c>
      <c r="AC5675" s="202">
        <v>6</v>
      </c>
      <c r="AD5675" s="202">
        <v>7</v>
      </c>
      <c r="AE5675" s="202">
        <v>8</v>
      </c>
      <c r="AF5675" s="202">
        <v>9</v>
      </c>
      <c r="AG5675" s="202">
        <v>10</v>
      </c>
      <c r="AH5675" s="202">
        <v>13</v>
      </c>
      <c r="AI5675" s="202">
        <v>14</v>
      </c>
      <c r="AJ5675" s="202" t="s">
        <v>1224</v>
      </c>
      <c r="AK5675" s="202">
        <v>1</v>
      </c>
      <c r="AL5675" s="202">
        <v>2</v>
      </c>
      <c r="AM5675" s="202">
        <v>3</v>
      </c>
      <c r="AN5675" s="202">
        <v>4</v>
      </c>
      <c r="AO5675" s="202">
        <v>5</v>
      </c>
      <c r="AP5675" s="202">
        <v>6</v>
      </c>
      <c r="AQ5675" s="202">
        <v>7</v>
      </c>
      <c r="AR5675" s="202">
        <v>8</v>
      </c>
      <c r="AS5675" s="202">
        <v>9</v>
      </c>
      <c r="AT5675" s="202">
        <v>10</v>
      </c>
      <c r="AU5675" s="202">
        <v>13</v>
      </c>
      <c r="AV5675" s="202">
        <v>14</v>
      </c>
      <c r="AW5675" s="202">
        <v>15</v>
      </c>
    </row>
    <row r="5676" spans="1:49">
      <c r="A5676" s="37"/>
      <c r="B5676" s="38"/>
      <c r="C5676" s="38"/>
      <c r="D5676" s="38"/>
      <c r="E5676" s="60"/>
      <c r="F5676" s="61"/>
      <c r="G5676" s="61"/>
      <c r="H5676" s="61"/>
      <c r="I5676" s="38"/>
      <c r="J5676" s="134"/>
      <c r="K5676" s="134"/>
      <c r="L5676" s="134"/>
      <c r="M5676" s="134"/>
      <c r="N5676" s="134"/>
      <c r="O5676" s="134"/>
      <c r="P5676" s="134"/>
      <c r="Q5676" s="134"/>
      <c r="R5676" s="134"/>
      <c r="S5676" s="134"/>
      <c r="T5676" s="134"/>
      <c r="U5676" s="134"/>
      <c r="V5676" s="134"/>
      <c r="W5676" s="134"/>
      <c r="X5676" s="134"/>
      <c r="Y5676" s="134"/>
      <c r="Z5676" s="134"/>
      <c r="AA5676" s="134"/>
      <c r="AB5676" s="134"/>
      <c r="AC5676" s="134"/>
      <c r="AD5676" s="134"/>
      <c r="AE5676" s="134"/>
      <c r="AF5676" s="134"/>
      <c r="AG5676" s="134"/>
      <c r="AH5676" s="134"/>
      <c r="AI5676" s="134"/>
      <c r="AJ5676" s="134"/>
      <c r="AK5676" s="134"/>
      <c r="AL5676" s="134"/>
      <c r="AM5676" s="134"/>
      <c r="AN5676" s="134"/>
      <c r="AO5676" s="134"/>
      <c r="AP5676" s="134"/>
      <c r="AQ5676" s="134"/>
      <c r="AR5676" s="134"/>
      <c r="AS5676" s="134"/>
      <c r="AT5676" s="134"/>
      <c r="AU5676" s="134"/>
      <c r="AV5676" s="134"/>
      <c r="AW5676" s="134"/>
    </row>
    <row r="5677" spans="1:49">
      <c r="A5677" s="92" t="s">
        <v>797</v>
      </c>
      <c r="B5677" s="93" t="s">
        <v>1031</v>
      </c>
      <c r="C5677" s="93" t="s">
        <v>1166</v>
      </c>
      <c r="D5677" s="460"/>
      <c r="E5677" s="531"/>
      <c r="F5677" s="50"/>
      <c r="G5677" s="50"/>
      <c r="H5677" s="50"/>
      <c r="I5677" s="41" t="s">
        <v>1546</v>
      </c>
      <c r="J5677" s="28"/>
      <c r="K5677" s="28"/>
      <c r="L5677" s="28"/>
      <c r="M5677" s="28"/>
      <c r="N5677" s="28"/>
      <c r="O5677" s="28"/>
      <c r="P5677" s="28"/>
      <c r="Q5677" s="28"/>
      <c r="R5677" s="28"/>
      <c r="S5677" s="28"/>
      <c r="T5677" s="28"/>
      <c r="U5677" s="28"/>
      <c r="V5677" s="28"/>
      <c r="W5677" s="28"/>
      <c r="X5677" s="28"/>
      <c r="Y5677" s="28"/>
      <c r="Z5677" s="28"/>
      <c r="AA5677" s="28"/>
      <c r="AB5677" s="28"/>
      <c r="AC5677" s="28"/>
      <c r="AD5677" s="28"/>
      <c r="AE5677" s="28"/>
      <c r="AF5677" s="28"/>
      <c r="AG5677" s="28"/>
      <c r="AH5677" s="28"/>
      <c r="AI5677" s="28"/>
      <c r="AJ5677" s="28"/>
      <c r="AK5677" s="28"/>
      <c r="AL5677" s="28"/>
      <c r="AM5677" s="28"/>
      <c r="AN5677" s="28"/>
      <c r="AO5677" s="28"/>
      <c r="AP5677" s="28"/>
      <c r="AQ5677" s="28"/>
      <c r="AR5677" s="28"/>
      <c r="AS5677" s="28"/>
      <c r="AT5677" s="28"/>
      <c r="AU5677" s="28"/>
      <c r="AV5677" s="28"/>
      <c r="AW5677" s="28"/>
    </row>
    <row r="5678" spans="1:49">
      <c r="A5678" s="48"/>
      <c r="B5678" s="260"/>
      <c r="C5678" s="260"/>
      <c r="D5678" s="369"/>
      <c r="E5678" s="531"/>
      <c r="F5678" s="50"/>
      <c r="G5678" s="50"/>
      <c r="H5678" s="50"/>
      <c r="I5678" s="108"/>
      <c r="J5678" s="28"/>
      <c r="K5678" s="28"/>
      <c r="L5678" s="28"/>
      <c r="M5678" s="28"/>
      <c r="N5678" s="28"/>
      <c r="O5678" s="28"/>
      <c r="P5678" s="28"/>
      <c r="Q5678" s="28"/>
      <c r="R5678" s="28"/>
      <c r="S5678" s="28"/>
      <c r="T5678" s="28"/>
      <c r="U5678" s="28"/>
      <c r="V5678" s="28"/>
      <c r="W5678" s="28"/>
      <c r="X5678" s="28"/>
      <c r="Y5678" s="28"/>
      <c r="Z5678" s="28"/>
      <c r="AA5678" s="28"/>
      <c r="AB5678" s="28"/>
      <c r="AC5678" s="28"/>
      <c r="AD5678" s="28"/>
      <c r="AE5678" s="28"/>
      <c r="AF5678" s="28"/>
      <c r="AG5678" s="28"/>
      <c r="AH5678" s="28"/>
      <c r="AI5678" s="28"/>
      <c r="AJ5678" s="28"/>
      <c r="AK5678" s="28"/>
      <c r="AL5678" s="28"/>
      <c r="AM5678" s="28"/>
      <c r="AN5678" s="28"/>
      <c r="AO5678" s="28"/>
      <c r="AP5678" s="28"/>
      <c r="AQ5678" s="28"/>
      <c r="AR5678" s="28"/>
      <c r="AS5678" s="28"/>
      <c r="AT5678" s="28"/>
      <c r="AU5678" s="28"/>
      <c r="AV5678" s="28"/>
      <c r="AW5678" s="28"/>
    </row>
    <row r="5679" spans="1:49">
      <c r="A5679" s="48"/>
      <c r="B5679" s="42"/>
      <c r="C5679" s="42"/>
      <c r="D5679" s="42"/>
      <c r="E5679" s="531"/>
      <c r="F5679" s="50"/>
      <c r="G5679" s="50"/>
      <c r="H5679" s="50"/>
      <c r="I5679" s="49" t="s">
        <v>1559</v>
      </c>
      <c r="J5679" s="12">
        <f>SUM(J5680,J5688,J5690)</f>
        <v>9800</v>
      </c>
      <c r="K5679" s="12">
        <f t="shared" ref="K5679:AT5679" si="1605">SUM(K5680,K5688,K5690)</f>
        <v>0</v>
      </c>
      <c r="L5679" s="12">
        <f t="shared" si="1605"/>
        <v>0</v>
      </c>
      <c r="M5679" s="12">
        <f t="shared" si="1605"/>
        <v>0</v>
      </c>
      <c r="N5679" s="12">
        <f t="shared" si="1605"/>
        <v>0</v>
      </c>
      <c r="O5679" s="12">
        <f t="shared" si="1605"/>
        <v>480</v>
      </c>
      <c r="P5679" s="12">
        <f t="shared" si="1605"/>
        <v>0</v>
      </c>
      <c r="Q5679" s="12">
        <f t="shared" si="1605"/>
        <v>0</v>
      </c>
      <c r="R5679" s="12">
        <f t="shared" si="1605"/>
        <v>0</v>
      </c>
      <c r="S5679" s="12">
        <f t="shared" si="1605"/>
        <v>3700</v>
      </c>
      <c r="T5679" s="12">
        <f t="shared" si="1605"/>
        <v>1216</v>
      </c>
      <c r="U5679" s="12">
        <v>5396</v>
      </c>
      <c r="V5679" s="12">
        <v>4404</v>
      </c>
      <c r="W5679" s="12">
        <f>SUM(W5680,W5688,W5690)</f>
        <v>0</v>
      </c>
      <c r="X5679" s="12">
        <f t="shared" si="1605"/>
        <v>0</v>
      </c>
      <c r="Y5679" s="12">
        <f t="shared" si="1605"/>
        <v>0</v>
      </c>
      <c r="Z5679" s="12">
        <f t="shared" si="1605"/>
        <v>0</v>
      </c>
      <c r="AA5679" s="12">
        <f t="shared" si="1605"/>
        <v>0</v>
      </c>
      <c r="AB5679" s="12">
        <f t="shared" si="1605"/>
        <v>0</v>
      </c>
      <c r="AC5679" s="12">
        <f t="shared" si="1605"/>
        <v>0</v>
      </c>
      <c r="AD5679" s="12">
        <f t="shared" si="1605"/>
        <v>0</v>
      </c>
      <c r="AE5679" s="12">
        <f t="shared" si="1605"/>
        <v>0</v>
      </c>
      <c r="AF5679" s="12">
        <f t="shared" si="1605"/>
        <v>0</v>
      </c>
      <c r="AG5679" s="12">
        <f t="shared" si="1605"/>
        <v>0</v>
      </c>
      <c r="AH5679" s="12">
        <v>0</v>
      </c>
      <c r="AI5679" s="12">
        <v>0</v>
      </c>
      <c r="AJ5679" s="12">
        <f>SUM(AJ5680,AJ5688,AJ5690)</f>
        <v>0</v>
      </c>
      <c r="AK5679" s="12">
        <f t="shared" si="1605"/>
        <v>0</v>
      </c>
      <c r="AL5679" s="12">
        <f t="shared" si="1605"/>
        <v>0</v>
      </c>
      <c r="AM5679" s="12">
        <f t="shared" si="1605"/>
        <v>0</v>
      </c>
      <c r="AN5679" s="12">
        <f t="shared" si="1605"/>
        <v>0</v>
      </c>
      <c r="AO5679" s="12">
        <f t="shared" si="1605"/>
        <v>0</v>
      </c>
      <c r="AP5679" s="12">
        <f t="shared" si="1605"/>
        <v>0</v>
      </c>
      <c r="AQ5679" s="12">
        <f t="shared" si="1605"/>
        <v>0</v>
      </c>
      <c r="AR5679" s="12">
        <f t="shared" si="1605"/>
        <v>0</v>
      </c>
      <c r="AS5679" s="12">
        <f t="shared" si="1605"/>
        <v>0</v>
      </c>
      <c r="AT5679" s="12">
        <f t="shared" si="1605"/>
        <v>0</v>
      </c>
      <c r="AU5679" s="12">
        <v>0</v>
      </c>
      <c r="AV5679" s="12">
        <v>0</v>
      </c>
      <c r="AW5679" s="12">
        <f t="shared" ref="AW5679:AW5710" si="1606">U5679+AH5679+AU5679</f>
        <v>5396</v>
      </c>
    </row>
    <row r="5680" spans="1:49">
      <c r="A5680" s="44" t="s">
        <v>797</v>
      </c>
      <c r="B5680" s="45" t="s">
        <v>1031</v>
      </c>
      <c r="C5680" s="45" t="s">
        <v>1166</v>
      </c>
      <c r="D5680" s="452" t="s">
        <v>3004</v>
      </c>
      <c r="E5680" s="213" t="s">
        <v>771</v>
      </c>
      <c r="F5680" s="65"/>
      <c r="G5680" s="65"/>
      <c r="H5680" s="65"/>
      <c r="I5680" s="260" t="s">
        <v>1500</v>
      </c>
      <c r="J5680" s="9">
        <f>SUM(J5681:J5682)</f>
        <v>0</v>
      </c>
      <c r="K5680" s="9">
        <f t="shared" ref="K5680:AT5680" si="1607">SUM(K5681:K5682)</f>
        <v>0</v>
      </c>
      <c r="L5680" s="9">
        <f t="shared" si="1607"/>
        <v>0</v>
      </c>
      <c r="M5680" s="9">
        <f t="shared" si="1607"/>
        <v>0</v>
      </c>
      <c r="N5680" s="9">
        <f t="shared" si="1607"/>
        <v>0</v>
      </c>
      <c r="O5680" s="9">
        <f t="shared" si="1607"/>
        <v>0</v>
      </c>
      <c r="P5680" s="9">
        <f t="shared" si="1607"/>
        <v>0</v>
      </c>
      <c r="Q5680" s="9">
        <f t="shared" si="1607"/>
        <v>0</v>
      </c>
      <c r="R5680" s="9">
        <f t="shared" si="1607"/>
        <v>0</v>
      </c>
      <c r="S5680" s="9">
        <f t="shared" si="1607"/>
        <v>0</v>
      </c>
      <c r="T5680" s="9">
        <f t="shared" si="1607"/>
        <v>0</v>
      </c>
      <c r="U5680" s="9">
        <v>0</v>
      </c>
      <c r="V5680" s="9">
        <v>0</v>
      </c>
      <c r="W5680" s="9">
        <f>SUM(W5681:W5682)</f>
        <v>0</v>
      </c>
      <c r="X5680" s="9">
        <f t="shared" si="1607"/>
        <v>0</v>
      </c>
      <c r="Y5680" s="9">
        <f t="shared" si="1607"/>
        <v>0</v>
      </c>
      <c r="Z5680" s="9">
        <f t="shared" si="1607"/>
        <v>0</v>
      </c>
      <c r="AA5680" s="9">
        <f t="shared" si="1607"/>
        <v>0</v>
      </c>
      <c r="AB5680" s="9">
        <f t="shared" si="1607"/>
        <v>0</v>
      </c>
      <c r="AC5680" s="9">
        <f t="shared" si="1607"/>
        <v>0</v>
      </c>
      <c r="AD5680" s="9">
        <f t="shared" si="1607"/>
        <v>0</v>
      </c>
      <c r="AE5680" s="9">
        <f t="shared" si="1607"/>
        <v>0</v>
      </c>
      <c r="AF5680" s="9">
        <f t="shared" si="1607"/>
        <v>0</v>
      </c>
      <c r="AG5680" s="9">
        <f t="shared" si="1607"/>
        <v>0</v>
      </c>
      <c r="AH5680" s="9">
        <v>0</v>
      </c>
      <c r="AI5680" s="9">
        <v>0</v>
      </c>
      <c r="AJ5680" s="9">
        <f>SUM(AJ5681:AJ5682)</f>
        <v>0</v>
      </c>
      <c r="AK5680" s="9">
        <f t="shared" si="1607"/>
        <v>0</v>
      </c>
      <c r="AL5680" s="9">
        <f t="shared" si="1607"/>
        <v>0</v>
      </c>
      <c r="AM5680" s="9">
        <f t="shared" si="1607"/>
        <v>0</v>
      </c>
      <c r="AN5680" s="9">
        <f t="shared" si="1607"/>
        <v>0</v>
      </c>
      <c r="AO5680" s="9">
        <f t="shared" si="1607"/>
        <v>0</v>
      </c>
      <c r="AP5680" s="9">
        <f t="shared" si="1607"/>
        <v>0</v>
      </c>
      <c r="AQ5680" s="9">
        <f t="shared" si="1607"/>
        <v>0</v>
      </c>
      <c r="AR5680" s="9">
        <f t="shared" si="1607"/>
        <v>0</v>
      </c>
      <c r="AS5680" s="9">
        <f t="shared" si="1607"/>
        <v>0</v>
      </c>
      <c r="AT5680" s="9">
        <f t="shared" si="1607"/>
        <v>0</v>
      </c>
      <c r="AU5680" s="9">
        <v>0</v>
      </c>
      <c r="AV5680" s="9">
        <v>0</v>
      </c>
      <c r="AW5680" s="9">
        <f t="shared" si="1606"/>
        <v>0</v>
      </c>
    </row>
    <row r="5681" spans="1:49">
      <c r="A5681" s="44" t="s">
        <v>797</v>
      </c>
      <c r="B5681" s="45" t="s">
        <v>1031</v>
      </c>
      <c r="C5681" s="45" t="s">
        <v>1166</v>
      </c>
      <c r="D5681" s="452" t="s">
        <v>3004</v>
      </c>
      <c r="E5681" s="367" t="s">
        <v>834</v>
      </c>
      <c r="F5681" s="50"/>
      <c r="G5681" s="468" t="s">
        <v>3076</v>
      </c>
      <c r="H5681" s="50" t="s">
        <v>2334</v>
      </c>
      <c r="I5681" s="42" t="s">
        <v>1165</v>
      </c>
      <c r="U5681" s="15">
        <v>0</v>
      </c>
      <c r="V5681" s="15">
        <v>0</v>
      </c>
      <c r="AH5681" s="15">
        <v>0</v>
      </c>
      <c r="AI5681" s="15">
        <v>0</v>
      </c>
      <c r="AU5681" s="15">
        <v>0</v>
      </c>
      <c r="AV5681" s="15">
        <v>0</v>
      </c>
      <c r="AW5681" s="15">
        <f t="shared" si="1606"/>
        <v>0</v>
      </c>
    </row>
    <row r="5682" spans="1:49">
      <c r="A5682" s="44" t="s">
        <v>797</v>
      </c>
      <c r="B5682" s="45" t="s">
        <v>1031</v>
      </c>
      <c r="C5682" s="45" t="s">
        <v>1166</v>
      </c>
      <c r="D5682" s="452" t="s">
        <v>3004</v>
      </c>
      <c r="E5682" s="367" t="s">
        <v>772</v>
      </c>
      <c r="F5682" s="50"/>
      <c r="G5682" s="468" t="s">
        <v>3076</v>
      </c>
      <c r="H5682" s="50" t="s">
        <v>2334</v>
      </c>
      <c r="I5682" s="42" t="s">
        <v>1227</v>
      </c>
      <c r="J5682" s="15">
        <f>SUM(J5683:J5687)</f>
        <v>0</v>
      </c>
      <c r="K5682" s="15">
        <f t="shared" ref="K5682:AT5682" si="1608">SUM(K5683:K5687)</f>
        <v>0</v>
      </c>
      <c r="L5682" s="15">
        <f t="shared" si="1608"/>
        <v>0</v>
      </c>
      <c r="M5682" s="15">
        <f t="shared" si="1608"/>
        <v>0</v>
      </c>
      <c r="N5682" s="15">
        <f t="shared" si="1608"/>
        <v>0</v>
      </c>
      <c r="O5682" s="15">
        <f t="shared" si="1608"/>
        <v>0</v>
      </c>
      <c r="P5682" s="15">
        <f t="shared" si="1608"/>
        <v>0</v>
      </c>
      <c r="Q5682" s="15">
        <f t="shared" si="1608"/>
        <v>0</v>
      </c>
      <c r="R5682" s="15">
        <f t="shared" si="1608"/>
        <v>0</v>
      </c>
      <c r="S5682" s="15">
        <f t="shared" si="1608"/>
        <v>0</v>
      </c>
      <c r="T5682" s="15">
        <f t="shared" si="1608"/>
        <v>0</v>
      </c>
      <c r="U5682" s="15">
        <v>0</v>
      </c>
      <c r="V5682" s="15">
        <v>0</v>
      </c>
      <c r="W5682" s="15">
        <f>SUM(W5683:W5687)</f>
        <v>0</v>
      </c>
      <c r="X5682" s="15">
        <f t="shared" si="1608"/>
        <v>0</v>
      </c>
      <c r="Y5682" s="15">
        <f t="shared" si="1608"/>
        <v>0</v>
      </c>
      <c r="Z5682" s="15">
        <f t="shared" si="1608"/>
        <v>0</v>
      </c>
      <c r="AA5682" s="15">
        <f t="shared" si="1608"/>
        <v>0</v>
      </c>
      <c r="AB5682" s="15">
        <f t="shared" si="1608"/>
        <v>0</v>
      </c>
      <c r="AC5682" s="15">
        <f t="shared" si="1608"/>
        <v>0</v>
      </c>
      <c r="AD5682" s="15">
        <f t="shared" si="1608"/>
        <v>0</v>
      </c>
      <c r="AE5682" s="15">
        <f t="shared" si="1608"/>
        <v>0</v>
      </c>
      <c r="AF5682" s="15">
        <f t="shared" si="1608"/>
        <v>0</v>
      </c>
      <c r="AG5682" s="15">
        <f t="shared" si="1608"/>
        <v>0</v>
      </c>
      <c r="AH5682" s="15">
        <v>0</v>
      </c>
      <c r="AI5682" s="15">
        <v>0</v>
      </c>
      <c r="AJ5682" s="15">
        <f>SUM(AJ5683:AJ5687)</f>
        <v>0</v>
      </c>
      <c r="AK5682" s="15">
        <f t="shared" si="1608"/>
        <v>0</v>
      </c>
      <c r="AL5682" s="15">
        <f t="shared" si="1608"/>
        <v>0</v>
      </c>
      <c r="AM5682" s="15">
        <f t="shared" si="1608"/>
        <v>0</v>
      </c>
      <c r="AN5682" s="15">
        <f t="shared" si="1608"/>
        <v>0</v>
      </c>
      <c r="AO5682" s="15">
        <f t="shared" si="1608"/>
        <v>0</v>
      </c>
      <c r="AP5682" s="15">
        <f t="shared" si="1608"/>
        <v>0</v>
      </c>
      <c r="AQ5682" s="15">
        <f t="shared" si="1608"/>
        <v>0</v>
      </c>
      <c r="AR5682" s="15">
        <f t="shared" si="1608"/>
        <v>0</v>
      </c>
      <c r="AS5682" s="15">
        <f t="shared" si="1608"/>
        <v>0</v>
      </c>
      <c r="AT5682" s="15">
        <f t="shared" si="1608"/>
        <v>0</v>
      </c>
      <c r="AU5682" s="15">
        <v>0</v>
      </c>
      <c r="AV5682" s="15">
        <v>0</v>
      </c>
      <c r="AW5682" s="15">
        <f t="shared" si="1606"/>
        <v>0</v>
      </c>
    </row>
    <row r="5683" spans="1:49" s="144" customFormat="1">
      <c r="A5683" s="44" t="s">
        <v>797</v>
      </c>
      <c r="B5683" s="45" t="s">
        <v>1031</v>
      </c>
      <c r="C5683" s="45" t="s">
        <v>1166</v>
      </c>
      <c r="D5683" s="452" t="s">
        <v>3004</v>
      </c>
      <c r="E5683" s="140" t="s">
        <v>850</v>
      </c>
      <c r="F5683" s="141" t="s">
        <v>637</v>
      </c>
      <c r="G5683" s="468" t="s">
        <v>3076</v>
      </c>
      <c r="H5683" s="50" t="s">
        <v>2334</v>
      </c>
      <c r="I5683" s="142" t="s">
        <v>1119</v>
      </c>
      <c r="J5683" s="15"/>
      <c r="K5683" s="15"/>
      <c r="L5683" s="15"/>
      <c r="M5683" s="15"/>
      <c r="N5683" s="15"/>
      <c r="O5683" s="15"/>
      <c r="P5683" s="15"/>
      <c r="Q5683" s="15"/>
      <c r="R5683" s="15"/>
      <c r="S5683" s="15"/>
      <c r="T5683" s="15"/>
      <c r="U5683" s="15">
        <v>0</v>
      </c>
      <c r="V5683" s="15">
        <v>0</v>
      </c>
      <c r="W5683" s="15"/>
      <c r="X5683" s="15"/>
      <c r="Y5683" s="15"/>
      <c r="Z5683" s="15"/>
      <c r="AA5683" s="15"/>
      <c r="AB5683" s="15"/>
      <c r="AC5683" s="15"/>
      <c r="AD5683" s="15"/>
      <c r="AE5683" s="15"/>
      <c r="AF5683" s="15"/>
      <c r="AG5683" s="15"/>
      <c r="AH5683" s="15">
        <v>0</v>
      </c>
      <c r="AI5683" s="15">
        <v>0</v>
      </c>
      <c r="AJ5683" s="15"/>
      <c r="AK5683" s="15"/>
      <c r="AL5683" s="15"/>
      <c r="AM5683" s="15"/>
      <c r="AN5683" s="15"/>
      <c r="AO5683" s="15"/>
      <c r="AP5683" s="15"/>
      <c r="AQ5683" s="15"/>
      <c r="AR5683" s="15"/>
      <c r="AS5683" s="15"/>
      <c r="AT5683" s="15"/>
      <c r="AU5683" s="15">
        <v>0</v>
      </c>
      <c r="AV5683" s="15">
        <v>0</v>
      </c>
      <c r="AW5683" s="15">
        <f t="shared" si="1606"/>
        <v>0</v>
      </c>
    </row>
    <row r="5684" spans="1:49" s="144" customFormat="1">
      <c r="A5684" s="44" t="s">
        <v>797</v>
      </c>
      <c r="B5684" s="45" t="s">
        <v>1031</v>
      </c>
      <c r="C5684" s="45" t="s">
        <v>1166</v>
      </c>
      <c r="D5684" s="452" t="s">
        <v>3004</v>
      </c>
      <c r="E5684" s="140" t="s">
        <v>851</v>
      </c>
      <c r="F5684" s="141" t="s">
        <v>638</v>
      </c>
      <c r="G5684" s="468" t="s">
        <v>3076</v>
      </c>
      <c r="H5684" s="50" t="s">
        <v>2334</v>
      </c>
      <c r="I5684" s="142" t="s">
        <v>1290</v>
      </c>
      <c r="J5684" s="15"/>
      <c r="K5684" s="15"/>
      <c r="L5684" s="15"/>
      <c r="M5684" s="15"/>
      <c r="N5684" s="15"/>
      <c r="O5684" s="15"/>
      <c r="P5684" s="15"/>
      <c r="Q5684" s="15"/>
      <c r="R5684" s="15"/>
      <c r="S5684" s="15"/>
      <c r="T5684" s="15"/>
      <c r="U5684" s="15">
        <v>0</v>
      </c>
      <c r="V5684" s="15">
        <v>0</v>
      </c>
      <c r="W5684" s="15"/>
      <c r="X5684" s="15"/>
      <c r="Y5684" s="15"/>
      <c r="Z5684" s="15"/>
      <c r="AA5684" s="15"/>
      <c r="AB5684" s="15"/>
      <c r="AC5684" s="15"/>
      <c r="AD5684" s="15"/>
      <c r="AE5684" s="15"/>
      <c r="AF5684" s="15"/>
      <c r="AG5684" s="15"/>
      <c r="AH5684" s="15">
        <v>0</v>
      </c>
      <c r="AI5684" s="15">
        <v>0</v>
      </c>
      <c r="AJ5684" s="15"/>
      <c r="AK5684" s="15"/>
      <c r="AL5684" s="15"/>
      <c r="AM5684" s="15"/>
      <c r="AN5684" s="15"/>
      <c r="AO5684" s="15"/>
      <c r="AP5684" s="15"/>
      <c r="AQ5684" s="15"/>
      <c r="AR5684" s="15"/>
      <c r="AS5684" s="15"/>
      <c r="AT5684" s="15"/>
      <c r="AU5684" s="15">
        <v>0</v>
      </c>
      <c r="AV5684" s="15">
        <v>0</v>
      </c>
      <c r="AW5684" s="15">
        <f t="shared" si="1606"/>
        <v>0</v>
      </c>
    </row>
    <row r="5685" spans="1:49" s="144" customFormat="1">
      <c r="A5685" s="44" t="s">
        <v>797</v>
      </c>
      <c r="B5685" s="45" t="s">
        <v>1031</v>
      </c>
      <c r="C5685" s="45" t="s">
        <v>1166</v>
      </c>
      <c r="D5685" s="452" t="s">
        <v>3004</v>
      </c>
      <c r="E5685" s="140" t="s">
        <v>852</v>
      </c>
      <c r="F5685" s="141" t="s">
        <v>639</v>
      </c>
      <c r="G5685" s="468" t="s">
        <v>3076</v>
      </c>
      <c r="H5685" s="50" t="s">
        <v>2334</v>
      </c>
      <c r="I5685" s="142" t="s">
        <v>1733</v>
      </c>
      <c r="J5685" s="15"/>
      <c r="K5685" s="15"/>
      <c r="L5685" s="15"/>
      <c r="M5685" s="15"/>
      <c r="N5685" s="15"/>
      <c r="O5685" s="15"/>
      <c r="P5685" s="15"/>
      <c r="Q5685" s="15"/>
      <c r="R5685" s="15"/>
      <c r="S5685" s="15"/>
      <c r="T5685" s="15"/>
      <c r="U5685" s="15">
        <v>0</v>
      </c>
      <c r="V5685" s="15">
        <v>0</v>
      </c>
      <c r="W5685" s="15"/>
      <c r="X5685" s="15"/>
      <c r="Y5685" s="15"/>
      <c r="Z5685" s="15"/>
      <c r="AA5685" s="15"/>
      <c r="AB5685" s="15"/>
      <c r="AC5685" s="15"/>
      <c r="AD5685" s="15"/>
      <c r="AE5685" s="15"/>
      <c r="AF5685" s="15"/>
      <c r="AG5685" s="15"/>
      <c r="AH5685" s="15">
        <v>0</v>
      </c>
      <c r="AI5685" s="15">
        <v>0</v>
      </c>
      <c r="AJ5685" s="15"/>
      <c r="AK5685" s="15"/>
      <c r="AL5685" s="15"/>
      <c r="AM5685" s="15"/>
      <c r="AN5685" s="15"/>
      <c r="AO5685" s="15"/>
      <c r="AP5685" s="15"/>
      <c r="AQ5685" s="15"/>
      <c r="AR5685" s="15"/>
      <c r="AS5685" s="15"/>
      <c r="AT5685" s="15"/>
      <c r="AU5685" s="15">
        <v>0</v>
      </c>
      <c r="AV5685" s="15">
        <v>0</v>
      </c>
      <c r="AW5685" s="15">
        <f t="shared" si="1606"/>
        <v>0</v>
      </c>
    </row>
    <row r="5686" spans="1:49" s="144" customFormat="1">
      <c r="A5686" s="44" t="s">
        <v>797</v>
      </c>
      <c r="B5686" s="45" t="s">
        <v>1031</v>
      </c>
      <c r="C5686" s="45" t="s">
        <v>1166</v>
      </c>
      <c r="D5686" s="452" t="s">
        <v>3004</v>
      </c>
      <c r="E5686" s="140" t="s">
        <v>853</v>
      </c>
      <c r="F5686" s="141" t="s">
        <v>640</v>
      </c>
      <c r="G5686" s="468" t="s">
        <v>3076</v>
      </c>
      <c r="H5686" s="50" t="s">
        <v>2334</v>
      </c>
      <c r="I5686" s="142" t="s">
        <v>1734</v>
      </c>
      <c r="J5686" s="15"/>
      <c r="K5686" s="15"/>
      <c r="L5686" s="15"/>
      <c r="M5686" s="15"/>
      <c r="N5686" s="15"/>
      <c r="O5686" s="15"/>
      <c r="P5686" s="15"/>
      <c r="Q5686" s="15"/>
      <c r="R5686" s="15"/>
      <c r="S5686" s="15"/>
      <c r="T5686" s="15"/>
      <c r="U5686" s="15">
        <v>0</v>
      </c>
      <c r="V5686" s="15">
        <v>0</v>
      </c>
      <c r="W5686" s="15"/>
      <c r="X5686" s="15"/>
      <c r="Y5686" s="15"/>
      <c r="Z5686" s="15"/>
      <c r="AA5686" s="15"/>
      <c r="AB5686" s="15"/>
      <c r="AC5686" s="15"/>
      <c r="AD5686" s="15"/>
      <c r="AE5686" s="15"/>
      <c r="AF5686" s="15"/>
      <c r="AG5686" s="15"/>
      <c r="AH5686" s="15">
        <v>0</v>
      </c>
      <c r="AI5686" s="15">
        <v>0</v>
      </c>
      <c r="AJ5686" s="15"/>
      <c r="AK5686" s="15"/>
      <c r="AL5686" s="15"/>
      <c r="AM5686" s="15"/>
      <c r="AN5686" s="15"/>
      <c r="AO5686" s="15"/>
      <c r="AP5686" s="15"/>
      <c r="AQ5686" s="15"/>
      <c r="AR5686" s="15"/>
      <c r="AS5686" s="15"/>
      <c r="AT5686" s="15"/>
      <c r="AU5686" s="15">
        <v>0</v>
      </c>
      <c r="AV5686" s="15">
        <v>0</v>
      </c>
      <c r="AW5686" s="15">
        <f t="shared" si="1606"/>
        <v>0</v>
      </c>
    </row>
    <row r="5687" spans="1:49" s="144" customFormat="1">
      <c r="A5687" s="44" t="s">
        <v>797</v>
      </c>
      <c r="B5687" s="45" t="s">
        <v>1031</v>
      </c>
      <c r="C5687" s="45" t="s">
        <v>1166</v>
      </c>
      <c r="D5687" s="452" t="s">
        <v>3004</v>
      </c>
      <c r="E5687" s="140" t="s">
        <v>854</v>
      </c>
      <c r="F5687" s="141" t="s">
        <v>641</v>
      </c>
      <c r="G5687" s="468" t="s">
        <v>3076</v>
      </c>
      <c r="H5687" s="50" t="s">
        <v>2334</v>
      </c>
      <c r="I5687" s="142" t="s">
        <v>1735</v>
      </c>
      <c r="J5687" s="15"/>
      <c r="K5687" s="15"/>
      <c r="L5687" s="15"/>
      <c r="M5687" s="15"/>
      <c r="N5687" s="15"/>
      <c r="O5687" s="15"/>
      <c r="P5687" s="15"/>
      <c r="Q5687" s="15"/>
      <c r="R5687" s="15"/>
      <c r="S5687" s="15"/>
      <c r="T5687" s="15"/>
      <c r="U5687" s="15">
        <v>0</v>
      </c>
      <c r="V5687" s="15">
        <v>0</v>
      </c>
      <c r="W5687" s="15"/>
      <c r="X5687" s="15"/>
      <c r="Y5687" s="15"/>
      <c r="Z5687" s="15"/>
      <c r="AA5687" s="15"/>
      <c r="AB5687" s="15"/>
      <c r="AC5687" s="15"/>
      <c r="AD5687" s="15"/>
      <c r="AE5687" s="15"/>
      <c r="AF5687" s="15"/>
      <c r="AG5687" s="15"/>
      <c r="AH5687" s="15">
        <v>0</v>
      </c>
      <c r="AI5687" s="15">
        <v>0</v>
      </c>
      <c r="AJ5687" s="15"/>
      <c r="AK5687" s="15"/>
      <c r="AL5687" s="15"/>
      <c r="AM5687" s="15"/>
      <c r="AN5687" s="15"/>
      <c r="AO5687" s="15"/>
      <c r="AP5687" s="15"/>
      <c r="AQ5687" s="15"/>
      <c r="AR5687" s="15"/>
      <c r="AS5687" s="15"/>
      <c r="AT5687" s="15"/>
      <c r="AU5687" s="15">
        <v>0</v>
      </c>
      <c r="AV5687" s="15">
        <v>0</v>
      </c>
      <c r="AW5687" s="15">
        <f t="shared" si="1606"/>
        <v>0</v>
      </c>
    </row>
    <row r="5688" spans="1:49">
      <c r="A5688" s="44" t="s">
        <v>797</v>
      </c>
      <c r="B5688" s="45" t="s">
        <v>1031</v>
      </c>
      <c r="C5688" s="45" t="s">
        <v>1166</v>
      </c>
      <c r="D5688" s="452" t="s">
        <v>3004</v>
      </c>
      <c r="E5688" s="213" t="s">
        <v>773</v>
      </c>
      <c r="F5688" s="65"/>
      <c r="G5688" s="65"/>
      <c r="H5688" s="65"/>
      <c r="I5688" s="260" t="s">
        <v>1362</v>
      </c>
      <c r="J5688" s="9">
        <f>SUM(J5689)</f>
        <v>0</v>
      </c>
      <c r="K5688" s="9">
        <f t="shared" ref="K5688:AT5688" si="1609">SUM(K5689)</f>
        <v>0</v>
      </c>
      <c r="L5688" s="9">
        <f t="shared" si="1609"/>
        <v>0</v>
      </c>
      <c r="M5688" s="9">
        <f t="shared" si="1609"/>
        <v>0</v>
      </c>
      <c r="N5688" s="9">
        <f t="shared" si="1609"/>
        <v>0</v>
      </c>
      <c r="O5688" s="9">
        <f t="shared" si="1609"/>
        <v>0</v>
      </c>
      <c r="P5688" s="9">
        <f t="shared" si="1609"/>
        <v>0</v>
      </c>
      <c r="Q5688" s="9">
        <f t="shared" si="1609"/>
        <v>0</v>
      </c>
      <c r="R5688" s="9">
        <f t="shared" si="1609"/>
        <v>0</v>
      </c>
      <c r="S5688" s="9">
        <f t="shared" si="1609"/>
        <v>0</v>
      </c>
      <c r="T5688" s="9">
        <f t="shared" si="1609"/>
        <v>0</v>
      </c>
      <c r="U5688" s="9">
        <v>0</v>
      </c>
      <c r="V5688" s="9">
        <v>0</v>
      </c>
      <c r="W5688" s="9">
        <f>SUM(W5689)</f>
        <v>0</v>
      </c>
      <c r="X5688" s="9">
        <f t="shared" si="1609"/>
        <v>0</v>
      </c>
      <c r="Y5688" s="9">
        <f t="shared" si="1609"/>
        <v>0</v>
      </c>
      <c r="Z5688" s="9">
        <f t="shared" si="1609"/>
        <v>0</v>
      </c>
      <c r="AA5688" s="9">
        <f t="shared" si="1609"/>
        <v>0</v>
      </c>
      <c r="AB5688" s="9">
        <f t="shared" si="1609"/>
        <v>0</v>
      </c>
      <c r="AC5688" s="9">
        <f t="shared" si="1609"/>
        <v>0</v>
      </c>
      <c r="AD5688" s="9">
        <f t="shared" si="1609"/>
        <v>0</v>
      </c>
      <c r="AE5688" s="9">
        <f t="shared" si="1609"/>
        <v>0</v>
      </c>
      <c r="AF5688" s="9">
        <f t="shared" si="1609"/>
        <v>0</v>
      </c>
      <c r="AG5688" s="9">
        <f t="shared" si="1609"/>
        <v>0</v>
      </c>
      <c r="AH5688" s="9">
        <v>0</v>
      </c>
      <c r="AI5688" s="9">
        <v>0</v>
      </c>
      <c r="AJ5688" s="9">
        <f>SUM(AJ5689)</f>
        <v>0</v>
      </c>
      <c r="AK5688" s="9">
        <f t="shared" si="1609"/>
        <v>0</v>
      </c>
      <c r="AL5688" s="9">
        <f t="shared" si="1609"/>
        <v>0</v>
      </c>
      <c r="AM5688" s="9">
        <f t="shared" si="1609"/>
        <v>0</v>
      </c>
      <c r="AN5688" s="9">
        <f t="shared" si="1609"/>
        <v>0</v>
      </c>
      <c r="AO5688" s="9">
        <f t="shared" si="1609"/>
        <v>0</v>
      </c>
      <c r="AP5688" s="9">
        <f t="shared" si="1609"/>
        <v>0</v>
      </c>
      <c r="AQ5688" s="9">
        <f t="shared" si="1609"/>
        <v>0</v>
      </c>
      <c r="AR5688" s="9">
        <f t="shared" si="1609"/>
        <v>0</v>
      </c>
      <c r="AS5688" s="9">
        <f t="shared" si="1609"/>
        <v>0</v>
      </c>
      <c r="AT5688" s="9">
        <f t="shared" si="1609"/>
        <v>0</v>
      </c>
      <c r="AU5688" s="9">
        <v>0</v>
      </c>
      <c r="AV5688" s="9">
        <v>0</v>
      </c>
      <c r="AW5688" s="9">
        <f t="shared" si="1606"/>
        <v>0</v>
      </c>
    </row>
    <row r="5689" spans="1:49">
      <c r="A5689" s="44" t="s">
        <v>797</v>
      </c>
      <c r="B5689" s="45" t="s">
        <v>1031</v>
      </c>
      <c r="C5689" s="45" t="s">
        <v>1166</v>
      </c>
      <c r="D5689" s="452" t="s">
        <v>3004</v>
      </c>
      <c r="E5689" s="367" t="s">
        <v>785</v>
      </c>
      <c r="F5689" s="50"/>
      <c r="G5689" s="468" t="s">
        <v>3076</v>
      </c>
      <c r="H5689" s="50" t="s">
        <v>2334</v>
      </c>
      <c r="I5689" s="42" t="s">
        <v>1363</v>
      </c>
      <c r="U5689" s="15">
        <v>0</v>
      </c>
      <c r="V5689" s="15">
        <v>0</v>
      </c>
      <c r="AH5689" s="15">
        <v>0</v>
      </c>
      <c r="AI5689" s="15">
        <v>0</v>
      </c>
      <c r="AU5689" s="15">
        <v>0</v>
      </c>
      <c r="AV5689" s="15">
        <v>0</v>
      </c>
      <c r="AW5689" s="15">
        <f t="shared" si="1606"/>
        <v>0</v>
      </c>
    </row>
    <row r="5690" spans="1:49">
      <c r="A5690" s="44" t="s">
        <v>797</v>
      </c>
      <c r="B5690" s="45" t="s">
        <v>1031</v>
      </c>
      <c r="C5690" s="45" t="s">
        <v>1166</v>
      </c>
      <c r="D5690" s="452" t="s">
        <v>3004</v>
      </c>
      <c r="E5690" s="213" t="s">
        <v>1364</v>
      </c>
      <c r="F5690" s="65"/>
      <c r="G5690" s="65"/>
      <c r="H5690" s="65"/>
      <c r="I5690" s="260" t="s">
        <v>2104</v>
      </c>
      <c r="J5690" s="9">
        <f>SUM(J5691:J5700)</f>
        <v>9800</v>
      </c>
      <c r="K5690" s="9">
        <f t="shared" ref="K5690:AT5690" si="1610">SUM(K5691:K5700)</f>
        <v>0</v>
      </c>
      <c r="L5690" s="9">
        <f t="shared" si="1610"/>
        <v>0</v>
      </c>
      <c r="M5690" s="9">
        <f t="shared" si="1610"/>
        <v>0</v>
      </c>
      <c r="N5690" s="9">
        <f t="shared" si="1610"/>
        <v>0</v>
      </c>
      <c r="O5690" s="9">
        <f t="shared" si="1610"/>
        <v>480</v>
      </c>
      <c r="P5690" s="9">
        <f t="shared" si="1610"/>
        <v>0</v>
      </c>
      <c r="Q5690" s="9">
        <f t="shared" si="1610"/>
        <v>0</v>
      </c>
      <c r="R5690" s="9">
        <f t="shared" si="1610"/>
        <v>0</v>
      </c>
      <c r="S5690" s="9">
        <f t="shared" si="1610"/>
        <v>3700</v>
      </c>
      <c r="T5690" s="9">
        <f t="shared" si="1610"/>
        <v>1216</v>
      </c>
      <c r="U5690" s="9">
        <v>5396</v>
      </c>
      <c r="V5690" s="9">
        <v>4404</v>
      </c>
      <c r="W5690" s="9">
        <f>SUM(W5691:W5700)</f>
        <v>0</v>
      </c>
      <c r="X5690" s="9">
        <f t="shared" si="1610"/>
        <v>0</v>
      </c>
      <c r="Y5690" s="9">
        <f t="shared" si="1610"/>
        <v>0</v>
      </c>
      <c r="Z5690" s="9">
        <f t="shared" si="1610"/>
        <v>0</v>
      </c>
      <c r="AA5690" s="9">
        <f t="shared" si="1610"/>
        <v>0</v>
      </c>
      <c r="AB5690" s="9">
        <f t="shared" si="1610"/>
        <v>0</v>
      </c>
      <c r="AC5690" s="9">
        <f t="shared" si="1610"/>
        <v>0</v>
      </c>
      <c r="AD5690" s="9">
        <f t="shared" si="1610"/>
        <v>0</v>
      </c>
      <c r="AE5690" s="9">
        <f t="shared" si="1610"/>
        <v>0</v>
      </c>
      <c r="AF5690" s="9">
        <f t="shared" si="1610"/>
        <v>0</v>
      </c>
      <c r="AG5690" s="9">
        <f t="shared" si="1610"/>
        <v>0</v>
      </c>
      <c r="AH5690" s="9">
        <v>0</v>
      </c>
      <c r="AI5690" s="9">
        <v>0</v>
      </c>
      <c r="AJ5690" s="9">
        <f>SUM(AJ5691:AJ5700)</f>
        <v>0</v>
      </c>
      <c r="AK5690" s="9">
        <f t="shared" si="1610"/>
        <v>0</v>
      </c>
      <c r="AL5690" s="9">
        <f t="shared" si="1610"/>
        <v>0</v>
      </c>
      <c r="AM5690" s="9">
        <f t="shared" si="1610"/>
        <v>0</v>
      </c>
      <c r="AN5690" s="9">
        <f t="shared" si="1610"/>
        <v>0</v>
      </c>
      <c r="AO5690" s="9">
        <f t="shared" si="1610"/>
        <v>0</v>
      </c>
      <c r="AP5690" s="9">
        <f t="shared" si="1610"/>
        <v>0</v>
      </c>
      <c r="AQ5690" s="9">
        <f t="shared" si="1610"/>
        <v>0</v>
      </c>
      <c r="AR5690" s="9">
        <f t="shared" si="1610"/>
        <v>0</v>
      </c>
      <c r="AS5690" s="9">
        <f t="shared" si="1610"/>
        <v>0</v>
      </c>
      <c r="AT5690" s="9">
        <f t="shared" si="1610"/>
        <v>0</v>
      </c>
      <c r="AU5690" s="9">
        <v>0</v>
      </c>
      <c r="AV5690" s="9">
        <v>0</v>
      </c>
      <c r="AW5690" s="9">
        <f t="shared" si="1606"/>
        <v>5396</v>
      </c>
    </row>
    <row r="5691" spans="1:49">
      <c r="A5691" s="44" t="s">
        <v>797</v>
      </c>
      <c r="B5691" s="45" t="s">
        <v>1031</v>
      </c>
      <c r="C5691" s="45" t="s">
        <v>1166</v>
      </c>
      <c r="D5691" s="452" t="s">
        <v>3004</v>
      </c>
      <c r="E5691" s="367" t="s">
        <v>786</v>
      </c>
      <c r="F5691" s="50"/>
      <c r="G5691" s="468" t="s">
        <v>3076</v>
      </c>
      <c r="H5691" s="50" t="s">
        <v>2334</v>
      </c>
      <c r="I5691" s="42" t="s">
        <v>1191</v>
      </c>
      <c r="J5691" s="15">
        <v>1000</v>
      </c>
      <c r="U5691" s="15">
        <v>0</v>
      </c>
      <c r="V5691" s="15">
        <v>1000</v>
      </c>
      <c r="AH5691" s="15">
        <v>0</v>
      </c>
      <c r="AI5691" s="15">
        <v>0</v>
      </c>
      <c r="AU5691" s="15">
        <v>0</v>
      </c>
      <c r="AV5691" s="15">
        <v>0</v>
      </c>
      <c r="AW5691" s="15">
        <f t="shared" si="1606"/>
        <v>0</v>
      </c>
    </row>
    <row r="5692" spans="1:49">
      <c r="A5692" s="44" t="s">
        <v>797</v>
      </c>
      <c r="B5692" s="45" t="s">
        <v>1031</v>
      </c>
      <c r="C5692" s="45" t="s">
        <v>1166</v>
      </c>
      <c r="D5692" s="452" t="s">
        <v>3004</v>
      </c>
      <c r="E5692" s="367" t="s">
        <v>1528</v>
      </c>
      <c r="F5692" s="50"/>
      <c r="G5692" s="468" t="s">
        <v>3076</v>
      </c>
      <c r="H5692" s="50" t="s">
        <v>2334</v>
      </c>
      <c r="I5692" s="42" t="s">
        <v>989</v>
      </c>
      <c r="U5692" s="15">
        <v>0</v>
      </c>
      <c r="V5692" s="15">
        <v>0</v>
      </c>
      <c r="AH5692" s="15">
        <v>0</v>
      </c>
      <c r="AI5692" s="15">
        <v>0</v>
      </c>
      <c r="AU5692" s="15">
        <v>0</v>
      </c>
      <c r="AV5692" s="15">
        <v>0</v>
      </c>
      <c r="AW5692" s="15">
        <f t="shared" si="1606"/>
        <v>0</v>
      </c>
    </row>
    <row r="5693" spans="1:49">
      <c r="A5693" s="44" t="s">
        <v>797</v>
      </c>
      <c r="B5693" s="45" t="s">
        <v>1031</v>
      </c>
      <c r="C5693" s="45" t="s">
        <v>1166</v>
      </c>
      <c r="D5693" s="452" t="s">
        <v>3004</v>
      </c>
      <c r="E5693" s="367" t="s">
        <v>1679</v>
      </c>
      <c r="F5693" s="50"/>
      <c r="G5693" s="468" t="s">
        <v>3076</v>
      </c>
      <c r="H5693" s="50" t="s">
        <v>2334</v>
      </c>
      <c r="I5693" s="42" t="s">
        <v>1048</v>
      </c>
      <c r="U5693" s="15">
        <v>0</v>
      </c>
      <c r="V5693" s="15">
        <v>0</v>
      </c>
      <c r="AH5693" s="15">
        <v>0</v>
      </c>
      <c r="AI5693" s="15">
        <v>0</v>
      </c>
      <c r="AU5693" s="15">
        <v>0</v>
      </c>
      <c r="AV5693" s="15">
        <v>0</v>
      </c>
      <c r="AW5693" s="15">
        <f t="shared" si="1606"/>
        <v>0</v>
      </c>
    </row>
    <row r="5694" spans="1:49">
      <c r="A5694" s="44" t="s">
        <v>797</v>
      </c>
      <c r="B5694" s="45" t="s">
        <v>1031</v>
      </c>
      <c r="C5694" s="45" t="s">
        <v>1166</v>
      </c>
      <c r="D5694" s="452" t="s">
        <v>3004</v>
      </c>
      <c r="E5694" s="367" t="s">
        <v>787</v>
      </c>
      <c r="F5694" s="50"/>
      <c r="G5694" s="468" t="s">
        <v>3076</v>
      </c>
      <c r="H5694" s="50" t="s">
        <v>2334</v>
      </c>
      <c r="I5694" s="42" t="s">
        <v>2078</v>
      </c>
      <c r="U5694" s="15">
        <v>0</v>
      </c>
      <c r="V5694" s="15">
        <v>0</v>
      </c>
      <c r="AH5694" s="15">
        <v>0</v>
      </c>
      <c r="AI5694" s="15">
        <v>0</v>
      </c>
      <c r="AU5694" s="15">
        <v>0</v>
      </c>
      <c r="AV5694" s="15">
        <v>0</v>
      </c>
      <c r="AW5694" s="15">
        <f t="shared" si="1606"/>
        <v>0</v>
      </c>
    </row>
    <row r="5695" spans="1:49">
      <c r="A5695" s="44" t="s">
        <v>797</v>
      </c>
      <c r="B5695" s="45" t="s">
        <v>1031</v>
      </c>
      <c r="C5695" s="45" t="s">
        <v>1166</v>
      </c>
      <c r="D5695" s="452" t="s">
        <v>3004</v>
      </c>
      <c r="E5695" s="367" t="s">
        <v>1116</v>
      </c>
      <c r="F5695" s="50"/>
      <c r="G5695" s="468" t="s">
        <v>3076</v>
      </c>
      <c r="H5695" s="50" t="s">
        <v>2334</v>
      </c>
      <c r="I5695" s="42" t="s">
        <v>1487</v>
      </c>
      <c r="J5695" s="15">
        <v>4500</v>
      </c>
      <c r="S5695" s="15">
        <v>2500</v>
      </c>
      <c r="T5695" s="15">
        <v>500</v>
      </c>
      <c r="U5695" s="15">
        <v>3000</v>
      </c>
      <c r="V5695" s="15">
        <v>1500</v>
      </c>
      <c r="AH5695" s="15">
        <v>0</v>
      </c>
      <c r="AI5695" s="15">
        <v>0</v>
      </c>
      <c r="AU5695" s="15">
        <v>0</v>
      </c>
      <c r="AV5695" s="15">
        <v>0</v>
      </c>
      <c r="AW5695" s="15">
        <f t="shared" si="1606"/>
        <v>3000</v>
      </c>
    </row>
    <row r="5696" spans="1:49">
      <c r="A5696" s="44" t="s">
        <v>797</v>
      </c>
      <c r="B5696" s="45" t="s">
        <v>1031</v>
      </c>
      <c r="C5696" s="45" t="s">
        <v>1166</v>
      </c>
      <c r="D5696" s="452" t="s">
        <v>3004</v>
      </c>
      <c r="E5696" s="367" t="s">
        <v>1703</v>
      </c>
      <c r="F5696" s="50"/>
      <c r="G5696" s="468" t="s">
        <v>3076</v>
      </c>
      <c r="H5696" s="50" t="s">
        <v>2334</v>
      </c>
      <c r="I5696" s="42" t="s">
        <v>1047</v>
      </c>
      <c r="U5696" s="15">
        <v>0</v>
      </c>
      <c r="V5696" s="15">
        <v>0</v>
      </c>
      <c r="AH5696" s="15">
        <v>0</v>
      </c>
      <c r="AI5696" s="15">
        <v>0</v>
      </c>
      <c r="AU5696" s="15">
        <v>0</v>
      </c>
      <c r="AV5696" s="15">
        <v>0</v>
      </c>
      <c r="AW5696" s="15">
        <f t="shared" si="1606"/>
        <v>0</v>
      </c>
    </row>
    <row r="5697" spans="1:49">
      <c r="A5697" s="44" t="s">
        <v>797</v>
      </c>
      <c r="B5697" s="45" t="s">
        <v>1031</v>
      </c>
      <c r="C5697" s="45" t="s">
        <v>1166</v>
      </c>
      <c r="D5697" s="452" t="s">
        <v>3004</v>
      </c>
      <c r="E5697" s="367" t="s">
        <v>826</v>
      </c>
      <c r="F5697" s="50"/>
      <c r="G5697" s="468" t="s">
        <v>3076</v>
      </c>
      <c r="H5697" s="50" t="s">
        <v>2334</v>
      </c>
      <c r="I5697" s="42" t="s">
        <v>935</v>
      </c>
      <c r="U5697" s="15">
        <v>0</v>
      </c>
      <c r="V5697" s="15">
        <v>0</v>
      </c>
      <c r="AH5697" s="15">
        <v>0</v>
      </c>
      <c r="AI5697" s="15">
        <v>0</v>
      </c>
      <c r="AU5697" s="15">
        <v>0</v>
      </c>
      <c r="AV5697" s="15">
        <v>0</v>
      </c>
      <c r="AW5697" s="15">
        <f t="shared" si="1606"/>
        <v>0</v>
      </c>
    </row>
    <row r="5698" spans="1:49">
      <c r="A5698" s="44" t="s">
        <v>797</v>
      </c>
      <c r="B5698" s="45" t="s">
        <v>1031</v>
      </c>
      <c r="C5698" s="45" t="s">
        <v>1166</v>
      </c>
      <c r="D5698" s="452" t="s">
        <v>3004</v>
      </c>
      <c r="E5698" s="367" t="s">
        <v>1115</v>
      </c>
      <c r="F5698" s="50"/>
      <c r="G5698" s="468" t="s">
        <v>3076</v>
      </c>
      <c r="H5698" s="50" t="s">
        <v>2334</v>
      </c>
      <c r="I5698" s="42" t="s">
        <v>990</v>
      </c>
      <c r="J5698" s="15">
        <v>800</v>
      </c>
      <c r="S5698" s="15">
        <v>700</v>
      </c>
      <c r="U5698" s="15">
        <v>700</v>
      </c>
      <c r="V5698" s="15">
        <v>100</v>
      </c>
      <c r="AH5698" s="15">
        <v>0</v>
      </c>
      <c r="AI5698" s="15">
        <v>0</v>
      </c>
      <c r="AU5698" s="15">
        <v>0</v>
      </c>
      <c r="AV5698" s="15">
        <v>0</v>
      </c>
      <c r="AW5698" s="15">
        <f t="shared" si="1606"/>
        <v>700</v>
      </c>
    </row>
    <row r="5699" spans="1:49">
      <c r="A5699" s="44" t="s">
        <v>797</v>
      </c>
      <c r="B5699" s="45" t="s">
        <v>1031</v>
      </c>
      <c r="C5699" s="45" t="s">
        <v>1166</v>
      </c>
      <c r="D5699" s="452" t="s">
        <v>3004</v>
      </c>
      <c r="E5699" s="367" t="s">
        <v>1677</v>
      </c>
      <c r="F5699" s="50"/>
      <c r="G5699" s="468" t="s">
        <v>3076</v>
      </c>
      <c r="H5699" s="50" t="s">
        <v>2334</v>
      </c>
      <c r="I5699" s="42" t="s">
        <v>1688</v>
      </c>
      <c r="J5699" s="15">
        <v>3500</v>
      </c>
      <c r="O5699" s="15">
        <v>480</v>
      </c>
      <c r="S5699" s="15">
        <v>500</v>
      </c>
      <c r="T5699" s="15">
        <v>716</v>
      </c>
      <c r="U5699" s="15">
        <v>1696</v>
      </c>
      <c r="V5699" s="15">
        <v>1804</v>
      </c>
      <c r="AH5699" s="15">
        <v>0</v>
      </c>
      <c r="AI5699" s="15">
        <v>0</v>
      </c>
      <c r="AU5699" s="15">
        <v>0</v>
      </c>
      <c r="AV5699" s="15">
        <v>0</v>
      </c>
      <c r="AW5699" s="15">
        <f t="shared" si="1606"/>
        <v>1696</v>
      </c>
    </row>
    <row r="5700" spans="1:49">
      <c r="A5700" s="44" t="s">
        <v>797</v>
      </c>
      <c r="B5700" s="45" t="s">
        <v>1031</v>
      </c>
      <c r="C5700" s="45" t="s">
        <v>1166</v>
      </c>
      <c r="D5700" s="452" t="s">
        <v>3004</v>
      </c>
      <c r="E5700" s="367" t="s">
        <v>1677</v>
      </c>
      <c r="F5700" s="50" t="s">
        <v>642</v>
      </c>
      <c r="G5700" s="468" t="s">
        <v>3076</v>
      </c>
      <c r="H5700" s="50" t="s">
        <v>2334</v>
      </c>
      <c r="I5700" s="42" t="s">
        <v>25</v>
      </c>
      <c r="U5700" s="15">
        <v>0</v>
      </c>
      <c r="V5700" s="15">
        <v>0</v>
      </c>
      <c r="AH5700" s="15">
        <v>0</v>
      </c>
      <c r="AI5700" s="15">
        <v>0</v>
      </c>
      <c r="AU5700" s="15">
        <v>0</v>
      </c>
      <c r="AV5700" s="15">
        <v>0</v>
      </c>
      <c r="AW5700" s="15">
        <f t="shared" si="1606"/>
        <v>0</v>
      </c>
    </row>
    <row r="5701" spans="1:49">
      <c r="A5701" s="44"/>
      <c r="B5701" s="45"/>
      <c r="C5701" s="45"/>
      <c r="D5701" s="45"/>
      <c r="E5701" s="531"/>
      <c r="F5701" s="50"/>
      <c r="G5701" s="50"/>
      <c r="H5701" s="50"/>
      <c r="I5701" s="49" t="s">
        <v>3</v>
      </c>
      <c r="J5701" s="192">
        <f>SUM(J5702)</f>
        <v>0</v>
      </c>
      <c r="K5701" s="192">
        <f t="shared" ref="K5701:AT5701" si="1611">SUM(K5702)</f>
        <v>0</v>
      </c>
      <c r="L5701" s="192">
        <f t="shared" si="1611"/>
        <v>0</v>
      </c>
      <c r="M5701" s="192">
        <f t="shared" si="1611"/>
        <v>0</v>
      </c>
      <c r="N5701" s="192">
        <f t="shared" si="1611"/>
        <v>0</v>
      </c>
      <c r="O5701" s="192">
        <f t="shared" si="1611"/>
        <v>0</v>
      </c>
      <c r="P5701" s="192">
        <f t="shared" si="1611"/>
        <v>0</v>
      </c>
      <c r="Q5701" s="192">
        <f t="shared" si="1611"/>
        <v>0</v>
      </c>
      <c r="R5701" s="192">
        <f t="shared" si="1611"/>
        <v>0</v>
      </c>
      <c r="S5701" s="192">
        <f t="shared" si="1611"/>
        <v>0</v>
      </c>
      <c r="T5701" s="192">
        <f t="shared" si="1611"/>
        <v>0</v>
      </c>
      <c r="U5701" s="192">
        <v>0</v>
      </c>
      <c r="V5701" s="192">
        <v>0</v>
      </c>
      <c r="W5701" s="192">
        <f>SUM(W5702)</f>
        <v>0</v>
      </c>
      <c r="X5701" s="192">
        <f t="shared" si="1611"/>
        <v>0</v>
      </c>
      <c r="Y5701" s="192">
        <f t="shared" si="1611"/>
        <v>0</v>
      </c>
      <c r="Z5701" s="192">
        <f t="shared" si="1611"/>
        <v>0</v>
      </c>
      <c r="AA5701" s="192">
        <f t="shared" si="1611"/>
        <v>0</v>
      </c>
      <c r="AB5701" s="192">
        <f t="shared" si="1611"/>
        <v>0</v>
      </c>
      <c r="AC5701" s="192">
        <f t="shared" si="1611"/>
        <v>0</v>
      </c>
      <c r="AD5701" s="192">
        <f t="shared" si="1611"/>
        <v>0</v>
      </c>
      <c r="AE5701" s="192">
        <f t="shared" si="1611"/>
        <v>0</v>
      </c>
      <c r="AF5701" s="192">
        <f t="shared" si="1611"/>
        <v>0</v>
      </c>
      <c r="AG5701" s="192">
        <f t="shared" si="1611"/>
        <v>0</v>
      </c>
      <c r="AH5701" s="192">
        <v>0</v>
      </c>
      <c r="AI5701" s="192">
        <v>0</v>
      </c>
      <c r="AJ5701" s="192">
        <f>SUM(AJ5702)</f>
        <v>0</v>
      </c>
      <c r="AK5701" s="192">
        <f t="shared" si="1611"/>
        <v>0</v>
      </c>
      <c r="AL5701" s="192">
        <f t="shared" si="1611"/>
        <v>0</v>
      </c>
      <c r="AM5701" s="192">
        <f t="shared" si="1611"/>
        <v>0</v>
      </c>
      <c r="AN5701" s="192">
        <f t="shared" si="1611"/>
        <v>0</v>
      </c>
      <c r="AO5701" s="192">
        <f t="shared" si="1611"/>
        <v>0</v>
      </c>
      <c r="AP5701" s="192">
        <f t="shared" si="1611"/>
        <v>0</v>
      </c>
      <c r="AQ5701" s="192">
        <f t="shared" si="1611"/>
        <v>0</v>
      </c>
      <c r="AR5701" s="192">
        <f t="shared" si="1611"/>
        <v>0</v>
      </c>
      <c r="AS5701" s="192">
        <f t="shared" si="1611"/>
        <v>0</v>
      </c>
      <c r="AT5701" s="192">
        <f t="shared" si="1611"/>
        <v>0</v>
      </c>
      <c r="AU5701" s="192">
        <v>0</v>
      </c>
      <c r="AV5701" s="192">
        <v>0</v>
      </c>
      <c r="AW5701" s="192">
        <f t="shared" si="1606"/>
        <v>0</v>
      </c>
    </row>
    <row r="5702" spans="1:49">
      <c r="A5702" s="44" t="s">
        <v>797</v>
      </c>
      <c r="B5702" s="45" t="s">
        <v>1031</v>
      </c>
      <c r="C5702" s="45" t="s">
        <v>1166</v>
      </c>
      <c r="D5702" s="452" t="s">
        <v>3004</v>
      </c>
      <c r="E5702" s="213" t="s">
        <v>833</v>
      </c>
      <c r="F5702" s="65"/>
      <c r="G5702" s="65"/>
      <c r="H5702" s="65"/>
      <c r="I5702" s="53" t="s">
        <v>1</v>
      </c>
      <c r="J5702" s="19">
        <f>SUM(J5703:J5704)</f>
        <v>0</v>
      </c>
      <c r="K5702" s="19">
        <f t="shared" ref="K5702:AT5702" si="1612">SUM(K5703:K5704)</f>
        <v>0</v>
      </c>
      <c r="L5702" s="19">
        <f t="shared" si="1612"/>
        <v>0</v>
      </c>
      <c r="M5702" s="19">
        <f t="shared" si="1612"/>
        <v>0</v>
      </c>
      <c r="N5702" s="19">
        <f t="shared" si="1612"/>
        <v>0</v>
      </c>
      <c r="O5702" s="19">
        <f t="shared" si="1612"/>
        <v>0</v>
      </c>
      <c r="P5702" s="19">
        <f t="shared" si="1612"/>
        <v>0</v>
      </c>
      <c r="Q5702" s="19">
        <f t="shared" si="1612"/>
        <v>0</v>
      </c>
      <c r="R5702" s="19">
        <f t="shared" si="1612"/>
        <v>0</v>
      </c>
      <c r="S5702" s="19">
        <f t="shared" si="1612"/>
        <v>0</v>
      </c>
      <c r="T5702" s="19">
        <f t="shared" si="1612"/>
        <v>0</v>
      </c>
      <c r="U5702" s="19">
        <v>0</v>
      </c>
      <c r="V5702" s="19">
        <v>0</v>
      </c>
      <c r="W5702" s="19">
        <f>SUM(W5703:W5704)</f>
        <v>0</v>
      </c>
      <c r="X5702" s="19">
        <f t="shared" si="1612"/>
        <v>0</v>
      </c>
      <c r="Y5702" s="19">
        <f t="shared" si="1612"/>
        <v>0</v>
      </c>
      <c r="Z5702" s="19">
        <f t="shared" si="1612"/>
        <v>0</v>
      </c>
      <c r="AA5702" s="19">
        <f t="shared" si="1612"/>
        <v>0</v>
      </c>
      <c r="AB5702" s="19">
        <f t="shared" si="1612"/>
        <v>0</v>
      </c>
      <c r="AC5702" s="19">
        <f t="shared" si="1612"/>
        <v>0</v>
      </c>
      <c r="AD5702" s="19">
        <f t="shared" si="1612"/>
        <v>0</v>
      </c>
      <c r="AE5702" s="19">
        <f t="shared" si="1612"/>
        <v>0</v>
      </c>
      <c r="AF5702" s="19">
        <f t="shared" si="1612"/>
        <v>0</v>
      </c>
      <c r="AG5702" s="19">
        <f t="shared" si="1612"/>
        <v>0</v>
      </c>
      <c r="AH5702" s="19">
        <v>0</v>
      </c>
      <c r="AI5702" s="19">
        <v>0</v>
      </c>
      <c r="AJ5702" s="19">
        <f>SUM(AJ5703:AJ5704)</f>
        <v>0</v>
      </c>
      <c r="AK5702" s="19">
        <f t="shared" si="1612"/>
        <v>0</v>
      </c>
      <c r="AL5702" s="19">
        <f t="shared" si="1612"/>
        <v>0</v>
      </c>
      <c r="AM5702" s="19">
        <f t="shared" si="1612"/>
        <v>0</v>
      </c>
      <c r="AN5702" s="19">
        <f t="shared" si="1612"/>
        <v>0</v>
      </c>
      <c r="AO5702" s="19">
        <f t="shared" si="1612"/>
        <v>0</v>
      </c>
      <c r="AP5702" s="19">
        <f t="shared" si="1612"/>
        <v>0</v>
      </c>
      <c r="AQ5702" s="19">
        <f t="shared" si="1612"/>
        <v>0</v>
      </c>
      <c r="AR5702" s="19">
        <f t="shared" si="1612"/>
        <v>0</v>
      </c>
      <c r="AS5702" s="19">
        <f t="shared" si="1612"/>
        <v>0</v>
      </c>
      <c r="AT5702" s="19">
        <f t="shared" si="1612"/>
        <v>0</v>
      </c>
      <c r="AU5702" s="19">
        <v>0</v>
      </c>
      <c r="AV5702" s="19">
        <v>0</v>
      </c>
      <c r="AW5702" s="19">
        <f t="shared" si="1606"/>
        <v>0</v>
      </c>
    </row>
    <row r="5703" spans="1:49">
      <c r="A5703" s="44" t="s">
        <v>797</v>
      </c>
      <c r="B5703" s="45" t="s">
        <v>1031</v>
      </c>
      <c r="C5703" s="45" t="s">
        <v>1166</v>
      </c>
      <c r="D5703" s="452" t="s">
        <v>3004</v>
      </c>
      <c r="E5703" s="367" t="s">
        <v>1517</v>
      </c>
      <c r="F5703" s="50"/>
      <c r="G5703" s="468" t="s">
        <v>3076</v>
      </c>
      <c r="H5703" s="50" t="s">
        <v>2334</v>
      </c>
      <c r="I5703" s="56" t="s">
        <v>652</v>
      </c>
      <c r="U5703" s="15">
        <v>0</v>
      </c>
      <c r="V5703" s="15">
        <v>0</v>
      </c>
      <c r="AH5703" s="15">
        <v>0</v>
      </c>
      <c r="AI5703" s="15">
        <v>0</v>
      </c>
      <c r="AU5703" s="15">
        <v>0</v>
      </c>
      <c r="AV5703" s="15">
        <v>0</v>
      </c>
      <c r="AW5703" s="15">
        <f t="shared" si="1606"/>
        <v>0</v>
      </c>
    </row>
    <row r="5704" spans="1:49" s="59" customFormat="1">
      <c r="A5704" s="44" t="s">
        <v>797</v>
      </c>
      <c r="B5704" s="45" t="s">
        <v>1031</v>
      </c>
      <c r="C5704" s="45" t="s">
        <v>1166</v>
      </c>
      <c r="D5704" s="452" t="s">
        <v>3004</v>
      </c>
      <c r="E5704" s="57" t="s">
        <v>1517</v>
      </c>
      <c r="F5704" s="58" t="s">
        <v>2618</v>
      </c>
      <c r="G5704" s="468" t="s">
        <v>3076</v>
      </c>
      <c r="H5704" s="50" t="s">
        <v>2334</v>
      </c>
      <c r="I5704" s="188" t="s">
        <v>2584</v>
      </c>
      <c r="J5704" s="13"/>
      <c r="K5704" s="13"/>
      <c r="L5704" s="13"/>
      <c r="M5704" s="13"/>
      <c r="N5704" s="13"/>
      <c r="O5704" s="13"/>
      <c r="P5704" s="13"/>
      <c r="Q5704" s="13"/>
      <c r="R5704" s="13"/>
      <c r="S5704" s="13"/>
      <c r="T5704" s="13"/>
      <c r="U5704" s="13">
        <v>0</v>
      </c>
      <c r="V5704" s="13">
        <v>0</v>
      </c>
      <c r="W5704" s="13"/>
      <c r="X5704" s="13"/>
      <c r="Y5704" s="13"/>
      <c r="Z5704" s="13"/>
      <c r="AA5704" s="13"/>
      <c r="AB5704" s="13"/>
      <c r="AC5704" s="13"/>
      <c r="AD5704" s="13"/>
      <c r="AE5704" s="13"/>
      <c r="AF5704" s="13"/>
      <c r="AG5704" s="13"/>
      <c r="AH5704" s="13">
        <v>0</v>
      </c>
      <c r="AI5704" s="13">
        <v>0</v>
      </c>
      <c r="AJ5704" s="13"/>
      <c r="AK5704" s="13"/>
      <c r="AL5704" s="13"/>
      <c r="AM5704" s="13"/>
      <c r="AN5704" s="13"/>
      <c r="AO5704" s="13"/>
      <c r="AP5704" s="13"/>
      <c r="AQ5704" s="13"/>
      <c r="AR5704" s="13"/>
      <c r="AS5704" s="13"/>
      <c r="AT5704" s="13"/>
      <c r="AU5704" s="13">
        <v>0</v>
      </c>
      <c r="AV5704" s="13">
        <v>0</v>
      </c>
      <c r="AW5704" s="13">
        <f t="shared" si="1606"/>
        <v>0</v>
      </c>
    </row>
    <row r="5705" spans="1:49">
      <c r="A5705" s="303"/>
      <c r="B5705" s="304"/>
      <c r="C5705" s="304"/>
      <c r="D5705" s="304"/>
      <c r="E5705" s="307"/>
      <c r="F5705" s="302"/>
      <c r="G5705" s="302"/>
      <c r="H5705" s="302"/>
      <c r="I5705" s="305" t="s">
        <v>1157</v>
      </c>
      <c r="J5705" s="192">
        <f>SUM(J5706)</f>
        <v>0</v>
      </c>
      <c r="K5705" s="192">
        <f t="shared" ref="K5705:AT5706" si="1613">SUM(K5706)</f>
        <v>0</v>
      </c>
      <c r="L5705" s="192">
        <f t="shared" si="1613"/>
        <v>0</v>
      </c>
      <c r="M5705" s="192">
        <f t="shared" si="1613"/>
        <v>0</v>
      </c>
      <c r="N5705" s="192">
        <f t="shared" si="1613"/>
        <v>0</v>
      </c>
      <c r="O5705" s="192">
        <f t="shared" si="1613"/>
        <v>0</v>
      </c>
      <c r="P5705" s="192">
        <f t="shared" si="1613"/>
        <v>0</v>
      </c>
      <c r="Q5705" s="192">
        <f t="shared" si="1613"/>
        <v>0</v>
      </c>
      <c r="R5705" s="192">
        <f t="shared" si="1613"/>
        <v>0</v>
      </c>
      <c r="S5705" s="192">
        <f t="shared" si="1613"/>
        <v>0</v>
      </c>
      <c r="T5705" s="192">
        <f t="shared" si="1613"/>
        <v>0</v>
      </c>
      <c r="U5705" s="192">
        <v>0</v>
      </c>
      <c r="V5705" s="192">
        <v>0</v>
      </c>
      <c r="W5705" s="192">
        <f>SUM(W5706)</f>
        <v>0</v>
      </c>
      <c r="X5705" s="192">
        <f t="shared" si="1613"/>
        <v>0</v>
      </c>
      <c r="Y5705" s="192">
        <f t="shared" si="1613"/>
        <v>0</v>
      </c>
      <c r="Z5705" s="192">
        <f t="shared" si="1613"/>
        <v>0</v>
      </c>
      <c r="AA5705" s="192">
        <f t="shared" si="1613"/>
        <v>0</v>
      </c>
      <c r="AB5705" s="192">
        <f t="shared" si="1613"/>
        <v>0</v>
      </c>
      <c r="AC5705" s="192">
        <f t="shared" si="1613"/>
        <v>0</v>
      </c>
      <c r="AD5705" s="192">
        <f t="shared" si="1613"/>
        <v>0</v>
      </c>
      <c r="AE5705" s="192">
        <f t="shared" si="1613"/>
        <v>0</v>
      </c>
      <c r="AF5705" s="192">
        <f t="shared" si="1613"/>
        <v>0</v>
      </c>
      <c r="AG5705" s="192">
        <f t="shared" si="1613"/>
        <v>0</v>
      </c>
      <c r="AH5705" s="192">
        <v>0</v>
      </c>
      <c r="AI5705" s="192">
        <v>0</v>
      </c>
      <c r="AJ5705" s="192">
        <f>SUM(AJ5706)</f>
        <v>5000</v>
      </c>
      <c r="AK5705" s="192">
        <f t="shared" si="1613"/>
        <v>0</v>
      </c>
      <c r="AL5705" s="192">
        <f t="shared" si="1613"/>
        <v>0</v>
      </c>
      <c r="AM5705" s="192">
        <f t="shared" si="1613"/>
        <v>0</v>
      </c>
      <c r="AN5705" s="192">
        <f t="shared" si="1613"/>
        <v>0</v>
      </c>
      <c r="AO5705" s="192">
        <f t="shared" si="1613"/>
        <v>0</v>
      </c>
      <c r="AP5705" s="192">
        <f t="shared" si="1613"/>
        <v>5000</v>
      </c>
      <c r="AQ5705" s="192">
        <f t="shared" si="1613"/>
        <v>0</v>
      </c>
      <c r="AR5705" s="192">
        <f t="shared" si="1613"/>
        <v>0</v>
      </c>
      <c r="AS5705" s="192">
        <f t="shared" si="1613"/>
        <v>0</v>
      </c>
      <c r="AT5705" s="192">
        <f t="shared" si="1613"/>
        <v>0</v>
      </c>
      <c r="AU5705" s="192">
        <v>5000</v>
      </c>
      <c r="AV5705" s="192">
        <v>0</v>
      </c>
      <c r="AW5705" s="192">
        <f t="shared" si="1606"/>
        <v>5000</v>
      </c>
    </row>
    <row r="5706" spans="1:49">
      <c r="A5706" s="44" t="s">
        <v>797</v>
      </c>
      <c r="B5706" s="45" t="s">
        <v>1031</v>
      </c>
      <c r="C5706" s="45" t="s">
        <v>1166</v>
      </c>
      <c r="D5706" s="452" t="s">
        <v>3004</v>
      </c>
      <c r="E5706" s="541" t="s">
        <v>1402</v>
      </c>
      <c r="F5706" s="306"/>
      <c r="G5706" s="306"/>
      <c r="H5706" s="306"/>
      <c r="I5706" s="304" t="s">
        <v>1158</v>
      </c>
      <c r="J5706" s="19">
        <f>SUM(J5707)</f>
        <v>0</v>
      </c>
      <c r="K5706" s="19">
        <f t="shared" si="1613"/>
        <v>0</v>
      </c>
      <c r="L5706" s="19">
        <f t="shared" si="1613"/>
        <v>0</v>
      </c>
      <c r="M5706" s="19">
        <f t="shared" si="1613"/>
        <v>0</v>
      </c>
      <c r="N5706" s="19">
        <f t="shared" si="1613"/>
        <v>0</v>
      </c>
      <c r="O5706" s="19">
        <f t="shared" si="1613"/>
        <v>0</v>
      </c>
      <c r="P5706" s="19">
        <f t="shared" si="1613"/>
        <v>0</v>
      </c>
      <c r="Q5706" s="19">
        <f t="shared" si="1613"/>
        <v>0</v>
      </c>
      <c r="R5706" s="19">
        <f t="shared" si="1613"/>
        <v>0</v>
      </c>
      <c r="S5706" s="19">
        <f t="shared" si="1613"/>
        <v>0</v>
      </c>
      <c r="T5706" s="19">
        <f t="shared" si="1613"/>
        <v>0</v>
      </c>
      <c r="U5706" s="19">
        <v>0</v>
      </c>
      <c r="V5706" s="19">
        <v>0</v>
      </c>
      <c r="W5706" s="19">
        <f>SUM(W5707)</f>
        <v>0</v>
      </c>
      <c r="X5706" s="19">
        <f t="shared" si="1613"/>
        <v>0</v>
      </c>
      <c r="Y5706" s="19">
        <f t="shared" si="1613"/>
        <v>0</v>
      </c>
      <c r="Z5706" s="19">
        <f t="shared" si="1613"/>
        <v>0</v>
      </c>
      <c r="AA5706" s="19">
        <f t="shared" si="1613"/>
        <v>0</v>
      </c>
      <c r="AB5706" s="19">
        <f t="shared" si="1613"/>
        <v>0</v>
      </c>
      <c r="AC5706" s="19">
        <f t="shared" si="1613"/>
        <v>0</v>
      </c>
      <c r="AD5706" s="19">
        <f t="shared" si="1613"/>
        <v>0</v>
      </c>
      <c r="AE5706" s="19">
        <f t="shared" si="1613"/>
        <v>0</v>
      </c>
      <c r="AF5706" s="19">
        <f t="shared" si="1613"/>
        <v>0</v>
      </c>
      <c r="AG5706" s="19">
        <f t="shared" si="1613"/>
        <v>0</v>
      </c>
      <c r="AH5706" s="19">
        <v>0</v>
      </c>
      <c r="AI5706" s="19">
        <v>0</v>
      </c>
      <c r="AJ5706" s="19">
        <f>SUM(AJ5707)</f>
        <v>5000</v>
      </c>
      <c r="AK5706" s="19">
        <f t="shared" si="1613"/>
        <v>0</v>
      </c>
      <c r="AL5706" s="19">
        <f t="shared" si="1613"/>
        <v>0</v>
      </c>
      <c r="AM5706" s="19">
        <f t="shared" si="1613"/>
        <v>0</v>
      </c>
      <c r="AN5706" s="19">
        <f t="shared" si="1613"/>
        <v>0</v>
      </c>
      <c r="AO5706" s="19">
        <f t="shared" si="1613"/>
        <v>0</v>
      </c>
      <c r="AP5706" s="19">
        <f t="shared" si="1613"/>
        <v>5000</v>
      </c>
      <c r="AQ5706" s="19">
        <f t="shared" si="1613"/>
        <v>0</v>
      </c>
      <c r="AR5706" s="19">
        <f t="shared" si="1613"/>
        <v>0</v>
      </c>
      <c r="AS5706" s="19">
        <f t="shared" si="1613"/>
        <v>0</v>
      </c>
      <c r="AT5706" s="19">
        <f t="shared" si="1613"/>
        <v>0</v>
      </c>
      <c r="AU5706" s="19">
        <v>5000</v>
      </c>
      <c r="AV5706" s="19">
        <v>0</v>
      </c>
      <c r="AW5706" s="19">
        <f t="shared" si="1606"/>
        <v>5000</v>
      </c>
    </row>
    <row r="5707" spans="1:49" s="505" customFormat="1">
      <c r="A5707" s="478" t="s">
        <v>797</v>
      </c>
      <c r="B5707" s="479" t="s">
        <v>1031</v>
      </c>
      <c r="C5707" s="479" t="s">
        <v>1166</v>
      </c>
      <c r="D5707" s="480" t="s">
        <v>3004</v>
      </c>
      <c r="E5707" s="513" t="s">
        <v>1409</v>
      </c>
      <c r="F5707" s="514"/>
      <c r="G5707" s="483" t="s">
        <v>3076</v>
      </c>
      <c r="H5707" s="514" t="s">
        <v>2334</v>
      </c>
      <c r="I5707" s="515" t="s">
        <v>1691</v>
      </c>
      <c r="J5707" s="496"/>
      <c r="K5707" s="496"/>
      <c r="L5707" s="496"/>
      <c r="M5707" s="496"/>
      <c r="N5707" s="496"/>
      <c r="O5707" s="496"/>
      <c r="P5707" s="496"/>
      <c r="Q5707" s="496"/>
      <c r="R5707" s="496"/>
      <c r="S5707" s="496"/>
      <c r="T5707" s="496"/>
      <c r="U5707" s="496">
        <v>0</v>
      </c>
      <c r="V5707" s="496">
        <v>0</v>
      </c>
      <c r="W5707" s="496"/>
      <c r="X5707" s="496"/>
      <c r="Y5707" s="496"/>
      <c r="Z5707" s="496"/>
      <c r="AA5707" s="496"/>
      <c r="AB5707" s="496"/>
      <c r="AC5707" s="496"/>
      <c r="AD5707" s="496"/>
      <c r="AE5707" s="496"/>
      <c r="AF5707" s="496"/>
      <c r="AG5707" s="496"/>
      <c r="AH5707" s="496">
        <v>0</v>
      </c>
      <c r="AI5707" s="496">
        <v>0</v>
      </c>
      <c r="AJ5707" s="496">
        <v>5000</v>
      </c>
      <c r="AK5707" s="496"/>
      <c r="AL5707" s="496"/>
      <c r="AM5707" s="496"/>
      <c r="AN5707" s="496"/>
      <c r="AO5707" s="496"/>
      <c r="AP5707" s="496">
        <v>5000</v>
      </c>
      <c r="AQ5707" s="496"/>
      <c r="AR5707" s="496"/>
      <c r="AS5707" s="496"/>
      <c r="AT5707" s="496"/>
      <c r="AU5707" s="496">
        <v>5000</v>
      </c>
      <c r="AV5707" s="496">
        <v>0</v>
      </c>
      <c r="AW5707" s="496">
        <f t="shared" si="1606"/>
        <v>5000</v>
      </c>
    </row>
    <row r="5708" spans="1:49">
      <c r="A5708" s="44"/>
      <c r="B5708" s="45"/>
      <c r="C5708" s="45"/>
      <c r="D5708" s="45"/>
      <c r="E5708" s="531"/>
      <c r="F5708" s="50"/>
      <c r="G5708" s="50"/>
      <c r="H5708" s="50"/>
      <c r="I5708" s="42"/>
      <c r="U5708" s="15">
        <v>0</v>
      </c>
      <c r="V5708" s="15">
        <v>0</v>
      </c>
      <c r="AH5708" s="15">
        <v>0</v>
      </c>
      <c r="AI5708" s="15">
        <v>0</v>
      </c>
      <c r="AU5708" s="15">
        <v>0</v>
      </c>
      <c r="AV5708" s="15">
        <v>0</v>
      </c>
      <c r="AW5708" s="15">
        <f t="shared" si="1606"/>
        <v>0</v>
      </c>
    </row>
    <row r="5709" spans="1:49">
      <c r="A5709" s="44"/>
      <c r="B5709" s="45"/>
      <c r="C5709" s="45"/>
      <c r="D5709" s="45"/>
      <c r="E5709" s="531"/>
      <c r="F5709" s="50"/>
      <c r="G5709" s="50"/>
      <c r="H5709" s="50"/>
      <c r="I5709" s="42"/>
      <c r="U5709" s="15">
        <v>0</v>
      </c>
      <c r="V5709" s="15">
        <v>0</v>
      </c>
      <c r="AH5709" s="15">
        <v>0</v>
      </c>
      <c r="AI5709" s="15">
        <v>0</v>
      </c>
      <c r="AU5709" s="15">
        <v>0</v>
      </c>
      <c r="AV5709" s="15">
        <v>0</v>
      </c>
      <c r="AW5709" s="15">
        <f t="shared" si="1606"/>
        <v>0</v>
      </c>
    </row>
    <row r="5710" spans="1:49">
      <c r="A5710" s="48"/>
      <c r="B5710" s="42"/>
      <c r="C5710" s="42"/>
      <c r="D5710" s="42"/>
      <c r="E5710" s="531"/>
      <c r="F5710" s="50"/>
      <c r="G5710" s="50"/>
      <c r="H5710" s="50"/>
      <c r="I5710" s="49" t="s">
        <v>1631</v>
      </c>
      <c r="J5710" s="12">
        <f>SUM(J5679,J5701,J5705)</f>
        <v>9800</v>
      </c>
      <c r="K5710" s="12">
        <f t="shared" ref="K5710:T5710" si="1614">SUM(K5679,K5701,K5705)</f>
        <v>0</v>
      </c>
      <c r="L5710" s="12">
        <f t="shared" si="1614"/>
        <v>0</v>
      </c>
      <c r="M5710" s="12">
        <f t="shared" si="1614"/>
        <v>0</v>
      </c>
      <c r="N5710" s="12">
        <f t="shared" si="1614"/>
        <v>0</v>
      </c>
      <c r="O5710" s="12">
        <f t="shared" si="1614"/>
        <v>480</v>
      </c>
      <c r="P5710" s="12">
        <f t="shared" si="1614"/>
        <v>0</v>
      </c>
      <c r="Q5710" s="12">
        <f t="shared" si="1614"/>
        <v>0</v>
      </c>
      <c r="R5710" s="12">
        <f t="shared" si="1614"/>
        <v>0</v>
      </c>
      <c r="S5710" s="12">
        <f t="shared" si="1614"/>
        <v>3700</v>
      </c>
      <c r="T5710" s="12">
        <f t="shared" si="1614"/>
        <v>1216</v>
      </c>
      <c r="U5710" s="12">
        <v>5396</v>
      </c>
      <c r="V5710" s="12">
        <v>4404</v>
      </c>
      <c r="W5710" s="12">
        <f>SUM(W5679,W5701,W5705)</f>
        <v>0</v>
      </c>
      <c r="X5710" s="12">
        <f>SUM(X5679,X5701,X5705)</f>
        <v>0</v>
      </c>
      <c r="Y5710" s="12">
        <f>SUM(Y5679,Y5701,Y5705)</f>
        <v>0</v>
      </c>
      <c r="Z5710" s="12">
        <f t="shared" ref="Z5710:AG5710" si="1615">SUM(Z5679,Z5701,Z5705)</f>
        <v>0</v>
      </c>
      <c r="AA5710" s="12">
        <f t="shared" si="1615"/>
        <v>0</v>
      </c>
      <c r="AB5710" s="12">
        <f t="shared" si="1615"/>
        <v>0</v>
      </c>
      <c r="AC5710" s="12">
        <f>SUM(AC5679,AC5701,AC5705)</f>
        <v>0</v>
      </c>
      <c r="AD5710" s="12">
        <f t="shared" si="1615"/>
        <v>0</v>
      </c>
      <c r="AE5710" s="12">
        <f t="shared" si="1615"/>
        <v>0</v>
      </c>
      <c r="AF5710" s="12">
        <f t="shared" si="1615"/>
        <v>0</v>
      </c>
      <c r="AG5710" s="12">
        <f t="shared" si="1615"/>
        <v>0</v>
      </c>
      <c r="AH5710" s="12">
        <v>0</v>
      </c>
      <c r="AI5710" s="12">
        <v>0</v>
      </c>
      <c r="AJ5710" s="12">
        <f>SUM(AJ5679,AJ5701,AJ5705)</f>
        <v>5000</v>
      </c>
      <c r="AK5710" s="12">
        <f t="shared" ref="AK5710:AT5710" si="1616">SUM(AK5679,AK5701,AK5705)</f>
        <v>0</v>
      </c>
      <c r="AL5710" s="12">
        <f t="shared" si="1616"/>
        <v>0</v>
      </c>
      <c r="AM5710" s="12">
        <f t="shared" si="1616"/>
        <v>0</v>
      </c>
      <c r="AN5710" s="12">
        <f t="shared" si="1616"/>
        <v>0</v>
      </c>
      <c r="AO5710" s="12">
        <f t="shared" si="1616"/>
        <v>0</v>
      </c>
      <c r="AP5710" s="12">
        <f>SUM(AP5679,AP5701,AP5705)</f>
        <v>5000</v>
      </c>
      <c r="AQ5710" s="12">
        <f t="shared" si="1616"/>
        <v>0</v>
      </c>
      <c r="AR5710" s="12">
        <f t="shared" si="1616"/>
        <v>0</v>
      </c>
      <c r="AS5710" s="12">
        <f t="shared" si="1616"/>
        <v>0</v>
      </c>
      <c r="AT5710" s="12">
        <f t="shared" si="1616"/>
        <v>0</v>
      </c>
      <c r="AU5710" s="12">
        <v>5000</v>
      </c>
      <c r="AV5710" s="12">
        <v>0</v>
      </c>
      <c r="AW5710" s="12">
        <f t="shared" si="1606"/>
        <v>10396</v>
      </c>
    </row>
    <row r="5711" spans="1:49">
      <c r="A5711" s="48"/>
      <c r="B5711" s="42"/>
      <c r="C5711" s="42"/>
      <c r="D5711" s="42"/>
      <c r="E5711" s="531"/>
      <c r="F5711" s="50"/>
      <c r="G5711" s="50"/>
      <c r="H5711" s="50"/>
      <c r="I5711" s="53"/>
    </row>
    <row r="5712" spans="1:49">
      <c r="A5712" s="48"/>
      <c r="B5712" s="42"/>
      <c r="C5712" s="42"/>
      <c r="D5712" s="42"/>
      <c r="E5712" s="531"/>
      <c r="F5712" s="50"/>
      <c r="G5712" s="50"/>
      <c r="H5712" s="50"/>
      <c r="I5712" s="146" t="s">
        <v>970</v>
      </c>
      <c r="J5712" s="29"/>
      <c r="K5712" s="29"/>
      <c r="L5712" s="29"/>
      <c r="M5712" s="29"/>
      <c r="N5712" s="29"/>
      <c r="O5712" s="29"/>
      <c r="P5712" s="29"/>
      <c r="Q5712" s="29"/>
      <c r="R5712" s="29"/>
      <c r="S5712" s="29"/>
      <c r="T5712" s="29"/>
      <c r="U5712" s="29"/>
      <c r="V5712" s="29"/>
      <c r="W5712" s="29"/>
      <c r="X5712" s="29"/>
      <c r="Y5712" s="29"/>
      <c r="Z5712" s="29"/>
      <c r="AA5712" s="29"/>
      <c r="AB5712" s="29"/>
      <c r="AC5712" s="29"/>
      <c r="AD5712" s="29"/>
      <c r="AE5712" s="29"/>
      <c r="AF5712" s="29"/>
      <c r="AG5712" s="29"/>
      <c r="AH5712" s="29"/>
      <c r="AI5712" s="29"/>
      <c r="AJ5712" s="29"/>
      <c r="AK5712" s="29"/>
      <c r="AL5712" s="29"/>
      <c r="AM5712" s="29"/>
      <c r="AN5712" s="29"/>
      <c r="AO5712" s="29"/>
      <c r="AP5712" s="29"/>
      <c r="AQ5712" s="29"/>
      <c r="AR5712" s="29"/>
      <c r="AS5712" s="29"/>
      <c r="AT5712" s="29"/>
      <c r="AU5712" s="29"/>
      <c r="AV5712" s="29"/>
      <c r="AW5712" s="29"/>
    </row>
    <row r="5713" spans="1:49" ht="13.5" thickBot="1">
      <c r="A5713" s="48"/>
      <c r="B5713" s="42"/>
      <c r="C5713" s="42"/>
      <c r="D5713" s="42"/>
      <c r="E5713" s="531"/>
      <c r="F5713" s="50"/>
      <c r="G5713" s="50"/>
      <c r="H5713" s="50"/>
      <c r="I5713" s="146"/>
      <c r="J5713" s="29"/>
      <c r="K5713" s="29"/>
      <c r="L5713" s="29"/>
      <c r="M5713" s="29"/>
      <c r="N5713" s="29"/>
      <c r="O5713" s="29"/>
      <c r="P5713" s="29"/>
      <c r="Q5713" s="29"/>
      <c r="R5713" s="29"/>
      <c r="S5713" s="29"/>
      <c r="T5713" s="29"/>
      <c r="U5713" s="29"/>
      <c r="V5713" s="29"/>
      <c r="W5713" s="29"/>
      <c r="X5713" s="29"/>
      <c r="Y5713" s="29"/>
      <c r="Z5713" s="29"/>
      <c r="AA5713" s="29"/>
      <c r="AB5713" s="29"/>
      <c r="AC5713" s="29"/>
      <c r="AD5713" s="29"/>
      <c r="AE5713" s="29"/>
      <c r="AF5713" s="29"/>
      <c r="AG5713" s="29"/>
      <c r="AH5713" s="29"/>
      <c r="AI5713" s="29"/>
      <c r="AJ5713" s="29"/>
      <c r="AK5713" s="29"/>
      <c r="AL5713" s="29"/>
      <c r="AM5713" s="29"/>
      <c r="AN5713" s="29"/>
      <c r="AO5713" s="29"/>
      <c r="AP5713" s="29"/>
      <c r="AQ5713" s="29"/>
      <c r="AR5713" s="29"/>
      <c r="AS5713" s="29"/>
      <c r="AT5713" s="29"/>
      <c r="AU5713" s="29"/>
      <c r="AV5713" s="29"/>
      <c r="AW5713" s="29"/>
    </row>
    <row r="5714" spans="1:49" ht="35.25" customHeight="1" thickTop="1" thickBot="1">
      <c r="A5714" s="48"/>
      <c r="B5714" s="42"/>
      <c r="C5714" s="42"/>
      <c r="D5714" s="42"/>
      <c r="E5714" s="531"/>
      <c r="F5714" s="50"/>
      <c r="G5714" s="50"/>
      <c r="H5714" s="50"/>
      <c r="I5714" s="5" t="s">
        <v>2331</v>
      </c>
      <c r="J5714" s="364" t="s">
        <v>2891</v>
      </c>
      <c r="K5714" s="364" t="s">
        <v>2879</v>
      </c>
      <c r="L5714" s="364" t="s">
        <v>2880</v>
      </c>
      <c r="M5714" s="364" t="s">
        <v>2881</v>
      </c>
      <c r="N5714" s="364" t="s">
        <v>2882</v>
      </c>
      <c r="O5714" s="364" t="s">
        <v>2883</v>
      </c>
      <c r="P5714" s="364" t="s">
        <v>2884</v>
      </c>
      <c r="Q5714" s="364" t="s">
        <v>2885</v>
      </c>
      <c r="R5714" s="364" t="s">
        <v>2886</v>
      </c>
      <c r="S5714" s="364" t="s">
        <v>2887</v>
      </c>
      <c r="T5714" s="364" t="s">
        <v>2888</v>
      </c>
      <c r="U5714" s="364" t="s">
        <v>2889</v>
      </c>
      <c r="V5714" s="364" t="s">
        <v>2890</v>
      </c>
      <c r="W5714" s="365" t="s">
        <v>2893</v>
      </c>
      <c r="X5714" s="365" t="s">
        <v>2879</v>
      </c>
      <c r="Y5714" s="365" t="s">
        <v>2880</v>
      </c>
      <c r="Z5714" s="365" t="s">
        <v>2881</v>
      </c>
      <c r="AA5714" s="365" t="s">
        <v>2882</v>
      </c>
      <c r="AB5714" s="365" t="s">
        <v>2883</v>
      </c>
      <c r="AC5714" s="365" t="s">
        <v>2884</v>
      </c>
      <c r="AD5714" s="365" t="s">
        <v>2885</v>
      </c>
      <c r="AE5714" s="365" t="s">
        <v>2886</v>
      </c>
      <c r="AF5714" s="365" t="s">
        <v>2887</v>
      </c>
      <c r="AG5714" s="365" t="s">
        <v>2888</v>
      </c>
      <c r="AH5714" s="365" t="s">
        <v>2889</v>
      </c>
      <c r="AI5714" s="365" t="s">
        <v>2890</v>
      </c>
      <c r="AJ5714" s="366" t="s">
        <v>2892</v>
      </c>
      <c r="AK5714" s="366" t="s">
        <v>2879</v>
      </c>
      <c r="AL5714" s="366" t="s">
        <v>2880</v>
      </c>
      <c r="AM5714" s="366" t="s">
        <v>2881</v>
      </c>
      <c r="AN5714" s="366" t="s">
        <v>2882</v>
      </c>
      <c r="AO5714" s="366" t="s">
        <v>2883</v>
      </c>
      <c r="AP5714" s="366" t="s">
        <v>2884</v>
      </c>
      <c r="AQ5714" s="366" t="s">
        <v>2885</v>
      </c>
      <c r="AR5714" s="366" t="s">
        <v>2886</v>
      </c>
      <c r="AS5714" s="366" t="s">
        <v>2887</v>
      </c>
      <c r="AT5714" s="366" t="s">
        <v>2888</v>
      </c>
      <c r="AU5714" s="366" t="s">
        <v>2889</v>
      </c>
      <c r="AV5714" s="366" t="s">
        <v>2890</v>
      </c>
      <c r="AW5714" s="368" t="s">
        <v>2895</v>
      </c>
    </row>
    <row r="5715" spans="1:49">
      <c r="A5715" s="48"/>
      <c r="B5715" s="42"/>
      <c r="C5715" s="42"/>
      <c r="D5715" s="42"/>
      <c r="E5715" s="531"/>
      <c r="F5715" s="50"/>
      <c r="G5715" s="50"/>
      <c r="H5715" s="50"/>
      <c r="I5715" s="34"/>
      <c r="J5715" s="202" t="s">
        <v>1224</v>
      </c>
      <c r="K5715" s="202">
        <v>1</v>
      </c>
      <c r="L5715" s="202">
        <v>2</v>
      </c>
      <c r="M5715" s="202">
        <v>3</v>
      </c>
      <c r="N5715" s="202">
        <v>4</v>
      </c>
      <c r="O5715" s="202">
        <v>5</v>
      </c>
      <c r="P5715" s="202">
        <v>6</v>
      </c>
      <c r="Q5715" s="202">
        <v>7</v>
      </c>
      <c r="R5715" s="202">
        <v>8</v>
      </c>
      <c r="S5715" s="202">
        <v>9</v>
      </c>
      <c r="T5715" s="202">
        <v>10</v>
      </c>
      <c r="U5715" s="202">
        <v>13</v>
      </c>
      <c r="V5715" s="202">
        <v>14</v>
      </c>
      <c r="W5715" s="202" t="s">
        <v>1224</v>
      </c>
      <c r="X5715" s="202">
        <v>1</v>
      </c>
      <c r="Y5715" s="202">
        <v>2</v>
      </c>
      <c r="Z5715" s="202">
        <v>3</v>
      </c>
      <c r="AA5715" s="202">
        <v>4</v>
      </c>
      <c r="AB5715" s="202">
        <v>5</v>
      </c>
      <c r="AC5715" s="202">
        <v>6</v>
      </c>
      <c r="AD5715" s="202">
        <v>7</v>
      </c>
      <c r="AE5715" s="202">
        <v>8</v>
      </c>
      <c r="AF5715" s="202">
        <v>9</v>
      </c>
      <c r="AG5715" s="202">
        <v>10</v>
      </c>
      <c r="AH5715" s="202">
        <v>13</v>
      </c>
      <c r="AI5715" s="202">
        <v>14</v>
      </c>
      <c r="AJ5715" s="202" t="s">
        <v>1224</v>
      </c>
      <c r="AK5715" s="202">
        <v>1</v>
      </c>
      <c r="AL5715" s="202">
        <v>2</v>
      </c>
      <c r="AM5715" s="202">
        <v>3</v>
      </c>
      <c r="AN5715" s="202">
        <v>4</v>
      </c>
      <c r="AO5715" s="202">
        <v>5</v>
      </c>
      <c r="AP5715" s="202">
        <v>6</v>
      </c>
      <c r="AQ5715" s="202">
        <v>7</v>
      </c>
      <c r="AR5715" s="202">
        <v>8</v>
      </c>
      <c r="AS5715" s="202">
        <v>9</v>
      </c>
      <c r="AT5715" s="202">
        <v>10</v>
      </c>
      <c r="AU5715" s="202">
        <v>13</v>
      </c>
      <c r="AV5715" s="202">
        <v>14</v>
      </c>
      <c r="AW5715" s="202">
        <v>15</v>
      </c>
    </row>
    <row r="5716" spans="1:49">
      <c r="A5716" s="48"/>
      <c r="B5716" s="42"/>
      <c r="C5716" s="42"/>
      <c r="D5716" s="42"/>
      <c r="E5716" s="531"/>
      <c r="F5716" s="50"/>
      <c r="G5716" s="50"/>
      <c r="H5716" s="50"/>
      <c r="I5716" s="276" t="s">
        <v>2379</v>
      </c>
      <c r="J5716" s="277">
        <f>SUM(J5710)</f>
        <v>9800</v>
      </c>
      <c r="K5716" s="277">
        <f t="shared" ref="K5716:AT5716" si="1617">SUM(K5710)</f>
        <v>0</v>
      </c>
      <c r="L5716" s="277">
        <f t="shared" si="1617"/>
        <v>0</v>
      </c>
      <c r="M5716" s="277">
        <f t="shared" si="1617"/>
        <v>0</v>
      </c>
      <c r="N5716" s="277">
        <f t="shared" si="1617"/>
        <v>0</v>
      </c>
      <c r="O5716" s="277">
        <f t="shared" si="1617"/>
        <v>480</v>
      </c>
      <c r="P5716" s="277">
        <f t="shared" si="1617"/>
        <v>0</v>
      </c>
      <c r="Q5716" s="277">
        <f t="shared" si="1617"/>
        <v>0</v>
      </c>
      <c r="R5716" s="277">
        <f t="shared" si="1617"/>
        <v>0</v>
      </c>
      <c r="S5716" s="277">
        <f t="shared" si="1617"/>
        <v>3700</v>
      </c>
      <c r="T5716" s="277">
        <f t="shared" si="1617"/>
        <v>1216</v>
      </c>
      <c r="U5716" s="277">
        <v>5396</v>
      </c>
      <c r="V5716" s="277">
        <v>4404</v>
      </c>
      <c r="W5716" s="277">
        <f>SUM(W5710)</f>
        <v>0</v>
      </c>
      <c r="X5716" s="277">
        <f t="shared" si="1617"/>
        <v>0</v>
      </c>
      <c r="Y5716" s="277">
        <f t="shared" si="1617"/>
        <v>0</v>
      </c>
      <c r="Z5716" s="277">
        <f t="shared" si="1617"/>
        <v>0</v>
      </c>
      <c r="AA5716" s="277">
        <f t="shared" si="1617"/>
        <v>0</v>
      </c>
      <c r="AB5716" s="277">
        <f t="shared" si="1617"/>
        <v>0</v>
      </c>
      <c r="AC5716" s="277">
        <f t="shared" si="1617"/>
        <v>0</v>
      </c>
      <c r="AD5716" s="277">
        <f t="shared" si="1617"/>
        <v>0</v>
      </c>
      <c r="AE5716" s="277">
        <f t="shared" si="1617"/>
        <v>0</v>
      </c>
      <c r="AF5716" s="277">
        <f t="shared" si="1617"/>
        <v>0</v>
      </c>
      <c r="AG5716" s="277">
        <f t="shared" si="1617"/>
        <v>0</v>
      </c>
      <c r="AH5716" s="277">
        <v>0</v>
      </c>
      <c r="AI5716" s="277">
        <v>0</v>
      </c>
      <c r="AJ5716" s="277">
        <f>SUM(AJ5710)</f>
        <v>5000</v>
      </c>
      <c r="AK5716" s="277">
        <f t="shared" si="1617"/>
        <v>0</v>
      </c>
      <c r="AL5716" s="277">
        <f t="shared" si="1617"/>
        <v>0</v>
      </c>
      <c r="AM5716" s="277">
        <f t="shared" si="1617"/>
        <v>0</v>
      </c>
      <c r="AN5716" s="277">
        <f t="shared" si="1617"/>
        <v>0</v>
      </c>
      <c r="AO5716" s="277">
        <f t="shared" si="1617"/>
        <v>0</v>
      </c>
      <c r="AP5716" s="277">
        <f t="shared" si="1617"/>
        <v>5000</v>
      </c>
      <c r="AQ5716" s="277">
        <f t="shared" si="1617"/>
        <v>0</v>
      </c>
      <c r="AR5716" s="277">
        <f t="shared" si="1617"/>
        <v>0</v>
      </c>
      <c r="AS5716" s="277">
        <f t="shared" si="1617"/>
        <v>0</v>
      </c>
      <c r="AT5716" s="277">
        <f t="shared" si="1617"/>
        <v>0</v>
      </c>
      <c r="AU5716" s="277">
        <v>5000</v>
      </c>
      <c r="AV5716" s="277">
        <v>0</v>
      </c>
      <c r="AW5716" s="277">
        <f>U5716+AH5716+AU5716</f>
        <v>10396</v>
      </c>
    </row>
    <row r="5717" spans="1:49">
      <c r="A5717" s="48"/>
      <c r="B5717" s="42"/>
      <c r="C5717" s="42"/>
      <c r="D5717" s="42"/>
      <c r="E5717" s="531"/>
      <c r="F5717" s="50"/>
      <c r="G5717" s="50"/>
      <c r="H5717" s="50"/>
      <c r="I5717" s="276"/>
      <c r="J5717" s="277"/>
      <c r="K5717" s="277"/>
      <c r="L5717" s="277"/>
      <c r="M5717" s="277"/>
      <c r="N5717" s="277"/>
      <c r="O5717" s="277"/>
      <c r="P5717" s="277"/>
      <c r="Q5717" s="277"/>
      <c r="R5717" s="277"/>
      <c r="S5717" s="277"/>
      <c r="T5717" s="277"/>
      <c r="U5717" s="277">
        <v>0</v>
      </c>
      <c r="V5717" s="277">
        <v>0</v>
      </c>
      <c r="W5717" s="277"/>
      <c r="X5717" s="277"/>
      <c r="Y5717" s="277"/>
      <c r="Z5717" s="277"/>
      <c r="AA5717" s="277"/>
      <c r="AB5717" s="277"/>
      <c r="AC5717" s="277"/>
      <c r="AD5717" s="277"/>
      <c r="AE5717" s="277"/>
      <c r="AF5717" s="277"/>
      <c r="AG5717" s="277"/>
      <c r="AH5717" s="277">
        <v>0</v>
      </c>
      <c r="AI5717" s="277">
        <v>0</v>
      </c>
      <c r="AJ5717" s="277"/>
      <c r="AK5717" s="277"/>
      <c r="AL5717" s="277"/>
      <c r="AM5717" s="277"/>
      <c r="AN5717" s="277"/>
      <c r="AO5717" s="277"/>
      <c r="AP5717" s="277"/>
      <c r="AQ5717" s="277"/>
      <c r="AR5717" s="277"/>
      <c r="AS5717" s="277"/>
      <c r="AT5717" s="277"/>
      <c r="AU5717" s="277">
        <v>0</v>
      </c>
      <c r="AV5717" s="277">
        <v>0</v>
      </c>
      <c r="AW5717" s="277">
        <f>U5717+AH5717+AU5717</f>
        <v>0</v>
      </c>
    </row>
    <row r="5718" spans="1:49">
      <c r="A5718" s="48"/>
      <c r="B5718" s="42"/>
      <c r="C5718" s="42"/>
      <c r="D5718" s="42"/>
      <c r="E5718" s="531"/>
      <c r="F5718" s="50"/>
      <c r="G5718" s="50"/>
      <c r="H5718" s="50"/>
      <c r="I5718" s="276"/>
      <c r="J5718" s="277"/>
      <c r="K5718" s="277"/>
      <c r="L5718" s="277"/>
      <c r="M5718" s="277"/>
      <c r="N5718" s="277"/>
      <c r="O5718" s="277"/>
      <c r="P5718" s="277"/>
      <c r="Q5718" s="277"/>
      <c r="R5718" s="277"/>
      <c r="S5718" s="277"/>
      <c r="T5718" s="277"/>
      <c r="U5718" s="277">
        <v>0</v>
      </c>
      <c r="V5718" s="277">
        <v>0</v>
      </c>
      <c r="W5718" s="277"/>
      <c r="X5718" s="277"/>
      <c r="Y5718" s="277"/>
      <c r="Z5718" s="277"/>
      <c r="AA5718" s="277"/>
      <c r="AB5718" s="277"/>
      <c r="AC5718" s="277"/>
      <c r="AD5718" s="277"/>
      <c r="AE5718" s="277"/>
      <c r="AF5718" s="277"/>
      <c r="AG5718" s="277"/>
      <c r="AH5718" s="277">
        <v>0</v>
      </c>
      <c r="AI5718" s="277">
        <v>0</v>
      </c>
      <c r="AJ5718" s="277"/>
      <c r="AK5718" s="277"/>
      <c r="AL5718" s="277"/>
      <c r="AM5718" s="277"/>
      <c r="AN5718" s="277"/>
      <c r="AO5718" s="277"/>
      <c r="AP5718" s="277"/>
      <c r="AQ5718" s="277"/>
      <c r="AR5718" s="277"/>
      <c r="AS5718" s="277"/>
      <c r="AT5718" s="277"/>
      <c r="AU5718" s="277">
        <v>0</v>
      </c>
      <c r="AV5718" s="277">
        <v>0</v>
      </c>
      <c r="AW5718" s="277">
        <f>U5718+AH5718+AU5718</f>
        <v>0</v>
      </c>
    </row>
    <row r="5719" spans="1:49">
      <c r="A5719" s="48"/>
      <c r="B5719" s="42"/>
      <c r="C5719" s="42"/>
      <c r="D5719" s="42"/>
      <c r="E5719" s="531"/>
      <c r="F5719" s="50"/>
      <c r="G5719" s="50"/>
      <c r="H5719" s="50"/>
      <c r="I5719" s="276"/>
      <c r="J5719" s="277"/>
      <c r="K5719" s="277"/>
      <c r="L5719" s="277"/>
      <c r="M5719" s="277"/>
      <c r="N5719" s="277"/>
      <c r="O5719" s="277"/>
      <c r="P5719" s="277"/>
      <c r="Q5719" s="277"/>
      <c r="R5719" s="277"/>
      <c r="S5719" s="277"/>
      <c r="T5719" s="277"/>
      <c r="U5719" s="277">
        <v>0</v>
      </c>
      <c r="V5719" s="277">
        <v>0</v>
      </c>
      <c r="W5719" s="277"/>
      <c r="X5719" s="277"/>
      <c r="Y5719" s="277"/>
      <c r="Z5719" s="277"/>
      <c r="AA5719" s="277"/>
      <c r="AB5719" s="277"/>
      <c r="AC5719" s="277"/>
      <c r="AD5719" s="277"/>
      <c r="AE5719" s="277"/>
      <c r="AF5719" s="277"/>
      <c r="AG5719" s="277"/>
      <c r="AH5719" s="277">
        <v>0</v>
      </c>
      <c r="AI5719" s="277">
        <v>0</v>
      </c>
      <c r="AJ5719" s="277"/>
      <c r="AK5719" s="277"/>
      <c r="AL5719" s="277"/>
      <c r="AM5719" s="277"/>
      <c r="AN5719" s="277"/>
      <c r="AO5719" s="277"/>
      <c r="AP5719" s="277"/>
      <c r="AQ5719" s="277"/>
      <c r="AR5719" s="277"/>
      <c r="AS5719" s="277"/>
      <c r="AT5719" s="277"/>
      <c r="AU5719" s="277">
        <v>0</v>
      </c>
      <c r="AV5719" s="277">
        <v>0</v>
      </c>
      <c r="AW5719" s="277">
        <f>U5719+AH5719+AU5719</f>
        <v>0</v>
      </c>
    </row>
    <row r="5720" spans="1:49">
      <c r="A5720" s="48"/>
      <c r="B5720" s="42"/>
      <c r="C5720" s="42"/>
      <c r="D5720" s="42"/>
      <c r="E5720" s="531"/>
      <c r="F5720" s="50"/>
      <c r="G5720" s="50"/>
      <c r="H5720" s="50"/>
      <c r="I5720" s="276" t="s">
        <v>1631</v>
      </c>
      <c r="J5720" s="277">
        <f>SUM(J5716:J5719)</f>
        <v>9800</v>
      </c>
      <c r="K5720" s="277">
        <f t="shared" ref="K5720:AT5720" si="1618">SUM(K5716:K5719)</f>
        <v>0</v>
      </c>
      <c r="L5720" s="277">
        <f t="shared" si="1618"/>
        <v>0</v>
      </c>
      <c r="M5720" s="277">
        <f t="shared" si="1618"/>
        <v>0</v>
      </c>
      <c r="N5720" s="277">
        <f t="shared" si="1618"/>
        <v>0</v>
      </c>
      <c r="O5720" s="277">
        <f t="shared" si="1618"/>
        <v>480</v>
      </c>
      <c r="P5720" s="277">
        <f t="shared" si="1618"/>
        <v>0</v>
      </c>
      <c r="Q5720" s="277">
        <f t="shared" si="1618"/>
        <v>0</v>
      </c>
      <c r="R5720" s="277">
        <f t="shared" si="1618"/>
        <v>0</v>
      </c>
      <c r="S5720" s="277">
        <f t="shared" si="1618"/>
        <v>3700</v>
      </c>
      <c r="T5720" s="277">
        <f t="shared" si="1618"/>
        <v>1216</v>
      </c>
      <c r="U5720" s="277">
        <v>5396</v>
      </c>
      <c r="V5720" s="277">
        <v>4404</v>
      </c>
      <c r="W5720" s="277">
        <f>SUM(W5716:W5719)</f>
        <v>0</v>
      </c>
      <c r="X5720" s="277">
        <f t="shared" si="1618"/>
        <v>0</v>
      </c>
      <c r="Y5720" s="277">
        <f t="shared" si="1618"/>
        <v>0</v>
      </c>
      <c r="Z5720" s="277">
        <f t="shared" si="1618"/>
        <v>0</v>
      </c>
      <c r="AA5720" s="277">
        <f t="shared" si="1618"/>
        <v>0</v>
      </c>
      <c r="AB5720" s="277">
        <f t="shared" si="1618"/>
        <v>0</v>
      </c>
      <c r="AC5720" s="277">
        <f t="shared" si="1618"/>
        <v>0</v>
      </c>
      <c r="AD5720" s="277">
        <f t="shared" si="1618"/>
        <v>0</v>
      </c>
      <c r="AE5720" s="277">
        <f t="shared" si="1618"/>
        <v>0</v>
      </c>
      <c r="AF5720" s="277">
        <f t="shared" si="1618"/>
        <v>0</v>
      </c>
      <c r="AG5720" s="277">
        <f t="shared" si="1618"/>
        <v>0</v>
      </c>
      <c r="AH5720" s="277">
        <v>0</v>
      </c>
      <c r="AI5720" s="277">
        <v>0</v>
      </c>
      <c r="AJ5720" s="277">
        <f>SUM(AJ5716:AJ5719)</f>
        <v>5000</v>
      </c>
      <c r="AK5720" s="277">
        <f t="shared" si="1618"/>
        <v>0</v>
      </c>
      <c r="AL5720" s="277">
        <f t="shared" si="1618"/>
        <v>0</v>
      </c>
      <c r="AM5720" s="277">
        <f t="shared" si="1618"/>
        <v>0</v>
      </c>
      <c r="AN5720" s="277">
        <f t="shared" si="1618"/>
        <v>0</v>
      </c>
      <c r="AO5720" s="277">
        <f t="shared" si="1618"/>
        <v>0</v>
      </c>
      <c r="AP5720" s="277">
        <f t="shared" si="1618"/>
        <v>5000</v>
      </c>
      <c r="AQ5720" s="277">
        <f t="shared" si="1618"/>
        <v>0</v>
      </c>
      <c r="AR5720" s="277">
        <f t="shared" si="1618"/>
        <v>0</v>
      </c>
      <c r="AS5720" s="277">
        <f t="shared" si="1618"/>
        <v>0</v>
      </c>
      <c r="AT5720" s="277">
        <f t="shared" si="1618"/>
        <v>0</v>
      </c>
      <c r="AU5720" s="277">
        <v>5000</v>
      </c>
      <c r="AV5720" s="277">
        <v>0</v>
      </c>
      <c r="AW5720" s="277">
        <f>U5720+AH5720+AU5720</f>
        <v>10396</v>
      </c>
    </row>
    <row r="5721" spans="1:49">
      <c r="A5721" s="48"/>
      <c r="B5721" s="42"/>
      <c r="C5721" s="42"/>
      <c r="D5721" s="42"/>
      <c r="E5721" s="531"/>
      <c r="F5721" s="50"/>
      <c r="G5721" s="50"/>
      <c r="H5721" s="50"/>
      <c r="I5721" s="146"/>
      <c r="J5721" s="29"/>
      <c r="K5721" s="29"/>
      <c r="L5721" s="29"/>
      <c r="M5721" s="29"/>
      <c r="N5721" s="29"/>
      <c r="O5721" s="29"/>
      <c r="P5721" s="29"/>
      <c r="Q5721" s="29"/>
      <c r="R5721" s="29"/>
      <c r="S5721" s="29"/>
      <c r="T5721" s="29"/>
      <c r="U5721" s="29"/>
      <c r="V5721" s="29"/>
      <c r="W5721" s="29"/>
      <c r="X5721" s="29"/>
      <c r="Y5721" s="29"/>
      <c r="Z5721" s="29"/>
      <c r="AA5721" s="29"/>
      <c r="AB5721" s="29"/>
      <c r="AC5721" s="29"/>
      <c r="AD5721" s="29"/>
      <c r="AE5721" s="29"/>
      <c r="AF5721" s="29"/>
      <c r="AG5721" s="29"/>
      <c r="AH5721" s="29"/>
      <c r="AI5721" s="29"/>
      <c r="AJ5721" s="29"/>
      <c r="AK5721" s="29"/>
      <c r="AL5721" s="29"/>
      <c r="AM5721" s="29"/>
      <c r="AN5721" s="29"/>
      <c r="AO5721" s="29"/>
      <c r="AP5721" s="29"/>
      <c r="AQ5721" s="29"/>
      <c r="AR5721" s="29"/>
      <c r="AS5721" s="29"/>
      <c r="AT5721" s="29"/>
      <c r="AU5721" s="29"/>
      <c r="AV5721" s="29"/>
      <c r="AW5721" s="29"/>
    </row>
    <row r="5722" spans="1:49">
      <c r="A5722" s="37"/>
      <c r="B5722" s="38"/>
      <c r="C5722" s="38"/>
      <c r="D5722" s="38"/>
      <c r="E5722" s="38"/>
      <c r="F5722" s="60"/>
      <c r="G5722" s="60"/>
      <c r="H5722" s="60"/>
      <c r="I5722" s="38"/>
    </row>
    <row r="5723" spans="1:49" ht="16.5" thickBot="1">
      <c r="A5723" s="78" t="s">
        <v>2146</v>
      </c>
      <c r="B5723" s="78"/>
      <c r="C5723" s="78"/>
      <c r="D5723" s="463"/>
      <c r="E5723" s="539"/>
      <c r="F5723" s="129"/>
      <c r="G5723" s="129"/>
      <c r="H5723" s="129"/>
      <c r="I5723" s="103"/>
    </row>
    <row r="5724" spans="1:49" s="151" customFormat="1" ht="36" customHeight="1" thickTop="1" thickBot="1">
      <c r="A5724" s="147" t="s">
        <v>2079</v>
      </c>
      <c r="B5724" s="5" t="s">
        <v>2080</v>
      </c>
      <c r="C5724" s="5" t="s">
        <v>1335</v>
      </c>
      <c r="D5724" s="450"/>
      <c r="E5724" s="148" t="s">
        <v>1570</v>
      </c>
      <c r="F5724" s="149" t="s">
        <v>1438</v>
      </c>
      <c r="G5724" s="149"/>
      <c r="H5724" s="149" t="s">
        <v>2332</v>
      </c>
      <c r="I5724" s="5" t="s">
        <v>856</v>
      </c>
      <c r="J5724" s="364" t="s">
        <v>2891</v>
      </c>
      <c r="K5724" s="364" t="s">
        <v>2879</v>
      </c>
      <c r="L5724" s="364" t="s">
        <v>2880</v>
      </c>
      <c r="M5724" s="364" t="s">
        <v>2881</v>
      </c>
      <c r="N5724" s="364" t="s">
        <v>2882</v>
      </c>
      <c r="O5724" s="364" t="s">
        <v>2883</v>
      </c>
      <c r="P5724" s="364" t="s">
        <v>2884</v>
      </c>
      <c r="Q5724" s="364" t="s">
        <v>2885</v>
      </c>
      <c r="R5724" s="364" t="s">
        <v>2886</v>
      </c>
      <c r="S5724" s="364" t="s">
        <v>2887</v>
      </c>
      <c r="T5724" s="364" t="s">
        <v>2888</v>
      </c>
      <c r="U5724" s="364" t="s">
        <v>2889</v>
      </c>
      <c r="V5724" s="364" t="s">
        <v>2890</v>
      </c>
      <c r="W5724" s="365" t="s">
        <v>2893</v>
      </c>
      <c r="X5724" s="365" t="s">
        <v>2879</v>
      </c>
      <c r="Y5724" s="365" t="s">
        <v>2880</v>
      </c>
      <c r="Z5724" s="365" t="s">
        <v>2881</v>
      </c>
      <c r="AA5724" s="365" t="s">
        <v>2882</v>
      </c>
      <c r="AB5724" s="365" t="s">
        <v>2883</v>
      </c>
      <c r="AC5724" s="365" t="s">
        <v>2884</v>
      </c>
      <c r="AD5724" s="365" t="s">
        <v>2885</v>
      </c>
      <c r="AE5724" s="365" t="s">
        <v>2886</v>
      </c>
      <c r="AF5724" s="365" t="s">
        <v>2887</v>
      </c>
      <c r="AG5724" s="365" t="s">
        <v>2888</v>
      </c>
      <c r="AH5724" s="365" t="s">
        <v>2889</v>
      </c>
      <c r="AI5724" s="365" t="s">
        <v>2890</v>
      </c>
      <c r="AJ5724" s="366" t="s">
        <v>2892</v>
      </c>
      <c r="AK5724" s="366" t="s">
        <v>2879</v>
      </c>
      <c r="AL5724" s="366" t="s">
        <v>2880</v>
      </c>
      <c r="AM5724" s="366" t="s">
        <v>2881</v>
      </c>
      <c r="AN5724" s="366" t="s">
        <v>2882</v>
      </c>
      <c r="AO5724" s="366" t="s">
        <v>2883</v>
      </c>
      <c r="AP5724" s="366" t="s">
        <v>2884</v>
      </c>
      <c r="AQ5724" s="366" t="s">
        <v>2885</v>
      </c>
      <c r="AR5724" s="366" t="s">
        <v>2886</v>
      </c>
      <c r="AS5724" s="366" t="s">
        <v>2887</v>
      </c>
      <c r="AT5724" s="366" t="s">
        <v>2888</v>
      </c>
      <c r="AU5724" s="366" t="s">
        <v>2889</v>
      </c>
      <c r="AV5724" s="366" t="s">
        <v>2890</v>
      </c>
      <c r="AW5724" s="368" t="s">
        <v>2895</v>
      </c>
    </row>
    <row r="5725" spans="1:49">
      <c r="A5725" s="33"/>
      <c r="B5725" s="34"/>
      <c r="C5725" s="34"/>
      <c r="D5725" s="34"/>
      <c r="E5725" s="35"/>
      <c r="F5725" s="36"/>
      <c r="G5725" s="36"/>
      <c r="H5725" s="36"/>
      <c r="I5725" s="34"/>
      <c r="J5725" s="202" t="s">
        <v>1224</v>
      </c>
      <c r="K5725" s="202">
        <v>1</v>
      </c>
      <c r="L5725" s="202">
        <v>2</v>
      </c>
      <c r="M5725" s="202">
        <v>3</v>
      </c>
      <c r="N5725" s="202">
        <v>4</v>
      </c>
      <c r="O5725" s="202">
        <v>5</v>
      </c>
      <c r="P5725" s="202">
        <v>6</v>
      </c>
      <c r="Q5725" s="202">
        <v>7</v>
      </c>
      <c r="R5725" s="202">
        <v>8</v>
      </c>
      <c r="S5725" s="202">
        <v>9</v>
      </c>
      <c r="T5725" s="202">
        <v>10</v>
      </c>
      <c r="U5725" s="202">
        <v>13</v>
      </c>
      <c r="V5725" s="202">
        <v>14</v>
      </c>
      <c r="W5725" s="202" t="s">
        <v>1224</v>
      </c>
      <c r="X5725" s="202">
        <v>1</v>
      </c>
      <c r="Y5725" s="202">
        <v>2</v>
      </c>
      <c r="Z5725" s="202">
        <v>3</v>
      </c>
      <c r="AA5725" s="202">
        <v>4</v>
      </c>
      <c r="AB5725" s="202">
        <v>5</v>
      </c>
      <c r="AC5725" s="202">
        <v>6</v>
      </c>
      <c r="AD5725" s="202">
        <v>7</v>
      </c>
      <c r="AE5725" s="202">
        <v>8</v>
      </c>
      <c r="AF5725" s="202">
        <v>9</v>
      </c>
      <c r="AG5725" s="202">
        <v>10</v>
      </c>
      <c r="AH5725" s="202">
        <v>13</v>
      </c>
      <c r="AI5725" s="202">
        <v>14</v>
      </c>
      <c r="AJ5725" s="202" t="s">
        <v>1224</v>
      </c>
      <c r="AK5725" s="202">
        <v>1</v>
      </c>
      <c r="AL5725" s="202">
        <v>2</v>
      </c>
      <c r="AM5725" s="202">
        <v>3</v>
      </c>
      <c r="AN5725" s="202">
        <v>4</v>
      </c>
      <c r="AO5725" s="202">
        <v>5</v>
      </c>
      <c r="AP5725" s="202">
        <v>6</v>
      </c>
      <c r="AQ5725" s="202">
        <v>7</v>
      </c>
      <c r="AR5725" s="202">
        <v>8</v>
      </c>
      <c r="AS5725" s="202">
        <v>9</v>
      </c>
      <c r="AT5725" s="202">
        <v>10</v>
      </c>
      <c r="AU5725" s="202">
        <v>13</v>
      </c>
      <c r="AV5725" s="202">
        <v>14</v>
      </c>
      <c r="AW5725" s="202">
        <v>15</v>
      </c>
    </row>
    <row r="5726" spans="1:49">
      <c r="A5726" s="37"/>
      <c r="B5726" s="38"/>
      <c r="C5726" s="38"/>
      <c r="D5726" s="38"/>
      <c r="E5726" s="60"/>
      <c r="F5726" s="61"/>
      <c r="G5726" s="61"/>
      <c r="H5726" s="61"/>
      <c r="I5726" s="38"/>
      <c r="J5726" s="134"/>
      <c r="K5726" s="134"/>
      <c r="L5726" s="134"/>
      <c r="M5726" s="134"/>
      <c r="N5726" s="134"/>
      <c r="O5726" s="134"/>
      <c r="P5726" s="134"/>
      <c r="Q5726" s="134"/>
      <c r="R5726" s="134"/>
      <c r="S5726" s="134"/>
      <c r="T5726" s="134"/>
      <c r="U5726" s="134"/>
      <c r="V5726" s="134"/>
      <c r="W5726" s="134"/>
      <c r="X5726" s="134"/>
      <c r="Y5726" s="134"/>
      <c r="Z5726" s="134"/>
      <c r="AA5726" s="134"/>
      <c r="AB5726" s="134"/>
      <c r="AC5726" s="134"/>
      <c r="AD5726" s="134"/>
      <c r="AE5726" s="134"/>
      <c r="AF5726" s="134"/>
      <c r="AG5726" s="134"/>
      <c r="AH5726" s="134"/>
      <c r="AI5726" s="134"/>
      <c r="AJ5726" s="134"/>
      <c r="AK5726" s="134"/>
      <c r="AL5726" s="134"/>
      <c r="AM5726" s="134"/>
      <c r="AN5726" s="134"/>
      <c r="AO5726" s="134"/>
      <c r="AP5726" s="134"/>
      <c r="AQ5726" s="134"/>
      <c r="AR5726" s="134"/>
      <c r="AS5726" s="134"/>
      <c r="AT5726" s="134"/>
      <c r="AU5726" s="134"/>
      <c r="AV5726" s="134"/>
      <c r="AW5726" s="134"/>
    </row>
    <row r="5727" spans="1:49">
      <c r="A5727" s="92" t="s">
        <v>797</v>
      </c>
      <c r="B5727" s="93" t="s">
        <v>1031</v>
      </c>
      <c r="C5727" s="93" t="s">
        <v>992</v>
      </c>
      <c r="D5727" s="460"/>
      <c r="E5727" s="531"/>
      <c r="F5727" s="50"/>
      <c r="G5727" s="50"/>
      <c r="H5727" s="50"/>
      <c r="I5727" s="41" t="s">
        <v>2074</v>
      </c>
      <c r="J5727" s="28"/>
      <c r="K5727" s="28"/>
      <c r="L5727" s="28"/>
      <c r="M5727" s="28"/>
      <c r="N5727" s="28"/>
      <c r="O5727" s="28"/>
      <c r="P5727" s="28"/>
      <c r="Q5727" s="28"/>
      <c r="R5727" s="28"/>
      <c r="S5727" s="28"/>
      <c r="T5727" s="28"/>
      <c r="U5727" s="28"/>
      <c r="V5727" s="28"/>
      <c r="W5727" s="28"/>
      <c r="X5727" s="28"/>
      <c r="Y5727" s="28"/>
      <c r="Z5727" s="28"/>
      <c r="AA5727" s="28"/>
      <c r="AB5727" s="28"/>
      <c r="AC5727" s="28"/>
      <c r="AD5727" s="28"/>
      <c r="AE5727" s="28"/>
      <c r="AF5727" s="28"/>
      <c r="AG5727" s="28"/>
      <c r="AH5727" s="28"/>
      <c r="AI5727" s="28"/>
      <c r="AJ5727" s="28"/>
      <c r="AK5727" s="28"/>
      <c r="AL5727" s="28"/>
      <c r="AM5727" s="28"/>
      <c r="AN5727" s="28"/>
      <c r="AO5727" s="28"/>
      <c r="AP5727" s="28"/>
      <c r="AQ5727" s="28"/>
      <c r="AR5727" s="28"/>
      <c r="AS5727" s="28"/>
      <c r="AT5727" s="28"/>
      <c r="AU5727" s="28"/>
      <c r="AV5727" s="28"/>
      <c r="AW5727" s="28"/>
    </row>
    <row r="5728" spans="1:49">
      <c r="A5728" s="48"/>
      <c r="B5728" s="260"/>
      <c r="C5728" s="260"/>
      <c r="D5728" s="369"/>
      <c r="E5728" s="531"/>
      <c r="F5728" s="50"/>
      <c r="G5728" s="50"/>
      <c r="H5728" s="50"/>
      <c r="I5728" s="108"/>
      <c r="J5728" s="28"/>
      <c r="K5728" s="28"/>
      <c r="L5728" s="28"/>
      <c r="M5728" s="28"/>
      <c r="N5728" s="28"/>
      <c r="O5728" s="28"/>
      <c r="P5728" s="28"/>
      <c r="Q5728" s="28"/>
      <c r="R5728" s="28"/>
      <c r="S5728" s="28"/>
      <c r="T5728" s="28"/>
      <c r="U5728" s="28"/>
      <c r="V5728" s="28"/>
      <c r="W5728" s="28"/>
      <c r="X5728" s="28"/>
      <c r="Y5728" s="28"/>
      <c r="Z5728" s="28"/>
      <c r="AA5728" s="28"/>
      <c r="AB5728" s="28"/>
      <c r="AC5728" s="28"/>
      <c r="AD5728" s="28"/>
      <c r="AE5728" s="28"/>
      <c r="AF5728" s="28"/>
      <c r="AG5728" s="28"/>
      <c r="AH5728" s="28"/>
      <c r="AI5728" s="28"/>
      <c r="AJ5728" s="28"/>
      <c r="AK5728" s="28"/>
      <c r="AL5728" s="28"/>
      <c r="AM5728" s="28"/>
      <c r="AN5728" s="28"/>
      <c r="AO5728" s="28"/>
      <c r="AP5728" s="28"/>
      <c r="AQ5728" s="28"/>
      <c r="AR5728" s="28"/>
      <c r="AS5728" s="28"/>
      <c r="AT5728" s="28"/>
      <c r="AU5728" s="28"/>
      <c r="AV5728" s="28"/>
      <c r="AW5728" s="28"/>
    </row>
    <row r="5729" spans="1:49">
      <c r="A5729" s="48"/>
      <c r="B5729" s="42"/>
      <c r="C5729" s="42"/>
      <c r="D5729" s="42"/>
      <c r="E5729" s="531"/>
      <c r="F5729" s="50"/>
      <c r="G5729" s="50"/>
      <c r="H5729" s="50"/>
      <c r="I5729" s="49" t="s">
        <v>1559</v>
      </c>
      <c r="J5729" s="12">
        <f>SUM(J5730,J5738,J5740)</f>
        <v>106342</v>
      </c>
      <c r="K5729" s="12">
        <f t="shared" ref="K5729:AT5729" si="1619">SUM(K5730,K5738,K5740)</f>
        <v>0</v>
      </c>
      <c r="L5729" s="12">
        <f t="shared" si="1619"/>
        <v>30798</v>
      </c>
      <c r="M5729" s="12">
        <f t="shared" si="1619"/>
        <v>0</v>
      </c>
      <c r="N5729" s="12">
        <f t="shared" si="1619"/>
        <v>25951</v>
      </c>
      <c r="O5729" s="12">
        <f t="shared" si="1619"/>
        <v>0</v>
      </c>
      <c r="P5729" s="12">
        <f t="shared" si="1619"/>
        <v>20231</v>
      </c>
      <c r="Q5729" s="12">
        <f t="shared" si="1619"/>
        <v>1000</v>
      </c>
      <c r="R5729" s="12">
        <f t="shared" si="1619"/>
        <v>0</v>
      </c>
      <c r="S5729" s="12">
        <f t="shared" si="1619"/>
        <v>3920</v>
      </c>
      <c r="T5729" s="12">
        <f t="shared" si="1619"/>
        <v>16500</v>
      </c>
      <c r="U5729" s="12">
        <v>98400</v>
      </c>
      <c r="V5729" s="12">
        <v>7942</v>
      </c>
      <c r="W5729" s="12">
        <f>SUM(W5730,W5738,W5740)</f>
        <v>5000</v>
      </c>
      <c r="X5729" s="12">
        <f t="shared" si="1619"/>
        <v>0</v>
      </c>
      <c r="Y5729" s="12">
        <f t="shared" si="1619"/>
        <v>0</v>
      </c>
      <c r="Z5729" s="12">
        <f t="shared" si="1619"/>
        <v>0</v>
      </c>
      <c r="AA5729" s="12">
        <f t="shared" si="1619"/>
        <v>0</v>
      </c>
      <c r="AB5729" s="12">
        <f t="shared" si="1619"/>
        <v>0</v>
      </c>
      <c r="AC5729" s="12">
        <f t="shared" si="1619"/>
        <v>0</v>
      </c>
      <c r="AD5729" s="12">
        <f t="shared" si="1619"/>
        <v>0</v>
      </c>
      <c r="AE5729" s="12">
        <f t="shared" si="1619"/>
        <v>0</v>
      </c>
      <c r="AF5729" s="12">
        <f t="shared" si="1619"/>
        <v>0</v>
      </c>
      <c r="AG5729" s="12">
        <f t="shared" si="1619"/>
        <v>0</v>
      </c>
      <c r="AH5729" s="12">
        <v>0</v>
      </c>
      <c r="AI5729" s="12">
        <v>5000</v>
      </c>
      <c r="AJ5729" s="12">
        <f>SUM(AJ5730,AJ5738,AJ5740)</f>
        <v>0</v>
      </c>
      <c r="AK5729" s="12">
        <f t="shared" si="1619"/>
        <v>0</v>
      </c>
      <c r="AL5729" s="12">
        <f t="shared" si="1619"/>
        <v>0</v>
      </c>
      <c r="AM5729" s="12">
        <f t="shared" si="1619"/>
        <v>0</v>
      </c>
      <c r="AN5729" s="12">
        <f t="shared" si="1619"/>
        <v>0</v>
      </c>
      <c r="AO5729" s="12">
        <f t="shared" si="1619"/>
        <v>0</v>
      </c>
      <c r="AP5729" s="12">
        <f t="shared" si="1619"/>
        <v>0</v>
      </c>
      <c r="AQ5729" s="12">
        <f t="shared" si="1619"/>
        <v>0</v>
      </c>
      <c r="AR5729" s="12">
        <f t="shared" si="1619"/>
        <v>0</v>
      </c>
      <c r="AS5729" s="12">
        <f t="shared" si="1619"/>
        <v>0</v>
      </c>
      <c r="AT5729" s="12">
        <f t="shared" si="1619"/>
        <v>0</v>
      </c>
      <c r="AU5729" s="12">
        <v>0</v>
      </c>
      <c r="AV5729" s="12">
        <v>0</v>
      </c>
      <c r="AW5729" s="12">
        <f t="shared" ref="AW5729:AW5758" si="1620">U5729+AH5729+AU5729</f>
        <v>98400</v>
      </c>
    </row>
    <row r="5730" spans="1:49">
      <c r="A5730" s="44" t="s">
        <v>797</v>
      </c>
      <c r="B5730" s="45" t="s">
        <v>1031</v>
      </c>
      <c r="C5730" s="45" t="s">
        <v>992</v>
      </c>
      <c r="D5730" s="452" t="s">
        <v>3005</v>
      </c>
      <c r="E5730" s="213" t="s">
        <v>771</v>
      </c>
      <c r="F5730" s="65"/>
      <c r="G5730" s="65"/>
      <c r="H5730" s="65"/>
      <c r="I5730" s="260" t="s">
        <v>1500</v>
      </c>
      <c r="J5730" s="9">
        <f>SUM(J5731:J5732)</f>
        <v>0</v>
      </c>
      <c r="K5730" s="9">
        <f t="shared" ref="K5730:AT5730" si="1621">SUM(K5731:K5732)</f>
        <v>0</v>
      </c>
      <c r="L5730" s="9">
        <f t="shared" si="1621"/>
        <v>0</v>
      </c>
      <c r="M5730" s="9">
        <f t="shared" si="1621"/>
        <v>0</v>
      </c>
      <c r="N5730" s="9">
        <f t="shared" si="1621"/>
        <v>0</v>
      </c>
      <c r="O5730" s="9">
        <f t="shared" si="1621"/>
        <v>0</v>
      </c>
      <c r="P5730" s="9">
        <f t="shared" si="1621"/>
        <v>0</v>
      </c>
      <c r="Q5730" s="9">
        <f t="shared" si="1621"/>
        <v>0</v>
      </c>
      <c r="R5730" s="9">
        <f t="shared" si="1621"/>
        <v>0</v>
      </c>
      <c r="S5730" s="9">
        <f t="shared" si="1621"/>
        <v>0</v>
      </c>
      <c r="T5730" s="9">
        <f t="shared" si="1621"/>
        <v>0</v>
      </c>
      <c r="U5730" s="9">
        <v>0</v>
      </c>
      <c r="V5730" s="9">
        <v>0</v>
      </c>
      <c r="W5730" s="9">
        <f>SUM(W5731:W5732)</f>
        <v>0</v>
      </c>
      <c r="X5730" s="9">
        <f t="shared" si="1621"/>
        <v>0</v>
      </c>
      <c r="Y5730" s="9">
        <f t="shared" si="1621"/>
        <v>0</v>
      </c>
      <c r="Z5730" s="9">
        <f t="shared" si="1621"/>
        <v>0</v>
      </c>
      <c r="AA5730" s="9">
        <f t="shared" si="1621"/>
        <v>0</v>
      </c>
      <c r="AB5730" s="9">
        <f t="shared" si="1621"/>
        <v>0</v>
      </c>
      <c r="AC5730" s="9">
        <f t="shared" si="1621"/>
        <v>0</v>
      </c>
      <c r="AD5730" s="9">
        <f t="shared" si="1621"/>
        <v>0</v>
      </c>
      <c r="AE5730" s="9">
        <f t="shared" si="1621"/>
        <v>0</v>
      </c>
      <c r="AF5730" s="9">
        <f t="shared" si="1621"/>
        <v>0</v>
      </c>
      <c r="AG5730" s="9">
        <f t="shared" si="1621"/>
        <v>0</v>
      </c>
      <c r="AH5730" s="9">
        <v>0</v>
      </c>
      <c r="AI5730" s="9">
        <v>0</v>
      </c>
      <c r="AJ5730" s="9">
        <f>SUM(AJ5731:AJ5732)</f>
        <v>0</v>
      </c>
      <c r="AK5730" s="9">
        <f t="shared" si="1621"/>
        <v>0</v>
      </c>
      <c r="AL5730" s="9">
        <f t="shared" si="1621"/>
        <v>0</v>
      </c>
      <c r="AM5730" s="9">
        <f t="shared" si="1621"/>
        <v>0</v>
      </c>
      <c r="AN5730" s="9">
        <f t="shared" si="1621"/>
        <v>0</v>
      </c>
      <c r="AO5730" s="9">
        <f t="shared" si="1621"/>
        <v>0</v>
      </c>
      <c r="AP5730" s="9">
        <f t="shared" si="1621"/>
        <v>0</v>
      </c>
      <c r="AQ5730" s="9">
        <f t="shared" si="1621"/>
        <v>0</v>
      </c>
      <c r="AR5730" s="9">
        <f t="shared" si="1621"/>
        <v>0</v>
      </c>
      <c r="AS5730" s="9">
        <f t="shared" si="1621"/>
        <v>0</v>
      </c>
      <c r="AT5730" s="9">
        <f t="shared" si="1621"/>
        <v>0</v>
      </c>
      <c r="AU5730" s="9">
        <v>0</v>
      </c>
      <c r="AV5730" s="9">
        <v>0</v>
      </c>
      <c r="AW5730" s="9">
        <f t="shared" si="1620"/>
        <v>0</v>
      </c>
    </row>
    <row r="5731" spans="1:49">
      <c r="A5731" s="44" t="s">
        <v>797</v>
      </c>
      <c r="B5731" s="45" t="s">
        <v>1031</v>
      </c>
      <c r="C5731" s="45" t="s">
        <v>992</v>
      </c>
      <c r="D5731" s="452" t="s">
        <v>3005</v>
      </c>
      <c r="E5731" s="367" t="s">
        <v>834</v>
      </c>
      <c r="F5731" s="50"/>
      <c r="G5731" s="468" t="s">
        <v>3076</v>
      </c>
      <c r="H5731" s="50" t="s">
        <v>2334</v>
      </c>
      <c r="I5731" s="42" t="s">
        <v>1165</v>
      </c>
      <c r="U5731" s="15">
        <v>0</v>
      </c>
      <c r="V5731" s="15">
        <v>0</v>
      </c>
      <c r="AH5731" s="15">
        <v>0</v>
      </c>
      <c r="AI5731" s="15">
        <v>0</v>
      </c>
      <c r="AU5731" s="15">
        <v>0</v>
      </c>
      <c r="AV5731" s="15">
        <v>0</v>
      </c>
      <c r="AW5731" s="15">
        <f t="shared" si="1620"/>
        <v>0</v>
      </c>
    </row>
    <row r="5732" spans="1:49">
      <c r="A5732" s="44" t="s">
        <v>797</v>
      </c>
      <c r="B5732" s="45" t="s">
        <v>1031</v>
      </c>
      <c r="C5732" s="45" t="s">
        <v>992</v>
      </c>
      <c r="D5732" s="452" t="s">
        <v>3005</v>
      </c>
      <c r="E5732" s="367" t="s">
        <v>772</v>
      </c>
      <c r="F5732" s="50"/>
      <c r="G5732" s="468" t="s">
        <v>3076</v>
      </c>
      <c r="H5732" s="50" t="s">
        <v>2334</v>
      </c>
      <c r="I5732" s="42" t="s">
        <v>1227</v>
      </c>
      <c r="J5732" s="15">
        <f>SUM(J5733:J5737)</f>
        <v>0</v>
      </c>
      <c r="K5732" s="15">
        <f t="shared" ref="K5732:AT5732" si="1622">SUM(K5733:K5737)</f>
        <v>0</v>
      </c>
      <c r="L5732" s="15">
        <f t="shared" si="1622"/>
        <v>0</v>
      </c>
      <c r="M5732" s="15">
        <f t="shared" si="1622"/>
        <v>0</v>
      </c>
      <c r="N5732" s="15">
        <f t="shared" si="1622"/>
        <v>0</v>
      </c>
      <c r="O5732" s="15">
        <f t="shared" si="1622"/>
        <v>0</v>
      </c>
      <c r="P5732" s="15">
        <f t="shared" si="1622"/>
        <v>0</v>
      </c>
      <c r="Q5732" s="15">
        <f t="shared" si="1622"/>
        <v>0</v>
      </c>
      <c r="R5732" s="15">
        <f t="shared" si="1622"/>
        <v>0</v>
      </c>
      <c r="S5732" s="15">
        <f t="shared" si="1622"/>
        <v>0</v>
      </c>
      <c r="T5732" s="15">
        <f t="shared" si="1622"/>
        <v>0</v>
      </c>
      <c r="U5732" s="15">
        <v>0</v>
      </c>
      <c r="V5732" s="15">
        <v>0</v>
      </c>
      <c r="W5732" s="15">
        <f>SUM(W5733:W5737)</f>
        <v>0</v>
      </c>
      <c r="X5732" s="15">
        <f t="shared" si="1622"/>
        <v>0</v>
      </c>
      <c r="Y5732" s="15">
        <f t="shared" si="1622"/>
        <v>0</v>
      </c>
      <c r="Z5732" s="15">
        <f t="shared" si="1622"/>
        <v>0</v>
      </c>
      <c r="AA5732" s="15">
        <f t="shared" si="1622"/>
        <v>0</v>
      </c>
      <c r="AB5732" s="15">
        <f t="shared" si="1622"/>
        <v>0</v>
      </c>
      <c r="AC5732" s="15">
        <f t="shared" si="1622"/>
        <v>0</v>
      </c>
      <c r="AD5732" s="15">
        <f t="shared" si="1622"/>
        <v>0</v>
      </c>
      <c r="AE5732" s="15">
        <f t="shared" si="1622"/>
        <v>0</v>
      </c>
      <c r="AF5732" s="15">
        <f t="shared" si="1622"/>
        <v>0</v>
      </c>
      <c r="AG5732" s="15">
        <f t="shared" si="1622"/>
        <v>0</v>
      </c>
      <c r="AH5732" s="15">
        <v>0</v>
      </c>
      <c r="AI5732" s="15">
        <v>0</v>
      </c>
      <c r="AJ5732" s="15">
        <f>SUM(AJ5733:AJ5737)</f>
        <v>0</v>
      </c>
      <c r="AK5732" s="15">
        <f t="shared" si="1622"/>
        <v>0</v>
      </c>
      <c r="AL5732" s="15">
        <f t="shared" si="1622"/>
        <v>0</v>
      </c>
      <c r="AM5732" s="15">
        <f t="shared" si="1622"/>
        <v>0</v>
      </c>
      <c r="AN5732" s="15">
        <f t="shared" si="1622"/>
        <v>0</v>
      </c>
      <c r="AO5732" s="15">
        <f t="shared" si="1622"/>
        <v>0</v>
      </c>
      <c r="AP5732" s="15">
        <f t="shared" si="1622"/>
        <v>0</v>
      </c>
      <c r="AQ5732" s="15">
        <f t="shared" si="1622"/>
        <v>0</v>
      </c>
      <c r="AR5732" s="15">
        <f t="shared" si="1622"/>
        <v>0</v>
      </c>
      <c r="AS5732" s="15">
        <f t="shared" si="1622"/>
        <v>0</v>
      </c>
      <c r="AT5732" s="15">
        <f t="shared" si="1622"/>
        <v>0</v>
      </c>
      <c r="AU5732" s="15">
        <v>0</v>
      </c>
      <c r="AV5732" s="15">
        <v>0</v>
      </c>
      <c r="AW5732" s="15">
        <f t="shared" si="1620"/>
        <v>0</v>
      </c>
    </row>
    <row r="5733" spans="1:49" s="144" customFormat="1">
      <c r="A5733" s="44" t="s">
        <v>797</v>
      </c>
      <c r="B5733" s="45" t="s">
        <v>1031</v>
      </c>
      <c r="C5733" s="45" t="s">
        <v>992</v>
      </c>
      <c r="D5733" s="452" t="s">
        <v>3005</v>
      </c>
      <c r="E5733" s="140" t="s">
        <v>850</v>
      </c>
      <c r="F5733" s="141" t="s">
        <v>643</v>
      </c>
      <c r="G5733" s="468" t="s">
        <v>3076</v>
      </c>
      <c r="H5733" s="50" t="s">
        <v>2334</v>
      </c>
      <c r="I5733" s="142" t="s">
        <v>1119</v>
      </c>
      <c r="J5733" s="15"/>
      <c r="K5733" s="15"/>
      <c r="L5733" s="15"/>
      <c r="M5733" s="15"/>
      <c r="N5733" s="15"/>
      <c r="O5733" s="15"/>
      <c r="P5733" s="15"/>
      <c r="Q5733" s="15"/>
      <c r="R5733" s="15"/>
      <c r="S5733" s="15"/>
      <c r="T5733" s="15"/>
      <c r="U5733" s="15">
        <v>0</v>
      </c>
      <c r="V5733" s="15">
        <v>0</v>
      </c>
      <c r="W5733" s="15"/>
      <c r="X5733" s="15"/>
      <c r="Y5733" s="15"/>
      <c r="Z5733" s="15"/>
      <c r="AA5733" s="15"/>
      <c r="AB5733" s="15"/>
      <c r="AC5733" s="15"/>
      <c r="AD5733" s="15"/>
      <c r="AE5733" s="15"/>
      <c r="AF5733" s="15"/>
      <c r="AG5733" s="15"/>
      <c r="AH5733" s="15">
        <v>0</v>
      </c>
      <c r="AI5733" s="15">
        <v>0</v>
      </c>
      <c r="AJ5733" s="15"/>
      <c r="AK5733" s="15"/>
      <c r="AL5733" s="15"/>
      <c r="AM5733" s="15"/>
      <c r="AN5733" s="15"/>
      <c r="AO5733" s="15"/>
      <c r="AP5733" s="15"/>
      <c r="AQ5733" s="15"/>
      <c r="AR5733" s="15"/>
      <c r="AS5733" s="15"/>
      <c r="AT5733" s="15"/>
      <c r="AU5733" s="15">
        <v>0</v>
      </c>
      <c r="AV5733" s="15">
        <v>0</v>
      </c>
      <c r="AW5733" s="15">
        <f t="shared" si="1620"/>
        <v>0</v>
      </c>
    </row>
    <row r="5734" spans="1:49" s="144" customFormat="1">
      <c r="A5734" s="44" t="s">
        <v>797</v>
      </c>
      <c r="B5734" s="45" t="s">
        <v>1031</v>
      </c>
      <c r="C5734" s="45" t="s">
        <v>992</v>
      </c>
      <c r="D5734" s="452" t="s">
        <v>3005</v>
      </c>
      <c r="E5734" s="140" t="s">
        <v>851</v>
      </c>
      <c r="F5734" s="141" t="s">
        <v>644</v>
      </c>
      <c r="G5734" s="468" t="s">
        <v>3076</v>
      </c>
      <c r="H5734" s="50" t="s">
        <v>2334</v>
      </c>
      <c r="I5734" s="142" t="s">
        <v>1290</v>
      </c>
      <c r="J5734" s="15"/>
      <c r="K5734" s="15"/>
      <c r="L5734" s="15"/>
      <c r="M5734" s="15"/>
      <c r="N5734" s="15"/>
      <c r="O5734" s="15"/>
      <c r="P5734" s="15"/>
      <c r="Q5734" s="15"/>
      <c r="R5734" s="15"/>
      <c r="S5734" s="15"/>
      <c r="T5734" s="15"/>
      <c r="U5734" s="15">
        <v>0</v>
      </c>
      <c r="V5734" s="15">
        <v>0</v>
      </c>
      <c r="W5734" s="15"/>
      <c r="X5734" s="15"/>
      <c r="Y5734" s="15"/>
      <c r="Z5734" s="15"/>
      <c r="AA5734" s="15"/>
      <c r="AB5734" s="15"/>
      <c r="AC5734" s="15"/>
      <c r="AD5734" s="15"/>
      <c r="AE5734" s="15"/>
      <c r="AF5734" s="15"/>
      <c r="AG5734" s="15"/>
      <c r="AH5734" s="15">
        <v>0</v>
      </c>
      <c r="AI5734" s="15">
        <v>0</v>
      </c>
      <c r="AJ5734" s="15"/>
      <c r="AK5734" s="15"/>
      <c r="AL5734" s="15"/>
      <c r="AM5734" s="15"/>
      <c r="AN5734" s="15"/>
      <c r="AO5734" s="15"/>
      <c r="AP5734" s="15"/>
      <c r="AQ5734" s="15"/>
      <c r="AR5734" s="15"/>
      <c r="AS5734" s="15"/>
      <c r="AT5734" s="15"/>
      <c r="AU5734" s="15">
        <v>0</v>
      </c>
      <c r="AV5734" s="15">
        <v>0</v>
      </c>
      <c r="AW5734" s="15">
        <f t="shared" si="1620"/>
        <v>0</v>
      </c>
    </row>
    <row r="5735" spans="1:49" s="144" customFormat="1">
      <c r="A5735" s="44" t="s">
        <v>797</v>
      </c>
      <c r="B5735" s="45" t="s">
        <v>1031</v>
      </c>
      <c r="C5735" s="45" t="s">
        <v>992</v>
      </c>
      <c r="D5735" s="452" t="s">
        <v>3005</v>
      </c>
      <c r="E5735" s="140" t="s">
        <v>852</v>
      </c>
      <c r="F5735" s="141" t="s">
        <v>645</v>
      </c>
      <c r="G5735" s="468" t="s">
        <v>3076</v>
      </c>
      <c r="H5735" s="50" t="s">
        <v>2334</v>
      </c>
      <c r="I5735" s="142" t="s">
        <v>1733</v>
      </c>
      <c r="J5735" s="15"/>
      <c r="K5735" s="15"/>
      <c r="L5735" s="15"/>
      <c r="M5735" s="15"/>
      <c r="N5735" s="15"/>
      <c r="O5735" s="15"/>
      <c r="P5735" s="15"/>
      <c r="Q5735" s="15"/>
      <c r="R5735" s="15"/>
      <c r="S5735" s="15"/>
      <c r="T5735" s="15"/>
      <c r="U5735" s="15">
        <v>0</v>
      </c>
      <c r="V5735" s="15">
        <v>0</v>
      </c>
      <c r="W5735" s="15"/>
      <c r="X5735" s="15"/>
      <c r="Y5735" s="15"/>
      <c r="Z5735" s="15"/>
      <c r="AA5735" s="15"/>
      <c r="AB5735" s="15"/>
      <c r="AC5735" s="15"/>
      <c r="AD5735" s="15"/>
      <c r="AE5735" s="15"/>
      <c r="AF5735" s="15"/>
      <c r="AG5735" s="15"/>
      <c r="AH5735" s="15">
        <v>0</v>
      </c>
      <c r="AI5735" s="15">
        <v>0</v>
      </c>
      <c r="AJ5735" s="15"/>
      <c r="AK5735" s="15"/>
      <c r="AL5735" s="15"/>
      <c r="AM5735" s="15"/>
      <c r="AN5735" s="15"/>
      <c r="AO5735" s="15"/>
      <c r="AP5735" s="15"/>
      <c r="AQ5735" s="15"/>
      <c r="AR5735" s="15"/>
      <c r="AS5735" s="15"/>
      <c r="AT5735" s="15"/>
      <c r="AU5735" s="15">
        <v>0</v>
      </c>
      <c r="AV5735" s="15">
        <v>0</v>
      </c>
      <c r="AW5735" s="15">
        <f t="shared" si="1620"/>
        <v>0</v>
      </c>
    </row>
    <row r="5736" spans="1:49" s="144" customFormat="1">
      <c r="A5736" s="44" t="s">
        <v>797</v>
      </c>
      <c r="B5736" s="45" t="s">
        <v>1031</v>
      </c>
      <c r="C5736" s="45" t="s">
        <v>992</v>
      </c>
      <c r="D5736" s="452" t="s">
        <v>3005</v>
      </c>
      <c r="E5736" s="140" t="s">
        <v>853</v>
      </c>
      <c r="F5736" s="141" t="s">
        <v>646</v>
      </c>
      <c r="G5736" s="468" t="s">
        <v>3076</v>
      </c>
      <c r="H5736" s="50" t="s">
        <v>2334</v>
      </c>
      <c r="I5736" s="142" t="s">
        <v>1734</v>
      </c>
      <c r="J5736" s="15"/>
      <c r="K5736" s="15"/>
      <c r="L5736" s="15"/>
      <c r="M5736" s="15"/>
      <c r="N5736" s="15"/>
      <c r="O5736" s="15"/>
      <c r="P5736" s="15"/>
      <c r="Q5736" s="15"/>
      <c r="R5736" s="15"/>
      <c r="S5736" s="15"/>
      <c r="T5736" s="15"/>
      <c r="U5736" s="15">
        <v>0</v>
      </c>
      <c r="V5736" s="15">
        <v>0</v>
      </c>
      <c r="W5736" s="15"/>
      <c r="X5736" s="15"/>
      <c r="Y5736" s="15"/>
      <c r="Z5736" s="15"/>
      <c r="AA5736" s="15"/>
      <c r="AB5736" s="15"/>
      <c r="AC5736" s="15"/>
      <c r="AD5736" s="15"/>
      <c r="AE5736" s="15"/>
      <c r="AF5736" s="15"/>
      <c r="AG5736" s="15"/>
      <c r="AH5736" s="15">
        <v>0</v>
      </c>
      <c r="AI5736" s="15">
        <v>0</v>
      </c>
      <c r="AJ5736" s="15"/>
      <c r="AK5736" s="15"/>
      <c r="AL5736" s="15"/>
      <c r="AM5736" s="15"/>
      <c r="AN5736" s="15"/>
      <c r="AO5736" s="15"/>
      <c r="AP5736" s="15"/>
      <c r="AQ5736" s="15"/>
      <c r="AR5736" s="15"/>
      <c r="AS5736" s="15"/>
      <c r="AT5736" s="15"/>
      <c r="AU5736" s="15">
        <v>0</v>
      </c>
      <c r="AV5736" s="15">
        <v>0</v>
      </c>
      <c r="AW5736" s="15">
        <f t="shared" si="1620"/>
        <v>0</v>
      </c>
    </row>
    <row r="5737" spans="1:49" s="144" customFormat="1">
      <c r="A5737" s="44" t="s">
        <v>797</v>
      </c>
      <c r="B5737" s="45" t="s">
        <v>1031</v>
      </c>
      <c r="C5737" s="45" t="s">
        <v>992</v>
      </c>
      <c r="D5737" s="452" t="s">
        <v>3005</v>
      </c>
      <c r="E5737" s="140" t="s">
        <v>854</v>
      </c>
      <c r="F5737" s="141" t="s">
        <v>647</v>
      </c>
      <c r="G5737" s="468" t="s">
        <v>3076</v>
      </c>
      <c r="H5737" s="50" t="s">
        <v>2334</v>
      </c>
      <c r="I5737" s="142" t="s">
        <v>1735</v>
      </c>
      <c r="J5737" s="15"/>
      <c r="K5737" s="15"/>
      <c r="L5737" s="15"/>
      <c r="M5737" s="15"/>
      <c r="N5737" s="15"/>
      <c r="O5737" s="15"/>
      <c r="P5737" s="15"/>
      <c r="Q5737" s="15"/>
      <c r="R5737" s="15"/>
      <c r="S5737" s="15"/>
      <c r="T5737" s="15"/>
      <c r="U5737" s="15">
        <v>0</v>
      </c>
      <c r="V5737" s="15">
        <v>0</v>
      </c>
      <c r="W5737" s="15"/>
      <c r="X5737" s="15"/>
      <c r="Y5737" s="15"/>
      <c r="Z5737" s="15"/>
      <c r="AA5737" s="15"/>
      <c r="AB5737" s="15"/>
      <c r="AC5737" s="15"/>
      <c r="AD5737" s="15"/>
      <c r="AE5737" s="15"/>
      <c r="AF5737" s="15"/>
      <c r="AG5737" s="15"/>
      <c r="AH5737" s="15">
        <v>0</v>
      </c>
      <c r="AI5737" s="15">
        <v>0</v>
      </c>
      <c r="AJ5737" s="15"/>
      <c r="AK5737" s="15"/>
      <c r="AL5737" s="15"/>
      <c r="AM5737" s="15"/>
      <c r="AN5737" s="15"/>
      <c r="AO5737" s="15"/>
      <c r="AP5737" s="15"/>
      <c r="AQ5737" s="15"/>
      <c r="AR5737" s="15"/>
      <c r="AS5737" s="15"/>
      <c r="AT5737" s="15"/>
      <c r="AU5737" s="15">
        <v>0</v>
      </c>
      <c r="AV5737" s="15">
        <v>0</v>
      </c>
      <c r="AW5737" s="15">
        <f t="shared" si="1620"/>
        <v>0</v>
      </c>
    </row>
    <row r="5738" spans="1:49">
      <c r="A5738" s="44" t="s">
        <v>797</v>
      </c>
      <c r="B5738" s="45" t="s">
        <v>1031</v>
      </c>
      <c r="C5738" s="45" t="s">
        <v>992</v>
      </c>
      <c r="D5738" s="452" t="s">
        <v>3005</v>
      </c>
      <c r="E5738" s="213" t="s">
        <v>773</v>
      </c>
      <c r="F5738" s="65"/>
      <c r="G5738" s="65"/>
      <c r="H5738" s="65"/>
      <c r="I5738" s="260" t="s">
        <v>1362</v>
      </c>
      <c r="J5738" s="9">
        <f>SUM(J5739)</f>
        <v>0</v>
      </c>
      <c r="K5738" s="9">
        <f t="shared" ref="K5738:AT5738" si="1623">SUM(K5739)</f>
        <v>0</v>
      </c>
      <c r="L5738" s="9">
        <f t="shared" si="1623"/>
        <v>0</v>
      </c>
      <c r="M5738" s="9">
        <f t="shared" si="1623"/>
        <v>0</v>
      </c>
      <c r="N5738" s="9">
        <f t="shared" si="1623"/>
        <v>0</v>
      </c>
      <c r="O5738" s="9">
        <f t="shared" si="1623"/>
        <v>0</v>
      </c>
      <c r="P5738" s="9">
        <f t="shared" si="1623"/>
        <v>0</v>
      </c>
      <c r="Q5738" s="9">
        <f t="shared" si="1623"/>
        <v>0</v>
      </c>
      <c r="R5738" s="9">
        <f t="shared" si="1623"/>
        <v>0</v>
      </c>
      <c r="S5738" s="9">
        <f t="shared" si="1623"/>
        <v>0</v>
      </c>
      <c r="T5738" s="9">
        <f t="shared" si="1623"/>
        <v>0</v>
      </c>
      <c r="U5738" s="9">
        <v>0</v>
      </c>
      <c r="V5738" s="9">
        <v>0</v>
      </c>
      <c r="W5738" s="9">
        <f>SUM(W5739)</f>
        <v>0</v>
      </c>
      <c r="X5738" s="9">
        <f t="shared" si="1623"/>
        <v>0</v>
      </c>
      <c r="Y5738" s="9">
        <f t="shared" si="1623"/>
        <v>0</v>
      </c>
      <c r="Z5738" s="9">
        <f t="shared" si="1623"/>
        <v>0</v>
      </c>
      <c r="AA5738" s="9">
        <f t="shared" si="1623"/>
        <v>0</v>
      </c>
      <c r="AB5738" s="9">
        <f t="shared" si="1623"/>
        <v>0</v>
      </c>
      <c r="AC5738" s="9">
        <f t="shared" si="1623"/>
        <v>0</v>
      </c>
      <c r="AD5738" s="9">
        <f t="shared" si="1623"/>
        <v>0</v>
      </c>
      <c r="AE5738" s="9">
        <f t="shared" si="1623"/>
        <v>0</v>
      </c>
      <c r="AF5738" s="9">
        <f t="shared" si="1623"/>
        <v>0</v>
      </c>
      <c r="AG5738" s="9">
        <f t="shared" si="1623"/>
        <v>0</v>
      </c>
      <c r="AH5738" s="9">
        <v>0</v>
      </c>
      <c r="AI5738" s="9">
        <v>0</v>
      </c>
      <c r="AJ5738" s="9">
        <f>SUM(AJ5739)</f>
        <v>0</v>
      </c>
      <c r="AK5738" s="9">
        <f t="shared" si="1623"/>
        <v>0</v>
      </c>
      <c r="AL5738" s="9">
        <f t="shared" si="1623"/>
        <v>0</v>
      </c>
      <c r="AM5738" s="9">
        <f t="shared" si="1623"/>
        <v>0</v>
      </c>
      <c r="AN5738" s="9">
        <f t="shared" si="1623"/>
        <v>0</v>
      </c>
      <c r="AO5738" s="9">
        <f t="shared" si="1623"/>
        <v>0</v>
      </c>
      <c r="AP5738" s="9">
        <f t="shared" si="1623"/>
        <v>0</v>
      </c>
      <c r="AQ5738" s="9">
        <f t="shared" si="1623"/>
        <v>0</v>
      </c>
      <c r="AR5738" s="9">
        <f t="shared" si="1623"/>
        <v>0</v>
      </c>
      <c r="AS5738" s="9">
        <f t="shared" si="1623"/>
        <v>0</v>
      </c>
      <c r="AT5738" s="9">
        <f t="shared" si="1623"/>
        <v>0</v>
      </c>
      <c r="AU5738" s="9">
        <v>0</v>
      </c>
      <c r="AV5738" s="9">
        <v>0</v>
      </c>
      <c r="AW5738" s="9">
        <f t="shared" si="1620"/>
        <v>0</v>
      </c>
    </row>
    <row r="5739" spans="1:49">
      <c r="A5739" s="44" t="s">
        <v>797</v>
      </c>
      <c r="B5739" s="45" t="s">
        <v>1031</v>
      </c>
      <c r="C5739" s="45" t="s">
        <v>992</v>
      </c>
      <c r="D5739" s="452" t="s">
        <v>3005</v>
      </c>
      <c r="E5739" s="367" t="s">
        <v>785</v>
      </c>
      <c r="F5739" s="50"/>
      <c r="G5739" s="468" t="s">
        <v>3076</v>
      </c>
      <c r="H5739" s="50" t="s">
        <v>2334</v>
      </c>
      <c r="I5739" s="42" t="s">
        <v>1363</v>
      </c>
      <c r="U5739" s="15">
        <v>0</v>
      </c>
      <c r="V5739" s="15">
        <v>0</v>
      </c>
      <c r="AH5739" s="15">
        <v>0</v>
      </c>
      <c r="AI5739" s="15">
        <v>0</v>
      </c>
      <c r="AU5739" s="15">
        <v>0</v>
      </c>
      <c r="AV5739" s="15">
        <v>0</v>
      </c>
      <c r="AW5739" s="15">
        <f t="shared" si="1620"/>
        <v>0</v>
      </c>
    </row>
    <row r="5740" spans="1:49">
      <c r="A5740" s="44" t="s">
        <v>797</v>
      </c>
      <c r="B5740" s="45" t="s">
        <v>1031</v>
      </c>
      <c r="C5740" s="45" t="s">
        <v>992</v>
      </c>
      <c r="D5740" s="452" t="s">
        <v>3005</v>
      </c>
      <c r="E5740" s="213" t="s">
        <v>1364</v>
      </c>
      <c r="F5740" s="65"/>
      <c r="G5740" s="65"/>
      <c r="H5740" s="65"/>
      <c r="I5740" s="260" t="s">
        <v>2104</v>
      </c>
      <c r="J5740" s="9">
        <f>SUM(J5741:J5750)</f>
        <v>106342</v>
      </c>
      <c r="K5740" s="9">
        <f t="shared" ref="K5740:AT5740" si="1624">SUM(K5741:K5750)</f>
        <v>0</v>
      </c>
      <c r="L5740" s="9">
        <f t="shared" si="1624"/>
        <v>30798</v>
      </c>
      <c r="M5740" s="9">
        <f t="shared" si="1624"/>
        <v>0</v>
      </c>
      <c r="N5740" s="9">
        <f t="shared" si="1624"/>
        <v>25951</v>
      </c>
      <c r="O5740" s="9">
        <f t="shared" si="1624"/>
        <v>0</v>
      </c>
      <c r="P5740" s="9">
        <f t="shared" si="1624"/>
        <v>20231</v>
      </c>
      <c r="Q5740" s="9">
        <f t="shared" si="1624"/>
        <v>1000</v>
      </c>
      <c r="R5740" s="9">
        <f t="shared" si="1624"/>
        <v>0</v>
      </c>
      <c r="S5740" s="9">
        <f t="shared" si="1624"/>
        <v>3920</v>
      </c>
      <c r="T5740" s="9">
        <f t="shared" si="1624"/>
        <v>16500</v>
      </c>
      <c r="U5740" s="9">
        <v>98400</v>
      </c>
      <c r="V5740" s="9">
        <v>7942</v>
      </c>
      <c r="W5740" s="9">
        <f>SUM(W5741:W5750)</f>
        <v>5000</v>
      </c>
      <c r="X5740" s="9">
        <f t="shared" si="1624"/>
        <v>0</v>
      </c>
      <c r="Y5740" s="9">
        <f t="shared" si="1624"/>
        <v>0</v>
      </c>
      <c r="Z5740" s="9">
        <f t="shared" si="1624"/>
        <v>0</v>
      </c>
      <c r="AA5740" s="9">
        <f t="shared" si="1624"/>
        <v>0</v>
      </c>
      <c r="AB5740" s="9">
        <f t="shared" si="1624"/>
        <v>0</v>
      </c>
      <c r="AC5740" s="9">
        <f t="shared" si="1624"/>
        <v>0</v>
      </c>
      <c r="AD5740" s="9">
        <f t="shared" si="1624"/>
        <v>0</v>
      </c>
      <c r="AE5740" s="9">
        <f t="shared" si="1624"/>
        <v>0</v>
      </c>
      <c r="AF5740" s="9">
        <f t="shared" si="1624"/>
        <v>0</v>
      </c>
      <c r="AG5740" s="9">
        <f t="shared" si="1624"/>
        <v>0</v>
      </c>
      <c r="AH5740" s="9">
        <v>0</v>
      </c>
      <c r="AI5740" s="9">
        <v>5000</v>
      </c>
      <c r="AJ5740" s="9">
        <f>SUM(AJ5741:AJ5750)</f>
        <v>0</v>
      </c>
      <c r="AK5740" s="9">
        <f t="shared" si="1624"/>
        <v>0</v>
      </c>
      <c r="AL5740" s="9">
        <f t="shared" si="1624"/>
        <v>0</v>
      </c>
      <c r="AM5740" s="9">
        <f t="shared" si="1624"/>
        <v>0</v>
      </c>
      <c r="AN5740" s="9">
        <f t="shared" si="1624"/>
        <v>0</v>
      </c>
      <c r="AO5740" s="9">
        <f t="shared" si="1624"/>
        <v>0</v>
      </c>
      <c r="AP5740" s="9">
        <f t="shared" si="1624"/>
        <v>0</v>
      </c>
      <c r="AQ5740" s="9">
        <f t="shared" si="1624"/>
        <v>0</v>
      </c>
      <c r="AR5740" s="9">
        <f t="shared" si="1624"/>
        <v>0</v>
      </c>
      <c r="AS5740" s="9">
        <f t="shared" si="1624"/>
        <v>0</v>
      </c>
      <c r="AT5740" s="9">
        <f t="shared" si="1624"/>
        <v>0</v>
      </c>
      <c r="AU5740" s="9">
        <v>0</v>
      </c>
      <c r="AV5740" s="9">
        <v>0</v>
      </c>
      <c r="AW5740" s="9">
        <f t="shared" si="1620"/>
        <v>98400</v>
      </c>
    </row>
    <row r="5741" spans="1:49">
      <c r="A5741" s="44" t="s">
        <v>797</v>
      </c>
      <c r="B5741" s="45" t="s">
        <v>1031</v>
      </c>
      <c r="C5741" s="45" t="s">
        <v>992</v>
      </c>
      <c r="D5741" s="452" t="s">
        <v>3005</v>
      </c>
      <c r="E5741" s="367" t="s">
        <v>786</v>
      </c>
      <c r="F5741" s="50"/>
      <c r="G5741" s="468" t="s">
        <v>3076</v>
      </c>
      <c r="H5741" s="50" t="s">
        <v>2334</v>
      </c>
      <c r="I5741" s="42" t="s">
        <v>1191</v>
      </c>
      <c r="J5741" s="15">
        <v>6000</v>
      </c>
      <c r="L5741" s="15">
        <v>1000</v>
      </c>
      <c r="N5741" s="15">
        <v>1000</v>
      </c>
      <c r="U5741" s="15">
        <v>2000</v>
      </c>
      <c r="V5741" s="15">
        <v>4000</v>
      </c>
      <c r="AH5741" s="15">
        <v>0</v>
      </c>
      <c r="AI5741" s="15">
        <v>0</v>
      </c>
      <c r="AU5741" s="15">
        <v>0</v>
      </c>
      <c r="AV5741" s="15">
        <v>0</v>
      </c>
      <c r="AW5741" s="15">
        <f t="shared" si="1620"/>
        <v>2000</v>
      </c>
    </row>
    <row r="5742" spans="1:49">
      <c r="A5742" s="44" t="s">
        <v>797</v>
      </c>
      <c r="B5742" s="45" t="s">
        <v>1031</v>
      </c>
      <c r="C5742" s="45" t="s">
        <v>992</v>
      </c>
      <c r="D5742" s="452" t="s">
        <v>3005</v>
      </c>
      <c r="E5742" s="367" t="s">
        <v>1528</v>
      </c>
      <c r="F5742" s="50"/>
      <c r="G5742" s="468" t="s">
        <v>3076</v>
      </c>
      <c r="H5742" s="50" t="s">
        <v>2334</v>
      </c>
      <c r="I5742" s="42" t="s">
        <v>989</v>
      </c>
      <c r="U5742" s="15">
        <v>0</v>
      </c>
      <c r="V5742" s="15">
        <v>0</v>
      </c>
      <c r="AH5742" s="15">
        <v>0</v>
      </c>
      <c r="AI5742" s="15">
        <v>0</v>
      </c>
      <c r="AU5742" s="15">
        <v>0</v>
      </c>
      <c r="AV5742" s="15">
        <v>0</v>
      </c>
      <c r="AW5742" s="15">
        <f t="shared" si="1620"/>
        <v>0</v>
      </c>
    </row>
    <row r="5743" spans="1:49">
      <c r="A5743" s="44" t="s">
        <v>797</v>
      </c>
      <c r="B5743" s="45" t="s">
        <v>1031</v>
      </c>
      <c r="C5743" s="45" t="s">
        <v>992</v>
      </c>
      <c r="D5743" s="452" t="s">
        <v>3005</v>
      </c>
      <c r="E5743" s="367" t="s">
        <v>1679</v>
      </c>
      <c r="F5743" s="50"/>
      <c r="G5743" s="468" t="s">
        <v>3076</v>
      </c>
      <c r="H5743" s="50" t="s">
        <v>2334</v>
      </c>
      <c r="I5743" s="42" t="s">
        <v>1048</v>
      </c>
      <c r="U5743" s="15">
        <v>0</v>
      </c>
      <c r="V5743" s="15">
        <v>0</v>
      </c>
      <c r="AH5743" s="15">
        <v>0</v>
      </c>
      <c r="AI5743" s="15">
        <v>0</v>
      </c>
      <c r="AU5743" s="15">
        <v>0</v>
      </c>
      <c r="AV5743" s="15">
        <v>0</v>
      </c>
      <c r="AW5743" s="15">
        <f t="shared" si="1620"/>
        <v>0</v>
      </c>
    </row>
    <row r="5744" spans="1:49">
      <c r="A5744" s="44" t="s">
        <v>797</v>
      </c>
      <c r="B5744" s="45" t="s">
        <v>1031</v>
      </c>
      <c r="C5744" s="45" t="s">
        <v>992</v>
      </c>
      <c r="D5744" s="452" t="s">
        <v>3005</v>
      </c>
      <c r="E5744" s="367" t="s">
        <v>787</v>
      </c>
      <c r="F5744" s="50"/>
      <c r="G5744" s="468" t="s">
        <v>3076</v>
      </c>
      <c r="H5744" s="50" t="s">
        <v>2334</v>
      </c>
      <c r="I5744" s="42" t="s">
        <v>2078</v>
      </c>
      <c r="J5744" s="15">
        <v>6000</v>
      </c>
      <c r="T5744" s="15">
        <v>6000</v>
      </c>
      <c r="U5744" s="15">
        <v>6000</v>
      </c>
      <c r="V5744" s="15">
        <v>0</v>
      </c>
      <c r="AH5744" s="15">
        <v>0</v>
      </c>
      <c r="AI5744" s="15">
        <v>0</v>
      </c>
      <c r="AU5744" s="15">
        <v>0</v>
      </c>
      <c r="AV5744" s="15">
        <v>0</v>
      </c>
      <c r="AW5744" s="15">
        <f t="shared" si="1620"/>
        <v>6000</v>
      </c>
    </row>
    <row r="5745" spans="1:49">
      <c r="A5745" s="44" t="s">
        <v>797</v>
      </c>
      <c r="B5745" s="45" t="s">
        <v>1031</v>
      </c>
      <c r="C5745" s="45" t="s">
        <v>992</v>
      </c>
      <c r="D5745" s="452" t="s">
        <v>3005</v>
      </c>
      <c r="E5745" s="367" t="s">
        <v>1116</v>
      </c>
      <c r="F5745" s="50"/>
      <c r="G5745" s="468" t="s">
        <v>3076</v>
      </c>
      <c r="H5745" s="50" t="s">
        <v>2334</v>
      </c>
      <c r="I5745" s="42" t="s">
        <v>1487</v>
      </c>
      <c r="J5745" s="15">
        <v>1000</v>
      </c>
      <c r="Q5745" s="15">
        <v>1000</v>
      </c>
      <c r="U5745" s="15">
        <v>1000</v>
      </c>
      <c r="V5745" s="15">
        <v>0</v>
      </c>
      <c r="AH5745" s="15">
        <v>0</v>
      </c>
      <c r="AI5745" s="15">
        <v>0</v>
      </c>
      <c r="AU5745" s="15">
        <v>0</v>
      </c>
      <c r="AV5745" s="15">
        <v>0</v>
      </c>
      <c r="AW5745" s="15">
        <f t="shared" si="1620"/>
        <v>1000</v>
      </c>
    </row>
    <row r="5746" spans="1:49">
      <c r="A5746" s="44" t="s">
        <v>797</v>
      </c>
      <c r="B5746" s="45" t="s">
        <v>1031</v>
      </c>
      <c r="C5746" s="45" t="s">
        <v>992</v>
      </c>
      <c r="D5746" s="452" t="s">
        <v>3005</v>
      </c>
      <c r="E5746" s="367" t="s">
        <v>1703</v>
      </c>
      <c r="F5746" s="50"/>
      <c r="G5746" s="468" t="s">
        <v>3076</v>
      </c>
      <c r="H5746" s="50" t="s">
        <v>2334</v>
      </c>
      <c r="I5746" s="42" t="s">
        <v>1047</v>
      </c>
      <c r="U5746" s="15">
        <v>0</v>
      </c>
      <c r="V5746" s="15">
        <v>0</v>
      </c>
      <c r="AH5746" s="15">
        <v>0</v>
      </c>
      <c r="AI5746" s="15">
        <v>0</v>
      </c>
      <c r="AU5746" s="15">
        <v>0</v>
      </c>
      <c r="AV5746" s="15">
        <v>0</v>
      </c>
      <c r="AW5746" s="15">
        <f t="shared" si="1620"/>
        <v>0</v>
      </c>
    </row>
    <row r="5747" spans="1:49">
      <c r="A5747" s="44" t="s">
        <v>797</v>
      </c>
      <c r="B5747" s="45" t="s">
        <v>1031</v>
      </c>
      <c r="C5747" s="45" t="s">
        <v>992</v>
      </c>
      <c r="D5747" s="452" t="s">
        <v>3005</v>
      </c>
      <c r="E5747" s="367" t="s">
        <v>826</v>
      </c>
      <c r="F5747" s="50"/>
      <c r="G5747" s="468" t="s">
        <v>3076</v>
      </c>
      <c r="H5747" s="50" t="s">
        <v>2334</v>
      </c>
      <c r="I5747" s="42" t="s">
        <v>935</v>
      </c>
      <c r="J5747" s="15">
        <v>6500</v>
      </c>
      <c r="T5747" s="15">
        <v>6500</v>
      </c>
      <c r="U5747" s="15">
        <v>6500</v>
      </c>
      <c r="V5747" s="15">
        <v>0</v>
      </c>
      <c r="AH5747" s="15">
        <v>0</v>
      </c>
      <c r="AI5747" s="15">
        <v>0</v>
      </c>
      <c r="AU5747" s="15">
        <v>0</v>
      </c>
      <c r="AV5747" s="15">
        <v>0</v>
      </c>
      <c r="AW5747" s="15">
        <f t="shared" si="1620"/>
        <v>6500</v>
      </c>
    </row>
    <row r="5748" spans="1:49">
      <c r="A5748" s="44" t="s">
        <v>797</v>
      </c>
      <c r="B5748" s="45" t="s">
        <v>1031</v>
      </c>
      <c r="C5748" s="45" t="s">
        <v>992</v>
      </c>
      <c r="D5748" s="452" t="s">
        <v>3005</v>
      </c>
      <c r="E5748" s="367" t="s">
        <v>1115</v>
      </c>
      <c r="F5748" s="50"/>
      <c r="G5748" s="468" t="s">
        <v>3076</v>
      </c>
      <c r="H5748" s="50" t="s">
        <v>2334</v>
      </c>
      <c r="I5748" s="42" t="s">
        <v>990</v>
      </c>
      <c r="J5748" s="15">
        <v>4600</v>
      </c>
      <c r="T5748" s="15">
        <v>4000</v>
      </c>
      <c r="U5748" s="15">
        <v>4000</v>
      </c>
      <c r="V5748" s="15">
        <v>600</v>
      </c>
      <c r="AH5748" s="15">
        <v>0</v>
      </c>
      <c r="AI5748" s="15">
        <v>0</v>
      </c>
      <c r="AU5748" s="15">
        <v>0</v>
      </c>
      <c r="AV5748" s="15">
        <v>0</v>
      </c>
      <c r="AW5748" s="15">
        <f t="shared" si="1620"/>
        <v>4000</v>
      </c>
    </row>
    <row r="5749" spans="1:49">
      <c r="A5749" s="44" t="s">
        <v>797</v>
      </c>
      <c r="B5749" s="45" t="s">
        <v>1031</v>
      </c>
      <c r="C5749" s="45" t="s">
        <v>992</v>
      </c>
      <c r="D5749" s="452" t="s">
        <v>3005</v>
      </c>
      <c r="E5749" s="367" t="s">
        <v>1677</v>
      </c>
      <c r="F5749" s="50"/>
      <c r="G5749" s="468" t="s">
        <v>3076</v>
      </c>
      <c r="H5749" s="50" t="s">
        <v>2334</v>
      </c>
      <c r="I5749" s="42" t="s">
        <v>2325</v>
      </c>
      <c r="J5749" s="15">
        <v>82242</v>
      </c>
      <c r="L5749" s="15">
        <v>29798</v>
      </c>
      <c r="N5749" s="15">
        <v>24951</v>
      </c>
      <c r="P5749" s="15">
        <v>20231</v>
      </c>
      <c r="S5749" s="15">
        <v>3920</v>
      </c>
      <c r="U5749" s="15">
        <v>78900</v>
      </c>
      <c r="V5749" s="15">
        <v>3342</v>
      </c>
      <c r="W5749" s="15">
        <v>5000</v>
      </c>
      <c r="AH5749" s="15">
        <v>0</v>
      </c>
      <c r="AI5749" s="15">
        <v>5000</v>
      </c>
      <c r="AU5749" s="15">
        <v>0</v>
      </c>
      <c r="AV5749" s="15">
        <v>0</v>
      </c>
      <c r="AW5749" s="15">
        <f t="shared" si="1620"/>
        <v>78900</v>
      </c>
    </row>
    <row r="5750" spans="1:49">
      <c r="A5750" s="44" t="s">
        <v>797</v>
      </c>
      <c r="B5750" s="45" t="s">
        <v>1031</v>
      </c>
      <c r="C5750" s="45" t="s">
        <v>992</v>
      </c>
      <c r="D5750" s="452" t="s">
        <v>3005</v>
      </c>
      <c r="E5750" s="367" t="s">
        <v>1677</v>
      </c>
      <c r="F5750" s="50" t="s">
        <v>648</v>
      </c>
      <c r="G5750" s="468" t="s">
        <v>3076</v>
      </c>
      <c r="H5750" s="50" t="s">
        <v>2334</v>
      </c>
      <c r="I5750" s="42" t="s">
        <v>25</v>
      </c>
      <c r="U5750" s="15">
        <v>0</v>
      </c>
      <c r="V5750" s="15">
        <v>0</v>
      </c>
      <c r="AH5750" s="15">
        <v>0</v>
      </c>
      <c r="AI5750" s="15">
        <v>0</v>
      </c>
      <c r="AU5750" s="15">
        <v>0</v>
      </c>
      <c r="AV5750" s="15">
        <v>0</v>
      </c>
      <c r="AW5750" s="15">
        <f t="shared" si="1620"/>
        <v>0</v>
      </c>
    </row>
    <row r="5751" spans="1:49" s="52" customFormat="1">
      <c r="A5751" s="41"/>
      <c r="B5751" s="345"/>
      <c r="C5751" s="345"/>
      <c r="D5751" s="369"/>
      <c r="E5751" s="213"/>
      <c r="F5751" s="65"/>
      <c r="G5751" s="65"/>
      <c r="H5751" s="65"/>
      <c r="I5751" s="49" t="s">
        <v>3</v>
      </c>
      <c r="J5751" s="6">
        <f>SUM(J5752)</f>
        <v>0</v>
      </c>
      <c r="K5751" s="6">
        <f t="shared" ref="K5751:AT5752" si="1625">SUM(K5752)</f>
        <v>0</v>
      </c>
      <c r="L5751" s="6">
        <f t="shared" si="1625"/>
        <v>0</v>
      </c>
      <c r="M5751" s="6">
        <f t="shared" si="1625"/>
        <v>0</v>
      </c>
      <c r="N5751" s="6">
        <f t="shared" si="1625"/>
        <v>0</v>
      </c>
      <c r="O5751" s="6">
        <f t="shared" si="1625"/>
        <v>0</v>
      </c>
      <c r="P5751" s="6">
        <f t="shared" si="1625"/>
        <v>0</v>
      </c>
      <c r="Q5751" s="6">
        <f t="shared" si="1625"/>
        <v>0</v>
      </c>
      <c r="R5751" s="6">
        <f t="shared" si="1625"/>
        <v>0</v>
      </c>
      <c r="S5751" s="6">
        <f t="shared" si="1625"/>
        <v>0</v>
      </c>
      <c r="T5751" s="6">
        <f t="shared" si="1625"/>
        <v>0</v>
      </c>
      <c r="U5751" s="6">
        <v>0</v>
      </c>
      <c r="V5751" s="6">
        <v>0</v>
      </c>
      <c r="W5751" s="6">
        <f>SUM(W5752)</f>
        <v>0</v>
      </c>
      <c r="X5751" s="6">
        <f t="shared" si="1625"/>
        <v>0</v>
      </c>
      <c r="Y5751" s="6">
        <f t="shared" si="1625"/>
        <v>0</v>
      </c>
      <c r="Z5751" s="6">
        <f t="shared" si="1625"/>
        <v>0</v>
      </c>
      <c r="AA5751" s="6">
        <f t="shared" si="1625"/>
        <v>0</v>
      </c>
      <c r="AB5751" s="6">
        <f t="shared" si="1625"/>
        <v>0</v>
      </c>
      <c r="AC5751" s="6">
        <f t="shared" si="1625"/>
        <v>0</v>
      </c>
      <c r="AD5751" s="6">
        <f t="shared" si="1625"/>
        <v>0</v>
      </c>
      <c r="AE5751" s="6">
        <f t="shared" si="1625"/>
        <v>0</v>
      </c>
      <c r="AF5751" s="6">
        <f t="shared" si="1625"/>
        <v>0</v>
      </c>
      <c r="AG5751" s="6">
        <f t="shared" si="1625"/>
        <v>0</v>
      </c>
      <c r="AH5751" s="6">
        <v>0</v>
      </c>
      <c r="AI5751" s="6">
        <v>0</v>
      </c>
      <c r="AJ5751" s="6">
        <f>SUM(AJ5752)</f>
        <v>0</v>
      </c>
      <c r="AK5751" s="6">
        <f t="shared" si="1625"/>
        <v>0</v>
      </c>
      <c r="AL5751" s="6">
        <f t="shared" si="1625"/>
        <v>0</v>
      </c>
      <c r="AM5751" s="6">
        <f t="shared" si="1625"/>
        <v>0</v>
      </c>
      <c r="AN5751" s="6">
        <f t="shared" si="1625"/>
        <v>0</v>
      </c>
      <c r="AO5751" s="6">
        <f t="shared" si="1625"/>
        <v>0</v>
      </c>
      <c r="AP5751" s="6">
        <f t="shared" si="1625"/>
        <v>0</v>
      </c>
      <c r="AQ5751" s="6">
        <f t="shared" si="1625"/>
        <v>0</v>
      </c>
      <c r="AR5751" s="6">
        <f t="shared" si="1625"/>
        <v>0</v>
      </c>
      <c r="AS5751" s="6">
        <f t="shared" si="1625"/>
        <v>0</v>
      </c>
      <c r="AT5751" s="6">
        <f t="shared" si="1625"/>
        <v>0</v>
      </c>
      <c r="AU5751" s="6">
        <v>0</v>
      </c>
      <c r="AV5751" s="6">
        <v>0</v>
      </c>
      <c r="AW5751" s="6">
        <f t="shared" si="1620"/>
        <v>0</v>
      </c>
    </row>
    <row r="5752" spans="1:49" s="52" customFormat="1">
      <c r="A5752" s="44" t="s">
        <v>797</v>
      </c>
      <c r="B5752" s="45" t="s">
        <v>1031</v>
      </c>
      <c r="C5752" s="45" t="s">
        <v>992</v>
      </c>
      <c r="D5752" s="452" t="s">
        <v>3005</v>
      </c>
      <c r="E5752" s="213" t="s">
        <v>833</v>
      </c>
      <c r="F5752" s="65"/>
      <c r="G5752" s="65"/>
      <c r="H5752" s="65"/>
      <c r="I5752" s="53" t="s">
        <v>1</v>
      </c>
      <c r="J5752" s="200">
        <f>SUM(J5753)</f>
        <v>0</v>
      </c>
      <c r="K5752" s="200">
        <f t="shared" si="1625"/>
        <v>0</v>
      </c>
      <c r="L5752" s="200">
        <f t="shared" si="1625"/>
        <v>0</v>
      </c>
      <c r="M5752" s="200">
        <f t="shared" si="1625"/>
        <v>0</v>
      </c>
      <c r="N5752" s="200">
        <f t="shared" si="1625"/>
        <v>0</v>
      </c>
      <c r="O5752" s="200">
        <f t="shared" si="1625"/>
        <v>0</v>
      </c>
      <c r="P5752" s="200">
        <f t="shared" si="1625"/>
        <v>0</v>
      </c>
      <c r="Q5752" s="200">
        <f t="shared" si="1625"/>
        <v>0</v>
      </c>
      <c r="R5752" s="200">
        <f t="shared" si="1625"/>
        <v>0</v>
      </c>
      <c r="S5752" s="200">
        <f t="shared" si="1625"/>
        <v>0</v>
      </c>
      <c r="T5752" s="200">
        <f t="shared" si="1625"/>
        <v>0</v>
      </c>
      <c r="U5752" s="200">
        <v>0</v>
      </c>
      <c r="V5752" s="200">
        <v>0</v>
      </c>
      <c r="W5752" s="200">
        <f>SUM(W5753)</f>
        <v>0</v>
      </c>
      <c r="X5752" s="200">
        <f t="shared" si="1625"/>
        <v>0</v>
      </c>
      <c r="Y5752" s="200">
        <f t="shared" si="1625"/>
        <v>0</v>
      </c>
      <c r="Z5752" s="200">
        <f t="shared" si="1625"/>
        <v>0</v>
      </c>
      <c r="AA5752" s="200">
        <f t="shared" si="1625"/>
        <v>0</v>
      </c>
      <c r="AB5752" s="200">
        <f t="shared" si="1625"/>
        <v>0</v>
      </c>
      <c r="AC5752" s="200">
        <f t="shared" si="1625"/>
        <v>0</v>
      </c>
      <c r="AD5752" s="200">
        <f t="shared" si="1625"/>
        <v>0</v>
      </c>
      <c r="AE5752" s="200">
        <f t="shared" si="1625"/>
        <v>0</v>
      </c>
      <c r="AF5752" s="200">
        <f t="shared" si="1625"/>
        <v>0</v>
      </c>
      <c r="AG5752" s="200">
        <f t="shared" si="1625"/>
        <v>0</v>
      </c>
      <c r="AH5752" s="200">
        <v>0</v>
      </c>
      <c r="AI5752" s="200">
        <v>0</v>
      </c>
      <c r="AJ5752" s="200">
        <f>SUM(AJ5753)</f>
        <v>0</v>
      </c>
      <c r="AK5752" s="200">
        <f t="shared" si="1625"/>
        <v>0</v>
      </c>
      <c r="AL5752" s="200">
        <f t="shared" si="1625"/>
        <v>0</v>
      </c>
      <c r="AM5752" s="200">
        <f t="shared" si="1625"/>
        <v>0</v>
      </c>
      <c r="AN5752" s="200">
        <f t="shared" si="1625"/>
        <v>0</v>
      </c>
      <c r="AO5752" s="200">
        <f t="shared" si="1625"/>
        <v>0</v>
      </c>
      <c r="AP5752" s="200">
        <f t="shared" si="1625"/>
        <v>0</v>
      </c>
      <c r="AQ5752" s="200">
        <f t="shared" si="1625"/>
        <v>0</v>
      </c>
      <c r="AR5752" s="200">
        <f t="shared" si="1625"/>
        <v>0</v>
      </c>
      <c r="AS5752" s="200">
        <f t="shared" si="1625"/>
        <v>0</v>
      </c>
      <c r="AT5752" s="200">
        <f t="shared" si="1625"/>
        <v>0</v>
      </c>
      <c r="AU5752" s="200">
        <v>0</v>
      </c>
      <c r="AV5752" s="200">
        <v>0</v>
      </c>
      <c r="AW5752" s="200">
        <f t="shared" si="1620"/>
        <v>0</v>
      </c>
    </row>
    <row r="5753" spans="1:49" s="59" customFormat="1">
      <c r="A5753" s="44" t="s">
        <v>797</v>
      </c>
      <c r="B5753" s="45" t="s">
        <v>1031</v>
      </c>
      <c r="C5753" s="45" t="s">
        <v>992</v>
      </c>
      <c r="D5753" s="452" t="s">
        <v>3005</v>
      </c>
      <c r="E5753" s="57" t="s">
        <v>1517</v>
      </c>
      <c r="F5753" s="58"/>
      <c r="G5753" s="468" t="s">
        <v>3076</v>
      </c>
      <c r="H5753" s="50" t="s">
        <v>2334</v>
      </c>
      <c r="I5753" s="188" t="s">
        <v>2584</v>
      </c>
      <c r="J5753" s="13"/>
      <c r="K5753" s="13"/>
      <c r="L5753" s="13"/>
      <c r="M5753" s="13"/>
      <c r="N5753" s="13"/>
      <c r="O5753" s="13"/>
      <c r="P5753" s="13"/>
      <c r="Q5753" s="13"/>
      <c r="R5753" s="13"/>
      <c r="S5753" s="13"/>
      <c r="T5753" s="13"/>
      <c r="U5753" s="13">
        <v>0</v>
      </c>
      <c r="V5753" s="13">
        <v>0</v>
      </c>
      <c r="W5753" s="13"/>
      <c r="X5753" s="13"/>
      <c r="Y5753" s="13"/>
      <c r="Z5753" s="13"/>
      <c r="AA5753" s="13"/>
      <c r="AB5753" s="13"/>
      <c r="AC5753" s="13"/>
      <c r="AD5753" s="13"/>
      <c r="AE5753" s="13"/>
      <c r="AF5753" s="13"/>
      <c r="AG5753" s="13"/>
      <c r="AH5753" s="13">
        <v>0</v>
      </c>
      <c r="AI5753" s="13">
        <v>0</v>
      </c>
      <c r="AJ5753" s="13"/>
      <c r="AK5753" s="13"/>
      <c r="AL5753" s="13"/>
      <c r="AM5753" s="13"/>
      <c r="AN5753" s="13"/>
      <c r="AO5753" s="13"/>
      <c r="AP5753" s="13"/>
      <c r="AQ5753" s="13"/>
      <c r="AR5753" s="13"/>
      <c r="AS5753" s="13"/>
      <c r="AT5753" s="13"/>
      <c r="AU5753" s="13">
        <v>0</v>
      </c>
      <c r="AV5753" s="13">
        <v>0</v>
      </c>
      <c r="AW5753" s="13">
        <f t="shared" si="1620"/>
        <v>0</v>
      </c>
    </row>
    <row r="5754" spans="1:49">
      <c r="A5754" s="44"/>
      <c r="B5754" s="45"/>
      <c r="C5754" s="45"/>
      <c r="D5754" s="45"/>
      <c r="E5754" s="531"/>
      <c r="F5754" s="50"/>
      <c r="G5754" s="50"/>
      <c r="H5754" s="50"/>
      <c r="I5754" s="49" t="s">
        <v>1157</v>
      </c>
      <c r="J5754" s="6">
        <f>SUM(J5755)</f>
        <v>5000</v>
      </c>
      <c r="K5754" s="6">
        <f t="shared" ref="K5754:AT5755" si="1626">SUM(K5755)</f>
        <v>0</v>
      </c>
      <c r="L5754" s="6">
        <f t="shared" si="1626"/>
        <v>0</v>
      </c>
      <c r="M5754" s="6">
        <f t="shared" si="1626"/>
        <v>0</v>
      </c>
      <c r="N5754" s="6">
        <f t="shared" si="1626"/>
        <v>0</v>
      </c>
      <c r="O5754" s="6">
        <f t="shared" si="1626"/>
        <v>0</v>
      </c>
      <c r="P5754" s="6">
        <f t="shared" si="1626"/>
        <v>500</v>
      </c>
      <c r="Q5754" s="6">
        <f t="shared" si="1626"/>
        <v>0</v>
      </c>
      <c r="R5754" s="6">
        <f t="shared" si="1626"/>
        <v>0</v>
      </c>
      <c r="S5754" s="6">
        <f t="shared" si="1626"/>
        <v>0</v>
      </c>
      <c r="T5754" s="6">
        <f t="shared" si="1626"/>
        <v>0</v>
      </c>
      <c r="U5754" s="6">
        <v>500</v>
      </c>
      <c r="V5754" s="6">
        <v>4500</v>
      </c>
      <c r="W5754" s="6">
        <f>SUM(W5755)</f>
        <v>5000</v>
      </c>
      <c r="X5754" s="6">
        <f t="shared" si="1626"/>
        <v>0</v>
      </c>
      <c r="Y5754" s="6">
        <f t="shared" si="1626"/>
        <v>0</v>
      </c>
      <c r="Z5754" s="6">
        <f t="shared" si="1626"/>
        <v>0</v>
      </c>
      <c r="AA5754" s="6">
        <f t="shared" si="1626"/>
        <v>0</v>
      </c>
      <c r="AB5754" s="6">
        <f t="shared" si="1626"/>
        <v>0</v>
      </c>
      <c r="AC5754" s="6">
        <f t="shared" si="1626"/>
        <v>0</v>
      </c>
      <c r="AD5754" s="6">
        <f t="shared" si="1626"/>
        <v>0</v>
      </c>
      <c r="AE5754" s="6">
        <f t="shared" si="1626"/>
        <v>0</v>
      </c>
      <c r="AF5754" s="6">
        <f t="shared" si="1626"/>
        <v>0</v>
      </c>
      <c r="AG5754" s="6">
        <f t="shared" si="1626"/>
        <v>0</v>
      </c>
      <c r="AH5754" s="6">
        <v>0</v>
      </c>
      <c r="AI5754" s="6">
        <v>5000</v>
      </c>
      <c r="AJ5754" s="6">
        <f>SUM(AJ5755)</f>
        <v>5500</v>
      </c>
      <c r="AK5754" s="6">
        <f t="shared" si="1626"/>
        <v>0</v>
      </c>
      <c r="AL5754" s="6">
        <f t="shared" si="1626"/>
        <v>0</v>
      </c>
      <c r="AM5754" s="6">
        <f t="shared" si="1626"/>
        <v>0</v>
      </c>
      <c r="AN5754" s="6">
        <f t="shared" si="1626"/>
        <v>0</v>
      </c>
      <c r="AO5754" s="6">
        <f t="shared" si="1626"/>
        <v>0</v>
      </c>
      <c r="AP5754" s="6">
        <f t="shared" si="1626"/>
        <v>0</v>
      </c>
      <c r="AQ5754" s="6">
        <f t="shared" si="1626"/>
        <v>5500</v>
      </c>
      <c r="AR5754" s="6">
        <f t="shared" si="1626"/>
        <v>0</v>
      </c>
      <c r="AS5754" s="6">
        <f t="shared" si="1626"/>
        <v>0</v>
      </c>
      <c r="AT5754" s="6">
        <f t="shared" si="1626"/>
        <v>0</v>
      </c>
      <c r="AU5754" s="6">
        <v>5500</v>
      </c>
      <c r="AV5754" s="6">
        <v>0</v>
      </c>
      <c r="AW5754" s="6">
        <f t="shared" si="1620"/>
        <v>6000</v>
      </c>
    </row>
    <row r="5755" spans="1:49">
      <c r="A5755" s="44" t="s">
        <v>797</v>
      </c>
      <c r="B5755" s="45" t="s">
        <v>1031</v>
      </c>
      <c r="C5755" s="45" t="s">
        <v>992</v>
      </c>
      <c r="D5755" s="452" t="s">
        <v>3005</v>
      </c>
      <c r="E5755" s="213" t="s">
        <v>1402</v>
      </c>
      <c r="F5755" s="65"/>
      <c r="G5755" s="65"/>
      <c r="H5755" s="65"/>
      <c r="I5755" s="260" t="s">
        <v>1158</v>
      </c>
      <c r="J5755" s="9">
        <f>SUM(J5756)</f>
        <v>5000</v>
      </c>
      <c r="K5755" s="9">
        <f t="shared" si="1626"/>
        <v>0</v>
      </c>
      <c r="L5755" s="9">
        <f t="shared" si="1626"/>
        <v>0</v>
      </c>
      <c r="M5755" s="9">
        <f t="shared" si="1626"/>
        <v>0</v>
      </c>
      <c r="N5755" s="9">
        <f t="shared" si="1626"/>
        <v>0</v>
      </c>
      <c r="O5755" s="9">
        <f t="shared" si="1626"/>
        <v>0</v>
      </c>
      <c r="P5755" s="9">
        <f t="shared" si="1626"/>
        <v>500</v>
      </c>
      <c r="Q5755" s="9">
        <f t="shared" si="1626"/>
        <v>0</v>
      </c>
      <c r="R5755" s="9">
        <f t="shared" si="1626"/>
        <v>0</v>
      </c>
      <c r="S5755" s="9">
        <f t="shared" si="1626"/>
        <v>0</v>
      </c>
      <c r="T5755" s="9">
        <f t="shared" si="1626"/>
        <v>0</v>
      </c>
      <c r="U5755" s="9">
        <v>500</v>
      </c>
      <c r="V5755" s="9">
        <v>4500</v>
      </c>
      <c r="W5755" s="9">
        <f>SUM(W5756)</f>
        <v>5000</v>
      </c>
      <c r="X5755" s="9">
        <f t="shared" si="1626"/>
        <v>0</v>
      </c>
      <c r="Y5755" s="9">
        <f t="shared" si="1626"/>
        <v>0</v>
      </c>
      <c r="Z5755" s="9">
        <f t="shared" si="1626"/>
        <v>0</v>
      </c>
      <c r="AA5755" s="9">
        <f t="shared" si="1626"/>
        <v>0</v>
      </c>
      <c r="AB5755" s="9">
        <f t="shared" si="1626"/>
        <v>0</v>
      </c>
      <c r="AC5755" s="9">
        <f t="shared" si="1626"/>
        <v>0</v>
      </c>
      <c r="AD5755" s="9">
        <f t="shared" si="1626"/>
        <v>0</v>
      </c>
      <c r="AE5755" s="9">
        <f t="shared" si="1626"/>
        <v>0</v>
      </c>
      <c r="AF5755" s="9">
        <f t="shared" si="1626"/>
        <v>0</v>
      </c>
      <c r="AG5755" s="9">
        <f t="shared" si="1626"/>
        <v>0</v>
      </c>
      <c r="AH5755" s="9">
        <v>0</v>
      </c>
      <c r="AI5755" s="9">
        <v>5000</v>
      </c>
      <c r="AJ5755" s="9">
        <f>SUM(AJ5756)</f>
        <v>5500</v>
      </c>
      <c r="AK5755" s="9">
        <f t="shared" si="1626"/>
        <v>0</v>
      </c>
      <c r="AL5755" s="9">
        <f t="shared" si="1626"/>
        <v>0</v>
      </c>
      <c r="AM5755" s="9">
        <f t="shared" si="1626"/>
        <v>0</v>
      </c>
      <c r="AN5755" s="9">
        <f t="shared" si="1626"/>
        <v>0</v>
      </c>
      <c r="AO5755" s="9">
        <f t="shared" si="1626"/>
        <v>0</v>
      </c>
      <c r="AP5755" s="9">
        <f t="shared" si="1626"/>
        <v>0</v>
      </c>
      <c r="AQ5755" s="9">
        <f t="shared" si="1626"/>
        <v>5500</v>
      </c>
      <c r="AR5755" s="9">
        <f t="shared" si="1626"/>
        <v>0</v>
      </c>
      <c r="AS5755" s="9">
        <f t="shared" si="1626"/>
        <v>0</v>
      </c>
      <c r="AT5755" s="9">
        <f t="shared" si="1626"/>
        <v>0</v>
      </c>
      <c r="AU5755" s="9">
        <v>5500</v>
      </c>
      <c r="AV5755" s="9">
        <v>0</v>
      </c>
      <c r="AW5755" s="9">
        <f t="shared" si="1620"/>
        <v>6000</v>
      </c>
    </row>
    <row r="5756" spans="1:49">
      <c r="A5756" s="44" t="s">
        <v>797</v>
      </c>
      <c r="B5756" s="45" t="s">
        <v>1031</v>
      </c>
      <c r="C5756" s="45" t="s">
        <v>992</v>
      </c>
      <c r="D5756" s="452" t="s">
        <v>3005</v>
      </c>
      <c r="E5756" s="367" t="s">
        <v>1409</v>
      </c>
      <c r="F5756" s="50"/>
      <c r="G5756" s="468" t="s">
        <v>3076</v>
      </c>
      <c r="H5756" s="50" t="s">
        <v>2334</v>
      </c>
      <c r="I5756" s="42" t="s">
        <v>1518</v>
      </c>
      <c r="J5756" s="15">
        <v>5000</v>
      </c>
      <c r="P5756" s="15">
        <v>500</v>
      </c>
      <c r="U5756" s="15">
        <v>500</v>
      </c>
      <c r="V5756" s="15">
        <v>4500</v>
      </c>
      <c r="W5756" s="15">
        <v>5000</v>
      </c>
      <c r="AH5756" s="15">
        <v>0</v>
      </c>
      <c r="AI5756" s="15">
        <v>5000</v>
      </c>
      <c r="AJ5756" s="15">
        <v>5500</v>
      </c>
      <c r="AQ5756" s="15">
        <v>5500</v>
      </c>
      <c r="AU5756" s="15">
        <v>5500</v>
      </c>
      <c r="AV5756" s="15">
        <v>0</v>
      </c>
      <c r="AW5756" s="15">
        <f t="shared" si="1620"/>
        <v>6000</v>
      </c>
    </row>
    <row r="5757" spans="1:49">
      <c r="A5757" s="44"/>
      <c r="B5757" s="45"/>
      <c r="C5757" s="45"/>
      <c r="D5757" s="45"/>
      <c r="E5757" s="531"/>
      <c r="F5757" s="50"/>
      <c r="G5757" s="50"/>
      <c r="H5757" s="50"/>
      <c r="I5757" s="42"/>
      <c r="U5757" s="15">
        <v>0</v>
      </c>
      <c r="V5757" s="15">
        <v>0</v>
      </c>
      <c r="AH5757" s="15">
        <v>0</v>
      </c>
      <c r="AI5757" s="15">
        <v>0</v>
      </c>
      <c r="AU5757" s="15">
        <v>0</v>
      </c>
      <c r="AV5757" s="15">
        <v>0</v>
      </c>
      <c r="AW5757" s="15">
        <f t="shared" si="1620"/>
        <v>0</v>
      </c>
    </row>
    <row r="5758" spans="1:49">
      <c r="A5758" s="48"/>
      <c r="B5758" s="42"/>
      <c r="C5758" s="42"/>
      <c r="D5758" s="42"/>
      <c r="E5758" s="531"/>
      <c r="F5758" s="50"/>
      <c r="G5758" s="50"/>
      <c r="H5758" s="50"/>
      <c r="I5758" s="49" t="s">
        <v>1631</v>
      </c>
      <c r="J5758" s="12">
        <f>SUM(J5729,J5754,J5751)</f>
        <v>111342</v>
      </c>
      <c r="K5758" s="12">
        <f t="shared" ref="K5758:AT5758" si="1627">SUM(K5729,K5754,K5751)</f>
        <v>0</v>
      </c>
      <c r="L5758" s="12">
        <f t="shared" si="1627"/>
        <v>30798</v>
      </c>
      <c r="M5758" s="12">
        <f t="shared" si="1627"/>
        <v>0</v>
      </c>
      <c r="N5758" s="12">
        <f t="shared" si="1627"/>
        <v>25951</v>
      </c>
      <c r="O5758" s="12">
        <f t="shared" si="1627"/>
        <v>0</v>
      </c>
      <c r="P5758" s="12">
        <f t="shared" si="1627"/>
        <v>20731</v>
      </c>
      <c r="Q5758" s="12">
        <f t="shared" si="1627"/>
        <v>1000</v>
      </c>
      <c r="R5758" s="12">
        <f t="shared" si="1627"/>
        <v>0</v>
      </c>
      <c r="S5758" s="12">
        <f t="shared" si="1627"/>
        <v>3920</v>
      </c>
      <c r="T5758" s="12">
        <f t="shared" si="1627"/>
        <v>16500</v>
      </c>
      <c r="U5758" s="12">
        <v>98900</v>
      </c>
      <c r="V5758" s="12">
        <v>12442</v>
      </c>
      <c r="W5758" s="12">
        <f>SUM(W5729,W5754,W5751)</f>
        <v>10000</v>
      </c>
      <c r="X5758" s="12">
        <f t="shared" si="1627"/>
        <v>0</v>
      </c>
      <c r="Y5758" s="12">
        <f t="shared" si="1627"/>
        <v>0</v>
      </c>
      <c r="Z5758" s="12">
        <f t="shared" si="1627"/>
        <v>0</v>
      </c>
      <c r="AA5758" s="12">
        <f t="shared" si="1627"/>
        <v>0</v>
      </c>
      <c r="AB5758" s="12">
        <f t="shared" si="1627"/>
        <v>0</v>
      </c>
      <c r="AC5758" s="12">
        <f t="shared" si="1627"/>
        <v>0</v>
      </c>
      <c r="AD5758" s="12">
        <f t="shared" si="1627"/>
        <v>0</v>
      </c>
      <c r="AE5758" s="12">
        <f t="shared" si="1627"/>
        <v>0</v>
      </c>
      <c r="AF5758" s="12">
        <f t="shared" si="1627"/>
        <v>0</v>
      </c>
      <c r="AG5758" s="12">
        <f t="shared" si="1627"/>
        <v>0</v>
      </c>
      <c r="AH5758" s="12">
        <v>0</v>
      </c>
      <c r="AI5758" s="12">
        <v>10000</v>
      </c>
      <c r="AJ5758" s="12">
        <f>SUM(AJ5729,AJ5754,AJ5751)</f>
        <v>5500</v>
      </c>
      <c r="AK5758" s="12">
        <f t="shared" si="1627"/>
        <v>0</v>
      </c>
      <c r="AL5758" s="12">
        <f t="shared" si="1627"/>
        <v>0</v>
      </c>
      <c r="AM5758" s="12">
        <f t="shared" si="1627"/>
        <v>0</v>
      </c>
      <c r="AN5758" s="12">
        <f t="shared" si="1627"/>
        <v>0</v>
      </c>
      <c r="AO5758" s="12">
        <f t="shared" si="1627"/>
        <v>0</v>
      </c>
      <c r="AP5758" s="12">
        <f t="shared" si="1627"/>
        <v>0</v>
      </c>
      <c r="AQ5758" s="12">
        <f t="shared" si="1627"/>
        <v>5500</v>
      </c>
      <c r="AR5758" s="12">
        <f t="shared" si="1627"/>
        <v>0</v>
      </c>
      <c r="AS5758" s="12">
        <f t="shared" si="1627"/>
        <v>0</v>
      </c>
      <c r="AT5758" s="12">
        <f t="shared" si="1627"/>
        <v>0</v>
      </c>
      <c r="AU5758" s="12">
        <v>5500</v>
      </c>
      <c r="AV5758" s="12">
        <v>0</v>
      </c>
      <c r="AW5758" s="12">
        <f t="shared" si="1620"/>
        <v>104400</v>
      </c>
    </row>
    <row r="5759" spans="1:49">
      <c r="A5759" s="48"/>
      <c r="B5759" s="42"/>
      <c r="C5759" s="42"/>
      <c r="D5759" s="42"/>
      <c r="E5759" s="531"/>
      <c r="F5759" s="50"/>
      <c r="G5759" s="50"/>
      <c r="H5759" s="50"/>
      <c r="I5759" s="42"/>
    </row>
    <row r="5760" spans="1:49">
      <c r="A5760" s="48"/>
      <c r="B5760" s="42"/>
      <c r="C5760" s="42"/>
      <c r="D5760" s="42"/>
      <c r="E5760" s="531"/>
      <c r="F5760" s="50"/>
      <c r="G5760" s="50"/>
      <c r="H5760" s="50"/>
      <c r="I5760" s="146" t="s">
        <v>970</v>
      </c>
      <c r="J5760" s="29"/>
      <c r="K5760" s="29"/>
      <c r="L5760" s="29"/>
      <c r="M5760" s="29"/>
      <c r="N5760" s="29"/>
      <c r="O5760" s="29"/>
      <c r="P5760" s="29"/>
      <c r="Q5760" s="29"/>
      <c r="R5760" s="29"/>
      <c r="S5760" s="29"/>
      <c r="T5760" s="29"/>
      <c r="U5760" s="29"/>
      <c r="V5760" s="29"/>
      <c r="W5760" s="29"/>
      <c r="X5760" s="29"/>
      <c r="Y5760" s="29"/>
      <c r="Z5760" s="29"/>
      <c r="AA5760" s="29"/>
      <c r="AB5760" s="29"/>
      <c r="AC5760" s="29"/>
      <c r="AD5760" s="29"/>
      <c r="AE5760" s="29"/>
      <c r="AF5760" s="29"/>
      <c r="AG5760" s="29"/>
      <c r="AH5760" s="29"/>
      <c r="AI5760" s="29"/>
      <c r="AJ5760" s="29"/>
      <c r="AK5760" s="29"/>
      <c r="AL5760" s="29"/>
      <c r="AM5760" s="29"/>
      <c r="AN5760" s="29"/>
      <c r="AO5760" s="29"/>
      <c r="AP5760" s="29"/>
      <c r="AQ5760" s="29"/>
      <c r="AR5760" s="29"/>
      <c r="AS5760" s="29"/>
      <c r="AT5760" s="29"/>
      <c r="AU5760" s="29"/>
      <c r="AV5760" s="29"/>
      <c r="AW5760" s="29"/>
    </row>
    <row r="5761" spans="1:49" ht="13.5" thickBot="1">
      <c r="A5761" s="48"/>
      <c r="B5761" s="42"/>
      <c r="C5761" s="42"/>
      <c r="D5761" s="42"/>
      <c r="E5761" s="531"/>
      <c r="F5761" s="50"/>
      <c r="G5761" s="50"/>
      <c r="H5761" s="50"/>
      <c r="I5761" s="146"/>
      <c r="J5761" s="29"/>
      <c r="K5761" s="29"/>
      <c r="L5761" s="29"/>
      <c r="M5761" s="29"/>
      <c r="N5761" s="29"/>
      <c r="O5761" s="29"/>
      <c r="P5761" s="29"/>
      <c r="Q5761" s="29"/>
      <c r="R5761" s="29"/>
      <c r="S5761" s="29"/>
      <c r="T5761" s="29"/>
      <c r="U5761" s="29"/>
      <c r="V5761" s="29"/>
      <c r="W5761" s="29"/>
      <c r="X5761" s="29"/>
      <c r="Y5761" s="29"/>
      <c r="Z5761" s="29"/>
      <c r="AA5761" s="29"/>
      <c r="AB5761" s="29"/>
      <c r="AC5761" s="29"/>
      <c r="AD5761" s="29"/>
      <c r="AE5761" s="29"/>
      <c r="AF5761" s="29"/>
      <c r="AG5761" s="29"/>
      <c r="AH5761" s="29"/>
      <c r="AI5761" s="29"/>
      <c r="AJ5761" s="29"/>
      <c r="AK5761" s="29"/>
      <c r="AL5761" s="29"/>
      <c r="AM5761" s="29"/>
      <c r="AN5761" s="29"/>
      <c r="AO5761" s="29"/>
      <c r="AP5761" s="29"/>
      <c r="AQ5761" s="29"/>
      <c r="AR5761" s="29"/>
      <c r="AS5761" s="29"/>
      <c r="AT5761" s="29"/>
      <c r="AU5761" s="29"/>
      <c r="AV5761" s="29"/>
      <c r="AW5761" s="29"/>
    </row>
    <row r="5762" spans="1:49" ht="35.25" customHeight="1" thickTop="1" thickBot="1">
      <c r="A5762" s="48"/>
      <c r="B5762" s="42"/>
      <c r="C5762" s="42"/>
      <c r="D5762" s="42"/>
      <c r="E5762" s="531"/>
      <c r="F5762" s="50"/>
      <c r="G5762" s="50"/>
      <c r="H5762" s="50"/>
      <c r="I5762" s="5" t="s">
        <v>2331</v>
      </c>
      <c r="J5762" s="364" t="s">
        <v>2891</v>
      </c>
      <c r="K5762" s="364" t="s">
        <v>2879</v>
      </c>
      <c r="L5762" s="364" t="s">
        <v>2880</v>
      </c>
      <c r="M5762" s="364" t="s">
        <v>2881</v>
      </c>
      <c r="N5762" s="364" t="s">
        <v>2882</v>
      </c>
      <c r="O5762" s="364" t="s">
        <v>2883</v>
      </c>
      <c r="P5762" s="364" t="s">
        <v>2884</v>
      </c>
      <c r="Q5762" s="364" t="s">
        <v>2885</v>
      </c>
      <c r="R5762" s="364" t="s">
        <v>2886</v>
      </c>
      <c r="S5762" s="364" t="s">
        <v>2887</v>
      </c>
      <c r="T5762" s="364" t="s">
        <v>2888</v>
      </c>
      <c r="U5762" s="364" t="s">
        <v>2889</v>
      </c>
      <c r="V5762" s="364" t="s">
        <v>2890</v>
      </c>
      <c r="W5762" s="365" t="s">
        <v>2893</v>
      </c>
      <c r="X5762" s="365" t="s">
        <v>2879</v>
      </c>
      <c r="Y5762" s="365" t="s">
        <v>2880</v>
      </c>
      <c r="Z5762" s="365" t="s">
        <v>2881</v>
      </c>
      <c r="AA5762" s="365" t="s">
        <v>2882</v>
      </c>
      <c r="AB5762" s="365" t="s">
        <v>2883</v>
      </c>
      <c r="AC5762" s="365" t="s">
        <v>2884</v>
      </c>
      <c r="AD5762" s="365" t="s">
        <v>2885</v>
      </c>
      <c r="AE5762" s="365" t="s">
        <v>2886</v>
      </c>
      <c r="AF5762" s="365" t="s">
        <v>2887</v>
      </c>
      <c r="AG5762" s="365" t="s">
        <v>2888</v>
      </c>
      <c r="AH5762" s="365" t="s">
        <v>2889</v>
      </c>
      <c r="AI5762" s="365" t="s">
        <v>2890</v>
      </c>
      <c r="AJ5762" s="366" t="s">
        <v>2892</v>
      </c>
      <c r="AK5762" s="366" t="s">
        <v>2879</v>
      </c>
      <c r="AL5762" s="366" t="s">
        <v>2880</v>
      </c>
      <c r="AM5762" s="366" t="s">
        <v>2881</v>
      </c>
      <c r="AN5762" s="366" t="s">
        <v>2882</v>
      </c>
      <c r="AO5762" s="366" t="s">
        <v>2883</v>
      </c>
      <c r="AP5762" s="366" t="s">
        <v>2884</v>
      </c>
      <c r="AQ5762" s="366" t="s">
        <v>2885</v>
      </c>
      <c r="AR5762" s="366" t="s">
        <v>2886</v>
      </c>
      <c r="AS5762" s="366" t="s">
        <v>2887</v>
      </c>
      <c r="AT5762" s="366" t="s">
        <v>2888</v>
      </c>
      <c r="AU5762" s="366" t="s">
        <v>2889</v>
      </c>
      <c r="AV5762" s="366" t="s">
        <v>2890</v>
      </c>
      <c r="AW5762" s="368" t="s">
        <v>2895</v>
      </c>
    </row>
    <row r="5763" spans="1:49">
      <c r="A5763" s="48"/>
      <c r="B5763" s="42"/>
      <c r="C5763" s="42"/>
      <c r="D5763" s="42"/>
      <c r="E5763" s="531"/>
      <c r="F5763" s="50"/>
      <c r="G5763" s="50"/>
      <c r="H5763" s="50"/>
      <c r="I5763" s="34"/>
      <c r="J5763" s="202" t="s">
        <v>1224</v>
      </c>
      <c r="K5763" s="202">
        <v>1</v>
      </c>
      <c r="L5763" s="202">
        <v>2</v>
      </c>
      <c r="M5763" s="202">
        <v>3</v>
      </c>
      <c r="N5763" s="202">
        <v>4</v>
      </c>
      <c r="O5763" s="202">
        <v>5</v>
      </c>
      <c r="P5763" s="202">
        <v>6</v>
      </c>
      <c r="Q5763" s="202">
        <v>7</v>
      </c>
      <c r="R5763" s="202">
        <v>8</v>
      </c>
      <c r="S5763" s="202">
        <v>9</v>
      </c>
      <c r="T5763" s="202">
        <v>10</v>
      </c>
      <c r="U5763" s="202">
        <v>13</v>
      </c>
      <c r="V5763" s="202">
        <v>14</v>
      </c>
      <c r="W5763" s="202" t="s">
        <v>1224</v>
      </c>
      <c r="X5763" s="202">
        <v>1</v>
      </c>
      <c r="Y5763" s="202">
        <v>2</v>
      </c>
      <c r="Z5763" s="202">
        <v>3</v>
      </c>
      <c r="AA5763" s="202">
        <v>4</v>
      </c>
      <c r="AB5763" s="202">
        <v>5</v>
      </c>
      <c r="AC5763" s="202">
        <v>6</v>
      </c>
      <c r="AD5763" s="202">
        <v>7</v>
      </c>
      <c r="AE5763" s="202">
        <v>8</v>
      </c>
      <c r="AF5763" s="202">
        <v>9</v>
      </c>
      <c r="AG5763" s="202">
        <v>10</v>
      </c>
      <c r="AH5763" s="202">
        <v>13</v>
      </c>
      <c r="AI5763" s="202">
        <v>14</v>
      </c>
      <c r="AJ5763" s="202" t="s">
        <v>1224</v>
      </c>
      <c r="AK5763" s="202">
        <v>1</v>
      </c>
      <c r="AL5763" s="202">
        <v>2</v>
      </c>
      <c r="AM5763" s="202">
        <v>3</v>
      </c>
      <c r="AN5763" s="202">
        <v>4</v>
      </c>
      <c r="AO5763" s="202">
        <v>5</v>
      </c>
      <c r="AP5763" s="202">
        <v>6</v>
      </c>
      <c r="AQ5763" s="202">
        <v>7</v>
      </c>
      <c r="AR5763" s="202">
        <v>8</v>
      </c>
      <c r="AS5763" s="202">
        <v>9</v>
      </c>
      <c r="AT5763" s="202">
        <v>10</v>
      </c>
      <c r="AU5763" s="202">
        <v>13</v>
      </c>
      <c r="AV5763" s="202">
        <v>14</v>
      </c>
      <c r="AW5763" s="202">
        <v>15</v>
      </c>
    </row>
    <row r="5764" spans="1:49">
      <c r="A5764" s="48"/>
      <c r="B5764" s="42"/>
      <c r="C5764" s="42"/>
      <c r="D5764" s="42"/>
      <c r="E5764" s="531"/>
      <c r="F5764" s="50"/>
      <c r="G5764" s="50"/>
      <c r="H5764" s="50"/>
      <c r="I5764" s="276" t="s">
        <v>2379</v>
      </c>
      <c r="J5764" s="277">
        <f>SUM(J5758)</f>
        <v>111342</v>
      </c>
      <c r="K5764" s="277">
        <f t="shared" ref="K5764:AT5764" si="1628">SUM(K5758)</f>
        <v>0</v>
      </c>
      <c r="L5764" s="277">
        <f t="shared" si="1628"/>
        <v>30798</v>
      </c>
      <c r="M5764" s="277">
        <f t="shared" si="1628"/>
        <v>0</v>
      </c>
      <c r="N5764" s="277">
        <f t="shared" si="1628"/>
        <v>25951</v>
      </c>
      <c r="O5764" s="277">
        <f t="shared" si="1628"/>
        <v>0</v>
      </c>
      <c r="P5764" s="277">
        <f t="shared" si="1628"/>
        <v>20731</v>
      </c>
      <c r="Q5764" s="277">
        <f t="shared" si="1628"/>
        <v>1000</v>
      </c>
      <c r="R5764" s="277">
        <f t="shared" si="1628"/>
        <v>0</v>
      </c>
      <c r="S5764" s="277">
        <f t="shared" si="1628"/>
        <v>3920</v>
      </c>
      <c r="T5764" s="277">
        <f t="shared" si="1628"/>
        <v>16500</v>
      </c>
      <c r="U5764" s="277">
        <v>98900</v>
      </c>
      <c r="V5764" s="277">
        <v>12442</v>
      </c>
      <c r="W5764" s="277">
        <f>SUM(W5758)</f>
        <v>10000</v>
      </c>
      <c r="X5764" s="277">
        <f t="shared" si="1628"/>
        <v>0</v>
      </c>
      <c r="Y5764" s="277">
        <f t="shared" si="1628"/>
        <v>0</v>
      </c>
      <c r="Z5764" s="277">
        <f t="shared" si="1628"/>
        <v>0</v>
      </c>
      <c r="AA5764" s="277">
        <f t="shared" si="1628"/>
        <v>0</v>
      </c>
      <c r="AB5764" s="277">
        <f t="shared" si="1628"/>
        <v>0</v>
      </c>
      <c r="AC5764" s="277">
        <f t="shared" si="1628"/>
        <v>0</v>
      </c>
      <c r="AD5764" s="277">
        <f t="shared" si="1628"/>
        <v>0</v>
      </c>
      <c r="AE5764" s="277">
        <f t="shared" si="1628"/>
        <v>0</v>
      </c>
      <c r="AF5764" s="277">
        <f t="shared" si="1628"/>
        <v>0</v>
      </c>
      <c r="AG5764" s="277">
        <f t="shared" si="1628"/>
        <v>0</v>
      </c>
      <c r="AH5764" s="277">
        <v>0</v>
      </c>
      <c r="AI5764" s="277">
        <v>10000</v>
      </c>
      <c r="AJ5764" s="277">
        <f>SUM(AJ5758)</f>
        <v>5500</v>
      </c>
      <c r="AK5764" s="277">
        <f t="shared" si="1628"/>
        <v>0</v>
      </c>
      <c r="AL5764" s="277">
        <f t="shared" si="1628"/>
        <v>0</v>
      </c>
      <c r="AM5764" s="277">
        <f t="shared" si="1628"/>
        <v>0</v>
      </c>
      <c r="AN5764" s="277">
        <f t="shared" si="1628"/>
        <v>0</v>
      </c>
      <c r="AO5764" s="277">
        <f t="shared" si="1628"/>
        <v>0</v>
      </c>
      <c r="AP5764" s="277">
        <f t="shared" si="1628"/>
        <v>0</v>
      </c>
      <c r="AQ5764" s="277">
        <f t="shared" si="1628"/>
        <v>5500</v>
      </c>
      <c r="AR5764" s="277">
        <f t="shared" si="1628"/>
        <v>0</v>
      </c>
      <c r="AS5764" s="277">
        <f t="shared" si="1628"/>
        <v>0</v>
      </c>
      <c r="AT5764" s="277">
        <f t="shared" si="1628"/>
        <v>0</v>
      </c>
      <c r="AU5764" s="277">
        <v>5500</v>
      </c>
      <c r="AV5764" s="277">
        <v>0</v>
      </c>
      <c r="AW5764" s="277">
        <f>U5764+AH5764+AU5764</f>
        <v>104400</v>
      </c>
    </row>
    <row r="5765" spans="1:49">
      <c r="A5765" s="48"/>
      <c r="B5765" s="42"/>
      <c r="C5765" s="42"/>
      <c r="D5765" s="42"/>
      <c r="E5765" s="531"/>
      <c r="F5765" s="50"/>
      <c r="G5765" s="50"/>
      <c r="H5765" s="50"/>
      <c r="I5765" s="276"/>
      <c r="J5765" s="277"/>
      <c r="K5765" s="277"/>
      <c r="L5765" s="277"/>
      <c r="M5765" s="277"/>
      <c r="N5765" s="277"/>
      <c r="O5765" s="277"/>
      <c r="P5765" s="277"/>
      <c r="Q5765" s="277"/>
      <c r="R5765" s="277"/>
      <c r="S5765" s="277"/>
      <c r="T5765" s="277"/>
      <c r="U5765" s="277">
        <v>0</v>
      </c>
      <c r="V5765" s="277">
        <v>0</v>
      </c>
      <c r="W5765" s="277"/>
      <c r="X5765" s="277"/>
      <c r="Y5765" s="277"/>
      <c r="Z5765" s="277"/>
      <c r="AA5765" s="277"/>
      <c r="AB5765" s="277"/>
      <c r="AC5765" s="277"/>
      <c r="AD5765" s="277"/>
      <c r="AE5765" s="277"/>
      <c r="AF5765" s="277"/>
      <c r="AG5765" s="277"/>
      <c r="AH5765" s="277">
        <v>0</v>
      </c>
      <c r="AI5765" s="277">
        <v>0</v>
      </c>
      <c r="AJ5765" s="277"/>
      <c r="AK5765" s="277"/>
      <c r="AL5765" s="277"/>
      <c r="AM5765" s="277"/>
      <c r="AN5765" s="277"/>
      <c r="AO5765" s="277"/>
      <c r="AP5765" s="277"/>
      <c r="AQ5765" s="277"/>
      <c r="AR5765" s="277"/>
      <c r="AS5765" s="277"/>
      <c r="AT5765" s="277"/>
      <c r="AU5765" s="277">
        <v>0</v>
      </c>
      <c r="AV5765" s="277">
        <v>0</v>
      </c>
      <c r="AW5765" s="277">
        <f>U5765+AH5765+AU5765</f>
        <v>0</v>
      </c>
    </row>
    <row r="5766" spans="1:49">
      <c r="A5766" s="48"/>
      <c r="B5766" s="42"/>
      <c r="C5766" s="42"/>
      <c r="D5766" s="42"/>
      <c r="E5766" s="531"/>
      <c r="F5766" s="50"/>
      <c r="G5766" s="50"/>
      <c r="H5766" s="50"/>
      <c r="I5766" s="276"/>
      <c r="J5766" s="277"/>
      <c r="K5766" s="277"/>
      <c r="L5766" s="277"/>
      <c r="M5766" s="277"/>
      <c r="N5766" s="277"/>
      <c r="O5766" s="277"/>
      <c r="P5766" s="277"/>
      <c r="Q5766" s="277"/>
      <c r="R5766" s="277"/>
      <c r="S5766" s="277"/>
      <c r="T5766" s="277"/>
      <c r="U5766" s="277">
        <v>0</v>
      </c>
      <c r="V5766" s="277">
        <v>0</v>
      </c>
      <c r="W5766" s="277"/>
      <c r="X5766" s="277"/>
      <c r="Y5766" s="277"/>
      <c r="Z5766" s="277"/>
      <c r="AA5766" s="277"/>
      <c r="AB5766" s="277"/>
      <c r="AC5766" s="277"/>
      <c r="AD5766" s="277"/>
      <c r="AE5766" s="277"/>
      <c r="AF5766" s="277"/>
      <c r="AG5766" s="277"/>
      <c r="AH5766" s="277">
        <v>0</v>
      </c>
      <c r="AI5766" s="277">
        <v>0</v>
      </c>
      <c r="AJ5766" s="277"/>
      <c r="AK5766" s="277"/>
      <c r="AL5766" s="277"/>
      <c r="AM5766" s="277"/>
      <c r="AN5766" s="277"/>
      <c r="AO5766" s="277"/>
      <c r="AP5766" s="277"/>
      <c r="AQ5766" s="277"/>
      <c r="AR5766" s="277"/>
      <c r="AS5766" s="277"/>
      <c r="AT5766" s="277"/>
      <c r="AU5766" s="277">
        <v>0</v>
      </c>
      <c r="AV5766" s="277">
        <v>0</v>
      </c>
      <c r="AW5766" s="277">
        <f>U5766+AH5766+AU5766</f>
        <v>0</v>
      </c>
    </row>
    <row r="5767" spans="1:49">
      <c r="A5767" s="48"/>
      <c r="B5767" s="42"/>
      <c r="C5767" s="42"/>
      <c r="D5767" s="42"/>
      <c r="E5767" s="531"/>
      <c r="F5767" s="50"/>
      <c r="G5767" s="50"/>
      <c r="H5767" s="50"/>
      <c r="I5767" s="276"/>
      <c r="J5767" s="277"/>
      <c r="K5767" s="277"/>
      <c r="L5767" s="277"/>
      <c r="M5767" s="277"/>
      <c r="N5767" s="277"/>
      <c r="O5767" s="277"/>
      <c r="P5767" s="277"/>
      <c r="Q5767" s="277"/>
      <c r="R5767" s="277"/>
      <c r="S5767" s="277"/>
      <c r="T5767" s="277"/>
      <c r="U5767" s="277">
        <v>0</v>
      </c>
      <c r="V5767" s="277">
        <v>0</v>
      </c>
      <c r="W5767" s="277"/>
      <c r="X5767" s="277"/>
      <c r="Y5767" s="277"/>
      <c r="Z5767" s="277"/>
      <c r="AA5767" s="277"/>
      <c r="AB5767" s="277"/>
      <c r="AC5767" s="277"/>
      <c r="AD5767" s="277"/>
      <c r="AE5767" s="277"/>
      <c r="AF5767" s="277"/>
      <c r="AG5767" s="277"/>
      <c r="AH5767" s="277">
        <v>0</v>
      </c>
      <c r="AI5767" s="277">
        <v>0</v>
      </c>
      <c r="AJ5767" s="277"/>
      <c r="AK5767" s="277"/>
      <c r="AL5767" s="277"/>
      <c r="AM5767" s="277"/>
      <c r="AN5767" s="277"/>
      <c r="AO5767" s="277"/>
      <c r="AP5767" s="277"/>
      <c r="AQ5767" s="277"/>
      <c r="AR5767" s="277"/>
      <c r="AS5767" s="277"/>
      <c r="AT5767" s="277"/>
      <c r="AU5767" s="277">
        <v>0</v>
      </c>
      <c r="AV5767" s="277">
        <v>0</v>
      </c>
      <c r="AW5767" s="277">
        <f>U5767+AH5767+AU5767</f>
        <v>0</v>
      </c>
    </row>
    <row r="5768" spans="1:49">
      <c r="A5768" s="48"/>
      <c r="B5768" s="42"/>
      <c r="C5768" s="42"/>
      <c r="D5768" s="42"/>
      <c r="E5768" s="531"/>
      <c r="F5768" s="50"/>
      <c r="G5768" s="50"/>
      <c r="H5768" s="50"/>
      <c r="I5768" s="276" t="s">
        <v>1631</v>
      </c>
      <c r="J5768" s="277">
        <f>SUM(J5764:J5767)</f>
        <v>111342</v>
      </c>
      <c r="K5768" s="277">
        <f t="shared" ref="K5768:AT5768" si="1629">SUM(K5764:K5767)</f>
        <v>0</v>
      </c>
      <c r="L5768" s="277">
        <f t="shared" si="1629"/>
        <v>30798</v>
      </c>
      <c r="M5768" s="277">
        <f t="shared" si="1629"/>
        <v>0</v>
      </c>
      <c r="N5768" s="277">
        <f t="shared" si="1629"/>
        <v>25951</v>
      </c>
      <c r="O5768" s="277">
        <f t="shared" si="1629"/>
        <v>0</v>
      </c>
      <c r="P5768" s="277">
        <f t="shared" si="1629"/>
        <v>20731</v>
      </c>
      <c r="Q5768" s="277">
        <f t="shared" si="1629"/>
        <v>1000</v>
      </c>
      <c r="R5768" s="277">
        <f t="shared" si="1629"/>
        <v>0</v>
      </c>
      <c r="S5768" s="277">
        <f t="shared" si="1629"/>
        <v>3920</v>
      </c>
      <c r="T5768" s="277">
        <f t="shared" si="1629"/>
        <v>16500</v>
      </c>
      <c r="U5768" s="277">
        <v>98900</v>
      </c>
      <c r="V5768" s="277">
        <v>12442</v>
      </c>
      <c r="W5768" s="277">
        <f>SUM(W5764:W5767)</f>
        <v>10000</v>
      </c>
      <c r="X5768" s="277">
        <f t="shared" si="1629"/>
        <v>0</v>
      </c>
      <c r="Y5768" s="277">
        <f t="shared" si="1629"/>
        <v>0</v>
      </c>
      <c r="Z5768" s="277">
        <f t="shared" si="1629"/>
        <v>0</v>
      </c>
      <c r="AA5768" s="277">
        <f t="shared" si="1629"/>
        <v>0</v>
      </c>
      <c r="AB5768" s="277">
        <f t="shared" si="1629"/>
        <v>0</v>
      </c>
      <c r="AC5768" s="277">
        <f t="shared" si="1629"/>
        <v>0</v>
      </c>
      <c r="AD5768" s="277">
        <f t="shared" si="1629"/>
        <v>0</v>
      </c>
      <c r="AE5768" s="277">
        <f t="shared" si="1629"/>
        <v>0</v>
      </c>
      <c r="AF5768" s="277">
        <f t="shared" si="1629"/>
        <v>0</v>
      </c>
      <c r="AG5768" s="277">
        <f t="shared" si="1629"/>
        <v>0</v>
      </c>
      <c r="AH5768" s="277">
        <v>0</v>
      </c>
      <c r="AI5768" s="277">
        <v>10000</v>
      </c>
      <c r="AJ5768" s="277">
        <f>SUM(AJ5764:AJ5767)</f>
        <v>5500</v>
      </c>
      <c r="AK5768" s="277">
        <f t="shared" si="1629"/>
        <v>0</v>
      </c>
      <c r="AL5768" s="277">
        <f t="shared" si="1629"/>
        <v>0</v>
      </c>
      <c r="AM5768" s="277">
        <f t="shared" si="1629"/>
        <v>0</v>
      </c>
      <c r="AN5768" s="277">
        <f t="shared" si="1629"/>
        <v>0</v>
      </c>
      <c r="AO5768" s="277">
        <f t="shared" si="1629"/>
        <v>0</v>
      </c>
      <c r="AP5768" s="277">
        <f t="shared" si="1629"/>
        <v>0</v>
      </c>
      <c r="AQ5768" s="277">
        <f t="shared" si="1629"/>
        <v>5500</v>
      </c>
      <c r="AR5768" s="277">
        <f t="shared" si="1629"/>
        <v>0</v>
      </c>
      <c r="AS5768" s="277">
        <f t="shared" si="1629"/>
        <v>0</v>
      </c>
      <c r="AT5768" s="277">
        <f t="shared" si="1629"/>
        <v>0</v>
      </c>
      <c r="AU5768" s="277">
        <v>5500</v>
      </c>
      <c r="AV5768" s="277">
        <v>0</v>
      </c>
      <c r="AW5768" s="277">
        <f>U5768+AH5768+AU5768</f>
        <v>104400</v>
      </c>
    </row>
    <row r="5769" spans="1:49">
      <c r="A5769" s="48"/>
      <c r="B5769" s="42"/>
      <c r="C5769" s="42"/>
      <c r="D5769" s="42"/>
      <c r="E5769" s="531"/>
      <c r="F5769" s="50"/>
      <c r="G5769" s="50"/>
      <c r="H5769" s="50"/>
      <c r="I5769" s="146"/>
      <c r="J5769" s="29"/>
      <c r="K5769" s="29"/>
      <c r="L5769" s="29"/>
      <c r="M5769" s="29"/>
      <c r="N5769" s="29"/>
      <c r="O5769" s="29"/>
      <c r="P5769" s="29"/>
      <c r="Q5769" s="29"/>
      <c r="R5769" s="29"/>
      <c r="S5769" s="29"/>
      <c r="T5769" s="29"/>
      <c r="U5769" s="29"/>
      <c r="V5769" s="29"/>
      <c r="W5769" s="29"/>
      <c r="X5769" s="29"/>
      <c r="Y5769" s="29"/>
      <c r="Z5769" s="29"/>
      <c r="AA5769" s="29"/>
      <c r="AB5769" s="29"/>
      <c r="AC5769" s="29"/>
      <c r="AD5769" s="29"/>
      <c r="AE5769" s="29"/>
      <c r="AF5769" s="29"/>
      <c r="AG5769" s="29"/>
      <c r="AH5769" s="29"/>
      <c r="AI5769" s="29"/>
      <c r="AJ5769" s="29"/>
      <c r="AK5769" s="29"/>
      <c r="AL5769" s="29"/>
      <c r="AM5769" s="29"/>
      <c r="AN5769" s="29"/>
      <c r="AO5769" s="29"/>
      <c r="AP5769" s="29"/>
      <c r="AQ5769" s="29"/>
      <c r="AR5769" s="29"/>
      <c r="AS5769" s="29"/>
      <c r="AT5769" s="29"/>
      <c r="AU5769" s="29"/>
      <c r="AV5769" s="29"/>
      <c r="AW5769" s="29"/>
    </row>
    <row r="5770" spans="1:49">
      <c r="A5770" s="48"/>
      <c r="B5770" s="42"/>
      <c r="C5770" s="42"/>
      <c r="D5770" s="42"/>
      <c r="E5770" s="531"/>
      <c r="F5770" s="50"/>
      <c r="G5770" s="50"/>
      <c r="H5770" s="50"/>
      <c r="I5770" s="113"/>
    </row>
    <row r="5771" spans="1:49" ht="16.5" thickBot="1">
      <c r="A5771" s="78" t="s">
        <v>2146</v>
      </c>
      <c r="B5771" s="78"/>
      <c r="C5771" s="78"/>
      <c r="D5771" s="463"/>
      <c r="E5771" s="539"/>
      <c r="F5771" s="129"/>
      <c r="G5771" s="129"/>
      <c r="H5771" s="129"/>
      <c r="I5771" s="103"/>
    </row>
    <row r="5772" spans="1:49" s="151" customFormat="1" ht="36" customHeight="1" thickTop="1" thickBot="1">
      <c r="A5772" s="147" t="s">
        <v>2079</v>
      </c>
      <c r="B5772" s="5" t="s">
        <v>2080</v>
      </c>
      <c r="C5772" s="5" t="s">
        <v>1335</v>
      </c>
      <c r="D5772" s="450"/>
      <c r="E5772" s="148" t="s">
        <v>1570</v>
      </c>
      <c r="F5772" s="149" t="s">
        <v>1438</v>
      </c>
      <c r="G5772" s="149"/>
      <c r="H5772" s="149" t="s">
        <v>2332</v>
      </c>
      <c r="I5772" s="5" t="s">
        <v>856</v>
      </c>
      <c r="J5772" s="364" t="s">
        <v>2891</v>
      </c>
      <c r="K5772" s="364" t="s">
        <v>2879</v>
      </c>
      <c r="L5772" s="364" t="s">
        <v>2880</v>
      </c>
      <c r="M5772" s="364" t="s">
        <v>2881</v>
      </c>
      <c r="N5772" s="364" t="s">
        <v>2882</v>
      </c>
      <c r="O5772" s="364" t="s">
        <v>2883</v>
      </c>
      <c r="P5772" s="364" t="s">
        <v>2884</v>
      </c>
      <c r="Q5772" s="364" t="s">
        <v>2885</v>
      </c>
      <c r="R5772" s="364" t="s">
        <v>2886</v>
      </c>
      <c r="S5772" s="364" t="s">
        <v>2887</v>
      </c>
      <c r="T5772" s="364" t="s">
        <v>2888</v>
      </c>
      <c r="U5772" s="364" t="s">
        <v>2889</v>
      </c>
      <c r="V5772" s="364" t="s">
        <v>2890</v>
      </c>
      <c r="W5772" s="365" t="s">
        <v>2893</v>
      </c>
      <c r="X5772" s="365" t="s">
        <v>2879</v>
      </c>
      <c r="Y5772" s="365" t="s">
        <v>2880</v>
      </c>
      <c r="Z5772" s="365" t="s">
        <v>2881</v>
      </c>
      <c r="AA5772" s="365" t="s">
        <v>2882</v>
      </c>
      <c r="AB5772" s="365" t="s">
        <v>2883</v>
      </c>
      <c r="AC5772" s="365" t="s">
        <v>2884</v>
      </c>
      <c r="AD5772" s="365" t="s">
        <v>2885</v>
      </c>
      <c r="AE5772" s="365" t="s">
        <v>2886</v>
      </c>
      <c r="AF5772" s="365" t="s">
        <v>2887</v>
      </c>
      <c r="AG5772" s="365" t="s">
        <v>2888</v>
      </c>
      <c r="AH5772" s="365" t="s">
        <v>2889</v>
      </c>
      <c r="AI5772" s="365" t="s">
        <v>2890</v>
      </c>
      <c r="AJ5772" s="366" t="s">
        <v>2892</v>
      </c>
      <c r="AK5772" s="366" t="s">
        <v>2879</v>
      </c>
      <c r="AL5772" s="366" t="s">
        <v>2880</v>
      </c>
      <c r="AM5772" s="366" t="s">
        <v>2881</v>
      </c>
      <c r="AN5772" s="366" t="s">
        <v>2882</v>
      </c>
      <c r="AO5772" s="366" t="s">
        <v>2883</v>
      </c>
      <c r="AP5772" s="366" t="s">
        <v>2884</v>
      </c>
      <c r="AQ5772" s="366" t="s">
        <v>2885</v>
      </c>
      <c r="AR5772" s="366" t="s">
        <v>2886</v>
      </c>
      <c r="AS5772" s="366" t="s">
        <v>2887</v>
      </c>
      <c r="AT5772" s="366" t="s">
        <v>2888</v>
      </c>
      <c r="AU5772" s="366" t="s">
        <v>2889</v>
      </c>
      <c r="AV5772" s="366" t="s">
        <v>2890</v>
      </c>
      <c r="AW5772" s="368" t="s">
        <v>2895</v>
      </c>
    </row>
    <row r="5773" spans="1:49">
      <c r="A5773" s="33"/>
      <c r="B5773" s="34"/>
      <c r="C5773" s="34"/>
      <c r="D5773" s="34"/>
      <c r="E5773" s="35"/>
      <c r="F5773" s="36"/>
      <c r="G5773" s="36"/>
      <c r="H5773" s="36"/>
      <c r="I5773" s="34"/>
      <c r="J5773" s="202" t="s">
        <v>1224</v>
      </c>
      <c r="K5773" s="202">
        <v>1</v>
      </c>
      <c r="L5773" s="202">
        <v>2</v>
      </c>
      <c r="M5773" s="202">
        <v>3</v>
      </c>
      <c r="N5773" s="202">
        <v>4</v>
      </c>
      <c r="O5773" s="202">
        <v>5</v>
      </c>
      <c r="P5773" s="202">
        <v>6</v>
      </c>
      <c r="Q5773" s="202">
        <v>7</v>
      </c>
      <c r="R5773" s="202">
        <v>8</v>
      </c>
      <c r="S5773" s="202">
        <v>9</v>
      </c>
      <c r="T5773" s="202">
        <v>10</v>
      </c>
      <c r="U5773" s="202">
        <v>13</v>
      </c>
      <c r="V5773" s="202">
        <v>14</v>
      </c>
      <c r="W5773" s="202" t="s">
        <v>1224</v>
      </c>
      <c r="X5773" s="202">
        <v>1</v>
      </c>
      <c r="Y5773" s="202">
        <v>2</v>
      </c>
      <c r="Z5773" s="202">
        <v>3</v>
      </c>
      <c r="AA5773" s="202">
        <v>4</v>
      </c>
      <c r="AB5773" s="202">
        <v>5</v>
      </c>
      <c r="AC5773" s="202">
        <v>6</v>
      </c>
      <c r="AD5773" s="202">
        <v>7</v>
      </c>
      <c r="AE5773" s="202">
        <v>8</v>
      </c>
      <c r="AF5773" s="202">
        <v>9</v>
      </c>
      <c r="AG5773" s="202">
        <v>10</v>
      </c>
      <c r="AH5773" s="202">
        <v>13</v>
      </c>
      <c r="AI5773" s="202">
        <v>14</v>
      </c>
      <c r="AJ5773" s="202" t="s">
        <v>1224</v>
      </c>
      <c r="AK5773" s="202">
        <v>1</v>
      </c>
      <c r="AL5773" s="202">
        <v>2</v>
      </c>
      <c r="AM5773" s="202">
        <v>3</v>
      </c>
      <c r="AN5773" s="202">
        <v>4</v>
      </c>
      <c r="AO5773" s="202">
        <v>5</v>
      </c>
      <c r="AP5773" s="202">
        <v>6</v>
      </c>
      <c r="AQ5773" s="202">
        <v>7</v>
      </c>
      <c r="AR5773" s="202">
        <v>8</v>
      </c>
      <c r="AS5773" s="202">
        <v>9</v>
      </c>
      <c r="AT5773" s="202">
        <v>10</v>
      </c>
      <c r="AU5773" s="202">
        <v>13</v>
      </c>
      <c r="AV5773" s="202">
        <v>14</v>
      </c>
      <c r="AW5773" s="202">
        <v>15</v>
      </c>
    </row>
    <row r="5774" spans="1:49">
      <c r="A5774" s="37"/>
      <c r="B5774" s="38"/>
      <c r="C5774" s="38"/>
      <c r="D5774" s="38"/>
      <c r="E5774" s="60"/>
      <c r="F5774" s="61"/>
      <c r="G5774" s="61"/>
      <c r="H5774" s="61"/>
      <c r="I5774" s="38"/>
      <c r="J5774" s="134"/>
      <c r="K5774" s="134"/>
      <c r="L5774" s="134"/>
      <c r="M5774" s="134"/>
      <c r="N5774" s="134"/>
      <c r="O5774" s="134"/>
      <c r="P5774" s="134"/>
      <c r="Q5774" s="134"/>
      <c r="R5774" s="134"/>
      <c r="S5774" s="134"/>
      <c r="T5774" s="134"/>
      <c r="U5774" s="134"/>
      <c r="V5774" s="134"/>
      <c r="W5774" s="134"/>
      <c r="X5774" s="134"/>
      <c r="Y5774" s="134"/>
      <c r="Z5774" s="134"/>
      <c r="AA5774" s="134"/>
      <c r="AB5774" s="134"/>
      <c r="AC5774" s="134"/>
      <c r="AD5774" s="134"/>
      <c r="AE5774" s="134"/>
      <c r="AF5774" s="134"/>
      <c r="AG5774" s="134"/>
      <c r="AH5774" s="134"/>
      <c r="AI5774" s="134"/>
      <c r="AJ5774" s="134"/>
      <c r="AK5774" s="134"/>
      <c r="AL5774" s="134"/>
      <c r="AM5774" s="134"/>
      <c r="AN5774" s="134"/>
      <c r="AO5774" s="134"/>
      <c r="AP5774" s="134"/>
      <c r="AQ5774" s="134"/>
      <c r="AR5774" s="134"/>
      <c r="AS5774" s="134"/>
      <c r="AT5774" s="134"/>
      <c r="AU5774" s="134"/>
      <c r="AV5774" s="134"/>
      <c r="AW5774" s="134"/>
    </row>
    <row r="5775" spans="1:49">
      <c r="A5775" s="92" t="s">
        <v>797</v>
      </c>
      <c r="B5775" s="93" t="s">
        <v>1031</v>
      </c>
      <c r="C5775" s="93" t="s">
        <v>993</v>
      </c>
      <c r="D5775" s="460"/>
      <c r="E5775" s="531"/>
      <c r="F5775" s="50"/>
      <c r="G5775" s="50"/>
      <c r="H5775" s="50"/>
      <c r="I5775" s="41" t="s">
        <v>966</v>
      </c>
      <c r="J5775" s="28"/>
      <c r="K5775" s="28"/>
      <c r="L5775" s="28"/>
      <c r="M5775" s="28"/>
      <c r="N5775" s="28"/>
      <c r="O5775" s="28"/>
      <c r="P5775" s="28"/>
      <c r="Q5775" s="28"/>
      <c r="R5775" s="28"/>
      <c r="S5775" s="28"/>
      <c r="T5775" s="28"/>
      <c r="U5775" s="28"/>
      <c r="V5775" s="28"/>
      <c r="W5775" s="28"/>
      <c r="X5775" s="28"/>
      <c r="Y5775" s="28"/>
      <c r="Z5775" s="28"/>
      <c r="AA5775" s="28"/>
      <c r="AB5775" s="28"/>
      <c r="AC5775" s="28"/>
      <c r="AD5775" s="28"/>
      <c r="AE5775" s="28"/>
      <c r="AF5775" s="28"/>
      <c r="AG5775" s="28"/>
      <c r="AH5775" s="28"/>
      <c r="AI5775" s="28"/>
      <c r="AJ5775" s="28"/>
      <c r="AK5775" s="28"/>
      <c r="AL5775" s="28"/>
      <c r="AM5775" s="28"/>
      <c r="AN5775" s="28"/>
      <c r="AO5775" s="28"/>
      <c r="AP5775" s="28"/>
      <c r="AQ5775" s="28"/>
      <c r="AR5775" s="28"/>
      <c r="AS5775" s="28"/>
      <c r="AT5775" s="28"/>
      <c r="AU5775" s="28"/>
      <c r="AV5775" s="28"/>
      <c r="AW5775" s="28"/>
    </row>
    <row r="5776" spans="1:49">
      <c r="A5776" s="48"/>
      <c r="B5776" s="260"/>
      <c r="C5776" s="260"/>
      <c r="D5776" s="369"/>
      <c r="E5776" s="531"/>
      <c r="F5776" s="50"/>
      <c r="G5776" s="50"/>
      <c r="H5776" s="50"/>
      <c r="I5776" s="109"/>
      <c r="J5776" s="28"/>
      <c r="K5776" s="28"/>
      <c r="L5776" s="28"/>
      <c r="M5776" s="28"/>
      <c r="N5776" s="28"/>
      <c r="O5776" s="28"/>
      <c r="P5776" s="28"/>
      <c r="Q5776" s="28"/>
      <c r="R5776" s="28"/>
      <c r="S5776" s="28"/>
      <c r="T5776" s="28"/>
      <c r="U5776" s="28"/>
      <c r="V5776" s="28"/>
      <c r="W5776" s="28"/>
      <c r="X5776" s="28"/>
      <c r="Y5776" s="28"/>
      <c r="Z5776" s="28"/>
      <c r="AA5776" s="28"/>
      <c r="AB5776" s="28"/>
      <c r="AC5776" s="28"/>
      <c r="AD5776" s="28"/>
      <c r="AE5776" s="28"/>
      <c r="AF5776" s="28"/>
      <c r="AG5776" s="28"/>
      <c r="AH5776" s="28"/>
      <c r="AI5776" s="28"/>
      <c r="AJ5776" s="28"/>
      <c r="AK5776" s="28"/>
      <c r="AL5776" s="28"/>
      <c r="AM5776" s="28"/>
      <c r="AN5776" s="28"/>
      <c r="AO5776" s="28"/>
      <c r="AP5776" s="28"/>
      <c r="AQ5776" s="28"/>
      <c r="AR5776" s="28"/>
      <c r="AS5776" s="28"/>
      <c r="AT5776" s="28"/>
      <c r="AU5776" s="28"/>
      <c r="AV5776" s="28"/>
      <c r="AW5776" s="28"/>
    </row>
    <row r="5777" spans="1:49">
      <c r="A5777" s="48"/>
      <c r="B5777" s="42"/>
      <c r="C5777" s="42"/>
      <c r="D5777" s="42"/>
      <c r="E5777" s="531"/>
      <c r="F5777" s="50"/>
      <c r="G5777" s="50"/>
      <c r="H5777" s="50"/>
      <c r="I5777" s="49" t="s">
        <v>1559</v>
      </c>
      <c r="J5777" s="12">
        <f>SUM(J5778,J5786,J5788)</f>
        <v>97000</v>
      </c>
      <c r="K5777" s="12">
        <f t="shared" ref="K5777:AT5777" si="1630">SUM(K5778,K5786,K5788)</f>
        <v>0</v>
      </c>
      <c r="L5777" s="12">
        <f t="shared" si="1630"/>
        <v>6000</v>
      </c>
      <c r="M5777" s="12">
        <f t="shared" si="1630"/>
        <v>8000</v>
      </c>
      <c r="N5777" s="12">
        <f t="shared" si="1630"/>
        <v>0</v>
      </c>
      <c r="O5777" s="12">
        <f t="shared" si="1630"/>
        <v>9635</v>
      </c>
      <c r="P5777" s="12">
        <f t="shared" si="1630"/>
        <v>0</v>
      </c>
      <c r="Q5777" s="12">
        <f t="shared" si="1630"/>
        <v>8000</v>
      </c>
      <c r="R5777" s="12">
        <f t="shared" si="1630"/>
        <v>0</v>
      </c>
      <c r="S5777" s="12">
        <f t="shared" si="1630"/>
        <v>13865</v>
      </c>
      <c r="T5777" s="12">
        <f t="shared" si="1630"/>
        <v>5000</v>
      </c>
      <c r="U5777" s="12">
        <v>50500</v>
      </c>
      <c r="V5777" s="12">
        <v>46500</v>
      </c>
      <c r="W5777" s="12">
        <f>SUM(W5778,W5786,W5788)</f>
        <v>0</v>
      </c>
      <c r="X5777" s="12">
        <f t="shared" si="1630"/>
        <v>0</v>
      </c>
      <c r="Y5777" s="12">
        <f t="shared" si="1630"/>
        <v>0</v>
      </c>
      <c r="Z5777" s="12">
        <f t="shared" si="1630"/>
        <v>0</v>
      </c>
      <c r="AA5777" s="12">
        <f t="shared" si="1630"/>
        <v>0</v>
      </c>
      <c r="AB5777" s="12">
        <f t="shared" si="1630"/>
        <v>0</v>
      </c>
      <c r="AC5777" s="12">
        <f t="shared" si="1630"/>
        <v>0</v>
      </c>
      <c r="AD5777" s="12">
        <f t="shared" si="1630"/>
        <v>0</v>
      </c>
      <c r="AE5777" s="12">
        <f t="shared" si="1630"/>
        <v>0</v>
      </c>
      <c r="AF5777" s="12">
        <f t="shared" si="1630"/>
        <v>0</v>
      </c>
      <c r="AG5777" s="12">
        <f t="shared" si="1630"/>
        <v>0</v>
      </c>
      <c r="AH5777" s="12">
        <v>0</v>
      </c>
      <c r="AI5777" s="12">
        <v>0</v>
      </c>
      <c r="AJ5777" s="12">
        <f>SUM(AJ5778,AJ5786,AJ5788)</f>
        <v>6500</v>
      </c>
      <c r="AK5777" s="12">
        <f t="shared" si="1630"/>
        <v>0</v>
      </c>
      <c r="AL5777" s="12">
        <f t="shared" si="1630"/>
        <v>0</v>
      </c>
      <c r="AM5777" s="12">
        <f t="shared" si="1630"/>
        <v>0</v>
      </c>
      <c r="AN5777" s="12">
        <f t="shared" si="1630"/>
        <v>0</v>
      </c>
      <c r="AO5777" s="12">
        <f t="shared" si="1630"/>
        <v>0</v>
      </c>
      <c r="AP5777" s="12">
        <f t="shared" si="1630"/>
        <v>6500</v>
      </c>
      <c r="AQ5777" s="12">
        <f t="shared" si="1630"/>
        <v>0</v>
      </c>
      <c r="AR5777" s="12">
        <f t="shared" si="1630"/>
        <v>0</v>
      </c>
      <c r="AS5777" s="12">
        <f t="shared" si="1630"/>
        <v>0</v>
      </c>
      <c r="AT5777" s="12">
        <f t="shared" si="1630"/>
        <v>0</v>
      </c>
      <c r="AU5777" s="12">
        <v>6500</v>
      </c>
      <c r="AV5777" s="12">
        <v>0</v>
      </c>
      <c r="AW5777" s="12">
        <f t="shared" ref="AW5777:AW5806" si="1631">U5777+AH5777+AU5777</f>
        <v>57000</v>
      </c>
    </row>
    <row r="5778" spans="1:49">
      <c r="A5778" s="44" t="s">
        <v>797</v>
      </c>
      <c r="B5778" s="45" t="s">
        <v>1031</v>
      </c>
      <c r="C5778" s="45" t="s">
        <v>993</v>
      </c>
      <c r="D5778" s="452" t="s">
        <v>3006</v>
      </c>
      <c r="E5778" s="213" t="s">
        <v>771</v>
      </c>
      <c r="F5778" s="65"/>
      <c r="G5778" s="65"/>
      <c r="H5778" s="65"/>
      <c r="I5778" s="260" t="s">
        <v>1500</v>
      </c>
      <c r="J5778" s="9">
        <f>SUM(J5779:J5780)</f>
        <v>0</v>
      </c>
      <c r="K5778" s="9">
        <f t="shared" ref="K5778:AT5778" si="1632">SUM(K5779:K5780)</f>
        <v>0</v>
      </c>
      <c r="L5778" s="9">
        <f t="shared" si="1632"/>
        <v>0</v>
      </c>
      <c r="M5778" s="9">
        <f t="shared" si="1632"/>
        <v>0</v>
      </c>
      <c r="N5778" s="9">
        <f t="shared" si="1632"/>
        <v>0</v>
      </c>
      <c r="O5778" s="9">
        <f t="shared" si="1632"/>
        <v>0</v>
      </c>
      <c r="P5778" s="9">
        <f t="shared" si="1632"/>
        <v>0</v>
      </c>
      <c r="Q5778" s="9">
        <f t="shared" si="1632"/>
        <v>0</v>
      </c>
      <c r="R5778" s="9">
        <f t="shared" si="1632"/>
        <v>0</v>
      </c>
      <c r="S5778" s="9">
        <f t="shared" si="1632"/>
        <v>0</v>
      </c>
      <c r="T5778" s="9">
        <f t="shared" si="1632"/>
        <v>0</v>
      </c>
      <c r="U5778" s="9">
        <v>0</v>
      </c>
      <c r="V5778" s="9">
        <v>0</v>
      </c>
      <c r="W5778" s="9">
        <f>SUM(W5779:W5780)</f>
        <v>0</v>
      </c>
      <c r="X5778" s="9">
        <f t="shared" si="1632"/>
        <v>0</v>
      </c>
      <c r="Y5778" s="9">
        <f t="shared" si="1632"/>
        <v>0</v>
      </c>
      <c r="Z5778" s="9">
        <f t="shared" si="1632"/>
        <v>0</v>
      </c>
      <c r="AA5778" s="9">
        <f t="shared" si="1632"/>
        <v>0</v>
      </c>
      <c r="AB5778" s="9">
        <f t="shared" si="1632"/>
        <v>0</v>
      </c>
      <c r="AC5778" s="9">
        <f t="shared" si="1632"/>
        <v>0</v>
      </c>
      <c r="AD5778" s="9">
        <f t="shared" si="1632"/>
        <v>0</v>
      </c>
      <c r="AE5778" s="9">
        <f t="shared" si="1632"/>
        <v>0</v>
      </c>
      <c r="AF5778" s="9">
        <f t="shared" si="1632"/>
        <v>0</v>
      </c>
      <c r="AG5778" s="9">
        <f t="shared" si="1632"/>
        <v>0</v>
      </c>
      <c r="AH5778" s="9">
        <v>0</v>
      </c>
      <c r="AI5778" s="9">
        <v>0</v>
      </c>
      <c r="AJ5778" s="9">
        <f>SUM(AJ5779:AJ5780)</f>
        <v>0</v>
      </c>
      <c r="AK5778" s="9">
        <f t="shared" si="1632"/>
        <v>0</v>
      </c>
      <c r="AL5778" s="9">
        <f t="shared" si="1632"/>
        <v>0</v>
      </c>
      <c r="AM5778" s="9">
        <f t="shared" si="1632"/>
        <v>0</v>
      </c>
      <c r="AN5778" s="9">
        <f t="shared" si="1632"/>
        <v>0</v>
      </c>
      <c r="AO5778" s="9">
        <f t="shared" si="1632"/>
        <v>0</v>
      </c>
      <c r="AP5778" s="9">
        <f t="shared" si="1632"/>
        <v>0</v>
      </c>
      <c r="AQ5778" s="9">
        <f t="shared" si="1632"/>
        <v>0</v>
      </c>
      <c r="AR5778" s="9">
        <f t="shared" si="1632"/>
        <v>0</v>
      </c>
      <c r="AS5778" s="9">
        <f t="shared" si="1632"/>
        <v>0</v>
      </c>
      <c r="AT5778" s="9">
        <f t="shared" si="1632"/>
        <v>0</v>
      </c>
      <c r="AU5778" s="9">
        <v>0</v>
      </c>
      <c r="AV5778" s="9">
        <v>0</v>
      </c>
      <c r="AW5778" s="9">
        <f t="shared" si="1631"/>
        <v>0</v>
      </c>
    </row>
    <row r="5779" spans="1:49">
      <c r="A5779" s="44" t="s">
        <v>797</v>
      </c>
      <c r="B5779" s="45" t="s">
        <v>1031</v>
      </c>
      <c r="C5779" s="45" t="s">
        <v>993</v>
      </c>
      <c r="D5779" s="452" t="s">
        <v>3006</v>
      </c>
      <c r="E5779" s="367" t="s">
        <v>834</v>
      </c>
      <c r="F5779" s="50"/>
      <c r="G5779" s="468" t="s">
        <v>3076</v>
      </c>
      <c r="H5779" s="50" t="s">
        <v>2334</v>
      </c>
      <c r="I5779" s="42" t="s">
        <v>1165</v>
      </c>
      <c r="U5779" s="15">
        <v>0</v>
      </c>
      <c r="V5779" s="15">
        <v>0</v>
      </c>
      <c r="AH5779" s="15">
        <v>0</v>
      </c>
      <c r="AI5779" s="15">
        <v>0</v>
      </c>
      <c r="AU5779" s="15">
        <v>0</v>
      </c>
      <c r="AV5779" s="15">
        <v>0</v>
      </c>
      <c r="AW5779" s="15">
        <f t="shared" si="1631"/>
        <v>0</v>
      </c>
    </row>
    <row r="5780" spans="1:49">
      <c r="A5780" s="44" t="s">
        <v>797</v>
      </c>
      <c r="B5780" s="45" t="s">
        <v>1031</v>
      </c>
      <c r="C5780" s="45" t="s">
        <v>993</v>
      </c>
      <c r="D5780" s="452" t="s">
        <v>3006</v>
      </c>
      <c r="E5780" s="367" t="s">
        <v>772</v>
      </c>
      <c r="F5780" s="50"/>
      <c r="G5780" s="468" t="s">
        <v>3076</v>
      </c>
      <c r="H5780" s="50" t="s">
        <v>2334</v>
      </c>
      <c r="I5780" s="42" t="s">
        <v>1227</v>
      </c>
      <c r="J5780" s="15">
        <f>SUM(J5781:J5785)</f>
        <v>0</v>
      </c>
      <c r="K5780" s="15">
        <f t="shared" ref="K5780:AT5780" si="1633">SUM(K5781:K5785)</f>
        <v>0</v>
      </c>
      <c r="L5780" s="15">
        <f t="shared" si="1633"/>
        <v>0</v>
      </c>
      <c r="M5780" s="15">
        <f t="shared" si="1633"/>
        <v>0</v>
      </c>
      <c r="N5780" s="15">
        <f t="shared" si="1633"/>
        <v>0</v>
      </c>
      <c r="O5780" s="15">
        <f t="shared" si="1633"/>
        <v>0</v>
      </c>
      <c r="P5780" s="15">
        <f t="shared" si="1633"/>
        <v>0</v>
      </c>
      <c r="Q5780" s="15">
        <f t="shared" si="1633"/>
        <v>0</v>
      </c>
      <c r="R5780" s="15">
        <f t="shared" si="1633"/>
        <v>0</v>
      </c>
      <c r="S5780" s="15">
        <f t="shared" si="1633"/>
        <v>0</v>
      </c>
      <c r="T5780" s="15">
        <f t="shared" si="1633"/>
        <v>0</v>
      </c>
      <c r="U5780" s="15">
        <v>0</v>
      </c>
      <c r="V5780" s="15">
        <v>0</v>
      </c>
      <c r="W5780" s="15">
        <f>SUM(W5781:W5785)</f>
        <v>0</v>
      </c>
      <c r="X5780" s="15">
        <f t="shared" si="1633"/>
        <v>0</v>
      </c>
      <c r="Y5780" s="15">
        <f t="shared" si="1633"/>
        <v>0</v>
      </c>
      <c r="Z5780" s="15">
        <f t="shared" si="1633"/>
        <v>0</v>
      </c>
      <c r="AA5780" s="15">
        <f t="shared" si="1633"/>
        <v>0</v>
      </c>
      <c r="AB5780" s="15">
        <f t="shared" si="1633"/>
        <v>0</v>
      </c>
      <c r="AC5780" s="15">
        <f t="shared" si="1633"/>
        <v>0</v>
      </c>
      <c r="AD5780" s="15">
        <f t="shared" si="1633"/>
        <v>0</v>
      </c>
      <c r="AE5780" s="15">
        <f t="shared" si="1633"/>
        <v>0</v>
      </c>
      <c r="AF5780" s="15">
        <f t="shared" si="1633"/>
        <v>0</v>
      </c>
      <c r="AG5780" s="15">
        <f t="shared" si="1633"/>
        <v>0</v>
      </c>
      <c r="AH5780" s="15">
        <v>0</v>
      </c>
      <c r="AI5780" s="15">
        <v>0</v>
      </c>
      <c r="AJ5780" s="15">
        <f>SUM(AJ5781:AJ5785)</f>
        <v>0</v>
      </c>
      <c r="AK5780" s="15">
        <f t="shared" si="1633"/>
        <v>0</v>
      </c>
      <c r="AL5780" s="15">
        <f t="shared" si="1633"/>
        <v>0</v>
      </c>
      <c r="AM5780" s="15">
        <f t="shared" si="1633"/>
        <v>0</v>
      </c>
      <c r="AN5780" s="15">
        <f t="shared" si="1633"/>
        <v>0</v>
      </c>
      <c r="AO5780" s="15">
        <f t="shared" si="1633"/>
        <v>0</v>
      </c>
      <c r="AP5780" s="15">
        <f t="shared" si="1633"/>
        <v>0</v>
      </c>
      <c r="AQ5780" s="15">
        <f t="shared" si="1633"/>
        <v>0</v>
      </c>
      <c r="AR5780" s="15">
        <f t="shared" si="1633"/>
        <v>0</v>
      </c>
      <c r="AS5780" s="15">
        <f t="shared" si="1633"/>
        <v>0</v>
      </c>
      <c r="AT5780" s="15">
        <f t="shared" si="1633"/>
        <v>0</v>
      </c>
      <c r="AU5780" s="15">
        <v>0</v>
      </c>
      <c r="AV5780" s="15">
        <v>0</v>
      </c>
      <c r="AW5780" s="15">
        <f t="shared" si="1631"/>
        <v>0</v>
      </c>
    </row>
    <row r="5781" spans="1:49" s="144" customFormat="1">
      <c r="A5781" s="44" t="s">
        <v>797</v>
      </c>
      <c r="B5781" s="45" t="s">
        <v>1031</v>
      </c>
      <c r="C5781" s="45" t="s">
        <v>993</v>
      </c>
      <c r="D5781" s="452" t="s">
        <v>3006</v>
      </c>
      <c r="E5781" s="140" t="s">
        <v>850</v>
      </c>
      <c r="F5781" s="141" t="s">
        <v>1752</v>
      </c>
      <c r="G5781" s="468" t="s">
        <v>3076</v>
      </c>
      <c r="H5781" s="50" t="s">
        <v>2334</v>
      </c>
      <c r="I5781" s="142" t="s">
        <v>1119</v>
      </c>
      <c r="J5781" s="15"/>
      <c r="K5781" s="15"/>
      <c r="L5781" s="15"/>
      <c r="M5781" s="15"/>
      <c r="N5781" s="15"/>
      <c r="O5781" s="15"/>
      <c r="P5781" s="15"/>
      <c r="Q5781" s="15"/>
      <c r="R5781" s="15"/>
      <c r="S5781" s="15"/>
      <c r="T5781" s="15"/>
      <c r="U5781" s="15">
        <v>0</v>
      </c>
      <c r="V5781" s="15">
        <v>0</v>
      </c>
      <c r="W5781" s="15"/>
      <c r="X5781" s="15"/>
      <c r="Y5781" s="15"/>
      <c r="Z5781" s="15"/>
      <c r="AA5781" s="15"/>
      <c r="AB5781" s="15"/>
      <c r="AC5781" s="15"/>
      <c r="AD5781" s="15"/>
      <c r="AE5781" s="15"/>
      <c r="AF5781" s="15"/>
      <c r="AG5781" s="15"/>
      <c r="AH5781" s="15">
        <v>0</v>
      </c>
      <c r="AI5781" s="15">
        <v>0</v>
      </c>
      <c r="AJ5781" s="15"/>
      <c r="AK5781" s="15"/>
      <c r="AL5781" s="15"/>
      <c r="AM5781" s="15"/>
      <c r="AN5781" s="15"/>
      <c r="AO5781" s="15"/>
      <c r="AP5781" s="15"/>
      <c r="AQ5781" s="15"/>
      <c r="AR5781" s="15"/>
      <c r="AS5781" s="15"/>
      <c r="AT5781" s="15"/>
      <c r="AU5781" s="15">
        <v>0</v>
      </c>
      <c r="AV5781" s="15">
        <v>0</v>
      </c>
      <c r="AW5781" s="15">
        <f t="shared" si="1631"/>
        <v>0</v>
      </c>
    </row>
    <row r="5782" spans="1:49" s="144" customFormat="1">
      <c r="A5782" s="44" t="s">
        <v>797</v>
      </c>
      <c r="B5782" s="45" t="s">
        <v>1031</v>
      </c>
      <c r="C5782" s="45" t="s">
        <v>993</v>
      </c>
      <c r="D5782" s="452" t="s">
        <v>3006</v>
      </c>
      <c r="E5782" s="140" t="s">
        <v>851</v>
      </c>
      <c r="F5782" s="141" t="s">
        <v>1753</v>
      </c>
      <c r="G5782" s="468" t="s">
        <v>3076</v>
      </c>
      <c r="H5782" s="50" t="s">
        <v>2334</v>
      </c>
      <c r="I5782" s="142" t="s">
        <v>1290</v>
      </c>
      <c r="J5782" s="15"/>
      <c r="K5782" s="15"/>
      <c r="L5782" s="15"/>
      <c r="M5782" s="15"/>
      <c r="N5782" s="15"/>
      <c r="O5782" s="15"/>
      <c r="P5782" s="15"/>
      <c r="Q5782" s="15"/>
      <c r="R5782" s="15"/>
      <c r="S5782" s="15"/>
      <c r="T5782" s="15"/>
      <c r="U5782" s="15">
        <v>0</v>
      </c>
      <c r="V5782" s="15">
        <v>0</v>
      </c>
      <c r="W5782" s="15"/>
      <c r="X5782" s="15"/>
      <c r="Y5782" s="15"/>
      <c r="Z5782" s="15"/>
      <c r="AA5782" s="15"/>
      <c r="AB5782" s="15"/>
      <c r="AC5782" s="15"/>
      <c r="AD5782" s="15"/>
      <c r="AE5782" s="15"/>
      <c r="AF5782" s="15"/>
      <c r="AG5782" s="15"/>
      <c r="AH5782" s="15">
        <v>0</v>
      </c>
      <c r="AI5782" s="15">
        <v>0</v>
      </c>
      <c r="AJ5782" s="15"/>
      <c r="AK5782" s="15"/>
      <c r="AL5782" s="15"/>
      <c r="AM5782" s="15"/>
      <c r="AN5782" s="15"/>
      <c r="AO5782" s="15"/>
      <c r="AP5782" s="15"/>
      <c r="AQ5782" s="15"/>
      <c r="AR5782" s="15"/>
      <c r="AS5782" s="15"/>
      <c r="AT5782" s="15"/>
      <c r="AU5782" s="15">
        <v>0</v>
      </c>
      <c r="AV5782" s="15">
        <v>0</v>
      </c>
      <c r="AW5782" s="15">
        <f t="shared" si="1631"/>
        <v>0</v>
      </c>
    </row>
    <row r="5783" spans="1:49" s="144" customFormat="1">
      <c r="A5783" s="44" t="s">
        <v>797</v>
      </c>
      <c r="B5783" s="45" t="s">
        <v>1031</v>
      </c>
      <c r="C5783" s="45" t="s">
        <v>993</v>
      </c>
      <c r="D5783" s="452" t="s">
        <v>3006</v>
      </c>
      <c r="E5783" s="140" t="s">
        <v>852</v>
      </c>
      <c r="F5783" s="141" t="s">
        <v>1754</v>
      </c>
      <c r="G5783" s="468" t="s">
        <v>3076</v>
      </c>
      <c r="H5783" s="50" t="s">
        <v>2334</v>
      </c>
      <c r="I5783" s="142" t="s">
        <v>1733</v>
      </c>
      <c r="J5783" s="15"/>
      <c r="K5783" s="15"/>
      <c r="L5783" s="15"/>
      <c r="M5783" s="15"/>
      <c r="N5783" s="15"/>
      <c r="O5783" s="15"/>
      <c r="P5783" s="15"/>
      <c r="Q5783" s="15"/>
      <c r="R5783" s="15"/>
      <c r="S5783" s="15"/>
      <c r="T5783" s="15"/>
      <c r="U5783" s="15">
        <v>0</v>
      </c>
      <c r="V5783" s="15">
        <v>0</v>
      </c>
      <c r="W5783" s="15"/>
      <c r="X5783" s="15"/>
      <c r="Y5783" s="15"/>
      <c r="Z5783" s="15"/>
      <c r="AA5783" s="15"/>
      <c r="AB5783" s="15"/>
      <c r="AC5783" s="15"/>
      <c r="AD5783" s="15"/>
      <c r="AE5783" s="15"/>
      <c r="AF5783" s="15"/>
      <c r="AG5783" s="15"/>
      <c r="AH5783" s="15">
        <v>0</v>
      </c>
      <c r="AI5783" s="15">
        <v>0</v>
      </c>
      <c r="AJ5783" s="15"/>
      <c r="AK5783" s="15"/>
      <c r="AL5783" s="15"/>
      <c r="AM5783" s="15"/>
      <c r="AN5783" s="15"/>
      <c r="AO5783" s="15"/>
      <c r="AP5783" s="15"/>
      <c r="AQ5783" s="15"/>
      <c r="AR5783" s="15"/>
      <c r="AS5783" s="15"/>
      <c r="AT5783" s="15"/>
      <c r="AU5783" s="15">
        <v>0</v>
      </c>
      <c r="AV5783" s="15">
        <v>0</v>
      </c>
      <c r="AW5783" s="15">
        <f t="shared" si="1631"/>
        <v>0</v>
      </c>
    </row>
    <row r="5784" spans="1:49" s="144" customFormat="1">
      <c r="A5784" s="44" t="s">
        <v>797</v>
      </c>
      <c r="B5784" s="45" t="s">
        <v>1031</v>
      </c>
      <c r="C5784" s="45" t="s">
        <v>993</v>
      </c>
      <c r="D5784" s="452" t="s">
        <v>3006</v>
      </c>
      <c r="E5784" s="140" t="s">
        <v>853</v>
      </c>
      <c r="F5784" s="141" t="s">
        <v>1755</v>
      </c>
      <c r="G5784" s="468" t="s">
        <v>3076</v>
      </c>
      <c r="H5784" s="50" t="s">
        <v>2334</v>
      </c>
      <c r="I5784" s="142" t="s">
        <v>1734</v>
      </c>
      <c r="J5784" s="15"/>
      <c r="K5784" s="15"/>
      <c r="L5784" s="15"/>
      <c r="M5784" s="15"/>
      <c r="N5784" s="15"/>
      <c r="O5784" s="15"/>
      <c r="P5784" s="15"/>
      <c r="Q5784" s="15"/>
      <c r="R5784" s="15"/>
      <c r="S5784" s="15"/>
      <c r="T5784" s="15"/>
      <c r="U5784" s="15">
        <v>0</v>
      </c>
      <c r="V5784" s="15">
        <v>0</v>
      </c>
      <c r="W5784" s="15"/>
      <c r="X5784" s="15"/>
      <c r="Y5784" s="15"/>
      <c r="Z5784" s="15"/>
      <c r="AA5784" s="15"/>
      <c r="AB5784" s="15"/>
      <c r="AC5784" s="15"/>
      <c r="AD5784" s="15"/>
      <c r="AE5784" s="15"/>
      <c r="AF5784" s="15"/>
      <c r="AG5784" s="15"/>
      <c r="AH5784" s="15">
        <v>0</v>
      </c>
      <c r="AI5784" s="15">
        <v>0</v>
      </c>
      <c r="AJ5784" s="15"/>
      <c r="AK5784" s="15"/>
      <c r="AL5784" s="15"/>
      <c r="AM5784" s="15"/>
      <c r="AN5784" s="15"/>
      <c r="AO5784" s="15"/>
      <c r="AP5784" s="15"/>
      <c r="AQ5784" s="15"/>
      <c r="AR5784" s="15"/>
      <c r="AS5784" s="15"/>
      <c r="AT5784" s="15"/>
      <c r="AU5784" s="15">
        <v>0</v>
      </c>
      <c r="AV5784" s="15">
        <v>0</v>
      </c>
      <c r="AW5784" s="15">
        <f t="shared" si="1631"/>
        <v>0</v>
      </c>
    </row>
    <row r="5785" spans="1:49" s="144" customFormat="1">
      <c r="A5785" s="44" t="s">
        <v>797</v>
      </c>
      <c r="B5785" s="45" t="s">
        <v>1031</v>
      </c>
      <c r="C5785" s="45" t="s">
        <v>993</v>
      </c>
      <c r="D5785" s="452" t="s">
        <v>3006</v>
      </c>
      <c r="E5785" s="140" t="s">
        <v>854</v>
      </c>
      <c r="F5785" s="141" t="s">
        <v>1756</v>
      </c>
      <c r="G5785" s="468" t="s">
        <v>3076</v>
      </c>
      <c r="H5785" s="50" t="s">
        <v>2334</v>
      </c>
      <c r="I5785" s="142" t="s">
        <v>1735</v>
      </c>
      <c r="J5785" s="15"/>
      <c r="K5785" s="15"/>
      <c r="L5785" s="15"/>
      <c r="M5785" s="15"/>
      <c r="N5785" s="15"/>
      <c r="O5785" s="15"/>
      <c r="P5785" s="15"/>
      <c r="Q5785" s="15"/>
      <c r="R5785" s="15"/>
      <c r="S5785" s="15"/>
      <c r="T5785" s="15"/>
      <c r="U5785" s="15">
        <v>0</v>
      </c>
      <c r="V5785" s="15">
        <v>0</v>
      </c>
      <c r="W5785" s="15"/>
      <c r="X5785" s="15"/>
      <c r="Y5785" s="15"/>
      <c r="Z5785" s="15"/>
      <c r="AA5785" s="15"/>
      <c r="AB5785" s="15"/>
      <c r="AC5785" s="15"/>
      <c r="AD5785" s="15"/>
      <c r="AE5785" s="15"/>
      <c r="AF5785" s="15"/>
      <c r="AG5785" s="15"/>
      <c r="AH5785" s="15">
        <v>0</v>
      </c>
      <c r="AI5785" s="15">
        <v>0</v>
      </c>
      <c r="AJ5785" s="15"/>
      <c r="AK5785" s="15"/>
      <c r="AL5785" s="15"/>
      <c r="AM5785" s="15"/>
      <c r="AN5785" s="15"/>
      <c r="AO5785" s="15"/>
      <c r="AP5785" s="15"/>
      <c r="AQ5785" s="15"/>
      <c r="AR5785" s="15"/>
      <c r="AS5785" s="15"/>
      <c r="AT5785" s="15"/>
      <c r="AU5785" s="15">
        <v>0</v>
      </c>
      <c r="AV5785" s="15">
        <v>0</v>
      </c>
      <c r="AW5785" s="15">
        <f t="shared" si="1631"/>
        <v>0</v>
      </c>
    </row>
    <row r="5786" spans="1:49">
      <c r="A5786" s="44" t="s">
        <v>797</v>
      </c>
      <c r="B5786" s="45" t="s">
        <v>1031</v>
      </c>
      <c r="C5786" s="45" t="s">
        <v>993</v>
      </c>
      <c r="D5786" s="452" t="s">
        <v>3006</v>
      </c>
      <c r="E5786" s="213" t="s">
        <v>773</v>
      </c>
      <c r="F5786" s="65"/>
      <c r="G5786" s="65"/>
      <c r="H5786" s="65"/>
      <c r="I5786" s="260" t="s">
        <v>1362</v>
      </c>
      <c r="J5786" s="9">
        <f>SUM(J5787)</f>
        <v>0</v>
      </c>
      <c r="K5786" s="9">
        <f t="shared" ref="K5786:AT5786" si="1634">SUM(K5787)</f>
        <v>0</v>
      </c>
      <c r="L5786" s="9">
        <f t="shared" si="1634"/>
        <v>0</v>
      </c>
      <c r="M5786" s="9">
        <f t="shared" si="1634"/>
        <v>0</v>
      </c>
      <c r="N5786" s="9">
        <f t="shared" si="1634"/>
        <v>0</v>
      </c>
      <c r="O5786" s="9">
        <f t="shared" si="1634"/>
        <v>0</v>
      </c>
      <c r="P5786" s="9">
        <f t="shared" si="1634"/>
        <v>0</v>
      </c>
      <c r="Q5786" s="9">
        <f t="shared" si="1634"/>
        <v>0</v>
      </c>
      <c r="R5786" s="9">
        <f t="shared" si="1634"/>
        <v>0</v>
      </c>
      <c r="S5786" s="9">
        <f t="shared" si="1634"/>
        <v>0</v>
      </c>
      <c r="T5786" s="9">
        <f t="shared" si="1634"/>
        <v>0</v>
      </c>
      <c r="U5786" s="9">
        <v>0</v>
      </c>
      <c r="V5786" s="9">
        <v>0</v>
      </c>
      <c r="W5786" s="9">
        <f>SUM(W5787)</f>
        <v>0</v>
      </c>
      <c r="X5786" s="9">
        <f t="shared" si="1634"/>
        <v>0</v>
      </c>
      <c r="Y5786" s="9">
        <f t="shared" si="1634"/>
        <v>0</v>
      </c>
      <c r="Z5786" s="9">
        <f t="shared" si="1634"/>
        <v>0</v>
      </c>
      <c r="AA5786" s="9">
        <f t="shared" si="1634"/>
        <v>0</v>
      </c>
      <c r="AB5786" s="9">
        <f t="shared" si="1634"/>
        <v>0</v>
      </c>
      <c r="AC5786" s="9">
        <f t="shared" si="1634"/>
        <v>0</v>
      </c>
      <c r="AD5786" s="9">
        <f t="shared" si="1634"/>
        <v>0</v>
      </c>
      <c r="AE5786" s="9">
        <f t="shared" si="1634"/>
        <v>0</v>
      </c>
      <c r="AF5786" s="9">
        <f t="shared" si="1634"/>
        <v>0</v>
      </c>
      <c r="AG5786" s="9">
        <f t="shared" si="1634"/>
        <v>0</v>
      </c>
      <c r="AH5786" s="9">
        <v>0</v>
      </c>
      <c r="AI5786" s="9">
        <v>0</v>
      </c>
      <c r="AJ5786" s="9">
        <f>SUM(AJ5787)</f>
        <v>0</v>
      </c>
      <c r="AK5786" s="9">
        <f t="shared" si="1634"/>
        <v>0</v>
      </c>
      <c r="AL5786" s="9">
        <f t="shared" si="1634"/>
        <v>0</v>
      </c>
      <c r="AM5786" s="9">
        <f t="shared" si="1634"/>
        <v>0</v>
      </c>
      <c r="AN5786" s="9">
        <f t="shared" si="1634"/>
        <v>0</v>
      </c>
      <c r="AO5786" s="9">
        <f t="shared" si="1634"/>
        <v>0</v>
      </c>
      <c r="AP5786" s="9">
        <f t="shared" si="1634"/>
        <v>0</v>
      </c>
      <c r="AQ5786" s="9">
        <f t="shared" si="1634"/>
        <v>0</v>
      </c>
      <c r="AR5786" s="9">
        <f t="shared" si="1634"/>
        <v>0</v>
      </c>
      <c r="AS5786" s="9">
        <f t="shared" si="1634"/>
        <v>0</v>
      </c>
      <c r="AT5786" s="9">
        <f t="shared" si="1634"/>
        <v>0</v>
      </c>
      <c r="AU5786" s="9">
        <v>0</v>
      </c>
      <c r="AV5786" s="9">
        <v>0</v>
      </c>
      <c r="AW5786" s="9">
        <f t="shared" si="1631"/>
        <v>0</v>
      </c>
    </row>
    <row r="5787" spans="1:49">
      <c r="A5787" s="44" t="s">
        <v>797</v>
      </c>
      <c r="B5787" s="45" t="s">
        <v>1031</v>
      </c>
      <c r="C5787" s="45" t="s">
        <v>993</v>
      </c>
      <c r="D5787" s="452" t="s">
        <v>3006</v>
      </c>
      <c r="E5787" s="367" t="s">
        <v>785</v>
      </c>
      <c r="F5787" s="50"/>
      <c r="G5787" s="468" t="s">
        <v>3076</v>
      </c>
      <c r="H5787" s="50" t="s">
        <v>2334</v>
      </c>
      <c r="I5787" s="42" t="s">
        <v>1363</v>
      </c>
      <c r="U5787" s="15">
        <v>0</v>
      </c>
      <c r="V5787" s="15">
        <v>0</v>
      </c>
      <c r="AH5787" s="15">
        <v>0</v>
      </c>
      <c r="AI5787" s="15">
        <v>0</v>
      </c>
      <c r="AU5787" s="15">
        <v>0</v>
      </c>
      <c r="AV5787" s="15">
        <v>0</v>
      </c>
      <c r="AW5787" s="15">
        <f t="shared" si="1631"/>
        <v>0</v>
      </c>
    </row>
    <row r="5788" spans="1:49">
      <c r="A5788" s="44" t="s">
        <v>797</v>
      </c>
      <c r="B5788" s="45" t="s">
        <v>1031</v>
      </c>
      <c r="C5788" s="45" t="s">
        <v>993</v>
      </c>
      <c r="D5788" s="452" t="s">
        <v>3006</v>
      </c>
      <c r="E5788" s="213" t="s">
        <v>1364</v>
      </c>
      <c r="F5788" s="65"/>
      <c r="G5788" s="65"/>
      <c r="H5788" s="65"/>
      <c r="I5788" s="260" t="s">
        <v>2104</v>
      </c>
      <c r="J5788" s="9">
        <f>SUM(J5789:J5798)</f>
        <v>97000</v>
      </c>
      <c r="K5788" s="9">
        <f t="shared" ref="K5788:AT5788" si="1635">SUM(K5789:K5798)</f>
        <v>0</v>
      </c>
      <c r="L5788" s="9">
        <f t="shared" si="1635"/>
        <v>6000</v>
      </c>
      <c r="M5788" s="9">
        <f t="shared" si="1635"/>
        <v>8000</v>
      </c>
      <c r="N5788" s="9">
        <f t="shared" si="1635"/>
        <v>0</v>
      </c>
      <c r="O5788" s="9">
        <f t="shared" si="1635"/>
        <v>9635</v>
      </c>
      <c r="P5788" s="9">
        <f t="shared" si="1635"/>
        <v>0</v>
      </c>
      <c r="Q5788" s="9">
        <f t="shared" si="1635"/>
        <v>8000</v>
      </c>
      <c r="R5788" s="9">
        <f t="shared" si="1635"/>
        <v>0</v>
      </c>
      <c r="S5788" s="9">
        <f t="shared" si="1635"/>
        <v>13865</v>
      </c>
      <c r="T5788" s="9">
        <f t="shared" si="1635"/>
        <v>5000</v>
      </c>
      <c r="U5788" s="9">
        <v>50500</v>
      </c>
      <c r="V5788" s="9">
        <v>46500</v>
      </c>
      <c r="W5788" s="9">
        <f>SUM(W5789:W5798)</f>
        <v>0</v>
      </c>
      <c r="X5788" s="9">
        <f t="shared" si="1635"/>
        <v>0</v>
      </c>
      <c r="Y5788" s="9">
        <f t="shared" si="1635"/>
        <v>0</v>
      </c>
      <c r="Z5788" s="9">
        <f t="shared" si="1635"/>
        <v>0</v>
      </c>
      <c r="AA5788" s="9">
        <f t="shared" si="1635"/>
        <v>0</v>
      </c>
      <c r="AB5788" s="9">
        <f t="shared" si="1635"/>
        <v>0</v>
      </c>
      <c r="AC5788" s="9">
        <f t="shared" si="1635"/>
        <v>0</v>
      </c>
      <c r="AD5788" s="9">
        <f t="shared" si="1635"/>
        <v>0</v>
      </c>
      <c r="AE5788" s="9">
        <f t="shared" si="1635"/>
        <v>0</v>
      </c>
      <c r="AF5788" s="9">
        <f t="shared" si="1635"/>
        <v>0</v>
      </c>
      <c r="AG5788" s="9">
        <f t="shared" si="1635"/>
        <v>0</v>
      </c>
      <c r="AH5788" s="9">
        <v>0</v>
      </c>
      <c r="AI5788" s="9">
        <v>0</v>
      </c>
      <c r="AJ5788" s="9">
        <f>SUM(AJ5789:AJ5798)</f>
        <v>6500</v>
      </c>
      <c r="AK5788" s="9">
        <f t="shared" si="1635"/>
        <v>0</v>
      </c>
      <c r="AL5788" s="9">
        <f t="shared" si="1635"/>
        <v>0</v>
      </c>
      <c r="AM5788" s="9">
        <f t="shared" si="1635"/>
        <v>0</v>
      </c>
      <c r="AN5788" s="9">
        <f t="shared" si="1635"/>
        <v>0</v>
      </c>
      <c r="AO5788" s="9">
        <f t="shared" si="1635"/>
        <v>0</v>
      </c>
      <c r="AP5788" s="9">
        <f t="shared" si="1635"/>
        <v>6500</v>
      </c>
      <c r="AQ5788" s="9">
        <f t="shared" si="1635"/>
        <v>0</v>
      </c>
      <c r="AR5788" s="9">
        <f t="shared" si="1635"/>
        <v>0</v>
      </c>
      <c r="AS5788" s="9">
        <f t="shared" si="1635"/>
        <v>0</v>
      </c>
      <c r="AT5788" s="9">
        <f t="shared" si="1635"/>
        <v>0</v>
      </c>
      <c r="AU5788" s="9">
        <v>6500</v>
      </c>
      <c r="AV5788" s="9">
        <v>0</v>
      </c>
      <c r="AW5788" s="9">
        <f t="shared" si="1631"/>
        <v>57000</v>
      </c>
    </row>
    <row r="5789" spans="1:49">
      <c r="A5789" s="44" t="s">
        <v>797</v>
      </c>
      <c r="B5789" s="45" t="s">
        <v>1031</v>
      </c>
      <c r="C5789" s="45" t="s">
        <v>993</v>
      </c>
      <c r="D5789" s="452" t="s">
        <v>3006</v>
      </c>
      <c r="E5789" s="367" t="s">
        <v>786</v>
      </c>
      <c r="F5789" s="50"/>
      <c r="G5789" s="468" t="s">
        <v>3076</v>
      </c>
      <c r="H5789" s="50" t="s">
        <v>2334</v>
      </c>
      <c r="I5789" s="42" t="s">
        <v>1191</v>
      </c>
      <c r="J5789" s="15">
        <v>6000</v>
      </c>
      <c r="S5789" s="15">
        <v>4000</v>
      </c>
      <c r="U5789" s="15">
        <v>4000</v>
      </c>
      <c r="V5789" s="15">
        <v>2000</v>
      </c>
      <c r="AH5789" s="15">
        <v>0</v>
      </c>
      <c r="AI5789" s="15">
        <v>0</v>
      </c>
      <c r="AU5789" s="15">
        <v>0</v>
      </c>
      <c r="AV5789" s="15">
        <v>0</v>
      </c>
      <c r="AW5789" s="15">
        <f t="shared" si="1631"/>
        <v>4000</v>
      </c>
    </row>
    <row r="5790" spans="1:49">
      <c r="A5790" s="44" t="s">
        <v>797</v>
      </c>
      <c r="B5790" s="45" t="s">
        <v>1031</v>
      </c>
      <c r="C5790" s="45" t="s">
        <v>993</v>
      </c>
      <c r="D5790" s="452" t="s">
        <v>3006</v>
      </c>
      <c r="E5790" s="367" t="s">
        <v>1528</v>
      </c>
      <c r="F5790" s="50"/>
      <c r="G5790" s="468" t="s">
        <v>3076</v>
      </c>
      <c r="H5790" s="50" t="s">
        <v>2334</v>
      </c>
      <c r="I5790" s="42" t="s">
        <v>989</v>
      </c>
      <c r="J5790" s="15">
        <v>2000</v>
      </c>
      <c r="Q5790" s="15">
        <v>2000</v>
      </c>
      <c r="U5790" s="15">
        <v>2000</v>
      </c>
      <c r="V5790" s="15">
        <v>0</v>
      </c>
      <c r="AH5790" s="15">
        <v>0</v>
      </c>
      <c r="AI5790" s="15">
        <v>0</v>
      </c>
      <c r="AU5790" s="15">
        <v>0</v>
      </c>
      <c r="AV5790" s="15">
        <v>0</v>
      </c>
      <c r="AW5790" s="15">
        <f t="shared" si="1631"/>
        <v>2000</v>
      </c>
    </row>
    <row r="5791" spans="1:49">
      <c r="A5791" s="44" t="s">
        <v>797</v>
      </c>
      <c r="B5791" s="45" t="s">
        <v>1031</v>
      </c>
      <c r="C5791" s="45" t="s">
        <v>993</v>
      </c>
      <c r="D5791" s="452" t="s">
        <v>3006</v>
      </c>
      <c r="E5791" s="367" t="s">
        <v>1679</v>
      </c>
      <c r="F5791" s="50"/>
      <c r="G5791" s="468" t="s">
        <v>3076</v>
      </c>
      <c r="H5791" s="50" t="s">
        <v>2334</v>
      </c>
      <c r="I5791" s="42" t="s">
        <v>1048</v>
      </c>
      <c r="J5791" s="15">
        <v>2000</v>
      </c>
      <c r="U5791" s="15">
        <v>0</v>
      </c>
      <c r="V5791" s="15">
        <v>2000</v>
      </c>
      <c r="AH5791" s="15">
        <v>0</v>
      </c>
      <c r="AI5791" s="15">
        <v>0</v>
      </c>
      <c r="AU5791" s="15">
        <v>0</v>
      </c>
      <c r="AV5791" s="15">
        <v>0</v>
      </c>
      <c r="AW5791" s="15">
        <f t="shared" si="1631"/>
        <v>0</v>
      </c>
    </row>
    <row r="5792" spans="1:49">
      <c r="A5792" s="44" t="s">
        <v>797</v>
      </c>
      <c r="B5792" s="45" t="s">
        <v>1031</v>
      </c>
      <c r="C5792" s="45" t="s">
        <v>993</v>
      </c>
      <c r="D5792" s="452" t="s">
        <v>3006</v>
      </c>
      <c r="E5792" s="367" t="s">
        <v>787</v>
      </c>
      <c r="F5792" s="50"/>
      <c r="G5792" s="468" t="s">
        <v>3076</v>
      </c>
      <c r="H5792" s="50" t="s">
        <v>2334</v>
      </c>
      <c r="I5792" s="42" t="s">
        <v>2078</v>
      </c>
      <c r="J5792" s="15">
        <v>15000</v>
      </c>
      <c r="L5792" s="15">
        <v>1000</v>
      </c>
      <c r="M5792" s="15">
        <v>3000</v>
      </c>
      <c r="Q5792" s="15">
        <v>2000</v>
      </c>
      <c r="T5792" s="15">
        <v>4000</v>
      </c>
      <c r="U5792" s="15">
        <v>10000</v>
      </c>
      <c r="V5792" s="15">
        <v>5000</v>
      </c>
      <c r="AH5792" s="15">
        <v>0</v>
      </c>
      <c r="AI5792" s="15">
        <v>0</v>
      </c>
      <c r="AU5792" s="15">
        <v>0</v>
      </c>
      <c r="AV5792" s="15">
        <v>0</v>
      </c>
      <c r="AW5792" s="15">
        <f t="shared" si="1631"/>
        <v>10000</v>
      </c>
    </row>
    <row r="5793" spans="1:49">
      <c r="A5793" s="44" t="s">
        <v>797</v>
      </c>
      <c r="B5793" s="45" t="s">
        <v>1031</v>
      </c>
      <c r="C5793" s="45" t="s">
        <v>993</v>
      </c>
      <c r="D5793" s="452" t="s">
        <v>3006</v>
      </c>
      <c r="E5793" s="367" t="s">
        <v>1116</v>
      </c>
      <c r="F5793" s="50"/>
      <c r="G5793" s="468" t="s">
        <v>3076</v>
      </c>
      <c r="H5793" s="50" t="s">
        <v>2334</v>
      </c>
      <c r="I5793" s="42" t="s">
        <v>1487</v>
      </c>
      <c r="J5793" s="15">
        <v>2000</v>
      </c>
      <c r="S5793" s="15">
        <v>2000</v>
      </c>
      <c r="U5793" s="15">
        <v>2000</v>
      </c>
      <c r="V5793" s="15">
        <v>0</v>
      </c>
      <c r="AH5793" s="15">
        <v>0</v>
      </c>
      <c r="AI5793" s="15">
        <v>0</v>
      </c>
      <c r="AU5793" s="15">
        <v>0</v>
      </c>
      <c r="AV5793" s="15">
        <v>0</v>
      </c>
      <c r="AW5793" s="15">
        <f t="shared" si="1631"/>
        <v>2000</v>
      </c>
    </row>
    <row r="5794" spans="1:49">
      <c r="A5794" s="44" t="s">
        <v>797</v>
      </c>
      <c r="B5794" s="45" t="s">
        <v>1031</v>
      </c>
      <c r="C5794" s="45" t="s">
        <v>993</v>
      </c>
      <c r="D5794" s="452" t="s">
        <v>3006</v>
      </c>
      <c r="E5794" s="367" t="s">
        <v>1703</v>
      </c>
      <c r="F5794" s="50"/>
      <c r="G5794" s="468" t="s">
        <v>3076</v>
      </c>
      <c r="H5794" s="50" t="s">
        <v>2334</v>
      </c>
      <c r="I5794" s="42" t="s">
        <v>1047</v>
      </c>
      <c r="U5794" s="15">
        <v>0</v>
      </c>
      <c r="V5794" s="15">
        <v>0</v>
      </c>
      <c r="AH5794" s="15">
        <v>0</v>
      </c>
      <c r="AI5794" s="15">
        <v>0</v>
      </c>
      <c r="AU5794" s="15">
        <v>0</v>
      </c>
      <c r="AV5794" s="15">
        <v>0</v>
      </c>
      <c r="AW5794" s="15">
        <f t="shared" si="1631"/>
        <v>0</v>
      </c>
    </row>
    <row r="5795" spans="1:49">
      <c r="A5795" s="44" t="s">
        <v>797</v>
      </c>
      <c r="B5795" s="45" t="s">
        <v>1031</v>
      </c>
      <c r="C5795" s="45" t="s">
        <v>993</v>
      </c>
      <c r="D5795" s="452" t="s">
        <v>3006</v>
      </c>
      <c r="E5795" s="367" t="s">
        <v>826</v>
      </c>
      <c r="F5795" s="50"/>
      <c r="G5795" s="468" t="s">
        <v>3076</v>
      </c>
      <c r="H5795" s="50" t="s">
        <v>2334</v>
      </c>
      <c r="I5795" s="42" t="s">
        <v>935</v>
      </c>
      <c r="J5795" s="15">
        <v>21000</v>
      </c>
      <c r="L5795" s="15">
        <v>2000</v>
      </c>
      <c r="M5795" s="15">
        <v>2000</v>
      </c>
      <c r="O5795" s="15">
        <v>5000</v>
      </c>
      <c r="Q5795" s="15">
        <v>4000</v>
      </c>
      <c r="S5795" s="15">
        <v>3000</v>
      </c>
      <c r="T5795" s="15">
        <v>1000</v>
      </c>
      <c r="U5795" s="15">
        <v>17000</v>
      </c>
      <c r="V5795" s="15">
        <v>4000</v>
      </c>
      <c r="AH5795" s="15">
        <v>0</v>
      </c>
      <c r="AI5795" s="15">
        <v>0</v>
      </c>
      <c r="AJ5795" s="15">
        <v>6500</v>
      </c>
      <c r="AP5795" s="15">
        <v>6500</v>
      </c>
      <c r="AU5795" s="15">
        <v>6500</v>
      </c>
      <c r="AV5795" s="15">
        <v>0</v>
      </c>
      <c r="AW5795" s="15">
        <f t="shared" si="1631"/>
        <v>23500</v>
      </c>
    </row>
    <row r="5796" spans="1:49">
      <c r="A5796" s="44" t="s">
        <v>797</v>
      </c>
      <c r="B5796" s="45" t="s">
        <v>1031</v>
      </c>
      <c r="C5796" s="45" t="s">
        <v>993</v>
      </c>
      <c r="D5796" s="452" t="s">
        <v>3006</v>
      </c>
      <c r="E5796" s="367" t="s">
        <v>1115</v>
      </c>
      <c r="F5796" s="50"/>
      <c r="G5796" s="468" t="s">
        <v>3076</v>
      </c>
      <c r="H5796" s="50" t="s">
        <v>2334</v>
      </c>
      <c r="I5796" s="42" t="s">
        <v>990</v>
      </c>
      <c r="J5796" s="15">
        <v>3500</v>
      </c>
      <c r="O5796" s="15">
        <v>1635</v>
      </c>
      <c r="S5796" s="15">
        <v>1865</v>
      </c>
      <c r="U5796" s="15">
        <v>3500</v>
      </c>
      <c r="V5796" s="15">
        <v>0</v>
      </c>
      <c r="AH5796" s="15">
        <v>0</v>
      </c>
      <c r="AI5796" s="15">
        <v>0</v>
      </c>
      <c r="AU5796" s="15">
        <v>0</v>
      </c>
      <c r="AV5796" s="15">
        <v>0</v>
      </c>
      <c r="AW5796" s="15">
        <f t="shared" si="1631"/>
        <v>3500</v>
      </c>
    </row>
    <row r="5797" spans="1:49">
      <c r="A5797" s="44" t="s">
        <v>797</v>
      </c>
      <c r="B5797" s="45" t="s">
        <v>1031</v>
      </c>
      <c r="C5797" s="45" t="s">
        <v>993</v>
      </c>
      <c r="D5797" s="452" t="s">
        <v>3006</v>
      </c>
      <c r="E5797" s="367" t="s">
        <v>1677</v>
      </c>
      <c r="F5797" s="50"/>
      <c r="G5797" s="468" t="s">
        <v>3076</v>
      </c>
      <c r="H5797" s="50" t="s">
        <v>2334</v>
      </c>
      <c r="I5797" s="42" t="s">
        <v>1688</v>
      </c>
      <c r="J5797" s="15">
        <v>45500</v>
      </c>
      <c r="L5797" s="15">
        <v>3000</v>
      </c>
      <c r="M5797" s="15">
        <v>3000</v>
      </c>
      <c r="O5797" s="15">
        <v>3000</v>
      </c>
      <c r="S5797" s="15">
        <v>3000</v>
      </c>
      <c r="U5797" s="15">
        <v>12000</v>
      </c>
      <c r="V5797" s="15">
        <v>33500</v>
      </c>
      <c r="AH5797" s="15">
        <v>0</v>
      </c>
      <c r="AI5797" s="15">
        <v>0</v>
      </c>
      <c r="AU5797" s="15">
        <v>0</v>
      </c>
      <c r="AV5797" s="15">
        <v>0</v>
      </c>
      <c r="AW5797" s="15">
        <f t="shared" si="1631"/>
        <v>12000</v>
      </c>
    </row>
    <row r="5798" spans="1:49">
      <c r="A5798" s="44" t="s">
        <v>797</v>
      </c>
      <c r="B5798" s="45" t="s">
        <v>1031</v>
      </c>
      <c r="C5798" s="45" t="s">
        <v>993</v>
      </c>
      <c r="D5798" s="452" t="s">
        <v>3006</v>
      </c>
      <c r="E5798" s="367" t="s">
        <v>1677</v>
      </c>
      <c r="F5798" s="50" t="s">
        <v>1757</v>
      </c>
      <c r="G5798" s="468" t="s">
        <v>3076</v>
      </c>
      <c r="H5798" s="50" t="s">
        <v>2334</v>
      </c>
      <c r="I5798" s="42" t="s">
        <v>25</v>
      </c>
      <c r="U5798" s="15">
        <v>0</v>
      </c>
      <c r="V5798" s="15">
        <v>0</v>
      </c>
      <c r="AH5798" s="15">
        <v>0</v>
      </c>
      <c r="AI5798" s="15">
        <v>0</v>
      </c>
      <c r="AU5798" s="15">
        <v>0</v>
      </c>
      <c r="AV5798" s="15">
        <v>0</v>
      </c>
      <c r="AW5798" s="15">
        <f t="shared" si="1631"/>
        <v>0</v>
      </c>
    </row>
    <row r="5799" spans="1:49" s="52" customFormat="1">
      <c r="A5799" s="41"/>
      <c r="B5799" s="345"/>
      <c r="C5799" s="345"/>
      <c r="D5799" s="369"/>
      <c r="E5799" s="213"/>
      <c r="F5799" s="65"/>
      <c r="G5799" s="65"/>
      <c r="H5799" s="65"/>
      <c r="I5799" s="49" t="s">
        <v>3</v>
      </c>
      <c r="J5799" s="6">
        <f>SUM(J5800)</f>
        <v>0</v>
      </c>
      <c r="K5799" s="6">
        <f t="shared" ref="K5799:AT5800" si="1636">SUM(K5800)</f>
        <v>0</v>
      </c>
      <c r="L5799" s="6">
        <f t="shared" si="1636"/>
        <v>0</v>
      </c>
      <c r="M5799" s="6">
        <f t="shared" si="1636"/>
        <v>0</v>
      </c>
      <c r="N5799" s="6">
        <f t="shared" si="1636"/>
        <v>0</v>
      </c>
      <c r="O5799" s="6">
        <f t="shared" si="1636"/>
        <v>0</v>
      </c>
      <c r="P5799" s="6">
        <f t="shared" si="1636"/>
        <v>0</v>
      </c>
      <c r="Q5799" s="6">
        <f t="shared" si="1636"/>
        <v>0</v>
      </c>
      <c r="R5799" s="6">
        <f t="shared" si="1636"/>
        <v>0</v>
      </c>
      <c r="S5799" s="6">
        <f t="shared" si="1636"/>
        <v>0</v>
      </c>
      <c r="T5799" s="6">
        <f t="shared" si="1636"/>
        <v>0</v>
      </c>
      <c r="U5799" s="6">
        <v>0</v>
      </c>
      <c r="V5799" s="6">
        <v>0</v>
      </c>
      <c r="W5799" s="6">
        <f>SUM(W5800)</f>
        <v>0</v>
      </c>
      <c r="X5799" s="6">
        <f t="shared" si="1636"/>
        <v>0</v>
      </c>
      <c r="Y5799" s="6">
        <f t="shared" si="1636"/>
        <v>0</v>
      </c>
      <c r="Z5799" s="6">
        <f t="shared" si="1636"/>
        <v>0</v>
      </c>
      <c r="AA5799" s="6">
        <f t="shared" si="1636"/>
        <v>0</v>
      </c>
      <c r="AB5799" s="6">
        <f t="shared" si="1636"/>
        <v>0</v>
      </c>
      <c r="AC5799" s="6">
        <f t="shared" si="1636"/>
        <v>0</v>
      </c>
      <c r="AD5799" s="6">
        <f t="shared" si="1636"/>
        <v>0</v>
      </c>
      <c r="AE5799" s="6">
        <f t="shared" si="1636"/>
        <v>0</v>
      </c>
      <c r="AF5799" s="6">
        <f t="shared" si="1636"/>
        <v>0</v>
      </c>
      <c r="AG5799" s="6">
        <f t="shared" si="1636"/>
        <v>0</v>
      </c>
      <c r="AH5799" s="6">
        <v>0</v>
      </c>
      <c r="AI5799" s="6">
        <v>0</v>
      </c>
      <c r="AJ5799" s="6">
        <f>SUM(AJ5800)</f>
        <v>0</v>
      </c>
      <c r="AK5799" s="6">
        <f t="shared" si="1636"/>
        <v>0</v>
      </c>
      <c r="AL5799" s="6">
        <f t="shared" si="1636"/>
        <v>0</v>
      </c>
      <c r="AM5799" s="6">
        <f t="shared" si="1636"/>
        <v>0</v>
      </c>
      <c r="AN5799" s="6">
        <f t="shared" si="1636"/>
        <v>0</v>
      </c>
      <c r="AO5799" s="6">
        <f t="shared" si="1636"/>
        <v>0</v>
      </c>
      <c r="AP5799" s="6">
        <f t="shared" si="1636"/>
        <v>0</v>
      </c>
      <c r="AQ5799" s="6">
        <f t="shared" si="1636"/>
        <v>0</v>
      </c>
      <c r="AR5799" s="6">
        <f t="shared" si="1636"/>
        <v>0</v>
      </c>
      <c r="AS5799" s="6">
        <f t="shared" si="1636"/>
        <v>0</v>
      </c>
      <c r="AT5799" s="6">
        <f t="shared" si="1636"/>
        <v>0</v>
      </c>
      <c r="AU5799" s="6">
        <v>0</v>
      </c>
      <c r="AV5799" s="6">
        <v>0</v>
      </c>
      <c r="AW5799" s="6">
        <f t="shared" si="1631"/>
        <v>0</v>
      </c>
    </row>
    <row r="5800" spans="1:49" s="52" customFormat="1">
      <c r="A5800" s="44" t="s">
        <v>797</v>
      </c>
      <c r="B5800" s="45" t="s">
        <v>1031</v>
      </c>
      <c r="C5800" s="45" t="s">
        <v>993</v>
      </c>
      <c r="D5800" s="452" t="s">
        <v>3006</v>
      </c>
      <c r="E5800" s="213" t="s">
        <v>833</v>
      </c>
      <c r="F5800" s="65"/>
      <c r="G5800" s="65"/>
      <c r="H5800" s="65"/>
      <c r="I5800" s="53" t="s">
        <v>1</v>
      </c>
      <c r="J5800" s="200">
        <f>SUM(J5801)</f>
        <v>0</v>
      </c>
      <c r="K5800" s="200">
        <f t="shared" si="1636"/>
        <v>0</v>
      </c>
      <c r="L5800" s="200">
        <f t="shared" si="1636"/>
        <v>0</v>
      </c>
      <c r="M5800" s="200">
        <f t="shared" si="1636"/>
        <v>0</v>
      </c>
      <c r="N5800" s="200">
        <f t="shared" si="1636"/>
        <v>0</v>
      </c>
      <c r="O5800" s="200">
        <f t="shared" si="1636"/>
        <v>0</v>
      </c>
      <c r="P5800" s="200">
        <f t="shared" si="1636"/>
        <v>0</v>
      </c>
      <c r="Q5800" s="200">
        <f t="shared" si="1636"/>
        <v>0</v>
      </c>
      <c r="R5800" s="200">
        <f t="shared" si="1636"/>
        <v>0</v>
      </c>
      <c r="S5800" s="200">
        <f t="shared" si="1636"/>
        <v>0</v>
      </c>
      <c r="T5800" s="200">
        <f t="shared" si="1636"/>
        <v>0</v>
      </c>
      <c r="U5800" s="200">
        <v>0</v>
      </c>
      <c r="V5800" s="200">
        <v>0</v>
      </c>
      <c r="W5800" s="200">
        <f>SUM(W5801)</f>
        <v>0</v>
      </c>
      <c r="X5800" s="200">
        <f t="shared" si="1636"/>
        <v>0</v>
      </c>
      <c r="Y5800" s="200">
        <f t="shared" si="1636"/>
        <v>0</v>
      </c>
      <c r="Z5800" s="200">
        <f t="shared" si="1636"/>
        <v>0</v>
      </c>
      <c r="AA5800" s="200">
        <f t="shared" si="1636"/>
        <v>0</v>
      </c>
      <c r="AB5800" s="200">
        <f t="shared" si="1636"/>
        <v>0</v>
      </c>
      <c r="AC5800" s="200">
        <f t="shared" si="1636"/>
        <v>0</v>
      </c>
      <c r="AD5800" s="200">
        <f t="shared" si="1636"/>
        <v>0</v>
      </c>
      <c r="AE5800" s="200">
        <f t="shared" si="1636"/>
        <v>0</v>
      </c>
      <c r="AF5800" s="200">
        <f t="shared" si="1636"/>
        <v>0</v>
      </c>
      <c r="AG5800" s="200">
        <f t="shared" si="1636"/>
        <v>0</v>
      </c>
      <c r="AH5800" s="200">
        <v>0</v>
      </c>
      <c r="AI5800" s="200">
        <v>0</v>
      </c>
      <c r="AJ5800" s="200">
        <f>SUM(AJ5801)</f>
        <v>0</v>
      </c>
      <c r="AK5800" s="200">
        <f t="shared" si="1636"/>
        <v>0</v>
      </c>
      <c r="AL5800" s="200">
        <f t="shared" si="1636"/>
        <v>0</v>
      </c>
      <c r="AM5800" s="200">
        <f t="shared" si="1636"/>
        <v>0</v>
      </c>
      <c r="AN5800" s="200">
        <f t="shared" si="1636"/>
        <v>0</v>
      </c>
      <c r="AO5800" s="200">
        <f t="shared" si="1636"/>
        <v>0</v>
      </c>
      <c r="AP5800" s="200">
        <f t="shared" si="1636"/>
        <v>0</v>
      </c>
      <c r="AQ5800" s="200">
        <f t="shared" si="1636"/>
        <v>0</v>
      </c>
      <c r="AR5800" s="200">
        <f t="shared" si="1636"/>
        <v>0</v>
      </c>
      <c r="AS5800" s="200">
        <f t="shared" si="1636"/>
        <v>0</v>
      </c>
      <c r="AT5800" s="200">
        <f t="shared" si="1636"/>
        <v>0</v>
      </c>
      <c r="AU5800" s="200">
        <v>0</v>
      </c>
      <c r="AV5800" s="200">
        <v>0</v>
      </c>
      <c r="AW5800" s="200">
        <f t="shared" si="1631"/>
        <v>0</v>
      </c>
    </row>
    <row r="5801" spans="1:49" s="59" customFormat="1">
      <c r="A5801" s="44" t="s">
        <v>797</v>
      </c>
      <c r="B5801" s="45" t="s">
        <v>1031</v>
      </c>
      <c r="C5801" s="45" t="s">
        <v>993</v>
      </c>
      <c r="D5801" s="452" t="s">
        <v>3006</v>
      </c>
      <c r="E5801" s="57" t="s">
        <v>1517</v>
      </c>
      <c r="F5801" s="58"/>
      <c r="G5801" s="468" t="s">
        <v>3076</v>
      </c>
      <c r="H5801" s="50" t="s">
        <v>2334</v>
      </c>
      <c r="I5801" s="188" t="s">
        <v>2584</v>
      </c>
      <c r="J5801" s="13"/>
      <c r="K5801" s="13"/>
      <c r="L5801" s="13"/>
      <c r="M5801" s="13"/>
      <c r="N5801" s="13"/>
      <c r="O5801" s="13"/>
      <c r="P5801" s="13"/>
      <c r="Q5801" s="13"/>
      <c r="R5801" s="13"/>
      <c r="S5801" s="13"/>
      <c r="T5801" s="13"/>
      <c r="U5801" s="13">
        <v>0</v>
      </c>
      <c r="V5801" s="13">
        <v>0</v>
      </c>
      <c r="W5801" s="13"/>
      <c r="X5801" s="13"/>
      <c r="Y5801" s="13"/>
      <c r="Z5801" s="13"/>
      <c r="AA5801" s="13"/>
      <c r="AB5801" s="13"/>
      <c r="AC5801" s="13"/>
      <c r="AD5801" s="13"/>
      <c r="AE5801" s="13"/>
      <c r="AF5801" s="13"/>
      <c r="AG5801" s="13"/>
      <c r="AH5801" s="13">
        <v>0</v>
      </c>
      <c r="AI5801" s="13">
        <v>0</v>
      </c>
      <c r="AJ5801" s="13"/>
      <c r="AK5801" s="13"/>
      <c r="AL5801" s="13"/>
      <c r="AM5801" s="13"/>
      <c r="AN5801" s="13"/>
      <c r="AO5801" s="13"/>
      <c r="AP5801" s="13"/>
      <c r="AQ5801" s="13"/>
      <c r="AR5801" s="13"/>
      <c r="AS5801" s="13"/>
      <c r="AT5801" s="13"/>
      <c r="AU5801" s="13">
        <v>0</v>
      </c>
      <c r="AV5801" s="13">
        <v>0</v>
      </c>
      <c r="AW5801" s="13">
        <f t="shared" si="1631"/>
        <v>0</v>
      </c>
    </row>
    <row r="5802" spans="1:49">
      <c r="A5802" s="68" t="s">
        <v>2050</v>
      </c>
      <c r="B5802" s="69"/>
      <c r="C5802" s="69"/>
      <c r="D5802" s="455"/>
      <c r="E5802" s="531"/>
      <c r="F5802" s="50"/>
      <c r="G5802" s="50"/>
      <c r="H5802" s="50"/>
      <c r="I5802" s="49" t="s">
        <v>1157</v>
      </c>
      <c r="J5802" s="12">
        <f>SUM(J5803)</f>
        <v>13000</v>
      </c>
      <c r="K5802" s="12">
        <f t="shared" ref="K5802:AT5802" si="1637">SUM(K5803)</f>
        <v>0</v>
      </c>
      <c r="L5802" s="12">
        <f t="shared" si="1637"/>
        <v>1000</v>
      </c>
      <c r="M5802" s="12">
        <f t="shared" si="1637"/>
        <v>0</v>
      </c>
      <c r="N5802" s="12">
        <f t="shared" si="1637"/>
        <v>0</v>
      </c>
      <c r="O5802" s="12">
        <f t="shared" si="1637"/>
        <v>4000</v>
      </c>
      <c r="P5802" s="12">
        <f t="shared" si="1637"/>
        <v>0</v>
      </c>
      <c r="Q5802" s="12">
        <f t="shared" si="1637"/>
        <v>4000</v>
      </c>
      <c r="R5802" s="12">
        <f t="shared" si="1637"/>
        <v>0</v>
      </c>
      <c r="S5802" s="12">
        <f t="shared" si="1637"/>
        <v>0</v>
      </c>
      <c r="T5802" s="12">
        <f t="shared" si="1637"/>
        <v>4000</v>
      </c>
      <c r="U5802" s="12">
        <v>13000</v>
      </c>
      <c r="V5802" s="12">
        <v>0</v>
      </c>
      <c r="W5802" s="12">
        <f>SUM(W5803)</f>
        <v>2000</v>
      </c>
      <c r="X5802" s="12">
        <f t="shared" si="1637"/>
        <v>0</v>
      </c>
      <c r="Y5802" s="12">
        <f t="shared" si="1637"/>
        <v>0</v>
      </c>
      <c r="Z5802" s="12">
        <f t="shared" si="1637"/>
        <v>2000</v>
      </c>
      <c r="AA5802" s="12">
        <f t="shared" si="1637"/>
        <v>0</v>
      </c>
      <c r="AB5802" s="12">
        <f t="shared" si="1637"/>
        <v>0</v>
      </c>
      <c r="AC5802" s="12">
        <f t="shared" si="1637"/>
        <v>0</v>
      </c>
      <c r="AD5802" s="12">
        <f t="shared" si="1637"/>
        <v>0</v>
      </c>
      <c r="AE5802" s="12">
        <f t="shared" si="1637"/>
        <v>0</v>
      </c>
      <c r="AF5802" s="12">
        <f t="shared" si="1637"/>
        <v>0</v>
      </c>
      <c r="AG5802" s="12">
        <f t="shared" si="1637"/>
        <v>0</v>
      </c>
      <c r="AH5802" s="12">
        <v>2000</v>
      </c>
      <c r="AI5802" s="12">
        <v>0</v>
      </c>
      <c r="AJ5802" s="12">
        <f>SUM(AJ5803)</f>
        <v>0</v>
      </c>
      <c r="AK5802" s="12">
        <f t="shared" si="1637"/>
        <v>0</v>
      </c>
      <c r="AL5802" s="12">
        <f t="shared" si="1637"/>
        <v>0</v>
      </c>
      <c r="AM5802" s="12">
        <f t="shared" si="1637"/>
        <v>0</v>
      </c>
      <c r="AN5802" s="12">
        <f t="shared" si="1637"/>
        <v>0</v>
      </c>
      <c r="AO5802" s="12">
        <f t="shared" si="1637"/>
        <v>0</v>
      </c>
      <c r="AP5802" s="12">
        <f t="shared" si="1637"/>
        <v>0</v>
      </c>
      <c r="AQ5802" s="12">
        <f t="shared" si="1637"/>
        <v>0</v>
      </c>
      <c r="AR5802" s="12">
        <f t="shared" si="1637"/>
        <v>0</v>
      </c>
      <c r="AS5802" s="12">
        <f t="shared" si="1637"/>
        <v>0</v>
      </c>
      <c r="AT5802" s="12">
        <f t="shared" si="1637"/>
        <v>0</v>
      </c>
      <c r="AU5802" s="12">
        <v>0</v>
      </c>
      <c r="AV5802" s="12">
        <v>0</v>
      </c>
      <c r="AW5802" s="12">
        <f t="shared" si="1631"/>
        <v>15000</v>
      </c>
    </row>
    <row r="5803" spans="1:49">
      <c r="A5803" s="44" t="s">
        <v>797</v>
      </c>
      <c r="B5803" s="45" t="s">
        <v>1031</v>
      </c>
      <c r="C5803" s="45" t="s">
        <v>993</v>
      </c>
      <c r="D5803" s="452" t="s">
        <v>3006</v>
      </c>
      <c r="E5803" s="213" t="s">
        <v>1402</v>
      </c>
      <c r="F5803" s="65"/>
      <c r="G5803" s="65"/>
      <c r="H5803" s="65"/>
      <c r="I5803" s="260" t="s">
        <v>1158</v>
      </c>
      <c r="J5803" s="9">
        <f>SUM(J5804:J5804)</f>
        <v>13000</v>
      </c>
      <c r="K5803" s="9">
        <f t="shared" ref="K5803:AT5803" si="1638">SUM(K5804:K5804)</f>
        <v>0</v>
      </c>
      <c r="L5803" s="9">
        <f t="shared" si="1638"/>
        <v>1000</v>
      </c>
      <c r="M5803" s="9">
        <f t="shared" si="1638"/>
        <v>0</v>
      </c>
      <c r="N5803" s="9">
        <f t="shared" si="1638"/>
        <v>0</v>
      </c>
      <c r="O5803" s="9">
        <f t="shared" si="1638"/>
        <v>4000</v>
      </c>
      <c r="P5803" s="9">
        <f t="shared" si="1638"/>
        <v>0</v>
      </c>
      <c r="Q5803" s="9">
        <f t="shared" si="1638"/>
        <v>4000</v>
      </c>
      <c r="R5803" s="9">
        <f t="shared" si="1638"/>
        <v>0</v>
      </c>
      <c r="S5803" s="9">
        <f t="shared" si="1638"/>
        <v>0</v>
      </c>
      <c r="T5803" s="9">
        <f t="shared" si="1638"/>
        <v>4000</v>
      </c>
      <c r="U5803" s="9">
        <v>13000</v>
      </c>
      <c r="V5803" s="9">
        <v>0</v>
      </c>
      <c r="W5803" s="9">
        <f>SUM(W5804:W5804)</f>
        <v>2000</v>
      </c>
      <c r="X5803" s="9">
        <f t="shared" si="1638"/>
        <v>0</v>
      </c>
      <c r="Y5803" s="9">
        <f t="shared" si="1638"/>
        <v>0</v>
      </c>
      <c r="Z5803" s="9">
        <f t="shared" si="1638"/>
        <v>2000</v>
      </c>
      <c r="AA5803" s="9">
        <f t="shared" si="1638"/>
        <v>0</v>
      </c>
      <c r="AB5803" s="9">
        <f t="shared" si="1638"/>
        <v>0</v>
      </c>
      <c r="AC5803" s="9">
        <f t="shared" si="1638"/>
        <v>0</v>
      </c>
      <c r="AD5803" s="9">
        <f t="shared" si="1638"/>
        <v>0</v>
      </c>
      <c r="AE5803" s="9">
        <f t="shared" si="1638"/>
        <v>0</v>
      </c>
      <c r="AF5803" s="9">
        <f t="shared" si="1638"/>
        <v>0</v>
      </c>
      <c r="AG5803" s="9">
        <f t="shared" si="1638"/>
        <v>0</v>
      </c>
      <c r="AH5803" s="9">
        <v>2000</v>
      </c>
      <c r="AI5803" s="9">
        <v>0</v>
      </c>
      <c r="AJ5803" s="9">
        <f>SUM(AJ5804:AJ5804)</f>
        <v>0</v>
      </c>
      <c r="AK5803" s="9">
        <f t="shared" si="1638"/>
        <v>0</v>
      </c>
      <c r="AL5803" s="9">
        <f t="shared" si="1638"/>
        <v>0</v>
      </c>
      <c r="AM5803" s="9">
        <f t="shared" si="1638"/>
        <v>0</v>
      </c>
      <c r="AN5803" s="9">
        <f t="shared" si="1638"/>
        <v>0</v>
      </c>
      <c r="AO5803" s="9">
        <f t="shared" si="1638"/>
        <v>0</v>
      </c>
      <c r="AP5803" s="9">
        <f t="shared" si="1638"/>
        <v>0</v>
      </c>
      <c r="AQ5803" s="9">
        <f t="shared" si="1638"/>
        <v>0</v>
      </c>
      <c r="AR5803" s="9">
        <f t="shared" si="1638"/>
        <v>0</v>
      </c>
      <c r="AS5803" s="9">
        <f t="shared" si="1638"/>
        <v>0</v>
      </c>
      <c r="AT5803" s="9">
        <f t="shared" si="1638"/>
        <v>0</v>
      </c>
      <c r="AU5803" s="9">
        <v>0</v>
      </c>
      <c r="AV5803" s="9">
        <v>0</v>
      </c>
      <c r="AW5803" s="9">
        <f t="shared" si="1631"/>
        <v>15000</v>
      </c>
    </row>
    <row r="5804" spans="1:49">
      <c r="A5804" s="44" t="s">
        <v>797</v>
      </c>
      <c r="B5804" s="45" t="s">
        <v>1031</v>
      </c>
      <c r="C5804" s="45" t="s">
        <v>993</v>
      </c>
      <c r="D5804" s="452" t="s">
        <v>3006</v>
      </c>
      <c r="E5804" s="367" t="s">
        <v>1409</v>
      </c>
      <c r="F5804" s="50"/>
      <c r="G5804" s="468" t="s">
        <v>3076</v>
      </c>
      <c r="H5804" s="50" t="s">
        <v>2334</v>
      </c>
      <c r="I5804" s="42" t="s">
        <v>1691</v>
      </c>
      <c r="J5804" s="15">
        <v>13000</v>
      </c>
      <c r="L5804" s="15">
        <v>1000</v>
      </c>
      <c r="O5804" s="15">
        <v>4000</v>
      </c>
      <c r="Q5804" s="15">
        <v>4000</v>
      </c>
      <c r="T5804" s="15">
        <v>4000</v>
      </c>
      <c r="U5804" s="15">
        <v>13000</v>
      </c>
      <c r="V5804" s="15">
        <v>0</v>
      </c>
      <c r="W5804" s="15">
        <v>2000</v>
      </c>
      <c r="Z5804" s="15">
        <v>2000</v>
      </c>
      <c r="AH5804" s="15">
        <v>2000</v>
      </c>
      <c r="AI5804" s="15">
        <v>0</v>
      </c>
      <c r="AU5804" s="15">
        <v>0</v>
      </c>
      <c r="AV5804" s="15">
        <v>0</v>
      </c>
      <c r="AW5804" s="15">
        <f t="shared" si="1631"/>
        <v>15000</v>
      </c>
    </row>
    <row r="5805" spans="1:49">
      <c r="A5805" s="44"/>
      <c r="B5805" s="45"/>
      <c r="C5805" s="45"/>
      <c r="D5805" s="45"/>
      <c r="E5805" s="367"/>
      <c r="F5805" s="50"/>
      <c r="G5805" s="50"/>
      <c r="H5805" s="50"/>
      <c r="I5805" s="42"/>
      <c r="U5805" s="15">
        <v>0</v>
      </c>
      <c r="V5805" s="15">
        <v>0</v>
      </c>
      <c r="AH5805" s="15">
        <v>0</v>
      </c>
      <c r="AI5805" s="15">
        <v>0</v>
      </c>
      <c r="AU5805" s="15">
        <v>0</v>
      </c>
      <c r="AV5805" s="15">
        <v>0</v>
      </c>
      <c r="AW5805" s="15">
        <f t="shared" si="1631"/>
        <v>0</v>
      </c>
    </row>
    <row r="5806" spans="1:49">
      <c r="A5806" s="48"/>
      <c r="B5806" s="42"/>
      <c r="C5806" s="42"/>
      <c r="D5806" s="42"/>
      <c r="E5806" s="531"/>
      <c r="F5806" s="50"/>
      <c r="G5806" s="50"/>
      <c r="H5806" s="50"/>
      <c r="I5806" s="49" t="s">
        <v>1631</v>
      </c>
      <c r="J5806" s="12">
        <f>SUM(J5777,J5802,J5799)</f>
        <v>110000</v>
      </c>
      <c r="K5806" s="12">
        <f t="shared" ref="K5806:AT5806" si="1639">SUM(K5777,K5802,K5799)</f>
        <v>0</v>
      </c>
      <c r="L5806" s="12">
        <f t="shared" si="1639"/>
        <v>7000</v>
      </c>
      <c r="M5806" s="12">
        <f t="shared" si="1639"/>
        <v>8000</v>
      </c>
      <c r="N5806" s="12">
        <f t="shared" si="1639"/>
        <v>0</v>
      </c>
      <c r="O5806" s="12">
        <f t="shared" si="1639"/>
        <v>13635</v>
      </c>
      <c r="P5806" s="12">
        <f t="shared" si="1639"/>
        <v>0</v>
      </c>
      <c r="Q5806" s="12">
        <f t="shared" si="1639"/>
        <v>12000</v>
      </c>
      <c r="R5806" s="12">
        <f t="shared" si="1639"/>
        <v>0</v>
      </c>
      <c r="S5806" s="12">
        <f t="shared" si="1639"/>
        <v>13865</v>
      </c>
      <c r="T5806" s="12">
        <f t="shared" si="1639"/>
        <v>9000</v>
      </c>
      <c r="U5806" s="12">
        <v>63500</v>
      </c>
      <c r="V5806" s="12">
        <v>46500</v>
      </c>
      <c r="W5806" s="12">
        <f>SUM(W5777,W5802,W5799)</f>
        <v>2000</v>
      </c>
      <c r="X5806" s="12">
        <f t="shared" si="1639"/>
        <v>0</v>
      </c>
      <c r="Y5806" s="12">
        <f t="shared" si="1639"/>
        <v>0</v>
      </c>
      <c r="Z5806" s="12">
        <f t="shared" si="1639"/>
        <v>2000</v>
      </c>
      <c r="AA5806" s="12">
        <f t="shared" si="1639"/>
        <v>0</v>
      </c>
      <c r="AB5806" s="12">
        <f t="shared" si="1639"/>
        <v>0</v>
      </c>
      <c r="AC5806" s="12">
        <f t="shared" si="1639"/>
        <v>0</v>
      </c>
      <c r="AD5806" s="12">
        <f t="shared" si="1639"/>
        <v>0</v>
      </c>
      <c r="AE5806" s="12">
        <f t="shared" si="1639"/>
        <v>0</v>
      </c>
      <c r="AF5806" s="12">
        <f t="shared" si="1639"/>
        <v>0</v>
      </c>
      <c r="AG5806" s="12">
        <f t="shared" si="1639"/>
        <v>0</v>
      </c>
      <c r="AH5806" s="12">
        <v>2000</v>
      </c>
      <c r="AI5806" s="12">
        <v>0</v>
      </c>
      <c r="AJ5806" s="12">
        <f>SUM(AJ5777,AJ5802,AJ5799)</f>
        <v>6500</v>
      </c>
      <c r="AK5806" s="12">
        <f t="shared" si="1639"/>
        <v>0</v>
      </c>
      <c r="AL5806" s="12">
        <f t="shared" si="1639"/>
        <v>0</v>
      </c>
      <c r="AM5806" s="12">
        <f t="shared" si="1639"/>
        <v>0</v>
      </c>
      <c r="AN5806" s="12">
        <f t="shared" si="1639"/>
        <v>0</v>
      </c>
      <c r="AO5806" s="12">
        <f t="shared" si="1639"/>
        <v>0</v>
      </c>
      <c r="AP5806" s="12">
        <f t="shared" si="1639"/>
        <v>6500</v>
      </c>
      <c r="AQ5806" s="12">
        <f t="shared" si="1639"/>
        <v>0</v>
      </c>
      <c r="AR5806" s="12">
        <f t="shared" si="1639"/>
        <v>0</v>
      </c>
      <c r="AS5806" s="12">
        <f t="shared" si="1639"/>
        <v>0</v>
      </c>
      <c r="AT5806" s="12">
        <f t="shared" si="1639"/>
        <v>0</v>
      </c>
      <c r="AU5806" s="12">
        <v>6500</v>
      </c>
      <c r="AV5806" s="12">
        <v>0</v>
      </c>
      <c r="AW5806" s="12">
        <f t="shared" si="1631"/>
        <v>72000</v>
      </c>
    </row>
    <row r="5807" spans="1:49">
      <c r="A5807" s="48"/>
      <c r="B5807" s="42"/>
      <c r="C5807" s="42"/>
      <c r="D5807" s="42"/>
      <c r="E5807" s="531"/>
      <c r="F5807" s="50"/>
      <c r="G5807" s="50"/>
      <c r="H5807" s="50"/>
      <c r="I5807" s="53"/>
    </row>
    <row r="5808" spans="1:49">
      <c r="A5808" s="48"/>
      <c r="B5808" s="42"/>
      <c r="C5808" s="42"/>
      <c r="D5808" s="42"/>
      <c r="E5808" s="531"/>
      <c r="F5808" s="50"/>
      <c r="G5808" s="50"/>
      <c r="H5808" s="50"/>
      <c r="I5808" s="146" t="s">
        <v>970</v>
      </c>
      <c r="J5808" s="29"/>
      <c r="K5808" s="29"/>
      <c r="L5808" s="29"/>
      <c r="M5808" s="29"/>
      <c r="N5808" s="29"/>
      <c r="O5808" s="29"/>
      <c r="P5808" s="29"/>
      <c r="Q5808" s="29"/>
      <c r="R5808" s="29"/>
      <c r="S5808" s="29"/>
      <c r="T5808" s="29"/>
      <c r="U5808" s="29"/>
      <c r="V5808" s="29"/>
      <c r="W5808" s="29"/>
      <c r="X5808" s="29"/>
      <c r="Y5808" s="29"/>
      <c r="Z5808" s="29"/>
      <c r="AA5808" s="29"/>
      <c r="AB5808" s="29"/>
      <c r="AC5808" s="29"/>
      <c r="AD5808" s="29"/>
      <c r="AE5808" s="29"/>
      <c r="AF5808" s="29"/>
      <c r="AG5808" s="29"/>
      <c r="AH5808" s="29"/>
      <c r="AI5808" s="29"/>
      <c r="AJ5808" s="29"/>
      <c r="AK5808" s="29"/>
      <c r="AL5808" s="29"/>
      <c r="AM5808" s="29"/>
      <c r="AN5808" s="29"/>
      <c r="AO5808" s="29"/>
      <c r="AP5808" s="29"/>
      <c r="AQ5808" s="29"/>
      <c r="AR5808" s="29"/>
      <c r="AS5808" s="29"/>
      <c r="AT5808" s="29"/>
      <c r="AU5808" s="29"/>
      <c r="AV5808" s="29"/>
      <c r="AW5808" s="29"/>
    </row>
    <row r="5809" spans="1:49" ht="13.5" thickBot="1">
      <c r="A5809" s="48"/>
      <c r="B5809" s="42"/>
      <c r="C5809" s="42"/>
      <c r="D5809" s="42"/>
      <c r="E5809" s="531"/>
      <c r="F5809" s="50"/>
      <c r="G5809" s="50"/>
      <c r="H5809" s="50"/>
      <c r="I5809" s="146"/>
      <c r="J5809" s="29"/>
      <c r="K5809" s="29"/>
      <c r="L5809" s="29"/>
      <c r="M5809" s="29"/>
      <c r="N5809" s="29"/>
      <c r="O5809" s="29"/>
      <c r="P5809" s="29"/>
      <c r="Q5809" s="29"/>
      <c r="R5809" s="29"/>
      <c r="S5809" s="29"/>
      <c r="T5809" s="29"/>
      <c r="U5809" s="29"/>
      <c r="V5809" s="29"/>
      <c r="W5809" s="29"/>
      <c r="X5809" s="29"/>
      <c r="Y5809" s="29"/>
      <c r="Z5809" s="29"/>
      <c r="AA5809" s="29"/>
      <c r="AB5809" s="29"/>
      <c r="AC5809" s="29"/>
      <c r="AD5809" s="29"/>
      <c r="AE5809" s="29"/>
      <c r="AF5809" s="29"/>
      <c r="AG5809" s="29"/>
      <c r="AH5809" s="29"/>
      <c r="AI5809" s="29"/>
      <c r="AJ5809" s="29"/>
      <c r="AK5809" s="29"/>
      <c r="AL5809" s="29"/>
      <c r="AM5809" s="29"/>
      <c r="AN5809" s="29"/>
      <c r="AO5809" s="29"/>
      <c r="AP5809" s="29"/>
      <c r="AQ5809" s="29"/>
      <c r="AR5809" s="29"/>
      <c r="AS5809" s="29"/>
      <c r="AT5809" s="29"/>
      <c r="AU5809" s="29"/>
      <c r="AV5809" s="29"/>
      <c r="AW5809" s="29"/>
    </row>
    <row r="5810" spans="1:49" ht="35.25" customHeight="1" thickTop="1" thickBot="1">
      <c r="A5810" s="48"/>
      <c r="B5810" s="42"/>
      <c r="C5810" s="42"/>
      <c r="D5810" s="42"/>
      <c r="E5810" s="531"/>
      <c r="F5810" s="50"/>
      <c r="G5810" s="50"/>
      <c r="H5810" s="50"/>
      <c r="I5810" s="5" t="s">
        <v>2331</v>
      </c>
      <c r="J5810" s="364" t="s">
        <v>2891</v>
      </c>
      <c r="K5810" s="364" t="s">
        <v>2879</v>
      </c>
      <c r="L5810" s="364" t="s">
        <v>2880</v>
      </c>
      <c r="M5810" s="364" t="s">
        <v>2881</v>
      </c>
      <c r="N5810" s="364" t="s">
        <v>2882</v>
      </c>
      <c r="O5810" s="364" t="s">
        <v>2883</v>
      </c>
      <c r="P5810" s="364" t="s">
        <v>2884</v>
      </c>
      <c r="Q5810" s="364" t="s">
        <v>2885</v>
      </c>
      <c r="R5810" s="364" t="s">
        <v>2886</v>
      </c>
      <c r="S5810" s="364" t="s">
        <v>2887</v>
      </c>
      <c r="T5810" s="364" t="s">
        <v>2888</v>
      </c>
      <c r="U5810" s="364" t="s">
        <v>2889</v>
      </c>
      <c r="V5810" s="364" t="s">
        <v>2890</v>
      </c>
      <c r="W5810" s="365" t="s">
        <v>2893</v>
      </c>
      <c r="X5810" s="365" t="s">
        <v>2879</v>
      </c>
      <c r="Y5810" s="365" t="s">
        <v>2880</v>
      </c>
      <c r="Z5810" s="365" t="s">
        <v>2881</v>
      </c>
      <c r="AA5810" s="365" t="s">
        <v>2882</v>
      </c>
      <c r="AB5810" s="365" t="s">
        <v>2883</v>
      </c>
      <c r="AC5810" s="365" t="s">
        <v>2884</v>
      </c>
      <c r="AD5810" s="365" t="s">
        <v>2885</v>
      </c>
      <c r="AE5810" s="365" t="s">
        <v>2886</v>
      </c>
      <c r="AF5810" s="365" t="s">
        <v>2887</v>
      </c>
      <c r="AG5810" s="365" t="s">
        <v>2888</v>
      </c>
      <c r="AH5810" s="365" t="s">
        <v>2889</v>
      </c>
      <c r="AI5810" s="365" t="s">
        <v>2890</v>
      </c>
      <c r="AJ5810" s="366" t="s">
        <v>2892</v>
      </c>
      <c r="AK5810" s="366" t="s">
        <v>2879</v>
      </c>
      <c r="AL5810" s="366" t="s">
        <v>2880</v>
      </c>
      <c r="AM5810" s="366" t="s">
        <v>2881</v>
      </c>
      <c r="AN5810" s="366" t="s">
        <v>2882</v>
      </c>
      <c r="AO5810" s="366" t="s">
        <v>2883</v>
      </c>
      <c r="AP5810" s="366" t="s">
        <v>2884</v>
      </c>
      <c r="AQ5810" s="366" t="s">
        <v>2885</v>
      </c>
      <c r="AR5810" s="366" t="s">
        <v>2886</v>
      </c>
      <c r="AS5810" s="366" t="s">
        <v>2887</v>
      </c>
      <c r="AT5810" s="366" t="s">
        <v>2888</v>
      </c>
      <c r="AU5810" s="366" t="s">
        <v>2889</v>
      </c>
      <c r="AV5810" s="366" t="s">
        <v>2890</v>
      </c>
      <c r="AW5810" s="368" t="s">
        <v>2895</v>
      </c>
    </row>
    <row r="5811" spans="1:49">
      <c r="A5811" s="48"/>
      <c r="B5811" s="42"/>
      <c r="C5811" s="42"/>
      <c r="D5811" s="42"/>
      <c r="E5811" s="531"/>
      <c r="F5811" s="50"/>
      <c r="G5811" s="50"/>
      <c r="H5811" s="50"/>
      <c r="I5811" s="34"/>
      <c r="J5811" s="202" t="s">
        <v>1224</v>
      </c>
      <c r="K5811" s="202">
        <v>1</v>
      </c>
      <c r="L5811" s="202">
        <v>2</v>
      </c>
      <c r="M5811" s="202">
        <v>3</v>
      </c>
      <c r="N5811" s="202">
        <v>4</v>
      </c>
      <c r="O5811" s="202">
        <v>5</v>
      </c>
      <c r="P5811" s="202">
        <v>6</v>
      </c>
      <c r="Q5811" s="202">
        <v>7</v>
      </c>
      <c r="R5811" s="202">
        <v>8</v>
      </c>
      <c r="S5811" s="202">
        <v>9</v>
      </c>
      <c r="T5811" s="202">
        <v>10</v>
      </c>
      <c r="U5811" s="202">
        <v>13</v>
      </c>
      <c r="V5811" s="202">
        <v>14</v>
      </c>
      <c r="W5811" s="202" t="s">
        <v>1224</v>
      </c>
      <c r="X5811" s="202">
        <v>1</v>
      </c>
      <c r="Y5811" s="202">
        <v>2</v>
      </c>
      <c r="Z5811" s="202">
        <v>3</v>
      </c>
      <c r="AA5811" s="202">
        <v>4</v>
      </c>
      <c r="AB5811" s="202">
        <v>5</v>
      </c>
      <c r="AC5811" s="202">
        <v>6</v>
      </c>
      <c r="AD5811" s="202">
        <v>7</v>
      </c>
      <c r="AE5811" s="202">
        <v>8</v>
      </c>
      <c r="AF5811" s="202">
        <v>9</v>
      </c>
      <c r="AG5811" s="202">
        <v>10</v>
      </c>
      <c r="AH5811" s="202">
        <v>13</v>
      </c>
      <c r="AI5811" s="202">
        <v>14</v>
      </c>
      <c r="AJ5811" s="202" t="s">
        <v>1224</v>
      </c>
      <c r="AK5811" s="202">
        <v>1</v>
      </c>
      <c r="AL5811" s="202">
        <v>2</v>
      </c>
      <c r="AM5811" s="202">
        <v>3</v>
      </c>
      <c r="AN5811" s="202">
        <v>4</v>
      </c>
      <c r="AO5811" s="202">
        <v>5</v>
      </c>
      <c r="AP5811" s="202">
        <v>6</v>
      </c>
      <c r="AQ5811" s="202">
        <v>7</v>
      </c>
      <c r="AR5811" s="202">
        <v>8</v>
      </c>
      <c r="AS5811" s="202">
        <v>9</v>
      </c>
      <c r="AT5811" s="202">
        <v>10</v>
      </c>
      <c r="AU5811" s="202">
        <v>13</v>
      </c>
      <c r="AV5811" s="202">
        <v>14</v>
      </c>
      <c r="AW5811" s="202">
        <v>15</v>
      </c>
    </row>
    <row r="5812" spans="1:49">
      <c r="A5812" s="48"/>
      <c r="B5812" s="42"/>
      <c r="C5812" s="42"/>
      <c r="D5812" s="42"/>
      <c r="E5812" s="531"/>
      <c r="F5812" s="50"/>
      <c r="G5812" s="50"/>
      <c r="H5812" s="50"/>
      <c r="I5812" s="276" t="s">
        <v>2379</v>
      </c>
      <c r="J5812" s="277">
        <f>SUM(J5806)</f>
        <v>110000</v>
      </c>
      <c r="K5812" s="277">
        <f t="shared" ref="K5812:AT5812" si="1640">SUM(K5806)</f>
        <v>0</v>
      </c>
      <c r="L5812" s="277">
        <f t="shared" si="1640"/>
        <v>7000</v>
      </c>
      <c r="M5812" s="277">
        <f t="shared" si="1640"/>
        <v>8000</v>
      </c>
      <c r="N5812" s="277">
        <f t="shared" si="1640"/>
        <v>0</v>
      </c>
      <c r="O5812" s="277">
        <f t="shared" si="1640"/>
        <v>13635</v>
      </c>
      <c r="P5812" s="277">
        <f t="shared" si="1640"/>
        <v>0</v>
      </c>
      <c r="Q5812" s="277">
        <f t="shared" si="1640"/>
        <v>12000</v>
      </c>
      <c r="R5812" s="277">
        <f t="shared" si="1640"/>
        <v>0</v>
      </c>
      <c r="S5812" s="277">
        <f t="shared" si="1640"/>
        <v>13865</v>
      </c>
      <c r="T5812" s="277">
        <f t="shared" si="1640"/>
        <v>9000</v>
      </c>
      <c r="U5812" s="277">
        <v>63500</v>
      </c>
      <c r="V5812" s="277">
        <v>46500</v>
      </c>
      <c r="W5812" s="277">
        <f>SUM(W5806)</f>
        <v>2000</v>
      </c>
      <c r="X5812" s="277">
        <f t="shared" si="1640"/>
        <v>0</v>
      </c>
      <c r="Y5812" s="277">
        <f t="shared" si="1640"/>
        <v>0</v>
      </c>
      <c r="Z5812" s="277">
        <f t="shared" si="1640"/>
        <v>2000</v>
      </c>
      <c r="AA5812" s="277">
        <f t="shared" si="1640"/>
        <v>0</v>
      </c>
      <c r="AB5812" s="277">
        <f t="shared" si="1640"/>
        <v>0</v>
      </c>
      <c r="AC5812" s="277">
        <f t="shared" si="1640"/>
        <v>0</v>
      </c>
      <c r="AD5812" s="277">
        <f t="shared" si="1640"/>
        <v>0</v>
      </c>
      <c r="AE5812" s="277">
        <f t="shared" si="1640"/>
        <v>0</v>
      </c>
      <c r="AF5812" s="277">
        <f t="shared" si="1640"/>
        <v>0</v>
      </c>
      <c r="AG5812" s="277">
        <f t="shared" si="1640"/>
        <v>0</v>
      </c>
      <c r="AH5812" s="277">
        <v>2000</v>
      </c>
      <c r="AI5812" s="277">
        <v>0</v>
      </c>
      <c r="AJ5812" s="277">
        <f>SUM(AJ5806)</f>
        <v>6500</v>
      </c>
      <c r="AK5812" s="277">
        <f t="shared" si="1640"/>
        <v>0</v>
      </c>
      <c r="AL5812" s="277">
        <f t="shared" si="1640"/>
        <v>0</v>
      </c>
      <c r="AM5812" s="277">
        <f t="shared" si="1640"/>
        <v>0</v>
      </c>
      <c r="AN5812" s="277">
        <f t="shared" si="1640"/>
        <v>0</v>
      </c>
      <c r="AO5812" s="277">
        <f t="shared" si="1640"/>
        <v>0</v>
      </c>
      <c r="AP5812" s="277">
        <f t="shared" si="1640"/>
        <v>6500</v>
      </c>
      <c r="AQ5812" s="277">
        <f t="shared" si="1640"/>
        <v>0</v>
      </c>
      <c r="AR5812" s="277">
        <f t="shared" si="1640"/>
        <v>0</v>
      </c>
      <c r="AS5812" s="277">
        <f t="shared" si="1640"/>
        <v>0</v>
      </c>
      <c r="AT5812" s="277">
        <f t="shared" si="1640"/>
        <v>0</v>
      </c>
      <c r="AU5812" s="277">
        <v>6500</v>
      </c>
      <c r="AV5812" s="277">
        <v>0</v>
      </c>
      <c r="AW5812" s="277">
        <f>U5812+AH5812+AU5812</f>
        <v>72000</v>
      </c>
    </row>
    <row r="5813" spans="1:49">
      <c r="A5813" s="48"/>
      <c r="B5813" s="42"/>
      <c r="C5813" s="42"/>
      <c r="D5813" s="42"/>
      <c r="E5813" s="531"/>
      <c r="F5813" s="50"/>
      <c r="G5813" s="50"/>
      <c r="H5813" s="50"/>
      <c r="I5813" s="276"/>
      <c r="J5813" s="277"/>
      <c r="K5813" s="277"/>
      <c r="L5813" s="277"/>
      <c r="M5813" s="277"/>
      <c r="N5813" s="277"/>
      <c r="O5813" s="277"/>
      <c r="P5813" s="277"/>
      <c r="Q5813" s="277"/>
      <c r="R5813" s="277"/>
      <c r="S5813" s="277"/>
      <c r="T5813" s="277"/>
      <c r="U5813" s="277">
        <v>0</v>
      </c>
      <c r="V5813" s="277">
        <v>0</v>
      </c>
      <c r="W5813" s="277"/>
      <c r="X5813" s="277"/>
      <c r="Y5813" s="277"/>
      <c r="Z5813" s="277"/>
      <c r="AA5813" s="277"/>
      <c r="AB5813" s="277"/>
      <c r="AC5813" s="277"/>
      <c r="AD5813" s="277"/>
      <c r="AE5813" s="277"/>
      <c r="AF5813" s="277"/>
      <c r="AG5813" s="277"/>
      <c r="AH5813" s="277">
        <v>0</v>
      </c>
      <c r="AI5813" s="277">
        <v>0</v>
      </c>
      <c r="AJ5813" s="277"/>
      <c r="AK5813" s="277"/>
      <c r="AL5813" s="277"/>
      <c r="AM5813" s="277"/>
      <c r="AN5813" s="277"/>
      <c r="AO5813" s="277"/>
      <c r="AP5813" s="277"/>
      <c r="AQ5813" s="277"/>
      <c r="AR5813" s="277"/>
      <c r="AS5813" s="277"/>
      <c r="AT5813" s="277"/>
      <c r="AU5813" s="277">
        <v>0</v>
      </c>
      <c r="AV5813" s="277">
        <v>0</v>
      </c>
      <c r="AW5813" s="277">
        <f>U5813+AH5813+AU5813</f>
        <v>0</v>
      </c>
    </row>
    <row r="5814" spans="1:49">
      <c r="A5814" s="48"/>
      <c r="B5814" s="42"/>
      <c r="C5814" s="42"/>
      <c r="D5814" s="42"/>
      <c r="E5814" s="531"/>
      <c r="F5814" s="50"/>
      <c r="G5814" s="50"/>
      <c r="H5814" s="50"/>
      <c r="I5814" s="276"/>
      <c r="J5814" s="277"/>
      <c r="K5814" s="277"/>
      <c r="L5814" s="277"/>
      <c r="M5814" s="277"/>
      <c r="N5814" s="277"/>
      <c r="O5814" s="277"/>
      <c r="P5814" s="277"/>
      <c r="Q5814" s="277"/>
      <c r="R5814" s="277"/>
      <c r="S5814" s="277"/>
      <c r="T5814" s="277"/>
      <c r="U5814" s="277">
        <v>0</v>
      </c>
      <c r="V5814" s="277">
        <v>0</v>
      </c>
      <c r="W5814" s="277"/>
      <c r="X5814" s="277"/>
      <c r="Y5814" s="277"/>
      <c r="Z5814" s="277"/>
      <c r="AA5814" s="277"/>
      <c r="AB5814" s="277"/>
      <c r="AC5814" s="277"/>
      <c r="AD5814" s="277"/>
      <c r="AE5814" s="277"/>
      <c r="AF5814" s="277"/>
      <c r="AG5814" s="277"/>
      <c r="AH5814" s="277">
        <v>0</v>
      </c>
      <c r="AI5814" s="277">
        <v>0</v>
      </c>
      <c r="AJ5814" s="277"/>
      <c r="AK5814" s="277"/>
      <c r="AL5814" s="277"/>
      <c r="AM5814" s="277"/>
      <c r="AN5814" s="277"/>
      <c r="AO5814" s="277"/>
      <c r="AP5814" s="277"/>
      <c r="AQ5814" s="277"/>
      <c r="AR5814" s="277"/>
      <c r="AS5814" s="277"/>
      <c r="AT5814" s="277"/>
      <c r="AU5814" s="277">
        <v>0</v>
      </c>
      <c r="AV5814" s="277">
        <v>0</v>
      </c>
      <c r="AW5814" s="277">
        <f>U5814+AH5814+AU5814</f>
        <v>0</v>
      </c>
    </row>
    <row r="5815" spans="1:49">
      <c r="A5815" s="48"/>
      <c r="B5815" s="42"/>
      <c r="C5815" s="42"/>
      <c r="D5815" s="42"/>
      <c r="E5815" s="531"/>
      <c r="F5815" s="50"/>
      <c r="G5815" s="50"/>
      <c r="H5815" s="50"/>
      <c r="I5815" s="276"/>
      <c r="J5815" s="277"/>
      <c r="K5815" s="277"/>
      <c r="L5815" s="277"/>
      <c r="M5815" s="277"/>
      <c r="N5815" s="277"/>
      <c r="O5815" s="277"/>
      <c r="P5815" s="277"/>
      <c r="Q5815" s="277"/>
      <c r="R5815" s="277"/>
      <c r="S5815" s="277"/>
      <c r="T5815" s="277"/>
      <c r="U5815" s="277">
        <v>0</v>
      </c>
      <c r="V5815" s="277">
        <v>0</v>
      </c>
      <c r="W5815" s="277"/>
      <c r="X5815" s="277"/>
      <c r="Y5815" s="277"/>
      <c r="Z5815" s="277"/>
      <c r="AA5815" s="277"/>
      <c r="AB5815" s="277"/>
      <c r="AC5815" s="277"/>
      <c r="AD5815" s="277"/>
      <c r="AE5815" s="277"/>
      <c r="AF5815" s="277"/>
      <c r="AG5815" s="277"/>
      <c r="AH5815" s="277">
        <v>0</v>
      </c>
      <c r="AI5815" s="277">
        <v>0</v>
      </c>
      <c r="AJ5815" s="277"/>
      <c r="AK5815" s="277"/>
      <c r="AL5815" s="277"/>
      <c r="AM5815" s="277"/>
      <c r="AN5815" s="277"/>
      <c r="AO5815" s="277"/>
      <c r="AP5815" s="277"/>
      <c r="AQ5815" s="277"/>
      <c r="AR5815" s="277"/>
      <c r="AS5815" s="277"/>
      <c r="AT5815" s="277"/>
      <c r="AU5815" s="277">
        <v>0</v>
      </c>
      <c r="AV5815" s="277">
        <v>0</v>
      </c>
      <c r="AW5815" s="277">
        <f>U5815+AH5815+AU5815</f>
        <v>0</v>
      </c>
    </row>
    <row r="5816" spans="1:49">
      <c r="A5816" s="48"/>
      <c r="B5816" s="42"/>
      <c r="C5816" s="42"/>
      <c r="D5816" s="42"/>
      <c r="E5816" s="531"/>
      <c r="F5816" s="50"/>
      <c r="G5816" s="50"/>
      <c r="H5816" s="50"/>
      <c r="I5816" s="276" t="s">
        <v>1631</v>
      </c>
      <c r="J5816" s="277">
        <f>SUM(J5812:J5815)</f>
        <v>110000</v>
      </c>
      <c r="K5816" s="277">
        <f t="shared" ref="K5816:AT5816" si="1641">SUM(K5812:K5815)</f>
        <v>0</v>
      </c>
      <c r="L5816" s="277">
        <f t="shared" si="1641"/>
        <v>7000</v>
      </c>
      <c r="M5816" s="277">
        <f t="shared" si="1641"/>
        <v>8000</v>
      </c>
      <c r="N5816" s="277">
        <f t="shared" si="1641"/>
        <v>0</v>
      </c>
      <c r="O5816" s="277">
        <f t="shared" si="1641"/>
        <v>13635</v>
      </c>
      <c r="P5816" s="277">
        <f t="shared" si="1641"/>
        <v>0</v>
      </c>
      <c r="Q5816" s="277">
        <f t="shared" si="1641"/>
        <v>12000</v>
      </c>
      <c r="R5816" s="277">
        <f t="shared" si="1641"/>
        <v>0</v>
      </c>
      <c r="S5816" s="277">
        <f t="shared" si="1641"/>
        <v>13865</v>
      </c>
      <c r="T5816" s="277">
        <f t="shared" si="1641"/>
        <v>9000</v>
      </c>
      <c r="U5816" s="277">
        <v>63500</v>
      </c>
      <c r="V5816" s="277">
        <v>46500</v>
      </c>
      <c r="W5816" s="277">
        <f>SUM(W5812:W5815)</f>
        <v>2000</v>
      </c>
      <c r="X5816" s="277">
        <f t="shared" si="1641"/>
        <v>0</v>
      </c>
      <c r="Y5816" s="277">
        <f t="shared" si="1641"/>
        <v>0</v>
      </c>
      <c r="Z5816" s="277">
        <f t="shared" si="1641"/>
        <v>2000</v>
      </c>
      <c r="AA5816" s="277">
        <f t="shared" si="1641"/>
        <v>0</v>
      </c>
      <c r="AB5816" s="277">
        <f t="shared" si="1641"/>
        <v>0</v>
      </c>
      <c r="AC5816" s="277">
        <f t="shared" si="1641"/>
        <v>0</v>
      </c>
      <c r="AD5816" s="277">
        <f t="shared" si="1641"/>
        <v>0</v>
      </c>
      <c r="AE5816" s="277">
        <f t="shared" si="1641"/>
        <v>0</v>
      </c>
      <c r="AF5816" s="277">
        <f t="shared" si="1641"/>
        <v>0</v>
      </c>
      <c r="AG5816" s="277">
        <f t="shared" si="1641"/>
        <v>0</v>
      </c>
      <c r="AH5816" s="277">
        <v>2000</v>
      </c>
      <c r="AI5816" s="277">
        <v>0</v>
      </c>
      <c r="AJ5816" s="277">
        <f>SUM(AJ5812:AJ5815)</f>
        <v>6500</v>
      </c>
      <c r="AK5816" s="277">
        <f t="shared" si="1641"/>
        <v>0</v>
      </c>
      <c r="AL5816" s="277">
        <f t="shared" si="1641"/>
        <v>0</v>
      </c>
      <c r="AM5816" s="277">
        <f t="shared" si="1641"/>
        <v>0</v>
      </c>
      <c r="AN5816" s="277">
        <f t="shared" si="1641"/>
        <v>0</v>
      </c>
      <c r="AO5816" s="277">
        <f t="shared" si="1641"/>
        <v>0</v>
      </c>
      <c r="AP5816" s="277">
        <f t="shared" si="1641"/>
        <v>6500</v>
      </c>
      <c r="AQ5816" s="277">
        <f t="shared" si="1641"/>
        <v>0</v>
      </c>
      <c r="AR5816" s="277">
        <f t="shared" si="1641"/>
        <v>0</v>
      </c>
      <c r="AS5816" s="277">
        <f t="shared" si="1641"/>
        <v>0</v>
      </c>
      <c r="AT5816" s="277">
        <f t="shared" si="1641"/>
        <v>0</v>
      </c>
      <c r="AU5816" s="277">
        <v>6500</v>
      </c>
      <c r="AV5816" s="277">
        <v>0</v>
      </c>
      <c r="AW5816" s="277">
        <f>U5816+AH5816+AU5816</f>
        <v>72000</v>
      </c>
    </row>
    <row r="5817" spans="1:49">
      <c r="A5817" s="48"/>
      <c r="B5817" s="42"/>
      <c r="C5817" s="42"/>
      <c r="D5817" s="42"/>
      <c r="E5817" s="531"/>
      <c r="F5817" s="50"/>
      <c r="G5817" s="50"/>
      <c r="H5817" s="50"/>
      <c r="I5817" s="146"/>
      <c r="J5817" s="29"/>
      <c r="K5817" s="29"/>
      <c r="L5817" s="29"/>
      <c r="M5817" s="29"/>
      <c r="N5817" s="29"/>
      <c r="O5817" s="29"/>
      <c r="P5817" s="29"/>
      <c r="Q5817" s="29"/>
      <c r="R5817" s="29"/>
      <c r="S5817" s="29"/>
      <c r="T5817" s="29"/>
      <c r="U5817" s="29"/>
      <c r="V5817" s="29"/>
      <c r="W5817" s="29"/>
      <c r="X5817" s="29"/>
      <c r="Y5817" s="29"/>
      <c r="Z5817" s="29"/>
      <c r="AA5817" s="29"/>
      <c r="AB5817" s="29"/>
      <c r="AC5817" s="29"/>
      <c r="AD5817" s="29"/>
      <c r="AE5817" s="29"/>
      <c r="AF5817" s="29"/>
      <c r="AG5817" s="29"/>
      <c r="AH5817" s="29"/>
      <c r="AI5817" s="29"/>
      <c r="AJ5817" s="29"/>
      <c r="AK5817" s="29"/>
      <c r="AL5817" s="29"/>
      <c r="AM5817" s="29"/>
      <c r="AN5817" s="29"/>
      <c r="AO5817" s="29"/>
      <c r="AP5817" s="29"/>
      <c r="AQ5817" s="29"/>
      <c r="AR5817" s="29"/>
      <c r="AS5817" s="29"/>
      <c r="AT5817" s="29"/>
      <c r="AU5817" s="29"/>
      <c r="AV5817" s="29"/>
      <c r="AW5817" s="29"/>
    </row>
    <row r="5818" spans="1:49">
      <c r="A5818" s="48"/>
      <c r="B5818" s="42"/>
      <c r="C5818" s="42"/>
      <c r="D5818" s="42"/>
      <c r="E5818" s="531"/>
      <c r="F5818" s="50"/>
      <c r="G5818" s="50"/>
      <c r="H5818" s="50"/>
      <c r="I5818" s="14"/>
    </row>
    <row r="5819" spans="1:49" ht="16.5" thickBot="1">
      <c r="A5819" s="78" t="s">
        <v>2146</v>
      </c>
      <c r="B5819" s="78"/>
      <c r="C5819" s="78"/>
      <c r="D5819" s="463"/>
      <c r="E5819" s="539"/>
      <c r="F5819" s="129"/>
      <c r="G5819" s="129"/>
      <c r="H5819" s="129"/>
      <c r="I5819" s="103"/>
    </row>
    <row r="5820" spans="1:49" s="151" customFormat="1" ht="36" customHeight="1" thickTop="1" thickBot="1">
      <c r="A5820" s="147" t="s">
        <v>2079</v>
      </c>
      <c r="B5820" s="5" t="s">
        <v>2080</v>
      </c>
      <c r="C5820" s="5" t="s">
        <v>1335</v>
      </c>
      <c r="D5820" s="450"/>
      <c r="E5820" s="148" t="s">
        <v>1570</v>
      </c>
      <c r="F5820" s="149" t="s">
        <v>1438</v>
      </c>
      <c r="G5820" s="149"/>
      <c r="H5820" s="149" t="s">
        <v>2332</v>
      </c>
      <c r="I5820" s="5" t="s">
        <v>856</v>
      </c>
      <c r="J5820" s="364" t="s">
        <v>2891</v>
      </c>
      <c r="K5820" s="364" t="s">
        <v>2879</v>
      </c>
      <c r="L5820" s="364" t="s">
        <v>2880</v>
      </c>
      <c r="M5820" s="364" t="s">
        <v>2881</v>
      </c>
      <c r="N5820" s="364" t="s">
        <v>2882</v>
      </c>
      <c r="O5820" s="364" t="s">
        <v>2883</v>
      </c>
      <c r="P5820" s="364" t="s">
        <v>2884</v>
      </c>
      <c r="Q5820" s="364" t="s">
        <v>2885</v>
      </c>
      <c r="R5820" s="364" t="s">
        <v>2886</v>
      </c>
      <c r="S5820" s="364" t="s">
        <v>2887</v>
      </c>
      <c r="T5820" s="364" t="s">
        <v>2888</v>
      </c>
      <c r="U5820" s="364" t="s">
        <v>2889</v>
      </c>
      <c r="V5820" s="364" t="s">
        <v>2890</v>
      </c>
      <c r="W5820" s="365" t="s">
        <v>2893</v>
      </c>
      <c r="X5820" s="365" t="s">
        <v>2879</v>
      </c>
      <c r="Y5820" s="365" t="s">
        <v>2880</v>
      </c>
      <c r="Z5820" s="365" t="s">
        <v>2881</v>
      </c>
      <c r="AA5820" s="365" t="s">
        <v>2882</v>
      </c>
      <c r="AB5820" s="365" t="s">
        <v>2883</v>
      </c>
      <c r="AC5820" s="365" t="s">
        <v>2884</v>
      </c>
      <c r="AD5820" s="365" t="s">
        <v>2885</v>
      </c>
      <c r="AE5820" s="365" t="s">
        <v>2886</v>
      </c>
      <c r="AF5820" s="365" t="s">
        <v>2887</v>
      </c>
      <c r="AG5820" s="365" t="s">
        <v>2888</v>
      </c>
      <c r="AH5820" s="365" t="s">
        <v>2889</v>
      </c>
      <c r="AI5820" s="365" t="s">
        <v>2890</v>
      </c>
      <c r="AJ5820" s="366" t="s">
        <v>2892</v>
      </c>
      <c r="AK5820" s="366" t="s">
        <v>2879</v>
      </c>
      <c r="AL5820" s="366" t="s">
        <v>2880</v>
      </c>
      <c r="AM5820" s="366" t="s">
        <v>2881</v>
      </c>
      <c r="AN5820" s="366" t="s">
        <v>2882</v>
      </c>
      <c r="AO5820" s="366" t="s">
        <v>2883</v>
      </c>
      <c r="AP5820" s="366" t="s">
        <v>2884</v>
      </c>
      <c r="AQ5820" s="366" t="s">
        <v>2885</v>
      </c>
      <c r="AR5820" s="366" t="s">
        <v>2886</v>
      </c>
      <c r="AS5820" s="366" t="s">
        <v>2887</v>
      </c>
      <c r="AT5820" s="366" t="s">
        <v>2888</v>
      </c>
      <c r="AU5820" s="366" t="s">
        <v>2889</v>
      </c>
      <c r="AV5820" s="366" t="s">
        <v>2890</v>
      </c>
      <c r="AW5820" s="368" t="s">
        <v>2895</v>
      </c>
    </row>
    <row r="5821" spans="1:49">
      <c r="A5821" s="33"/>
      <c r="B5821" s="34"/>
      <c r="C5821" s="34"/>
      <c r="D5821" s="34"/>
      <c r="E5821" s="35"/>
      <c r="F5821" s="36"/>
      <c r="G5821" s="36"/>
      <c r="H5821" s="36"/>
      <c r="I5821" s="34"/>
      <c r="J5821" s="202" t="s">
        <v>1224</v>
      </c>
      <c r="K5821" s="202">
        <v>1</v>
      </c>
      <c r="L5821" s="202">
        <v>2</v>
      </c>
      <c r="M5821" s="202">
        <v>3</v>
      </c>
      <c r="N5821" s="202">
        <v>4</v>
      </c>
      <c r="O5821" s="202">
        <v>5</v>
      </c>
      <c r="P5821" s="202">
        <v>6</v>
      </c>
      <c r="Q5821" s="202">
        <v>7</v>
      </c>
      <c r="R5821" s="202">
        <v>8</v>
      </c>
      <c r="S5821" s="202">
        <v>9</v>
      </c>
      <c r="T5821" s="202">
        <v>10</v>
      </c>
      <c r="U5821" s="202">
        <v>13</v>
      </c>
      <c r="V5821" s="202">
        <v>14</v>
      </c>
      <c r="W5821" s="202" t="s">
        <v>1224</v>
      </c>
      <c r="X5821" s="202">
        <v>1</v>
      </c>
      <c r="Y5821" s="202">
        <v>2</v>
      </c>
      <c r="Z5821" s="202">
        <v>3</v>
      </c>
      <c r="AA5821" s="202">
        <v>4</v>
      </c>
      <c r="AB5821" s="202">
        <v>5</v>
      </c>
      <c r="AC5821" s="202">
        <v>6</v>
      </c>
      <c r="AD5821" s="202">
        <v>7</v>
      </c>
      <c r="AE5821" s="202">
        <v>8</v>
      </c>
      <c r="AF5821" s="202">
        <v>9</v>
      </c>
      <c r="AG5821" s="202">
        <v>10</v>
      </c>
      <c r="AH5821" s="202">
        <v>13</v>
      </c>
      <c r="AI5821" s="202">
        <v>14</v>
      </c>
      <c r="AJ5821" s="202" t="s">
        <v>1224</v>
      </c>
      <c r="AK5821" s="202">
        <v>1</v>
      </c>
      <c r="AL5821" s="202">
        <v>2</v>
      </c>
      <c r="AM5821" s="202">
        <v>3</v>
      </c>
      <c r="AN5821" s="202">
        <v>4</v>
      </c>
      <c r="AO5821" s="202">
        <v>5</v>
      </c>
      <c r="AP5821" s="202">
        <v>6</v>
      </c>
      <c r="AQ5821" s="202">
        <v>7</v>
      </c>
      <c r="AR5821" s="202">
        <v>8</v>
      </c>
      <c r="AS5821" s="202">
        <v>9</v>
      </c>
      <c r="AT5821" s="202">
        <v>10</v>
      </c>
      <c r="AU5821" s="202">
        <v>13</v>
      </c>
      <c r="AV5821" s="202">
        <v>14</v>
      </c>
      <c r="AW5821" s="202">
        <v>15</v>
      </c>
    </row>
    <row r="5822" spans="1:49">
      <c r="A5822" s="37"/>
      <c r="B5822" s="38"/>
      <c r="C5822" s="38"/>
      <c r="D5822" s="38"/>
      <c r="E5822" s="60"/>
      <c r="F5822" s="61"/>
      <c r="G5822" s="61"/>
      <c r="H5822" s="61"/>
      <c r="I5822" s="38"/>
      <c r="J5822" s="134"/>
      <c r="K5822" s="134"/>
      <c r="L5822" s="134"/>
      <c r="M5822" s="134"/>
      <c r="N5822" s="134"/>
      <c r="O5822" s="134"/>
      <c r="P5822" s="134"/>
      <c r="Q5822" s="134"/>
      <c r="R5822" s="134"/>
      <c r="S5822" s="134"/>
      <c r="T5822" s="134"/>
      <c r="U5822" s="134"/>
      <c r="V5822" s="134"/>
      <c r="W5822" s="134"/>
      <c r="X5822" s="134"/>
      <c r="Y5822" s="134"/>
      <c r="Z5822" s="134"/>
      <c r="AA5822" s="134"/>
      <c r="AB5822" s="134"/>
      <c r="AC5822" s="134"/>
      <c r="AD5822" s="134"/>
      <c r="AE5822" s="134"/>
      <c r="AF5822" s="134"/>
      <c r="AG5822" s="134"/>
      <c r="AH5822" s="134"/>
      <c r="AI5822" s="134"/>
      <c r="AJ5822" s="134"/>
      <c r="AK5822" s="134"/>
      <c r="AL5822" s="134"/>
      <c r="AM5822" s="134"/>
      <c r="AN5822" s="134"/>
      <c r="AO5822" s="134"/>
      <c r="AP5822" s="134"/>
      <c r="AQ5822" s="134"/>
      <c r="AR5822" s="134"/>
      <c r="AS5822" s="134"/>
      <c r="AT5822" s="134"/>
      <c r="AU5822" s="134"/>
      <c r="AV5822" s="134"/>
      <c r="AW5822" s="134"/>
    </row>
    <row r="5823" spans="1:49">
      <c r="A5823" s="92" t="s">
        <v>797</v>
      </c>
      <c r="B5823" s="93" t="s">
        <v>1031</v>
      </c>
      <c r="C5823" s="93" t="s">
        <v>994</v>
      </c>
      <c r="D5823" s="460"/>
      <c r="E5823" s="531"/>
      <c r="F5823" s="50"/>
      <c r="G5823" s="50"/>
      <c r="H5823" s="50"/>
      <c r="I5823" s="108" t="s">
        <v>1368</v>
      </c>
      <c r="J5823" s="28"/>
      <c r="K5823" s="28"/>
      <c r="L5823" s="28"/>
      <c r="M5823" s="28"/>
      <c r="N5823" s="28"/>
      <c r="O5823" s="28"/>
      <c r="P5823" s="28"/>
      <c r="Q5823" s="28"/>
      <c r="R5823" s="28"/>
      <c r="S5823" s="28"/>
      <c r="T5823" s="28"/>
      <c r="U5823" s="28"/>
      <c r="V5823" s="28"/>
      <c r="W5823" s="28"/>
      <c r="X5823" s="28"/>
      <c r="Y5823" s="28"/>
      <c r="Z5823" s="28"/>
      <c r="AA5823" s="28"/>
      <c r="AB5823" s="28"/>
      <c r="AC5823" s="28"/>
      <c r="AD5823" s="28"/>
      <c r="AE5823" s="28"/>
      <c r="AF5823" s="28"/>
      <c r="AG5823" s="28"/>
      <c r="AH5823" s="28"/>
      <c r="AI5823" s="28"/>
      <c r="AJ5823" s="28"/>
      <c r="AK5823" s="28"/>
      <c r="AL5823" s="28"/>
      <c r="AM5823" s="28"/>
      <c r="AN5823" s="28"/>
      <c r="AO5823" s="28"/>
      <c r="AP5823" s="28"/>
      <c r="AQ5823" s="28"/>
      <c r="AR5823" s="28"/>
      <c r="AS5823" s="28"/>
      <c r="AT5823" s="28"/>
      <c r="AU5823" s="28"/>
      <c r="AV5823" s="28"/>
      <c r="AW5823" s="28"/>
    </row>
    <row r="5824" spans="1:49">
      <c r="A5824" s="48"/>
      <c r="B5824" s="260"/>
      <c r="C5824" s="260"/>
      <c r="D5824" s="369"/>
      <c r="E5824" s="531"/>
      <c r="F5824" s="50"/>
      <c r="G5824" s="50"/>
      <c r="H5824" s="50"/>
      <c r="I5824" s="109"/>
      <c r="J5824" s="28"/>
      <c r="K5824" s="28"/>
      <c r="L5824" s="28"/>
      <c r="M5824" s="28"/>
      <c r="N5824" s="28"/>
      <c r="O5824" s="28"/>
      <c r="P5824" s="28"/>
      <c r="Q5824" s="28"/>
      <c r="R5824" s="28"/>
      <c r="S5824" s="28"/>
      <c r="T5824" s="28"/>
      <c r="U5824" s="28"/>
      <c r="V5824" s="28"/>
      <c r="W5824" s="28"/>
      <c r="X5824" s="28"/>
      <c r="Y5824" s="28"/>
      <c r="Z5824" s="28"/>
      <c r="AA5824" s="28"/>
      <c r="AB5824" s="28"/>
      <c r="AC5824" s="28"/>
      <c r="AD5824" s="28"/>
      <c r="AE5824" s="28"/>
      <c r="AF5824" s="28"/>
      <c r="AG5824" s="28"/>
      <c r="AH5824" s="28"/>
      <c r="AI5824" s="28"/>
      <c r="AJ5824" s="28"/>
      <c r="AK5824" s="28"/>
      <c r="AL5824" s="28"/>
      <c r="AM5824" s="28"/>
      <c r="AN5824" s="28"/>
      <c r="AO5824" s="28"/>
      <c r="AP5824" s="28"/>
      <c r="AQ5824" s="28"/>
      <c r="AR5824" s="28"/>
      <c r="AS5824" s="28"/>
      <c r="AT5824" s="28"/>
      <c r="AU5824" s="28"/>
      <c r="AV5824" s="28"/>
      <c r="AW5824" s="28"/>
    </row>
    <row r="5825" spans="1:49">
      <c r="A5825" s="48"/>
      <c r="B5825" s="42"/>
      <c r="C5825" s="42"/>
      <c r="D5825" s="42"/>
      <c r="E5825" s="531"/>
      <c r="F5825" s="50"/>
      <c r="G5825" s="50"/>
      <c r="H5825" s="50"/>
      <c r="I5825" s="49" t="s">
        <v>1559</v>
      </c>
      <c r="J5825" s="12">
        <f>SUM(J5826,J5834,J5836)</f>
        <v>96000</v>
      </c>
      <c r="K5825" s="12">
        <f t="shared" ref="K5825:AT5825" si="1642">SUM(K5826,K5834,K5836)</f>
        <v>0</v>
      </c>
      <c r="L5825" s="12">
        <f t="shared" si="1642"/>
        <v>15000</v>
      </c>
      <c r="M5825" s="12">
        <f t="shared" si="1642"/>
        <v>10000</v>
      </c>
      <c r="N5825" s="12">
        <f t="shared" si="1642"/>
        <v>7500</v>
      </c>
      <c r="O5825" s="12">
        <f t="shared" si="1642"/>
        <v>3500</v>
      </c>
      <c r="P5825" s="12">
        <f t="shared" si="1642"/>
        <v>7500</v>
      </c>
      <c r="Q5825" s="12">
        <f t="shared" si="1642"/>
        <v>0</v>
      </c>
      <c r="R5825" s="12">
        <f t="shared" si="1642"/>
        <v>3500</v>
      </c>
      <c r="S5825" s="12">
        <f t="shared" si="1642"/>
        <v>8500</v>
      </c>
      <c r="T5825" s="12">
        <f t="shared" si="1642"/>
        <v>0</v>
      </c>
      <c r="U5825" s="12">
        <v>55500</v>
      </c>
      <c r="V5825" s="12">
        <v>40500</v>
      </c>
      <c r="W5825" s="12">
        <f>SUM(W5826,W5834,W5836)</f>
        <v>0</v>
      </c>
      <c r="X5825" s="12">
        <f t="shared" si="1642"/>
        <v>0</v>
      </c>
      <c r="Y5825" s="12">
        <f t="shared" si="1642"/>
        <v>0</v>
      </c>
      <c r="Z5825" s="12">
        <f t="shared" si="1642"/>
        <v>0</v>
      </c>
      <c r="AA5825" s="12">
        <f t="shared" si="1642"/>
        <v>0</v>
      </c>
      <c r="AB5825" s="12">
        <f t="shared" si="1642"/>
        <v>0</v>
      </c>
      <c r="AC5825" s="12">
        <f t="shared" si="1642"/>
        <v>0</v>
      </c>
      <c r="AD5825" s="12">
        <f t="shared" si="1642"/>
        <v>0</v>
      </c>
      <c r="AE5825" s="12">
        <f t="shared" si="1642"/>
        <v>0</v>
      </c>
      <c r="AF5825" s="12">
        <f t="shared" si="1642"/>
        <v>0</v>
      </c>
      <c r="AG5825" s="12">
        <f t="shared" si="1642"/>
        <v>0</v>
      </c>
      <c r="AH5825" s="12">
        <v>0</v>
      </c>
      <c r="AI5825" s="12">
        <v>0</v>
      </c>
      <c r="AJ5825" s="12">
        <f>SUM(AJ5826,AJ5834,AJ5836)</f>
        <v>320</v>
      </c>
      <c r="AK5825" s="12">
        <f t="shared" si="1642"/>
        <v>0</v>
      </c>
      <c r="AL5825" s="12">
        <f t="shared" si="1642"/>
        <v>0</v>
      </c>
      <c r="AM5825" s="12">
        <f t="shared" si="1642"/>
        <v>0</v>
      </c>
      <c r="AN5825" s="12">
        <f t="shared" si="1642"/>
        <v>320</v>
      </c>
      <c r="AO5825" s="12">
        <f t="shared" si="1642"/>
        <v>0</v>
      </c>
      <c r="AP5825" s="12">
        <f t="shared" si="1642"/>
        <v>0</v>
      </c>
      <c r="AQ5825" s="12">
        <f t="shared" si="1642"/>
        <v>0</v>
      </c>
      <c r="AR5825" s="12">
        <f t="shared" si="1642"/>
        <v>0</v>
      </c>
      <c r="AS5825" s="12">
        <f t="shared" si="1642"/>
        <v>0</v>
      </c>
      <c r="AT5825" s="12">
        <f t="shared" si="1642"/>
        <v>0</v>
      </c>
      <c r="AU5825" s="12">
        <v>320</v>
      </c>
      <c r="AV5825" s="12">
        <v>0</v>
      </c>
      <c r="AW5825" s="12">
        <f t="shared" ref="AW5825:AW5854" si="1643">U5825+AH5825+AU5825</f>
        <v>55820</v>
      </c>
    </row>
    <row r="5826" spans="1:49">
      <c r="A5826" s="44" t="s">
        <v>797</v>
      </c>
      <c r="B5826" s="45" t="s">
        <v>1031</v>
      </c>
      <c r="C5826" s="45" t="s">
        <v>994</v>
      </c>
      <c r="D5826" s="452" t="s">
        <v>3007</v>
      </c>
      <c r="E5826" s="213" t="s">
        <v>771</v>
      </c>
      <c r="F5826" s="65"/>
      <c r="G5826" s="65"/>
      <c r="H5826" s="65"/>
      <c r="I5826" s="260" t="s">
        <v>1500</v>
      </c>
      <c r="J5826" s="9">
        <f>SUM(J5827:J5828)</f>
        <v>0</v>
      </c>
      <c r="K5826" s="9">
        <f t="shared" ref="K5826:AT5826" si="1644">SUM(K5827:K5828)</f>
        <v>0</v>
      </c>
      <c r="L5826" s="9">
        <f t="shared" si="1644"/>
        <v>0</v>
      </c>
      <c r="M5826" s="9">
        <f t="shared" si="1644"/>
        <v>0</v>
      </c>
      <c r="N5826" s="9">
        <f t="shared" si="1644"/>
        <v>0</v>
      </c>
      <c r="O5826" s="9">
        <f t="shared" si="1644"/>
        <v>0</v>
      </c>
      <c r="P5826" s="9">
        <f t="shared" si="1644"/>
        <v>0</v>
      </c>
      <c r="Q5826" s="9">
        <f t="shared" si="1644"/>
        <v>0</v>
      </c>
      <c r="R5826" s="9">
        <f t="shared" si="1644"/>
        <v>0</v>
      </c>
      <c r="S5826" s="9">
        <f t="shared" si="1644"/>
        <v>0</v>
      </c>
      <c r="T5826" s="9">
        <f t="shared" si="1644"/>
        <v>0</v>
      </c>
      <c r="U5826" s="9">
        <v>0</v>
      </c>
      <c r="V5826" s="9">
        <v>0</v>
      </c>
      <c r="W5826" s="9">
        <f>SUM(W5827:W5828)</f>
        <v>0</v>
      </c>
      <c r="X5826" s="9">
        <f t="shared" si="1644"/>
        <v>0</v>
      </c>
      <c r="Y5826" s="9">
        <f t="shared" si="1644"/>
        <v>0</v>
      </c>
      <c r="Z5826" s="9">
        <f t="shared" si="1644"/>
        <v>0</v>
      </c>
      <c r="AA5826" s="9">
        <f t="shared" si="1644"/>
        <v>0</v>
      </c>
      <c r="AB5826" s="9">
        <f t="shared" si="1644"/>
        <v>0</v>
      </c>
      <c r="AC5826" s="9">
        <f t="shared" si="1644"/>
        <v>0</v>
      </c>
      <c r="AD5826" s="9">
        <f t="shared" si="1644"/>
        <v>0</v>
      </c>
      <c r="AE5826" s="9">
        <f t="shared" si="1644"/>
        <v>0</v>
      </c>
      <c r="AF5826" s="9">
        <f t="shared" si="1644"/>
        <v>0</v>
      </c>
      <c r="AG5826" s="9">
        <f t="shared" si="1644"/>
        <v>0</v>
      </c>
      <c r="AH5826" s="9">
        <v>0</v>
      </c>
      <c r="AI5826" s="9">
        <v>0</v>
      </c>
      <c r="AJ5826" s="9">
        <f>SUM(AJ5827:AJ5828)</f>
        <v>0</v>
      </c>
      <c r="AK5826" s="9">
        <f t="shared" si="1644"/>
        <v>0</v>
      </c>
      <c r="AL5826" s="9">
        <f t="shared" si="1644"/>
        <v>0</v>
      </c>
      <c r="AM5826" s="9">
        <f t="shared" si="1644"/>
        <v>0</v>
      </c>
      <c r="AN5826" s="9">
        <f t="shared" si="1644"/>
        <v>0</v>
      </c>
      <c r="AO5826" s="9">
        <f t="shared" si="1644"/>
        <v>0</v>
      </c>
      <c r="AP5826" s="9">
        <f t="shared" si="1644"/>
        <v>0</v>
      </c>
      <c r="AQ5826" s="9">
        <f t="shared" si="1644"/>
        <v>0</v>
      </c>
      <c r="AR5826" s="9">
        <f t="shared" si="1644"/>
        <v>0</v>
      </c>
      <c r="AS5826" s="9">
        <f t="shared" si="1644"/>
        <v>0</v>
      </c>
      <c r="AT5826" s="9">
        <f t="shared" si="1644"/>
        <v>0</v>
      </c>
      <c r="AU5826" s="9">
        <v>0</v>
      </c>
      <c r="AV5826" s="9">
        <v>0</v>
      </c>
      <c r="AW5826" s="9">
        <f t="shared" si="1643"/>
        <v>0</v>
      </c>
    </row>
    <row r="5827" spans="1:49">
      <c r="A5827" s="44" t="s">
        <v>797</v>
      </c>
      <c r="B5827" s="45" t="s">
        <v>1031</v>
      </c>
      <c r="C5827" s="45" t="s">
        <v>994</v>
      </c>
      <c r="D5827" s="452" t="s">
        <v>3007</v>
      </c>
      <c r="E5827" s="367" t="s">
        <v>834</v>
      </c>
      <c r="F5827" s="50"/>
      <c r="G5827" s="468" t="s">
        <v>3076</v>
      </c>
      <c r="H5827" s="50" t="s">
        <v>2334</v>
      </c>
      <c r="I5827" s="42" t="s">
        <v>1165</v>
      </c>
      <c r="U5827" s="15">
        <v>0</v>
      </c>
      <c r="V5827" s="15">
        <v>0</v>
      </c>
      <c r="AH5827" s="15">
        <v>0</v>
      </c>
      <c r="AI5827" s="15">
        <v>0</v>
      </c>
      <c r="AU5827" s="15">
        <v>0</v>
      </c>
      <c r="AV5827" s="15">
        <v>0</v>
      </c>
      <c r="AW5827" s="15">
        <f t="shared" si="1643"/>
        <v>0</v>
      </c>
    </row>
    <row r="5828" spans="1:49">
      <c r="A5828" s="44" t="s">
        <v>797</v>
      </c>
      <c r="B5828" s="45" t="s">
        <v>1031</v>
      </c>
      <c r="C5828" s="45" t="s">
        <v>994</v>
      </c>
      <c r="D5828" s="452" t="s">
        <v>3007</v>
      </c>
      <c r="E5828" s="367" t="s">
        <v>772</v>
      </c>
      <c r="F5828" s="50"/>
      <c r="G5828" s="468" t="s">
        <v>3076</v>
      </c>
      <c r="H5828" s="50" t="s">
        <v>2334</v>
      </c>
      <c r="I5828" s="42" t="s">
        <v>1227</v>
      </c>
      <c r="J5828" s="15">
        <f>SUM(J5829:J5833)</f>
        <v>0</v>
      </c>
      <c r="K5828" s="15">
        <f t="shared" ref="K5828:AT5828" si="1645">SUM(K5829:K5833)</f>
        <v>0</v>
      </c>
      <c r="L5828" s="15">
        <f t="shared" si="1645"/>
        <v>0</v>
      </c>
      <c r="M5828" s="15">
        <f t="shared" si="1645"/>
        <v>0</v>
      </c>
      <c r="N5828" s="15">
        <f t="shared" si="1645"/>
        <v>0</v>
      </c>
      <c r="O5828" s="15">
        <f t="shared" si="1645"/>
        <v>0</v>
      </c>
      <c r="P5828" s="15">
        <f t="shared" si="1645"/>
        <v>0</v>
      </c>
      <c r="Q5828" s="15">
        <f t="shared" si="1645"/>
        <v>0</v>
      </c>
      <c r="R5828" s="15">
        <f t="shared" si="1645"/>
        <v>0</v>
      </c>
      <c r="S5828" s="15">
        <f t="shared" si="1645"/>
        <v>0</v>
      </c>
      <c r="T5828" s="15">
        <f t="shared" si="1645"/>
        <v>0</v>
      </c>
      <c r="U5828" s="15">
        <v>0</v>
      </c>
      <c r="V5828" s="15">
        <v>0</v>
      </c>
      <c r="W5828" s="15">
        <f>SUM(W5829:W5833)</f>
        <v>0</v>
      </c>
      <c r="X5828" s="15">
        <f t="shared" si="1645"/>
        <v>0</v>
      </c>
      <c r="Y5828" s="15">
        <f t="shared" si="1645"/>
        <v>0</v>
      </c>
      <c r="Z5828" s="15">
        <f t="shared" si="1645"/>
        <v>0</v>
      </c>
      <c r="AA5828" s="15">
        <f t="shared" si="1645"/>
        <v>0</v>
      </c>
      <c r="AB5828" s="15">
        <f t="shared" si="1645"/>
        <v>0</v>
      </c>
      <c r="AC5828" s="15">
        <f t="shared" si="1645"/>
        <v>0</v>
      </c>
      <c r="AD5828" s="15">
        <f t="shared" si="1645"/>
        <v>0</v>
      </c>
      <c r="AE5828" s="15">
        <f t="shared" si="1645"/>
        <v>0</v>
      </c>
      <c r="AF5828" s="15">
        <f t="shared" si="1645"/>
        <v>0</v>
      </c>
      <c r="AG5828" s="15">
        <f t="shared" si="1645"/>
        <v>0</v>
      </c>
      <c r="AH5828" s="15">
        <v>0</v>
      </c>
      <c r="AI5828" s="15">
        <v>0</v>
      </c>
      <c r="AJ5828" s="15">
        <f>SUM(AJ5829:AJ5833)</f>
        <v>0</v>
      </c>
      <c r="AK5828" s="15">
        <f t="shared" si="1645"/>
        <v>0</v>
      </c>
      <c r="AL5828" s="15">
        <f t="shared" si="1645"/>
        <v>0</v>
      </c>
      <c r="AM5828" s="15">
        <f t="shared" si="1645"/>
        <v>0</v>
      </c>
      <c r="AN5828" s="15">
        <f t="shared" si="1645"/>
        <v>0</v>
      </c>
      <c r="AO5828" s="15">
        <f t="shared" si="1645"/>
        <v>0</v>
      </c>
      <c r="AP5828" s="15">
        <f t="shared" si="1645"/>
        <v>0</v>
      </c>
      <c r="AQ5828" s="15">
        <f t="shared" si="1645"/>
        <v>0</v>
      </c>
      <c r="AR5828" s="15">
        <f t="shared" si="1645"/>
        <v>0</v>
      </c>
      <c r="AS5828" s="15">
        <f t="shared" si="1645"/>
        <v>0</v>
      </c>
      <c r="AT5828" s="15">
        <f t="shared" si="1645"/>
        <v>0</v>
      </c>
      <c r="AU5828" s="15">
        <v>0</v>
      </c>
      <c r="AV5828" s="15">
        <v>0</v>
      </c>
      <c r="AW5828" s="15">
        <f t="shared" si="1643"/>
        <v>0</v>
      </c>
    </row>
    <row r="5829" spans="1:49" s="144" customFormat="1">
      <c r="A5829" s="44" t="s">
        <v>797</v>
      </c>
      <c r="B5829" s="45" t="s">
        <v>1031</v>
      </c>
      <c r="C5829" s="45" t="s">
        <v>994</v>
      </c>
      <c r="D5829" s="452" t="s">
        <v>3007</v>
      </c>
      <c r="E5829" s="140" t="s">
        <v>850</v>
      </c>
      <c r="F5829" s="141" t="s">
        <v>1758</v>
      </c>
      <c r="G5829" s="468" t="s">
        <v>3076</v>
      </c>
      <c r="H5829" s="50" t="s">
        <v>2334</v>
      </c>
      <c r="I5829" s="142" t="s">
        <v>1119</v>
      </c>
      <c r="J5829" s="15"/>
      <c r="K5829" s="15"/>
      <c r="L5829" s="15"/>
      <c r="M5829" s="15"/>
      <c r="N5829" s="15"/>
      <c r="O5829" s="15"/>
      <c r="P5829" s="15"/>
      <c r="Q5829" s="15"/>
      <c r="R5829" s="15"/>
      <c r="S5829" s="15"/>
      <c r="T5829" s="15"/>
      <c r="U5829" s="15">
        <v>0</v>
      </c>
      <c r="V5829" s="15">
        <v>0</v>
      </c>
      <c r="W5829" s="15"/>
      <c r="X5829" s="15"/>
      <c r="Y5829" s="15"/>
      <c r="Z5829" s="15"/>
      <c r="AA5829" s="15"/>
      <c r="AB5829" s="15"/>
      <c r="AC5829" s="15"/>
      <c r="AD5829" s="15"/>
      <c r="AE5829" s="15"/>
      <c r="AF5829" s="15"/>
      <c r="AG5829" s="15"/>
      <c r="AH5829" s="15">
        <v>0</v>
      </c>
      <c r="AI5829" s="15">
        <v>0</v>
      </c>
      <c r="AJ5829" s="15"/>
      <c r="AK5829" s="15"/>
      <c r="AL5829" s="15"/>
      <c r="AM5829" s="15"/>
      <c r="AN5829" s="15"/>
      <c r="AO5829" s="15"/>
      <c r="AP5829" s="15"/>
      <c r="AQ5829" s="15"/>
      <c r="AR5829" s="15"/>
      <c r="AS5829" s="15"/>
      <c r="AT5829" s="15"/>
      <c r="AU5829" s="15">
        <v>0</v>
      </c>
      <c r="AV5829" s="15">
        <v>0</v>
      </c>
      <c r="AW5829" s="15">
        <f t="shared" si="1643"/>
        <v>0</v>
      </c>
    </row>
    <row r="5830" spans="1:49" s="144" customFormat="1">
      <c r="A5830" s="44" t="s">
        <v>797</v>
      </c>
      <c r="B5830" s="45" t="s">
        <v>1031</v>
      </c>
      <c r="C5830" s="45" t="s">
        <v>994</v>
      </c>
      <c r="D5830" s="452" t="s">
        <v>3007</v>
      </c>
      <c r="E5830" s="140" t="s">
        <v>851</v>
      </c>
      <c r="F5830" s="141" t="s">
        <v>1759</v>
      </c>
      <c r="G5830" s="468" t="s">
        <v>3076</v>
      </c>
      <c r="H5830" s="50" t="s">
        <v>2334</v>
      </c>
      <c r="I5830" s="142" t="s">
        <v>1290</v>
      </c>
      <c r="J5830" s="15"/>
      <c r="K5830" s="15"/>
      <c r="L5830" s="15"/>
      <c r="M5830" s="15"/>
      <c r="N5830" s="15"/>
      <c r="O5830" s="15"/>
      <c r="P5830" s="15"/>
      <c r="Q5830" s="15"/>
      <c r="R5830" s="15"/>
      <c r="S5830" s="15"/>
      <c r="T5830" s="15"/>
      <c r="U5830" s="15">
        <v>0</v>
      </c>
      <c r="V5830" s="15">
        <v>0</v>
      </c>
      <c r="W5830" s="15"/>
      <c r="X5830" s="15"/>
      <c r="Y5830" s="15"/>
      <c r="Z5830" s="15"/>
      <c r="AA5830" s="15"/>
      <c r="AB5830" s="15"/>
      <c r="AC5830" s="15"/>
      <c r="AD5830" s="15"/>
      <c r="AE5830" s="15"/>
      <c r="AF5830" s="15"/>
      <c r="AG5830" s="15"/>
      <c r="AH5830" s="15">
        <v>0</v>
      </c>
      <c r="AI5830" s="15">
        <v>0</v>
      </c>
      <c r="AJ5830" s="15"/>
      <c r="AK5830" s="15"/>
      <c r="AL5830" s="15"/>
      <c r="AM5830" s="15"/>
      <c r="AN5830" s="15"/>
      <c r="AO5830" s="15"/>
      <c r="AP5830" s="15"/>
      <c r="AQ5830" s="15"/>
      <c r="AR5830" s="15"/>
      <c r="AS5830" s="15"/>
      <c r="AT5830" s="15"/>
      <c r="AU5830" s="15">
        <v>0</v>
      </c>
      <c r="AV5830" s="15">
        <v>0</v>
      </c>
      <c r="AW5830" s="15">
        <f t="shared" si="1643"/>
        <v>0</v>
      </c>
    </row>
    <row r="5831" spans="1:49" s="144" customFormat="1">
      <c r="A5831" s="44" t="s">
        <v>797</v>
      </c>
      <c r="B5831" s="45" t="s">
        <v>1031</v>
      </c>
      <c r="C5831" s="45" t="s">
        <v>994</v>
      </c>
      <c r="D5831" s="452" t="s">
        <v>3007</v>
      </c>
      <c r="E5831" s="140" t="s">
        <v>852</v>
      </c>
      <c r="F5831" s="141" t="s">
        <v>1760</v>
      </c>
      <c r="G5831" s="468" t="s">
        <v>3076</v>
      </c>
      <c r="H5831" s="50" t="s">
        <v>2334</v>
      </c>
      <c r="I5831" s="142" t="s">
        <v>1733</v>
      </c>
      <c r="J5831" s="15"/>
      <c r="K5831" s="15"/>
      <c r="L5831" s="15"/>
      <c r="M5831" s="15"/>
      <c r="N5831" s="15"/>
      <c r="O5831" s="15"/>
      <c r="P5831" s="15"/>
      <c r="Q5831" s="15"/>
      <c r="R5831" s="15"/>
      <c r="S5831" s="15"/>
      <c r="T5831" s="15"/>
      <c r="U5831" s="15">
        <v>0</v>
      </c>
      <c r="V5831" s="15">
        <v>0</v>
      </c>
      <c r="W5831" s="15"/>
      <c r="X5831" s="15"/>
      <c r="Y5831" s="15"/>
      <c r="Z5831" s="15"/>
      <c r="AA5831" s="15"/>
      <c r="AB5831" s="15"/>
      <c r="AC5831" s="15"/>
      <c r="AD5831" s="15"/>
      <c r="AE5831" s="15"/>
      <c r="AF5831" s="15"/>
      <c r="AG5831" s="15"/>
      <c r="AH5831" s="15">
        <v>0</v>
      </c>
      <c r="AI5831" s="15">
        <v>0</v>
      </c>
      <c r="AJ5831" s="15"/>
      <c r="AK5831" s="15"/>
      <c r="AL5831" s="15"/>
      <c r="AM5831" s="15"/>
      <c r="AN5831" s="15"/>
      <c r="AO5831" s="15"/>
      <c r="AP5831" s="15"/>
      <c r="AQ5831" s="15"/>
      <c r="AR5831" s="15"/>
      <c r="AS5831" s="15"/>
      <c r="AT5831" s="15"/>
      <c r="AU5831" s="15">
        <v>0</v>
      </c>
      <c r="AV5831" s="15">
        <v>0</v>
      </c>
      <c r="AW5831" s="15">
        <f t="shared" si="1643"/>
        <v>0</v>
      </c>
    </row>
    <row r="5832" spans="1:49" s="144" customFormat="1">
      <c r="A5832" s="44" t="s">
        <v>797</v>
      </c>
      <c r="B5832" s="45" t="s">
        <v>1031</v>
      </c>
      <c r="C5832" s="45" t="s">
        <v>994</v>
      </c>
      <c r="D5832" s="452" t="s">
        <v>3007</v>
      </c>
      <c r="E5832" s="140" t="s">
        <v>853</v>
      </c>
      <c r="F5832" s="141" t="s">
        <v>1761</v>
      </c>
      <c r="G5832" s="468" t="s">
        <v>3076</v>
      </c>
      <c r="H5832" s="50" t="s">
        <v>2334</v>
      </c>
      <c r="I5832" s="142" t="s">
        <v>1734</v>
      </c>
      <c r="J5832" s="15"/>
      <c r="K5832" s="15"/>
      <c r="L5832" s="15"/>
      <c r="M5832" s="15"/>
      <c r="N5832" s="15"/>
      <c r="O5832" s="15"/>
      <c r="P5832" s="15"/>
      <c r="Q5832" s="15"/>
      <c r="R5832" s="15"/>
      <c r="S5832" s="15"/>
      <c r="T5832" s="15"/>
      <c r="U5832" s="15">
        <v>0</v>
      </c>
      <c r="V5832" s="15">
        <v>0</v>
      </c>
      <c r="W5832" s="15"/>
      <c r="X5832" s="15"/>
      <c r="Y5832" s="15"/>
      <c r="Z5832" s="15"/>
      <c r="AA5832" s="15"/>
      <c r="AB5832" s="15"/>
      <c r="AC5832" s="15"/>
      <c r="AD5832" s="15"/>
      <c r="AE5832" s="15"/>
      <c r="AF5832" s="15"/>
      <c r="AG5832" s="15"/>
      <c r="AH5832" s="15">
        <v>0</v>
      </c>
      <c r="AI5832" s="15">
        <v>0</v>
      </c>
      <c r="AJ5832" s="15"/>
      <c r="AK5832" s="15"/>
      <c r="AL5832" s="15"/>
      <c r="AM5832" s="15"/>
      <c r="AN5832" s="15"/>
      <c r="AO5832" s="15"/>
      <c r="AP5832" s="15"/>
      <c r="AQ5832" s="15"/>
      <c r="AR5832" s="15"/>
      <c r="AS5832" s="15"/>
      <c r="AT5832" s="15"/>
      <c r="AU5832" s="15">
        <v>0</v>
      </c>
      <c r="AV5832" s="15">
        <v>0</v>
      </c>
      <c r="AW5832" s="15">
        <f t="shared" si="1643"/>
        <v>0</v>
      </c>
    </row>
    <row r="5833" spans="1:49" s="144" customFormat="1">
      <c r="A5833" s="44" t="s">
        <v>797</v>
      </c>
      <c r="B5833" s="45" t="s">
        <v>1031</v>
      </c>
      <c r="C5833" s="45" t="s">
        <v>994</v>
      </c>
      <c r="D5833" s="452" t="s">
        <v>3007</v>
      </c>
      <c r="E5833" s="140" t="s">
        <v>854</v>
      </c>
      <c r="F5833" s="141" t="s">
        <v>1762</v>
      </c>
      <c r="G5833" s="468" t="s">
        <v>3076</v>
      </c>
      <c r="H5833" s="50" t="s">
        <v>2334</v>
      </c>
      <c r="I5833" s="142" t="s">
        <v>1735</v>
      </c>
      <c r="J5833" s="15"/>
      <c r="K5833" s="15"/>
      <c r="L5833" s="15"/>
      <c r="M5833" s="15"/>
      <c r="N5833" s="15"/>
      <c r="O5833" s="15"/>
      <c r="P5833" s="15"/>
      <c r="Q5833" s="15"/>
      <c r="R5833" s="15"/>
      <c r="S5833" s="15"/>
      <c r="T5833" s="15"/>
      <c r="U5833" s="15">
        <v>0</v>
      </c>
      <c r="V5833" s="15">
        <v>0</v>
      </c>
      <c r="W5833" s="15"/>
      <c r="X5833" s="15"/>
      <c r="Y5833" s="15"/>
      <c r="Z5833" s="15"/>
      <c r="AA5833" s="15"/>
      <c r="AB5833" s="15"/>
      <c r="AC5833" s="15"/>
      <c r="AD5833" s="15"/>
      <c r="AE5833" s="15"/>
      <c r="AF5833" s="15"/>
      <c r="AG5833" s="15"/>
      <c r="AH5833" s="15">
        <v>0</v>
      </c>
      <c r="AI5833" s="15">
        <v>0</v>
      </c>
      <c r="AJ5833" s="15"/>
      <c r="AK5833" s="15"/>
      <c r="AL5833" s="15"/>
      <c r="AM5833" s="15"/>
      <c r="AN5833" s="15"/>
      <c r="AO5833" s="15"/>
      <c r="AP5833" s="15"/>
      <c r="AQ5833" s="15"/>
      <c r="AR5833" s="15"/>
      <c r="AS5833" s="15"/>
      <c r="AT5833" s="15"/>
      <c r="AU5833" s="15">
        <v>0</v>
      </c>
      <c r="AV5833" s="15">
        <v>0</v>
      </c>
      <c r="AW5833" s="15">
        <f t="shared" si="1643"/>
        <v>0</v>
      </c>
    </row>
    <row r="5834" spans="1:49">
      <c r="A5834" s="44" t="s">
        <v>797</v>
      </c>
      <c r="B5834" s="45" t="s">
        <v>1031</v>
      </c>
      <c r="C5834" s="45" t="s">
        <v>994</v>
      </c>
      <c r="D5834" s="452" t="s">
        <v>3007</v>
      </c>
      <c r="E5834" s="213" t="s">
        <v>773</v>
      </c>
      <c r="F5834" s="65"/>
      <c r="G5834" s="65"/>
      <c r="H5834" s="65"/>
      <c r="I5834" s="260" t="s">
        <v>1362</v>
      </c>
      <c r="J5834" s="9">
        <f>SUM(J5835)</f>
        <v>0</v>
      </c>
      <c r="K5834" s="9">
        <f t="shared" ref="K5834:AT5834" si="1646">SUM(K5835)</f>
        <v>0</v>
      </c>
      <c r="L5834" s="9">
        <f t="shared" si="1646"/>
        <v>0</v>
      </c>
      <c r="M5834" s="9">
        <f t="shared" si="1646"/>
        <v>0</v>
      </c>
      <c r="N5834" s="9">
        <f t="shared" si="1646"/>
        <v>0</v>
      </c>
      <c r="O5834" s="9">
        <f t="shared" si="1646"/>
        <v>0</v>
      </c>
      <c r="P5834" s="9">
        <f t="shared" si="1646"/>
        <v>0</v>
      </c>
      <c r="Q5834" s="9">
        <f t="shared" si="1646"/>
        <v>0</v>
      </c>
      <c r="R5834" s="9">
        <f t="shared" si="1646"/>
        <v>0</v>
      </c>
      <c r="S5834" s="9">
        <f t="shared" si="1646"/>
        <v>0</v>
      </c>
      <c r="T5834" s="9">
        <f t="shared" si="1646"/>
        <v>0</v>
      </c>
      <c r="U5834" s="9">
        <v>0</v>
      </c>
      <c r="V5834" s="9">
        <v>0</v>
      </c>
      <c r="W5834" s="9">
        <f>SUM(W5835)</f>
        <v>0</v>
      </c>
      <c r="X5834" s="9">
        <f t="shared" si="1646"/>
        <v>0</v>
      </c>
      <c r="Y5834" s="9">
        <f t="shared" si="1646"/>
        <v>0</v>
      </c>
      <c r="Z5834" s="9">
        <f t="shared" si="1646"/>
        <v>0</v>
      </c>
      <c r="AA5834" s="9">
        <f t="shared" si="1646"/>
        <v>0</v>
      </c>
      <c r="AB5834" s="9">
        <f t="shared" si="1646"/>
        <v>0</v>
      </c>
      <c r="AC5834" s="9">
        <f t="shared" si="1646"/>
        <v>0</v>
      </c>
      <c r="AD5834" s="9">
        <f t="shared" si="1646"/>
        <v>0</v>
      </c>
      <c r="AE5834" s="9">
        <f t="shared" si="1646"/>
        <v>0</v>
      </c>
      <c r="AF5834" s="9">
        <f t="shared" si="1646"/>
        <v>0</v>
      </c>
      <c r="AG5834" s="9">
        <f t="shared" si="1646"/>
        <v>0</v>
      </c>
      <c r="AH5834" s="9">
        <v>0</v>
      </c>
      <c r="AI5834" s="9">
        <v>0</v>
      </c>
      <c r="AJ5834" s="9">
        <f>SUM(AJ5835)</f>
        <v>0</v>
      </c>
      <c r="AK5834" s="9">
        <f t="shared" si="1646"/>
        <v>0</v>
      </c>
      <c r="AL5834" s="9">
        <f t="shared" si="1646"/>
        <v>0</v>
      </c>
      <c r="AM5834" s="9">
        <f t="shared" si="1646"/>
        <v>0</v>
      </c>
      <c r="AN5834" s="9">
        <f t="shared" si="1646"/>
        <v>0</v>
      </c>
      <c r="AO5834" s="9">
        <f t="shared" si="1646"/>
        <v>0</v>
      </c>
      <c r="AP5834" s="9">
        <f t="shared" si="1646"/>
        <v>0</v>
      </c>
      <c r="AQ5834" s="9">
        <f t="shared" si="1646"/>
        <v>0</v>
      </c>
      <c r="AR5834" s="9">
        <f t="shared" si="1646"/>
        <v>0</v>
      </c>
      <c r="AS5834" s="9">
        <f t="shared" si="1646"/>
        <v>0</v>
      </c>
      <c r="AT5834" s="9">
        <f t="shared" si="1646"/>
        <v>0</v>
      </c>
      <c r="AU5834" s="9">
        <v>0</v>
      </c>
      <c r="AV5834" s="9">
        <v>0</v>
      </c>
      <c r="AW5834" s="9">
        <f t="shared" si="1643"/>
        <v>0</v>
      </c>
    </row>
    <row r="5835" spans="1:49">
      <c r="A5835" s="44" t="s">
        <v>797</v>
      </c>
      <c r="B5835" s="45" t="s">
        <v>1031</v>
      </c>
      <c r="C5835" s="45" t="s">
        <v>994</v>
      </c>
      <c r="D5835" s="452" t="s">
        <v>3007</v>
      </c>
      <c r="E5835" s="367" t="s">
        <v>785</v>
      </c>
      <c r="F5835" s="50"/>
      <c r="G5835" s="468" t="s">
        <v>3076</v>
      </c>
      <c r="H5835" s="50" t="s">
        <v>2334</v>
      </c>
      <c r="I5835" s="42" t="s">
        <v>1363</v>
      </c>
      <c r="U5835" s="15">
        <v>0</v>
      </c>
      <c r="V5835" s="15">
        <v>0</v>
      </c>
      <c r="AH5835" s="15">
        <v>0</v>
      </c>
      <c r="AI5835" s="15">
        <v>0</v>
      </c>
      <c r="AU5835" s="15">
        <v>0</v>
      </c>
      <c r="AV5835" s="15">
        <v>0</v>
      </c>
      <c r="AW5835" s="15">
        <f t="shared" si="1643"/>
        <v>0</v>
      </c>
    </row>
    <row r="5836" spans="1:49">
      <c r="A5836" s="44" t="s">
        <v>797</v>
      </c>
      <c r="B5836" s="45" t="s">
        <v>1031</v>
      </c>
      <c r="C5836" s="45" t="s">
        <v>994</v>
      </c>
      <c r="D5836" s="452" t="s">
        <v>3007</v>
      </c>
      <c r="E5836" s="213" t="s">
        <v>1364</v>
      </c>
      <c r="F5836" s="65"/>
      <c r="G5836" s="65"/>
      <c r="H5836" s="65"/>
      <c r="I5836" s="260" t="s">
        <v>2104</v>
      </c>
      <c r="J5836" s="9">
        <f>SUM(J5837:J5846)</f>
        <v>96000</v>
      </c>
      <c r="K5836" s="9">
        <f t="shared" ref="K5836:AT5836" si="1647">SUM(K5837:K5846)</f>
        <v>0</v>
      </c>
      <c r="L5836" s="9">
        <f t="shared" si="1647"/>
        <v>15000</v>
      </c>
      <c r="M5836" s="9">
        <f t="shared" si="1647"/>
        <v>10000</v>
      </c>
      <c r="N5836" s="9">
        <f t="shared" si="1647"/>
        <v>7500</v>
      </c>
      <c r="O5836" s="9">
        <f t="shared" si="1647"/>
        <v>3500</v>
      </c>
      <c r="P5836" s="9">
        <f t="shared" si="1647"/>
        <v>7500</v>
      </c>
      <c r="Q5836" s="9">
        <f t="shared" si="1647"/>
        <v>0</v>
      </c>
      <c r="R5836" s="9">
        <f t="shared" si="1647"/>
        <v>3500</v>
      </c>
      <c r="S5836" s="9">
        <f t="shared" si="1647"/>
        <v>8500</v>
      </c>
      <c r="T5836" s="9">
        <f t="shared" si="1647"/>
        <v>0</v>
      </c>
      <c r="U5836" s="9">
        <v>55500</v>
      </c>
      <c r="V5836" s="9">
        <v>40500</v>
      </c>
      <c r="W5836" s="9">
        <f>SUM(W5837:W5846)</f>
        <v>0</v>
      </c>
      <c r="X5836" s="9">
        <f t="shared" si="1647"/>
        <v>0</v>
      </c>
      <c r="Y5836" s="9">
        <f t="shared" si="1647"/>
        <v>0</v>
      </c>
      <c r="Z5836" s="9">
        <f t="shared" si="1647"/>
        <v>0</v>
      </c>
      <c r="AA5836" s="9">
        <f t="shared" si="1647"/>
        <v>0</v>
      </c>
      <c r="AB5836" s="9">
        <f t="shared" si="1647"/>
        <v>0</v>
      </c>
      <c r="AC5836" s="9">
        <f t="shared" si="1647"/>
        <v>0</v>
      </c>
      <c r="AD5836" s="9">
        <f t="shared" si="1647"/>
        <v>0</v>
      </c>
      <c r="AE5836" s="9">
        <f t="shared" si="1647"/>
        <v>0</v>
      </c>
      <c r="AF5836" s="9">
        <f t="shared" si="1647"/>
        <v>0</v>
      </c>
      <c r="AG5836" s="9">
        <f t="shared" si="1647"/>
        <v>0</v>
      </c>
      <c r="AH5836" s="9">
        <v>0</v>
      </c>
      <c r="AI5836" s="9">
        <v>0</v>
      </c>
      <c r="AJ5836" s="9">
        <f>SUM(AJ5837:AJ5846)</f>
        <v>320</v>
      </c>
      <c r="AK5836" s="9">
        <f t="shared" si="1647"/>
        <v>0</v>
      </c>
      <c r="AL5836" s="9">
        <f t="shared" si="1647"/>
        <v>0</v>
      </c>
      <c r="AM5836" s="9">
        <f t="shared" si="1647"/>
        <v>0</v>
      </c>
      <c r="AN5836" s="9">
        <f t="shared" si="1647"/>
        <v>320</v>
      </c>
      <c r="AO5836" s="9">
        <f t="shared" si="1647"/>
        <v>0</v>
      </c>
      <c r="AP5836" s="9">
        <f t="shared" si="1647"/>
        <v>0</v>
      </c>
      <c r="AQ5836" s="9">
        <f t="shared" si="1647"/>
        <v>0</v>
      </c>
      <c r="AR5836" s="9">
        <f t="shared" si="1647"/>
        <v>0</v>
      </c>
      <c r="AS5836" s="9">
        <f t="shared" si="1647"/>
        <v>0</v>
      </c>
      <c r="AT5836" s="9">
        <f t="shared" si="1647"/>
        <v>0</v>
      </c>
      <c r="AU5836" s="9">
        <v>320</v>
      </c>
      <c r="AV5836" s="9">
        <v>0</v>
      </c>
      <c r="AW5836" s="9">
        <f t="shared" si="1643"/>
        <v>55820</v>
      </c>
    </row>
    <row r="5837" spans="1:49">
      <c r="A5837" s="44" t="s">
        <v>797</v>
      </c>
      <c r="B5837" s="45" t="s">
        <v>1031</v>
      </c>
      <c r="C5837" s="45" t="s">
        <v>994</v>
      </c>
      <c r="D5837" s="452" t="s">
        <v>3007</v>
      </c>
      <c r="E5837" s="367" t="s">
        <v>786</v>
      </c>
      <c r="F5837" s="50"/>
      <c r="G5837" s="468" t="s">
        <v>3076</v>
      </c>
      <c r="H5837" s="50" t="s">
        <v>2334</v>
      </c>
      <c r="I5837" s="42" t="s">
        <v>2323</v>
      </c>
      <c r="J5837" s="15">
        <v>3500</v>
      </c>
      <c r="M5837" s="15">
        <v>2000</v>
      </c>
      <c r="R5837" s="15">
        <v>500</v>
      </c>
      <c r="U5837" s="15">
        <v>2500</v>
      </c>
      <c r="V5837" s="15">
        <v>1000</v>
      </c>
      <c r="AH5837" s="15">
        <v>0</v>
      </c>
      <c r="AI5837" s="15">
        <v>0</v>
      </c>
      <c r="AU5837" s="15">
        <v>0</v>
      </c>
      <c r="AV5837" s="15">
        <v>0</v>
      </c>
      <c r="AW5837" s="15">
        <f t="shared" si="1643"/>
        <v>2500</v>
      </c>
    </row>
    <row r="5838" spans="1:49">
      <c r="A5838" s="44" t="s">
        <v>797</v>
      </c>
      <c r="B5838" s="45" t="s">
        <v>1031</v>
      </c>
      <c r="C5838" s="45" t="s">
        <v>994</v>
      </c>
      <c r="D5838" s="452" t="s">
        <v>3007</v>
      </c>
      <c r="E5838" s="367" t="s">
        <v>1528</v>
      </c>
      <c r="F5838" s="50"/>
      <c r="G5838" s="468" t="s">
        <v>3076</v>
      </c>
      <c r="H5838" s="50" t="s">
        <v>2334</v>
      </c>
      <c r="I5838" s="42" t="s">
        <v>989</v>
      </c>
      <c r="J5838" s="15">
        <v>18000</v>
      </c>
      <c r="L5838" s="15">
        <v>4000</v>
      </c>
      <c r="M5838" s="15">
        <v>2000</v>
      </c>
      <c r="O5838" s="15">
        <v>1000</v>
      </c>
      <c r="U5838" s="15">
        <v>7000</v>
      </c>
      <c r="V5838" s="15">
        <v>11000</v>
      </c>
      <c r="AH5838" s="15">
        <v>0</v>
      </c>
      <c r="AI5838" s="15">
        <v>0</v>
      </c>
      <c r="AU5838" s="15">
        <v>0</v>
      </c>
      <c r="AV5838" s="15">
        <v>0</v>
      </c>
      <c r="AW5838" s="15">
        <f t="shared" si="1643"/>
        <v>7000</v>
      </c>
    </row>
    <row r="5839" spans="1:49">
      <c r="A5839" s="44" t="s">
        <v>797</v>
      </c>
      <c r="B5839" s="45" t="s">
        <v>1031</v>
      </c>
      <c r="C5839" s="45" t="s">
        <v>994</v>
      </c>
      <c r="D5839" s="452" t="s">
        <v>3007</v>
      </c>
      <c r="E5839" s="367" t="s">
        <v>1679</v>
      </c>
      <c r="F5839" s="50"/>
      <c r="G5839" s="468" t="s">
        <v>3076</v>
      </c>
      <c r="H5839" s="50" t="s">
        <v>2334</v>
      </c>
      <c r="I5839" s="42" t="s">
        <v>1044</v>
      </c>
      <c r="J5839" s="15">
        <v>1500</v>
      </c>
      <c r="N5839" s="15">
        <v>500</v>
      </c>
      <c r="U5839" s="15">
        <v>500</v>
      </c>
      <c r="V5839" s="15">
        <v>1000</v>
      </c>
      <c r="AH5839" s="15">
        <v>0</v>
      </c>
      <c r="AI5839" s="15">
        <v>0</v>
      </c>
      <c r="AU5839" s="15">
        <v>0</v>
      </c>
      <c r="AV5839" s="15">
        <v>0</v>
      </c>
      <c r="AW5839" s="15">
        <f t="shared" si="1643"/>
        <v>500</v>
      </c>
    </row>
    <row r="5840" spans="1:49">
      <c r="A5840" s="44" t="s">
        <v>797</v>
      </c>
      <c r="B5840" s="45" t="s">
        <v>1031</v>
      </c>
      <c r="C5840" s="45" t="s">
        <v>994</v>
      </c>
      <c r="D5840" s="452" t="s">
        <v>3007</v>
      </c>
      <c r="E5840" s="367" t="s">
        <v>787</v>
      </c>
      <c r="F5840" s="50"/>
      <c r="G5840" s="468" t="s">
        <v>3076</v>
      </c>
      <c r="H5840" s="50" t="s">
        <v>2334</v>
      </c>
      <c r="I5840" s="42" t="s">
        <v>2078</v>
      </c>
      <c r="J5840" s="15">
        <v>3000</v>
      </c>
      <c r="L5840" s="15">
        <v>1000</v>
      </c>
      <c r="M5840" s="15">
        <v>1000</v>
      </c>
      <c r="U5840" s="15">
        <v>2000</v>
      </c>
      <c r="V5840" s="15">
        <v>1000</v>
      </c>
      <c r="AH5840" s="15">
        <v>0</v>
      </c>
      <c r="AI5840" s="15">
        <v>0</v>
      </c>
      <c r="AU5840" s="15">
        <v>0</v>
      </c>
      <c r="AV5840" s="15">
        <v>0</v>
      </c>
      <c r="AW5840" s="15">
        <f t="shared" si="1643"/>
        <v>2000</v>
      </c>
    </row>
    <row r="5841" spans="1:49">
      <c r="A5841" s="44" t="s">
        <v>797</v>
      </c>
      <c r="B5841" s="45" t="s">
        <v>1031</v>
      </c>
      <c r="C5841" s="45" t="s">
        <v>994</v>
      </c>
      <c r="D5841" s="452" t="s">
        <v>3007</v>
      </c>
      <c r="E5841" s="367" t="s">
        <v>1116</v>
      </c>
      <c r="F5841" s="50"/>
      <c r="G5841" s="468" t="s">
        <v>3076</v>
      </c>
      <c r="H5841" s="50" t="s">
        <v>2334</v>
      </c>
      <c r="I5841" s="42" t="s">
        <v>2228</v>
      </c>
      <c r="J5841" s="15">
        <v>2500</v>
      </c>
      <c r="M5841" s="15">
        <v>2000</v>
      </c>
      <c r="R5841" s="15">
        <v>500</v>
      </c>
      <c r="U5841" s="15">
        <v>2500</v>
      </c>
      <c r="V5841" s="15">
        <v>0</v>
      </c>
      <c r="AH5841" s="15">
        <v>0</v>
      </c>
      <c r="AI5841" s="15">
        <v>0</v>
      </c>
      <c r="AJ5841" s="15">
        <v>320</v>
      </c>
      <c r="AN5841" s="15">
        <v>320</v>
      </c>
      <c r="AU5841" s="15">
        <v>320</v>
      </c>
      <c r="AV5841" s="15">
        <v>0</v>
      </c>
      <c r="AW5841" s="15">
        <f t="shared" si="1643"/>
        <v>2820</v>
      </c>
    </row>
    <row r="5842" spans="1:49">
      <c r="A5842" s="44" t="s">
        <v>797</v>
      </c>
      <c r="B5842" s="45" t="s">
        <v>1031</v>
      </c>
      <c r="C5842" s="45" t="s">
        <v>994</v>
      </c>
      <c r="D5842" s="452" t="s">
        <v>3007</v>
      </c>
      <c r="E5842" s="367" t="s">
        <v>1703</v>
      </c>
      <c r="F5842" s="50"/>
      <c r="G5842" s="468" t="s">
        <v>3076</v>
      </c>
      <c r="H5842" s="50" t="s">
        <v>2334</v>
      </c>
      <c r="I5842" s="42" t="s">
        <v>1047</v>
      </c>
      <c r="J5842" s="15">
        <v>3000</v>
      </c>
      <c r="M5842" s="15">
        <v>1000</v>
      </c>
      <c r="U5842" s="15">
        <v>1000</v>
      </c>
      <c r="V5842" s="15">
        <v>2000</v>
      </c>
      <c r="AH5842" s="15">
        <v>0</v>
      </c>
      <c r="AI5842" s="15">
        <v>0</v>
      </c>
      <c r="AU5842" s="15">
        <v>0</v>
      </c>
      <c r="AV5842" s="15">
        <v>0</v>
      </c>
      <c r="AW5842" s="15">
        <f t="shared" si="1643"/>
        <v>1000</v>
      </c>
    </row>
    <row r="5843" spans="1:49">
      <c r="A5843" s="44" t="s">
        <v>797</v>
      </c>
      <c r="B5843" s="45" t="s">
        <v>1031</v>
      </c>
      <c r="C5843" s="45" t="s">
        <v>994</v>
      </c>
      <c r="D5843" s="452" t="s">
        <v>3007</v>
      </c>
      <c r="E5843" s="367" t="s">
        <v>826</v>
      </c>
      <c r="F5843" s="50"/>
      <c r="G5843" s="468" t="s">
        <v>3076</v>
      </c>
      <c r="H5843" s="50" t="s">
        <v>2334</v>
      </c>
      <c r="I5843" s="42" t="s">
        <v>935</v>
      </c>
      <c r="J5843" s="15">
        <v>8000</v>
      </c>
      <c r="M5843" s="15">
        <v>2000</v>
      </c>
      <c r="N5843" s="15">
        <v>2000</v>
      </c>
      <c r="O5843" s="15">
        <v>2000</v>
      </c>
      <c r="S5843" s="15">
        <v>2000</v>
      </c>
      <c r="U5843" s="15">
        <v>8000</v>
      </c>
      <c r="V5843" s="15">
        <v>0</v>
      </c>
      <c r="AH5843" s="15">
        <v>0</v>
      </c>
      <c r="AI5843" s="15">
        <v>0</v>
      </c>
      <c r="AU5843" s="15">
        <v>0</v>
      </c>
      <c r="AV5843" s="15">
        <v>0</v>
      </c>
      <c r="AW5843" s="15">
        <f t="shared" si="1643"/>
        <v>8000</v>
      </c>
    </row>
    <row r="5844" spans="1:49">
      <c r="A5844" s="44" t="s">
        <v>797</v>
      </c>
      <c r="B5844" s="45" t="s">
        <v>1031</v>
      </c>
      <c r="C5844" s="45" t="s">
        <v>994</v>
      </c>
      <c r="D5844" s="452" t="s">
        <v>3007</v>
      </c>
      <c r="E5844" s="367" t="s">
        <v>1115</v>
      </c>
      <c r="F5844" s="50"/>
      <c r="G5844" s="468" t="s">
        <v>3076</v>
      </c>
      <c r="H5844" s="50" t="s">
        <v>2334</v>
      </c>
      <c r="I5844" s="42" t="s">
        <v>990</v>
      </c>
      <c r="J5844" s="15">
        <v>6500</v>
      </c>
      <c r="S5844" s="15">
        <v>6500</v>
      </c>
      <c r="U5844" s="15">
        <v>6500</v>
      </c>
      <c r="V5844" s="15">
        <v>0</v>
      </c>
      <c r="AH5844" s="15">
        <v>0</v>
      </c>
      <c r="AI5844" s="15">
        <v>0</v>
      </c>
      <c r="AU5844" s="15">
        <v>0</v>
      </c>
      <c r="AV5844" s="15">
        <v>0</v>
      </c>
      <c r="AW5844" s="15">
        <f t="shared" si="1643"/>
        <v>6500</v>
      </c>
    </row>
    <row r="5845" spans="1:49">
      <c r="A5845" s="44" t="s">
        <v>797</v>
      </c>
      <c r="B5845" s="45" t="s">
        <v>1031</v>
      </c>
      <c r="C5845" s="45" t="s">
        <v>994</v>
      </c>
      <c r="D5845" s="452" t="s">
        <v>3007</v>
      </c>
      <c r="E5845" s="367" t="s">
        <v>1677</v>
      </c>
      <c r="F5845" s="50"/>
      <c r="G5845" s="468" t="s">
        <v>3076</v>
      </c>
      <c r="H5845" s="50" t="s">
        <v>2334</v>
      </c>
      <c r="I5845" s="42" t="s">
        <v>1198</v>
      </c>
      <c r="J5845" s="15">
        <v>50000</v>
      </c>
      <c r="L5845" s="15">
        <v>10000</v>
      </c>
      <c r="N5845" s="15">
        <v>5000</v>
      </c>
      <c r="O5845" s="15">
        <v>500</v>
      </c>
      <c r="P5845" s="15">
        <v>7500</v>
      </c>
      <c r="R5845" s="15">
        <v>2500</v>
      </c>
      <c r="U5845" s="15">
        <v>25500</v>
      </c>
      <c r="V5845" s="15">
        <v>24500</v>
      </c>
      <c r="AH5845" s="15">
        <v>0</v>
      </c>
      <c r="AI5845" s="15">
        <v>0</v>
      </c>
      <c r="AU5845" s="15">
        <v>0</v>
      </c>
      <c r="AV5845" s="15">
        <v>0</v>
      </c>
      <c r="AW5845" s="15">
        <f t="shared" si="1643"/>
        <v>25500</v>
      </c>
    </row>
    <row r="5846" spans="1:49">
      <c r="A5846" s="44" t="s">
        <v>797</v>
      </c>
      <c r="B5846" s="45" t="s">
        <v>1031</v>
      </c>
      <c r="C5846" s="45" t="s">
        <v>994</v>
      </c>
      <c r="D5846" s="452" t="s">
        <v>3007</v>
      </c>
      <c r="E5846" s="367" t="s">
        <v>1677</v>
      </c>
      <c r="F5846" s="50" t="s">
        <v>1763</v>
      </c>
      <c r="G5846" s="468" t="s">
        <v>3076</v>
      </c>
      <c r="H5846" s="50" t="s">
        <v>2334</v>
      </c>
      <c r="I5846" s="42" t="s">
        <v>25</v>
      </c>
      <c r="U5846" s="15">
        <v>0</v>
      </c>
      <c r="V5846" s="15">
        <v>0</v>
      </c>
      <c r="AH5846" s="15">
        <v>0</v>
      </c>
      <c r="AI5846" s="15">
        <v>0</v>
      </c>
      <c r="AU5846" s="15">
        <v>0</v>
      </c>
      <c r="AV5846" s="15">
        <v>0</v>
      </c>
      <c r="AW5846" s="15">
        <f t="shared" si="1643"/>
        <v>0</v>
      </c>
    </row>
    <row r="5847" spans="1:49" s="52" customFormat="1">
      <c r="A5847" s="41"/>
      <c r="B5847" s="345"/>
      <c r="C5847" s="345"/>
      <c r="D5847" s="369"/>
      <c r="E5847" s="213"/>
      <c r="F5847" s="65"/>
      <c r="G5847" s="65"/>
      <c r="H5847" s="65"/>
      <c r="I5847" s="49" t="s">
        <v>3</v>
      </c>
      <c r="J5847" s="6">
        <f>SUM(J5848)</f>
        <v>0</v>
      </c>
      <c r="K5847" s="6">
        <f t="shared" ref="K5847:AT5848" si="1648">SUM(K5848)</f>
        <v>0</v>
      </c>
      <c r="L5847" s="6">
        <f t="shared" si="1648"/>
        <v>0</v>
      </c>
      <c r="M5847" s="6">
        <f t="shared" si="1648"/>
        <v>0</v>
      </c>
      <c r="N5847" s="6">
        <f t="shared" si="1648"/>
        <v>0</v>
      </c>
      <c r="O5847" s="6">
        <f t="shared" si="1648"/>
        <v>0</v>
      </c>
      <c r="P5847" s="6">
        <f t="shared" si="1648"/>
        <v>0</v>
      </c>
      <c r="Q5847" s="6">
        <f t="shared" si="1648"/>
        <v>0</v>
      </c>
      <c r="R5847" s="6">
        <f t="shared" si="1648"/>
        <v>0</v>
      </c>
      <c r="S5847" s="6">
        <f t="shared" si="1648"/>
        <v>0</v>
      </c>
      <c r="T5847" s="6">
        <f t="shared" si="1648"/>
        <v>0</v>
      </c>
      <c r="U5847" s="6">
        <v>0</v>
      </c>
      <c r="V5847" s="6">
        <v>0</v>
      </c>
      <c r="W5847" s="6">
        <f>SUM(W5848)</f>
        <v>0</v>
      </c>
      <c r="X5847" s="6">
        <f t="shared" si="1648"/>
        <v>0</v>
      </c>
      <c r="Y5847" s="6">
        <f t="shared" si="1648"/>
        <v>0</v>
      </c>
      <c r="Z5847" s="6">
        <f t="shared" si="1648"/>
        <v>0</v>
      </c>
      <c r="AA5847" s="6">
        <f t="shared" si="1648"/>
        <v>0</v>
      </c>
      <c r="AB5847" s="6">
        <f t="shared" si="1648"/>
        <v>0</v>
      </c>
      <c r="AC5847" s="6">
        <f t="shared" si="1648"/>
        <v>0</v>
      </c>
      <c r="AD5847" s="6">
        <f t="shared" si="1648"/>
        <v>0</v>
      </c>
      <c r="AE5847" s="6">
        <f t="shared" si="1648"/>
        <v>0</v>
      </c>
      <c r="AF5847" s="6">
        <f t="shared" si="1648"/>
        <v>0</v>
      </c>
      <c r="AG5847" s="6">
        <f t="shared" si="1648"/>
        <v>0</v>
      </c>
      <c r="AH5847" s="6">
        <v>0</v>
      </c>
      <c r="AI5847" s="6">
        <v>0</v>
      </c>
      <c r="AJ5847" s="6">
        <f>SUM(AJ5848)</f>
        <v>0</v>
      </c>
      <c r="AK5847" s="6">
        <f t="shared" si="1648"/>
        <v>0</v>
      </c>
      <c r="AL5847" s="6">
        <f t="shared" si="1648"/>
        <v>0</v>
      </c>
      <c r="AM5847" s="6">
        <f t="shared" si="1648"/>
        <v>0</v>
      </c>
      <c r="AN5847" s="6">
        <f t="shared" si="1648"/>
        <v>0</v>
      </c>
      <c r="AO5847" s="6">
        <f t="shared" si="1648"/>
        <v>0</v>
      </c>
      <c r="AP5847" s="6">
        <f t="shared" si="1648"/>
        <v>0</v>
      </c>
      <c r="AQ5847" s="6">
        <f t="shared" si="1648"/>
        <v>0</v>
      </c>
      <c r="AR5847" s="6">
        <f t="shared" si="1648"/>
        <v>0</v>
      </c>
      <c r="AS5847" s="6">
        <f t="shared" si="1648"/>
        <v>0</v>
      </c>
      <c r="AT5847" s="6">
        <f t="shared" si="1648"/>
        <v>0</v>
      </c>
      <c r="AU5847" s="6">
        <v>0</v>
      </c>
      <c r="AV5847" s="6">
        <v>0</v>
      </c>
      <c r="AW5847" s="6">
        <f t="shared" si="1643"/>
        <v>0</v>
      </c>
    </row>
    <row r="5848" spans="1:49" s="52" customFormat="1">
      <c r="A5848" s="44" t="s">
        <v>797</v>
      </c>
      <c r="B5848" s="45" t="s">
        <v>1031</v>
      </c>
      <c r="C5848" s="45" t="s">
        <v>994</v>
      </c>
      <c r="D5848" s="452" t="s">
        <v>3007</v>
      </c>
      <c r="E5848" s="213" t="s">
        <v>833</v>
      </c>
      <c r="F5848" s="65"/>
      <c r="G5848" s="65"/>
      <c r="H5848" s="65"/>
      <c r="I5848" s="53" t="s">
        <v>1</v>
      </c>
      <c r="J5848" s="200">
        <f>SUM(J5849)</f>
        <v>0</v>
      </c>
      <c r="K5848" s="200">
        <f t="shared" si="1648"/>
        <v>0</v>
      </c>
      <c r="L5848" s="200">
        <f t="shared" si="1648"/>
        <v>0</v>
      </c>
      <c r="M5848" s="200">
        <f t="shared" si="1648"/>
        <v>0</v>
      </c>
      <c r="N5848" s="200">
        <f t="shared" si="1648"/>
        <v>0</v>
      </c>
      <c r="O5848" s="200">
        <f t="shared" si="1648"/>
        <v>0</v>
      </c>
      <c r="P5848" s="200">
        <f t="shared" si="1648"/>
        <v>0</v>
      </c>
      <c r="Q5848" s="200">
        <f t="shared" si="1648"/>
        <v>0</v>
      </c>
      <c r="R5848" s="200">
        <f t="shared" si="1648"/>
        <v>0</v>
      </c>
      <c r="S5848" s="200">
        <f t="shared" si="1648"/>
        <v>0</v>
      </c>
      <c r="T5848" s="200">
        <f t="shared" si="1648"/>
        <v>0</v>
      </c>
      <c r="U5848" s="200">
        <v>0</v>
      </c>
      <c r="V5848" s="200">
        <v>0</v>
      </c>
      <c r="W5848" s="200">
        <f>SUM(W5849)</f>
        <v>0</v>
      </c>
      <c r="X5848" s="200">
        <f t="shared" si="1648"/>
        <v>0</v>
      </c>
      <c r="Y5848" s="200">
        <f t="shared" si="1648"/>
        <v>0</v>
      </c>
      <c r="Z5848" s="200">
        <f t="shared" si="1648"/>
        <v>0</v>
      </c>
      <c r="AA5848" s="200">
        <f t="shared" si="1648"/>
        <v>0</v>
      </c>
      <c r="AB5848" s="200">
        <f t="shared" si="1648"/>
        <v>0</v>
      </c>
      <c r="AC5848" s="200">
        <f t="shared" si="1648"/>
        <v>0</v>
      </c>
      <c r="AD5848" s="200">
        <f t="shared" si="1648"/>
        <v>0</v>
      </c>
      <c r="AE5848" s="200">
        <f t="shared" si="1648"/>
        <v>0</v>
      </c>
      <c r="AF5848" s="200">
        <f t="shared" si="1648"/>
        <v>0</v>
      </c>
      <c r="AG5848" s="200">
        <f t="shared" si="1648"/>
        <v>0</v>
      </c>
      <c r="AH5848" s="200">
        <v>0</v>
      </c>
      <c r="AI5848" s="200">
        <v>0</v>
      </c>
      <c r="AJ5848" s="200">
        <f>SUM(AJ5849)</f>
        <v>0</v>
      </c>
      <c r="AK5848" s="200">
        <f t="shared" si="1648"/>
        <v>0</v>
      </c>
      <c r="AL5848" s="200">
        <f t="shared" si="1648"/>
        <v>0</v>
      </c>
      <c r="AM5848" s="200">
        <f t="shared" si="1648"/>
        <v>0</v>
      </c>
      <c r="AN5848" s="200">
        <f t="shared" si="1648"/>
        <v>0</v>
      </c>
      <c r="AO5848" s="200">
        <f t="shared" si="1648"/>
        <v>0</v>
      </c>
      <c r="AP5848" s="200">
        <f t="shared" si="1648"/>
        <v>0</v>
      </c>
      <c r="AQ5848" s="200">
        <f t="shared" si="1648"/>
        <v>0</v>
      </c>
      <c r="AR5848" s="200">
        <f t="shared" si="1648"/>
        <v>0</v>
      </c>
      <c r="AS5848" s="200">
        <f t="shared" si="1648"/>
        <v>0</v>
      </c>
      <c r="AT5848" s="200">
        <f t="shared" si="1648"/>
        <v>0</v>
      </c>
      <c r="AU5848" s="200">
        <v>0</v>
      </c>
      <c r="AV5848" s="200">
        <v>0</v>
      </c>
      <c r="AW5848" s="200">
        <f t="shared" si="1643"/>
        <v>0</v>
      </c>
    </row>
    <row r="5849" spans="1:49" s="59" customFormat="1">
      <c r="A5849" s="44" t="s">
        <v>797</v>
      </c>
      <c r="B5849" s="45" t="s">
        <v>1031</v>
      </c>
      <c r="C5849" s="45" t="s">
        <v>994</v>
      </c>
      <c r="D5849" s="452" t="s">
        <v>3007</v>
      </c>
      <c r="E5849" s="57" t="s">
        <v>1517</v>
      </c>
      <c r="F5849" s="58"/>
      <c r="G5849" s="468" t="s">
        <v>3076</v>
      </c>
      <c r="H5849" s="50" t="s">
        <v>2334</v>
      </c>
      <c r="I5849" s="188" t="s">
        <v>2584</v>
      </c>
      <c r="J5849" s="13"/>
      <c r="K5849" s="13"/>
      <c r="L5849" s="13"/>
      <c r="M5849" s="13"/>
      <c r="N5849" s="13"/>
      <c r="O5849" s="13"/>
      <c r="P5849" s="13"/>
      <c r="Q5849" s="13"/>
      <c r="R5849" s="13"/>
      <c r="S5849" s="13"/>
      <c r="T5849" s="13"/>
      <c r="U5849" s="13">
        <v>0</v>
      </c>
      <c r="V5849" s="13">
        <v>0</v>
      </c>
      <c r="W5849" s="13"/>
      <c r="X5849" s="13"/>
      <c r="Y5849" s="13"/>
      <c r="Z5849" s="13"/>
      <c r="AA5849" s="13"/>
      <c r="AB5849" s="13"/>
      <c r="AC5849" s="13"/>
      <c r="AD5849" s="13"/>
      <c r="AE5849" s="13"/>
      <c r="AF5849" s="13"/>
      <c r="AG5849" s="13"/>
      <c r="AH5849" s="13">
        <v>0</v>
      </c>
      <c r="AI5849" s="13">
        <v>0</v>
      </c>
      <c r="AJ5849" s="13"/>
      <c r="AK5849" s="13"/>
      <c r="AL5849" s="13"/>
      <c r="AM5849" s="13"/>
      <c r="AN5849" s="13"/>
      <c r="AO5849" s="13"/>
      <c r="AP5849" s="13"/>
      <c r="AQ5849" s="13"/>
      <c r="AR5849" s="13"/>
      <c r="AS5849" s="13"/>
      <c r="AT5849" s="13"/>
      <c r="AU5849" s="13">
        <v>0</v>
      </c>
      <c r="AV5849" s="13">
        <v>0</v>
      </c>
      <c r="AW5849" s="13">
        <f t="shared" si="1643"/>
        <v>0</v>
      </c>
    </row>
    <row r="5850" spans="1:49">
      <c r="A5850" s="68" t="s">
        <v>2050</v>
      </c>
      <c r="B5850" s="69"/>
      <c r="C5850" s="69"/>
      <c r="D5850" s="455"/>
      <c r="E5850" s="531"/>
      <c r="F5850" s="50"/>
      <c r="G5850" s="50"/>
      <c r="H5850" s="50"/>
      <c r="I5850" s="49" t="s">
        <v>1157</v>
      </c>
      <c r="J5850" s="12">
        <f>SUM(J5851)</f>
        <v>14000</v>
      </c>
      <c r="K5850" s="12">
        <f t="shared" ref="K5850:AT5850" si="1649">SUM(K5851)</f>
        <v>0</v>
      </c>
      <c r="L5850" s="12">
        <f t="shared" si="1649"/>
        <v>0</v>
      </c>
      <c r="M5850" s="12">
        <f t="shared" si="1649"/>
        <v>5000</v>
      </c>
      <c r="N5850" s="12">
        <f t="shared" si="1649"/>
        <v>0</v>
      </c>
      <c r="O5850" s="12">
        <f t="shared" si="1649"/>
        <v>4500</v>
      </c>
      <c r="P5850" s="12">
        <f t="shared" si="1649"/>
        <v>0</v>
      </c>
      <c r="Q5850" s="12">
        <f t="shared" si="1649"/>
        <v>0</v>
      </c>
      <c r="R5850" s="12">
        <f t="shared" si="1649"/>
        <v>0</v>
      </c>
      <c r="S5850" s="12">
        <f t="shared" si="1649"/>
        <v>4500</v>
      </c>
      <c r="T5850" s="12">
        <f t="shared" si="1649"/>
        <v>0</v>
      </c>
      <c r="U5850" s="12">
        <v>14000</v>
      </c>
      <c r="V5850" s="12">
        <v>0</v>
      </c>
      <c r="W5850" s="12">
        <f>SUM(W5851)</f>
        <v>0</v>
      </c>
      <c r="X5850" s="12">
        <f t="shared" si="1649"/>
        <v>0</v>
      </c>
      <c r="Y5850" s="12">
        <f t="shared" si="1649"/>
        <v>0</v>
      </c>
      <c r="Z5850" s="12">
        <f t="shared" si="1649"/>
        <v>0</v>
      </c>
      <c r="AA5850" s="12">
        <f t="shared" si="1649"/>
        <v>0</v>
      </c>
      <c r="AB5850" s="12">
        <f t="shared" si="1649"/>
        <v>0</v>
      </c>
      <c r="AC5850" s="12">
        <f t="shared" si="1649"/>
        <v>0</v>
      </c>
      <c r="AD5850" s="12">
        <f t="shared" si="1649"/>
        <v>0</v>
      </c>
      <c r="AE5850" s="12">
        <f t="shared" si="1649"/>
        <v>0</v>
      </c>
      <c r="AF5850" s="12">
        <f t="shared" si="1649"/>
        <v>0</v>
      </c>
      <c r="AG5850" s="12">
        <f t="shared" si="1649"/>
        <v>0</v>
      </c>
      <c r="AH5850" s="12">
        <v>0</v>
      </c>
      <c r="AI5850" s="12">
        <v>0</v>
      </c>
      <c r="AJ5850" s="12">
        <f>SUM(AJ5851)</f>
        <v>6500</v>
      </c>
      <c r="AK5850" s="12">
        <f t="shared" si="1649"/>
        <v>0</v>
      </c>
      <c r="AL5850" s="12">
        <f t="shared" si="1649"/>
        <v>0</v>
      </c>
      <c r="AM5850" s="12">
        <f t="shared" si="1649"/>
        <v>0</v>
      </c>
      <c r="AN5850" s="12">
        <f t="shared" si="1649"/>
        <v>0</v>
      </c>
      <c r="AO5850" s="12">
        <f t="shared" si="1649"/>
        <v>0</v>
      </c>
      <c r="AP5850" s="12">
        <f t="shared" si="1649"/>
        <v>6500</v>
      </c>
      <c r="AQ5850" s="12">
        <f t="shared" si="1649"/>
        <v>0</v>
      </c>
      <c r="AR5850" s="12">
        <f t="shared" si="1649"/>
        <v>0</v>
      </c>
      <c r="AS5850" s="12">
        <f t="shared" si="1649"/>
        <v>0</v>
      </c>
      <c r="AT5850" s="12">
        <f t="shared" si="1649"/>
        <v>0</v>
      </c>
      <c r="AU5850" s="12">
        <v>6500</v>
      </c>
      <c r="AV5850" s="12">
        <v>0</v>
      </c>
      <c r="AW5850" s="12">
        <f t="shared" si="1643"/>
        <v>20500</v>
      </c>
    </row>
    <row r="5851" spans="1:49">
      <c r="A5851" s="44" t="s">
        <v>797</v>
      </c>
      <c r="B5851" s="45" t="s">
        <v>1031</v>
      </c>
      <c r="C5851" s="45" t="s">
        <v>994</v>
      </c>
      <c r="D5851" s="452" t="s">
        <v>3007</v>
      </c>
      <c r="E5851" s="213" t="s">
        <v>1402</v>
      </c>
      <c r="F5851" s="65"/>
      <c r="G5851" s="65"/>
      <c r="H5851" s="65"/>
      <c r="I5851" s="260" t="s">
        <v>1158</v>
      </c>
      <c r="J5851" s="9">
        <f>SUM(J5852:J5852)</f>
        <v>14000</v>
      </c>
      <c r="K5851" s="9">
        <f t="shared" ref="K5851:AT5851" si="1650">SUM(K5852:K5852)</f>
        <v>0</v>
      </c>
      <c r="L5851" s="9">
        <f t="shared" si="1650"/>
        <v>0</v>
      </c>
      <c r="M5851" s="9">
        <f t="shared" si="1650"/>
        <v>5000</v>
      </c>
      <c r="N5851" s="9">
        <f t="shared" si="1650"/>
        <v>0</v>
      </c>
      <c r="O5851" s="9">
        <f t="shared" si="1650"/>
        <v>4500</v>
      </c>
      <c r="P5851" s="9">
        <f t="shared" si="1650"/>
        <v>0</v>
      </c>
      <c r="Q5851" s="9">
        <f t="shared" si="1650"/>
        <v>0</v>
      </c>
      <c r="R5851" s="9">
        <f t="shared" si="1650"/>
        <v>0</v>
      </c>
      <c r="S5851" s="9">
        <f t="shared" si="1650"/>
        <v>4500</v>
      </c>
      <c r="T5851" s="9">
        <f t="shared" si="1650"/>
        <v>0</v>
      </c>
      <c r="U5851" s="9">
        <v>14000</v>
      </c>
      <c r="V5851" s="9">
        <v>0</v>
      </c>
      <c r="W5851" s="9">
        <f>SUM(W5852:W5852)</f>
        <v>0</v>
      </c>
      <c r="X5851" s="9">
        <f t="shared" si="1650"/>
        <v>0</v>
      </c>
      <c r="Y5851" s="9">
        <f t="shared" si="1650"/>
        <v>0</v>
      </c>
      <c r="Z5851" s="9">
        <f t="shared" si="1650"/>
        <v>0</v>
      </c>
      <c r="AA5851" s="9">
        <f t="shared" si="1650"/>
        <v>0</v>
      </c>
      <c r="AB5851" s="9">
        <f t="shared" si="1650"/>
        <v>0</v>
      </c>
      <c r="AC5851" s="9">
        <f t="shared" si="1650"/>
        <v>0</v>
      </c>
      <c r="AD5851" s="9">
        <f t="shared" si="1650"/>
        <v>0</v>
      </c>
      <c r="AE5851" s="9">
        <f t="shared" si="1650"/>
        <v>0</v>
      </c>
      <c r="AF5851" s="9">
        <f t="shared" si="1650"/>
        <v>0</v>
      </c>
      <c r="AG5851" s="9">
        <f t="shared" si="1650"/>
        <v>0</v>
      </c>
      <c r="AH5851" s="9">
        <v>0</v>
      </c>
      <c r="AI5851" s="9">
        <v>0</v>
      </c>
      <c r="AJ5851" s="9">
        <f>SUM(AJ5852:AJ5852)</f>
        <v>6500</v>
      </c>
      <c r="AK5851" s="9">
        <f t="shared" si="1650"/>
        <v>0</v>
      </c>
      <c r="AL5851" s="9">
        <f t="shared" si="1650"/>
        <v>0</v>
      </c>
      <c r="AM5851" s="9">
        <f t="shared" si="1650"/>
        <v>0</v>
      </c>
      <c r="AN5851" s="9">
        <f t="shared" si="1650"/>
        <v>0</v>
      </c>
      <c r="AO5851" s="9">
        <f t="shared" si="1650"/>
        <v>0</v>
      </c>
      <c r="AP5851" s="9">
        <f t="shared" si="1650"/>
        <v>6500</v>
      </c>
      <c r="AQ5851" s="9">
        <f t="shared" si="1650"/>
        <v>0</v>
      </c>
      <c r="AR5851" s="9">
        <f t="shared" si="1650"/>
        <v>0</v>
      </c>
      <c r="AS5851" s="9">
        <f t="shared" si="1650"/>
        <v>0</v>
      </c>
      <c r="AT5851" s="9">
        <f t="shared" si="1650"/>
        <v>0</v>
      </c>
      <c r="AU5851" s="9">
        <v>6500</v>
      </c>
      <c r="AV5851" s="9">
        <v>0</v>
      </c>
      <c r="AW5851" s="9">
        <f t="shared" si="1643"/>
        <v>20500</v>
      </c>
    </row>
    <row r="5852" spans="1:49">
      <c r="A5852" s="44" t="s">
        <v>797</v>
      </c>
      <c r="B5852" s="45" t="s">
        <v>1031</v>
      </c>
      <c r="C5852" s="45" t="s">
        <v>994</v>
      </c>
      <c r="D5852" s="452" t="s">
        <v>3007</v>
      </c>
      <c r="E5852" s="367" t="s">
        <v>1409</v>
      </c>
      <c r="F5852" s="50"/>
      <c r="G5852" s="468" t="s">
        <v>3076</v>
      </c>
      <c r="H5852" s="50" t="s">
        <v>2334</v>
      </c>
      <c r="I5852" s="42" t="s">
        <v>2322</v>
      </c>
      <c r="J5852" s="15">
        <v>14000</v>
      </c>
      <c r="M5852" s="15">
        <v>5000</v>
      </c>
      <c r="O5852" s="15">
        <v>4500</v>
      </c>
      <c r="S5852" s="15">
        <v>4500</v>
      </c>
      <c r="U5852" s="15">
        <v>14000</v>
      </c>
      <c r="V5852" s="15">
        <v>0</v>
      </c>
      <c r="AH5852" s="15">
        <v>0</v>
      </c>
      <c r="AI5852" s="15">
        <v>0</v>
      </c>
      <c r="AJ5852" s="15">
        <v>6500</v>
      </c>
      <c r="AP5852" s="15">
        <v>6500</v>
      </c>
      <c r="AU5852" s="15">
        <v>6500</v>
      </c>
      <c r="AV5852" s="15">
        <v>0</v>
      </c>
      <c r="AW5852" s="15">
        <f t="shared" si="1643"/>
        <v>20500</v>
      </c>
    </row>
    <row r="5853" spans="1:49">
      <c r="A5853" s="44"/>
      <c r="B5853" s="45"/>
      <c r="C5853" s="45"/>
      <c r="D5853" s="45"/>
      <c r="E5853" s="531"/>
      <c r="F5853" s="50"/>
      <c r="G5853" s="50"/>
      <c r="H5853" s="50"/>
      <c r="I5853" s="42"/>
      <c r="U5853" s="15">
        <v>0</v>
      </c>
      <c r="V5853" s="15">
        <v>0</v>
      </c>
      <c r="AH5853" s="15">
        <v>0</v>
      </c>
      <c r="AI5853" s="15">
        <v>0</v>
      </c>
      <c r="AU5853" s="15">
        <v>0</v>
      </c>
      <c r="AV5853" s="15">
        <v>0</v>
      </c>
      <c r="AW5853" s="15">
        <f t="shared" si="1643"/>
        <v>0</v>
      </c>
    </row>
    <row r="5854" spans="1:49">
      <c r="A5854" s="48"/>
      <c r="B5854" s="42"/>
      <c r="C5854" s="42"/>
      <c r="D5854" s="42"/>
      <c r="E5854" s="531"/>
      <c r="F5854" s="50"/>
      <c r="G5854" s="50"/>
      <c r="H5854" s="50"/>
      <c r="I5854" s="49" t="s">
        <v>1631</v>
      </c>
      <c r="J5854" s="12">
        <f>SUM(J5825,J5850,J5847)</f>
        <v>110000</v>
      </c>
      <c r="K5854" s="12">
        <f t="shared" ref="K5854:AT5854" si="1651">SUM(K5825,K5850,K5847)</f>
        <v>0</v>
      </c>
      <c r="L5854" s="12">
        <f t="shared" si="1651"/>
        <v>15000</v>
      </c>
      <c r="M5854" s="12">
        <f t="shared" si="1651"/>
        <v>15000</v>
      </c>
      <c r="N5854" s="12">
        <f t="shared" si="1651"/>
        <v>7500</v>
      </c>
      <c r="O5854" s="12">
        <f t="shared" si="1651"/>
        <v>8000</v>
      </c>
      <c r="P5854" s="12">
        <f t="shared" si="1651"/>
        <v>7500</v>
      </c>
      <c r="Q5854" s="12">
        <f t="shared" si="1651"/>
        <v>0</v>
      </c>
      <c r="R5854" s="12">
        <f t="shared" si="1651"/>
        <v>3500</v>
      </c>
      <c r="S5854" s="12">
        <f t="shared" si="1651"/>
        <v>13000</v>
      </c>
      <c r="T5854" s="12">
        <f t="shared" si="1651"/>
        <v>0</v>
      </c>
      <c r="U5854" s="12">
        <v>69500</v>
      </c>
      <c r="V5854" s="12">
        <v>40500</v>
      </c>
      <c r="W5854" s="12">
        <f>SUM(W5825,W5850,W5847)</f>
        <v>0</v>
      </c>
      <c r="X5854" s="12">
        <f t="shared" si="1651"/>
        <v>0</v>
      </c>
      <c r="Y5854" s="12">
        <f t="shared" si="1651"/>
        <v>0</v>
      </c>
      <c r="Z5854" s="12">
        <f t="shared" si="1651"/>
        <v>0</v>
      </c>
      <c r="AA5854" s="12">
        <f t="shared" si="1651"/>
        <v>0</v>
      </c>
      <c r="AB5854" s="12">
        <f t="shared" si="1651"/>
        <v>0</v>
      </c>
      <c r="AC5854" s="12">
        <f t="shared" si="1651"/>
        <v>0</v>
      </c>
      <c r="AD5854" s="12">
        <f t="shared" si="1651"/>
        <v>0</v>
      </c>
      <c r="AE5854" s="12">
        <f t="shared" si="1651"/>
        <v>0</v>
      </c>
      <c r="AF5854" s="12">
        <f t="shared" si="1651"/>
        <v>0</v>
      </c>
      <c r="AG5854" s="12">
        <f t="shared" si="1651"/>
        <v>0</v>
      </c>
      <c r="AH5854" s="12">
        <v>0</v>
      </c>
      <c r="AI5854" s="12">
        <v>0</v>
      </c>
      <c r="AJ5854" s="12">
        <f>SUM(AJ5825,AJ5850,AJ5847)</f>
        <v>6820</v>
      </c>
      <c r="AK5854" s="12">
        <f t="shared" si="1651"/>
        <v>0</v>
      </c>
      <c r="AL5854" s="12">
        <f t="shared" si="1651"/>
        <v>0</v>
      </c>
      <c r="AM5854" s="12">
        <f t="shared" si="1651"/>
        <v>0</v>
      </c>
      <c r="AN5854" s="12">
        <f t="shared" si="1651"/>
        <v>320</v>
      </c>
      <c r="AO5854" s="12">
        <f t="shared" si="1651"/>
        <v>0</v>
      </c>
      <c r="AP5854" s="12">
        <f t="shared" si="1651"/>
        <v>6500</v>
      </c>
      <c r="AQ5854" s="12">
        <f t="shared" si="1651"/>
        <v>0</v>
      </c>
      <c r="AR5854" s="12">
        <f t="shared" si="1651"/>
        <v>0</v>
      </c>
      <c r="AS5854" s="12">
        <f t="shared" si="1651"/>
        <v>0</v>
      </c>
      <c r="AT5854" s="12">
        <f t="shared" si="1651"/>
        <v>0</v>
      </c>
      <c r="AU5854" s="12">
        <v>6820</v>
      </c>
      <c r="AV5854" s="12">
        <v>0</v>
      </c>
      <c r="AW5854" s="12">
        <f t="shared" si="1643"/>
        <v>76320</v>
      </c>
    </row>
    <row r="5855" spans="1:49">
      <c r="A5855" s="48"/>
      <c r="B5855" s="42"/>
      <c r="C5855" s="42"/>
      <c r="D5855" s="42"/>
      <c r="E5855" s="531"/>
      <c r="F5855" s="50"/>
      <c r="G5855" s="50"/>
      <c r="H5855" s="50"/>
      <c r="I5855" s="53"/>
    </row>
    <row r="5856" spans="1:49">
      <c r="A5856" s="48"/>
      <c r="B5856" s="42"/>
      <c r="C5856" s="42"/>
      <c r="D5856" s="42"/>
      <c r="E5856" s="531"/>
      <c r="F5856" s="50"/>
      <c r="G5856" s="50"/>
      <c r="H5856" s="50"/>
      <c r="I5856" s="146" t="s">
        <v>970</v>
      </c>
      <c r="J5856" s="29"/>
      <c r="K5856" s="29"/>
      <c r="L5856" s="29"/>
      <c r="M5856" s="29"/>
      <c r="N5856" s="29"/>
      <c r="O5856" s="29"/>
      <c r="P5856" s="29"/>
      <c r="Q5856" s="29"/>
      <c r="R5856" s="29"/>
      <c r="S5856" s="29"/>
      <c r="T5856" s="29"/>
      <c r="U5856" s="29"/>
      <c r="V5856" s="29"/>
      <c r="W5856" s="29"/>
      <c r="X5856" s="29"/>
      <c r="Y5856" s="29"/>
      <c r="Z5856" s="29"/>
      <c r="AA5856" s="29"/>
      <c r="AB5856" s="29"/>
      <c r="AC5856" s="29"/>
      <c r="AD5856" s="29"/>
      <c r="AE5856" s="29"/>
      <c r="AF5856" s="29"/>
      <c r="AG5856" s="29"/>
      <c r="AH5856" s="29"/>
      <c r="AI5856" s="29"/>
      <c r="AJ5856" s="29"/>
      <c r="AK5856" s="29"/>
      <c r="AL5856" s="29"/>
      <c r="AM5856" s="29"/>
      <c r="AN5856" s="29"/>
      <c r="AO5856" s="29"/>
      <c r="AP5856" s="29"/>
      <c r="AQ5856" s="29"/>
      <c r="AR5856" s="29"/>
      <c r="AS5856" s="29"/>
      <c r="AT5856" s="29"/>
      <c r="AU5856" s="29"/>
      <c r="AV5856" s="29"/>
      <c r="AW5856" s="29"/>
    </row>
    <row r="5857" spans="1:49" ht="13.5" thickBot="1">
      <c r="A5857" s="48"/>
      <c r="B5857" s="42"/>
      <c r="C5857" s="42"/>
      <c r="D5857" s="42"/>
      <c r="E5857" s="531"/>
      <c r="F5857" s="50"/>
      <c r="G5857" s="50"/>
      <c r="H5857" s="50"/>
      <c r="I5857" s="146"/>
      <c r="J5857" s="29"/>
      <c r="K5857" s="29"/>
      <c r="L5857" s="29"/>
      <c r="M5857" s="29"/>
      <c r="N5857" s="29"/>
      <c r="O5857" s="29"/>
      <c r="P5857" s="29"/>
      <c r="Q5857" s="29"/>
      <c r="R5857" s="29"/>
      <c r="S5857" s="29"/>
      <c r="T5857" s="29"/>
      <c r="U5857" s="29"/>
      <c r="V5857" s="29"/>
      <c r="W5857" s="29"/>
      <c r="X5857" s="29"/>
      <c r="Y5857" s="29"/>
      <c r="Z5857" s="29"/>
      <c r="AA5857" s="29"/>
      <c r="AB5857" s="29"/>
      <c r="AC5857" s="29"/>
      <c r="AD5857" s="29"/>
      <c r="AE5857" s="29"/>
      <c r="AF5857" s="29"/>
      <c r="AG5857" s="29"/>
      <c r="AH5857" s="29"/>
      <c r="AI5857" s="29"/>
      <c r="AJ5857" s="29"/>
      <c r="AK5857" s="29"/>
      <c r="AL5857" s="29"/>
      <c r="AM5857" s="29"/>
      <c r="AN5857" s="29"/>
      <c r="AO5857" s="29"/>
      <c r="AP5857" s="29"/>
      <c r="AQ5857" s="29"/>
      <c r="AR5857" s="29"/>
      <c r="AS5857" s="29"/>
      <c r="AT5857" s="29"/>
      <c r="AU5857" s="29"/>
      <c r="AV5857" s="29"/>
      <c r="AW5857" s="29"/>
    </row>
    <row r="5858" spans="1:49" ht="35.25" customHeight="1" thickTop="1" thickBot="1">
      <c r="A5858" s="48"/>
      <c r="B5858" s="42"/>
      <c r="C5858" s="42"/>
      <c r="D5858" s="42"/>
      <c r="E5858" s="531"/>
      <c r="F5858" s="50"/>
      <c r="G5858" s="50"/>
      <c r="H5858" s="50"/>
      <c r="I5858" s="5" t="s">
        <v>2331</v>
      </c>
      <c r="J5858" s="364" t="s">
        <v>2891</v>
      </c>
      <c r="K5858" s="364" t="s">
        <v>2879</v>
      </c>
      <c r="L5858" s="364" t="s">
        <v>2880</v>
      </c>
      <c r="M5858" s="364" t="s">
        <v>2881</v>
      </c>
      <c r="N5858" s="364" t="s">
        <v>2882</v>
      </c>
      <c r="O5858" s="364" t="s">
        <v>2883</v>
      </c>
      <c r="P5858" s="364" t="s">
        <v>2884</v>
      </c>
      <c r="Q5858" s="364" t="s">
        <v>2885</v>
      </c>
      <c r="R5858" s="364" t="s">
        <v>2886</v>
      </c>
      <c r="S5858" s="364" t="s">
        <v>2887</v>
      </c>
      <c r="T5858" s="364" t="s">
        <v>2888</v>
      </c>
      <c r="U5858" s="364" t="s">
        <v>2889</v>
      </c>
      <c r="V5858" s="364" t="s">
        <v>2890</v>
      </c>
      <c r="W5858" s="365" t="s">
        <v>2893</v>
      </c>
      <c r="X5858" s="365" t="s">
        <v>2879</v>
      </c>
      <c r="Y5858" s="365" t="s">
        <v>2880</v>
      </c>
      <c r="Z5858" s="365" t="s">
        <v>2881</v>
      </c>
      <c r="AA5858" s="365" t="s">
        <v>2882</v>
      </c>
      <c r="AB5858" s="365" t="s">
        <v>2883</v>
      </c>
      <c r="AC5858" s="365" t="s">
        <v>2884</v>
      </c>
      <c r="AD5858" s="365" t="s">
        <v>2885</v>
      </c>
      <c r="AE5858" s="365" t="s">
        <v>2886</v>
      </c>
      <c r="AF5858" s="365" t="s">
        <v>2887</v>
      </c>
      <c r="AG5858" s="365" t="s">
        <v>2888</v>
      </c>
      <c r="AH5858" s="365" t="s">
        <v>2889</v>
      </c>
      <c r="AI5858" s="365" t="s">
        <v>2890</v>
      </c>
      <c r="AJ5858" s="366" t="s">
        <v>2892</v>
      </c>
      <c r="AK5858" s="366" t="s">
        <v>2879</v>
      </c>
      <c r="AL5858" s="366" t="s">
        <v>2880</v>
      </c>
      <c r="AM5858" s="366" t="s">
        <v>2881</v>
      </c>
      <c r="AN5858" s="366" t="s">
        <v>2882</v>
      </c>
      <c r="AO5858" s="366" t="s">
        <v>2883</v>
      </c>
      <c r="AP5858" s="366" t="s">
        <v>2884</v>
      </c>
      <c r="AQ5858" s="366" t="s">
        <v>2885</v>
      </c>
      <c r="AR5858" s="366" t="s">
        <v>2886</v>
      </c>
      <c r="AS5858" s="366" t="s">
        <v>2887</v>
      </c>
      <c r="AT5858" s="366" t="s">
        <v>2888</v>
      </c>
      <c r="AU5858" s="366" t="s">
        <v>2889</v>
      </c>
      <c r="AV5858" s="366" t="s">
        <v>2890</v>
      </c>
      <c r="AW5858" s="368" t="s">
        <v>2895</v>
      </c>
    </row>
    <row r="5859" spans="1:49">
      <c r="A5859" s="48"/>
      <c r="B5859" s="42"/>
      <c r="C5859" s="42"/>
      <c r="D5859" s="42"/>
      <c r="E5859" s="531"/>
      <c r="F5859" s="50"/>
      <c r="G5859" s="50"/>
      <c r="H5859" s="50"/>
      <c r="I5859" s="34"/>
      <c r="J5859" s="202" t="s">
        <v>1224</v>
      </c>
      <c r="K5859" s="202">
        <v>1</v>
      </c>
      <c r="L5859" s="202">
        <v>2</v>
      </c>
      <c r="M5859" s="202">
        <v>3</v>
      </c>
      <c r="N5859" s="202">
        <v>4</v>
      </c>
      <c r="O5859" s="202">
        <v>5</v>
      </c>
      <c r="P5859" s="202">
        <v>6</v>
      </c>
      <c r="Q5859" s="202">
        <v>7</v>
      </c>
      <c r="R5859" s="202">
        <v>8</v>
      </c>
      <c r="S5859" s="202">
        <v>9</v>
      </c>
      <c r="T5859" s="202">
        <v>10</v>
      </c>
      <c r="U5859" s="202">
        <v>13</v>
      </c>
      <c r="V5859" s="202">
        <v>14</v>
      </c>
      <c r="W5859" s="202" t="s">
        <v>1224</v>
      </c>
      <c r="X5859" s="202">
        <v>1</v>
      </c>
      <c r="Y5859" s="202">
        <v>2</v>
      </c>
      <c r="Z5859" s="202">
        <v>3</v>
      </c>
      <c r="AA5859" s="202">
        <v>4</v>
      </c>
      <c r="AB5859" s="202">
        <v>5</v>
      </c>
      <c r="AC5859" s="202">
        <v>6</v>
      </c>
      <c r="AD5859" s="202">
        <v>7</v>
      </c>
      <c r="AE5859" s="202">
        <v>8</v>
      </c>
      <c r="AF5859" s="202">
        <v>9</v>
      </c>
      <c r="AG5859" s="202">
        <v>10</v>
      </c>
      <c r="AH5859" s="202">
        <v>13</v>
      </c>
      <c r="AI5859" s="202">
        <v>14</v>
      </c>
      <c r="AJ5859" s="202" t="s">
        <v>1224</v>
      </c>
      <c r="AK5859" s="202">
        <v>1</v>
      </c>
      <c r="AL5859" s="202">
        <v>2</v>
      </c>
      <c r="AM5859" s="202">
        <v>3</v>
      </c>
      <c r="AN5859" s="202">
        <v>4</v>
      </c>
      <c r="AO5859" s="202">
        <v>5</v>
      </c>
      <c r="AP5859" s="202">
        <v>6</v>
      </c>
      <c r="AQ5859" s="202">
        <v>7</v>
      </c>
      <c r="AR5859" s="202">
        <v>8</v>
      </c>
      <c r="AS5859" s="202">
        <v>9</v>
      </c>
      <c r="AT5859" s="202">
        <v>10</v>
      </c>
      <c r="AU5859" s="202">
        <v>13</v>
      </c>
      <c r="AV5859" s="202">
        <v>14</v>
      </c>
      <c r="AW5859" s="202">
        <v>15</v>
      </c>
    </row>
    <row r="5860" spans="1:49">
      <c r="A5860" s="48"/>
      <c r="B5860" s="42"/>
      <c r="C5860" s="42"/>
      <c r="D5860" s="42"/>
      <c r="E5860" s="531"/>
      <c r="F5860" s="50"/>
      <c r="G5860" s="50"/>
      <c r="H5860" s="50"/>
      <c r="I5860" s="276" t="s">
        <v>2379</v>
      </c>
      <c r="J5860" s="277">
        <f>SUM(J5854)</f>
        <v>110000</v>
      </c>
      <c r="K5860" s="277">
        <f t="shared" ref="K5860:AT5860" si="1652">SUM(K5854)</f>
        <v>0</v>
      </c>
      <c r="L5860" s="277">
        <f t="shared" si="1652"/>
        <v>15000</v>
      </c>
      <c r="M5860" s="277">
        <f t="shared" si="1652"/>
        <v>15000</v>
      </c>
      <c r="N5860" s="277">
        <f t="shared" si="1652"/>
        <v>7500</v>
      </c>
      <c r="O5860" s="277">
        <f t="shared" si="1652"/>
        <v>8000</v>
      </c>
      <c r="P5860" s="277">
        <f t="shared" si="1652"/>
        <v>7500</v>
      </c>
      <c r="Q5860" s="277">
        <f t="shared" si="1652"/>
        <v>0</v>
      </c>
      <c r="R5860" s="277">
        <f t="shared" si="1652"/>
        <v>3500</v>
      </c>
      <c r="S5860" s="277">
        <f t="shared" si="1652"/>
        <v>13000</v>
      </c>
      <c r="T5860" s="277">
        <f t="shared" si="1652"/>
        <v>0</v>
      </c>
      <c r="U5860" s="277">
        <v>69500</v>
      </c>
      <c r="V5860" s="277">
        <v>40500</v>
      </c>
      <c r="W5860" s="277">
        <f>SUM(W5854)</f>
        <v>0</v>
      </c>
      <c r="X5860" s="277">
        <f t="shared" si="1652"/>
        <v>0</v>
      </c>
      <c r="Y5860" s="277">
        <f t="shared" si="1652"/>
        <v>0</v>
      </c>
      <c r="Z5860" s="277">
        <f t="shared" si="1652"/>
        <v>0</v>
      </c>
      <c r="AA5860" s="277">
        <f t="shared" si="1652"/>
        <v>0</v>
      </c>
      <c r="AB5860" s="277">
        <f t="shared" si="1652"/>
        <v>0</v>
      </c>
      <c r="AC5860" s="277">
        <f t="shared" si="1652"/>
        <v>0</v>
      </c>
      <c r="AD5860" s="277">
        <f t="shared" si="1652"/>
        <v>0</v>
      </c>
      <c r="AE5860" s="277">
        <f t="shared" si="1652"/>
        <v>0</v>
      </c>
      <c r="AF5860" s="277">
        <f t="shared" si="1652"/>
        <v>0</v>
      </c>
      <c r="AG5860" s="277">
        <f t="shared" si="1652"/>
        <v>0</v>
      </c>
      <c r="AH5860" s="277">
        <v>0</v>
      </c>
      <c r="AI5860" s="277">
        <v>0</v>
      </c>
      <c r="AJ5860" s="277">
        <f>SUM(AJ5854)</f>
        <v>6820</v>
      </c>
      <c r="AK5860" s="277">
        <f t="shared" si="1652"/>
        <v>0</v>
      </c>
      <c r="AL5860" s="277">
        <f t="shared" si="1652"/>
        <v>0</v>
      </c>
      <c r="AM5860" s="277">
        <f t="shared" si="1652"/>
        <v>0</v>
      </c>
      <c r="AN5860" s="277">
        <f t="shared" si="1652"/>
        <v>320</v>
      </c>
      <c r="AO5860" s="277">
        <f t="shared" si="1652"/>
        <v>0</v>
      </c>
      <c r="AP5860" s="277">
        <f t="shared" si="1652"/>
        <v>6500</v>
      </c>
      <c r="AQ5860" s="277">
        <f t="shared" si="1652"/>
        <v>0</v>
      </c>
      <c r="AR5860" s="277">
        <f t="shared" si="1652"/>
        <v>0</v>
      </c>
      <c r="AS5860" s="277">
        <f t="shared" si="1652"/>
        <v>0</v>
      </c>
      <c r="AT5860" s="277">
        <f t="shared" si="1652"/>
        <v>0</v>
      </c>
      <c r="AU5860" s="277">
        <v>6820</v>
      </c>
      <c r="AV5860" s="277">
        <v>0</v>
      </c>
      <c r="AW5860" s="277">
        <f>U5860+AH5860+AU5860</f>
        <v>76320</v>
      </c>
    </row>
    <row r="5861" spans="1:49">
      <c r="A5861" s="48"/>
      <c r="B5861" s="42"/>
      <c r="C5861" s="42"/>
      <c r="D5861" s="42"/>
      <c r="E5861" s="531"/>
      <c r="F5861" s="50"/>
      <c r="G5861" s="50"/>
      <c r="H5861" s="50"/>
      <c r="I5861" s="276"/>
      <c r="J5861" s="277"/>
      <c r="K5861" s="277"/>
      <c r="L5861" s="277"/>
      <c r="M5861" s="277"/>
      <c r="N5861" s="277"/>
      <c r="O5861" s="277"/>
      <c r="P5861" s="277"/>
      <c r="Q5861" s="277"/>
      <c r="R5861" s="277"/>
      <c r="S5861" s="277"/>
      <c r="T5861" s="277"/>
      <c r="U5861" s="277">
        <v>0</v>
      </c>
      <c r="V5861" s="277">
        <v>0</v>
      </c>
      <c r="W5861" s="277"/>
      <c r="X5861" s="277"/>
      <c r="Y5861" s="277"/>
      <c r="Z5861" s="277"/>
      <c r="AA5861" s="277"/>
      <c r="AB5861" s="277"/>
      <c r="AC5861" s="277"/>
      <c r="AD5861" s="277"/>
      <c r="AE5861" s="277"/>
      <c r="AF5861" s="277"/>
      <c r="AG5861" s="277"/>
      <c r="AH5861" s="277">
        <v>0</v>
      </c>
      <c r="AI5861" s="277">
        <v>0</v>
      </c>
      <c r="AJ5861" s="277"/>
      <c r="AK5861" s="277"/>
      <c r="AL5861" s="277"/>
      <c r="AM5861" s="277"/>
      <c r="AN5861" s="277"/>
      <c r="AO5861" s="277"/>
      <c r="AP5861" s="277"/>
      <c r="AQ5861" s="277"/>
      <c r="AR5861" s="277"/>
      <c r="AS5861" s="277"/>
      <c r="AT5861" s="277"/>
      <c r="AU5861" s="277">
        <v>0</v>
      </c>
      <c r="AV5861" s="277">
        <v>0</v>
      </c>
      <c r="AW5861" s="277">
        <f>U5861+AH5861+AU5861</f>
        <v>0</v>
      </c>
    </row>
    <row r="5862" spans="1:49">
      <c r="A5862" s="48"/>
      <c r="B5862" s="42"/>
      <c r="C5862" s="42"/>
      <c r="D5862" s="42"/>
      <c r="E5862" s="531"/>
      <c r="F5862" s="50"/>
      <c r="G5862" s="50"/>
      <c r="H5862" s="50"/>
      <c r="I5862" s="276"/>
      <c r="J5862" s="277"/>
      <c r="K5862" s="277"/>
      <c r="L5862" s="277"/>
      <c r="M5862" s="277"/>
      <c r="N5862" s="277"/>
      <c r="O5862" s="277"/>
      <c r="P5862" s="277"/>
      <c r="Q5862" s="277"/>
      <c r="R5862" s="277"/>
      <c r="S5862" s="277"/>
      <c r="T5862" s="277"/>
      <c r="U5862" s="277">
        <v>0</v>
      </c>
      <c r="V5862" s="277">
        <v>0</v>
      </c>
      <c r="W5862" s="277"/>
      <c r="X5862" s="277"/>
      <c r="Y5862" s="277"/>
      <c r="Z5862" s="277"/>
      <c r="AA5862" s="277"/>
      <c r="AB5862" s="277"/>
      <c r="AC5862" s="277"/>
      <c r="AD5862" s="277"/>
      <c r="AE5862" s="277"/>
      <c r="AF5862" s="277"/>
      <c r="AG5862" s="277"/>
      <c r="AH5862" s="277">
        <v>0</v>
      </c>
      <c r="AI5862" s="277">
        <v>0</v>
      </c>
      <c r="AJ5862" s="277"/>
      <c r="AK5862" s="277"/>
      <c r="AL5862" s="277"/>
      <c r="AM5862" s="277"/>
      <c r="AN5862" s="277"/>
      <c r="AO5862" s="277"/>
      <c r="AP5862" s="277"/>
      <c r="AQ5862" s="277"/>
      <c r="AR5862" s="277"/>
      <c r="AS5862" s="277"/>
      <c r="AT5862" s="277"/>
      <c r="AU5862" s="277">
        <v>0</v>
      </c>
      <c r="AV5862" s="277">
        <v>0</v>
      </c>
      <c r="AW5862" s="277">
        <f>U5862+AH5862+AU5862</f>
        <v>0</v>
      </c>
    </row>
    <row r="5863" spans="1:49">
      <c r="A5863" s="48"/>
      <c r="B5863" s="42"/>
      <c r="C5863" s="42"/>
      <c r="D5863" s="42"/>
      <c r="E5863" s="531"/>
      <c r="F5863" s="50"/>
      <c r="G5863" s="50"/>
      <c r="H5863" s="50"/>
      <c r="I5863" s="276"/>
      <c r="J5863" s="277"/>
      <c r="K5863" s="277"/>
      <c r="L5863" s="277"/>
      <c r="M5863" s="277"/>
      <c r="N5863" s="277"/>
      <c r="O5863" s="277"/>
      <c r="P5863" s="277"/>
      <c r="Q5863" s="277"/>
      <c r="R5863" s="277"/>
      <c r="S5863" s="277"/>
      <c r="T5863" s="277"/>
      <c r="U5863" s="277">
        <v>0</v>
      </c>
      <c r="V5863" s="277">
        <v>0</v>
      </c>
      <c r="W5863" s="277"/>
      <c r="X5863" s="277"/>
      <c r="Y5863" s="277"/>
      <c r="Z5863" s="277"/>
      <c r="AA5863" s="277"/>
      <c r="AB5863" s="277"/>
      <c r="AC5863" s="277"/>
      <c r="AD5863" s="277"/>
      <c r="AE5863" s="277"/>
      <c r="AF5863" s="277"/>
      <c r="AG5863" s="277"/>
      <c r="AH5863" s="277">
        <v>0</v>
      </c>
      <c r="AI5863" s="277">
        <v>0</v>
      </c>
      <c r="AJ5863" s="277"/>
      <c r="AK5863" s="277"/>
      <c r="AL5863" s="277"/>
      <c r="AM5863" s="277"/>
      <c r="AN5863" s="277"/>
      <c r="AO5863" s="277"/>
      <c r="AP5863" s="277"/>
      <c r="AQ5863" s="277"/>
      <c r="AR5863" s="277"/>
      <c r="AS5863" s="277"/>
      <c r="AT5863" s="277"/>
      <c r="AU5863" s="277">
        <v>0</v>
      </c>
      <c r="AV5863" s="277">
        <v>0</v>
      </c>
      <c r="AW5863" s="277">
        <f>U5863+AH5863+AU5863</f>
        <v>0</v>
      </c>
    </row>
    <row r="5864" spans="1:49">
      <c r="A5864" s="48"/>
      <c r="B5864" s="42"/>
      <c r="C5864" s="42"/>
      <c r="D5864" s="42"/>
      <c r="E5864" s="531"/>
      <c r="F5864" s="50"/>
      <c r="G5864" s="50"/>
      <c r="H5864" s="50"/>
      <c r="I5864" s="276" t="s">
        <v>1631</v>
      </c>
      <c r="J5864" s="277">
        <f>SUM(J5860:J5863)</f>
        <v>110000</v>
      </c>
      <c r="K5864" s="277">
        <f t="shared" ref="K5864:AT5864" si="1653">SUM(K5860:K5863)</f>
        <v>0</v>
      </c>
      <c r="L5864" s="277">
        <f t="shared" si="1653"/>
        <v>15000</v>
      </c>
      <c r="M5864" s="277">
        <f t="shared" si="1653"/>
        <v>15000</v>
      </c>
      <c r="N5864" s="277">
        <f t="shared" si="1653"/>
        <v>7500</v>
      </c>
      <c r="O5864" s="277">
        <f t="shared" si="1653"/>
        <v>8000</v>
      </c>
      <c r="P5864" s="277">
        <f t="shared" si="1653"/>
        <v>7500</v>
      </c>
      <c r="Q5864" s="277">
        <f t="shared" si="1653"/>
        <v>0</v>
      </c>
      <c r="R5864" s="277">
        <f t="shared" si="1653"/>
        <v>3500</v>
      </c>
      <c r="S5864" s="277">
        <f t="shared" si="1653"/>
        <v>13000</v>
      </c>
      <c r="T5864" s="277">
        <f t="shared" si="1653"/>
        <v>0</v>
      </c>
      <c r="U5864" s="277">
        <v>69500</v>
      </c>
      <c r="V5864" s="277">
        <v>40500</v>
      </c>
      <c r="W5864" s="277">
        <f>SUM(W5860:W5863)</f>
        <v>0</v>
      </c>
      <c r="X5864" s="277">
        <f t="shared" si="1653"/>
        <v>0</v>
      </c>
      <c r="Y5864" s="277">
        <f t="shared" si="1653"/>
        <v>0</v>
      </c>
      <c r="Z5864" s="277">
        <f t="shared" si="1653"/>
        <v>0</v>
      </c>
      <c r="AA5864" s="277">
        <f t="shared" si="1653"/>
        <v>0</v>
      </c>
      <c r="AB5864" s="277">
        <f t="shared" si="1653"/>
        <v>0</v>
      </c>
      <c r="AC5864" s="277">
        <f t="shared" si="1653"/>
        <v>0</v>
      </c>
      <c r="AD5864" s="277">
        <f t="shared" si="1653"/>
        <v>0</v>
      </c>
      <c r="AE5864" s="277">
        <f t="shared" si="1653"/>
        <v>0</v>
      </c>
      <c r="AF5864" s="277">
        <f t="shared" si="1653"/>
        <v>0</v>
      </c>
      <c r="AG5864" s="277">
        <f t="shared" si="1653"/>
        <v>0</v>
      </c>
      <c r="AH5864" s="277">
        <v>0</v>
      </c>
      <c r="AI5864" s="277">
        <v>0</v>
      </c>
      <c r="AJ5864" s="277">
        <f>SUM(AJ5860:AJ5863)</f>
        <v>6820</v>
      </c>
      <c r="AK5864" s="277">
        <f t="shared" si="1653"/>
        <v>0</v>
      </c>
      <c r="AL5864" s="277">
        <f t="shared" si="1653"/>
        <v>0</v>
      </c>
      <c r="AM5864" s="277">
        <f t="shared" si="1653"/>
        <v>0</v>
      </c>
      <c r="AN5864" s="277">
        <f t="shared" si="1653"/>
        <v>320</v>
      </c>
      <c r="AO5864" s="277">
        <f t="shared" si="1653"/>
        <v>0</v>
      </c>
      <c r="AP5864" s="277">
        <f t="shared" si="1653"/>
        <v>6500</v>
      </c>
      <c r="AQ5864" s="277">
        <f t="shared" si="1653"/>
        <v>0</v>
      </c>
      <c r="AR5864" s="277">
        <f t="shared" si="1653"/>
        <v>0</v>
      </c>
      <c r="AS5864" s="277">
        <f t="shared" si="1653"/>
        <v>0</v>
      </c>
      <c r="AT5864" s="277">
        <f t="shared" si="1653"/>
        <v>0</v>
      </c>
      <c r="AU5864" s="277">
        <v>6820</v>
      </c>
      <c r="AV5864" s="277">
        <v>0</v>
      </c>
      <c r="AW5864" s="277">
        <f>U5864+AH5864+AU5864</f>
        <v>76320</v>
      </c>
    </row>
    <row r="5865" spans="1:49">
      <c r="A5865" s="48"/>
      <c r="B5865" s="42"/>
      <c r="C5865" s="42"/>
      <c r="D5865" s="42"/>
      <c r="E5865" s="531"/>
      <c r="F5865" s="50"/>
      <c r="G5865" s="50"/>
      <c r="H5865" s="50"/>
      <c r="I5865" s="146"/>
      <c r="J5865" s="29"/>
      <c r="K5865" s="29"/>
      <c r="L5865" s="29"/>
      <c r="M5865" s="29"/>
      <c r="N5865" s="29"/>
      <c r="O5865" s="29"/>
      <c r="P5865" s="29"/>
      <c r="Q5865" s="29"/>
      <c r="R5865" s="29"/>
      <c r="S5865" s="29"/>
      <c r="T5865" s="29"/>
      <c r="U5865" s="29"/>
      <c r="V5865" s="29"/>
      <c r="W5865" s="29"/>
      <c r="X5865" s="29"/>
      <c r="Y5865" s="29"/>
      <c r="Z5865" s="29"/>
      <c r="AA5865" s="29"/>
      <c r="AB5865" s="29"/>
      <c r="AC5865" s="29"/>
      <c r="AD5865" s="29"/>
      <c r="AE5865" s="29"/>
      <c r="AF5865" s="29"/>
      <c r="AG5865" s="29"/>
      <c r="AH5865" s="29"/>
      <c r="AI5865" s="29"/>
      <c r="AJ5865" s="29"/>
      <c r="AK5865" s="29"/>
      <c r="AL5865" s="29"/>
      <c r="AM5865" s="29"/>
      <c r="AN5865" s="29"/>
      <c r="AO5865" s="29"/>
      <c r="AP5865" s="29"/>
      <c r="AQ5865" s="29"/>
      <c r="AR5865" s="29"/>
      <c r="AS5865" s="29"/>
      <c r="AT5865" s="29"/>
      <c r="AU5865" s="29"/>
      <c r="AV5865" s="29"/>
      <c r="AW5865" s="29"/>
    </row>
    <row r="5866" spans="1:49">
      <c r="A5866" s="48"/>
      <c r="B5866" s="42"/>
      <c r="C5866" s="42"/>
      <c r="D5866" s="42"/>
      <c r="E5866" s="531"/>
      <c r="F5866" s="50"/>
      <c r="G5866" s="50"/>
      <c r="H5866" s="50"/>
      <c r="I5866" s="113"/>
    </row>
    <row r="5867" spans="1:49" ht="16.5" thickBot="1">
      <c r="A5867" s="78" t="s">
        <v>2146</v>
      </c>
      <c r="B5867" s="78"/>
      <c r="C5867" s="78"/>
      <c r="D5867" s="463"/>
      <c r="E5867" s="539"/>
      <c r="F5867" s="129"/>
      <c r="G5867" s="129"/>
      <c r="H5867" s="129"/>
      <c r="I5867" s="103"/>
    </row>
    <row r="5868" spans="1:49" s="151" customFormat="1" ht="36" customHeight="1" thickTop="1" thickBot="1">
      <c r="A5868" s="147" t="s">
        <v>2079</v>
      </c>
      <c r="B5868" s="5" t="s">
        <v>2080</v>
      </c>
      <c r="C5868" s="5" t="s">
        <v>1335</v>
      </c>
      <c r="D5868" s="450"/>
      <c r="E5868" s="148" t="s">
        <v>1570</v>
      </c>
      <c r="F5868" s="149" t="s">
        <v>1438</v>
      </c>
      <c r="G5868" s="149"/>
      <c r="H5868" s="149" t="s">
        <v>2332</v>
      </c>
      <c r="I5868" s="5" t="s">
        <v>856</v>
      </c>
      <c r="J5868" s="364" t="s">
        <v>2891</v>
      </c>
      <c r="K5868" s="364" t="s">
        <v>2879</v>
      </c>
      <c r="L5868" s="364" t="s">
        <v>2880</v>
      </c>
      <c r="M5868" s="364" t="s">
        <v>2881</v>
      </c>
      <c r="N5868" s="364" t="s">
        <v>2882</v>
      </c>
      <c r="O5868" s="364" t="s">
        <v>2883</v>
      </c>
      <c r="P5868" s="364" t="s">
        <v>2884</v>
      </c>
      <c r="Q5868" s="364" t="s">
        <v>2885</v>
      </c>
      <c r="R5868" s="364" t="s">
        <v>2886</v>
      </c>
      <c r="S5868" s="364" t="s">
        <v>2887</v>
      </c>
      <c r="T5868" s="364" t="s">
        <v>2888</v>
      </c>
      <c r="U5868" s="364" t="s">
        <v>2889</v>
      </c>
      <c r="V5868" s="364" t="s">
        <v>2890</v>
      </c>
      <c r="W5868" s="365" t="s">
        <v>2893</v>
      </c>
      <c r="X5868" s="365" t="s">
        <v>2879</v>
      </c>
      <c r="Y5868" s="365" t="s">
        <v>2880</v>
      </c>
      <c r="Z5868" s="365" t="s">
        <v>2881</v>
      </c>
      <c r="AA5868" s="365" t="s">
        <v>2882</v>
      </c>
      <c r="AB5868" s="365" t="s">
        <v>2883</v>
      </c>
      <c r="AC5868" s="365" t="s">
        <v>2884</v>
      </c>
      <c r="AD5868" s="365" t="s">
        <v>2885</v>
      </c>
      <c r="AE5868" s="365" t="s">
        <v>2886</v>
      </c>
      <c r="AF5868" s="365" t="s">
        <v>2887</v>
      </c>
      <c r="AG5868" s="365" t="s">
        <v>2888</v>
      </c>
      <c r="AH5868" s="365" t="s">
        <v>2889</v>
      </c>
      <c r="AI5868" s="365" t="s">
        <v>2890</v>
      </c>
      <c r="AJ5868" s="366" t="s">
        <v>2892</v>
      </c>
      <c r="AK5868" s="366" t="s">
        <v>2879</v>
      </c>
      <c r="AL5868" s="366" t="s">
        <v>2880</v>
      </c>
      <c r="AM5868" s="366" t="s">
        <v>2881</v>
      </c>
      <c r="AN5868" s="366" t="s">
        <v>2882</v>
      </c>
      <c r="AO5868" s="366" t="s">
        <v>2883</v>
      </c>
      <c r="AP5868" s="366" t="s">
        <v>2884</v>
      </c>
      <c r="AQ5868" s="366" t="s">
        <v>2885</v>
      </c>
      <c r="AR5868" s="366" t="s">
        <v>2886</v>
      </c>
      <c r="AS5868" s="366" t="s">
        <v>2887</v>
      </c>
      <c r="AT5868" s="366" t="s">
        <v>2888</v>
      </c>
      <c r="AU5868" s="366" t="s">
        <v>2889</v>
      </c>
      <c r="AV5868" s="366" t="s">
        <v>2890</v>
      </c>
      <c r="AW5868" s="368" t="s">
        <v>2895</v>
      </c>
    </row>
    <row r="5869" spans="1:49">
      <c r="A5869" s="33"/>
      <c r="B5869" s="34"/>
      <c r="C5869" s="34"/>
      <c r="D5869" s="34"/>
      <c r="E5869" s="35"/>
      <c r="F5869" s="36"/>
      <c r="G5869" s="36"/>
      <c r="H5869" s="36"/>
      <c r="I5869" s="34"/>
      <c r="J5869" s="202" t="s">
        <v>1224</v>
      </c>
      <c r="K5869" s="202">
        <v>1</v>
      </c>
      <c r="L5869" s="202">
        <v>2</v>
      </c>
      <c r="M5869" s="202">
        <v>3</v>
      </c>
      <c r="N5869" s="202">
        <v>4</v>
      </c>
      <c r="O5869" s="202">
        <v>5</v>
      </c>
      <c r="P5869" s="202">
        <v>6</v>
      </c>
      <c r="Q5869" s="202">
        <v>7</v>
      </c>
      <c r="R5869" s="202">
        <v>8</v>
      </c>
      <c r="S5869" s="202">
        <v>9</v>
      </c>
      <c r="T5869" s="202">
        <v>10</v>
      </c>
      <c r="U5869" s="202">
        <v>13</v>
      </c>
      <c r="V5869" s="202">
        <v>14</v>
      </c>
      <c r="W5869" s="202" t="s">
        <v>1224</v>
      </c>
      <c r="X5869" s="202">
        <v>1</v>
      </c>
      <c r="Y5869" s="202">
        <v>2</v>
      </c>
      <c r="Z5869" s="202">
        <v>3</v>
      </c>
      <c r="AA5869" s="202">
        <v>4</v>
      </c>
      <c r="AB5869" s="202">
        <v>5</v>
      </c>
      <c r="AC5869" s="202">
        <v>6</v>
      </c>
      <c r="AD5869" s="202">
        <v>7</v>
      </c>
      <c r="AE5869" s="202">
        <v>8</v>
      </c>
      <c r="AF5869" s="202">
        <v>9</v>
      </c>
      <c r="AG5869" s="202">
        <v>10</v>
      </c>
      <c r="AH5869" s="202">
        <v>13</v>
      </c>
      <c r="AI5869" s="202">
        <v>14</v>
      </c>
      <c r="AJ5869" s="202" t="s">
        <v>1224</v>
      </c>
      <c r="AK5869" s="202">
        <v>1</v>
      </c>
      <c r="AL5869" s="202">
        <v>2</v>
      </c>
      <c r="AM5869" s="202">
        <v>3</v>
      </c>
      <c r="AN5869" s="202">
        <v>4</v>
      </c>
      <c r="AO5869" s="202">
        <v>5</v>
      </c>
      <c r="AP5869" s="202">
        <v>6</v>
      </c>
      <c r="AQ5869" s="202">
        <v>7</v>
      </c>
      <c r="AR5869" s="202">
        <v>8</v>
      </c>
      <c r="AS5869" s="202">
        <v>9</v>
      </c>
      <c r="AT5869" s="202">
        <v>10</v>
      </c>
      <c r="AU5869" s="202">
        <v>13</v>
      </c>
      <c r="AV5869" s="202">
        <v>14</v>
      </c>
      <c r="AW5869" s="202">
        <v>15</v>
      </c>
    </row>
    <row r="5870" spans="1:49">
      <c r="A5870" s="37"/>
      <c r="B5870" s="38"/>
      <c r="C5870" s="38"/>
      <c r="D5870" s="38"/>
      <c r="E5870" s="60"/>
      <c r="F5870" s="61"/>
      <c r="G5870" s="61"/>
      <c r="H5870" s="61"/>
      <c r="I5870" s="38"/>
      <c r="J5870" s="134"/>
      <c r="K5870" s="134"/>
      <c r="L5870" s="134"/>
      <c r="M5870" s="134"/>
      <c r="N5870" s="134"/>
      <c r="O5870" s="134"/>
      <c r="P5870" s="134"/>
      <c r="Q5870" s="134"/>
      <c r="R5870" s="134"/>
      <c r="S5870" s="134"/>
      <c r="T5870" s="134"/>
      <c r="U5870" s="134"/>
      <c r="V5870" s="134"/>
      <c r="W5870" s="134"/>
      <c r="X5870" s="134"/>
      <c r="Y5870" s="134"/>
      <c r="Z5870" s="134"/>
      <c r="AA5870" s="134"/>
      <c r="AB5870" s="134"/>
      <c r="AC5870" s="134"/>
      <c r="AD5870" s="134"/>
      <c r="AE5870" s="134"/>
      <c r="AF5870" s="134"/>
      <c r="AG5870" s="134"/>
      <c r="AH5870" s="134"/>
      <c r="AI5870" s="134"/>
      <c r="AJ5870" s="134"/>
      <c r="AK5870" s="134"/>
      <c r="AL5870" s="134"/>
      <c r="AM5870" s="134"/>
      <c r="AN5870" s="134"/>
      <c r="AO5870" s="134"/>
      <c r="AP5870" s="134"/>
      <c r="AQ5870" s="134"/>
      <c r="AR5870" s="134"/>
      <c r="AS5870" s="134"/>
      <c r="AT5870" s="134"/>
      <c r="AU5870" s="134"/>
      <c r="AV5870" s="134"/>
      <c r="AW5870" s="134"/>
    </row>
    <row r="5871" spans="1:49">
      <c r="A5871" s="92" t="s">
        <v>797</v>
      </c>
      <c r="B5871" s="93" t="s">
        <v>1031</v>
      </c>
      <c r="C5871" s="93" t="s">
        <v>995</v>
      </c>
      <c r="D5871" s="460"/>
      <c r="E5871" s="531"/>
      <c r="F5871" s="50"/>
      <c r="G5871" s="50"/>
      <c r="H5871" s="50"/>
      <c r="I5871" s="41" t="s">
        <v>1369</v>
      </c>
      <c r="J5871" s="28"/>
      <c r="K5871" s="28"/>
      <c r="L5871" s="28"/>
      <c r="M5871" s="28"/>
      <c r="N5871" s="28"/>
      <c r="O5871" s="28"/>
      <c r="P5871" s="28"/>
      <c r="Q5871" s="28"/>
      <c r="R5871" s="28"/>
      <c r="S5871" s="28"/>
      <c r="T5871" s="28"/>
      <c r="U5871" s="28"/>
      <c r="V5871" s="28"/>
      <c r="W5871" s="28"/>
      <c r="X5871" s="28"/>
      <c r="Y5871" s="28"/>
      <c r="Z5871" s="28"/>
      <c r="AA5871" s="28"/>
      <c r="AB5871" s="28"/>
      <c r="AC5871" s="28"/>
      <c r="AD5871" s="28"/>
      <c r="AE5871" s="28"/>
      <c r="AF5871" s="28"/>
      <c r="AG5871" s="28"/>
      <c r="AH5871" s="28"/>
      <c r="AI5871" s="28"/>
      <c r="AJ5871" s="28"/>
      <c r="AK5871" s="28"/>
      <c r="AL5871" s="28"/>
      <c r="AM5871" s="28"/>
      <c r="AN5871" s="28"/>
      <c r="AO5871" s="28"/>
      <c r="AP5871" s="28"/>
      <c r="AQ5871" s="28"/>
      <c r="AR5871" s="28"/>
      <c r="AS5871" s="28"/>
      <c r="AT5871" s="28"/>
      <c r="AU5871" s="28"/>
      <c r="AV5871" s="28"/>
      <c r="AW5871" s="28"/>
    </row>
    <row r="5872" spans="1:49">
      <c r="A5872" s="48"/>
      <c r="B5872" s="260"/>
      <c r="C5872" s="260"/>
      <c r="D5872" s="369"/>
      <c r="E5872" s="531"/>
      <c r="F5872" s="50"/>
      <c r="G5872" s="50"/>
      <c r="H5872" s="50"/>
      <c r="I5872" s="108"/>
      <c r="J5872" s="28"/>
      <c r="K5872" s="28"/>
      <c r="L5872" s="28"/>
      <c r="M5872" s="28"/>
      <c r="N5872" s="28"/>
      <c r="O5872" s="28"/>
      <c r="P5872" s="28"/>
      <c r="Q5872" s="28"/>
      <c r="R5872" s="28"/>
      <c r="S5872" s="28"/>
      <c r="T5872" s="28"/>
      <c r="U5872" s="28"/>
      <c r="V5872" s="28"/>
      <c r="W5872" s="28"/>
      <c r="X5872" s="28"/>
      <c r="Y5872" s="28"/>
      <c r="Z5872" s="28"/>
      <c r="AA5872" s="28"/>
      <c r="AB5872" s="28"/>
      <c r="AC5872" s="28"/>
      <c r="AD5872" s="28"/>
      <c r="AE5872" s="28"/>
      <c r="AF5872" s="28"/>
      <c r="AG5872" s="28"/>
      <c r="AH5872" s="28"/>
      <c r="AI5872" s="28"/>
      <c r="AJ5872" s="28"/>
      <c r="AK5872" s="28"/>
      <c r="AL5872" s="28"/>
      <c r="AM5872" s="28"/>
      <c r="AN5872" s="28"/>
      <c r="AO5872" s="28"/>
      <c r="AP5872" s="28"/>
      <c r="AQ5872" s="28"/>
      <c r="AR5872" s="28"/>
      <c r="AS5872" s="28"/>
      <c r="AT5872" s="28"/>
      <c r="AU5872" s="28"/>
      <c r="AV5872" s="28"/>
      <c r="AW5872" s="28"/>
    </row>
    <row r="5873" spans="1:49">
      <c r="A5873" s="48"/>
      <c r="B5873" s="42"/>
      <c r="C5873" s="42"/>
      <c r="D5873" s="42"/>
      <c r="E5873" s="531"/>
      <c r="F5873" s="50"/>
      <c r="G5873" s="50"/>
      <c r="H5873" s="50"/>
      <c r="I5873" s="49" t="s">
        <v>1559</v>
      </c>
      <c r="J5873" s="12">
        <f>SUM(J5874,J5882,J5884)</f>
        <v>0</v>
      </c>
      <c r="K5873" s="12">
        <f t="shared" ref="K5873:AT5873" si="1654">SUM(K5874,K5882,K5884)</f>
        <v>0</v>
      </c>
      <c r="L5873" s="12">
        <f t="shared" si="1654"/>
        <v>0</v>
      </c>
      <c r="M5873" s="12">
        <f t="shared" si="1654"/>
        <v>0</v>
      </c>
      <c r="N5873" s="12">
        <f t="shared" si="1654"/>
        <v>0</v>
      </c>
      <c r="O5873" s="12">
        <f t="shared" si="1654"/>
        <v>0</v>
      </c>
      <c r="P5873" s="12">
        <f t="shared" si="1654"/>
        <v>0</v>
      </c>
      <c r="Q5873" s="12">
        <f t="shared" si="1654"/>
        <v>0</v>
      </c>
      <c r="R5873" s="12">
        <f t="shared" si="1654"/>
        <v>0</v>
      </c>
      <c r="S5873" s="12">
        <f t="shared" si="1654"/>
        <v>0</v>
      </c>
      <c r="T5873" s="12">
        <f t="shared" si="1654"/>
        <v>0</v>
      </c>
      <c r="U5873" s="12">
        <v>0</v>
      </c>
      <c r="V5873" s="12">
        <v>0</v>
      </c>
      <c r="W5873" s="12">
        <f>SUM(W5874,W5882,W5884)</f>
        <v>1000</v>
      </c>
      <c r="X5873" s="12">
        <f t="shared" si="1654"/>
        <v>0</v>
      </c>
      <c r="Y5873" s="12">
        <f t="shared" si="1654"/>
        <v>0</v>
      </c>
      <c r="Z5873" s="12">
        <f t="shared" si="1654"/>
        <v>0</v>
      </c>
      <c r="AA5873" s="12">
        <f t="shared" si="1654"/>
        <v>0</v>
      </c>
      <c r="AB5873" s="12">
        <f t="shared" si="1654"/>
        <v>0</v>
      </c>
      <c r="AC5873" s="12">
        <f t="shared" si="1654"/>
        <v>0</v>
      </c>
      <c r="AD5873" s="12">
        <f t="shared" si="1654"/>
        <v>0</v>
      </c>
      <c r="AE5873" s="12">
        <f t="shared" si="1654"/>
        <v>0</v>
      </c>
      <c r="AF5873" s="12">
        <f t="shared" si="1654"/>
        <v>0</v>
      </c>
      <c r="AG5873" s="12">
        <f t="shared" si="1654"/>
        <v>0</v>
      </c>
      <c r="AH5873" s="12">
        <v>0</v>
      </c>
      <c r="AI5873" s="12">
        <v>1000</v>
      </c>
      <c r="AJ5873" s="12">
        <f>SUM(AJ5874,AJ5882,AJ5884)</f>
        <v>0</v>
      </c>
      <c r="AK5873" s="12">
        <f t="shared" si="1654"/>
        <v>0</v>
      </c>
      <c r="AL5873" s="12">
        <f t="shared" si="1654"/>
        <v>0</v>
      </c>
      <c r="AM5873" s="12">
        <f t="shared" si="1654"/>
        <v>0</v>
      </c>
      <c r="AN5873" s="12">
        <f t="shared" si="1654"/>
        <v>0</v>
      </c>
      <c r="AO5873" s="12">
        <f t="shared" si="1654"/>
        <v>0</v>
      </c>
      <c r="AP5873" s="12">
        <f t="shared" si="1654"/>
        <v>0</v>
      </c>
      <c r="AQ5873" s="12">
        <f t="shared" si="1654"/>
        <v>0</v>
      </c>
      <c r="AR5873" s="12">
        <f t="shared" si="1654"/>
        <v>0</v>
      </c>
      <c r="AS5873" s="12">
        <f t="shared" si="1654"/>
        <v>0</v>
      </c>
      <c r="AT5873" s="12">
        <f t="shared" si="1654"/>
        <v>0</v>
      </c>
      <c r="AU5873" s="12">
        <v>0</v>
      </c>
      <c r="AV5873" s="12">
        <v>0</v>
      </c>
      <c r="AW5873" s="12">
        <f t="shared" ref="AW5873:AW5902" si="1655">U5873+AH5873+AU5873</f>
        <v>0</v>
      </c>
    </row>
    <row r="5874" spans="1:49">
      <c r="A5874" s="44" t="s">
        <v>797</v>
      </c>
      <c r="B5874" s="45" t="s">
        <v>1031</v>
      </c>
      <c r="C5874" s="45" t="s">
        <v>995</v>
      </c>
      <c r="D5874" s="452" t="s">
        <v>3008</v>
      </c>
      <c r="E5874" s="213" t="s">
        <v>771</v>
      </c>
      <c r="F5874" s="65"/>
      <c r="G5874" s="65"/>
      <c r="H5874" s="65"/>
      <c r="I5874" s="260" t="s">
        <v>1500</v>
      </c>
      <c r="J5874" s="9">
        <f>SUM(J5875:J5876)</f>
        <v>0</v>
      </c>
      <c r="K5874" s="9">
        <f t="shared" ref="K5874:AT5874" si="1656">SUM(K5875:K5876)</f>
        <v>0</v>
      </c>
      <c r="L5874" s="9">
        <f t="shared" si="1656"/>
        <v>0</v>
      </c>
      <c r="M5874" s="9">
        <f t="shared" si="1656"/>
        <v>0</v>
      </c>
      <c r="N5874" s="9">
        <f t="shared" si="1656"/>
        <v>0</v>
      </c>
      <c r="O5874" s="9">
        <f t="shared" si="1656"/>
        <v>0</v>
      </c>
      <c r="P5874" s="9">
        <f t="shared" si="1656"/>
        <v>0</v>
      </c>
      <c r="Q5874" s="9">
        <f t="shared" si="1656"/>
        <v>0</v>
      </c>
      <c r="R5874" s="9">
        <f t="shared" si="1656"/>
        <v>0</v>
      </c>
      <c r="S5874" s="9">
        <f t="shared" si="1656"/>
        <v>0</v>
      </c>
      <c r="T5874" s="9">
        <f t="shared" si="1656"/>
        <v>0</v>
      </c>
      <c r="U5874" s="9">
        <v>0</v>
      </c>
      <c r="V5874" s="9">
        <v>0</v>
      </c>
      <c r="W5874" s="9">
        <f>SUM(W5875:W5876)</f>
        <v>0</v>
      </c>
      <c r="X5874" s="9">
        <f t="shared" si="1656"/>
        <v>0</v>
      </c>
      <c r="Y5874" s="9">
        <f t="shared" si="1656"/>
        <v>0</v>
      </c>
      <c r="Z5874" s="9">
        <f t="shared" si="1656"/>
        <v>0</v>
      </c>
      <c r="AA5874" s="9">
        <f t="shared" si="1656"/>
        <v>0</v>
      </c>
      <c r="AB5874" s="9">
        <f t="shared" si="1656"/>
        <v>0</v>
      </c>
      <c r="AC5874" s="9">
        <f t="shared" si="1656"/>
        <v>0</v>
      </c>
      <c r="AD5874" s="9">
        <f t="shared" si="1656"/>
        <v>0</v>
      </c>
      <c r="AE5874" s="9">
        <f t="shared" si="1656"/>
        <v>0</v>
      </c>
      <c r="AF5874" s="9">
        <f t="shared" si="1656"/>
        <v>0</v>
      </c>
      <c r="AG5874" s="9">
        <f t="shared" si="1656"/>
        <v>0</v>
      </c>
      <c r="AH5874" s="9">
        <v>0</v>
      </c>
      <c r="AI5874" s="9">
        <v>0</v>
      </c>
      <c r="AJ5874" s="9">
        <f>SUM(AJ5875:AJ5876)</f>
        <v>0</v>
      </c>
      <c r="AK5874" s="9">
        <f t="shared" si="1656"/>
        <v>0</v>
      </c>
      <c r="AL5874" s="9">
        <f t="shared" si="1656"/>
        <v>0</v>
      </c>
      <c r="AM5874" s="9">
        <f t="shared" si="1656"/>
        <v>0</v>
      </c>
      <c r="AN5874" s="9">
        <f t="shared" si="1656"/>
        <v>0</v>
      </c>
      <c r="AO5874" s="9">
        <f t="shared" si="1656"/>
        <v>0</v>
      </c>
      <c r="AP5874" s="9">
        <f t="shared" si="1656"/>
        <v>0</v>
      </c>
      <c r="AQ5874" s="9">
        <f t="shared" si="1656"/>
        <v>0</v>
      </c>
      <c r="AR5874" s="9">
        <f t="shared" si="1656"/>
        <v>0</v>
      </c>
      <c r="AS5874" s="9">
        <f t="shared" si="1656"/>
        <v>0</v>
      </c>
      <c r="AT5874" s="9">
        <f t="shared" si="1656"/>
        <v>0</v>
      </c>
      <c r="AU5874" s="9">
        <v>0</v>
      </c>
      <c r="AV5874" s="9">
        <v>0</v>
      </c>
      <c r="AW5874" s="9">
        <f t="shared" si="1655"/>
        <v>0</v>
      </c>
    </row>
    <row r="5875" spans="1:49">
      <c r="A5875" s="44" t="s">
        <v>797</v>
      </c>
      <c r="B5875" s="45" t="s">
        <v>1031</v>
      </c>
      <c r="C5875" s="45" t="s">
        <v>995</v>
      </c>
      <c r="D5875" s="452" t="s">
        <v>3008</v>
      </c>
      <c r="E5875" s="367" t="s">
        <v>834</v>
      </c>
      <c r="F5875" s="50"/>
      <c r="G5875" s="468" t="s">
        <v>3076</v>
      </c>
      <c r="H5875" s="50" t="s">
        <v>2334</v>
      </c>
      <c r="I5875" s="42" t="s">
        <v>1165</v>
      </c>
      <c r="U5875" s="15">
        <v>0</v>
      </c>
      <c r="V5875" s="15">
        <v>0</v>
      </c>
      <c r="AH5875" s="15">
        <v>0</v>
      </c>
      <c r="AI5875" s="15">
        <v>0</v>
      </c>
      <c r="AU5875" s="15">
        <v>0</v>
      </c>
      <c r="AV5875" s="15">
        <v>0</v>
      </c>
      <c r="AW5875" s="15">
        <f t="shared" si="1655"/>
        <v>0</v>
      </c>
    </row>
    <row r="5876" spans="1:49">
      <c r="A5876" s="44" t="s">
        <v>797</v>
      </c>
      <c r="B5876" s="45" t="s">
        <v>1031</v>
      </c>
      <c r="C5876" s="45" t="s">
        <v>995</v>
      </c>
      <c r="D5876" s="452" t="s">
        <v>3008</v>
      </c>
      <c r="E5876" s="367" t="s">
        <v>772</v>
      </c>
      <c r="F5876" s="50"/>
      <c r="G5876" s="468" t="s">
        <v>3076</v>
      </c>
      <c r="H5876" s="50" t="s">
        <v>2334</v>
      </c>
      <c r="I5876" s="42" t="s">
        <v>1227</v>
      </c>
      <c r="J5876" s="15">
        <f>SUM(J5877:J5881)</f>
        <v>0</v>
      </c>
      <c r="K5876" s="15">
        <f t="shared" ref="K5876:AT5876" si="1657">SUM(K5877:K5881)</f>
        <v>0</v>
      </c>
      <c r="L5876" s="15">
        <f t="shared" si="1657"/>
        <v>0</v>
      </c>
      <c r="M5876" s="15">
        <f t="shared" si="1657"/>
        <v>0</v>
      </c>
      <c r="N5876" s="15">
        <f t="shared" si="1657"/>
        <v>0</v>
      </c>
      <c r="O5876" s="15">
        <f t="shared" si="1657"/>
        <v>0</v>
      </c>
      <c r="P5876" s="15">
        <f t="shared" si="1657"/>
        <v>0</v>
      </c>
      <c r="Q5876" s="15">
        <f t="shared" si="1657"/>
        <v>0</v>
      </c>
      <c r="R5876" s="15">
        <f t="shared" si="1657"/>
        <v>0</v>
      </c>
      <c r="S5876" s="15">
        <f t="shared" si="1657"/>
        <v>0</v>
      </c>
      <c r="T5876" s="15">
        <f t="shared" si="1657"/>
        <v>0</v>
      </c>
      <c r="U5876" s="15">
        <v>0</v>
      </c>
      <c r="V5876" s="15">
        <v>0</v>
      </c>
      <c r="W5876" s="15">
        <f>SUM(W5877:W5881)</f>
        <v>0</v>
      </c>
      <c r="X5876" s="15">
        <f t="shared" si="1657"/>
        <v>0</v>
      </c>
      <c r="Y5876" s="15">
        <f t="shared" si="1657"/>
        <v>0</v>
      </c>
      <c r="Z5876" s="15">
        <f t="shared" si="1657"/>
        <v>0</v>
      </c>
      <c r="AA5876" s="15">
        <f t="shared" si="1657"/>
        <v>0</v>
      </c>
      <c r="AB5876" s="15">
        <f t="shared" si="1657"/>
        <v>0</v>
      </c>
      <c r="AC5876" s="15">
        <f t="shared" si="1657"/>
        <v>0</v>
      </c>
      <c r="AD5876" s="15">
        <f t="shared" si="1657"/>
        <v>0</v>
      </c>
      <c r="AE5876" s="15">
        <f t="shared" si="1657"/>
        <v>0</v>
      </c>
      <c r="AF5876" s="15">
        <f t="shared" si="1657"/>
        <v>0</v>
      </c>
      <c r="AG5876" s="15">
        <f t="shared" si="1657"/>
        <v>0</v>
      </c>
      <c r="AH5876" s="15">
        <v>0</v>
      </c>
      <c r="AI5876" s="15">
        <v>0</v>
      </c>
      <c r="AJ5876" s="15">
        <f>SUM(AJ5877:AJ5881)</f>
        <v>0</v>
      </c>
      <c r="AK5876" s="15">
        <f t="shared" si="1657"/>
        <v>0</v>
      </c>
      <c r="AL5876" s="15">
        <f t="shared" si="1657"/>
        <v>0</v>
      </c>
      <c r="AM5876" s="15">
        <f t="shared" si="1657"/>
        <v>0</v>
      </c>
      <c r="AN5876" s="15">
        <f t="shared" si="1657"/>
        <v>0</v>
      </c>
      <c r="AO5876" s="15">
        <f t="shared" si="1657"/>
        <v>0</v>
      </c>
      <c r="AP5876" s="15">
        <f t="shared" si="1657"/>
        <v>0</v>
      </c>
      <c r="AQ5876" s="15">
        <f t="shared" si="1657"/>
        <v>0</v>
      </c>
      <c r="AR5876" s="15">
        <f t="shared" si="1657"/>
        <v>0</v>
      </c>
      <c r="AS5876" s="15">
        <f t="shared" si="1657"/>
        <v>0</v>
      </c>
      <c r="AT5876" s="15">
        <f t="shared" si="1657"/>
        <v>0</v>
      </c>
      <c r="AU5876" s="15">
        <v>0</v>
      </c>
      <c r="AV5876" s="15">
        <v>0</v>
      </c>
      <c r="AW5876" s="15">
        <f t="shared" si="1655"/>
        <v>0</v>
      </c>
    </row>
    <row r="5877" spans="1:49" s="144" customFormat="1">
      <c r="A5877" s="44" t="s">
        <v>797</v>
      </c>
      <c r="B5877" s="45" t="s">
        <v>1031</v>
      </c>
      <c r="C5877" s="45" t="s">
        <v>995</v>
      </c>
      <c r="D5877" s="452" t="s">
        <v>3008</v>
      </c>
      <c r="E5877" s="140" t="s">
        <v>850</v>
      </c>
      <c r="F5877" s="141" t="s">
        <v>1764</v>
      </c>
      <c r="G5877" s="468" t="s">
        <v>3076</v>
      </c>
      <c r="H5877" s="50" t="s">
        <v>2334</v>
      </c>
      <c r="I5877" s="142" t="s">
        <v>1119</v>
      </c>
      <c r="J5877" s="15"/>
      <c r="K5877" s="15"/>
      <c r="L5877" s="15"/>
      <c r="M5877" s="15"/>
      <c r="N5877" s="15"/>
      <c r="O5877" s="15"/>
      <c r="P5877" s="15"/>
      <c r="Q5877" s="15"/>
      <c r="R5877" s="15"/>
      <c r="S5877" s="15"/>
      <c r="T5877" s="15"/>
      <c r="U5877" s="15">
        <v>0</v>
      </c>
      <c r="V5877" s="15">
        <v>0</v>
      </c>
      <c r="W5877" s="15"/>
      <c r="X5877" s="15"/>
      <c r="Y5877" s="15"/>
      <c r="Z5877" s="15"/>
      <c r="AA5877" s="15"/>
      <c r="AB5877" s="15"/>
      <c r="AC5877" s="15"/>
      <c r="AD5877" s="15"/>
      <c r="AE5877" s="15"/>
      <c r="AF5877" s="15"/>
      <c r="AG5877" s="15"/>
      <c r="AH5877" s="15">
        <v>0</v>
      </c>
      <c r="AI5877" s="15">
        <v>0</v>
      </c>
      <c r="AJ5877" s="15"/>
      <c r="AK5877" s="15"/>
      <c r="AL5877" s="15"/>
      <c r="AM5877" s="15"/>
      <c r="AN5877" s="15"/>
      <c r="AO5877" s="15"/>
      <c r="AP5877" s="15"/>
      <c r="AQ5877" s="15"/>
      <c r="AR5877" s="15"/>
      <c r="AS5877" s="15"/>
      <c r="AT5877" s="15"/>
      <c r="AU5877" s="15">
        <v>0</v>
      </c>
      <c r="AV5877" s="15">
        <v>0</v>
      </c>
      <c r="AW5877" s="15">
        <f t="shared" si="1655"/>
        <v>0</v>
      </c>
    </row>
    <row r="5878" spans="1:49" s="144" customFormat="1">
      <c r="A5878" s="44" t="s">
        <v>797</v>
      </c>
      <c r="B5878" s="45" t="s">
        <v>1031</v>
      </c>
      <c r="C5878" s="45" t="s">
        <v>995</v>
      </c>
      <c r="D5878" s="452" t="s">
        <v>3008</v>
      </c>
      <c r="E5878" s="140" t="s">
        <v>851</v>
      </c>
      <c r="F5878" s="141" t="s">
        <v>1765</v>
      </c>
      <c r="G5878" s="468" t="s">
        <v>3076</v>
      </c>
      <c r="H5878" s="50" t="s">
        <v>2334</v>
      </c>
      <c r="I5878" s="142" t="s">
        <v>1290</v>
      </c>
      <c r="J5878" s="15"/>
      <c r="K5878" s="15"/>
      <c r="L5878" s="15"/>
      <c r="M5878" s="15"/>
      <c r="N5878" s="15"/>
      <c r="O5878" s="15"/>
      <c r="P5878" s="15"/>
      <c r="Q5878" s="15"/>
      <c r="R5878" s="15"/>
      <c r="S5878" s="15"/>
      <c r="T5878" s="15"/>
      <c r="U5878" s="15">
        <v>0</v>
      </c>
      <c r="V5878" s="15">
        <v>0</v>
      </c>
      <c r="W5878" s="15"/>
      <c r="X5878" s="15"/>
      <c r="Y5878" s="15"/>
      <c r="Z5878" s="15"/>
      <c r="AA5878" s="15"/>
      <c r="AB5878" s="15"/>
      <c r="AC5878" s="15"/>
      <c r="AD5878" s="15"/>
      <c r="AE5878" s="15"/>
      <c r="AF5878" s="15"/>
      <c r="AG5878" s="15"/>
      <c r="AH5878" s="15">
        <v>0</v>
      </c>
      <c r="AI5878" s="15">
        <v>0</v>
      </c>
      <c r="AJ5878" s="15"/>
      <c r="AK5878" s="15"/>
      <c r="AL5878" s="15"/>
      <c r="AM5878" s="15"/>
      <c r="AN5878" s="15"/>
      <c r="AO5878" s="15"/>
      <c r="AP5878" s="15"/>
      <c r="AQ5878" s="15"/>
      <c r="AR5878" s="15"/>
      <c r="AS5878" s="15"/>
      <c r="AT5878" s="15"/>
      <c r="AU5878" s="15">
        <v>0</v>
      </c>
      <c r="AV5878" s="15">
        <v>0</v>
      </c>
      <c r="AW5878" s="15">
        <f t="shared" si="1655"/>
        <v>0</v>
      </c>
    </row>
    <row r="5879" spans="1:49" s="144" customFormat="1">
      <c r="A5879" s="44" t="s">
        <v>797</v>
      </c>
      <c r="B5879" s="45" t="s">
        <v>1031</v>
      </c>
      <c r="C5879" s="45" t="s">
        <v>995</v>
      </c>
      <c r="D5879" s="452" t="s">
        <v>3008</v>
      </c>
      <c r="E5879" s="140" t="s">
        <v>852</v>
      </c>
      <c r="F5879" s="141" t="s">
        <v>1766</v>
      </c>
      <c r="G5879" s="468" t="s">
        <v>3076</v>
      </c>
      <c r="H5879" s="50" t="s">
        <v>2334</v>
      </c>
      <c r="I5879" s="142" t="s">
        <v>1733</v>
      </c>
      <c r="J5879" s="15"/>
      <c r="K5879" s="15"/>
      <c r="L5879" s="15"/>
      <c r="M5879" s="15"/>
      <c r="N5879" s="15"/>
      <c r="O5879" s="15"/>
      <c r="P5879" s="15"/>
      <c r="Q5879" s="15"/>
      <c r="R5879" s="15"/>
      <c r="S5879" s="15"/>
      <c r="T5879" s="15"/>
      <c r="U5879" s="15">
        <v>0</v>
      </c>
      <c r="V5879" s="15">
        <v>0</v>
      </c>
      <c r="W5879" s="15"/>
      <c r="X5879" s="15"/>
      <c r="Y5879" s="15"/>
      <c r="Z5879" s="15"/>
      <c r="AA5879" s="15"/>
      <c r="AB5879" s="15"/>
      <c r="AC5879" s="15"/>
      <c r="AD5879" s="15"/>
      <c r="AE5879" s="15"/>
      <c r="AF5879" s="15"/>
      <c r="AG5879" s="15"/>
      <c r="AH5879" s="15">
        <v>0</v>
      </c>
      <c r="AI5879" s="15">
        <v>0</v>
      </c>
      <c r="AJ5879" s="15"/>
      <c r="AK5879" s="15"/>
      <c r="AL5879" s="15"/>
      <c r="AM5879" s="15"/>
      <c r="AN5879" s="15"/>
      <c r="AO5879" s="15"/>
      <c r="AP5879" s="15"/>
      <c r="AQ5879" s="15"/>
      <c r="AR5879" s="15"/>
      <c r="AS5879" s="15"/>
      <c r="AT5879" s="15"/>
      <c r="AU5879" s="15">
        <v>0</v>
      </c>
      <c r="AV5879" s="15">
        <v>0</v>
      </c>
      <c r="AW5879" s="15">
        <f t="shared" si="1655"/>
        <v>0</v>
      </c>
    </row>
    <row r="5880" spans="1:49" s="144" customFormat="1">
      <c r="A5880" s="44" t="s">
        <v>797</v>
      </c>
      <c r="B5880" s="45" t="s">
        <v>1031</v>
      </c>
      <c r="C5880" s="45" t="s">
        <v>995</v>
      </c>
      <c r="D5880" s="452" t="s">
        <v>3008</v>
      </c>
      <c r="E5880" s="140" t="s">
        <v>853</v>
      </c>
      <c r="F5880" s="141" t="s">
        <v>1767</v>
      </c>
      <c r="G5880" s="468" t="s">
        <v>3076</v>
      </c>
      <c r="H5880" s="50" t="s">
        <v>2334</v>
      </c>
      <c r="I5880" s="142" t="s">
        <v>1734</v>
      </c>
      <c r="J5880" s="15"/>
      <c r="K5880" s="15"/>
      <c r="L5880" s="15"/>
      <c r="M5880" s="15"/>
      <c r="N5880" s="15"/>
      <c r="O5880" s="15"/>
      <c r="P5880" s="15"/>
      <c r="Q5880" s="15"/>
      <c r="R5880" s="15"/>
      <c r="S5880" s="15"/>
      <c r="T5880" s="15"/>
      <c r="U5880" s="15">
        <v>0</v>
      </c>
      <c r="V5880" s="15">
        <v>0</v>
      </c>
      <c r="W5880" s="15"/>
      <c r="X5880" s="15"/>
      <c r="Y5880" s="15"/>
      <c r="Z5880" s="15"/>
      <c r="AA5880" s="15"/>
      <c r="AB5880" s="15"/>
      <c r="AC5880" s="15"/>
      <c r="AD5880" s="15"/>
      <c r="AE5880" s="15"/>
      <c r="AF5880" s="15"/>
      <c r="AG5880" s="15"/>
      <c r="AH5880" s="15">
        <v>0</v>
      </c>
      <c r="AI5880" s="15">
        <v>0</v>
      </c>
      <c r="AJ5880" s="15"/>
      <c r="AK5880" s="15"/>
      <c r="AL5880" s="15"/>
      <c r="AM5880" s="15"/>
      <c r="AN5880" s="15"/>
      <c r="AO5880" s="15"/>
      <c r="AP5880" s="15"/>
      <c r="AQ5880" s="15"/>
      <c r="AR5880" s="15"/>
      <c r="AS5880" s="15"/>
      <c r="AT5880" s="15"/>
      <c r="AU5880" s="15">
        <v>0</v>
      </c>
      <c r="AV5880" s="15">
        <v>0</v>
      </c>
      <c r="AW5880" s="15">
        <f t="shared" si="1655"/>
        <v>0</v>
      </c>
    </row>
    <row r="5881" spans="1:49" s="144" customFormat="1">
      <c r="A5881" s="44" t="s">
        <v>797</v>
      </c>
      <c r="B5881" s="45" t="s">
        <v>1031</v>
      </c>
      <c r="C5881" s="45" t="s">
        <v>995</v>
      </c>
      <c r="D5881" s="452" t="s">
        <v>3008</v>
      </c>
      <c r="E5881" s="140" t="s">
        <v>854</v>
      </c>
      <c r="F5881" s="141" t="s">
        <v>1768</v>
      </c>
      <c r="G5881" s="468" t="s">
        <v>3076</v>
      </c>
      <c r="H5881" s="50" t="s">
        <v>2334</v>
      </c>
      <c r="I5881" s="142" t="s">
        <v>1735</v>
      </c>
      <c r="J5881" s="15"/>
      <c r="K5881" s="15"/>
      <c r="L5881" s="15"/>
      <c r="M5881" s="15"/>
      <c r="N5881" s="15"/>
      <c r="O5881" s="15"/>
      <c r="P5881" s="15"/>
      <c r="Q5881" s="15"/>
      <c r="R5881" s="15"/>
      <c r="S5881" s="15"/>
      <c r="T5881" s="15"/>
      <c r="U5881" s="15">
        <v>0</v>
      </c>
      <c r="V5881" s="15">
        <v>0</v>
      </c>
      <c r="W5881" s="15"/>
      <c r="X5881" s="15"/>
      <c r="Y5881" s="15"/>
      <c r="Z5881" s="15"/>
      <c r="AA5881" s="15"/>
      <c r="AB5881" s="15"/>
      <c r="AC5881" s="15"/>
      <c r="AD5881" s="15"/>
      <c r="AE5881" s="15"/>
      <c r="AF5881" s="15"/>
      <c r="AG5881" s="15"/>
      <c r="AH5881" s="15">
        <v>0</v>
      </c>
      <c r="AI5881" s="15">
        <v>0</v>
      </c>
      <c r="AJ5881" s="15"/>
      <c r="AK5881" s="15"/>
      <c r="AL5881" s="15"/>
      <c r="AM5881" s="15"/>
      <c r="AN5881" s="15"/>
      <c r="AO5881" s="15"/>
      <c r="AP5881" s="15"/>
      <c r="AQ5881" s="15"/>
      <c r="AR5881" s="15"/>
      <c r="AS5881" s="15"/>
      <c r="AT5881" s="15"/>
      <c r="AU5881" s="15">
        <v>0</v>
      </c>
      <c r="AV5881" s="15">
        <v>0</v>
      </c>
      <c r="AW5881" s="15">
        <f t="shared" si="1655"/>
        <v>0</v>
      </c>
    </row>
    <row r="5882" spans="1:49">
      <c r="A5882" s="44" t="s">
        <v>797</v>
      </c>
      <c r="B5882" s="45" t="s">
        <v>1031</v>
      </c>
      <c r="C5882" s="45" t="s">
        <v>995</v>
      </c>
      <c r="D5882" s="452" t="s">
        <v>3008</v>
      </c>
      <c r="E5882" s="213" t="s">
        <v>773</v>
      </c>
      <c r="F5882" s="65"/>
      <c r="G5882" s="65"/>
      <c r="H5882" s="65"/>
      <c r="I5882" s="260" t="s">
        <v>1362</v>
      </c>
      <c r="J5882" s="9">
        <f>SUM(J5883)</f>
        <v>0</v>
      </c>
      <c r="K5882" s="9">
        <f t="shared" ref="K5882:AT5882" si="1658">SUM(K5883)</f>
        <v>0</v>
      </c>
      <c r="L5882" s="9">
        <f t="shared" si="1658"/>
        <v>0</v>
      </c>
      <c r="M5882" s="9">
        <f t="shared" si="1658"/>
        <v>0</v>
      </c>
      <c r="N5882" s="9">
        <f t="shared" si="1658"/>
        <v>0</v>
      </c>
      <c r="O5882" s="9">
        <f t="shared" si="1658"/>
        <v>0</v>
      </c>
      <c r="P5882" s="9">
        <f t="shared" si="1658"/>
        <v>0</v>
      </c>
      <c r="Q5882" s="9">
        <f t="shared" si="1658"/>
        <v>0</v>
      </c>
      <c r="R5882" s="9">
        <f t="shared" si="1658"/>
        <v>0</v>
      </c>
      <c r="S5882" s="9">
        <f t="shared" si="1658"/>
        <v>0</v>
      </c>
      <c r="T5882" s="9">
        <f t="shared" si="1658"/>
        <v>0</v>
      </c>
      <c r="U5882" s="9">
        <v>0</v>
      </c>
      <c r="V5882" s="9">
        <v>0</v>
      </c>
      <c r="W5882" s="9">
        <f>SUM(W5883)</f>
        <v>0</v>
      </c>
      <c r="X5882" s="9">
        <f t="shared" si="1658"/>
        <v>0</v>
      </c>
      <c r="Y5882" s="9">
        <f t="shared" si="1658"/>
        <v>0</v>
      </c>
      <c r="Z5882" s="9">
        <f t="shared" si="1658"/>
        <v>0</v>
      </c>
      <c r="AA5882" s="9">
        <f t="shared" si="1658"/>
        <v>0</v>
      </c>
      <c r="AB5882" s="9">
        <f t="shared" si="1658"/>
        <v>0</v>
      </c>
      <c r="AC5882" s="9">
        <f t="shared" si="1658"/>
        <v>0</v>
      </c>
      <c r="AD5882" s="9">
        <f t="shared" si="1658"/>
        <v>0</v>
      </c>
      <c r="AE5882" s="9">
        <f t="shared" si="1658"/>
        <v>0</v>
      </c>
      <c r="AF5882" s="9">
        <f t="shared" si="1658"/>
        <v>0</v>
      </c>
      <c r="AG5882" s="9">
        <f t="shared" si="1658"/>
        <v>0</v>
      </c>
      <c r="AH5882" s="9">
        <v>0</v>
      </c>
      <c r="AI5882" s="9">
        <v>0</v>
      </c>
      <c r="AJ5882" s="9">
        <f>SUM(AJ5883)</f>
        <v>0</v>
      </c>
      <c r="AK5882" s="9">
        <f t="shared" si="1658"/>
        <v>0</v>
      </c>
      <c r="AL5882" s="9">
        <f t="shared" si="1658"/>
        <v>0</v>
      </c>
      <c r="AM5882" s="9">
        <f t="shared" si="1658"/>
        <v>0</v>
      </c>
      <c r="AN5882" s="9">
        <f t="shared" si="1658"/>
        <v>0</v>
      </c>
      <c r="AO5882" s="9">
        <f t="shared" si="1658"/>
        <v>0</v>
      </c>
      <c r="AP5882" s="9">
        <f t="shared" si="1658"/>
        <v>0</v>
      </c>
      <c r="AQ5882" s="9">
        <f t="shared" si="1658"/>
        <v>0</v>
      </c>
      <c r="AR5882" s="9">
        <f t="shared" si="1658"/>
        <v>0</v>
      </c>
      <c r="AS5882" s="9">
        <f t="shared" si="1658"/>
        <v>0</v>
      </c>
      <c r="AT5882" s="9">
        <f t="shared" si="1658"/>
        <v>0</v>
      </c>
      <c r="AU5882" s="9">
        <v>0</v>
      </c>
      <c r="AV5882" s="9">
        <v>0</v>
      </c>
      <c r="AW5882" s="9">
        <f t="shared" si="1655"/>
        <v>0</v>
      </c>
    </row>
    <row r="5883" spans="1:49">
      <c r="A5883" s="44" t="s">
        <v>797</v>
      </c>
      <c r="B5883" s="45" t="s">
        <v>1031</v>
      </c>
      <c r="C5883" s="45" t="s">
        <v>995</v>
      </c>
      <c r="D5883" s="452" t="s">
        <v>3008</v>
      </c>
      <c r="E5883" s="367" t="s">
        <v>785</v>
      </c>
      <c r="F5883" s="50"/>
      <c r="G5883" s="468" t="s">
        <v>3076</v>
      </c>
      <c r="H5883" s="50" t="s">
        <v>2334</v>
      </c>
      <c r="I5883" s="42" t="s">
        <v>1363</v>
      </c>
      <c r="U5883" s="15">
        <v>0</v>
      </c>
      <c r="V5883" s="15">
        <v>0</v>
      </c>
      <c r="AH5883" s="15">
        <v>0</v>
      </c>
      <c r="AI5883" s="15">
        <v>0</v>
      </c>
      <c r="AU5883" s="15">
        <v>0</v>
      </c>
      <c r="AV5883" s="15">
        <v>0</v>
      </c>
      <c r="AW5883" s="15">
        <f t="shared" si="1655"/>
        <v>0</v>
      </c>
    </row>
    <row r="5884" spans="1:49">
      <c r="A5884" s="44" t="s">
        <v>797</v>
      </c>
      <c r="B5884" s="45" t="s">
        <v>1031</v>
      </c>
      <c r="C5884" s="45" t="s">
        <v>995</v>
      </c>
      <c r="D5884" s="452" t="s">
        <v>3008</v>
      </c>
      <c r="E5884" s="213" t="s">
        <v>1364</v>
      </c>
      <c r="F5884" s="65"/>
      <c r="G5884" s="65"/>
      <c r="H5884" s="65"/>
      <c r="I5884" s="260" t="s">
        <v>2104</v>
      </c>
      <c r="J5884" s="9">
        <f>SUM(J5885:J5894)</f>
        <v>0</v>
      </c>
      <c r="K5884" s="9">
        <f t="shared" ref="K5884:AT5884" si="1659">SUM(K5885:K5894)</f>
        <v>0</v>
      </c>
      <c r="L5884" s="9">
        <f t="shared" si="1659"/>
        <v>0</v>
      </c>
      <c r="M5884" s="9">
        <f t="shared" si="1659"/>
        <v>0</v>
      </c>
      <c r="N5884" s="9">
        <f t="shared" si="1659"/>
        <v>0</v>
      </c>
      <c r="O5884" s="9">
        <f t="shared" si="1659"/>
        <v>0</v>
      </c>
      <c r="P5884" s="9">
        <f t="shared" si="1659"/>
        <v>0</v>
      </c>
      <c r="Q5884" s="9">
        <f t="shared" si="1659"/>
        <v>0</v>
      </c>
      <c r="R5884" s="9">
        <f t="shared" si="1659"/>
        <v>0</v>
      </c>
      <c r="S5884" s="9">
        <f t="shared" si="1659"/>
        <v>0</v>
      </c>
      <c r="T5884" s="9">
        <f t="shared" si="1659"/>
        <v>0</v>
      </c>
      <c r="U5884" s="9">
        <v>0</v>
      </c>
      <c r="V5884" s="9">
        <v>0</v>
      </c>
      <c r="W5884" s="9">
        <f>SUM(W5885:W5894)</f>
        <v>1000</v>
      </c>
      <c r="X5884" s="9">
        <f t="shared" si="1659"/>
        <v>0</v>
      </c>
      <c r="Y5884" s="9">
        <f t="shared" si="1659"/>
        <v>0</v>
      </c>
      <c r="Z5884" s="9">
        <f t="shared" si="1659"/>
        <v>0</v>
      </c>
      <c r="AA5884" s="9">
        <f t="shared" si="1659"/>
        <v>0</v>
      </c>
      <c r="AB5884" s="9">
        <f t="shared" si="1659"/>
        <v>0</v>
      </c>
      <c r="AC5884" s="9">
        <f t="shared" si="1659"/>
        <v>0</v>
      </c>
      <c r="AD5884" s="9">
        <f t="shared" si="1659"/>
        <v>0</v>
      </c>
      <c r="AE5884" s="9">
        <f t="shared" si="1659"/>
        <v>0</v>
      </c>
      <c r="AF5884" s="9">
        <f t="shared" si="1659"/>
        <v>0</v>
      </c>
      <c r="AG5884" s="9">
        <f t="shared" si="1659"/>
        <v>0</v>
      </c>
      <c r="AH5884" s="9">
        <v>0</v>
      </c>
      <c r="AI5884" s="9">
        <v>1000</v>
      </c>
      <c r="AJ5884" s="9">
        <f>SUM(AJ5885:AJ5894)</f>
        <v>0</v>
      </c>
      <c r="AK5884" s="9">
        <f t="shared" si="1659"/>
        <v>0</v>
      </c>
      <c r="AL5884" s="9">
        <f t="shared" si="1659"/>
        <v>0</v>
      </c>
      <c r="AM5884" s="9">
        <f t="shared" si="1659"/>
        <v>0</v>
      </c>
      <c r="AN5884" s="9">
        <f t="shared" si="1659"/>
        <v>0</v>
      </c>
      <c r="AO5884" s="9">
        <f t="shared" si="1659"/>
        <v>0</v>
      </c>
      <c r="AP5884" s="9">
        <f t="shared" si="1659"/>
        <v>0</v>
      </c>
      <c r="AQ5884" s="9">
        <f t="shared" si="1659"/>
        <v>0</v>
      </c>
      <c r="AR5884" s="9">
        <f t="shared" si="1659"/>
        <v>0</v>
      </c>
      <c r="AS5884" s="9">
        <f t="shared" si="1659"/>
        <v>0</v>
      </c>
      <c r="AT5884" s="9">
        <f t="shared" si="1659"/>
        <v>0</v>
      </c>
      <c r="AU5884" s="9">
        <v>0</v>
      </c>
      <c r="AV5884" s="9">
        <v>0</v>
      </c>
      <c r="AW5884" s="9">
        <f t="shared" si="1655"/>
        <v>0</v>
      </c>
    </row>
    <row r="5885" spans="1:49">
      <c r="A5885" s="44" t="s">
        <v>797</v>
      </c>
      <c r="B5885" s="45" t="s">
        <v>1031</v>
      </c>
      <c r="C5885" s="45" t="s">
        <v>995</v>
      </c>
      <c r="D5885" s="452" t="s">
        <v>3008</v>
      </c>
      <c r="E5885" s="367" t="s">
        <v>786</v>
      </c>
      <c r="F5885" s="50"/>
      <c r="G5885" s="468" t="s">
        <v>3076</v>
      </c>
      <c r="H5885" s="50" t="s">
        <v>2334</v>
      </c>
      <c r="I5885" s="42" t="s">
        <v>1191</v>
      </c>
      <c r="U5885" s="15">
        <v>0</v>
      </c>
      <c r="V5885" s="15">
        <v>0</v>
      </c>
      <c r="AH5885" s="15">
        <v>0</v>
      </c>
      <c r="AI5885" s="15">
        <v>0</v>
      </c>
      <c r="AU5885" s="15">
        <v>0</v>
      </c>
      <c r="AV5885" s="15">
        <v>0</v>
      </c>
      <c r="AW5885" s="15">
        <f t="shared" si="1655"/>
        <v>0</v>
      </c>
    </row>
    <row r="5886" spans="1:49">
      <c r="A5886" s="44" t="s">
        <v>797</v>
      </c>
      <c r="B5886" s="45" t="s">
        <v>1031</v>
      </c>
      <c r="C5886" s="45" t="s">
        <v>995</v>
      </c>
      <c r="D5886" s="452" t="s">
        <v>3008</v>
      </c>
      <c r="E5886" s="367" t="s">
        <v>1528</v>
      </c>
      <c r="F5886" s="50"/>
      <c r="G5886" s="468" t="s">
        <v>3076</v>
      </c>
      <c r="H5886" s="50" t="s">
        <v>2334</v>
      </c>
      <c r="I5886" s="42" t="s">
        <v>989</v>
      </c>
      <c r="U5886" s="15">
        <v>0</v>
      </c>
      <c r="V5886" s="15">
        <v>0</v>
      </c>
      <c r="AH5886" s="15">
        <v>0</v>
      </c>
      <c r="AI5886" s="15">
        <v>0</v>
      </c>
      <c r="AU5886" s="15">
        <v>0</v>
      </c>
      <c r="AV5886" s="15">
        <v>0</v>
      </c>
      <c r="AW5886" s="15">
        <f t="shared" si="1655"/>
        <v>0</v>
      </c>
    </row>
    <row r="5887" spans="1:49">
      <c r="A5887" s="44" t="s">
        <v>797</v>
      </c>
      <c r="B5887" s="45" t="s">
        <v>1031</v>
      </c>
      <c r="C5887" s="45" t="s">
        <v>995</v>
      </c>
      <c r="D5887" s="452" t="s">
        <v>3008</v>
      </c>
      <c r="E5887" s="367" t="s">
        <v>1679</v>
      </c>
      <c r="F5887" s="50"/>
      <c r="G5887" s="468" t="s">
        <v>3076</v>
      </c>
      <c r="H5887" s="50" t="s">
        <v>2334</v>
      </c>
      <c r="I5887" s="42" t="s">
        <v>1048</v>
      </c>
      <c r="U5887" s="15">
        <v>0</v>
      </c>
      <c r="V5887" s="15">
        <v>0</v>
      </c>
      <c r="AH5887" s="15">
        <v>0</v>
      </c>
      <c r="AI5887" s="15">
        <v>0</v>
      </c>
      <c r="AU5887" s="15">
        <v>0</v>
      </c>
      <c r="AV5887" s="15">
        <v>0</v>
      </c>
      <c r="AW5887" s="15">
        <f t="shared" si="1655"/>
        <v>0</v>
      </c>
    </row>
    <row r="5888" spans="1:49">
      <c r="A5888" s="44" t="s">
        <v>797</v>
      </c>
      <c r="B5888" s="45" t="s">
        <v>1031</v>
      </c>
      <c r="C5888" s="45" t="s">
        <v>995</v>
      </c>
      <c r="D5888" s="452" t="s">
        <v>3008</v>
      </c>
      <c r="E5888" s="367" t="s">
        <v>787</v>
      </c>
      <c r="F5888" s="50"/>
      <c r="G5888" s="468" t="s">
        <v>3076</v>
      </c>
      <c r="H5888" s="50" t="s">
        <v>2334</v>
      </c>
      <c r="I5888" s="42" t="s">
        <v>2078</v>
      </c>
      <c r="U5888" s="15">
        <v>0</v>
      </c>
      <c r="V5888" s="15">
        <v>0</v>
      </c>
      <c r="W5888" s="15">
        <v>1000</v>
      </c>
      <c r="AH5888" s="15">
        <v>0</v>
      </c>
      <c r="AI5888" s="15">
        <v>1000</v>
      </c>
      <c r="AU5888" s="15">
        <v>0</v>
      </c>
      <c r="AV5888" s="15">
        <v>0</v>
      </c>
      <c r="AW5888" s="15">
        <f t="shared" si="1655"/>
        <v>0</v>
      </c>
    </row>
    <row r="5889" spans="1:49">
      <c r="A5889" s="44" t="s">
        <v>797</v>
      </c>
      <c r="B5889" s="45" t="s">
        <v>1031</v>
      </c>
      <c r="C5889" s="45" t="s">
        <v>995</v>
      </c>
      <c r="D5889" s="452" t="s">
        <v>3008</v>
      </c>
      <c r="E5889" s="367" t="s">
        <v>1116</v>
      </c>
      <c r="F5889" s="50"/>
      <c r="G5889" s="468" t="s">
        <v>3076</v>
      </c>
      <c r="H5889" s="50" t="s">
        <v>2334</v>
      </c>
      <c r="I5889" s="42" t="s">
        <v>1487</v>
      </c>
      <c r="U5889" s="15">
        <v>0</v>
      </c>
      <c r="V5889" s="15">
        <v>0</v>
      </c>
      <c r="AH5889" s="15">
        <v>0</v>
      </c>
      <c r="AI5889" s="15">
        <v>0</v>
      </c>
      <c r="AU5889" s="15">
        <v>0</v>
      </c>
      <c r="AV5889" s="15">
        <v>0</v>
      </c>
      <c r="AW5889" s="15">
        <f t="shared" si="1655"/>
        <v>0</v>
      </c>
    </row>
    <row r="5890" spans="1:49">
      <c r="A5890" s="44" t="s">
        <v>797</v>
      </c>
      <c r="B5890" s="45" t="s">
        <v>1031</v>
      </c>
      <c r="C5890" s="45" t="s">
        <v>995</v>
      </c>
      <c r="D5890" s="452" t="s">
        <v>3008</v>
      </c>
      <c r="E5890" s="367" t="s">
        <v>1703</v>
      </c>
      <c r="F5890" s="50"/>
      <c r="G5890" s="468" t="s">
        <v>3076</v>
      </c>
      <c r="H5890" s="50" t="s">
        <v>2334</v>
      </c>
      <c r="I5890" s="42" t="s">
        <v>1047</v>
      </c>
      <c r="U5890" s="15">
        <v>0</v>
      </c>
      <c r="V5890" s="15">
        <v>0</v>
      </c>
      <c r="AH5890" s="15">
        <v>0</v>
      </c>
      <c r="AI5890" s="15">
        <v>0</v>
      </c>
      <c r="AU5890" s="15">
        <v>0</v>
      </c>
      <c r="AV5890" s="15">
        <v>0</v>
      </c>
      <c r="AW5890" s="15">
        <f t="shared" si="1655"/>
        <v>0</v>
      </c>
    </row>
    <row r="5891" spans="1:49">
      <c r="A5891" s="44" t="s">
        <v>797</v>
      </c>
      <c r="B5891" s="45" t="s">
        <v>1031</v>
      </c>
      <c r="C5891" s="45" t="s">
        <v>995</v>
      </c>
      <c r="D5891" s="452" t="s">
        <v>3008</v>
      </c>
      <c r="E5891" s="367" t="s">
        <v>826</v>
      </c>
      <c r="F5891" s="50"/>
      <c r="G5891" s="468" t="s">
        <v>3076</v>
      </c>
      <c r="H5891" s="50" t="s">
        <v>2334</v>
      </c>
      <c r="I5891" s="42" t="s">
        <v>935</v>
      </c>
      <c r="U5891" s="15">
        <v>0</v>
      </c>
      <c r="V5891" s="15">
        <v>0</v>
      </c>
      <c r="AH5891" s="15">
        <v>0</v>
      </c>
      <c r="AI5891" s="15">
        <v>0</v>
      </c>
      <c r="AU5891" s="15">
        <v>0</v>
      </c>
      <c r="AV5891" s="15">
        <v>0</v>
      </c>
      <c r="AW5891" s="15">
        <f t="shared" si="1655"/>
        <v>0</v>
      </c>
    </row>
    <row r="5892" spans="1:49">
      <c r="A5892" s="44" t="s">
        <v>797</v>
      </c>
      <c r="B5892" s="45" t="s">
        <v>1031</v>
      </c>
      <c r="C5892" s="45" t="s">
        <v>995</v>
      </c>
      <c r="D5892" s="452" t="s">
        <v>3008</v>
      </c>
      <c r="E5892" s="367" t="s">
        <v>1115</v>
      </c>
      <c r="F5892" s="50"/>
      <c r="G5892" s="468" t="s">
        <v>3076</v>
      </c>
      <c r="H5892" s="50" t="s">
        <v>2334</v>
      </c>
      <c r="I5892" s="42" t="s">
        <v>990</v>
      </c>
      <c r="U5892" s="15">
        <v>0</v>
      </c>
      <c r="V5892" s="15">
        <v>0</v>
      </c>
      <c r="AH5892" s="15">
        <v>0</v>
      </c>
      <c r="AI5892" s="15">
        <v>0</v>
      </c>
      <c r="AU5892" s="15">
        <v>0</v>
      </c>
      <c r="AV5892" s="15">
        <v>0</v>
      </c>
      <c r="AW5892" s="15">
        <f t="shared" si="1655"/>
        <v>0</v>
      </c>
    </row>
    <row r="5893" spans="1:49">
      <c r="A5893" s="44" t="s">
        <v>797</v>
      </c>
      <c r="B5893" s="45" t="s">
        <v>1031</v>
      </c>
      <c r="C5893" s="45" t="s">
        <v>995</v>
      </c>
      <c r="D5893" s="452" t="s">
        <v>3008</v>
      </c>
      <c r="E5893" s="367" t="s">
        <v>1677</v>
      </c>
      <c r="F5893" s="50"/>
      <c r="G5893" s="468" t="s">
        <v>3076</v>
      </c>
      <c r="H5893" s="50" t="s">
        <v>2334</v>
      </c>
      <c r="I5893" s="42" t="s">
        <v>1688</v>
      </c>
      <c r="U5893" s="15">
        <v>0</v>
      </c>
      <c r="V5893" s="15">
        <v>0</v>
      </c>
      <c r="AH5893" s="15">
        <v>0</v>
      </c>
      <c r="AI5893" s="15">
        <v>0</v>
      </c>
      <c r="AU5893" s="15">
        <v>0</v>
      </c>
      <c r="AV5893" s="15">
        <v>0</v>
      </c>
      <c r="AW5893" s="15">
        <f t="shared" si="1655"/>
        <v>0</v>
      </c>
    </row>
    <row r="5894" spans="1:49">
      <c r="A5894" s="44" t="s">
        <v>797</v>
      </c>
      <c r="B5894" s="45" t="s">
        <v>1031</v>
      </c>
      <c r="C5894" s="45" t="s">
        <v>995</v>
      </c>
      <c r="D5894" s="452" t="s">
        <v>3008</v>
      </c>
      <c r="E5894" s="367" t="s">
        <v>1677</v>
      </c>
      <c r="F5894" s="50" t="s">
        <v>1769</v>
      </c>
      <c r="G5894" s="468" t="s">
        <v>3076</v>
      </c>
      <c r="H5894" s="50" t="s">
        <v>2334</v>
      </c>
      <c r="I5894" s="42" t="s">
        <v>25</v>
      </c>
      <c r="U5894" s="15">
        <v>0</v>
      </c>
      <c r="V5894" s="15">
        <v>0</v>
      </c>
      <c r="AH5894" s="15">
        <v>0</v>
      </c>
      <c r="AI5894" s="15">
        <v>0</v>
      </c>
      <c r="AU5894" s="15">
        <v>0</v>
      </c>
      <c r="AV5894" s="15">
        <v>0</v>
      </c>
      <c r="AW5894" s="15">
        <f t="shared" si="1655"/>
        <v>0</v>
      </c>
    </row>
    <row r="5895" spans="1:49" s="52" customFormat="1">
      <c r="A5895" s="41"/>
      <c r="B5895" s="345"/>
      <c r="C5895" s="345"/>
      <c r="D5895" s="369"/>
      <c r="E5895" s="213"/>
      <c r="F5895" s="65"/>
      <c r="G5895" s="65"/>
      <c r="H5895" s="65"/>
      <c r="I5895" s="49" t="s">
        <v>3</v>
      </c>
      <c r="J5895" s="6">
        <f>SUM(J5896)</f>
        <v>0</v>
      </c>
      <c r="K5895" s="6">
        <f t="shared" ref="K5895:AT5896" si="1660">SUM(K5896)</f>
        <v>0</v>
      </c>
      <c r="L5895" s="6">
        <f t="shared" si="1660"/>
        <v>0</v>
      </c>
      <c r="M5895" s="6">
        <f t="shared" si="1660"/>
        <v>0</v>
      </c>
      <c r="N5895" s="6">
        <f t="shared" si="1660"/>
        <v>0</v>
      </c>
      <c r="O5895" s="6">
        <f t="shared" si="1660"/>
        <v>0</v>
      </c>
      <c r="P5895" s="6">
        <f t="shared" si="1660"/>
        <v>0</v>
      </c>
      <c r="Q5895" s="6">
        <f t="shared" si="1660"/>
        <v>0</v>
      </c>
      <c r="R5895" s="6">
        <f t="shared" si="1660"/>
        <v>0</v>
      </c>
      <c r="S5895" s="6">
        <f t="shared" si="1660"/>
        <v>0</v>
      </c>
      <c r="T5895" s="6">
        <f t="shared" si="1660"/>
        <v>0</v>
      </c>
      <c r="U5895" s="6">
        <v>0</v>
      </c>
      <c r="V5895" s="6">
        <v>0</v>
      </c>
      <c r="W5895" s="6">
        <f>SUM(W5896)</f>
        <v>0</v>
      </c>
      <c r="X5895" s="6">
        <f t="shared" si="1660"/>
        <v>0</v>
      </c>
      <c r="Y5895" s="6">
        <f t="shared" si="1660"/>
        <v>0</v>
      </c>
      <c r="Z5895" s="6">
        <f t="shared" si="1660"/>
        <v>0</v>
      </c>
      <c r="AA5895" s="6">
        <f t="shared" si="1660"/>
        <v>0</v>
      </c>
      <c r="AB5895" s="6">
        <f t="shared" si="1660"/>
        <v>0</v>
      </c>
      <c r="AC5895" s="6">
        <f t="shared" si="1660"/>
        <v>0</v>
      </c>
      <c r="AD5895" s="6">
        <f t="shared" si="1660"/>
        <v>0</v>
      </c>
      <c r="AE5895" s="6">
        <f t="shared" si="1660"/>
        <v>0</v>
      </c>
      <c r="AF5895" s="6">
        <f t="shared" si="1660"/>
        <v>0</v>
      </c>
      <c r="AG5895" s="6">
        <f t="shared" si="1660"/>
        <v>0</v>
      </c>
      <c r="AH5895" s="6">
        <v>0</v>
      </c>
      <c r="AI5895" s="6">
        <v>0</v>
      </c>
      <c r="AJ5895" s="6">
        <f>SUM(AJ5896)</f>
        <v>0</v>
      </c>
      <c r="AK5895" s="6">
        <f t="shared" si="1660"/>
        <v>0</v>
      </c>
      <c r="AL5895" s="6">
        <f t="shared" si="1660"/>
        <v>0</v>
      </c>
      <c r="AM5895" s="6">
        <f t="shared" si="1660"/>
        <v>0</v>
      </c>
      <c r="AN5895" s="6">
        <f t="shared" si="1660"/>
        <v>0</v>
      </c>
      <c r="AO5895" s="6">
        <f t="shared" si="1660"/>
        <v>0</v>
      </c>
      <c r="AP5895" s="6">
        <f t="shared" si="1660"/>
        <v>0</v>
      </c>
      <c r="AQ5895" s="6">
        <f t="shared" si="1660"/>
        <v>0</v>
      </c>
      <c r="AR5895" s="6">
        <f t="shared" si="1660"/>
        <v>0</v>
      </c>
      <c r="AS5895" s="6">
        <f t="shared" si="1660"/>
        <v>0</v>
      </c>
      <c r="AT5895" s="6">
        <f t="shared" si="1660"/>
        <v>0</v>
      </c>
      <c r="AU5895" s="6">
        <v>0</v>
      </c>
      <c r="AV5895" s="6">
        <v>0</v>
      </c>
      <c r="AW5895" s="6">
        <f t="shared" si="1655"/>
        <v>0</v>
      </c>
    </row>
    <row r="5896" spans="1:49" s="52" customFormat="1">
      <c r="A5896" s="44" t="s">
        <v>797</v>
      </c>
      <c r="B5896" s="45" t="s">
        <v>1031</v>
      </c>
      <c r="C5896" s="45" t="s">
        <v>995</v>
      </c>
      <c r="D5896" s="452" t="s">
        <v>3008</v>
      </c>
      <c r="E5896" s="213" t="s">
        <v>833</v>
      </c>
      <c r="F5896" s="65"/>
      <c r="G5896" s="65"/>
      <c r="H5896" s="65"/>
      <c r="I5896" s="53" t="s">
        <v>1</v>
      </c>
      <c r="J5896" s="200">
        <f>SUM(J5897)</f>
        <v>0</v>
      </c>
      <c r="K5896" s="200">
        <f t="shared" si="1660"/>
        <v>0</v>
      </c>
      <c r="L5896" s="200">
        <f t="shared" si="1660"/>
        <v>0</v>
      </c>
      <c r="M5896" s="200">
        <f t="shared" si="1660"/>
        <v>0</v>
      </c>
      <c r="N5896" s="200">
        <f t="shared" si="1660"/>
        <v>0</v>
      </c>
      <c r="O5896" s="200">
        <f t="shared" si="1660"/>
        <v>0</v>
      </c>
      <c r="P5896" s="200">
        <f t="shared" si="1660"/>
        <v>0</v>
      </c>
      <c r="Q5896" s="200">
        <f t="shared" si="1660"/>
        <v>0</v>
      </c>
      <c r="R5896" s="200">
        <f t="shared" si="1660"/>
        <v>0</v>
      </c>
      <c r="S5896" s="200">
        <f t="shared" si="1660"/>
        <v>0</v>
      </c>
      <c r="T5896" s="200">
        <f t="shared" si="1660"/>
        <v>0</v>
      </c>
      <c r="U5896" s="200">
        <v>0</v>
      </c>
      <c r="V5896" s="200">
        <v>0</v>
      </c>
      <c r="W5896" s="200">
        <f>SUM(W5897)</f>
        <v>0</v>
      </c>
      <c r="X5896" s="200">
        <f t="shared" si="1660"/>
        <v>0</v>
      </c>
      <c r="Y5896" s="200">
        <f t="shared" si="1660"/>
        <v>0</v>
      </c>
      <c r="Z5896" s="200">
        <f t="shared" si="1660"/>
        <v>0</v>
      </c>
      <c r="AA5896" s="200">
        <f t="shared" si="1660"/>
        <v>0</v>
      </c>
      <c r="AB5896" s="200">
        <f t="shared" si="1660"/>
        <v>0</v>
      </c>
      <c r="AC5896" s="200">
        <f t="shared" si="1660"/>
        <v>0</v>
      </c>
      <c r="AD5896" s="200">
        <f t="shared" si="1660"/>
        <v>0</v>
      </c>
      <c r="AE5896" s="200">
        <f t="shared" si="1660"/>
        <v>0</v>
      </c>
      <c r="AF5896" s="200">
        <f t="shared" si="1660"/>
        <v>0</v>
      </c>
      <c r="AG5896" s="200">
        <f t="shared" si="1660"/>
        <v>0</v>
      </c>
      <c r="AH5896" s="200">
        <v>0</v>
      </c>
      <c r="AI5896" s="200">
        <v>0</v>
      </c>
      <c r="AJ5896" s="200">
        <f>SUM(AJ5897)</f>
        <v>0</v>
      </c>
      <c r="AK5896" s="200">
        <f t="shared" si="1660"/>
        <v>0</v>
      </c>
      <c r="AL5896" s="200">
        <f t="shared" si="1660"/>
        <v>0</v>
      </c>
      <c r="AM5896" s="200">
        <f t="shared" si="1660"/>
        <v>0</v>
      </c>
      <c r="AN5896" s="200">
        <f t="shared" si="1660"/>
        <v>0</v>
      </c>
      <c r="AO5896" s="200">
        <f t="shared" si="1660"/>
        <v>0</v>
      </c>
      <c r="AP5896" s="200">
        <f t="shared" si="1660"/>
        <v>0</v>
      </c>
      <c r="AQ5896" s="200">
        <f t="shared" si="1660"/>
        <v>0</v>
      </c>
      <c r="AR5896" s="200">
        <f t="shared" si="1660"/>
        <v>0</v>
      </c>
      <c r="AS5896" s="200">
        <f t="shared" si="1660"/>
        <v>0</v>
      </c>
      <c r="AT5896" s="200">
        <f t="shared" si="1660"/>
        <v>0</v>
      </c>
      <c r="AU5896" s="200">
        <v>0</v>
      </c>
      <c r="AV5896" s="200">
        <v>0</v>
      </c>
      <c r="AW5896" s="200">
        <f t="shared" si="1655"/>
        <v>0</v>
      </c>
    </row>
    <row r="5897" spans="1:49" s="59" customFormat="1">
      <c r="A5897" s="44" t="s">
        <v>797</v>
      </c>
      <c r="B5897" s="45" t="s">
        <v>1031</v>
      </c>
      <c r="C5897" s="45" t="s">
        <v>995</v>
      </c>
      <c r="D5897" s="452" t="s">
        <v>3008</v>
      </c>
      <c r="E5897" s="57" t="s">
        <v>1517</v>
      </c>
      <c r="F5897" s="58"/>
      <c r="G5897" s="468" t="s">
        <v>3076</v>
      </c>
      <c r="H5897" s="50" t="s">
        <v>2334</v>
      </c>
      <c r="I5897" s="188" t="s">
        <v>2584</v>
      </c>
      <c r="J5897" s="13"/>
      <c r="K5897" s="13"/>
      <c r="L5897" s="13"/>
      <c r="M5897" s="13"/>
      <c r="N5897" s="13"/>
      <c r="O5897" s="13"/>
      <c r="P5897" s="13"/>
      <c r="Q5897" s="13"/>
      <c r="R5897" s="13"/>
      <c r="S5897" s="13"/>
      <c r="T5897" s="13"/>
      <c r="U5897" s="13">
        <v>0</v>
      </c>
      <c r="V5897" s="13">
        <v>0</v>
      </c>
      <c r="W5897" s="13"/>
      <c r="X5897" s="13"/>
      <c r="Y5897" s="13"/>
      <c r="Z5897" s="13"/>
      <c r="AA5897" s="13"/>
      <c r="AB5897" s="13"/>
      <c r="AC5897" s="13"/>
      <c r="AD5897" s="13"/>
      <c r="AE5897" s="13"/>
      <c r="AF5897" s="13"/>
      <c r="AG5897" s="13"/>
      <c r="AH5897" s="13">
        <v>0</v>
      </c>
      <c r="AI5897" s="13">
        <v>0</v>
      </c>
      <c r="AJ5897" s="13"/>
      <c r="AK5897" s="13"/>
      <c r="AL5897" s="13"/>
      <c r="AM5897" s="13"/>
      <c r="AN5897" s="13"/>
      <c r="AO5897" s="13"/>
      <c r="AP5897" s="13"/>
      <c r="AQ5897" s="13"/>
      <c r="AR5897" s="13"/>
      <c r="AS5897" s="13"/>
      <c r="AT5897" s="13"/>
      <c r="AU5897" s="13">
        <v>0</v>
      </c>
      <c r="AV5897" s="13">
        <v>0</v>
      </c>
      <c r="AW5897" s="13">
        <f t="shared" si="1655"/>
        <v>0</v>
      </c>
    </row>
    <row r="5898" spans="1:49">
      <c r="A5898" s="44"/>
      <c r="B5898" s="45"/>
      <c r="C5898" s="45"/>
      <c r="D5898" s="45"/>
      <c r="E5898" s="531"/>
      <c r="F5898" s="50"/>
      <c r="G5898" s="50"/>
      <c r="H5898" s="50"/>
      <c r="I5898" s="49" t="s">
        <v>1157</v>
      </c>
      <c r="J5898" s="6">
        <f>SUM(J5899)</f>
        <v>0</v>
      </c>
      <c r="K5898" s="6">
        <f t="shared" ref="K5898:AT5899" si="1661">SUM(K5899)</f>
        <v>0</v>
      </c>
      <c r="L5898" s="6">
        <f t="shared" si="1661"/>
        <v>0</v>
      </c>
      <c r="M5898" s="6">
        <f t="shared" si="1661"/>
        <v>0</v>
      </c>
      <c r="N5898" s="6">
        <f t="shared" si="1661"/>
        <v>0</v>
      </c>
      <c r="O5898" s="6">
        <f t="shared" si="1661"/>
        <v>0</v>
      </c>
      <c r="P5898" s="6">
        <f t="shared" si="1661"/>
        <v>0</v>
      </c>
      <c r="Q5898" s="6">
        <f t="shared" si="1661"/>
        <v>0</v>
      </c>
      <c r="R5898" s="6">
        <f t="shared" si="1661"/>
        <v>0</v>
      </c>
      <c r="S5898" s="6">
        <f t="shared" si="1661"/>
        <v>0</v>
      </c>
      <c r="T5898" s="6">
        <f t="shared" si="1661"/>
        <v>0</v>
      </c>
      <c r="U5898" s="6">
        <v>0</v>
      </c>
      <c r="V5898" s="6">
        <v>0</v>
      </c>
      <c r="W5898" s="6">
        <f>SUM(W5899)</f>
        <v>0</v>
      </c>
      <c r="X5898" s="6">
        <f t="shared" si="1661"/>
        <v>0</v>
      </c>
      <c r="Y5898" s="6">
        <f t="shared" si="1661"/>
        <v>0</v>
      </c>
      <c r="Z5898" s="6">
        <f t="shared" si="1661"/>
        <v>0</v>
      </c>
      <c r="AA5898" s="6">
        <f t="shared" si="1661"/>
        <v>0</v>
      </c>
      <c r="AB5898" s="6">
        <f t="shared" si="1661"/>
        <v>0</v>
      </c>
      <c r="AC5898" s="6">
        <f t="shared" si="1661"/>
        <v>0</v>
      </c>
      <c r="AD5898" s="6">
        <f t="shared" si="1661"/>
        <v>0</v>
      </c>
      <c r="AE5898" s="6">
        <f t="shared" si="1661"/>
        <v>0</v>
      </c>
      <c r="AF5898" s="6">
        <f t="shared" si="1661"/>
        <v>0</v>
      </c>
      <c r="AG5898" s="6">
        <f t="shared" si="1661"/>
        <v>0</v>
      </c>
      <c r="AH5898" s="6">
        <v>0</v>
      </c>
      <c r="AI5898" s="6">
        <v>0</v>
      </c>
      <c r="AJ5898" s="6">
        <f>SUM(AJ5899)</f>
        <v>2500</v>
      </c>
      <c r="AK5898" s="6">
        <f t="shared" si="1661"/>
        <v>0</v>
      </c>
      <c r="AL5898" s="6">
        <f t="shared" si="1661"/>
        <v>0</v>
      </c>
      <c r="AM5898" s="6">
        <f t="shared" si="1661"/>
        <v>0</v>
      </c>
      <c r="AN5898" s="6">
        <f t="shared" si="1661"/>
        <v>0</v>
      </c>
      <c r="AO5898" s="6">
        <f t="shared" si="1661"/>
        <v>0</v>
      </c>
      <c r="AP5898" s="6">
        <f t="shared" si="1661"/>
        <v>2500</v>
      </c>
      <c r="AQ5898" s="6">
        <f t="shared" si="1661"/>
        <v>0</v>
      </c>
      <c r="AR5898" s="6">
        <f t="shared" si="1661"/>
        <v>0</v>
      </c>
      <c r="AS5898" s="6">
        <f t="shared" si="1661"/>
        <v>0</v>
      </c>
      <c r="AT5898" s="6">
        <f t="shared" si="1661"/>
        <v>0</v>
      </c>
      <c r="AU5898" s="6">
        <v>2500</v>
      </c>
      <c r="AV5898" s="6">
        <v>0</v>
      </c>
      <c r="AW5898" s="6">
        <f t="shared" si="1655"/>
        <v>2500</v>
      </c>
    </row>
    <row r="5899" spans="1:49">
      <c r="A5899" s="44" t="s">
        <v>797</v>
      </c>
      <c r="B5899" s="45" t="s">
        <v>1031</v>
      </c>
      <c r="C5899" s="45" t="s">
        <v>995</v>
      </c>
      <c r="D5899" s="452" t="s">
        <v>3008</v>
      </c>
      <c r="E5899" s="213" t="s">
        <v>1402</v>
      </c>
      <c r="F5899" s="50"/>
      <c r="G5899" s="50"/>
      <c r="H5899" s="50"/>
      <c r="I5899" s="519" t="s">
        <v>1158</v>
      </c>
      <c r="J5899" s="9">
        <f>SUM(J5900)</f>
        <v>0</v>
      </c>
      <c r="K5899" s="9">
        <f t="shared" si="1661"/>
        <v>0</v>
      </c>
      <c r="L5899" s="9">
        <f t="shared" si="1661"/>
        <v>0</v>
      </c>
      <c r="M5899" s="9">
        <f t="shared" si="1661"/>
        <v>0</v>
      </c>
      <c r="N5899" s="9">
        <f t="shared" si="1661"/>
        <v>0</v>
      </c>
      <c r="O5899" s="9">
        <f t="shared" si="1661"/>
        <v>0</v>
      </c>
      <c r="P5899" s="9">
        <f t="shared" si="1661"/>
        <v>0</v>
      </c>
      <c r="Q5899" s="9">
        <f t="shared" si="1661"/>
        <v>0</v>
      </c>
      <c r="R5899" s="9">
        <f t="shared" si="1661"/>
        <v>0</v>
      </c>
      <c r="S5899" s="9">
        <f t="shared" si="1661"/>
        <v>0</v>
      </c>
      <c r="T5899" s="9">
        <f t="shared" si="1661"/>
        <v>0</v>
      </c>
      <c r="U5899" s="9">
        <v>0</v>
      </c>
      <c r="V5899" s="9">
        <v>0</v>
      </c>
      <c r="W5899" s="9">
        <f>SUM(W5900)</f>
        <v>0</v>
      </c>
      <c r="X5899" s="9">
        <f t="shared" si="1661"/>
        <v>0</v>
      </c>
      <c r="Y5899" s="9">
        <f t="shared" si="1661"/>
        <v>0</v>
      </c>
      <c r="Z5899" s="9">
        <f t="shared" si="1661"/>
        <v>0</v>
      </c>
      <c r="AA5899" s="9">
        <f t="shared" si="1661"/>
        <v>0</v>
      </c>
      <c r="AB5899" s="9">
        <f t="shared" si="1661"/>
        <v>0</v>
      </c>
      <c r="AC5899" s="9">
        <f t="shared" si="1661"/>
        <v>0</v>
      </c>
      <c r="AD5899" s="9">
        <f t="shared" si="1661"/>
        <v>0</v>
      </c>
      <c r="AE5899" s="9">
        <f t="shared" si="1661"/>
        <v>0</v>
      </c>
      <c r="AF5899" s="9">
        <f t="shared" si="1661"/>
        <v>0</v>
      </c>
      <c r="AG5899" s="9">
        <f t="shared" si="1661"/>
        <v>0</v>
      </c>
      <c r="AH5899" s="9">
        <v>0</v>
      </c>
      <c r="AI5899" s="9">
        <v>0</v>
      </c>
      <c r="AJ5899" s="9">
        <f>SUM(AJ5900)</f>
        <v>2500</v>
      </c>
      <c r="AK5899" s="9">
        <f t="shared" si="1661"/>
        <v>0</v>
      </c>
      <c r="AL5899" s="9">
        <f t="shared" si="1661"/>
        <v>0</v>
      </c>
      <c r="AM5899" s="9">
        <f t="shared" si="1661"/>
        <v>0</v>
      </c>
      <c r="AN5899" s="9">
        <f t="shared" si="1661"/>
        <v>0</v>
      </c>
      <c r="AO5899" s="9">
        <f t="shared" si="1661"/>
        <v>0</v>
      </c>
      <c r="AP5899" s="9">
        <f t="shared" si="1661"/>
        <v>2500</v>
      </c>
      <c r="AQ5899" s="9">
        <f t="shared" si="1661"/>
        <v>0</v>
      </c>
      <c r="AR5899" s="9">
        <f t="shared" si="1661"/>
        <v>0</v>
      </c>
      <c r="AS5899" s="9">
        <f t="shared" si="1661"/>
        <v>0</v>
      </c>
      <c r="AT5899" s="9">
        <f t="shared" si="1661"/>
        <v>0</v>
      </c>
      <c r="AU5899" s="9">
        <v>2500</v>
      </c>
      <c r="AV5899" s="9">
        <v>0</v>
      </c>
      <c r="AW5899" s="9">
        <f t="shared" si="1655"/>
        <v>2500</v>
      </c>
    </row>
    <row r="5900" spans="1:49" s="505" customFormat="1">
      <c r="A5900" s="478" t="s">
        <v>797</v>
      </c>
      <c r="B5900" s="479" t="s">
        <v>1031</v>
      </c>
      <c r="C5900" s="479" t="s">
        <v>995</v>
      </c>
      <c r="D5900" s="480" t="s">
        <v>3008</v>
      </c>
      <c r="E5900" s="481" t="s">
        <v>1409</v>
      </c>
      <c r="F5900" s="482"/>
      <c r="G5900" s="483" t="s">
        <v>3076</v>
      </c>
      <c r="H5900" s="482" t="s">
        <v>2334</v>
      </c>
      <c r="I5900" s="504" t="s">
        <v>1518</v>
      </c>
      <c r="J5900" s="496"/>
      <c r="K5900" s="496"/>
      <c r="L5900" s="496"/>
      <c r="M5900" s="496"/>
      <c r="N5900" s="496"/>
      <c r="O5900" s="496"/>
      <c r="P5900" s="496"/>
      <c r="Q5900" s="496"/>
      <c r="R5900" s="496"/>
      <c r="S5900" s="496"/>
      <c r="T5900" s="496"/>
      <c r="U5900" s="496">
        <v>0</v>
      </c>
      <c r="V5900" s="496">
        <v>0</v>
      </c>
      <c r="W5900" s="496"/>
      <c r="X5900" s="496"/>
      <c r="Y5900" s="496"/>
      <c r="Z5900" s="496"/>
      <c r="AA5900" s="496"/>
      <c r="AB5900" s="496"/>
      <c r="AC5900" s="496"/>
      <c r="AD5900" s="496"/>
      <c r="AE5900" s="496"/>
      <c r="AF5900" s="496"/>
      <c r="AG5900" s="496"/>
      <c r="AH5900" s="496">
        <v>0</v>
      </c>
      <c r="AI5900" s="496">
        <v>0</v>
      </c>
      <c r="AJ5900" s="496">
        <v>2500</v>
      </c>
      <c r="AK5900" s="496"/>
      <c r="AL5900" s="496"/>
      <c r="AM5900" s="496"/>
      <c r="AN5900" s="496"/>
      <c r="AO5900" s="496"/>
      <c r="AP5900" s="496">
        <v>2500</v>
      </c>
      <c r="AQ5900" s="496"/>
      <c r="AR5900" s="496"/>
      <c r="AS5900" s="496"/>
      <c r="AT5900" s="496"/>
      <c r="AU5900" s="496">
        <v>2500</v>
      </c>
      <c r="AV5900" s="496">
        <v>0</v>
      </c>
      <c r="AW5900" s="496">
        <f t="shared" si="1655"/>
        <v>2500</v>
      </c>
    </row>
    <row r="5901" spans="1:49">
      <c r="A5901" s="44"/>
      <c r="B5901" s="45"/>
      <c r="C5901" s="45"/>
      <c r="D5901" s="45"/>
      <c r="E5901" s="531"/>
      <c r="F5901" s="50"/>
      <c r="G5901" s="50"/>
      <c r="H5901" s="50"/>
      <c r="I5901" s="42"/>
      <c r="U5901" s="15">
        <v>0</v>
      </c>
      <c r="V5901" s="15">
        <v>0</v>
      </c>
      <c r="AH5901" s="15">
        <v>0</v>
      </c>
      <c r="AI5901" s="15">
        <v>0</v>
      </c>
      <c r="AU5901" s="15">
        <v>0</v>
      </c>
      <c r="AV5901" s="15">
        <v>0</v>
      </c>
      <c r="AW5901" s="15">
        <f t="shared" si="1655"/>
        <v>0</v>
      </c>
    </row>
    <row r="5902" spans="1:49">
      <c r="A5902" s="48"/>
      <c r="B5902" s="42"/>
      <c r="C5902" s="42"/>
      <c r="D5902" s="42"/>
      <c r="E5902" s="531"/>
      <c r="F5902" s="50"/>
      <c r="G5902" s="50"/>
      <c r="H5902" s="50"/>
      <c r="I5902" s="49" t="s">
        <v>1631</v>
      </c>
      <c r="J5902" s="12">
        <f t="shared" ref="J5902:T5902" si="1662">SUM(J5873,J5895,J5898)</f>
        <v>0</v>
      </c>
      <c r="K5902" s="12">
        <f t="shared" si="1662"/>
        <v>0</v>
      </c>
      <c r="L5902" s="12">
        <f t="shared" si="1662"/>
        <v>0</v>
      </c>
      <c r="M5902" s="12">
        <f t="shared" si="1662"/>
        <v>0</v>
      </c>
      <c r="N5902" s="12">
        <f t="shared" si="1662"/>
        <v>0</v>
      </c>
      <c r="O5902" s="12">
        <f t="shared" si="1662"/>
        <v>0</v>
      </c>
      <c r="P5902" s="12">
        <f t="shared" si="1662"/>
        <v>0</v>
      </c>
      <c r="Q5902" s="12">
        <f t="shared" si="1662"/>
        <v>0</v>
      </c>
      <c r="R5902" s="12">
        <f t="shared" si="1662"/>
        <v>0</v>
      </c>
      <c r="S5902" s="12">
        <f t="shared" si="1662"/>
        <v>0</v>
      </c>
      <c r="T5902" s="12">
        <f t="shared" si="1662"/>
        <v>0</v>
      </c>
      <c r="U5902" s="12">
        <v>0</v>
      </c>
      <c r="V5902" s="12">
        <v>0</v>
      </c>
      <c r="W5902" s="12">
        <f>SUM(W5873,W5895,W5898)</f>
        <v>1000</v>
      </c>
      <c r="X5902" s="12">
        <f t="shared" ref="X5902:AG5902" si="1663">SUM(X5873,X5895,X5898)</f>
        <v>0</v>
      </c>
      <c r="Y5902" s="12">
        <f t="shared" si="1663"/>
        <v>0</v>
      </c>
      <c r="Z5902" s="12">
        <f t="shared" si="1663"/>
        <v>0</v>
      </c>
      <c r="AA5902" s="12">
        <f t="shared" si="1663"/>
        <v>0</v>
      </c>
      <c r="AB5902" s="12">
        <f t="shared" si="1663"/>
        <v>0</v>
      </c>
      <c r="AC5902" s="12">
        <f t="shared" si="1663"/>
        <v>0</v>
      </c>
      <c r="AD5902" s="12">
        <f t="shared" si="1663"/>
        <v>0</v>
      </c>
      <c r="AE5902" s="12">
        <f t="shared" si="1663"/>
        <v>0</v>
      </c>
      <c r="AF5902" s="12">
        <f t="shared" si="1663"/>
        <v>0</v>
      </c>
      <c r="AG5902" s="12">
        <f t="shared" si="1663"/>
        <v>0</v>
      </c>
      <c r="AH5902" s="12">
        <v>0</v>
      </c>
      <c r="AI5902" s="12">
        <v>1000</v>
      </c>
      <c r="AJ5902" s="12">
        <f>SUM(AJ5873,AJ5895,AJ5898)</f>
        <v>2500</v>
      </c>
      <c r="AK5902" s="12">
        <f t="shared" ref="AK5902:AT5902" si="1664">SUM(AK5873,AK5895,AK5898)</f>
        <v>0</v>
      </c>
      <c r="AL5902" s="12">
        <f t="shared" si="1664"/>
        <v>0</v>
      </c>
      <c r="AM5902" s="12">
        <f t="shared" si="1664"/>
        <v>0</v>
      </c>
      <c r="AN5902" s="12">
        <f t="shared" si="1664"/>
        <v>0</v>
      </c>
      <c r="AO5902" s="12">
        <f t="shared" si="1664"/>
        <v>0</v>
      </c>
      <c r="AP5902" s="12">
        <f t="shared" si="1664"/>
        <v>2500</v>
      </c>
      <c r="AQ5902" s="12">
        <f t="shared" si="1664"/>
        <v>0</v>
      </c>
      <c r="AR5902" s="12">
        <f t="shared" si="1664"/>
        <v>0</v>
      </c>
      <c r="AS5902" s="12">
        <f t="shared" si="1664"/>
        <v>0</v>
      </c>
      <c r="AT5902" s="12">
        <f t="shared" si="1664"/>
        <v>0</v>
      </c>
      <c r="AU5902" s="12">
        <v>2500</v>
      </c>
      <c r="AV5902" s="12">
        <v>0</v>
      </c>
      <c r="AW5902" s="12">
        <f t="shared" si="1655"/>
        <v>2500</v>
      </c>
    </row>
    <row r="5903" spans="1:49">
      <c r="A5903" s="48"/>
      <c r="B5903" s="42"/>
      <c r="C5903" s="42"/>
      <c r="D5903" s="42"/>
      <c r="E5903" s="531"/>
      <c r="F5903" s="50"/>
      <c r="G5903" s="50"/>
      <c r="H5903" s="50"/>
      <c r="I5903" s="53"/>
    </row>
    <row r="5904" spans="1:49">
      <c r="A5904" s="48"/>
      <c r="B5904" s="42"/>
      <c r="C5904" s="42"/>
      <c r="D5904" s="42"/>
      <c r="E5904" s="531"/>
      <c r="F5904" s="50"/>
      <c r="G5904" s="50"/>
      <c r="H5904" s="50"/>
      <c r="I5904" s="146" t="s">
        <v>970</v>
      </c>
      <c r="J5904" s="29"/>
      <c r="K5904" s="29"/>
      <c r="L5904" s="29"/>
      <c r="M5904" s="29"/>
      <c r="N5904" s="29"/>
      <c r="O5904" s="29"/>
      <c r="P5904" s="29"/>
      <c r="Q5904" s="29"/>
      <c r="R5904" s="29"/>
      <c r="S5904" s="29"/>
      <c r="T5904" s="29"/>
      <c r="U5904" s="29"/>
      <c r="V5904" s="29"/>
      <c r="W5904" s="29"/>
      <c r="X5904" s="29"/>
      <c r="Y5904" s="29"/>
      <c r="Z5904" s="29"/>
      <c r="AA5904" s="29"/>
      <c r="AB5904" s="29"/>
      <c r="AC5904" s="29"/>
      <c r="AD5904" s="29"/>
      <c r="AE5904" s="29"/>
      <c r="AF5904" s="29"/>
      <c r="AG5904" s="29"/>
      <c r="AH5904" s="29"/>
      <c r="AI5904" s="29"/>
      <c r="AJ5904" s="29"/>
      <c r="AK5904" s="29"/>
      <c r="AL5904" s="29"/>
      <c r="AM5904" s="29"/>
      <c r="AN5904" s="29"/>
      <c r="AO5904" s="29"/>
      <c r="AP5904" s="29"/>
      <c r="AQ5904" s="29"/>
      <c r="AR5904" s="29"/>
      <c r="AS5904" s="29"/>
      <c r="AT5904" s="29"/>
      <c r="AU5904" s="29"/>
      <c r="AV5904" s="29"/>
      <c r="AW5904" s="29"/>
    </row>
    <row r="5905" spans="1:49" ht="13.5" thickBot="1">
      <c r="A5905" s="48"/>
      <c r="B5905" s="42"/>
      <c r="C5905" s="42"/>
      <c r="D5905" s="42"/>
      <c r="E5905" s="531"/>
      <c r="F5905" s="50"/>
      <c r="G5905" s="50"/>
      <c r="H5905" s="50"/>
      <c r="I5905" s="146"/>
      <c r="J5905" s="29"/>
      <c r="K5905" s="29"/>
      <c r="L5905" s="29"/>
      <c r="M5905" s="29"/>
      <c r="N5905" s="29"/>
      <c r="O5905" s="29"/>
      <c r="P5905" s="29"/>
      <c r="Q5905" s="29"/>
      <c r="R5905" s="29"/>
      <c r="S5905" s="29"/>
      <c r="T5905" s="29"/>
      <c r="U5905" s="29"/>
      <c r="V5905" s="29"/>
      <c r="W5905" s="29"/>
      <c r="X5905" s="29"/>
      <c r="Y5905" s="29"/>
      <c r="Z5905" s="29"/>
      <c r="AA5905" s="29"/>
      <c r="AB5905" s="29"/>
      <c r="AC5905" s="29"/>
      <c r="AD5905" s="29"/>
      <c r="AE5905" s="29"/>
      <c r="AF5905" s="29"/>
      <c r="AG5905" s="29"/>
      <c r="AH5905" s="29"/>
      <c r="AI5905" s="29"/>
      <c r="AJ5905" s="29"/>
      <c r="AK5905" s="29"/>
      <c r="AL5905" s="29"/>
      <c r="AM5905" s="29"/>
      <c r="AN5905" s="29"/>
      <c r="AO5905" s="29"/>
      <c r="AP5905" s="29"/>
      <c r="AQ5905" s="29"/>
      <c r="AR5905" s="29"/>
      <c r="AS5905" s="29"/>
      <c r="AT5905" s="29"/>
      <c r="AU5905" s="29"/>
      <c r="AV5905" s="29"/>
      <c r="AW5905" s="29"/>
    </row>
    <row r="5906" spans="1:49" ht="35.25" customHeight="1" thickTop="1" thickBot="1">
      <c r="A5906" s="48"/>
      <c r="B5906" s="42"/>
      <c r="C5906" s="42"/>
      <c r="D5906" s="42"/>
      <c r="E5906" s="531"/>
      <c r="F5906" s="50"/>
      <c r="G5906" s="50"/>
      <c r="H5906" s="50"/>
      <c r="I5906" s="5" t="s">
        <v>2331</v>
      </c>
      <c r="J5906" s="364" t="s">
        <v>2891</v>
      </c>
      <c r="K5906" s="364" t="s">
        <v>2879</v>
      </c>
      <c r="L5906" s="364" t="s">
        <v>2880</v>
      </c>
      <c r="M5906" s="364" t="s">
        <v>2881</v>
      </c>
      <c r="N5906" s="364" t="s">
        <v>2882</v>
      </c>
      <c r="O5906" s="364" t="s">
        <v>2883</v>
      </c>
      <c r="P5906" s="364" t="s">
        <v>2884</v>
      </c>
      <c r="Q5906" s="364" t="s">
        <v>2885</v>
      </c>
      <c r="R5906" s="364" t="s">
        <v>2886</v>
      </c>
      <c r="S5906" s="364" t="s">
        <v>2887</v>
      </c>
      <c r="T5906" s="364" t="s">
        <v>2888</v>
      </c>
      <c r="U5906" s="364" t="s">
        <v>2889</v>
      </c>
      <c r="V5906" s="364" t="s">
        <v>2890</v>
      </c>
      <c r="W5906" s="365" t="s">
        <v>2893</v>
      </c>
      <c r="X5906" s="365" t="s">
        <v>2879</v>
      </c>
      <c r="Y5906" s="365" t="s">
        <v>2880</v>
      </c>
      <c r="Z5906" s="365" t="s">
        <v>2881</v>
      </c>
      <c r="AA5906" s="365" t="s">
        <v>2882</v>
      </c>
      <c r="AB5906" s="365" t="s">
        <v>2883</v>
      </c>
      <c r="AC5906" s="365" t="s">
        <v>2884</v>
      </c>
      <c r="AD5906" s="365" t="s">
        <v>2885</v>
      </c>
      <c r="AE5906" s="365" t="s">
        <v>2886</v>
      </c>
      <c r="AF5906" s="365" t="s">
        <v>2887</v>
      </c>
      <c r="AG5906" s="365" t="s">
        <v>2888</v>
      </c>
      <c r="AH5906" s="365" t="s">
        <v>2889</v>
      </c>
      <c r="AI5906" s="365" t="s">
        <v>2890</v>
      </c>
      <c r="AJ5906" s="366" t="s">
        <v>2892</v>
      </c>
      <c r="AK5906" s="366" t="s">
        <v>2879</v>
      </c>
      <c r="AL5906" s="366" t="s">
        <v>2880</v>
      </c>
      <c r="AM5906" s="366" t="s">
        <v>2881</v>
      </c>
      <c r="AN5906" s="366" t="s">
        <v>2882</v>
      </c>
      <c r="AO5906" s="366" t="s">
        <v>2883</v>
      </c>
      <c r="AP5906" s="366" t="s">
        <v>2884</v>
      </c>
      <c r="AQ5906" s="366" t="s">
        <v>2885</v>
      </c>
      <c r="AR5906" s="366" t="s">
        <v>2886</v>
      </c>
      <c r="AS5906" s="366" t="s">
        <v>2887</v>
      </c>
      <c r="AT5906" s="366" t="s">
        <v>2888</v>
      </c>
      <c r="AU5906" s="366" t="s">
        <v>2889</v>
      </c>
      <c r="AV5906" s="366" t="s">
        <v>2890</v>
      </c>
      <c r="AW5906" s="368" t="s">
        <v>2895</v>
      </c>
    </row>
    <row r="5907" spans="1:49">
      <c r="A5907" s="48"/>
      <c r="B5907" s="42"/>
      <c r="C5907" s="42"/>
      <c r="D5907" s="42"/>
      <c r="E5907" s="531"/>
      <c r="F5907" s="50"/>
      <c r="G5907" s="50"/>
      <c r="H5907" s="50"/>
      <c r="I5907" s="34"/>
      <c r="J5907" s="202" t="s">
        <v>1224</v>
      </c>
      <c r="K5907" s="202">
        <v>1</v>
      </c>
      <c r="L5907" s="202">
        <v>2</v>
      </c>
      <c r="M5907" s="202">
        <v>3</v>
      </c>
      <c r="N5907" s="202">
        <v>4</v>
      </c>
      <c r="O5907" s="202">
        <v>5</v>
      </c>
      <c r="P5907" s="202">
        <v>6</v>
      </c>
      <c r="Q5907" s="202">
        <v>7</v>
      </c>
      <c r="R5907" s="202">
        <v>8</v>
      </c>
      <c r="S5907" s="202">
        <v>9</v>
      </c>
      <c r="T5907" s="202">
        <v>10</v>
      </c>
      <c r="U5907" s="202">
        <v>13</v>
      </c>
      <c r="V5907" s="202">
        <v>14</v>
      </c>
      <c r="W5907" s="202" t="s">
        <v>1224</v>
      </c>
      <c r="X5907" s="202">
        <v>1</v>
      </c>
      <c r="Y5907" s="202">
        <v>2</v>
      </c>
      <c r="Z5907" s="202">
        <v>3</v>
      </c>
      <c r="AA5907" s="202">
        <v>4</v>
      </c>
      <c r="AB5907" s="202">
        <v>5</v>
      </c>
      <c r="AC5907" s="202">
        <v>6</v>
      </c>
      <c r="AD5907" s="202">
        <v>7</v>
      </c>
      <c r="AE5907" s="202">
        <v>8</v>
      </c>
      <c r="AF5907" s="202">
        <v>9</v>
      </c>
      <c r="AG5907" s="202">
        <v>10</v>
      </c>
      <c r="AH5907" s="202">
        <v>13</v>
      </c>
      <c r="AI5907" s="202">
        <v>14</v>
      </c>
      <c r="AJ5907" s="202" t="s">
        <v>1224</v>
      </c>
      <c r="AK5907" s="202">
        <v>1</v>
      </c>
      <c r="AL5907" s="202">
        <v>2</v>
      </c>
      <c r="AM5907" s="202">
        <v>3</v>
      </c>
      <c r="AN5907" s="202">
        <v>4</v>
      </c>
      <c r="AO5907" s="202">
        <v>5</v>
      </c>
      <c r="AP5907" s="202">
        <v>6</v>
      </c>
      <c r="AQ5907" s="202">
        <v>7</v>
      </c>
      <c r="AR5907" s="202">
        <v>8</v>
      </c>
      <c r="AS5907" s="202">
        <v>9</v>
      </c>
      <c r="AT5907" s="202">
        <v>10</v>
      </c>
      <c r="AU5907" s="202">
        <v>13</v>
      </c>
      <c r="AV5907" s="202">
        <v>14</v>
      </c>
      <c r="AW5907" s="202">
        <v>15</v>
      </c>
    </row>
    <row r="5908" spans="1:49">
      <c r="A5908" s="48"/>
      <c r="B5908" s="42"/>
      <c r="C5908" s="42"/>
      <c r="D5908" s="42"/>
      <c r="E5908" s="531"/>
      <c r="F5908" s="50"/>
      <c r="G5908" s="50"/>
      <c r="H5908" s="50"/>
      <c r="I5908" s="276" t="s">
        <v>2379</v>
      </c>
      <c r="J5908" s="277">
        <f>SUM(J5902)</f>
        <v>0</v>
      </c>
      <c r="K5908" s="277">
        <f t="shared" ref="K5908:AT5908" si="1665">SUM(K5902)</f>
        <v>0</v>
      </c>
      <c r="L5908" s="277">
        <f t="shared" si="1665"/>
        <v>0</v>
      </c>
      <c r="M5908" s="277">
        <f t="shared" si="1665"/>
        <v>0</v>
      </c>
      <c r="N5908" s="277">
        <f t="shared" si="1665"/>
        <v>0</v>
      </c>
      <c r="O5908" s="277">
        <f t="shared" si="1665"/>
        <v>0</v>
      </c>
      <c r="P5908" s="277">
        <f t="shared" si="1665"/>
        <v>0</v>
      </c>
      <c r="Q5908" s="277">
        <f t="shared" si="1665"/>
        <v>0</v>
      </c>
      <c r="R5908" s="277">
        <f t="shared" si="1665"/>
        <v>0</v>
      </c>
      <c r="S5908" s="277">
        <f t="shared" si="1665"/>
        <v>0</v>
      </c>
      <c r="T5908" s="277">
        <f t="shared" si="1665"/>
        <v>0</v>
      </c>
      <c r="U5908" s="277">
        <v>0</v>
      </c>
      <c r="V5908" s="277">
        <v>0</v>
      </c>
      <c r="W5908" s="277">
        <f>SUM(W5902)</f>
        <v>1000</v>
      </c>
      <c r="X5908" s="277">
        <f t="shared" si="1665"/>
        <v>0</v>
      </c>
      <c r="Y5908" s="277">
        <f t="shared" si="1665"/>
        <v>0</v>
      </c>
      <c r="Z5908" s="277">
        <f t="shared" si="1665"/>
        <v>0</v>
      </c>
      <c r="AA5908" s="277">
        <f t="shared" si="1665"/>
        <v>0</v>
      </c>
      <c r="AB5908" s="277">
        <f t="shared" si="1665"/>
        <v>0</v>
      </c>
      <c r="AC5908" s="277">
        <f t="shared" si="1665"/>
        <v>0</v>
      </c>
      <c r="AD5908" s="277">
        <f t="shared" si="1665"/>
        <v>0</v>
      </c>
      <c r="AE5908" s="277">
        <f t="shared" si="1665"/>
        <v>0</v>
      </c>
      <c r="AF5908" s="277">
        <f t="shared" si="1665"/>
        <v>0</v>
      </c>
      <c r="AG5908" s="277">
        <f t="shared" si="1665"/>
        <v>0</v>
      </c>
      <c r="AH5908" s="277">
        <v>0</v>
      </c>
      <c r="AI5908" s="277">
        <v>1000</v>
      </c>
      <c r="AJ5908" s="277">
        <f>SUM(AJ5902)</f>
        <v>2500</v>
      </c>
      <c r="AK5908" s="277">
        <f t="shared" si="1665"/>
        <v>0</v>
      </c>
      <c r="AL5908" s="277">
        <f t="shared" si="1665"/>
        <v>0</v>
      </c>
      <c r="AM5908" s="277">
        <f t="shared" si="1665"/>
        <v>0</v>
      </c>
      <c r="AN5908" s="277">
        <f t="shared" si="1665"/>
        <v>0</v>
      </c>
      <c r="AO5908" s="277">
        <f t="shared" si="1665"/>
        <v>0</v>
      </c>
      <c r="AP5908" s="277">
        <f t="shared" si="1665"/>
        <v>2500</v>
      </c>
      <c r="AQ5908" s="277">
        <f t="shared" si="1665"/>
        <v>0</v>
      </c>
      <c r="AR5908" s="277">
        <f t="shared" si="1665"/>
        <v>0</v>
      </c>
      <c r="AS5908" s="277">
        <f t="shared" si="1665"/>
        <v>0</v>
      </c>
      <c r="AT5908" s="277">
        <f t="shared" si="1665"/>
        <v>0</v>
      </c>
      <c r="AU5908" s="277">
        <v>2500</v>
      </c>
      <c r="AV5908" s="277">
        <v>0</v>
      </c>
      <c r="AW5908" s="277">
        <f>U5908+AH5908+AU5908</f>
        <v>2500</v>
      </c>
    </row>
    <row r="5909" spans="1:49">
      <c r="A5909" s="48"/>
      <c r="B5909" s="42"/>
      <c r="C5909" s="42"/>
      <c r="D5909" s="42"/>
      <c r="E5909" s="531"/>
      <c r="F5909" s="50"/>
      <c r="G5909" s="50"/>
      <c r="H5909" s="50"/>
      <c r="I5909" s="276"/>
      <c r="J5909" s="277"/>
      <c r="K5909" s="277"/>
      <c r="L5909" s="277"/>
      <c r="M5909" s="277"/>
      <c r="N5909" s="277"/>
      <c r="O5909" s="277"/>
      <c r="P5909" s="277"/>
      <c r="Q5909" s="277"/>
      <c r="R5909" s="277"/>
      <c r="S5909" s="277"/>
      <c r="T5909" s="277"/>
      <c r="U5909" s="277">
        <v>0</v>
      </c>
      <c r="V5909" s="277">
        <v>0</v>
      </c>
      <c r="W5909" s="277"/>
      <c r="X5909" s="277"/>
      <c r="Y5909" s="277"/>
      <c r="Z5909" s="277"/>
      <c r="AA5909" s="277"/>
      <c r="AB5909" s="277"/>
      <c r="AC5909" s="277"/>
      <c r="AD5909" s="277"/>
      <c r="AE5909" s="277"/>
      <c r="AF5909" s="277"/>
      <c r="AG5909" s="277"/>
      <c r="AH5909" s="277">
        <v>0</v>
      </c>
      <c r="AI5909" s="277">
        <v>0</v>
      </c>
      <c r="AJ5909" s="277"/>
      <c r="AK5909" s="277"/>
      <c r="AL5909" s="277"/>
      <c r="AM5909" s="277"/>
      <c r="AN5909" s="277"/>
      <c r="AO5909" s="277"/>
      <c r="AP5909" s="277"/>
      <c r="AQ5909" s="277"/>
      <c r="AR5909" s="277"/>
      <c r="AS5909" s="277"/>
      <c r="AT5909" s="277"/>
      <c r="AU5909" s="277">
        <v>0</v>
      </c>
      <c r="AV5909" s="277">
        <v>0</v>
      </c>
      <c r="AW5909" s="277">
        <f>U5909+AH5909+AU5909</f>
        <v>0</v>
      </c>
    </row>
    <row r="5910" spans="1:49">
      <c r="A5910" s="48"/>
      <c r="B5910" s="42"/>
      <c r="C5910" s="42"/>
      <c r="D5910" s="42"/>
      <c r="E5910" s="531"/>
      <c r="F5910" s="50"/>
      <c r="G5910" s="50"/>
      <c r="H5910" s="50"/>
      <c r="I5910" s="276"/>
      <c r="J5910" s="277"/>
      <c r="K5910" s="277"/>
      <c r="L5910" s="277"/>
      <c r="M5910" s="277"/>
      <c r="N5910" s="277"/>
      <c r="O5910" s="277"/>
      <c r="P5910" s="277"/>
      <c r="Q5910" s="277"/>
      <c r="R5910" s="277"/>
      <c r="S5910" s="277"/>
      <c r="T5910" s="277"/>
      <c r="U5910" s="277">
        <v>0</v>
      </c>
      <c r="V5910" s="277">
        <v>0</v>
      </c>
      <c r="W5910" s="277"/>
      <c r="X5910" s="277"/>
      <c r="Y5910" s="277"/>
      <c r="Z5910" s="277"/>
      <c r="AA5910" s="277"/>
      <c r="AB5910" s="277"/>
      <c r="AC5910" s="277"/>
      <c r="AD5910" s="277"/>
      <c r="AE5910" s="277"/>
      <c r="AF5910" s="277"/>
      <c r="AG5910" s="277"/>
      <c r="AH5910" s="277">
        <v>0</v>
      </c>
      <c r="AI5910" s="277">
        <v>0</v>
      </c>
      <c r="AJ5910" s="277"/>
      <c r="AK5910" s="277"/>
      <c r="AL5910" s="277"/>
      <c r="AM5910" s="277"/>
      <c r="AN5910" s="277"/>
      <c r="AO5910" s="277"/>
      <c r="AP5910" s="277"/>
      <c r="AQ5910" s="277"/>
      <c r="AR5910" s="277"/>
      <c r="AS5910" s="277"/>
      <c r="AT5910" s="277"/>
      <c r="AU5910" s="277">
        <v>0</v>
      </c>
      <c r="AV5910" s="277">
        <v>0</v>
      </c>
      <c r="AW5910" s="277">
        <f>U5910+AH5910+AU5910</f>
        <v>0</v>
      </c>
    </row>
    <row r="5911" spans="1:49">
      <c r="A5911" s="48"/>
      <c r="B5911" s="42"/>
      <c r="C5911" s="42"/>
      <c r="D5911" s="42"/>
      <c r="E5911" s="531"/>
      <c r="F5911" s="50"/>
      <c r="G5911" s="50"/>
      <c r="H5911" s="50"/>
      <c r="I5911" s="276"/>
      <c r="J5911" s="277"/>
      <c r="K5911" s="277"/>
      <c r="L5911" s="277"/>
      <c r="M5911" s="277"/>
      <c r="N5911" s="277"/>
      <c r="O5911" s="277"/>
      <c r="P5911" s="277"/>
      <c r="Q5911" s="277"/>
      <c r="R5911" s="277"/>
      <c r="S5911" s="277"/>
      <c r="T5911" s="277"/>
      <c r="U5911" s="277">
        <v>0</v>
      </c>
      <c r="V5911" s="277">
        <v>0</v>
      </c>
      <c r="W5911" s="277"/>
      <c r="X5911" s="277"/>
      <c r="Y5911" s="277"/>
      <c r="Z5911" s="277"/>
      <c r="AA5911" s="277"/>
      <c r="AB5911" s="277"/>
      <c r="AC5911" s="277"/>
      <c r="AD5911" s="277"/>
      <c r="AE5911" s="277"/>
      <c r="AF5911" s="277"/>
      <c r="AG5911" s="277"/>
      <c r="AH5911" s="277">
        <v>0</v>
      </c>
      <c r="AI5911" s="277">
        <v>0</v>
      </c>
      <c r="AJ5911" s="277"/>
      <c r="AK5911" s="277"/>
      <c r="AL5911" s="277"/>
      <c r="AM5911" s="277"/>
      <c r="AN5911" s="277"/>
      <c r="AO5911" s="277"/>
      <c r="AP5911" s="277"/>
      <c r="AQ5911" s="277"/>
      <c r="AR5911" s="277"/>
      <c r="AS5911" s="277"/>
      <c r="AT5911" s="277"/>
      <c r="AU5911" s="277">
        <v>0</v>
      </c>
      <c r="AV5911" s="277">
        <v>0</v>
      </c>
      <c r="AW5911" s="277">
        <f>U5911+AH5911+AU5911</f>
        <v>0</v>
      </c>
    </row>
    <row r="5912" spans="1:49">
      <c r="A5912" s="48"/>
      <c r="B5912" s="42"/>
      <c r="C5912" s="42"/>
      <c r="D5912" s="42"/>
      <c r="E5912" s="531"/>
      <c r="F5912" s="50"/>
      <c r="G5912" s="50"/>
      <c r="H5912" s="50"/>
      <c r="I5912" s="276" t="s">
        <v>1631</v>
      </c>
      <c r="J5912" s="277">
        <f>SUM(J5908:J5911)</f>
        <v>0</v>
      </c>
      <c r="K5912" s="277">
        <f t="shared" ref="K5912:AT5912" si="1666">SUM(K5908:K5911)</f>
        <v>0</v>
      </c>
      <c r="L5912" s="277">
        <f t="shared" si="1666"/>
        <v>0</v>
      </c>
      <c r="M5912" s="277">
        <f t="shared" si="1666"/>
        <v>0</v>
      </c>
      <c r="N5912" s="277">
        <f t="shared" si="1666"/>
        <v>0</v>
      </c>
      <c r="O5912" s="277">
        <f t="shared" si="1666"/>
        <v>0</v>
      </c>
      <c r="P5912" s="277">
        <f t="shared" si="1666"/>
        <v>0</v>
      </c>
      <c r="Q5912" s="277">
        <f t="shared" si="1666"/>
        <v>0</v>
      </c>
      <c r="R5912" s="277">
        <f t="shared" si="1666"/>
        <v>0</v>
      </c>
      <c r="S5912" s="277">
        <f t="shared" si="1666"/>
        <v>0</v>
      </c>
      <c r="T5912" s="277">
        <f t="shared" si="1666"/>
        <v>0</v>
      </c>
      <c r="U5912" s="277">
        <v>0</v>
      </c>
      <c r="V5912" s="277">
        <v>0</v>
      </c>
      <c r="W5912" s="277">
        <f>SUM(W5908:W5911)</f>
        <v>1000</v>
      </c>
      <c r="X5912" s="277">
        <f t="shared" si="1666"/>
        <v>0</v>
      </c>
      <c r="Y5912" s="277">
        <f t="shared" si="1666"/>
        <v>0</v>
      </c>
      <c r="Z5912" s="277">
        <f t="shared" si="1666"/>
        <v>0</v>
      </c>
      <c r="AA5912" s="277">
        <f t="shared" si="1666"/>
        <v>0</v>
      </c>
      <c r="AB5912" s="277">
        <f t="shared" si="1666"/>
        <v>0</v>
      </c>
      <c r="AC5912" s="277">
        <f t="shared" si="1666"/>
        <v>0</v>
      </c>
      <c r="AD5912" s="277">
        <f t="shared" si="1666"/>
        <v>0</v>
      </c>
      <c r="AE5912" s="277">
        <f t="shared" si="1666"/>
        <v>0</v>
      </c>
      <c r="AF5912" s="277">
        <f t="shared" si="1666"/>
        <v>0</v>
      </c>
      <c r="AG5912" s="277">
        <f t="shared" si="1666"/>
        <v>0</v>
      </c>
      <c r="AH5912" s="277">
        <v>0</v>
      </c>
      <c r="AI5912" s="277">
        <v>1000</v>
      </c>
      <c r="AJ5912" s="277">
        <f>SUM(AJ5908:AJ5911)</f>
        <v>2500</v>
      </c>
      <c r="AK5912" s="277">
        <f t="shared" si="1666"/>
        <v>0</v>
      </c>
      <c r="AL5912" s="277">
        <f t="shared" si="1666"/>
        <v>0</v>
      </c>
      <c r="AM5912" s="277">
        <f t="shared" si="1666"/>
        <v>0</v>
      </c>
      <c r="AN5912" s="277">
        <f t="shared" si="1666"/>
        <v>0</v>
      </c>
      <c r="AO5912" s="277">
        <f t="shared" si="1666"/>
        <v>0</v>
      </c>
      <c r="AP5912" s="277">
        <f t="shared" si="1666"/>
        <v>2500</v>
      </c>
      <c r="AQ5912" s="277">
        <f t="shared" si="1666"/>
        <v>0</v>
      </c>
      <c r="AR5912" s="277">
        <f t="shared" si="1666"/>
        <v>0</v>
      </c>
      <c r="AS5912" s="277">
        <f t="shared" si="1666"/>
        <v>0</v>
      </c>
      <c r="AT5912" s="277">
        <f t="shared" si="1666"/>
        <v>0</v>
      </c>
      <c r="AU5912" s="277">
        <v>2500</v>
      </c>
      <c r="AV5912" s="277">
        <v>0</v>
      </c>
      <c r="AW5912" s="277">
        <f>U5912+AH5912+AU5912</f>
        <v>2500</v>
      </c>
    </row>
    <row r="5913" spans="1:49">
      <c r="A5913" s="48"/>
      <c r="B5913" s="42"/>
      <c r="C5913" s="42"/>
      <c r="D5913" s="42"/>
      <c r="E5913" s="531"/>
      <c r="F5913" s="50"/>
      <c r="G5913" s="50"/>
      <c r="H5913" s="50"/>
      <c r="I5913" s="146"/>
      <c r="J5913" s="29"/>
      <c r="K5913" s="29"/>
      <c r="L5913" s="29"/>
      <c r="M5913" s="29"/>
      <c r="N5913" s="29"/>
      <c r="O5913" s="29"/>
      <c r="P5913" s="29"/>
      <c r="Q5913" s="29"/>
      <c r="R5913" s="29"/>
      <c r="S5913" s="29"/>
      <c r="T5913" s="29"/>
      <c r="U5913" s="29"/>
      <c r="V5913" s="29"/>
      <c r="W5913" s="29"/>
      <c r="X5913" s="29"/>
      <c r="Y5913" s="29"/>
      <c r="Z5913" s="29"/>
      <c r="AA5913" s="29"/>
      <c r="AB5913" s="29"/>
      <c r="AC5913" s="29"/>
      <c r="AD5913" s="29"/>
      <c r="AE5913" s="29"/>
      <c r="AF5913" s="29"/>
      <c r="AG5913" s="29"/>
      <c r="AH5913" s="29"/>
      <c r="AI5913" s="29"/>
      <c r="AJ5913" s="29"/>
      <c r="AK5913" s="29"/>
      <c r="AL5913" s="29"/>
      <c r="AM5913" s="29"/>
      <c r="AN5913" s="29"/>
      <c r="AO5913" s="29"/>
      <c r="AP5913" s="29"/>
      <c r="AQ5913" s="29"/>
      <c r="AR5913" s="29"/>
      <c r="AS5913" s="29"/>
      <c r="AT5913" s="29"/>
      <c r="AU5913" s="29"/>
      <c r="AV5913" s="29"/>
      <c r="AW5913" s="29"/>
    </row>
    <row r="5914" spans="1:49">
      <c r="A5914" s="48"/>
      <c r="B5914" s="42"/>
      <c r="C5914" s="42"/>
      <c r="D5914" s="42"/>
      <c r="E5914" s="531"/>
      <c r="F5914" s="50"/>
      <c r="G5914" s="50"/>
      <c r="H5914" s="50"/>
      <c r="I5914" s="113"/>
    </row>
    <row r="5915" spans="1:49" ht="16.5" thickBot="1">
      <c r="A5915" s="78" t="s">
        <v>2146</v>
      </c>
      <c r="B5915" s="78"/>
      <c r="C5915" s="78"/>
      <c r="D5915" s="463"/>
      <c r="E5915" s="539"/>
      <c r="F5915" s="129"/>
      <c r="G5915" s="129"/>
      <c r="H5915" s="129"/>
      <c r="I5915" s="103"/>
    </row>
    <row r="5916" spans="1:49" s="151" customFormat="1" ht="36" customHeight="1" thickTop="1" thickBot="1">
      <c r="A5916" s="147" t="s">
        <v>2079</v>
      </c>
      <c r="B5916" s="5" t="s">
        <v>2080</v>
      </c>
      <c r="C5916" s="5" t="s">
        <v>1335</v>
      </c>
      <c r="D5916" s="450"/>
      <c r="E5916" s="148" t="s">
        <v>1570</v>
      </c>
      <c r="F5916" s="149" t="s">
        <v>1438</v>
      </c>
      <c r="G5916" s="149"/>
      <c r="H5916" s="149" t="s">
        <v>2332</v>
      </c>
      <c r="I5916" s="5" t="s">
        <v>856</v>
      </c>
      <c r="J5916" s="364" t="s">
        <v>2891</v>
      </c>
      <c r="K5916" s="364" t="s">
        <v>2879</v>
      </c>
      <c r="L5916" s="364" t="s">
        <v>2880</v>
      </c>
      <c r="M5916" s="364" t="s">
        <v>2881</v>
      </c>
      <c r="N5916" s="364" t="s">
        <v>2882</v>
      </c>
      <c r="O5916" s="364" t="s">
        <v>2883</v>
      </c>
      <c r="P5916" s="364" t="s">
        <v>2884</v>
      </c>
      <c r="Q5916" s="364" t="s">
        <v>2885</v>
      </c>
      <c r="R5916" s="364" t="s">
        <v>2886</v>
      </c>
      <c r="S5916" s="364" t="s">
        <v>2887</v>
      </c>
      <c r="T5916" s="364" t="s">
        <v>2888</v>
      </c>
      <c r="U5916" s="364" t="s">
        <v>2889</v>
      </c>
      <c r="V5916" s="364" t="s">
        <v>2890</v>
      </c>
      <c r="W5916" s="365" t="s">
        <v>2893</v>
      </c>
      <c r="X5916" s="365" t="s">
        <v>2879</v>
      </c>
      <c r="Y5916" s="365" t="s">
        <v>2880</v>
      </c>
      <c r="Z5916" s="365" t="s">
        <v>2881</v>
      </c>
      <c r="AA5916" s="365" t="s">
        <v>2882</v>
      </c>
      <c r="AB5916" s="365" t="s">
        <v>2883</v>
      </c>
      <c r="AC5916" s="365" t="s">
        <v>2884</v>
      </c>
      <c r="AD5916" s="365" t="s">
        <v>2885</v>
      </c>
      <c r="AE5916" s="365" t="s">
        <v>2886</v>
      </c>
      <c r="AF5916" s="365" t="s">
        <v>2887</v>
      </c>
      <c r="AG5916" s="365" t="s">
        <v>2888</v>
      </c>
      <c r="AH5916" s="365" t="s">
        <v>2889</v>
      </c>
      <c r="AI5916" s="365" t="s">
        <v>2890</v>
      </c>
      <c r="AJ5916" s="366" t="s">
        <v>2892</v>
      </c>
      <c r="AK5916" s="366" t="s">
        <v>2879</v>
      </c>
      <c r="AL5916" s="366" t="s">
        <v>2880</v>
      </c>
      <c r="AM5916" s="366" t="s">
        <v>2881</v>
      </c>
      <c r="AN5916" s="366" t="s">
        <v>2882</v>
      </c>
      <c r="AO5916" s="366" t="s">
        <v>2883</v>
      </c>
      <c r="AP5916" s="366" t="s">
        <v>2884</v>
      </c>
      <c r="AQ5916" s="366" t="s">
        <v>2885</v>
      </c>
      <c r="AR5916" s="366" t="s">
        <v>2886</v>
      </c>
      <c r="AS5916" s="366" t="s">
        <v>2887</v>
      </c>
      <c r="AT5916" s="366" t="s">
        <v>2888</v>
      </c>
      <c r="AU5916" s="366" t="s">
        <v>2889</v>
      </c>
      <c r="AV5916" s="366" t="s">
        <v>2890</v>
      </c>
      <c r="AW5916" s="368" t="s">
        <v>2895</v>
      </c>
    </row>
    <row r="5917" spans="1:49">
      <c r="A5917" s="33"/>
      <c r="B5917" s="34"/>
      <c r="C5917" s="34"/>
      <c r="D5917" s="34"/>
      <c r="E5917" s="35"/>
      <c r="F5917" s="36"/>
      <c r="G5917" s="36"/>
      <c r="H5917" s="36"/>
      <c r="I5917" s="34"/>
      <c r="J5917" s="202" t="s">
        <v>1224</v>
      </c>
      <c r="K5917" s="202">
        <v>1</v>
      </c>
      <c r="L5917" s="202">
        <v>2</v>
      </c>
      <c r="M5917" s="202">
        <v>3</v>
      </c>
      <c r="N5917" s="202">
        <v>4</v>
      </c>
      <c r="O5917" s="202">
        <v>5</v>
      </c>
      <c r="P5917" s="202">
        <v>6</v>
      </c>
      <c r="Q5917" s="202">
        <v>7</v>
      </c>
      <c r="R5917" s="202">
        <v>8</v>
      </c>
      <c r="S5917" s="202">
        <v>9</v>
      </c>
      <c r="T5917" s="202">
        <v>10</v>
      </c>
      <c r="U5917" s="202">
        <v>13</v>
      </c>
      <c r="V5917" s="202">
        <v>14</v>
      </c>
      <c r="W5917" s="202" t="s">
        <v>1224</v>
      </c>
      <c r="X5917" s="202">
        <v>1</v>
      </c>
      <c r="Y5917" s="202">
        <v>2</v>
      </c>
      <c r="Z5917" s="202">
        <v>3</v>
      </c>
      <c r="AA5917" s="202">
        <v>4</v>
      </c>
      <c r="AB5917" s="202">
        <v>5</v>
      </c>
      <c r="AC5917" s="202">
        <v>6</v>
      </c>
      <c r="AD5917" s="202">
        <v>7</v>
      </c>
      <c r="AE5917" s="202">
        <v>8</v>
      </c>
      <c r="AF5917" s="202">
        <v>9</v>
      </c>
      <c r="AG5917" s="202">
        <v>10</v>
      </c>
      <c r="AH5917" s="202">
        <v>13</v>
      </c>
      <c r="AI5917" s="202">
        <v>14</v>
      </c>
      <c r="AJ5917" s="202" t="s">
        <v>1224</v>
      </c>
      <c r="AK5917" s="202">
        <v>1</v>
      </c>
      <c r="AL5917" s="202">
        <v>2</v>
      </c>
      <c r="AM5917" s="202">
        <v>3</v>
      </c>
      <c r="AN5917" s="202">
        <v>4</v>
      </c>
      <c r="AO5917" s="202">
        <v>5</v>
      </c>
      <c r="AP5917" s="202">
        <v>6</v>
      </c>
      <c r="AQ5917" s="202">
        <v>7</v>
      </c>
      <c r="AR5917" s="202">
        <v>8</v>
      </c>
      <c r="AS5917" s="202">
        <v>9</v>
      </c>
      <c r="AT5917" s="202">
        <v>10</v>
      </c>
      <c r="AU5917" s="202">
        <v>13</v>
      </c>
      <c r="AV5917" s="202">
        <v>14</v>
      </c>
      <c r="AW5917" s="202">
        <v>15</v>
      </c>
    </row>
    <row r="5918" spans="1:49">
      <c r="A5918" s="37"/>
      <c r="B5918" s="38"/>
      <c r="C5918" s="38"/>
      <c r="D5918" s="38"/>
      <c r="E5918" s="60"/>
      <c r="F5918" s="61"/>
      <c r="G5918" s="61"/>
      <c r="H5918" s="61"/>
      <c r="I5918" s="38"/>
      <c r="J5918" s="134"/>
      <c r="K5918" s="134"/>
      <c r="L5918" s="134"/>
      <c r="M5918" s="134"/>
      <c r="N5918" s="134"/>
      <c r="O5918" s="134"/>
      <c r="P5918" s="134"/>
      <c r="Q5918" s="134"/>
      <c r="R5918" s="134"/>
      <c r="S5918" s="134"/>
      <c r="T5918" s="134"/>
      <c r="U5918" s="134"/>
      <c r="V5918" s="134"/>
      <c r="W5918" s="134"/>
      <c r="X5918" s="134"/>
      <c r="Y5918" s="134"/>
      <c r="Z5918" s="134"/>
      <c r="AA5918" s="134"/>
      <c r="AB5918" s="134"/>
      <c r="AC5918" s="134"/>
      <c r="AD5918" s="134"/>
      <c r="AE5918" s="134"/>
      <c r="AF5918" s="134"/>
      <c r="AG5918" s="134"/>
      <c r="AH5918" s="134"/>
      <c r="AI5918" s="134"/>
      <c r="AJ5918" s="134"/>
      <c r="AK5918" s="134"/>
      <c r="AL5918" s="134"/>
      <c r="AM5918" s="134"/>
      <c r="AN5918" s="134"/>
      <c r="AO5918" s="134"/>
      <c r="AP5918" s="134"/>
      <c r="AQ5918" s="134"/>
      <c r="AR5918" s="134"/>
      <c r="AS5918" s="134"/>
      <c r="AT5918" s="134"/>
      <c r="AU5918" s="134"/>
      <c r="AV5918" s="134"/>
      <c r="AW5918" s="134"/>
    </row>
    <row r="5919" spans="1:49">
      <c r="A5919" s="92" t="s">
        <v>797</v>
      </c>
      <c r="B5919" s="93" t="s">
        <v>1031</v>
      </c>
      <c r="C5919" s="93" t="s">
        <v>827</v>
      </c>
      <c r="D5919" s="460"/>
      <c r="E5919" s="531"/>
      <c r="F5919" s="50"/>
      <c r="G5919" s="50"/>
      <c r="H5919" s="50"/>
      <c r="I5919" s="108" t="s">
        <v>1339</v>
      </c>
      <c r="J5919" s="28"/>
      <c r="K5919" s="28"/>
      <c r="L5919" s="28"/>
      <c r="M5919" s="28"/>
      <c r="N5919" s="28"/>
      <c r="O5919" s="28"/>
      <c r="P5919" s="28"/>
      <c r="Q5919" s="28"/>
      <c r="R5919" s="28"/>
      <c r="S5919" s="28"/>
      <c r="T5919" s="28"/>
      <c r="U5919" s="28"/>
      <c r="V5919" s="28"/>
      <c r="W5919" s="28"/>
      <c r="X5919" s="28"/>
      <c r="Y5919" s="28"/>
      <c r="Z5919" s="28"/>
      <c r="AA5919" s="28"/>
      <c r="AB5919" s="28"/>
      <c r="AC5919" s="28"/>
      <c r="AD5919" s="28"/>
      <c r="AE5919" s="28"/>
      <c r="AF5919" s="28"/>
      <c r="AG5919" s="28"/>
      <c r="AH5919" s="28"/>
      <c r="AI5919" s="28"/>
      <c r="AJ5919" s="28"/>
      <c r="AK5919" s="28"/>
      <c r="AL5919" s="28"/>
      <c r="AM5919" s="28"/>
      <c r="AN5919" s="28"/>
      <c r="AO5919" s="28"/>
      <c r="AP5919" s="28"/>
      <c r="AQ5919" s="28"/>
      <c r="AR5919" s="28"/>
      <c r="AS5919" s="28"/>
      <c r="AT5919" s="28"/>
      <c r="AU5919" s="28"/>
      <c r="AV5919" s="28"/>
      <c r="AW5919" s="28"/>
    </row>
    <row r="5920" spans="1:49">
      <c r="A5920" s="48"/>
      <c r="B5920" s="260"/>
      <c r="C5920" s="260"/>
      <c r="D5920" s="369"/>
      <c r="E5920" s="531"/>
      <c r="F5920" s="50"/>
      <c r="G5920" s="50"/>
      <c r="H5920" s="50"/>
      <c r="I5920" s="108"/>
      <c r="J5920" s="28"/>
      <c r="K5920" s="28"/>
      <c r="L5920" s="28"/>
      <c r="M5920" s="28"/>
      <c r="N5920" s="28"/>
      <c r="O5920" s="28"/>
      <c r="P5920" s="28"/>
      <c r="Q5920" s="28"/>
      <c r="R5920" s="28"/>
      <c r="S5920" s="28"/>
      <c r="T5920" s="28"/>
      <c r="U5920" s="28"/>
      <c r="V5920" s="28"/>
      <c r="W5920" s="28"/>
      <c r="X5920" s="28"/>
      <c r="Y5920" s="28"/>
      <c r="Z5920" s="28"/>
      <c r="AA5920" s="28"/>
      <c r="AB5920" s="28"/>
      <c r="AC5920" s="28"/>
      <c r="AD5920" s="28"/>
      <c r="AE5920" s="28"/>
      <c r="AF5920" s="28"/>
      <c r="AG5920" s="28"/>
      <c r="AH5920" s="28"/>
      <c r="AI5920" s="28"/>
      <c r="AJ5920" s="28"/>
      <c r="AK5920" s="28"/>
      <c r="AL5920" s="28"/>
      <c r="AM5920" s="28"/>
      <c r="AN5920" s="28"/>
      <c r="AO5920" s="28"/>
      <c r="AP5920" s="28"/>
      <c r="AQ5920" s="28"/>
      <c r="AR5920" s="28"/>
      <c r="AS5920" s="28"/>
      <c r="AT5920" s="28"/>
      <c r="AU5920" s="28"/>
      <c r="AV5920" s="28"/>
      <c r="AW5920" s="28"/>
    </row>
    <row r="5921" spans="1:49">
      <c r="A5921" s="48"/>
      <c r="B5921" s="42"/>
      <c r="C5921" s="42"/>
      <c r="D5921" s="42"/>
      <c r="E5921" s="531"/>
      <c r="F5921" s="50"/>
      <c r="G5921" s="50"/>
      <c r="H5921" s="50"/>
      <c r="I5921" s="49" t="s">
        <v>1559</v>
      </c>
      <c r="J5921" s="12">
        <f>SUM(J5922,J5930,J5932)</f>
        <v>42750</v>
      </c>
      <c r="K5921" s="12">
        <f t="shared" ref="K5921:AT5921" si="1667">SUM(K5922,K5930,K5932)</f>
        <v>0</v>
      </c>
      <c r="L5921" s="12">
        <f t="shared" si="1667"/>
        <v>4000</v>
      </c>
      <c r="M5921" s="12">
        <f t="shared" si="1667"/>
        <v>0</v>
      </c>
      <c r="N5921" s="12">
        <f t="shared" si="1667"/>
        <v>5000</v>
      </c>
      <c r="O5921" s="12">
        <f t="shared" si="1667"/>
        <v>2750</v>
      </c>
      <c r="P5921" s="12">
        <f t="shared" si="1667"/>
        <v>6000</v>
      </c>
      <c r="Q5921" s="12">
        <f t="shared" si="1667"/>
        <v>0</v>
      </c>
      <c r="R5921" s="12">
        <f t="shared" si="1667"/>
        <v>0</v>
      </c>
      <c r="S5921" s="12">
        <f t="shared" si="1667"/>
        <v>8800</v>
      </c>
      <c r="T5921" s="12">
        <f t="shared" si="1667"/>
        <v>0</v>
      </c>
      <c r="U5921" s="12">
        <v>26550</v>
      </c>
      <c r="V5921" s="12">
        <v>16200</v>
      </c>
      <c r="W5921" s="12">
        <f>SUM(W5922,W5930,W5932)</f>
        <v>0</v>
      </c>
      <c r="X5921" s="12">
        <f t="shared" si="1667"/>
        <v>0</v>
      </c>
      <c r="Y5921" s="12">
        <f t="shared" si="1667"/>
        <v>0</v>
      </c>
      <c r="Z5921" s="12">
        <f t="shared" si="1667"/>
        <v>0</v>
      </c>
      <c r="AA5921" s="12">
        <f t="shared" si="1667"/>
        <v>0</v>
      </c>
      <c r="AB5921" s="12">
        <f t="shared" si="1667"/>
        <v>0</v>
      </c>
      <c r="AC5921" s="12">
        <f t="shared" si="1667"/>
        <v>0</v>
      </c>
      <c r="AD5921" s="12">
        <f t="shared" si="1667"/>
        <v>0</v>
      </c>
      <c r="AE5921" s="12">
        <f t="shared" si="1667"/>
        <v>0</v>
      </c>
      <c r="AF5921" s="12">
        <f t="shared" si="1667"/>
        <v>0</v>
      </c>
      <c r="AG5921" s="12">
        <f t="shared" si="1667"/>
        <v>0</v>
      </c>
      <c r="AH5921" s="12">
        <v>0</v>
      </c>
      <c r="AI5921" s="12">
        <v>0</v>
      </c>
      <c r="AJ5921" s="12">
        <f>SUM(AJ5922,AJ5930,AJ5932)</f>
        <v>0</v>
      </c>
      <c r="AK5921" s="12">
        <f t="shared" si="1667"/>
        <v>0</v>
      </c>
      <c r="AL5921" s="12">
        <f t="shared" si="1667"/>
        <v>0</v>
      </c>
      <c r="AM5921" s="12">
        <f t="shared" si="1667"/>
        <v>0</v>
      </c>
      <c r="AN5921" s="12">
        <f t="shared" si="1667"/>
        <v>0</v>
      </c>
      <c r="AO5921" s="12">
        <f t="shared" si="1667"/>
        <v>0</v>
      </c>
      <c r="AP5921" s="12">
        <f t="shared" si="1667"/>
        <v>0</v>
      </c>
      <c r="AQ5921" s="12">
        <f t="shared" si="1667"/>
        <v>0</v>
      </c>
      <c r="AR5921" s="12">
        <f t="shared" si="1667"/>
        <v>0</v>
      </c>
      <c r="AS5921" s="12">
        <f t="shared" si="1667"/>
        <v>0</v>
      </c>
      <c r="AT5921" s="12">
        <f t="shared" si="1667"/>
        <v>0</v>
      </c>
      <c r="AU5921" s="12">
        <v>0</v>
      </c>
      <c r="AV5921" s="12">
        <v>0</v>
      </c>
      <c r="AW5921" s="12">
        <f t="shared" ref="AW5921:AW5950" si="1668">U5921+AH5921+AU5921</f>
        <v>26550</v>
      </c>
    </row>
    <row r="5922" spans="1:49">
      <c r="A5922" s="44" t="s">
        <v>797</v>
      </c>
      <c r="B5922" s="45" t="s">
        <v>1031</v>
      </c>
      <c r="C5922" s="45" t="s">
        <v>827</v>
      </c>
      <c r="D5922" s="452" t="s">
        <v>3009</v>
      </c>
      <c r="E5922" s="213" t="s">
        <v>771</v>
      </c>
      <c r="F5922" s="65"/>
      <c r="G5922" s="65"/>
      <c r="H5922" s="65"/>
      <c r="I5922" s="260" t="s">
        <v>1500</v>
      </c>
      <c r="J5922" s="9">
        <f>SUM(J5923:J5924)</f>
        <v>0</v>
      </c>
      <c r="K5922" s="9">
        <f t="shared" ref="K5922:AT5922" si="1669">SUM(K5923:K5924)</f>
        <v>0</v>
      </c>
      <c r="L5922" s="9">
        <f t="shared" si="1669"/>
        <v>0</v>
      </c>
      <c r="M5922" s="9">
        <f t="shared" si="1669"/>
        <v>0</v>
      </c>
      <c r="N5922" s="9">
        <f t="shared" si="1669"/>
        <v>0</v>
      </c>
      <c r="O5922" s="9">
        <f t="shared" si="1669"/>
        <v>0</v>
      </c>
      <c r="P5922" s="9">
        <f t="shared" si="1669"/>
        <v>0</v>
      </c>
      <c r="Q5922" s="9">
        <f t="shared" si="1669"/>
        <v>0</v>
      </c>
      <c r="R5922" s="9">
        <f t="shared" si="1669"/>
        <v>0</v>
      </c>
      <c r="S5922" s="9">
        <f t="shared" si="1669"/>
        <v>0</v>
      </c>
      <c r="T5922" s="9">
        <f t="shared" si="1669"/>
        <v>0</v>
      </c>
      <c r="U5922" s="9">
        <v>0</v>
      </c>
      <c r="V5922" s="9">
        <v>0</v>
      </c>
      <c r="W5922" s="9">
        <f>SUM(W5923:W5924)</f>
        <v>0</v>
      </c>
      <c r="X5922" s="9">
        <f t="shared" si="1669"/>
        <v>0</v>
      </c>
      <c r="Y5922" s="9">
        <f t="shared" si="1669"/>
        <v>0</v>
      </c>
      <c r="Z5922" s="9">
        <f t="shared" si="1669"/>
        <v>0</v>
      </c>
      <c r="AA5922" s="9">
        <f t="shared" si="1669"/>
        <v>0</v>
      </c>
      <c r="AB5922" s="9">
        <f t="shared" si="1669"/>
        <v>0</v>
      </c>
      <c r="AC5922" s="9">
        <f t="shared" si="1669"/>
        <v>0</v>
      </c>
      <c r="AD5922" s="9">
        <f t="shared" si="1669"/>
        <v>0</v>
      </c>
      <c r="AE5922" s="9">
        <f t="shared" si="1669"/>
        <v>0</v>
      </c>
      <c r="AF5922" s="9">
        <f t="shared" si="1669"/>
        <v>0</v>
      </c>
      <c r="AG5922" s="9">
        <f t="shared" si="1669"/>
        <v>0</v>
      </c>
      <c r="AH5922" s="9">
        <v>0</v>
      </c>
      <c r="AI5922" s="9">
        <v>0</v>
      </c>
      <c r="AJ5922" s="9">
        <f>SUM(AJ5923:AJ5924)</f>
        <v>0</v>
      </c>
      <c r="AK5922" s="9">
        <f t="shared" si="1669"/>
        <v>0</v>
      </c>
      <c r="AL5922" s="9">
        <f t="shared" si="1669"/>
        <v>0</v>
      </c>
      <c r="AM5922" s="9">
        <f t="shared" si="1669"/>
        <v>0</v>
      </c>
      <c r="AN5922" s="9">
        <f t="shared" si="1669"/>
        <v>0</v>
      </c>
      <c r="AO5922" s="9">
        <f t="shared" si="1669"/>
        <v>0</v>
      </c>
      <c r="AP5922" s="9">
        <f t="shared" si="1669"/>
        <v>0</v>
      </c>
      <c r="AQ5922" s="9">
        <f t="shared" si="1669"/>
        <v>0</v>
      </c>
      <c r="AR5922" s="9">
        <f t="shared" si="1669"/>
        <v>0</v>
      </c>
      <c r="AS5922" s="9">
        <f t="shared" si="1669"/>
        <v>0</v>
      </c>
      <c r="AT5922" s="9">
        <f t="shared" si="1669"/>
        <v>0</v>
      </c>
      <c r="AU5922" s="9">
        <v>0</v>
      </c>
      <c r="AV5922" s="9">
        <v>0</v>
      </c>
      <c r="AW5922" s="9">
        <f t="shared" si="1668"/>
        <v>0</v>
      </c>
    </row>
    <row r="5923" spans="1:49">
      <c r="A5923" s="44" t="s">
        <v>797</v>
      </c>
      <c r="B5923" s="45" t="s">
        <v>1031</v>
      </c>
      <c r="C5923" s="45" t="s">
        <v>827</v>
      </c>
      <c r="D5923" s="452" t="s">
        <v>3009</v>
      </c>
      <c r="E5923" s="367" t="s">
        <v>834</v>
      </c>
      <c r="F5923" s="50"/>
      <c r="G5923" s="468" t="s">
        <v>3076</v>
      </c>
      <c r="H5923" s="50" t="s">
        <v>2334</v>
      </c>
      <c r="I5923" s="42" t="s">
        <v>1165</v>
      </c>
      <c r="U5923" s="15">
        <v>0</v>
      </c>
      <c r="V5923" s="15">
        <v>0</v>
      </c>
      <c r="AH5923" s="15">
        <v>0</v>
      </c>
      <c r="AI5923" s="15">
        <v>0</v>
      </c>
      <c r="AU5923" s="15">
        <v>0</v>
      </c>
      <c r="AV5923" s="15">
        <v>0</v>
      </c>
      <c r="AW5923" s="15">
        <f t="shared" si="1668"/>
        <v>0</v>
      </c>
    </row>
    <row r="5924" spans="1:49">
      <c r="A5924" s="44" t="s">
        <v>797</v>
      </c>
      <c r="B5924" s="45" t="s">
        <v>1031</v>
      </c>
      <c r="C5924" s="45" t="s">
        <v>827</v>
      </c>
      <c r="D5924" s="452" t="s">
        <v>3009</v>
      </c>
      <c r="E5924" s="367" t="s">
        <v>772</v>
      </c>
      <c r="F5924" s="50"/>
      <c r="G5924" s="468" t="s">
        <v>3076</v>
      </c>
      <c r="H5924" s="50" t="s">
        <v>2334</v>
      </c>
      <c r="I5924" s="42" t="s">
        <v>1227</v>
      </c>
      <c r="J5924" s="15">
        <f>SUM(J5925:J5929)</f>
        <v>0</v>
      </c>
      <c r="K5924" s="15">
        <f t="shared" ref="K5924:AT5924" si="1670">SUM(K5925:K5929)</f>
        <v>0</v>
      </c>
      <c r="L5924" s="15">
        <f t="shared" si="1670"/>
        <v>0</v>
      </c>
      <c r="M5924" s="15">
        <f t="shared" si="1670"/>
        <v>0</v>
      </c>
      <c r="N5924" s="15">
        <f t="shared" si="1670"/>
        <v>0</v>
      </c>
      <c r="O5924" s="15">
        <f t="shared" si="1670"/>
        <v>0</v>
      </c>
      <c r="P5924" s="15">
        <f t="shared" si="1670"/>
        <v>0</v>
      </c>
      <c r="Q5924" s="15">
        <f t="shared" si="1670"/>
        <v>0</v>
      </c>
      <c r="R5924" s="15">
        <f t="shared" si="1670"/>
        <v>0</v>
      </c>
      <c r="S5924" s="15">
        <f t="shared" si="1670"/>
        <v>0</v>
      </c>
      <c r="T5924" s="15">
        <f t="shared" si="1670"/>
        <v>0</v>
      </c>
      <c r="U5924" s="15">
        <v>0</v>
      </c>
      <c r="V5924" s="15">
        <v>0</v>
      </c>
      <c r="W5924" s="15">
        <f>SUM(W5925:W5929)</f>
        <v>0</v>
      </c>
      <c r="X5924" s="15">
        <f t="shared" si="1670"/>
        <v>0</v>
      </c>
      <c r="Y5924" s="15">
        <f t="shared" si="1670"/>
        <v>0</v>
      </c>
      <c r="Z5924" s="15">
        <f t="shared" si="1670"/>
        <v>0</v>
      </c>
      <c r="AA5924" s="15">
        <f t="shared" si="1670"/>
        <v>0</v>
      </c>
      <c r="AB5924" s="15">
        <f t="shared" si="1670"/>
        <v>0</v>
      </c>
      <c r="AC5924" s="15">
        <f t="shared" si="1670"/>
        <v>0</v>
      </c>
      <c r="AD5924" s="15">
        <f t="shared" si="1670"/>
        <v>0</v>
      </c>
      <c r="AE5924" s="15">
        <f t="shared" si="1670"/>
        <v>0</v>
      </c>
      <c r="AF5924" s="15">
        <f t="shared" si="1670"/>
        <v>0</v>
      </c>
      <c r="AG5924" s="15">
        <f t="shared" si="1670"/>
        <v>0</v>
      </c>
      <c r="AH5924" s="15">
        <v>0</v>
      </c>
      <c r="AI5924" s="15">
        <v>0</v>
      </c>
      <c r="AJ5924" s="15">
        <f>SUM(AJ5925:AJ5929)</f>
        <v>0</v>
      </c>
      <c r="AK5924" s="15">
        <f t="shared" si="1670"/>
        <v>0</v>
      </c>
      <c r="AL5924" s="15">
        <f t="shared" si="1670"/>
        <v>0</v>
      </c>
      <c r="AM5924" s="15">
        <f t="shared" si="1670"/>
        <v>0</v>
      </c>
      <c r="AN5924" s="15">
        <f t="shared" si="1670"/>
        <v>0</v>
      </c>
      <c r="AO5924" s="15">
        <f t="shared" si="1670"/>
        <v>0</v>
      </c>
      <c r="AP5924" s="15">
        <f t="shared" si="1670"/>
        <v>0</v>
      </c>
      <c r="AQ5924" s="15">
        <f t="shared" si="1670"/>
        <v>0</v>
      </c>
      <c r="AR5924" s="15">
        <f t="shared" si="1670"/>
        <v>0</v>
      </c>
      <c r="AS5924" s="15">
        <f t="shared" si="1670"/>
        <v>0</v>
      </c>
      <c r="AT5924" s="15">
        <f t="shared" si="1670"/>
        <v>0</v>
      </c>
      <c r="AU5924" s="15">
        <v>0</v>
      </c>
      <c r="AV5924" s="15">
        <v>0</v>
      </c>
      <c r="AW5924" s="15">
        <f t="shared" si="1668"/>
        <v>0</v>
      </c>
    </row>
    <row r="5925" spans="1:49" s="144" customFormat="1">
      <c r="A5925" s="44" t="s">
        <v>797</v>
      </c>
      <c r="B5925" s="45" t="s">
        <v>1031</v>
      </c>
      <c r="C5925" s="45" t="s">
        <v>827</v>
      </c>
      <c r="D5925" s="452" t="s">
        <v>3009</v>
      </c>
      <c r="E5925" s="140" t="s">
        <v>850</v>
      </c>
      <c r="F5925" s="141" t="s">
        <v>1770</v>
      </c>
      <c r="G5925" s="468" t="s">
        <v>3076</v>
      </c>
      <c r="H5925" s="50" t="s">
        <v>2334</v>
      </c>
      <c r="I5925" s="142" t="s">
        <v>1119</v>
      </c>
      <c r="J5925" s="15"/>
      <c r="K5925" s="15"/>
      <c r="L5925" s="15"/>
      <c r="M5925" s="15"/>
      <c r="N5925" s="15"/>
      <c r="O5925" s="15"/>
      <c r="P5925" s="15"/>
      <c r="Q5925" s="15"/>
      <c r="R5925" s="15"/>
      <c r="S5925" s="15"/>
      <c r="T5925" s="15"/>
      <c r="U5925" s="15">
        <v>0</v>
      </c>
      <c r="V5925" s="15">
        <v>0</v>
      </c>
      <c r="W5925" s="15"/>
      <c r="X5925" s="15"/>
      <c r="Y5925" s="15"/>
      <c r="Z5925" s="15"/>
      <c r="AA5925" s="15"/>
      <c r="AB5925" s="15"/>
      <c r="AC5925" s="15"/>
      <c r="AD5925" s="15"/>
      <c r="AE5925" s="15"/>
      <c r="AF5925" s="15"/>
      <c r="AG5925" s="15"/>
      <c r="AH5925" s="15">
        <v>0</v>
      </c>
      <c r="AI5925" s="15">
        <v>0</v>
      </c>
      <c r="AJ5925" s="15"/>
      <c r="AK5925" s="15"/>
      <c r="AL5925" s="15"/>
      <c r="AM5925" s="15"/>
      <c r="AN5925" s="15"/>
      <c r="AO5925" s="15"/>
      <c r="AP5925" s="15"/>
      <c r="AQ5925" s="15"/>
      <c r="AR5925" s="15"/>
      <c r="AS5925" s="15"/>
      <c r="AT5925" s="15"/>
      <c r="AU5925" s="15">
        <v>0</v>
      </c>
      <c r="AV5925" s="15">
        <v>0</v>
      </c>
      <c r="AW5925" s="15">
        <f t="shared" si="1668"/>
        <v>0</v>
      </c>
    </row>
    <row r="5926" spans="1:49" s="144" customFormat="1">
      <c r="A5926" s="44" t="s">
        <v>797</v>
      </c>
      <c r="B5926" s="45" t="s">
        <v>1031</v>
      </c>
      <c r="C5926" s="45" t="s">
        <v>827</v>
      </c>
      <c r="D5926" s="452" t="s">
        <v>3009</v>
      </c>
      <c r="E5926" s="140" t="s">
        <v>851</v>
      </c>
      <c r="F5926" s="141" t="s">
        <v>1771</v>
      </c>
      <c r="G5926" s="468" t="s">
        <v>3076</v>
      </c>
      <c r="H5926" s="50" t="s">
        <v>2334</v>
      </c>
      <c r="I5926" s="142" t="s">
        <v>1290</v>
      </c>
      <c r="J5926" s="15"/>
      <c r="K5926" s="15"/>
      <c r="L5926" s="15"/>
      <c r="M5926" s="15"/>
      <c r="N5926" s="15"/>
      <c r="O5926" s="15"/>
      <c r="P5926" s="15"/>
      <c r="Q5926" s="15"/>
      <c r="R5926" s="15"/>
      <c r="S5926" s="15"/>
      <c r="T5926" s="15"/>
      <c r="U5926" s="15">
        <v>0</v>
      </c>
      <c r="V5926" s="15">
        <v>0</v>
      </c>
      <c r="W5926" s="15"/>
      <c r="X5926" s="15"/>
      <c r="Y5926" s="15"/>
      <c r="Z5926" s="15"/>
      <c r="AA5926" s="15"/>
      <c r="AB5926" s="15"/>
      <c r="AC5926" s="15"/>
      <c r="AD5926" s="15"/>
      <c r="AE5926" s="15"/>
      <c r="AF5926" s="15"/>
      <c r="AG5926" s="15"/>
      <c r="AH5926" s="15">
        <v>0</v>
      </c>
      <c r="AI5926" s="15">
        <v>0</v>
      </c>
      <c r="AJ5926" s="15"/>
      <c r="AK5926" s="15"/>
      <c r="AL5926" s="15"/>
      <c r="AM5926" s="15"/>
      <c r="AN5926" s="15"/>
      <c r="AO5926" s="15"/>
      <c r="AP5926" s="15"/>
      <c r="AQ5926" s="15"/>
      <c r="AR5926" s="15"/>
      <c r="AS5926" s="15"/>
      <c r="AT5926" s="15"/>
      <c r="AU5926" s="15">
        <v>0</v>
      </c>
      <c r="AV5926" s="15">
        <v>0</v>
      </c>
      <c r="AW5926" s="15">
        <f t="shared" si="1668"/>
        <v>0</v>
      </c>
    </row>
    <row r="5927" spans="1:49" s="144" customFormat="1">
      <c r="A5927" s="44" t="s">
        <v>797</v>
      </c>
      <c r="B5927" s="45" t="s">
        <v>1031</v>
      </c>
      <c r="C5927" s="45" t="s">
        <v>827</v>
      </c>
      <c r="D5927" s="452" t="s">
        <v>3009</v>
      </c>
      <c r="E5927" s="140" t="s">
        <v>852</v>
      </c>
      <c r="F5927" s="141" t="s">
        <v>1772</v>
      </c>
      <c r="G5927" s="468" t="s">
        <v>3076</v>
      </c>
      <c r="H5927" s="50" t="s">
        <v>2334</v>
      </c>
      <c r="I5927" s="142" t="s">
        <v>1733</v>
      </c>
      <c r="J5927" s="15"/>
      <c r="K5927" s="15"/>
      <c r="L5927" s="15"/>
      <c r="M5927" s="15"/>
      <c r="N5927" s="15"/>
      <c r="O5927" s="15"/>
      <c r="P5927" s="15"/>
      <c r="Q5927" s="15"/>
      <c r="R5927" s="15"/>
      <c r="S5927" s="15"/>
      <c r="T5927" s="15"/>
      <c r="U5927" s="15">
        <v>0</v>
      </c>
      <c r="V5927" s="15">
        <v>0</v>
      </c>
      <c r="W5927" s="15"/>
      <c r="X5927" s="15"/>
      <c r="Y5927" s="15"/>
      <c r="Z5927" s="15"/>
      <c r="AA5927" s="15"/>
      <c r="AB5927" s="15"/>
      <c r="AC5927" s="15"/>
      <c r="AD5927" s="15"/>
      <c r="AE5927" s="15"/>
      <c r="AF5927" s="15"/>
      <c r="AG5927" s="15"/>
      <c r="AH5927" s="15">
        <v>0</v>
      </c>
      <c r="AI5927" s="15">
        <v>0</v>
      </c>
      <c r="AJ5927" s="15"/>
      <c r="AK5927" s="15"/>
      <c r="AL5927" s="15"/>
      <c r="AM5927" s="15"/>
      <c r="AN5927" s="15"/>
      <c r="AO5927" s="15"/>
      <c r="AP5927" s="15"/>
      <c r="AQ5927" s="15"/>
      <c r="AR5927" s="15"/>
      <c r="AS5927" s="15"/>
      <c r="AT5927" s="15"/>
      <c r="AU5927" s="15">
        <v>0</v>
      </c>
      <c r="AV5927" s="15">
        <v>0</v>
      </c>
      <c r="AW5927" s="15">
        <f t="shared" si="1668"/>
        <v>0</v>
      </c>
    </row>
    <row r="5928" spans="1:49" s="144" customFormat="1">
      <c r="A5928" s="44" t="s">
        <v>797</v>
      </c>
      <c r="B5928" s="45" t="s">
        <v>1031</v>
      </c>
      <c r="C5928" s="45" t="s">
        <v>827</v>
      </c>
      <c r="D5928" s="452" t="s">
        <v>3009</v>
      </c>
      <c r="E5928" s="140" t="s">
        <v>853</v>
      </c>
      <c r="F5928" s="141" t="s">
        <v>1773</v>
      </c>
      <c r="G5928" s="468" t="s">
        <v>3076</v>
      </c>
      <c r="H5928" s="50" t="s">
        <v>2334</v>
      </c>
      <c r="I5928" s="142" t="s">
        <v>1734</v>
      </c>
      <c r="J5928" s="15"/>
      <c r="K5928" s="15"/>
      <c r="L5928" s="15"/>
      <c r="M5928" s="15"/>
      <c r="N5928" s="15"/>
      <c r="O5928" s="15"/>
      <c r="P5928" s="15"/>
      <c r="Q5928" s="15"/>
      <c r="R5928" s="15"/>
      <c r="S5928" s="15"/>
      <c r="T5928" s="15"/>
      <c r="U5928" s="15">
        <v>0</v>
      </c>
      <c r="V5928" s="15">
        <v>0</v>
      </c>
      <c r="W5928" s="15"/>
      <c r="X5928" s="15"/>
      <c r="Y5928" s="15"/>
      <c r="Z5928" s="15"/>
      <c r="AA5928" s="15"/>
      <c r="AB5928" s="15"/>
      <c r="AC5928" s="15"/>
      <c r="AD5928" s="15"/>
      <c r="AE5928" s="15"/>
      <c r="AF5928" s="15"/>
      <c r="AG5928" s="15"/>
      <c r="AH5928" s="15">
        <v>0</v>
      </c>
      <c r="AI5928" s="15">
        <v>0</v>
      </c>
      <c r="AJ5928" s="15"/>
      <c r="AK5928" s="15"/>
      <c r="AL5928" s="15"/>
      <c r="AM5928" s="15"/>
      <c r="AN5928" s="15"/>
      <c r="AO5928" s="15"/>
      <c r="AP5928" s="15"/>
      <c r="AQ5928" s="15"/>
      <c r="AR5928" s="15"/>
      <c r="AS5928" s="15"/>
      <c r="AT5928" s="15"/>
      <c r="AU5928" s="15">
        <v>0</v>
      </c>
      <c r="AV5928" s="15">
        <v>0</v>
      </c>
      <c r="AW5928" s="15">
        <f t="shared" si="1668"/>
        <v>0</v>
      </c>
    </row>
    <row r="5929" spans="1:49" s="144" customFormat="1">
      <c r="A5929" s="44" t="s">
        <v>797</v>
      </c>
      <c r="B5929" s="45" t="s">
        <v>1031</v>
      </c>
      <c r="C5929" s="45" t="s">
        <v>827</v>
      </c>
      <c r="D5929" s="452" t="s">
        <v>3009</v>
      </c>
      <c r="E5929" s="140" t="s">
        <v>854</v>
      </c>
      <c r="F5929" s="141" t="s">
        <v>1774</v>
      </c>
      <c r="G5929" s="468" t="s">
        <v>3076</v>
      </c>
      <c r="H5929" s="50" t="s">
        <v>2334</v>
      </c>
      <c r="I5929" s="142" t="s">
        <v>1735</v>
      </c>
      <c r="J5929" s="15"/>
      <c r="K5929" s="15"/>
      <c r="L5929" s="15"/>
      <c r="M5929" s="15"/>
      <c r="N5929" s="15"/>
      <c r="O5929" s="15"/>
      <c r="P5929" s="15"/>
      <c r="Q5929" s="15"/>
      <c r="R5929" s="15"/>
      <c r="S5929" s="15"/>
      <c r="T5929" s="15"/>
      <c r="U5929" s="15">
        <v>0</v>
      </c>
      <c r="V5929" s="15">
        <v>0</v>
      </c>
      <c r="W5929" s="15"/>
      <c r="X5929" s="15"/>
      <c r="Y5929" s="15"/>
      <c r="Z5929" s="15"/>
      <c r="AA5929" s="15"/>
      <c r="AB5929" s="15"/>
      <c r="AC5929" s="15"/>
      <c r="AD5929" s="15"/>
      <c r="AE5929" s="15"/>
      <c r="AF5929" s="15"/>
      <c r="AG5929" s="15"/>
      <c r="AH5929" s="15">
        <v>0</v>
      </c>
      <c r="AI5929" s="15">
        <v>0</v>
      </c>
      <c r="AJ5929" s="15"/>
      <c r="AK5929" s="15"/>
      <c r="AL5929" s="15"/>
      <c r="AM5929" s="15"/>
      <c r="AN5929" s="15"/>
      <c r="AO5929" s="15"/>
      <c r="AP5929" s="15"/>
      <c r="AQ5929" s="15"/>
      <c r="AR5929" s="15"/>
      <c r="AS5929" s="15"/>
      <c r="AT5929" s="15"/>
      <c r="AU5929" s="15">
        <v>0</v>
      </c>
      <c r="AV5929" s="15">
        <v>0</v>
      </c>
      <c r="AW5929" s="15">
        <f t="shared" si="1668"/>
        <v>0</v>
      </c>
    </row>
    <row r="5930" spans="1:49">
      <c r="A5930" s="44" t="s">
        <v>797</v>
      </c>
      <c r="B5930" s="45" t="s">
        <v>1031</v>
      </c>
      <c r="C5930" s="45" t="s">
        <v>827</v>
      </c>
      <c r="D5930" s="452" t="s">
        <v>3009</v>
      </c>
      <c r="E5930" s="213" t="s">
        <v>773</v>
      </c>
      <c r="F5930" s="65"/>
      <c r="G5930" s="65"/>
      <c r="H5930" s="65"/>
      <c r="I5930" s="260" t="s">
        <v>1362</v>
      </c>
      <c r="J5930" s="9">
        <f>SUM(J5931)</f>
        <v>0</v>
      </c>
      <c r="K5930" s="9">
        <f t="shared" ref="K5930:AT5930" si="1671">SUM(K5931)</f>
        <v>0</v>
      </c>
      <c r="L5930" s="9">
        <f t="shared" si="1671"/>
        <v>0</v>
      </c>
      <c r="M5930" s="9">
        <f t="shared" si="1671"/>
        <v>0</v>
      </c>
      <c r="N5930" s="9">
        <f t="shared" si="1671"/>
        <v>0</v>
      </c>
      <c r="O5930" s="9">
        <f t="shared" si="1671"/>
        <v>0</v>
      </c>
      <c r="P5930" s="9">
        <f t="shared" si="1671"/>
        <v>0</v>
      </c>
      <c r="Q5930" s="9">
        <f t="shared" si="1671"/>
        <v>0</v>
      </c>
      <c r="R5930" s="9">
        <f t="shared" si="1671"/>
        <v>0</v>
      </c>
      <c r="S5930" s="9">
        <f t="shared" si="1671"/>
        <v>0</v>
      </c>
      <c r="T5930" s="9">
        <f t="shared" si="1671"/>
        <v>0</v>
      </c>
      <c r="U5930" s="9">
        <v>0</v>
      </c>
      <c r="V5930" s="9">
        <v>0</v>
      </c>
      <c r="W5930" s="9">
        <f>SUM(W5931)</f>
        <v>0</v>
      </c>
      <c r="X5930" s="9">
        <f t="shared" si="1671"/>
        <v>0</v>
      </c>
      <c r="Y5930" s="9">
        <f t="shared" si="1671"/>
        <v>0</v>
      </c>
      <c r="Z5930" s="9">
        <f t="shared" si="1671"/>
        <v>0</v>
      </c>
      <c r="AA5930" s="9">
        <f t="shared" si="1671"/>
        <v>0</v>
      </c>
      <c r="AB5930" s="9">
        <f t="shared" si="1671"/>
        <v>0</v>
      </c>
      <c r="AC5930" s="9">
        <f t="shared" si="1671"/>
        <v>0</v>
      </c>
      <c r="AD5930" s="9">
        <f t="shared" si="1671"/>
        <v>0</v>
      </c>
      <c r="AE5930" s="9">
        <f t="shared" si="1671"/>
        <v>0</v>
      </c>
      <c r="AF5930" s="9">
        <f t="shared" si="1671"/>
        <v>0</v>
      </c>
      <c r="AG5930" s="9">
        <f t="shared" si="1671"/>
        <v>0</v>
      </c>
      <c r="AH5930" s="9">
        <v>0</v>
      </c>
      <c r="AI5930" s="9">
        <v>0</v>
      </c>
      <c r="AJ5930" s="9">
        <f>SUM(AJ5931)</f>
        <v>0</v>
      </c>
      <c r="AK5930" s="9">
        <f t="shared" si="1671"/>
        <v>0</v>
      </c>
      <c r="AL5930" s="9">
        <f t="shared" si="1671"/>
        <v>0</v>
      </c>
      <c r="AM5930" s="9">
        <f t="shared" si="1671"/>
        <v>0</v>
      </c>
      <c r="AN5930" s="9">
        <f t="shared" si="1671"/>
        <v>0</v>
      </c>
      <c r="AO5930" s="9">
        <f t="shared" si="1671"/>
        <v>0</v>
      </c>
      <c r="AP5930" s="9">
        <f t="shared" si="1671"/>
        <v>0</v>
      </c>
      <c r="AQ5930" s="9">
        <f t="shared" si="1671"/>
        <v>0</v>
      </c>
      <c r="AR5930" s="9">
        <f t="shared" si="1671"/>
        <v>0</v>
      </c>
      <c r="AS5930" s="9">
        <f t="shared" si="1671"/>
        <v>0</v>
      </c>
      <c r="AT5930" s="9">
        <f t="shared" si="1671"/>
        <v>0</v>
      </c>
      <c r="AU5930" s="9">
        <v>0</v>
      </c>
      <c r="AV5930" s="9">
        <v>0</v>
      </c>
      <c r="AW5930" s="9">
        <f t="shared" si="1668"/>
        <v>0</v>
      </c>
    </row>
    <row r="5931" spans="1:49">
      <c r="A5931" s="44" t="s">
        <v>797</v>
      </c>
      <c r="B5931" s="45" t="s">
        <v>1031</v>
      </c>
      <c r="C5931" s="45" t="s">
        <v>827</v>
      </c>
      <c r="D5931" s="452" t="s">
        <v>3009</v>
      </c>
      <c r="E5931" s="367" t="s">
        <v>785</v>
      </c>
      <c r="F5931" s="50"/>
      <c r="G5931" s="468" t="s">
        <v>3076</v>
      </c>
      <c r="H5931" s="50" t="s">
        <v>2334</v>
      </c>
      <c r="I5931" s="42" t="s">
        <v>1363</v>
      </c>
      <c r="U5931" s="15">
        <v>0</v>
      </c>
      <c r="V5931" s="15">
        <v>0</v>
      </c>
      <c r="AH5931" s="15">
        <v>0</v>
      </c>
      <c r="AI5931" s="15">
        <v>0</v>
      </c>
      <c r="AU5931" s="15">
        <v>0</v>
      </c>
      <c r="AV5931" s="15">
        <v>0</v>
      </c>
      <c r="AW5931" s="15">
        <f t="shared" si="1668"/>
        <v>0</v>
      </c>
    </row>
    <row r="5932" spans="1:49">
      <c r="A5932" s="44" t="s">
        <v>797</v>
      </c>
      <c r="B5932" s="45" t="s">
        <v>1031</v>
      </c>
      <c r="C5932" s="45" t="s">
        <v>827</v>
      </c>
      <c r="D5932" s="452" t="s">
        <v>3009</v>
      </c>
      <c r="E5932" s="213" t="s">
        <v>1364</v>
      </c>
      <c r="F5932" s="65"/>
      <c r="G5932" s="65"/>
      <c r="H5932" s="65"/>
      <c r="I5932" s="260" t="s">
        <v>2104</v>
      </c>
      <c r="J5932" s="9">
        <f>SUM(J5933:J5942)</f>
        <v>42750</v>
      </c>
      <c r="K5932" s="9">
        <f t="shared" ref="K5932:AT5932" si="1672">SUM(K5933:K5942)</f>
        <v>0</v>
      </c>
      <c r="L5932" s="9">
        <f t="shared" si="1672"/>
        <v>4000</v>
      </c>
      <c r="M5932" s="9">
        <f t="shared" si="1672"/>
        <v>0</v>
      </c>
      <c r="N5932" s="9">
        <f t="shared" si="1672"/>
        <v>5000</v>
      </c>
      <c r="O5932" s="9">
        <f t="shared" si="1672"/>
        <v>2750</v>
      </c>
      <c r="P5932" s="9">
        <f t="shared" si="1672"/>
        <v>6000</v>
      </c>
      <c r="Q5932" s="9">
        <f t="shared" si="1672"/>
        <v>0</v>
      </c>
      <c r="R5932" s="9">
        <f t="shared" si="1672"/>
        <v>0</v>
      </c>
      <c r="S5932" s="9">
        <f t="shared" si="1672"/>
        <v>8800</v>
      </c>
      <c r="T5932" s="9">
        <f t="shared" si="1672"/>
        <v>0</v>
      </c>
      <c r="U5932" s="9">
        <v>26550</v>
      </c>
      <c r="V5932" s="9">
        <v>16200</v>
      </c>
      <c r="W5932" s="9">
        <f>SUM(W5933:W5942)</f>
        <v>0</v>
      </c>
      <c r="X5932" s="9">
        <f t="shared" si="1672"/>
        <v>0</v>
      </c>
      <c r="Y5932" s="9">
        <f t="shared" si="1672"/>
        <v>0</v>
      </c>
      <c r="Z5932" s="9">
        <f t="shared" si="1672"/>
        <v>0</v>
      </c>
      <c r="AA5932" s="9">
        <f t="shared" si="1672"/>
        <v>0</v>
      </c>
      <c r="AB5932" s="9">
        <f t="shared" si="1672"/>
        <v>0</v>
      </c>
      <c r="AC5932" s="9">
        <f t="shared" si="1672"/>
        <v>0</v>
      </c>
      <c r="AD5932" s="9">
        <f t="shared" si="1672"/>
        <v>0</v>
      </c>
      <c r="AE5932" s="9">
        <f t="shared" si="1672"/>
        <v>0</v>
      </c>
      <c r="AF5932" s="9">
        <f t="shared" si="1672"/>
        <v>0</v>
      </c>
      <c r="AG5932" s="9">
        <f t="shared" si="1672"/>
        <v>0</v>
      </c>
      <c r="AH5932" s="9">
        <v>0</v>
      </c>
      <c r="AI5932" s="9">
        <v>0</v>
      </c>
      <c r="AJ5932" s="9">
        <f>SUM(AJ5933:AJ5942)</f>
        <v>0</v>
      </c>
      <c r="AK5932" s="9">
        <f t="shared" si="1672"/>
        <v>0</v>
      </c>
      <c r="AL5932" s="9">
        <f t="shared" si="1672"/>
        <v>0</v>
      </c>
      <c r="AM5932" s="9">
        <f t="shared" si="1672"/>
        <v>0</v>
      </c>
      <c r="AN5932" s="9">
        <f t="shared" si="1672"/>
        <v>0</v>
      </c>
      <c r="AO5932" s="9">
        <f t="shared" si="1672"/>
        <v>0</v>
      </c>
      <c r="AP5932" s="9">
        <f t="shared" si="1672"/>
        <v>0</v>
      </c>
      <c r="AQ5932" s="9">
        <f t="shared" si="1672"/>
        <v>0</v>
      </c>
      <c r="AR5932" s="9">
        <f t="shared" si="1672"/>
        <v>0</v>
      </c>
      <c r="AS5932" s="9">
        <f t="shared" si="1672"/>
        <v>0</v>
      </c>
      <c r="AT5932" s="9">
        <f t="shared" si="1672"/>
        <v>0</v>
      </c>
      <c r="AU5932" s="9">
        <v>0</v>
      </c>
      <c r="AV5932" s="9">
        <v>0</v>
      </c>
      <c r="AW5932" s="9">
        <f t="shared" si="1668"/>
        <v>26550</v>
      </c>
    </row>
    <row r="5933" spans="1:49">
      <c r="A5933" s="44" t="s">
        <v>797</v>
      </c>
      <c r="B5933" s="45" t="s">
        <v>1031</v>
      </c>
      <c r="C5933" s="45" t="s">
        <v>827</v>
      </c>
      <c r="D5933" s="452" t="s">
        <v>3009</v>
      </c>
      <c r="E5933" s="367" t="s">
        <v>786</v>
      </c>
      <c r="F5933" s="50"/>
      <c r="G5933" s="468" t="s">
        <v>3076</v>
      </c>
      <c r="H5933" s="50" t="s">
        <v>2334</v>
      </c>
      <c r="I5933" s="42" t="s">
        <v>1191</v>
      </c>
      <c r="J5933" s="15">
        <v>1750</v>
      </c>
      <c r="O5933" s="15">
        <v>1750</v>
      </c>
      <c r="U5933" s="15">
        <v>1750</v>
      </c>
      <c r="V5933" s="15">
        <v>0</v>
      </c>
      <c r="AH5933" s="15">
        <v>0</v>
      </c>
      <c r="AI5933" s="15">
        <v>0</v>
      </c>
      <c r="AU5933" s="15">
        <v>0</v>
      </c>
      <c r="AV5933" s="15">
        <v>0</v>
      </c>
      <c r="AW5933" s="15">
        <f t="shared" si="1668"/>
        <v>1750</v>
      </c>
    </row>
    <row r="5934" spans="1:49">
      <c r="A5934" s="44" t="s">
        <v>797</v>
      </c>
      <c r="B5934" s="45" t="s">
        <v>1031</v>
      </c>
      <c r="C5934" s="45" t="s">
        <v>827</v>
      </c>
      <c r="D5934" s="452" t="s">
        <v>3009</v>
      </c>
      <c r="E5934" s="367" t="s">
        <v>1528</v>
      </c>
      <c r="F5934" s="50"/>
      <c r="G5934" s="468" t="s">
        <v>3076</v>
      </c>
      <c r="H5934" s="50" t="s">
        <v>2334</v>
      </c>
      <c r="I5934" s="42" t="s">
        <v>989</v>
      </c>
      <c r="U5934" s="15">
        <v>0</v>
      </c>
      <c r="V5934" s="15">
        <v>0</v>
      </c>
      <c r="AH5934" s="15">
        <v>0</v>
      </c>
      <c r="AI5934" s="15">
        <v>0</v>
      </c>
      <c r="AU5934" s="15">
        <v>0</v>
      </c>
      <c r="AV5934" s="15">
        <v>0</v>
      </c>
      <c r="AW5934" s="15">
        <f t="shared" si="1668"/>
        <v>0</v>
      </c>
    </row>
    <row r="5935" spans="1:49">
      <c r="A5935" s="44" t="s">
        <v>797</v>
      </c>
      <c r="B5935" s="45" t="s">
        <v>1031</v>
      </c>
      <c r="C5935" s="45" t="s">
        <v>827</v>
      </c>
      <c r="D5935" s="452" t="s">
        <v>3009</v>
      </c>
      <c r="E5935" s="367" t="s">
        <v>1679</v>
      </c>
      <c r="F5935" s="50"/>
      <c r="G5935" s="468" t="s">
        <v>3076</v>
      </c>
      <c r="H5935" s="50" t="s">
        <v>2334</v>
      </c>
      <c r="I5935" s="42" t="s">
        <v>1048</v>
      </c>
      <c r="U5935" s="15">
        <v>0</v>
      </c>
      <c r="V5935" s="15">
        <v>0</v>
      </c>
      <c r="AH5935" s="15">
        <v>0</v>
      </c>
      <c r="AI5935" s="15">
        <v>0</v>
      </c>
      <c r="AU5935" s="15">
        <v>0</v>
      </c>
      <c r="AV5935" s="15">
        <v>0</v>
      </c>
      <c r="AW5935" s="15">
        <f t="shared" si="1668"/>
        <v>0</v>
      </c>
    </row>
    <row r="5936" spans="1:49">
      <c r="A5936" s="44" t="s">
        <v>797</v>
      </c>
      <c r="B5936" s="45" t="s">
        <v>1031</v>
      </c>
      <c r="C5936" s="45" t="s">
        <v>827</v>
      </c>
      <c r="D5936" s="452" t="s">
        <v>3009</v>
      </c>
      <c r="E5936" s="367" t="s">
        <v>787</v>
      </c>
      <c r="F5936" s="50"/>
      <c r="G5936" s="468" t="s">
        <v>3076</v>
      </c>
      <c r="H5936" s="50" t="s">
        <v>2334</v>
      </c>
      <c r="I5936" s="42" t="s">
        <v>2078</v>
      </c>
      <c r="J5936" s="15">
        <v>3000</v>
      </c>
      <c r="N5936" s="15">
        <v>1000</v>
      </c>
      <c r="U5936" s="15">
        <v>1000</v>
      </c>
      <c r="V5936" s="15">
        <v>2000</v>
      </c>
      <c r="AH5936" s="15">
        <v>0</v>
      </c>
      <c r="AI5936" s="15">
        <v>0</v>
      </c>
      <c r="AU5936" s="15">
        <v>0</v>
      </c>
      <c r="AV5936" s="15">
        <v>0</v>
      </c>
      <c r="AW5936" s="15">
        <f t="shared" si="1668"/>
        <v>1000</v>
      </c>
    </row>
    <row r="5937" spans="1:49">
      <c r="A5937" s="44" t="s">
        <v>797</v>
      </c>
      <c r="B5937" s="45" t="s">
        <v>1031</v>
      </c>
      <c r="C5937" s="45" t="s">
        <v>827</v>
      </c>
      <c r="D5937" s="452" t="s">
        <v>3009</v>
      </c>
      <c r="E5937" s="367" t="s">
        <v>1116</v>
      </c>
      <c r="F5937" s="50"/>
      <c r="G5937" s="468" t="s">
        <v>3076</v>
      </c>
      <c r="H5937" s="50" t="s">
        <v>2334</v>
      </c>
      <c r="I5937" s="42" t="s">
        <v>1487</v>
      </c>
      <c r="U5937" s="15">
        <v>0</v>
      </c>
      <c r="V5937" s="15">
        <v>0</v>
      </c>
      <c r="AH5937" s="15">
        <v>0</v>
      </c>
      <c r="AI5937" s="15">
        <v>0</v>
      </c>
      <c r="AU5937" s="15">
        <v>0</v>
      </c>
      <c r="AV5937" s="15">
        <v>0</v>
      </c>
      <c r="AW5937" s="15">
        <f t="shared" si="1668"/>
        <v>0</v>
      </c>
    </row>
    <row r="5938" spans="1:49">
      <c r="A5938" s="44" t="s">
        <v>797</v>
      </c>
      <c r="B5938" s="45" t="s">
        <v>1031</v>
      </c>
      <c r="C5938" s="45" t="s">
        <v>827</v>
      </c>
      <c r="D5938" s="452" t="s">
        <v>3009</v>
      </c>
      <c r="E5938" s="367" t="s">
        <v>1703</v>
      </c>
      <c r="F5938" s="50"/>
      <c r="G5938" s="468" t="s">
        <v>3076</v>
      </c>
      <c r="H5938" s="50" t="s">
        <v>2334</v>
      </c>
      <c r="I5938" s="42" t="s">
        <v>1047</v>
      </c>
      <c r="U5938" s="15">
        <v>0</v>
      </c>
      <c r="V5938" s="15">
        <v>0</v>
      </c>
      <c r="AH5938" s="15">
        <v>0</v>
      </c>
      <c r="AI5938" s="15">
        <v>0</v>
      </c>
      <c r="AU5938" s="15">
        <v>0</v>
      </c>
      <c r="AV5938" s="15">
        <v>0</v>
      </c>
      <c r="AW5938" s="15">
        <f t="shared" si="1668"/>
        <v>0</v>
      </c>
    </row>
    <row r="5939" spans="1:49">
      <c r="A5939" s="44" t="s">
        <v>797</v>
      </c>
      <c r="B5939" s="45" t="s">
        <v>1031</v>
      </c>
      <c r="C5939" s="45" t="s">
        <v>827</v>
      </c>
      <c r="D5939" s="452" t="s">
        <v>3009</v>
      </c>
      <c r="E5939" s="367" t="s">
        <v>826</v>
      </c>
      <c r="F5939" s="50"/>
      <c r="G5939" s="468" t="s">
        <v>3076</v>
      </c>
      <c r="H5939" s="50" t="s">
        <v>2334</v>
      </c>
      <c r="I5939" s="42" t="s">
        <v>935</v>
      </c>
      <c r="J5939" s="15">
        <v>3000</v>
      </c>
      <c r="O5939" s="15">
        <v>1000</v>
      </c>
      <c r="P5939" s="15">
        <v>1000</v>
      </c>
      <c r="S5939" s="15">
        <v>1000</v>
      </c>
      <c r="U5939" s="15">
        <v>3000</v>
      </c>
      <c r="V5939" s="15">
        <v>0</v>
      </c>
      <c r="AH5939" s="15">
        <v>0</v>
      </c>
      <c r="AI5939" s="15">
        <v>0</v>
      </c>
      <c r="AU5939" s="15">
        <v>0</v>
      </c>
      <c r="AV5939" s="15">
        <v>0</v>
      </c>
      <c r="AW5939" s="15">
        <f t="shared" si="1668"/>
        <v>3000</v>
      </c>
    </row>
    <row r="5940" spans="1:49">
      <c r="A5940" s="44" t="s">
        <v>797</v>
      </c>
      <c r="B5940" s="45" t="s">
        <v>1031</v>
      </c>
      <c r="C5940" s="45" t="s">
        <v>827</v>
      </c>
      <c r="D5940" s="452" t="s">
        <v>3009</v>
      </c>
      <c r="E5940" s="367" t="s">
        <v>1115</v>
      </c>
      <c r="F5940" s="50"/>
      <c r="G5940" s="468" t="s">
        <v>3076</v>
      </c>
      <c r="H5940" s="50" t="s">
        <v>2334</v>
      </c>
      <c r="I5940" s="42" t="s">
        <v>990</v>
      </c>
      <c r="U5940" s="15">
        <v>0</v>
      </c>
      <c r="V5940" s="15">
        <v>0</v>
      </c>
      <c r="AH5940" s="15">
        <v>0</v>
      </c>
      <c r="AI5940" s="15">
        <v>0</v>
      </c>
      <c r="AU5940" s="15">
        <v>0</v>
      </c>
      <c r="AV5940" s="15">
        <v>0</v>
      </c>
      <c r="AW5940" s="15">
        <f t="shared" si="1668"/>
        <v>0</v>
      </c>
    </row>
    <row r="5941" spans="1:49">
      <c r="A5941" s="44" t="s">
        <v>797</v>
      </c>
      <c r="B5941" s="45" t="s">
        <v>1031</v>
      </c>
      <c r="C5941" s="45" t="s">
        <v>827</v>
      </c>
      <c r="D5941" s="452" t="s">
        <v>3009</v>
      </c>
      <c r="E5941" s="367" t="s">
        <v>1677</v>
      </c>
      <c r="F5941" s="50"/>
      <c r="G5941" s="468" t="s">
        <v>3076</v>
      </c>
      <c r="H5941" s="50" t="s">
        <v>2334</v>
      </c>
      <c r="I5941" s="42" t="s">
        <v>1198</v>
      </c>
      <c r="J5941" s="15">
        <v>35000</v>
      </c>
      <c r="L5941" s="15">
        <v>4000</v>
      </c>
      <c r="N5941" s="15">
        <v>4000</v>
      </c>
      <c r="P5941" s="15">
        <v>5000</v>
      </c>
      <c r="S5941" s="15">
        <v>7800</v>
      </c>
      <c r="U5941" s="15">
        <v>20800</v>
      </c>
      <c r="V5941" s="15">
        <v>14200</v>
      </c>
      <c r="AH5941" s="15">
        <v>0</v>
      </c>
      <c r="AI5941" s="15">
        <v>0</v>
      </c>
      <c r="AU5941" s="15">
        <v>0</v>
      </c>
      <c r="AV5941" s="15">
        <v>0</v>
      </c>
      <c r="AW5941" s="15">
        <f t="shared" si="1668"/>
        <v>20800</v>
      </c>
    </row>
    <row r="5942" spans="1:49">
      <c r="A5942" s="44" t="s">
        <v>797</v>
      </c>
      <c r="B5942" s="45" t="s">
        <v>1031</v>
      </c>
      <c r="C5942" s="45" t="s">
        <v>827</v>
      </c>
      <c r="D5942" s="452" t="s">
        <v>3009</v>
      </c>
      <c r="E5942" s="367" t="s">
        <v>1677</v>
      </c>
      <c r="F5942" s="50" t="s">
        <v>1775</v>
      </c>
      <c r="G5942" s="468" t="s">
        <v>3076</v>
      </c>
      <c r="H5942" s="50" t="s">
        <v>2334</v>
      </c>
      <c r="I5942" s="42" t="s">
        <v>25</v>
      </c>
      <c r="U5942" s="15">
        <v>0</v>
      </c>
      <c r="V5942" s="15">
        <v>0</v>
      </c>
      <c r="AH5942" s="15">
        <v>0</v>
      </c>
      <c r="AI5942" s="15">
        <v>0</v>
      </c>
      <c r="AU5942" s="15">
        <v>0</v>
      </c>
      <c r="AV5942" s="15">
        <v>0</v>
      </c>
      <c r="AW5942" s="15">
        <f t="shared" si="1668"/>
        <v>0</v>
      </c>
    </row>
    <row r="5943" spans="1:49" s="52" customFormat="1">
      <c r="A5943" s="41"/>
      <c r="B5943" s="345"/>
      <c r="C5943" s="345"/>
      <c r="D5943" s="369"/>
      <c r="E5943" s="213"/>
      <c r="F5943" s="65"/>
      <c r="G5943" s="65"/>
      <c r="H5943" s="65"/>
      <c r="I5943" s="49" t="s">
        <v>3</v>
      </c>
      <c r="J5943" s="6">
        <f>SUM(J5944)</f>
        <v>0</v>
      </c>
      <c r="K5943" s="6">
        <f t="shared" ref="K5943:AT5944" si="1673">SUM(K5944)</f>
        <v>0</v>
      </c>
      <c r="L5943" s="6">
        <f t="shared" si="1673"/>
        <v>0</v>
      </c>
      <c r="M5943" s="6">
        <f t="shared" si="1673"/>
        <v>0</v>
      </c>
      <c r="N5943" s="6">
        <f t="shared" si="1673"/>
        <v>0</v>
      </c>
      <c r="O5943" s="6">
        <f t="shared" si="1673"/>
        <v>0</v>
      </c>
      <c r="P5943" s="6">
        <f t="shared" si="1673"/>
        <v>0</v>
      </c>
      <c r="Q5943" s="6">
        <f t="shared" si="1673"/>
        <v>0</v>
      </c>
      <c r="R5943" s="6">
        <f t="shared" si="1673"/>
        <v>0</v>
      </c>
      <c r="S5943" s="6">
        <f t="shared" si="1673"/>
        <v>0</v>
      </c>
      <c r="T5943" s="6">
        <f t="shared" si="1673"/>
        <v>0</v>
      </c>
      <c r="U5943" s="6">
        <v>0</v>
      </c>
      <c r="V5943" s="6">
        <v>0</v>
      </c>
      <c r="W5943" s="6">
        <f>SUM(W5944)</f>
        <v>0</v>
      </c>
      <c r="X5943" s="6">
        <f t="shared" si="1673"/>
        <v>0</v>
      </c>
      <c r="Y5943" s="6">
        <f t="shared" si="1673"/>
        <v>0</v>
      </c>
      <c r="Z5943" s="6">
        <f t="shared" si="1673"/>
        <v>0</v>
      </c>
      <c r="AA5943" s="6">
        <f t="shared" si="1673"/>
        <v>0</v>
      </c>
      <c r="AB5943" s="6">
        <f t="shared" si="1673"/>
        <v>0</v>
      </c>
      <c r="AC5943" s="6">
        <f t="shared" si="1673"/>
        <v>0</v>
      </c>
      <c r="AD5943" s="6">
        <f t="shared" si="1673"/>
        <v>0</v>
      </c>
      <c r="AE5943" s="6">
        <f t="shared" si="1673"/>
        <v>0</v>
      </c>
      <c r="AF5943" s="6">
        <f t="shared" si="1673"/>
        <v>0</v>
      </c>
      <c r="AG5943" s="6">
        <f t="shared" si="1673"/>
        <v>0</v>
      </c>
      <c r="AH5943" s="6">
        <v>0</v>
      </c>
      <c r="AI5943" s="6">
        <v>0</v>
      </c>
      <c r="AJ5943" s="6">
        <f>SUM(AJ5944)</f>
        <v>0</v>
      </c>
      <c r="AK5943" s="6">
        <f t="shared" si="1673"/>
        <v>0</v>
      </c>
      <c r="AL5943" s="6">
        <f t="shared" si="1673"/>
        <v>0</v>
      </c>
      <c r="AM5943" s="6">
        <f t="shared" si="1673"/>
        <v>0</v>
      </c>
      <c r="AN5943" s="6">
        <f t="shared" si="1673"/>
        <v>0</v>
      </c>
      <c r="AO5943" s="6">
        <f t="shared" si="1673"/>
        <v>0</v>
      </c>
      <c r="AP5943" s="6">
        <f t="shared" si="1673"/>
        <v>0</v>
      </c>
      <c r="AQ5943" s="6">
        <f t="shared" si="1673"/>
        <v>0</v>
      </c>
      <c r="AR5943" s="6">
        <f t="shared" si="1673"/>
        <v>0</v>
      </c>
      <c r="AS5943" s="6">
        <f t="shared" si="1673"/>
        <v>0</v>
      </c>
      <c r="AT5943" s="6">
        <f t="shared" si="1673"/>
        <v>0</v>
      </c>
      <c r="AU5943" s="6">
        <v>0</v>
      </c>
      <c r="AV5943" s="6">
        <v>0</v>
      </c>
      <c r="AW5943" s="6">
        <f t="shared" si="1668"/>
        <v>0</v>
      </c>
    </row>
    <row r="5944" spans="1:49" s="52" customFormat="1">
      <c r="A5944" s="44" t="s">
        <v>797</v>
      </c>
      <c r="B5944" s="45" t="s">
        <v>1031</v>
      </c>
      <c r="C5944" s="45" t="s">
        <v>827</v>
      </c>
      <c r="D5944" s="452" t="s">
        <v>3009</v>
      </c>
      <c r="E5944" s="213" t="s">
        <v>833</v>
      </c>
      <c r="F5944" s="65"/>
      <c r="G5944" s="65"/>
      <c r="H5944" s="65"/>
      <c r="I5944" s="53" t="s">
        <v>1</v>
      </c>
      <c r="J5944" s="200">
        <f>SUM(J5945)</f>
        <v>0</v>
      </c>
      <c r="K5944" s="200">
        <f t="shared" si="1673"/>
        <v>0</v>
      </c>
      <c r="L5944" s="200">
        <f t="shared" si="1673"/>
        <v>0</v>
      </c>
      <c r="M5944" s="200">
        <f t="shared" si="1673"/>
        <v>0</v>
      </c>
      <c r="N5944" s="200">
        <f t="shared" si="1673"/>
        <v>0</v>
      </c>
      <c r="O5944" s="200">
        <f t="shared" si="1673"/>
        <v>0</v>
      </c>
      <c r="P5944" s="200">
        <f t="shared" si="1673"/>
        <v>0</v>
      </c>
      <c r="Q5944" s="200">
        <f t="shared" si="1673"/>
        <v>0</v>
      </c>
      <c r="R5944" s="200">
        <f t="shared" si="1673"/>
        <v>0</v>
      </c>
      <c r="S5944" s="200">
        <f t="shared" si="1673"/>
        <v>0</v>
      </c>
      <c r="T5944" s="200">
        <f t="shared" si="1673"/>
        <v>0</v>
      </c>
      <c r="U5944" s="200">
        <v>0</v>
      </c>
      <c r="V5944" s="200">
        <v>0</v>
      </c>
      <c r="W5944" s="200">
        <f>SUM(W5945)</f>
        <v>0</v>
      </c>
      <c r="X5944" s="200">
        <f t="shared" si="1673"/>
        <v>0</v>
      </c>
      <c r="Y5944" s="200">
        <f t="shared" si="1673"/>
        <v>0</v>
      </c>
      <c r="Z5944" s="200">
        <f t="shared" si="1673"/>
        <v>0</v>
      </c>
      <c r="AA5944" s="200">
        <f t="shared" si="1673"/>
        <v>0</v>
      </c>
      <c r="AB5944" s="200">
        <f t="shared" si="1673"/>
        <v>0</v>
      </c>
      <c r="AC5944" s="200">
        <f t="shared" si="1673"/>
        <v>0</v>
      </c>
      <c r="AD5944" s="200">
        <f t="shared" si="1673"/>
        <v>0</v>
      </c>
      <c r="AE5944" s="200">
        <f t="shared" si="1673"/>
        <v>0</v>
      </c>
      <c r="AF5944" s="200">
        <f t="shared" si="1673"/>
        <v>0</v>
      </c>
      <c r="AG5944" s="200">
        <f t="shared" si="1673"/>
        <v>0</v>
      </c>
      <c r="AH5944" s="200">
        <v>0</v>
      </c>
      <c r="AI5944" s="200">
        <v>0</v>
      </c>
      <c r="AJ5944" s="200">
        <f>SUM(AJ5945)</f>
        <v>0</v>
      </c>
      <c r="AK5944" s="200">
        <f t="shared" si="1673"/>
        <v>0</v>
      </c>
      <c r="AL5944" s="200">
        <f t="shared" si="1673"/>
        <v>0</v>
      </c>
      <c r="AM5944" s="200">
        <f t="shared" si="1673"/>
        <v>0</v>
      </c>
      <c r="AN5944" s="200">
        <f t="shared" si="1673"/>
        <v>0</v>
      </c>
      <c r="AO5944" s="200">
        <f t="shared" si="1673"/>
        <v>0</v>
      </c>
      <c r="AP5944" s="200">
        <f t="shared" si="1673"/>
        <v>0</v>
      </c>
      <c r="AQ5944" s="200">
        <f t="shared" si="1673"/>
        <v>0</v>
      </c>
      <c r="AR5944" s="200">
        <f t="shared" si="1673"/>
        <v>0</v>
      </c>
      <c r="AS5944" s="200">
        <f t="shared" si="1673"/>
        <v>0</v>
      </c>
      <c r="AT5944" s="200">
        <f t="shared" si="1673"/>
        <v>0</v>
      </c>
      <c r="AU5944" s="200">
        <v>0</v>
      </c>
      <c r="AV5944" s="200">
        <v>0</v>
      </c>
      <c r="AW5944" s="200">
        <f t="shared" si="1668"/>
        <v>0</v>
      </c>
    </row>
    <row r="5945" spans="1:49" s="59" customFormat="1">
      <c r="A5945" s="44" t="s">
        <v>797</v>
      </c>
      <c r="B5945" s="45" t="s">
        <v>1031</v>
      </c>
      <c r="C5945" s="45" t="s">
        <v>827</v>
      </c>
      <c r="D5945" s="452" t="s">
        <v>3009</v>
      </c>
      <c r="E5945" s="57" t="s">
        <v>1517</v>
      </c>
      <c r="F5945" s="58"/>
      <c r="G5945" s="468" t="s">
        <v>3076</v>
      </c>
      <c r="H5945" s="50" t="s">
        <v>2334</v>
      </c>
      <c r="I5945" s="188" t="s">
        <v>2584</v>
      </c>
      <c r="J5945" s="13"/>
      <c r="K5945" s="13"/>
      <c r="L5945" s="13"/>
      <c r="M5945" s="13"/>
      <c r="N5945" s="13"/>
      <c r="O5945" s="13"/>
      <c r="P5945" s="13"/>
      <c r="Q5945" s="13"/>
      <c r="R5945" s="13"/>
      <c r="S5945" s="13"/>
      <c r="T5945" s="13"/>
      <c r="U5945" s="13">
        <v>0</v>
      </c>
      <c r="V5945" s="13">
        <v>0</v>
      </c>
      <c r="W5945" s="13"/>
      <c r="X5945" s="13"/>
      <c r="Y5945" s="13"/>
      <c r="Z5945" s="13"/>
      <c r="AA5945" s="13"/>
      <c r="AB5945" s="13"/>
      <c r="AC5945" s="13"/>
      <c r="AD5945" s="13"/>
      <c r="AE5945" s="13"/>
      <c r="AF5945" s="13"/>
      <c r="AG5945" s="13"/>
      <c r="AH5945" s="13">
        <v>0</v>
      </c>
      <c r="AI5945" s="13">
        <v>0</v>
      </c>
      <c r="AJ5945" s="13"/>
      <c r="AK5945" s="13"/>
      <c r="AL5945" s="13"/>
      <c r="AM5945" s="13"/>
      <c r="AN5945" s="13"/>
      <c r="AO5945" s="13"/>
      <c r="AP5945" s="13"/>
      <c r="AQ5945" s="13"/>
      <c r="AR5945" s="13"/>
      <c r="AS5945" s="13"/>
      <c r="AT5945" s="13"/>
      <c r="AU5945" s="13">
        <v>0</v>
      </c>
      <c r="AV5945" s="13">
        <v>0</v>
      </c>
      <c r="AW5945" s="13">
        <f t="shared" si="1668"/>
        <v>0</v>
      </c>
    </row>
    <row r="5946" spans="1:49">
      <c r="A5946" s="44"/>
      <c r="B5946" s="45"/>
      <c r="C5946" s="45"/>
      <c r="D5946" s="45"/>
      <c r="E5946" s="531"/>
      <c r="F5946" s="50"/>
      <c r="G5946" s="50"/>
      <c r="H5946" s="50"/>
      <c r="I5946" s="49" t="s">
        <v>1157</v>
      </c>
      <c r="J5946" s="6">
        <f>SUM(J5947)</f>
        <v>18250</v>
      </c>
      <c r="K5946" s="6">
        <f t="shared" ref="K5946:AT5947" si="1674">SUM(K5947)</f>
        <v>0</v>
      </c>
      <c r="L5946" s="6">
        <f t="shared" si="1674"/>
        <v>0</v>
      </c>
      <c r="M5946" s="6">
        <f t="shared" si="1674"/>
        <v>0</v>
      </c>
      <c r="N5946" s="6">
        <f t="shared" si="1674"/>
        <v>1000</v>
      </c>
      <c r="O5946" s="6">
        <f t="shared" si="1674"/>
        <v>0</v>
      </c>
      <c r="P5946" s="6">
        <f t="shared" si="1674"/>
        <v>0</v>
      </c>
      <c r="Q5946" s="6">
        <f t="shared" si="1674"/>
        <v>0</v>
      </c>
      <c r="R5946" s="6">
        <f t="shared" si="1674"/>
        <v>0</v>
      </c>
      <c r="S5946" s="6">
        <f t="shared" si="1674"/>
        <v>0</v>
      </c>
      <c r="T5946" s="6">
        <f t="shared" si="1674"/>
        <v>0</v>
      </c>
      <c r="U5946" s="6">
        <v>1000</v>
      </c>
      <c r="V5946" s="6">
        <v>17250</v>
      </c>
      <c r="W5946" s="6">
        <f>SUM(W5947)</f>
        <v>0</v>
      </c>
      <c r="X5946" s="6">
        <f t="shared" si="1674"/>
        <v>0</v>
      </c>
      <c r="Y5946" s="6">
        <f t="shared" si="1674"/>
        <v>0</v>
      </c>
      <c r="Z5946" s="6">
        <f t="shared" si="1674"/>
        <v>0</v>
      </c>
      <c r="AA5946" s="6">
        <f t="shared" si="1674"/>
        <v>0</v>
      </c>
      <c r="AB5946" s="6">
        <f t="shared" si="1674"/>
        <v>0</v>
      </c>
      <c r="AC5946" s="6">
        <f t="shared" si="1674"/>
        <v>0</v>
      </c>
      <c r="AD5946" s="6">
        <f t="shared" si="1674"/>
        <v>0</v>
      </c>
      <c r="AE5946" s="6">
        <f t="shared" si="1674"/>
        <v>0</v>
      </c>
      <c r="AF5946" s="6">
        <f t="shared" si="1674"/>
        <v>0</v>
      </c>
      <c r="AG5946" s="6">
        <f t="shared" si="1674"/>
        <v>0</v>
      </c>
      <c r="AH5946" s="6">
        <v>0</v>
      </c>
      <c r="AI5946" s="6">
        <v>0</v>
      </c>
      <c r="AJ5946" s="6">
        <f>SUM(AJ5947)</f>
        <v>0</v>
      </c>
      <c r="AK5946" s="6">
        <f t="shared" si="1674"/>
        <v>0</v>
      </c>
      <c r="AL5946" s="6">
        <f t="shared" si="1674"/>
        <v>0</v>
      </c>
      <c r="AM5946" s="6">
        <f t="shared" si="1674"/>
        <v>0</v>
      </c>
      <c r="AN5946" s="6">
        <f t="shared" si="1674"/>
        <v>0</v>
      </c>
      <c r="AO5946" s="6">
        <f t="shared" si="1674"/>
        <v>0</v>
      </c>
      <c r="AP5946" s="6">
        <f t="shared" si="1674"/>
        <v>0</v>
      </c>
      <c r="AQ5946" s="6">
        <f t="shared" si="1674"/>
        <v>0</v>
      </c>
      <c r="AR5946" s="6">
        <f t="shared" si="1674"/>
        <v>0</v>
      </c>
      <c r="AS5946" s="6">
        <f t="shared" si="1674"/>
        <v>0</v>
      </c>
      <c r="AT5946" s="6">
        <f t="shared" si="1674"/>
        <v>0</v>
      </c>
      <c r="AU5946" s="6">
        <v>0</v>
      </c>
      <c r="AV5946" s="6">
        <v>0</v>
      </c>
      <c r="AW5946" s="6">
        <f t="shared" si="1668"/>
        <v>1000</v>
      </c>
    </row>
    <row r="5947" spans="1:49">
      <c r="A5947" s="44" t="s">
        <v>797</v>
      </c>
      <c r="B5947" s="45" t="s">
        <v>1031</v>
      </c>
      <c r="C5947" s="45" t="s">
        <v>827</v>
      </c>
      <c r="D5947" s="452" t="s">
        <v>3009</v>
      </c>
      <c r="E5947" s="213" t="s">
        <v>1402</v>
      </c>
      <c r="F5947" s="50"/>
      <c r="G5947" s="50"/>
      <c r="H5947" s="50"/>
      <c r="I5947" s="260" t="s">
        <v>1158</v>
      </c>
      <c r="J5947" s="9">
        <f>SUM(J5948)</f>
        <v>18250</v>
      </c>
      <c r="K5947" s="9">
        <f t="shared" si="1674"/>
        <v>0</v>
      </c>
      <c r="L5947" s="9">
        <f t="shared" si="1674"/>
        <v>0</v>
      </c>
      <c r="M5947" s="9">
        <f t="shared" si="1674"/>
        <v>0</v>
      </c>
      <c r="N5947" s="9">
        <f t="shared" si="1674"/>
        <v>1000</v>
      </c>
      <c r="O5947" s="9">
        <f t="shared" si="1674"/>
        <v>0</v>
      </c>
      <c r="P5947" s="9">
        <f t="shared" si="1674"/>
        <v>0</v>
      </c>
      <c r="Q5947" s="9">
        <f t="shared" si="1674"/>
        <v>0</v>
      </c>
      <c r="R5947" s="9">
        <f t="shared" si="1674"/>
        <v>0</v>
      </c>
      <c r="S5947" s="9">
        <f t="shared" si="1674"/>
        <v>0</v>
      </c>
      <c r="T5947" s="9">
        <f t="shared" si="1674"/>
        <v>0</v>
      </c>
      <c r="U5947" s="9">
        <v>1000</v>
      </c>
      <c r="V5947" s="9">
        <v>17250</v>
      </c>
      <c r="W5947" s="9">
        <f>SUM(W5948)</f>
        <v>0</v>
      </c>
      <c r="X5947" s="9">
        <f t="shared" si="1674"/>
        <v>0</v>
      </c>
      <c r="Y5947" s="9">
        <f t="shared" si="1674"/>
        <v>0</v>
      </c>
      <c r="Z5947" s="9">
        <f t="shared" si="1674"/>
        <v>0</v>
      </c>
      <c r="AA5947" s="9">
        <f t="shared" si="1674"/>
        <v>0</v>
      </c>
      <c r="AB5947" s="9">
        <f t="shared" si="1674"/>
        <v>0</v>
      </c>
      <c r="AC5947" s="9">
        <f t="shared" si="1674"/>
        <v>0</v>
      </c>
      <c r="AD5947" s="9">
        <f t="shared" si="1674"/>
        <v>0</v>
      </c>
      <c r="AE5947" s="9">
        <f t="shared" si="1674"/>
        <v>0</v>
      </c>
      <c r="AF5947" s="9">
        <f t="shared" si="1674"/>
        <v>0</v>
      </c>
      <c r="AG5947" s="9">
        <f t="shared" si="1674"/>
        <v>0</v>
      </c>
      <c r="AH5947" s="9">
        <v>0</v>
      </c>
      <c r="AI5947" s="9">
        <v>0</v>
      </c>
      <c r="AJ5947" s="9">
        <f>SUM(AJ5948)</f>
        <v>0</v>
      </c>
      <c r="AK5947" s="9">
        <f t="shared" si="1674"/>
        <v>0</v>
      </c>
      <c r="AL5947" s="9">
        <f t="shared" si="1674"/>
        <v>0</v>
      </c>
      <c r="AM5947" s="9">
        <f t="shared" si="1674"/>
        <v>0</v>
      </c>
      <c r="AN5947" s="9">
        <f t="shared" si="1674"/>
        <v>0</v>
      </c>
      <c r="AO5947" s="9">
        <f t="shared" si="1674"/>
        <v>0</v>
      </c>
      <c r="AP5947" s="9">
        <f t="shared" si="1674"/>
        <v>0</v>
      </c>
      <c r="AQ5947" s="9">
        <f t="shared" si="1674"/>
        <v>0</v>
      </c>
      <c r="AR5947" s="9">
        <f t="shared" si="1674"/>
        <v>0</v>
      </c>
      <c r="AS5947" s="9">
        <f t="shared" si="1674"/>
        <v>0</v>
      </c>
      <c r="AT5947" s="9">
        <f t="shared" si="1674"/>
        <v>0</v>
      </c>
      <c r="AU5947" s="9">
        <v>0</v>
      </c>
      <c r="AV5947" s="9">
        <v>0</v>
      </c>
      <c r="AW5947" s="9">
        <f t="shared" si="1668"/>
        <v>1000</v>
      </c>
    </row>
    <row r="5948" spans="1:49">
      <c r="A5948" s="44" t="s">
        <v>797</v>
      </c>
      <c r="B5948" s="45" t="s">
        <v>1031</v>
      </c>
      <c r="C5948" s="45" t="s">
        <v>827</v>
      </c>
      <c r="D5948" s="452" t="s">
        <v>3009</v>
      </c>
      <c r="E5948" s="367" t="s">
        <v>1409</v>
      </c>
      <c r="F5948" s="50"/>
      <c r="G5948" s="468" t="s">
        <v>3076</v>
      </c>
      <c r="H5948" s="50" t="s">
        <v>2334</v>
      </c>
      <c r="I5948" s="42" t="s">
        <v>1518</v>
      </c>
      <c r="J5948" s="15">
        <v>18250</v>
      </c>
      <c r="N5948" s="15">
        <v>1000</v>
      </c>
      <c r="U5948" s="15">
        <v>1000</v>
      </c>
      <c r="V5948" s="15">
        <v>17250</v>
      </c>
      <c r="AH5948" s="15">
        <v>0</v>
      </c>
      <c r="AI5948" s="15">
        <v>0</v>
      </c>
      <c r="AU5948" s="15">
        <v>0</v>
      </c>
      <c r="AV5948" s="15">
        <v>0</v>
      </c>
      <c r="AW5948" s="15">
        <f t="shared" si="1668"/>
        <v>1000</v>
      </c>
    </row>
    <row r="5949" spans="1:49">
      <c r="A5949" s="44"/>
      <c r="B5949" s="45"/>
      <c r="C5949" s="45"/>
      <c r="D5949" s="45"/>
      <c r="E5949" s="531"/>
      <c r="F5949" s="50"/>
      <c r="G5949" s="50"/>
      <c r="H5949" s="50"/>
      <c r="I5949" s="42"/>
      <c r="U5949" s="15">
        <v>0</v>
      </c>
      <c r="V5949" s="15">
        <v>0</v>
      </c>
      <c r="AH5949" s="15">
        <v>0</v>
      </c>
      <c r="AI5949" s="15">
        <v>0</v>
      </c>
      <c r="AU5949" s="15">
        <v>0</v>
      </c>
      <c r="AV5949" s="15">
        <v>0</v>
      </c>
      <c r="AW5949" s="15">
        <f t="shared" si="1668"/>
        <v>0</v>
      </c>
    </row>
    <row r="5950" spans="1:49">
      <c r="A5950" s="48"/>
      <c r="B5950" s="42"/>
      <c r="C5950" s="42"/>
      <c r="D5950" s="42"/>
      <c r="E5950" s="531"/>
      <c r="F5950" s="50"/>
      <c r="G5950" s="50"/>
      <c r="H5950" s="50"/>
      <c r="I5950" s="49" t="s">
        <v>1631</v>
      </c>
      <c r="J5950" s="12">
        <f>SUM(J5921,J5946,J5943)</f>
        <v>61000</v>
      </c>
      <c r="K5950" s="12">
        <f t="shared" ref="K5950:AT5950" si="1675">SUM(K5921,K5946,K5943)</f>
        <v>0</v>
      </c>
      <c r="L5950" s="12">
        <f t="shared" si="1675"/>
        <v>4000</v>
      </c>
      <c r="M5950" s="12">
        <f t="shared" si="1675"/>
        <v>0</v>
      </c>
      <c r="N5950" s="12">
        <f t="shared" si="1675"/>
        <v>6000</v>
      </c>
      <c r="O5950" s="12">
        <f t="shared" si="1675"/>
        <v>2750</v>
      </c>
      <c r="P5950" s="12">
        <f t="shared" si="1675"/>
        <v>6000</v>
      </c>
      <c r="Q5950" s="12">
        <f t="shared" si="1675"/>
        <v>0</v>
      </c>
      <c r="R5950" s="12">
        <f t="shared" si="1675"/>
        <v>0</v>
      </c>
      <c r="S5950" s="12">
        <f t="shared" si="1675"/>
        <v>8800</v>
      </c>
      <c r="T5950" s="12">
        <f t="shared" si="1675"/>
        <v>0</v>
      </c>
      <c r="U5950" s="12">
        <v>27550</v>
      </c>
      <c r="V5950" s="12">
        <v>33450</v>
      </c>
      <c r="W5950" s="12">
        <f>SUM(W5921,W5946,W5943)</f>
        <v>0</v>
      </c>
      <c r="X5950" s="12">
        <f t="shared" si="1675"/>
        <v>0</v>
      </c>
      <c r="Y5950" s="12">
        <f t="shared" si="1675"/>
        <v>0</v>
      </c>
      <c r="Z5950" s="12">
        <f t="shared" si="1675"/>
        <v>0</v>
      </c>
      <c r="AA5950" s="12">
        <f t="shared" si="1675"/>
        <v>0</v>
      </c>
      <c r="AB5950" s="12">
        <f t="shared" si="1675"/>
        <v>0</v>
      </c>
      <c r="AC5950" s="12">
        <f t="shared" si="1675"/>
        <v>0</v>
      </c>
      <c r="AD5950" s="12">
        <f t="shared" si="1675"/>
        <v>0</v>
      </c>
      <c r="AE5950" s="12">
        <f t="shared" si="1675"/>
        <v>0</v>
      </c>
      <c r="AF5950" s="12">
        <f t="shared" si="1675"/>
        <v>0</v>
      </c>
      <c r="AG5950" s="12">
        <f t="shared" si="1675"/>
        <v>0</v>
      </c>
      <c r="AH5950" s="12">
        <v>0</v>
      </c>
      <c r="AI5950" s="12">
        <v>0</v>
      </c>
      <c r="AJ5950" s="12">
        <f>SUM(AJ5921,AJ5946,AJ5943)</f>
        <v>0</v>
      </c>
      <c r="AK5950" s="12">
        <f t="shared" si="1675"/>
        <v>0</v>
      </c>
      <c r="AL5950" s="12">
        <f t="shared" si="1675"/>
        <v>0</v>
      </c>
      <c r="AM5950" s="12">
        <f t="shared" si="1675"/>
        <v>0</v>
      </c>
      <c r="AN5950" s="12">
        <f t="shared" si="1675"/>
        <v>0</v>
      </c>
      <c r="AO5950" s="12">
        <f t="shared" si="1675"/>
        <v>0</v>
      </c>
      <c r="AP5950" s="12">
        <f t="shared" si="1675"/>
        <v>0</v>
      </c>
      <c r="AQ5950" s="12">
        <f t="shared" si="1675"/>
        <v>0</v>
      </c>
      <c r="AR5950" s="12">
        <f t="shared" si="1675"/>
        <v>0</v>
      </c>
      <c r="AS5950" s="12">
        <f t="shared" si="1675"/>
        <v>0</v>
      </c>
      <c r="AT5950" s="12">
        <f t="shared" si="1675"/>
        <v>0</v>
      </c>
      <c r="AU5950" s="12">
        <v>0</v>
      </c>
      <c r="AV5950" s="12">
        <v>0</v>
      </c>
      <c r="AW5950" s="12">
        <f t="shared" si="1668"/>
        <v>27550</v>
      </c>
    </row>
    <row r="5951" spans="1:49">
      <c r="A5951" s="48"/>
      <c r="B5951" s="42"/>
      <c r="C5951" s="42"/>
      <c r="D5951" s="42"/>
      <c r="E5951" s="531"/>
      <c r="F5951" s="50"/>
      <c r="G5951" s="50"/>
      <c r="H5951" s="50"/>
      <c r="I5951" s="53"/>
    </row>
    <row r="5952" spans="1:49">
      <c r="A5952" s="48"/>
      <c r="B5952" s="42"/>
      <c r="C5952" s="42"/>
      <c r="D5952" s="42"/>
      <c r="E5952" s="531"/>
      <c r="F5952" s="50"/>
      <c r="G5952" s="50"/>
      <c r="H5952" s="50"/>
      <c r="I5952" s="146" t="s">
        <v>970</v>
      </c>
      <c r="J5952" s="29"/>
      <c r="K5952" s="29"/>
      <c r="L5952" s="29"/>
      <c r="M5952" s="29"/>
      <c r="N5952" s="29"/>
      <c r="O5952" s="29"/>
      <c r="P5952" s="29"/>
      <c r="Q5952" s="29"/>
      <c r="R5952" s="29"/>
      <c r="S5952" s="29"/>
      <c r="T5952" s="29"/>
      <c r="U5952" s="29"/>
      <c r="V5952" s="29"/>
      <c r="W5952" s="29"/>
      <c r="X5952" s="29"/>
      <c r="Y5952" s="29"/>
      <c r="Z5952" s="29"/>
      <c r="AA5952" s="29"/>
      <c r="AB5952" s="29"/>
      <c r="AC5952" s="29"/>
      <c r="AD5952" s="29"/>
      <c r="AE5952" s="29"/>
      <c r="AF5952" s="29"/>
      <c r="AG5952" s="29"/>
      <c r="AH5952" s="29"/>
      <c r="AI5952" s="29"/>
      <c r="AJ5952" s="29"/>
      <c r="AK5952" s="29"/>
      <c r="AL5952" s="29"/>
      <c r="AM5952" s="29"/>
      <c r="AN5952" s="29"/>
      <c r="AO5952" s="29"/>
      <c r="AP5952" s="29"/>
      <c r="AQ5952" s="29"/>
      <c r="AR5952" s="29"/>
      <c r="AS5952" s="29"/>
      <c r="AT5952" s="29"/>
      <c r="AU5952" s="29"/>
      <c r="AV5952" s="29"/>
      <c r="AW5952" s="29"/>
    </row>
    <row r="5953" spans="1:49" ht="13.5" thickBot="1">
      <c r="A5953" s="48"/>
      <c r="B5953" s="42"/>
      <c r="C5953" s="42"/>
      <c r="D5953" s="42"/>
      <c r="E5953" s="531"/>
      <c r="F5953" s="50"/>
      <c r="G5953" s="50"/>
      <c r="H5953" s="50"/>
      <c r="I5953" s="146"/>
      <c r="J5953" s="29"/>
      <c r="K5953" s="29"/>
      <c r="L5953" s="29"/>
      <c r="M5953" s="29"/>
      <c r="N5953" s="29"/>
      <c r="O5953" s="29"/>
      <c r="P5953" s="29"/>
      <c r="Q5953" s="29"/>
      <c r="R5953" s="29"/>
      <c r="S5953" s="29"/>
      <c r="T5953" s="29"/>
      <c r="U5953" s="29"/>
      <c r="V5953" s="29"/>
      <c r="W5953" s="29"/>
      <c r="X5953" s="29"/>
      <c r="Y5953" s="29"/>
      <c r="Z5953" s="29"/>
      <c r="AA5953" s="29"/>
      <c r="AB5953" s="29"/>
      <c r="AC5953" s="29"/>
      <c r="AD5953" s="29"/>
      <c r="AE5953" s="29"/>
      <c r="AF5953" s="29"/>
      <c r="AG5953" s="29"/>
      <c r="AH5953" s="29"/>
      <c r="AI5953" s="29"/>
      <c r="AJ5953" s="29"/>
      <c r="AK5953" s="29"/>
      <c r="AL5953" s="29"/>
      <c r="AM5953" s="29"/>
      <c r="AN5953" s="29"/>
      <c r="AO5953" s="29"/>
      <c r="AP5953" s="29"/>
      <c r="AQ5953" s="29"/>
      <c r="AR5953" s="29"/>
      <c r="AS5953" s="29"/>
      <c r="AT5953" s="29"/>
      <c r="AU5953" s="29"/>
      <c r="AV5953" s="29"/>
      <c r="AW5953" s="29"/>
    </row>
    <row r="5954" spans="1:49" ht="35.25" customHeight="1" thickTop="1" thickBot="1">
      <c r="A5954" s="48"/>
      <c r="B5954" s="42"/>
      <c r="C5954" s="42"/>
      <c r="D5954" s="42"/>
      <c r="E5954" s="531"/>
      <c r="F5954" s="50"/>
      <c r="G5954" s="50"/>
      <c r="H5954" s="50"/>
      <c r="I5954" s="5" t="s">
        <v>2331</v>
      </c>
      <c r="J5954" s="364" t="s">
        <v>2891</v>
      </c>
      <c r="K5954" s="364" t="s">
        <v>2879</v>
      </c>
      <c r="L5954" s="364" t="s">
        <v>2880</v>
      </c>
      <c r="M5954" s="364" t="s">
        <v>2881</v>
      </c>
      <c r="N5954" s="364" t="s">
        <v>2882</v>
      </c>
      <c r="O5954" s="364" t="s">
        <v>2883</v>
      </c>
      <c r="P5954" s="364" t="s">
        <v>2884</v>
      </c>
      <c r="Q5954" s="364" t="s">
        <v>2885</v>
      </c>
      <c r="R5954" s="364" t="s">
        <v>2886</v>
      </c>
      <c r="S5954" s="364" t="s">
        <v>2887</v>
      </c>
      <c r="T5954" s="364" t="s">
        <v>2888</v>
      </c>
      <c r="U5954" s="364" t="s">
        <v>2889</v>
      </c>
      <c r="V5954" s="364" t="s">
        <v>2890</v>
      </c>
      <c r="W5954" s="365" t="s">
        <v>2893</v>
      </c>
      <c r="X5954" s="365" t="s">
        <v>2879</v>
      </c>
      <c r="Y5954" s="365" t="s">
        <v>2880</v>
      </c>
      <c r="Z5954" s="365" t="s">
        <v>2881</v>
      </c>
      <c r="AA5954" s="365" t="s">
        <v>2882</v>
      </c>
      <c r="AB5954" s="365" t="s">
        <v>2883</v>
      </c>
      <c r="AC5954" s="365" t="s">
        <v>2884</v>
      </c>
      <c r="AD5954" s="365" t="s">
        <v>2885</v>
      </c>
      <c r="AE5954" s="365" t="s">
        <v>2886</v>
      </c>
      <c r="AF5954" s="365" t="s">
        <v>2887</v>
      </c>
      <c r="AG5954" s="365" t="s">
        <v>2888</v>
      </c>
      <c r="AH5954" s="365" t="s">
        <v>2889</v>
      </c>
      <c r="AI5954" s="365" t="s">
        <v>2890</v>
      </c>
      <c r="AJ5954" s="366" t="s">
        <v>2892</v>
      </c>
      <c r="AK5954" s="366" t="s">
        <v>2879</v>
      </c>
      <c r="AL5954" s="366" t="s">
        <v>2880</v>
      </c>
      <c r="AM5954" s="366" t="s">
        <v>2881</v>
      </c>
      <c r="AN5954" s="366" t="s">
        <v>2882</v>
      </c>
      <c r="AO5954" s="366" t="s">
        <v>2883</v>
      </c>
      <c r="AP5954" s="366" t="s">
        <v>2884</v>
      </c>
      <c r="AQ5954" s="366" t="s">
        <v>2885</v>
      </c>
      <c r="AR5954" s="366" t="s">
        <v>2886</v>
      </c>
      <c r="AS5954" s="366" t="s">
        <v>2887</v>
      </c>
      <c r="AT5954" s="366" t="s">
        <v>2888</v>
      </c>
      <c r="AU5954" s="366" t="s">
        <v>2889</v>
      </c>
      <c r="AV5954" s="366" t="s">
        <v>2890</v>
      </c>
      <c r="AW5954" s="368" t="s">
        <v>2895</v>
      </c>
    </row>
    <row r="5955" spans="1:49">
      <c r="A5955" s="48"/>
      <c r="B5955" s="42"/>
      <c r="C5955" s="42"/>
      <c r="D5955" s="42"/>
      <c r="E5955" s="531"/>
      <c r="F5955" s="50"/>
      <c r="G5955" s="50"/>
      <c r="H5955" s="50"/>
      <c r="I5955" s="34"/>
      <c r="J5955" s="202" t="s">
        <v>1224</v>
      </c>
      <c r="K5955" s="202">
        <v>1</v>
      </c>
      <c r="L5955" s="202">
        <v>2</v>
      </c>
      <c r="M5955" s="202">
        <v>3</v>
      </c>
      <c r="N5955" s="202">
        <v>4</v>
      </c>
      <c r="O5955" s="202">
        <v>5</v>
      </c>
      <c r="P5955" s="202">
        <v>6</v>
      </c>
      <c r="Q5955" s="202">
        <v>7</v>
      </c>
      <c r="R5955" s="202">
        <v>8</v>
      </c>
      <c r="S5955" s="202">
        <v>9</v>
      </c>
      <c r="T5955" s="202">
        <v>10</v>
      </c>
      <c r="U5955" s="202">
        <v>13</v>
      </c>
      <c r="V5955" s="202">
        <v>14</v>
      </c>
      <c r="W5955" s="202" t="s">
        <v>1224</v>
      </c>
      <c r="X5955" s="202">
        <v>1</v>
      </c>
      <c r="Y5955" s="202">
        <v>2</v>
      </c>
      <c r="Z5955" s="202">
        <v>3</v>
      </c>
      <c r="AA5955" s="202">
        <v>4</v>
      </c>
      <c r="AB5955" s="202">
        <v>5</v>
      </c>
      <c r="AC5955" s="202">
        <v>6</v>
      </c>
      <c r="AD5955" s="202">
        <v>7</v>
      </c>
      <c r="AE5955" s="202">
        <v>8</v>
      </c>
      <c r="AF5955" s="202">
        <v>9</v>
      </c>
      <c r="AG5955" s="202">
        <v>10</v>
      </c>
      <c r="AH5955" s="202">
        <v>13</v>
      </c>
      <c r="AI5955" s="202">
        <v>14</v>
      </c>
      <c r="AJ5955" s="202" t="s">
        <v>1224</v>
      </c>
      <c r="AK5955" s="202">
        <v>1</v>
      </c>
      <c r="AL5955" s="202">
        <v>2</v>
      </c>
      <c r="AM5955" s="202">
        <v>3</v>
      </c>
      <c r="AN5955" s="202">
        <v>4</v>
      </c>
      <c r="AO5955" s="202">
        <v>5</v>
      </c>
      <c r="AP5955" s="202">
        <v>6</v>
      </c>
      <c r="AQ5955" s="202">
        <v>7</v>
      </c>
      <c r="AR5955" s="202">
        <v>8</v>
      </c>
      <c r="AS5955" s="202">
        <v>9</v>
      </c>
      <c r="AT5955" s="202">
        <v>10</v>
      </c>
      <c r="AU5955" s="202">
        <v>13</v>
      </c>
      <c r="AV5955" s="202">
        <v>14</v>
      </c>
      <c r="AW5955" s="202">
        <v>15</v>
      </c>
    </row>
    <row r="5956" spans="1:49">
      <c r="A5956" s="48"/>
      <c r="B5956" s="42"/>
      <c r="C5956" s="42"/>
      <c r="D5956" s="42"/>
      <c r="E5956" s="531"/>
      <c r="F5956" s="50"/>
      <c r="G5956" s="50"/>
      <c r="H5956" s="50"/>
      <c r="I5956" s="276" t="s">
        <v>2379</v>
      </c>
      <c r="J5956" s="277">
        <f>SUM(J5950)</f>
        <v>61000</v>
      </c>
      <c r="K5956" s="277">
        <f t="shared" ref="K5956:AT5956" si="1676">SUM(K5950)</f>
        <v>0</v>
      </c>
      <c r="L5956" s="277">
        <f t="shared" si="1676"/>
        <v>4000</v>
      </c>
      <c r="M5956" s="277">
        <f t="shared" si="1676"/>
        <v>0</v>
      </c>
      <c r="N5956" s="277">
        <f t="shared" si="1676"/>
        <v>6000</v>
      </c>
      <c r="O5956" s="277">
        <f t="shared" si="1676"/>
        <v>2750</v>
      </c>
      <c r="P5956" s="277">
        <f t="shared" si="1676"/>
        <v>6000</v>
      </c>
      <c r="Q5956" s="277">
        <f t="shared" si="1676"/>
        <v>0</v>
      </c>
      <c r="R5956" s="277">
        <f t="shared" si="1676"/>
        <v>0</v>
      </c>
      <c r="S5956" s="277">
        <f t="shared" si="1676"/>
        <v>8800</v>
      </c>
      <c r="T5956" s="277">
        <f t="shared" si="1676"/>
        <v>0</v>
      </c>
      <c r="U5956" s="277">
        <v>27550</v>
      </c>
      <c r="V5956" s="277">
        <v>33450</v>
      </c>
      <c r="W5956" s="277">
        <f>SUM(W5950)</f>
        <v>0</v>
      </c>
      <c r="X5956" s="277">
        <f t="shared" si="1676"/>
        <v>0</v>
      </c>
      <c r="Y5956" s="277">
        <f t="shared" si="1676"/>
        <v>0</v>
      </c>
      <c r="Z5956" s="277">
        <f t="shared" si="1676"/>
        <v>0</v>
      </c>
      <c r="AA5956" s="277">
        <f t="shared" si="1676"/>
        <v>0</v>
      </c>
      <c r="AB5956" s="277">
        <f t="shared" si="1676"/>
        <v>0</v>
      </c>
      <c r="AC5956" s="277">
        <f t="shared" si="1676"/>
        <v>0</v>
      </c>
      <c r="AD5956" s="277">
        <f t="shared" si="1676"/>
        <v>0</v>
      </c>
      <c r="AE5956" s="277">
        <f t="shared" si="1676"/>
        <v>0</v>
      </c>
      <c r="AF5956" s="277">
        <f t="shared" si="1676"/>
        <v>0</v>
      </c>
      <c r="AG5956" s="277">
        <f t="shared" si="1676"/>
        <v>0</v>
      </c>
      <c r="AH5956" s="277">
        <v>0</v>
      </c>
      <c r="AI5956" s="277">
        <v>0</v>
      </c>
      <c r="AJ5956" s="277">
        <f>SUM(AJ5950)</f>
        <v>0</v>
      </c>
      <c r="AK5956" s="277">
        <f t="shared" si="1676"/>
        <v>0</v>
      </c>
      <c r="AL5956" s="277">
        <f t="shared" si="1676"/>
        <v>0</v>
      </c>
      <c r="AM5956" s="277">
        <f t="shared" si="1676"/>
        <v>0</v>
      </c>
      <c r="AN5956" s="277">
        <f t="shared" si="1676"/>
        <v>0</v>
      </c>
      <c r="AO5956" s="277">
        <f t="shared" si="1676"/>
        <v>0</v>
      </c>
      <c r="AP5956" s="277">
        <f t="shared" si="1676"/>
        <v>0</v>
      </c>
      <c r="AQ5956" s="277">
        <f t="shared" si="1676"/>
        <v>0</v>
      </c>
      <c r="AR5956" s="277">
        <f t="shared" si="1676"/>
        <v>0</v>
      </c>
      <c r="AS5956" s="277">
        <f t="shared" si="1676"/>
        <v>0</v>
      </c>
      <c r="AT5956" s="277">
        <f t="shared" si="1676"/>
        <v>0</v>
      </c>
      <c r="AU5956" s="277">
        <v>0</v>
      </c>
      <c r="AV5956" s="277">
        <v>0</v>
      </c>
      <c r="AW5956" s="277">
        <f>U5956+AH5956+AU5956</f>
        <v>27550</v>
      </c>
    </row>
    <row r="5957" spans="1:49">
      <c r="A5957" s="48"/>
      <c r="B5957" s="42"/>
      <c r="C5957" s="42"/>
      <c r="D5957" s="42"/>
      <c r="E5957" s="531"/>
      <c r="F5957" s="50"/>
      <c r="G5957" s="50"/>
      <c r="H5957" s="50"/>
      <c r="I5957" s="276"/>
      <c r="J5957" s="277"/>
      <c r="K5957" s="277"/>
      <c r="L5957" s="277"/>
      <c r="M5957" s="277"/>
      <c r="N5957" s="277"/>
      <c r="O5957" s="277"/>
      <c r="P5957" s="277"/>
      <c r="Q5957" s="277"/>
      <c r="R5957" s="277"/>
      <c r="S5957" s="277"/>
      <c r="T5957" s="277"/>
      <c r="U5957" s="277">
        <v>0</v>
      </c>
      <c r="V5957" s="277">
        <v>0</v>
      </c>
      <c r="W5957" s="277"/>
      <c r="X5957" s="277"/>
      <c r="Y5957" s="277"/>
      <c r="Z5957" s="277"/>
      <c r="AA5957" s="277"/>
      <c r="AB5957" s="277"/>
      <c r="AC5957" s="277"/>
      <c r="AD5957" s="277"/>
      <c r="AE5957" s="277"/>
      <c r="AF5957" s="277"/>
      <c r="AG5957" s="277"/>
      <c r="AH5957" s="277">
        <v>0</v>
      </c>
      <c r="AI5957" s="277">
        <v>0</v>
      </c>
      <c r="AJ5957" s="277"/>
      <c r="AK5957" s="277"/>
      <c r="AL5957" s="277"/>
      <c r="AM5957" s="277"/>
      <c r="AN5957" s="277"/>
      <c r="AO5957" s="277"/>
      <c r="AP5957" s="277"/>
      <c r="AQ5957" s="277"/>
      <c r="AR5957" s="277"/>
      <c r="AS5957" s="277"/>
      <c r="AT5957" s="277"/>
      <c r="AU5957" s="277">
        <v>0</v>
      </c>
      <c r="AV5957" s="277">
        <v>0</v>
      </c>
      <c r="AW5957" s="277">
        <f>U5957+AH5957+AU5957</f>
        <v>0</v>
      </c>
    </row>
    <row r="5958" spans="1:49">
      <c r="A5958" s="48"/>
      <c r="B5958" s="42"/>
      <c r="C5958" s="42"/>
      <c r="D5958" s="42"/>
      <c r="E5958" s="531"/>
      <c r="F5958" s="50"/>
      <c r="G5958" s="50"/>
      <c r="H5958" s="50"/>
      <c r="I5958" s="276"/>
      <c r="J5958" s="277"/>
      <c r="K5958" s="277"/>
      <c r="L5958" s="277"/>
      <c r="M5958" s="277"/>
      <c r="N5958" s="277"/>
      <c r="O5958" s="277"/>
      <c r="P5958" s="277"/>
      <c r="Q5958" s="277"/>
      <c r="R5958" s="277"/>
      <c r="S5958" s="277"/>
      <c r="T5958" s="277"/>
      <c r="U5958" s="277">
        <v>0</v>
      </c>
      <c r="V5958" s="277">
        <v>0</v>
      </c>
      <c r="W5958" s="277"/>
      <c r="X5958" s="277"/>
      <c r="Y5958" s="277"/>
      <c r="Z5958" s="277"/>
      <c r="AA5958" s="277"/>
      <c r="AB5958" s="277"/>
      <c r="AC5958" s="277"/>
      <c r="AD5958" s="277"/>
      <c r="AE5958" s="277"/>
      <c r="AF5958" s="277"/>
      <c r="AG5958" s="277"/>
      <c r="AH5958" s="277">
        <v>0</v>
      </c>
      <c r="AI5958" s="277">
        <v>0</v>
      </c>
      <c r="AJ5958" s="277"/>
      <c r="AK5958" s="277"/>
      <c r="AL5958" s="277"/>
      <c r="AM5958" s="277"/>
      <c r="AN5958" s="277"/>
      <c r="AO5958" s="277"/>
      <c r="AP5958" s="277"/>
      <c r="AQ5958" s="277"/>
      <c r="AR5958" s="277"/>
      <c r="AS5958" s="277"/>
      <c r="AT5958" s="277"/>
      <c r="AU5958" s="277">
        <v>0</v>
      </c>
      <c r="AV5958" s="277">
        <v>0</v>
      </c>
      <c r="AW5958" s="277">
        <f>U5958+AH5958+AU5958</f>
        <v>0</v>
      </c>
    </row>
    <row r="5959" spans="1:49">
      <c r="A5959" s="48"/>
      <c r="B5959" s="42"/>
      <c r="C5959" s="42"/>
      <c r="D5959" s="42"/>
      <c r="E5959" s="531"/>
      <c r="F5959" s="50"/>
      <c r="G5959" s="50"/>
      <c r="H5959" s="50"/>
      <c r="I5959" s="276"/>
      <c r="J5959" s="277"/>
      <c r="K5959" s="277"/>
      <c r="L5959" s="277"/>
      <c r="M5959" s="277"/>
      <c r="N5959" s="277"/>
      <c r="O5959" s="277"/>
      <c r="P5959" s="277"/>
      <c r="Q5959" s="277"/>
      <c r="R5959" s="277"/>
      <c r="S5959" s="277"/>
      <c r="T5959" s="277"/>
      <c r="U5959" s="277">
        <v>0</v>
      </c>
      <c r="V5959" s="277">
        <v>0</v>
      </c>
      <c r="W5959" s="277"/>
      <c r="X5959" s="277"/>
      <c r="Y5959" s="277"/>
      <c r="Z5959" s="277"/>
      <c r="AA5959" s="277"/>
      <c r="AB5959" s="277"/>
      <c r="AC5959" s="277"/>
      <c r="AD5959" s="277"/>
      <c r="AE5959" s="277"/>
      <c r="AF5959" s="277"/>
      <c r="AG5959" s="277"/>
      <c r="AH5959" s="277">
        <v>0</v>
      </c>
      <c r="AI5959" s="277">
        <v>0</v>
      </c>
      <c r="AJ5959" s="277"/>
      <c r="AK5959" s="277"/>
      <c r="AL5959" s="277"/>
      <c r="AM5959" s="277"/>
      <c r="AN5959" s="277"/>
      <c r="AO5959" s="277"/>
      <c r="AP5959" s="277"/>
      <c r="AQ5959" s="277"/>
      <c r="AR5959" s="277"/>
      <c r="AS5959" s="277"/>
      <c r="AT5959" s="277"/>
      <c r="AU5959" s="277">
        <v>0</v>
      </c>
      <c r="AV5959" s="277">
        <v>0</v>
      </c>
      <c r="AW5959" s="277">
        <f>U5959+AH5959+AU5959</f>
        <v>0</v>
      </c>
    </row>
    <row r="5960" spans="1:49">
      <c r="A5960" s="48"/>
      <c r="B5960" s="42"/>
      <c r="C5960" s="42"/>
      <c r="D5960" s="42"/>
      <c r="E5960" s="531"/>
      <c r="F5960" s="50"/>
      <c r="G5960" s="50"/>
      <c r="H5960" s="50"/>
      <c r="I5960" s="276" t="s">
        <v>1631</v>
      </c>
      <c r="J5960" s="277">
        <f>SUM(J5956:J5959)</f>
        <v>61000</v>
      </c>
      <c r="K5960" s="277">
        <f t="shared" ref="K5960:AT5960" si="1677">SUM(K5956:K5959)</f>
        <v>0</v>
      </c>
      <c r="L5960" s="277">
        <f t="shared" si="1677"/>
        <v>4000</v>
      </c>
      <c r="M5960" s="277">
        <f t="shared" si="1677"/>
        <v>0</v>
      </c>
      <c r="N5960" s="277">
        <f t="shared" si="1677"/>
        <v>6000</v>
      </c>
      <c r="O5960" s="277">
        <f t="shared" si="1677"/>
        <v>2750</v>
      </c>
      <c r="P5960" s="277">
        <f t="shared" si="1677"/>
        <v>6000</v>
      </c>
      <c r="Q5960" s="277">
        <f t="shared" si="1677"/>
        <v>0</v>
      </c>
      <c r="R5960" s="277">
        <f t="shared" si="1677"/>
        <v>0</v>
      </c>
      <c r="S5960" s="277">
        <f t="shared" si="1677"/>
        <v>8800</v>
      </c>
      <c r="T5960" s="277">
        <f t="shared" si="1677"/>
        <v>0</v>
      </c>
      <c r="U5960" s="277">
        <v>27550</v>
      </c>
      <c r="V5960" s="277">
        <v>33450</v>
      </c>
      <c r="W5960" s="277">
        <f>SUM(W5956:W5959)</f>
        <v>0</v>
      </c>
      <c r="X5960" s="277">
        <f t="shared" si="1677"/>
        <v>0</v>
      </c>
      <c r="Y5960" s="277">
        <f t="shared" si="1677"/>
        <v>0</v>
      </c>
      <c r="Z5960" s="277">
        <f t="shared" si="1677"/>
        <v>0</v>
      </c>
      <c r="AA5960" s="277">
        <f t="shared" si="1677"/>
        <v>0</v>
      </c>
      <c r="AB5960" s="277">
        <f t="shared" si="1677"/>
        <v>0</v>
      </c>
      <c r="AC5960" s="277">
        <f t="shared" si="1677"/>
        <v>0</v>
      </c>
      <c r="AD5960" s="277">
        <f t="shared" si="1677"/>
        <v>0</v>
      </c>
      <c r="AE5960" s="277">
        <f t="shared" si="1677"/>
        <v>0</v>
      </c>
      <c r="AF5960" s="277">
        <f t="shared" si="1677"/>
        <v>0</v>
      </c>
      <c r="AG5960" s="277">
        <f t="shared" si="1677"/>
        <v>0</v>
      </c>
      <c r="AH5960" s="277">
        <v>0</v>
      </c>
      <c r="AI5960" s="277">
        <v>0</v>
      </c>
      <c r="AJ5960" s="277">
        <f>SUM(AJ5956:AJ5959)</f>
        <v>0</v>
      </c>
      <c r="AK5960" s="277">
        <f t="shared" si="1677"/>
        <v>0</v>
      </c>
      <c r="AL5960" s="277">
        <f t="shared" si="1677"/>
        <v>0</v>
      </c>
      <c r="AM5960" s="277">
        <f t="shared" si="1677"/>
        <v>0</v>
      </c>
      <c r="AN5960" s="277">
        <f t="shared" si="1677"/>
        <v>0</v>
      </c>
      <c r="AO5960" s="277">
        <f t="shared" si="1677"/>
        <v>0</v>
      </c>
      <c r="AP5960" s="277">
        <f t="shared" si="1677"/>
        <v>0</v>
      </c>
      <c r="AQ5960" s="277">
        <f t="shared" si="1677"/>
        <v>0</v>
      </c>
      <c r="AR5960" s="277">
        <f t="shared" si="1677"/>
        <v>0</v>
      </c>
      <c r="AS5960" s="277">
        <f t="shared" si="1677"/>
        <v>0</v>
      </c>
      <c r="AT5960" s="277">
        <f t="shared" si="1677"/>
        <v>0</v>
      </c>
      <c r="AU5960" s="277">
        <v>0</v>
      </c>
      <c r="AV5960" s="277">
        <v>0</v>
      </c>
      <c r="AW5960" s="277">
        <f>U5960+AH5960+AU5960</f>
        <v>27550</v>
      </c>
    </row>
    <row r="5961" spans="1:49">
      <c r="A5961" s="48"/>
      <c r="B5961" s="42"/>
      <c r="C5961" s="42"/>
      <c r="D5961" s="42"/>
      <c r="E5961" s="531"/>
      <c r="F5961" s="50"/>
      <c r="G5961" s="50"/>
      <c r="H5961" s="50"/>
      <c r="I5961" s="146"/>
      <c r="J5961" s="29"/>
      <c r="K5961" s="29"/>
      <c r="L5961" s="29"/>
      <c r="M5961" s="29"/>
      <c r="N5961" s="29"/>
      <c r="O5961" s="29"/>
      <c r="P5961" s="29"/>
      <c r="Q5961" s="29"/>
      <c r="R5961" s="29"/>
      <c r="S5961" s="29"/>
      <c r="T5961" s="29"/>
      <c r="U5961" s="29"/>
      <c r="V5961" s="29"/>
      <c r="W5961" s="29"/>
      <c r="X5961" s="29"/>
      <c r="Y5961" s="29"/>
      <c r="Z5961" s="29"/>
      <c r="AA5961" s="29"/>
      <c r="AB5961" s="29"/>
      <c r="AC5961" s="29"/>
      <c r="AD5961" s="29"/>
      <c r="AE5961" s="29"/>
      <c r="AF5961" s="29"/>
      <c r="AG5961" s="29"/>
      <c r="AH5961" s="29"/>
      <c r="AI5961" s="29"/>
      <c r="AJ5961" s="29"/>
      <c r="AK5961" s="29"/>
      <c r="AL5961" s="29"/>
      <c r="AM5961" s="29"/>
      <c r="AN5961" s="29"/>
      <c r="AO5961" s="29"/>
      <c r="AP5961" s="29"/>
      <c r="AQ5961" s="29"/>
      <c r="AR5961" s="29"/>
      <c r="AS5961" s="29"/>
      <c r="AT5961" s="29"/>
      <c r="AU5961" s="29"/>
      <c r="AV5961" s="29"/>
      <c r="AW5961" s="29"/>
    </row>
    <row r="5962" spans="1:49">
      <c r="A5962" s="48"/>
      <c r="B5962" s="42"/>
      <c r="C5962" s="42"/>
      <c r="D5962" s="42"/>
      <c r="E5962" s="531"/>
      <c r="F5962" s="50"/>
      <c r="G5962" s="50"/>
      <c r="H5962" s="50"/>
      <c r="I5962" s="113"/>
    </row>
    <row r="5963" spans="1:49" ht="16.5" thickBot="1">
      <c r="A5963" s="78" t="s">
        <v>2146</v>
      </c>
      <c r="B5963" s="78"/>
      <c r="C5963" s="78"/>
      <c r="D5963" s="463"/>
      <c r="E5963" s="539"/>
      <c r="F5963" s="129"/>
      <c r="G5963" s="129"/>
      <c r="H5963" s="129"/>
      <c r="I5963" s="103"/>
    </row>
    <row r="5964" spans="1:49" s="151" customFormat="1" ht="36" customHeight="1" thickTop="1" thickBot="1">
      <c r="A5964" s="147" t="s">
        <v>2079</v>
      </c>
      <c r="B5964" s="5" t="s">
        <v>2080</v>
      </c>
      <c r="C5964" s="5" t="s">
        <v>1335</v>
      </c>
      <c r="D5964" s="450"/>
      <c r="E5964" s="148" t="s">
        <v>1570</v>
      </c>
      <c r="F5964" s="149" t="s">
        <v>1438</v>
      </c>
      <c r="G5964" s="149"/>
      <c r="H5964" s="149" t="s">
        <v>2332</v>
      </c>
      <c r="I5964" s="5" t="s">
        <v>856</v>
      </c>
      <c r="J5964" s="364" t="s">
        <v>2891</v>
      </c>
      <c r="K5964" s="364" t="s">
        <v>2879</v>
      </c>
      <c r="L5964" s="364" t="s">
        <v>2880</v>
      </c>
      <c r="M5964" s="364" t="s">
        <v>2881</v>
      </c>
      <c r="N5964" s="364" t="s">
        <v>2882</v>
      </c>
      <c r="O5964" s="364" t="s">
        <v>2883</v>
      </c>
      <c r="P5964" s="364" t="s">
        <v>2884</v>
      </c>
      <c r="Q5964" s="364" t="s">
        <v>2885</v>
      </c>
      <c r="R5964" s="364" t="s">
        <v>2886</v>
      </c>
      <c r="S5964" s="364" t="s">
        <v>2887</v>
      </c>
      <c r="T5964" s="364" t="s">
        <v>2888</v>
      </c>
      <c r="U5964" s="364" t="s">
        <v>2889</v>
      </c>
      <c r="V5964" s="364" t="s">
        <v>2890</v>
      </c>
      <c r="W5964" s="365" t="s">
        <v>2893</v>
      </c>
      <c r="X5964" s="365" t="s">
        <v>2879</v>
      </c>
      <c r="Y5964" s="365" t="s">
        <v>2880</v>
      </c>
      <c r="Z5964" s="365" t="s">
        <v>2881</v>
      </c>
      <c r="AA5964" s="365" t="s">
        <v>2882</v>
      </c>
      <c r="AB5964" s="365" t="s">
        <v>2883</v>
      </c>
      <c r="AC5964" s="365" t="s">
        <v>2884</v>
      </c>
      <c r="AD5964" s="365" t="s">
        <v>2885</v>
      </c>
      <c r="AE5964" s="365" t="s">
        <v>2886</v>
      </c>
      <c r="AF5964" s="365" t="s">
        <v>2887</v>
      </c>
      <c r="AG5964" s="365" t="s">
        <v>2888</v>
      </c>
      <c r="AH5964" s="365" t="s">
        <v>2889</v>
      </c>
      <c r="AI5964" s="365" t="s">
        <v>2890</v>
      </c>
      <c r="AJ5964" s="366" t="s">
        <v>2892</v>
      </c>
      <c r="AK5964" s="366" t="s">
        <v>2879</v>
      </c>
      <c r="AL5964" s="366" t="s">
        <v>2880</v>
      </c>
      <c r="AM5964" s="366" t="s">
        <v>2881</v>
      </c>
      <c r="AN5964" s="366" t="s">
        <v>2882</v>
      </c>
      <c r="AO5964" s="366" t="s">
        <v>2883</v>
      </c>
      <c r="AP5964" s="366" t="s">
        <v>2884</v>
      </c>
      <c r="AQ5964" s="366" t="s">
        <v>2885</v>
      </c>
      <c r="AR5964" s="366" t="s">
        <v>2886</v>
      </c>
      <c r="AS5964" s="366" t="s">
        <v>2887</v>
      </c>
      <c r="AT5964" s="366" t="s">
        <v>2888</v>
      </c>
      <c r="AU5964" s="366" t="s">
        <v>2889</v>
      </c>
      <c r="AV5964" s="366" t="s">
        <v>2890</v>
      </c>
      <c r="AW5964" s="368" t="s">
        <v>2895</v>
      </c>
    </row>
    <row r="5965" spans="1:49">
      <c r="A5965" s="33"/>
      <c r="B5965" s="34"/>
      <c r="C5965" s="34"/>
      <c r="D5965" s="34"/>
      <c r="E5965" s="35"/>
      <c r="F5965" s="36"/>
      <c r="G5965" s="36"/>
      <c r="H5965" s="36"/>
      <c r="I5965" s="34"/>
      <c r="J5965" s="202" t="s">
        <v>1224</v>
      </c>
      <c r="K5965" s="202">
        <v>1</v>
      </c>
      <c r="L5965" s="202">
        <v>2</v>
      </c>
      <c r="M5965" s="202">
        <v>3</v>
      </c>
      <c r="N5965" s="202">
        <v>4</v>
      </c>
      <c r="O5965" s="202">
        <v>5</v>
      </c>
      <c r="P5965" s="202">
        <v>6</v>
      </c>
      <c r="Q5965" s="202">
        <v>7</v>
      </c>
      <c r="R5965" s="202">
        <v>8</v>
      </c>
      <c r="S5965" s="202">
        <v>9</v>
      </c>
      <c r="T5965" s="202">
        <v>10</v>
      </c>
      <c r="U5965" s="202">
        <v>13</v>
      </c>
      <c r="V5965" s="202">
        <v>14</v>
      </c>
      <c r="W5965" s="202" t="s">
        <v>1224</v>
      </c>
      <c r="X5965" s="202">
        <v>1</v>
      </c>
      <c r="Y5965" s="202">
        <v>2</v>
      </c>
      <c r="Z5965" s="202">
        <v>3</v>
      </c>
      <c r="AA5965" s="202">
        <v>4</v>
      </c>
      <c r="AB5965" s="202">
        <v>5</v>
      </c>
      <c r="AC5965" s="202">
        <v>6</v>
      </c>
      <c r="AD5965" s="202">
        <v>7</v>
      </c>
      <c r="AE5965" s="202">
        <v>8</v>
      </c>
      <c r="AF5965" s="202">
        <v>9</v>
      </c>
      <c r="AG5965" s="202">
        <v>10</v>
      </c>
      <c r="AH5965" s="202">
        <v>13</v>
      </c>
      <c r="AI5965" s="202">
        <v>14</v>
      </c>
      <c r="AJ5965" s="202" t="s">
        <v>1224</v>
      </c>
      <c r="AK5965" s="202">
        <v>1</v>
      </c>
      <c r="AL5965" s="202">
        <v>2</v>
      </c>
      <c r="AM5965" s="202">
        <v>3</v>
      </c>
      <c r="AN5965" s="202">
        <v>4</v>
      </c>
      <c r="AO5965" s="202">
        <v>5</v>
      </c>
      <c r="AP5965" s="202">
        <v>6</v>
      </c>
      <c r="AQ5965" s="202">
        <v>7</v>
      </c>
      <c r="AR5965" s="202">
        <v>8</v>
      </c>
      <c r="AS5965" s="202">
        <v>9</v>
      </c>
      <c r="AT5965" s="202">
        <v>10</v>
      </c>
      <c r="AU5965" s="202">
        <v>13</v>
      </c>
      <c r="AV5965" s="202">
        <v>14</v>
      </c>
      <c r="AW5965" s="202">
        <v>15</v>
      </c>
    </row>
    <row r="5966" spans="1:49">
      <c r="A5966" s="37"/>
      <c r="B5966" s="38"/>
      <c r="C5966" s="38"/>
      <c r="D5966" s="38"/>
      <c r="E5966" s="60"/>
      <c r="F5966" s="61"/>
      <c r="G5966" s="61"/>
      <c r="H5966" s="61"/>
      <c r="I5966" s="38"/>
      <c r="J5966" s="134"/>
      <c r="K5966" s="134"/>
      <c r="L5966" s="134"/>
      <c r="M5966" s="134"/>
      <c r="N5966" s="134"/>
      <c r="O5966" s="134"/>
      <c r="P5966" s="134"/>
      <c r="Q5966" s="134"/>
      <c r="R5966" s="134"/>
      <c r="S5966" s="134"/>
      <c r="T5966" s="134"/>
      <c r="U5966" s="134"/>
      <c r="V5966" s="134"/>
      <c r="W5966" s="134"/>
      <c r="X5966" s="134"/>
      <c r="Y5966" s="134"/>
      <c r="Z5966" s="134"/>
      <c r="AA5966" s="134"/>
      <c r="AB5966" s="134"/>
      <c r="AC5966" s="134"/>
      <c r="AD5966" s="134"/>
      <c r="AE5966" s="134"/>
      <c r="AF5966" s="134"/>
      <c r="AG5966" s="134"/>
      <c r="AH5966" s="134"/>
      <c r="AI5966" s="134"/>
      <c r="AJ5966" s="134"/>
      <c r="AK5966" s="134"/>
      <c r="AL5966" s="134"/>
      <c r="AM5966" s="134"/>
      <c r="AN5966" s="134"/>
      <c r="AO5966" s="134"/>
      <c r="AP5966" s="134"/>
      <c r="AQ5966" s="134"/>
      <c r="AR5966" s="134"/>
      <c r="AS5966" s="134"/>
      <c r="AT5966" s="134"/>
      <c r="AU5966" s="134"/>
      <c r="AV5966" s="134"/>
      <c r="AW5966" s="134"/>
    </row>
    <row r="5967" spans="1:49">
      <c r="A5967" s="92" t="s">
        <v>797</v>
      </c>
      <c r="B5967" s="93" t="s">
        <v>1031</v>
      </c>
      <c r="C5967" s="93" t="s">
        <v>828</v>
      </c>
      <c r="D5967" s="460"/>
      <c r="E5967" s="531"/>
      <c r="F5967" s="50"/>
      <c r="G5967" s="50"/>
      <c r="H5967" s="50"/>
      <c r="I5967" s="41" t="s">
        <v>2238</v>
      </c>
      <c r="J5967" s="28"/>
      <c r="K5967" s="28"/>
      <c r="L5967" s="28"/>
      <c r="M5967" s="28"/>
      <c r="N5967" s="28"/>
      <c r="O5967" s="28"/>
      <c r="P5967" s="28"/>
      <c r="Q5967" s="28"/>
      <c r="R5967" s="28"/>
      <c r="S5967" s="28"/>
      <c r="T5967" s="28"/>
      <c r="U5967" s="28"/>
      <c r="V5967" s="28"/>
      <c r="W5967" s="28"/>
      <c r="X5967" s="28"/>
      <c r="Y5967" s="28"/>
      <c r="Z5967" s="28"/>
      <c r="AA5967" s="28"/>
      <c r="AB5967" s="28"/>
      <c r="AC5967" s="28"/>
      <c r="AD5967" s="28"/>
      <c r="AE5967" s="28"/>
      <c r="AF5967" s="28"/>
      <c r="AG5967" s="28"/>
      <c r="AH5967" s="28"/>
      <c r="AI5967" s="28"/>
      <c r="AJ5967" s="28"/>
      <c r="AK5967" s="28"/>
      <c r="AL5967" s="28"/>
      <c r="AM5967" s="28"/>
      <c r="AN5967" s="28"/>
      <c r="AO5967" s="28"/>
      <c r="AP5967" s="28"/>
      <c r="AQ5967" s="28"/>
      <c r="AR5967" s="28"/>
      <c r="AS5967" s="28"/>
      <c r="AT5967" s="28"/>
      <c r="AU5967" s="28"/>
      <c r="AV5967" s="28"/>
      <c r="AW5967" s="28"/>
    </row>
    <row r="5968" spans="1:49">
      <c r="A5968" s="48"/>
      <c r="B5968" s="260"/>
      <c r="C5968" s="260"/>
      <c r="D5968" s="369"/>
      <c r="E5968" s="531"/>
      <c r="F5968" s="50"/>
      <c r="G5968" s="50"/>
      <c r="H5968" s="50"/>
      <c r="I5968" s="108"/>
    </row>
    <row r="5969" spans="1:49">
      <c r="A5969" s="48"/>
      <c r="B5969" s="42"/>
      <c r="C5969" s="42"/>
      <c r="D5969" s="42"/>
      <c r="E5969" s="531"/>
      <c r="F5969" s="50"/>
      <c r="G5969" s="50"/>
      <c r="H5969" s="50"/>
      <c r="I5969" s="49" t="s">
        <v>1559</v>
      </c>
      <c r="J5969" s="12">
        <f>SUM(J5970,J5978,J5980)</f>
        <v>85000</v>
      </c>
      <c r="K5969" s="12">
        <f t="shared" ref="K5969:AT5969" si="1678">SUM(K5970,K5978,K5980)</f>
        <v>0</v>
      </c>
      <c r="L5969" s="12">
        <f t="shared" si="1678"/>
        <v>0</v>
      </c>
      <c r="M5969" s="12">
        <f t="shared" si="1678"/>
        <v>15000</v>
      </c>
      <c r="N5969" s="12">
        <f t="shared" si="1678"/>
        <v>13000</v>
      </c>
      <c r="O5969" s="12">
        <f t="shared" si="1678"/>
        <v>3000</v>
      </c>
      <c r="P5969" s="12">
        <f t="shared" si="1678"/>
        <v>10000</v>
      </c>
      <c r="Q5969" s="12">
        <f t="shared" si="1678"/>
        <v>0</v>
      </c>
      <c r="R5969" s="12">
        <f t="shared" si="1678"/>
        <v>0</v>
      </c>
      <c r="S5969" s="12">
        <f t="shared" si="1678"/>
        <v>20000</v>
      </c>
      <c r="T5969" s="12">
        <f t="shared" si="1678"/>
        <v>10000</v>
      </c>
      <c r="U5969" s="12">
        <v>71000</v>
      </c>
      <c r="V5969" s="12">
        <v>14000</v>
      </c>
      <c r="W5969" s="12">
        <f>SUM(W5970,W5978,W5980)</f>
        <v>0</v>
      </c>
      <c r="X5969" s="12">
        <f t="shared" si="1678"/>
        <v>0</v>
      </c>
      <c r="Y5969" s="12">
        <f t="shared" si="1678"/>
        <v>0</v>
      </c>
      <c r="Z5969" s="12">
        <f t="shared" si="1678"/>
        <v>0</v>
      </c>
      <c r="AA5969" s="12">
        <f t="shared" si="1678"/>
        <v>0</v>
      </c>
      <c r="AB5969" s="12">
        <f t="shared" si="1678"/>
        <v>0</v>
      </c>
      <c r="AC5969" s="12">
        <f t="shared" si="1678"/>
        <v>0</v>
      </c>
      <c r="AD5969" s="12">
        <f t="shared" si="1678"/>
        <v>0</v>
      </c>
      <c r="AE5969" s="12">
        <f t="shared" si="1678"/>
        <v>0</v>
      </c>
      <c r="AF5969" s="12">
        <f t="shared" si="1678"/>
        <v>0</v>
      </c>
      <c r="AG5969" s="12">
        <f t="shared" si="1678"/>
        <v>0</v>
      </c>
      <c r="AH5969" s="12">
        <v>0</v>
      </c>
      <c r="AI5969" s="12">
        <v>0</v>
      </c>
      <c r="AJ5969" s="12">
        <f>SUM(AJ5970,AJ5978,AJ5980)</f>
        <v>0</v>
      </c>
      <c r="AK5969" s="12">
        <f t="shared" si="1678"/>
        <v>0</v>
      </c>
      <c r="AL5969" s="12">
        <f t="shared" si="1678"/>
        <v>0</v>
      </c>
      <c r="AM5969" s="12">
        <f t="shared" si="1678"/>
        <v>0</v>
      </c>
      <c r="AN5969" s="12">
        <f t="shared" si="1678"/>
        <v>0</v>
      </c>
      <c r="AO5969" s="12">
        <f t="shared" si="1678"/>
        <v>0</v>
      </c>
      <c r="AP5969" s="12">
        <f t="shared" si="1678"/>
        <v>0</v>
      </c>
      <c r="AQ5969" s="12">
        <f t="shared" si="1678"/>
        <v>0</v>
      </c>
      <c r="AR5969" s="12">
        <f t="shared" si="1678"/>
        <v>0</v>
      </c>
      <c r="AS5969" s="12">
        <f t="shared" si="1678"/>
        <v>0</v>
      </c>
      <c r="AT5969" s="12">
        <f t="shared" si="1678"/>
        <v>0</v>
      </c>
      <c r="AU5969" s="12">
        <v>0</v>
      </c>
      <c r="AV5969" s="12">
        <v>0</v>
      </c>
      <c r="AW5969" s="12">
        <f t="shared" ref="AW5969:AW5999" si="1679">U5969+AH5969+AU5969</f>
        <v>71000</v>
      </c>
    </row>
    <row r="5970" spans="1:49">
      <c r="A5970" s="44" t="s">
        <v>797</v>
      </c>
      <c r="B5970" s="45" t="s">
        <v>1031</v>
      </c>
      <c r="C5970" s="45" t="s">
        <v>828</v>
      </c>
      <c r="D5970" s="452" t="s">
        <v>3010</v>
      </c>
      <c r="E5970" s="213" t="s">
        <v>771</v>
      </c>
      <c r="F5970" s="65"/>
      <c r="G5970" s="65"/>
      <c r="H5970" s="65"/>
      <c r="I5970" s="260" t="s">
        <v>1500</v>
      </c>
      <c r="J5970" s="9">
        <f>SUM(J5971:J5972)</f>
        <v>0</v>
      </c>
      <c r="K5970" s="9">
        <f t="shared" ref="K5970:AT5970" si="1680">SUM(K5971:K5972)</f>
        <v>0</v>
      </c>
      <c r="L5970" s="9">
        <f t="shared" si="1680"/>
        <v>0</v>
      </c>
      <c r="M5970" s="9">
        <f t="shared" si="1680"/>
        <v>0</v>
      </c>
      <c r="N5970" s="9">
        <f t="shared" si="1680"/>
        <v>0</v>
      </c>
      <c r="O5970" s="9">
        <f t="shared" si="1680"/>
        <v>0</v>
      </c>
      <c r="P5970" s="9">
        <f t="shared" si="1680"/>
        <v>0</v>
      </c>
      <c r="Q5970" s="9">
        <f t="shared" si="1680"/>
        <v>0</v>
      </c>
      <c r="R5970" s="9">
        <f t="shared" si="1680"/>
        <v>0</v>
      </c>
      <c r="S5970" s="9">
        <f t="shared" si="1680"/>
        <v>0</v>
      </c>
      <c r="T5970" s="9">
        <f t="shared" si="1680"/>
        <v>0</v>
      </c>
      <c r="U5970" s="9">
        <v>0</v>
      </c>
      <c r="V5970" s="9">
        <v>0</v>
      </c>
      <c r="W5970" s="9">
        <f>SUM(W5971:W5972)</f>
        <v>0</v>
      </c>
      <c r="X5970" s="9">
        <f t="shared" si="1680"/>
        <v>0</v>
      </c>
      <c r="Y5970" s="9">
        <f t="shared" si="1680"/>
        <v>0</v>
      </c>
      <c r="Z5970" s="9">
        <f t="shared" si="1680"/>
        <v>0</v>
      </c>
      <c r="AA5970" s="9">
        <f t="shared" si="1680"/>
        <v>0</v>
      </c>
      <c r="AB5970" s="9">
        <f t="shared" si="1680"/>
        <v>0</v>
      </c>
      <c r="AC5970" s="9">
        <f t="shared" si="1680"/>
        <v>0</v>
      </c>
      <c r="AD5970" s="9">
        <f t="shared" si="1680"/>
        <v>0</v>
      </c>
      <c r="AE5970" s="9">
        <f t="shared" si="1680"/>
        <v>0</v>
      </c>
      <c r="AF5970" s="9">
        <f t="shared" si="1680"/>
        <v>0</v>
      </c>
      <c r="AG5970" s="9">
        <f t="shared" si="1680"/>
        <v>0</v>
      </c>
      <c r="AH5970" s="9">
        <v>0</v>
      </c>
      <c r="AI5970" s="9">
        <v>0</v>
      </c>
      <c r="AJ5970" s="9">
        <f>SUM(AJ5971:AJ5972)</f>
        <v>0</v>
      </c>
      <c r="AK5970" s="9">
        <f t="shared" si="1680"/>
        <v>0</v>
      </c>
      <c r="AL5970" s="9">
        <f t="shared" si="1680"/>
        <v>0</v>
      </c>
      <c r="AM5970" s="9">
        <f t="shared" si="1680"/>
        <v>0</v>
      </c>
      <c r="AN5970" s="9">
        <f t="shared" si="1680"/>
        <v>0</v>
      </c>
      <c r="AO5970" s="9">
        <f t="shared" si="1680"/>
        <v>0</v>
      </c>
      <c r="AP5970" s="9">
        <f t="shared" si="1680"/>
        <v>0</v>
      </c>
      <c r="AQ5970" s="9">
        <f t="shared" si="1680"/>
        <v>0</v>
      </c>
      <c r="AR5970" s="9">
        <f t="shared" si="1680"/>
        <v>0</v>
      </c>
      <c r="AS5970" s="9">
        <f t="shared" si="1680"/>
        <v>0</v>
      </c>
      <c r="AT5970" s="9">
        <f t="shared" si="1680"/>
        <v>0</v>
      </c>
      <c r="AU5970" s="9">
        <v>0</v>
      </c>
      <c r="AV5970" s="9">
        <v>0</v>
      </c>
      <c r="AW5970" s="9">
        <f t="shared" si="1679"/>
        <v>0</v>
      </c>
    </row>
    <row r="5971" spans="1:49">
      <c r="A5971" s="44" t="s">
        <v>797</v>
      </c>
      <c r="B5971" s="45" t="s">
        <v>1031</v>
      </c>
      <c r="C5971" s="45" t="s">
        <v>828</v>
      </c>
      <c r="D5971" s="452" t="s">
        <v>3010</v>
      </c>
      <c r="E5971" s="367" t="s">
        <v>834</v>
      </c>
      <c r="F5971" s="50"/>
      <c r="G5971" s="468" t="s">
        <v>3076</v>
      </c>
      <c r="H5971" s="50" t="s">
        <v>2334</v>
      </c>
      <c r="I5971" s="42" t="s">
        <v>1165</v>
      </c>
      <c r="U5971" s="15">
        <v>0</v>
      </c>
      <c r="V5971" s="15">
        <v>0</v>
      </c>
      <c r="AH5971" s="15">
        <v>0</v>
      </c>
      <c r="AI5971" s="15">
        <v>0</v>
      </c>
      <c r="AU5971" s="15">
        <v>0</v>
      </c>
      <c r="AV5971" s="15">
        <v>0</v>
      </c>
      <c r="AW5971" s="15">
        <f t="shared" si="1679"/>
        <v>0</v>
      </c>
    </row>
    <row r="5972" spans="1:49">
      <c r="A5972" s="44" t="s">
        <v>797</v>
      </c>
      <c r="B5972" s="45" t="s">
        <v>1031</v>
      </c>
      <c r="C5972" s="45" t="s">
        <v>828</v>
      </c>
      <c r="D5972" s="452" t="s">
        <v>3010</v>
      </c>
      <c r="E5972" s="367" t="s">
        <v>772</v>
      </c>
      <c r="F5972" s="50"/>
      <c r="G5972" s="468" t="s">
        <v>3076</v>
      </c>
      <c r="H5972" s="50" t="s">
        <v>2334</v>
      </c>
      <c r="I5972" s="42" t="s">
        <v>1227</v>
      </c>
      <c r="J5972" s="15">
        <f>SUM(J5973:J5977)</f>
        <v>0</v>
      </c>
      <c r="K5972" s="15">
        <f t="shared" ref="K5972:AT5972" si="1681">SUM(K5973:K5977)</f>
        <v>0</v>
      </c>
      <c r="L5972" s="15">
        <f t="shared" si="1681"/>
        <v>0</v>
      </c>
      <c r="M5972" s="15">
        <f t="shared" si="1681"/>
        <v>0</v>
      </c>
      <c r="N5972" s="15">
        <f t="shared" si="1681"/>
        <v>0</v>
      </c>
      <c r="O5972" s="15">
        <f t="shared" si="1681"/>
        <v>0</v>
      </c>
      <c r="P5972" s="15">
        <f t="shared" si="1681"/>
        <v>0</v>
      </c>
      <c r="Q5972" s="15">
        <f t="shared" si="1681"/>
        <v>0</v>
      </c>
      <c r="R5972" s="15">
        <f t="shared" si="1681"/>
        <v>0</v>
      </c>
      <c r="S5972" s="15">
        <f t="shared" si="1681"/>
        <v>0</v>
      </c>
      <c r="T5972" s="15">
        <f t="shared" si="1681"/>
        <v>0</v>
      </c>
      <c r="U5972" s="15">
        <v>0</v>
      </c>
      <c r="V5972" s="15">
        <v>0</v>
      </c>
      <c r="W5972" s="15">
        <f>SUM(W5973:W5977)</f>
        <v>0</v>
      </c>
      <c r="X5972" s="15">
        <f t="shared" si="1681"/>
        <v>0</v>
      </c>
      <c r="Y5972" s="15">
        <f t="shared" si="1681"/>
        <v>0</v>
      </c>
      <c r="Z5972" s="15">
        <f t="shared" si="1681"/>
        <v>0</v>
      </c>
      <c r="AA5972" s="15">
        <f t="shared" si="1681"/>
        <v>0</v>
      </c>
      <c r="AB5972" s="15">
        <f t="shared" si="1681"/>
        <v>0</v>
      </c>
      <c r="AC5972" s="15">
        <f t="shared" si="1681"/>
        <v>0</v>
      </c>
      <c r="AD5972" s="15">
        <f t="shared" si="1681"/>
        <v>0</v>
      </c>
      <c r="AE5972" s="15">
        <f t="shared" si="1681"/>
        <v>0</v>
      </c>
      <c r="AF5972" s="15">
        <f t="shared" si="1681"/>
        <v>0</v>
      </c>
      <c r="AG5972" s="15">
        <f t="shared" si="1681"/>
        <v>0</v>
      </c>
      <c r="AH5972" s="15">
        <v>0</v>
      </c>
      <c r="AI5972" s="15">
        <v>0</v>
      </c>
      <c r="AJ5972" s="15">
        <f>SUM(AJ5973:AJ5977)</f>
        <v>0</v>
      </c>
      <c r="AK5972" s="15">
        <f t="shared" si="1681"/>
        <v>0</v>
      </c>
      <c r="AL5972" s="15">
        <f t="shared" si="1681"/>
        <v>0</v>
      </c>
      <c r="AM5972" s="15">
        <f t="shared" si="1681"/>
        <v>0</v>
      </c>
      <c r="AN5972" s="15">
        <f t="shared" si="1681"/>
        <v>0</v>
      </c>
      <c r="AO5972" s="15">
        <f t="shared" si="1681"/>
        <v>0</v>
      </c>
      <c r="AP5972" s="15">
        <f t="shared" si="1681"/>
        <v>0</v>
      </c>
      <c r="AQ5972" s="15">
        <f t="shared" si="1681"/>
        <v>0</v>
      </c>
      <c r="AR5972" s="15">
        <f t="shared" si="1681"/>
        <v>0</v>
      </c>
      <c r="AS5972" s="15">
        <f t="shared" si="1681"/>
        <v>0</v>
      </c>
      <c r="AT5972" s="15">
        <f t="shared" si="1681"/>
        <v>0</v>
      </c>
      <c r="AU5972" s="15">
        <v>0</v>
      </c>
      <c r="AV5972" s="15">
        <v>0</v>
      </c>
      <c r="AW5972" s="15">
        <f t="shared" si="1679"/>
        <v>0</v>
      </c>
    </row>
    <row r="5973" spans="1:49" s="144" customFormat="1">
      <c r="A5973" s="44" t="s">
        <v>797</v>
      </c>
      <c r="B5973" s="45" t="s">
        <v>1031</v>
      </c>
      <c r="C5973" s="45" t="s">
        <v>828</v>
      </c>
      <c r="D5973" s="452" t="s">
        <v>3010</v>
      </c>
      <c r="E5973" s="140" t="s">
        <v>850</v>
      </c>
      <c r="F5973" s="141" t="s">
        <v>1776</v>
      </c>
      <c r="G5973" s="468" t="s">
        <v>3076</v>
      </c>
      <c r="H5973" s="50" t="s">
        <v>2334</v>
      </c>
      <c r="I5973" s="142" t="s">
        <v>1119</v>
      </c>
      <c r="J5973" s="15"/>
      <c r="K5973" s="15"/>
      <c r="L5973" s="15"/>
      <c r="M5973" s="15"/>
      <c r="N5973" s="15"/>
      <c r="O5973" s="15"/>
      <c r="P5973" s="15"/>
      <c r="Q5973" s="15"/>
      <c r="R5973" s="15"/>
      <c r="S5973" s="15"/>
      <c r="T5973" s="15"/>
      <c r="U5973" s="15">
        <v>0</v>
      </c>
      <c r="V5973" s="15">
        <v>0</v>
      </c>
      <c r="W5973" s="15"/>
      <c r="X5973" s="15"/>
      <c r="Y5973" s="15"/>
      <c r="Z5973" s="15"/>
      <c r="AA5973" s="15"/>
      <c r="AB5973" s="15"/>
      <c r="AC5973" s="15"/>
      <c r="AD5973" s="15"/>
      <c r="AE5973" s="15"/>
      <c r="AF5973" s="15"/>
      <c r="AG5973" s="15"/>
      <c r="AH5973" s="15">
        <v>0</v>
      </c>
      <c r="AI5973" s="15">
        <v>0</v>
      </c>
      <c r="AJ5973" s="15"/>
      <c r="AK5973" s="15"/>
      <c r="AL5973" s="15"/>
      <c r="AM5973" s="15"/>
      <c r="AN5973" s="15"/>
      <c r="AO5973" s="15"/>
      <c r="AP5973" s="15"/>
      <c r="AQ5973" s="15"/>
      <c r="AR5973" s="15"/>
      <c r="AS5973" s="15"/>
      <c r="AT5973" s="15"/>
      <c r="AU5973" s="15">
        <v>0</v>
      </c>
      <c r="AV5973" s="15">
        <v>0</v>
      </c>
      <c r="AW5973" s="15">
        <f t="shared" si="1679"/>
        <v>0</v>
      </c>
    </row>
    <row r="5974" spans="1:49" s="144" customFormat="1">
      <c r="A5974" s="44" t="s">
        <v>797</v>
      </c>
      <c r="B5974" s="45" t="s">
        <v>1031</v>
      </c>
      <c r="C5974" s="45" t="s">
        <v>828</v>
      </c>
      <c r="D5974" s="452" t="s">
        <v>3010</v>
      </c>
      <c r="E5974" s="140" t="s">
        <v>851</v>
      </c>
      <c r="F5974" s="141" t="s">
        <v>1777</v>
      </c>
      <c r="G5974" s="468" t="s">
        <v>3076</v>
      </c>
      <c r="H5974" s="50" t="s">
        <v>2334</v>
      </c>
      <c r="I5974" s="142" t="s">
        <v>1290</v>
      </c>
      <c r="J5974" s="15"/>
      <c r="K5974" s="15"/>
      <c r="L5974" s="15"/>
      <c r="M5974" s="15"/>
      <c r="N5974" s="15"/>
      <c r="O5974" s="15"/>
      <c r="P5974" s="15"/>
      <c r="Q5974" s="15"/>
      <c r="R5974" s="15"/>
      <c r="S5974" s="15"/>
      <c r="T5974" s="15"/>
      <c r="U5974" s="15">
        <v>0</v>
      </c>
      <c r="V5974" s="15">
        <v>0</v>
      </c>
      <c r="W5974" s="15"/>
      <c r="X5974" s="15"/>
      <c r="Y5974" s="15"/>
      <c r="Z5974" s="15"/>
      <c r="AA5974" s="15"/>
      <c r="AB5974" s="15"/>
      <c r="AC5974" s="15"/>
      <c r="AD5974" s="15"/>
      <c r="AE5974" s="15"/>
      <c r="AF5974" s="15"/>
      <c r="AG5974" s="15"/>
      <c r="AH5974" s="15">
        <v>0</v>
      </c>
      <c r="AI5974" s="15">
        <v>0</v>
      </c>
      <c r="AJ5974" s="15"/>
      <c r="AK5974" s="15"/>
      <c r="AL5974" s="15"/>
      <c r="AM5974" s="15"/>
      <c r="AN5974" s="15"/>
      <c r="AO5974" s="15"/>
      <c r="AP5974" s="15"/>
      <c r="AQ5974" s="15"/>
      <c r="AR5974" s="15"/>
      <c r="AS5974" s="15"/>
      <c r="AT5974" s="15"/>
      <c r="AU5974" s="15">
        <v>0</v>
      </c>
      <c r="AV5974" s="15">
        <v>0</v>
      </c>
      <c r="AW5974" s="15">
        <f t="shared" si="1679"/>
        <v>0</v>
      </c>
    </row>
    <row r="5975" spans="1:49" s="144" customFormat="1">
      <c r="A5975" s="44" t="s">
        <v>797</v>
      </c>
      <c r="B5975" s="45" t="s">
        <v>1031</v>
      </c>
      <c r="C5975" s="45" t="s">
        <v>828</v>
      </c>
      <c r="D5975" s="452" t="s">
        <v>3010</v>
      </c>
      <c r="E5975" s="140" t="s">
        <v>852</v>
      </c>
      <c r="F5975" s="141" t="s">
        <v>1778</v>
      </c>
      <c r="G5975" s="468" t="s">
        <v>3076</v>
      </c>
      <c r="H5975" s="50" t="s">
        <v>2334</v>
      </c>
      <c r="I5975" s="142" t="s">
        <v>1733</v>
      </c>
      <c r="J5975" s="15"/>
      <c r="K5975" s="15"/>
      <c r="L5975" s="15"/>
      <c r="M5975" s="15"/>
      <c r="N5975" s="15"/>
      <c r="O5975" s="15"/>
      <c r="P5975" s="15"/>
      <c r="Q5975" s="15"/>
      <c r="R5975" s="15"/>
      <c r="S5975" s="15"/>
      <c r="T5975" s="15"/>
      <c r="U5975" s="15">
        <v>0</v>
      </c>
      <c r="V5975" s="15">
        <v>0</v>
      </c>
      <c r="W5975" s="15"/>
      <c r="X5975" s="15"/>
      <c r="Y5975" s="15"/>
      <c r="Z5975" s="15"/>
      <c r="AA5975" s="15"/>
      <c r="AB5975" s="15"/>
      <c r="AC5975" s="15"/>
      <c r="AD5975" s="15"/>
      <c r="AE5975" s="15"/>
      <c r="AF5975" s="15"/>
      <c r="AG5975" s="15"/>
      <c r="AH5975" s="15">
        <v>0</v>
      </c>
      <c r="AI5975" s="15">
        <v>0</v>
      </c>
      <c r="AJ5975" s="15"/>
      <c r="AK5975" s="15"/>
      <c r="AL5975" s="15"/>
      <c r="AM5975" s="15"/>
      <c r="AN5975" s="15"/>
      <c r="AO5975" s="15"/>
      <c r="AP5975" s="15"/>
      <c r="AQ5975" s="15"/>
      <c r="AR5975" s="15"/>
      <c r="AS5975" s="15"/>
      <c r="AT5975" s="15"/>
      <c r="AU5975" s="15">
        <v>0</v>
      </c>
      <c r="AV5975" s="15">
        <v>0</v>
      </c>
      <c r="AW5975" s="15">
        <f t="shared" si="1679"/>
        <v>0</v>
      </c>
    </row>
    <row r="5976" spans="1:49" s="144" customFormat="1">
      <c r="A5976" s="44" t="s">
        <v>797</v>
      </c>
      <c r="B5976" s="45" t="s">
        <v>1031</v>
      </c>
      <c r="C5976" s="45" t="s">
        <v>828</v>
      </c>
      <c r="D5976" s="452" t="s">
        <v>3010</v>
      </c>
      <c r="E5976" s="140" t="s">
        <v>853</v>
      </c>
      <c r="F5976" s="141" t="s">
        <v>1779</v>
      </c>
      <c r="G5976" s="468" t="s">
        <v>3076</v>
      </c>
      <c r="H5976" s="50" t="s">
        <v>2334</v>
      </c>
      <c r="I5976" s="142" t="s">
        <v>1734</v>
      </c>
      <c r="J5976" s="15"/>
      <c r="K5976" s="15"/>
      <c r="L5976" s="15"/>
      <c r="M5976" s="15"/>
      <c r="N5976" s="15"/>
      <c r="O5976" s="15"/>
      <c r="P5976" s="15"/>
      <c r="Q5976" s="15"/>
      <c r="R5976" s="15"/>
      <c r="S5976" s="15"/>
      <c r="T5976" s="15"/>
      <c r="U5976" s="15">
        <v>0</v>
      </c>
      <c r="V5976" s="15">
        <v>0</v>
      </c>
      <c r="W5976" s="15"/>
      <c r="X5976" s="15"/>
      <c r="Y5976" s="15"/>
      <c r="Z5976" s="15"/>
      <c r="AA5976" s="15"/>
      <c r="AB5976" s="15"/>
      <c r="AC5976" s="15"/>
      <c r="AD5976" s="15"/>
      <c r="AE5976" s="15"/>
      <c r="AF5976" s="15"/>
      <c r="AG5976" s="15"/>
      <c r="AH5976" s="15">
        <v>0</v>
      </c>
      <c r="AI5976" s="15">
        <v>0</v>
      </c>
      <c r="AJ5976" s="15"/>
      <c r="AK5976" s="15"/>
      <c r="AL5976" s="15"/>
      <c r="AM5976" s="15"/>
      <c r="AN5976" s="15"/>
      <c r="AO5976" s="15"/>
      <c r="AP5976" s="15"/>
      <c r="AQ5976" s="15"/>
      <c r="AR5976" s="15"/>
      <c r="AS5976" s="15"/>
      <c r="AT5976" s="15"/>
      <c r="AU5976" s="15">
        <v>0</v>
      </c>
      <c r="AV5976" s="15">
        <v>0</v>
      </c>
      <c r="AW5976" s="15">
        <f t="shared" si="1679"/>
        <v>0</v>
      </c>
    </row>
    <row r="5977" spans="1:49" s="144" customFormat="1">
      <c r="A5977" s="44" t="s">
        <v>797</v>
      </c>
      <c r="B5977" s="45" t="s">
        <v>1031</v>
      </c>
      <c r="C5977" s="45" t="s">
        <v>828</v>
      </c>
      <c r="D5977" s="452" t="s">
        <v>3010</v>
      </c>
      <c r="E5977" s="140" t="s">
        <v>854</v>
      </c>
      <c r="F5977" s="141" t="s">
        <v>1780</v>
      </c>
      <c r="G5977" s="468" t="s">
        <v>3076</v>
      </c>
      <c r="H5977" s="50" t="s">
        <v>2334</v>
      </c>
      <c r="I5977" s="142" t="s">
        <v>1735</v>
      </c>
      <c r="J5977" s="15"/>
      <c r="K5977" s="15"/>
      <c r="L5977" s="15"/>
      <c r="M5977" s="15"/>
      <c r="N5977" s="15"/>
      <c r="O5977" s="15"/>
      <c r="P5977" s="15"/>
      <c r="Q5977" s="15"/>
      <c r="R5977" s="15"/>
      <c r="S5977" s="15"/>
      <c r="T5977" s="15"/>
      <c r="U5977" s="15">
        <v>0</v>
      </c>
      <c r="V5977" s="15">
        <v>0</v>
      </c>
      <c r="W5977" s="15"/>
      <c r="X5977" s="15"/>
      <c r="Y5977" s="15"/>
      <c r="Z5977" s="15"/>
      <c r="AA5977" s="15"/>
      <c r="AB5977" s="15"/>
      <c r="AC5977" s="15"/>
      <c r="AD5977" s="15"/>
      <c r="AE5977" s="15"/>
      <c r="AF5977" s="15"/>
      <c r="AG5977" s="15"/>
      <c r="AH5977" s="15">
        <v>0</v>
      </c>
      <c r="AI5977" s="15">
        <v>0</v>
      </c>
      <c r="AJ5977" s="15"/>
      <c r="AK5977" s="15"/>
      <c r="AL5977" s="15"/>
      <c r="AM5977" s="15"/>
      <c r="AN5977" s="15"/>
      <c r="AO5977" s="15"/>
      <c r="AP5977" s="15"/>
      <c r="AQ5977" s="15"/>
      <c r="AR5977" s="15"/>
      <c r="AS5977" s="15"/>
      <c r="AT5977" s="15"/>
      <c r="AU5977" s="15">
        <v>0</v>
      </c>
      <c r="AV5977" s="15">
        <v>0</v>
      </c>
      <c r="AW5977" s="15">
        <f t="shared" si="1679"/>
        <v>0</v>
      </c>
    </row>
    <row r="5978" spans="1:49">
      <c r="A5978" s="44" t="s">
        <v>797</v>
      </c>
      <c r="B5978" s="45" t="s">
        <v>1031</v>
      </c>
      <c r="C5978" s="45" t="s">
        <v>828</v>
      </c>
      <c r="D5978" s="452" t="s">
        <v>3010</v>
      </c>
      <c r="E5978" s="213" t="s">
        <v>773</v>
      </c>
      <c r="F5978" s="65"/>
      <c r="G5978" s="65"/>
      <c r="H5978" s="65"/>
      <c r="I5978" s="260" t="s">
        <v>1362</v>
      </c>
      <c r="J5978" s="9">
        <f>SUM(J5979)</f>
        <v>0</v>
      </c>
      <c r="K5978" s="9">
        <f t="shared" ref="K5978:AT5978" si="1682">SUM(K5979)</f>
        <v>0</v>
      </c>
      <c r="L5978" s="9">
        <f t="shared" si="1682"/>
        <v>0</v>
      </c>
      <c r="M5978" s="9">
        <f t="shared" si="1682"/>
        <v>0</v>
      </c>
      <c r="N5978" s="9">
        <f t="shared" si="1682"/>
        <v>0</v>
      </c>
      <c r="O5978" s="9">
        <f t="shared" si="1682"/>
        <v>0</v>
      </c>
      <c r="P5978" s="9">
        <f t="shared" si="1682"/>
        <v>0</v>
      </c>
      <c r="Q5978" s="9">
        <f t="shared" si="1682"/>
        <v>0</v>
      </c>
      <c r="R5978" s="9">
        <f t="shared" si="1682"/>
        <v>0</v>
      </c>
      <c r="S5978" s="9">
        <f t="shared" si="1682"/>
        <v>0</v>
      </c>
      <c r="T5978" s="9">
        <f t="shared" si="1682"/>
        <v>0</v>
      </c>
      <c r="U5978" s="9">
        <v>0</v>
      </c>
      <c r="V5978" s="9">
        <v>0</v>
      </c>
      <c r="W5978" s="9">
        <f>SUM(W5979)</f>
        <v>0</v>
      </c>
      <c r="X5978" s="9">
        <f t="shared" si="1682"/>
        <v>0</v>
      </c>
      <c r="Y5978" s="9">
        <f t="shared" si="1682"/>
        <v>0</v>
      </c>
      <c r="Z5978" s="9">
        <f t="shared" si="1682"/>
        <v>0</v>
      </c>
      <c r="AA5978" s="9">
        <f t="shared" si="1682"/>
        <v>0</v>
      </c>
      <c r="AB5978" s="9">
        <f t="shared" si="1682"/>
        <v>0</v>
      </c>
      <c r="AC5978" s="9">
        <f t="shared" si="1682"/>
        <v>0</v>
      </c>
      <c r="AD5978" s="9">
        <f t="shared" si="1682"/>
        <v>0</v>
      </c>
      <c r="AE5978" s="9">
        <f t="shared" si="1682"/>
        <v>0</v>
      </c>
      <c r="AF5978" s="9">
        <f t="shared" si="1682"/>
        <v>0</v>
      </c>
      <c r="AG5978" s="9">
        <f t="shared" si="1682"/>
        <v>0</v>
      </c>
      <c r="AH5978" s="9">
        <v>0</v>
      </c>
      <c r="AI5978" s="9">
        <v>0</v>
      </c>
      <c r="AJ5978" s="9">
        <f>SUM(AJ5979)</f>
        <v>0</v>
      </c>
      <c r="AK5978" s="9">
        <f t="shared" si="1682"/>
        <v>0</v>
      </c>
      <c r="AL5978" s="9">
        <f t="shared" si="1682"/>
        <v>0</v>
      </c>
      <c r="AM5978" s="9">
        <f t="shared" si="1682"/>
        <v>0</v>
      </c>
      <c r="AN5978" s="9">
        <f t="shared" si="1682"/>
        <v>0</v>
      </c>
      <c r="AO5978" s="9">
        <f t="shared" si="1682"/>
        <v>0</v>
      </c>
      <c r="AP5978" s="9">
        <f t="shared" si="1682"/>
        <v>0</v>
      </c>
      <c r="AQ5978" s="9">
        <f t="shared" si="1682"/>
        <v>0</v>
      </c>
      <c r="AR5978" s="9">
        <f t="shared" si="1682"/>
        <v>0</v>
      </c>
      <c r="AS5978" s="9">
        <f t="shared" si="1682"/>
        <v>0</v>
      </c>
      <c r="AT5978" s="9">
        <f t="shared" si="1682"/>
        <v>0</v>
      </c>
      <c r="AU5978" s="9">
        <v>0</v>
      </c>
      <c r="AV5978" s="9">
        <v>0</v>
      </c>
      <c r="AW5978" s="9">
        <f t="shared" si="1679"/>
        <v>0</v>
      </c>
    </row>
    <row r="5979" spans="1:49">
      <c r="A5979" s="44" t="s">
        <v>797</v>
      </c>
      <c r="B5979" s="45" t="s">
        <v>1031</v>
      </c>
      <c r="C5979" s="45" t="s">
        <v>828</v>
      </c>
      <c r="D5979" s="452" t="s">
        <v>3010</v>
      </c>
      <c r="E5979" s="367" t="s">
        <v>785</v>
      </c>
      <c r="F5979" s="50"/>
      <c r="G5979" s="468" t="s">
        <v>3076</v>
      </c>
      <c r="H5979" s="50" t="s">
        <v>2334</v>
      </c>
      <c r="I5979" s="42" t="s">
        <v>1363</v>
      </c>
      <c r="U5979" s="15">
        <v>0</v>
      </c>
      <c r="V5979" s="15">
        <v>0</v>
      </c>
      <c r="AH5979" s="15">
        <v>0</v>
      </c>
      <c r="AI5979" s="15">
        <v>0</v>
      </c>
      <c r="AU5979" s="15">
        <v>0</v>
      </c>
      <c r="AV5979" s="15">
        <v>0</v>
      </c>
      <c r="AW5979" s="15">
        <f t="shared" si="1679"/>
        <v>0</v>
      </c>
    </row>
    <row r="5980" spans="1:49">
      <c r="A5980" s="44" t="s">
        <v>797</v>
      </c>
      <c r="B5980" s="45" t="s">
        <v>1031</v>
      </c>
      <c r="C5980" s="45" t="s">
        <v>828</v>
      </c>
      <c r="D5980" s="452" t="s">
        <v>3010</v>
      </c>
      <c r="E5980" s="213" t="s">
        <v>1364</v>
      </c>
      <c r="F5980" s="65"/>
      <c r="G5980" s="65"/>
      <c r="H5980" s="65"/>
      <c r="I5980" s="260" t="s">
        <v>2104</v>
      </c>
      <c r="J5980" s="9">
        <f>SUM(J5981:J5990)</f>
        <v>85000</v>
      </c>
      <c r="K5980" s="9">
        <f t="shared" ref="K5980:AT5980" si="1683">SUM(K5981:K5990)</f>
        <v>0</v>
      </c>
      <c r="L5980" s="9">
        <f t="shared" si="1683"/>
        <v>0</v>
      </c>
      <c r="M5980" s="9">
        <f t="shared" si="1683"/>
        <v>15000</v>
      </c>
      <c r="N5980" s="9">
        <f t="shared" si="1683"/>
        <v>13000</v>
      </c>
      <c r="O5980" s="9">
        <f t="shared" si="1683"/>
        <v>3000</v>
      </c>
      <c r="P5980" s="9">
        <f t="shared" si="1683"/>
        <v>10000</v>
      </c>
      <c r="Q5980" s="9">
        <f t="shared" si="1683"/>
        <v>0</v>
      </c>
      <c r="R5980" s="9">
        <f t="shared" si="1683"/>
        <v>0</v>
      </c>
      <c r="S5980" s="9">
        <f t="shared" si="1683"/>
        <v>20000</v>
      </c>
      <c r="T5980" s="9">
        <f t="shared" si="1683"/>
        <v>10000</v>
      </c>
      <c r="U5980" s="9">
        <v>71000</v>
      </c>
      <c r="V5980" s="9">
        <v>14000</v>
      </c>
      <c r="W5980" s="9">
        <f>SUM(W5981:W5990)</f>
        <v>0</v>
      </c>
      <c r="X5980" s="9">
        <f t="shared" si="1683"/>
        <v>0</v>
      </c>
      <c r="Y5980" s="9">
        <f t="shared" si="1683"/>
        <v>0</v>
      </c>
      <c r="Z5980" s="9">
        <f t="shared" si="1683"/>
        <v>0</v>
      </c>
      <c r="AA5980" s="9">
        <f t="shared" si="1683"/>
        <v>0</v>
      </c>
      <c r="AB5980" s="9">
        <f t="shared" si="1683"/>
        <v>0</v>
      </c>
      <c r="AC5980" s="9">
        <f t="shared" si="1683"/>
        <v>0</v>
      </c>
      <c r="AD5980" s="9">
        <f t="shared" si="1683"/>
        <v>0</v>
      </c>
      <c r="AE5980" s="9">
        <f t="shared" si="1683"/>
        <v>0</v>
      </c>
      <c r="AF5980" s="9">
        <f t="shared" si="1683"/>
        <v>0</v>
      </c>
      <c r="AG5980" s="9">
        <f t="shared" si="1683"/>
        <v>0</v>
      </c>
      <c r="AH5980" s="9">
        <v>0</v>
      </c>
      <c r="AI5980" s="9">
        <v>0</v>
      </c>
      <c r="AJ5980" s="9">
        <f>SUM(AJ5981:AJ5990)</f>
        <v>0</v>
      </c>
      <c r="AK5980" s="9">
        <f t="shared" si="1683"/>
        <v>0</v>
      </c>
      <c r="AL5980" s="9">
        <f t="shared" si="1683"/>
        <v>0</v>
      </c>
      <c r="AM5980" s="9">
        <f t="shared" si="1683"/>
        <v>0</v>
      </c>
      <c r="AN5980" s="9">
        <f t="shared" si="1683"/>
        <v>0</v>
      </c>
      <c r="AO5980" s="9">
        <f t="shared" si="1683"/>
        <v>0</v>
      </c>
      <c r="AP5980" s="9">
        <f t="shared" si="1683"/>
        <v>0</v>
      </c>
      <c r="AQ5980" s="9">
        <f t="shared" si="1683"/>
        <v>0</v>
      </c>
      <c r="AR5980" s="9">
        <f t="shared" si="1683"/>
        <v>0</v>
      </c>
      <c r="AS5980" s="9">
        <f t="shared" si="1683"/>
        <v>0</v>
      </c>
      <c r="AT5980" s="9">
        <f t="shared" si="1683"/>
        <v>0</v>
      </c>
      <c r="AU5980" s="9">
        <v>0</v>
      </c>
      <c r="AV5980" s="9">
        <v>0</v>
      </c>
      <c r="AW5980" s="9">
        <f t="shared" si="1679"/>
        <v>71000</v>
      </c>
    </row>
    <row r="5981" spans="1:49">
      <c r="A5981" s="44" t="s">
        <v>797</v>
      </c>
      <c r="B5981" s="45" t="s">
        <v>1031</v>
      </c>
      <c r="C5981" s="45" t="s">
        <v>828</v>
      </c>
      <c r="D5981" s="452" t="s">
        <v>3010</v>
      </c>
      <c r="E5981" s="367" t="s">
        <v>786</v>
      </c>
      <c r="F5981" s="50"/>
      <c r="G5981" s="468" t="s">
        <v>3076</v>
      </c>
      <c r="H5981" s="50" t="s">
        <v>2334</v>
      </c>
      <c r="I5981" s="42" t="s">
        <v>1191</v>
      </c>
      <c r="J5981" s="15">
        <v>2000</v>
      </c>
      <c r="N5981" s="15">
        <v>1000</v>
      </c>
      <c r="U5981" s="15">
        <v>1000</v>
      </c>
      <c r="V5981" s="15">
        <v>1000</v>
      </c>
      <c r="AH5981" s="15">
        <v>0</v>
      </c>
      <c r="AI5981" s="15">
        <v>0</v>
      </c>
      <c r="AU5981" s="15">
        <v>0</v>
      </c>
      <c r="AV5981" s="15">
        <v>0</v>
      </c>
      <c r="AW5981" s="15">
        <f t="shared" si="1679"/>
        <v>1000</v>
      </c>
    </row>
    <row r="5982" spans="1:49">
      <c r="A5982" s="44" t="s">
        <v>797</v>
      </c>
      <c r="B5982" s="45" t="s">
        <v>1031</v>
      </c>
      <c r="C5982" s="45" t="s">
        <v>828</v>
      </c>
      <c r="D5982" s="452" t="s">
        <v>3010</v>
      </c>
      <c r="E5982" s="367" t="s">
        <v>1528</v>
      </c>
      <c r="F5982" s="50"/>
      <c r="G5982" s="468" t="s">
        <v>3076</v>
      </c>
      <c r="H5982" s="50" t="s">
        <v>2334</v>
      </c>
      <c r="I5982" s="42" t="s">
        <v>989</v>
      </c>
      <c r="J5982" s="15">
        <v>2000</v>
      </c>
      <c r="U5982" s="15">
        <v>0</v>
      </c>
      <c r="V5982" s="15">
        <v>2000</v>
      </c>
      <c r="AH5982" s="15">
        <v>0</v>
      </c>
      <c r="AI5982" s="15">
        <v>0</v>
      </c>
      <c r="AU5982" s="15">
        <v>0</v>
      </c>
      <c r="AV5982" s="15">
        <v>0</v>
      </c>
      <c r="AW5982" s="15">
        <f t="shared" si="1679"/>
        <v>0</v>
      </c>
    </row>
    <row r="5983" spans="1:49">
      <c r="A5983" s="44" t="s">
        <v>797</v>
      </c>
      <c r="B5983" s="45" t="s">
        <v>1031</v>
      </c>
      <c r="C5983" s="45" t="s">
        <v>828</v>
      </c>
      <c r="D5983" s="452" t="s">
        <v>3010</v>
      </c>
      <c r="E5983" s="367" t="s">
        <v>1679</v>
      </c>
      <c r="F5983" s="50"/>
      <c r="G5983" s="468" t="s">
        <v>3076</v>
      </c>
      <c r="H5983" s="50" t="s">
        <v>2334</v>
      </c>
      <c r="I5983" s="42" t="s">
        <v>1048</v>
      </c>
      <c r="U5983" s="15">
        <v>0</v>
      </c>
      <c r="V5983" s="15">
        <v>0</v>
      </c>
      <c r="AH5983" s="15">
        <v>0</v>
      </c>
      <c r="AI5983" s="15">
        <v>0</v>
      </c>
      <c r="AU5983" s="15">
        <v>0</v>
      </c>
      <c r="AV5983" s="15">
        <v>0</v>
      </c>
      <c r="AW5983" s="15">
        <f t="shared" si="1679"/>
        <v>0</v>
      </c>
    </row>
    <row r="5984" spans="1:49">
      <c r="A5984" s="44" t="s">
        <v>797</v>
      </c>
      <c r="B5984" s="45" t="s">
        <v>1031</v>
      </c>
      <c r="C5984" s="45" t="s">
        <v>828</v>
      </c>
      <c r="D5984" s="452" t="s">
        <v>3010</v>
      </c>
      <c r="E5984" s="367" t="s">
        <v>787</v>
      </c>
      <c r="F5984" s="50"/>
      <c r="G5984" s="468" t="s">
        <v>3076</v>
      </c>
      <c r="H5984" s="50" t="s">
        <v>2334</v>
      </c>
      <c r="I5984" s="42" t="s">
        <v>2078</v>
      </c>
      <c r="J5984" s="15">
        <v>11000</v>
      </c>
      <c r="T5984" s="15">
        <v>5000</v>
      </c>
      <c r="U5984" s="15">
        <v>5000</v>
      </c>
      <c r="V5984" s="15">
        <v>6000</v>
      </c>
      <c r="AH5984" s="15">
        <v>0</v>
      </c>
      <c r="AI5984" s="15">
        <v>0</v>
      </c>
      <c r="AU5984" s="15">
        <v>0</v>
      </c>
      <c r="AV5984" s="15">
        <v>0</v>
      </c>
      <c r="AW5984" s="15">
        <f t="shared" si="1679"/>
        <v>5000</v>
      </c>
    </row>
    <row r="5985" spans="1:49">
      <c r="A5985" s="44" t="s">
        <v>797</v>
      </c>
      <c r="B5985" s="45" t="s">
        <v>1031</v>
      </c>
      <c r="C5985" s="45" t="s">
        <v>828</v>
      </c>
      <c r="D5985" s="452" t="s">
        <v>3010</v>
      </c>
      <c r="E5985" s="367" t="s">
        <v>1116</v>
      </c>
      <c r="F5985" s="50"/>
      <c r="G5985" s="468" t="s">
        <v>3076</v>
      </c>
      <c r="H5985" s="50" t="s">
        <v>2334</v>
      </c>
      <c r="I5985" s="42" t="s">
        <v>1487</v>
      </c>
      <c r="U5985" s="15">
        <v>0</v>
      </c>
      <c r="V5985" s="15">
        <v>0</v>
      </c>
      <c r="AH5985" s="15">
        <v>0</v>
      </c>
      <c r="AI5985" s="15">
        <v>0</v>
      </c>
      <c r="AU5985" s="15">
        <v>0</v>
      </c>
      <c r="AV5985" s="15">
        <v>0</v>
      </c>
      <c r="AW5985" s="15">
        <f t="shared" si="1679"/>
        <v>0</v>
      </c>
    </row>
    <row r="5986" spans="1:49">
      <c r="A5986" s="44" t="s">
        <v>797</v>
      </c>
      <c r="B5986" s="45" t="s">
        <v>1031</v>
      </c>
      <c r="C5986" s="45" t="s">
        <v>828</v>
      </c>
      <c r="D5986" s="452" t="s">
        <v>3010</v>
      </c>
      <c r="E5986" s="367" t="s">
        <v>1703</v>
      </c>
      <c r="F5986" s="50"/>
      <c r="G5986" s="468" t="s">
        <v>3076</v>
      </c>
      <c r="H5986" s="50" t="s">
        <v>2334</v>
      </c>
      <c r="I5986" s="42" t="s">
        <v>1047</v>
      </c>
      <c r="U5986" s="15">
        <v>0</v>
      </c>
      <c r="V5986" s="15">
        <v>0</v>
      </c>
      <c r="AH5986" s="15">
        <v>0</v>
      </c>
      <c r="AI5986" s="15">
        <v>0</v>
      </c>
      <c r="AU5986" s="15">
        <v>0</v>
      </c>
      <c r="AV5986" s="15">
        <v>0</v>
      </c>
      <c r="AW5986" s="15">
        <f t="shared" si="1679"/>
        <v>0</v>
      </c>
    </row>
    <row r="5987" spans="1:49">
      <c r="A5987" s="44" t="s">
        <v>797</v>
      </c>
      <c r="B5987" s="45" t="s">
        <v>1031</v>
      </c>
      <c r="C5987" s="45" t="s">
        <v>828</v>
      </c>
      <c r="D5987" s="452" t="s">
        <v>3010</v>
      </c>
      <c r="E5987" s="367" t="s">
        <v>826</v>
      </c>
      <c r="F5987" s="50"/>
      <c r="G5987" s="468" t="s">
        <v>3076</v>
      </c>
      <c r="H5987" s="50" t="s">
        <v>2334</v>
      </c>
      <c r="I5987" s="42" t="s">
        <v>935</v>
      </c>
      <c r="J5987" s="15">
        <v>10000</v>
      </c>
      <c r="T5987" s="15">
        <v>5000</v>
      </c>
      <c r="U5987" s="15">
        <v>5000</v>
      </c>
      <c r="V5987" s="15">
        <v>5000</v>
      </c>
      <c r="AH5987" s="15">
        <v>0</v>
      </c>
      <c r="AI5987" s="15">
        <v>0</v>
      </c>
      <c r="AU5987" s="15">
        <v>0</v>
      </c>
      <c r="AV5987" s="15">
        <v>0</v>
      </c>
      <c r="AW5987" s="15">
        <f t="shared" si="1679"/>
        <v>5000</v>
      </c>
    </row>
    <row r="5988" spans="1:49">
      <c r="A5988" s="44" t="s">
        <v>797</v>
      </c>
      <c r="B5988" s="45" t="s">
        <v>1031</v>
      </c>
      <c r="C5988" s="45" t="s">
        <v>828</v>
      </c>
      <c r="D5988" s="452" t="s">
        <v>3010</v>
      </c>
      <c r="E5988" s="367" t="s">
        <v>1115</v>
      </c>
      <c r="F5988" s="50"/>
      <c r="G5988" s="468" t="s">
        <v>3076</v>
      </c>
      <c r="H5988" s="50" t="s">
        <v>2334</v>
      </c>
      <c r="I5988" s="42" t="s">
        <v>990</v>
      </c>
      <c r="U5988" s="15">
        <v>0</v>
      </c>
      <c r="V5988" s="15">
        <v>0</v>
      </c>
      <c r="AH5988" s="15">
        <v>0</v>
      </c>
      <c r="AI5988" s="15">
        <v>0</v>
      </c>
      <c r="AU5988" s="15">
        <v>0</v>
      </c>
      <c r="AV5988" s="15">
        <v>0</v>
      </c>
      <c r="AW5988" s="15">
        <f t="shared" si="1679"/>
        <v>0</v>
      </c>
    </row>
    <row r="5989" spans="1:49">
      <c r="A5989" s="44" t="s">
        <v>797</v>
      </c>
      <c r="B5989" s="45" t="s">
        <v>1031</v>
      </c>
      <c r="C5989" s="45" t="s">
        <v>828</v>
      </c>
      <c r="D5989" s="452" t="s">
        <v>3010</v>
      </c>
      <c r="E5989" s="367" t="s">
        <v>1677</v>
      </c>
      <c r="F5989" s="50"/>
      <c r="G5989" s="468" t="s">
        <v>3076</v>
      </c>
      <c r="H5989" s="50" t="s">
        <v>2334</v>
      </c>
      <c r="I5989" s="42" t="s">
        <v>1688</v>
      </c>
      <c r="J5989" s="15">
        <v>60000</v>
      </c>
      <c r="M5989" s="15">
        <v>15000</v>
      </c>
      <c r="N5989" s="15">
        <v>12000</v>
      </c>
      <c r="O5989" s="15">
        <v>3000</v>
      </c>
      <c r="P5989" s="15">
        <v>10000</v>
      </c>
      <c r="S5989" s="15">
        <v>20000</v>
      </c>
      <c r="U5989" s="15">
        <v>60000</v>
      </c>
      <c r="V5989" s="15">
        <v>0</v>
      </c>
      <c r="AH5989" s="15">
        <v>0</v>
      </c>
      <c r="AI5989" s="15">
        <v>0</v>
      </c>
      <c r="AU5989" s="15">
        <v>0</v>
      </c>
      <c r="AV5989" s="15">
        <v>0</v>
      </c>
      <c r="AW5989" s="15">
        <f t="shared" si="1679"/>
        <v>60000</v>
      </c>
    </row>
    <row r="5990" spans="1:49">
      <c r="A5990" s="44" t="s">
        <v>797</v>
      </c>
      <c r="B5990" s="45" t="s">
        <v>1031</v>
      </c>
      <c r="C5990" s="45" t="s">
        <v>828</v>
      </c>
      <c r="D5990" s="452" t="s">
        <v>3010</v>
      </c>
      <c r="E5990" s="367" t="s">
        <v>1677</v>
      </c>
      <c r="F5990" s="50" t="s">
        <v>1781</v>
      </c>
      <c r="G5990" s="468" t="s">
        <v>3076</v>
      </c>
      <c r="H5990" s="50" t="s">
        <v>2334</v>
      </c>
      <c r="I5990" s="42" t="s">
        <v>25</v>
      </c>
      <c r="U5990" s="15">
        <v>0</v>
      </c>
      <c r="V5990" s="15">
        <v>0</v>
      </c>
      <c r="AH5990" s="15">
        <v>0</v>
      </c>
      <c r="AI5990" s="15">
        <v>0</v>
      </c>
      <c r="AU5990" s="15">
        <v>0</v>
      </c>
      <c r="AV5990" s="15">
        <v>0</v>
      </c>
      <c r="AW5990" s="15">
        <f t="shared" si="1679"/>
        <v>0</v>
      </c>
    </row>
    <row r="5991" spans="1:49" s="52" customFormat="1">
      <c r="A5991" s="41"/>
      <c r="B5991" s="345"/>
      <c r="C5991" s="345"/>
      <c r="D5991" s="369"/>
      <c r="E5991" s="213"/>
      <c r="F5991" s="65"/>
      <c r="G5991" s="65"/>
      <c r="H5991" s="65"/>
      <c r="I5991" s="49" t="s">
        <v>3</v>
      </c>
      <c r="J5991" s="6">
        <f>SUM(J5992)</f>
        <v>0</v>
      </c>
      <c r="K5991" s="6">
        <f t="shared" ref="K5991:AT5992" si="1684">SUM(K5992)</f>
        <v>0</v>
      </c>
      <c r="L5991" s="6">
        <f t="shared" si="1684"/>
        <v>0</v>
      </c>
      <c r="M5991" s="6">
        <f t="shared" si="1684"/>
        <v>0</v>
      </c>
      <c r="N5991" s="6">
        <f t="shared" si="1684"/>
        <v>0</v>
      </c>
      <c r="O5991" s="6">
        <f t="shared" si="1684"/>
        <v>0</v>
      </c>
      <c r="P5991" s="6">
        <f t="shared" si="1684"/>
        <v>0</v>
      </c>
      <c r="Q5991" s="6">
        <f t="shared" si="1684"/>
        <v>0</v>
      </c>
      <c r="R5991" s="6">
        <f t="shared" si="1684"/>
        <v>0</v>
      </c>
      <c r="S5991" s="6">
        <f t="shared" si="1684"/>
        <v>0</v>
      </c>
      <c r="T5991" s="6">
        <f t="shared" si="1684"/>
        <v>0</v>
      </c>
      <c r="U5991" s="6">
        <v>0</v>
      </c>
      <c r="V5991" s="6">
        <v>0</v>
      </c>
      <c r="W5991" s="6">
        <f>SUM(W5992)</f>
        <v>0</v>
      </c>
      <c r="X5991" s="6">
        <f t="shared" si="1684"/>
        <v>0</v>
      </c>
      <c r="Y5991" s="6">
        <f t="shared" si="1684"/>
        <v>0</v>
      </c>
      <c r="Z5991" s="6">
        <f t="shared" si="1684"/>
        <v>0</v>
      </c>
      <c r="AA5991" s="6">
        <f t="shared" si="1684"/>
        <v>0</v>
      </c>
      <c r="AB5991" s="6">
        <f t="shared" si="1684"/>
        <v>0</v>
      </c>
      <c r="AC5991" s="6">
        <f t="shared" si="1684"/>
        <v>0</v>
      </c>
      <c r="AD5991" s="6">
        <f t="shared" si="1684"/>
        <v>0</v>
      </c>
      <c r="AE5991" s="6">
        <f t="shared" si="1684"/>
        <v>0</v>
      </c>
      <c r="AF5991" s="6">
        <f t="shared" si="1684"/>
        <v>0</v>
      </c>
      <c r="AG5991" s="6">
        <f t="shared" si="1684"/>
        <v>0</v>
      </c>
      <c r="AH5991" s="6">
        <v>0</v>
      </c>
      <c r="AI5991" s="6">
        <v>0</v>
      </c>
      <c r="AJ5991" s="6">
        <f>SUM(AJ5992)</f>
        <v>0</v>
      </c>
      <c r="AK5991" s="6">
        <f t="shared" si="1684"/>
        <v>0</v>
      </c>
      <c r="AL5991" s="6">
        <f t="shared" si="1684"/>
        <v>0</v>
      </c>
      <c r="AM5991" s="6">
        <f t="shared" si="1684"/>
        <v>0</v>
      </c>
      <c r="AN5991" s="6">
        <f t="shared" si="1684"/>
        <v>0</v>
      </c>
      <c r="AO5991" s="6">
        <f t="shared" si="1684"/>
        <v>0</v>
      </c>
      <c r="AP5991" s="6">
        <f t="shared" si="1684"/>
        <v>0</v>
      </c>
      <c r="AQ5991" s="6">
        <f t="shared" si="1684"/>
        <v>0</v>
      </c>
      <c r="AR5991" s="6">
        <f t="shared" si="1684"/>
        <v>0</v>
      </c>
      <c r="AS5991" s="6">
        <f t="shared" si="1684"/>
        <v>0</v>
      </c>
      <c r="AT5991" s="6">
        <f t="shared" si="1684"/>
        <v>0</v>
      </c>
      <c r="AU5991" s="6">
        <v>0</v>
      </c>
      <c r="AV5991" s="6">
        <v>0</v>
      </c>
      <c r="AW5991" s="6">
        <f t="shared" si="1679"/>
        <v>0</v>
      </c>
    </row>
    <row r="5992" spans="1:49" s="52" customFormat="1">
      <c r="A5992" s="44" t="s">
        <v>797</v>
      </c>
      <c r="B5992" s="45" t="s">
        <v>1031</v>
      </c>
      <c r="C5992" s="45" t="s">
        <v>828</v>
      </c>
      <c r="D5992" s="452" t="s">
        <v>3010</v>
      </c>
      <c r="E5992" s="213" t="s">
        <v>833</v>
      </c>
      <c r="F5992" s="65"/>
      <c r="G5992" s="65"/>
      <c r="H5992" s="65"/>
      <c r="I5992" s="53" t="s">
        <v>1</v>
      </c>
      <c r="J5992" s="200">
        <f>SUM(J5993)</f>
        <v>0</v>
      </c>
      <c r="K5992" s="200">
        <f t="shared" si="1684"/>
        <v>0</v>
      </c>
      <c r="L5992" s="200">
        <f t="shared" si="1684"/>
        <v>0</v>
      </c>
      <c r="M5992" s="200">
        <f t="shared" si="1684"/>
        <v>0</v>
      </c>
      <c r="N5992" s="200">
        <f t="shared" si="1684"/>
        <v>0</v>
      </c>
      <c r="O5992" s="200">
        <f t="shared" si="1684"/>
        <v>0</v>
      </c>
      <c r="P5992" s="200">
        <f t="shared" si="1684"/>
        <v>0</v>
      </c>
      <c r="Q5992" s="200">
        <f t="shared" si="1684"/>
        <v>0</v>
      </c>
      <c r="R5992" s="200">
        <f t="shared" si="1684"/>
        <v>0</v>
      </c>
      <c r="S5992" s="200">
        <f t="shared" si="1684"/>
        <v>0</v>
      </c>
      <c r="T5992" s="200">
        <f t="shared" si="1684"/>
        <v>0</v>
      </c>
      <c r="U5992" s="200">
        <v>0</v>
      </c>
      <c r="V5992" s="200">
        <v>0</v>
      </c>
      <c r="W5992" s="200">
        <f>SUM(W5993)</f>
        <v>0</v>
      </c>
      <c r="X5992" s="200">
        <f t="shared" si="1684"/>
        <v>0</v>
      </c>
      <c r="Y5992" s="200">
        <f t="shared" si="1684"/>
        <v>0</v>
      </c>
      <c r="Z5992" s="200">
        <f t="shared" si="1684"/>
        <v>0</v>
      </c>
      <c r="AA5992" s="200">
        <f t="shared" si="1684"/>
        <v>0</v>
      </c>
      <c r="AB5992" s="200">
        <f t="shared" si="1684"/>
        <v>0</v>
      </c>
      <c r="AC5992" s="200">
        <f t="shared" si="1684"/>
        <v>0</v>
      </c>
      <c r="AD5992" s="200">
        <f t="shared" si="1684"/>
        <v>0</v>
      </c>
      <c r="AE5992" s="200">
        <f t="shared" si="1684"/>
        <v>0</v>
      </c>
      <c r="AF5992" s="200">
        <f t="shared" si="1684"/>
        <v>0</v>
      </c>
      <c r="AG5992" s="200">
        <f t="shared" si="1684"/>
        <v>0</v>
      </c>
      <c r="AH5992" s="200">
        <v>0</v>
      </c>
      <c r="AI5992" s="200">
        <v>0</v>
      </c>
      <c r="AJ5992" s="200">
        <f>SUM(AJ5993)</f>
        <v>0</v>
      </c>
      <c r="AK5992" s="200">
        <f t="shared" si="1684"/>
        <v>0</v>
      </c>
      <c r="AL5992" s="200">
        <f t="shared" si="1684"/>
        <v>0</v>
      </c>
      <c r="AM5992" s="200">
        <f t="shared" si="1684"/>
        <v>0</v>
      </c>
      <c r="AN5992" s="200">
        <f t="shared" si="1684"/>
        <v>0</v>
      </c>
      <c r="AO5992" s="200">
        <f t="shared" si="1684"/>
        <v>0</v>
      </c>
      <c r="AP5992" s="200">
        <f t="shared" si="1684"/>
        <v>0</v>
      </c>
      <c r="AQ5992" s="200">
        <f t="shared" si="1684"/>
        <v>0</v>
      </c>
      <c r="AR5992" s="200">
        <f t="shared" si="1684"/>
        <v>0</v>
      </c>
      <c r="AS5992" s="200">
        <f t="shared" si="1684"/>
        <v>0</v>
      </c>
      <c r="AT5992" s="200">
        <f t="shared" si="1684"/>
        <v>0</v>
      </c>
      <c r="AU5992" s="200">
        <v>0</v>
      </c>
      <c r="AV5992" s="200">
        <v>0</v>
      </c>
      <c r="AW5992" s="200">
        <f t="shared" si="1679"/>
        <v>0</v>
      </c>
    </row>
    <row r="5993" spans="1:49" s="59" customFormat="1">
      <c r="A5993" s="44" t="s">
        <v>797</v>
      </c>
      <c r="B5993" s="45" t="s">
        <v>1031</v>
      </c>
      <c r="C5993" s="45" t="s">
        <v>828</v>
      </c>
      <c r="D5993" s="452" t="s">
        <v>3010</v>
      </c>
      <c r="E5993" s="57" t="s">
        <v>1517</v>
      </c>
      <c r="F5993" s="58"/>
      <c r="G5993" s="468" t="s">
        <v>3076</v>
      </c>
      <c r="H5993" s="50" t="s">
        <v>2334</v>
      </c>
      <c r="I5993" s="188" t="s">
        <v>2584</v>
      </c>
      <c r="J5993" s="13"/>
      <c r="K5993" s="13"/>
      <c r="L5993" s="13"/>
      <c r="M5993" s="13"/>
      <c r="N5993" s="13"/>
      <c r="O5993" s="13"/>
      <c r="P5993" s="13"/>
      <c r="Q5993" s="13"/>
      <c r="R5993" s="13"/>
      <c r="S5993" s="13"/>
      <c r="T5993" s="13"/>
      <c r="U5993" s="13">
        <v>0</v>
      </c>
      <c r="V5993" s="13">
        <v>0</v>
      </c>
      <c r="W5993" s="13"/>
      <c r="X5993" s="13"/>
      <c r="Y5993" s="13"/>
      <c r="Z5993" s="13"/>
      <c r="AA5993" s="13"/>
      <c r="AB5993" s="13"/>
      <c r="AC5993" s="13"/>
      <c r="AD5993" s="13"/>
      <c r="AE5993" s="13"/>
      <c r="AF5993" s="13"/>
      <c r="AG5993" s="13"/>
      <c r="AH5993" s="13">
        <v>0</v>
      </c>
      <c r="AI5993" s="13">
        <v>0</v>
      </c>
      <c r="AJ5993" s="13"/>
      <c r="AK5993" s="13"/>
      <c r="AL5993" s="13"/>
      <c r="AM5993" s="13"/>
      <c r="AN5993" s="13"/>
      <c r="AO5993" s="13"/>
      <c r="AP5993" s="13"/>
      <c r="AQ5993" s="13"/>
      <c r="AR5993" s="13"/>
      <c r="AS5993" s="13"/>
      <c r="AT5993" s="13"/>
      <c r="AU5993" s="13">
        <v>0</v>
      </c>
      <c r="AV5993" s="13">
        <v>0</v>
      </c>
      <c r="AW5993" s="13">
        <f t="shared" si="1679"/>
        <v>0</v>
      </c>
    </row>
    <row r="5994" spans="1:49">
      <c r="A5994" s="68" t="s">
        <v>2050</v>
      </c>
      <c r="B5994" s="69"/>
      <c r="C5994" s="69"/>
      <c r="D5994" s="455"/>
      <c r="E5994" s="531"/>
      <c r="F5994" s="50"/>
      <c r="G5994" s="50"/>
      <c r="H5994" s="50"/>
      <c r="I5994" s="49" t="s">
        <v>1157</v>
      </c>
      <c r="J5994" s="12">
        <f>SUM(J5995)</f>
        <v>60000</v>
      </c>
      <c r="K5994" s="12">
        <f t="shared" ref="K5994:AT5994" si="1685">SUM(K5995)</f>
        <v>0</v>
      </c>
      <c r="L5994" s="12">
        <f t="shared" si="1685"/>
        <v>0</v>
      </c>
      <c r="M5994" s="12">
        <f t="shared" si="1685"/>
        <v>0</v>
      </c>
      <c r="N5994" s="12">
        <f t="shared" si="1685"/>
        <v>3000</v>
      </c>
      <c r="O5994" s="12">
        <f t="shared" si="1685"/>
        <v>22200</v>
      </c>
      <c r="P5994" s="12">
        <f t="shared" si="1685"/>
        <v>7800</v>
      </c>
      <c r="Q5994" s="12">
        <f t="shared" si="1685"/>
        <v>0</v>
      </c>
      <c r="R5994" s="12">
        <f t="shared" si="1685"/>
        <v>0</v>
      </c>
      <c r="S5994" s="12">
        <f t="shared" si="1685"/>
        <v>0</v>
      </c>
      <c r="T5994" s="12">
        <f t="shared" si="1685"/>
        <v>0</v>
      </c>
      <c r="U5994" s="12">
        <v>33000</v>
      </c>
      <c r="V5994" s="12">
        <v>27000</v>
      </c>
      <c r="W5994" s="12">
        <f>SUM(W5995)</f>
        <v>0</v>
      </c>
      <c r="X5994" s="12">
        <f t="shared" si="1685"/>
        <v>0</v>
      </c>
      <c r="Y5994" s="12">
        <f t="shared" si="1685"/>
        <v>0</v>
      </c>
      <c r="Z5994" s="12">
        <f t="shared" si="1685"/>
        <v>0</v>
      </c>
      <c r="AA5994" s="12">
        <f t="shared" si="1685"/>
        <v>0</v>
      </c>
      <c r="AB5994" s="12">
        <f t="shared" si="1685"/>
        <v>0</v>
      </c>
      <c r="AC5994" s="12">
        <f t="shared" si="1685"/>
        <v>0</v>
      </c>
      <c r="AD5994" s="12">
        <f t="shared" si="1685"/>
        <v>0</v>
      </c>
      <c r="AE5994" s="12">
        <f t="shared" si="1685"/>
        <v>0</v>
      </c>
      <c r="AF5994" s="12">
        <f t="shared" si="1685"/>
        <v>0</v>
      </c>
      <c r="AG5994" s="12">
        <f t="shared" si="1685"/>
        <v>0</v>
      </c>
      <c r="AH5994" s="12">
        <v>0</v>
      </c>
      <c r="AI5994" s="12">
        <v>0</v>
      </c>
      <c r="AJ5994" s="12">
        <f>SUM(AJ5995)</f>
        <v>6000</v>
      </c>
      <c r="AK5994" s="12">
        <f t="shared" si="1685"/>
        <v>0</v>
      </c>
      <c r="AL5994" s="12">
        <f t="shared" si="1685"/>
        <v>0</v>
      </c>
      <c r="AM5994" s="12">
        <f t="shared" si="1685"/>
        <v>0</v>
      </c>
      <c r="AN5994" s="12">
        <f t="shared" si="1685"/>
        <v>0</v>
      </c>
      <c r="AO5994" s="12">
        <f t="shared" si="1685"/>
        <v>0</v>
      </c>
      <c r="AP5994" s="12">
        <f t="shared" si="1685"/>
        <v>6000</v>
      </c>
      <c r="AQ5994" s="12">
        <f t="shared" si="1685"/>
        <v>0</v>
      </c>
      <c r="AR5994" s="12">
        <f t="shared" si="1685"/>
        <v>0</v>
      </c>
      <c r="AS5994" s="12">
        <f t="shared" si="1685"/>
        <v>0</v>
      </c>
      <c r="AT5994" s="12">
        <f t="shared" si="1685"/>
        <v>0</v>
      </c>
      <c r="AU5994" s="12">
        <v>6000</v>
      </c>
      <c r="AV5994" s="12">
        <v>0</v>
      </c>
      <c r="AW5994" s="12">
        <f t="shared" si="1679"/>
        <v>39000</v>
      </c>
    </row>
    <row r="5995" spans="1:49">
      <c r="A5995" s="44" t="s">
        <v>797</v>
      </c>
      <c r="B5995" s="45" t="s">
        <v>1031</v>
      </c>
      <c r="C5995" s="45" t="s">
        <v>828</v>
      </c>
      <c r="D5995" s="452" t="s">
        <v>3010</v>
      </c>
      <c r="E5995" s="213" t="s">
        <v>1402</v>
      </c>
      <c r="F5995" s="65"/>
      <c r="G5995" s="65"/>
      <c r="H5995" s="65"/>
      <c r="I5995" s="260" t="s">
        <v>1158</v>
      </c>
      <c r="J5995" s="9">
        <f>SUM(J5996:J5997)</f>
        <v>60000</v>
      </c>
      <c r="K5995" s="9">
        <f t="shared" ref="K5995:AT5995" si="1686">SUM(K5996:K5997)</f>
        <v>0</v>
      </c>
      <c r="L5995" s="9">
        <f t="shared" si="1686"/>
        <v>0</v>
      </c>
      <c r="M5995" s="9">
        <f t="shared" si="1686"/>
        <v>0</v>
      </c>
      <c r="N5995" s="9">
        <f t="shared" si="1686"/>
        <v>3000</v>
      </c>
      <c r="O5995" s="9">
        <f t="shared" si="1686"/>
        <v>22200</v>
      </c>
      <c r="P5995" s="9">
        <f t="shared" si="1686"/>
        <v>7800</v>
      </c>
      <c r="Q5995" s="9">
        <f t="shared" si="1686"/>
        <v>0</v>
      </c>
      <c r="R5995" s="9">
        <f t="shared" si="1686"/>
        <v>0</v>
      </c>
      <c r="S5995" s="9">
        <f t="shared" si="1686"/>
        <v>0</v>
      </c>
      <c r="T5995" s="9">
        <f t="shared" si="1686"/>
        <v>0</v>
      </c>
      <c r="U5995" s="9">
        <v>33000</v>
      </c>
      <c r="V5995" s="9">
        <v>27000</v>
      </c>
      <c r="W5995" s="9">
        <f>SUM(W5996:W5997)</f>
        <v>0</v>
      </c>
      <c r="X5995" s="9">
        <f t="shared" si="1686"/>
        <v>0</v>
      </c>
      <c r="Y5995" s="9">
        <f t="shared" si="1686"/>
        <v>0</v>
      </c>
      <c r="Z5995" s="9">
        <f t="shared" si="1686"/>
        <v>0</v>
      </c>
      <c r="AA5995" s="9">
        <f t="shared" si="1686"/>
        <v>0</v>
      </c>
      <c r="AB5995" s="9">
        <f t="shared" si="1686"/>
        <v>0</v>
      </c>
      <c r="AC5995" s="9">
        <f t="shared" si="1686"/>
        <v>0</v>
      </c>
      <c r="AD5995" s="9">
        <f t="shared" si="1686"/>
        <v>0</v>
      </c>
      <c r="AE5995" s="9">
        <f t="shared" si="1686"/>
        <v>0</v>
      </c>
      <c r="AF5995" s="9">
        <f t="shared" si="1686"/>
        <v>0</v>
      </c>
      <c r="AG5995" s="9">
        <f t="shared" si="1686"/>
        <v>0</v>
      </c>
      <c r="AH5995" s="9">
        <v>0</v>
      </c>
      <c r="AI5995" s="9">
        <v>0</v>
      </c>
      <c r="AJ5995" s="9">
        <f>SUM(AJ5996:AJ5997)</f>
        <v>6000</v>
      </c>
      <c r="AK5995" s="9">
        <f t="shared" si="1686"/>
        <v>0</v>
      </c>
      <c r="AL5995" s="9">
        <f t="shared" si="1686"/>
        <v>0</v>
      </c>
      <c r="AM5995" s="9">
        <f t="shared" si="1686"/>
        <v>0</v>
      </c>
      <c r="AN5995" s="9">
        <f t="shared" si="1686"/>
        <v>0</v>
      </c>
      <c r="AO5995" s="9">
        <f t="shared" si="1686"/>
        <v>0</v>
      </c>
      <c r="AP5995" s="9">
        <f t="shared" si="1686"/>
        <v>6000</v>
      </c>
      <c r="AQ5995" s="9">
        <f t="shared" si="1686"/>
        <v>0</v>
      </c>
      <c r="AR5995" s="9">
        <f t="shared" si="1686"/>
        <v>0</v>
      </c>
      <c r="AS5995" s="9">
        <f t="shared" si="1686"/>
        <v>0</v>
      </c>
      <c r="AT5995" s="9">
        <f t="shared" si="1686"/>
        <v>0</v>
      </c>
      <c r="AU5995" s="9">
        <v>6000</v>
      </c>
      <c r="AV5995" s="9">
        <v>0</v>
      </c>
      <c r="AW5995" s="9">
        <f t="shared" si="1679"/>
        <v>39000</v>
      </c>
    </row>
    <row r="5996" spans="1:49">
      <c r="A5996" s="44" t="s">
        <v>797</v>
      </c>
      <c r="B5996" s="45" t="s">
        <v>1031</v>
      </c>
      <c r="C5996" s="45" t="s">
        <v>828</v>
      </c>
      <c r="D5996" s="452" t="s">
        <v>3010</v>
      </c>
      <c r="E5996" s="367" t="s">
        <v>1409</v>
      </c>
      <c r="F5996" s="50"/>
      <c r="G5996" s="468" t="s">
        <v>3076</v>
      </c>
      <c r="H5996" s="50" t="s">
        <v>2334</v>
      </c>
      <c r="I5996" s="42" t="s">
        <v>1518</v>
      </c>
      <c r="J5996" s="15">
        <v>30000</v>
      </c>
      <c r="O5996" s="15">
        <v>22200</v>
      </c>
      <c r="P5996" s="15">
        <v>7800</v>
      </c>
      <c r="U5996" s="15">
        <v>30000</v>
      </c>
      <c r="V5996" s="15">
        <v>0</v>
      </c>
      <c r="AH5996" s="15">
        <v>0</v>
      </c>
      <c r="AI5996" s="15">
        <v>0</v>
      </c>
      <c r="AJ5996" s="15">
        <v>6000</v>
      </c>
      <c r="AP5996" s="15">
        <v>6000</v>
      </c>
      <c r="AU5996" s="15">
        <v>6000</v>
      </c>
      <c r="AV5996" s="15">
        <v>0</v>
      </c>
      <c r="AW5996" s="15">
        <f t="shared" si="1679"/>
        <v>36000</v>
      </c>
    </row>
    <row r="5997" spans="1:49">
      <c r="A5997" s="44" t="s">
        <v>797</v>
      </c>
      <c r="B5997" s="45" t="s">
        <v>1031</v>
      </c>
      <c r="C5997" s="45" t="s">
        <v>828</v>
      </c>
      <c r="D5997" s="452" t="s">
        <v>3010</v>
      </c>
      <c r="E5997" s="367" t="s">
        <v>1367</v>
      </c>
      <c r="F5997" s="50"/>
      <c r="G5997" s="468" t="s">
        <v>3076</v>
      </c>
      <c r="H5997" s="50" t="s">
        <v>2334</v>
      </c>
      <c r="I5997" s="42" t="s">
        <v>1400</v>
      </c>
      <c r="J5997" s="15">
        <v>30000</v>
      </c>
      <c r="N5997" s="15">
        <v>3000</v>
      </c>
      <c r="U5997" s="15">
        <v>3000</v>
      </c>
      <c r="V5997" s="15">
        <v>27000</v>
      </c>
      <c r="AH5997" s="15">
        <v>0</v>
      </c>
      <c r="AI5997" s="15">
        <v>0</v>
      </c>
      <c r="AU5997" s="15">
        <v>0</v>
      </c>
      <c r="AV5997" s="15">
        <v>0</v>
      </c>
      <c r="AW5997" s="15">
        <f t="shared" si="1679"/>
        <v>3000</v>
      </c>
    </row>
    <row r="5998" spans="1:49">
      <c r="A5998" s="44"/>
      <c r="B5998" s="45"/>
      <c r="C5998" s="45"/>
      <c r="D5998" s="45"/>
      <c r="E5998" s="531"/>
      <c r="F5998" s="50"/>
      <c r="G5998" s="50"/>
      <c r="H5998" s="50"/>
      <c r="I5998" s="42"/>
      <c r="U5998" s="15">
        <v>0</v>
      </c>
      <c r="V5998" s="15">
        <v>0</v>
      </c>
      <c r="AH5998" s="15">
        <v>0</v>
      </c>
      <c r="AI5998" s="15">
        <v>0</v>
      </c>
      <c r="AU5998" s="15">
        <v>0</v>
      </c>
      <c r="AV5998" s="15">
        <v>0</v>
      </c>
      <c r="AW5998" s="15">
        <f t="shared" si="1679"/>
        <v>0</v>
      </c>
    </row>
    <row r="5999" spans="1:49">
      <c r="A5999" s="48"/>
      <c r="B5999" s="42"/>
      <c r="C5999" s="42"/>
      <c r="D5999" s="42"/>
      <c r="E5999" s="531"/>
      <c r="F5999" s="50"/>
      <c r="G5999" s="50"/>
      <c r="H5999" s="50"/>
      <c r="I5999" s="49" t="s">
        <v>1631</v>
      </c>
      <c r="J5999" s="12">
        <f>SUM(J5969,J5994,J5991)</f>
        <v>145000</v>
      </c>
      <c r="K5999" s="12">
        <f t="shared" ref="K5999:AT5999" si="1687">SUM(K5969,K5994,K5991)</f>
        <v>0</v>
      </c>
      <c r="L5999" s="12">
        <f t="shared" si="1687"/>
        <v>0</v>
      </c>
      <c r="M5999" s="12">
        <f t="shared" si="1687"/>
        <v>15000</v>
      </c>
      <c r="N5999" s="12">
        <f t="shared" si="1687"/>
        <v>16000</v>
      </c>
      <c r="O5999" s="12">
        <f t="shared" si="1687"/>
        <v>25200</v>
      </c>
      <c r="P5999" s="12">
        <f t="shared" si="1687"/>
        <v>17800</v>
      </c>
      <c r="Q5999" s="12">
        <f t="shared" si="1687"/>
        <v>0</v>
      </c>
      <c r="R5999" s="12">
        <f t="shared" si="1687"/>
        <v>0</v>
      </c>
      <c r="S5999" s="12">
        <f t="shared" si="1687"/>
        <v>20000</v>
      </c>
      <c r="T5999" s="12">
        <f t="shared" si="1687"/>
        <v>10000</v>
      </c>
      <c r="U5999" s="12">
        <v>104000</v>
      </c>
      <c r="V5999" s="12">
        <v>41000</v>
      </c>
      <c r="W5999" s="12">
        <f>SUM(W5969,W5994,W5991)</f>
        <v>0</v>
      </c>
      <c r="X5999" s="12">
        <f t="shared" si="1687"/>
        <v>0</v>
      </c>
      <c r="Y5999" s="12">
        <f t="shared" si="1687"/>
        <v>0</v>
      </c>
      <c r="Z5999" s="12">
        <f t="shared" si="1687"/>
        <v>0</v>
      </c>
      <c r="AA5999" s="12">
        <f t="shared" si="1687"/>
        <v>0</v>
      </c>
      <c r="AB5999" s="12">
        <f t="shared" si="1687"/>
        <v>0</v>
      </c>
      <c r="AC5999" s="12">
        <f t="shared" si="1687"/>
        <v>0</v>
      </c>
      <c r="AD5999" s="12">
        <f t="shared" si="1687"/>
        <v>0</v>
      </c>
      <c r="AE5999" s="12">
        <f t="shared" si="1687"/>
        <v>0</v>
      </c>
      <c r="AF5999" s="12">
        <f t="shared" si="1687"/>
        <v>0</v>
      </c>
      <c r="AG5999" s="12">
        <f t="shared" si="1687"/>
        <v>0</v>
      </c>
      <c r="AH5999" s="12">
        <v>0</v>
      </c>
      <c r="AI5999" s="12">
        <v>0</v>
      </c>
      <c r="AJ5999" s="12">
        <f>SUM(AJ5969,AJ5994,AJ5991)</f>
        <v>6000</v>
      </c>
      <c r="AK5999" s="12">
        <f t="shared" si="1687"/>
        <v>0</v>
      </c>
      <c r="AL5999" s="12">
        <f t="shared" si="1687"/>
        <v>0</v>
      </c>
      <c r="AM5999" s="12">
        <f t="shared" si="1687"/>
        <v>0</v>
      </c>
      <c r="AN5999" s="12">
        <f t="shared" si="1687"/>
        <v>0</v>
      </c>
      <c r="AO5999" s="12">
        <f t="shared" si="1687"/>
        <v>0</v>
      </c>
      <c r="AP5999" s="12">
        <f t="shared" si="1687"/>
        <v>6000</v>
      </c>
      <c r="AQ5999" s="12">
        <f t="shared" si="1687"/>
        <v>0</v>
      </c>
      <c r="AR5999" s="12">
        <f t="shared" si="1687"/>
        <v>0</v>
      </c>
      <c r="AS5999" s="12">
        <f t="shared" si="1687"/>
        <v>0</v>
      </c>
      <c r="AT5999" s="12">
        <f t="shared" si="1687"/>
        <v>0</v>
      </c>
      <c r="AU5999" s="12">
        <v>6000</v>
      </c>
      <c r="AV5999" s="12">
        <v>0</v>
      </c>
      <c r="AW5999" s="12">
        <f t="shared" si="1679"/>
        <v>110000</v>
      </c>
    </row>
    <row r="6000" spans="1:49">
      <c r="A6000" s="37"/>
      <c r="B6000" s="38"/>
      <c r="C6000" s="38"/>
      <c r="D6000" s="38"/>
      <c r="E6000" s="38"/>
      <c r="F6000" s="60"/>
      <c r="G6000" s="60"/>
      <c r="H6000" s="60"/>
      <c r="I6000" s="38"/>
    </row>
    <row r="6001" spans="1:49">
      <c r="A6001" s="37"/>
      <c r="B6001" s="38"/>
      <c r="C6001" s="38"/>
      <c r="D6001" s="38"/>
      <c r="E6001" s="38"/>
      <c r="F6001" s="60"/>
      <c r="G6001" s="60"/>
      <c r="H6001" s="60"/>
      <c r="I6001" s="146" t="s">
        <v>970</v>
      </c>
      <c r="J6001" s="29"/>
      <c r="K6001" s="29"/>
      <c r="L6001" s="29"/>
      <c r="M6001" s="29"/>
      <c r="N6001" s="29"/>
      <c r="O6001" s="29"/>
      <c r="P6001" s="29"/>
      <c r="Q6001" s="29"/>
      <c r="R6001" s="29"/>
      <c r="S6001" s="29"/>
      <c r="T6001" s="29"/>
      <c r="U6001" s="29"/>
      <c r="V6001" s="29"/>
      <c r="W6001" s="29"/>
      <c r="X6001" s="29"/>
      <c r="Y6001" s="29"/>
      <c r="Z6001" s="29"/>
      <c r="AA6001" s="29"/>
      <c r="AB6001" s="29"/>
      <c r="AC6001" s="29"/>
      <c r="AD6001" s="29"/>
      <c r="AE6001" s="29"/>
      <c r="AF6001" s="29"/>
      <c r="AG6001" s="29"/>
      <c r="AH6001" s="29"/>
      <c r="AI6001" s="29"/>
      <c r="AJ6001" s="29"/>
      <c r="AK6001" s="29"/>
      <c r="AL6001" s="29"/>
      <c r="AM6001" s="29"/>
      <c r="AN6001" s="29"/>
      <c r="AO6001" s="29"/>
      <c r="AP6001" s="29"/>
      <c r="AQ6001" s="29"/>
      <c r="AR6001" s="29"/>
      <c r="AS6001" s="29"/>
      <c r="AT6001" s="29"/>
      <c r="AU6001" s="29"/>
      <c r="AV6001" s="29"/>
      <c r="AW6001" s="29"/>
    </row>
    <row r="6002" spans="1:49" ht="13.5" thickBot="1">
      <c r="A6002" s="48"/>
      <c r="B6002" s="42"/>
      <c r="C6002" s="42"/>
      <c r="D6002" s="42"/>
      <c r="E6002" s="531"/>
      <c r="F6002" s="50"/>
      <c r="G6002" s="50"/>
      <c r="H6002" s="50"/>
      <c r="I6002" s="146"/>
      <c r="J6002" s="29"/>
      <c r="K6002" s="29"/>
      <c r="L6002" s="29"/>
      <c r="M6002" s="29"/>
      <c r="N6002" s="29"/>
      <c r="O6002" s="29"/>
      <c r="P6002" s="29"/>
      <c r="Q6002" s="29"/>
      <c r="R6002" s="29"/>
      <c r="S6002" s="29"/>
      <c r="T6002" s="29"/>
      <c r="U6002" s="29"/>
      <c r="V6002" s="29"/>
      <c r="W6002" s="29"/>
      <c r="X6002" s="29"/>
      <c r="Y6002" s="29"/>
      <c r="Z6002" s="29"/>
      <c r="AA6002" s="29"/>
      <c r="AB6002" s="29"/>
      <c r="AC6002" s="29"/>
      <c r="AD6002" s="29"/>
      <c r="AE6002" s="29"/>
      <c r="AF6002" s="29"/>
      <c r="AG6002" s="29"/>
      <c r="AH6002" s="29"/>
      <c r="AI6002" s="29"/>
      <c r="AJ6002" s="29"/>
      <c r="AK6002" s="29"/>
      <c r="AL6002" s="29"/>
      <c r="AM6002" s="29"/>
      <c r="AN6002" s="29"/>
      <c r="AO6002" s="29"/>
      <c r="AP6002" s="29"/>
      <c r="AQ6002" s="29"/>
      <c r="AR6002" s="29"/>
      <c r="AS6002" s="29"/>
      <c r="AT6002" s="29"/>
      <c r="AU6002" s="29"/>
      <c r="AV6002" s="29"/>
      <c r="AW6002" s="29"/>
    </row>
    <row r="6003" spans="1:49" ht="35.25" customHeight="1" thickTop="1" thickBot="1">
      <c r="A6003" s="48"/>
      <c r="B6003" s="42"/>
      <c r="C6003" s="42"/>
      <c r="D6003" s="42"/>
      <c r="E6003" s="531"/>
      <c r="F6003" s="50"/>
      <c r="G6003" s="50"/>
      <c r="H6003" s="50"/>
      <c r="I6003" s="5" t="s">
        <v>2331</v>
      </c>
      <c r="J6003" s="364" t="s">
        <v>2891</v>
      </c>
      <c r="K6003" s="364" t="s">
        <v>2879</v>
      </c>
      <c r="L6003" s="364" t="s">
        <v>2880</v>
      </c>
      <c r="M6003" s="364" t="s">
        <v>2881</v>
      </c>
      <c r="N6003" s="364" t="s">
        <v>2882</v>
      </c>
      <c r="O6003" s="364" t="s">
        <v>2883</v>
      </c>
      <c r="P6003" s="364" t="s">
        <v>2884</v>
      </c>
      <c r="Q6003" s="364" t="s">
        <v>2885</v>
      </c>
      <c r="R6003" s="364" t="s">
        <v>2886</v>
      </c>
      <c r="S6003" s="364" t="s">
        <v>2887</v>
      </c>
      <c r="T6003" s="364" t="s">
        <v>2888</v>
      </c>
      <c r="U6003" s="364" t="s">
        <v>2889</v>
      </c>
      <c r="V6003" s="364" t="s">
        <v>2890</v>
      </c>
      <c r="W6003" s="365" t="s">
        <v>2893</v>
      </c>
      <c r="X6003" s="365" t="s">
        <v>2879</v>
      </c>
      <c r="Y6003" s="365" t="s">
        <v>2880</v>
      </c>
      <c r="Z6003" s="365" t="s">
        <v>2881</v>
      </c>
      <c r="AA6003" s="365" t="s">
        <v>2882</v>
      </c>
      <c r="AB6003" s="365" t="s">
        <v>2883</v>
      </c>
      <c r="AC6003" s="365" t="s">
        <v>2884</v>
      </c>
      <c r="AD6003" s="365" t="s">
        <v>2885</v>
      </c>
      <c r="AE6003" s="365" t="s">
        <v>2886</v>
      </c>
      <c r="AF6003" s="365" t="s">
        <v>2887</v>
      </c>
      <c r="AG6003" s="365" t="s">
        <v>2888</v>
      </c>
      <c r="AH6003" s="365" t="s">
        <v>2889</v>
      </c>
      <c r="AI6003" s="365" t="s">
        <v>2890</v>
      </c>
      <c r="AJ6003" s="366" t="s">
        <v>2892</v>
      </c>
      <c r="AK6003" s="366" t="s">
        <v>2879</v>
      </c>
      <c r="AL6003" s="366" t="s">
        <v>2880</v>
      </c>
      <c r="AM6003" s="366" t="s">
        <v>2881</v>
      </c>
      <c r="AN6003" s="366" t="s">
        <v>2882</v>
      </c>
      <c r="AO6003" s="366" t="s">
        <v>2883</v>
      </c>
      <c r="AP6003" s="366" t="s">
        <v>2884</v>
      </c>
      <c r="AQ6003" s="366" t="s">
        <v>2885</v>
      </c>
      <c r="AR6003" s="366" t="s">
        <v>2886</v>
      </c>
      <c r="AS6003" s="366" t="s">
        <v>2887</v>
      </c>
      <c r="AT6003" s="366" t="s">
        <v>2888</v>
      </c>
      <c r="AU6003" s="366" t="s">
        <v>2889</v>
      </c>
      <c r="AV6003" s="366" t="s">
        <v>2890</v>
      </c>
      <c r="AW6003" s="368" t="s">
        <v>2895</v>
      </c>
    </row>
    <row r="6004" spans="1:49">
      <c r="A6004" s="48"/>
      <c r="B6004" s="42"/>
      <c r="C6004" s="42"/>
      <c r="D6004" s="42"/>
      <c r="E6004" s="531"/>
      <c r="F6004" s="50"/>
      <c r="G6004" s="50"/>
      <c r="H6004" s="50"/>
      <c r="I6004" s="34"/>
      <c r="J6004" s="202" t="s">
        <v>1224</v>
      </c>
      <c r="K6004" s="202">
        <v>1</v>
      </c>
      <c r="L6004" s="202">
        <v>2</v>
      </c>
      <c r="M6004" s="202">
        <v>3</v>
      </c>
      <c r="N6004" s="202">
        <v>4</v>
      </c>
      <c r="O6004" s="202">
        <v>5</v>
      </c>
      <c r="P6004" s="202">
        <v>6</v>
      </c>
      <c r="Q6004" s="202">
        <v>7</v>
      </c>
      <c r="R6004" s="202">
        <v>8</v>
      </c>
      <c r="S6004" s="202">
        <v>9</v>
      </c>
      <c r="T6004" s="202">
        <v>10</v>
      </c>
      <c r="U6004" s="202">
        <v>13</v>
      </c>
      <c r="V6004" s="202">
        <v>14</v>
      </c>
      <c r="W6004" s="202" t="s">
        <v>1224</v>
      </c>
      <c r="X6004" s="202">
        <v>1</v>
      </c>
      <c r="Y6004" s="202">
        <v>2</v>
      </c>
      <c r="Z6004" s="202">
        <v>3</v>
      </c>
      <c r="AA6004" s="202">
        <v>4</v>
      </c>
      <c r="AB6004" s="202">
        <v>5</v>
      </c>
      <c r="AC6004" s="202">
        <v>6</v>
      </c>
      <c r="AD6004" s="202">
        <v>7</v>
      </c>
      <c r="AE6004" s="202">
        <v>8</v>
      </c>
      <c r="AF6004" s="202">
        <v>9</v>
      </c>
      <c r="AG6004" s="202">
        <v>10</v>
      </c>
      <c r="AH6004" s="202">
        <v>13</v>
      </c>
      <c r="AI6004" s="202">
        <v>14</v>
      </c>
      <c r="AJ6004" s="202" t="s">
        <v>1224</v>
      </c>
      <c r="AK6004" s="202">
        <v>1</v>
      </c>
      <c r="AL6004" s="202">
        <v>2</v>
      </c>
      <c r="AM6004" s="202">
        <v>3</v>
      </c>
      <c r="AN6004" s="202">
        <v>4</v>
      </c>
      <c r="AO6004" s="202">
        <v>5</v>
      </c>
      <c r="AP6004" s="202">
        <v>6</v>
      </c>
      <c r="AQ6004" s="202">
        <v>7</v>
      </c>
      <c r="AR6004" s="202">
        <v>8</v>
      </c>
      <c r="AS6004" s="202">
        <v>9</v>
      </c>
      <c r="AT6004" s="202">
        <v>10</v>
      </c>
      <c r="AU6004" s="202">
        <v>13</v>
      </c>
      <c r="AV6004" s="202">
        <v>14</v>
      </c>
      <c r="AW6004" s="202">
        <v>15</v>
      </c>
    </row>
    <row r="6005" spans="1:49">
      <c r="A6005" s="48"/>
      <c r="B6005" s="42"/>
      <c r="C6005" s="42"/>
      <c r="D6005" s="42"/>
      <c r="E6005" s="531"/>
      <c r="F6005" s="50"/>
      <c r="G6005" s="50"/>
      <c r="H6005" s="50"/>
      <c r="I6005" s="276" t="s">
        <v>2379</v>
      </c>
      <c r="J6005" s="277">
        <f>SUM(J5999)</f>
        <v>145000</v>
      </c>
      <c r="K6005" s="277">
        <f t="shared" ref="K6005:AT6005" si="1688">SUM(K5999)</f>
        <v>0</v>
      </c>
      <c r="L6005" s="277">
        <f t="shared" si="1688"/>
        <v>0</v>
      </c>
      <c r="M6005" s="277">
        <f t="shared" si="1688"/>
        <v>15000</v>
      </c>
      <c r="N6005" s="277">
        <f t="shared" si="1688"/>
        <v>16000</v>
      </c>
      <c r="O6005" s="277">
        <f t="shared" si="1688"/>
        <v>25200</v>
      </c>
      <c r="P6005" s="277">
        <f t="shared" si="1688"/>
        <v>17800</v>
      </c>
      <c r="Q6005" s="277">
        <f t="shared" si="1688"/>
        <v>0</v>
      </c>
      <c r="R6005" s="277">
        <f t="shared" si="1688"/>
        <v>0</v>
      </c>
      <c r="S6005" s="277">
        <f t="shared" si="1688"/>
        <v>20000</v>
      </c>
      <c r="T6005" s="277">
        <f t="shared" si="1688"/>
        <v>10000</v>
      </c>
      <c r="U6005" s="277">
        <v>104000</v>
      </c>
      <c r="V6005" s="277">
        <v>41000</v>
      </c>
      <c r="W6005" s="277">
        <f>SUM(W5999)</f>
        <v>0</v>
      </c>
      <c r="X6005" s="277">
        <f t="shared" si="1688"/>
        <v>0</v>
      </c>
      <c r="Y6005" s="277">
        <f t="shared" si="1688"/>
        <v>0</v>
      </c>
      <c r="Z6005" s="277">
        <f t="shared" si="1688"/>
        <v>0</v>
      </c>
      <c r="AA6005" s="277">
        <f t="shared" si="1688"/>
        <v>0</v>
      </c>
      <c r="AB6005" s="277">
        <f t="shared" si="1688"/>
        <v>0</v>
      </c>
      <c r="AC6005" s="277">
        <f t="shared" si="1688"/>
        <v>0</v>
      </c>
      <c r="AD6005" s="277">
        <f t="shared" si="1688"/>
        <v>0</v>
      </c>
      <c r="AE6005" s="277">
        <f t="shared" si="1688"/>
        <v>0</v>
      </c>
      <c r="AF6005" s="277">
        <f t="shared" si="1688"/>
        <v>0</v>
      </c>
      <c r="AG6005" s="277">
        <f t="shared" si="1688"/>
        <v>0</v>
      </c>
      <c r="AH6005" s="277">
        <v>0</v>
      </c>
      <c r="AI6005" s="277">
        <v>0</v>
      </c>
      <c r="AJ6005" s="277">
        <f>SUM(AJ5999)</f>
        <v>6000</v>
      </c>
      <c r="AK6005" s="277">
        <f t="shared" si="1688"/>
        <v>0</v>
      </c>
      <c r="AL6005" s="277">
        <f t="shared" si="1688"/>
        <v>0</v>
      </c>
      <c r="AM6005" s="277">
        <f t="shared" si="1688"/>
        <v>0</v>
      </c>
      <c r="AN6005" s="277">
        <f t="shared" si="1688"/>
        <v>0</v>
      </c>
      <c r="AO6005" s="277">
        <f t="shared" si="1688"/>
        <v>0</v>
      </c>
      <c r="AP6005" s="277">
        <f t="shared" si="1688"/>
        <v>6000</v>
      </c>
      <c r="AQ6005" s="277">
        <f t="shared" si="1688"/>
        <v>0</v>
      </c>
      <c r="AR6005" s="277">
        <f t="shared" si="1688"/>
        <v>0</v>
      </c>
      <c r="AS6005" s="277">
        <f t="shared" si="1688"/>
        <v>0</v>
      </c>
      <c r="AT6005" s="277">
        <f t="shared" si="1688"/>
        <v>0</v>
      </c>
      <c r="AU6005" s="277">
        <v>6000</v>
      </c>
      <c r="AV6005" s="277">
        <v>0</v>
      </c>
      <c r="AW6005" s="277">
        <f>U6005+AH6005+AU6005</f>
        <v>110000</v>
      </c>
    </row>
    <row r="6006" spans="1:49">
      <c r="A6006" s="48"/>
      <c r="B6006" s="42"/>
      <c r="C6006" s="42"/>
      <c r="D6006" s="42"/>
      <c r="E6006" s="531"/>
      <c r="F6006" s="50"/>
      <c r="G6006" s="50"/>
      <c r="H6006" s="50"/>
      <c r="I6006" s="276"/>
      <c r="J6006" s="277"/>
      <c r="K6006" s="277"/>
      <c r="L6006" s="277"/>
      <c r="M6006" s="277"/>
      <c r="N6006" s="277"/>
      <c r="O6006" s="277"/>
      <c r="P6006" s="277"/>
      <c r="Q6006" s="277"/>
      <c r="R6006" s="277"/>
      <c r="S6006" s="277"/>
      <c r="T6006" s="277"/>
      <c r="U6006" s="277">
        <v>0</v>
      </c>
      <c r="V6006" s="277">
        <v>0</v>
      </c>
      <c r="W6006" s="277"/>
      <c r="X6006" s="277"/>
      <c r="Y6006" s="277"/>
      <c r="Z6006" s="277"/>
      <c r="AA6006" s="277"/>
      <c r="AB6006" s="277"/>
      <c r="AC6006" s="277"/>
      <c r="AD6006" s="277"/>
      <c r="AE6006" s="277"/>
      <c r="AF6006" s="277"/>
      <c r="AG6006" s="277"/>
      <c r="AH6006" s="277">
        <v>0</v>
      </c>
      <c r="AI6006" s="277">
        <v>0</v>
      </c>
      <c r="AJ6006" s="277"/>
      <c r="AK6006" s="277"/>
      <c r="AL6006" s="277"/>
      <c r="AM6006" s="277"/>
      <c r="AN6006" s="277"/>
      <c r="AO6006" s="277"/>
      <c r="AP6006" s="277"/>
      <c r="AQ6006" s="277"/>
      <c r="AR6006" s="277"/>
      <c r="AS6006" s="277"/>
      <c r="AT6006" s="277"/>
      <c r="AU6006" s="277">
        <v>0</v>
      </c>
      <c r="AV6006" s="277">
        <v>0</v>
      </c>
      <c r="AW6006" s="277">
        <f>U6006+AH6006+AU6006</f>
        <v>0</v>
      </c>
    </row>
    <row r="6007" spans="1:49">
      <c r="A6007" s="48"/>
      <c r="B6007" s="42"/>
      <c r="C6007" s="42"/>
      <c r="D6007" s="42"/>
      <c r="E6007" s="531"/>
      <c r="F6007" s="50"/>
      <c r="G6007" s="50"/>
      <c r="H6007" s="50"/>
      <c r="I6007" s="276"/>
      <c r="J6007" s="277"/>
      <c r="K6007" s="277"/>
      <c r="L6007" s="277"/>
      <c r="M6007" s="277"/>
      <c r="N6007" s="277"/>
      <c r="O6007" s="277"/>
      <c r="P6007" s="277"/>
      <c r="Q6007" s="277"/>
      <c r="R6007" s="277"/>
      <c r="S6007" s="277"/>
      <c r="T6007" s="277"/>
      <c r="U6007" s="277">
        <v>0</v>
      </c>
      <c r="V6007" s="277">
        <v>0</v>
      </c>
      <c r="W6007" s="277"/>
      <c r="X6007" s="277"/>
      <c r="Y6007" s="277"/>
      <c r="Z6007" s="277"/>
      <c r="AA6007" s="277"/>
      <c r="AB6007" s="277"/>
      <c r="AC6007" s="277"/>
      <c r="AD6007" s="277"/>
      <c r="AE6007" s="277"/>
      <c r="AF6007" s="277"/>
      <c r="AG6007" s="277"/>
      <c r="AH6007" s="277">
        <v>0</v>
      </c>
      <c r="AI6007" s="277">
        <v>0</v>
      </c>
      <c r="AJ6007" s="277"/>
      <c r="AK6007" s="277"/>
      <c r="AL6007" s="277"/>
      <c r="AM6007" s="277"/>
      <c r="AN6007" s="277"/>
      <c r="AO6007" s="277"/>
      <c r="AP6007" s="277"/>
      <c r="AQ6007" s="277"/>
      <c r="AR6007" s="277"/>
      <c r="AS6007" s="277"/>
      <c r="AT6007" s="277"/>
      <c r="AU6007" s="277">
        <v>0</v>
      </c>
      <c r="AV6007" s="277">
        <v>0</v>
      </c>
      <c r="AW6007" s="277">
        <f>U6007+AH6007+AU6007</f>
        <v>0</v>
      </c>
    </row>
    <row r="6008" spans="1:49">
      <c r="A6008" s="48"/>
      <c r="B6008" s="42"/>
      <c r="C6008" s="42"/>
      <c r="D6008" s="42"/>
      <c r="E6008" s="531"/>
      <c r="F6008" s="50"/>
      <c r="G6008" s="50"/>
      <c r="H6008" s="50"/>
      <c r="I6008" s="276"/>
      <c r="J6008" s="277"/>
      <c r="K6008" s="277"/>
      <c r="L6008" s="277"/>
      <c r="M6008" s="277"/>
      <c r="N6008" s="277"/>
      <c r="O6008" s="277"/>
      <c r="P6008" s="277"/>
      <c r="Q6008" s="277"/>
      <c r="R6008" s="277"/>
      <c r="S6008" s="277"/>
      <c r="T6008" s="277"/>
      <c r="U6008" s="277">
        <v>0</v>
      </c>
      <c r="V6008" s="277">
        <v>0</v>
      </c>
      <c r="W6008" s="277"/>
      <c r="X6008" s="277"/>
      <c r="Y6008" s="277"/>
      <c r="Z6008" s="277"/>
      <c r="AA6008" s="277"/>
      <c r="AB6008" s="277"/>
      <c r="AC6008" s="277"/>
      <c r="AD6008" s="277"/>
      <c r="AE6008" s="277"/>
      <c r="AF6008" s="277"/>
      <c r="AG6008" s="277"/>
      <c r="AH6008" s="277">
        <v>0</v>
      </c>
      <c r="AI6008" s="277">
        <v>0</v>
      </c>
      <c r="AJ6008" s="277"/>
      <c r="AK6008" s="277"/>
      <c r="AL6008" s="277"/>
      <c r="AM6008" s="277"/>
      <c r="AN6008" s="277"/>
      <c r="AO6008" s="277"/>
      <c r="AP6008" s="277"/>
      <c r="AQ6008" s="277"/>
      <c r="AR6008" s="277"/>
      <c r="AS6008" s="277"/>
      <c r="AT6008" s="277"/>
      <c r="AU6008" s="277">
        <v>0</v>
      </c>
      <c r="AV6008" s="277">
        <v>0</v>
      </c>
      <c r="AW6008" s="277">
        <f>U6008+AH6008+AU6008</f>
        <v>0</v>
      </c>
    </row>
    <row r="6009" spans="1:49">
      <c r="A6009" s="48"/>
      <c r="B6009" s="42"/>
      <c r="C6009" s="42"/>
      <c r="D6009" s="42"/>
      <c r="E6009" s="531"/>
      <c r="F6009" s="50"/>
      <c r="G6009" s="50"/>
      <c r="H6009" s="50"/>
      <c r="I6009" s="276" t="s">
        <v>1631</v>
      </c>
      <c r="J6009" s="277">
        <f>SUM(J6005:J6008)</f>
        <v>145000</v>
      </c>
      <c r="K6009" s="277">
        <f t="shared" ref="K6009:AT6009" si="1689">SUM(K6005:K6008)</f>
        <v>0</v>
      </c>
      <c r="L6009" s="277">
        <f t="shared" si="1689"/>
        <v>0</v>
      </c>
      <c r="M6009" s="277">
        <f t="shared" si="1689"/>
        <v>15000</v>
      </c>
      <c r="N6009" s="277">
        <f t="shared" si="1689"/>
        <v>16000</v>
      </c>
      <c r="O6009" s="277">
        <f t="shared" si="1689"/>
        <v>25200</v>
      </c>
      <c r="P6009" s="277">
        <f t="shared" si="1689"/>
        <v>17800</v>
      </c>
      <c r="Q6009" s="277">
        <f t="shared" si="1689"/>
        <v>0</v>
      </c>
      <c r="R6009" s="277">
        <f t="shared" si="1689"/>
        <v>0</v>
      </c>
      <c r="S6009" s="277">
        <f t="shared" si="1689"/>
        <v>20000</v>
      </c>
      <c r="T6009" s="277">
        <f t="shared" si="1689"/>
        <v>10000</v>
      </c>
      <c r="U6009" s="277">
        <v>104000</v>
      </c>
      <c r="V6009" s="277">
        <v>41000</v>
      </c>
      <c r="W6009" s="277">
        <f>SUM(W6005:W6008)</f>
        <v>0</v>
      </c>
      <c r="X6009" s="277">
        <f t="shared" si="1689"/>
        <v>0</v>
      </c>
      <c r="Y6009" s="277">
        <f t="shared" si="1689"/>
        <v>0</v>
      </c>
      <c r="Z6009" s="277">
        <f t="shared" si="1689"/>
        <v>0</v>
      </c>
      <c r="AA6009" s="277">
        <f t="shared" si="1689"/>
        <v>0</v>
      </c>
      <c r="AB6009" s="277">
        <f t="shared" si="1689"/>
        <v>0</v>
      </c>
      <c r="AC6009" s="277">
        <f t="shared" si="1689"/>
        <v>0</v>
      </c>
      <c r="AD6009" s="277">
        <f t="shared" si="1689"/>
        <v>0</v>
      </c>
      <c r="AE6009" s="277">
        <f t="shared" si="1689"/>
        <v>0</v>
      </c>
      <c r="AF6009" s="277">
        <f t="shared" si="1689"/>
        <v>0</v>
      </c>
      <c r="AG6009" s="277">
        <f t="shared" si="1689"/>
        <v>0</v>
      </c>
      <c r="AH6009" s="277">
        <v>0</v>
      </c>
      <c r="AI6009" s="277">
        <v>0</v>
      </c>
      <c r="AJ6009" s="277">
        <f>SUM(AJ6005:AJ6008)</f>
        <v>6000</v>
      </c>
      <c r="AK6009" s="277">
        <f t="shared" si="1689"/>
        <v>0</v>
      </c>
      <c r="AL6009" s="277">
        <f t="shared" si="1689"/>
        <v>0</v>
      </c>
      <c r="AM6009" s="277">
        <f t="shared" si="1689"/>
        <v>0</v>
      </c>
      <c r="AN6009" s="277">
        <f t="shared" si="1689"/>
        <v>0</v>
      </c>
      <c r="AO6009" s="277">
        <f t="shared" si="1689"/>
        <v>0</v>
      </c>
      <c r="AP6009" s="277">
        <f t="shared" si="1689"/>
        <v>6000</v>
      </c>
      <c r="AQ6009" s="277">
        <f t="shared" si="1689"/>
        <v>0</v>
      </c>
      <c r="AR6009" s="277">
        <f t="shared" si="1689"/>
        <v>0</v>
      </c>
      <c r="AS6009" s="277">
        <f t="shared" si="1689"/>
        <v>0</v>
      </c>
      <c r="AT6009" s="277">
        <f t="shared" si="1689"/>
        <v>0</v>
      </c>
      <c r="AU6009" s="277">
        <v>6000</v>
      </c>
      <c r="AV6009" s="277">
        <v>0</v>
      </c>
      <c r="AW6009" s="277">
        <f>U6009+AH6009+AU6009</f>
        <v>110000</v>
      </c>
    </row>
    <row r="6010" spans="1:49">
      <c r="A6010" s="48"/>
      <c r="B6010" s="42"/>
      <c r="C6010" s="42"/>
      <c r="D6010" s="42"/>
      <c r="E6010" s="531"/>
      <c r="F6010" s="50"/>
      <c r="G6010" s="50"/>
      <c r="H6010" s="50"/>
      <c r="I6010" s="146"/>
      <c r="J6010" s="29"/>
      <c r="K6010" s="29"/>
      <c r="L6010" s="29"/>
      <c r="M6010" s="29"/>
      <c r="N6010" s="29"/>
      <c r="O6010" s="29"/>
      <c r="P6010" s="29"/>
      <c r="Q6010" s="29"/>
      <c r="R6010" s="29"/>
      <c r="S6010" s="29"/>
      <c r="T6010" s="29"/>
      <c r="U6010" s="29"/>
      <c r="V6010" s="29"/>
      <c r="W6010" s="29"/>
      <c r="X6010" s="29"/>
      <c r="Y6010" s="29"/>
      <c r="Z6010" s="29"/>
      <c r="AA6010" s="29"/>
      <c r="AB6010" s="29"/>
      <c r="AC6010" s="29"/>
      <c r="AD6010" s="29"/>
      <c r="AE6010" s="29"/>
      <c r="AF6010" s="29"/>
      <c r="AG6010" s="29"/>
      <c r="AH6010" s="29"/>
      <c r="AI6010" s="29"/>
      <c r="AJ6010" s="29"/>
      <c r="AK6010" s="29"/>
      <c r="AL6010" s="29"/>
      <c r="AM6010" s="29"/>
      <c r="AN6010" s="29"/>
      <c r="AO6010" s="29"/>
      <c r="AP6010" s="29"/>
      <c r="AQ6010" s="29"/>
      <c r="AR6010" s="29"/>
      <c r="AS6010" s="29"/>
      <c r="AT6010" s="29"/>
      <c r="AU6010" s="29"/>
      <c r="AV6010" s="29"/>
      <c r="AW6010" s="29"/>
    </row>
    <row r="6011" spans="1:49">
      <c r="A6011" s="37"/>
      <c r="B6011" s="38"/>
      <c r="C6011" s="38"/>
      <c r="D6011" s="38"/>
      <c r="E6011" s="38"/>
      <c r="F6011" s="60"/>
      <c r="G6011" s="60"/>
      <c r="H6011" s="60"/>
      <c r="I6011" s="14"/>
    </row>
    <row r="6012" spans="1:49" ht="16.5" thickBot="1">
      <c r="A6012" s="78" t="s">
        <v>2146</v>
      </c>
      <c r="B6012" s="78"/>
      <c r="C6012" s="78"/>
      <c r="D6012" s="463"/>
      <c r="E6012" s="539"/>
      <c r="F6012" s="129"/>
      <c r="G6012" s="129"/>
      <c r="H6012" s="129"/>
      <c r="I6012" s="103"/>
    </row>
    <row r="6013" spans="1:49" s="151" customFormat="1" ht="36" customHeight="1" thickTop="1" thickBot="1">
      <c r="A6013" s="147" t="s">
        <v>2079</v>
      </c>
      <c r="B6013" s="5" t="s">
        <v>2080</v>
      </c>
      <c r="C6013" s="5" t="s">
        <v>1335</v>
      </c>
      <c r="D6013" s="450"/>
      <c r="E6013" s="148" t="s">
        <v>1570</v>
      </c>
      <c r="F6013" s="149" t="s">
        <v>1438</v>
      </c>
      <c r="G6013" s="149"/>
      <c r="H6013" s="149" t="s">
        <v>2332</v>
      </c>
      <c r="I6013" s="5" t="s">
        <v>856</v>
      </c>
      <c r="J6013" s="364" t="s">
        <v>2891</v>
      </c>
      <c r="K6013" s="364" t="s">
        <v>2879</v>
      </c>
      <c r="L6013" s="364" t="s">
        <v>2880</v>
      </c>
      <c r="M6013" s="364" t="s">
        <v>2881</v>
      </c>
      <c r="N6013" s="364" t="s">
        <v>2882</v>
      </c>
      <c r="O6013" s="364" t="s">
        <v>2883</v>
      </c>
      <c r="P6013" s="364" t="s">
        <v>2884</v>
      </c>
      <c r="Q6013" s="364" t="s">
        <v>2885</v>
      </c>
      <c r="R6013" s="364" t="s">
        <v>2886</v>
      </c>
      <c r="S6013" s="364" t="s">
        <v>2887</v>
      </c>
      <c r="T6013" s="364" t="s">
        <v>2888</v>
      </c>
      <c r="U6013" s="364" t="s">
        <v>2889</v>
      </c>
      <c r="V6013" s="364" t="s">
        <v>2890</v>
      </c>
      <c r="W6013" s="365" t="s">
        <v>2893</v>
      </c>
      <c r="X6013" s="365" t="s">
        <v>2879</v>
      </c>
      <c r="Y6013" s="365" t="s">
        <v>2880</v>
      </c>
      <c r="Z6013" s="365" t="s">
        <v>2881</v>
      </c>
      <c r="AA6013" s="365" t="s">
        <v>2882</v>
      </c>
      <c r="AB6013" s="365" t="s">
        <v>2883</v>
      </c>
      <c r="AC6013" s="365" t="s">
        <v>2884</v>
      </c>
      <c r="AD6013" s="365" t="s">
        <v>2885</v>
      </c>
      <c r="AE6013" s="365" t="s">
        <v>2886</v>
      </c>
      <c r="AF6013" s="365" t="s">
        <v>2887</v>
      </c>
      <c r="AG6013" s="365" t="s">
        <v>2888</v>
      </c>
      <c r="AH6013" s="365" t="s">
        <v>2889</v>
      </c>
      <c r="AI6013" s="365" t="s">
        <v>2890</v>
      </c>
      <c r="AJ6013" s="366" t="s">
        <v>2892</v>
      </c>
      <c r="AK6013" s="366" t="s">
        <v>2879</v>
      </c>
      <c r="AL6013" s="366" t="s">
        <v>2880</v>
      </c>
      <c r="AM6013" s="366" t="s">
        <v>2881</v>
      </c>
      <c r="AN6013" s="366" t="s">
        <v>2882</v>
      </c>
      <c r="AO6013" s="366" t="s">
        <v>2883</v>
      </c>
      <c r="AP6013" s="366" t="s">
        <v>2884</v>
      </c>
      <c r="AQ6013" s="366" t="s">
        <v>2885</v>
      </c>
      <c r="AR6013" s="366" t="s">
        <v>2886</v>
      </c>
      <c r="AS6013" s="366" t="s">
        <v>2887</v>
      </c>
      <c r="AT6013" s="366" t="s">
        <v>2888</v>
      </c>
      <c r="AU6013" s="366" t="s">
        <v>2889</v>
      </c>
      <c r="AV6013" s="366" t="s">
        <v>2890</v>
      </c>
      <c r="AW6013" s="368" t="s">
        <v>2895</v>
      </c>
    </row>
    <row r="6014" spans="1:49">
      <c r="A6014" s="33"/>
      <c r="B6014" s="34"/>
      <c r="C6014" s="34"/>
      <c r="D6014" s="34"/>
      <c r="E6014" s="35"/>
      <c r="F6014" s="36"/>
      <c r="G6014" s="36"/>
      <c r="H6014" s="36"/>
      <c r="I6014" s="34"/>
      <c r="J6014" s="202" t="s">
        <v>1224</v>
      </c>
      <c r="K6014" s="202">
        <v>1</v>
      </c>
      <c r="L6014" s="202">
        <v>2</v>
      </c>
      <c r="M6014" s="202">
        <v>3</v>
      </c>
      <c r="N6014" s="202">
        <v>4</v>
      </c>
      <c r="O6014" s="202">
        <v>5</v>
      </c>
      <c r="P6014" s="202">
        <v>6</v>
      </c>
      <c r="Q6014" s="202">
        <v>7</v>
      </c>
      <c r="R6014" s="202">
        <v>8</v>
      </c>
      <c r="S6014" s="202">
        <v>9</v>
      </c>
      <c r="T6014" s="202">
        <v>10</v>
      </c>
      <c r="U6014" s="202">
        <v>13</v>
      </c>
      <c r="V6014" s="202">
        <v>14</v>
      </c>
      <c r="W6014" s="202" t="s">
        <v>1224</v>
      </c>
      <c r="X6014" s="202">
        <v>1</v>
      </c>
      <c r="Y6014" s="202">
        <v>2</v>
      </c>
      <c r="Z6014" s="202">
        <v>3</v>
      </c>
      <c r="AA6014" s="202">
        <v>4</v>
      </c>
      <c r="AB6014" s="202">
        <v>5</v>
      </c>
      <c r="AC6014" s="202">
        <v>6</v>
      </c>
      <c r="AD6014" s="202">
        <v>7</v>
      </c>
      <c r="AE6014" s="202">
        <v>8</v>
      </c>
      <c r="AF6014" s="202">
        <v>9</v>
      </c>
      <c r="AG6014" s="202">
        <v>10</v>
      </c>
      <c r="AH6014" s="202">
        <v>13</v>
      </c>
      <c r="AI6014" s="202">
        <v>14</v>
      </c>
      <c r="AJ6014" s="202" t="s">
        <v>1224</v>
      </c>
      <c r="AK6014" s="202">
        <v>1</v>
      </c>
      <c r="AL6014" s="202">
        <v>2</v>
      </c>
      <c r="AM6014" s="202">
        <v>3</v>
      </c>
      <c r="AN6014" s="202">
        <v>4</v>
      </c>
      <c r="AO6014" s="202">
        <v>5</v>
      </c>
      <c r="AP6014" s="202">
        <v>6</v>
      </c>
      <c r="AQ6014" s="202">
        <v>7</v>
      </c>
      <c r="AR6014" s="202">
        <v>8</v>
      </c>
      <c r="AS6014" s="202">
        <v>9</v>
      </c>
      <c r="AT6014" s="202">
        <v>10</v>
      </c>
      <c r="AU6014" s="202">
        <v>13</v>
      </c>
      <c r="AV6014" s="202">
        <v>14</v>
      </c>
      <c r="AW6014" s="202">
        <v>15</v>
      </c>
    </row>
    <row r="6015" spans="1:49">
      <c r="A6015" s="37"/>
      <c r="B6015" s="38"/>
      <c r="C6015" s="38"/>
      <c r="D6015" s="38"/>
      <c r="E6015" s="60"/>
      <c r="F6015" s="61"/>
      <c r="G6015" s="61"/>
      <c r="H6015" s="61"/>
      <c r="I6015" s="38"/>
      <c r="J6015" s="134"/>
      <c r="K6015" s="134"/>
      <c r="L6015" s="134"/>
      <c r="M6015" s="134"/>
      <c r="N6015" s="134"/>
      <c r="O6015" s="134"/>
      <c r="P6015" s="134"/>
      <c r="Q6015" s="134"/>
      <c r="R6015" s="134"/>
      <c r="S6015" s="134"/>
      <c r="T6015" s="134"/>
      <c r="U6015" s="134"/>
      <c r="V6015" s="134"/>
      <c r="W6015" s="134"/>
      <c r="X6015" s="134"/>
      <c r="Y6015" s="134"/>
      <c r="Z6015" s="134"/>
      <c r="AA6015" s="134"/>
      <c r="AB6015" s="134"/>
      <c r="AC6015" s="134"/>
      <c r="AD6015" s="134"/>
      <c r="AE6015" s="134"/>
      <c r="AF6015" s="134"/>
      <c r="AG6015" s="134"/>
      <c r="AH6015" s="134"/>
      <c r="AI6015" s="134"/>
      <c r="AJ6015" s="134"/>
      <c r="AK6015" s="134"/>
      <c r="AL6015" s="134"/>
      <c r="AM6015" s="134"/>
      <c r="AN6015" s="134"/>
      <c r="AO6015" s="134"/>
      <c r="AP6015" s="134"/>
      <c r="AQ6015" s="134"/>
      <c r="AR6015" s="134"/>
      <c r="AS6015" s="134"/>
      <c r="AT6015" s="134"/>
      <c r="AU6015" s="134"/>
      <c r="AV6015" s="134"/>
      <c r="AW6015" s="134"/>
    </row>
    <row r="6016" spans="1:49">
      <c r="A6016" s="92" t="s">
        <v>797</v>
      </c>
      <c r="B6016" s="93" t="s">
        <v>1031</v>
      </c>
      <c r="C6016" s="93" t="s">
        <v>1666</v>
      </c>
      <c r="D6016" s="460"/>
      <c r="E6016" s="531"/>
      <c r="F6016" s="50"/>
      <c r="G6016" s="50"/>
      <c r="H6016" s="50"/>
      <c r="I6016" s="41" t="s">
        <v>967</v>
      </c>
      <c r="J6016" s="28"/>
      <c r="K6016" s="28"/>
      <c r="L6016" s="28"/>
      <c r="M6016" s="28"/>
      <c r="N6016" s="28"/>
      <c r="O6016" s="28"/>
      <c r="P6016" s="28"/>
      <c r="Q6016" s="28"/>
      <c r="R6016" s="28"/>
      <c r="S6016" s="28"/>
      <c r="T6016" s="28"/>
      <c r="U6016" s="28"/>
      <c r="V6016" s="28"/>
      <c r="W6016" s="28"/>
      <c r="X6016" s="28"/>
      <c r="Y6016" s="28"/>
      <c r="Z6016" s="28"/>
      <c r="AA6016" s="28"/>
      <c r="AB6016" s="28"/>
      <c r="AC6016" s="28"/>
      <c r="AD6016" s="28"/>
      <c r="AE6016" s="28"/>
      <c r="AF6016" s="28"/>
      <c r="AG6016" s="28"/>
      <c r="AH6016" s="28"/>
      <c r="AI6016" s="28"/>
      <c r="AJ6016" s="28"/>
      <c r="AK6016" s="28"/>
      <c r="AL6016" s="28"/>
      <c r="AM6016" s="28"/>
      <c r="AN6016" s="28"/>
      <c r="AO6016" s="28"/>
      <c r="AP6016" s="28"/>
      <c r="AQ6016" s="28"/>
      <c r="AR6016" s="28"/>
      <c r="AS6016" s="28"/>
      <c r="AT6016" s="28"/>
      <c r="AU6016" s="28"/>
      <c r="AV6016" s="28"/>
      <c r="AW6016" s="28"/>
    </row>
    <row r="6017" spans="1:49">
      <c r="A6017" s="48"/>
      <c r="B6017" s="260"/>
      <c r="C6017" s="260"/>
      <c r="D6017" s="369"/>
      <c r="E6017" s="531"/>
      <c r="F6017" s="50"/>
      <c r="G6017" s="50"/>
      <c r="H6017" s="50"/>
      <c r="I6017" s="109"/>
    </row>
    <row r="6018" spans="1:49">
      <c r="A6018" s="48"/>
      <c r="B6018" s="42"/>
      <c r="C6018" s="42"/>
      <c r="D6018" s="42"/>
      <c r="E6018" s="531"/>
      <c r="F6018" s="50"/>
      <c r="G6018" s="50"/>
      <c r="H6018" s="50"/>
      <c r="I6018" s="49" t="s">
        <v>1559</v>
      </c>
      <c r="J6018" s="12">
        <f>SUM(J6019,J6027,J6029)</f>
        <v>65000</v>
      </c>
      <c r="K6018" s="12">
        <f t="shared" ref="K6018:AT6018" si="1690">SUM(K6019,K6027,K6029)</f>
        <v>11000</v>
      </c>
      <c r="L6018" s="12">
        <f t="shared" si="1690"/>
        <v>4000</v>
      </c>
      <c r="M6018" s="12">
        <f t="shared" si="1690"/>
        <v>6000</v>
      </c>
      <c r="N6018" s="12">
        <f t="shared" si="1690"/>
        <v>6070</v>
      </c>
      <c r="O6018" s="12">
        <f t="shared" si="1690"/>
        <v>6485</v>
      </c>
      <c r="P6018" s="12">
        <f t="shared" si="1690"/>
        <v>8000</v>
      </c>
      <c r="Q6018" s="12">
        <f t="shared" si="1690"/>
        <v>3407</v>
      </c>
      <c r="R6018" s="12">
        <f t="shared" si="1690"/>
        <v>0</v>
      </c>
      <c r="S6018" s="12">
        <f t="shared" si="1690"/>
        <v>1182</v>
      </c>
      <c r="T6018" s="12">
        <f t="shared" si="1690"/>
        <v>1640</v>
      </c>
      <c r="U6018" s="12">
        <v>47784</v>
      </c>
      <c r="V6018" s="12">
        <v>17216</v>
      </c>
      <c r="W6018" s="12">
        <f>SUM(W6019,W6027,W6029)</f>
        <v>0</v>
      </c>
      <c r="X6018" s="12">
        <f t="shared" si="1690"/>
        <v>0</v>
      </c>
      <c r="Y6018" s="12">
        <f t="shared" si="1690"/>
        <v>0</v>
      </c>
      <c r="Z6018" s="12">
        <f t="shared" si="1690"/>
        <v>0</v>
      </c>
      <c r="AA6018" s="12">
        <f t="shared" si="1690"/>
        <v>0</v>
      </c>
      <c r="AB6018" s="12">
        <f t="shared" si="1690"/>
        <v>0</v>
      </c>
      <c r="AC6018" s="12">
        <f t="shared" si="1690"/>
        <v>0</v>
      </c>
      <c r="AD6018" s="12">
        <f t="shared" si="1690"/>
        <v>0</v>
      </c>
      <c r="AE6018" s="12">
        <f t="shared" si="1690"/>
        <v>0</v>
      </c>
      <c r="AF6018" s="12">
        <f t="shared" si="1690"/>
        <v>0</v>
      </c>
      <c r="AG6018" s="12">
        <f t="shared" si="1690"/>
        <v>0</v>
      </c>
      <c r="AH6018" s="12">
        <v>0</v>
      </c>
      <c r="AI6018" s="12">
        <v>0</v>
      </c>
      <c r="AJ6018" s="12">
        <f>SUM(AJ6019,AJ6027,AJ6029)</f>
        <v>0</v>
      </c>
      <c r="AK6018" s="12">
        <f t="shared" si="1690"/>
        <v>0</v>
      </c>
      <c r="AL6018" s="12">
        <f t="shared" si="1690"/>
        <v>0</v>
      </c>
      <c r="AM6018" s="12">
        <f t="shared" si="1690"/>
        <v>0</v>
      </c>
      <c r="AN6018" s="12">
        <f t="shared" si="1690"/>
        <v>0</v>
      </c>
      <c r="AO6018" s="12">
        <f t="shared" si="1690"/>
        <v>0</v>
      </c>
      <c r="AP6018" s="12">
        <f t="shared" si="1690"/>
        <v>0</v>
      </c>
      <c r="AQ6018" s="12">
        <f t="shared" si="1690"/>
        <v>0</v>
      </c>
      <c r="AR6018" s="12">
        <f t="shared" si="1690"/>
        <v>0</v>
      </c>
      <c r="AS6018" s="12">
        <f t="shared" si="1690"/>
        <v>0</v>
      </c>
      <c r="AT6018" s="12">
        <f t="shared" si="1690"/>
        <v>0</v>
      </c>
      <c r="AU6018" s="12">
        <v>0</v>
      </c>
      <c r="AV6018" s="12">
        <v>0</v>
      </c>
      <c r="AW6018" s="12">
        <f t="shared" ref="AW6018:AW6047" si="1691">U6018+AH6018+AU6018</f>
        <v>47784</v>
      </c>
    </row>
    <row r="6019" spans="1:49">
      <c r="A6019" s="44" t="s">
        <v>797</v>
      </c>
      <c r="B6019" s="45" t="s">
        <v>1031</v>
      </c>
      <c r="C6019" s="45" t="s">
        <v>1666</v>
      </c>
      <c r="D6019" s="452" t="s">
        <v>3011</v>
      </c>
      <c r="E6019" s="213" t="s">
        <v>771</v>
      </c>
      <c r="F6019" s="65"/>
      <c r="G6019" s="65"/>
      <c r="H6019" s="65"/>
      <c r="I6019" s="260" t="s">
        <v>1500</v>
      </c>
      <c r="J6019" s="9">
        <f>SUM(J6020:J6021)</f>
        <v>0</v>
      </c>
      <c r="K6019" s="9">
        <f t="shared" ref="K6019:AT6019" si="1692">SUM(K6020:K6021)</f>
        <v>0</v>
      </c>
      <c r="L6019" s="9">
        <f t="shared" si="1692"/>
        <v>0</v>
      </c>
      <c r="M6019" s="9">
        <f t="shared" si="1692"/>
        <v>0</v>
      </c>
      <c r="N6019" s="9">
        <f t="shared" si="1692"/>
        <v>0</v>
      </c>
      <c r="O6019" s="9">
        <f t="shared" si="1692"/>
        <v>0</v>
      </c>
      <c r="P6019" s="9">
        <f t="shared" si="1692"/>
        <v>0</v>
      </c>
      <c r="Q6019" s="9">
        <f t="shared" si="1692"/>
        <v>0</v>
      </c>
      <c r="R6019" s="9">
        <f t="shared" si="1692"/>
        <v>0</v>
      </c>
      <c r="S6019" s="9">
        <f t="shared" si="1692"/>
        <v>0</v>
      </c>
      <c r="T6019" s="9">
        <f t="shared" si="1692"/>
        <v>0</v>
      </c>
      <c r="U6019" s="9">
        <v>0</v>
      </c>
      <c r="V6019" s="9">
        <v>0</v>
      </c>
      <c r="W6019" s="9">
        <f>SUM(W6020:W6021)</f>
        <v>0</v>
      </c>
      <c r="X6019" s="9">
        <f t="shared" si="1692"/>
        <v>0</v>
      </c>
      <c r="Y6019" s="9">
        <f t="shared" si="1692"/>
        <v>0</v>
      </c>
      <c r="Z6019" s="9">
        <f t="shared" si="1692"/>
        <v>0</v>
      </c>
      <c r="AA6019" s="9">
        <f t="shared" si="1692"/>
        <v>0</v>
      </c>
      <c r="AB6019" s="9">
        <f t="shared" si="1692"/>
        <v>0</v>
      </c>
      <c r="AC6019" s="9">
        <f t="shared" si="1692"/>
        <v>0</v>
      </c>
      <c r="AD6019" s="9">
        <f t="shared" si="1692"/>
        <v>0</v>
      </c>
      <c r="AE6019" s="9">
        <f t="shared" si="1692"/>
        <v>0</v>
      </c>
      <c r="AF6019" s="9">
        <f t="shared" si="1692"/>
        <v>0</v>
      </c>
      <c r="AG6019" s="9">
        <f t="shared" si="1692"/>
        <v>0</v>
      </c>
      <c r="AH6019" s="9">
        <v>0</v>
      </c>
      <c r="AI6019" s="9">
        <v>0</v>
      </c>
      <c r="AJ6019" s="9">
        <f>SUM(AJ6020:AJ6021)</f>
        <v>0</v>
      </c>
      <c r="AK6019" s="9">
        <f t="shared" si="1692"/>
        <v>0</v>
      </c>
      <c r="AL6019" s="9">
        <f t="shared" si="1692"/>
        <v>0</v>
      </c>
      <c r="AM6019" s="9">
        <f t="shared" si="1692"/>
        <v>0</v>
      </c>
      <c r="AN6019" s="9">
        <f t="shared" si="1692"/>
        <v>0</v>
      </c>
      <c r="AO6019" s="9">
        <f t="shared" si="1692"/>
        <v>0</v>
      </c>
      <c r="AP6019" s="9">
        <f t="shared" si="1692"/>
        <v>0</v>
      </c>
      <c r="AQ6019" s="9">
        <f t="shared" si="1692"/>
        <v>0</v>
      </c>
      <c r="AR6019" s="9">
        <f t="shared" si="1692"/>
        <v>0</v>
      </c>
      <c r="AS6019" s="9">
        <f t="shared" si="1692"/>
        <v>0</v>
      </c>
      <c r="AT6019" s="9">
        <f t="shared" si="1692"/>
        <v>0</v>
      </c>
      <c r="AU6019" s="9">
        <v>0</v>
      </c>
      <c r="AV6019" s="9">
        <v>0</v>
      </c>
      <c r="AW6019" s="9">
        <f t="shared" si="1691"/>
        <v>0</v>
      </c>
    </row>
    <row r="6020" spans="1:49">
      <c r="A6020" s="44" t="s">
        <v>797</v>
      </c>
      <c r="B6020" s="45" t="s">
        <v>1031</v>
      </c>
      <c r="C6020" s="45" t="s">
        <v>1666</v>
      </c>
      <c r="D6020" s="452" t="s">
        <v>3011</v>
      </c>
      <c r="E6020" s="367" t="s">
        <v>834</v>
      </c>
      <c r="F6020" s="50"/>
      <c r="G6020" s="468" t="s">
        <v>3076</v>
      </c>
      <c r="H6020" s="50" t="s">
        <v>2334</v>
      </c>
      <c r="I6020" s="42" t="s">
        <v>1165</v>
      </c>
      <c r="U6020" s="15">
        <v>0</v>
      </c>
      <c r="V6020" s="15">
        <v>0</v>
      </c>
      <c r="AH6020" s="15">
        <v>0</v>
      </c>
      <c r="AI6020" s="15">
        <v>0</v>
      </c>
      <c r="AU6020" s="15">
        <v>0</v>
      </c>
      <c r="AV6020" s="15">
        <v>0</v>
      </c>
      <c r="AW6020" s="15">
        <f t="shared" si="1691"/>
        <v>0</v>
      </c>
    </row>
    <row r="6021" spans="1:49">
      <c r="A6021" s="44" t="s">
        <v>797</v>
      </c>
      <c r="B6021" s="45" t="s">
        <v>1031</v>
      </c>
      <c r="C6021" s="45" t="s">
        <v>1666</v>
      </c>
      <c r="D6021" s="452" t="s">
        <v>3011</v>
      </c>
      <c r="E6021" s="367" t="s">
        <v>772</v>
      </c>
      <c r="F6021" s="50"/>
      <c r="G6021" s="468" t="s">
        <v>3076</v>
      </c>
      <c r="H6021" s="50" t="s">
        <v>2334</v>
      </c>
      <c r="I6021" s="42" t="s">
        <v>1227</v>
      </c>
      <c r="J6021" s="15">
        <f>SUM(J6022:J6026)</f>
        <v>0</v>
      </c>
      <c r="K6021" s="15">
        <f t="shared" ref="K6021:AT6021" si="1693">SUM(K6022:K6026)</f>
        <v>0</v>
      </c>
      <c r="L6021" s="15">
        <f t="shared" si="1693"/>
        <v>0</v>
      </c>
      <c r="M6021" s="15">
        <f t="shared" si="1693"/>
        <v>0</v>
      </c>
      <c r="N6021" s="15">
        <f t="shared" si="1693"/>
        <v>0</v>
      </c>
      <c r="O6021" s="15">
        <f t="shared" si="1693"/>
        <v>0</v>
      </c>
      <c r="P6021" s="15">
        <f t="shared" si="1693"/>
        <v>0</v>
      </c>
      <c r="Q6021" s="15">
        <f t="shared" si="1693"/>
        <v>0</v>
      </c>
      <c r="R6021" s="15">
        <f t="shared" si="1693"/>
        <v>0</v>
      </c>
      <c r="S6021" s="15">
        <f t="shared" si="1693"/>
        <v>0</v>
      </c>
      <c r="T6021" s="15">
        <f t="shared" si="1693"/>
        <v>0</v>
      </c>
      <c r="U6021" s="15">
        <v>0</v>
      </c>
      <c r="V6021" s="15">
        <v>0</v>
      </c>
      <c r="W6021" s="15">
        <f>SUM(W6022:W6026)</f>
        <v>0</v>
      </c>
      <c r="X6021" s="15">
        <f t="shared" si="1693"/>
        <v>0</v>
      </c>
      <c r="Y6021" s="15">
        <f t="shared" si="1693"/>
        <v>0</v>
      </c>
      <c r="Z6021" s="15">
        <f t="shared" si="1693"/>
        <v>0</v>
      </c>
      <c r="AA6021" s="15">
        <f t="shared" si="1693"/>
        <v>0</v>
      </c>
      <c r="AB6021" s="15">
        <f t="shared" si="1693"/>
        <v>0</v>
      </c>
      <c r="AC6021" s="15">
        <f t="shared" si="1693"/>
        <v>0</v>
      </c>
      <c r="AD6021" s="15">
        <f t="shared" si="1693"/>
        <v>0</v>
      </c>
      <c r="AE6021" s="15">
        <f t="shared" si="1693"/>
        <v>0</v>
      </c>
      <c r="AF6021" s="15">
        <f t="shared" si="1693"/>
        <v>0</v>
      </c>
      <c r="AG6021" s="15">
        <f t="shared" si="1693"/>
        <v>0</v>
      </c>
      <c r="AH6021" s="15">
        <v>0</v>
      </c>
      <c r="AI6021" s="15">
        <v>0</v>
      </c>
      <c r="AJ6021" s="15">
        <f>SUM(AJ6022:AJ6026)</f>
        <v>0</v>
      </c>
      <c r="AK6021" s="15">
        <f t="shared" si="1693"/>
        <v>0</v>
      </c>
      <c r="AL6021" s="15">
        <f t="shared" si="1693"/>
        <v>0</v>
      </c>
      <c r="AM6021" s="15">
        <f t="shared" si="1693"/>
        <v>0</v>
      </c>
      <c r="AN6021" s="15">
        <f t="shared" si="1693"/>
        <v>0</v>
      </c>
      <c r="AO6021" s="15">
        <f t="shared" si="1693"/>
        <v>0</v>
      </c>
      <c r="AP6021" s="15">
        <f t="shared" si="1693"/>
        <v>0</v>
      </c>
      <c r="AQ6021" s="15">
        <f t="shared" si="1693"/>
        <v>0</v>
      </c>
      <c r="AR6021" s="15">
        <f t="shared" si="1693"/>
        <v>0</v>
      </c>
      <c r="AS6021" s="15">
        <f t="shared" si="1693"/>
        <v>0</v>
      </c>
      <c r="AT6021" s="15">
        <f t="shared" si="1693"/>
        <v>0</v>
      </c>
      <c r="AU6021" s="15">
        <v>0</v>
      </c>
      <c r="AV6021" s="15">
        <v>0</v>
      </c>
      <c r="AW6021" s="15">
        <f t="shared" si="1691"/>
        <v>0</v>
      </c>
    </row>
    <row r="6022" spans="1:49" s="144" customFormat="1">
      <c r="A6022" s="44" t="s">
        <v>797</v>
      </c>
      <c r="B6022" s="45" t="s">
        <v>1031</v>
      </c>
      <c r="C6022" s="45" t="s">
        <v>1666</v>
      </c>
      <c r="D6022" s="452" t="s">
        <v>3011</v>
      </c>
      <c r="E6022" s="140" t="s">
        <v>850</v>
      </c>
      <c r="F6022" s="141" t="s">
        <v>1782</v>
      </c>
      <c r="G6022" s="468" t="s">
        <v>3076</v>
      </c>
      <c r="H6022" s="50" t="s">
        <v>2334</v>
      </c>
      <c r="I6022" s="142" t="s">
        <v>1119</v>
      </c>
      <c r="J6022" s="15"/>
      <c r="K6022" s="15"/>
      <c r="L6022" s="15"/>
      <c r="M6022" s="15"/>
      <c r="N6022" s="15"/>
      <c r="O6022" s="15"/>
      <c r="P6022" s="15"/>
      <c r="Q6022" s="15"/>
      <c r="R6022" s="15"/>
      <c r="S6022" s="15"/>
      <c r="T6022" s="15"/>
      <c r="U6022" s="15">
        <v>0</v>
      </c>
      <c r="V6022" s="15">
        <v>0</v>
      </c>
      <c r="W6022" s="15"/>
      <c r="X6022" s="15"/>
      <c r="Y6022" s="15"/>
      <c r="Z6022" s="15"/>
      <c r="AA6022" s="15"/>
      <c r="AB6022" s="15"/>
      <c r="AC6022" s="15"/>
      <c r="AD6022" s="15"/>
      <c r="AE6022" s="15"/>
      <c r="AF6022" s="15"/>
      <c r="AG6022" s="15"/>
      <c r="AH6022" s="15">
        <v>0</v>
      </c>
      <c r="AI6022" s="15">
        <v>0</v>
      </c>
      <c r="AJ6022" s="15"/>
      <c r="AK6022" s="15"/>
      <c r="AL6022" s="15"/>
      <c r="AM6022" s="15"/>
      <c r="AN6022" s="15"/>
      <c r="AO6022" s="15"/>
      <c r="AP6022" s="15"/>
      <c r="AQ6022" s="15"/>
      <c r="AR6022" s="15"/>
      <c r="AS6022" s="15"/>
      <c r="AT6022" s="15"/>
      <c r="AU6022" s="15">
        <v>0</v>
      </c>
      <c r="AV6022" s="15">
        <v>0</v>
      </c>
      <c r="AW6022" s="15">
        <f t="shared" si="1691"/>
        <v>0</v>
      </c>
    </row>
    <row r="6023" spans="1:49" s="144" customFormat="1">
      <c r="A6023" s="44" t="s">
        <v>797</v>
      </c>
      <c r="B6023" s="45" t="s">
        <v>1031</v>
      </c>
      <c r="C6023" s="45" t="s">
        <v>1666</v>
      </c>
      <c r="D6023" s="452" t="s">
        <v>3011</v>
      </c>
      <c r="E6023" s="140" t="s">
        <v>851</v>
      </c>
      <c r="F6023" s="141" t="s">
        <v>1783</v>
      </c>
      <c r="G6023" s="468" t="s">
        <v>3076</v>
      </c>
      <c r="H6023" s="50" t="s">
        <v>2334</v>
      </c>
      <c r="I6023" s="142" t="s">
        <v>1290</v>
      </c>
      <c r="J6023" s="15"/>
      <c r="K6023" s="15"/>
      <c r="L6023" s="15"/>
      <c r="M6023" s="15"/>
      <c r="N6023" s="15"/>
      <c r="O6023" s="15"/>
      <c r="P6023" s="15"/>
      <c r="Q6023" s="15"/>
      <c r="R6023" s="15"/>
      <c r="S6023" s="15"/>
      <c r="T6023" s="15"/>
      <c r="U6023" s="15">
        <v>0</v>
      </c>
      <c r="V6023" s="15">
        <v>0</v>
      </c>
      <c r="W6023" s="15"/>
      <c r="X6023" s="15"/>
      <c r="Y6023" s="15"/>
      <c r="Z6023" s="15"/>
      <c r="AA6023" s="15"/>
      <c r="AB6023" s="15"/>
      <c r="AC6023" s="15"/>
      <c r="AD6023" s="15"/>
      <c r="AE6023" s="15"/>
      <c r="AF6023" s="15"/>
      <c r="AG6023" s="15"/>
      <c r="AH6023" s="15">
        <v>0</v>
      </c>
      <c r="AI6023" s="15">
        <v>0</v>
      </c>
      <c r="AJ6023" s="15"/>
      <c r="AK6023" s="15"/>
      <c r="AL6023" s="15"/>
      <c r="AM6023" s="15"/>
      <c r="AN6023" s="15"/>
      <c r="AO6023" s="15"/>
      <c r="AP6023" s="15"/>
      <c r="AQ6023" s="15"/>
      <c r="AR6023" s="15"/>
      <c r="AS6023" s="15"/>
      <c r="AT6023" s="15"/>
      <c r="AU6023" s="15">
        <v>0</v>
      </c>
      <c r="AV6023" s="15">
        <v>0</v>
      </c>
      <c r="AW6023" s="15">
        <f t="shared" si="1691"/>
        <v>0</v>
      </c>
    </row>
    <row r="6024" spans="1:49" s="144" customFormat="1">
      <c r="A6024" s="44" t="s">
        <v>797</v>
      </c>
      <c r="B6024" s="45" t="s">
        <v>1031</v>
      </c>
      <c r="C6024" s="45" t="s">
        <v>1666</v>
      </c>
      <c r="D6024" s="452" t="s">
        <v>3011</v>
      </c>
      <c r="E6024" s="140" t="s">
        <v>852</v>
      </c>
      <c r="F6024" s="141" t="s">
        <v>1784</v>
      </c>
      <c r="G6024" s="468" t="s">
        <v>3076</v>
      </c>
      <c r="H6024" s="50" t="s">
        <v>2334</v>
      </c>
      <c r="I6024" s="142" t="s">
        <v>1733</v>
      </c>
      <c r="J6024" s="15"/>
      <c r="K6024" s="15"/>
      <c r="L6024" s="15"/>
      <c r="M6024" s="15"/>
      <c r="N6024" s="15"/>
      <c r="O6024" s="15"/>
      <c r="P6024" s="15"/>
      <c r="Q6024" s="15"/>
      <c r="R6024" s="15"/>
      <c r="S6024" s="15"/>
      <c r="T6024" s="15"/>
      <c r="U6024" s="15">
        <v>0</v>
      </c>
      <c r="V6024" s="15">
        <v>0</v>
      </c>
      <c r="W6024" s="15"/>
      <c r="X6024" s="15"/>
      <c r="Y6024" s="15"/>
      <c r="Z6024" s="15"/>
      <c r="AA6024" s="15"/>
      <c r="AB6024" s="15"/>
      <c r="AC6024" s="15"/>
      <c r="AD6024" s="15"/>
      <c r="AE6024" s="15"/>
      <c r="AF6024" s="15"/>
      <c r="AG6024" s="15"/>
      <c r="AH6024" s="15">
        <v>0</v>
      </c>
      <c r="AI6024" s="15">
        <v>0</v>
      </c>
      <c r="AJ6024" s="15"/>
      <c r="AK6024" s="15"/>
      <c r="AL6024" s="15"/>
      <c r="AM6024" s="15"/>
      <c r="AN6024" s="15"/>
      <c r="AO6024" s="15"/>
      <c r="AP6024" s="15"/>
      <c r="AQ6024" s="15"/>
      <c r="AR6024" s="15"/>
      <c r="AS6024" s="15"/>
      <c r="AT6024" s="15"/>
      <c r="AU6024" s="15">
        <v>0</v>
      </c>
      <c r="AV6024" s="15">
        <v>0</v>
      </c>
      <c r="AW6024" s="15">
        <f t="shared" si="1691"/>
        <v>0</v>
      </c>
    </row>
    <row r="6025" spans="1:49" s="144" customFormat="1">
      <c r="A6025" s="44" t="s">
        <v>797</v>
      </c>
      <c r="B6025" s="45" t="s">
        <v>1031</v>
      </c>
      <c r="C6025" s="45" t="s">
        <v>1666</v>
      </c>
      <c r="D6025" s="452" t="s">
        <v>3011</v>
      </c>
      <c r="E6025" s="140" t="s">
        <v>853</v>
      </c>
      <c r="F6025" s="141" t="s">
        <v>1785</v>
      </c>
      <c r="G6025" s="468" t="s">
        <v>3076</v>
      </c>
      <c r="H6025" s="50" t="s">
        <v>2334</v>
      </c>
      <c r="I6025" s="142" t="s">
        <v>1734</v>
      </c>
      <c r="J6025" s="15"/>
      <c r="K6025" s="15"/>
      <c r="L6025" s="15"/>
      <c r="M6025" s="15"/>
      <c r="N6025" s="15"/>
      <c r="O6025" s="15"/>
      <c r="P6025" s="15"/>
      <c r="Q6025" s="15"/>
      <c r="R6025" s="15"/>
      <c r="S6025" s="15"/>
      <c r="T6025" s="15"/>
      <c r="U6025" s="15">
        <v>0</v>
      </c>
      <c r="V6025" s="15">
        <v>0</v>
      </c>
      <c r="W6025" s="15"/>
      <c r="X6025" s="15"/>
      <c r="Y6025" s="15"/>
      <c r="Z6025" s="15"/>
      <c r="AA6025" s="15"/>
      <c r="AB6025" s="15"/>
      <c r="AC6025" s="15"/>
      <c r="AD6025" s="15"/>
      <c r="AE6025" s="15"/>
      <c r="AF6025" s="15"/>
      <c r="AG6025" s="15"/>
      <c r="AH6025" s="15">
        <v>0</v>
      </c>
      <c r="AI6025" s="15">
        <v>0</v>
      </c>
      <c r="AJ6025" s="15"/>
      <c r="AK6025" s="15"/>
      <c r="AL6025" s="15"/>
      <c r="AM6025" s="15"/>
      <c r="AN6025" s="15"/>
      <c r="AO6025" s="15"/>
      <c r="AP6025" s="15"/>
      <c r="AQ6025" s="15"/>
      <c r="AR6025" s="15"/>
      <c r="AS6025" s="15"/>
      <c r="AT6025" s="15"/>
      <c r="AU6025" s="15">
        <v>0</v>
      </c>
      <c r="AV6025" s="15">
        <v>0</v>
      </c>
      <c r="AW6025" s="15">
        <f t="shared" si="1691"/>
        <v>0</v>
      </c>
    </row>
    <row r="6026" spans="1:49" s="144" customFormat="1">
      <c r="A6026" s="44" t="s">
        <v>797</v>
      </c>
      <c r="B6026" s="45" t="s">
        <v>1031</v>
      </c>
      <c r="C6026" s="45" t="s">
        <v>1666</v>
      </c>
      <c r="D6026" s="452" t="s">
        <v>3011</v>
      </c>
      <c r="E6026" s="140" t="s">
        <v>854</v>
      </c>
      <c r="F6026" s="141" t="s">
        <v>1786</v>
      </c>
      <c r="G6026" s="468" t="s">
        <v>3076</v>
      </c>
      <c r="H6026" s="50" t="s">
        <v>2334</v>
      </c>
      <c r="I6026" s="142" t="s">
        <v>1735</v>
      </c>
      <c r="J6026" s="15"/>
      <c r="K6026" s="15"/>
      <c r="L6026" s="15"/>
      <c r="M6026" s="15"/>
      <c r="N6026" s="15"/>
      <c r="O6026" s="15"/>
      <c r="P6026" s="15"/>
      <c r="Q6026" s="15"/>
      <c r="R6026" s="15"/>
      <c r="S6026" s="15"/>
      <c r="T6026" s="15"/>
      <c r="U6026" s="15">
        <v>0</v>
      </c>
      <c r="V6026" s="15">
        <v>0</v>
      </c>
      <c r="W6026" s="15"/>
      <c r="X6026" s="15"/>
      <c r="Y6026" s="15"/>
      <c r="Z6026" s="15"/>
      <c r="AA6026" s="15"/>
      <c r="AB6026" s="15"/>
      <c r="AC6026" s="15"/>
      <c r="AD6026" s="15"/>
      <c r="AE6026" s="15"/>
      <c r="AF6026" s="15"/>
      <c r="AG6026" s="15"/>
      <c r="AH6026" s="15">
        <v>0</v>
      </c>
      <c r="AI6026" s="15">
        <v>0</v>
      </c>
      <c r="AJ6026" s="15"/>
      <c r="AK6026" s="15"/>
      <c r="AL6026" s="15"/>
      <c r="AM6026" s="15"/>
      <c r="AN6026" s="15"/>
      <c r="AO6026" s="15"/>
      <c r="AP6026" s="15"/>
      <c r="AQ6026" s="15"/>
      <c r="AR6026" s="15"/>
      <c r="AS6026" s="15"/>
      <c r="AT6026" s="15"/>
      <c r="AU6026" s="15">
        <v>0</v>
      </c>
      <c r="AV6026" s="15">
        <v>0</v>
      </c>
      <c r="AW6026" s="15">
        <f t="shared" si="1691"/>
        <v>0</v>
      </c>
    </row>
    <row r="6027" spans="1:49">
      <c r="A6027" s="44" t="s">
        <v>797</v>
      </c>
      <c r="B6027" s="45" t="s">
        <v>1031</v>
      </c>
      <c r="C6027" s="45" t="s">
        <v>1666</v>
      </c>
      <c r="D6027" s="452" t="s">
        <v>3011</v>
      </c>
      <c r="E6027" s="213" t="s">
        <v>773</v>
      </c>
      <c r="F6027" s="65"/>
      <c r="G6027" s="65"/>
      <c r="H6027" s="65"/>
      <c r="I6027" s="260" t="s">
        <v>1362</v>
      </c>
      <c r="J6027" s="9">
        <f>SUM(J6028)</f>
        <v>0</v>
      </c>
      <c r="K6027" s="9">
        <f t="shared" ref="K6027:AT6027" si="1694">SUM(K6028)</f>
        <v>0</v>
      </c>
      <c r="L6027" s="9">
        <f t="shared" si="1694"/>
        <v>0</v>
      </c>
      <c r="M6027" s="9">
        <f t="shared" si="1694"/>
        <v>0</v>
      </c>
      <c r="N6027" s="9">
        <f t="shared" si="1694"/>
        <v>0</v>
      </c>
      <c r="O6027" s="9">
        <f t="shared" si="1694"/>
        <v>0</v>
      </c>
      <c r="P6027" s="9">
        <f t="shared" si="1694"/>
        <v>0</v>
      </c>
      <c r="Q6027" s="9">
        <f t="shared" si="1694"/>
        <v>0</v>
      </c>
      <c r="R6027" s="9">
        <f t="shared" si="1694"/>
        <v>0</v>
      </c>
      <c r="S6027" s="9">
        <f t="shared" si="1694"/>
        <v>0</v>
      </c>
      <c r="T6027" s="9">
        <f t="shared" si="1694"/>
        <v>0</v>
      </c>
      <c r="U6027" s="9">
        <v>0</v>
      </c>
      <c r="V6027" s="9">
        <v>0</v>
      </c>
      <c r="W6027" s="9">
        <f>SUM(W6028)</f>
        <v>0</v>
      </c>
      <c r="X6027" s="9">
        <f t="shared" si="1694"/>
        <v>0</v>
      </c>
      <c r="Y6027" s="9">
        <f t="shared" si="1694"/>
        <v>0</v>
      </c>
      <c r="Z6027" s="9">
        <f t="shared" si="1694"/>
        <v>0</v>
      </c>
      <c r="AA6027" s="9">
        <f t="shared" si="1694"/>
        <v>0</v>
      </c>
      <c r="AB6027" s="9">
        <f t="shared" si="1694"/>
        <v>0</v>
      </c>
      <c r="AC6027" s="9">
        <f t="shared" si="1694"/>
        <v>0</v>
      </c>
      <c r="AD6027" s="9">
        <f t="shared" si="1694"/>
        <v>0</v>
      </c>
      <c r="AE6027" s="9">
        <f t="shared" si="1694"/>
        <v>0</v>
      </c>
      <c r="AF6027" s="9">
        <f t="shared" si="1694"/>
        <v>0</v>
      </c>
      <c r="AG6027" s="9">
        <f t="shared" si="1694"/>
        <v>0</v>
      </c>
      <c r="AH6027" s="9">
        <v>0</v>
      </c>
      <c r="AI6027" s="9">
        <v>0</v>
      </c>
      <c r="AJ6027" s="9">
        <f>SUM(AJ6028)</f>
        <v>0</v>
      </c>
      <c r="AK6027" s="9">
        <f t="shared" si="1694"/>
        <v>0</v>
      </c>
      <c r="AL6027" s="9">
        <f t="shared" si="1694"/>
        <v>0</v>
      </c>
      <c r="AM6027" s="9">
        <f t="shared" si="1694"/>
        <v>0</v>
      </c>
      <c r="AN6027" s="9">
        <f t="shared" si="1694"/>
        <v>0</v>
      </c>
      <c r="AO6027" s="9">
        <f t="shared" si="1694"/>
        <v>0</v>
      </c>
      <c r="AP6027" s="9">
        <f t="shared" si="1694"/>
        <v>0</v>
      </c>
      <c r="AQ6027" s="9">
        <f t="shared" si="1694"/>
        <v>0</v>
      </c>
      <c r="AR6027" s="9">
        <f t="shared" si="1694"/>
        <v>0</v>
      </c>
      <c r="AS6027" s="9">
        <f t="shared" si="1694"/>
        <v>0</v>
      </c>
      <c r="AT6027" s="9">
        <f t="shared" si="1694"/>
        <v>0</v>
      </c>
      <c r="AU6027" s="9">
        <v>0</v>
      </c>
      <c r="AV6027" s="9">
        <v>0</v>
      </c>
      <c r="AW6027" s="9">
        <f t="shared" si="1691"/>
        <v>0</v>
      </c>
    </row>
    <row r="6028" spans="1:49">
      <c r="A6028" s="44" t="s">
        <v>797</v>
      </c>
      <c r="B6028" s="45" t="s">
        <v>1031</v>
      </c>
      <c r="C6028" s="45" t="s">
        <v>1666</v>
      </c>
      <c r="D6028" s="452" t="s">
        <v>3011</v>
      </c>
      <c r="E6028" s="367" t="s">
        <v>785</v>
      </c>
      <c r="F6028" s="50"/>
      <c r="G6028" s="468" t="s">
        <v>3076</v>
      </c>
      <c r="H6028" s="50" t="s">
        <v>2334</v>
      </c>
      <c r="I6028" s="42" t="s">
        <v>1363</v>
      </c>
      <c r="U6028" s="15">
        <v>0</v>
      </c>
      <c r="V6028" s="15">
        <v>0</v>
      </c>
      <c r="AH6028" s="15">
        <v>0</v>
      </c>
      <c r="AI6028" s="15">
        <v>0</v>
      </c>
      <c r="AU6028" s="15">
        <v>0</v>
      </c>
      <c r="AV6028" s="15">
        <v>0</v>
      </c>
      <c r="AW6028" s="15">
        <f t="shared" si="1691"/>
        <v>0</v>
      </c>
    </row>
    <row r="6029" spans="1:49">
      <c r="A6029" s="44" t="s">
        <v>797</v>
      </c>
      <c r="B6029" s="45" t="s">
        <v>1031</v>
      </c>
      <c r="C6029" s="45" t="s">
        <v>1666</v>
      </c>
      <c r="D6029" s="452" t="s">
        <v>3011</v>
      </c>
      <c r="E6029" s="213" t="s">
        <v>1364</v>
      </c>
      <c r="F6029" s="65"/>
      <c r="G6029" s="65"/>
      <c r="H6029" s="65"/>
      <c r="I6029" s="260" t="s">
        <v>2104</v>
      </c>
      <c r="J6029" s="9">
        <f>SUM(J6030:J6039)</f>
        <v>65000</v>
      </c>
      <c r="K6029" s="9">
        <f t="shared" ref="K6029:AT6029" si="1695">SUM(K6030:K6039)</f>
        <v>11000</v>
      </c>
      <c r="L6029" s="9">
        <f t="shared" si="1695"/>
        <v>4000</v>
      </c>
      <c r="M6029" s="9">
        <f t="shared" si="1695"/>
        <v>6000</v>
      </c>
      <c r="N6029" s="9">
        <f t="shared" si="1695"/>
        <v>6070</v>
      </c>
      <c r="O6029" s="9">
        <f t="shared" si="1695"/>
        <v>6485</v>
      </c>
      <c r="P6029" s="9">
        <f t="shared" si="1695"/>
        <v>8000</v>
      </c>
      <c r="Q6029" s="9">
        <f t="shared" si="1695"/>
        <v>3407</v>
      </c>
      <c r="R6029" s="9">
        <f t="shared" si="1695"/>
        <v>0</v>
      </c>
      <c r="S6029" s="9">
        <f t="shared" si="1695"/>
        <v>1182</v>
      </c>
      <c r="T6029" s="9">
        <f t="shared" si="1695"/>
        <v>1640</v>
      </c>
      <c r="U6029" s="9">
        <v>47784</v>
      </c>
      <c r="V6029" s="9">
        <v>17216</v>
      </c>
      <c r="W6029" s="9">
        <f>SUM(W6030:W6039)</f>
        <v>0</v>
      </c>
      <c r="X6029" s="9">
        <f t="shared" si="1695"/>
        <v>0</v>
      </c>
      <c r="Y6029" s="9">
        <f t="shared" si="1695"/>
        <v>0</v>
      </c>
      <c r="Z6029" s="9">
        <f t="shared" si="1695"/>
        <v>0</v>
      </c>
      <c r="AA6029" s="9">
        <f t="shared" si="1695"/>
        <v>0</v>
      </c>
      <c r="AB6029" s="9">
        <f t="shared" si="1695"/>
        <v>0</v>
      </c>
      <c r="AC6029" s="9">
        <f t="shared" si="1695"/>
        <v>0</v>
      </c>
      <c r="AD6029" s="9">
        <f t="shared" si="1695"/>
        <v>0</v>
      </c>
      <c r="AE6029" s="9">
        <f t="shared" si="1695"/>
        <v>0</v>
      </c>
      <c r="AF6029" s="9">
        <f t="shared" si="1695"/>
        <v>0</v>
      </c>
      <c r="AG6029" s="9">
        <f t="shared" si="1695"/>
        <v>0</v>
      </c>
      <c r="AH6029" s="9">
        <v>0</v>
      </c>
      <c r="AI6029" s="9">
        <v>0</v>
      </c>
      <c r="AJ6029" s="9">
        <f>SUM(AJ6030:AJ6039)</f>
        <v>0</v>
      </c>
      <c r="AK6029" s="9">
        <f t="shared" si="1695"/>
        <v>0</v>
      </c>
      <c r="AL6029" s="9">
        <f t="shared" si="1695"/>
        <v>0</v>
      </c>
      <c r="AM6029" s="9">
        <f t="shared" si="1695"/>
        <v>0</v>
      </c>
      <c r="AN6029" s="9">
        <f t="shared" si="1695"/>
        <v>0</v>
      </c>
      <c r="AO6029" s="9">
        <f t="shared" si="1695"/>
        <v>0</v>
      </c>
      <c r="AP6029" s="9">
        <f t="shared" si="1695"/>
        <v>0</v>
      </c>
      <c r="AQ6029" s="9">
        <f t="shared" si="1695"/>
        <v>0</v>
      </c>
      <c r="AR6029" s="9">
        <f t="shared" si="1695"/>
        <v>0</v>
      </c>
      <c r="AS6029" s="9">
        <f t="shared" si="1695"/>
        <v>0</v>
      </c>
      <c r="AT6029" s="9">
        <f t="shared" si="1695"/>
        <v>0</v>
      </c>
      <c r="AU6029" s="9">
        <v>0</v>
      </c>
      <c r="AV6029" s="9">
        <v>0</v>
      </c>
      <c r="AW6029" s="9">
        <f t="shared" si="1691"/>
        <v>47784</v>
      </c>
    </row>
    <row r="6030" spans="1:49">
      <c r="A6030" s="44" t="s">
        <v>797</v>
      </c>
      <c r="B6030" s="45" t="s">
        <v>1031</v>
      </c>
      <c r="C6030" s="45" t="s">
        <v>1666</v>
      </c>
      <c r="D6030" s="452" t="s">
        <v>3011</v>
      </c>
      <c r="E6030" s="367" t="s">
        <v>786</v>
      </c>
      <c r="F6030" s="50"/>
      <c r="G6030" s="468" t="s">
        <v>3076</v>
      </c>
      <c r="H6030" s="50" t="s">
        <v>2334</v>
      </c>
      <c r="I6030" s="42" t="s">
        <v>1191</v>
      </c>
      <c r="J6030" s="15">
        <v>7000</v>
      </c>
      <c r="K6030" s="15">
        <v>2500</v>
      </c>
      <c r="M6030" s="15">
        <v>1500</v>
      </c>
      <c r="N6030" s="15">
        <v>1000</v>
      </c>
      <c r="O6030" s="15">
        <v>1000</v>
      </c>
      <c r="P6030" s="15">
        <v>1000</v>
      </c>
      <c r="U6030" s="15">
        <v>7000</v>
      </c>
      <c r="V6030" s="15">
        <v>0</v>
      </c>
      <c r="AH6030" s="15">
        <v>0</v>
      </c>
      <c r="AI6030" s="15">
        <v>0</v>
      </c>
      <c r="AU6030" s="15">
        <v>0</v>
      </c>
      <c r="AV6030" s="15">
        <v>0</v>
      </c>
      <c r="AW6030" s="15">
        <f t="shared" si="1691"/>
        <v>7000</v>
      </c>
    </row>
    <row r="6031" spans="1:49">
      <c r="A6031" s="44" t="s">
        <v>797</v>
      </c>
      <c r="B6031" s="45" t="s">
        <v>1031</v>
      </c>
      <c r="C6031" s="45" t="s">
        <v>1666</v>
      </c>
      <c r="D6031" s="452" t="s">
        <v>3011</v>
      </c>
      <c r="E6031" s="367" t="s">
        <v>1528</v>
      </c>
      <c r="F6031" s="50"/>
      <c r="G6031" s="468" t="s">
        <v>3076</v>
      </c>
      <c r="H6031" s="50" t="s">
        <v>2334</v>
      </c>
      <c r="I6031" s="42" t="s">
        <v>989</v>
      </c>
      <c r="U6031" s="15">
        <v>0</v>
      </c>
      <c r="V6031" s="15">
        <v>0</v>
      </c>
      <c r="AH6031" s="15">
        <v>0</v>
      </c>
      <c r="AI6031" s="15">
        <v>0</v>
      </c>
      <c r="AU6031" s="15">
        <v>0</v>
      </c>
      <c r="AV6031" s="15">
        <v>0</v>
      </c>
      <c r="AW6031" s="15">
        <f t="shared" si="1691"/>
        <v>0</v>
      </c>
    </row>
    <row r="6032" spans="1:49">
      <c r="A6032" s="44" t="s">
        <v>797</v>
      </c>
      <c r="B6032" s="45" t="s">
        <v>1031</v>
      </c>
      <c r="C6032" s="45" t="s">
        <v>1666</v>
      </c>
      <c r="D6032" s="452" t="s">
        <v>3011</v>
      </c>
      <c r="E6032" s="367" t="s">
        <v>1679</v>
      </c>
      <c r="F6032" s="50"/>
      <c r="G6032" s="468" t="s">
        <v>3076</v>
      </c>
      <c r="H6032" s="50" t="s">
        <v>2334</v>
      </c>
      <c r="I6032" s="42" t="s">
        <v>1048</v>
      </c>
      <c r="U6032" s="15">
        <v>0</v>
      </c>
      <c r="V6032" s="15">
        <v>0</v>
      </c>
      <c r="AH6032" s="15">
        <v>0</v>
      </c>
      <c r="AI6032" s="15">
        <v>0</v>
      </c>
      <c r="AU6032" s="15">
        <v>0</v>
      </c>
      <c r="AV6032" s="15">
        <v>0</v>
      </c>
      <c r="AW6032" s="15">
        <f t="shared" si="1691"/>
        <v>0</v>
      </c>
    </row>
    <row r="6033" spans="1:49">
      <c r="A6033" s="44" t="s">
        <v>797</v>
      </c>
      <c r="B6033" s="45" t="s">
        <v>1031</v>
      </c>
      <c r="C6033" s="45" t="s">
        <v>1666</v>
      </c>
      <c r="D6033" s="452" t="s">
        <v>3011</v>
      </c>
      <c r="E6033" s="367" t="s">
        <v>787</v>
      </c>
      <c r="F6033" s="50"/>
      <c r="G6033" s="468" t="s">
        <v>3076</v>
      </c>
      <c r="H6033" s="50" t="s">
        <v>2334</v>
      </c>
      <c r="I6033" s="42" t="s">
        <v>2078</v>
      </c>
      <c r="J6033" s="15">
        <v>4000</v>
      </c>
      <c r="K6033" s="15">
        <v>500</v>
      </c>
      <c r="M6033" s="15">
        <v>500</v>
      </c>
      <c r="O6033" s="15">
        <v>1000</v>
      </c>
      <c r="P6033" s="15">
        <v>1000</v>
      </c>
      <c r="Q6033" s="15">
        <v>1000</v>
      </c>
      <c r="U6033" s="15">
        <v>4000</v>
      </c>
      <c r="V6033" s="15">
        <v>0</v>
      </c>
      <c r="AH6033" s="15">
        <v>0</v>
      </c>
      <c r="AI6033" s="15">
        <v>0</v>
      </c>
      <c r="AU6033" s="15">
        <v>0</v>
      </c>
      <c r="AV6033" s="15">
        <v>0</v>
      </c>
      <c r="AW6033" s="15">
        <f t="shared" si="1691"/>
        <v>4000</v>
      </c>
    </row>
    <row r="6034" spans="1:49">
      <c r="A6034" s="44" t="s">
        <v>797</v>
      </c>
      <c r="B6034" s="45" t="s">
        <v>1031</v>
      </c>
      <c r="C6034" s="45" t="s">
        <v>1666</v>
      </c>
      <c r="D6034" s="452" t="s">
        <v>3011</v>
      </c>
      <c r="E6034" s="367" t="s">
        <v>1116</v>
      </c>
      <c r="F6034" s="50"/>
      <c r="G6034" s="468" t="s">
        <v>3076</v>
      </c>
      <c r="H6034" s="50" t="s">
        <v>2334</v>
      </c>
      <c r="I6034" s="42" t="s">
        <v>1487</v>
      </c>
      <c r="U6034" s="15">
        <v>0</v>
      </c>
      <c r="V6034" s="15">
        <v>0</v>
      </c>
      <c r="AH6034" s="15">
        <v>0</v>
      </c>
      <c r="AI6034" s="15">
        <v>0</v>
      </c>
      <c r="AU6034" s="15">
        <v>0</v>
      </c>
      <c r="AV6034" s="15">
        <v>0</v>
      </c>
      <c r="AW6034" s="15">
        <f t="shared" si="1691"/>
        <v>0</v>
      </c>
    </row>
    <row r="6035" spans="1:49">
      <c r="A6035" s="44" t="s">
        <v>797</v>
      </c>
      <c r="B6035" s="45" t="s">
        <v>1031</v>
      </c>
      <c r="C6035" s="45" t="s">
        <v>1666</v>
      </c>
      <c r="D6035" s="452" t="s">
        <v>3011</v>
      </c>
      <c r="E6035" s="367" t="s">
        <v>1703</v>
      </c>
      <c r="F6035" s="50"/>
      <c r="G6035" s="468" t="s">
        <v>3076</v>
      </c>
      <c r="H6035" s="50" t="s">
        <v>2334</v>
      </c>
      <c r="I6035" s="42" t="s">
        <v>1047</v>
      </c>
      <c r="U6035" s="15">
        <v>0</v>
      </c>
      <c r="V6035" s="15">
        <v>0</v>
      </c>
      <c r="AH6035" s="15">
        <v>0</v>
      </c>
      <c r="AI6035" s="15">
        <v>0</v>
      </c>
      <c r="AU6035" s="15">
        <v>0</v>
      </c>
      <c r="AV6035" s="15">
        <v>0</v>
      </c>
      <c r="AW6035" s="15">
        <f t="shared" si="1691"/>
        <v>0</v>
      </c>
    </row>
    <row r="6036" spans="1:49">
      <c r="A6036" s="44" t="s">
        <v>797</v>
      </c>
      <c r="B6036" s="45" t="s">
        <v>1031</v>
      </c>
      <c r="C6036" s="45" t="s">
        <v>1666</v>
      </c>
      <c r="D6036" s="452" t="s">
        <v>3011</v>
      </c>
      <c r="E6036" s="367" t="s">
        <v>826</v>
      </c>
      <c r="F6036" s="50"/>
      <c r="G6036" s="468" t="s">
        <v>3076</v>
      </c>
      <c r="H6036" s="50" t="s">
        <v>2334</v>
      </c>
      <c r="I6036" s="42" t="s">
        <v>935</v>
      </c>
      <c r="J6036" s="15">
        <v>6000</v>
      </c>
      <c r="K6036" s="15">
        <v>3000</v>
      </c>
      <c r="M6036" s="15">
        <v>500</v>
      </c>
      <c r="O6036" s="15">
        <v>1500</v>
      </c>
      <c r="P6036" s="15">
        <v>1000</v>
      </c>
      <c r="U6036" s="15">
        <v>6000</v>
      </c>
      <c r="V6036" s="15">
        <v>0</v>
      </c>
      <c r="AH6036" s="15">
        <v>0</v>
      </c>
      <c r="AI6036" s="15">
        <v>0</v>
      </c>
      <c r="AU6036" s="15">
        <v>0</v>
      </c>
      <c r="AV6036" s="15">
        <v>0</v>
      </c>
      <c r="AW6036" s="15">
        <f t="shared" si="1691"/>
        <v>6000</v>
      </c>
    </row>
    <row r="6037" spans="1:49">
      <c r="A6037" s="44" t="s">
        <v>797</v>
      </c>
      <c r="B6037" s="45" t="s">
        <v>1031</v>
      </c>
      <c r="C6037" s="45" t="s">
        <v>1666</v>
      </c>
      <c r="D6037" s="452" t="s">
        <v>3011</v>
      </c>
      <c r="E6037" s="367" t="s">
        <v>1115</v>
      </c>
      <c r="F6037" s="50"/>
      <c r="G6037" s="468" t="s">
        <v>3076</v>
      </c>
      <c r="H6037" s="50" t="s">
        <v>2334</v>
      </c>
      <c r="I6037" s="42" t="s">
        <v>990</v>
      </c>
      <c r="J6037" s="15">
        <v>3000</v>
      </c>
      <c r="P6037" s="15">
        <v>1000</v>
      </c>
      <c r="Q6037" s="15">
        <v>1500</v>
      </c>
      <c r="S6037" s="15">
        <v>40</v>
      </c>
      <c r="U6037" s="15">
        <v>2540</v>
      </c>
      <c r="V6037" s="15">
        <v>460</v>
      </c>
      <c r="AH6037" s="15">
        <v>0</v>
      </c>
      <c r="AI6037" s="15">
        <v>0</v>
      </c>
      <c r="AU6037" s="15">
        <v>0</v>
      </c>
      <c r="AV6037" s="15">
        <v>0</v>
      </c>
      <c r="AW6037" s="15">
        <f t="shared" si="1691"/>
        <v>2540</v>
      </c>
    </row>
    <row r="6038" spans="1:49">
      <c r="A6038" s="44" t="s">
        <v>797</v>
      </c>
      <c r="B6038" s="45" t="s">
        <v>1031</v>
      </c>
      <c r="C6038" s="45" t="s">
        <v>1666</v>
      </c>
      <c r="D6038" s="452" t="s">
        <v>3011</v>
      </c>
      <c r="E6038" s="367" t="s">
        <v>1677</v>
      </c>
      <c r="F6038" s="50"/>
      <c r="G6038" s="468" t="s">
        <v>3076</v>
      </c>
      <c r="H6038" s="50" t="s">
        <v>2334</v>
      </c>
      <c r="I6038" s="42" t="s">
        <v>2325</v>
      </c>
      <c r="J6038" s="15">
        <v>45000</v>
      </c>
      <c r="K6038" s="15">
        <v>5000</v>
      </c>
      <c r="L6038" s="15">
        <v>4000</v>
      </c>
      <c r="M6038" s="15">
        <v>3500</v>
      </c>
      <c r="N6038" s="15">
        <v>5070</v>
      </c>
      <c r="O6038" s="15">
        <v>2985</v>
      </c>
      <c r="P6038" s="15">
        <v>4000</v>
      </c>
      <c r="Q6038" s="15">
        <v>907</v>
      </c>
      <c r="S6038" s="15">
        <v>1142</v>
      </c>
      <c r="T6038" s="15">
        <v>1640</v>
      </c>
      <c r="U6038" s="15">
        <v>28244</v>
      </c>
      <c r="V6038" s="15">
        <v>16756</v>
      </c>
      <c r="AH6038" s="15">
        <v>0</v>
      </c>
      <c r="AI6038" s="15">
        <v>0</v>
      </c>
      <c r="AU6038" s="15">
        <v>0</v>
      </c>
      <c r="AV6038" s="15">
        <v>0</v>
      </c>
      <c r="AW6038" s="15">
        <f t="shared" si="1691"/>
        <v>28244</v>
      </c>
    </row>
    <row r="6039" spans="1:49">
      <c r="A6039" s="44" t="s">
        <v>797</v>
      </c>
      <c r="B6039" s="45" t="s">
        <v>1031</v>
      </c>
      <c r="C6039" s="45" t="s">
        <v>1666</v>
      </c>
      <c r="D6039" s="452" t="s">
        <v>3011</v>
      </c>
      <c r="E6039" s="367" t="s">
        <v>1677</v>
      </c>
      <c r="F6039" s="50" t="s">
        <v>1787</v>
      </c>
      <c r="G6039" s="468" t="s">
        <v>3076</v>
      </c>
      <c r="H6039" s="50" t="s">
        <v>2334</v>
      </c>
      <c r="I6039" s="42" t="s">
        <v>25</v>
      </c>
      <c r="U6039" s="15">
        <v>0</v>
      </c>
      <c r="V6039" s="15">
        <v>0</v>
      </c>
      <c r="AH6039" s="15">
        <v>0</v>
      </c>
      <c r="AI6039" s="15">
        <v>0</v>
      </c>
      <c r="AU6039" s="15">
        <v>0</v>
      </c>
      <c r="AV6039" s="15">
        <v>0</v>
      </c>
      <c r="AW6039" s="15">
        <f t="shared" si="1691"/>
        <v>0</v>
      </c>
    </row>
    <row r="6040" spans="1:49" s="52" customFormat="1">
      <c r="A6040" s="41"/>
      <c r="B6040" s="345"/>
      <c r="C6040" s="345"/>
      <c r="D6040" s="369"/>
      <c r="E6040" s="213"/>
      <c r="F6040" s="65"/>
      <c r="G6040" s="65"/>
      <c r="H6040" s="65"/>
      <c r="I6040" s="49" t="s">
        <v>3</v>
      </c>
      <c r="J6040" s="6">
        <f>SUM(J6041)</f>
        <v>0</v>
      </c>
      <c r="K6040" s="6">
        <f t="shared" ref="K6040:AT6041" si="1696">SUM(K6041)</f>
        <v>0</v>
      </c>
      <c r="L6040" s="6">
        <f t="shared" si="1696"/>
        <v>0</v>
      </c>
      <c r="M6040" s="6">
        <f t="shared" si="1696"/>
        <v>0</v>
      </c>
      <c r="N6040" s="6">
        <f t="shared" si="1696"/>
        <v>0</v>
      </c>
      <c r="O6040" s="6">
        <f t="shared" si="1696"/>
        <v>0</v>
      </c>
      <c r="P6040" s="6">
        <f t="shared" si="1696"/>
        <v>0</v>
      </c>
      <c r="Q6040" s="6">
        <f t="shared" si="1696"/>
        <v>0</v>
      </c>
      <c r="R6040" s="6">
        <f t="shared" si="1696"/>
        <v>0</v>
      </c>
      <c r="S6040" s="6">
        <f t="shared" si="1696"/>
        <v>0</v>
      </c>
      <c r="T6040" s="6">
        <f t="shared" si="1696"/>
        <v>0</v>
      </c>
      <c r="U6040" s="6">
        <v>0</v>
      </c>
      <c r="V6040" s="6">
        <v>0</v>
      </c>
      <c r="W6040" s="6">
        <f>SUM(W6041)</f>
        <v>0</v>
      </c>
      <c r="X6040" s="6">
        <f t="shared" si="1696"/>
        <v>0</v>
      </c>
      <c r="Y6040" s="6">
        <f t="shared" si="1696"/>
        <v>0</v>
      </c>
      <c r="Z6040" s="6">
        <f t="shared" si="1696"/>
        <v>0</v>
      </c>
      <c r="AA6040" s="6">
        <f t="shared" si="1696"/>
        <v>0</v>
      </c>
      <c r="AB6040" s="6">
        <f t="shared" si="1696"/>
        <v>0</v>
      </c>
      <c r="AC6040" s="6">
        <f t="shared" si="1696"/>
        <v>0</v>
      </c>
      <c r="AD6040" s="6">
        <f t="shared" si="1696"/>
        <v>0</v>
      </c>
      <c r="AE6040" s="6">
        <f t="shared" si="1696"/>
        <v>0</v>
      </c>
      <c r="AF6040" s="6">
        <f t="shared" si="1696"/>
        <v>0</v>
      </c>
      <c r="AG6040" s="6">
        <f t="shared" si="1696"/>
        <v>0</v>
      </c>
      <c r="AH6040" s="6">
        <v>0</v>
      </c>
      <c r="AI6040" s="6">
        <v>0</v>
      </c>
      <c r="AJ6040" s="6">
        <f>SUM(AJ6041)</f>
        <v>0</v>
      </c>
      <c r="AK6040" s="6">
        <f t="shared" si="1696"/>
        <v>0</v>
      </c>
      <c r="AL6040" s="6">
        <f t="shared" si="1696"/>
        <v>0</v>
      </c>
      <c r="AM6040" s="6">
        <f t="shared" si="1696"/>
        <v>0</v>
      </c>
      <c r="AN6040" s="6">
        <f t="shared" si="1696"/>
        <v>0</v>
      </c>
      <c r="AO6040" s="6">
        <f t="shared" si="1696"/>
        <v>0</v>
      </c>
      <c r="AP6040" s="6">
        <f t="shared" si="1696"/>
        <v>0</v>
      </c>
      <c r="AQ6040" s="6">
        <f t="shared" si="1696"/>
        <v>0</v>
      </c>
      <c r="AR6040" s="6">
        <f t="shared" si="1696"/>
        <v>0</v>
      </c>
      <c r="AS6040" s="6">
        <f t="shared" si="1696"/>
        <v>0</v>
      </c>
      <c r="AT6040" s="6">
        <f t="shared" si="1696"/>
        <v>0</v>
      </c>
      <c r="AU6040" s="6">
        <v>0</v>
      </c>
      <c r="AV6040" s="6">
        <v>0</v>
      </c>
      <c r="AW6040" s="6">
        <f t="shared" si="1691"/>
        <v>0</v>
      </c>
    </row>
    <row r="6041" spans="1:49" s="52" customFormat="1">
      <c r="A6041" s="44" t="s">
        <v>797</v>
      </c>
      <c r="B6041" s="45" t="s">
        <v>1031</v>
      </c>
      <c r="C6041" s="45" t="s">
        <v>1666</v>
      </c>
      <c r="D6041" s="452" t="s">
        <v>3011</v>
      </c>
      <c r="E6041" s="213" t="s">
        <v>833</v>
      </c>
      <c r="F6041" s="65"/>
      <c r="G6041" s="65"/>
      <c r="H6041" s="65"/>
      <c r="I6041" s="53" t="s">
        <v>1</v>
      </c>
      <c r="J6041" s="200">
        <f>SUM(J6042)</f>
        <v>0</v>
      </c>
      <c r="K6041" s="200">
        <f t="shared" si="1696"/>
        <v>0</v>
      </c>
      <c r="L6041" s="200">
        <f t="shared" si="1696"/>
        <v>0</v>
      </c>
      <c r="M6041" s="200">
        <f t="shared" si="1696"/>
        <v>0</v>
      </c>
      <c r="N6041" s="200">
        <f t="shared" si="1696"/>
        <v>0</v>
      </c>
      <c r="O6041" s="200">
        <f t="shared" si="1696"/>
        <v>0</v>
      </c>
      <c r="P6041" s="200">
        <f t="shared" si="1696"/>
        <v>0</v>
      </c>
      <c r="Q6041" s="200">
        <f t="shared" si="1696"/>
        <v>0</v>
      </c>
      <c r="R6041" s="200">
        <f t="shared" si="1696"/>
        <v>0</v>
      </c>
      <c r="S6041" s="200">
        <f t="shared" si="1696"/>
        <v>0</v>
      </c>
      <c r="T6041" s="200">
        <f t="shared" si="1696"/>
        <v>0</v>
      </c>
      <c r="U6041" s="200">
        <v>0</v>
      </c>
      <c r="V6041" s="200">
        <v>0</v>
      </c>
      <c r="W6041" s="200">
        <f>SUM(W6042)</f>
        <v>0</v>
      </c>
      <c r="X6041" s="200">
        <f t="shared" si="1696"/>
        <v>0</v>
      </c>
      <c r="Y6041" s="200">
        <f t="shared" si="1696"/>
        <v>0</v>
      </c>
      <c r="Z6041" s="200">
        <f t="shared" si="1696"/>
        <v>0</v>
      </c>
      <c r="AA6041" s="200">
        <f t="shared" si="1696"/>
        <v>0</v>
      </c>
      <c r="AB6041" s="200">
        <f t="shared" si="1696"/>
        <v>0</v>
      </c>
      <c r="AC6041" s="200">
        <f t="shared" si="1696"/>
        <v>0</v>
      </c>
      <c r="AD6041" s="200">
        <f t="shared" si="1696"/>
        <v>0</v>
      </c>
      <c r="AE6041" s="200">
        <f t="shared" si="1696"/>
        <v>0</v>
      </c>
      <c r="AF6041" s="200">
        <f t="shared" si="1696"/>
        <v>0</v>
      </c>
      <c r="AG6041" s="200">
        <f t="shared" si="1696"/>
        <v>0</v>
      </c>
      <c r="AH6041" s="200">
        <v>0</v>
      </c>
      <c r="AI6041" s="200">
        <v>0</v>
      </c>
      <c r="AJ6041" s="200">
        <f>SUM(AJ6042)</f>
        <v>0</v>
      </c>
      <c r="AK6041" s="200">
        <f t="shared" si="1696"/>
        <v>0</v>
      </c>
      <c r="AL6041" s="200">
        <f t="shared" si="1696"/>
        <v>0</v>
      </c>
      <c r="AM6041" s="200">
        <f t="shared" si="1696"/>
        <v>0</v>
      </c>
      <c r="AN6041" s="200">
        <f t="shared" si="1696"/>
        <v>0</v>
      </c>
      <c r="AO6041" s="200">
        <f t="shared" si="1696"/>
        <v>0</v>
      </c>
      <c r="AP6041" s="200">
        <f t="shared" si="1696"/>
        <v>0</v>
      </c>
      <c r="AQ6041" s="200">
        <f t="shared" si="1696"/>
        <v>0</v>
      </c>
      <c r="AR6041" s="200">
        <f t="shared" si="1696"/>
        <v>0</v>
      </c>
      <c r="AS6041" s="200">
        <f t="shared" si="1696"/>
        <v>0</v>
      </c>
      <c r="AT6041" s="200">
        <f t="shared" si="1696"/>
        <v>0</v>
      </c>
      <c r="AU6041" s="200">
        <v>0</v>
      </c>
      <c r="AV6041" s="200">
        <v>0</v>
      </c>
      <c r="AW6041" s="200">
        <f t="shared" si="1691"/>
        <v>0</v>
      </c>
    </row>
    <row r="6042" spans="1:49" s="59" customFormat="1">
      <c r="A6042" s="44" t="s">
        <v>797</v>
      </c>
      <c r="B6042" s="45" t="s">
        <v>1031</v>
      </c>
      <c r="C6042" s="45" t="s">
        <v>1666</v>
      </c>
      <c r="D6042" s="452" t="s">
        <v>3011</v>
      </c>
      <c r="E6042" s="57" t="s">
        <v>1517</v>
      </c>
      <c r="F6042" s="58"/>
      <c r="G6042" s="468" t="s">
        <v>3076</v>
      </c>
      <c r="H6042" s="50" t="s">
        <v>2334</v>
      </c>
      <c r="I6042" s="188" t="s">
        <v>2584</v>
      </c>
      <c r="J6042" s="13"/>
      <c r="K6042" s="13"/>
      <c r="L6042" s="13"/>
      <c r="M6042" s="13"/>
      <c r="N6042" s="13"/>
      <c r="O6042" s="13"/>
      <c r="P6042" s="13"/>
      <c r="Q6042" s="13"/>
      <c r="R6042" s="13"/>
      <c r="S6042" s="13"/>
      <c r="T6042" s="13"/>
      <c r="U6042" s="13">
        <v>0</v>
      </c>
      <c r="V6042" s="13">
        <v>0</v>
      </c>
      <c r="W6042" s="13"/>
      <c r="X6042" s="13"/>
      <c r="Y6042" s="13"/>
      <c r="Z6042" s="13"/>
      <c r="AA6042" s="13"/>
      <c r="AB6042" s="13"/>
      <c r="AC6042" s="13"/>
      <c r="AD6042" s="13"/>
      <c r="AE6042" s="13"/>
      <c r="AF6042" s="13"/>
      <c r="AG6042" s="13"/>
      <c r="AH6042" s="13">
        <v>0</v>
      </c>
      <c r="AI6042" s="13">
        <v>0</v>
      </c>
      <c r="AJ6042" s="13"/>
      <c r="AK6042" s="13"/>
      <c r="AL6042" s="13"/>
      <c r="AM6042" s="13"/>
      <c r="AN6042" s="13"/>
      <c r="AO6042" s="13"/>
      <c r="AP6042" s="13"/>
      <c r="AQ6042" s="13"/>
      <c r="AR6042" s="13"/>
      <c r="AS6042" s="13"/>
      <c r="AT6042" s="13"/>
      <c r="AU6042" s="13">
        <v>0</v>
      </c>
      <c r="AV6042" s="13">
        <v>0</v>
      </c>
      <c r="AW6042" s="13">
        <f t="shared" si="1691"/>
        <v>0</v>
      </c>
    </row>
    <row r="6043" spans="1:49">
      <c r="A6043" s="68" t="s">
        <v>2050</v>
      </c>
      <c r="B6043" s="69"/>
      <c r="C6043" s="69"/>
      <c r="D6043" s="455"/>
      <c r="E6043" s="531"/>
      <c r="F6043" s="50"/>
      <c r="G6043" s="50"/>
      <c r="H6043" s="50"/>
      <c r="I6043" s="49" t="s">
        <v>1157</v>
      </c>
      <c r="J6043" s="12">
        <f>SUM(J6044)</f>
        <v>20000</v>
      </c>
      <c r="K6043" s="12">
        <f t="shared" ref="K6043:AT6043" si="1697">SUM(K6044)</f>
        <v>0</v>
      </c>
      <c r="L6043" s="12">
        <f t="shared" si="1697"/>
        <v>2137</v>
      </c>
      <c r="M6043" s="12">
        <f t="shared" si="1697"/>
        <v>1110</v>
      </c>
      <c r="N6043" s="12">
        <f t="shared" si="1697"/>
        <v>2003</v>
      </c>
      <c r="O6043" s="12">
        <f t="shared" si="1697"/>
        <v>1500</v>
      </c>
      <c r="P6043" s="12">
        <f t="shared" si="1697"/>
        <v>2700</v>
      </c>
      <c r="Q6043" s="12">
        <f t="shared" si="1697"/>
        <v>2000</v>
      </c>
      <c r="R6043" s="12">
        <f t="shared" si="1697"/>
        <v>0</v>
      </c>
      <c r="S6043" s="12">
        <f t="shared" si="1697"/>
        <v>2000</v>
      </c>
      <c r="T6043" s="12">
        <f t="shared" si="1697"/>
        <v>4000</v>
      </c>
      <c r="U6043" s="12">
        <v>17450</v>
      </c>
      <c r="V6043" s="12">
        <v>2550</v>
      </c>
      <c r="W6043" s="12">
        <f>SUM(W6044)</f>
        <v>0</v>
      </c>
      <c r="X6043" s="12">
        <f t="shared" si="1697"/>
        <v>0</v>
      </c>
      <c r="Y6043" s="12">
        <f t="shared" si="1697"/>
        <v>0</v>
      </c>
      <c r="Z6043" s="12">
        <f t="shared" si="1697"/>
        <v>0</v>
      </c>
      <c r="AA6043" s="12">
        <f t="shared" si="1697"/>
        <v>0</v>
      </c>
      <c r="AB6043" s="12">
        <f t="shared" si="1697"/>
        <v>0</v>
      </c>
      <c r="AC6043" s="12">
        <f t="shared" si="1697"/>
        <v>0</v>
      </c>
      <c r="AD6043" s="12">
        <f t="shared" si="1697"/>
        <v>0</v>
      </c>
      <c r="AE6043" s="12">
        <f t="shared" si="1697"/>
        <v>0</v>
      </c>
      <c r="AF6043" s="12">
        <f t="shared" si="1697"/>
        <v>0</v>
      </c>
      <c r="AG6043" s="12">
        <f t="shared" si="1697"/>
        <v>0</v>
      </c>
      <c r="AH6043" s="12">
        <v>0</v>
      </c>
      <c r="AI6043" s="12">
        <v>0</v>
      </c>
      <c r="AJ6043" s="12">
        <f>SUM(AJ6044)</f>
        <v>0</v>
      </c>
      <c r="AK6043" s="12">
        <f t="shared" si="1697"/>
        <v>0</v>
      </c>
      <c r="AL6043" s="12">
        <f t="shared" si="1697"/>
        <v>0</v>
      </c>
      <c r="AM6043" s="12">
        <f t="shared" si="1697"/>
        <v>0</v>
      </c>
      <c r="AN6043" s="12">
        <f t="shared" si="1697"/>
        <v>0</v>
      </c>
      <c r="AO6043" s="12">
        <f t="shared" si="1697"/>
        <v>0</v>
      </c>
      <c r="AP6043" s="12">
        <f t="shared" si="1697"/>
        <v>0</v>
      </c>
      <c r="AQ6043" s="12">
        <f t="shared" si="1697"/>
        <v>0</v>
      </c>
      <c r="AR6043" s="12">
        <f t="shared" si="1697"/>
        <v>0</v>
      </c>
      <c r="AS6043" s="12">
        <f t="shared" si="1697"/>
        <v>0</v>
      </c>
      <c r="AT6043" s="12">
        <f t="shared" si="1697"/>
        <v>0</v>
      </c>
      <c r="AU6043" s="12">
        <v>0</v>
      </c>
      <c r="AV6043" s="12">
        <v>0</v>
      </c>
      <c r="AW6043" s="12">
        <f t="shared" si="1691"/>
        <v>17450</v>
      </c>
    </row>
    <row r="6044" spans="1:49">
      <c r="A6044" s="44" t="s">
        <v>797</v>
      </c>
      <c r="B6044" s="45" t="s">
        <v>1031</v>
      </c>
      <c r="C6044" s="45" t="s">
        <v>1666</v>
      </c>
      <c r="D6044" s="452" t="s">
        <v>3011</v>
      </c>
      <c r="E6044" s="213" t="s">
        <v>1402</v>
      </c>
      <c r="F6044" s="65"/>
      <c r="G6044" s="65"/>
      <c r="H6044" s="65"/>
      <c r="I6044" s="260" t="s">
        <v>1158</v>
      </c>
      <c r="J6044" s="9">
        <f>SUM(J6045:J6045)</f>
        <v>20000</v>
      </c>
      <c r="K6044" s="9">
        <f t="shared" ref="K6044:AT6044" si="1698">SUM(K6045:K6045)</f>
        <v>0</v>
      </c>
      <c r="L6044" s="9">
        <f t="shared" si="1698"/>
        <v>2137</v>
      </c>
      <c r="M6044" s="9">
        <f t="shared" si="1698"/>
        <v>1110</v>
      </c>
      <c r="N6044" s="9">
        <f t="shared" si="1698"/>
        <v>2003</v>
      </c>
      <c r="O6044" s="9">
        <f t="shared" si="1698"/>
        <v>1500</v>
      </c>
      <c r="P6044" s="9">
        <f t="shared" si="1698"/>
        <v>2700</v>
      </c>
      <c r="Q6044" s="9">
        <f t="shared" si="1698"/>
        <v>2000</v>
      </c>
      <c r="R6044" s="9">
        <f t="shared" si="1698"/>
        <v>0</v>
      </c>
      <c r="S6044" s="9">
        <f t="shared" si="1698"/>
        <v>2000</v>
      </c>
      <c r="T6044" s="9">
        <f t="shared" si="1698"/>
        <v>4000</v>
      </c>
      <c r="U6044" s="9">
        <v>17450</v>
      </c>
      <c r="V6044" s="9">
        <v>2550</v>
      </c>
      <c r="W6044" s="9">
        <f>SUM(W6045:W6045)</f>
        <v>0</v>
      </c>
      <c r="X6044" s="9">
        <f t="shared" si="1698"/>
        <v>0</v>
      </c>
      <c r="Y6044" s="9">
        <f t="shared" si="1698"/>
        <v>0</v>
      </c>
      <c r="Z6044" s="9">
        <f t="shared" si="1698"/>
        <v>0</v>
      </c>
      <c r="AA6044" s="9">
        <f t="shared" si="1698"/>
        <v>0</v>
      </c>
      <c r="AB6044" s="9">
        <f t="shared" si="1698"/>
        <v>0</v>
      </c>
      <c r="AC6044" s="9">
        <f t="shared" si="1698"/>
        <v>0</v>
      </c>
      <c r="AD6044" s="9">
        <f t="shared" si="1698"/>
        <v>0</v>
      </c>
      <c r="AE6044" s="9">
        <f t="shared" si="1698"/>
        <v>0</v>
      </c>
      <c r="AF6044" s="9">
        <f t="shared" si="1698"/>
        <v>0</v>
      </c>
      <c r="AG6044" s="9">
        <f t="shared" si="1698"/>
        <v>0</v>
      </c>
      <c r="AH6044" s="9">
        <v>0</v>
      </c>
      <c r="AI6044" s="9">
        <v>0</v>
      </c>
      <c r="AJ6044" s="9">
        <f>SUM(AJ6045:AJ6045)</f>
        <v>0</v>
      </c>
      <c r="AK6044" s="9">
        <f t="shared" si="1698"/>
        <v>0</v>
      </c>
      <c r="AL6044" s="9">
        <f t="shared" si="1698"/>
        <v>0</v>
      </c>
      <c r="AM6044" s="9">
        <f t="shared" si="1698"/>
        <v>0</v>
      </c>
      <c r="AN6044" s="9">
        <f t="shared" si="1698"/>
        <v>0</v>
      </c>
      <c r="AO6044" s="9">
        <f t="shared" si="1698"/>
        <v>0</v>
      </c>
      <c r="AP6044" s="9">
        <f t="shared" si="1698"/>
        <v>0</v>
      </c>
      <c r="AQ6044" s="9">
        <f t="shared" si="1698"/>
        <v>0</v>
      </c>
      <c r="AR6044" s="9">
        <f t="shared" si="1698"/>
        <v>0</v>
      </c>
      <c r="AS6044" s="9">
        <f t="shared" si="1698"/>
        <v>0</v>
      </c>
      <c r="AT6044" s="9">
        <f t="shared" si="1698"/>
        <v>0</v>
      </c>
      <c r="AU6044" s="9">
        <v>0</v>
      </c>
      <c r="AV6044" s="9">
        <v>0</v>
      </c>
      <c r="AW6044" s="9">
        <f t="shared" si="1691"/>
        <v>17450</v>
      </c>
    </row>
    <row r="6045" spans="1:49">
      <c r="A6045" s="44" t="s">
        <v>797</v>
      </c>
      <c r="B6045" s="45" t="s">
        <v>1031</v>
      </c>
      <c r="C6045" s="45" t="s">
        <v>1666</v>
      </c>
      <c r="D6045" s="452" t="s">
        <v>3011</v>
      </c>
      <c r="E6045" s="367" t="s">
        <v>1409</v>
      </c>
      <c r="F6045" s="50"/>
      <c r="G6045" s="468" t="s">
        <v>3076</v>
      </c>
      <c r="H6045" s="50" t="s">
        <v>2334</v>
      </c>
      <c r="I6045" s="42" t="s">
        <v>1518</v>
      </c>
      <c r="J6045" s="15">
        <v>20000</v>
      </c>
      <c r="L6045" s="15">
        <v>2137</v>
      </c>
      <c r="M6045" s="15">
        <v>1110</v>
      </c>
      <c r="N6045" s="15">
        <v>2003</v>
      </c>
      <c r="O6045" s="15">
        <v>1500</v>
      </c>
      <c r="P6045" s="15">
        <v>2700</v>
      </c>
      <c r="Q6045" s="15">
        <v>2000</v>
      </c>
      <c r="S6045" s="15">
        <v>2000</v>
      </c>
      <c r="T6045" s="15">
        <v>4000</v>
      </c>
      <c r="U6045" s="15">
        <v>17450</v>
      </c>
      <c r="V6045" s="15">
        <v>2550</v>
      </c>
      <c r="AH6045" s="15">
        <v>0</v>
      </c>
      <c r="AI6045" s="15">
        <v>0</v>
      </c>
      <c r="AU6045" s="15">
        <v>0</v>
      </c>
      <c r="AV6045" s="15">
        <v>0</v>
      </c>
      <c r="AW6045" s="15">
        <f t="shared" si="1691"/>
        <v>17450</v>
      </c>
    </row>
    <row r="6046" spans="1:49">
      <c r="A6046" s="44"/>
      <c r="B6046" s="45"/>
      <c r="C6046" s="45"/>
      <c r="D6046" s="45"/>
      <c r="E6046" s="531"/>
      <c r="F6046" s="50"/>
      <c r="G6046" s="50"/>
      <c r="H6046" s="50"/>
      <c r="I6046" s="42"/>
      <c r="U6046" s="15">
        <v>0</v>
      </c>
      <c r="V6046" s="15">
        <v>0</v>
      </c>
      <c r="AH6046" s="15">
        <v>0</v>
      </c>
      <c r="AI6046" s="15">
        <v>0</v>
      </c>
      <c r="AU6046" s="15">
        <v>0</v>
      </c>
      <c r="AV6046" s="15">
        <v>0</v>
      </c>
      <c r="AW6046" s="15">
        <f t="shared" si="1691"/>
        <v>0</v>
      </c>
    </row>
    <row r="6047" spans="1:49">
      <c r="A6047" s="48"/>
      <c r="B6047" s="42"/>
      <c r="C6047" s="42"/>
      <c r="D6047" s="42"/>
      <c r="E6047" s="531"/>
      <c r="F6047" s="50"/>
      <c r="G6047" s="50"/>
      <c r="H6047" s="50"/>
      <c r="I6047" s="49" t="s">
        <v>1631</v>
      </c>
      <c r="J6047" s="12">
        <f>SUM(J6018,J6043,J6040)</f>
        <v>85000</v>
      </c>
      <c r="K6047" s="12">
        <f t="shared" ref="K6047:AT6047" si="1699">SUM(K6018,K6043,K6040)</f>
        <v>11000</v>
      </c>
      <c r="L6047" s="12">
        <f t="shared" si="1699"/>
        <v>6137</v>
      </c>
      <c r="M6047" s="12">
        <f t="shared" si="1699"/>
        <v>7110</v>
      </c>
      <c r="N6047" s="12">
        <f t="shared" si="1699"/>
        <v>8073</v>
      </c>
      <c r="O6047" s="12">
        <f t="shared" si="1699"/>
        <v>7985</v>
      </c>
      <c r="P6047" s="12">
        <f t="shared" si="1699"/>
        <v>10700</v>
      </c>
      <c r="Q6047" s="12">
        <f t="shared" si="1699"/>
        <v>5407</v>
      </c>
      <c r="R6047" s="12">
        <f t="shared" si="1699"/>
        <v>0</v>
      </c>
      <c r="S6047" s="12">
        <f t="shared" si="1699"/>
        <v>3182</v>
      </c>
      <c r="T6047" s="12">
        <f t="shared" si="1699"/>
        <v>5640</v>
      </c>
      <c r="U6047" s="12">
        <v>65234</v>
      </c>
      <c r="V6047" s="12">
        <v>19766</v>
      </c>
      <c r="W6047" s="12">
        <f>SUM(W6018,W6043,W6040)</f>
        <v>0</v>
      </c>
      <c r="X6047" s="12">
        <f t="shared" si="1699"/>
        <v>0</v>
      </c>
      <c r="Y6047" s="12">
        <f t="shared" si="1699"/>
        <v>0</v>
      </c>
      <c r="Z6047" s="12">
        <f t="shared" si="1699"/>
        <v>0</v>
      </c>
      <c r="AA6047" s="12">
        <f t="shared" si="1699"/>
        <v>0</v>
      </c>
      <c r="AB6047" s="12">
        <f t="shared" si="1699"/>
        <v>0</v>
      </c>
      <c r="AC6047" s="12">
        <f t="shared" si="1699"/>
        <v>0</v>
      </c>
      <c r="AD6047" s="12">
        <f t="shared" si="1699"/>
        <v>0</v>
      </c>
      <c r="AE6047" s="12">
        <f t="shared" si="1699"/>
        <v>0</v>
      </c>
      <c r="AF6047" s="12">
        <f t="shared" si="1699"/>
        <v>0</v>
      </c>
      <c r="AG6047" s="12">
        <f t="shared" si="1699"/>
        <v>0</v>
      </c>
      <c r="AH6047" s="12">
        <v>0</v>
      </c>
      <c r="AI6047" s="12">
        <v>0</v>
      </c>
      <c r="AJ6047" s="12">
        <f>SUM(AJ6018,AJ6043,AJ6040)</f>
        <v>0</v>
      </c>
      <c r="AK6047" s="12">
        <f t="shared" si="1699"/>
        <v>0</v>
      </c>
      <c r="AL6047" s="12">
        <f t="shared" si="1699"/>
        <v>0</v>
      </c>
      <c r="AM6047" s="12">
        <f t="shared" si="1699"/>
        <v>0</v>
      </c>
      <c r="AN6047" s="12">
        <f t="shared" si="1699"/>
        <v>0</v>
      </c>
      <c r="AO6047" s="12">
        <f t="shared" si="1699"/>
        <v>0</v>
      </c>
      <c r="AP6047" s="12">
        <f t="shared" si="1699"/>
        <v>0</v>
      </c>
      <c r="AQ6047" s="12">
        <f t="shared" si="1699"/>
        <v>0</v>
      </c>
      <c r="AR6047" s="12">
        <f t="shared" si="1699"/>
        <v>0</v>
      </c>
      <c r="AS6047" s="12">
        <f t="shared" si="1699"/>
        <v>0</v>
      </c>
      <c r="AT6047" s="12">
        <f t="shared" si="1699"/>
        <v>0</v>
      </c>
      <c r="AU6047" s="12">
        <v>0</v>
      </c>
      <c r="AV6047" s="12">
        <v>0</v>
      </c>
      <c r="AW6047" s="12">
        <f t="shared" si="1691"/>
        <v>65234</v>
      </c>
    </row>
    <row r="6048" spans="1:49">
      <c r="A6048" s="48"/>
      <c r="B6048" s="42"/>
      <c r="C6048" s="42"/>
      <c r="D6048" s="42"/>
      <c r="E6048" s="531"/>
      <c r="F6048" s="50"/>
      <c r="G6048" s="50"/>
      <c r="H6048" s="50"/>
      <c r="I6048" s="53"/>
    </row>
    <row r="6049" spans="1:49">
      <c r="A6049" s="48"/>
      <c r="B6049" s="42"/>
      <c r="C6049" s="42"/>
      <c r="D6049" s="42"/>
      <c r="E6049" s="531"/>
      <c r="F6049" s="50"/>
      <c r="G6049" s="50"/>
      <c r="H6049" s="50"/>
      <c r="I6049" s="146" t="s">
        <v>970</v>
      </c>
      <c r="J6049" s="29"/>
      <c r="K6049" s="29"/>
      <c r="L6049" s="29"/>
      <c r="M6049" s="29"/>
      <c r="N6049" s="29"/>
      <c r="O6049" s="29"/>
      <c r="P6049" s="29"/>
      <c r="Q6049" s="29"/>
      <c r="R6049" s="29"/>
      <c r="S6049" s="29"/>
      <c r="T6049" s="29"/>
      <c r="U6049" s="29"/>
      <c r="V6049" s="29"/>
      <c r="W6049" s="29"/>
      <c r="X6049" s="29"/>
      <c r="Y6049" s="29"/>
      <c r="Z6049" s="29"/>
      <c r="AA6049" s="29"/>
      <c r="AB6049" s="29"/>
      <c r="AC6049" s="29"/>
      <c r="AD6049" s="29"/>
      <c r="AE6049" s="29"/>
      <c r="AF6049" s="29"/>
      <c r="AG6049" s="29"/>
      <c r="AH6049" s="29"/>
      <c r="AI6049" s="29"/>
      <c r="AJ6049" s="29"/>
      <c r="AK6049" s="29"/>
      <c r="AL6049" s="29"/>
      <c r="AM6049" s="29"/>
      <c r="AN6049" s="29"/>
      <c r="AO6049" s="29"/>
      <c r="AP6049" s="29"/>
      <c r="AQ6049" s="29"/>
      <c r="AR6049" s="29"/>
      <c r="AS6049" s="29"/>
      <c r="AT6049" s="29"/>
      <c r="AU6049" s="29"/>
      <c r="AV6049" s="29"/>
      <c r="AW6049" s="29"/>
    </row>
    <row r="6050" spans="1:49" ht="13.5" thickBot="1">
      <c r="A6050" s="48"/>
      <c r="B6050" s="42"/>
      <c r="C6050" s="42"/>
      <c r="D6050" s="42"/>
      <c r="E6050" s="531"/>
      <c r="F6050" s="50"/>
      <c r="G6050" s="50"/>
      <c r="H6050" s="50"/>
      <c r="I6050" s="146"/>
      <c r="J6050" s="29"/>
      <c r="K6050" s="29"/>
      <c r="L6050" s="29"/>
      <c r="M6050" s="29"/>
      <c r="N6050" s="29"/>
      <c r="O6050" s="29"/>
      <c r="P6050" s="29"/>
      <c r="Q6050" s="29"/>
      <c r="R6050" s="29"/>
      <c r="S6050" s="29"/>
      <c r="T6050" s="29"/>
      <c r="U6050" s="29"/>
      <c r="V6050" s="29"/>
      <c r="W6050" s="29"/>
      <c r="X6050" s="29"/>
      <c r="Y6050" s="29"/>
      <c r="Z6050" s="29"/>
      <c r="AA6050" s="29"/>
      <c r="AB6050" s="29"/>
      <c r="AC6050" s="29"/>
      <c r="AD6050" s="29"/>
      <c r="AE6050" s="29"/>
      <c r="AF6050" s="29"/>
      <c r="AG6050" s="29"/>
      <c r="AH6050" s="29"/>
      <c r="AI6050" s="29"/>
      <c r="AJ6050" s="29"/>
      <c r="AK6050" s="29"/>
      <c r="AL6050" s="29"/>
      <c r="AM6050" s="29"/>
      <c r="AN6050" s="29"/>
      <c r="AO6050" s="29"/>
      <c r="AP6050" s="29"/>
      <c r="AQ6050" s="29"/>
      <c r="AR6050" s="29"/>
      <c r="AS6050" s="29"/>
      <c r="AT6050" s="29"/>
      <c r="AU6050" s="29"/>
      <c r="AV6050" s="29"/>
      <c r="AW6050" s="29"/>
    </row>
    <row r="6051" spans="1:49" ht="35.25" customHeight="1" thickTop="1" thickBot="1">
      <c r="A6051" s="48"/>
      <c r="B6051" s="42"/>
      <c r="C6051" s="42"/>
      <c r="D6051" s="42"/>
      <c r="E6051" s="531"/>
      <c r="F6051" s="50"/>
      <c r="G6051" s="50"/>
      <c r="H6051" s="50"/>
      <c r="I6051" s="5" t="s">
        <v>2331</v>
      </c>
      <c r="J6051" s="364" t="s">
        <v>2891</v>
      </c>
      <c r="K6051" s="364" t="s">
        <v>2879</v>
      </c>
      <c r="L6051" s="364" t="s">
        <v>2880</v>
      </c>
      <c r="M6051" s="364" t="s">
        <v>2881</v>
      </c>
      <c r="N6051" s="364" t="s">
        <v>2882</v>
      </c>
      <c r="O6051" s="364" t="s">
        <v>2883</v>
      </c>
      <c r="P6051" s="364" t="s">
        <v>2884</v>
      </c>
      <c r="Q6051" s="364" t="s">
        <v>2885</v>
      </c>
      <c r="R6051" s="364" t="s">
        <v>2886</v>
      </c>
      <c r="S6051" s="364" t="s">
        <v>2887</v>
      </c>
      <c r="T6051" s="364" t="s">
        <v>2888</v>
      </c>
      <c r="U6051" s="364" t="s">
        <v>2889</v>
      </c>
      <c r="V6051" s="364" t="s">
        <v>2890</v>
      </c>
      <c r="W6051" s="365" t="s">
        <v>2893</v>
      </c>
      <c r="X6051" s="365" t="s">
        <v>2879</v>
      </c>
      <c r="Y6051" s="365" t="s">
        <v>2880</v>
      </c>
      <c r="Z6051" s="365" t="s">
        <v>2881</v>
      </c>
      <c r="AA6051" s="365" t="s">
        <v>2882</v>
      </c>
      <c r="AB6051" s="365" t="s">
        <v>2883</v>
      </c>
      <c r="AC6051" s="365" t="s">
        <v>2884</v>
      </c>
      <c r="AD6051" s="365" t="s">
        <v>2885</v>
      </c>
      <c r="AE6051" s="365" t="s">
        <v>2886</v>
      </c>
      <c r="AF6051" s="365" t="s">
        <v>2887</v>
      </c>
      <c r="AG6051" s="365" t="s">
        <v>2888</v>
      </c>
      <c r="AH6051" s="365" t="s">
        <v>2889</v>
      </c>
      <c r="AI6051" s="365" t="s">
        <v>2890</v>
      </c>
      <c r="AJ6051" s="366" t="s">
        <v>2892</v>
      </c>
      <c r="AK6051" s="366" t="s">
        <v>2879</v>
      </c>
      <c r="AL6051" s="366" t="s">
        <v>2880</v>
      </c>
      <c r="AM6051" s="366" t="s">
        <v>2881</v>
      </c>
      <c r="AN6051" s="366" t="s">
        <v>2882</v>
      </c>
      <c r="AO6051" s="366" t="s">
        <v>2883</v>
      </c>
      <c r="AP6051" s="366" t="s">
        <v>2884</v>
      </c>
      <c r="AQ6051" s="366" t="s">
        <v>2885</v>
      </c>
      <c r="AR6051" s="366" t="s">
        <v>2886</v>
      </c>
      <c r="AS6051" s="366" t="s">
        <v>2887</v>
      </c>
      <c r="AT6051" s="366" t="s">
        <v>2888</v>
      </c>
      <c r="AU6051" s="366" t="s">
        <v>2889</v>
      </c>
      <c r="AV6051" s="366" t="s">
        <v>2890</v>
      </c>
      <c r="AW6051" s="368" t="s">
        <v>2895</v>
      </c>
    </row>
    <row r="6052" spans="1:49">
      <c r="A6052" s="48"/>
      <c r="B6052" s="42"/>
      <c r="C6052" s="42"/>
      <c r="D6052" s="42"/>
      <c r="E6052" s="531"/>
      <c r="F6052" s="50"/>
      <c r="G6052" s="50"/>
      <c r="H6052" s="50"/>
      <c r="I6052" s="34"/>
      <c r="J6052" s="202" t="s">
        <v>1224</v>
      </c>
      <c r="K6052" s="202">
        <v>1</v>
      </c>
      <c r="L6052" s="202">
        <v>2</v>
      </c>
      <c r="M6052" s="202">
        <v>3</v>
      </c>
      <c r="N6052" s="202">
        <v>4</v>
      </c>
      <c r="O6052" s="202">
        <v>5</v>
      </c>
      <c r="P6052" s="202">
        <v>6</v>
      </c>
      <c r="Q6052" s="202">
        <v>7</v>
      </c>
      <c r="R6052" s="202">
        <v>8</v>
      </c>
      <c r="S6052" s="202">
        <v>9</v>
      </c>
      <c r="T6052" s="202">
        <v>10</v>
      </c>
      <c r="U6052" s="202">
        <v>13</v>
      </c>
      <c r="V6052" s="202">
        <v>14</v>
      </c>
      <c r="W6052" s="202" t="s">
        <v>1224</v>
      </c>
      <c r="X6052" s="202">
        <v>1</v>
      </c>
      <c r="Y6052" s="202">
        <v>2</v>
      </c>
      <c r="Z6052" s="202">
        <v>3</v>
      </c>
      <c r="AA6052" s="202">
        <v>4</v>
      </c>
      <c r="AB6052" s="202">
        <v>5</v>
      </c>
      <c r="AC6052" s="202">
        <v>6</v>
      </c>
      <c r="AD6052" s="202">
        <v>7</v>
      </c>
      <c r="AE6052" s="202">
        <v>8</v>
      </c>
      <c r="AF6052" s="202">
        <v>9</v>
      </c>
      <c r="AG6052" s="202">
        <v>10</v>
      </c>
      <c r="AH6052" s="202">
        <v>13</v>
      </c>
      <c r="AI6052" s="202">
        <v>14</v>
      </c>
      <c r="AJ6052" s="202" t="s">
        <v>1224</v>
      </c>
      <c r="AK6052" s="202">
        <v>1</v>
      </c>
      <c r="AL6052" s="202">
        <v>2</v>
      </c>
      <c r="AM6052" s="202">
        <v>3</v>
      </c>
      <c r="AN6052" s="202">
        <v>4</v>
      </c>
      <c r="AO6052" s="202">
        <v>5</v>
      </c>
      <c r="AP6052" s="202">
        <v>6</v>
      </c>
      <c r="AQ6052" s="202">
        <v>7</v>
      </c>
      <c r="AR6052" s="202">
        <v>8</v>
      </c>
      <c r="AS6052" s="202">
        <v>9</v>
      </c>
      <c r="AT6052" s="202">
        <v>10</v>
      </c>
      <c r="AU6052" s="202">
        <v>13</v>
      </c>
      <c r="AV6052" s="202">
        <v>14</v>
      </c>
      <c r="AW6052" s="202">
        <v>15</v>
      </c>
    </row>
    <row r="6053" spans="1:49">
      <c r="A6053" s="48"/>
      <c r="B6053" s="42"/>
      <c r="C6053" s="42"/>
      <c r="D6053" s="42"/>
      <c r="E6053" s="531"/>
      <c r="F6053" s="50"/>
      <c r="G6053" s="50"/>
      <c r="H6053" s="50"/>
      <c r="I6053" s="276" t="s">
        <v>2379</v>
      </c>
      <c r="J6053" s="277">
        <f>SUM(J6047)</f>
        <v>85000</v>
      </c>
      <c r="K6053" s="277">
        <f t="shared" ref="K6053:AT6053" si="1700">SUM(K6047)</f>
        <v>11000</v>
      </c>
      <c r="L6053" s="277">
        <f t="shared" si="1700"/>
        <v>6137</v>
      </c>
      <c r="M6053" s="277">
        <f t="shared" si="1700"/>
        <v>7110</v>
      </c>
      <c r="N6053" s="277">
        <f t="shared" si="1700"/>
        <v>8073</v>
      </c>
      <c r="O6053" s="277">
        <f t="shared" si="1700"/>
        <v>7985</v>
      </c>
      <c r="P6053" s="277">
        <f t="shared" si="1700"/>
        <v>10700</v>
      </c>
      <c r="Q6053" s="277">
        <f t="shared" si="1700"/>
        <v>5407</v>
      </c>
      <c r="R6053" s="277">
        <f t="shared" si="1700"/>
        <v>0</v>
      </c>
      <c r="S6053" s="277">
        <f t="shared" si="1700"/>
        <v>3182</v>
      </c>
      <c r="T6053" s="277">
        <f t="shared" si="1700"/>
        <v>5640</v>
      </c>
      <c r="U6053" s="277">
        <v>65234</v>
      </c>
      <c r="V6053" s="277">
        <v>19766</v>
      </c>
      <c r="W6053" s="277">
        <f>SUM(W6047)</f>
        <v>0</v>
      </c>
      <c r="X6053" s="277">
        <f t="shared" si="1700"/>
        <v>0</v>
      </c>
      <c r="Y6053" s="277">
        <f t="shared" si="1700"/>
        <v>0</v>
      </c>
      <c r="Z6053" s="277">
        <f t="shared" si="1700"/>
        <v>0</v>
      </c>
      <c r="AA6053" s="277">
        <f t="shared" si="1700"/>
        <v>0</v>
      </c>
      <c r="AB6053" s="277">
        <f t="shared" si="1700"/>
        <v>0</v>
      </c>
      <c r="AC6053" s="277">
        <f t="shared" si="1700"/>
        <v>0</v>
      </c>
      <c r="AD6053" s="277">
        <f t="shared" si="1700"/>
        <v>0</v>
      </c>
      <c r="AE6053" s="277">
        <f t="shared" si="1700"/>
        <v>0</v>
      </c>
      <c r="AF6053" s="277">
        <f t="shared" si="1700"/>
        <v>0</v>
      </c>
      <c r="AG6053" s="277">
        <f t="shared" si="1700"/>
        <v>0</v>
      </c>
      <c r="AH6053" s="277">
        <v>0</v>
      </c>
      <c r="AI6053" s="277">
        <v>0</v>
      </c>
      <c r="AJ6053" s="277">
        <f>SUM(AJ6047)</f>
        <v>0</v>
      </c>
      <c r="AK6053" s="277">
        <f t="shared" si="1700"/>
        <v>0</v>
      </c>
      <c r="AL6053" s="277">
        <f t="shared" si="1700"/>
        <v>0</v>
      </c>
      <c r="AM6053" s="277">
        <f t="shared" si="1700"/>
        <v>0</v>
      </c>
      <c r="AN6053" s="277">
        <f t="shared" si="1700"/>
        <v>0</v>
      </c>
      <c r="AO6053" s="277">
        <f t="shared" si="1700"/>
        <v>0</v>
      </c>
      <c r="AP6053" s="277">
        <f t="shared" si="1700"/>
        <v>0</v>
      </c>
      <c r="AQ6053" s="277">
        <f t="shared" si="1700"/>
        <v>0</v>
      </c>
      <c r="AR6053" s="277">
        <f t="shared" si="1700"/>
        <v>0</v>
      </c>
      <c r="AS6053" s="277">
        <f t="shared" si="1700"/>
        <v>0</v>
      </c>
      <c r="AT6053" s="277">
        <f t="shared" si="1700"/>
        <v>0</v>
      </c>
      <c r="AU6053" s="277">
        <v>0</v>
      </c>
      <c r="AV6053" s="277">
        <v>0</v>
      </c>
      <c r="AW6053" s="277">
        <f>U6053+AH6053+AU6053</f>
        <v>65234</v>
      </c>
    </row>
    <row r="6054" spans="1:49">
      <c r="A6054" s="48"/>
      <c r="B6054" s="42"/>
      <c r="C6054" s="42"/>
      <c r="D6054" s="42"/>
      <c r="E6054" s="531"/>
      <c r="F6054" s="50"/>
      <c r="G6054" s="50"/>
      <c r="H6054" s="50"/>
      <c r="I6054" s="276"/>
      <c r="J6054" s="277"/>
      <c r="K6054" s="277"/>
      <c r="L6054" s="277"/>
      <c r="M6054" s="277"/>
      <c r="N6054" s="277"/>
      <c r="O6054" s="277"/>
      <c r="P6054" s="277"/>
      <c r="Q6054" s="277"/>
      <c r="R6054" s="277"/>
      <c r="S6054" s="277"/>
      <c r="T6054" s="277"/>
      <c r="U6054" s="277">
        <v>0</v>
      </c>
      <c r="V6054" s="277">
        <v>0</v>
      </c>
      <c r="W6054" s="277"/>
      <c r="X6054" s="277"/>
      <c r="Y6054" s="277"/>
      <c r="Z6054" s="277"/>
      <c r="AA6054" s="277"/>
      <c r="AB6054" s="277"/>
      <c r="AC6054" s="277"/>
      <c r="AD6054" s="277"/>
      <c r="AE6054" s="277"/>
      <c r="AF6054" s="277"/>
      <c r="AG6054" s="277"/>
      <c r="AH6054" s="277">
        <v>0</v>
      </c>
      <c r="AI6054" s="277">
        <v>0</v>
      </c>
      <c r="AJ6054" s="277"/>
      <c r="AK6054" s="277"/>
      <c r="AL6054" s="277"/>
      <c r="AM6054" s="277"/>
      <c r="AN6054" s="277"/>
      <c r="AO6054" s="277"/>
      <c r="AP6054" s="277"/>
      <c r="AQ6054" s="277"/>
      <c r="AR6054" s="277"/>
      <c r="AS6054" s="277"/>
      <c r="AT6054" s="277"/>
      <c r="AU6054" s="277">
        <v>0</v>
      </c>
      <c r="AV6054" s="277">
        <v>0</v>
      </c>
      <c r="AW6054" s="277">
        <f>U6054+AH6054+AU6054</f>
        <v>0</v>
      </c>
    </row>
    <row r="6055" spans="1:49">
      <c r="A6055" s="48"/>
      <c r="B6055" s="42"/>
      <c r="C6055" s="42"/>
      <c r="D6055" s="42"/>
      <c r="E6055" s="531"/>
      <c r="F6055" s="50"/>
      <c r="G6055" s="50"/>
      <c r="H6055" s="50"/>
      <c r="I6055" s="276"/>
      <c r="J6055" s="277"/>
      <c r="K6055" s="277"/>
      <c r="L6055" s="277"/>
      <c r="M6055" s="277"/>
      <c r="N6055" s="277"/>
      <c r="O6055" s="277"/>
      <c r="P6055" s="277"/>
      <c r="Q6055" s="277"/>
      <c r="R6055" s="277"/>
      <c r="S6055" s="277"/>
      <c r="T6055" s="277"/>
      <c r="U6055" s="277">
        <v>0</v>
      </c>
      <c r="V6055" s="277">
        <v>0</v>
      </c>
      <c r="W6055" s="277"/>
      <c r="X6055" s="277"/>
      <c r="Y6055" s="277"/>
      <c r="Z6055" s="277"/>
      <c r="AA6055" s="277"/>
      <c r="AB6055" s="277"/>
      <c r="AC6055" s="277"/>
      <c r="AD6055" s="277"/>
      <c r="AE6055" s="277"/>
      <c r="AF6055" s="277"/>
      <c r="AG6055" s="277"/>
      <c r="AH6055" s="277">
        <v>0</v>
      </c>
      <c r="AI6055" s="277">
        <v>0</v>
      </c>
      <c r="AJ6055" s="277"/>
      <c r="AK6055" s="277"/>
      <c r="AL6055" s="277"/>
      <c r="AM6055" s="277"/>
      <c r="AN6055" s="277"/>
      <c r="AO6055" s="277"/>
      <c r="AP6055" s="277"/>
      <c r="AQ6055" s="277"/>
      <c r="AR6055" s="277"/>
      <c r="AS6055" s="277"/>
      <c r="AT6055" s="277"/>
      <c r="AU6055" s="277">
        <v>0</v>
      </c>
      <c r="AV6055" s="277">
        <v>0</v>
      </c>
      <c r="AW6055" s="277">
        <f>U6055+AH6055+AU6055</f>
        <v>0</v>
      </c>
    </row>
    <row r="6056" spans="1:49">
      <c r="A6056" s="48"/>
      <c r="B6056" s="42"/>
      <c r="C6056" s="42"/>
      <c r="D6056" s="42"/>
      <c r="E6056" s="531"/>
      <c r="F6056" s="50"/>
      <c r="G6056" s="50"/>
      <c r="H6056" s="50"/>
      <c r="I6056" s="276"/>
      <c r="J6056" s="277"/>
      <c r="K6056" s="277"/>
      <c r="L6056" s="277"/>
      <c r="M6056" s="277"/>
      <c r="N6056" s="277"/>
      <c r="O6056" s="277"/>
      <c r="P6056" s="277"/>
      <c r="Q6056" s="277"/>
      <c r="R6056" s="277"/>
      <c r="S6056" s="277"/>
      <c r="T6056" s="277"/>
      <c r="U6056" s="277">
        <v>0</v>
      </c>
      <c r="V6056" s="277">
        <v>0</v>
      </c>
      <c r="W6056" s="277"/>
      <c r="X6056" s="277"/>
      <c r="Y6056" s="277"/>
      <c r="Z6056" s="277"/>
      <c r="AA6056" s="277"/>
      <c r="AB6056" s="277"/>
      <c r="AC6056" s="277"/>
      <c r="AD6056" s="277"/>
      <c r="AE6056" s="277"/>
      <c r="AF6056" s="277"/>
      <c r="AG6056" s="277"/>
      <c r="AH6056" s="277">
        <v>0</v>
      </c>
      <c r="AI6056" s="277">
        <v>0</v>
      </c>
      <c r="AJ6056" s="277"/>
      <c r="AK6056" s="277"/>
      <c r="AL6056" s="277"/>
      <c r="AM6056" s="277"/>
      <c r="AN6056" s="277"/>
      <c r="AO6056" s="277"/>
      <c r="AP6056" s="277"/>
      <c r="AQ6056" s="277"/>
      <c r="AR6056" s="277"/>
      <c r="AS6056" s="277"/>
      <c r="AT6056" s="277"/>
      <c r="AU6056" s="277">
        <v>0</v>
      </c>
      <c r="AV6056" s="277">
        <v>0</v>
      </c>
      <c r="AW6056" s="277">
        <f>U6056+AH6056+AU6056</f>
        <v>0</v>
      </c>
    </row>
    <row r="6057" spans="1:49">
      <c r="A6057" s="48"/>
      <c r="B6057" s="42"/>
      <c r="C6057" s="42"/>
      <c r="D6057" s="42"/>
      <c r="E6057" s="531"/>
      <c r="F6057" s="50"/>
      <c r="G6057" s="50"/>
      <c r="H6057" s="50"/>
      <c r="I6057" s="276" t="s">
        <v>1631</v>
      </c>
      <c r="J6057" s="277">
        <f>SUM(J6053:J6056)</f>
        <v>85000</v>
      </c>
      <c r="K6057" s="277">
        <f t="shared" ref="K6057:AT6057" si="1701">SUM(K6053:K6056)</f>
        <v>11000</v>
      </c>
      <c r="L6057" s="277">
        <f t="shared" si="1701"/>
        <v>6137</v>
      </c>
      <c r="M6057" s="277">
        <f t="shared" si="1701"/>
        <v>7110</v>
      </c>
      <c r="N6057" s="277">
        <f t="shared" si="1701"/>
        <v>8073</v>
      </c>
      <c r="O6057" s="277">
        <f t="shared" si="1701"/>
        <v>7985</v>
      </c>
      <c r="P6057" s="277">
        <f t="shared" si="1701"/>
        <v>10700</v>
      </c>
      <c r="Q6057" s="277">
        <f t="shared" si="1701"/>
        <v>5407</v>
      </c>
      <c r="R6057" s="277">
        <f t="shared" si="1701"/>
        <v>0</v>
      </c>
      <c r="S6057" s="277">
        <f t="shared" si="1701"/>
        <v>3182</v>
      </c>
      <c r="T6057" s="277">
        <f t="shared" si="1701"/>
        <v>5640</v>
      </c>
      <c r="U6057" s="277">
        <v>65234</v>
      </c>
      <c r="V6057" s="277">
        <v>19766</v>
      </c>
      <c r="W6057" s="277">
        <f>SUM(W6053:W6056)</f>
        <v>0</v>
      </c>
      <c r="X6057" s="277">
        <f t="shared" si="1701"/>
        <v>0</v>
      </c>
      <c r="Y6057" s="277">
        <f t="shared" si="1701"/>
        <v>0</v>
      </c>
      <c r="Z6057" s="277">
        <f t="shared" si="1701"/>
        <v>0</v>
      </c>
      <c r="AA6057" s="277">
        <f t="shared" si="1701"/>
        <v>0</v>
      </c>
      <c r="AB6057" s="277">
        <f t="shared" si="1701"/>
        <v>0</v>
      </c>
      <c r="AC6057" s="277">
        <f t="shared" si="1701"/>
        <v>0</v>
      </c>
      <c r="AD6057" s="277">
        <f t="shared" si="1701"/>
        <v>0</v>
      </c>
      <c r="AE6057" s="277">
        <f t="shared" si="1701"/>
        <v>0</v>
      </c>
      <c r="AF6057" s="277">
        <f t="shared" si="1701"/>
        <v>0</v>
      </c>
      <c r="AG6057" s="277">
        <f t="shared" si="1701"/>
        <v>0</v>
      </c>
      <c r="AH6057" s="277">
        <v>0</v>
      </c>
      <c r="AI6057" s="277">
        <v>0</v>
      </c>
      <c r="AJ6057" s="277">
        <f>SUM(AJ6053:AJ6056)</f>
        <v>0</v>
      </c>
      <c r="AK6057" s="277">
        <f t="shared" si="1701"/>
        <v>0</v>
      </c>
      <c r="AL6057" s="277">
        <f t="shared" si="1701"/>
        <v>0</v>
      </c>
      <c r="AM6057" s="277">
        <f t="shared" si="1701"/>
        <v>0</v>
      </c>
      <c r="AN6057" s="277">
        <f t="shared" si="1701"/>
        <v>0</v>
      </c>
      <c r="AO6057" s="277">
        <f t="shared" si="1701"/>
        <v>0</v>
      </c>
      <c r="AP6057" s="277">
        <f t="shared" si="1701"/>
        <v>0</v>
      </c>
      <c r="AQ6057" s="277">
        <f t="shared" si="1701"/>
        <v>0</v>
      </c>
      <c r="AR6057" s="277">
        <f t="shared" si="1701"/>
        <v>0</v>
      </c>
      <c r="AS6057" s="277">
        <f t="shared" si="1701"/>
        <v>0</v>
      </c>
      <c r="AT6057" s="277">
        <f t="shared" si="1701"/>
        <v>0</v>
      </c>
      <c r="AU6057" s="277">
        <v>0</v>
      </c>
      <c r="AV6057" s="277">
        <v>0</v>
      </c>
      <c r="AW6057" s="277">
        <f>U6057+AH6057+AU6057</f>
        <v>65234</v>
      </c>
    </row>
    <row r="6058" spans="1:49">
      <c r="A6058" s="48"/>
      <c r="B6058" s="42"/>
      <c r="C6058" s="42"/>
      <c r="D6058" s="42"/>
      <c r="E6058" s="531"/>
      <c r="F6058" s="50"/>
      <c r="G6058" s="50"/>
      <c r="H6058" s="50"/>
      <c r="I6058" s="146"/>
      <c r="J6058" s="29"/>
      <c r="K6058" s="29"/>
      <c r="L6058" s="29"/>
      <c r="M6058" s="29"/>
      <c r="N6058" s="29"/>
      <c r="O6058" s="29"/>
      <c r="P6058" s="29"/>
      <c r="Q6058" s="29"/>
      <c r="R6058" s="29"/>
      <c r="S6058" s="29"/>
      <c r="T6058" s="29"/>
      <c r="U6058" s="29"/>
      <c r="V6058" s="29"/>
      <c r="W6058" s="29"/>
      <c r="X6058" s="29"/>
      <c r="Y6058" s="29"/>
      <c r="Z6058" s="29"/>
      <c r="AA6058" s="29"/>
      <c r="AB6058" s="29"/>
      <c r="AC6058" s="29"/>
      <c r="AD6058" s="29"/>
      <c r="AE6058" s="29"/>
      <c r="AF6058" s="29"/>
      <c r="AG6058" s="29"/>
      <c r="AH6058" s="29"/>
      <c r="AI6058" s="29"/>
      <c r="AJ6058" s="29"/>
      <c r="AK6058" s="29"/>
      <c r="AL6058" s="29"/>
      <c r="AM6058" s="29"/>
      <c r="AN6058" s="29"/>
      <c r="AO6058" s="29"/>
      <c r="AP6058" s="29"/>
      <c r="AQ6058" s="29"/>
      <c r="AR6058" s="29"/>
      <c r="AS6058" s="29"/>
      <c r="AT6058" s="29"/>
      <c r="AU6058" s="29"/>
      <c r="AV6058" s="29"/>
      <c r="AW6058" s="29"/>
    </row>
    <row r="6059" spans="1:49">
      <c r="A6059" s="48"/>
      <c r="B6059" s="42"/>
      <c r="C6059" s="42"/>
      <c r="D6059" s="42"/>
      <c r="E6059" s="531"/>
      <c r="F6059" s="50"/>
      <c r="G6059" s="50"/>
      <c r="H6059" s="50"/>
      <c r="I6059" s="113"/>
    </row>
    <row r="6060" spans="1:49" ht="16.5" thickBot="1">
      <c r="A6060" s="78" t="s">
        <v>2146</v>
      </c>
      <c r="B6060" s="78"/>
      <c r="C6060" s="78"/>
      <c r="D6060" s="463"/>
      <c r="E6060" s="539"/>
      <c r="F6060" s="129"/>
      <c r="G6060" s="129"/>
      <c r="H6060" s="129"/>
      <c r="I6060" s="103"/>
    </row>
    <row r="6061" spans="1:49" s="151" customFormat="1" ht="36" customHeight="1" thickTop="1" thickBot="1">
      <c r="A6061" s="147" t="s">
        <v>2079</v>
      </c>
      <c r="B6061" s="5" t="s">
        <v>2080</v>
      </c>
      <c r="C6061" s="5" t="s">
        <v>1335</v>
      </c>
      <c r="D6061" s="450"/>
      <c r="E6061" s="148" t="s">
        <v>1570</v>
      </c>
      <c r="F6061" s="149" t="s">
        <v>1438</v>
      </c>
      <c r="G6061" s="149"/>
      <c r="H6061" s="149" t="s">
        <v>2332</v>
      </c>
      <c r="I6061" s="5" t="s">
        <v>856</v>
      </c>
      <c r="J6061" s="364" t="s">
        <v>2891</v>
      </c>
      <c r="K6061" s="364" t="s">
        <v>2879</v>
      </c>
      <c r="L6061" s="364" t="s">
        <v>2880</v>
      </c>
      <c r="M6061" s="364" t="s">
        <v>2881</v>
      </c>
      <c r="N6061" s="364" t="s">
        <v>2882</v>
      </c>
      <c r="O6061" s="364" t="s">
        <v>2883</v>
      </c>
      <c r="P6061" s="364" t="s">
        <v>2884</v>
      </c>
      <c r="Q6061" s="364" t="s">
        <v>2885</v>
      </c>
      <c r="R6061" s="364" t="s">
        <v>2886</v>
      </c>
      <c r="S6061" s="364" t="s">
        <v>2887</v>
      </c>
      <c r="T6061" s="364" t="s">
        <v>2888</v>
      </c>
      <c r="U6061" s="364" t="s">
        <v>2889</v>
      </c>
      <c r="V6061" s="364" t="s">
        <v>2890</v>
      </c>
      <c r="W6061" s="365" t="s">
        <v>2893</v>
      </c>
      <c r="X6061" s="365" t="s">
        <v>2879</v>
      </c>
      <c r="Y6061" s="365" t="s">
        <v>2880</v>
      </c>
      <c r="Z6061" s="365" t="s">
        <v>2881</v>
      </c>
      <c r="AA6061" s="365" t="s">
        <v>2882</v>
      </c>
      <c r="AB6061" s="365" t="s">
        <v>2883</v>
      </c>
      <c r="AC6061" s="365" t="s">
        <v>2884</v>
      </c>
      <c r="AD6061" s="365" t="s">
        <v>2885</v>
      </c>
      <c r="AE6061" s="365" t="s">
        <v>2886</v>
      </c>
      <c r="AF6061" s="365" t="s">
        <v>2887</v>
      </c>
      <c r="AG6061" s="365" t="s">
        <v>2888</v>
      </c>
      <c r="AH6061" s="365" t="s">
        <v>2889</v>
      </c>
      <c r="AI6061" s="365" t="s">
        <v>2890</v>
      </c>
      <c r="AJ6061" s="366" t="s">
        <v>2892</v>
      </c>
      <c r="AK6061" s="366" t="s">
        <v>2879</v>
      </c>
      <c r="AL6061" s="366" t="s">
        <v>2880</v>
      </c>
      <c r="AM6061" s="366" t="s">
        <v>2881</v>
      </c>
      <c r="AN6061" s="366" t="s">
        <v>2882</v>
      </c>
      <c r="AO6061" s="366" t="s">
        <v>2883</v>
      </c>
      <c r="AP6061" s="366" t="s">
        <v>2884</v>
      </c>
      <c r="AQ6061" s="366" t="s">
        <v>2885</v>
      </c>
      <c r="AR6061" s="366" t="s">
        <v>2886</v>
      </c>
      <c r="AS6061" s="366" t="s">
        <v>2887</v>
      </c>
      <c r="AT6061" s="366" t="s">
        <v>2888</v>
      </c>
      <c r="AU6061" s="366" t="s">
        <v>2889</v>
      </c>
      <c r="AV6061" s="366" t="s">
        <v>2890</v>
      </c>
      <c r="AW6061" s="368" t="s">
        <v>2895</v>
      </c>
    </row>
    <row r="6062" spans="1:49">
      <c r="A6062" s="33"/>
      <c r="B6062" s="34"/>
      <c r="C6062" s="34"/>
      <c r="D6062" s="34"/>
      <c r="E6062" s="35"/>
      <c r="F6062" s="36"/>
      <c r="G6062" s="36"/>
      <c r="H6062" s="36"/>
      <c r="I6062" s="34"/>
      <c r="J6062" s="202" t="s">
        <v>1224</v>
      </c>
      <c r="K6062" s="202">
        <v>1</v>
      </c>
      <c r="L6062" s="202">
        <v>2</v>
      </c>
      <c r="M6062" s="202">
        <v>3</v>
      </c>
      <c r="N6062" s="202">
        <v>4</v>
      </c>
      <c r="O6062" s="202">
        <v>5</v>
      </c>
      <c r="P6062" s="202">
        <v>6</v>
      </c>
      <c r="Q6062" s="202">
        <v>7</v>
      </c>
      <c r="R6062" s="202">
        <v>8</v>
      </c>
      <c r="S6062" s="202">
        <v>9</v>
      </c>
      <c r="T6062" s="202">
        <v>10</v>
      </c>
      <c r="U6062" s="202">
        <v>13</v>
      </c>
      <c r="V6062" s="202">
        <v>14</v>
      </c>
      <c r="W6062" s="202" t="s">
        <v>1224</v>
      </c>
      <c r="X6062" s="202">
        <v>1</v>
      </c>
      <c r="Y6062" s="202">
        <v>2</v>
      </c>
      <c r="Z6062" s="202">
        <v>3</v>
      </c>
      <c r="AA6062" s="202">
        <v>4</v>
      </c>
      <c r="AB6062" s="202">
        <v>5</v>
      </c>
      <c r="AC6062" s="202">
        <v>6</v>
      </c>
      <c r="AD6062" s="202">
        <v>7</v>
      </c>
      <c r="AE6062" s="202">
        <v>8</v>
      </c>
      <c r="AF6062" s="202">
        <v>9</v>
      </c>
      <c r="AG6062" s="202">
        <v>10</v>
      </c>
      <c r="AH6062" s="202">
        <v>13</v>
      </c>
      <c r="AI6062" s="202">
        <v>14</v>
      </c>
      <c r="AJ6062" s="202" t="s">
        <v>1224</v>
      </c>
      <c r="AK6062" s="202">
        <v>1</v>
      </c>
      <c r="AL6062" s="202">
        <v>2</v>
      </c>
      <c r="AM6062" s="202">
        <v>3</v>
      </c>
      <c r="AN6062" s="202">
        <v>4</v>
      </c>
      <c r="AO6062" s="202">
        <v>5</v>
      </c>
      <c r="AP6062" s="202">
        <v>6</v>
      </c>
      <c r="AQ6062" s="202">
        <v>7</v>
      </c>
      <c r="AR6062" s="202">
        <v>8</v>
      </c>
      <c r="AS6062" s="202">
        <v>9</v>
      </c>
      <c r="AT6062" s="202">
        <v>10</v>
      </c>
      <c r="AU6062" s="202">
        <v>13</v>
      </c>
      <c r="AV6062" s="202">
        <v>14</v>
      </c>
      <c r="AW6062" s="202">
        <v>15</v>
      </c>
    </row>
    <row r="6063" spans="1:49">
      <c r="A6063" s="37"/>
      <c r="B6063" s="38"/>
      <c r="C6063" s="38"/>
      <c r="D6063" s="38"/>
      <c r="E6063" s="60"/>
      <c r="F6063" s="61"/>
      <c r="G6063" s="61"/>
      <c r="H6063" s="61"/>
      <c r="I6063" s="38"/>
      <c r="J6063" s="134"/>
      <c r="K6063" s="134"/>
      <c r="L6063" s="134"/>
      <c r="M6063" s="134"/>
      <c r="N6063" s="134"/>
      <c r="O6063" s="134"/>
      <c r="P6063" s="134"/>
      <c r="Q6063" s="134"/>
      <c r="R6063" s="134"/>
      <c r="S6063" s="134"/>
      <c r="T6063" s="134"/>
      <c r="U6063" s="134"/>
      <c r="V6063" s="134"/>
      <c r="W6063" s="134"/>
      <c r="X6063" s="134"/>
      <c r="Y6063" s="134"/>
      <c r="Z6063" s="134"/>
      <c r="AA6063" s="134"/>
      <c r="AB6063" s="134"/>
      <c r="AC6063" s="134"/>
      <c r="AD6063" s="134"/>
      <c r="AE6063" s="134"/>
      <c r="AF6063" s="134"/>
      <c r="AG6063" s="134"/>
      <c r="AH6063" s="134"/>
      <c r="AI6063" s="134"/>
      <c r="AJ6063" s="134"/>
      <c r="AK6063" s="134"/>
      <c r="AL6063" s="134"/>
      <c r="AM6063" s="134"/>
      <c r="AN6063" s="134"/>
      <c r="AO6063" s="134"/>
      <c r="AP6063" s="134"/>
      <c r="AQ6063" s="134"/>
      <c r="AR6063" s="134"/>
      <c r="AS6063" s="134"/>
      <c r="AT6063" s="134"/>
      <c r="AU6063" s="134"/>
      <c r="AV6063" s="134"/>
      <c r="AW6063" s="134"/>
    </row>
    <row r="6064" spans="1:49">
      <c r="A6064" s="92" t="s">
        <v>797</v>
      </c>
      <c r="B6064" s="93" t="s">
        <v>1031</v>
      </c>
      <c r="C6064" s="93" t="s">
        <v>1667</v>
      </c>
      <c r="D6064" s="460"/>
      <c r="E6064" s="531"/>
      <c r="F6064" s="50"/>
      <c r="G6064" s="50"/>
      <c r="H6064" s="50"/>
      <c r="I6064" s="108" t="s">
        <v>1486</v>
      </c>
      <c r="J6064" s="28"/>
      <c r="K6064" s="28"/>
      <c r="L6064" s="28"/>
      <c r="M6064" s="28"/>
      <c r="N6064" s="28"/>
      <c r="O6064" s="28"/>
      <c r="P6064" s="28"/>
      <c r="Q6064" s="28"/>
      <c r="R6064" s="28"/>
      <c r="S6064" s="28"/>
      <c r="T6064" s="28"/>
      <c r="U6064" s="28"/>
      <c r="V6064" s="28"/>
      <c r="W6064" s="28"/>
      <c r="X6064" s="28"/>
      <c r="Y6064" s="28"/>
      <c r="Z6064" s="28"/>
      <c r="AA6064" s="28"/>
      <c r="AB6064" s="28"/>
      <c r="AC6064" s="28"/>
      <c r="AD6064" s="28"/>
      <c r="AE6064" s="28"/>
      <c r="AF6064" s="28"/>
      <c r="AG6064" s="28"/>
      <c r="AH6064" s="28"/>
      <c r="AI6064" s="28"/>
      <c r="AJ6064" s="28"/>
      <c r="AK6064" s="28"/>
      <c r="AL6064" s="28"/>
      <c r="AM6064" s="28"/>
      <c r="AN6064" s="28"/>
      <c r="AO6064" s="28"/>
      <c r="AP6064" s="28"/>
      <c r="AQ6064" s="28"/>
      <c r="AR6064" s="28"/>
      <c r="AS6064" s="28"/>
      <c r="AT6064" s="28"/>
      <c r="AU6064" s="28"/>
      <c r="AV6064" s="28"/>
      <c r="AW6064" s="28"/>
    </row>
    <row r="6065" spans="1:49">
      <c r="A6065" s="48"/>
      <c r="B6065" s="260"/>
      <c r="C6065" s="260"/>
      <c r="D6065" s="369"/>
      <c r="E6065" s="531"/>
      <c r="F6065" s="50"/>
      <c r="G6065" s="50"/>
      <c r="H6065" s="50"/>
      <c r="I6065" s="109"/>
      <c r="J6065" s="28"/>
      <c r="K6065" s="28"/>
      <c r="L6065" s="28"/>
      <c r="M6065" s="28"/>
      <c r="N6065" s="28"/>
      <c r="O6065" s="28"/>
      <c r="P6065" s="28"/>
      <c r="Q6065" s="28"/>
      <c r="R6065" s="28"/>
      <c r="S6065" s="28"/>
      <c r="T6065" s="28"/>
      <c r="U6065" s="28"/>
      <c r="V6065" s="28"/>
      <c r="W6065" s="28"/>
      <c r="X6065" s="28"/>
      <c r="Y6065" s="28"/>
      <c r="Z6065" s="28"/>
      <c r="AA6065" s="28"/>
      <c r="AB6065" s="28"/>
      <c r="AC6065" s="28"/>
      <c r="AD6065" s="28"/>
      <c r="AE6065" s="28"/>
      <c r="AF6065" s="28"/>
      <c r="AG6065" s="28"/>
      <c r="AH6065" s="28"/>
      <c r="AI6065" s="28"/>
      <c r="AJ6065" s="28"/>
      <c r="AK6065" s="28"/>
      <c r="AL6065" s="28"/>
      <c r="AM6065" s="28"/>
      <c r="AN6065" s="28"/>
      <c r="AO6065" s="28"/>
      <c r="AP6065" s="28"/>
      <c r="AQ6065" s="28"/>
      <c r="AR6065" s="28"/>
      <c r="AS6065" s="28"/>
      <c r="AT6065" s="28"/>
      <c r="AU6065" s="28"/>
      <c r="AV6065" s="28"/>
      <c r="AW6065" s="28"/>
    </row>
    <row r="6066" spans="1:49">
      <c r="A6066" s="48"/>
      <c r="B6066" s="42"/>
      <c r="C6066" s="42"/>
      <c r="D6066" s="42"/>
      <c r="E6066" s="531"/>
      <c r="F6066" s="50"/>
      <c r="G6066" s="50"/>
      <c r="H6066" s="50"/>
      <c r="I6066" s="49" t="s">
        <v>1559</v>
      </c>
      <c r="J6066" s="12">
        <f>SUM(J6067,J6075,J6077)</f>
        <v>46500</v>
      </c>
      <c r="K6066" s="12">
        <f t="shared" ref="K6066:AT6066" si="1702">SUM(K6067,K6075,K6077)</f>
        <v>0</v>
      </c>
      <c r="L6066" s="12">
        <f t="shared" si="1702"/>
        <v>0</v>
      </c>
      <c r="M6066" s="12">
        <f t="shared" si="1702"/>
        <v>0</v>
      </c>
      <c r="N6066" s="12">
        <f t="shared" si="1702"/>
        <v>0</v>
      </c>
      <c r="O6066" s="12">
        <f t="shared" si="1702"/>
        <v>0</v>
      </c>
      <c r="P6066" s="12">
        <f t="shared" si="1702"/>
        <v>6940</v>
      </c>
      <c r="Q6066" s="12">
        <f t="shared" si="1702"/>
        <v>750</v>
      </c>
      <c r="R6066" s="12">
        <f t="shared" si="1702"/>
        <v>0</v>
      </c>
      <c r="S6066" s="12">
        <f t="shared" si="1702"/>
        <v>0</v>
      </c>
      <c r="T6066" s="12">
        <f t="shared" si="1702"/>
        <v>0</v>
      </c>
      <c r="U6066" s="12">
        <v>7690</v>
      </c>
      <c r="V6066" s="12">
        <v>38810</v>
      </c>
      <c r="W6066" s="12">
        <f>SUM(W6067,W6075,W6077)</f>
        <v>3000</v>
      </c>
      <c r="X6066" s="12">
        <f t="shared" si="1702"/>
        <v>0</v>
      </c>
      <c r="Y6066" s="12">
        <f t="shared" si="1702"/>
        <v>0</v>
      </c>
      <c r="Z6066" s="12">
        <f t="shared" si="1702"/>
        <v>0</v>
      </c>
      <c r="AA6066" s="12">
        <f t="shared" si="1702"/>
        <v>0</v>
      </c>
      <c r="AB6066" s="12">
        <f t="shared" si="1702"/>
        <v>0</v>
      </c>
      <c r="AC6066" s="12">
        <f t="shared" si="1702"/>
        <v>0</v>
      </c>
      <c r="AD6066" s="12">
        <f t="shared" si="1702"/>
        <v>0</v>
      </c>
      <c r="AE6066" s="12">
        <f t="shared" si="1702"/>
        <v>0</v>
      </c>
      <c r="AF6066" s="12">
        <f t="shared" si="1702"/>
        <v>0</v>
      </c>
      <c r="AG6066" s="12">
        <f t="shared" si="1702"/>
        <v>0</v>
      </c>
      <c r="AH6066" s="12">
        <v>0</v>
      </c>
      <c r="AI6066" s="12">
        <v>3000</v>
      </c>
      <c r="AJ6066" s="12">
        <f>SUM(AJ6067,AJ6075,AJ6077)</f>
        <v>0</v>
      </c>
      <c r="AK6066" s="12">
        <f t="shared" si="1702"/>
        <v>0</v>
      </c>
      <c r="AL6066" s="12">
        <f t="shared" si="1702"/>
        <v>0</v>
      </c>
      <c r="AM6066" s="12">
        <f t="shared" si="1702"/>
        <v>0</v>
      </c>
      <c r="AN6066" s="12">
        <f t="shared" si="1702"/>
        <v>0</v>
      </c>
      <c r="AO6066" s="12">
        <f t="shared" si="1702"/>
        <v>0</v>
      </c>
      <c r="AP6066" s="12">
        <f t="shared" si="1702"/>
        <v>0</v>
      </c>
      <c r="AQ6066" s="12">
        <f t="shared" si="1702"/>
        <v>0</v>
      </c>
      <c r="AR6066" s="12">
        <f t="shared" si="1702"/>
        <v>0</v>
      </c>
      <c r="AS6066" s="12">
        <f t="shared" si="1702"/>
        <v>0</v>
      </c>
      <c r="AT6066" s="12">
        <f t="shared" si="1702"/>
        <v>0</v>
      </c>
      <c r="AU6066" s="12">
        <v>0</v>
      </c>
      <c r="AV6066" s="12">
        <v>0</v>
      </c>
      <c r="AW6066" s="12">
        <f t="shared" ref="AW6066:AW6096" si="1703">U6066+AH6066+AU6066</f>
        <v>7690</v>
      </c>
    </row>
    <row r="6067" spans="1:49">
      <c r="A6067" s="44" t="s">
        <v>797</v>
      </c>
      <c r="B6067" s="45" t="s">
        <v>1031</v>
      </c>
      <c r="C6067" s="45" t="s">
        <v>1667</v>
      </c>
      <c r="D6067" s="452" t="s">
        <v>3012</v>
      </c>
      <c r="E6067" s="213" t="s">
        <v>771</v>
      </c>
      <c r="F6067" s="65"/>
      <c r="G6067" s="65"/>
      <c r="H6067" s="65"/>
      <c r="I6067" s="260" t="s">
        <v>1500</v>
      </c>
      <c r="J6067" s="9">
        <f>SUM(J6068:J6069)</f>
        <v>0</v>
      </c>
      <c r="K6067" s="9">
        <f t="shared" ref="K6067:AT6067" si="1704">SUM(K6068:K6069)</f>
        <v>0</v>
      </c>
      <c r="L6067" s="9">
        <f t="shared" si="1704"/>
        <v>0</v>
      </c>
      <c r="M6067" s="9">
        <f t="shared" si="1704"/>
        <v>0</v>
      </c>
      <c r="N6067" s="9">
        <f t="shared" si="1704"/>
        <v>0</v>
      </c>
      <c r="O6067" s="9">
        <f t="shared" si="1704"/>
        <v>0</v>
      </c>
      <c r="P6067" s="9">
        <f t="shared" si="1704"/>
        <v>0</v>
      </c>
      <c r="Q6067" s="9">
        <f t="shared" si="1704"/>
        <v>0</v>
      </c>
      <c r="R6067" s="9">
        <f t="shared" si="1704"/>
        <v>0</v>
      </c>
      <c r="S6067" s="9">
        <f t="shared" si="1704"/>
        <v>0</v>
      </c>
      <c r="T6067" s="9">
        <f t="shared" si="1704"/>
        <v>0</v>
      </c>
      <c r="U6067" s="9">
        <v>0</v>
      </c>
      <c r="V6067" s="9">
        <v>0</v>
      </c>
      <c r="W6067" s="9">
        <f>SUM(W6068:W6069)</f>
        <v>0</v>
      </c>
      <c r="X6067" s="9">
        <f t="shared" si="1704"/>
        <v>0</v>
      </c>
      <c r="Y6067" s="9">
        <f t="shared" si="1704"/>
        <v>0</v>
      </c>
      <c r="Z6067" s="9">
        <f t="shared" si="1704"/>
        <v>0</v>
      </c>
      <c r="AA6067" s="9">
        <f t="shared" si="1704"/>
        <v>0</v>
      </c>
      <c r="AB6067" s="9">
        <f t="shared" si="1704"/>
        <v>0</v>
      </c>
      <c r="AC6067" s="9">
        <f t="shared" si="1704"/>
        <v>0</v>
      </c>
      <c r="AD6067" s="9">
        <f t="shared" si="1704"/>
        <v>0</v>
      </c>
      <c r="AE6067" s="9">
        <f t="shared" si="1704"/>
        <v>0</v>
      </c>
      <c r="AF6067" s="9">
        <f t="shared" si="1704"/>
        <v>0</v>
      </c>
      <c r="AG6067" s="9">
        <f t="shared" si="1704"/>
        <v>0</v>
      </c>
      <c r="AH6067" s="9">
        <v>0</v>
      </c>
      <c r="AI6067" s="9">
        <v>0</v>
      </c>
      <c r="AJ6067" s="9">
        <f>SUM(AJ6068:AJ6069)</f>
        <v>0</v>
      </c>
      <c r="AK6067" s="9">
        <f t="shared" si="1704"/>
        <v>0</v>
      </c>
      <c r="AL6067" s="9">
        <f t="shared" si="1704"/>
        <v>0</v>
      </c>
      <c r="AM6067" s="9">
        <f t="shared" si="1704"/>
        <v>0</v>
      </c>
      <c r="AN6067" s="9">
        <f t="shared" si="1704"/>
        <v>0</v>
      </c>
      <c r="AO6067" s="9">
        <f t="shared" si="1704"/>
        <v>0</v>
      </c>
      <c r="AP6067" s="9">
        <f t="shared" si="1704"/>
        <v>0</v>
      </c>
      <c r="AQ6067" s="9">
        <f t="shared" si="1704"/>
        <v>0</v>
      </c>
      <c r="AR6067" s="9">
        <f t="shared" si="1704"/>
        <v>0</v>
      </c>
      <c r="AS6067" s="9">
        <f t="shared" si="1704"/>
        <v>0</v>
      </c>
      <c r="AT6067" s="9">
        <f t="shared" si="1704"/>
        <v>0</v>
      </c>
      <c r="AU6067" s="9">
        <v>0</v>
      </c>
      <c r="AV6067" s="9">
        <v>0</v>
      </c>
      <c r="AW6067" s="9">
        <f t="shared" si="1703"/>
        <v>0</v>
      </c>
    </row>
    <row r="6068" spans="1:49">
      <c r="A6068" s="44" t="s">
        <v>797</v>
      </c>
      <c r="B6068" s="45" t="s">
        <v>1031</v>
      </c>
      <c r="C6068" s="45" t="s">
        <v>1667</v>
      </c>
      <c r="D6068" s="452" t="s">
        <v>3012</v>
      </c>
      <c r="E6068" s="367" t="s">
        <v>834</v>
      </c>
      <c r="F6068" s="50"/>
      <c r="G6068" s="468" t="s">
        <v>3076</v>
      </c>
      <c r="H6068" s="50" t="s">
        <v>2334</v>
      </c>
      <c r="I6068" s="42" t="s">
        <v>1165</v>
      </c>
      <c r="U6068" s="15">
        <v>0</v>
      </c>
      <c r="V6068" s="15">
        <v>0</v>
      </c>
      <c r="AH6068" s="15">
        <v>0</v>
      </c>
      <c r="AI6068" s="15">
        <v>0</v>
      </c>
      <c r="AU6068" s="15">
        <v>0</v>
      </c>
      <c r="AV6068" s="15">
        <v>0</v>
      </c>
      <c r="AW6068" s="15">
        <f t="shared" si="1703"/>
        <v>0</v>
      </c>
    </row>
    <row r="6069" spans="1:49">
      <c r="A6069" s="44" t="s">
        <v>797</v>
      </c>
      <c r="B6069" s="45" t="s">
        <v>1031</v>
      </c>
      <c r="C6069" s="45" t="s">
        <v>1667</v>
      </c>
      <c r="D6069" s="452" t="s">
        <v>3012</v>
      </c>
      <c r="E6069" s="367" t="s">
        <v>772</v>
      </c>
      <c r="F6069" s="50"/>
      <c r="G6069" s="468" t="s">
        <v>3076</v>
      </c>
      <c r="H6069" s="50" t="s">
        <v>2334</v>
      </c>
      <c r="I6069" s="42" t="s">
        <v>1227</v>
      </c>
      <c r="J6069" s="15">
        <f>SUM(J6070:J6074)</f>
        <v>0</v>
      </c>
      <c r="K6069" s="15">
        <f t="shared" ref="K6069:AT6069" si="1705">SUM(K6070:K6074)</f>
        <v>0</v>
      </c>
      <c r="L6069" s="15">
        <f t="shared" si="1705"/>
        <v>0</v>
      </c>
      <c r="M6069" s="15">
        <f t="shared" si="1705"/>
        <v>0</v>
      </c>
      <c r="N6069" s="15">
        <f t="shared" si="1705"/>
        <v>0</v>
      </c>
      <c r="O6069" s="15">
        <f t="shared" si="1705"/>
        <v>0</v>
      </c>
      <c r="P6069" s="15">
        <f t="shared" si="1705"/>
        <v>0</v>
      </c>
      <c r="Q6069" s="15">
        <f t="shared" si="1705"/>
        <v>0</v>
      </c>
      <c r="R6069" s="15">
        <f t="shared" si="1705"/>
        <v>0</v>
      </c>
      <c r="S6069" s="15">
        <f t="shared" si="1705"/>
        <v>0</v>
      </c>
      <c r="T6069" s="15">
        <f t="shared" si="1705"/>
        <v>0</v>
      </c>
      <c r="U6069" s="15">
        <v>0</v>
      </c>
      <c r="V6069" s="15">
        <v>0</v>
      </c>
      <c r="W6069" s="15">
        <f>SUM(W6070:W6074)</f>
        <v>0</v>
      </c>
      <c r="X6069" s="15">
        <f t="shared" si="1705"/>
        <v>0</v>
      </c>
      <c r="Y6069" s="15">
        <f t="shared" si="1705"/>
        <v>0</v>
      </c>
      <c r="Z6069" s="15">
        <f t="shared" si="1705"/>
        <v>0</v>
      </c>
      <c r="AA6069" s="15">
        <f t="shared" si="1705"/>
        <v>0</v>
      </c>
      <c r="AB6069" s="15">
        <f t="shared" si="1705"/>
        <v>0</v>
      </c>
      <c r="AC6069" s="15">
        <f t="shared" si="1705"/>
        <v>0</v>
      </c>
      <c r="AD6069" s="15">
        <f t="shared" si="1705"/>
        <v>0</v>
      </c>
      <c r="AE6069" s="15">
        <f t="shared" si="1705"/>
        <v>0</v>
      </c>
      <c r="AF6069" s="15">
        <f t="shared" si="1705"/>
        <v>0</v>
      </c>
      <c r="AG6069" s="15">
        <f t="shared" si="1705"/>
        <v>0</v>
      </c>
      <c r="AH6069" s="15">
        <v>0</v>
      </c>
      <c r="AI6069" s="15">
        <v>0</v>
      </c>
      <c r="AJ6069" s="15">
        <f>SUM(AJ6070:AJ6074)</f>
        <v>0</v>
      </c>
      <c r="AK6069" s="15">
        <f t="shared" si="1705"/>
        <v>0</v>
      </c>
      <c r="AL6069" s="15">
        <f t="shared" si="1705"/>
        <v>0</v>
      </c>
      <c r="AM6069" s="15">
        <f t="shared" si="1705"/>
        <v>0</v>
      </c>
      <c r="AN6069" s="15">
        <f t="shared" si="1705"/>
        <v>0</v>
      </c>
      <c r="AO6069" s="15">
        <f t="shared" si="1705"/>
        <v>0</v>
      </c>
      <c r="AP6069" s="15">
        <f t="shared" si="1705"/>
        <v>0</v>
      </c>
      <c r="AQ6069" s="15">
        <f t="shared" si="1705"/>
        <v>0</v>
      </c>
      <c r="AR6069" s="15">
        <f t="shared" si="1705"/>
        <v>0</v>
      </c>
      <c r="AS6069" s="15">
        <f t="shared" si="1705"/>
        <v>0</v>
      </c>
      <c r="AT6069" s="15">
        <f t="shared" si="1705"/>
        <v>0</v>
      </c>
      <c r="AU6069" s="15">
        <v>0</v>
      </c>
      <c r="AV6069" s="15">
        <v>0</v>
      </c>
      <c r="AW6069" s="15">
        <f t="shared" si="1703"/>
        <v>0</v>
      </c>
    </row>
    <row r="6070" spans="1:49" s="144" customFormat="1">
      <c r="A6070" s="44" t="s">
        <v>797</v>
      </c>
      <c r="B6070" s="45" t="s">
        <v>1031</v>
      </c>
      <c r="C6070" s="45" t="s">
        <v>1667</v>
      </c>
      <c r="D6070" s="452" t="s">
        <v>3012</v>
      </c>
      <c r="E6070" s="140" t="s">
        <v>850</v>
      </c>
      <c r="F6070" s="141" t="s">
        <v>1788</v>
      </c>
      <c r="G6070" s="468" t="s">
        <v>3076</v>
      </c>
      <c r="H6070" s="50" t="s">
        <v>2334</v>
      </c>
      <c r="I6070" s="142" t="s">
        <v>1119</v>
      </c>
      <c r="J6070" s="15"/>
      <c r="K6070" s="15"/>
      <c r="L6070" s="15"/>
      <c r="M6070" s="15"/>
      <c r="N6070" s="15"/>
      <c r="O6070" s="15"/>
      <c r="P6070" s="15"/>
      <c r="Q6070" s="15"/>
      <c r="R6070" s="15"/>
      <c r="S6070" s="15"/>
      <c r="T6070" s="15"/>
      <c r="U6070" s="15">
        <v>0</v>
      </c>
      <c r="V6070" s="15">
        <v>0</v>
      </c>
      <c r="W6070" s="15"/>
      <c r="X6070" s="15"/>
      <c r="Y6070" s="15"/>
      <c r="Z6070" s="15"/>
      <c r="AA6070" s="15"/>
      <c r="AB6070" s="15"/>
      <c r="AC6070" s="15"/>
      <c r="AD6070" s="15"/>
      <c r="AE6070" s="15"/>
      <c r="AF6070" s="15"/>
      <c r="AG6070" s="15"/>
      <c r="AH6070" s="15">
        <v>0</v>
      </c>
      <c r="AI6070" s="15">
        <v>0</v>
      </c>
      <c r="AJ6070" s="15"/>
      <c r="AK6070" s="15"/>
      <c r="AL6070" s="15"/>
      <c r="AM6070" s="15"/>
      <c r="AN6070" s="15"/>
      <c r="AO6070" s="15"/>
      <c r="AP6070" s="15"/>
      <c r="AQ6070" s="15"/>
      <c r="AR6070" s="15"/>
      <c r="AS6070" s="15"/>
      <c r="AT6070" s="15"/>
      <c r="AU6070" s="15">
        <v>0</v>
      </c>
      <c r="AV6070" s="15">
        <v>0</v>
      </c>
      <c r="AW6070" s="15">
        <f t="shared" si="1703"/>
        <v>0</v>
      </c>
    </row>
    <row r="6071" spans="1:49" s="144" customFormat="1">
      <c r="A6071" s="44" t="s">
        <v>797</v>
      </c>
      <c r="B6071" s="45" t="s">
        <v>1031</v>
      </c>
      <c r="C6071" s="45" t="s">
        <v>1667</v>
      </c>
      <c r="D6071" s="452" t="s">
        <v>3012</v>
      </c>
      <c r="E6071" s="140" t="s">
        <v>851</v>
      </c>
      <c r="F6071" s="141" t="s">
        <v>1789</v>
      </c>
      <c r="G6071" s="468" t="s">
        <v>3076</v>
      </c>
      <c r="H6071" s="50" t="s">
        <v>2334</v>
      </c>
      <c r="I6071" s="142" t="s">
        <v>1290</v>
      </c>
      <c r="J6071" s="15"/>
      <c r="K6071" s="15"/>
      <c r="L6071" s="15"/>
      <c r="M6071" s="15"/>
      <c r="N6071" s="15"/>
      <c r="O6071" s="15"/>
      <c r="P6071" s="15"/>
      <c r="Q6071" s="15"/>
      <c r="R6071" s="15"/>
      <c r="S6071" s="15"/>
      <c r="T6071" s="15"/>
      <c r="U6071" s="15">
        <v>0</v>
      </c>
      <c r="V6071" s="15">
        <v>0</v>
      </c>
      <c r="W6071" s="15"/>
      <c r="X6071" s="15"/>
      <c r="Y6071" s="15"/>
      <c r="Z6071" s="15"/>
      <c r="AA6071" s="15"/>
      <c r="AB6071" s="15"/>
      <c r="AC6071" s="15"/>
      <c r="AD6071" s="15"/>
      <c r="AE6071" s="15"/>
      <c r="AF6071" s="15"/>
      <c r="AG6071" s="15"/>
      <c r="AH6071" s="15">
        <v>0</v>
      </c>
      <c r="AI6071" s="15">
        <v>0</v>
      </c>
      <c r="AJ6071" s="15"/>
      <c r="AK6071" s="15"/>
      <c r="AL6071" s="15"/>
      <c r="AM6071" s="15"/>
      <c r="AN6071" s="15"/>
      <c r="AO6071" s="15"/>
      <c r="AP6071" s="15"/>
      <c r="AQ6071" s="15"/>
      <c r="AR6071" s="15"/>
      <c r="AS6071" s="15"/>
      <c r="AT6071" s="15"/>
      <c r="AU6071" s="15">
        <v>0</v>
      </c>
      <c r="AV6071" s="15">
        <v>0</v>
      </c>
      <c r="AW6071" s="15">
        <f t="shared" si="1703"/>
        <v>0</v>
      </c>
    </row>
    <row r="6072" spans="1:49" s="144" customFormat="1">
      <c r="A6072" s="44" t="s">
        <v>797</v>
      </c>
      <c r="B6072" s="45" t="s">
        <v>1031</v>
      </c>
      <c r="C6072" s="45" t="s">
        <v>1667</v>
      </c>
      <c r="D6072" s="452" t="s">
        <v>3012</v>
      </c>
      <c r="E6072" s="140" t="s">
        <v>852</v>
      </c>
      <c r="F6072" s="141" t="s">
        <v>1790</v>
      </c>
      <c r="G6072" s="468" t="s">
        <v>3076</v>
      </c>
      <c r="H6072" s="50" t="s">
        <v>2334</v>
      </c>
      <c r="I6072" s="142" t="s">
        <v>1733</v>
      </c>
      <c r="J6072" s="15"/>
      <c r="K6072" s="15"/>
      <c r="L6072" s="15"/>
      <c r="M6072" s="15"/>
      <c r="N6072" s="15"/>
      <c r="O6072" s="15"/>
      <c r="P6072" s="15"/>
      <c r="Q6072" s="15"/>
      <c r="R6072" s="15"/>
      <c r="S6072" s="15"/>
      <c r="T6072" s="15"/>
      <c r="U6072" s="15">
        <v>0</v>
      </c>
      <c r="V6072" s="15">
        <v>0</v>
      </c>
      <c r="W6072" s="15"/>
      <c r="X6072" s="15"/>
      <c r="Y6072" s="15"/>
      <c r="Z6072" s="15"/>
      <c r="AA6072" s="15"/>
      <c r="AB6072" s="15"/>
      <c r="AC6072" s="15"/>
      <c r="AD6072" s="15"/>
      <c r="AE6072" s="15"/>
      <c r="AF6072" s="15"/>
      <c r="AG6072" s="15"/>
      <c r="AH6072" s="15">
        <v>0</v>
      </c>
      <c r="AI6072" s="15">
        <v>0</v>
      </c>
      <c r="AJ6072" s="15"/>
      <c r="AK6072" s="15"/>
      <c r="AL6072" s="15"/>
      <c r="AM6072" s="15"/>
      <c r="AN6072" s="15"/>
      <c r="AO6072" s="15"/>
      <c r="AP6072" s="15"/>
      <c r="AQ6072" s="15"/>
      <c r="AR6072" s="15"/>
      <c r="AS6072" s="15"/>
      <c r="AT6072" s="15"/>
      <c r="AU6072" s="15">
        <v>0</v>
      </c>
      <c r="AV6072" s="15">
        <v>0</v>
      </c>
      <c r="AW6072" s="15">
        <f t="shared" si="1703"/>
        <v>0</v>
      </c>
    </row>
    <row r="6073" spans="1:49" s="144" customFormat="1">
      <c r="A6073" s="44" t="s">
        <v>797</v>
      </c>
      <c r="B6073" s="45" t="s">
        <v>1031</v>
      </c>
      <c r="C6073" s="45" t="s">
        <v>1667</v>
      </c>
      <c r="D6073" s="452" t="s">
        <v>3012</v>
      </c>
      <c r="E6073" s="140" t="s">
        <v>853</v>
      </c>
      <c r="F6073" s="141" t="s">
        <v>1791</v>
      </c>
      <c r="G6073" s="468" t="s">
        <v>3076</v>
      </c>
      <c r="H6073" s="50" t="s">
        <v>2334</v>
      </c>
      <c r="I6073" s="142" t="s">
        <v>1734</v>
      </c>
      <c r="J6073" s="15"/>
      <c r="K6073" s="15"/>
      <c r="L6073" s="15"/>
      <c r="M6073" s="15"/>
      <c r="N6073" s="15"/>
      <c r="O6073" s="15"/>
      <c r="P6073" s="15"/>
      <c r="Q6073" s="15"/>
      <c r="R6073" s="15"/>
      <c r="S6073" s="15"/>
      <c r="T6073" s="15"/>
      <c r="U6073" s="15">
        <v>0</v>
      </c>
      <c r="V6073" s="15">
        <v>0</v>
      </c>
      <c r="W6073" s="15"/>
      <c r="X6073" s="15"/>
      <c r="Y6073" s="15"/>
      <c r="Z6073" s="15"/>
      <c r="AA6073" s="15"/>
      <c r="AB6073" s="15"/>
      <c r="AC6073" s="15"/>
      <c r="AD6073" s="15"/>
      <c r="AE6073" s="15"/>
      <c r="AF6073" s="15"/>
      <c r="AG6073" s="15"/>
      <c r="AH6073" s="15">
        <v>0</v>
      </c>
      <c r="AI6073" s="15">
        <v>0</v>
      </c>
      <c r="AJ6073" s="15"/>
      <c r="AK6073" s="15"/>
      <c r="AL6073" s="15"/>
      <c r="AM6073" s="15"/>
      <c r="AN6073" s="15"/>
      <c r="AO6073" s="15"/>
      <c r="AP6073" s="15"/>
      <c r="AQ6073" s="15"/>
      <c r="AR6073" s="15"/>
      <c r="AS6073" s="15"/>
      <c r="AT6073" s="15"/>
      <c r="AU6073" s="15">
        <v>0</v>
      </c>
      <c r="AV6073" s="15">
        <v>0</v>
      </c>
      <c r="AW6073" s="15">
        <f t="shared" si="1703"/>
        <v>0</v>
      </c>
    </row>
    <row r="6074" spans="1:49" s="144" customFormat="1">
      <c r="A6074" s="44" t="s">
        <v>797</v>
      </c>
      <c r="B6074" s="45" t="s">
        <v>1031</v>
      </c>
      <c r="C6074" s="45" t="s">
        <v>1667</v>
      </c>
      <c r="D6074" s="452" t="s">
        <v>3012</v>
      </c>
      <c r="E6074" s="140" t="s">
        <v>854</v>
      </c>
      <c r="F6074" s="141" t="s">
        <v>1792</v>
      </c>
      <c r="G6074" s="468" t="s">
        <v>3076</v>
      </c>
      <c r="H6074" s="50" t="s">
        <v>2334</v>
      </c>
      <c r="I6074" s="142" t="s">
        <v>1735</v>
      </c>
      <c r="J6074" s="15"/>
      <c r="K6074" s="15"/>
      <c r="L6074" s="15"/>
      <c r="M6074" s="15"/>
      <c r="N6074" s="15"/>
      <c r="O6074" s="15"/>
      <c r="P6074" s="15"/>
      <c r="Q6074" s="15"/>
      <c r="R6074" s="15"/>
      <c r="S6074" s="15"/>
      <c r="T6074" s="15"/>
      <c r="U6074" s="15">
        <v>0</v>
      </c>
      <c r="V6074" s="15">
        <v>0</v>
      </c>
      <c r="W6074" s="15"/>
      <c r="X6074" s="15"/>
      <c r="Y6074" s="15"/>
      <c r="Z6074" s="15"/>
      <c r="AA6074" s="15"/>
      <c r="AB6074" s="15"/>
      <c r="AC6074" s="15"/>
      <c r="AD6074" s="15"/>
      <c r="AE6074" s="15"/>
      <c r="AF6074" s="15"/>
      <c r="AG6074" s="15"/>
      <c r="AH6074" s="15">
        <v>0</v>
      </c>
      <c r="AI6074" s="15">
        <v>0</v>
      </c>
      <c r="AJ6074" s="15"/>
      <c r="AK6074" s="15"/>
      <c r="AL6074" s="15"/>
      <c r="AM6074" s="15"/>
      <c r="AN6074" s="15"/>
      <c r="AO6074" s="15"/>
      <c r="AP6074" s="15"/>
      <c r="AQ6074" s="15"/>
      <c r="AR6074" s="15"/>
      <c r="AS6074" s="15"/>
      <c r="AT6074" s="15"/>
      <c r="AU6074" s="15">
        <v>0</v>
      </c>
      <c r="AV6074" s="15">
        <v>0</v>
      </c>
      <c r="AW6074" s="15">
        <f t="shared" si="1703"/>
        <v>0</v>
      </c>
    </row>
    <row r="6075" spans="1:49">
      <c r="A6075" s="44" t="s">
        <v>797</v>
      </c>
      <c r="B6075" s="45" t="s">
        <v>1031</v>
      </c>
      <c r="C6075" s="45" t="s">
        <v>1667</v>
      </c>
      <c r="D6075" s="452" t="s">
        <v>3012</v>
      </c>
      <c r="E6075" s="213" t="s">
        <v>773</v>
      </c>
      <c r="F6075" s="65"/>
      <c r="G6075" s="65"/>
      <c r="H6075" s="65"/>
      <c r="I6075" s="260" t="s">
        <v>1362</v>
      </c>
      <c r="J6075" s="9">
        <f>SUM(J6076)</f>
        <v>0</v>
      </c>
      <c r="K6075" s="9">
        <f t="shared" ref="K6075:AT6075" si="1706">SUM(K6076)</f>
        <v>0</v>
      </c>
      <c r="L6075" s="9">
        <f t="shared" si="1706"/>
        <v>0</v>
      </c>
      <c r="M6075" s="9">
        <f t="shared" si="1706"/>
        <v>0</v>
      </c>
      <c r="N6075" s="9">
        <f t="shared" si="1706"/>
        <v>0</v>
      </c>
      <c r="O6075" s="9">
        <f t="shared" si="1706"/>
        <v>0</v>
      </c>
      <c r="P6075" s="9">
        <f t="shared" si="1706"/>
        <v>0</v>
      </c>
      <c r="Q6075" s="9">
        <f t="shared" si="1706"/>
        <v>0</v>
      </c>
      <c r="R6075" s="9">
        <f t="shared" si="1706"/>
        <v>0</v>
      </c>
      <c r="S6075" s="9">
        <f t="shared" si="1706"/>
        <v>0</v>
      </c>
      <c r="T6075" s="9">
        <f t="shared" si="1706"/>
        <v>0</v>
      </c>
      <c r="U6075" s="9">
        <v>0</v>
      </c>
      <c r="V6075" s="9">
        <v>0</v>
      </c>
      <c r="W6075" s="9">
        <f>SUM(W6076)</f>
        <v>0</v>
      </c>
      <c r="X6075" s="9">
        <f t="shared" si="1706"/>
        <v>0</v>
      </c>
      <c r="Y6075" s="9">
        <f t="shared" si="1706"/>
        <v>0</v>
      </c>
      <c r="Z6075" s="9">
        <f t="shared" si="1706"/>
        <v>0</v>
      </c>
      <c r="AA6075" s="9">
        <f t="shared" si="1706"/>
        <v>0</v>
      </c>
      <c r="AB6075" s="9">
        <f t="shared" si="1706"/>
        <v>0</v>
      </c>
      <c r="AC6075" s="9">
        <f t="shared" si="1706"/>
        <v>0</v>
      </c>
      <c r="AD6075" s="9">
        <f t="shared" si="1706"/>
        <v>0</v>
      </c>
      <c r="AE6075" s="9">
        <f t="shared" si="1706"/>
        <v>0</v>
      </c>
      <c r="AF6075" s="9">
        <f t="shared" si="1706"/>
        <v>0</v>
      </c>
      <c r="AG6075" s="9">
        <f t="shared" si="1706"/>
        <v>0</v>
      </c>
      <c r="AH6075" s="9">
        <v>0</v>
      </c>
      <c r="AI6075" s="9">
        <v>0</v>
      </c>
      <c r="AJ6075" s="9">
        <f>SUM(AJ6076)</f>
        <v>0</v>
      </c>
      <c r="AK6075" s="9">
        <f t="shared" si="1706"/>
        <v>0</v>
      </c>
      <c r="AL6075" s="9">
        <f t="shared" si="1706"/>
        <v>0</v>
      </c>
      <c r="AM6075" s="9">
        <f t="shared" si="1706"/>
        <v>0</v>
      </c>
      <c r="AN6075" s="9">
        <f t="shared" si="1706"/>
        <v>0</v>
      </c>
      <c r="AO6075" s="9">
        <f t="shared" si="1706"/>
        <v>0</v>
      </c>
      <c r="AP6075" s="9">
        <f t="shared" si="1706"/>
        <v>0</v>
      </c>
      <c r="AQ6075" s="9">
        <f t="shared" si="1706"/>
        <v>0</v>
      </c>
      <c r="AR6075" s="9">
        <f t="shared" si="1706"/>
        <v>0</v>
      </c>
      <c r="AS6075" s="9">
        <f t="shared" si="1706"/>
        <v>0</v>
      </c>
      <c r="AT6075" s="9">
        <f t="shared" si="1706"/>
        <v>0</v>
      </c>
      <c r="AU6075" s="9">
        <v>0</v>
      </c>
      <c r="AV6075" s="9">
        <v>0</v>
      </c>
      <c r="AW6075" s="9">
        <f t="shared" si="1703"/>
        <v>0</v>
      </c>
    </row>
    <row r="6076" spans="1:49">
      <c r="A6076" s="44" t="s">
        <v>797</v>
      </c>
      <c r="B6076" s="45" t="s">
        <v>1031</v>
      </c>
      <c r="C6076" s="45" t="s">
        <v>1667</v>
      </c>
      <c r="D6076" s="452" t="s">
        <v>3012</v>
      </c>
      <c r="E6076" s="367" t="s">
        <v>785</v>
      </c>
      <c r="F6076" s="50"/>
      <c r="G6076" s="468" t="s">
        <v>3076</v>
      </c>
      <c r="H6076" s="50" t="s">
        <v>2334</v>
      </c>
      <c r="I6076" s="42" t="s">
        <v>1363</v>
      </c>
      <c r="U6076" s="15">
        <v>0</v>
      </c>
      <c r="V6076" s="15">
        <v>0</v>
      </c>
      <c r="AH6076" s="15">
        <v>0</v>
      </c>
      <c r="AI6076" s="15">
        <v>0</v>
      </c>
      <c r="AU6076" s="15">
        <v>0</v>
      </c>
      <c r="AV6076" s="15">
        <v>0</v>
      </c>
      <c r="AW6076" s="15">
        <f t="shared" si="1703"/>
        <v>0</v>
      </c>
    </row>
    <row r="6077" spans="1:49">
      <c r="A6077" s="44" t="s">
        <v>797</v>
      </c>
      <c r="B6077" s="45" t="s">
        <v>1031</v>
      </c>
      <c r="C6077" s="45" t="s">
        <v>1667</v>
      </c>
      <c r="D6077" s="452" t="s">
        <v>3012</v>
      </c>
      <c r="E6077" s="213" t="s">
        <v>1364</v>
      </c>
      <c r="F6077" s="65"/>
      <c r="G6077" s="65"/>
      <c r="H6077" s="65"/>
      <c r="I6077" s="260" t="s">
        <v>2104</v>
      </c>
      <c r="J6077" s="9">
        <f>SUM(J6078:J6087)</f>
        <v>46500</v>
      </c>
      <c r="K6077" s="9">
        <f t="shared" ref="K6077:AT6077" si="1707">SUM(K6078:K6087)</f>
        <v>0</v>
      </c>
      <c r="L6077" s="9">
        <f t="shared" si="1707"/>
        <v>0</v>
      </c>
      <c r="M6077" s="9">
        <f t="shared" si="1707"/>
        <v>0</v>
      </c>
      <c r="N6077" s="9">
        <f t="shared" si="1707"/>
        <v>0</v>
      </c>
      <c r="O6077" s="9">
        <f t="shared" si="1707"/>
        <v>0</v>
      </c>
      <c r="P6077" s="9">
        <f t="shared" si="1707"/>
        <v>6940</v>
      </c>
      <c r="Q6077" s="9">
        <f t="shared" si="1707"/>
        <v>750</v>
      </c>
      <c r="R6077" s="9">
        <f t="shared" si="1707"/>
        <v>0</v>
      </c>
      <c r="S6077" s="9">
        <f t="shared" si="1707"/>
        <v>0</v>
      </c>
      <c r="T6077" s="9">
        <f t="shared" si="1707"/>
        <v>0</v>
      </c>
      <c r="U6077" s="9">
        <v>7690</v>
      </c>
      <c r="V6077" s="9">
        <v>38810</v>
      </c>
      <c r="W6077" s="9">
        <f>SUM(W6078:W6087)</f>
        <v>3000</v>
      </c>
      <c r="X6077" s="9">
        <f t="shared" si="1707"/>
        <v>0</v>
      </c>
      <c r="Y6077" s="9">
        <f t="shared" si="1707"/>
        <v>0</v>
      </c>
      <c r="Z6077" s="9">
        <f t="shared" si="1707"/>
        <v>0</v>
      </c>
      <c r="AA6077" s="9">
        <f t="shared" si="1707"/>
        <v>0</v>
      </c>
      <c r="AB6077" s="9">
        <f t="shared" si="1707"/>
        <v>0</v>
      </c>
      <c r="AC6077" s="9">
        <f t="shared" si="1707"/>
        <v>0</v>
      </c>
      <c r="AD6077" s="9">
        <f t="shared" si="1707"/>
        <v>0</v>
      </c>
      <c r="AE6077" s="9">
        <f t="shared" si="1707"/>
        <v>0</v>
      </c>
      <c r="AF6077" s="9">
        <f t="shared" si="1707"/>
        <v>0</v>
      </c>
      <c r="AG6077" s="9">
        <f t="shared" si="1707"/>
        <v>0</v>
      </c>
      <c r="AH6077" s="9">
        <v>0</v>
      </c>
      <c r="AI6077" s="9">
        <v>3000</v>
      </c>
      <c r="AJ6077" s="9">
        <f>SUM(AJ6078:AJ6087)</f>
        <v>0</v>
      </c>
      <c r="AK6077" s="9">
        <f t="shared" si="1707"/>
        <v>0</v>
      </c>
      <c r="AL6077" s="9">
        <f t="shared" si="1707"/>
        <v>0</v>
      </c>
      <c r="AM6077" s="9">
        <f t="shared" si="1707"/>
        <v>0</v>
      </c>
      <c r="AN6077" s="9">
        <f t="shared" si="1707"/>
        <v>0</v>
      </c>
      <c r="AO6077" s="9">
        <f t="shared" si="1707"/>
        <v>0</v>
      </c>
      <c r="AP6077" s="9">
        <f t="shared" si="1707"/>
        <v>0</v>
      </c>
      <c r="AQ6077" s="9">
        <f t="shared" si="1707"/>
        <v>0</v>
      </c>
      <c r="AR6077" s="9">
        <f t="shared" si="1707"/>
        <v>0</v>
      </c>
      <c r="AS6077" s="9">
        <f t="shared" si="1707"/>
        <v>0</v>
      </c>
      <c r="AT6077" s="9">
        <f t="shared" si="1707"/>
        <v>0</v>
      </c>
      <c r="AU6077" s="9">
        <v>0</v>
      </c>
      <c r="AV6077" s="9">
        <v>0</v>
      </c>
      <c r="AW6077" s="9">
        <f t="shared" si="1703"/>
        <v>7690</v>
      </c>
    </row>
    <row r="6078" spans="1:49">
      <c r="A6078" s="44" t="s">
        <v>797</v>
      </c>
      <c r="B6078" s="45" t="s">
        <v>1031</v>
      </c>
      <c r="C6078" s="45" t="s">
        <v>1667</v>
      </c>
      <c r="D6078" s="452" t="s">
        <v>3012</v>
      </c>
      <c r="E6078" s="367" t="s">
        <v>786</v>
      </c>
      <c r="F6078" s="50"/>
      <c r="G6078" s="468" t="s">
        <v>3076</v>
      </c>
      <c r="H6078" s="50" t="s">
        <v>2334</v>
      </c>
      <c r="I6078" s="42" t="s">
        <v>1191</v>
      </c>
      <c r="J6078" s="15">
        <v>1000</v>
      </c>
      <c r="U6078" s="15">
        <v>0</v>
      </c>
      <c r="V6078" s="15">
        <v>1000</v>
      </c>
      <c r="AH6078" s="15">
        <v>0</v>
      </c>
      <c r="AI6078" s="15">
        <v>0</v>
      </c>
      <c r="AU6078" s="15">
        <v>0</v>
      </c>
      <c r="AV6078" s="15">
        <v>0</v>
      </c>
      <c r="AW6078" s="15">
        <f t="shared" si="1703"/>
        <v>0</v>
      </c>
    </row>
    <row r="6079" spans="1:49">
      <c r="A6079" s="44" t="s">
        <v>797</v>
      </c>
      <c r="B6079" s="45" t="s">
        <v>1031</v>
      </c>
      <c r="C6079" s="45" t="s">
        <v>1667</v>
      </c>
      <c r="D6079" s="452" t="s">
        <v>3012</v>
      </c>
      <c r="E6079" s="367" t="s">
        <v>1528</v>
      </c>
      <c r="F6079" s="50"/>
      <c r="G6079" s="468" t="s">
        <v>3076</v>
      </c>
      <c r="H6079" s="50" t="s">
        <v>2334</v>
      </c>
      <c r="I6079" s="42" t="s">
        <v>989</v>
      </c>
      <c r="U6079" s="15">
        <v>0</v>
      </c>
      <c r="V6079" s="15">
        <v>0</v>
      </c>
      <c r="AH6079" s="15">
        <v>0</v>
      </c>
      <c r="AI6079" s="15">
        <v>0</v>
      </c>
      <c r="AU6079" s="15">
        <v>0</v>
      </c>
      <c r="AV6079" s="15">
        <v>0</v>
      </c>
      <c r="AW6079" s="15">
        <f t="shared" si="1703"/>
        <v>0</v>
      </c>
    </row>
    <row r="6080" spans="1:49">
      <c r="A6080" s="44" t="s">
        <v>797</v>
      </c>
      <c r="B6080" s="45" t="s">
        <v>1031</v>
      </c>
      <c r="C6080" s="45" t="s">
        <v>1667</v>
      </c>
      <c r="D6080" s="452" t="s">
        <v>3012</v>
      </c>
      <c r="E6080" s="367" t="s">
        <v>1679</v>
      </c>
      <c r="F6080" s="50"/>
      <c r="G6080" s="468" t="s">
        <v>3076</v>
      </c>
      <c r="H6080" s="50" t="s">
        <v>2334</v>
      </c>
      <c r="I6080" s="42" t="s">
        <v>1048</v>
      </c>
      <c r="U6080" s="15">
        <v>0</v>
      </c>
      <c r="V6080" s="15">
        <v>0</v>
      </c>
      <c r="AH6080" s="15">
        <v>0</v>
      </c>
      <c r="AI6080" s="15">
        <v>0</v>
      </c>
      <c r="AU6080" s="15">
        <v>0</v>
      </c>
      <c r="AV6080" s="15">
        <v>0</v>
      </c>
      <c r="AW6080" s="15">
        <f t="shared" si="1703"/>
        <v>0</v>
      </c>
    </row>
    <row r="6081" spans="1:49">
      <c r="A6081" s="44" t="s">
        <v>797</v>
      </c>
      <c r="B6081" s="45" t="s">
        <v>1031</v>
      </c>
      <c r="C6081" s="45" t="s">
        <v>1667</v>
      </c>
      <c r="D6081" s="452" t="s">
        <v>3012</v>
      </c>
      <c r="E6081" s="367" t="s">
        <v>787</v>
      </c>
      <c r="F6081" s="50"/>
      <c r="G6081" s="468" t="s">
        <v>3076</v>
      </c>
      <c r="H6081" s="50" t="s">
        <v>2334</v>
      </c>
      <c r="I6081" s="42" t="s">
        <v>2078</v>
      </c>
      <c r="J6081" s="15">
        <v>5000</v>
      </c>
      <c r="U6081" s="15">
        <v>0</v>
      </c>
      <c r="V6081" s="15">
        <v>5000</v>
      </c>
      <c r="AH6081" s="15">
        <v>0</v>
      </c>
      <c r="AI6081" s="15">
        <v>0</v>
      </c>
      <c r="AU6081" s="15">
        <v>0</v>
      </c>
      <c r="AV6081" s="15">
        <v>0</v>
      </c>
      <c r="AW6081" s="15">
        <f t="shared" si="1703"/>
        <v>0</v>
      </c>
    </row>
    <row r="6082" spans="1:49">
      <c r="A6082" s="44" t="s">
        <v>797</v>
      </c>
      <c r="B6082" s="45" t="s">
        <v>1031</v>
      </c>
      <c r="C6082" s="45" t="s">
        <v>1667</v>
      </c>
      <c r="D6082" s="452" t="s">
        <v>3012</v>
      </c>
      <c r="E6082" s="367" t="s">
        <v>1116</v>
      </c>
      <c r="F6082" s="50"/>
      <c r="G6082" s="468" t="s">
        <v>3076</v>
      </c>
      <c r="H6082" s="50" t="s">
        <v>2334</v>
      </c>
      <c r="I6082" s="42" t="s">
        <v>1487</v>
      </c>
      <c r="J6082" s="15">
        <v>1000</v>
      </c>
      <c r="U6082" s="15">
        <v>0</v>
      </c>
      <c r="V6082" s="15">
        <v>1000</v>
      </c>
      <c r="AH6082" s="15">
        <v>0</v>
      </c>
      <c r="AI6082" s="15">
        <v>0</v>
      </c>
      <c r="AU6082" s="15">
        <v>0</v>
      </c>
      <c r="AV6082" s="15">
        <v>0</v>
      </c>
      <c r="AW6082" s="15">
        <f t="shared" si="1703"/>
        <v>0</v>
      </c>
    </row>
    <row r="6083" spans="1:49">
      <c r="A6083" s="44" t="s">
        <v>797</v>
      </c>
      <c r="B6083" s="45" t="s">
        <v>1031</v>
      </c>
      <c r="C6083" s="45" t="s">
        <v>1667</v>
      </c>
      <c r="D6083" s="452" t="s">
        <v>3012</v>
      </c>
      <c r="E6083" s="367" t="s">
        <v>1703</v>
      </c>
      <c r="F6083" s="50"/>
      <c r="G6083" s="468" t="s">
        <v>3076</v>
      </c>
      <c r="H6083" s="50" t="s">
        <v>2334</v>
      </c>
      <c r="I6083" s="42" t="s">
        <v>1047</v>
      </c>
      <c r="U6083" s="15">
        <v>0</v>
      </c>
      <c r="V6083" s="15">
        <v>0</v>
      </c>
      <c r="AH6083" s="15">
        <v>0</v>
      </c>
      <c r="AI6083" s="15">
        <v>0</v>
      </c>
      <c r="AU6083" s="15">
        <v>0</v>
      </c>
      <c r="AV6083" s="15">
        <v>0</v>
      </c>
      <c r="AW6083" s="15">
        <f t="shared" si="1703"/>
        <v>0</v>
      </c>
    </row>
    <row r="6084" spans="1:49">
      <c r="A6084" s="44" t="s">
        <v>797</v>
      </c>
      <c r="B6084" s="45" t="s">
        <v>1031</v>
      </c>
      <c r="C6084" s="45" t="s">
        <v>1667</v>
      </c>
      <c r="D6084" s="452" t="s">
        <v>3012</v>
      </c>
      <c r="E6084" s="367" t="s">
        <v>826</v>
      </c>
      <c r="F6084" s="50"/>
      <c r="G6084" s="468" t="s">
        <v>3076</v>
      </c>
      <c r="H6084" s="50" t="s">
        <v>2334</v>
      </c>
      <c r="I6084" s="42" t="s">
        <v>935</v>
      </c>
      <c r="J6084" s="15">
        <v>5000</v>
      </c>
      <c r="U6084" s="15">
        <v>0</v>
      </c>
      <c r="V6084" s="15">
        <v>5000</v>
      </c>
      <c r="AH6084" s="15">
        <v>0</v>
      </c>
      <c r="AI6084" s="15">
        <v>0</v>
      </c>
      <c r="AU6084" s="15">
        <v>0</v>
      </c>
      <c r="AV6084" s="15">
        <v>0</v>
      </c>
      <c r="AW6084" s="15">
        <f t="shared" si="1703"/>
        <v>0</v>
      </c>
    </row>
    <row r="6085" spans="1:49">
      <c r="A6085" s="44" t="s">
        <v>797</v>
      </c>
      <c r="B6085" s="45" t="s">
        <v>1031</v>
      </c>
      <c r="C6085" s="45" t="s">
        <v>1667</v>
      </c>
      <c r="D6085" s="452" t="s">
        <v>3012</v>
      </c>
      <c r="E6085" s="367" t="s">
        <v>1115</v>
      </c>
      <c r="F6085" s="50"/>
      <c r="G6085" s="468" t="s">
        <v>3076</v>
      </c>
      <c r="H6085" s="50" t="s">
        <v>2334</v>
      </c>
      <c r="I6085" s="42" t="s">
        <v>990</v>
      </c>
      <c r="J6085" s="15">
        <v>2500</v>
      </c>
      <c r="U6085" s="15">
        <v>0</v>
      </c>
      <c r="V6085" s="15">
        <v>2500</v>
      </c>
      <c r="AH6085" s="15">
        <v>0</v>
      </c>
      <c r="AI6085" s="15">
        <v>0</v>
      </c>
      <c r="AU6085" s="15">
        <v>0</v>
      </c>
      <c r="AV6085" s="15">
        <v>0</v>
      </c>
      <c r="AW6085" s="15">
        <f t="shared" si="1703"/>
        <v>0</v>
      </c>
    </row>
    <row r="6086" spans="1:49">
      <c r="A6086" s="44" t="s">
        <v>797</v>
      </c>
      <c r="B6086" s="45" t="s">
        <v>1031</v>
      </c>
      <c r="C6086" s="45" t="s">
        <v>1667</v>
      </c>
      <c r="D6086" s="452" t="s">
        <v>3012</v>
      </c>
      <c r="E6086" s="367" t="s">
        <v>1677</v>
      </c>
      <c r="F6086" s="50"/>
      <c r="G6086" s="468" t="s">
        <v>3076</v>
      </c>
      <c r="H6086" s="50" t="s">
        <v>2334</v>
      </c>
      <c r="I6086" s="42" t="s">
        <v>1198</v>
      </c>
      <c r="J6086" s="15">
        <v>32000</v>
      </c>
      <c r="P6086" s="15">
        <v>6940</v>
      </c>
      <c r="Q6086" s="15">
        <v>750</v>
      </c>
      <c r="U6086" s="15">
        <v>7690</v>
      </c>
      <c r="V6086" s="15">
        <v>24310</v>
      </c>
      <c r="W6086" s="15">
        <v>3000</v>
      </c>
      <c r="AH6086" s="15">
        <v>0</v>
      </c>
      <c r="AI6086" s="15">
        <v>3000</v>
      </c>
      <c r="AU6086" s="15">
        <v>0</v>
      </c>
      <c r="AV6086" s="15">
        <v>0</v>
      </c>
      <c r="AW6086" s="15">
        <f t="shared" si="1703"/>
        <v>7690</v>
      </c>
    </row>
    <row r="6087" spans="1:49">
      <c r="A6087" s="44" t="s">
        <v>797</v>
      </c>
      <c r="B6087" s="45" t="s">
        <v>1031</v>
      </c>
      <c r="C6087" s="45" t="s">
        <v>1667</v>
      </c>
      <c r="D6087" s="452" t="s">
        <v>3012</v>
      </c>
      <c r="E6087" s="367" t="s">
        <v>1677</v>
      </c>
      <c r="F6087" s="50" t="s">
        <v>1793</v>
      </c>
      <c r="G6087" s="468" t="s">
        <v>3076</v>
      </c>
      <c r="H6087" s="50" t="s">
        <v>2334</v>
      </c>
      <c r="I6087" s="42" t="s">
        <v>25</v>
      </c>
      <c r="U6087" s="15">
        <v>0</v>
      </c>
      <c r="V6087" s="15">
        <v>0</v>
      </c>
      <c r="AH6087" s="15">
        <v>0</v>
      </c>
      <c r="AI6087" s="15">
        <v>0</v>
      </c>
      <c r="AU6087" s="15">
        <v>0</v>
      </c>
      <c r="AV6087" s="15">
        <v>0</v>
      </c>
      <c r="AW6087" s="15">
        <f t="shared" si="1703"/>
        <v>0</v>
      </c>
    </row>
    <row r="6088" spans="1:49">
      <c r="A6088" s="41"/>
      <c r="B6088" s="301"/>
      <c r="C6088" s="301"/>
      <c r="D6088" s="369"/>
      <c r="E6088" s="213"/>
      <c r="F6088" s="65"/>
      <c r="G6088" s="65"/>
      <c r="H6088" s="65"/>
      <c r="I6088" s="49" t="s">
        <v>3</v>
      </c>
      <c r="J6088" s="192">
        <f>SUM(J6089)</f>
        <v>0</v>
      </c>
      <c r="K6088" s="192">
        <f t="shared" ref="K6088:AT6088" si="1708">SUM(K6089)</f>
        <v>0</v>
      </c>
      <c r="L6088" s="192">
        <f t="shared" si="1708"/>
        <v>0</v>
      </c>
      <c r="M6088" s="192">
        <f t="shared" si="1708"/>
        <v>0</v>
      </c>
      <c r="N6088" s="192">
        <f t="shared" si="1708"/>
        <v>0</v>
      </c>
      <c r="O6088" s="192">
        <f t="shared" si="1708"/>
        <v>0</v>
      </c>
      <c r="P6088" s="192">
        <f t="shared" si="1708"/>
        <v>0</v>
      </c>
      <c r="Q6088" s="192">
        <f t="shared" si="1708"/>
        <v>0</v>
      </c>
      <c r="R6088" s="192">
        <f t="shared" si="1708"/>
        <v>0</v>
      </c>
      <c r="S6088" s="192">
        <f t="shared" si="1708"/>
        <v>0</v>
      </c>
      <c r="T6088" s="192">
        <f t="shared" si="1708"/>
        <v>0</v>
      </c>
      <c r="U6088" s="192">
        <v>0</v>
      </c>
      <c r="V6088" s="192">
        <v>0</v>
      </c>
      <c r="W6088" s="192">
        <f>SUM(W6089)</f>
        <v>0</v>
      </c>
      <c r="X6088" s="192">
        <f t="shared" si="1708"/>
        <v>0</v>
      </c>
      <c r="Y6088" s="192">
        <f t="shared" si="1708"/>
        <v>0</v>
      </c>
      <c r="Z6088" s="192">
        <f t="shared" si="1708"/>
        <v>0</v>
      </c>
      <c r="AA6088" s="192">
        <f t="shared" si="1708"/>
        <v>0</v>
      </c>
      <c r="AB6088" s="192">
        <f t="shared" si="1708"/>
        <v>0</v>
      </c>
      <c r="AC6088" s="192">
        <f t="shared" si="1708"/>
        <v>0</v>
      </c>
      <c r="AD6088" s="192">
        <f t="shared" si="1708"/>
        <v>0</v>
      </c>
      <c r="AE6088" s="192">
        <f t="shared" si="1708"/>
        <v>0</v>
      </c>
      <c r="AF6088" s="192">
        <f t="shared" si="1708"/>
        <v>0</v>
      </c>
      <c r="AG6088" s="192">
        <f t="shared" si="1708"/>
        <v>0</v>
      </c>
      <c r="AH6088" s="192">
        <v>0</v>
      </c>
      <c r="AI6088" s="192">
        <v>0</v>
      </c>
      <c r="AJ6088" s="192">
        <f>SUM(AJ6089)</f>
        <v>0</v>
      </c>
      <c r="AK6088" s="192">
        <f t="shared" si="1708"/>
        <v>0</v>
      </c>
      <c r="AL6088" s="192">
        <f t="shared" si="1708"/>
        <v>0</v>
      </c>
      <c r="AM6088" s="192">
        <f t="shared" si="1708"/>
        <v>0</v>
      </c>
      <c r="AN6088" s="192">
        <f t="shared" si="1708"/>
        <v>0</v>
      </c>
      <c r="AO6088" s="192">
        <f t="shared" si="1708"/>
        <v>0</v>
      </c>
      <c r="AP6088" s="192">
        <f t="shared" si="1708"/>
        <v>0</v>
      </c>
      <c r="AQ6088" s="192">
        <f t="shared" si="1708"/>
        <v>0</v>
      </c>
      <c r="AR6088" s="192">
        <f t="shared" si="1708"/>
        <v>0</v>
      </c>
      <c r="AS6088" s="192">
        <f t="shared" si="1708"/>
        <v>0</v>
      </c>
      <c r="AT6088" s="192">
        <f t="shared" si="1708"/>
        <v>0</v>
      </c>
      <c r="AU6088" s="192">
        <v>0</v>
      </c>
      <c r="AV6088" s="192">
        <v>0</v>
      </c>
      <c r="AW6088" s="192">
        <f t="shared" si="1703"/>
        <v>0</v>
      </c>
    </row>
    <row r="6089" spans="1:49">
      <c r="A6089" s="44" t="s">
        <v>797</v>
      </c>
      <c r="B6089" s="45" t="s">
        <v>1031</v>
      </c>
      <c r="C6089" s="45" t="s">
        <v>1667</v>
      </c>
      <c r="D6089" s="452" t="s">
        <v>3012</v>
      </c>
      <c r="E6089" s="213" t="s">
        <v>833</v>
      </c>
      <c r="F6089" s="65"/>
      <c r="G6089" s="65"/>
      <c r="H6089" s="65"/>
      <c r="I6089" s="53" t="s">
        <v>1</v>
      </c>
      <c r="J6089" s="19">
        <f>SUM(J6090:J6091)</f>
        <v>0</v>
      </c>
      <c r="K6089" s="19">
        <f t="shared" ref="K6089:AT6089" si="1709">SUM(K6090:K6091)</f>
        <v>0</v>
      </c>
      <c r="L6089" s="19">
        <f t="shared" si="1709"/>
        <v>0</v>
      </c>
      <c r="M6089" s="19">
        <f t="shared" si="1709"/>
        <v>0</v>
      </c>
      <c r="N6089" s="19">
        <f t="shared" si="1709"/>
        <v>0</v>
      </c>
      <c r="O6089" s="19">
        <f t="shared" si="1709"/>
        <v>0</v>
      </c>
      <c r="P6089" s="19">
        <f t="shared" si="1709"/>
        <v>0</v>
      </c>
      <c r="Q6089" s="19">
        <f t="shared" si="1709"/>
        <v>0</v>
      </c>
      <c r="R6089" s="19">
        <f t="shared" si="1709"/>
        <v>0</v>
      </c>
      <c r="S6089" s="19">
        <f t="shared" si="1709"/>
        <v>0</v>
      </c>
      <c r="T6089" s="19">
        <f t="shared" si="1709"/>
        <v>0</v>
      </c>
      <c r="U6089" s="19">
        <v>0</v>
      </c>
      <c r="V6089" s="19">
        <v>0</v>
      </c>
      <c r="W6089" s="19">
        <f>SUM(W6090:W6091)</f>
        <v>0</v>
      </c>
      <c r="X6089" s="19">
        <f t="shared" si="1709"/>
        <v>0</v>
      </c>
      <c r="Y6089" s="19">
        <f t="shared" si="1709"/>
        <v>0</v>
      </c>
      <c r="Z6089" s="19">
        <f t="shared" si="1709"/>
        <v>0</v>
      </c>
      <c r="AA6089" s="19">
        <f t="shared" si="1709"/>
        <v>0</v>
      </c>
      <c r="AB6089" s="19">
        <f t="shared" si="1709"/>
        <v>0</v>
      </c>
      <c r="AC6089" s="19">
        <f t="shared" si="1709"/>
        <v>0</v>
      </c>
      <c r="AD6089" s="19">
        <f t="shared" si="1709"/>
        <v>0</v>
      </c>
      <c r="AE6089" s="19">
        <f t="shared" si="1709"/>
        <v>0</v>
      </c>
      <c r="AF6089" s="19">
        <f t="shared" si="1709"/>
        <v>0</v>
      </c>
      <c r="AG6089" s="19">
        <f t="shared" si="1709"/>
        <v>0</v>
      </c>
      <c r="AH6089" s="19">
        <v>0</v>
      </c>
      <c r="AI6089" s="19">
        <v>0</v>
      </c>
      <c r="AJ6089" s="19">
        <f>SUM(AJ6090:AJ6091)</f>
        <v>0</v>
      </c>
      <c r="AK6089" s="19">
        <f t="shared" si="1709"/>
        <v>0</v>
      </c>
      <c r="AL6089" s="19">
        <f t="shared" si="1709"/>
        <v>0</v>
      </c>
      <c r="AM6089" s="19">
        <f t="shared" si="1709"/>
        <v>0</v>
      </c>
      <c r="AN6089" s="19">
        <f t="shared" si="1709"/>
        <v>0</v>
      </c>
      <c r="AO6089" s="19">
        <f t="shared" si="1709"/>
        <v>0</v>
      </c>
      <c r="AP6089" s="19">
        <f t="shared" si="1709"/>
        <v>0</v>
      </c>
      <c r="AQ6089" s="19">
        <f t="shared" si="1709"/>
        <v>0</v>
      </c>
      <c r="AR6089" s="19">
        <f t="shared" si="1709"/>
        <v>0</v>
      </c>
      <c r="AS6089" s="19">
        <f t="shared" si="1709"/>
        <v>0</v>
      </c>
      <c r="AT6089" s="19">
        <f t="shared" si="1709"/>
        <v>0</v>
      </c>
      <c r="AU6089" s="19">
        <v>0</v>
      </c>
      <c r="AV6089" s="19">
        <v>0</v>
      </c>
      <c r="AW6089" s="19">
        <f t="shared" si="1703"/>
        <v>0</v>
      </c>
    </row>
    <row r="6090" spans="1:49">
      <c r="A6090" s="44" t="s">
        <v>797</v>
      </c>
      <c r="B6090" s="45" t="s">
        <v>1031</v>
      </c>
      <c r="C6090" s="45" t="s">
        <v>1667</v>
      </c>
      <c r="D6090" s="452" t="s">
        <v>3012</v>
      </c>
      <c r="E6090" s="367" t="s">
        <v>1715</v>
      </c>
      <c r="F6090" s="302"/>
      <c r="G6090" s="468" t="s">
        <v>3076</v>
      </c>
      <c r="H6090" s="302" t="s">
        <v>2334</v>
      </c>
      <c r="I6090" s="203" t="s">
        <v>2570</v>
      </c>
      <c r="U6090" s="15">
        <v>0</v>
      </c>
      <c r="V6090" s="15">
        <v>0</v>
      </c>
      <c r="AH6090" s="15">
        <v>0</v>
      </c>
      <c r="AI6090" s="15">
        <v>0</v>
      </c>
      <c r="AU6090" s="15">
        <v>0</v>
      </c>
      <c r="AV6090" s="15">
        <v>0</v>
      </c>
      <c r="AW6090" s="15">
        <f t="shared" si="1703"/>
        <v>0</v>
      </c>
    </row>
    <row r="6091" spans="1:49" s="59" customFormat="1">
      <c r="A6091" s="44" t="s">
        <v>797</v>
      </c>
      <c r="B6091" s="45" t="s">
        <v>1031</v>
      </c>
      <c r="C6091" s="45" t="s">
        <v>1667</v>
      </c>
      <c r="D6091" s="452" t="s">
        <v>3012</v>
      </c>
      <c r="E6091" s="57" t="s">
        <v>1517</v>
      </c>
      <c r="F6091" s="58"/>
      <c r="G6091" s="468" t="s">
        <v>3076</v>
      </c>
      <c r="H6091" s="50" t="s">
        <v>2334</v>
      </c>
      <c r="I6091" s="188" t="s">
        <v>2584</v>
      </c>
      <c r="J6091" s="13"/>
      <c r="K6091" s="13"/>
      <c r="L6091" s="13"/>
      <c r="M6091" s="13"/>
      <c r="N6091" s="13"/>
      <c r="O6091" s="13"/>
      <c r="P6091" s="13"/>
      <c r="Q6091" s="13"/>
      <c r="R6091" s="13"/>
      <c r="S6091" s="13"/>
      <c r="T6091" s="13"/>
      <c r="U6091" s="13">
        <v>0</v>
      </c>
      <c r="V6091" s="13">
        <v>0</v>
      </c>
      <c r="W6091" s="13"/>
      <c r="X6091" s="13"/>
      <c r="Y6091" s="13"/>
      <c r="Z6091" s="13"/>
      <c r="AA6091" s="13"/>
      <c r="AB6091" s="13"/>
      <c r="AC6091" s="13"/>
      <c r="AD6091" s="13"/>
      <c r="AE6091" s="13"/>
      <c r="AF6091" s="13"/>
      <c r="AG6091" s="13"/>
      <c r="AH6091" s="13">
        <v>0</v>
      </c>
      <c r="AI6091" s="13">
        <v>0</v>
      </c>
      <c r="AJ6091" s="13"/>
      <c r="AK6091" s="13"/>
      <c r="AL6091" s="13"/>
      <c r="AM6091" s="13"/>
      <c r="AN6091" s="13"/>
      <c r="AO6091" s="13"/>
      <c r="AP6091" s="13"/>
      <c r="AQ6091" s="13"/>
      <c r="AR6091" s="13"/>
      <c r="AS6091" s="13"/>
      <c r="AT6091" s="13"/>
      <c r="AU6091" s="13">
        <v>0</v>
      </c>
      <c r="AV6091" s="13">
        <v>0</v>
      </c>
      <c r="AW6091" s="13">
        <f t="shared" si="1703"/>
        <v>0</v>
      </c>
    </row>
    <row r="6092" spans="1:49">
      <c r="A6092" s="68" t="s">
        <v>2050</v>
      </c>
      <c r="B6092" s="69"/>
      <c r="C6092" s="69"/>
      <c r="D6092" s="455"/>
      <c r="E6092" s="531"/>
      <c r="F6092" s="50"/>
      <c r="G6092" s="50"/>
      <c r="H6092" s="50"/>
      <c r="I6092" s="49" t="s">
        <v>1157</v>
      </c>
      <c r="J6092" s="12">
        <f>SUM(J6093)</f>
        <v>5000</v>
      </c>
      <c r="K6092" s="12">
        <f t="shared" ref="K6092:AT6093" si="1710">SUM(K6093)</f>
        <v>0</v>
      </c>
      <c r="L6092" s="12">
        <f t="shared" si="1710"/>
        <v>0</v>
      </c>
      <c r="M6092" s="12">
        <f t="shared" si="1710"/>
        <v>0</v>
      </c>
      <c r="N6092" s="12">
        <f t="shared" si="1710"/>
        <v>0</v>
      </c>
      <c r="O6092" s="12">
        <f t="shared" si="1710"/>
        <v>0</v>
      </c>
      <c r="P6092" s="12">
        <f t="shared" si="1710"/>
        <v>0</v>
      </c>
      <c r="Q6092" s="12">
        <f t="shared" si="1710"/>
        <v>0</v>
      </c>
      <c r="R6092" s="12">
        <f t="shared" si="1710"/>
        <v>0</v>
      </c>
      <c r="S6092" s="12">
        <f t="shared" si="1710"/>
        <v>0</v>
      </c>
      <c r="T6092" s="12">
        <f t="shared" si="1710"/>
        <v>0</v>
      </c>
      <c r="U6092" s="12">
        <v>0</v>
      </c>
      <c r="V6092" s="12">
        <v>5000</v>
      </c>
      <c r="W6092" s="12">
        <f>SUM(W6093)</f>
        <v>0</v>
      </c>
      <c r="X6092" s="12">
        <f t="shared" si="1710"/>
        <v>0</v>
      </c>
      <c r="Y6092" s="12">
        <f t="shared" si="1710"/>
        <v>0</v>
      </c>
      <c r="Z6092" s="12">
        <f t="shared" si="1710"/>
        <v>0</v>
      </c>
      <c r="AA6092" s="12">
        <f t="shared" si="1710"/>
        <v>0</v>
      </c>
      <c r="AB6092" s="12">
        <f t="shared" si="1710"/>
        <v>0</v>
      </c>
      <c r="AC6092" s="12">
        <f t="shared" si="1710"/>
        <v>0</v>
      </c>
      <c r="AD6092" s="12">
        <f t="shared" si="1710"/>
        <v>0</v>
      </c>
      <c r="AE6092" s="12">
        <f t="shared" si="1710"/>
        <v>0</v>
      </c>
      <c r="AF6092" s="12">
        <f t="shared" si="1710"/>
        <v>0</v>
      </c>
      <c r="AG6092" s="12">
        <f t="shared" si="1710"/>
        <v>0</v>
      </c>
      <c r="AH6092" s="12">
        <v>0</v>
      </c>
      <c r="AI6092" s="12">
        <v>0</v>
      </c>
      <c r="AJ6092" s="12">
        <f>SUM(AJ6093)</f>
        <v>0</v>
      </c>
      <c r="AK6092" s="12">
        <f t="shared" si="1710"/>
        <v>0</v>
      </c>
      <c r="AL6092" s="12">
        <f t="shared" si="1710"/>
        <v>0</v>
      </c>
      <c r="AM6092" s="12">
        <f t="shared" si="1710"/>
        <v>0</v>
      </c>
      <c r="AN6092" s="12">
        <f t="shared" si="1710"/>
        <v>0</v>
      </c>
      <c r="AO6092" s="12">
        <f t="shared" si="1710"/>
        <v>0</v>
      </c>
      <c r="AP6092" s="12">
        <f t="shared" si="1710"/>
        <v>0</v>
      </c>
      <c r="AQ6092" s="12">
        <f t="shared" si="1710"/>
        <v>0</v>
      </c>
      <c r="AR6092" s="12">
        <f t="shared" si="1710"/>
        <v>0</v>
      </c>
      <c r="AS6092" s="12">
        <f t="shared" si="1710"/>
        <v>0</v>
      </c>
      <c r="AT6092" s="12">
        <f t="shared" si="1710"/>
        <v>0</v>
      </c>
      <c r="AU6092" s="12">
        <v>0</v>
      </c>
      <c r="AV6092" s="12">
        <v>0</v>
      </c>
      <c r="AW6092" s="12">
        <f t="shared" si="1703"/>
        <v>0</v>
      </c>
    </row>
    <row r="6093" spans="1:49">
      <c r="A6093" s="44" t="s">
        <v>797</v>
      </c>
      <c r="B6093" s="45" t="s">
        <v>1031</v>
      </c>
      <c r="C6093" s="45" t="s">
        <v>1667</v>
      </c>
      <c r="D6093" s="452" t="s">
        <v>3012</v>
      </c>
      <c r="E6093" s="213" t="s">
        <v>1402</v>
      </c>
      <c r="F6093" s="65"/>
      <c r="G6093" s="65"/>
      <c r="H6093" s="65"/>
      <c r="I6093" s="260" t="s">
        <v>1158</v>
      </c>
      <c r="J6093" s="9">
        <f>SUM(J6094)</f>
        <v>5000</v>
      </c>
      <c r="K6093" s="9">
        <f t="shared" si="1710"/>
        <v>0</v>
      </c>
      <c r="L6093" s="9">
        <f t="shared" si="1710"/>
        <v>0</v>
      </c>
      <c r="M6093" s="9">
        <f t="shared" si="1710"/>
        <v>0</v>
      </c>
      <c r="N6093" s="9">
        <f t="shared" si="1710"/>
        <v>0</v>
      </c>
      <c r="O6093" s="9">
        <f t="shared" si="1710"/>
        <v>0</v>
      </c>
      <c r="P6093" s="9">
        <f t="shared" si="1710"/>
        <v>0</v>
      </c>
      <c r="Q6093" s="9">
        <f t="shared" si="1710"/>
        <v>0</v>
      </c>
      <c r="R6093" s="9">
        <f t="shared" si="1710"/>
        <v>0</v>
      </c>
      <c r="S6093" s="9">
        <f t="shared" si="1710"/>
        <v>0</v>
      </c>
      <c r="T6093" s="9">
        <f t="shared" si="1710"/>
        <v>0</v>
      </c>
      <c r="U6093" s="9">
        <v>0</v>
      </c>
      <c r="V6093" s="9">
        <v>5000</v>
      </c>
      <c r="W6093" s="9">
        <f>SUM(W6094)</f>
        <v>0</v>
      </c>
      <c r="X6093" s="9">
        <f t="shared" si="1710"/>
        <v>0</v>
      </c>
      <c r="Y6093" s="9">
        <f t="shared" si="1710"/>
        <v>0</v>
      </c>
      <c r="Z6093" s="9">
        <f t="shared" si="1710"/>
        <v>0</v>
      </c>
      <c r="AA6093" s="9">
        <f t="shared" si="1710"/>
        <v>0</v>
      </c>
      <c r="AB6093" s="9">
        <f t="shared" si="1710"/>
        <v>0</v>
      </c>
      <c r="AC6093" s="9">
        <f t="shared" si="1710"/>
        <v>0</v>
      </c>
      <c r="AD6093" s="9">
        <f t="shared" si="1710"/>
        <v>0</v>
      </c>
      <c r="AE6093" s="9">
        <f t="shared" si="1710"/>
        <v>0</v>
      </c>
      <c r="AF6093" s="9">
        <f t="shared" si="1710"/>
        <v>0</v>
      </c>
      <c r="AG6093" s="9">
        <f t="shared" si="1710"/>
        <v>0</v>
      </c>
      <c r="AH6093" s="9">
        <v>0</v>
      </c>
      <c r="AI6093" s="9">
        <v>0</v>
      </c>
      <c r="AJ6093" s="9">
        <f>SUM(AJ6094)</f>
        <v>0</v>
      </c>
      <c r="AK6093" s="9">
        <f t="shared" si="1710"/>
        <v>0</v>
      </c>
      <c r="AL6093" s="9">
        <f t="shared" si="1710"/>
        <v>0</v>
      </c>
      <c r="AM6093" s="9">
        <f t="shared" si="1710"/>
        <v>0</v>
      </c>
      <c r="AN6093" s="9">
        <f t="shared" si="1710"/>
        <v>0</v>
      </c>
      <c r="AO6093" s="9">
        <f t="shared" si="1710"/>
        <v>0</v>
      </c>
      <c r="AP6093" s="9">
        <f t="shared" si="1710"/>
        <v>0</v>
      </c>
      <c r="AQ6093" s="9">
        <f t="shared" si="1710"/>
        <v>0</v>
      </c>
      <c r="AR6093" s="9">
        <f t="shared" si="1710"/>
        <v>0</v>
      </c>
      <c r="AS6093" s="9">
        <f t="shared" si="1710"/>
        <v>0</v>
      </c>
      <c r="AT6093" s="9">
        <f t="shared" si="1710"/>
        <v>0</v>
      </c>
      <c r="AU6093" s="9">
        <v>0</v>
      </c>
      <c r="AV6093" s="9">
        <v>0</v>
      </c>
      <c r="AW6093" s="9">
        <f t="shared" si="1703"/>
        <v>0</v>
      </c>
    </row>
    <row r="6094" spans="1:49">
      <c r="A6094" s="44" t="s">
        <v>797</v>
      </c>
      <c r="B6094" s="45" t="s">
        <v>1031</v>
      </c>
      <c r="C6094" s="45" t="s">
        <v>1667</v>
      </c>
      <c r="D6094" s="452" t="s">
        <v>3012</v>
      </c>
      <c r="E6094" s="367" t="s">
        <v>1409</v>
      </c>
      <c r="F6094" s="50"/>
      <c r="G6094" s="468" t="s">
        <v>3076</v>
      </c>
      <c r="H6094" s="50" t="s">
        <v>2334</v>
      </c>
      <c r="I6094" s="42" t="s">
        <v>1691</v>
      </c>
      <c r="J6094" s="15">
        <v>5000</v>
      </c>
      <c r="U6094" s="15">
        <v>0</v>
      </c>
      <c r="V6094" s="15">
        <v>5000</v>
      </c>
      <c r="AH6094" s="15">
        <v>0</v>
      </c>
      <c r="AI6094" s="15">
        <v>0</v>
      </c>
      <c r="AU6094" s="15">
        <v>0</v>
      </c>
      <c r="AV6094" s="15">
        <v>0</v>
      </c>
      <c r="AW6094" s="15">
        <f t="shared" si="1703"/>
        <v>0</v>
      </c>
    </row>
    <row r="6095" spans="1:49">
      <c r="A6095" s="44"/>
      <c r="B6095" s="45"/>
      <c r="C6095" s="45"/>
      <c r="D6095" s="45"/>
      <c r="E6095" s="531"/>
      <c r="F6095" s="50"/>
      <c r="G6095" s="50"/>
      <c r="H6095" s="50"/>
      <c r="I6095" s="42"/>
      <c r="U6095" s="15">
        <v>0</v>
      </c>
      <c r="V6095" s="15">
        <v>0</v>
      </c>
      <c r="AH6095" s="15">
        <v>0</v>
      </c>
      <c r="AI6095" s="15">
        <v>0</v>
      </c>
      <c r="AU6095" s="15">
        <v>0</v>
      </c>
      <c r="AV6095" s="15">
        <v>0</v>
      </c>
      <c r="AW6095" s="15">
        <f t="shared" si="1703"/>
        <v>0</v>
      </c>
    </row>
    <row r="6096" spans="1:49">
      <c r="A6096" s="48"/>
      <c r="B6096" s="42"/>
      <c r="C6096" s="42"/>
      <c r="D6096" s="42"/>
      <c r="E6096" s="531"/>
      <c r="F6096" s="50"/>
      <c r="G6096" s="50"/>
      <c r="H6096" s="50"/>
      <c r="I6096" s="49" t="s">
        <v>1631</v>
      </c>
      <c r="J6096" s="12">
        <f>SUM(J6066,J6092,J6088)</f>
        <v>51500</v>
      </c>
      <c r="K6096" s="12">
        <f t="shared" ref="K6096:AT6096" si="1711">SUM(K6066,K6092,K6088)</f>
        <v>0</v>
      </c>
      <c r="L6096" s="12">
        <f t="shared" si="1711"/>
        <v>0</v>
      </c>
      <c r="M6096" s="12">
        <f t="shared" si="1711"/>
        <v>0</v>
      </c>
      <c r="N6096" s="12">
        <f t="shared" si="1711"/>
        <v>0</v>
      </c>
      <c r="O6096" s="12">
        <f t="shared" si="1711"/>
        <v>0</v>
      </c>
      <c r="P6096" s="12">
        <f t="shared" si="1711"/>
        <v>6940</v>
      </c>
      <c r="Q6096" s="12">
        <f t="shared" si="1711"/>
        <v>750</v>
      </c>
      <c r="R6096" s="12">
        <f t="shared" si="1711"/>
        <v>0</v>
      </c>
      <c r="S6096" s="12">
        <f t="shared" si="1711"/>
        <v>0</v>
      </c>
      <c r="T6096" s="12">
        <f t="shared" si="1711"/>
        <v>0</v>
      </c>
      <c r="U6096" s="12">
        <v>7690</v>
      </c>
      <c r="V6096" s="12">
        <v>43810</v>
      </c>
      <c r="W6096" s="12">
        <f>SUM(W6066,W6092,W6088)</f>
        <v>3000</v>
      </c>
      <c r="X6096" s="12">
        <f t="shared" si="1711"/>
        <v>0</v>
      </c>
      <c r="Y6096" s="12">
        <f t="shared" si="1711"/>
        <v>0</v>
      </c>
      <c r="Z6096" s="12">
        <f t="shared" si="1711"/>
        <v>0</v>
      </c>
      <c r="AA6096" s="12">
        <f t="shared" si="1711"/>
        <v>0</v>
      </c>
      <c r="AB6096" s="12">
        <f t="shared" si="1711"/>
        <v>0</v>
      </c>
      <c r="AC6096" s="12">
        <f t="shared" si="1711"/>
        <v>0</v>
      </c>
      <c r="AD6096" s="12">
        <f t="shared" si="1711"/>
        <v>0</v>
      </c>
      <c r="AE6096" s="12">
        <f t="shared" si="1711"/>
        <v>0</v>
      </c>
      <c r="AF6096" s="12">
        <f t="shared" si="1711"/>
        <v>0</v>
      </c>
      <c r="AG6096" s="12">
        <f t="shared" si="1711"/>
        <v>0</v>
      </c>
      <c r="AH6096" s="12">
        <v>0</v>
      </c>
      <c r="AI6096" s="12">
        <v>3000</v>
      </c>
      <c r="AJ6096" s="12">
        <f>SUM(AJ6066,AJ6092,AJ6088)</f>
        <v>0</v>
      </c>
      <c r="AK6096" s="12">
        <f t="shared" si="1711"/>
        <v>0</v>
      </c>
      <c r="AL6096" s="12">
        <f t="shared" si="1711"/>
        <v>0</v>
      </c>
      <c r="AM6096" s="12">
        <f t="shared" si="1711"/>
        <v>0</v>
      </c>
      <c r="AN6096" s="12">
        <f t="shared" si="1711"/>
        <v>0</v>
      </c>
      <c r="AO6096" s="12">
        <f t="shared" si="1711"/>
        <v>0</v>
      </c>
      <c r="AP6096" s="12">
        <f t="shared" si="1711"/>
        <v>0</v>
      </c>
      <c r="AQ6096" s="12">
        <f t="shared" si="1711"/>
        <v>0</v>
      </c>
      <c r="AR6096" s="12">
        <f t="shared" si="1711"/>
        <v>0</v>
      </c>
      <c r="AS6096" s="12">
        <f t="shared" si="1711"/>
        <v>0</v>
      </c>
      <c r="AT6096" s="12">
        <f t="shared" si="1711"/>
        <v>0</v>
      </c>
      <c r="AU6096" s="12">
        <v>0</v>
      </c>
      <c r="AV6096" s="12">
        <v>0</v>
      </c>
      <c r="AW6096" s="12">
        <f t="shared" si="1703"/>
        <v>7690</v>
      </c>
    </row>
    <row r="6097" spans="1:49">
      <c r="A6097" s="37"/>
      <c r="B6097" s="38"/>
      <c r="C6097" s="38"/>
      <c r="D6097" s="38"/>
      <c r="E6097" s="38"/>
      <c r="F6097" s="60"/>
      <c r="G6097" s="60"/>
      <c r="H6097" s="60"/>
      <c r="I6097" s="38"/>
    </row>
    <row r="6098" spans="1:49">
      <c r="A6098" s="37"/>
      <c r="B6098" s="38"/>
      <c r="C6098" s="38"/>
      <c r="D6098" s="38"/>
      <c r="E6098" s="38"/>
      <c r="F6098" s="60"/>
      <c r="G6098" s="60"/>
      <c r="H6098" s="60"/>
      <c r="I6098" s="146" t="s">
        <v>970</v>
      </c>
      <c r="J6098" s="29"/>
      <c r="K6098" s="29"/>
      <c r="L6098" s="29"/>
      <c r="M6098" s="29"/>
      <c r="N6098" s="29"/>
      <c r="O6098" s="29"/>
      <c r="P6098" s="29"/>
      <c r="Q6098" s="29"/>
      <c r="R6098" s="29"/>
      <c r="S6098" s="29"/>
      <c r="T6098" s="29"/>
      <c r="U6098" s="29"/>
      <c r="V6098" s="29"/>
      <c r="W6098" s="29"/>
      <c r="X6098" s="29"/>
      <c r="Y6098" s="29"/>
      <c r="Z6098" s="29"/>
      <c r="AA6098" s="29"/>
      <c r="AB6098" s="29"/>
      <c r="AC6098" s="29"/>
      <c r="AD6098" s="29"/>
      <c r="AE6098" s="29"/>
      <c r="AF6098" s="29"/>
      <c r="AG6098" s="29"/>
      <c r="AH6098" s="29"/>
      <c r="AI6098" s="29"/>
      <c r="AJ6098" s="29"/>
      <c r="AK6098" s="29"/>
      <c r="AL6098" s="29"/>
      <c r="AM6098" s="29"/>
      <c r="AN6098" s="29"/>
      <c r="AO6098" s="29"/>
      <c r="AP6098" s="29"/>
      <c r="AQ6098" s="29"/>
      <c r="AR6098" s="29"/>
      <c r="AS6098" s="29"/>
      <c r="AT6098" s="29"/>
      <c r="AU6098" s="29"/>
      <c r="AV6098" s="29"/>
      <c r="AW6098" s="29"/>
    </row>
    <row r="6099" spans="1:49" ht="13.5" thickBot="1">
      <c r="A6099" s="48"/>
      <c r="B6099" s="42"/>
      <c r="C6099" s="42"/>
      <c r="D6099" s="42"/>
      <c r="E6099" s="531"/>
      <c r="F6099" s="50"/>
      <c r="G6099" s="50"/>
      <c r="H6099" s="50"/>
      <c r="I6099" s="146"/>
      <c r="J6099" s="29"/>
      <c r="K6099" s="29"/>
      <c r="L6099" s="29"/>
      <c r="M6099" s="29"/>
      <c r="N6099" s="29"/>
      <c r="O6099" s="29"/>
      <c r="P6099" s="29"/>
      <c r="Q6099" s="29"/>
      <c r="R6099" s="29"/>
      <c r="S6099" s="29"/>
      <c r="T6099" s="29"/>
      <c r="U6099" s="29"/>
      <c r="V6099" s="29"/>
      <c r="W6099" s="29"/>
      <c r="X6099" s="29"/>
      <c r="Y6099" s="29"/>
      <c r="Z6099" s="29"/>
      <c r="AA6099" s="29"/>
      <c r="AB6099" s="29"/>
      <c r="AC6099" s="29"/>
      <c r="AD6099" s="29"/>
      <c r="AE6099" s="29"/>
      <c r="AF6099" s="29"/>
      <c r="AG6099" s="29"/>
      <c r="AH6099" s="29"/>
      <c r="AI6099" s="29"/>
      <c r="AJ6099" s="29"/>
      <c r="AK6099" s="29"/>
      <c r="AL6099" s="29"/>
      <c r="AM6099" s="29"/>
      <c r="AN6099" s="29"/>
      <c r="AO6099" s="29"/>
      <c r="AP6099" s="29"/>
      <c r="AQ6099" s="29"/>
      <c r="AR6099" s="29"/>
      <c r="AS6099" s="29"/>
      <c r="AT6099" s="29"/>
      <c r="AU6099" s="29"/>
      <c r="AV6099" s="29"/>
      <c r="AW6099" s="29"/>
    </row>
    <row r="6100" spans="1:49" ht="35.25" customHeight="1" thickTop="1" thickBot="1">
      <c r="A6100" s="48"/>
      <c r="B6100" s="42"/>
      <c r="C6100" s="42"/>
      <c r="D6100" s="42"/>
      <c r="E6100" s="531"/>
      <c r="F6100" s="50"/>
      <c r="G6100" s="50"/>
      <c r="H6100" s="50"/>
      <c r="I6100" s="5" t="s">
        <v>2331</v>
      </c>
      <c r="J6100" s="364" t="s">
        <v>2891</v>
      </c>
      <c r="K6100" s="364" t="s">
        <v>2879</v>
      </c>
      <c r="L6100" s="364" t="s">
        <v>2880</v>
      </c>
      <c r="M6100" s="364" t="s">
        <v>2881</v>
      </c>
      <c r="N6100" s="364" t="s">
        <v>2882</v>
      </c>
      <c r="O6100" s="364" t="s">
        <v>2883</v>
      </c>
      <c r="P6100" s="364" t="s">
        <v>2884</v>
      </c>
      <c r="Q6100" s="364" t="s">
        <v>2885</v>
      </c>
      <c r="R6100" s="364" t="s">
        <v>2886</v>
      </c>
      <c r="S6100" s="364" t="s">
        <v>2887</v>
      </c>
      <c r="T6100" s="364" t="s">
        <v>2888</v>
      </c>
      <c r="U6100" s="364" t="s">
        <v>2889</v>
      </c>
      <c r="V6100" s="364" t="s">
        <v>2890</v>
      </c>
      <c r="W6100" s="365" t="s">
        <v>2893</v>
      </c>
      <c r="X6100" s="365" t="s">
        <v>2879</v>
      </c>
      <c r="Y6100" s="365" t="s">
        <v>2880</v>
      </c>
      <c r="Z6100" s="365" t="s">
        <v>2881</v>
      </c>
      <c r="AA6100" s="365" t="s">
        <v>2882</v>
      </c>
      <c r="AB6100" s="365" t="s">
        <v>2883</v>
      </c>
      <c r="AC6100" s="365" t="s">
        <v>2884</v>
      </c>
      <c r="AD6100" s="365" t="s">
        <v>2885</v>
      </c>
      <c r="AE6100" s="365" t="s">
        <v>2886</v>
      </c>
      <c r="AF6100" s="365" t="s">
        <v>2887</v>
      </c>
      <c r="AG6100" s="365" t="s">
        <v>2888</v>
      </c>
      <c r="AH6100" s="365" t="s">
        <v>2889</v>
      </c>
      <c r="AI6100" s="365" t="s">
        <v>2890</v>
      </c>
      <c r="AJ6100" s="366" t="s">
        <v>2892</v>
      </c>
      <c r="AK6100" s="366" t="s">
        <v>2879</v>
      </c>
      <c r="AL6100" s="366" t="s">
        <v>2880</v>
      </c>
      <c r="AM6100" s="366" t="s">
        <v>2881</v>
      </c>
      <c r="AN6100" s="366" t="s">
        <v>2882</v>
      </c>
      <c r="AO6100" s="366" t="s">
        <v>2883</v>
      </c>
      <c r="AP6100" s="366" t="s">
        <v>2884</v>
      </c>
      <c r="AQ6100" s="366" t="s">
        <v>2885</v>
      </c>
      <c r="AR6100" s="366" t="s">
        <v>2886</v>
      </c>
      <c r="AS6100" s="366" t="s">
        <v>2887</v>
      </c>
      <c r="AT6100" s="366" t="s">
        <v>2888</v>
      </c>
      <c r="AU6100" s="366" t="s">
        <v>2889</v>
      </c>
      <c r="AV6100" s="366" t="s">
        <v>2890</v>
      </c>
      <c r="AW6100" s="368" t="s">
        <v>2895</v>
      </c>
    </row>
    <row r="6101" spans="1:49">
      <c r="A6101" s="48"/>
      <c r="B6101" s="42"/>
      <c r="C6101" s="42"/>
      <c r="D6101" s="42"/>
      <c r="E6101" s="531"/>
      <c r="F6101" s="50"/>
      <c r="G6101" s="50"/>
      <c r="H6101" s="50"/>
      <c r="I6101" s="34"/>
      <c r="J6101" s="202" t="s">
        <v>1224</v>
      </c>
      <c r="K6101" s="202">
        <v>1</v>
      </c>
      <c r="L6101" s="202">
        <v>2</v>
      </c>
      <c r="M6101" s="202">
        <v>3</v>
      </c>
      <c r="N6101" s="202">
        <v>4</v>
      </c>
      <c r="O6101" s="202">
        <v>5</v>
      </c>
      <c r="P6101" s="202">
        <v>6</v>
      </c>
      <c r="Q6101" s="202">
        <v>7</v>
      </c>
      <c r="R6101" s="202">
        <v>8</v>
      </c>
      <c r="S6101" s="202">
        <v>9</v>
      </c>
      <c r="T6101" s="202">
        <v>10</v>
      </c>
      <c r="U6101" s="202">
        <v>13</v>
      </c>
      <c r="V6101" s="202">
        <v>14</v>
      </c>
      <c r="W6101" s="202" t="s">
        <v>1224</v>
      </c>
      <c r="X6101" s="202">
        <v>1</v>
      </c>
      <c r="Y6101" s="202">
        <v>2</v>
      </c>
      <c r="Z6101" s="202">
        <v>3</v>
      </c>
      <c r="AA6101" s="202">
        <v>4</v>
      </c>
      <c r="AB6101" s="202">
        <v>5</v>
      </c>
      <c r="AC6101" s="202">
        <v>6</v>
      </c>
      <c r="AD6101" s="202">
        <v>7</v>
      </c>
      <c r="AE6101" s="202">
        <v>8</v>
      </c>
      <c r="AF6101" s="202">
        <v>9</v>
      </c>
      <c r="AG6101" s="202">
        <v>10</v>
      </c>
      <c r="AH6101" s="202">
        <v>13</v>
      </c>
      <c r="AI6101" s="202">
        <v>14</v>
      </c>
      <c r="AJ6101" s="202" t="s">
        <v>1224</v>
      </c>
      <c r="AK6101" s="202">
        <v>1</v>
      </c>
      <c r="AL6101" s="202">
        <v>2</v>
      </c>
      <c r="AM6101" s="202">
        <v>3</v>
      </c>
      <c r="AN6101" s="202">
        <v>4</v>
      </c>
      <c r="AO6101" s="202">
        <v>5</v>
      </c>
      <c r="AP6101" s="202">
        <v>6</v>
      </c>
      <c r="AQ6101" s="202">
        <v>7</v>
      </c>
      <c r="AR6101" s="202">
        <v>8</v>
      </c>
      <c r="AS6101" s="202">
        <v>9</v>
      </c>
      <c r="AT6101" s="202">
        <v>10</v>
      </c>
      <c r="AU6101" s="202">
        <v>13</v>
      </c>
      <c r="AV6101" s="202">
        <v>14</v>
      </c>
      <c r="AW6101" s="202">
        <v>15</v>
      </c>
    </row>
    <row r="6102" spans="1:49">
      <c r="A6102" s="48"/>
      <c r="B6102" s="42"/>
      <c r="C6102" s="42"/>
      <c r="D6102" s="42"/>
      <c r="E6102" s="531"/>
      <c r="F6102" s="50"/>
      <c r="G6102" s="50"/>
      <c r="H6102" s="50"/>
      <c r="I6102" s="276" t="s">
        <v>2379</v>
      </c>
      <c r="J6102" s="277">
        <f>SUM(J6096)</f>
        <v>51500</v>
      </c>
      <c r="K6102" s="277">
        <f t="shared" ref="K6102:AT6102" si="1712">SUM(K6096)</f>
        <v>0</v>
      </c>
      <c r="L6102" s="277">
        <f t="shared" si="1712"/>
        <v>0</v>
      </c>
      <c r="M6102" s="277">
        <f t="shared" si="1712"/>
        <v>0</v>
      </c>
      <c r="N6102" s="277">
        <f t="shared" si="1712"/>
        <v>0</v>
      </c>
      <c r="O6102" s="277">
        <f t="shared" si="1712"/>
        <v>0</v>
      </c>
      <c r="P6102" s="277">
        <f t="shared" si="1712"/>
        <v>6940</v>
      </c>
      <c r="Q6102" s="277">
        <f t="shared" si="1712"/>
        <v>750</v>
      </c>
      <c r="R6102" s="277">
        <f t="shared" si="1712"/>
        <v>0</v>
      </c>
      <c r="S6102" s="277">
        <f t="shared" si="1712"/>
        <v>0</v>
      </c>
      <c r="T6102" s="277">
        <f t="shared" si="1712"/>
        <v>0</v>
      </c>
      <c r="U6102" s="277">
        <v>7690</v>
      </c>
      <c r="V6102" s="277">
        <v>43810</v>
      </c>
      <c r="W6102" s="277">
        <f>SUM(W6096)</f>
        <v>3000</v>
      </c>
      <c r="X6102" s="277">
        <f t="shared" si="1712"/>
        <v>0</v>
      </c>
      <c r="Y6102" s="277">
        <f t="shared" si="1712"/>
        <v>0</v>
      </c>
      <c r="Z6102" s="277">
        <f t="shared" si="1712"/>
        <v>0</v>
      </c>
      <c r="AA6102" s="277">
        <f t="shared" si="1712"/>
        <v>0</v>
      </c>
      <c r="AB6102" s="277">
        <f t="shared" si="1712"/>
        <v>0</v>
      </c>
      <c r="AC6102" s="277">
        <f t="shared" si="1712"/>
        <v>0</v>
      </c>
      <c r="AD6102" s="277">
        <f t="shared" si="1712"/>
        <v>0</v>
      </c>
      <c r="AE6102" s="277">
        <f t="shared" si="1712"/>
        <v>0</v>
      </c>
      <c r="AF6102" s="277">
        <f t="shared" si="1712"/>
        <v>0</v>
      </c>
      <c r="AG6102" s="277">
        <f t="shared" si="1712"/>
        <v>0</v>
      </c>
      <c r="AH6102" s="277">
        <v>0</v>
      </c>
      <c r="AI6102" s="277">
        <v>3000</v>
      </c>
      <c r="AJ6102" s="277">
        <f>SUM(AJ6096)</f>
        <v>0</v>
      </c>
      <c r="AK6102" s="277">
        <f t="shared" si="1712"/>
        <v>0</v>
      </c>
      <c r="AL6102" s="277">
        <f t="shared" si="1712"/>
        <v>0</v>
      </c>
      <c r="AM6102" s="277">
        <f t="shared" si="1712"/>
        <v>0</v>
      </c>
      <c r="AN6102" s="277">
        <f t="shared" si="1712"/>
        <v>0</v>
      </c>
      <c r="AO6102" s="277">
        <f t="shared" si="1712"/>
        <v>0</v>
      </c>
      <c r="AP6102" s="277">
        <f t="shared" si="1712"/>
        <v>0</v>
      </c>
      <c r="AQ6102" s="277">
        <f t="shared" si="1712"/>
        <v>0</v>
      </c>
      <c r="AR6102" s="277">
        <f t="shared" si="1712"/>
        <v>0</v>
      </c>
      <c r="AS6102" s="277">
        <f t="shared" si="1712"/>
        <v>0</v>
      </c>
      <c r="AT6102" s="277">
        <f t="shared" si="1712"/>
        <v>0</v>
      </c>
      <c r="AU6102" s="277">
        <v>0</v>
      </c>
      <c r="AV6102" s="277">
        <v>0</v>
      </c>
      <c r="AW6102" s="277">
        <f>U6102+AH6102+AU6102</f>
        <v>7690</v>
      </c>
    </row>
    <row r="6103" spans="1:49">
      <c r="A6103" s="48"/>
      <c r="B6103" s="42"/>
      <c r="C6103" s="42"/>
      <c r="D6103" s="42"/>
      <c r="E6103" s="531"/>
      <c r="F6103" s="50"/>
      <c r="G6103" s="50"/>
      <c r="H6103" s="50"/>
      <c r="I6103" s="276"/>
      <c r="J6103" s="277"/>
      <c r="K6103" s="277"/>
      <c r="L6103" s="277"/>
      <c r="M6103" s="277"/>
      <c r="N6103" s="277"/>
      <c r="O6103" s="277"/>
      <c r="P6103" s="277"/>
      <c r="Q6103" s="277"/>
      <c r="R6103" s="277"/>
      <c r="S6103" s="277"/>
      <c r="T6103" s="277"/>
      <c r="U6103" s="277">
        <v>0</v>
      </c>
      <c r="V6103" s="277">
        <v>0</v>
      </c>
      <c r="W6103" s="277"/>
      <c r="X6103" s="277"/>
      <c r="Y6103" s="277"/>
      <c r="Z6103" s="277"/>
      <c r="AA6103" s="277"/>
      <c r="AB6103" s="277"/>
      <c r="AC6103" s="277"/>
      <c r="AD6103" s="277"/>
      <c r="AE6103" s="277"/>
      <c r="AF6103" s="277"/>
      <c r="AG6103" s="277"/>
      <c r="AH6103" s="277">
        <v>0</v>
      </c>
      <c r="AI6103" s="277">
        <v>0</v>
      </c>
      <c r="AJ6103" s="277"/>
      <c r="AK6103" s="277"/>
      <c r="AL6103" s="277"/>
      <c r="AM6103" s="277"/>
      <c r="AN6103" s="277"/>
      <c r="AO6103" s="277"/>
      <c r="AP6103" s="277"/>
      <c r="AQ6103" s="277"/>
      <c r="AR6103" s="277"/>
      <c r="AS6103" s="277"/>
      <c r="AT6103" s="277"/>
      <c r="AU6103" s="277">
        <v>0</v>
      </c>
      <c r="AV6103" s="277">
        <v>0</v>
      </c>
      <c r="AW6103" s="277">
        <f>U6103+AH6103+AU6103</f>
        <v>0</v>
      </c>
    </row>
    <row r="6104" spans="1:49">
      <c r="A6104" s="48"/>
      <c r="B6104" s="42"/>
      <c r="C6104" s="42"/>
      <c r="D6104" s="42"/>
      <c r="E6104" s="531"/>
      <c r="F6104" s="50"/>
      <c r="G6104" s="50"/>
      <c r="H6104" s="50"/>
      <c r="I6104" s="276"/>
      <c r="J6104" s="277"/>
      <c r="K6104" s="277"/>
      <c r="L6104" s="277"/>
      <c r="M6104" s="277"/>
      <c r="N6104" s="277"/>
      <c r="O6104" s="277"/>
      <c r="P6104" s="277"/>
      <c r="Q6104" s="277"/>
      <c r="R6104" s="277"/>
      <c r="S6104" s="277"/>
      <c r="T6104" s="277"/>
      <c r="U6104" s="277">
        <v>0</v>
      </c>
      <c r="V6104" s="277">
        <v>0</v>
      </c>
      <c r="W6104" s="277"/>
      <c r="X6104" s="277"/>
      <c r="Y6104" s="277"/>
      <c r="Z6104" s="277"/>
      <c r="AA6104" s="277"/>
      <c r="AB6104" s="277"/>
      <c r="AC6104" s="277"/>
      <c r="AD6104" s="277"/>
      <c r="AE6104" s="277"/>
      <c r="AF6104" s="277"/>
      <c r="AG6104" s="277"/>
      <c r="AH6104" s="277">
        <v>0</v>
      </c>
      <c r="AI6104" s="277">
        <v>0</v>
      </c>
      <c r="AJ6104" s="277"/>
      <c r="AK6104" s="277"/>
      <c r="AL6104" s="277"/>
      <c r="AM6104" s="277"/>
      <c r="AN6104" s="277"/>
      <c r="AO6104" s="277"/>
      <c r="AP6104" s="277"/>
      <c r="AQ6104" s="277"/>
      <c r="AR6104" s="277"/>
      <c r="AS6104" s="277"/>
      <c r="AT6104" s="277"/>
      <c r="AU6104" s="277">
        <v>0</v>
      </c>
      <c r="AV6104" s="277">
        <v>0</v>
      </c>
      <c r="AW6104" s="277">
        <f>U6104+AH6104+AU6104</f>
        <v>0</v>
      </c>
    </row>
    <row r="6105" spans="1:49">
      <c r="A6105" s="48"/>
      <c r="B6105" s="42"/>
      <c r="C6105" s="42"/>
      <c r="D6105" s="42"/>
      <c r="E6105" s="531"/>
      <c r="F6105" s="50"/>
      <c r="G6105" s="50"/>
      <c r="H6105" s="50"/>
      <c r="I6105" s="276"/>
      <c r="J6105" s="277"/>
      <c r="K6105" s="277"/>
      <c r="L6105" s="277"/>
      <c r="M6105" s="277"/>
      <c r="N6105" s="277"/>
      <c r="O6105" s="277"/>
      <c r="P6105" s="277"/>
      <c r="Q6105" s="277"/>
      <c r="R6105" s="277"/>
      <c r="S6105" s="277"/>
      <c r="T6105" s="277"/>
      <c r="U6105" s="277">
        <v>0</v>
      </c>
      <c r="V6105" s="277">
        <v>0</v>
      </c>
      <c r="W6105" s="277"/>
      <c r="X6105" s="277"/>
      <c r="Y6105" s="277"/>
      <c r="Z6105" s="277"/>
      <c r="AA6105" s="277"/>
      <c r="AB6105" s="277"/>
      <c r="AC6105" s="277"/>
      <c r="AD6105" s="277"/>
      <c r="AE6105" s="277"/>
      <c r="AF6105" s="277"/>
      <c r="AG6105" s="277"/>
      <c r="AH6105" s="277">
        <v>0</v>
      </c>
      <c r="AI6105" s="277">
        <v>0</v>
      </c>
      <c r="AJ6105" s="277"/>
      <c r="AK6105" s="277"/>
      <c r="AL6105" s="277"/>
      <c r="AM6105" s="277"/>
      <c r="AN6105" s="277"/>
      <c r="AO6105" s="277"/>
      <c r="AP6105" s="277"/>
      <c r="AQ6105" s="277"/>
      <c r="AR6105" s="277"/>
      <c r="AS6105" s="277"/>
      <c r="AT6105" s="277"/>
      <c r="AU6105" s="277">
        <v>0</v>
      </c>
      <c r="AV6105" s="277">
        <v>0</v>
      </c>
      <c r="AW6105" s="277">
        <f>U6105+AH6105+AU6105</f>
        <v>0</v>
      </c>
    </row>
    <row r="6106" spans="1:49">
      <c r="A6106" s="48"/>
      <c r="B6106" s="42"/>
      <c r="C6106" s="42"/>
      <c r="D6106" s="42"/>
      <c r="E6106" s="531"/>
      <c r="F6106" s="50"/>
      <c r="G6106" s="50"/>
      <c r="H6106" s="50"/>
      <c r="I6106" s="276" t="s">
        <v>1631</v>
      </c>
      <c r="J6106" s="277">
        <f>SUM(J6102:J6105)</f>
        <v>51500</v>
      </c>
      <c r="K6106" s="277">
        <f t="shared" ref="K6106:AT6106" si="1713">SUM(K6102:K6105)</f>
        <v>0</v>
      </c>
      <c r="L6106" s="277">
        <f t="shared" si="1713"/>
        <v>0</v>
      </c>
      <c r="M6106" s="277">
        <f t="shared" si="1713"/>
        <v>0</v>
      </c>
      <c r="N6106" s="277">
        <f t="shared" si="1713"/>
        <v>0</v>
      </c>
      <c r="O6106" s="277">
        <f t="shared" si="1713"/>
        <v>0</v>
      </c>
      <c r="P6106" s="277">
        <f t="shared" si="1713"/>
        <v>6940</v>
      </c>
      <c r="Q6106" s="277">
        <f t="shared" si="1713"/>
        <v>750</v>
      </c>
      <c r="R6106" s="277">
        <f t="shared" si="1713"/>
        <v>0</v>
      </c>
      <c r="S6106" s="277">
        <f t="shared" si="1713"/>
        <v>0</v>
      </c>
      <c r="T6106" s="277">
        <f t="shared" si="1713"/>
        <v>0</v>
      </c>
      <c r="U6106" s="277">
        <v>7690</v>
      </c>
      <c r="V6106" s="277">
        <v>43810</v>
      </c>
      <c r="W6106" s="277">
        <f>SUM(W6102:W6105)</f>
        <v>3000</v>
      </c>
      <c r="X6106" s="277">
        <f t="shared" si="1713"/>
        <v>0</v>
      </c>
      <c r="Y6106" s="277">
        <f t="shared" si="1713"/>
        <v>0</v>
      </c>
      <c r="Z6106" s="277">
        <f t="shared" si="1713"/>
        <v>0</v>
      </c>
      <c r="AA6106" s="277">
        <f t="shared" si="1713"/>
        <v>0</v>
      </c>
      <c r="AB6106" s="277">
        <f t="shared" si="1713"/>
        <v>0</v>
      </c>
      <c r="AC6106" s="277">
        <f t="shared" si="1713"/>
        <v>0</v>
      </c>
      <c r="AD6106" s="277">
        <f t="shared" si="1713"/>
        <v>0</v>
      </c>
      <c r="AE6106" s="277">
        <f t="shared" si="1713"/>
        <v>0</v>
      </c>
      <c r="AF6106" s="277">
        <f t="shared" si="1713"/>
        <v>0</v>
      </c>
      <c r="AG6106" s="277">
        <f t="shared" si="1713"/>
        <v>0</v>
      </c>
      <c r="AH6106" s="277">
        <v>0</v>
      </c>
      <c r="AI6106" s="277">
        <v>3000</v>
      </c>
      <c r="AJ6106" s="277">
        <f>SUM(AJ6102:AJ6105)</f>
        <v>0</v>
      </c>
      <c r="AK6106" s="277">
        <f t="shared" si="1713"/>
        <v>0</v>
      </c>
      <c r="AL6106" s="277">
        <f t="shared" si="1713"/>
        <v>0</v>
      </c>
      <c r="AM6106" s="277">
        <f t="shared" si="1713"/>
        <v>0</v>
      </c>
      <c r="AN6106" s="277">
        <f t="shared" si="1713"/>
        <v>0</v>
      </c>
      <c r="AO6106" s="277">
        <f t="shared" si="1713"/>
        <v>0</v>
      </c>
      <c r="AP6106" s="277">
        <f t="shared" si="1713"/>
        <v>0</v>
      </c>
      <c r="AQ6106" s="277">
        <f t="shared" si="1713"/>
        <v>0</v>
      </c>
      <c r="AR6106" s="277">
        <f t="shared" si="1713"/>
        <v>0</v>
      </c>
      <c r="AS6106" s="277">
        <f t="shared" si="1713"/>
        <v>0</v>
      </c>
      <c r="AT6106" s="277">
        <f t="shared" si="1713"/>
        <v>0</v>
      </c>
      <c r="AU6106" s="277">
        <v>0</v>
      </c>
      <c r="AV6106" s="277">
        <v>0</v>
      </c>
      <c r="AW6106" s="277">
        <f>U6106+AH6106+AU6106</f>
        <v>7690</v>
      </c>
    </row>
    <row r="6107" spans="1:49">
      <c r="A6107" s="48"/>
      <c r="B6107" s="42"/>
      <c r="C6107" s="42"/>
      <c r="D6107" s="42"/>
      <c r="E6107" s="531"/>
      <c r="F6107" s="50"/>
      <c r="G6107" s="50"/>
      <c r="H6107" s="50"/>
      <c r="I6107" s="146"/>
      <c r="J6107" s="29"/>
      <c r="K6107" s="29"/>
      <c r="L6107" s="29"/>
      <c r="M6107" s="29"/>
      <c r="N6107" s="29"/>
      <c r="O6107" s="29"/>
      <c r="P6107" s="29"/>
      <c r="Q6107" s="29"/>
      <c r="R6107" s="29"/>
      <c r="S6107" s="29"/>
      <c r="T6107" s="29"/>
      <c r="U6107" s="29"/>
      <c r="V6107" s="29"/>
      <c r="W6107" s="29"/>
      <c r="X6107" s="29"/>
      <c r="Y6107" s="29"/>
      <c r="Z6107" s="29"/>
      <c r="AA6107" s="29"/>
      <c r="AB6107" s="29"/>
      <c r="AC6107" s="29"/>
      <c r="AD6107" s="29"/>
      <c r="AE6107" s="29"/>
      <c r="AF6107" s="29"/>
      <c r="AG6107" s="29"/>
      <c r="AH6107" s="29"/>
      <c r="AI6107" s="29"/>
      <c r="AJ6107" s="29"/>
      <c r="AK6107" s="29"/>
      <c r="AL6107" s="29"/>
      <c r="AM6107" s="29"/>
      <c r="AN6107" s="29"/>
      <c r="AO6107" s="29"/>
      <c r="AP6107" s="29"/>
      <c r="AQ6107" s="29"/>
      <c r="AR6107" s="29"/>
      <c r="AS6107" s="29"/>
      <c r="AT6107" s="29"/>
      <c r="AU6107" s="29"/>
      <c r="AV6107" s="29"/>
      <c r="AW6107" s="29"/>
    </row>
    <row r="6108" spans="1:49">
      <c r="A6108" s="37"/>
      <c r="B6108" s="38"/>
      <c r="C6108" s="38"/>
      <c r="D6108" s="38"/>
      <c r="E6108" s="38"/>
      <c r="F6108" s="60"/>
      <c r="G6108" s="60"/>
      <c r="H6108" s="60"/>
      <c r="I6108" s="113"/>
    </row>
    <row r="6109" spans="1:49" ht="16.5" thickBot="1">
      <c r="A6109" s="78" t="s">
        <v>2146</v>
      </c>
      <c r="B6109" s="78"/>
      <c r="C6109" s="78"/>
      <c r="D6109" s="463"/>
      <c r="E6109" s="539"/>
      <c r="F6109" s="129"/>
      <c r="G6109" s="129"/>
      <c r="H6109" s="129"/>
      <c r="I6109" s="103"/>
    </row>
    <row r="6110" spans="1:49" s="151" customFormat="1" ht="36" customHeight="1" thickTop="1" thickBot="1">
      <c r="A6110" s="147" t="s">
        <v>2079</v>
      </c>
      <c r="B6110" s="5" t="s">
        <v>2080</v>
      </c>
      <c r="C6110" s="5" t="s">
        <v>1335</v>
      </c>
      <c r="D6110" s="450"/>
      <c r="E6110" s="148" t="s">
        <v>1570</v>
      </c>
      <c r="F6110" s="149" t="s">
        <v>1438</v>
      </c>
      <c r="G6110" s="149"/>
      <c r="H6110" s="149" t="s">
        <v>2332</v>
      </c>
      <c r="I6110" s="5" t="s">
        <v>856</v>
      </c>
      <c r="J6110" s="364" t="s">
        <v>2891</v>
      </c>
      <c r="K6110" s="364" t="s">
        <v>2879</v>
      </c>
      <c r="L6110" s="364" t="s">
        <v>2880</v>
      </c>
      <c r="M6110" s="364" t="s">
        <v>2881</v>
      </c>
      <c r="N6110" s="364" t="s">
        <v>2882</v>
      </c>
      <c r="O6110" s="364" t="s">
        <v>2883</v>
      </c>
      <c r="P6110" s="364" t="s">
        <v>2884</v>
      </c>
      <c r="Q6110" s="364" t="s">
        <v>2885</v>
      </c>
      <c r="R6110" s="364" t="s">
        <v>2886</v>
      </c>
      <c r="S6110" s="364" t="s">
        <v>2887</v>
      </c>
      <c r="T6110" s="364" t="s">
        <v>2888</v>
      </c>
      <c r="U6110" s="364" t="s">
        <v>2889</v>
      </c>
      <c r="V6110" s="364" t="s">
        <v>2890</v>
      </c>
      <c r="W6110" s="365" t="s">
        <v>2893</v>
      </c>
      <c r="X6110" s="365" t="s">
        <v>2879</v>
      </c>
      <c r="Y6110" s="365" t="s">
        <v>2880</v>
      </c>
      <c r="Z6110" s="365" t="s">
        <v>2881</v>
      </c>
      <c r="AA6110" s="365" t="s">
        <v>2882</v>
      </c>
      <c r="AB6110" s="365" t="s">
        <v>2883</v>
      </c>
      <c r="AC6110" s="365" t="s">
        <v>2884</v>
      </c>
      <c r="AD6110" s="365" t="s">
        <v>2885</v>
      </c>
      <c r="AE6110" s="365" t="s">
        <v>2886</v>
      </c>
      <c r="AF6110" s="365" t="s">
        <v>2887</v>
      </c>
      <c r="AG6110" s="365" t="s">
        <v>2888</v>
      </c>
      <c r="AH6110" s="365" t="s">
        <v>2889</v>
      </c>
      <c r="AI6110" s="365" t="s">
        <v>2890</v>
      </c>
      <c r="AJ6110" s="366" t="s">
        <v>2892</v>
      </c>
      <c r="AK6110" s="366" t="s">
        <v>2879</v>
      </c>
      <c r="AL6110" s="366" t="s">
        <v>2880</v>
      </c>
      <c r="AM6110" s="366" t="s">
        <v>2881</v>
      </c>
      <c r="AN6110" s="366" t="s">
        <v>2882</v>
      </c>
      <c r="AO6110" s="366" t="s">
        <v>2883</v>
      </c>
      <c r="AP6110" s="366" t="s">
        <v>2884</v>
      </c>
      <c r="AQ6110" s="366" t="s">
        <v>2885</v>
      </c>
      <c r="AR6110" s="366" t="s">
        <v>2886</v>
      </c>
      <c r="AS6110" s="366" t="s">
        <v>2887</v>
      </c>
      <c r="AT6110" s="366" t="s">
        <v>2888</v>
      </c>
      <c r="AU6110" s="366" t="s">
        <v>2889</v>
      </c>
      <c r="AV6110" s="366" t="s">
        <v>2890</v>
      </c>
      <c r="AW6110" s="368" t="s">
        <v>2895</v>
      </c>
    </row>
    <row r="6111" spans="1:49">
      <c r="A6111" s="33"/>
      <c r="B6111" s="34"/>
      <c r="C6111" s="34"/>
      <c r="D6111" s="34"/>
      <c r="E6111" s="35"/>
      <c r="F6111" s="36"/>
      <c r="G6111" s="36"/>
      <c r="H6111" s="36"/>
      <c r="I6111" s="34"/>
      <c r="J6111" s="202" t="s">
        <v>1224</v>
      </c>
      <c r="K6111" s="202">
        <v>1</v>
      </c>
      <c r="L6111" s="202">
        <v>2</v>
      </c>
      <c r="M6111" s="202">
        <v>3</v>
      </c>
      <c r="N6111" s="202">
        <v>4</v>
      </c>
      <c r="O6111" s="202">
        <v>5</v>
      </c>
      <c r="P6111" s="202">
        <v>6</v>
      </c>
      <c r="Q6111" s="202">
        <v>7</v>
      </c>
      <c r="R6111" s="202">
        <v>8</v>
      </c>
      <c r="S6111" s="202">
        <v>9</v>
      </c>
      <c r="T6111" s="202">
        <v>10</v>
      </c>
      <c r="U6111" s="202">
        <v>13</v>
      </c>
      <c r="V6111" s="202">
        <v>14</v>
      </c>
      <c r="W6111" s="202" t="s">
        <v>1224</v>
      </c>
      <c r="X6111" s="202">
        <v>1</v>
      </c>
      <c r="Y6111" s="202">
        <v>2</v>
      </c>
      <c r="Z6111" s="202">
        <v>3</v>
      </c>
      <c r="AA6111" s="202">
        <v>4</v>
      </c>
      <c r="AB6111" s="202">
        <v>5</v>
      </c>
      <c r="AC6111" s="202">
        <v>6</v>
      </c>
      <c r="AD6111" s="202">
        <v>7</v>
      </c>
      <c r="AE6111" s="202">
        <v>8</v>
      </c>
      <c r="AF6111" s="202">
        <v>9</v>
      </c>
      <c r="AG6111" s="202">
        <v>10</v>
      </c>
      <c r="AH6111" s="202">
        <v>13</v>
      </c>
      <c r="AI6111" s="202">
        <v>14</v>
      </c>
      <c r="AJ6111" s="202" t="s">
        <v>1224</v>
      </c>
      <c r="AK6111" s="202">
        <v>1</v>
      </c>
      <c r="AL6111" s="202">
        <v>2</v>
      </c>
      <c r="AM6111" s="202">
        <v>3</v>
      </c>
      <c r="AN6111" s="202">
        <v>4</v>
      </c>
      <c r="AO6111" s="202">
        <v>5</v>
      </c>
      <c r="AP6111" s="202">
        <v>6</v>
      </c>
      <c r="AQ6111" s="202">
        <v>7</v>
      </c>
      <c r="AR6111" s="202">
        <v>8</v>
      </c>
      <c r="AS6111" s="202">
        <v>9</v>
      </c>
      <c r="AT6111" s="202">
        <v>10</v>
      </c>
      <c r="AU6111" s="202">
        <v>13</v>
      </c>
      <c r="AV6111" s="202">
        <v>14</v>
      </c>
      <c r="AW6111" s="202">
        <v>15</v>
      </c>
    </row>
    <row r="6112" spans="1:49">
      <c r="A6112" s="37"/>
      <c r="B6112" s="38"/>
      <c r="C6112" s="38"/>
      <c r="D6112" s="38"/>
      <c r="E6112" s="60"/>
      <c r="F6112" s="61"/>
      <c r="G6112" s="61"/>
      <c r="H6112" s="61"/>
      <c r="I6112" s="38"/>
      <c r="J6112" s="134"/>
      <c r="K6112" s="134"/>
      <c r="L6112" s="134"/>
      <c r="M6112" s="134"/>
      <c r="N6112" s="134"/>
      <c r="O6112" s="134"/>
      <c r="P6112" s="134"/>
      <c r="Q6112" s="134"/>
      <c r="R6112" s="134"/>
      <c r="S6112" s="134"/>
      <c r="T6112" s="134"/>
      <c r="U6112" s="134"/>
      <c r="V6112" s="134"/>
      <c r="W6112" s="134"/>
      <c r="X6112" s="134"/>
      <c r="Y6112" s="134"/>
      <c r="Z6112" s="134"/>
      <c r="AA6112" s="134"/>
      <c r="AB6112" s="134"/>
      <c r="AC6112" s="134"/>
      <c r="AD6112" s="134"/>
      <c r="AE6112" s="134"/>
      <c r="AF6112" s="134"/>
      <c r="AG6112" s="134"/>
      <c r="AH6112" s="134"/>
      <c r="AI6112" s="134"/>
      <c r="AJ6112" s="134"/>
      <c r="AK6112" s="134"/>
      <c r="AL6112" s="134"/>
      <c r="AM6112" s="134"/>
      <c r="AN6112" s="134"/>
      <c r="AO6112" s="134"/>
      <c r="AP6112" s="134"/>
      <c r="AQ6112" s="134"/>
      <c r="AR6112" s="134"/>
      <c r="AS6112" s="134"/>
      <c r="AT6112" s="134"/>
      <c r="AU6112" s="134"/>
      <c r="AV6112" s="134"/>
      <c r="AW6112" s="134"/>
    </row>
    <row r="6113" spans="1:49">
      <c r="A6113" s="92" t="s">
        <v>797</v>
      </c>
      <c r="B6113" s="93" t="s">
        <v>1031</v>
      </c>
      <c r="C6113" s="93" t="s">
        <v>1668</v>
      </c>
      <c r="D6113" s="460"/>
      <c r="E6113" s="531"/>
      <c r="F6113" s="50"/>
      <c r="G6113" s="50"/>
      <c r="H6113" s="50"/>
      <c r="I6113" s="41" t="s">
        <v>968</v>
      </c>
      <c r="J6113" s="28"/>
      <c r="K6113" s="28"/>
      <c r="L6113" s="28"/>
      <c r="M6113" s="28"/>
      <c r="N6113" s="28"/>
      <c r="O6113" s="28"/>
      <c r="P6113" s="28"/>
      <c r="Q6113" s="28"/>
      <c r="R6113" s="28"/>
      <c r="S6113" s="28"/>
      <c r="T6113" s="28"/>
      <c r="U6113" s="28"/>
      <c r="V6113" s="28"/>
      <c r="W6113" s="28"/>
      <c r="X6113" s="28"/>
      <c r="Y6113" s="28"/>
      <c r="Z6113" s="28"/>
      <c r="AA6113" s="28"/>
      <c r="AB6113" s="28"/>
      <c r="AC6113" s="28"/>
      <c r="AD6113" s="28"/>
      <c r="AE6113" s="28"/>
      <c r="AF6113" s="28"/>
      <c r="AG6113" s="28"/>
      <c r="AH6113" s="28"/>
      <c r="AI6113" s="28"/>
      <c r="AJ6113" s="28"/>
      <c r="AK6113" s="28"/>
      <c r="AL6113" s="28"/>
      <c r="AM6113" s="28"/>
      <c r="AN6113" s="28"/>
      <c r="AO6113" s="28"/>
      <c r="AP6113" s="28"/>
      <c r="AQ6113" s="28"/>
      <c r="AR6113" s="28"/>
      <c r="AS6113" s="28"/>
      <c r="AT6113" s="28"/>
      <c r="AU6113" s="28"/>
      <c r="AV6113" s="28"/>
      <c r="AW6113" s="28"/>
    </row>
    <row r="6114" spans="1:49">
      <c r="A6114" s="48"/>
      <c r="B6114" s="260"/>
      <c r="C6114" s="260"/>
      <c r="D6114" s="369"/>
      <c r="E6114" s="531"/>
      <c r="F6114" s="50"/>
      <c r="G6114" s="50"/>
      <c r="H6114" s="50"/>
      <c r="I6114" s="109"/>
      <c r="J6114" s="28"/>
      <c r="K6114" s="28"/>
      <c r="L6114" s="28"/>
      <c r="M6114" s="28"/>
      <c r="N6114" s="28"/>
      <c r="O6114" s="28"/>
      <c r="P6114" s="28"/>
      <c r="Q6114" s="28"/>
      <c r="R6114" s="28"/>
      <c r="S6114" s="28"/>
      <c r="T6114" s="28"/>
      <c r="U6114" s="28"/>
      <c r="V6114" s="28"/>
      <c r="W6114" s="28"/>
      <c r="X6114" s="28"/>
      <c r="Y6114" s="28"/>
      <c r="Z6114" s="28"/>
      <c r="AA6114" s="28"/>
      <c r="AB6114" s="28"/>
      <c r="AC6114" s="28"/>
      <c r="AD6114" s="28"/>
      <c r="AE6114" s="28"/>
      <c r="AF6114" s="28"/>
      <c r="AG6114" s="28"/>
      <c r="AH6114" s="28"/>
      <c r="AI6114" s="28"/>
      <c r="AJ6114" s="28"/>
      <c r="AK6114" s="28"/>
      <c r="AL6114" s="28"/>
      <c r="AM6114" s="28"/>
      <c r="AN6114" s="28"/>
      <c r="AO6114" s="28"/>
      <c r="AP6114" s="28"/>
      <c r="AQ6114" s="28"/>
      <c r="AR6114" s="28"/>
      <c r="AS6114" s="28"/>
      <c r="AT6114" s="28"/>
      <c r="AU6114" s="28"/>
      <c r="AV6114" s="28"/>
      <c r="AW6114" s="28"/>
    </row>
    <row r="6115" spans="1:49">
      <c r="A6115" s="48"/>
      <c r="B6115" s="42"/>
      <c r="C6115" s="42"/>
      <c r="D6115" s="42"/>
      <c r="E6115" s="531"/>
      <c r="F6115" s="50"/>
      <c r="G6115" s="50"/>
      <c r="H6115" s="50"/>
      <c r="I6115" s="49" t="s">
        <v>1559</v>
      </c>
      <c r="J6115" s="12">
        <f>SUM(J6116,J6124,J6126)</f>
        <v>177000</v>
      </c>
      <c r="K6115" s="12">
        <f t="shared" ref="K6115:AT6115" si="1714">SUM(K6116,K6124,K6126)</f>
        <v>0</v>
      </c>
      <c r="L6115" s="12">
        <f t="shared" si="1714"/>
        <v>46100</v>
      </c>
      <c r="M6115" s="12">
        <f t="shared" si="1714"/>
        <v>6800</v>
      </c>
      <c r="N6115" s="12">
        <f t="shared" si="1714"/>
        <v>0</v>
      </c>
      <c r="O6115" s="12">
        <f t="shared" si="1714"/>
        <v>13400</v>
      </c>
      <c r="P6115" s="12">
        <f t="shared" si="1714"/>
        <v>24500</v>
      </c>
      <c r="Q6115" s="12">
        <f t="shared" si="1714"/>
        <v>0</v>
      </c>
      <c r="R6115" s="12">
        <f t="shared" si="1714"/>
        <v>10000</v>
      </c>
      <c r="S6115" s="12">
        <f t="shared" si="1714"/>
        <v>24000</v>
      </c>
      <c r="T6115" s="12">
        <f t="shared" si="1714"/>
        <v>0</v>
      </c>
      <c r="U6115" s="12">
        <v>124800</v>
      </c>
      <c r="V6115" s="12">
        <v>52200</v>
      </c>
      <c r="W6115" s="12">
        <f>SUM(W6116,W6124,W6126)</f>
        <v>0</v>
      </c>
      <c r="X6115" s="12">
        <f t="shared" si="1714"/>
        <v>0</v>
      </c>
      <c r="Y6115" s="12">
        <f t="shared" si="1714"/>
        <v>0</v>
      </c>
      <c r="Z6115" s="12">
        <f t="shared" si="1714"/>
        <v>0</v>
      </c>
      <c r="AA6115" s="12">
        <f t="shared" si="1714"/>
        <v>0</v>
      </c>
      <c r="AB6115" s="12">
        <f t="shared" si="1714"/>
        <v>0</v>
      </c>
      <c r="AC6115" s="12">
        <f t="shared" si="1714"/>
        <v>0</v>
      </c>
      <c r="AD6115" s="12">
        <f t="shared" si="1714"/>
        <v>0</v>
      </c>
      <c r="AE6115" s="12">
        <f t="shared" si="1714"/>
        <v>0</v>
      </c>
      <c r="AF6115" s="12">
        <f t="shared" si="1714"/>
        <v>0</v>
      </c>
      <c r="AG6115" s="12">
        <f t="shared" si="1714"/>
        <v>0</v>
      </c>
      <c r="AH6115" s="12">
        <v>0</v>
      </c>
      <c r="AI6115" s="12">
        <v>0</v>
      </c>
      <c r="AJ6115" s="12">
        <f>SUM(AJ6116,AJ6124,AJ6126)</f>
        <v>0</v>
      </c>
      <c r="AK6115" s="12">
        <f t="shared" si="1714"/>
        <v>0</v>
      </c>
      <c r="AL6115" s="12">
        <f t="shared" si="1714"/>
        <v>0</v>
      </c>
      <c r="AM6115" s="12">
        <f t="shared" si="1714"/>
        <v>0</v>
      </c>
      <c r="AN6115" s="12">
        <f t="shared" si="1714"/>
        <v>0</v>
      </c>
      <c r="AO6115" s="12">
        <f t="shared" si="1714"/>
        <v>0</v>
      </c>
      <c r="AP6115" s="12">
        <f t="shared" si="1714"/>
        <v>0</v>
      </c>
      <c r="AQ6115" s="12">
        <f t="shared" si="1714"/>
        <v>0</v>
      </c>
      <c r="AR6115" s="12">
        <f t="shared" si="1714"/>
        <v>0</v>
      </c>
      <c r="AS6115" s="12">
        <f t="shared" si="1714"/>
        <v>0</v>
      </c>
      <c r="AT6115" s="12">
        <f t="shared" si="1714"/>
        <v>0</v>
      </c>
      <c r="AU6115" s="12">
        <v>0</v>
      </c>
      <c r="AV6115" s="12">
        <v>0</v>
      </c>
      <c r="AW6115" s="12">
        <f t="shared" ref="AW6115:AW6145" si="1715">U6115+AH6115+AU6115</f>
        <v>124800</v>
      </c>
    </row>
    <row r="6116" spans="1:49">
      <c r="A6116" s="44" t="s">
        <v>797</v>
      </c>
      <c r="B6116" s="45" t="s">
        <v>1031</v>
      </c>
      <c r="C6116" s="45" t="s">
        <v>1668</v>
      </c>
      <c r="D6116" s="452" t="s">
        <v>3013</v>
      </c>
      <c r="E6116" s="213" t="s">
        <v>771</v>
      </c>
      <c r="F6116" s="65"/>
      <c r="G6116" s="65"/>
      <c r="H6116" s="65"/>
      <c r="I6116" s="260" t="s">
        <v>1500</v>
      </c>
      <c r="J6116" s="9">
        <f>SUM(J6117:J6118)</f>
        <v>0</v>
      </c>
      <c r="K6116" s="9">
        <f t="shared" ref="K6116:AT6116" si="1716">SUM(K6117:K6118)</f>
        <v>0</v>
      </c>
      <c r="L6116" s="9">
        <f t="shared" si="1716"/>
        <v>0</v>
      </c>
      <c r="M6116" s="9">
        <f t="shared" si="1716"/>
        <v>0</v>
      </c>
      <c r="N6116" s="9">
        <f t="shared" si="1716"/>
        <v>0</v>
      </c>
      <c r="O6116" s="9">
        <f t="shared" si="1716"/>
        <v>0</v>
      </c>
      <c r="P6116" s="9">
        <f t="shared" si="1716"/>
        <v>0</v>
      </c>
      <c r="Q6116" s="9">
        <f t="shared" si="1716"/>
        <v>0</v>
      </c>
      <c r="R6116" s="9">
        <f t="shared" si="1716"/>
        <v>0</v>
      </c>
      <c r="S6116" s="9">
        <f t="shared" si="1716"/>
        <v>0</v>
      </c>
      <c r="T6116" s="9">
        <f t="shared" si="1716"/>
        <v>0</v>
      </c>
      <c r="U6116" s="9">
        <v>0</v>
      </c>
      <c r="V6116" s="9">
        <v>0</v>
      </c>
      <c r="W6116" s="9">
        <f>SUM(W6117:W6118)</f>
        <v>0</v>
      </c>
      <c r="X6116" s="9">
        <f t="shared" si="1716"/>
        <v>0</v>
      </c>
      <c r="Y6116" s="9">
        <f t="shared" si="1716"/>
        <v>0</v>
      </c>
      <c r="Z6116" s="9">
        <f t="shared" si="1716"/>
        <v>0</v>
      </c>
      <c r="AA6116" s="9">
        <f t="shared" si="1716"/>
        <v>0</v>
      </c>
      <c r="AB6116" s="9">
        <f t="shared" si="1716"/>
        <v>0</v>
      </c>
      <c r="AC6116" s="9">
        <f t="shared" si="1716"/>
        <v>0</v>
      </c>
      <c r="AD6116" s="9">
        <f t="shared" si="1716"/>
        <v>0</v>
      </c>
      <c r="AE6116" s="9">
        <f t="shared" si="1716"/>
        <v>0</v>
      </c>
      <c r="AF6116" s="9">
        <f t="shared" si="1716"/>
        <v>0</v>
      </c>
      <c r="AG6116" s="9">
        <f t="shared" si="1716"/>
        <v>0</v>
      </c>
      <c r="AH6116" s="9">
        <v>0</v>
      </c>
      <c r="AI6116" s="9">
        <v>0</v>
      </c>
      <c r="AJ6116" s="9">
        <f>SUM(AJ6117:AJ6118)</f>
        <v>0</v>
      </c>
      <c r="AK6116" s="9">
        <f t="shared" si="1716"/>
        <v>0</v>
      </c>
      <c r="AL6116" s="9">
        <f t="shared" si="1716"/>
        <v>0</v>
      </c>
      <c r="AM6116" s="9">
        <f t="shared" si="1716"/>
        <v>0</v>
      </c>
      <c r="AN6116" s="9">
        <f t="shared" si="1716"/>
        <v>0</v>
      </c>
      <c r="AO6116" s="9">
        <f t="shared" si="1716"/>
        <v>0</v>
      </c>
      <c r="AP6116" s="9">
        <f t="shared" si="1716"/>
        <v>0</v>
      </c>
      <c r="AQ6116" s="9">
        <f t="shared" si="1716"/>
        <v>0</v>
      </c>
      <c r="AR6116" s="9">
        <f t="shared" si="1716"/>
        <v>0</v>
      </c>
      <c r="AS6116" s="9">
        <f t="shared" si="1716"/>
        <v>0</v>
      </c>
      <c r="AT6116" s="9">
        <f t="shared" si="1716"/>
        <v>0</v>
      </c>
      <c r="AU6116" s="9">
        <v>0</v>
      </c>
      <c r="AV6116" s="9">
        <v>0</v>
      </c>
      <c r="AW6116" s="9">
        <f t="shared" si="1715"/>
        <v>0</v>
      </c>
    </row>
    <row r="6117" spans="1:49">
      <c r="A6117" s="44" t="s">
        <v>797</v>
      </c>
      <c r="B6117" s="45" t="s">
        <v>1031</v>
      </c>
      <c r="C6117" s="45" t="s">
        <v>1668</v>
      </c>
      <c r="D6117" s="452" t="s">
        <v>3013</v>
      </c>
      <c r="E6117" s="367" t="s">
        <v>834</v>
      </c>
      <c r="F6117" s="50"/>
      <c r="G6117" s="468" t="s">
        <v>3076</v>
      </c>
      <c r="H6117" s="50" t="s">
        <v>2334</v>
      </c>
      <c r="I6117" s="42" t="s">
        <v>1165</v>
      </c>
      <c r="U6117" s="15">
        <v>0</v>
      </c>
      <c r="V6117" s="15">
        <v>0</v>
      </c>
      <c r="AH6117" s="15">
        <v>0</v>
      </c>
      <c r="AI6117" s="15">
        <v>0</v>
      </c>
      <c r="AU6117" s="15">
        <v>0</v>
      </c>
      <c r="AV6117" s="15">
        <v>0</v>
      </c>
      <c r="AW6117" s="15">
        <f t="shared" si="1715"/>
        <v>0</v>
      </c>
    </row>
    <row r="6118" spans="1:49">
      <c r="A6118" s="44" t="s">
        <v>797</v>
      </c>
      <c r="B6118" s="45" t="s">
        <v>1031</v>
      </c>
      <c r="C6118" s="45" t="s">
        <v>1668</v>
      </c>
      <c r="D6118" s="452" t="s">
        <v>3013</v>
      </c>
      <c r="E6118" s="367" t="s">
        <v>772</v>
      </c>
      <c r="F6118" s="50"/>
      <c r="G6118" s="468" t="s">
        <v>3076</v>
      </c>
      <c r="H6118" s="50" t="s">
        <v>2334</v>
      </c>
      <c r="I6118" s="42" t="s">
        <v>1227</v>
      </c>
      <c r="J6118" s="15">
        <f>SUM(J6119:J6123)</f>
        <v>0</v>
      </c>
      <c r="K6118" s="15">
        <f t="shared" ref="K6118:AT6118" si="1717">SUM(K6119:K6123)</f>
        <v>0</v>
      </c>
      <c r="L6118" s="15">
        <f t="shared" si="1717"/>
        <v>0</v>
      </c>
      <c r="M6118" s="15">
        <f t="shared" si="1717"/>
        <v>0</v>
      </c>
      <c r="N6118" s="15">
        <f t="shared" si="1717"/>
        <v>0</v>
      </c>
      <c r="O6118" s="15">
        <f t="shared" si="1717"/>
        <v>0</v>
      </c>
      <c r="P6118" s="15">
        <f t="shared" si="1717"/>
        <v>0</v>
      </c>
      <c r="Q6118" s="15">
        <f t="shared" si="1717"/>
        <v>0</v>
      </c>
      <c r="R6118" s="15">
        <f t="shared" si="1717"/>
        <v>0</v>
      </c>
      <c r="S6118" s="15">
        <f t="shared" si="1717"/>
        <v>0</v>
      </c>
      <c r="T6118" s="15">
        <f t="shared" si="1717"/>
        <v>0</v>
      </c>
      <c r="U6118" s="15">
        <v>0</v>
      </c>
      <c r="V6118" s="15">
        <v>0</v>
      </c>
      <c r="W6118" s="15">
        <f>SUM(W6119:W6123)</f>
        <v>0</v>
      </c>
      <c r="X6118" s="15">
        <f t="shared" si="1717"/>
        <v>0</v>
      </c>
      <c r="Y6118" s="15">
        <f t="shared" si="1717"/>
        <v>0</v>
      </c>
      <c r="Z6118" s="15">
        <f t="shared" si="1717"/>
        <v>0</v>
      </c>
      <c r="AA6118" s="15">
        <f t="shared" si="1717"/>
        <v>0</v>
      </c>
      <c r="AB6118" s="15">
        <f t="shared" si="1717"/>
        <v>0</v>
      </c>
      <c r="AC6118" s="15">
        <f t="shared" si="1717"/>
        <v>0</v>
      </c>
      <c r="AD6118" s="15">
        <f t="shared" si="1717"/>
        <v>0</v>
      </c>
      <c r="AE6118" s="15">
        <f t="shared" si="1717"/>
        <v>0</v>
      </c>
      <c r="AF6118" s="15">
        <f t="shared" si="1717"/>
        <v>0</v>
      </c>
      <c r="AG6118" s="15">
        <f t="shared" si="1717"/>
        <v>0</v>
      </c>
      <c r="AH6118" s="15">
        <v>0</v>
      </c>
      <c r="AI6118" s="15">
        <v>0</v>
      </c>
      <c r="AJ6118" s="15">
        <f>SUM(AJ6119:AJ6123)</f>
        <v>0</v>
      </c>
      <c r="AK6118" s="15">
        <f t="shared" si="1717"/>
        <v>0</v>
      </c>
      <c r="AL6118" s="15">
        <f t="shared" si="1717"/>
        <v>0</v>
      </c>
      <c r="AM6118" s="15">
        <f t="shared" si="1717"/>
        <v>0</v>
      </c>
      <c r="AN6118" s="15">
        <f t="shared" si="1717"/>
        <v>0</v>
      </c>
      <c r="AO6118" s="15">
        <f t="shared" si="1717"/>
        <v>0</v>
      </c>
      <c r="AP6118" s="15">
        <f t="shared" si="1717"/>
        <v>0</v>
      </c>
      <c r="AQ6118" s="15">
        <f t="shared" si="1717"/>
        <v>0</v>
      </c>
      <c r="AR6118" s="15">
        <f t="shared" si="1717"/>
        <v>0</v>
      </c>
      <c r="AS6118" s="15">
        <f t="shared" si="1717"/>
        <v>0</v>
      </c>
      <c r="AT6118" s="15">
        <f t="shared" si="1717"/>
        <v>0</v>
      </c>
      <c r="AU6118" s="15">
        <v>0</v>
      </c>
      <c r="AV6118" s="15">
        <v>0</v>
      </c>
      <c r="AW6118" s="15">
        <f t="shared" si="1715"/>
        <v>0</v>
      </c>
    </row>
    <row r="6119" spans="1:49" s="144" customFormat="1">
      <c r="A6119" s="44" t="s">
        <v>797</v>
      </c>
      <c r="B6119" s="45" t="s">
        <v>1031</v>
      </c>
      <c r="C6119" s="45" t="s">
        <v>1668</v>
      </c>
      <c r="D6119" s="452" t="s">
        <v>3013</v>
      </c>
      <c r="E6119" s="140" t="s">
        <v>850</v>
      </c>
      <c r="F6119" s="141" t="s">
        <v>1794</v>
      </c>
      <c r="G6119" s="468" t="s">
        <v>3076</v>
      </c>
      <c r="H6119" s="50" t="s">
        <v>2334</v>
      </c>
      <c r="I6119" s="142" t="s">
        <v>1119</v>
      </c>
      <c r="J6119" s="15"/>
      <c r="K6119" s="15"/>
      <c r="L6119" s="15"/>
      <c r="M6119" s="15"/>
      <c r="N6119" s="15"/>
      <c r="O6119" s="15"/>
      <c r="P6119" s="15"/>
      <c r="Q6119" s="15"/>
      <c r="R6119" s="15"/>
      <c r="S6119" s="15"/>
      <c r="T6119" s="15"/>
      <c r="U6119" s="15">
        <v>0</v>
      </c>
      <c r="V6119" s="15">
        <v>0</v>
      </c>
      <c r="W6119" s="15"/>
      <c r="X6119" s="15"/>
      <c r="Y6119" s="15"/>
      <c r="Z6119" s="15"/>
      <c r="AA6119" s="15"/>
      <c r="AB6119" s="15"/>
      <c r="AC6119" s="15"/>
      <c r="AD6119" s="15"/>
      <c r="AE6119" s="15"/>
      <c r="AF6119" s="15"/>
      <c r="AG6119" s="15"/>
      <c r="AH6119" s="15">
        <v>0</v>
      </c>
      <c r="AI6119" s="15">
        <v>0</v>
      </c>
      <c r="AJ6119" s="15"/>
      <c r="AK6119" s="15"/>
      <c r="AL6119" s="15"/>
      <c r="AM6119" s="15"/>
      <c r="AN6119" s="15"/>
      <c r="AO6119" s="15"/>
      <c r="AP6119" s="15"/>
      <c r="AQ6119" s="15"/>
      <c r="AR6119" s="15"/>
      <c r="AS6119" s="15"/>
      <c r="AT6119" s="15"/>
      <c r="AU6119" s="15">
        <v>0</v>
      </c>
      <c r="AV6119" s="15">
        <v>0</v>
      </c>
      <c r="AW6119" s="15">
        <f t="shared" si="1715"/>
        <v>0</v>
      </c>
    </row>
    <row r="6120" spans="1:49" s="144" customFormat="1">
      <c r="A6120" s="44" t="s">
        <v>797</v>
      </c>
      <c r="B6120" s="45" t="s">
        <v>1031</v>
      </c>
      <c r="C6120" s="45" t="s">
        <v>1668</v>
      </c>
      <c r="D6120" s="452" t="s">
        <v>3013</v>
      </c>
      <c r="E6120" s="140" t="s">
        <v>851</v>
      </c>
      <c r="F6120" s="141" t="s">
        <v>1795</v>
      </c>
      <c r="G6120" s="468" t="s">
        <v>3076</v>
      </c>
      <c r="H6120" s="50" t="s">
        <v>2334</v>
      </c>
      <c r="I6120" s="142" t="s">
        <v>1290</v>
      </c>
      <c r="J6120" s="15"/>
      <c r="K6120" s="15"/>
      <c r="L6120" s="15"/>
      <c r="M6120" s="15"/>
      <c r="N6120" s="15"/>
      <c r="O6120" s="15"/>
      <c r="P6120" s="15"/>
      <c r="Q6120" s="15"/>
      <c r="R6120" s="15"/>
      <c r="S6120" s="15"/>
      <c r="T6120" s="15"/>
      <c r="U6120" s="15">
        <v>0</v>
      </c>
      <c r="V6120" s="15">
        <v>0</v>
      </c>
      <c r="W6120" s="15"/>
      <c r="X6120" s="15"/>
      <c r="Y6120" s="15"/>
      <c r="Z6120" s="15"/>
      <c r="AA6120" s="15"/>
      <c r="AB6120" s="15"/>
      <c r="AC6120" s="15"/>
      <c r="AD6120" s="15"/>
      <c r="AE6120" s="15"/>
      <c r="AF6120" s="15"/>
      <c r="AG6120" s="15"/>
      <c r="AH6120" s="15">
        <v>0</v>
      </c>
      <c r="AI6120" s="15">
        <v>0</v>
      </c>
      <c r="AJ6120" s="15"/>
      <c r="AK6120" s="15"/>
      <c r="AL6120" s="15"/>
      <c r="AM6120" s="15"/>
      <c r="AN6120" s="15"/>
      <c r="AO6120" s="15"/>
      <c r="AP6120" s="15"/>
      <c r="AQ6120" s="15"/>
      <c r="AR6120" s="15"/>
      <c r="AS6120" s="15"/>
      <c r="AT6120" s="15"/>
      <c r="AU6120" s="15">
        <v>0</v>
      </c>
      <c r="AV6120" s="15">
        <v>0</v>
      </c>
      <c r="AW6120" s="15">
        <f t="shared" si="1715"/>
        <v>0</v>
      </c>
    </row>
    <row r="6121" spans="1:49" s="144" customFormat="1">
      <c r="A6121" s="44" t="s">
        <v>797</v>
      </c>
      <c r="B6121" s="45" t="s">
        <v>1031</v>
      </c>
      <c r="C6121" s="45" t="s">
        <v>1668</v>
      </c>
      <c r="D6121" s="452" t="s">
        <v>3013</v>
      </c>
      <c r="E6121" s="140" t="s">
        <v>852</v>
      </c>
      <c r="F6121" s="141" t="s">
        <v>1796</v>
      </c>
      <c r="G6121" s="468" t="s">
        <v>3076</v>
      </c>
      <c r="H6121" s="50" t="s">
        <v>2334</v>
      </c>
      <c r="I6121" s="142" t="s">
        <v>1733</v>
      </c>
      <c r="J6121" s="15"/>
      <c r="K6121" s="15"/>
      <c r="L6121" s="15"/>
      <c r="M6121" s="15"/>
      <c r="N6121" s="15"/>
      <c r="O6121" s="15"/>
      <c r="P6121" s="15"/>
      <c r="Q6121" s="15"/>
      <c r="R6121" s="15"/>
      <c r="S6121" s="15"/>
      <c r="T6121" s="15"/>
      <c r="U6121" s="15">
        <v>0</v>
      </c>
      <c r="V6121" s="15">
        <v>0</v>
      </c>
      <c r="W6121" s="15"/>
      <c r="X6121" s="15"/>
      <c r="Y6121" s="15"/>
      <c r="Z6121" s="15"/>
      <c r="AA6121" s="15"/>
      <c r="AB6121" s="15"/>
      <c r="AC6121" s="15"/>
      <c r="AD6121" s="15"/>
      <c r="AE6121" s="15"/>
      <c r="AF6121" s="15"/>
      <c r="AG6121" s="15"/>
      <c r="AH6121" s="15">
        <v>0</v>
      </c>
      <c r="AI6121" s="15">
        <v>0</v>
      </c>
      <c r="AJ6121" s="15"/>
      <c r="AK6121" s="15"/>
      <c r="AL6121" s="15"/>
      <c r="AM6121" s="15"/>
      <c r="AN6121" s="15"/>
      <c r="AO6121" s="15"/>
      <c r="AP6121" s="15"/>
      <c r="AQ6121" s="15"/>
      <c r="AR6121" s="15"/>
      <c r="AS6121" s="15"/>
      <c r="AT6121" s="15"/>
      <c r="AU6121" s="15">
        <v>0</v>
      </c>
      <c r="AV6121" s="15">
        <v>0</v>
      </c>
      <c r="AW6121" s="15">
        <f t="shared" si="1715"/>
        <v>0</v>
      </c>
    </row>
    <row r="6122" spans="1:49" s="144" customFormat="1">
      <c r="A6122" s="44" t="s">
        <v>797</v>
      </c>
      <c r="B6122" s="45" t="s">
        <v>1031</v>
      </c>
      <c r="C6122" s="45" t="s">
        <v>1668</v>
      </c>
      <c r="D6122" s="452" t="s">
        <v>3013</v>
      </c>
      <c r="E6122" s="140" t="s">
        <v>853</v>
      </c>
      <c r="F6122" s="141" t="s">
        <v>1797</v>
      </c>
      <c r="G6122" s="468" t="s">
        <v>3076</v>
      </c>
      <c r="H6122" s="50" t="s">
        <v>2334</v>
      </c>
      <c r="I6122" s="142" t="s">
        <v>1734</v>
      </c>
      <c r="J6122" s="15"/>
      <c r="K6122" s="15"/>
      <c r="L6122" s="15"/>
      <c r="M6122" s="15"/>
      <c r="N6122" s="15"/>
      <c r="O6122" s="15"/>
      <c r="P6122" s="15"/>
      <c r="Q6122" s="15"/>
      <c r="R6122" s="15"/>
      <c r="S6122" s="15"/>
      <c r="T6122" s="15"/>
      <c r="U6122" s="15">
        <v>0</v>
      </c>
      <c r="V6122" s="15">
        <v>0</v>
      </c>
      <c r="W6122" s="15"/>
      <c r="X6122" s="15"/>
      <c r="Y6122" s="15"/>
      <c r="Z6122" s="15"/>
      <c r="AA6122" s="15"/>
      <c r="AB6122" s="15"/>
      <c r="AC6122" s="15"/>
      <c r="AD6122" s="15"/>
      <c r="AE6122" s="15"/>
      <c r="AF6122" s="15"/>
      <c r="AG6122" s="15"/>
      <c r="AH6122" s="15">
        <v>0</v>
      </c>
      <c r="AI6122" s="15">
        <v>0</v>
      </c>
      <c r="AJ6122" s="15"/>
      <c r="AK6122" s="15"/>
      <c r="AL6122" s="15"/>
      <c r="AM6122" s="15"/>
      <c r="AN6122" s="15"/>
      <c r="AO6122" s="15"/>
      <c r="AP6122" s="15"/>
      <c r="AQ6122" s="15"/>
      <c r="AR6122" s="15"/>
      <c r="AS6122" s="15"/>
      <c r="AT6122" s="15"/>
      <c r="AU6122" s="15">
        <v>0</v>
      </c>
      <c r="AV6122" s="15">
        <v>0</v>
      </c>
      <c r="AW6122" s="15">
        <f t="shared" si="1715"/>
        <v>0</v>
      </c>
    </row>
    <row r="6123" spans="1:49" s="144" customFormat="1">
      <c r="A6123" s="44" t="s">
        <v>797</v>
      </c>
      <c r="B6123" s="45" t="s">
        <v>1031</v>
      </c>
      <c r="C6123" s="45" t="s">
        <v>1668</v>
      </c>
      <c r="D6123" s="452" t="s">
        <v>3013</v>
      </c>
      <c r="E6123" s="140" t="s">
        <v>854</v>
      </c>
      <c r="F6123" s="141" t="s">
        <v>1798</v>
      </c>
      <c r="G6123" s="468" t="s">
        <v>3076</v>
      </c>
      <c r="H6123" s="50" t="s">
        <v>2334</v>
      </c>
      <c r="I6123" s="142" t="s">
        <v>1735</v>
      </c>
      <c r="J6123" s="15"/>
      <c r="K6123" s="15"/>
      <c r="L6123" s="15"/>
      <c r="M6123" s="15"/>
      <c r="N6123" s="15"/>
      <c r="O6123" s="15"/>
      <c r="P6123" s="15"/>
      <c r="Q6123" s="15"/>
      <c r="R6123" s="15"/>
      <c r="S6123" s="15"/>
      <c r="T6123" s="15"/>
      <c r="U6123" s="15">
        <v>0</v>
      </c>
      <c r="V6123" s="15">
        <v>0</v>
      </c>
      <c r="W6123" s="15"/>
      <c r="X6123" s="15"/>
      <c r="Y6123" s="15"/>
      <c r="Z6123" s="15"/>
      <c r="AA6123" s="15"/>
      <c r="AB6123" s="15"/>
      <c r="AC6123" s="15"/>
      <c r="AD6123" s="15"/>
      <c r="AE6123" s="15"/>
      <c r="AF6123" s="15"/>
      <c r="AG6123" s="15"/>
      <c r="AH6123" s="15">
        <v>0</v>
      </c>
      <c r="AI6123" s="15">
        <v>0</v>
      </c>
      <c r="AJ6123" s="15"/>
      <c r="AK6123" s="15"/>
      <c r="AL6123" s="15"/>
      <c r="AM6123" s="15"/>
      <c r="AN6123" s="15"/>
      <c r="AO6123" s="15"/>
      <c r="AP6123" s="15"/>
      <c r="AQ6123" s="15"/>
      <c r="AR6123" s="15"/>
      <c r="AS6123" s="15"/>
      <c r="AT6123" s="15"/>
      <c r="AU6123" s="15">
        <v>0</v>
      </c>
      <c r="AV6123" s="15">
        <v>0</v>
      </c>
      <c r="AW6123" s="15">
        <f t="shared" si="1715"/>
        <v>0</v>
      </c>
    </row>
    <row r="6124" spans="1:49">
      <c r="A6124" s="44" t="s">
        <v>797</v>
      </c>
      <c r="B6124" s="45" t="s">
        <v>1031</v>
      </c>
      <c r="C6124" s="45" t="s">
        <v>1668</v>
      </c>
      <c r="D6124" s="452" t="s">
        <v>3013</v>
      </c>
      <c r="E6124" s="213" t="s">
        <v>773</v>
      </c>
      <c r="F6124" s="65"/>
      <c r="G6124" s="65"/>
      <c r="H6124" s="65"/>
      <c r="I6124" s="260" t="s">
        <v>1362</v>
      </c>
      <c r="J6124" s="9">
        <f>SUM(J6125)</f>
        <v>0</v>
      </c>
      <c r="K6124" s="9">
        <f t="shared" ref="K6124:AT6124" si="1718">SUM(K6125)</f>
        <v>0</v>
      </c>
      <c r="L6124" s="9">
        <f t="shared" si="1718"/>
        <v>0</v>
      </c>
      <c r="M6124" s="9">
        <f t="shared" si="1718"/>
        <v>0</v>
      </c>
      <c r="N6124" s="9">
        <f t="shared" si="1718"/>
        <v>0</v>
      </c>
      <c r="O6124" s="9">
        <f t="shared" si="1718"/>
        <v>0</v>
      </c>
      <c r="P6124" s="9">
        <f t="shared" si="1718"/>
        <v>0</v>
      </c>
      <c r="Q6124" s="9">
        <f t="shared" si="1718"/>
        <v>0</v>
      </c>
      <c r="R6124" s="9">
        <f t="shared" si="1718"/>
        <v>0</v>
      </c>
      <c r="S6124" s="9">
        <f t="shared" si="1718"/>
        <v>0</v>
      </c>
      <c r="T6124" s="9">
        <f t="shared" si="1718"/>
        <v>0</v>
      </c>
      <c r="U6124" s="9">
        <v>0</v>
      </c>
      <c r="V6124" s="9">
        <v>0</v>
      </c>
      <c r="W6124" s="9">
        <f>SUM(W6125)</f>
        <v>0</v>
      </c>
      <c r="X6124" s="9">
        <f t="shared" si="1718"/>
        <v>0</v>
      </c>
      <c r="Y6124" s="9">
        <f t="shared" si="1718"/>
        <v>0</v>
      </c>
      <c r="Z6124" s="9">
        <f t="shared" si="1718"/>
        <v>0</v>
      </c>
      <c r="AA6124" s="9">
        <f t="shared" si="1718"/>
        <v>0</v>
      </c>
      <c r="AB6124" s="9">
        <f t="shared" si="1718"/>
        <v>0</v>
      </c>
      <c r="AC6124" s="9">
        <f t="shared" si="1718"/>
        <v>0</v>
      </c>
      <c r="AD6124" s="9">
        <f t="shared" si="1718"/>
        <v>0</v>
      </c>
      <c r="AE6124" s="9">
        <f t="shared" si="1718"/>
        <v>0</v>
      </c>
      <c r="AF6124" s="9">
        <f t="shared" si="1718"/>
        <v>0</v>
      </c>
      <c r="AG6124" s="9">
        <f t="shared" si="1718"/>
        <v>0</v>
      </c>
      <c r="AH6124" s="9">
        <v>0</v>
      </c>
      <c r="AI6124" s="9">
        <v>0</v>
      </c>
      <c r="AJ6124" s="9">
        <f>SUM(AJ6125)</f>
        <v>0</v>
      </c>
      <c r="AK6124" s="9">
        <f t="shared" si="1718"/>
        <v>0</v>
      </c>
      <c r="AL6124" s="9">
        <f t="shared" si="1718"/>
        <v>0</v>
      </c>
      <c r="AM6124" s="9">
        <f t="shared" si="1718"/>
        <v>0</v>
      </c>
      <c r="AN6124" s="9">
        <f t="shared" si="1718"/>
        <v>0</v>
      </c>
      <c r="AO6124" s="9">
        <f t="shared" si="1718"/>
        <v>0</v>
      </c>
      <c r="AP6124" s="9">
        <f t="shared" si="1718"/>
        <v>0</v>
      </c>
      <c r="AQ6124" s="9">
        <f t="shared" si="1718"/>
        <v>0</v>
      </c>
      <c r="AR6124" s="9">
        <f t="shared" si="1718"/>
        <v>0</v>
      </c>
      <c r="AS6124" s="9">
        <f t="shared" si="1718"/>
        <v>0</v>
      </c>
      <c r="AT6124" s="9">
        <f t="shared" si="1718"/>
        <v>0</v>
      </c>
      <c r="AU6124" s="9">
        <v>0</v>
      </c>
      <c r="AV6124" s="9">
        <v>0</v>
      </c>
      <c r="AW6124" s="9">
        <f t="shared" si="1715"/>
        <v>0</v>
      </c>
    </row>
    <row r="6125" spans="1:49">
      <c r="A6125" s="44" t="s">
        <v>797</v>
      </c>
      <c r="B6125" s="45" t="s">
        <v>1031</v>
      </c>
      <c r="C6125" s="45" t="s">
        <v>1668</v>
      </c>
      <c r="D6125" s="452" t="s">
        <v>3013</v>
      </c>
      <c r="E6125" s="367" t="s">
        <v>785</v>
      </c>
      <c r="F6125" s="50"/>
      <c r="G6125" s="468" t="s">
        <v>3076</v>
      </c>
      <c r="H6125" s="50" t="s">
        <v>2334</v>
      </c>
      <c r="I6125" s="42" t="s">
        <v>1363</v>
      </c>
      <c r="U6125" s="15">
        <v>0</v>
      </c>
      <c r="V6125" s="15">
        <v>0</v>
      </c>
      <c r="AH6125" s="15">
        <v>0</v>
      </c>
      <c r="AI6125" s="15">
        <v>0</v>
      </c>
      <c r="AU6125" s="15">
        <v>0</v>
      </c>
      <c r="AV6125" s="15">
        <v>0</v>
      </c>
      <c r="AW6125" s="15">
        <f t="shared" si="1715"/>
        <v>0</v>
      </c>
    </row>
    <row r="6126" spans="1:49">
      <c r="A6126" s="44" t="s">
        <v>797</v>
      </c>
      <c r="B6126" s="45" t="s">
        <v>1031</v>
      </c>
      <c r="C6126" s="45" t="s">
        <v>1668</v>
      </c>
      <c r="D6126" s="452" t="s">
        <v>3013</v>
      </c>
      <c r="E6126" s="213" t="s">
        <v>1364</v>
      </c>
      <c r="F6126" s="65"/>
      <c r="G6126" s="65"/>
      <c r="H6126" s="65"/>
      <c r="I6126" s="260" t="s">
        <v>2104</v>
      </c>
      <c r="J6126" s="9">
        <f>SUM(J6127:J6136)</f>
        <v>177000</v>
      </c>
      <c r="K6126" s="9">
        <f t="shared" ref="K6126:AT6126" si="1719">SUM(K6127:K6136)</f>
        <v>0</v>
      </c>
      <c r="L6126" s="9">
        <f t="shared" si="1719"/>
        <v>46100</v>
      </c>
      <c r="M6126" s="9">
        <f t="shared" si="1719"/>
        <v>6800</v>
      </c>
      <c r="N6126" s="9">
        <f t="shared" si="1719"/>
        <v>0</v>
      </c>
      <c r="O6126" s="9">
        <f t="shared" si="1719"/>
        <v>13400</v>
      </c>
      <c r="P6126" s="9">
        <f t="shared" si="1719"/>
        <v>24500</v>
      </c>
      <c r="Q6126" s="9">
        <f t="shared" si="1719"/>
        <v>0</v>
      </c>
      <c r="R6126" s="9">
        <f t="shared" si="1719"/>
        <v>10000</v>
      </c>
      <c r="S6126" s="9">
        <f t="shared" si="1719"/>
        <v>24000</v>
      </c>
      <c r="T6126" s="9">
        <f t="shared" si="1719"/>
        <v>0</v>
      </c>
      <c r="U6126" s="9">
        <v>124800</v>
      </c>
      <c r="V6126" s="9">
        <v>52200</v>
      </c>
      <c r="W6126" s="9">
        <f>SUM(W6127:W6136)</f>
        <v>0</v>
      </c>
      <c r="X6126" s="9">
        <f t="shared" si="1719"/>
        <v>0</v>
      </c>
      <c r="Y6126" s="9">
        <f t="shared" si="1719"/>
        <v>0</v>
      </c>
      <c r="Z6126" s="9">
        <f t="shared" si="1719"/>
        <v>0</v>
      </c>
      <c r="AA6126" s="9">
        <f t="shared" si="1719"/>
        <v>0</v>
      </c>
      <c r="AB6126" s="9">
        <f t="shared" si="1719"/>
        <v>0</v>
      </c>
      <c r="AC6126" s="9">
        <f t="shared" si="1719"/>
        <v>0</v>
      </c>
      <c r="AD6126" s="9">
        <f t="shared" si="1719"/>
        <v>0</v>
      </c>
      <c r="AE6126" s="9">
        <f t="shared" si="1719"/>
        <v>0</v>
      </c>
      <c r="AF6126" s="9">
        <f t="shared" si="1719"/>
        <v>0</v>
      </c>
      <c r="AG6126" s="9">
        <f t="shared" si="1719"/>
        <v>0</v>
      </c>
      <c r="AH6126" s="9">
        <v>0</v>
      </c>
      <c r="AI6126" s="9">
        <v>0</v>
      </c>
      <c r="AJ6126" s="9">
        <f>SUM(AJ6127:AJ6136)</f>
        <v>0</v>
      </c>
      <c r="AK6126" s="9">
        <f t="shared" si="1719"/>
        <v>0</v>
      </c>
      <c r="AL6126" s="9">
        <f t="shared" si="1719"/>
        <v>0</v>
      </c>
      <c r="AM6126" s="9">
        <f t="shared" si="1719"/>
        <v>0</v>
      </c>
      <c r="AN6126" s="9">
        <f t="shared" si="1719"/>
        <v>0</v>
      </c>
      <c r="AO6126" s="9">
        <f t="shared" si="1719"/>
        <v>0</v>
      </c>
      <c r="AP6126" s="9">
        <f t="shared" si="1719"/>
        <v>0</v>
      </c>
      <c r="AQ6126" s="9">
        <f t="shared" si="1719"/>
        <v>0</v>
      </c>
      <c r="AR6126" s="9">
        <f t="shared" si="1719"/>
        <v>0</v>
      </c>
      <c r="AS6126" s="9">
        <f t="shared" si="1719"/>
        <v>0</v>
      </c>
      <c r="AT6126" s="9">
        <f t="shared" si="1719"/>
        <v>0</v>
      </c>
      <c r="AU6126" s="9">
        <v>0</v>
      </c>
      <c r="AV6126" s="9">
        <v>0</v>
      </c>
      <c r="AW6126" s="9">
        <f t="shared" si="1715"/>
        <v>124800</v>
      </c>
    </row>
    <row r="6127" spans="1:49">
      <c r="A6127" s="44" t="s">
        <v>797</v>
      </c>
      <c r="B6127" s="45" t="s">
        <v>1031</v>
      </c>
      <c r="C6127" s="45" t="s">
        <v>1668</v>
      </c>
      <c r="D6127" s="452" t="s">
        <v>3013</v>
      </c>
      <c r="E6127" s="367" t="s">
        <v>786</v>
      </c>
      <c r="F6127" s="50"/>
      <c r="G6127" s="468" t="s">
        <v>3076</v>
      </c>
      <c r="H6127" s="50" t="s">
        <v>2334</v>
      </c>
      <c r="I6127" s="42" t="s">
        <v>1191</v>
      </c>
      <c r="J6127" s="15">
        <v>3000</v>
      </c>
      <c r="N6127" s="15">
        <v>3000</v>
      </c>
      <c r="U6127" s="15">
        <v>3000</v>
      </c>
      <c r="V6127" s="15">
        <v>0</v>
      </c>
      <c r="AH6127" s="15">
        <v>0</v>
      </c>
      <c r="AI6127" s="15">
        <v>0</v>
      </c>
      <c r="AU6127" s="15">
        <v>0</v>
      </c>
      <c r="AV6127" s="15">
        <v>0</v>
      </c>
      <c r="AW6127" s="15">
        <f t="shared" si="1715"/>
        <v>3000</v>
      </c>
    </row>
    <row r="6128" spans="1:49">
      <c r="A6128" s="44" t="s">
        <v>797</v>
      </c>
      <c r="B6128" s="45" t="s">
        <v>1031</v>
      </c>
      <c r="C6128" s="45" t="s">
        <v>1668</v>
      </c>
      <c r="D6128" s="452" t="s">
        <v>3013</v>
      </c>
      <c r="E6128" s="367" t="s">
        <v>1528</v>
      </c>
      <c r="F6128" s="50"/>
      <c r="G6128" s="468" t="s">
        <v>3076</v>
      </c>
      <c r="H6128" s="50" t="s">
        <v>2334</v>
      </c>
      <c r="I6128" s="42" t="s">
        <v>989</v>
      </c>
      <c r="J6128" s="15">
        <v>3000</v>
      </c>
      <c r="M6128" s="15">
        <v>3000</v>
      </c>
      <c r="N6128" s="15">
        <v>-3000</v>
      </c>
      <c r="U6128" s="15">
        <v>0</v>
      </c>
      <c r="V6128" s="15">
        <v>3000</v>
      </c>
      <c r="AH6128" s="15">
        <v>0</v>
      </c>
      <c r="AI6128" s="15">
        <v>0</v>
      </c>
      <c r="AU6128" s="15">
        <v>0</v>
      </c>
      <c r="AV6128" s="15">
        <v>0</v>
      </c>
      <c r="AW6128" s="15">
        <f t="shared" si="1715"/>
        <v>0</v>
      </c>
    </row>
    <row r="6129" spans="1:49">
      <c r="A6129" s="44" t="s">
        <v>797</v>
      </c>
      <c r="B6129" s="45" t="s">
        <v>1031</v>
      </c>
      <c r="C6129" s="45" t="s">
        <v>1668</v>
      </c>
      <c r="D6129" s="452" t="s">
        <v>3013</v>
      </c>
      <c r="E6129" s="367" t="s">
        <v>1679</v>
      </c>
      <c r="F6129" s="50"/>
      <c r="G6129" s="468" t="s">
        <v>3076</v>
      </c>
      <c r="H6129" s="50" t="s">
        <v>2334</v>
      </c>
      <c r="I6129" s="42" t="s">
        <v>1048</v>
      </c>
      <c r="J6129" s="15">
        <v>3000</v>
      </c>
      <c r="M6129" s="15">
        <v>200</v>
      </c>
      <c r="O6129" s="15">
        <v>1000</v>
      </c>
      <c r="P6129" s="15">
        <v>300</v>
      </c>
      <c r="S6129" s="15">
        <v>500</v>
      </c>
      <c r="U6129" s="15">
        <v>2000</v>
      </c>
      <c r="V6129" s="15">
        <v>1000</v>
      </c>
      <c r="AH6129" s="15">
        <v>0</v>
      </c>
      <c r="AI6129" s="15">
        <v>0</v>
      </c>
      <c r="AU6129" s="15">
        <v>0</v>
      </c>
      <c r="AV6129" s="15">
        <v>0</v>
      </c>
      <c r="AW6129" s="15">
        <f t="shared" si="1715"/>
        <v>2000</v>
      </c>
    </row>
    <row r="6130" spans="1:49">
      <c r="A6130" s="44" t="s">
        <v>797</v>
      </c>
      <c r="B6130" s="45" t="s">
        <v>1031</v>
      </c>
      <c r="C6130" s="45" t="s">
        <v>1668</v>
      </c>
      <c r="D6130" s="452" t="s">
        <v>3013</v>
      </c>
      <c r="E6130" s="367" t="s">
        <v>787</v>
      </c>
      <c r="F6130" s="50"/>
      <c r="G6130" s="468" t="s">
        <v>3076</v>
      </c>
      <c r="H6130" s="50" t="s">
        <v>2334</v>
      </c>
      <c r="I6130" s="42" t="s">
        <v>2078</v>
      </c>
      <c r="J6130" s="15">
        <v>6000</v>
      </c>
      <c r="L6130" s="15">
        <v>1000</v>
      </c>
      <c r="M6130" s="15">
        <v>1000</v>
      </c>
      <c r="O6130" s="15">
        <v>1600</v>
      </c>
      <c r="P6130" s="15">
        <v>500</v>
      </c>
      <c r="R6130" s="15">
        <v>1000</v>
      </c>
      <c r="S6130" s="15">
        <v>500</v>
      </c>
      <c r="U6130" s="15">
        <v>5600</v>
      </c>
      <c r="V6130" s="15">
        <v>400</v>
      </c>
      <c r="AH6130" s="15">
        <v>0</v>
      </c>
      <c r="AI6130" s="15">
        <v>0</v>
      </c>
      <c r="AU6130" s="15">
        <v>0</v>
      </c>
      <c r="AV6130" s="15">
        <v>0</v>
      </c>
      <c r="AW6130" s="15">
        <f t="shared" si="1715"/>
        <v>5600</v>
      </c>
    </row>
    <row r="6131" spans="1:49">
      <c r="A6131" s="44" t="s">
        <v>797</v>
      </c>
      <c r="B6131" s="45" t="s">
        <v>1031</v>
      </c>
      <c r="C6131" s="45" t="s">
        <v>1668</v>
      </c>
      <c r="D6131" s="452" t="s">
        <v>3013</v>
      </c>
      <c r="E6131" s="367" t="s">
        <v>1116</v>
      </c>
      <c r="F6131" s="50"/>
      <c r="G6131" s="468" t="s">
        <v>3076</v>
      </c>
      <c r="H6131" s="50" t="s">
        <v>2334</v>
      </c>
      <c r="I6131" s="42" t="s">
        <v>1487</v>
      </c>
      <c r="J6131" s="15">
        <v>4000</v>
      </c>
      <c r="L6131" s="15">
        <v>600</v>
      </c>
      <c r="M6131" s="15">
        <v>400</v>
      </c>
      <c r="O6131" s="15">
        <v>600</v>
      </c>
      <c r="P6131" s="15">
        <v>200</v>
      </c>
      <c r="S6131" s="15">
        <v>500</v>
      </c>
      <c r="U6131" s="15">
        <v>2300</v>
      </c>
      <c r="V6131" s="15">
        <v>1700</v>
      </c>
      <c r="AH6131" s="15">
        <v>0</v>
      </c>
      <c r="AI6131" s="15">
        <v>0</v>
      </c>
      <c r="AU6131" s="15">
        <v>0</v>
      </c>
      <c r="AV6131" s="15">
        <v>0</v>
      </c>
      <c r="AW6131" s="15">
        <f t="shared" si="1715"/>
        <v>2300</v>
      </c>
    </row>
    <row r="6132" spans="1:49">
      <c r="A6132" s="44" t="s">
        <v>797</v>
      </c>
      <c r="B6132" s="45" t="s">
        <v>1031</v>
      </c>
      <c r="C6132" s="45" t="s">
        <v>1668</v>
      </c>
      <c r="D6132" s="452" t="s">
        <v>3013</v>
      </c>
      <c r="E6132" s="367" t="s">
        <v>1703</v>
      </c>
      <c r="F6132" s="50"/>
      <c r="G6132" s="468" t="s">
        <v>3076</v>
      </c>
      <c r="H6132" s="50" t="s">
        <v>2334</v>
      </c>
      <c r="I6132" s="42" t="s">
        <v>1047</v>
      </c>
      <c r="U6132" s="15">
        <v>0</v>
      </c>
      <c r="V6132" s="15">
        <v>0</v>
      </c>
      <c r="AH6132" s="15">
        <v>0</v>
      </c>
      <c r="AI6132" s="15">
        <v>0</v>
      </c>
      <c r="AU6132" s="15">
        <v>0</v>
      </c>
      <c r="AV6132" s="15">
        <v>0</v>
      </c>
      <c r="AW6132" s="15">
        <f t="shared" si="1715"/>
        <v>0</v>
      </c>
    </row>
    <row r="6133" spans="1:49">
      <c r="A6133" s="44" t="s">
        <v>797</v>
      </c>
      <c r="B6133" s="45" t="s">
        <v>1031</v>
      </c>
      <c r="C6133" s="45" t="s">
        <v>1668</v>
      </c>
      <c r="D6133" s="452" t="s">
        <v>3013</v>
      </c>
      <c r="E6133" s="367" t="s">
        <v>826</v>
      </c>
      <c r="F6133" s="50"/>
      <c r="G6133" s="468" t="s">
        <v>3076</v>
      </c>
      <c r="H6133" s="50" t="s">
        <v>2334</v>
      </c>
      <c r="I6133" s="42" t="s">
        <v>935</v>
      </c>
      <c r="J6133" s="15">
        <v>4000</v>
      </c>
      <c r="L6133" s="15">
        <v>600</v>
      </c>
      <c r="M6133" s="15">
        <v>1200</v>
      </c>
      <c r="O6133" s="15">
        <v>1500</v>
      </c>
      <c r="R6133" s="15">
        <v>700</v>
      </c>
      <c r="U6133" s="15">
        <v>4000</v>
      </c>
      <c r="V6133" s="15">
        <v>0</v>
      </c>
      <c r="AH6133" s="15">
        <v>0</v>
      </c>
      <c r="AI6133" s="15">
        <v>0</v>
      </c>
      <c r="AU6133" s="15">
        <v>0</v>
      </c>
      <c r="AV6133" s="15">
        <v>0</v>
      </c>
      <c r="AW6133" s="15">
        <f t="shared" si="1715"/>
        <v>4000</v>
      </c>
    </row>
    <row r="6134" spans="1:49">
      <c r="A6134" s="44" t="s">
        <v>797</v>
      </c>
      <c r="B6134" s="45" t="s">
        <v>1031</v>
      </c>
      <c r="C6134" s="45" t="s">
        <v>1668</v>
      </c>
      <c r="D6134" s="452" t="s">
        <v>3013</v>
      </c>
      <c r="E6134" s="367" t="s">
        <v>1115</v>
      </c>
      <c r="F6134" s="50"/>
      <c r="G6134" s="468" t="s">
        <v>3076</v>
      </c>
      <c r="H6134" s="50" t="s">
        <v>2334</v>
      </c>
      <c r="I6134" s="42" t="s">
        <v>990</v>
      </c>
      <c r="J6134" s="15">
        <v>4000</v>
      </c>
      <c r="L6134" s="15">
        <v>600</v>
      </c>
      <c r="O6134" s="15">
        <v>500</v>
      </c>
      <c r="P6134" s="15">
        <v>500</v>
      </c>
      <c r="R6134" s="15">
        <v>300</v>
      </c>
      <c r="S6134" s="15">
        <v>500</v>
      </c>
      <c r="U6134" s="15">
        <v>2400</v>
      </c>
      <c r="V6134" s="15">
        <v>1600</v>
      </c>
      <c r="AH6134" s="15">
        <v>0</v>
      </c>
      <c r="AI6134" s="15">
        <v>0</v>
      </c>
      <c r="AU6134" s="15">
        <v>0</v>
      </c>
      <c r="AV6134" s="15">
        <v>0</v>
      </c>
      <c r="AW6134" s="15">
        <f t="shared" si="1715"/>
        <v>2400</v>
      </c>
    </row>
    <row r="6135" spans="1:49">
      <c r="A6135" s="44" t="s">
        <v>797</v>
      </c>
      <c r="B6135" s="45" t="s">
        <v>1031</v>
      </c>
      <c r="C6135" s="45" t="s">
        <v>1668</v>
      </c>
      <c r="D6135" s="452" t="s">
        <v>3013</v>
      </c>
      <c r="E6135" s="367" t="s">
        <v>1677</v>
      </c>
      <c r="F6135" s="50"/>
      <c r="G6135" s="468" t="s">
        <v>3076</v>
      </c>
      <c r="H6135" s="50" t="s">
        <v>2334</v>
      </c>
      <c r="I6135" s="42" t="s">
        <v>1688</v>
      </c>
      <c r="J6135" s="15">
        <v>150000</v>
      </c>
      <c r="L6135" s="15">
        <v>43300</v>
      </c>
      <c r="M6135" s="15">
        <v>1000</v>
      </c>
      <c r="O6135" s="15">
        <v>8200</v>
      </c>
      <c r="P6135" s="15">
        <v>23000</v>
      </c>
      <c r="R6135" s="15">
        <v>8000</v>
      </c>
      <c r="S6135" s="15">
        <v>22000</v>
      </c>
      <c r="U6135" s="15">
        <v>105500</v>
      </c>
      <c r="V6135" s="15">
        <v>44500</v>
      </c>
      <c r="AH6135" s="15">
        <v>0</v>
      </c>
      <c r="AI6135" s="15">
        <v>0</v>
      </c>
      <c r="AU6135" s="15">
        <v>0</v>
      </c>
      <c r="AV6135" s="15">
        <v>0</v>
      </c>
      <c r="AW6135" s="15">
        <f t="shared" si="1715"/>
        <v>105500</v>
      </c>
    </row>
    <row r="6136" spans="1:49">
      <c r="A6136" s="44" t="s">
        <v>797</v>
      </c>
      <c r="B6136" s="45" t="s">
        <v>1031</v>
      </c>
      <c r="C6136" s="45" t="s">
        <v>1668</v>
      </c>
      <c r="D6136" s="452" t="s">
        <v>3013</v>
      </c>
      <c r="E6136" s="367" t="s">
        <v>1677</v>
      </c>
      <c r="F6136" s="50" t="s">
        <v>1799</v>
      </c>
      <c r="G6136" s="468" t="s">
        <v>3076</v>
      </c>
      <c r="H6136" s="50" t="s">
        <v>2334</v>
      </c>
      <c r="I6136" s="42" t="s">
        <v>25</v>
      </c>
      <c r="U6136" s="15">
        <v>0</v>
      </c>
      <c r="V6136" s="15">
        <v>0</v>
      </c>
      <c r="AH6136" s="15">
        <v>0</v>
      </c>
      <c r="AI6136" s="15">
        <v>0</v>
      </c>
      <c r="AU6136" s="15">
        <v>0</v>
      </c>
      <c r="AV6136" s="15">
        <v>0</v>
      </c>
      <c r="AW6136" s="15">
        <f t="shared" si="1715"/>
        <v>0</v>
      </c>
    </row>
    <row r="6137" spans="1:49" s="52" customFormat="1">
      <c r="A6137" s="41"/>
      <c r="B6137" s="345"/>
      <c r="C6137" s="345"/>
      <c r="D6137" s="369"/>
      <c r="E6137" s="213"/>
      <c r="F6137" s="65"/>
      <c r="G6137" s="65"/>
      <c r="H6137" s="65"/>
      <c r="I6137" s="49" t="s">
        <v>3</v>
      </c>
      <c r="J6137" s="6">
        <f>SUM(J6138)</f>
        <v>0</v>
      </c>
      <c r="K6137" s="6">
        <f t="shared" ref="K6137:AT6138" si="1720">SUM(K6138)</f>
        <v>0</v>
      </c>
      <c r="L6137" s="6">
        <f t="shared" si="1720"/>
        <v>0</v>
      </c>
      <c r="M6137" s="6">
        <f t="shared" si="1720"/>
        <v>0</v>
      </c>
      <c r="N6137" s="6">
        <f t="shared" si="1720"/>
        <v>0</v>
      </c>
      <c r="O6137" s="6">
        <f t="shared" si="1720"/>
        <v>0</v>
      </c>
      <c r="P6137" s="6">
        <f t="shared" si="1720"/>
        <v>0</v>
      </c>
      <c r="Q6137" s="6">
        <f t="shared" si="1720"/>
        <v>0</v>
      </c>
      <c r="R6137" s="6">
        <f t="shared" si="1720"/>
        <v>0</v>
      </c>
      <c r="S6137" s="6">
        <f t="shared" si="1720"/>
        <v>0</v>
      </c>
      <c r="T6137" s="6">
        <f t="shared" si="1720"/>
        <v>0</v>
      </c>
      <c r="U6137" s="6">
        <v>0</v>
      </c>
      <c r="V6137" s="6">
        <v>0</v>
      </c>
      <c r="W6137" s="6">
        <f>SUM(W6138)</f>
        <v>0</v>
      </c>
      <c r="X6137" s="6">
        <f t="shared" si="1720"/>
        <v>0</v>
      </c>
      <c r="Y6137" s="6">
        <f t="shared" si="1720"/>
        <v>0</v>
      </c>
      <c r="Z6137" s="6">
        <f t="shared" si="1720"/>
        <v>0</v>
      </c>
      <c r="AA6137" s="6">
        <f t="shared" si="1720"/>
        <v>0</v>
      </c>
      <c r="AB6137" s="6">
        <f t="shared" si="1720"/>
        <v>0</v>
      </c>
      <c r="AC6137" s="6">
        <f t="shared" si="1720"/>
        <v>0</v>
      </c>
      <c r="AD6137" s="6">
        <f t="shared" si="1720"/>
        <v>0</v>
      </c>
      <c r="AE6137" s="6">
        <f t="shared" si="1720"/>
        <v>0</v>
      </c>
      <c r="AF6137" s="6">
        <f t="shared" si="1720"/>
        <v>0</v>
      </c>
      <c r="AG6137" s="6">
        <f t="shared" si="1720"/>
        <v>0</v>
      </c>
      <c r="AH6137" s="6">
        <v>0</v>
      </c>
      <c r="AI6137" s="6">
        <v>0</v>
      </c>
      <c r="AJ6137" s="6">
        <f>SUM(AJ6138)</f>
        <v>0</v>
      </c>
      <c r="AK6137" s="6">
        <f t="shared" si="1720"/>
        <v>0</v>
      </c>
      <c r="AL6137" s="6">
        <f t="shared" si="1720"/>
        <v>0</v>
      </c>
      <c r="AM6137" s="6">
        <f t="shared" si="1720"/>
        <v>0</v>
      </c>
      <c r="AN6137" s="6">
        <f t="shared" si="1720"/>
        <v>0</v>
      </c>
      <c r="AO6137" s="6">
        <f t="shared" si="1720"/>
        <v>0</v>
      </c>
      <c r="AP6137" s="6">
        <f t="shared" si="1720"/>
        <v>0</v>
      </c>
      <c r="AQ6137" s="6">
        <f t="shared" si="1720"/>
        <v>0</v>
      </c>
      <c r="AR6137" s="6">
        <f t="shared" si="1720"/>
        <v>0</v>
      </c>
      <c r="AS6137" s="6">
        <f t="shared" si="1720"/>
        <v>0</v>
      </c>
      <c r="AT6137" s="6">
        <f t="shared" si="1720"/>
        <v>0</v>
      </c>
      <c r="AU6137" s="6">
        <v>0</v>
      </c>
      <c r="AV6137" s="6">
        <v>0</v>
      </c>
      <c r="AW6137" s="6">
        <f t="shared" si="1715"/>
        <v>0</v>
      </c>
    </row>
    <row r="6138" spans="1:49" s="52" customFormat="1">
      <c r="A6138" s="44" t="s">
        <v>797</v>
      </c>
      <c r="B6138" s="45" t="s">
        <v>1031</v>
      </c>
      <c r="C6138" s="45" t="s">
        <v>1668</v>
      </c>
      <c r="D6138" s="452" t="s">
        <v>3013</v>
      </c>
      <c r="E6138" s="213" t="s">
        <v>833</v>
      </c>
      <c r="F6138" s="65"/>
      <c r="G6138" s="65"/>
      <c r="H6138" s="65"/>
      <c r="I6138" s="53" t="s">
        <v>1</v>
      </c>
      <c r="J6138" s="200">
        <f>SUM(J6139)</f>
        <v>0</v>
      </c>
      <c r="K6138" s="200">
        <f t="shared" si="1720"/>
        <v>0</v>
      </c>
      <c r="L6138" s="200">
        <f t="shared" si="1720"/>
        <v>0</v>
      </c>
      <c r="M6138" s="200">
        <f t="shared" si="1720"/>
        <v>0</v>
      </c>
      <c r="N6138" s="200">
        <f t="shared" si="1720"/>
        <v>0</v>
      </c>
      <c r="O6138" s="200">
        <f t="shared" si="1720"/>
        <v>0</v>
      </c>
      <c r="P6138" s="200">
        <f t="shared" si="1720"/>
        <v>0</v>
      </c>
      <c r="Q6138" s="200">
        <f t="shared" si="1720"/>
        <v>0</v>
      </c>
      <c r="R6138" s="200">
        <f t="shared" si="1720"/>
        <v>0</v>
      </c>
      <c r="S6138" s="200">
        <f t="shared" si="1720"/>
        <v>0</v>
      </c>
      <c r="T6138" s="200">
        <f t="shared" si="1720"/>
        <v>0</v>
      </c>
      <c r="U6138" s="200">
        <v>0</v>
      </c>
      <c r="V6138" s="200">
        <v>0</v>
      </c>
      <c r="W6138" s="200">
        <f>SUM(W6139)</f>
        <v>0</v>
      </c>
      <c r="X6138" s="200">
        <f t="shared" si="1720"/>
        <v>0</v>
      </c>
      <c r="Y6138" s="200">
        <f t="shared" si="1720"/>
        <v>0</v>
      </c>
      <c r="Z6138" s="200">
        <f t="shared" si="1720"/>
        <v>0</v>
      </c>
      <c r="AA6138" s="200">
        <f t="shared" si="1720"/>
        <v>0</v>
      </c>
      <c r="AB6138" s="200">
        <f t="shared" si="1720"/>
        <v>0</v>
      </c>
      <c r="AC6138" s="200">
        <f t="shared" si="1720"/>
        <v>0</v>
      </c>
      <c r="AD6138" s="200">
        <f t="shared" si="1720"/>
        <v>0</v>
      </c>
      <c r="AE6138" s="200">
        <f t="shared" si="1720"/>
        <v>0</v>
      </c>
      <c r="AF6138" s="200">
        <f t="shared" si="1720"/>
        <v>0</v>
      </c>
      <c r="AG6138" s="200">
        <f t="shared" si="1720"/>
        <v>0</v>
      </c>
      <c r="AH6138" s="200">
        <v>0</v>
      </c>
      <c r="AI6138" s="200">
        <v>0</v>
      </c>
      <c r="AJ6138" s="200">
        <f>SUM(AJ6139)</f>
        <v>0</v>
      </c>
      <c r="AK6138" s="200">
        <f t="shared" si="1720"/>
        <v>0</v>
      </c>
      <c r="AL6138" s="200">
        <f t="shared" si="1720"/>
        <v>0</v>
      </c>
      <c r="AM6138" s="200">
        <f t="shared" si="1720"/>
        <v>0</v>
      </c>
      <c r="AN6138" s="200">
        <f t="shared" si="1720"/>
        <v>0</v>
      </c>
      <c r="AO6138" s="200">
        <f t="shared" si="1720"/>
        <v>0</v>
      </c>
      <c r="AP6138" s="200">
        <f t="shared" si="1720"/>
        <v>0</v>
      </c>
      <c r="AQ6138" s="200">
        <f t="shared" si="1720"/>
        <v>0</v>
      </c>
      <c r="AR6138" s="200">
        <f t="shared" si="1720"/>
        <v>0</v>
      </c>
      <c r="AS6138" s="200">
        <f t="shared" si="1720"/>
        <v>0</v>
      </c>
      <c r="AT6138" s="200">
        <f t="shared" si="1720"/>
        <v>0</v>
      </c>
      <c r="AU6138" s="200">
        <v>0</v>
      </c>
      <c r="AV6138" s="200">
        <v>0</v>
      </c>
      <c r="AW6138" s="200">
        <f t="shared" si="1715"/>
        <v>0</v>
      </c>
    </row>
    <row r="6139" spans="1:49" s="59" customFormat="1">
      <c r="A6139" s="44" t="s">
        <v>797</v>
      </c>
      <c r="B6139" s="45" t="s">
        <v>1031</v>
      </c>
      <c r="C6139" s="45" t="s">
        <v>1668</v>
      </c>
      <c r="D6139" s="452" t="s">
        <v>3013</v>
      </c>
      <c r="E6139" s="57" t="s">
        <v>1517</v>
      </c>
      <c r="F6139" s="58"/>
      <c r="G6139" s="468" t="s">
        <v>3076</v>
      </c>
      <c r="H6139" s="50" t="s">
        <v>2334</v>
      </c>
      <c r="I6139" s="188" t="s">
        <v>2584</v>
      </c>
      <c r="J6139" s="13"/>
      <c r="K6139" s="13"/>
      <c r="L6139" s="13"/>
      <c r="M6139" s="13"/>
      <c r="N6139" s="13"/>
      <c r="O6139" s="13"/>
      <c r="P6139" s="13"/>
      <c r="Q6139" s="13"/>
      <c r="R6139" s="13"/>
      <c r="S6139" s="13"/>
      <c r="T6139" s="13"/>
      <c r="U6139" s="13">
        <v>0</v>
      </c>
      <c r="V6139" s="13">
        <v>0</v>
      </c>
      <c r="W6139" s="13"/>
      <c r="X6139" s="13"/>
      <c r="Y6139" s="13"/>
      <c r="Z6139" s="13"/>
      <c r="AA6139" s="13"/>
      <c r="AB6139" s="13"/>
      <c r="AC6139" s="13"/>
      <c r="AD6139" s="13"/>
      <c r="AE6139" s="13"/>
      <c r="AF6139" s="13"/>
      <c r="AG6139" s="13"/>
      <c r="AH6139" s="13">
        <v>0</v>
      </c>
      <c r="AI6139" s="13">
        <v>0</v>
      </c>
      <c r="AJ6139" s="13"/>
      <c r="AK6139" s="13"/>
      <c r="AL6139" s="13"/>
      <c r="AM6139" s="13"/>
      <c r="AN6139" s="13"/>
      <c r="AO6139" s="13"/>
      <c r="AP6139" s="13"/>
      <c r="AQ6139" s="13"/>
      <c r="AR6139" s="13"/>
      <c r="AS6139" s="13"/>
      <c r="AT6139" s="13"/>
      <c r="AU6139" s="13">
        <v>0</v>
      </c>
      <c r="AV6139" s="13">
        <v>0</v>
      </c>
      <c r="AW6139" s="13">
        <f t="shared" si="1715"/>
        <v>0</v>
      </c>
    </row>
    <row r="6140" spans="1:49">
      <c r="A6140" s="68" t="s">
        <v>2050</v>
      </c>
      <c r="B6140" s="69"/>
      <c r="C6140" s="69"/>
      <c r="D6140" s="455"/>
      <c r="E6140" s="531"/>
      <c r="F6140" s="50"/>
      <c r="G6140" s="50"/>
      <c r="H6140" s="50"/>
      <c r="I6140" s="49" t="s">
        <v>1157</v>
      </c>
      <c r="J6140" s="12">
        <f>SUM(J6141)</f>
        <v>50000</v>
      </c>
      <c r="K6140" s="12">
        <f t="shared" ref="K6140:AT6140" si="1721">SUM(K6141)</f>
        <v>0</v>
      </c>
      <c r="L6140" s="12">
        <f t="shared" si="1721"/>
        <v>8200</v>
      </c>
      <c r="M6140" s="12">
        <f t="shared" si="1721"/>
        <v>0</v>
      </c>
      <c r="N6140" s="12">
        <f t="shared" si="1721"/>
        <v>0</v>
      </c>
      <c r="O6140" s="12">
        <f t="shared" si="1721"/>
        <v>2550</v>
      </c>
      <c r="P6140" s="12">
        <f t="shared" si="1721"/>
        <v>3000</v>
      </c>
      <c r="Q6140" s="12">
        <f t="shared" si="1721"/>
        <v>0</v>
      </c>
      <c r="R6140" s="12">
        <f t="shared" si="1721"/>
        <v>3600</v>
      </c>
      <c r="S6140" s="12">
        <f t="shared" si="1721"/>
        <v>0</v>
      </c>
      <c r="T6140" s="12">
        <f t="shared" si="1721"/>
        <v>0</v>
      </c>
      <c r="U6140" s="12">
        <v>17350</v>
      </c>
      <c r="V6140" s="12">
        <v>32650</v>
      </c>
      <c r="W6140" s="12">
        <f>SUM(W6141)</f>
        <v>0</v>
      </c>
      <c r="X6140" s="12">
        <f t="shared" si="1721"/>
        <v>0</v>
      </c>
      <c r="Y6140" s="12">
        <f t="shared" si="1721"/>
        <v>0</v>
      </c>
      <c r="Z6140" s="12">
        <f t="shared" si="1721"/>
        <v>0</v>
      </c>
      <c r="AA6140" s="12">
        <f t="shared" si="1721"/>
        <v>0</v>
      </c>
      <c r="AB6140" s="12">
        <f t="shared" si="1721"/>
        <v>0</v>
      </c>
      <c r="AC6140" s="12">
        <f t="shared" si="1721"/>
        <v>0</v>
      </c>
      <c r="AD6140" s="12">
        <f t="shared" si="1721"/>
        <v>0</v>
      </c>
      <c r="AE6140" s="12">
        <f t="shared" si="1721"/>
        <v>0</v>
      </c>
      <c r="AF6140" s="12">
        <f t="shared" si="1721"/>
        <v>0</v>
      </c>
      <c r="AG6140" s="12">
        <f t="shared" si="1721"/>
        <v>0</v>
      </c>
      <c r="AH6140" s="12">
        <v>0</v>
      </c>
      <c r="AI6140" s="12">
        <v>0</v>
      </c>
      <c r="AJ6140" s="12">
        <f>SUM(AJ6141)</f>
        <v>0</v>
      </c>
      <c r="AK6140" s="12">
        <f t="shared" si="1721"/>
        <v>0</v>
      </c>
      <c r="AL6140" s="12">
        <f t="shared" si="1721"/>
        <v>0</v>
      </c>
      <c r="AM6140" s="12">
        <f t="shared" si="1721"/>
        <v>0</v>
      </c>
      <c r="AN6140" s="12">
        <f t="shared" si="1721"/>
        <v>0</v>
      </c>
      <c r="AO6140" s="12">
        <f t="shared" si="1721"/>
        <v>0</v>
      </c>
      <c r="AP6140" s="12">
        <f t="shared" si="1721"/>
        <v>0</v>
      </c>
      <c r="AQ6140" s="12">
        <f t="shared" si="1721"/>
        <v>0</v>
      </c>
      <c r="AR6140" s="12">
        <f t="shared" si="1721"/>
        <v>0</v>
      </c>
      <c r="AS6140" s="12">
        <f t="shared" si="1721"/>
        <v>0</v>
      </c>
      <c r="AT6140" s="12">
        <f t="shared" si="1721"/>
        <v>0</v>
      </c>
      <c r="AU6140" s="12">
        <v>0</v>
      </c>
      <c r="AV6140" s="12">
        <v>0</v>
      </c>
      <c r="AW6140" s="12">
        <f t="shared" si="1715"/>
        <v>17350</v>
      </c>
    </row>
    <row r="6141" spans="1:49">
      <c r="A6141" s="44" t="s">
        <v>797</v>
      </c>
      <c r="B6141" s="45" t="s">
        <v>1031</v>
      </c>
      <c r="C6141" s="45" t="s">
        <v>1668</v>
      </c>
      <c r="D6141" s="452" t="s">
        <v>3013</v>
      </c>
      <c r="E6141" s="213" t="s">
        <v>1402</v>
      </c>
      <c r="F6141" s="65"/>
      <c r="G6141" s="65"/>
      <c r="H6141" s="65"/>
      <c r="I6141" s="260" t="s">
        <v>1158</v>
      </c>
      <c r="J6141" s="9">
        <f>SUM(J6142:J6143)</f>
        <v>50000</v>
      </c>
      <c r="K6141" s="9">
        <f t="shared" ref="K6141:AT6141" si="1722">SUM(K6142:K6143)</f>
        <v>0</v>
      </c>
      <c r="L6141" s="9">
        <f t="shared" si="1722"/>
        <v>8200</v>
      </c>
      <c r="M6141" s="9">
        <f t="shared" si="1722"/>
        <v>0</v>
      </c>
      <c r="N6141" s="9">
        <f t="shared" si="1722"/>
        <v>0</v>
      </c>
      <c r="O6141" s="9">
        <f t="shared" si="1722"/>
        <v>2550</v>
      </c>
      <c r="P6141" s="9">
        <f t="shared" si="1722"/>
        <v>3000</v>
      </c>
      <c r="Q6141" s="9">
        <f t="shared" si="1722"/>
        <v>0</v>
      </c>
      <c r="R6141" s="9">
        <f t="shared" si="1722"/>
        <v>3600</v>
      </c>
      <c r="S6141" s="9">
        <f t="shared" si="1722"/>
        <v>0</v>
      </c>
      <c r="T6141" s="9">
        <f t="shared" si="1722"/>
        <v>0</v>
      </c>
      <c r="U6141" s="9">
        <v>17350</v>
      </c>
      <c r="V6141" s="9">
        <v>32650</v>
      </c>
      <c r="W6141" s="9">
        <f>SUM(W6142:W6143)</f>
        <v>0</v>
      </c>
      <c r="X6141" s="9">
        <f t="shared" si="1722"/>
        <v>0</v>
      </c>
      <c r="Y6141" s="9">
        <f t="shared" si="1722"/>
        <v>0</v>
      </c>
      <c r="Z6141" s="9">
        <f t="shared" si="1722"/>
        <v>0</v>
      </c>
      <c r="AA6141" s="9">
        <f t="shared" si="1722"/>
        <v>0</v>
      </c>
      <c r="AB6141" s="9">
        <f t="shared" si="1722"/>
        <v>0</v>
      </c>
      <c r="AC6141" s="9">
        <f t="shared" si="1722"/>
        <v>0</v>
      </c>
      <c r="AD6141" s="9">
        <f t="shared" si="1722"/>
        <v>0</v>
      </c>
      <c r="AE6141" s="9">
        <f t="shared" si="1722"/>
        <v>0</v>
      </c>
      <c r="AF6141" s="9">
        <f t="shared" si="1722"/>
        <v>0</v>
      </c>
      <c r="AG6141" s="9">
        <f t="shared" si="1722"/>
        <v>0</v>
      </c>
      <c r="AH6141" s="9">
        <v>0</v>
      </c>
      <c r="AI6141" s="9">
        <v>0</v>
      </c>
      <c r="AJ6141" s="9">
        <f>SUM(AJ6142:AJ6143)</f>
        <v>0</v>
      </c>
      <c r="AK6141" s="9">
        <f t="shared" si="1722"/>
        <v>0</v>
      </c>
      <c r="AL6141" s="9">
        <f t="shared" si="1722"/>
        <v>0</v>
      </c>
      <c r="AM6141" s="9">
        <f t="shared" si="1722"/>
        <v>0</v>
      </c>
      <c r="AN6141" s="9">
        <f t="shared" si="1722"/>
        <v>0</v>
      </c>
      <c r="AO6141" s="9">
        <f t="shared" si="1722"/>
        <v>0</v>
      </c>
      <c r="AP6141" s="9">
        <f t="shared" si="1722"/>
        <v>0</v>
      </c>
      <c r="AQ6141" s="9">
        <f t="shared" si="1722"/>
        <v>0</v>
      </c>
      <c r="AR6141" s="9">
        <f t="shared" si="1722"/>
        <v>0</v>
      </c>
      <c r="AS6141" s="9">
        <f t="shared" si="1722"/>
        <v>0</v>
      </c>
      <c r="AT6141" s="9">
        <f t="shared" si="1722"/>
        <v>0</v>
      </c>
      <c r="AU6141" s="9">
        <v>0</v>
      </c>
      <c r="AV6141" s="9">
        <v>0</v>
      </c>
      <c r="AW6141" s="9">
        <f t="shared" si="1715"/>
        <v>17350</v>
      </c>
    </row>
    <row r="6142" spans="1:49">
      <c r="A6142" s="44" t="s">
        <v>797</v>
      </c>
      <c r="B6142" s="45" t="s">
        <v>1031</v>
      </c>
      <c r="C6142" s="45" t="s">
        <v>1668</v>
      </c>
      <c r="D6142" s="452" t="s">
        <v>3013</v>
      </c>
      <c r="E6142" s="367" t="s">
        <v>1409</v>
      </c>
      <c r="F6142" s="50"/>
      <c r="G6142" s="468" t="s">
        <v>3076</v>
      </c>
      <c r="H6142" s="50" t="s">
        <v>2334</v>
      </c>
      <c r="I6142" s="42" t="s">
        <v>1518</v>
      </c>
      <c r="J6142" s="15">
        <v>20000</v>
      </c>
      <c r="L6142" s="15">
        <v>3000</v>
      </c>
      <c r="P6142" s="15">
        <v>3000</v>
      </c>
      <c r="R6142" s="15">
        <v>3600</v>
      </c>
      <c r="U6142" s="15">
        <v>9600</v>
      </c>
      <c r="V6142" s="15">
        <v>10400</v>
      </c>
      <c r="AH6142" s="15">
        <v>0</v>
      </c>
      <c r="AI6142" s="15">
        <v>0</v>
      </c>
      <c r="AU6142" s="15">
        <v>0</v>
      </c>
      <c r="AV6142" s="15">
        <v>0</v>
      </c>
      <c r="AW6142" s="15">
        <f t="shared" si="1715"/>
        <v>9600</v>
      </c>
    </row>
    <row r="6143" spans="1:49">
      <c r="A6143" s="44" t="s">
        <v>797</v>
      </c>
      <c r="B6143" s="45" t="s">
        <v>1031</v>
      </c>
      <c r="C6143" s="45" t="s">
        <v>1668</v>
      </c>
      <c r="D6143" s="452" t="s">
        <v>3013</v>
      </c>
      <c r="E6143" s="367" t="s">
        <v>1367</v>
      </c>
      <c r="F6143" s="50"/>
      <c r="G6143" s="468" t="s">
        <v>3076</v>
      </c>
      <c r="H6143" s="50" t="s">
        <v>2334</v>
      </c>
      <c r="I6143" s="42" t="s">
        <v>1400</v>
      </c>
      <c r="J6143" s="15">
        <v>30000</v>
      </c>
      <c r="L6143" s="15">
        <v>5200</v>
      </c>
      <c r="O6143" s="15">
        <v>2550</v>
      </c>
      <c r="U6143" s="15">
        <v>7750</v>
      </c>
      <c r="V6143" s="15">
        <v>22250</v>
      </c>
      <c r="AH6143" s="15">
        <v>0</v>
      </c>
      <c r="AI6143" s="15">
        <v>0</v>
      </c>
      <c r="AU6143" s="15">
        <v>0</v>
      </c>
      <c r="AV6143" s="15">
        <v>0</v>
      </c>
      <c r="AW6143" s="15">
        <f t="shared" si="1715"/>
        <v>7750</v>
      </c>
    </row>
    <row r="6144" spans="1:49">
      <c r="A6144" s="44"/>
      <c r="B6144" s="45"/>
      <c r="C6144" s="45"/>
      <c r="D6144" s="45"/>
      <c r="E6144" s="367"/>
      <c r="F6144" s="50"/>
      <c r="G6144" s="50"/>
      <c r="H6144" s="50"/>
      <c r="I6144" s="42"/>
      <c r="U6144" s="15">
        <v>0</v>
      </c>
      <c r="V6144" s="15">
        <v>0</v>
      </c>
      <c r="AH6144" s="15">
        <v>0</v>
      </c>
      <c r="AI6144" s="15">
        <v>0</v>
      </c>
      <c r="AU6144" s="15">
        <v>0</v>
      </c>
      <c r="AV6144" s="15">
        <v>0</v>
      </c>
      <c r="AW6144" s="15">
        <f t="shared" si="1715"/>
        <v>0</v>
      </c>
    </row>
    <row r="6145" spans="1:49">
      <c r="A6145" s="48"/>
      <c r="B6145" s="42"/>
      <c r="C6145" s="42"/>
      <c r="D6145" s="42"/>
      <c r="E6145" s="531"/>
      <c r="F6145" s="50"/>
      <c r="G6145" s="50"/>
      <c r="H6145" s="50"/>
      <c r="I6145" s="49" t="s">
        <v>1631</v>
      </c>
      <c r="J6145" s="12">
        <f>SUM(J6115,J6140,J6137)</f>
        <v>227000</v>
      </c>
      <c r="K6145" s="12">
        <f t="shared" ref="K6145:AT6145" si="1723">SUM(K6115,K6140,K6137)</f>
        <v>0</v>
      </c>
      <c r="L6145" s="12">
        <f t="shared" si="1723"/>
        <v>54300</v>
      </c>
      <c r="M6145" s="12">
        <f t="shared" si="1723"/>
        <v>6800</v>
      </c>
      <c r="N6145" s="12">
        <f t="shared" si="1723"/>
        <v>0</v>
      </c>
      <c r="O6145" s="12">
        <f t="shared" si="1723"/>
        <v>15950</v>
      </c>
      <c r="P6145" s="12">
        <f t="shared" si="1723"/>
        <v>27500</v>
      </c>
      <c r="Q6145" s="12">
        <f t="shared" si="1723"/>
        <v>0</v>
      </c>
      <c r="R6145" s="12">
        <f t="shared" si="1723"/>
        <v>13600</v>
      </c>
      <c r="S6145" s="12">
        <f t="shared" si="1723"/>
        <v>24000</v>
      </c>
      <c r="T6145" s="12">
        <f t="shared" si="1723"/>
        <v>0</v>
      </c>
      <c r="U6145" s="12">
        <v>142150</v>
      </c>
      <c r="V6145" s="12">
        <v>84850</v>
      </c>
      <c r="W6145" s="12">
        <f>SUM(W6115,W6140,W6137)</f>
        <v>0</v>
      </c>
      <c r="X6145" s="12">
        <f t="shared" si="1723"/>
        <v>0</v>
      </c>
      <c r="Y6145" s="12">
        <f t="shared" si="1723"/>
        <v>0</v>
      </c>
      <c r="Z6145" s="12">
        <f t="shared" si="1723"/>
        <v>0</v>
      </c>
      <c r="AA6145" s="12">
        <f t="shared" si="1723"/>
        <v>0</v>
      </c>
      <c r="AB6145" s="12">
        <f t="shared" si="1723"/>
        <v>0</v>
      </c>
      <c r="AC6145" s="12">
        <f t="shared" si="1723"/>
        <v>0</v>
      </c>
      <c r="AD6145" s="12">
        <f t="shared" si="1723"/>
        <v>0</v>
      </c>
      <c r="AE6145" s="12">
        <f t="shared" si="1723"/>
        <v>0</v>
      </c>
      <c r="AF6145" s="12">
        <f t="shared" si="1723"/>
        <v>0</v>
      </c>
      <c r="AG6145" s="12">
        <f t="shared" si="1723"/>
        <v>0</v>
      </c>
      <c r="AH6145" s="12">
        <v>0</v>
      </c>
      <c r="AI6145" s="12">
        <v>0</v>
      </c>
      <c r="AJ6145" s="12">
        <f>SUM(AJ6115,AJ6140,AJ6137)</f>
        <v>0</v>
      </c>
      <c r="AK6145" s="12">
        <f t="shared" si="1723"/>
        <v>0</v>
      </c>
      <c r="AL6145" s="12">
        <f t="shared" si="1723"/>
        <v>0</v>
      </c>
      <c r="AM6145" s="12">
        <f t="shared" si="1723"/>
        <v>0</v>
      </c>
      <c r="AN6145" s="12">
        <f t="shared" si="1723"/>
        <v>0</v>
      </c>
      <c r="AO6145" s="12">
        <f t="shared" si="1723"/>
        <v>0</v>
      </c>
      <c r="AP6145" s="12">
        <f t="shared" si="1723"/>
        <v>0</v>
      </c>
      <c r="AQ6145" s="12">
        <f t="shared" si="1723"/>
        <v>0</v>
      </c>
      <c r="AR6145" s="12">
        <f t="shared" si="1723"/>
        <v>0</v>
      </c>
      <c r="AS6145" s="12">
        <f t="shared" si="1723"/>
        <v>0</v>
      </c>
      <c r="AT6145" s="12">
        <f t="shared" si="1723"/>
        <v>0</v>
      </c>
      <c r="AU6145" s="12">
        <v>0</v>
      </c>
      <c r="AV6145" s="12">
        <v>0</v>
      </c>
      <c r="AW6145" s="12">
        <f t="shared" si="1715"/>
        <v>142150</v>
      </c>
    </row>
    <row r="6146" spans="1:49">
      <c r="A6146" s="48"/>
      <c r="B6146" s="42"/>
      <c r="C6146" s="42"/>
      <c r="D6146" s="42"/>
      <c r="E6146" s="531"/>
      <c r="F6146" s="50"/>
      <c r="G6146" s="50"/>
      <c r="H6146" s="50"/>
      <c r="I6146" s="53"/>
    </row>
    <row r="6147" spans="1:49">
      <c r="A6147" s="48"/>
      <c r="B6147" s="42"/>
      <c r="C6147" s="42"/>
      <c r="D6147" s="42"/>
      <c r="E6147" s="531"/>
      <c r="F6147" s="50"/>
      <c r="G6147" s="50"/>
      <c r="H6147" s="50"/>
      <c r="I6147" s="146" t="s">
        <v>970</v>
      </c>
      <c r="J6147" s="29"/>
      <c r="K6147" s="29"/>
      <c r="L6147" s="29"/>
      <c r="M6147" s="29"/>
      <c r="N6147" s="29"/>
      <c r="O6147" s="29"/>
      <c r="P6147" s="29"/>
      <c r="Q6147" s="29"/>
      <c r="R6147" s="29"/>
      <c r="S6147" s="29"/>
      <c r="T6147" s="29"/>
      <c r="U6147" s="29"/>
      <c r="V6147" s="29"/>
      <c r="W6147" s="29"/>
      <c r="X6147" s="29"/>
      <c r="Y6147" s="29"/>
      <c r="Z6147" s="29"/>
      <c r="AA6147" s="29"/>
      <c r="AB6147" s="29"/>
      <c r="AC6147" s="29"/>
      <c r="AD6147" s="29"/>
      <c r="AE6147" s="29"/>
      <c r="AF6147" s="29"/>
      <c r="AG6147" s="29"/>
      <c r="AH6147" s="29"/>
      <c r="AI6147" s="29"/>
      <c r="AJ6147" s="29"/>
      <c r="AK6147" s="29"/>
      <c r="AL6147" s="29"/>
      <c r="AM6147" s="29"/>
      <c r="AN6147" s="29"/>
      <c r="AO6147" s="29"/>
      <c r="AP6147" s="29"/>
      <c r="AQ6147" s="29"/>
      <c r="AR6147" s="29"/>
      <c r="AS6147" s="29"/>
      <c r="AT6147" s="29"/>
      <c r="AU6147" s="29"/>
      <c r="AV6147" s="29"/>
      <c r="AW6147" s="29"/>
    </row>
    <row r="6148" spans="1:49" ht="13.5" thickBot="1">
      <c r="A6148" s="48"/>
      <c r="B6148" s="42"/>
      <c r="C6148" s="42"/>
      <c r="D6148" s="42"/>
      <c r="E6148" s="531"/>
      <c r="F6148" s="50"/>
      <c r="G6148" s="50"/>
      <c r="H6148" s="50"/>
      <c r="I6148" s="146"/>
      <c r="J6148" s="29"/>
      <c r="K6148" s="29"/>
      <c r="L6148" s="29"/>
      <c r="M6148" s="29"/>
      <c r="N6148" s="29"/>
      <c r="O6148" s="29"/>
      <c r="P6148" s="29"/>
      <c r="Q6148" s="29"/>
      <c r="R6148" s="29"/>
      <c r="S6148" s="29"/>
      <c r="T6148" s="29"/>
      <c r="U6148" s="29"/>
      <c r="V6148" s="29"/>
      <c r="W6148" s="29"/>
      <c r="X6148" s="29"/>
      <c r="Y6148" s="29"/>
      <c r="Z6148" s="29"/>
      <c r="AA6148" s="29"/>
      <c r="AB6148" s="29"/>
      <c r="AC6148" s="29"/>
      <c r="AD6148" s="29"/>
      <c r="AE6148" s="29"/>
      <c r="AF6148" s="29"/>
      <c r="AG6148" s="29"/>
      <c r="AH6148" s="29"/>
      <c r="AI6148" s="29"/>
      <c r="AJ6148" s="29"/>
      <c r="AK6148" s="29"/>
      <c r="AL6148" s="29"/>
      <c r="AM6148" s="29"/>
      <c r="AN6148" s="29"/>
      <c r="AO6148" s="29"/>
      <c r="AP6148" s="29"/>
      <c r="AQ6148" s="29"/>
      <c r="AR6148" s="29"/>
      <c r="AS6148" s="29"/>
      <c r="AT6148" s="29"/>
      <c r="AU6148" s="29"/>
      <c r="AV6148" s="29"/>
      <c r="AW6148" s="29"/>
    </row>
    <row r="6149" spans="1:49" ht="35.25" customHeight="1" thickTop="1" thickBot="1">
      <c r="A6149" s="48"/>
      <c r="B6149" s="42"/>
      <c r="C6149" s="42"/>
      <c r="D6149" s="42"/>
      <c r="E6149" s="531"/>
      <c r="F6149" s="50"/>
      <c r="G6149" s="50"/>
      <c r="H6149" s="50"/>
      <c r="I6149" s="5" t="s">
        <v>2331</v>
      </c>
      <c r="J6149" s="364" t="s">
        <v>2891</v>
      </c>
      <c r="K6149" s="364" t="s">
        <v>2879</v>
      </c>
      <c r="L6149" s="364" t="s">
        <v>2880</v>
      </c>
      <c r="M6149" s="364" t="s">
        <v>2881</v>
      </c>
      <c r="N6149" s="364" t="s">
        <v>2882</v>
      </c>
      <c r="O6149" s="364" t="s">
        <v>2883</v>
      </c>
      <c r="P6149" s="364" t="s">
        <v>2884</v>
      </c>
      <c r="Q6149" s="364" t="s">
        <v>2885</v>
      </c>
      <c r="R6149" s="364" t="s">
        <v>2886</v>
      </c>
      <c r="S6149" s="364" t="s">
        <v>2887</v>
      </c>
      <c r="T6149" s="364" t="s">
        <v>2888</v>
      </c>
      <c r="U6149" s="364" t="s">
        <v>2889</v>
      </c>
      <c r="V6149" s="364" t="s">
        <v>2890</v>
      </c>
      <c r="W6149" s="365" t="s">
        <v>2893</v>
      </c>
      <c r="X6149" s="365" t="s">
        <v>2879</v>
      </c>
      <c r="Y6149" s="365" t="s">
        <v>2880</v>
      </c>
      <c r="Z6149" s="365" t="s">
        <v>2881</v>
      </c>
      <c r="AA6149" s="365" t="s">
        <v>2882</v>
      </c>
      <c r="AB6149" s="365" t="s">
        <v>2883</v>
      </c>
      <c r="AC6149" s="365" t="s">
        <v>2884</v>
      </c>
      <c r="AD6149" s="365" t="s">
        <v>2885</v>
      </c>
      <c r="AE6149" s="365" t="s">
        <v>2886</v>
      </c>
      <c r="AF6149" s="365" t="s">
        <v>2887</v>
      </c>
      <c r="AG6149" s="365" t="s">
        <v>2888</v>
      </c>
      <c r="AH6149" s="365" t="s">
        <v>2889</v>
      </c>
      <c r="AI6149" s="365" t="s">
        <v>2890</v>
      </c>
      <c r="AJ6149" s="366" t="s">
        <v>2892</v>
      </c>
      <c r="AK6149" s="366" t="s">
        <v>2879</v>
      </c>
      <c r="AL6149" s="366" t="s">
        <v>2880</v>
      </c>
      <c r="AM6149" s="366" t="s">
        <v>2881</v>
      </c>
      <c r="AN6149" s="366" t="s">
        <v>2882</v>
      </c>
      <c r="AO6149" s="366" t="s">
        <v>2883</v>
      </c>
      <c r="AP6149" s="366" t="s">
        <v>2884</v>
      </c>
      <c r="AQ6149" s="366" t="s">
        <v>2885</v>
      </c>
      <c r="AR6149" s="366" t="s">
        <v>2886</v>
      </c>
      <c r="AS6149" s="366" t="s">
        <v>2887</v>
      </c>
      <c r="AT6149" s="366" t="s">
        <v>2888</v>
      </c>
      <c r="AU6149" s="366" t="s">
        <v>2889</v>
      </c>
      <c r="AV6149" s="366" t="s">
        <v>2890</v>
      </c>
      <c r="AW6149" s="368" t="s">
        <v>2895</v>
      </c>
    </row>
    <row r="6150" spans="1:49">
      <c r="A6150" s="48"/>
      <c r="B6150" s="42"/>
      <c r="C6150" s="42"/>
      <c r="D6150" s="42"/>
      <c r="E6150" s="531"/>
      <c r="F6150" s="50"/>
      <c r="G6150" s="50"/>
      <c r="H6150" s="50"/>
      <c r="I6150" s="34"/>
      <c r="J6150" s="202" t="s">
        <v>1224</v>
      </c>
      <c r="K6150" s="202">
        <v>1</v>
      </c>
      <c r="L6150" s="202">
        <v>2</v>
      </c>
      <c r="M6150" s="202">
        <v>3</v>
      </c>
      <c r="N6150" s="202">
        <v>4</v>
      </c>
      <c r="O6150" s="202">
        <v>5</v>
      </c>
      <c r="P6150" s="202">
        <v>6</v>
      </c>
      <c r="Q6150" s="202">
        <v>7</v>
      </c>
      <c r="R6150" s="202">
        <v>8</v>
      </c>
      <c r="S6150" s="202">
        <v>9</v>
      </c>
      <c r="T6150" s="202">
        <v>10</v>
      </c>
      <c r="U6150" s="202">
        <v>13</v>
      </c>
      <c r="V6150" s="202">
        <v>14</v>
      </c>
      <c r="W6150" s="202" t="s">
        <v>1224</v>
      </c>
      <c r="X6150" s="202">
        <v>1</v>
      </c>
      <c r="Y6150" s="202">
        <v>2</v>
      </c>
      <c r="Z6150" s="202">
        <v>3</v>
      </c>
      <c r="AA6150" s="202">
        <v>4</v>
      </c>
      <c r="AB6150" s="202">
        <v>5</v>
      </c>
      <c r="AC6150" s="202">
        <v>6</v>
      </c>
      <c r="AD6150" s="202">
        <v>7</v>
      </c>
      <c r="AE6150" s="202">
        <v>8</v>
      </c>
      <c r="AF6150" s="202">
        <v>9</v>
      </c>
      <c r="AG6150" s="202">
        <v>10</v>
      </c>
      <c r="AH6150" s="202">
        <v>13</v>
      </c>
      <c r="AI6150" s="202">
        <v>14</v>
      </c>
      <c r="AJ6150" s="202" t="s">
        <v>1224</v>
      </c>
      <c r="AK6150" s="202">
        <v>1</v>
      </c>
      <c r="AL6150" s="202">
        <v>2</v>
      </c>
      <c r="AM6150" s="202">
        <v>3</v>
      </c>
      <c r="AN6150" s="202">
        <v>4</v>
      </c>
      <c r="AO6150" s="202">
        <v>5</v>
      </c>
      <c r="AP6150" s="202">
        <v>6</v>
      </c>
      <c r="AQ6150" s="202">
        <v>7</v>
      </c>
      <c r="AR6150" s="202">
        <v>8</v>
      </c>
      <c r="AS6150" s="202">
        <v>9</v>
      </c>
      <c r="AT6150" s="202">
        <v>10</v>
      </c>
      <c r="AU6150" s="202">
        <v>13</v>
      </c>
      <c r="AV6150" s="202">
        <v>14</v>
      </c>
      <c r="AW6150" s="202">
        <v>15</v>
      </c>
    </row>
    <row r="6151" spans="1:49">
      <c r="A6151" s="48"/>
      <c r="B6151" s="42"/>
      <c r="C6151" s="42"/>
      <c r="D6151" s="42"/>
      <c r="E6151" s="531"/>
      <c r="F6151" s="50"/>
      <c r="G6151" s="50"/>
      <c r="H6151" s="50"/>
      <c r="I6151" s="276" t="s">
        <v>2379</v>
      </c>
      <c r="J6151" s="277">
        <f>SUM(J6145)</f>
        <v>227000</v>
      </c>
      <c r="K6151" s="277">
        <f t="shared" ref="K6151:AT6151" si="1724">SUM(K6145)</f>
        <v>0</v>
      </c>
      <c r="L6151" s="277">
        <f t="shared" si="1724"/>
        <v>54300</v>
      </c>
      <c r="M6151" s="277">
        <f t="shared" si="1724"/>
        <v>6800</v>
      </c>
      <c r="N6151" s="277">
        <f t="shared" si="1724"/>
        <v>0</v>
      </c>
      <c r="O6151" s="277">
        <f t="shared" si="1724"/>
        <v>15950</v>
      </c>
      <c r="P6151" s="277">
        <f t="shared" si="1724"/>
        <v>27500</v>
      </c>
      <c r="Q6151" s="277">
        <f t="shared" si="1724"/>
        <v>0</v>
      </c>
      <c r="R6151" s="277">
        <f t="shared" si="1724"/>
        <v>13600</v>
      </c>
      <c r="S6151" s="277">
        <f t="shared" si="1724"/>
        <v>24000</v>
      </c>
      <c r="T6151" s="277">
        <f t="shared" si="1724"/>
        <v>0</v>
      </c>
      <c r="U6151" s="277">
        <v>142150</v>
      </c>
      <c r="V6151" s="277">
        <v>84850</v>
      </c>
      <c r="W6151" s="277">
        <f>SUM(W6145)</f>
        <v>0</v>
      </c>
      <c r="X6151" s="277">
        <f t="shared" si="1724"/>
        <v>0</v>
      </c>
      <c r="Y6151" s="277">
        <f t="shared" si="1724"/>
        <v>0</v>
      </c>
      <c r="Z6151" s="277">
        <f t="shared" si="1724"/>
        <v>0</v>
      </c>
      <c r="AA6151" s="277">
        <f t="shared" si="1724"/>
        <v>0</v>
      </c>
      <c r="AB6151" s="277">
        <f t="shared" si="1724"/>
        <v>0</v>
      </c>
      <c r="AC6151" s="277">
        <f t="shared" si="1724"/>
        <v>0</v>
      </c>
      <c r="AD6151" s="277">
        <f t="shared" si="1724"/>
        <v>0</v>
      </c>
      <c r="AE6151" s="277">
        <f t="shared" si="1724"/>
        <v>0</v>
      </c>
      <c r="AF6151" s="277">
        <f t="shared" si="1724"/>
        <v>0</v>
      </c>
      <c r="AG6151" s="277">
        <f t="shared" si="1724"/>
        <v>0</v>
      </c>
      <c r="AH6151" s="277">
        <v>0</v>
      </c>
      <c r="AI6151" s="277">
        <v>0</v>
      </c>
      <c r="AJ6151" s="277">
        <f>SUM(AJ6145)</f>
        <v>0</v>
      </c>
      <c r="AK6151" s="277">
        <f t="shared" si="1724"/>
        <v>0</v>
      </c>
      <c r="AL6151" s="277">
        <f t="shared" si="1724"/>
        <v>0</v>
      </c>
      <c r="AM6151" s="277">
        <f t="shared" si="1724"/>
        <v>0</v>
      </c>
      <c r="AN6151" s="277">
        <f t="shared" si="1724"/>
        <v>0</v>
      </c>
      <c r="AO6151" s="277">
        <f t="shared" si="1724"/>
        <v>0</v>
      </c>
      <c r="AP6151" s="277">
        <f t="shared" si="1724"/>
        <v>0</v>
      </c>
      <c r="AQ6151" s="277">
        <f t="shared" si="1724"/>
        <v>0</v>
      </c>
      <c r="AR6151" s="277">
        <f t="shared" si="1724"/>
        <v>0</v>
      </c>
      <c r="AS6151" s="277">
        <f t="shared" si="1724"/>
        <v>0</v>
      </c>
      <c r="AT6151" s="277">
        <f t="shared" si="1724"/>
        <v>0</v>
      </c>
      <c r="AU6151" s="277">
        <v>0</v>
      </c>
      <c r="AV6151" s="277">
        <v>0</v>
      </c>
      <c r="AW6151" s="277">
        <f>U6151+AH6151+AU6151</f>
        <v>142150</v>
      </c>
    </row>
    <row r="6152" spans="1:49">
      <c r="A6152" s="48"/>
      <c r="B6152" s="42"/>
      <c r="C6152" s="42"/>
      <c r="D6152" s="42"/>
      <c r="E6152" s="531"/>
      <c r="F6152" s="50"/>
      <c r="G6152" s="50"/>
      <c r="H6152" s="50"/>
      <c r="I6152" s="276"/>
      <c r="J6152" s="277"/>
      <c r="K6152" s="277"/>
      <c r="L6152" s="277"/>
      <c r="M6152" s="277"/>
      <c r="N6152" s="277"/>
      <c r="O6152" s="277"/>
      <c r="P6152" s="277"/>
      <c r="Q6152" s="277"/>
      <c r="R6152" s="277"/>
      <c r="S6152" s="277"/>
      <c r="T6152" s="277"/>
      <c r="U6152" s="277">
        <v>0</v>
      </c>
      <c r="V6152" s="277">
        <v>0</v>
      </c>
      <c r="W6152" s="277"/>
      <c r="X6152" s="277"/>
      <c r="Y6152" s="277"/>
      <c r="Z6152" s="277"/>
      <c r="AA6152" s="277"/>
      <c r="AB6152" s="277"/>
      <c r="AC6152" s="277"/>
      <c r="AD6152" s="277"/>
      <c r="AE6152" s="277"/>
      <c r="AF6152" s="277"/>
      <c r="AG6152" s="277"/>
      <c r="AH6152" s="277">
        <v>0</v>
      </c>
      <c r="AI6152" s="277">
        <v>0</v>
      </c>
      <c r="AJ6152" s="277"/>
      <c r="AK6152" s="277"/>
      <c r="AL6152" s="277"/>
      <c r="AM6152" s="277"/>
      <c r="AN6152" s="277"/>
      <c r="AO6152" s="277"/>
      <c r="AP6152" s="277"/>
      <c r="AQ6152" s="277"/>
      <c r="AR6152" s="277"/>
      <c r="AS6152" s="277"/>
      <c r="AT6152" s="277"/>
      <c r="AU6152" s="277">
        <v>0</v>
      </c>
      <c r="AV6152" s="277">
        <v>0</v>
      </c>
      <c r="AW6152" s="277">
        <f>U6152+AH6152+AU6152</f>
        <v>0</v>
      </c>
    </row>
    <row r="6153" spans="1:49">
      <c r="A6153" s="48"/>
      <c r="B6153" s="42"/>
      <c r="C6153" s="42"/>
      <c r="D6153" s="42"/>
      <c r="E6153" s="531"/>
      <c r="F6153" s="50"/>
      <c r="G6153" s="50"/>
      <c r="H6153" s="50"/>
      <c r="I6153" s="276"/>
      <c r="J6153" s="277"/>
      <c r="K6153" s="277"/>
      <c r="L6153" s="277"/>
      <c r="M6153" s="277"/>
      <c r="N6153" s="277"/>
      <c r="O6153" s="277"/>
      <c r="P6153" s="277"/>
      <c r="Q6153" s="277"/>
      <c r="R6153" s="277"/>
      <c r="S6153" s="277"/>
      <c r="T6153" s="277"/>
      <c r="U6153" s="277">
        <v>0</v>
      </c>
      <c r="V6153" s="277">
        <v>0</v>
      </c>
      <c r="W6153" s="277"/>
      <c r="X6153" s="277"/>
      <c r="Y6153" s="277"/>
      <c r="Z6153" s="277"/>
      <c r="AA6153" s="277"/>
      <c r="AB6153" s="277"/>
      <c r="AC6153" s="277"/>
      <c r="AD6153" s="277"/>
      <c r="AE6153" s="277"/>
      <c r="AF6153" s="277"/>
      <c r="AG6153" s="277"/>
      <c r="AH6153" s="277">
        <v>0</v>
      </c>
      <c r="AI6153" s="277">
        <v>0</v>
      </c>
      <c r="AJ6153" s="277"/>
      <c r="AK6153" s="277"/>
      <c r="AL6153" s="277"/>
      <c r="AM6153" s="277"/>
      <c r="AN6153" s="277"/>
      <c r="AO6153" s="277"/>
      <c r="AP6153" s="277"/>
      <c r="AQ6153" s="277"/>
      <c r="AR6153" s="277"/>
      <c r="AS6153" s="277"/>
      <c r="AT6153" s="277"/>
      <c r="AU6153" s="277">
        <v>0</v>
      </c>
      <c r="AV6153" s="277">
        <v>0</v>
      </c>
      <c r="AW6153" s="277">
        <f>U6153+AH6153+AU6153</f>
        <v>0</v>
      </c>
    </row>
    <row r="6154" spans="1:49">
      <c r="A6154" s="48"/>
      <c r="B6154" s="42"/>
      <c r="C6154" s="42"/>
      <c r="D6154" s="42"/>
      <c r="E6154" s="531"/>
      <c r="F6154" s="50"/>
      <c r="G6154" s="50"/>
      <c r="H6154" s="50"/>
      <c r="I6154" s="276"/>
      <c r="J6154" s="277"/>
      <c r="K6154" s="277"/>
      <c r="L6154" s="277"/>
      <c r="M6154" s="277"/>
      <c r="N6154" s="277"/>
      <c r="O6154" s="277"/>
      <c r="P6154" s="277"/>
      <c r="Q6154" s="277"/>
      <c r="R6154" s="277"/>
      <c r="S6154" s="277"/>
      <c r="T6154" s="277"/>
      <c r="U6154" s="277">
        <v>0</v>
      </c>
      <c r="V6154" s="277">
        <v>0</v>
      </c>
      <c r="W6154" s="277"/>
      <c r="X6154" s="277"/>
      <c r="Y6154" s="277"/>
      <c r="Z6154" s="277"/>
      <c r="AA6154" s="277"/>
      <c r="AB6154" s="277"/>
      <c r="AC6154" s="277"/>
      <c r="AD6154" s="277"/>
      <c r="AE6154" s="277"/>
      <c r="AF6154" s="277"/>
      <c r="AG6154" s="277"/>
      <c r="AH6154" s="277">
        <v>0</v>
      </c>
      <c r="AI6154" s="277">
        <v>0</v>
      </c>
      <c r="AJ6154" s="277"/>
      <c r="AK6154" s="277"/>
      <c r="AL6154" s="277"/>
      <c r="AM6154" s="277"/>
      <c r="AN6154" s="277"/>
      <c r="AO6154" s="277"/>
      <c r="AP6154" s="277"/>
      <c r="AQ6154" s="277"/>
      <c r="AR6154" s="277"/>
      <c r="AS6154" s="277"/>
      <c r="AT6154" s="277"/>
      <c r="AU6154" s="277">
        <v>0</v>
      </c>
      <c r="AV6154" s="277">
        <v>0</v>
      </c>
      <c r="AW6154" s="277">
        <f>U6154+AH6154+AU6154</f>
        <v>0</v>
      </c>
    </row>
    <row r="6155" spans="1:49">
      <c r="A6155" s="48"/>
      <c r="B6155" s="42"/>
      <c r="C6155" s="42"/>
      <c r="D6155" s="42"/>
      <c r="E6155" s="531"/>
      <c r="F6155" s="50"/>
      <c r="G6155" s="50"/>
      <c r="H6155" s="50"/>
      <c r="I6155" s="276" t="s">
        <v>1631</v>
      </c>
      <c r="J6155" s="277">
        <f>SUM(J6151:J6154)</f>
        <v>227000</v>
      </c>
      <c r="K6155" s="277">
        <f t="shared" ref="K6155:AT6155" si="1725">SUM(K6151:K6154)</f>
        <v>0</v>
      </c>
      <c r="L6155" s="277">
        <f t="shared" si="1725"/>
        <v>54300</v>
      </c>
      <c r="M6155" s="277">
        <f t="shared" si="1725"/>
        <v>6800</v>
      </c>
      <c r="N6155" s="277">
        <f t="shared" si="1725"/>
        <v>0</v>
      </c>
      <c r="O6155" s="277">
        <f t="shared" si="1725"/>
        <v>15950</v>
      </c>
      <c r="P6155" s="277">
        <f t="shared" si="1725"/>
        <v>27500</v>
      </c>
      <c r="Q6155" s="277">
        <f t="shared" si="1725"/>
        <v>0</v>
      </c>
      <c r="R6155" s="277">
        <f t="shared" si="1725"/>
        <v>13600</v>
      </c>
      <c r="S6155" s="277">
        <f t="shared" si="1725"/>
        <v>24000</v>
      </c>
      <c r="T6155" s="277">
        <f t="shared" si="1725"/>
        <v>0</v>
      </c>
      <c r="U6155" s="277">
        <v>142150</v>
      </c>
      <c r="V6155" s="277">
        <v>84850</v>
      </c>
      <c r="W6155" s="277">
        <f>SUM(W6151:W6154)</f>
        <v>0</v>
      </c>
      <c r="X6155" s="277">
        <f t="shared" si="1725"/>
        <v>0</v>
      </c>
      <c r="Y6155" s="277">
        <f t="shared" si="1725"/>
        <v>0</v>
      </c>
      <c r="Z6155" s="277">
        <f t="shared" si="1725"/>
        <v>0</v>
      </c>
      <c r="AA6155" s="277">
        <f t="shared" si="1725"/>
        <v>0</v>
      </c>
      <c r="AB6155" s="277">
        <f t="shared" si="1725"/>
        <v>0</v>
      </c>
      <c r="AC6155" s="277">
        <f t="shared" si="1725"/>
        <v>0</v>
      </c>
      <c r="AD6155" s="277">
        <f t="shared" si="1725"/>
        <v>0</v>
      </c>
      <c r="AE6155" s="277">
        <f t="shared" si="1725"/>
        <v>0</v>
      </c>
      <c r="AF6155" s="277">
        <f t="shared" si="1725"/>
        <v>0</v>
      </c>
      <c r="AG6155" s="277">
        <f t="shared" si="1725"/>
        <v>0</v>
      </c>
      <c r="AH6155" s="277">
        <v>0</v>
      </c>
      <c r="AI6155" s="277">
        <v>0</v>
      </c>
      <c r="AJ6155" s="277">
        <f>SUM(AJ6151:AJ6154)</f>
        <v>0</v>
      </c>
      <c r="AK6155" s="277">
        <f t="shared" si="1725"/>
        <v>0</v>
      </c>
      <c r="AL6155" s="277">
        <f t="shared" si="1725"/>
        <v>0</v>
      </c>
      <c r="AM6155" s="277">
        <f t="shared" si="1725"/>
        <v>0</v>
      </c>
      <c r="AN6155" s="277">
        <f t="shared" si="1725"/>
        <v>0</v>
      </c>
      <c r="AO6155" s="277">
        <f t="shared" si="1725"/>
        <v>0</v>
      </c>
      <c r="AP6155" s="277">
        <f t="shared" si="1725"/>
        <v>0</v>
      </c>
      <c r="AQ6155" s="277">
        <f t="shared" si="1725"/>
        <v>0</v>
      </c>
      <c r="AR6155" s="277">
        <f t="shared" si="1725"/>
        <v>0</v>
      </c>
      <c r="AS6155" s="277">
        <f t="shared" si="1725"/>
        <v>0</v>
      </c>
      <c r="AT6155" s="277">
        <f t="shared" si="1725"/>
        <v>0</v>
      </c>
      <c r="AU6155" s="277">
        <v>0</v>
      </c>
      <c r="AV6155" s="277">
        <v>0</v>
      </c>
      <c r="AW6155" s="277">
        <f>U6155+AH6155+AU6155</f>
        <v>142150</v>
      </c>
    </row>
    <row r="6156" spans="1:49">
      <c r="A6156" s="48"/>
      <c r="B6156" s="42"/>
      <c r="C6156" s="42"/>
      <c r="D6156" s="42"/>
      <c r="E6156" s="531"/>
      <c r="F6156" s="50"/>
      <c r="G6156" s="50"/>
      <c r="H6156" s="50"/>
      <c r="I6156" s="146"/>
      <c r="J6156" s="29"/>
      <c r="K6156" s="29"/>
      <c r="L6156" s="29"/>
      <c r="M6156" s="29"/>
      <c r="N6156" s="29"/>
      <c r="O6156" s="29"/>
      <c r="P6156" s="29"/>
      <c r="Q6156" s="29"/>
      <c r="R6156" s="29"/>
      <c r="S6156" s="29"/>
      <c r="T6156" s="29"/>
      <c r="U6156" s="29"/>
      <c r="V6156" s="29"/>
      <c r="W6156" s="29"/>
      <c r="X6156" s="29"/>
      <c r="Y6156" s="29"/>
      <c r="Z6156" s="29"/>
      <c r="AA6156" s="29"/>
      <c r="AB6156" s="29"/>
      <c r="AC6156" s="29"/>
      <c r="AD6156" s="29"/>
      <c r="AE6156" s="29"/>
      <c r="AF6156" s="29"/>
      <c r="AG6156" s="29"/>
      <c r="AH6156" s="29"/>
      <c r="AI6156" s="29"/>
      <c r="AJ6156" s="29"/>
      <c r="AK6156" s="29"/>
      <c r="AL6156" s="29"/>
      <c r="AM6156" s="29"/>
      <c r="AN6156" s="29"/>
      <c r="AO6156" s="29"/>
      <c r="AP6156" s="29"/>
      <c r="AQ6156" s="29"/>
      <c r="AR6156" s="29"/>
      <c r="AS6156" s="29"/>
      <c r="AT6156" s="29"/>
      <c r="AU6156" s="29"/>
      <c r="AV6156" s="29"/>
      <c r="AW6156" s="29"/>
    </row>
    <row r="6157" spans="1:49">
      <c r="A6157" s="48"/>
      <c r="B6157" s="42"/>
      <c r="C6157" s="42"/>
      <c r="D6157" s="42"/>
      <c r="E6157" s="531"/>
      <c r="F6157" s="50"/>
      <c r="G6157" s="50"/>
      <c r="H6157" s="50"/>
      <c r="I6157" s="53"/>
    </row>
    <row r="6158" spans="1:49" ht="16.5" thickBot="1">
      <c r="A6158" s="78" t="s">
        <v>2146</v>
      </c>
      <c r="B6158" s="78"/>
      <c r="C6158" s="78"/>
      <c r="D6158" s="463"/>
      <c r="E6158" s="539"/>
      <c r="F6158" s="129"/>
      <c r="G6158" s="129"/>
      <c r="H6158" s="129"/>
      <c r="I6158" s="103"/>
    </row>
    <row r="6159" spans="1:49" s="151" customFormat="1" ht="36" customHeight="1" thickTop="1" thickBot="1">
      <c r="A6159" s="147" t="s">
        <v>2079</v>
      </c>
      <c r="B6159" s="5" t="s">
        <v>2080</v>
      </c>
      <c r="C6159" s="5" t="s">
        <v>1335</v>
      </c>
      <c r="D6159" s="450"/>
      <c r="E6159" s="148" t="s">
        <v>1570</v>
      </c>
      <c r="F6159" s="149" t="s">
        <v>1438</v>
      </c>
      <c r="G6159" s="149"/>
      <c r="H6159" s="149" t="s">
        <v>2332</v>
      </c>
      <c r="I6159" s="5" t="s">
        <v>856</v>
      </c>
      <c r="J6159" s="364" t="s">
        <v>2891</v>
      </c>
      <c r="K6159" s="364" t="s">
        <v>2879</v>
      </c>
      <c r="L6159" s="364" t="s">
        <v>2880</v>
      </c>
      <c r="M6159" s="364" t="s">
        <v>2881</v>
      </c>
      <c r="N6159" s="364" t="s">
        <v>2882</v>
      </c>
      <c r="O6159" s="364" t="s">
        <v>2883</v>
      </c>
      <c r="P6159" s="364" t="s">
        <v>2884</v>
      </c>
      <c r="Q6159" s="364" t="s">
        <v>2885</v>
      </c>
      <c r="R6159" s="364" t="s">
        <v>2886</v>
      </c>
      <c r="S6159" s="364" t="s">
        <v>2887</v>
      </c>
      <c r="T6159" s="364" t="s">
        <v>2888</v>
      </c>
      <c r="U6159" s="364" t="s">
        <v>2889</v>
      </c>
      <c r="V6159" s="364" t="s">
        <v>2890</v>
      </c>
      <c r="W6159" s="365" t="s">
        <v>2893</v>
      </c>
      <c r="X6159" s="365" t="s">
        <v>2879</v>
      </c>
      <c r="Y6159" s="365" t="s">
        <v>2880</v>
      </c>
      <c r="Z6159" s="365" t="s">
        <v>2881</v>
      </c>
      <c r="AA6159" s="365" t="s">
        <v>2882</v>
      </c>
      <c r="AB6159" s="365" t="s">
        <v>2883</v>
      </c>
      <c r="AC6159" s="365" t="s">
        <v>2884</v>
      </c>
      <c r="AD6159" s="365" t="s">
        <v>2885</v>
      </c>
      <c r="AE6159" s="365" t="s">
        <v>2886</v>
      </c>
      <c r="AF6159" s="365" t="s">
        <v>2887</v>
      </c>
      <c r="AG6159" s="365" t="s">
        <v>2888</v>
      </c>
      <c r="AH6159" s="365" t="s">
        <v>2889</v>
      </c>
      <c r="AI6159" s="365" t="s">
        <v>2890</v>
      </c>
      <c r="AJ6159" s="366" t="s">
        <v>2892</v>
      </c>
      <c r="AK6159" s="366" t="s">
        <v>2879</v>
      </c>
      <c r="AL6159" s="366" t="s">
        <v>2880</v>
      </c>
      <c r="AM6159" s="366" t="s">
        <v>2881</v>
      </c>
      <c r="AN6159" s="366" t="s">
        <v>2882</v>
      </c>
      <c r="AO6159" s="366" t="s">
        <v>2883</v>
      </c>
      <c r="AP6159" s="366" t="s">
        <v>2884</v>
      </c>
      <c r="AQ6159" s="366" t="s">
        <v>2885</v>
      </c>
      <c r="AR6159" s="366" t="s">
        <v>2886</v>
      </c>
      <c r="AS6159" s="366" t="s">
        <v>2887</v>
      </c>
      <c r="AT6159" s="366" t="s">
        <v>2888</v>
      </c>
      <c r="AU6159" s="366" t="s">
        <v>2889</v>
      </c>
      <c r="AV6159" s="366" t="s">
        <v>2890</v>
      </c>
      <c r="AW6159" s="368" t="s">
        <v>2895</v>
      </c>
    </row>
    <row r="6160" spans="1:49">
      <c r="A6160" s="33"/>
      <c r="B6160" s="34"/>
      <c r="C6160" s="34"/>
      <c r="D6160" s="34"/>
      <c r="E6160" s="35"/>
      <c r="F6160" s="36"/>
      <c r="G6160" s="36"/>
      <c r="H6160" s="36"/>
      <c r="I6160" s="34"/>
      <c r="J6160" s="202" t="s">
        <v>1224</v>
      </c>
      <c r="K6160" s="202">
        <v>1</v>
      </c>
      <c r="L6160" s="202">
        <v>2</v>
      </c>
      <c r="M6160" s="202">
        <v>3</v>
      </c>
      <c r="N6160" s="202">
        <v>4</v>
      </c>
      <c r="O6160" s="202">
        <v>5</v>
      </c>
      <c r="P6160" s="202">
        <v>6</v>
      </c>
      <c r="Q6160" s="202">
        <v>7</v>
      </c>
      <c r="R6160" s="202">
        <v>8</v>
      </c>
      <c r="S6160" s="202">
        <v>9</v>
      </c>
      <c r="T6160" s="202">
        <v>10</v>
      </c>
      <c r="U6160" s="202">
        <v>13</v>
      </c>
      <c r="V6160" s="202">
        <v>14</v>
      </c>
      <c r="W6160" s="202" t="s">
        <v>1224</v>
      </c>
      <c r="X6160" s="202">
        <v>1</v>
      </c>
      <c r="Y6160" s="202">
        <v>2</v>
      </c>
      <c r="Z6160" s="202">
        <v>3</v>
      </c>
      <c r="AA6160" s="202">
        <v>4</v>
      </c>
      <c r="AB6160" s="202">
        <v>5</v>
      </c>
      <c r="AC6160" s="202">
        <v>6</v>
      </c>
      <c r="AD6160" s="202">
        <v>7</v>
      </c>
      <c r="AE6160" s="202">
        <v>8</v>
      </c>
      <c r="AF6160" s="202">
        <v>9</v>
      </c>
      <c r="AG6160" s="202">
        <v>10</v>
      </c>
      <c r="AH6160" s="202">
        <v>13</v>
      </c>
      <c r="AI6160" s="202">
        <v>14</v>
      </c>
      <c r="AJ6160" s="202" t="s">
        <v>1224</v>
      </c>
      <c r="AK6160" s="202">
        <v>1</v>
      </c>
      <c r="AL6160" s="202">
        <v>2</v>
      </c>
      <c r="AM6160" s="202">
        <v>3</v>
      </c>
      <c r="AN6160" s="202">
        <v>4</v>
      </c>
      <c r="AO6160" s="202">
        <v>5</v>
      </c>
      <c r="AP6160" s="202">
        <v>6</v>
      </c>
      <c r="AQ6160" s="202">
        <v>7</v>
      </c>
      <c r="AR6160" s="202">
        <v>8</v>
      </c>
      <c r="AS6160" s="202">
        <v>9</v>
      </c>
      <c r="AT6160" s="202">
        <v>10</v>
      </c>
      <c r="AU6160" s="202">
        <v>13</v>
      </c>
      <c r="AV6160" s="202">
        <v>14</v>
      </c>
      <c r="AW6160" s="202">
        <v>15</v>
      </c>
    </row>
    <row r="6161" spans="1:49">
      <c r="A6161" s="37"/>
      <c r="B6161" s="38"/>
      <c r="C6161" s="38"/>
      <c r="D6161" s="38"/>
      <c r="E6161" s="60"/>
      <c r="F6161" s="61"/>
      <c r="G6161" s="61"/>
      <c r="H6161" s="61"/>
      <c r="I6161" s="38"/>
      <c r="J6161" s="134"/>
      <c r="K6161" s="134"/>
      <c r="L6161" s="134"/>
      <c r="M6161" s="134"/>
      <c r="N6161" s="134"/>
      <c r="O6161" s="134"/>
      <c r="P6161" s="134"/>
      <c r="Q6161" s="134"/>
      <c r="R6161" s="134"/>
      <c r="S6161" s="134"/>
      <c r="T6161" s="134"/>
      <c r="U6161" s="134"/>
      <c r="V6161" s="134"/>
      <c r="W6161" s="134"/>
      <c r="X6161" s="134"/>
      <c r="Y6161" s="134"/>
      <c r="Z6161" s="134"/>
      <c r="AA6161" s="134"/>
      <c r="AB6161" s="134"/>
      <c r="AC6161" s="134"/>
      <c r="AD6161" s="134"/>
      <c r="AE6161" s="134"/>
      <c r="AF6161" s="134"/>
      <c r="AG6161" s="134"/>
      <c r="AH6161" s="134"/>
      <c r="AI6161" s="134"/>
      <c r="AJ6161" s="134"/>
      <c r="AK6161" s="134"/>
      <c r="AL6161" s="134"/>
      <c r="AM6161" s="134"/>
      <c r="AN6161" s="134"/>
      <c r="AO6161" s="134"/>
      <c r="AP6161" s="134"/>
      <c r="AQ6161" s="134"/>
      <c r="AR6161" s="134"/>
      <c r="AS6161" s="134"/>
      <c r="AT6161" s="134"/>
      <c r="AU6161" s="134"/>
      <c r="AV6161" s="134"/>
      <c r="AW6161" s="134"/>
    </row>
    <row r="6162" spans="1:49">
      <c r="A6162" s="92" t="s">
        <v>797</v>
      </c>
      <c r="B6162" s="93" t="s">
        <v>1031</v>
      </c>
      <c r="C6162" s="93" t="s">
        <v>1669</v>
      </c>
      <c r="D6162" s="460"/>
      <c r="E6162" s="531"/>
      <c r="F6162" s="50"/>
      <c r="G6162" s="50"/>
      <c r="H6162" s="50"/>
      <c r="I6162" s="41" t="s">
        <v>1416</v>
      </c>
      <c r="J6162" s="28"/>
      <c r="K6162" s="28"/>
      <c r="L6162" s="28"/>
      <c r="M6162" s="28"/>
      <c r="N6162" s="28"/>
      <c r="O6162" s="28"/>
      <c r="P6162" s="28"/>
      <c r="Q6162" s="28"/>
      <c r="R6162" s="28"/>
      <c r="S6162" s="28"/>
      <c r="T6162" s="28"/>
      <c r="U6162" s="28"/>
      <c r="V6162" s="28"/>
      <c r="W6162" s="28"/>
      <c r="X6162" s="28"/>
      <c r="Y6162" s="28"/>
      <c r="Z6162" s="28"/>
      <c r="AA6162" s="28"/>
      <c r="AB6162" s="28"/>
      <c r="AC6162" s="28"/>
      <c r="AD6162" s="28"/>
      <c r="AE6162" s="28"/>
      <c r="AF6162" s="28"/>
      <c r="AG6162" s="28"/>
      <c r="AH6162" s="28"/>
      <c r="AI6162" s="28"/>
      <c r="AJ6162" s="28"/>
      <c r="AK6162" s="28"/>
      <c r="AL6162" s="28"/>
      <c r="AM6162" s="28"/>
      <c r="AN6162" s="28"/>
      <c r="AO6162" s="28"/>
      <c r="AP6162" s="28"/>
      <c r="AQ6162" s="28"/>
      <c r="AR6162" s="28"/>
      <c r="AS6162" s="28"/>
      <c r="AT6162" s="28"/>
      <c r="AU6162" s="28"/>
      <c r="AV6162" s="28"/>
      <c r="AW6162" s="28"/>
    </row>
    <row r="6163" spans="1:49">
      <c r="A6163" s="48"/>
      <c r="B6163" s="260"/>
      <c r="C6163" s="260"/>
      <c r="D6163" s="369"/>
      <c r="E6163" s="531"/>
      <c r="F6163" s="50"/>
      <c r="G6163" s="50"/>
      <c r="H6163" s="50"/>
      <c r="I6163" s="109"/>
      <c r="J6163" s="28"/>
      <c r="K6163" s="28"/>
      <c r="L6163" s="28"/>
      <c r="M6163" s="28"/>
      <c r="N6163" s="28"/>
      <c r="O6163" s="28"/>
      <c r="P6163" s="28"/>
      <c r="Q6163" s="28"/>
      <c r="R6163" s="28"/>
      <c r="S6163" s="28"/>
      <c r="T6163" s="28"/>
      <c r="U6163" s="28"/>
      <c r="V6163" s="28"/>
      <c r="W6163" s="28"/>
      <c r="X6163" s="28"/>
      <c r="Y6163" s="28"/>
      <c r="Z6163" s="28"/>
      <c r="AA6163" s="28"/>
      <c r="AB6163" s="28"/>
      <c r="AC6163" s="28"/>
      <c r="AD6163" s="28"/>
      <c r="AE6163" s="28"/>
      <c r="AF6163" s="28"/>
      <c r="AG6163" s="28"/>
      <c r="AH6163" s="28"/>
      <c r="AI6163" s="28"/>
      <c r="AJ6163" s="28"/>
      <c r="AK6163" s="28"/>
      <c r="AL6163" s="28"/>
      <c r="AM6163" s="28"/>
      <c r="AN6163" s="28"/>
      <c r="AO6163" s="28"/>
      <c r="AP6163" s="28"/>
      <c r="AQ6163" s="28"/>
      <c r="AR6163" s="28"/>
      <c r="AS6163" s="28"/>
      <c r="AT6163" s="28"/>
      <c r="AU6163" s="28"/>
      <c r="AV6163" s="28"/>
      <c r="AW6163" s="28"/>
    </row>
    <row r="6164" spans="1:49">
      <c r="A6164" s="48"/>
      <c r="B6164" s="42"/>
      <c r="C6164" s="42"/>
      <c r="D6164" s="42"/>
      <c r="E6164" s="531"/>
      <c r="F6164" s="50"/>
      <c r="G6164" s="50"/>
      <c r="H6164" s="50"/>
      <c r="I6164" s="49" t="s">
        <v>1559</v>
      </c>
      <c r="J6164" s="12">
        <f>SUM(J6165,J6173,J6175)</f>
        <v>80500</v>
      </c>
      <c r="K6164" s="12">
        <f t="shared" ref="K6164:AT6164" si="1726">SUM(K6165,K6173,K6175)</f>
        <v>10101</v>
      </c>
      <c r="L6164" s="12">
        <f t="shared" si="1726"/>
        <v>0</v>
      </c>
      <c r="M6164" s="12">
        <f t="shared" si="1726"/>
        <v>0</v>
      </c>
      <c r="N6164" s="12">
        <f t="shared" si="1726"/>
        <v>26075</v>
      </c>
      <c r="O6164" s="12">
        <f t="shared" si="1726"/>
        <v>0</v>
      </c>
      <c r="P6164" s="12">
        <f t="shared" si="1726"/>
        <v>12050</v>
      </c>
      <c r="Q6164" s="12">
        <f t="shared" si="1726"/>
        <v>1329</v>
      </c>
      <c r="R6164" s="12">
        <f t="shared" si="1726"/>
        <v>3534</v>
      </c>
      <c r="S6164" s="12">
        <f t="shared" si="1726"/>
        <v>3970</v>
      </c>
      <c r="T6164" s="12">
        <f t="shared" si="1726"/>
        <v>1269</v>
      </c>
      <c r="U6164" s="12">
        <v>58328</v>
      </c>
      <c r="V6164" s="12">
        <v>22172</v>
      </c>
      <c r="W6164" s="12">
        <f>SUM(W6165,W6173,W6175)</f>
        <v>0</v>
      </c>
      <c r="X6164" s="12">
        <f t="shared" si="1726"/>
        <v>0</v>
      </c>
      <c r="Y6164" s="12">
        <f t="shared" si="1726"/>
        <v>0</v>
      </c>
      <c r="Z6164" s="12">
        <f t="shared" si="1726"/>
        <v>0</v>
      </c>
      <c r="AA6164" s="12">
        <f t="shared" si="1726"/>
        <v>0</v>
      </c>
      <c r="AB6164" s="12">
        <f t="shared" si="1726"/>
        <v>0</v>
      </c>
      <c r="AC6164" s="12">
        <f t="shared" si="1726"/>
        <v>0</v>
      </c>
      <c r="AD6164" s="12">
        <f t="shared" si="1726"/>
        <v>0</v>
      </c>
      <c r="AE6164" s="12">
        <f t="shared" si="1726"/>
        <v>0</v>
      </c>
      <c r="AF6164" s="12">
        <f t="shared" si="1726"/>
        <v>0</v>
      </c>
      <c r="AG6164" s="12">
        <f t="shared" si="1726"/>
        <v>0</v>
      </c>
      <c r="AH6164" s="12">
        <v>0</v>
      </c>
      <c r="AI6164" s="12">
        <v>0</v>
      </c>
      <c r="AJ6164" s="12">
        <f>SUM(AJ6165,AJ6173,AJ6175)</f>
        <v>0</v>
      </c>
      <c r="AK6164" s="12">
        <f t="shared" si="1726"/>
        <v>0</v>
      </c>
      <c r="AL6164" s="12">
        <f t="shared" si="1726"/>
        <v>0</v>
      </c>
      <c r="AM6164" s="12">
        <f t="shared" si="1726"/>
        <v>0</v>
      </c>
      <c r="AN6164" s="12">
        <f t="shared" si="1726"/>
        <v>0</v>
      </c>
      <c r="AO6164" s="12">
        <f t="shared" si="1726"/>
        <v>0</v>
      </c>
      <c r="AP6164" s="12">
        <f t="shared" si="1726"/>
        <v>0</v>
      </c>
      <c r="AQ6164" s="12">
        <f t="shared" si="1726"/>
        <v>0</v>
      </c>
      <c r="AR6164" s="12">
        <f t="shared" si="1726"/>
        <v>0</v>
      </c>
      <c r="AS6164" s="12">
        <f t="shared" si="1726"/>
        <v>0</v>
      </c>
      <c r="AT6164" s="12">
        <f t="shared" si="1726"/>
        <v>0</v>
      </c>
      <c r="AU6164" s="12">
        <v>0</v>
      </c>
      <c r="AV6164" s="12">
        <v>0</v>
      </c>
      <c r="AW6164" s="12">
        <f t="shared" ref="AW6164:AW6194" si="1727">U6164+AH6164+AU6164</f>
        <v>58328</v>
      </c>
    </row>
    <row r="6165" spans="1:49">
      <c r="A6165" s="44" t="s">
        <v>797</v>
      </c>
      <c r="B6165" s="45" t="s">
        <v>1031</v>
      </c>
      <c r="C6165" s="45" t="s">
        <v>1669</v>
      </c>
      <c r="D6165" s="452" t="s">
        <v>3014</v>
      </c>
      <c r="E6165" s="213" t="s">
        <v>771</v>
      </c>
      <c r="F6165" s="65"/>
      <c r="G6165" s="65"/>
      <c r="H6165" s="65"/>
      <c r="I6165" s="260" t="s">
        <v>1500</v>
      </c>
      <c r="J6165" s="9">
        <f>SUM(J6166:J6167)</f>
        <v>0</v>
      </c>
      <c r="K6165" s="9">
        <f t="shared" ref="K6165:AT6165" si="1728">SUM(K6166:K6167)</f>
        <v>0</v>
      </c>
      <c r="L6165" s="9">
        <f t="shared" si="1728"/>
        <v>0</v>
      </c>
      <c r="M6165" s="9">
        <f t="shared" si="1728"/>
        <v>0</v>
      </c>
      <c r="N6165" s="9">
        <f t="shared" si="1728"/>
        <v>0</v>
      </c>
      <c r="O6165" s="9">
        <f t="shared" si="1728"/>
        <v>0</v>
      </c>
      <c r="P6165" s="9">
        <f t="shared" si="1728"/>
        <v>0</v>
      </c>
      <c r="Q6165" s="9">
        <f t="shared" si="1728"/>
        <v>0</v>
      </c>
      <c r="R6165" s="9">
        <f t="shared" si="1728"/>
        <v>0</v>
      </c>
      <c r="S6165" s="9">
        <f t="shared" si="1728"/>
        <v>0</v>
      </c>
      <c r="T6165" s="9">
        <f t="shared" si="1728"/>
        <v>0</v>
      </c>
      <c r="U6165" s="9">
        <v>0</v>
      </c>
      <c r="V6165" s="9">
        <v>0</v>
      </c>
      <c r="W6165" s="9">
        <f>SUM(W6166:W6167)</f>
        <v>0</v>
      </c>
      <c r="X6165" s="9">
        <f t="shared" si="1728"/>
        <v>0</v>
      </c>
      <c r="Y6165" s="9">
        <f t="shared" si="1728"/>
        <v>0</v>
      </c>
      <c r="Z6165" s="9">
        <f t="shared" si="1728"/>
        <v>0</v>
      </c>
      <c r="AA6165" s="9">
        <f t="shared" si="1728"/>
        <v>0</v>
      </c>
      <c r="AB6165" s="9">
        <f t="shared" si="1728"/>
        <v>0</v>
      </c>
      <c r="AC6165" s="9">
        <f t="shared" si="1728"/>
        <v>0</v>
      </c>
      <c r="AD6165" s="9">
        <f t="shared" si="1728"/>
        <v>0</v>
      </c>
      <c r="AE6165" s="9">
        <f t="shared" si="1728"/>
        <v>0</v>
      </c>
      <c r="AF6165" s="9">
        <f t="shared" si="1728"/>
        <v>0</v>
      </c>
      <c r="AG6165" s="9">
        <f t="shared" si="1728"/>
        <v>0</v>
      </c>
      <c r="AH6165" s="9">
        <v>0</v>
      </c>
      <c r="AI6165" s="9">
        <v>0</v>
      </c>
      <c r="AJ6165" s="9">
        <f>SUM(AJ6166:AJ6167)</f>
        <v>0</v>
      </c>
      <c r="AK6165" s="9">
        <f t="shared" si="1728"/>
        <v>0</v>
      </c>
      <c r="AL6165" s="9">
        <f t="shared" si="1728"/>
        <v>0</v>
      </c>
      <c r="AM6165" s="9">
        <f t="shared" si="1728"/>
        <v>0</v>
      </c>
      <c r="AN6165" s="9">
        <f t="shared" si="1728"/>
        <v>0</v>
      </c>
      <c r="AO6165" s="9">
        <f t="shared" si="1728"/>
        <v>0</v>
      </c>
      <c r="AP6165" s="9">
        <f t="shared" si="1728"/>
        <v>0</v>
      </c>
      <c r="AQ6165" s="9">
        <f t="shared" si="1728"/>
        <v>0</v>
      </c>
      <c r="AR6165" s="9">
        <f t="shared" si="1728"/>
        <v>0</v>
      </c>
      <c r="AS6165" s="9">
        <f t="shared" si="1728"/>
        <v>0</v>
      </c>
      <c r="AT6165" s="9">
        <f t="shared" si="1728"/>
        <v>0</v>
      </c>
      <c r="AU6165" s="9">
        <v>0</v>
      </c>
      <c r="AV6165" s="9">
        <v>0</v>
      </c>
      <c r="AW6165" s="9">
        <f t="shared" si="1727"/>
        <v>0</v>
      </c>
    </row>
    <row r="6166" spans="1:49">
      <c r="A6166" s="44" t="s">
        <v>797</v>
      </c>
      <c r="B6166" s="45" t="s">
        <v>1031</v>
      </c>
      <c r="C6166" s="45" t="s">
        <v>1669</v>
      </c>
      <c r="D6166" s="452" t="s">
        <v>3014</v>
      </c>
      <c r="E6166" s="367" t="s">
        <v>834</v>
      </c>
      <c r="F6166" s="50"/>
      <c r="G6166" s="468" t="s">
        <v>3076</v>
      </c>
      <c r="H6166" s="50" t="s">
        <v>2334</v>
      </c>
      <c r="I6166" s="42" t="s">
        <v>1165</v>
      </c>
      <c r="U6166" s="15">
        <v>0</v>
      </c>
      <c r="V6166" s="15">
        <v>0</v>
      </c>
      <c r="AH6166" s="15">
        <v>0</v>
      </c>
      <c r="AI6166" s="15">
        <v>0</v>
      </c>
      <c r="AU6166" s="15">
        <v>0</v>
      </c>
      <c r="AV6166" s="15">
        <v>0</v>
      </c>
      <c r="AW6166" s="15">
        <f t="shared" si="1727"/>
        <v>0</v>
      </c>
    </row>
    <row r="6167" spans="1:49">
      <c r="A6167" s="44" t="s">
        <v>797</v>
      </c>
      <c r="B6167" s="45" t="s">
        <v>1031</v>
      </c>
      <c r="C6167" s="45" t="s">
        <v>1669</v>
      </c>
      <c r="D6167" s="452" t="s">
        <v>3014</v>
      </c>
      <c r="E6167" s="367" t="s">
        <v>772</v>
      </c>
      <c r="F6167" s="50"/>
      <c r="G6167" s="468" t="s">
        <v>3076</v>
      </c>
      <c r="H6167" s="50" t="s">
        <v>2334</v>
      </c>
      <c r="I6167" s="42" t="s">
        <v>1227</v>
      </c>
      <c r="J6167" s="15">
        <f>SUM(J6168:J6172)</f>
        <v>0</v>
      </c>
      <c r="K6167" s="15">
        <f t="shared" ref="K6167:AT6167" si="1729">SUM(K6168:K6172)</f>
        <v>0</v>
      </c>
      <c r="L6167" s="15">
        <f t="shared" si="1729"/>
        <v>0</v>
      </c>
      <c r="M6167" s="15">
        <f t="shared" si="1729"/>
        <v>0</v>
      </c>
      <c r="N6167" s="15">
        <f t="shared" si="1729"/>
        <v>0</v>
      </c>
      <c r="O6167" s="15">
        <f t="shared" si="1729"/>
        <v>0</v>
      </c>
      <c r="P6167" s="15">
        <f t="shared" si="1729"/>
        <v>0</v>
      </c>
      <c r="Q6167" s="15">
        <f t="shared" si="1729"/>
        <v>0</v>
      </c>
      <c r="R6167" s="15">
        <f t="shared" si="1729"/>
        <v>0</v>
      </c>
      <c r="S6167" s="15">
        <f t="shared" si="1729"/>
        <v>0</v>
      </c>
      <c r="T6167" s="15">
        <f t="shared" si="1729"/>
        <v>0</v>
      </c>
      <c r="U6167" s="15">
        <v>0</v>
      </c>
      <c r="V6167" s="15">
        <v>0</v>
      </c>
      <c r="W6167" s="15">
        <f>SUM(W6168:W6172)</f>
        <v>0</v>
      </c>
      <c r="X6167" s="15">
        <f t="shared" si="1729"/>
        <v>0</v>
      </c>
      <c r="Y6167" s="15">
        <f t="shared" si="1729"/>
        <v>0</v>
      </c>
      <c r="Z6167" s="15">
        <f t="shared" si="1729"/>
        <v>0</v>
      </c>
      <c r="AA6167" s="15">
        <f t="shared" si="1729"/>
        <v>0</v>
      </c>
      <c r="AB6167" s="15">
        <f t="shared" si="1729"/>
        <v>0</v>
      </c>
      <c r="AC6167" s="15">
        <f t="shared" si="1729"/>
        <v>0</v>
      </c>
      <c r="AD6167" s="15">
        <f t="shared" si="1729"/>
        <v>0</v>
      </c>
      <c r="AE6167" s="15">
        <f t="shared" si="1729"/>
        <v>0</v>
      </c>
      <c r="AF6167" s="15">
        <f t="shared" si="1729"/>
        <v>0</v>
      </c>
      <c r="AG6167" s="15">
        <f t="shared" si="1729"/>
        <v>0</v>
      </c>
      <c r="AH6167" s="15">
        <v>0</v>
      </c>
      <c r="AI6167" s="15">
        <v>0</v>
      </c>
      <c r="AJ6167" s="15">
        <f>SUM(AJ6168:AJ6172)</f>
        <v>0</v>
      </c>
      <c r="AK6167" s="15">
        <f t="shared" si="1729"/>
        <v>0</v>
      </c>
      <c r="AL6167" s="15">
        <f t="shared" si="1729"/>
        <v>0</v>
      </c>
      <c r="AM6167" s="15">
        <f t="shared" si="1729"/>
        <v>0</v>
      </c>
      <c r="AN6167" s="15">
        <f t="shared" si="1729"/>
        <v>0</v>
      </c>
      <c r="AO6167" s="15">
        <f t="shared" si="1729"/>
        <v>0</v>
      </c>
      <c r="AP6167" s="15">
        <f t="shared" si="1729"/>
        <v>0</v>
      </c>
      <c r="AQ6167" s="15">
        <f t="shared" si="1729"/>
        <v>0</v>
      </c>
      <c r="AR6167" s="15">
        <f t="shared" si="1729"/>
        <v>0</v>
      </c>
      <c r="AS6167" s="15">
        <f t="shared" si="1729"/>
        <v>0</v>
      </c>
      <c r="AT6167" s="15">
        <f t="shared" si="1729"/>
        <v>0</v>
      </c>
      <c r="AU6167" s="15">
        <v>0</v>
      </c>
      <c r="AV6167" s="15">
        <v>0</v>
      </c>
      <c r="AW6167" s="15">
        <f t="shared" si="1727"/>
        <v>0</v>
      </c>
    </row>
    <row r="6168" spans="1:49" s="144" customFormat="1">
      <c r="A6168" s="44" t="s">
        <v>797</v>
      </c>
      <c r="B6168" s="45" t="s">
        <v>1031</v>
      </c>
      <c r="C6168" s="45" t="s">
        <v>1669</v>
      </c>
      <c r="D6168" s="452" t="s">
        <v>3014</v>
      </c>
      <c r="E6168" s="140" t="s">
        <v>850</v>
      </c>
      <c r="F6168" s="141" t="s">
        <v>1800</v>
      </c>
      <c r="G6168" s="468" t="s">
        <v>3076</v>
      </c>
      <c r="H6168" s="50" t="s">
        <v>2334</v>
      </c>
      <c r="I6168" s="142" t="s">
        <v>1119</v>
      </c>
      <c r="J6168" s="15"/>
      <c r="K6168" s="15"/>
      <c r="L6168" s="15"/>
      <c r="M6168" s="15"/>
      <c r="N6168" s="15"/>
      <c r="O6168" s="15"/>
      <c r="P6168" s="15"/>
      <c r="Q6168" s="15"/>
      <c r="R6168" s="15"/>
      <c r="S6168" s="15"/>
      <c r="T6168" s="15"/>
      <c r="U6168" s="15">
        <v>0</v>
      </c>
      <c r="V6168" s="15">
        <v>0</v>
      </c>
      <c r="W6168" s="15"/>
      <c r="X6168" s="15"/>
      <c r="Y6168" s="15"/>
      <c r="Z6168" s="15"/>
      <c r="AA6168" s="15"/>
      <c r="AB6168" s="15"/>
      <c r="AC6168" s="15"/>
      <c r="AD6168" s="15"/>
      <c r="AE6168" s="15"/>
      <c r="AF6168" s="15"/>
      <c r="AG6168" s="15"/>
      <c r="AH6168" s="15">
        <v>0</v>
      </c>
      <c r="AI6168" s="15">
        <v>0</v>
      </c>
      <c r="AJ6168" s="15"/>
      <c r="AK6168" s="15"/>
      <c r="AL6168" s="15"/>
      <c r="AM6168" s="15"/>
      <c r="AN6168" s="15"/>
      <c r="AO6168" s="15"/>
      <c r="AP6168" s="15"/>
      <c r="AQ6168" s="15"/>
      <c r="AR6168" s="15"/>
      <c r="AS6168" s="15"/>
      <c r="AT6168" s="15"/>
      <c r="AU6168" s="15">
        <v>0</v>
      </c>
      <c r="AV6168" s="15">
        <v>0</v>
      </c>
      <c r="AW6168" s="15">
        <f t="shared" si="1727"/>
        <v>0</v>
      </c>
    </row>
    <row r="6169" spans="1:49" s="144" customFormat="1">
      <c r="A6169" s="44" t="s">
        <v>797</v>
      </c>
      <c r="B6169" s="45" t="s">
        <v>1031</v>
      </c>
      <c r="C6169" s="45" t="s">
        <v>1669</v>
      </c>
      <c r="D6169" s="452" t="s">
        <v>3014</v>
      </c>
      <c r="E6169" s="140" t="s">
        <v>851</v>
      </c>
      <c r="F6169" s="141" t="s">
        <v>1801</v>
      </c>
      <c r="G6169" s="468" t="s">
        <v>3076</v>
      </c>
      <c r="H6169" s="50" t="s">
        <v>2334</v>
      </c>
      <c r="I6169" s="142" t="s">
        <v>1290</v>
      </c>
      <c r="J6169" s="15"/>
      <c r="K6169" s="15"/>
      <c r="L6169" s="15"/>
      <c r="M6169" s="15"/>
      <c r="N6169" s="15"/>
      <c r="O6169" s="15"/>
      <c r="P6169" s="15"/>
      <c r="Q6169" s="15"/>
      <c r="R6169" s="15"/>
      <c r="S6169" s="15"/>
      <c r="T6169" s="15"/>
      <c r="U6169" s="15">
        <v>0</v>
      </c>
      <c r="V6169" s="15">
        <v>0</v>
      </c>
      <c r="W6169" s="15"/>
      <c r="X6169" s="15"/>
      <c r="Y6169" s="15"/>
      <c r="Z6169" s="15"/>
      <c r="AA6169" s="15"/>
      <c r="AB6169" s="15"/>
      <c r="AC6169" s="15"/>
      <c r="AD6169" s="15"/>
      <c r="AE6169" s="15"/>
      <c r="AF6169" s="15"/>
      <c r="AG6169" s="15"/>
      <c r="AH6169" s="15">
        <v>0</v>
      </c>
      <c r="AI6169" s="15">
        <v>0</v>
      </c>
      <c r="AJ6169" s="15"/>
      <c r="AK6169" s="15"/>
      <c r="AL6169" s="15"/>
      <c r="AM6169" s="15"/>
      <c r="AN6169" s="15"/>
      <c r="AO6169" s="15"/>
      <c r="AP6169" s="15"/>
      <c r="AQ6169" s="15"/>
      <c r="AR6169" s="15"/>
      <c r="AS6169" s="15"/>
      <c r="AT6169" s="15"/>
      <c r="AU6169" s="15">
        <v>0</v>
      </c>
      <c r="AV6169" s="15">
        <v>0</v>
      </c>
      <c r="AW6169" s="15">
        <f t="shared" si="1727"/>
        <v>0</v>
      </c>
    </row>
    <row r="6170" spans="1:49" s="144" customFormat="1">
      <c r="A6170" s="44" t="s">
        <v>797</v>
      </c>
      <c r="B6170" s="45" t="s">
        <v>1031</v>
      </c>
      <c r="C6170" s="45" t="s">
        <v>1669</v>
      </c>
      <c r="D6170" s="452" t="s">
        <v>3014</v>
      </c>
      <c r="E6170" s="140" t="s">
        <v>852</v>
      </c>
      <c r="F6170" s="141" t="s">
        <v>1802</v>
      </c>
      <c r="G6170" s="468" t="s">
        <v>3076</v>
      </c>
      <c r="H6170" s="50" t="s">
        <v>2334</v>
      </c>
      <c r="I6170" s="142" t="s">
        <v>1733</v>
      </c>
      <c r="J6170" s="15"/>
      <c r="K6170" s="15"/>
      <c r="L6170" s="15"/>
      <c r="M6170" s="15"/>
      <c r="N6170" s="15"/>
      <c r="O6170" s="15"/>
      <c r="P6170" s="15"/>
      <c r="Q6170" s="15"/>
      <c r="R6170" s="15"/>
      <c r="S6170" s="15"/>
      <c r="T6170" s="15"/>
      <c r="U6170" s="15">
        <v>0</v>
      </c>
      <c r="V6170" s="15">
        <v>0</v>
      </c>
      <c r="W6170" s="15"/>
      <c r="X6170" s="15"/>
      <c r="Y6170" s="15"/>
      <c r="Z6170" s="15"/>
      <c r="AA6170" s="15"/>
      <c r="AB6170" s="15"/>
      <c r="AC6170" s="15"/>
      <c r="AD6170" s="15"/>
      <c r="AE6170" s="15"/>
      <c r="AF6170" s="15"/>
      <c r="AG6170" s="15"/>
      <c r="AH6170" s="15">
        <v>0</v>
      </c>
      <c r="AI6170" s="15">
        <v>0</v>
      </c>
      <c r="AJ6170" s="15"/>
      <c r="AK6170" s="15"/>
      <c r="AL6170" s="15"/>
      <c r="AM6170" s="15"/>
      <c r="AN6170" s="15"/>
      <c r="AO6170" s="15"/>
      <c r="AP6170" s="15"/>
      <c r="AQ6170" s="15"/>
      <c r="AR6170" s="15"/>
      <c r="AS6170" s="15"/>
      <c r="AT6170" s="15"/>
      <c r="AU6170" s="15">
        <v>0</v>
      </c>
      <c r="AV6170" s="15">
        <v>0</v>
      </c>
      <c r="AW6170" s="15">
        <f t="shared" si="1727"/>
        <v>0</v>
      </c>
    </row>
    <row r="6171" spans="1:49" s="144" customFormat="1">
      <c r="A6171" s="44" t="s">
        <v>797</v>
      </c>
      <c r="B6171" s="45" t="s">
        <v>1031</v>
      </c>
      <c r="C6171" s="45" t="s">
        <v>1669</v>
      </c>
      <c r="D6171" s="452" t="s">
        <v>3014</v>
      </c>
      <c r="E6171" s="140" t="s">
        <v>853</v>
      </c>
      <c r="F6171" s="141" t="s">
        <v>1803</v>
      </c>
      <c r="G6171" s="468" t="s">
        <v>3076</v>
      </c>
      <c r="H6171" s="50" t="s">
        <v>2334</v>
      </c>
      <c r="I6171" s="142" t="s">
        <v>1734</v>
      </c>
      <c r="J6171" s="15"/>
      <c r="K6171" s="15"/>
      <c r="L6171" s="15"/>
      <c r="M6171" s="15"/>
      <c r="N6171" s="15"/>
      <c r="O6171" s="15"/>
      <c r="P6171" s="15"/>
      <c r="Q6171" s="15"/>
      <c r="R6171" s="15"/>
      <c r="S6171" s="15"/>
      <c r="T6171" s="15"/>
      <c r="U6171" s="15">
        <v>0</v>
      </c>
      <c r="V6171" s="15">
        <v>0</v>
      </c>
      <c r="W6171" s="15"/>
      <c r="X6171" s="15"/>
      <c r="Y6171" s="15"/>
      <c r="Z6171" s="15"/>
      <c r="AA6171" s="15"/>
      <c r="AB6171" s="15"/>
      <c r="AC6171" s="15"/>
      <c r="AD6171" s="15"/>
      <c r="AE6171" s="15"/>
      <c r="AF6171" s="15"/>
      <c r="AG6171" s="15"/>
      <c r="AH6171" s="15">
        <v>0</v>
      </c>
      <c r="AI6171" s="15">
        <v>0</v>
      </c>
      <c r="AJ6171" s="15"/>
      <c r="AK6171" s="15"/>
      <c r="AL6171" s="15"/>
      <c r="AM6171" s="15"/>
      <c r="AN6171" s="15"/>
      <c r="AO6171" s="15"/>
      <c r="AP6171" s="15"/>
      <c r="AQ6171" s="15"/>
      <c r="AR6171" s="15"/>
      <c r="AS6171" s="15"/>
      <c r="AT6171" s="15"/>
      <c r="AU6171" s="15">
        <v>0</v>
      </c>
      <c r="AV6171" s="15">
        <v>0</v>
      </c>
      <c r="AW6171" s="15">
        <f t="shared" si="1727"/>
        <v>0</v>
      </c>
    </row>
    <row r="6172" spans="1:49" s="144" customFormat="1">
      <c r="A6172" s="44" t="s">
        <v>797</v>
      </c>
      <c r="B6172" s="45" t="s">
        <v>1031</v>
      </c>
      <c r="C6172" s="45" t="s">
        <v>1669</v>
      </c>
      <c r="D6172" s="452" t="s">
        <v>3014</v>
      </c>
      <c r="E6172" s="140" t="s">
        <v>854</v>
      </c>
      <c r="F6172" s="141" t="s">
        <v>1804</v>
      </c>
      <c r="G6172" s="468" t="s">
        <v>3076</v>
      </c>
      <c r="H6172" s="50" t="s">
        <v>2334</v>
      </c>
      <c r="I6172" s="142" t="s">
        <v>1735</v>
      </c>
      <c r="J6172" s="15"/>
      <c r="K6172" s="15"/>
      <c r="L6172" s="15"/>
      <c r="M6172" s="15"/>
      <c r="N6172" s="15"/>
      <c r="O6172" s="15"/>
      <c r="P6172" s="15"/>
      <c r="Q6172" s="15"/>
      <c r="R6172" s="15"/>
      <c r="S6172" s="15"/>
      <c r="T6172" s="15"/>
      <c r="U6172" s="15">
        <v>0</v>
      </c>
      <c r="V6172" s="15">
        <v>0</v>
      </c>
      <c r="W6172" s="15"/>
      <c r="X6172" s="15"/>
      <c r="Y6172" s="15"/>
      <c r="Z6172" s="15"/>
      <c r="AA6172" s="15"/>
      <c r="AB6172" s="15"/>
      <c r="AC6172" s="15"/>
      <c r="AD6172" s="15"/>
      <c r="AE6172" s="15"/>
      <c r="AF6172" s="15"/>
      <c r="AG6172" s="15"/>
      <c r="AH6172" s="15">
        <v>0</v>
      </c>
      <c r="AI6172" s="15">
        <v>0</v>
      </c>
      <c r="AJ6172" s="15"/>
      <c r="AK6172" s="15"/>
      <c r="AL6172" s="15"/>
      <c r="AM6172" s="15"/>
      <c r="AN6172" s="15"/>
      <c r="AO6172" s="15"/>
      <c r="AP6172" s="15"/>
      <c r="AQ6172" s="15"/>
      <c r="AR6172" s="15"/>
      <c r="AS6172" s="15"/>
      <c r="AT6172" s="15"/>
      <c r="AU6172" s="15">
        <v>0</v>
      </c>
      <c r="AV6172" s="15">
        <v>0</v>
      </c>
      <c r="AW6172" s="15">
        <f t="shared" si="1727"/>
        <v>0</v>
      </c>
    </row>
    <row r="6173" spans="1:49">
      <c r="A6173" s="44" t="s">
        <v>797</v>
      </c>
      <c r="B6173" s="45" t="s">
        <v>1031</v>
      </c>
      <c r="C6173" s="45" t="s">
        <v>1669</v>
      </c>
      <c r="D6173" s="452" t="s">
        <v>3014</v>
      </c>
      <c r="E6173" s="213" t="s">
        <v>773</v>
      </c>
      <c r="F6173" s="65"/>
      <c r="G6173" s="65"/>
      <c r="H6173" s="65"/>
      <c r="I6173" s="260" t="s">
        <v>1362</v>
      </c>
      <c r="J6173" s="9">
        <f>SUM(J6174)</f>
        <v>0</v>
      </c>
      <c r="K6173" s="9">
        <f t="shared" ref="K6173:AT6173" si="1730">SUM(K6174)</f>
        <v>0</v>
      </c>
      <c r="L6173" s="9">
        <f t="shared" si="1730"/>
        <v>0</v>
      </c>
      <c r="M6173" s="9">
        <f t="shared" si="1730"/>
        <v>0</v>
      </c>
      <c r="N6173" s="9">
        <f t="shared" si="1730"/>
        <v>0</v>
      </c>
      <c r="O6173" s="9">
        <f t="shared" si="1730"/>
        <v>0</v>
      </c>
      <c r="P6173" s="9">
        <f t="shared" si="1730"/>
        <v>0</v>
      </c>
      <c r="Q6173" s="9">
        <f t="shared" si="1730"/>
        <v>0</v>
      </c>
      <c r="R6173" s="9">
        <f t="shared" si="1730"/>
        <v>0</v>
      </c>
      <c r="S6173" s="9">
        <f t="shared" si="1730"/>
        <v>0</v>
      </c>
      <c r="T6173" s="9">
        <f t="shared" si="1730"/>
        <v>0</v>
      </c>
      <c r="U6173" s="9">
        <v>0</v>
      </c>
      <c r="V6173" s="9">
        <v>0</v>
      </c>
      <c r="W6173" s="9">
        <f>SUM(W6174)</f>
        <v>0</v>
      </c>
      <c r="X6173" s="9">
        <f t="shared" si="1730"/>
        <v>0</v>
      </c>
      <c r="Y6173" s="9">
        <f t="shared" si="1730"/>
        <v>0</v>
      </c>
      <c r="Z6173" s="9">
        <f t="shared" si="1730"/>
        <v>0</v>
      </c>
      <c r="AA6173" s="9">
        <f t="shared" si="1730"/>
        <v>0</v>
      </c>
      <c r="AB6173" s="9">
        <f t="shared" si="1730"/>
        <v>0</v>
      </c>
      <c r="AC6173" s="9">
        <f t="shared" si="1730"/>
        <v>0</v>
      </c>
      <c r="AD6173" s="9">
        <f t="shared" si="1730"/>
        <v>0</v>
      </c>
      <c r="AE6173" s="9">
        <f t="shared" si="1730"/>
        <v>0</v>
      </c>
      <c r="AF6173" s="9">
        <f t="shared" si="1730"/>
        <v>0</v>
      </c>
      <c r="AG6173" s="9">
        <f t="shared" si="1730"/>
        <v>0</v>
      </c>
      <c r="AH6173" s="9">
        <v>0</v>
      </c>
      <c r="AI6173" s="9">
        <v>0</v>
      </c>
      <c r="AJ6173" s="9">
        <f>SUM(AJ6174)</f>
        <v>0</v>
      </c>
      <c r="AK6173" s="9">
        <f t="shared" si="1730"/>
        <v>0</v>
      </c>
      <c r="AL6173" s="9">
        <f t="shared" si="1730"/>
        <v>0</v>
      </c>
      <c r="AM6173" s="9">
        <f t="shared" si="1730"/>
        <v>0</v>
      </c>
      <c r="AN6173" s="9">
        <f t="shared" si="1730"/>
        <v>0</v>
      </c>
      <c r="AO6173" s="9">
        <f t="shared" si="1730"/>
        <v>0</v>
      </c>
      <c r="AP6173" s="9">
        <f t="shared" si="1730"/>
        <v>0</v>
      </c>
      <c r="AQ6173" s="9">
        <f t="shared" si="1730"/>
        <v>0</v>
      </c>
      <c r="AR6173" s="9">
        <f t="shared" si="1730"/>
        <v>0</v>
      </c>
      <c r="AS6173" s="9">
        <f t="shared" si="1730"/>
        <v>0</v>
      </c>
      <c r="AT6173" s="9">
        <f t="shared" si="1730"/>
        <v>0</v>
      </c>
      <c r="AU6173" s="9">
        <v>0</v>
      </c>
      <c r="AV6173" s="9">
        <v>0</v>
      </c>
      <c r="AW6173" s="9">
        <f t="shared" si="1727"/>
        <v>0</v>
      </c>
    </row>
    <row r="6174" spans="1:49">
      <c r="A6174" s="44" t="s">
        <v>797</v>
      </c>
      <c r="B6174" s="45" t="s">
        <v>1031</v>
      </c>
      <c r="C6174" s="45" t="s">
        <v>1669</v>
      </c>
      <c r="D6174" s="452" t="s">
        <v>3014</v>
      </c>
      <c r="E6174" s="367" t="s">
        <v>785</v>
      </c>
      <c r="F6174" s="50"/>
      <c r="G6174" s="468" t="s">
        <v>3076</v>
      </c>
      <c r="H6174" s="50" t="s">
        <v>2334</v>
      </c>
      <c r="I6174" s="42" t="s">
        <v>1363</v>
      </c>
      <c r="U6174" s="15">
        <v>0</v>
      </c>
      <c r="V6174" s="15">
        <v>0</v>
      </c>
      <c r="AH6174" s="15">
        <v>0</v>
      </c>
      <c r="AI6174" s="15">
        <v>0</v>
      </c>
      <c r="AU6174" s="15">
        <v>0</v>
      </c>
      <c r="AV6174" s="15">
        <v>0</v>
      </c>
      <c r="AW6174" s="15">
        <f t="shared" si="1727"/>
        <v>0</v>
      </c>
    </row>
    <row r="6175" spans="1:49">
      <c r="A6175" s="44" t="s">
        <v>797</v>
      </c>
      <c r="B6175" s="45" t="s">
        <v>1031</v>
      </c>
      <c r="C6175" s="45" t="s">
        <v>1669</v>
      </c>
      <c r="D6175" s="452" t="s">
        <v>3014</v>
      </c>
      <c r="E6175" s="213" t="s">
        <v>1364</v>
      </c>
      <c r="F6175" s="65"/>
      <c r="G6175" s="65"/>
      <c r="H6175" s="65"/>
      <c r="I6175" s="260" t="s">
        <v>2104</v>
      </c>
      <c r="J6175" s="9">
        <f>SUM(J6176:J6185)</f>
        <v>80500</v>
      </c>
      <c r="K6175" s="9">
        <f t="shared" ref="K6175:AT6175" si="1731">SUM(K6176:K6185)</f>
        <v>10101</v>
      </c>
      <c r="L6175" s="9">
        <f t="shared" si="1731"/>
        <v>0</v>
      </c>
      <c r="M6175" s="9">
        <f t="shared" si="1731"/>
        <v>0</v>
      </c>
      <c r="N6175" s="9">
        <f t="shared" si="1731"/>
        <v>26075</v>
      </c>
      <c r="O6175" s="9">
        <f t="shared" si="1731"/>
        <v>0</v>
      </c>
      <c r="P6175" s="9">
        <f t="shared" si="1731"/>
        <v>12050</v>
      </c>
      <c r="Q6175" s="9">
        <f t="shared" si="1731"/>
        <v>1329</v>
      </c>
      <c r="R6175" s="9">
        <f t="shared" si="1731"/>
        <v>3534</v>
      </c>
      <c r="S6175" s="9">
        <f t="shared" si="1731"/>
        <v>3970</v>
      </c>
      <c r="T6175" s="9">
        <f t="shared" si="1731"/>
        <v>1269</v>
      </c>
      <c r="U6175" s="9">
        <v>58328</v>
      </c>
      <c r="V6175" s="9">
        <v>22172</v>
      </c>
      <c r="W6175" s="9">
        <f>SUM(W6176:W6185)</f>
        <v>0</v>
      </c>
      <c r="X6175" s="9">
        <f t="shared" si="1731"/>
        <v>0</v>
      </c>
      <c r="Y6175" s="9">
        <f t="shared" si="1731"/>
        <v>0</v>
      </c>
      <c r="Z6175" s="9">
        <f t="shared" si="1731"/>
        <v>0</v>
      </c>
      <c r="AA6175" s="9">
        <f t="shared" si="1731"/>
        <v>0</v>
      </c>
      <c r="AB6175" s="9">
        <f t="shared" si="1731"/>
        <v>0</v>
      </c>
      <c r="AC6175" s="9">
        <f t="shared" si="1731"/>
        <v>0</v>
      </c>
      <c r="AD6175" s="9">
        <f t="shared" si="1731"/>
        <v>0</v>
      </c>
      <c r="AE6175" s="9">
        <f t="shared" si="1731"/>
        <v>0</v>
      </c>
      <c r="AF6175" s="9">
        <f t="shared" si="1731"/>
        <v>0</v>
      </c>
      <c r="AG6175" s="9">
        <f t="shared" si="1731"/>
        <v>0</v>
      </c>
      <c r="AH6175" s="9">
        <v>0</v>
      </c>
      <c r="AI6175" s="9">
        <v>0</v>
      </c>
      <c r="AJ6175" s="9">
        <f>SUM(AJ6176:AJ6185)</f>
        <v>0</v>
      </c>
      <c r="AK6175" s="9">
        <f t="shared" si="1731"/>
        <v>0</v>
      </c>
      <c r="AL6175" s="9">
        <f t="shared" si="1731"/>
        <v>0</v>
      </c>
      <c r="AM6175" s="9">
        <f t="shared" si="1731"/>
        <v>0</v>
      </c>
      <c r="AN6175" s="9">
        <f t="shared" si="1731"/>
        <v>0</v>
      </c>
      <c r="AO6175" s="9">
        <f t="shared" si="1731"/>
        <v>0</v>
      </c>
      <c r="AP6175" s="9">
        <f t="shared" si="1731"/>
        <v>0</v>
      </c>
      <c r="AQ6175" s="9">
        <f t="shared" si="1731"/>
        <v>0</v>
      </c>
      <c r="AR6175" s="9">
        <f t="shared" si="1731"/>
        <v>0</v>
      </c>
      <c r="AS6175" s="9">
        <f t="shared" si="1731"/>
        <v>0</v>
      </c>
      <c r="AT6175" s="9">
        <f t="shared" si="1731"/>
        <v>0</v>
      </c>
      <c r="AU6175" s="9">
        <v>0</v>
      </c>
      <c r="AV6175" s="9">
        <v>0</v>
      </c>
      <c r="AW6175" s="9">
        <f t="shared" si="1727"/>
        <v>58328</v>
      </c>
    </row>
    <row r="6176" spans="1:49">
      <c r="A6176" s="44" t="s">
        <v>797</v>
      </c>
      <c r="B6176" s="45" t="s">
        <v>1031</v>
      </c>
      <c r="C6176" s="45" t="s">
        <v>1669</v>
      </c>
      <c r="D6176" s="452" t="s">
        <v>3014</v>
      </c>
      <c r="E6176" s="367" t="s">
        <v>786</v>
      </c>
      <c r="F6176" s="50"/>
      <c r="G6176" s="468" t="s">
        <v>3076</v>
      </c>
      <c r="H6176" s="50" t="s">
        <v>2334</v>
      </c>
      <c r="I6176" s="42" t="s">
        <v>1191</v>
      </c>
      <c r="J6176" s="15">
        <v>1000</v>
      </c>
      <c r="P6176" s="15">
        <v>750</v>
      </c>
      <c r="S6176" s="15">
        <v>250</v>
      </c>
      <c r="U6176" s="15">
        <v>1000</v>
      </c>
      <c r="V6176" s="15">
        <v>0</v>
      </c>
      <c r="AH6176" s="15">
        <v>0</v>
      </c>
      <c r="AI6176" s="15">
        <v>0</v>
      </c>
      <c r="AU6176" s="15">
        <v>0</v>
      </c>
      <c r="AV6176" s="15">
        <v>0</v>
      </c>
      <c r="AW6176" s="15">
        <f t="shared" si="1727"/>
        <v>1000</v>
      </c>
    </row>
    <row r="6177" spans="1:49">
      <c r="A6177" s="44" t="s">
        <v>797</v>
      </c>
      <c r="B6177" s="45" t="s">
        <v>1031</v>
      </c>
      <c r="C6177" s="45" t="s">
        <v>1669</v>
      </c>
      <c r="D6177" s="452" t="s">
        <v>3014</v>
      </c>
      <c r="E6177" s="367" t="s">
        <v>1528</v>
      </c>
      <c r="F6177" s="50"/>
      <c r="G6177" s="468" t="s">
        <v>3076</v>
      </c>
      <c r="H6177" s="50" t="s">
        <v>2334</v>
      </c>
      <c r="I6177" s="42" t="s">
        <v>989</v>
      </c>
      <c r="U6177" s="15">
        <v>0</v>
      </c>
      <c r="V6177" s="15">
        <v>0</v>
      </c>
      <c r="AH6177" s="15">
        <v>0</v>
      </c>
      <c r="AI6177" s="15">
        <v>0</v>
      </c>
      <c r="AU6177" s="15">
        <v>0</v>
      </c>
      <c r="AV6177" s="15">
        <v>0</v>
      </c>
      <c r="AW6177" s="15">
        <f t="shared" si="1727"/>
        <v>0</v>
      </c>
    </row>
    <row r="6178" spans="1:49">
      <c r="A6178" s="44" t="s">
        <v>797</v>
      </c>
      <c r="B6178" s="45" t="s">
        <v>1031</v>
      </c>
      <c r="C6178" s="45" t="s">
        <v>1669</v>
      </c>
      <c r="D6178" s="452" t="s">
        <v>3014</v>
      </c>
      <c r="E6178" s="367" t="s">
        <v>1679</v>
      </c>
      <c r="F6178" s="50"/>
      <c r="G6178" s="468" t="s">
        <v>3076</v>
      </c>
      <c r="H6178" s="50" t="s">
        <v>2334</v>
      </c>
      <c r="I6178" s="42" t="s">
        <v>1048</v>
      </c>
      <c r="U6178" s="15">
        <v>0</v>
      </c>
      <c r="V6178" s="15">
        <v>0</v>
      </c>
      <c r="AH6178" s="15">
        <v>0</v>
      </c>
      <c r="AI6178" s="15">
        <v>0</v>
      </c>
      <c r="AU6178" s="15">
        <v>0</v>
      </c>
      <c r="AV6178" s="15">
        <v>0</v>
      </c>
      <c r="AW6178" s="15">
        <f t="shared" si="1727"/>
        <v>0</v>
      </c>
    </row>
    <row r="6179" spans="1:49">
      <c r="A6179" s="44" t="s">
        <v>797</v>
      </c>
      <c r="B6179" s="45" t="s">
        <v>1031</v>
      </c>
      <c r="C6179" s="45" t="s">
        <v>1669</v>
      </c>
      <c r="D6179" s="452" t="s">
        <v>3014</v>
      </c>
      <c r="E6179" s="367" t="s">
        <v>787</v>
      </c>
      <c r="F6179" s="50"/>
      <c r="G6179" s="468" t="s">
        <v>3076</v>
      </c>
      <c r="H6179" s="50" t="s">
        <v>2334</v>
      </c>
      <c r="I6179" s="42" t="s">
        <v>2078</v>
      </c>
      <c r="J6179" s="15">
        <v>3000</v>
      </c>
      <c r="U6179" s="15">
        <v>0</v>
      </c>
      <c r="V6179" s="15">
        <v>3000</v>
      </c>
      <c r="AH6179" s="15">
        <v>0</v>
      </c>
      <c r="AI6179" s="15">
        <v>0</v>
      </c>
      <c r="AU6179" s="15">
        <v>0</v>
      </c>
      <c r="AV6179" s="15">
        <v>0</v>
      </c>
      <c r="AW6179" s="15">
        <f t="shared" si="1727"/>
        <v>0</v>
      </c>
    </row>
    <row r="6180" spans="1:49">
      <c r="A6180" s="44" t="s">
        <v>797</v>
      </c>
      <c r="B6180" s="45" t="s">
        <v>1031</v>
      </c>
      <c r="C6180" s="45" t="s">
        <v>1669</v>
      </c>
      <c r="D6180" s="452" t="s">
        <v>3014</v>
      </c>
      <c r="E6180" s="367" t="s">
        <v>1116</v>
      </c>
      <c r="F6180" s="50"/>
      <c r="G6180" s="468" t="s">
        <v>3076</v>
      </c>
      <c r="H6180" s="50" t="s">
        <v>2334</v>
      </c>
      <c r="I6180" s="42" t="s">
        <v>1487</v>
      </c>
      <c r="U6180" s="15">
        <v>0</v>
      </c>
      <c r="V6180" s="15">
        <v>0</v>
      </c>
      <c r="AH6180" s="15">
        <v>0</v>
      </c>
      <c r="AI6180" s="15">
        <v>0</v>
      </c>
      <c r="AU6180" s="15">
        <v>0</v>
      </c>
      <c r="AV6180" s="15">
        <v>0</v>
      </c>
      <c r="AW6180" s="15">
        <f t="shared" si="1727"/>
        <v>0</v>
      </c>
    </row>
    <row r="6181" spans="1:49">
      <c r="A6181" s="44" t="s">
        <v>797</v>
      </c>
      <c r="B6181" s="45" t="s">
        <v>1031</v>
      </c>
      <c r="C6181" s="45" t="s">
        <v>1669</v>
      </c>
      <c r="D6181" s="452" t="s">
        <v>3014</v>
      </c>
      <c r="E6181" s="367" t="s">
        <v>1703</v>
      </c>
      <c r="F6181" s="50"/>
      <c r="G6181" s="468" t="s">
        <v>3076</v>
      </c>
      <c r="H6181" s="50" t="s">
        <v>2334</v>
      </c>
      <c r="I6181" s="42" t="s">
        <v>1047</v>
      </c>
      <c r="U6181" s="15">
        <v>0</v>
      </c>
      <c r="V6181" s="15">
        <v>0</v>
      </c>
      <c r="AH6181" s="15">
        <v>0</v>
      </c>
      <c r="AI6181" s="15">
        <v>0</v>
      </c>
      <c r="AU6181" s="15">
        <v>0</v>
      </c>
      <c r="AV6181" s="15">
        <v>0</v>
      </c>
      <c r="AW6181" s="15">
        <f t="shared" si="1727"/>
        <v>0</v>
      </c>
    </row>
    <row r="6182" spans="1:49">
      <c r="A6182" s="44" t="s">
        <v>797</v>
      </c>
      <c r="B6182" s="45" t="s">
        <v>1031</v>
      </c>
      <c r="C6182" s="45" t="s">
        <v>1669</v>
      </c>
      <c r="D6182" s="452" t="s">
        <v>3014</v>
      </c>
      <c r="E6182" s="367" t="s">
        <v>826</v>
      </c>
      <c r="F6182" s="50"/>
      <c r="G6182" s="468" t="s">
        <v>3076</v>
      </c>
      <c r="H6182" s="50" t="s">
        <v>2334</v>
      </c>
      <c r="I6182" s="42" t="s">
        <v>935</v>
      </c>
      <c r="J6182" s="15">
        <v>2000</v>
      </c>
      <c r="U6182" s="15">
        <v>0</v>
      </c>
      <c r="V6182" s="15">
        <v>2000</v>
      </c>
      <c r="AH6182" s="15">
        <v>0</v>
      </c>
      <c r="AI6182" s="15">
        <v>0</v>
      </c>
      <c r="AU6182" s="15">
        <v>0</v>
      </c>
      <c r="AV6182" s="15">
        <v>0</v>
      </c>
      <c r="AW6182" s="15">
        <f t="shared" si="1727"/>
        <v>0</v>
      </c>
    </row>
    <row r="6183" spans="1:49">
      <c r="A6183" s="44" t="s">
        <v>797</v>
      </c>
      <c r="B6183" s="45" t="s">
        <v>1031</v>
      </c>
      <c r="C6183" s="45" t="s">
        <v>1669</v>
      </c>
      <c r="D6183" s="452" t="s">
        <v>3014</v>
      </c>
      <c r="E6183" s="367" t="s">
        <v>1115</v>
      </c>
      <c r="F6183" s="50"/>
      <c r="G6183" s="468" t="s">
        <v>3076</v>
      </c>
      <c r="H6183" s="50" t="s">
        <v>2334</v>
      </c>
      <c r="I6183" s="42" t="s">
        <v>990</v>
      </c>
      <c r="J6183" s="15">
        <v>2500</v>
      </c>
      <c r="S6183" s="15">
        <v>1340</v>
      </c>
      <c r="U6183" s="15">
        <v>1340</v>
      </c>
      <c r="V6183" s="15">
        <v>1160</v>
      </c>
      <c r="AH6183" s="15">
        <v>0</v>
      </c>
      <c r="AI6183" s="15">
        <v>0</v>
      </c>
      <c r="AU6183" s="15">
        <v>0</v>
      </c>
      <c r="AV6183" s="15">
        <v>0</v>
      </c>
      <c r="AW6183" s="15">
        <f t="shared" si="1727"/>
        <v>1340</v>
      </c>
    </row>
    <row r="6184" spans="1:49">
      <c r="A6184" s="44" t="s">
        <v>797</v>
      </c>
      <c r="B6184" s="45" t="s">
        <v>1031</v>
      </c>
      <c r="C6184" s="45" t="s">
        <v>1669</v>
      </c>
      <c r="D6184" s="452" t="s">
        <v>3014</v>
      </c>
      <c r="E6184" s="367" t="s">
        <v>1677</v>
      </c>
      <c r="F6184" s="50"/>
      <c r="G6184" s="468" t="s">
        <v>3076</v>
      </c>
      <c r="H6184" s="50" t="s">
        <v>2334</v>
      </c>
      <c r="I6184" s="42" t="s">
        <v>1198</v>
      </c>
      <c r="J6184" s="15">
        <v>72000</v>
      </c>
      <c r="K6184" s="15">
        <v>10101</v>
      </c>
      <c r="N6184" s="15">
        <v>26075</v>
      </c>
      <c r="P6184" s="15">
        <v>11300</v>
      </c>
      <c r="Q6184" s="15">
        <v>1329</v>
      </c>
      <c r="R6184" s="15">
        <v>3534</v>
      </c>
      <c r="S6184" s="15">
        <v>2380</v>
      </c>
      <c r="T6184" s="15">
        <v>1269</v>
      </c>
      <c r="U6184" s="15">
        <v>55988</v>
      </c>
      <c r="V6184" s="15">
        <v>16012</v>
      </c>
      <c r="AH6184" s="15">
        <v>0</v>
      </c>
      <c r="AI6184" s="15">
        <v>0</v>
      </c>
      <c r="AU6184" s="15">
        <v>0</v>
      </c>
      <c r="AV6184" s="15">
        <v>0</v>
      </c>
      <c r="AW6184" s="15">
        <f t="shared" si="1727"/>
        <v>55988</v>
      </c>
    </row>
    <row r="6185" spans="1:49">
      <c r="A6185" s="44" t="s">
        <v>797</v>
      </c>
      <c r="B6185" s="45" t="s">
        <v>1031</v>
      </c>
      <c r="C6185" s="45" t="s">
        <v>1669</v>
      </c>
      <c r="D6185" s="452" t="s">
        <v>3014</v>
      </c>
      <c r="E6185" s="367" t="s">
        <v>1677</v>
      </c>
      <c r="F6185" s="50" t="s">
        <v>1805</v>
      </c>
      <c r="G6185" s="468" t="s">
        <v>3076</v>
      </c>
      <c r="H6185" s="50" t="s">
        <v>2334</v>
      </c>
      <c r="I6185" s="42" t="s">
        <v>25</v>
      </c>
      <c r="U6185" s="15">
        <v>0</v>
      </c>
      <c r="V6185" s="15">
        <v>0</v>
      </c>
      <c r="AH6185" s="15">
        <v>0</v>
      </c>
      <c r="AI6185" s="15">
        <v>0</v>
      </c>
      <c r="AU6185" s="15">
        <v>0</v>
      </c>
      <c r="AV6185" s="15">
        <v>0</v>
      </c>
      <c r="AW6185" s="15">
        <f t="shared" si="1727"/>
        <v>0</v>
      </c>
    </row>
    <row r="6186" spans="1:49" s="52" customFormat="1">
      <c r="A6186" s="41"/>
      <c r="B6186" s="346"/>
      <c r="C6186" s="346"/>
      <c r="D6186" s="369"/>
      <c r="E6186" s="213"/>
      <c r="F6186" s="65"/>
      <c r="G6186" s="65"/>
      <c r="H6186" s="65"/>
      <c r="I6186" s="49" t="s">
        <v>3</v>
      </c>
      <c r="J6186" s="6">
        <f>SUM(J6187)</f>
        <v>0</v>
      </c>
      <c r="K6186" s="6">
        <f t="shared" ref="K6186:AT6187" si="1732">SUM(K6187)</f>
        <v>0</v>
      </c>
      <c r="L6186" s="6">
        <f t="shared" si="1732"/>
        <v>0</v>
      </c>
      <c r="M6186" s="6">
        <f t="shared" si="1732"/>
        <v>0</v>
      </c>
      <c r="N6186" s="6">
        <f t="shared" si="1732"/>
        <v>0</v>
      </c>
      <c r="O6186" s="6">
        <f t="shared" si="1732"/>
        <v>0</v>
      </c>
      <c r="P6186" s="6">
        <f t="shared" si="1732"/>
        <v>0</v>
      </c>
      <c r="Q6186" s="6">
        <f t="shared" si="1732"/>
        <v>0</v>
      </c>
      <c r="R6186" s="6">
        <f t="shared" si="1732"/>
        <v>0</v>
      </c>
      <c r="S6186" s="6">
        <f t="shared" si="1732"/>
        <v>0</v>
      </c>
      <c r="T6186" s="6">
        <f t="shared" si="1732"/>
        <v>0</v>
      </c>
      <c r="U6186" s="6">
        <v>0</v>
      </c>
      <c r="V6186" s="6">
        <v>0</v>
      </c>
      <c r="W6186" s="6">
        <f>SUM(W6187)</f>
        <v>0</v>
      </c>
      <c r="X6186" s="6">
        <f t="shared" si="1732"/>
        <v>0</v>
      </c>
      <c r="Y6186" s="6">
        <f t="shared" si="1732"/>
        <v>0</v>
      </c>
      <c r="Z6186" s="6">
        <f t="shared" si="1732"/>
        <v>0</v>
      </c>
      <c r="AA6186" s="6">
        <f t="shared" si="1732"/>
        <v>0</v>
      </c>
      <c r="AB6186" s="6">
        <f t="shared" si="1732"/>
        <v>0</v>
      </c>
      <c r="AC6186" s="6">
        <f t="shared" si="1732"/>
        <v>0</v>
      </c>
      <c r="AD6186" s="6">
        <f t="shared" si="1732"/>
        <v>0</v>
      </c>
      <c r="AE6186" s="6">
        <f t="shared" si="1732"/>
        <v>0</v>
      </c>
      <c r="AF6186" s="6">
        <f t="shared" si="1732"/>
        <v>0</v>
      </c>
      <c r="AG6186" s="6">
        <f t="shared" si="1732"/>
        <v>0</v>
      </c>
      <c r="AH6186" s="6">
        <v>0</v>
      </c>
      <c r="AI6186" s="6">
        <v>0</v>
      </c>
      <c r="AJ6186" s="6">
        <f>SUM(AJ6187)</f>
        <v>0</v>
      </c>
      <c r="AK6186" s="6">
        <f t="shared" si="1732"/>
        <v>0</v>
      </c>
      <c r="AL6186" s="6">
        <f t="shared" si="1732"/>
        <v>0</v>
      </c>
      <c r="AM6186" s="6">
        <f t="shared" si="1732"/>
        <v>0</v>
      </c>
      <c r="AN6186" s="6">
        <f t="shared" si="1732"/>
        <v>0</v>
      </c>
      <c r="AO6186" s="6">
        <f t="shared" si="1732"/>
        <v>0</v>
      </c>
      <c r="AP6186" s="6">
        <f t="shared" si="1732"/>
        <v>0</v>
      </c>
      <c r="AQ6186" s="6">
        <f t="shared" si="1732"/>
        <v>0</v>
      </c>
      <c r="AR6186" s="6">
        <f t="shared" si="1732"/>
        <v>0</v>
      </c>
      <c r="AS6186" s="6">
        <f t="shared" si="1732"/>
        <v>0</v>
      </c>
      <c r="AT6186" s="6">
        <f t="shared" si="1732"/>
        <v>0</v>
      </c>
      <c r="AU6186" s="6">
        <v>0</v>
      </c>
      <c r="AV6186" s="6">
        <v>0</v>
      </c>
      <c r="AW6186" s="6">
        <f t="shared" si="1727"/>
        <v>0</v>
      </c>
    </row>
    <row r="6187" spans="1:49" s="52" customFormat="1">
      <c r="A6187" s="44" t="s">
        <v>797</v>
      </c>
      <c r="B6187" s="45" t="s">
        <v>1031</v>
      </c>
      <c r="C6187" s="45" t="s">
        <v>1669</v>
      </c>
      <c r="D6187" s="452" t="s">
        <v>3014</v>
      </c>
      <c r="E6187" s="213" t="s">
        <v>833</v>
      </c>
      <c r="F6187" s="65"/>
      <c r="G6187" s="65"/>
      <c r="H6187" s="65"/>
      <c r="I6187" s="53" t="s">
        <v>1</v>
      </c>
      <c r="J6187" s="200">
        <f>SUM(J6188)</f>
        <v>0</v>
      </c>
      <c r="K6187" s="200">
        <f t="shared" si="1732"/>
        <v>0</v>
      </c>
      <c r="L6187" s="200">
        <f t="shared" si="1732"/>
        <v>0</v>
      </c>
      <c r="M6187" s="200">
        <f t="shared" si="1732"/>
        <v>0</v>
      </c>
      <c r="N6187" s="200">
        <f t="shared" si="1732"/>
        <v>0</v>
      </c>
      <c r="O6187" s="200">
        <f t="shared" si="1732"/>
        <v>0</v>
      </c>
      <c r="P6187" s="200">
        <f t="shared" si="1732"/>
        <v>0</v>
      </c>
      <c r="Q6187" s="200">
        <f t="shared" si="1732"/>
        <v>0</v>
      </c>
      <c r="R6187" s="200">
        <f t="shared" si="1732"/>
        <v>0</v>
      </c>
      <c r="S6187" s="200">
        <f t="shared" si="1732"/>
        <v>0</v>
      </c>
      <c r="T6187" s="200">
        <f t="shared" si="1732"/>
        <v>0</v>
      </c>
      <c r="U6187" s="200">
        <v>0</v>
      </c>
      <c r="V6187" s="200">
        <v>0</v>
      </c>
      <c r="W6187" s="200">
        <f>SUM(W6188)</f>
        <v>0</v>
      </c>
      <c r="X6187" s="200">
        <f t="shared" si="1732"/>
        <v>0</v>
      </c>
      <c r="Y6187" s="200">
        <f t="shared" si="1732"/>
        <v>0</v>
      </c>
      <c r="Z6187" s="200">
        <f t="shared" si="1732"/>
        <v>0</v>
      </c>
      <c r="AA6187" s="200">
        <f t="shared" si="1732"/>
        <v>0</v>
      </c>
      <c r="AB6187" s="200">
        <f t="shared" si="1732"/>
        <v>0</v>
      </c>
      <c r="AC6187" s="200">
        <f t="shared" si="1732"/>
        <v>0</v>
      </c>
      <c r="AD6187" s="200">
        <f t="shared" si="1732"/>
        <v>0</v>
      </c>
      <c r="AE6187" s="200">
        <f t="shared" si="1732"/>
        <v>0</v>
      </c>
      <c r="AF6187" s="200">
        <f t="shared" si="1732"/>
        <v>0</v>
      </c>
      <c r="AG6187" s="200">
        <f t="shared" si="1732"/>
        <v>0</v>
      </c>
      <c r="AH6187" s="200">
        <v>0</v>
      </c>
      <c r="AI6187" s="200">
        <v>0</v>
      </c>
      <c r="AJ6187" s="200">
        <f>SUM(AJ6188)</f>
        <v>0</v>
      </c>
      <c r="AK6187" s="200">
        <f t="shared" si="1732"/>
        <v>0</v>
      </c>
      <c r="AL6187" s="200">
        <f t="shared" si="1732"/>
        <v>0</v>
      </c>
      <c r="AM6187" s="200">
        <f t="shared" si="1732"/>
        <v>0</v>
      </c>
      <c r="AN6187" s="200">
        <f t="shared" si="1732"/>
        <v>0</v>
      </c>
      <c r="AO6187" s="200">
        <f t="shared" si="1732"/>
        <v>0</v>
      </c>
      <c r="AP6187" s="200">
        <f t="shared" si="1732"/>
        <v>0</v>
      </c>
      <c r="AQ6187" s="200">
        <f t="shared" si="1732"/>
        <v>0</v>
      </c>
      <c r="AR6187" s="200">
        <f t="shared" si="1732"/>
        <v>0</v>
      </c>
      <c r="AS6187" s="200">
        <f t="shared" si="1732"/>
        <v>0</v>
      </c>
      <c r="AT6187" s="200">
        <f t="shared" si="1732"/>
        <v>0</v>
      </c>
      <c r="AU6187" s="200">
        <v>0</v>
      </c>
      <c r="AV6187" s="200">
        <v>0</v>
      </c>
      <c r="AW6187" s="200">
        <f t="shared" si="1727"/>
        <v>0</v>
      </c>
    </row>
    <row r="6188" spans="1:49" s="59" customFormat="1">
      <c r="A6188" s="44" t="s">
        <v>797</v>
      </c>
      <c r="B6188" s="45" t="s">
        <v>1031</v>
      </c>
      <c r="C6188" s="45" t="s">
        <v>1669</v>
      </c>
      <c r="D6188" s="452" t="s">
        <v>3014</v>
      </c>
      <c r="E6188" s="57" t="s">
        <v>1517</v>
      </c>
      <c r="F6188" s="58"/>
      <c r="G6188" s="468" t="s">
        <v>3076</v>
      </c>
      <c r="H6188" s="50" t="s">
        <v>2334</v>
      </c>
      <c r="I6188" s="188" t="s">
        <v>2584</v>
      </c>
      <c r="J6188" s="13"/>
      <c r="K6188" s="13"/>
      <c r="L6188" s="13"/>
      <c r="M6188" s="13"/>
      <c r="N6188" s="13"/>
      <c r="O6188" s="13"/>
      <c r="P6188" s="13"/>
      <c r="Q6188" s="13"/>
      <c r="R6188" s="13"/>
      <c r="S6188" s="13"/>
      <c r="T6188" s="13"/>
      <c r="U6188" s="13">
        <v>0</v>
      </c>
      <c r="V6188" s="13">
        <v>0</v>
      </c>
      <c r="W6188" s="13"/>
      <c r="X6188" s="13"/>
      <c r="Y6188" s="13"/>
      <c r="Z6188" s="13"/>
      <c r="AA6188" s="13"/>
      <c r="AB6188" s="13"/>
      <c r="AC6188" s="13"/>
      <c r="AD6188" s="13"/>
      <c r="AE6188" s="13"/>
      <c r="AF6188" s="13"/>
      <c r="AG6188" s="13"/>
      <c r="AH6188" s="13">
        <v>0</v>
      </c>
      <c r="AI6188" s="13">
        <v>0</v>
      </c>
      <c r="AJ6188" s="13"/>
      <c r="AK6188" s="13"/>
      <c r="AL6188" s="13"/>
      <c r="AM6188" s="13"/>
      <c r="AN6188" s="13"/>
      <c r="AO6188" s="13"/>
      <c r="AP6188" s="13"/>
      <c r="AQ6188" s="13"/>
      <c r="AR6188" s="13"/>
      <c r="AS6188" s="13"/>
      <c r="AT6188" s="13"/>
      <c r="AU6188" s="13">
        <v>0</v>
      </c>
      <c r="AV6188" s="13">
        <v>0</v>
      </c>
      <c r="AW6188" s="13">
        <f t="shared" si="1727"/>
        <v>0</v>
      </c>
    </row>
    <row r="6189" spans="1:49">
      <c r="A6189" s="44"/>
      <c r="B6189" s="45"/>
      <c r="C6189" s="45"/>
      <c r="D6189" s="45"/>
      <c r="E6189" s="367"/>
      <c r="F6189" s="50"/>
      <c r="G6189" s="50"/>
      <c r="H6189" s="50"/>
      <c r="I6189" s="49" t="s">
        <v>1157</v>
      </c>
      <c r="J6189" s="6">
        <f>SUM(J6190)</f>
        <v>55000</v>
      </c>
      <c r="K6189" s="6">
        <f t="shared" ref="K6189:AT6189" si="1733">SUM(K6190)</f>
        <v>6500</v>
      </c>
      <c r="L6189" s="6">
        <f t="shared" si="1733"/>
        <v>0</v>
      </c>
      <c r="M6189" s="6">
        <f t="shared" si="1733"/>
        <v>0</v>
      </c>
      <c r="N6189" s="6">
        <f t="shared" si="1733"/>
        <v>5000</v>
      </c>
      <c r="O6189" s="6">
        <f t="shared" si="1733"/>
        <v>0</v>
      </c>
      <c r="P6189" s="6">
        <f t="shared" si="1733"/>
        <v>0</v>
      </c>
      <c r="Q6189" s="6">
        <f t="shared" si="1733"/>
        <v>0</v>
      </c>
      <c r="R6189" s="6">
        <f t="shared" si="1733"/>
        <v>0</v>
      </c>
      <c r="S6189" s="6">
        <f t="shared" si="1733"/>
        <v>0</v>
      </c>
      <c r="T6189" s="6">
        <f t="shared" si="1733"/>
        <v>0</v>
      </c>
      <c r="U6189" s="6">
        <v>11500</v>
      </c>
      <c r="V6189" s="6">
        <v>43500</v>
      </c>
      <c r="W6189" s="6">
        <f>SUM(W6190)</f>
        <v>0</v>
      </c>
      <c r="X6189" s="6">
        <f t="shared" si="1733"/>
        <v>0</v>
      </c>
      <c r="Y6189" s="6">
        <f t="shared" si="1733"/>
        <v>0</v>
      </c>
      <c r="Z6189" s="6">
        <f t="shared" si="1733"/>
        <v>0</v>
      </c>
      <c r="AA6189" s="6">
        <f t="shared" si="1733"/>
        <v>0</v>
      </c>
      <c r="AB6189" s="6">
        <f t="shared" si="1733"/>
        <v>0</v>
      </c>
      <c r="AC6189" s="6">
        <f t="shared" si="1733"/>
        <v>0</v>
      </c>
      <c r="AD6189" s="6">
        <f t="shared" si="1733"/>
        <v>0</v>
      </c>
      <c r="AE6189" s="6">
        <f t="shared" si="1733"/>
        <v>0</v>
      </c>
      <c r="AF6189" s="6">
        <f t="shared" si="1733"/>
        <v>0</v>
      </c>
      <c r="AG6189" s="6">
        <f t="shared" si="1733"/>
        <v>0</v>
      </c>
      <c r="AH6189" s="6">
        <v>0</v>
      </c>
      <c r="AI6189" s="6">
        <v>0</v>
      </c>
      <c r="AJ6189" s="6">
        <f>SUM(AJ6190)</f>
        <v>9000</v>
      </c>
      <c r="AK6189" s="6">
        <f t="shared" si="1733"/>
        <v>0</v>
      </c>
      <c r="AL6189" s="6">
        <f t="shared" si="1733"/>
        <v>0</v>
      </c>
      <c r="AM6189" s="6">
        <f t="shared" si="1733"/>
        <v>0</v>
      </c>
      <c r="AN6189" s="6">
        <f t="shared" si="1733"/>
        <v>0</v>
      </c>
      <c r="AO6189" s="6">
        <f t="shared" si="1733"/>
        <v>0</v>
      </c>
      <c r="AP6189" s="6">
        <f t="shared" si="1733"/>
        <v>9000</v>
      </c>
      <c r="AQ6189" s="6">
        <f t="shared" si="1733"/>
        <v>0</v>
      </c>
      <c r="AR6189" s="6">
        <f t="shared" si="1733"/>
        <v>0</v>
      </c>
      <c r="AS6189" s="6">
        <f t="shared" si="1733"/>
        <v>0</v>
      </c>
      <c r="AT6189" s="6">
        <f t="shared" si="1733"/>
        <v>0</v>
      </c>
      <c r="AU6189" s="6">
        <v>9000</v>
      </c>
      <c r="AV6189" s="6">
        <v>0</v>
      </c>
      <c r="AW6189" s="6">
        <f t="shared" si="1727"/>
        <v>20500</v>
      </c>
    </row>
    <row r="6190" spans="1:49">
      <c r="A6190" s="44" t="s">
        <v>797</v>
      </c>
      <c r="B6190" s="45" t="s">
        <v>1031</v>
      </c>
      <c r="C6190" s="45" t="s">
        <v>1669</v>
      </c>
      <c r="D6190" s="452" t="s">
        <v>3014</v>
      </c>
      <c r="E6190" s="213" t="s">
        <v>1402</v>
      </c>
      <c r="F6190" s="65"/>
      <c r="G6190" s="65"/>
      <c r="H6190" s="65"/>
      <c r="I6190" s="260" t="s">
        <v>1158</v>
      </c>
      <c r="J6190" s="9">
        <f>SUM(J6191:J6192)</f>
        <v>55000</v>
      </c>
      <c r="K6190" s="9">
        <f t="shared" ref="K6190:T6190" si="1734">SUM(K6191:K6192)</f>
        <v>6500</v>
      </c>
      <c r="L6190" s="9">
        <f t="shared" si="1734"/>
        <v>0</v>
      </c>
      <c r="M6190" s="9">
        <f t="shared" si="1734"/>
        <v>0</v>
      </c>
      <c r="N6190" s="9">
        <f t="shared" si="1734"/>
        <v>5000</v>
      </c>
      <c r="O6190" s="9">
        <f t="shared" si="1734"/>
        <v>0</v>
      </c>
      <c r="P6190" s="9">
        <f t="shared" si="1734"/>
        <v>0</v>
      </c>
      <c r="Q6190" s="9">
        <f t="shared" si="1734"/>
        <v>0</v>
      </c>
      <c r="R6190" s="9">
        <f t="shared" si="1734"/>
        <v>0</v>
      </c>
      <c r="S6190" s="9">
        <f t="shared" si="1734"/>
        <v>0</v>
      </c>
      <c r="T6190" s="9">
        <f t="shared" si="1734"/>
        <v>0</v>
      </c>
      <c r="U6190" s="9">
        <v>11500</v>
      </c>
      <c r="V6190" s="9">
        <v>43500</v>
      </c>
      <c r="W6190" s="9">
        <f>SUM(W6191:W6192)</f>
        <v>0</v>
      </c>
      <c r="X6190" s="9">
        <f t="shared" ref="X6190:AG6190" si="1735">SUM(X6191:X6192)</f>
        <v>0</v>
      </c>
      <c r="Y6190" s="9">
        <f t="shared" si="1735"/>
        <v>0</v>
      </c>
      <c r="Z6190" s="9">
        <f t="shared" si="1735"/>
        <v>0</v>
      </c>
      <c r="AA6190" s="9">
        <f t="shared" si="1735"/>
        <v>0</v>
      </c>
      <c r="AB6190" s="9">
        <f t="shared" si="1735"/>
        <v>0</v>
      </c>
      <c r="AC6190" s="9">
        <f t="shared" si="1735"/>
        <v>0</v>
      </c>
      <c r="AD6190" s="9">
        <f t="shared" si="1735"/>
        <v>0</v>
      </c>
      <c r="AE6190" s="9">
        <f t="shared" si="1735"/>
        <v>0</v>
      </c>
      <c r="AF6190" s="9">
        <f t="shared" si="1735"/>
        <v>0</v>
      </c>
      <c r="AG6190" s="9">
        <f t="shared" si="1735"/>
        <v>0</v>
      </c>
      <c r="AH6190" s="9">
        <v>0</v>
      </c>
      <c r="AI6190" s="9">
        <v>0</v>
      </c>
      <c r="AJ6190" s="9">
        <f>SUM(AJ6191:AJ6192)</f>
        <v>9000</v>
      </c>
      <c r="AK6190" s="9">
        <f t="shared" ref="AK6190:AT6190" si="1736">SUM(AK6191:AK6192)</f>
        <v>0</v>
      </c>
      <c r="AL6190" s="9">
        <f t="shared" si="1736"/>
        <v>0</v>
      </c>
      <c r="AM6190" s="9">
        <f t="shared" si="1736"/>
        <v>0</v>
      </c>
      <c r="AN6190" s="9">
        <f t="shared" si="1736"/>
        <v>0</v>
      </c>
      <c r="AO6190" s="9">
        <f t="shared" si="1736"/>
        <v>0</v>
      </c>
      <c r="AP6190" s="9">
        <f t="shared" si="1736"/>
        <v>9000</v>
      </c>
      <c r="AQ6190" s="9">
        <f t="shared" si="1736"/>
        <v>0</v>
      </c>
      <c r="AR6190" s="9">
        <f t="shared" si="1736"/>
        <v>0</v>
      </c>
      <c r="AS6190" s="9">
        <f t="shared" si="1736"/>
        <v>0</v>
      </c>
      <c r="AT6190" s="9">
        <f t="shared" si="1736"/>
        <v>0</v>
      </c>
      <c r="AU6190" s="9">
        <v>9000</v>
      </c>
      <c r="AV6190" s="9">
        <v>0</v>
      </c>
      <c r="AW6190" s="9">
        <f t="shared" si="1727"/>
        <v>20500</v>
      </c>
    </row>
    <row r="6191" spans="1:49">
      <c r="A6191" s="44" t="s">
        <v>797</v>
      </c>
      <c r="B6191" s="45" t="s">
        <v>1031</v>
      </c>
      <c r="C6191" s="45" t="s">
        <v>1669</v>
      </c>
      <c r="D6191" s="452" t="s">
        <v>3014</v>
      </c>
      <c r="E6191" s="367" t="s">
        <v>1409</v>
      </c>
      <c r="F6191" s="50"/>
      <c r="G6191" s="468" t="s">
        <v>3076</v>
      </c>
      <c r="H6191" s="50" t="s">
        <v>2334</v>
      </c>
      <c r="I6191" s="42" t="s">
        <v>1518</v>
      </c>
      <c r="J6191" s="15">
        <v>55000</v>
      </c>
      <c r="K6191" s="15">
        <v>6500</v>
      </c>
      <c r="N6191" s="15">
        <v>5000</v>
      </c>
      <c r="U6191" s="15">
        <v>11500</v>
      </c>
      <c r="V6191" s="15">
        <v>43500</v>
      </c>
      <c r="AH6191" s="15">
        <v>0</v>
      </c>
      <c r="AI6191" s="15">
        <v>0</v>
      </c>
      <c r="AU6191" s="15">
        <v>0</v>
      </c>
      <c r="AV6191" s="15">
        <v>0</v>
      </c>
      <c r="AW6191" s="15">
        <f t="shared" si="1727"/>
        <v>11500</v>
      </c>
    </row>
    <row r="6192" spans="1:49" s="505" customFormat="1">
      <c r="A6192" s="478" t="s">
        <v>797</v>
      </c>
      <c r="B6192" s="479" t="s">
        <v>1031</v>
      </c>
      <c r="C6192" s="479" t="s">
        <v>1669</v>
      </c>
      <c r="D6192" s="480" t="s">
        <v>3014</v>
      </c>
      <c r="E6192" s="481" t="s">
        <v>1367</v>
      </c>
      <c r="F6192" s="482"/>
      <c r="G6192" s="483" t="s">
        <v>3076</v>
      </c>
      <c r="H6192" s="482" t="s">
        <v>2334</v>
      </c>
      <c r="I6192" s="504" t="s">
        <v>1400</v>
      </c>
      <c r="J6192" s="496"/>
      <c r="K6192" s="496"/>
      <c r="L6192" s="496"/>
      <c r="M6192" s="496"/>
      <c r="N6192" s="496"/>
      <c r="O6192" s="496"/>
      <c r="P6192" s="496"/>
      <c r="Q6192" s="496"/>
      <c r="R6192" s="496"/>
      <c r="S6192" s="496"/>
      <c r="T6192" s="496"/>
      <c r="U6192" s="496">
        <v>0</v>
      </c>
      <c r="V6192" s="496">
        <v>0</v>
      </c>
      <c r="W6192" s="496"/>
      <c r="X6192" s="496"/>
      <c r="Y6192" s="496"/>
      <c r="Z6192" s="496"/>
      <c r="AA6192" s="496"/>
      <c r="AB6192" s="496"/>
      <c r="AC6192" s="496"/>
      <c r="AD6192" s="496"/>
      <c r="AE6192" s="496"/>
      <c r="AF6192" s="496"/>
      <c r="AG6192" s="496"/>
      <c r="AH6192" s="496">
        <v>0</v>
      </c>
      <c r="AI6192" s="496">
        <v>0</v>
      </c>
      <c r="AJ6192" s="496">
        <v>9000</v>
      </c>
      <c r="AK6192" s="496"/>
      <c r="AL6192" s="496"/>
      <c r="AM6192" s="496"/>
      <c r="AN6192" s="496"/>
      <c r="AO6192" s="496"/>
      <c r="AP6192" s="496">
        <v>9000</v>
      </c>
      <c r="AQ6192" s="496"/>
      <c r="AR6192" s="496"/>
      <c r="AS6192" s="496"/>
      <c r="AT6192" s="496"/>
      <c r="AU6192" s="496">
        <v>9000</v>
      </c>
      <c r="AV6192" s="496">
        <v>0</v>
      </c>
      <c r="AW6192" s="496">
        <f t="shared" si="1727"/>
        <v>9000</v>
      </c>
    </row>
    <row r="6193" spans="1:49">
      <c r="A6193" s="44"/>
      <c r="B6193" s="45"/>
      <c r="C6193" s="45"/>
      <c r="D6193" s="45"/>
      <c r="E6193" s="531"/>
      <c r="F6193" s="50"/>
      <c r="G6193" s="50"/>
      <c r="H6193" s="50"/>
      <c r="I6193" s="42"/>
      <c r="U6193" s="15">
        <v>0</v>
      </c>
      <c r="V6193" s="15">
        <v>0</v>
      </c>
      <c r="AH6193" s="15">
        <v>0</v>
      </c>
      <c r="AI6193" s="15">
        <v>0</v>
      </c>
      <c r="AU6193" s="15">
        <v>0</v>
      </c>
      <c r="AV6193" s="15">
        <v>0</v>
      </c>
      <c r="AW6193" s="15">
        <f t="shared" si="1727"/>
        <v>0</v>
      </c>
    </row>
    <row r="6194" spans="1:49">
      <c r="A6194" s="44"/>
      <c r="B6194" s="45"/>
      <c r="C6194" s="45"/>
      <c r="D6194" s="45"/>
      <c r="E6194" s="531"/>
      <c r="F6194" s="50"/>
      <c r="G6194" s="50"/>
      <c r="H6194" s="50"/>
      <c r="I6194" s="49" t="s">
        <v>1631</v>
      </c>
      <c r="J6194" s="12">
        <f>SUM(J6164,J6189,J6186)</f>
        <v>135500</v>
      </c>
      <c r="K6194" s="12">
        <f t="shared" ref="K6194:AT6194" si="1737">SUM(K6164,K6189,K6186)</f>
        <v>16601</v>
      </c>
      <c r="L6194" s="12">
        <f t="shared" si="1737"/>
        <v>0</v>
      </c>
      <c r="M6194" s="12">
        <f t="shared" si="1737"/>
        <v>0</v>
      </c>
      <c r="N6194" s="12">
        <f t="shared" si="1737"/>
        <v>31075</v>
      </c>
      <c r="O6194" s="12">
        <f t="shared" si="1737"/>
        <v>0</v>
      </c>
      <c r="P6194" s="12">
        <f t="shared" si="1737"/>
        <v>12050</v>
      </c>
      <c r="Q6194" s="12">
        <f t="shared" si="1737"/>
        <v>1329</v>
      </c>
      <c r="R6194" s="12">
        <f t="shared" si="1737"/>
        <v>3534</v>
      </c>
      <c r="S6194" s="12">
        <f t="shared" si="1737"/>
        <v>3970</v>
      </c>
      <c r="T6194" s="12">
        <f t="shared" si="1737"/>
        <v>1269</v>
      </c>
      <c r="U6194" s="12">
        <v>69828</v>
      </c>
      <c r="V6194" s="12">
        <v>65672</v>
      </c>
      <c r="W6194" s="12">
        <f>SUM(W6164,W6189,W6186)</f>
        <v>0</v>
      </c>
      <c r="X6194" s="12">
        <f t="shared" si="1737"/>
        <v>0</v>
      </c>
      <c r="Y6194" s="12">
        <f t="shared" si="1737"/>
        <v>0</v>
      </c>
      <c r="Z6194" s="12">
        <f t="shared" si="1737"/>
        <v>0</v>
      </c>
      <c r="AA6194" s="12">
        <f t="shared" si="1737"/>
        <v>0</v>
      </c>
      <c r="AB6194" s="12">
        <f t="shared" si="1737"/>
        <v>0</v>
      </c>
      <c r="AC6194" s="12">
        <f t="shared" si="1737"/>
        <v>0</v>
      </c>
      <c r="AD6194" s="12">
        <f t="shared" si="1737"/>
        <v>0</v>
      </c>
      <c r="AE6194" s="12">
        <f t="shared" si="1737"/>
        <v>0</v>
      </c>
      <c r="AF6194" s="12">
        <f t="shared" si="1737"/>
        <v>0</v>
      </c>
      <c r="AG6194" s="12">
        <f t="shared" si="1737"/>
        <v>0</v>
      </c>
      <c r="AH6194" s="12">
        <v>0</v>
      </c>
      <c r="AI6194" s="12">
        <v>0</v>
      </c>
      <c r="AJ6194" s="12">
        <f>SUM(AJ6164,AJ6189,AJ6186)</f>
        <v>9000</v>
      </c>
      <c r="AK6194" s="12">
        <f t="shared" si="1737"/>
        <v>0</v>
      </c>
      <c r="AL6194" s="12">
        <f t="shared" si="1737"/>
        <v>0</v>
      </c>
      <c r="AM6194" s="12">
        <f t="shared" si="1737"/>
        <v>0</v>
      </c>
      <c r="AN6194" s="12">
        <f t="shared" si="1737"/>
        <v>0</v>
      </c>
      <c r="AO6194" s="12">
        <f t="shared" si="1737"/>
        <v>0</v>
      </c>
      <c r="AP6194" s="12">
        <f t="shared" si="1737"/>
        <v>9000</v>
      </c>
      <c r="AQ6194" s="12">
        <f t="shared" si="1737"/>
        <v>0</v>
      </c>
      <c r="AR6194" s="12">
        <f t="shared" si="1737"/>
        <v>0</v>
      </c>
      <c r="AS6194" s="12">
        <f t="shared" si="1737"/>
        <v>0</v>
      </c>
      <c r="AT6194" s="12">
        <f t="shared" si="1737"/>
        <v>0</v>
      </c>
      <c r="AU6194" s="12">
        <v>9000</v>
      </c>
      <c r="AV6194" s="12">
        <v>0</v>
      </c>
      <c r="AW6194" s="12">
        <f t="shared" si="1727"/>
        <v>78828</v>
      </c>
    </row>
    <row r="6195" spans="1:49">
      <c r="A6195" s="44"/>
      <c r="B6195" s="45"/>
      <c r="C6195" s="45"/>
      <c r="D6195" s="45"/>
      <c r="E6195" s="531"/>
      <c r="F6195" s="50"/>
      <c r="G6195" s="50"/>
      <c r="H6195" s="50"/>
      <c r="I6195" s="53"/>
    </row>
    <row r="6196" spans="1:49">
      <c r="A6196" s="44"/>
      <c r="B6196" s="45"/>
      <c r="C6196" s="45"/>
      <c r="D6196" s="45"/>
      <c r="E6196" s="531"/>
      <c r="F6196" s="50"/>
      <c r="G6196" s="50"/>
      <c r="H6196" s="50"/>
      <c r="I6196" s="146" t="s">
        <v>970</v>
      </c>
      <c r="J6196" s="29"/>
      <c r="K6196" s="29"/>
      <c r="L6196" s="29"/>
      <c r="M6196" s="29"/>
      <c r="N6196" s="29"/>
      <c r="O6196" s="29"/>
      <c r="P6196" s="29"/>
      <c r="Q6196" s="29"/>
      <c r="R6196" s="29"/>
      <c r="S6196" s="29"/>
      <c r="T6196" s="29"/>
      <c r="U6196" s="29"/>
      <c r="V6196" s="29"/>
      <c r="W6196" s="29"/>
      <c r="X6196" s="29"/>
      <c r="Y6196" s="29"/>
      <c r="Z6196" s="29"/>
      <c r="AA6196" s="29"/>
      <c r="AB6196" s="29"/>
      <c r="AC6196" s="29"/>
      <c r="AD6196" s="29"/>
      <c r="AE6196" s="29"/>
      <c r="AF6196" s="29"/>
      <c r="AG6196" s="29"/>
      <c r="AH6196" s="29"/>
      <c r="AI6196" s="29"/>
      <c r="AJ6196" s="29"/>
      <c r="AK6196" s="29"/>
      <c r="AL6196" s="29"/>
      <c r="AM6196" s="29"/>
      <c r="AN6196" s="29"/>
      <c r="AO6196" s="29"/>
      <c r="AP6196" s="29"/>
      <c r="AQ6196" s="29"/>
      <c r="AR6196" s="29"/>
      <c r="AS6196" s="29"/>
      <c r="AT6196" s="29"/>
      <c r="AU6196" s="29"/>
      <c r="AV6196" s="29"/>
      <c r="AW6196" s="29"/>
    </row>
    <row r="6197" spans="1:49" ht="13.5" thickBot="1">
      <c r="A6197" s="48"/>
      <c r="B6197" s="42"/>
      <c r="C6197" s="42"/>
      <c r="D6197" s="42"/>
      <c r="E6197" s="531"/>
      <c r="F6197" s="50"/>
      <c r="G6197" s="50"/>
      <c r="H6197" s="50"/>
      <c r="I6197" s="146"/>
      <c r="J6197" s="29"/>
      <c r="K6197" s="29"/>
      <c r="L6197" s="29"/>
      <c r="M6197" s="29"/>
      <c r="N6197" s="29"/>
      <c r="O6197" s="29"/>
      <c r="P6197" s="29"/>
      <c r="Q6197" s="29"/>
      <c r="R6197" s="29"/>
      <c r="S6197" s="29"/>
      <c r="T6197" s="29"/>
      <c r="U6197" s="29"/>
      <c r="V6197" s="29"/>
      <c r="W6197" s="29"/>
      <c r="X6197" s="29"/>
      <c r="Y6197" s="29"/>
      <c r="Z6197" s="29"/>
      <c r="AA6197" s="29"/>
      <c r="AB6197" s="29"/>
      <c r="AC6197" s="29"/>
      <c r="AD6197" s="29"/>
      <c r="AE6197" s="29"/>
      <c r="AF6197" s="29"/>
      <c r="AG6197" s="29"/>
      <c r="AH6197" s="29"/>
      <c r="AI6197" s="29"/>
      <c r="AJ6197" s="29"/>
      <c r="AK6197" s="29"/>
      <c r="AL6197" s="29"/>
      <c r="AM6197" s="29"/>
      <c r="AN6197" s="29"/>
      <c r="AO6197" s="29"/>
      <c r="AP6197" s="29"/>
      <c r="AQ6197" s="29"/>
      <c r="AR6197" s="29"/>
      <c r="AS6197" s="29"/>
      <c r="AT6197" s="29"/>
      <c r="AU6197" s="29"/>
      <c r="AV6197" s="29"/>
      <c r="AW6197" s="29"/>
    </row>
    <row r="6198" spans="1:49" ht="35.25" customHeight="1" thickTop="1" thickBot="1">
      <c r="A6198" s="48"/>
      <c r="B6198" s="42"/>
      <c r="C6198" s="42"/>
      <c r="D6198" s="42"/>
      <c r="E6198" s="531"/>
      <c r="F6198" s="50"/>
      <c r="G6198" s="50"/>
      <c r="H6198" s="50"/>
      <c r="I6198" s="5" t="s">
        <v>2331</v>
      </c>
      <c r="J6198" s="364" t="s">
        <v>2891</v>
      </c>
      <c r="K6198" s="364" t="s">
        <v>2879</v>
      </c>
      <c r="L6198" s="364" t="s">
        <v>2880</v>
      </c>
      <c r="M6198" s="364" t="s">
        <v>2881</v>
      </c>
      <c r="N6198" s="364" t="s">
        <v>2882</v>
      </c>
      <c r="O6198" s="364" t="s">
        <v>2883</v>
      </c>
      <c r="P6198" s="364" t="s">
        <v>2884</v>
      </c>
      <c r="Q6198" s="364" t="s">
        <v>2885</v>
      </c>
      <c r="R6198" s="364" t="s">
        <v>2886</v>
      </c>
      <c r="S6198" s="364" t="s">
        <v>2887</v>
      </c>
      <c r="T6198" s="364" t="s">
        <v>2888</v>
      </c>
      <c r="U6198" s="364" t="s">
        <v>2889</v>
      </c>
      <c r="V6198" s="364" t="s">
        <v>2890</v>
      </c>
      <c r="W6198" s="365" t="s">
        <v>2893</v>
      </c>
      <c r="X6198" s="365" t="s">
        <v>2879</v>
      </c>
      <c r="Y6198" s="365" t="s">
        <v>2880</v>
      </c>
      <c r="Z6198" s="365" t="s">
        <v>2881</v>
      </c>
      <c r="AA6198" s="365" t="s">
        <v>2882</v>
      </c>
      <c r="AB6198" s="365" t="s">
        <v>2883</v>
      </c>
      <c r="AC6198" s="365" t="s">
        <v>2884</v>
      </c>
      <c r="AD6198" s="365" t="s">
        <v>2885</v>
      </c>
      <c r="AE6198" s="365" t="s">
        <v>2886</v>
      </c>
      <c r="AF6198" s="365" t="s">
        <v>2887</v>
      </c>
      <c r="AG6198" s="365" t="s">
        <v>2888</v>
      </c>
      <c r="AH6198" s="365" t="s">
        <v>2889</v>
      </c>
      <c r="AI6198" s="365" t="s">
        <v>2890</v>
      </c>
      <c r="AJ6198" s="366" t="s">
        <v>2892</v>
      </c>
      <c r="AK6198" s="366" t="s">
        <v>2879</v>
      </c>
      <c r="AL6198" s="366" t="s">
        <v>2880</v>
      </c>
      <c r="AM6198" s="366" t="s">
        <v>2881</v>
      </c>
      <c r="AN6198" s="366" t="s">
        <v>2882</v>
      </c>
      <c r="AO6198" s="366" t="s">
        <v>2883</v>
      </c>
      <c r="AP6198" s="366" t="s">
        <v>2884</v>
      </c>
      <c r="AQ6198" s="366" t="s">
        <v>2885</v>
      </c>
      <c r="AR6198" s="366" t="s">
        <v>2886</v>
      </c>
      <c r="AS6198" s="366" t="s">
        <v>2887</v>
      </c>
      <c r="AT6198" s="366" t="s">
        <v>2888</v>
      </c>
      <c r="AU6198" s="366" t="s">
        <v>2889</v>
      </c>
      <c r="AV6198" s="366" t="s">
        <v>2890</v>
      </c>
      <c r="AW6198" s="368" t="s">
        <v>2895</v>
      </c>
    </row>
    <row r="6199" spans="1:49">
      <c r="A6199" s="48"/>
      <c r="B6199" s="42"/>
      <c r="C6199" s="42"/>
      <c r="D6199" s="42"/>
      <c r="E6199" s="531"/>
      <c r="F6199" s="50"/>
      <c r="G6199" s="50"/>
      <c r="H6199" s="50"/>
      <c r="I6199" s="34"/>
      <c r="J6199" s="202" t="s">
        <v>1224</v>
      </c>
      <c r="K6199" s="202">
        <v>1</v>
      </c>
      <c r="L6199" s="202">
        <v>2</v>
      </c>
      <c r="M6199" s="202">
        <v>3</v>
      </c>
      <c r="N6199" s="202">
        <v>4</v>
      </c>
      <c r="O6199" s="202">
        <v>5</v>
      </c>
      <c r="P6199" s="202">
        <v>6</v>
      </c>
      <c r="Q6199" s="202">
        <v>7</v>
      </c>
      <c r="R6199" s="202">
        <v>8</v>
      </c>
      <c r="S6199" s="202">
        <v>9</v>
      </c>
      <c r="T6199" s="202">
        <v>10</v>
      </c>
      <c r="U6199" s="202">
        <v>13</v>
      </c>
      <c r="V6199" s="202">
        <v>14</v>
      </c>
      <c r="W6199" s="202" t="s">
        <v>1224</v>
      </c>
      <c r="X6199" s="202">
        <v>1</v>
      </c>
      <c r="Y6199" s="202">
        <v>2</v>
      </c>
      <c r="Z6199" s="202">
        <v>3</v>
      </c>
      <c r="AA6199" s="202">
        <v>4</v>
      </c>
      <c r="AB6199" s="202">
        <v>5</v>
      </c>
      <c r="AC6199" s="202">
        <v>6</v>
      </c>
      <c r="AD6199" s="202">
        <v>7</v>
      </c>
      <c r="AE6199" s="202">
        <v>8</v>
      </c>
      <c r="AF6199" s="202">
        <v>9</v>
      </c>
      <c r="AG6199" s="202">
        <v>10</v>
      </c>
      <c r="AH6199" s="202">
        <v>13</v>
      </c>
      <c r="AI6199" s="202">
        <v>14</v>
      </c>
      <c r="AJ6199" s="202" t="s">
        <v>1224</v>
      </c>
      <c r="AK6199" s="202">
        <v>1</v>
      </c>
      <c r="AL6199" s="202">
        <v>2</v>
      </c>
      <c r="AM6199" s="202">
        <v>3</v>
      </c>
      <c r="AN6199" s="202">
        <v>4</v>
      </c>
      <c r="AO6199" s="202">
        <v>5</v>
      </c>
      <c r="AP6199" s="202">
        <v>6</v>
      </c>
      <c r="AQ6199" s="202">
        <v>7</v>
      </c>
      <c r="AR6199" s="202">
        <v>8</v>
      </c>
      <c r="AS6199" s="202">
        <v>9</v>
      </c>
      <c r="AT6199" s="202">
        <v>10</v>
      </c>
      <c r="AU6199" s="202">
        <v>13</v>
      </c>
      <c r="AV6199" s="202">
        <v>14</v>
      </c>
      <c r="AW6199" s="202">
        <v>15</v>
      </c>
    </row>
    <row r="6200" spans="1:49">
      <c r="A6200" s="48"/>
      <c r="B6200" s="42"/>
      <c r="C6200" s="42"/>
      <c r="D6200" s="42"/>
      <c r="E6200" s="531"/>
      <c r="F6200" s="50"/>
      <c r="G6200" s="50"/>
      <c r="H6200" s="50"/>
      <c r="I6200" s="276" t="s">
        <v>2379</v>
      </c>
      <c r="J6200" s="277">
        <f>SUM(J6194)</f>
        <v>135500</v>
      </c>
      <c r="K6200" s="277">
        <f t="shared" ref="K6200:AT6200" si="1738">SUM(K6194)</f>
        <v>16601</v>
      </c>
      <c r="L6200" s="277">
        <f t="shared" si="1738"/>
        <v>0</v>
      </c>
      <c r="M6200" s="277">
        <f t="shared" si="1738"/>
        <v>0</v>
      </c>
      <c r="N6200" s="277">
        <f t="shared" si="1738"/>
        <v>31075</v>
      </c>
      <c r="O6200" s="277">
        <f t="shared" si="1738"/>
        <v>0</v>
      </c>
      <c r="P6200" s="277">
        <f t="shared" si="1738"/>
        <v>12050</v>
      </c>
      <c r="Q6200" s="277">
        <f t="shared" si="1738"/>
        <v>1329</v>
      </c>
      <c r="R6200" s="277">
        <f t="shared" si="1738"/>
        <v>3534</v>
      </c>
      <c r="S6200" s="277">
        <f t="shared" si="1738"/>
        <v>3970</v>
      </c>
      <c r="T6200" s="277">
        <f t="shared" si="1738"/>
        <v>1269</v>
      </c>
      <c r="U6200" s="277">
        <v>69828</v>
      </c>
      <c r="V6200" s="277">
        <v>65672</v>
      </c>
      <c r="W6200" s="277">
        <f>SUM(W6194)</f>
        <v>0</v>
      </c>
      <c r="X6200" s="277">
        <f t="shared" si="1738"/>
        <v>0</v>
      </c>
      <c r="Y6200" s="277">
        <f t="shared" si="1738"/>
        <v>0</v>
      </c>
      <c r="Z6200" s="277">
        <f t="shared" si="1738"/>
        <v>0</v>
      </c>
      <c r="AA6200" s="277">
        <f t="shared" si="1738"/>
        <v>0</v>
      </c>
      <c r="AB6200" s="277">
        <f t="shared" si="1738"/>
        <v>0</v>
      </c>
      <c r="AC6200" s="277">
        <f t="shared" si="1738"/>
        <v>0</v>
      </c>
      <c r="AD6200" s="277">
        <f t="shared" si="1738"/>
        <v>0</v>
      </c>
      <c r="AE6200" s="277">
        <f t="shared" si="1738"/>
        <v>0</v>
      </c>
      <c r="AF6200" s="277">
        <f t="shared" si="1738"/>
        <v>0</v>
      </c>
      <c r="AG6200" s="277">
        <f t="shared" si="1738"/>
        <v>0</v>
      </c>
      <c r="AH6200" s="277">
        <v>0</v>
      </c>
      <c r="AI6200" s="277">
        <v>0</v>
      </c>
      <c r="AJ6200" s="277">
        <f>SUM(AJ6194)</f>
        <v>9000</v>
      </c>
      <c r="AK6200" s="277">
        <f t="shared" si="1738"/>
        <v>0</v>
      </c>
      <c r="AL6200" s="277">
        <f t="shared" si="1738"/>
        <v>0</v>
      </c>
      <c r="AM6200" s="277">
        <f t="shared" si="1738"/>
        <v>0</v>
      </c>
      <c r="AN6200" s="277">
        <f t="shared" si="1738"/>
        <v>0</v>
      </c>
      <c r="AO6200" s="277">
        <f t="shared" si="1738"/>
        <v>0</v>
      </c>
      <c r="AP6200" s="277">
        <f t="shared" si="1738"/>
        <v>9000</v>
      </c>
      <c r="AQ6200" s="277">
        <f t="shared" si="1738"/>
        <v>0</v>
      </c>
      <c r="AR6200" s="277">
        <f t="shared" si="1738"/>
        <v>0</v>
      </c>
      <c r="AS6200" s="277">
        <f t="shared" si="1738"/>
        <v>0</v>
      </c>
      <c r="AT6200" s="277">
        <f t="shared" si="1738"/>
        <v>0</v>
      </c>
      <c r="AU6200" s="277">
        <v>9000</v>
      </c>
      <c r="AV6200" s="277">
        <v>0</v>
      </c>
      <c r="AW6200" s="277">
        <f>U6200+AH6200+AU6200</f>
        <v>78828</v>
      </c>
    </row>
    <row r="6201" spans="1:49">
      <c r="A6201" s="48"/>
      <c r="B6201" s="42"/>
      <c r="C6201" s="42"/>
      <c r="D6201" s="42"/>
      <c r="E6201" s="531"/>
      <c r="F6201" s="50"/>
      <c r="G6201" s="50"/>
      <c r="H6201" s="50"/>
      <c r="I6201" s="276"/>
      <c r="J6201" s="277"/>
      <c r="K6201" s="277"/>
      <c r="L6201" s="277"/>
      <c r="M6201" s="277"/>
      <c r="N6201" s="277"/>
      <c r="O6201" s="277"/>
      <c r="P6201" s="277"/>
      <c r="Q6201" s="277"/>
      <c r="R6201" s="277"/>
      <c r="S6201" s="277"/>
      <c r="T6201" s="277"/>
      <c r="U6201" s="277">
        <v>0</v>
      </c>
      <c r="V6201" s="277">
        <v>0</v>
      </c>
      <c r="W6201" s="277"/>
      <c r="X6201" s="277"/>
      <c r="Y6201" s="277"/>
      <c r="Z6201" s="277"/>
      <c r="AA6201" s="277"/>
      <c r="AB6201" s="277"/>
      <c r="AC6201" s="277"/>
      <c r="AD6201" s="277"/>
      <c r="AE6201" s="277"/>
      <c r="AF6201" s="277"/>
      <c r="AG6201" s="277"/>
      <c r="AH6201" s="277">
        <v>0</v>
      </c>
      <c r="AI6201" s="277">
        <v>0</v>
      </c>
      <c r="AJ6201" s="277"/>
      <c r="AK6201" s="277"/>
      <c r="AL6201" s="277"/>
      <c r="AM6201" s="277"/>
      <c r="AN6201" s="277"/>
      <c r="AO6201" s="277"/>
      <c r="AP6201" s="277"/>
      <c r="AQ6201" s="277"/>
      <c r="AR6201" s="277"/>
      <c r="AS6201" s="277"/>
      <c r="AT6201" s="277"/>
      <c r="AU6201" s="277">
        <v>0</v>
      </c>
      <c r="AV6201" s="277">
        <v>0</v>
      </c>
      <c r="AW6201" s="277">
        <f>U6201+AH6201+AU6201</f>
        <v>0</v>
      </c>
    </row>
    <row r="6202" spans="1:49">
      <c r="A6202" s="48"/>
      <c r="B6202" s="42"/>
      <c r="C6202" s="42"/>
      <c r="D6202" s="42"/>
      <c r="E6202" s="531"/>
      <c r="F6202" s="50"/>
      <c r="G6202" s="50"/>
      <c r="H6202" s="50"/>
      <c r="I6202" s="276"/>
      <c r="J6202" s="277"/>
      <c r="K6202" s="277"/>
      <c r="L6202" s="277"/>
      <c r="M6202" s="277"/>
      <c r="N6202" s="277"/>
      <c r="O6202" s="277"/>
      <c r="P6202" s="277"/>
      <c r="Q6202" s="277"/>
      <c r="R6202" s="277"/>
      <c r="S6202" s="277"/>
      <c r="T6202" s="277"/>
      <c r="U6202" s="277">
        <v>0</v>
      </c>
      <c r="V6202" s="277">
        <v>0</v>
      </c>
      <c r="W6202" s="277"/>
      <c r="X6202" s="277"/>
      <c r="Y6202" s="277"/>
      <c r="Z6202" s="277"/>
      <c r="AA6202" s="277"/>
      <c r="AB6202" s="277"/>
      <c r="AC6202" s="277"/>
      <c r="AD6202" s="277"/>
      <c r="AE6202" s="277"/>
      <c r="AF6202" s="277"/>
      <c r="AG6202" s="277"/>
      <c r="AH6202" s="277">
        <v>0</v>
      </c>
      <c r="AI6202" s="277">
        <v>0</v>
      </c>
      <c r="AJ6202" s="277"/>
      <c r="AK6202" s="277"/>
      <c r="AL6202" s="277"/>
      <c r="AM6202" s="277"/>
      <c r="AN6202" s="277"/>
      <c r="AO6202" s="277"/>
      <c r="AP6202" s="277"/>
      <c r="AQ6202" s="277"/>
      <c r="AR6202" s="277"/>
      <c r="AS6202" s="277"/>
      <c r="AT6202" s="277"/>
      <c r="AU6202" s="277">
        <v>0</v>
      </c>
      <c r="AV6202" s="277">
        <v>0</v>
      </c>
      <c r="AW6202" s="277">
        <f>U6202+AH6202+AU6202</f>
        <v>0</v>
      </c>
    </row>
    <row r="6203" spans="1:49">
      <c r="A6203" s="48"/>
      <c r="B6203" s="42"/>
      <c r="C6203" s="42"/>
      <c r="D6203" s="42"/>
      <c r="E6203" s="531"/>
      <c r="F6203" s="50"/>
      <c r="G6203" s="50"/>
      <c r="H6203" s="50"/>
      <c r="I6203" s="276"/>
      <c r="J6203" s="277"/>
      <c r="K6203" s="277"/>
      <c r="L6203" s="277"/>
      <c r="M6203" s="277"/>
      <c r="N6203" s="277"/>
      <c r="O6203" s="277"/>
      <c r="P6203" s="277"/>
      <c r="Q6203" s="277"/>
      <c r="R6203" s="277"/>
      <c r="S6203" s="277"/>
      <c r="T6203" s="277"/>
      <c r="U6203" s="277">
        <v>0</v>
      </c>
      <c r="V6203" s="277">
        <v>0</v>
      </c>
      <c r="W6203" s="277"/>
      <c r="X6203" s="277"/>
      <c r="Y6203" s="277"/>
      <c r="Z6203" s="277"/>
      <c r="AA6203" s="277"/>
      <c r="AB6203" s="277"/>
      <c r="AC6203" s="277"/>
      <c r="AD6203" s="277"/>
      <c r="AE6203" s="277"/>
      <c r="AF6203" s="277"/>
      <c r="AG6203" s="277"/>
      <c r="AH6203" s="277">
        <v>0</v>
      </c>
      <c r="AI6203" s="277">
        <v>0</v>
      </c>
      <c r="AJ6203" s="277"/>
      <c r="AK6203" s="277"/>
      <c r="AL6203" s="277"/>
      <c r="AM6203" s="277"/>
      <c r="AN6203" s="277"/>
      <c r="AO6203" s="277"/>
      <c r="AP6203" s="277"/>
      <c r="AQ6203" s="277"/>
      <c r="AR6203" s="277"/>
      <c r="AS6203" s="277"/>
      <c r="AT6203" s="277"/>
      <c r="AU6203" s="277">
        <v>0</v>
      </c>
      <c r="AV6203" s="277">
        <v>0</v>
      </c>
      <c r="AW6203" s="277">
        <f>U6203+AH6203+AU6203</f>
        <v>0</v>
      </c>
    </row>
    <row r="6204" spans="1:49">
      <c r="A6204" s="48"/>
      <c r="B6204" s="42"/>
      <c r="C6204" s="42"/>
      <c r="D6204" s="42"/>
      <c r="E6204" s="531"/>
      <c r="F6204" s="50"/>
      <c r="G6204" s="50"/>
      <c r="H6204" s="50"/>
      <c r="I6204" s="276" t="s">
        <v>1631</v>
      </c>
      <c r="J6204" s="277">
        <f>SUM(J6200:J6203)</f>
        <v>135500</v>
      </c>
      <c r="K6204" s="277">
        <f t="shared" ref="K6204:AT6204" si="1739">SUM(K6200:K6203)</f>
        <v>16601</v>
      </c>
      <c r="L6204" s="277">
        <f t="shared" si="1739"/>
        <v>0</v>
      </c>
      <c r="M6204" s="277">
        <f t="shared" si="1739"/>
        <v>0</v>
      </c>
      <c r="N6204" s="277">
        <f t="shared" si="1739"/>
        <v>31075</v>
      </c>
      <c r="O6204" s="277">
        <f t="shared" si="1739"/>
        <v>0</v>
      </c>
      <c r="P6204" s="277">
        <f t="shared" si="1739"/>
        <v>12050</v>
      </c>
      <c r="Q6204" s="277">
        <f t="shared" si="1739"/>
        <v>1329</v>
      </c>
      <c r="R6204" s="277">
        <f t="shared" si="1739"/>
        <v>3534</v>
      </c>
      <c r="S6204" s="277">
        <f t="shared" si="1739"/>
        <v>3970</v>
      </c>
      <c r="T6204" s="277">
        <f t="shared" si="1739"/>
        <v>1269</v>
      </c>
      <c r="U6204" s="277">
        <v>69828</v>
      </c>
      <c r="V6204" s="277">
        <v>65672</v>
      </c>
      <c r="W6204" s="277">
        <f>SUM(W6200:W6203)</f>
        <v>0</v>
      </c>
      <c r="X6204" s="277">
        <f t="shared" si="1739"/>
        <v>0</v>
      </c>
      <c r="Y6204" s="277">
        <f t="shared" si="1739"/>
        <v>0</v>
      </c>
      <c r="Z6204" s="277">
        <f t="shared" si="1739"/>
        <v>0</v>
      </c>
      <c r="AA6204" s="277">
        <f t="shared" si="1739"/>
        <v>0</v>
      </c>
      <c r="AB6204" s="277">
        <f t="shared" si="1739"/>
        <v>0</v>
      </c>
      <c r="AC6204" s="277">
        <f t="shared" si="1739"/>
        <v>0</v>
      </c>
      <c r="AD6204" s="277">
        <f t="shared" si="1739"/>
        <v>0</v>
      </c>
      <c r="AE6204" s="277">
        <f t="shared" si="1739"/>
        <v>0</v>
      </c>
      <c r="AF6204" s="277">
        <f t="shared" si="1739"/>
        <v>0</v>
      </c>
      <c r="AG6204" s="277">
        <f t="shared" si="1739"/>
        <v>0</v>
      </c>
      <c r="AH6204" s="277">
        <v>0</v>
      </c>
      <c r="AI6204" s="277">
        <v>0</v>
      </c>
      <c r="AJ6204" s="277">
        <f>SUM(AJ6200:AJ6203)</f>
        <v>9000</v>
      </c>
      <c r="AK6204" s="277">
        <f t="shared" si="1739"/>
        <v>0</v>
      </c>
      <c r="AL6204" s="277">
        <f t="shared" si="1739"/>
        <v>0</v>
      </c>
      <c r="AM6204" s="277">
        <f t="shared" si="1739"/>
        <v>0</v>
      </c>
      <c r="AN6204" s="277">
        <f t="shared" si="1739"/>
        <v>0</v>
      </c>
      <c r="AO6204" s="277">
        <f t="shared" si="1739"/>
        <v>0</v>
      </c>
      <c r="AP6204" s="277">
        <f t="shared" si="1739"/>
        <v>9000</v>
      </c>
      <c r="AQ6204" s="277">
        <f t="shared" si="1739"/>
        <v>0</v>
      </c>
      <c r="AR6204" s="277">
        <f t="shared" si="1739"/>
        <v>0</v>
      </c>
      <c r="AS6204" s="277">
        <f t="shared" si="1739"/>
        <v>0</v>
      </c>
      <c r="AT6204" s="277">
        <f t="shared" si="1739"/>
        <v>0</v>
      </c>
      <c r="AU6204" s="277">
        <v>9000</v>
      </c>
      <c r="AV6204" s="277">
        <v>0</v>
      </c>
      <c r="AW6204" s="277">
        <f>U6204+AH6204+AU6204</f>
        <v>78828</v>
      </c>
    </row>
    <row r="6205" spans="1:49">
      <c r="A6205" s="48"/>
      <c r="B6205" s="42"/>
      <c r="C6205" s="42"/>
      <c r="D6205" s="42"/>
      <c r="E6205" s="531"/>
      <c r="F6205" s="50"/>
      <c r="G6205" s="50"/>
      <c r="H6205" s="50"/>
      <c r="I6205" s="146"/>
      <c r="J6205" s="29"/>
      <c r="K6205" s="29"/>
      <c r="L6205" s="29"/>
      <c r="M6205" s="29"/>
      <c r="N6205" s="29"/>
      <c r="O6205" s="29"/>
      <c r="P6205" s="29"/>
      <c r="Q6205" s="29"/>
      <c r="R6205" s="29"/>
      <c r="S6205" s="29"/>
      <c r="T6205" s="29"/>
      <c r="U6205" s="29"/>
      <c r="V6205" s="29"/>
      <c r="W6205" s="29"/>
      <c r="X6205" s="29"/>
      <c r="Y6205" s="29"/>
      <c r="Z6205" s="29"/>
      <c r="AA6205" s="29"/>
      <c r="AB6205" s="29"/>
      <c r="AC6205" s="29"/>
      <c r="AD6205" s="29"/>
      <c r="AE6205" s="29"/>
      <c r="AF6205" s="29"/>
      <c r="AG6205" s="29"/>
      <c r="AH6205" s="29"/>
      <c r="AI6205" s="29"/>
      <c r="AJ6205" s="29"/>
      <c r="AK6205" s="29"/>
      <c r="AL6205" s="29"/>
      <c r="AM6205" s="29"/>
      <c r="AN6205" s="29"/>
      <c r="AO6205" s="29"/>
      <c r="AP6205" s="29"/>
      <c r="AQ6205" s="29"/>
      <c r="AR6205" s="29"/>
      <c r="AS6205" s="29"/>
      <c r="AT6205" s="29"/>
      <c r="AU6205" s="29"/>
      <c r="AV6205" s="29"/>
      <c r="AW6205" s="29"/>
    </row>
    <row r="6206" spans="1:49">
      <c r="A6206" s="44"/>
      <c r="B6206" s="45"/>
      <c r="C6206" s="45"/>
      <c r="D6206" s="45"/>
      <c r="E6206" s="531"/>
      <c r="F6206" s="50"/>
      <c r="G6206" s="50"/>
      <c r="H6206" s="50"/>
      <c r="I6206" s="113"/>
    </row>
    <row r="6207" spans="1:49" ht="16.5" thickBot="1">
      <c r="A6207" s="78" t="s">
        <v>2146</v>
      </c>
      <c r="B6207" s="78"/>
      <c r="C6207" s="78"/>
      <c r="D6207" s="463"/>
      <c r="E6207" s="539"/>
      <c r="F6207" s="129"/>
      <c r="G6207" s="129"/>
      <c r="H6207" s="129"/>
      <c r="I6207" s="103"/>
    </row>
    <row r="6208" spans="1:49" s="151" customFormat="1" ht="36" customHeight="1" thickTop="1" thickBot="1">
      <c r="A6208" s="147" t="s">
        <v>2079</v>
      </c>
      <c r="B6208" s="5" t="s">
        <v>2080</v>
      </c>
      <c r="C6208" s="5" t="s">
        <v>1335</v>
      </c>
      <c r="D6208" s="450"/>
      <c r="E6208" s="148" t="s">
        <v>1570</v>
      </c>
      <c r="F6208" s="149" t="s">
        <v>1438</v>
      </c>
      <c r="G6208" s="149"/>
      <c r="H6208" s="149" t="s">
        <v>2332</v>
      </c>
      <c r="I6208" s="5" t="s">
        <v>856</v>
      </c>
      <c r="J6208" s="364" t="s">
        <v>2891</v>
      </c>
      <c r="K6208" s="364" t="s">
        <v>2879</v>
      </c>
      <c r="L6208" s="364" t="s">
        <v>2880</v>
      </c>
      <c r="M6208" s="364" t="s">
        <v>2881</v>
      </c>
      <c r="N6208" s="364" t="s">
        <v>2882</v>
      </c>
      <c r="O6208" s="364" t="s">
        <v>2883</v>
      </c>
      <c r="P6208" s="364" t="s">
        <v>2884</v>
      </c>
      <c r="Q6208" s="364" t="s">
        <v>2885</v>
      </c>
      <c r="R6208" s="364" t="s">
        <v>2886</v>
      </c>
      <c r="S6208" s="364" t="s">
        <v>2887</v>
      </c>
      <c r="T6208" s="364" t="s">
        <v>2888</v>
      </c>
      <c r="U6208" s="364" t="s">
        <v>2889</v>
      </c>
      <c r="V6208" s="364" t="s">
        <v>2890</v>
      </c>
      <c r="W6208" s="365" t="s">
        <v>2893</v>
      </c>
      <c r="X6208" s="365" t="s">
        <v>2879</v>
      </c>
      <c r="Y6208" s="365" t="s">
        <v>2880</v>
      </c>
      <c r="Z6208" s="365" t="s">
        <v>2881</v>
      </c>
      <c r="AA6208" s="365" t="s">
        <v>2882</v>
      </c>
      <c r="AB6208" s="365" t="s">
        <v>2883</v>
      </c>
      <c r="AC6208" s="365" t="s">
        <v>2884</v>
      </c>
      <c r="AD6208" s="365" t="s">
        <v>2885</v>
      </c>
      <c r="AE6208" s="365" t="s">
        <v>2886</v>
      </c>
      <c r="AF6208" s="365" t="s">
        <v>2887</v>
      </c>
      <c r="AG6208" s="365" t="s">
        <v>2888</v>
      </c>
      <c r="AH6208" s="365" t="s">
        <v>2889</v>
      </c>
      <c r="AI6208" s="365" t="s">
        <v>2890</v>
      </c>
      <c r="AJ6208" s="366" t="s">
        <v>2892</v>
      </c>
      <c r="AK6208" s="366" t="s">
        <v>2879</v>
      </c>
      <c r="AL6208" s="366" t="s">
        <v>2880</v>
      </c>
      <c r="AM6208" s="366" t="s">
        <v>2881</v>
      </c>
      <c r="AN6208" s="366" t="s">
        <v>2882</v>
      </c>
      <c r="AO6208" s="366" t="s">
        <v>2883</v>
      </c>
      <c r="AP6208" s="366" t="s">
        <v>2884</v>
      </c>
      <c r="AQ6208" s="366" t="s">
        <v>2885</v>
      </c>
      <c r="AR6208" s="366" t="s">
        <v>2886</v>
      </c>
      <c r="AS6208" s="366" t="s">
        <v>2887</v>
      </c>
      <c r="AT6208" s="366" t="s">
        <v>2888</v>
      </c>
      <c r="AU6208" s="366" t="s">
        <v>2889</v>
      </c>
      <c r="AV6208" s="366" t="s">
        <v>2890</v>
      </c>
      <c r="AW6208" s="368" t="s">
        <v>2895</v>
      </c>
    </row>
    <row r="6209" spans="1:49">
      <c r="A6209" s="33"/>
      <c r="B6209" s="34"/>
      <c r="C6209" s="34"/>
      <c r="D6209" s="34"/>
      <c r="E6209" s="35"/>
      <c r="F6209" s="36"/>
      <c r="G6209" s="36"/>
      <c r="H6209" s="36"/>
      <c r="I6209" s="34"/>
      <c r="J6209" s="202" t="s">
        <v>1224</v>
      </c>
      <c r="K6209" s="202">
        <v>1</v>
      </c>
      <c r="L6209" s="202">
        <v>2</v>
      </c>
      <c r="M6209" s="202">
        <v>3</v>
      </c>
      <c r="N6209" s="202">
        <v>4</v>
      </c>
      <c r="O6209" s="202">
        <v>5</v>
      </c>
      <c r="P6209" s="202">
        <v>6</v>
      </c>
      <c r="Q6209" s="202">
        <v>7</v>
      </c>
      <c r="R6209" s="202">
        <v>8</v>
      </c>
      <c r="S6209" s="202">
        <v>9</v>
      </c>
      <c r="T6209" s="202">
        <v>10</v>
      </c>
      <c r="U6209" s="202">
        <v>13</v>
      </c>
      <c r="V6209" s="202">
        <v>14</v>
      </c>
      <c r="W6209" s="202" t="s">
        <v>1224</v>
      </c>
      <c r="X6209" s="202">
        <v>1</v>
      </c>
      <c r="Y6209" s="202">
        <v>2</v>
      </c>
      <c r="Z6209" s="202">
        <v>3</v>
      </c>
      <c r="AA6209" s="202">
        <v>4</v>
      </c>
      <c r="AB6209" s="202">
        <v>5</v>
      </c>
      <c r="AC6209" s="202">
        <v>6</v>
      </c>
      <c r="AD6209" s="202">
        <v>7</v>
      </c>
      <c r="AE6209" s="202">
        <v>8</v>
      </c>
      <c r="AF6209" s="202">
        <v>9</v>
      </c>
      <c r="AG6209" s="202">
        <v>10</v>
      </c>
      <c r="AH6209" s="202">
        <v>13</v>
      </c>
      <c r="AI6209" s="202">
        <v>14</v>
      </c>
      <c r="AJ6209" s="202" t="s">
        <v>1224</v>
      </c>
      <c r="AK6209" s="202">
        <v>1</v>
      </c>
      <c r="AL6209" s="202">
        <v>2</v>
      </c>
      <c r="AM6209" s="202">
        <v>3</v>
      </c>
      <c r="AN6209" s="202">
        <v>4</v>
      </c>
      <c r="AO6209" s="202">
        <v>5</v>
      </c>
      <c r="AP6209" s="202">
        <v>6</v>
      </c>
      <c r="AQ6209" s="202">
        <v>7</v>
      </c>
      <c r="AR6209" s="202">
        <v>8</v>
      </c>
      <c r="AS6209" s="202">
        <v>9</v>
      </c>
      <c r="AT6209" s="202">
        <v>10</v>
      </c>
      <c r="AU6209" s="202">
        <v>13</v>
      </c>
      <c r="AV6209" s="202">
        <v>14</v>
      </c>
      <c r="AW6209" s="202">
        <v>15</v>
      </c>
    </row>
    <row r="6210" spans="1:49">
      <c r="A6210" s="37"/>
      <c r="B6210" s="38"/>
      <c r="C6210" s="38"/>
      <c r="D6210" s="38"/>
      <c r="E6210" s="60"/>
      <c r="F6210" s="61"/>
      <c r="G6210" s="61"/>
      <c r="H6210" s="61"/>
      <c r="I6210" s="38"/>
      <c r="J6210" s="134"/>
      <c r="K6210" s="134"/>
      <c r="L6210" s="134"/>
      <c r="M6210" s="134"/>
      <c r="N6210" s="134"/>
      <c r="O6210" s="134"/>
      <c r="P6210" s="134"/>
      <c r="Q6210" s="134"/>
      <c r="R6210" s="134"/>
      <c r="S6210" s="134"/>
      <c r="T6210" s="134"/>
      <c r="U6210" s="134"/>
      <c r="V6210" s="134"/>
      <c r="W6210" s="134"/>
      <c r="X6210" s="134"/>
      <c r="Y6210" s="134"/>
      <c r="Z6210" s="134"/>
      <c r="AA6210" s="134"/>
      <c r="AB6210" s="134"/>
      <c r="AC6210" s="134"/>
      <c r="AD6210" s="134"/>
      <c r="AE6210" s="134"/>
      <c r="AF6210" s="134"/>
      <c r="AG6210" s="134"/>
      <c r="AH6210" s="134"/>
      <c r="AI6210" s="134"/>
      <c r="AJ6210" s="134"/>
      <c r="AK6210" s="134"/>
      <c r="AL6210" s="134"/>
      <c r="AM6210" s="134"/>
      <c r="AN6210" s="134"/>
      <c r="AO6210" s="134"/>
      <c r="AP6210" s="134"/>
      <c r="AQ6210" s="134"/>
      <c r="AR6210" s="134"/>
      <c r="AS6210" s="134"/>
      <c r="AT6210" s="134"/>
      <c r="AU6210" s="134"/>
      <c r="AV6210" s="134"/>
      <c r="AW6210" s="134"/>
    </row>
    <row r="6211" spans="1:49">
      <c r="A6211" s="92" t="s">
        <v>797</v>
      </c>
      <c r="B6211" s="93" t="s">
        <v>1031</v>
      </c>
      <c r="C6211" s="93" t="s">
        <v>1670</v>
      </c>
      <c r="D6211" s="460"/>
      <c r="E6211" s="531"/>
      <c r="F6211" s="50"/>
      <c r="G6211" s="50"/>
      <c r="H6211" s="50"/>
      <c r="I6211" s="108" t="s">
        <v>1167</v>
      </c>
      <c r="J6211" s="28"/>
      <c r="K6211" s="28"/>
      <c r="L6211" s="28"/>
      <c r="M6211" s="28"/>
      <c r="N6211" s="28"/>
      <c r="O6211" s="28"/>
      <c r="P6211" s="28"/>
      <c r="Q6211" s="28"/>
      <c r="R6211" s="28"/>
      <c r="S6211" s="28"/>
      <c r="T6211" s="28"/>
      <c r="U6211" s="28"/>
      <c r="V6211" s="28"/>
      <c r="W6211" s="28"/>
      <c r="X6211" s="28"/>
      <c r="Y6211" s="28"/>
      <c r="Z6211" s="28"/>
      <c r="AA6211" s="28"/>
      <c r="AB6211" s="28"/>
      <c r="AC6211" s="28"/>
      <c r="AD6211" s="28"/>
      <c r="AE6211" s="28"/>
      <c r="AF6211" s="28"/>
      <c r="AG6211" s="28"/>
      <c r="AH6211" s="28"/>
      <c r="AI6211" s="28"/>
      <c r="AJ6211" s="28"/>
      <c r="AK6211" s="28"/>
      <c r="AL6211" s="28"/>
      <c r="AM6211" s="28"/>
      <c r="AN6211" s="28"/>
      <c r="AO6211" s="28"/>
      <c r="AP6211" s="28"/>
      <c r="AQ6211" s="28"/>
      <c r="AR6211" s="28"/>
      <c r="AS6211" s="28"/>
      <c r="AT6211" s="28"/>
      <c r="AU6211" s="28"/>
      <c r="AV6211" s="28"/>
      <c r="AW6211" s="28"/>
    </row>
    <row r="6212" spans="1:49">
      <c r="A6212" s="48"/>
      <c r="B6212" s="260"/>
      <c r="C6212" s="260"/>
      <c r="D6212" s="369"/>
      <c r="E6212" s="531"/>
      <c r="F6212" s="50"/>
      <c r="G6212" s="50"/>
      <c r="H6212" s="50"/>
      <c r="I6212" s="109"/>
      <c r="J6212" s="28"/>
      <c r="K6212" s="28"/>
      <c r="L6212" s="28"/>
      <c r="M6212" s="28"/>
      <c r="N6212" s="28"/>
      <c r="O6212" s="28"/>
      <c r="P6212" s="28"/>
      <c r="Q6212" s="28"/>
      <c r="R6212" s="28"/>
      <c r="S6212" s="28"/>
      <c r="T6212" s="28"/>
      <c r="U6212" s="28"/>
      <c r="V6212" s="28"/>
      <c r="W6212" s="28"/>
      <c r="X6212" s="28"/>
      <c r="Y6212" s="28"/>
      <c r="Z6212" s="28"/>
      <c r="AA6212" s="28"/>
      <c r="AB6212" s="28"/>
      <c r="AC6212" s="28"/>
      <c r="AD6212" s="28"/>
      <c r="AE6212" s="28"/>
      <c r="AF6212" s="28"/>
      <c r="AG6212" s="28"/>
      <c r="AH6212" s="28"/>
      <c r="AI6212" s="28"/>
      <c r="AJ6212" s="28"/>
      <c r="AK6212" s="28"/>
      <c r="AL6212" s="28"/>
      <c r="AM6212" s="28"/>
      <c r="AN6212" s="28"/>
      <c r="AO6212" s="28"/>
      <c r="AP6212" s="28"/>
      <c r="AQ6212" s="28"/>
      <c r="AR6212" s="28"/>
      <c r="AS6212" s="28"/>
      <c r="AT6212" s="28"/>
      <c r="AU6212" s="28"/>
      <c r="AV6212" s="28"/>
      <c r="AW6212" s="28"/>
    </row>
    <row r="6213" spans="1:49">
      <c r="A6213" s="48"/>
      <c r="B6213" s="42"/>
      <c r="C6213" s="42"/>
      <c r="D6213" s="42"/>
      <c r="E6213" s="531"/>
      <c r="F6213" s="50"/>
      <c r="G6213" s="50"/>
      <c r="H6213" s="50"/>
      <c r="I6213" s="49" t="s">
        <v>1559</v>
      </c>
      <c r="J6213" s="12">
        <f>SUM(J6214,J6222,J6224)</f>
        <v>180000</v>
      </c>
      <c r="K6213" s="12">
        <f t="shared" ref="K6213:AT6213" si="1740">SUM(K6214,K6222,K6224)</f>
        <v>27219</v>
      </c>
      <c r="L6213" s="12">
        <f t="shared" si="1740"/>
        <v>6688</v>
      </c>
      <c r="M6213" s="12">
        <f t="shared" si="1740"/>
        <v>5356</v>
      </c>
      <c r="N6213" s="12">
        <f t="shared" si="1740"/>
        <v>5839</v>
      </c>
      <c r="O6213" s="12">
        <f t="shared" si="1740"/>
        <v>0</v>
      </c>
      <c r="P6213" s="12">
        <f t="shared" si="1740"/>
        <v>33160</v>
      </c>
      <c r="Q6213" s="12">
        <f t="shared" si="1740"/>
        <v>2000</v>
      </c>
      <c r="R6213" s="12">
        <f t="shared" si="1740"/>
        <v>0</v>
      </c>
      <c r="S6213" s="12">
        <f t="shared" si="1740"/>
        <v>12635</v>
      </c>
      <c r="T6213" s="12">
        <f t="shared" si="1740"/>
        <v>0</v>
      </c>
      <c r="U6213" s="12">
        <v>92897</v>
      </c>
      <c r="V6213" s="12">
        <v>87103</v>
      </c>
      <c r="W6213" s="12">
        <f>SUM(W6214,W6222,W6224)</f>
        <v>0</v>
      </c>
      <c r="X6213" s="12">
        <f t="shared" si="1740"/>
        <v>0</v>
      </c>
      <c r="Y6213" s="12">
        <f t="shared" si="1740"/>
        <v>0</v>
      </c>
      <c r="Z6213" s="12">
        <f t="shared" si="1740"/>
        <v>0</v>
      </c>
      <c r="AA6213" s="12">
        <f t="shared" si="1740"/>
        <v>0</v>
      </c>
      <c r="AB6213" s="12">
        <f t="shared" si="1740"/>
        <v>0</v>
      </c>
      <c r="AC6213" s="12">
        <f t="shared" si="1740"/>
        <v>0</v>
      </c>
      <c r="AD6213" s="12">
        <f t="shared" si="1740"/>
        <v>0</v>
      </c>
      <c r="AE6213" s="12">
        <f t="shared" si="1740"/>
        <v>0</v>
      </c>
      <c r="AF6213" s="12">
        <f t="shared" si="1740"/>
        <v>0</v>
      </c>
      <c r="AG6213" s="12">
        <f t="shared" si="1740"/>
        <v>0</v>
      </c>
      <c r="AH6213" s="12">
        <v>0</v>
      </c>
      <c r="AI6213" s="12">
        <v>0</v>
      </c>
      <c r="AJ6213" s="12">
        <f>SUM(AJ6214,AJ6222,AJ6224)</f>
        <v>0</v>
      </c>
      <c r="AK6213" s="12">
        <f t="shared" si="1740"/>
        <v>0</v>
      </c>
      <c r="AL6213" s="12">
        <f t="shared" si="1740"/>
        <v>0</v>
      </c>
      <c r="AM6213" s="12">
        <f t="shared" si="1740"/>
        <v>0</v>
      </c>
      <c r="AN6213" s="12">
        <f t="shared" si="1740"/>
        <v>0</v>
      </c>
      <c r="AO6213" s="12">
        <f t="shared" si="1740"/>
        <v>0</v>
      </c>
      <c r="AP6213" s="12">
        <f t="shared" si="1740"/>
        <v>0</v>
      </c>
      <c r="AQ6213" s="12">
        <f t="shared" si="1740"/>
        <v>0</v>
      </c>
      <c r="AR6213" s="12">
        <f t="shared" si="1740"/>
        <v>0</v>
      </c>
      <c r="AS6213" s="12">
        <f t="shared" si="1740"/>
        <v>0</v>
      </c>
      <c r="AT6213" s="12">
        <f t="shared" si="1740"/>
        <v>0</v>
      </c>
      <c r="AU6213" s="12">
        <v>0</v>
      </c>
      <c r="AV6213" s="12">
        <v>0</v>
      </c>
      <c r="AW6213" s="12">
        <f t="shared" ref="AW6213:AW6243" si="1741">U6213+AH6213+AU6213</f>
        <v>92897</v>
      </c>
    </row>
    <row r="6214" spans="1:49">
      <c r="A6214" s="44" t="s">
        <v>797</v>
      </c>
      <c r="B6214" s="45" t="s">
        <v>1031</v>
      </c>
      <c r="C6214" s="45" t="s">
        <v>1670</v>
      </c>
      <c r="D6214" s="452" t="s">
        <v>3015</v>
      </c>
      <c r="E6214" s="213" t="s">
        <v>771</v>
      </c>
      <c r="F6214" s="65"/>
      <c r="G6214" s="65"/>
      <c r="H6214" s="65"/>
      <c r="I6214" s="260" t="s">
        <v>1500</v>
      </c>
      <c r="J6214" s="9">
        <f>SUM(J6215:J6216)</f>
        <v>0</v>
      </c>
      <c r="K6214" s="9">
        <f t="shared" ref="K6214:AT6214" si="1742">SUM(K6215:K6216)</f>
        <v>0</v>
      </c>
      <c r="L6214" s="9">
        <f t="shared" si="1742"/>
        <v>0</v>
      </c>
      <c r="M6214" s="9">
        <f t="shared" si="1742"/>
        <v>0</v>
      </c>
      <c r="N6214" s="9">
        <f t="shared" si="1742"/>
        <v>0</v>
      </c>
      <c r="O6214" s="9">
        <f t="shared" si="1742"/>
        <v>0</v>
      </c>
      <c r="P6214" s="9">
        <f t="shared" si="1742"/>
        <v>0</v>
      </c>
      <c r="Q6214" s="9">
        <f t="shared" si="1742"/>
        <v>0</v>
      </c>
      <c r="R6214" s="9">
        <f t="shared" si="1742"/>
        <v>0</v>
      </c>
      <c r="S6214" s="9">
        <f t="shared" si="1742"/>
        <v>0</v>
      </c>
      <c r="T6214" s="9">
        <f t="shared" si="1742"/>
        <v>0</v>
      </c>
      <c r="U6214" s="9">
        <v>0</v>
      </c>
      <c r="V6214" s="9">
        <v>0</v>
      </c>
      <c r="W6214" s="9">
        <f>SUM(W6215:W6216)</f>
        <v>0</v>
      </c>
      <c r="X6214" s="9">
        <f t="shared" si="1742"/>
        <v>0</v>
      </c>
      <c r="Y6214" s="9">
        <f t="shared" si="1742"/>
        <v>0</v>
      </c>
      <c r="Z6214" s="9">
        <f t="shared" si="1742"/>
        <v>0</v>
      </c>
      <c r="AA6214" s="9">
        <f t="shared" si="1742"/>
        <v>0</v>
      </c>
      <c r="AB6214" s="9">
        <f t="shared" si="1742"/>
        <v>0</v>
      </c>
      <c r="AC6214" s="9">
        <f t="shared" si="1742"/>
        <v>0</v>
      </c>
      <c r="AD6214" s="9">
        <f t="shared" si="1742"/>
        <v>0</v>
      </c>
      <c r="AE6214" s="9">
        <f t="shared" si="1742"/>
        <v>0</v>
      </c>
      <c r="AF6214" s="9">
        <f t="shared" si="1742"/>
        <v>0</v>
      </c>
      <c r="AG6214" s="9">
        <f t="shared" si="1742"/>
        <v>0</v>
      </c>
      <c r="AH6214" s="9">
        <v>0</v>
      </c>
      <c r="AI6214" s="9">
        <v>0</v>
      </c>
      <c r="AJ6214" s="9">
        <f>SUM(AJ6215:AJ6216)</f>
        <v>0</v>
      </c>
      <c r="AK6214" s="9">
        <f t="shared" si="1742"/>
        <v>0</v>
      </c>
      <c r="AL6214" s="9">
        <f t="shared" si="1742"/>
        <v>0</v>
      </c>
      <c r="AM6214" s="9">
        <f t="shared" si="1742"/>
        <v>0</v>
      </c>
      <c r="AN6214" s="9">
        <f t="shared" si="1742"/>
        <v>0</v>
      </c>
      <c r="AO6214" s="9">
        <f t="shared" si="1742"/>
        <v>0</v>
      </c>
      <c r="AP6214" s="9">
        <f t="shared" si="1742"/>
        <v>0</v>
      </c>
      <c r="AQ6214" s="9">
        <f t="shared" si="1742"/>
        <v>0</v>
      </c>
      <c r="AR6214" s="9">
        <f t="shared" si="1742"/>
        <v>0</v>
      </c>
      <c r="AS6214" s="9">
        <f t="shared" si="1742"/>
        <v>0</v>
      </c>
      <c r="AT6214" s="9">
        <f t="shared" si="1742"/>
        <v>0</v>
      </c>
      <c r="AU6214" s="9">
        <v>0</v>
      </c>
      <c r="AV6214" s="9">
        <v>0</v>
      </c>
      <c r="AW6214" s="9">
        <f t="shared" si="1741"/>
        <v>0</v>
      </c>
    </row>
    <row r="6215" spans="1:49">
      <c r="A6215" s="44" t="s">
        <v>797</v>
      </c>
      <c r="B6215" s="45" t="s">
        <v>1031</v>
      </c>
      <c r="C6215" s="45" t="s">
        <v>1670</v>
      </c>
      <c r="D6215" s="452" t="s">
        <v>3015</v>
      </c>
      <c r="E6215" s="367" t="s">
        <v>834</v>
      </c>
      <c r="F6215" s="50"/>
      <c r="G6215" s="468" t="s">
        <v>3076</v>
      </c>
      <c r="H6215" s="50" t="s">
        <v>2334</v>
      </c>
      <c r="I6215" s="42" t="s">
        <v>1165</v>
      </c>
      <c r="U6215" s="15">
        <v>0</v>
      </c>
      <c r="V6215" s="15">
        <v>0</v>
      </c>
      <c r="AH6215" s="15">
        <v>0</v>
      </c>
      <c r="AI6215" s="15">
        <v>0</v>
      </c>
      <c r="AU6215" s="15">
        <v>0</v>
      </c>
      <c r="AV6215" s="15">
        <v>0</v>
      </c>
      <c r="AW6215" s="15">
        <f t="shared" si="1741"/>
        <v>0</v>
      </c>
    </row>
    <row r="6216" spans="1:49">
      <c r="A6216" s="44" t="s">
        <v>797</v>
      </c>
      <c r="B6216" s="45" t="s">
        <v>1031</v>
      </c>
      <c r="C6216" s="45" t="s">
        <v>1670</v>
      </c>
      <c r="D6216" s="452" t="s">
        <v>3015</v>
      </c>
      <c r="E6216" s="367" t="s">
        <v>772</v>
      </c>
      <c r="F6216" s="50"/>
      <c r="G6216" s="468" t="s">
        <v>3076</v>
      </c>
      <c r="H6216" s="50" t="s">
        <v>2334</v>
      </c>
      <c r="I6216" s="42" t="s">
        <v>1227</v>
      </c>
      <c r="J6216" s="15">
        <f>SUM(J6217:J6221)</f>
        <v>0</v>
      </c>
      <c r="K6216" s="15">
        <f t="shared" ref="K6216:AT6216" si="1743">SUM(K6217:K6221)</f>
        <v>0</v>
      </c>
      <c r="L6216" s="15">
        <f t="shared" si="1743"/>
        <v>0</v>
      </c>
      <c r="M6216" s="15">
        <f t="shared" si="1743"/>
        <v>0</v>
      </c>
      <c r="N6216" s="15">
        <f t="shared" si="1743"/>
        <v>0</v>
      </c>
      <c r="O6216" s="15">
        <f t="shared" si="1743"/>
        <v>0</v>
      </c>
      <c r="P6216" s="15">
        <f t="shared" si="1743"/>
        <v>0</v>
      </c>
      <c r="Q6216" s="15">
        <f t="shared" si="1743"/>
        <v>0</v>
      </c>
      <c r="R6216" s="15">
        <f t="shared" si="1743"/>
        <v>0</v>
      </c>
      <c r="S6216" s="15">
        <f t="shared" si="1743"/>
        <v>0</v>
      </c>
      <c r="T6216" s="15">
        <f t="shared" si="1743"/>
        <v>0</v>
      </c>
      <c r="U6216" s="15">
        <v>0</v>
      </c>
      <c r="V6216" s="15">
        <v>0</v>
      </c>
      <c r="W6216" s="15">
        <f>SUM(W6217:W6221)</f>
        <v>0</v>
      </c>
      <c r="X6216" s="15">
        <f t="shared" si="1743"/>
        <v>0</v>
      </c>
      <c r="Y6216" s="15">
        <f t="shared" si="1743"/>
        <v>0</v>
      </c>
      <c r="Z6216" s="15">
        <f t="shared" si="1743"/>
        <v>0</v>
      </c>
      <c r="AA6216" s="15">
        <f t="shared" si="1743"/>
        <v>0</v>
      </c>
      <c r="AB6216" s="15">
        <f t="shared" si="1743"/>
        <v>0</v>
      </c>
      <c r="AC6216" s="15">
        <f t="shared" si="1743"/>
        <v>0</v>
      </c>
      <c r="AD6216" s="15">
        <f t="shared" si="1743"/>
        <v>0</v>
      </c>
      <c r="AE6216" s="15">
        <f t="shared" si="1743"/>
        <v>0</v>
      </c>
      <c r="AF6216" s="15">
        <f t="shared" si="1743"/>
        <v>0</v>
      </c>
      <c r="AG6216" s="15">
        <f t="shared" si="1743"/>
        <v>0</v>
      </c>
      <c r="AH6216" s="15">
        <v>0</v>
      </c>
      <c r="AI6216" s="15">
        <v>0</v>
      </c>
      <c r="AJ6216" s="15">
        <f>SUM(AJ6217:AJ6221)</f>
        <v>0</v>
      </c>
      <c r="AK6216" s="15">
        <f t="shared" si="1743"/>
        <v>0</v>
      </c>
      <c r="AL6216" s="15">
        <f t="shared" si="1743"/>
        <v>0</v>
      </c>
      <c r="AM6216" s="15">
        <f t="shared" si="1743"/>
        <v>0</v>
      </c>
      <c r="AN6216" s="15">
        <f t="shared" si="1743"/>
        <v>0</v>
      </c>
      <c r="AO6216" s="15">
        <f t="shared" si="1743"/>
        <v>0</v>
      </c>
      <c r="AP6216" s="15">
        <f t="shared" si="1743"/>
        <v>0</v>
      </c>
      <c r="AQ6216" s="15">
        <f t="shared" si="1743"/>
        <v>0</v>
      </c>
      <c r="AR6216" s="15">
        <f t="shared" si="1743"/>
        <v>0</v>
      </c>
      <c r="AS6216" s="15">
        <f t="shared" si="1743"/>
        <v>0</v>
      </c>
      <c r="AT6216" s="15">
        <f t="shared" si="1743"/>
        <v>0</v>
      </c>
      <c r="AU6216" s="15">
        <v>0</v>
      </c>
      <c r="AV6216" s="15">
        <v>0</v>
      </c>
      <c r="AW6216" s="15">
        <f t="shared" si="1741"/>
        <v>0</v>
      </c>
    </row>
    <row r="6217" spans="1:49" s="144" customFormat="1">
      <c r="A6217" s="44" t="s">
        <v>797</v>
      </c>
      <c r="B6217" s="45" t="s">
        <v>1031</v>
      </c>
      <c r="C6217" s="45" t="s">
        <v>1670</v>
      </c>
      <c r="D6217" s="452" t="s">
        <v>3015</v>
      </c>
      <c r="E6217" s="140" t="s">
        <v>850</v>
      </c>
      <c r="F6217" s="141" t="s">
        <v>1806</v>
      </c>
      <c r="G6217" s="468" t="s">
        <v>3076</v>
      </c>
      <c r="H6217" s="50" t="s">
        <v>2334</v>
      </c>
      <c r="I6217" s="142" t="s">
        <v>1119</v>
      </c>
      <c r="J6217" s="15"/>
      <c r="K6217" s="15"/>
      <c r="L6217" s="15"/>
      <c r="M6217" s="15"/>
      <c r="N6217" s="15"/>
      <c r="O6217" s="15"/>
      <c r="P6217" s="15"/>
      <c r="Q6217" s="15"/>
      <c r="R6217" s="15"/>
      <c r="S6217" s="15"/>
      <c r="T6217" s="15"/>
      <c r="U6217" s="15">
        <v>0</v>
      </c>
      <c r="V6217" s="15">
        <v>0</v>
      </c>
      <c r="W6217" s="15"/>
      <c r="X6217" s="15"/>
      <c r="Y6217" s="15"/>
      <c r="Z6217" s="15"/>
      <c r="AA6217" s="15"/>
      <c r="AB6217" s="15"/>
      <c r="AC6217" s="15"/>
      <c r="AD6217" s="15"/>
      <c r="AE6217" s="15"/>
      <c r="AF6217" s="15"/>
      <c r="AG6217" s="15"/>
      <c r="AH6217" s="15">
        <v>0</v>
      </c>
      <c r="AI6217" s="15">
        <v>0</v>
      </c>
      <c r="AJ6217" s="15"/>
      <c r="AK6217" s="15"/>
      <c r="AL6217" s="15"/>
      <c r="AM6217" s="15"/>
      <c r="AN6217" s="15"/>
      <c r="AO6217" s="15"/>
      <c r="AP6217" s="15"/>
      <c r="AQ6217" s="15"/>
      <c r="AR6217" s="15"/>
      <c r="AS6217" s="15"/>
      <c r="AT6217" s="15"/>
      <c r="AU6217" s="15">
        <v>0</v>
      </c>
      <c r="AV6217" s="15">
        <v>0</v>
      </c>
      <c r="AW6217" s="15">
        <f t="shared" si="1741"/>
        <v>0</v>
      </c>
    </row>
    <row r="6218" spans="1:49" s="144" customFormat="1">
      <c r="A6218" s="44" t="s">
        <v>797</v>
      </c>
      <c r="B6218" s="45" t="s">
        <v>1031</v>
      </c>
      <c r="C6218" s="45" t="s">
        <v>1670</v>
      </c>
      <c r="D6218" s="452" t="s">
        <v>3015</v>
      </c>
      <c r="E6218" s="140" t="s">
        <v>851</v>
      </c>
      <c r="F6218" s="141" t="s">
        <v>1807</v>
      </c>
      <c r="G6218" s="468" t="s">
        <v>3076</v>
      </c>
      <c r="H6218" s="50" t="s">
        <v>2334</v>
      </c>
      <c r="I6218" s="142" t="s">
        <v>1290</v>
      </c>
      <c r="J6218" s="15"/>
      <c r="K6218" s="15"/>
      <c r="L6218" s="15"/>
      <c r="M6218" s="15"/>
      <c r="N6218" s="15"/>
      <c r="O6218" s="15"/>
      <c r="P6218" s="15"/>
      <c r="Q6218" s="15"/>
      <c r="R6218" s="15"/>
      <c r="S6218" s="15"/>
      <c r="T6218" s="15"/>
      <c r="U6218" s="15">
        <v>0</v>
      </c>
      <c r="V6218" s="15">
        <v>0</v>
      </c>
      <c r="W6218" s="15"/>
      <c r="X6218" s="15"/>
      <c r="Y6218" s="15"/>
      <c r="Z6218" s="15"/>
      <c r="AA6218" s="15"/>
      <c r="AB6218" s="15"/>
      <c r="AC6218" s="15"/>
      <c r="AD6218" s="15"/>
      <c r="AE6218" s="15"/>
      <c r="AF6218" s="15"/>
      <c r="AG6218" s="15"/>
      <c r="AH6218" s="15">
        <v>0</v>
      </c>
      <c r="AI6218" s="15">
        <v>0</v>
      </c>
      <c r="AJ6218" s="15"/>
      <c r="AK6218" s="15"/>
      <c r="AL6218" s="15"/>
      <c r="AM6218" s="15"/>
      <c r="AN6218" s="15"/>
      <c r="AO6218" s="15"/>
      <c r="AP6218" s="15"/>
      <c r="AQ6218" s="15"/>
      <c r="AR6218" s="15"/>
      <c r="AS6218" s="15"/>
      <c r="AT6218" s="15"/>
      <c r="AU6218" s="15">
        <v>0</v>
      </c>
      <c r="AV6218" s="15">
        <v>0</v>
      </c>
      <c r="AW6218" s="15">
        <f t="shared" si="1741"/>
        <v>0</v>
      </c>
    </row>
    <row r="6219" spans="1:49" s="144" customFormat="1">
      <c r="A6219" s="44" t="s">
        <v>797</v>
      </c>
      <c r="B6219" s="45" t="s">
        <v>1031</v>
      </c>
      <c r="C6219" s="45" t="s">
        <v>1670</v>
      </c>
      <c r="D6219" s="452" t="s">
        <v>3015</v>
      </c>
      <c r="E6219" s="140" t="s">
        <v>852</v>
      </c>
      <c r="F6219" s="141" t="s">
        <v>1808</v>
      </c>
      <c r="G6219" s="468" t="s">
        <v>3076</v>
      </c>
      <c r="H6219" s="50" t="s">
        <v>2334</v>
      </c>
      <c r="I6219" s="142" t="s">
        <v>1733</v>
      </c>
      <c r="J6219" s="15"/>
      <c r="K6219" s="15"/>
      <c r="L6219" s="15"/>
      <c r="M6219" s="15"/>
      <c r="N6219" s="15"/>
      <c r="O6219" s="15"/>
      <c r="P6219" s="15"/>
      <c r="Q6219" s="15"/>
      <c r="R6219" s="15"/>
      <c r="S6219" s="15"/>
      <c r="T6219" s="15"/>
      <c r="U6219" s="15">
        <v>0</v>
      </c>
      <c r="V6219" s="15">
        <v>0</v>
      </c>
      <c r="W6219" s="15"/>
      <c r="X6219" s="15"/>
      <c r="Y6219" s="15"/>
      <c r="Z6219" s="15"/>
      <c r="AA6219" s="15"/>
      <c r="AB6219" s="15"/>
      <c r="AC6219" s="15"/>
      <c r="AD6219" s="15"/>
      <c r="AE6219" s="15"/>
      <c r="AF6219" s="15"/>
      <c r="AG6219" s="15"/>
      <c r="AH6219" s="15">
        <v>0</v>
      </c>
      <c r="AI6219" s="15">
        <v>0</v>
      </c>
      <c r="AJ6219" s="15"/>
      <c r="AK6219" s="15"/>
      <c r="AL6219" s="15"/>
      <c r="AM6219" s="15"/>
      <c r="AN6219" s="15"/>
      <c r="AO6219" s="15"/>
      <c r="AP6219" s="15"/>
      <c r="AQ6219" s="15"/>
      <c r="AR6219" s="15"/>
      <c r="AS6219" s="15"/>
      <c r="AT6219" s="15"/>
      <c r="AU6219" s="15">
        <v>0</v>
      </c>
      <c r="AV6219" s="15">
        <v>0</v>
      </c>
      <c r="AW6219" s="15">
        <f t="shared" si="1741"/>
        <v>0</v>
      </c>
    </row>
    <row r="6220" spans="1:49" s="144" customFormat="1">
      <c r="A6220" s="44" t="s">
        <v>797</v>
      </c>
      <c r="B6220" s="45" t="s">
        <v>1031</v>
      </c>
      <c r="C6220" s="45" t="s">
        <v>1670</v>
      </c>
      <c r="D6220" s="452" t="s">
        <v>3015</v>
      </c>
      <c r="E6220" s="140" t="s">
        <v>853</v>
      </c>
      <c r="F6220" s="141" t="s">
        <v>1809</v>
      </c>
      <c r="G6220" s="468" t="s">
        <v>3076</v>
      </c>
      <c r="H6220" s="50" t="s">
        <v>2334</v>
      </c>
      <c r="I6220" s="142" t="s">
        <v>1734</v>
      </c>
      <c r="J6220" s="15"/>
      <c r="K6220" s="15"/>
      <c r="L6220" s="15"/>
      <c r="M6220" s="15"/>
      <c r="N6220" s="15"/>
      <c r="O6220" s="15"/>
      <c r="P6220" s="15"/>
      <c r="Q6220" s="15"/>
      <c r="R6220" s="15"/>
      <c r="S6220" s="15"/>
      <c r="T6220" s="15"/>
      <c r="U6220" s="15">
        <v>0</v>
      </c>
      <c r="V6220" s="15">
        <v>0</v>
      </c>
      <c r="W6220" s="15"/>
      <c r="X6220" s="15"/>
      <c r="Y6220" s="15"/>
      <c r="Z6220" s="15"/>
      <c r="AA6220" s="15"/>
      <c r="AB6220" s="15"/>
      <c r="AC6220" s="15"/>
      <c r="AD6220" s="15"/>
      <c r="AE6220" s="15"/>
      <c r="AF6220" s="15"/>
      <c r="AG6220" s="15"/>
      <c r="AH6220" s="15">
        <v>0</v>
      </c>
      <c r="AI6220" s="15">
        <v>0</v>
      </c>
      <c r="AJ6220" s="15"/>
      <c r="AK6220" s="15"/>
      <c r="AL6220" s="15"/>
      <c r="AM6220" s="15"/>
      <c r="AN6220" s="15"/>
      <c r="AO6220" s="15"/>
      <c r="AP6220" s="15"/>
      <c r="AQ6220" s="15"/>
      <c r="AR6220" s="15"/>
      <c r="AS6220" s="15"/>
      <c r="AT6220" s="15"/>
      <c r="AU6220" s="15">
        <v>0</v>
      </c>
      <c r="AV6220" s="15">
        <v>0</v>
      </c>
      <c r="AW6220" s="15">
        <f t="shared" si="1741"/>
        <v>0</v>
      </c>
    </row>
    <row r="6221" spans="1:49" s="144" customFormat="1">
      <c r="A6221" s="44" t="s">
        <v>797</v>
      </c>
      <c r="B6221" s="45" t="s">
        <v>1031</v>
      </c>
      <c r="C6221" s="45" t="s">
        <v>1670</v>
      </c>
      <c r="D6221" s="452" t="s">
        <v>3015</v>
      </c>
      <c r="E6221" s="140" t="s">
        <v>854</v>
      </c>
      <c r="F6221" s="141" t="s">
        <v>1810</v>
      </c>
      <c r="G6221" s="468" t="s">
        <v>3076</v>
      </c>
      <c r="H6221" s="50" t="s">
        <v>2334</v>
      </c>
      <c r="I6221" s="142" t="s">
        <v>1735</v>
      </c>
      <c r="J6221" s="15"/>
      <c r="K6221" s="15"/>
      <c r="L6221" s="15"/>
      <c r="M6221" s="15"/>
      <c r="N6221" s="15"/>
      <c r="O6221" s="15"/>
      <c r="P6221" s="15"/>
      <c r="Q6221" s="15"/>
      <c r="R6221" s="15"/>
      <c r="S6221" s="15"/>
      <c r="T6221" s="15"/>
      <c r="U6221" s="15">
        <v>0</v>
      </c>
      <c r="V6221" s="15">
        <v>0</v>
      </c>
      <c r="W6221" s="15"/>
      <c r="X6221" s="15"/>
      <c r="Y6221" s="15"/>
      <c r="Z6221" s="15"/>
      <c r="AA6221" s="15"/>
      <c r="AB6221" s="15"/>
      <c r="AC6221" s="15"/>
      <c r="AD6221" s="15"/>
      <c r="AE6221" s="15"/>
      <c r="AF6221" s="15"/>
      <c r="AG6221" s="15"/>
      <c r="AH6221" s="15">
        <v>0</v>
      </c>
      <c r="AI6221" s="15">
        <v>0</v>
      </c>
      <c r="AJ6221" s="15"/>
      <c r="AK6221" s="15"/>
      <c r="AL6221" s="15"/>
      <c r="AM6221" s="15"/>
      <c r="AN6221" s="15"/>
      <c r="AO6221" s="15"/>
      <c r="AP6221" s="15"/>
      <c r="AQ6221" s="15"/>
      <c r="AR6221" s="15"/>
      <c r="AS6221" s="15"/>
      <c r="AT6221" s="15"/>
      <c r="AU6221" s="15">
        <v>0</v>
      </c>
      <c r="AV6221" s="15">
        <v>0</v>
      </c>
      <c r="AW6221" s="15">
        <f t="shared" si="1741"/>
        <v>0</v>
      </c>
    </row>
    <row r="6222" spans="1:49">
      <c r="A6222" s="44" t="s">
        <v>797</v>
      </c>
      <c r="B6222" s="45" t="s">
        <v>1031</v>
      </c>
      <c r="C6222" s="45" t="s">
        <v>1670</v>
      </c>
      <c r="D6222" s="452" t="s">
        <v>3015</v>
      </c>
      <c r="E6222" s="213" t="s">
        <v>773</v>
      </c>
      <c r="F6222" s="65"/>
      <c r="G6222" s="65"/>
      <c r="H6222" s="65"/>
      <c r="I6222" s="260" t="s">
        <v>1362</v>
      </c>
      <c r="J6222" s="9">
        <f>SUM(J6223)</f>
        <v>0</v>
      </c>
      <c r="K6222" s="9">
        <f t="shared" ref="K6222:AT6222" si="1744">SUM(K6223)</f>
        <v>0</v>
      </c>
      <c r="L6222" s="9">
        <f t="shared" si="1744"/>
        <v>0</v>
      </c>
      <c r="M6222" s="9">
        <f t="shared" si="1744"/>
        <v>0</v>
      </c>
      <c r="N6222" s="9">
        <f t="shared" si="1744"/>
        <v>0</v>
      </c>
      <c r="O6222" s="9">
        <f t="shared" si="1744"/>
        <v>0</v>
      </c>
      <c r="P6222" s="9">
        <f t="shared" si="1744"/>
        <v>0</v>
      </c>
      <c r="Q6222" s="9">
        <f t="shared" si="1744"/>
        <v>0</v>
      </c>
      <c r="R6222" s="9">
        <f t="shared" si="1744"/>
        <v>0</v>
      </c>
      <c r="S6222" s="9">
        <f t="shared" si="1744"/>
        <v>0</v>
      </c>
      <c r="T6222" s="9">
        <f t="shared" si="1744"/>
        <v>0</v>
      </c>
      <c r="U6222" s="9">
        <v>0</v>
      </c>
      <c r="V6222" s="9">
        <v>0</v>
      </c>
      <c r="W6222" s="9">
        <f>SUM(W6223)</f>
        <v>0</v>
      </c>
      <c r="X6222" s="9">
        <f t="shared" si="1744"/>
        <v>0</v>
      </c>
      <c r="Y6222" s="9">
        <f t="shared" si="1744"/>
        <v>0</v>
      </c>
      <c r="Z6222" s="9">
        <f t="shared" si="1744"/>
        <v>0</v>
      </c>
      <c r="AA6222" s="9">
        <f t="shared" si="1744"/>
        <v>0</v>
      </c>
      <c r="AB6222" s="9">
        <f t="shared" si="1744"/>
        <v>0</v>
      </c>
      <c r="AC6222" s="9">
        <f t="shared" si="1744"/>
        <v>0</v>
      </c>
      <c r="AD6222" s="9">
        <f t="shared" si="1744"/>
        <v>0</v>
      </c>
      <c r="AE6222" s="9">
        <f t="shared" si="1744"/>
        <v>0</v>
      </c>
      <c r="AF6222" s="9">
        <f t="shared" si="1744"/>
        <v>0</v>
      </c>
      <c r="AG6222" s="9">
        <f t="shared" si="1744"/>
        <v>0</v>
      </c>
      <c r="AH6222" s="9">
        <v>0</v>
      </c>
      <c r="AI6222" s="9">
        <v>0</v>
      </c>
      <c r="AJ6222" s="9">
        <f>SUM(AJ6223)</f>
        <v>0</v>
      </c>
      <c r="AK6222" s="9">
        <f t="shared" si="1744"/>
        <v>0</v>
      </c>
      <c r="AL6222" s="9">
        <f t="shared" si="1744"/>
        <v>0</v>
      </c>
      <c r="AM6222" s="9">
        <f t="shared" si="1744"/>
        <v>0</v>
      </c>
      <c r="AN6222" s="9">
        <f t="shared" si="1744"/>
        <v>0</v>
      </c>
      <c r="AO6222" s="9">
        <f t="shared" si="1744"/>
        <v>0</v>
      </c>
      <c r="AP6222" s="9">
        <f t="shared" si="1744"/>
        <v>0</v>
      </c>
      <c r="AQ6222" s="9">
        <f t="shared" si="1744"/>
        <v>0</v>
      </c>
      <c r="AR6222" s="9">
        <f t="shared" si="1744"/>
        <v>0</v>
      </c>
      <c r="AS6222" s="9">
        <f t="shared" si="1744"/>
        <v>0</v>
      </c>
      <c r="AT6222" s="9">
        <f t="shared" si="1744"/>
        <v>0</v>
      </c>
      <c r="AU6222" s="9">
        <v>0</v>
      </c>
      <c r="AV6222" s="9">
        <v>0</v>
      </c>
      <c r="AW6222" s="9">
        <f t="shared" si="1741"/>
        <v>0</v>
      </c>
    </row>
    <row r="6223" spans="1:49">
      <c r="A6223" s="44" t="s">
        <v>797</v>
      </c>
      <c r="B6223" s="45" t="s">
        <v>1031</v>
      </c>
      <c r="C6223" s="45" t="s">
        <v>1670</v>
      </c>
      <c r="D6223" s="452" t="s">
        <v>3015</v>
      </c>
      <c r="E6223" s="367" t="s">
        <v>785</v>
      </c>
      <c r="F6223" s="50"/>
      <c r="G6223" s="468" t="s">
        <v>3076</v>
      </c>
      <c r="H6223" s="50" t="s">
        <v>2334</v>
      </c>
      <c r="I6223" s="42" t="s">
        <v>1363</v>
      </c>
      <c r="U6223" s="15">
        <v>0</v>
      </c>
      <c r="V6223" s="15">
        <v>0</v>
      </c>
      <c r="AH6223" s="15">
        <v>0</v>
      </c>
      <c r="AI6223" s="15">
        <v>0</v>
      </c>
      <c r="AU6223" s="15">
        <v>0</v>
      </c>
      <c r="AV6223" s="15">
        <v>0</v>
      </c>
      <c r="AW6223" s="15">
        <f t="shared" si="1741"/>
        <v>0</v>
      </c>
    </row>
    <row r="6224" spans="1:49">
      <c r="A6224" s="44" t="s">
        <v>797</v>
      </c>
      <c r="B6224" s="45" t="s">
        <v>1031</v>
      </c>
      <c r="C6224" s="45" t="s">
        <v>1670</v>
      </c>
      <c r="D6224" s="452" t="s">
        <v>3015</v>
      </c>
      <c r="E6224" s="213" t="s">
        <v>1364</v>
      </c>
      <c r="F6224" s="65"/>
      <c r="G6224" s="65"/>
      <c r="H6224" s="65"/>
      <c r="I6224" s="260" t="s">
        <v>2104</v>
      </c>
      <c r="J6224" s="9">
        <f>SUM(J6225:J6234)</f>
        <v>180000</v>
      </c>
      <c r="K6224" s="9">
        <f t="shared" ref="K6224:AT6224" si="1745">SUM(K6225:K6234)</f>
        <v>27219</v>
      </c>
      <c r="L6224" s="9">
        <f t="shared" si="1745"/>
        <v>6688</v>
      </c>
      <c r="M6224" s="9">
        <f t="shared" si="1745"/>
        <v>5356</v>
      </c>
      <c r="N6224" s="9">
        <f t="shared" si="1745"/>
        <v>5839</v>
      </c>
      <c r="O6224" s="9">
        <f t="shared" si="1745"/>
        <v>0</v>
      </c>
      <c r="P6224" s="9">
        <f t="shared" si="1745"/>
        <v>33160</v>
      </c>
      <c r="Q6224" s="9">
        <f t="shared" si="1745"/>
        <v>2000</v>
      </c>
      <c r="R6224" s="9">
        <f t="shared" si="1745"/>
        <v>0</v>
      </c>
      <c r="S6224" s="9">
        <f t="shared" si="1745"/>
        <v>12635</v>
      </c>
      <c r="T6224" s="9">
        <f t="shared" si="1745"/>
        <v>0</v>
      </c>
      <c r="U6224" s="9">
        <v>92897</v>
      </c>
      <c r="V6224" s="9">
        <v>87103</v>
      </c>
      <c r="W6224" s="9">
        <f>SUM(W6225:W6234)</f>
        <v>0</v>
      </c>
      <c r="X6224" s="9">
        <f t="shared" si="1745"/>
        <v>0</v>
      </c>
      <c r="Y6224" s="9">
        <f t="shared" si="1745"/>
        <v>0</v>
      </c>
      <c r="Z6224" s="9">
        <f t="shared" si="1745"/>
        <v>0</v>
      </c>
      <c r="AA6224" s="9">
        <f t="shared" si="1745"/>
        <v>0</v>
      </c>
      <c r="AB6224" s="9">
        <f t="shared" si="1745"/>
        <v>0</v>
      </c>
      <c r="AC6224" s="9">
        <f t="shared" si="1745"/>
        <v>0</v>
      </c>
      <c r="AD6224" s="9">
        <f t="shared" si="1745"/>
        <v>0</v>
      </c>
      <c r="AE6224" s="9">
        <f t="shared" si="1745"/>
        <v>0</v>
      </c>
      <c r="AF6224" s="9">
        <f t="shared" si="1745"/>
        <v>0</v>
      </c>
      <c r="AG6224" s="9">
        <f t="shared" si="1745"/>
        <v>0</v>
      </c>
      <c r="AH6224" s="9">
        <v>0</v>
      </c>
      <c r="AI6224" s="9">
        <v>0</v>
      </c>
      <c r="AJ6224" s="9">
        <f>SUM(AJ6225:AJ6234)</f>
        <v>0</v>
      </c>
      <c r="AK6224" s="9">
        <f t="shared" si="1745"/>
        <v>0</v>
      </c>
      <c r="AL6224" s="9">
        <f t="shared" si="1745"/>
        <v>0</v>
      </c>
      <c r="AM6224" s="9">
        <f t="shared" si="1745"/>
        <v>0</v>
      </c>
      <c r="AN6224" s="9">
        <f t="shared" si="1745"/>
        <v>0</v>
      </c>
      <c r="AO6224" s="9">
        <f t="shared" si="1745"/>
        <v>0</v>
      </c>
      <c r="AP6224" s="9">
        <f t="shared" si="1745"/>
        <v>0</v>
      </c>
      <c r="AQ6224" s="9">
        <f t="shared" si="1745"/>
        <v>0</v>
      </c>
      <c r="AR6224" s="9">
        <f t="shared" si="1745"/>
        <v>0</v>
      </c>
      <c r="AS6224" s="9">
        <f t="shared" si="1745"/>
        <v>0</v>
      </c>
      <c r="AT6224" s="9">
        <f t="shared" si="1745"/>
        <v>0</v>
      </c>
      <c r="AU6224" s="9">
        <v>0</v>
      </c>
      <c r="AV6224" s="9">
        <v>0</v>
      </c>
      <c r="AW6224" s="9">
        <f t="shared" si="1741"/>
        <v>92897</v>
      </c>
    </row>
    <row r="6225" spans="1:49">
      <c r="A6225" s="44" t="s">
        <v>797</v>
      </c>
      <c r="B6225" s="45" t="s">
        <v>1031</v>
      </c>
      <c r="C6225" s="45" t="s">
        <v>1670</v>
      </c>
      <c r="D6225" s="452" t="s">
        <v>3015</v>
      </c>
      <c r="E6225" s="367" t="s">
        <v>786</v>
      </c>
      <c r="F6225" s="50"/>
      <c r="G6225" s="468" t="s">
        <v>3076</v>
      </c>
      <c r="H6225" s="50" t="s">
        <v>2334</v>
      </c>
      <c r="I6225" s="42" t="s">
        <v>1191</v>
      </c>
      <c r="J6225" s="15">
        <v>3000</v>
      </c>
      <c r="L6225" s="15">
        <v>500</v>
      </c>
      <c r="M6225" s="15">
        <v>100</v>
      </c>
      <c r="N6225" s="15">
        <v>400</v>
      </c>
      <c r="Q6225" s="15">
        <v>2000</v>
      </c>
      <c r="U6225" s="15">
        <v>3000</v>
      </c>
      <c r="V6225" s="15">
        <v>0</v>
      </c>
      <c r="AH6225" s="15">
        <v>0</v>
      </c>
      <c r="AI6225" s="15">
        <v>0</v>
      </c>
      <c r="AU6225" s="15">
        <v>0</v>
      </c>
      <c r="AV6225" s="15">
        <v>0</v>
      </c>
      <c r="AW6225" s="15">
        <f t="shared" si="1741"/>
        <v>3000</v>
      </c>
    </row>
    <row r="6226" spans="1:49">
      <c r="A6226" s="44" t="s">
        <v>797</v>
      </c>
      <c r="B6226" s="45" t="s">
        <v>1031</v>
      </c>
      <c r="C6226" s="45" t="s">
        <v>1670</v>
      </c>
      <c r="D6226" s="452" t="s">
        <v>3015</v>
      </c>
      <c r="E6226" s="367" t="s">
        <v>1528</v>
      </c>
      <c r="F6226" s="50"/>
      <c r="G6226" s="468" t="s">
        <v>3076</v>
      </c>
      <c r="H6226" s="50" t="s">
        <v>2334</v>
      </c>
      <c r="I6226" s="42" t="s">
        <v>989</v>
      </c>
      <c r="U6226" s="15">
        <v>0</v>
      </c>
      <c r="V6226" s="15">
        <v>0</v>
      </c>
      <c r="AH6226" s="15">
        <v>0</v>
      </c>
      <c r="AI6226" s="15">
        <v>0</v>
      </c>
      <c r="AU6226" s="15">
        <v>0</v>
      </c>
      <c r="AV6226" s="15">
        <v>0</v>
      </c>
      <c r="AW6226" s="15">
        <f t="shared" si="1741"/>
        <v>0</v>
      </c>
    </row>
    <row r="6227" spans="1:49">
      <c r="A6227" s="44" t="s">
        <v>797</v>
      </c>
      <c r="B6227" s="45" t="s">
        <v>1031</v>
      </c>
      <c r="C6227" s="45" t="s">
        <v>1670</v>
      </c>
      <c r="D6227" s="452" t="s">
        <v>3015</v>
      </c>
      <c r="E6227" s="367" t="s">
        <v>1679</v>
      </c>
      <c r="F6227" s="50"/>
      <c r="G6227" s="468" t="s">
        <v>3076</v>
      </c>
      <c r="H6227" s="50" t="s">
        <v>2334</v>
      </c>
      <c r="I6227" s="42" t="s">
        <v>1048</v>
      </c>
      <c r="U6227" s="15">
        <v>0</v>
      </c>
      <c r="V6227" s="15">
        <v>0</v>
      </c>
      <c r="AH6227" s="15">
        <v>0</v>
      </c>
      <c r="AI6227" s="15">
        <v>0</v>
      </c>
      <c r="AU6227" s="15">
        <v>0</v>
      </c>
      <c r="AV6227" s="15">
        <v>0</v>
      </c>
      <c r="AW6227" s="15">
        <f t="shared" si="1741"/>
        <v>0</v>
      </c>
    </row>
    <row r="6228" spans="1:49">
      <c r="A6228" s="44" t="s">
        <v>797</v>
      </c>
      <c r="B6228" s="45" t="s">
        <v>1031</v>
      </c>
      <c r="C6228" s="45" t="s">
        <v>1670</v>
      </c>
      <c r="D6228" s="452" t="s">
        <v>3015</v>
      </c>
      <c r="E6228" s="367" t="s">
        <v>787</v>
      </c>
      <c r="F6228" s="50"/>
      <c r="G6228" s="468" t="s">
        <v>3076</v>
      </c>
      <c r="H6228" s="50" t="s">
        <v>2334</v>
      </c>
      <c r="I6228" s="42" t="s">
        <v>2078</v>
      </c>
      <c r="J6228" s="15">
        <v>70000</v>
      </c>
      <c r="K6228" s="15">
        <v>5000</v>
      </c>
      <c r="L6228" s="15">
        <v>2500</v>
      </c>
      <c r="M6228" s="15">
        <v>1000</v>
      </c>
      <c r="N6228" s="15">
        <v>1000</v>
      </c>
      <c r="P6228" s="15">
        <v>7000</v>
      </c>
      <c r="S6228" s="15">
        <v>5000</v>
      </c>
      <c r="U6228" s="15">
        <v>21500</v>
      </c>
      <c r="V6228" s="15">
        <v>48500</v>
      </c>
      <c r="AH6228" s="15">
        <v>0</v>
      </c>
      <c r="AI6228" s="15">
        <v>0</v>
      </c>
      <c r="AU6228" s="15">
        <v>0</v>
      </c>
      <c r="AV6228" s="15">
        <v>0</v>
      </c>
      <c r="AW6228" s="15">
        <f t="shared" si="1741"/>
        <v>21500</v>
      </c>
    </row>
    <row r="6229" spans="1:49">
      <c r="A6229" s="44" t="s">
        <v>797</v>
      </c>
      <c r="B6229" s="45" t="s">
        <v>1031</v>
      </c>
      <c r="C6229" s="45" t="s">
        <v>1670</v>
      </c>
      <c r="D6229" s="452" t="s">
        <v>3015</v>
      </c>
      <c r="E6229" s="367" t="s">
        <v>1116</v>
      </c>
      <c r="F6229" s="50"/>
      <c r="G6229" s="468" t="s">
        <v>3076</v>
      </c>
      <c r="H6229" s="50" t="s">
        <v>2334</v>
      </c>
      <c r="I6229" s="42" t="s">
        <v>1487</v>
      </c>
      <c r="U6229" s="15">
        <v>0</v>
      </c>
      <c r="V6229" s="15">
        <v>0</v>
      </c>
      <c r="AH6229" s="15">
        <v>0</v>
      </c>
      <c r="AI6229" s="15">
        <v>0</v>
      </c>
      <c r="AU6229" s="15">
        <v>0</v>
      </c>
      <c r="AV6229" s="15">
        <v>0</v>
      </c>
      <c r="AW6229" s="15">
        <f t="shared" si="1741"/>
        <v>0</v>
      </c>
    </row>
    <row r="6230" spans="1:49">
      <c r="A6230" s="44" t="s">
        <v>797</v>
      </c>
      <c r="B6230" s="45" t="s">
        <v>1031</v>
      </c>
      <c r="C6230" s="45" t="s">
        <v>1670</v>
      </c>
      <c r="D6230" s="452" t="s">
        <v>3015</v>
      </c>
      <c r="E6230" s="367" t="s">
        <v>1703</v>
      </c>
      <c r="F6230" s="50"/>
      <c r="G6230" s="468" t="s">
        <v>3076</v>
      </c>
      <c r="H6230" s="50" t="s">
        <v>2334</v>
      </c>
      <c r="I6230" s="42" t="s">
        <v>1047</v>
      </c>
      <c r="U6230" s="15">
        <v>0</v>
      </c>
      <c r="V6230" s="15">
        <v>0</v>
      </c>
      <c r="AH6230" s="15">
        <v>0</v>
      </c>
      <c r="AI6230" s="15">
        <v>0</v>
      </c>
      <c r="AU6230" s="15">
        <v>0</v>
      </c>
      <c r="AV6230" s="15">
        <v>0</v>
      </c>
      <c r="AW6230" s="15">
        <f t="shared" si="1741"/>
        <v>0</v>
      </c>
    </row>
    <row r="6231" spans="1:49">
      <c r="A6231" s="44" t="s">
        <v>797</v>
      </c>
      <c r="B6231" s="45" t="s">
        <v>1031</v>
      </c>
      <c r="C6231" s="45" t="s">
        <v>1670</v>
      </c>
      <c r="D6231" s="452" t="s">
        <v>3015</v>
      </c>
      <c r="E6231" s="367" t="s">
        <v>826</v>
      </c>
      <c r="F6231" s="50"/>
      <c r="G6231" s="468" t="s">
        <v>3076</v>
      </c>
      <c r="H6231" s="50" t="s">
        <v>2334</v>
      </c>
      <c r="I6231" s="42" t="s">
        <v>935</v>
      </c>
      <c r="J6231" s="15">
        <v>20000</v>
      </c>
      <c r="K6231" s="15">
        <v>2000</v>
      </c>
      <c r="L6231" s="15">
        <v>1000</v>
      </c>
      <c r="M6231" s="15">
        <v>1000</v>
      </c>
      <c r="N6231" s="15">
        <v>1000</v>
      </c>
      <c r="P6231" s="15">
        <v>5000</v>
      </c>
      <c r="S6231" s="15">
        <v>1000</v>
      </c>
      <c r="U6231" s="15">
        <v>11000</v>
      </c>
      <c r="V6231" s="15">
        <v>9000</v>
      </c>
      <c r="AH6231" s="15">
        <v>0</v>
      </c>
      <c r="AI6231" s="15">
        <v>0</v>
      </c>
      <c r="AU6231" s="15">
        <v>0</v>
      </c>
      <c r="AV6231" s="15">
        <v>0</v>
      </c>
      <c r="AW6231" s="15">
        <f t="shared" si="1741"/>
        <v>11000</v>
      </c>
    </row>
    <row r="6232" spans="1:49">
      <c r="A6232" s="44" t="s">
        <v>797</v>
      </c>
      <c r="B6232" s="45" t="s">
        <v>1031</v>
      </c>
      <c r="C6232" s="45" t="s">
        <v>1670</v>
      </c>
      <c r="D6232" s="452" t="s">
        <v>3015</v>
      </c>
      <c r="E6232" s="367" t="s">
        <v>1115</v>
      </c>
      <c r="F6232" s="50"/>
      <c r="G6232" s="468" t="s">
        <v>3076</v>
      </c>
      <c r="H6232" s="50" t="s">
        <v>2334</v>
      </c>
      <c r="I6232" s="42" t="s">
        <v>990</v>
      </c>
      <c r="U6232" s="15">
        <v>0</v>
      </c>
      <c r="V6232" s="15">
        <v>0</v>
      </c>
      <c r="AH6232" s="15">
        <v>0</v>
      </c>
      <c r="AI6232" s="15">
        <v>0</v>
      </c>
      <c r="AU6232" s="15">
        <v>0</v>
      </c>
      <c r="AV6232" s="15">
        <v>0</v>
      </c>
      <c r="AW6232" s="15">
        <f t="shared" si="1741"/>
        <v>0</v>
      </c>
    </row>
    <row r="6233" spans="1:49">
      <c r="A6233" s="44" t="s">
        <v>797</v>
      </c>
      <c r="B6233" s="45" t="s">
        <v>1031</v>
      </c>
      <c r="C6233" s="45" t="s">
        <v>1670</v>
      </c>
      <c r="D6233" s="452" t="s">
        <v>3015</v>
      </c>
      <c r="E6233" s="367" t="s">
        <v>1677</v>
      </c>
      <c r="F6233" s="50"/>
      <c r="G6233" s="468" t="s">
        <v>3076</v>
      </c>
      <c r="H6233" s="50" t="s">
        <v>2334</v>
      </c>
      <c r="I6233" s="42" t="s">
        <v>1688</v>
      </c>
      <c r="J6233" s="15">
        <v>87000</v>
      </c>
      <c r="K6233" s="15">
        <v>20219</v>
      </c>
      <c r="L6233" s="15">
        <v>2688</v>
      </c>
      <c r="M6233" s="15">
        <v>3256</v>
      </c>
      <c r="N6233" s="15">
        <v>3439</v>
      </c>
      <c r="P6233" s="15">
        <v>21160</v>
      </c>
      <c r="S6233" s="15">
        <v>6635</v>
      </c>
      <c r="U6233" s="15">
        <v>57397</v>
      </c>
      <c r="V6233" s="15">
        <v>29603</v>
      </c>
      <c r="AH6233" s="15">
        <v>0</v>
      </c>
      <c r="AI6233" s="15">
        <v>0</v>
      </c>
      <c r="AU6233" s="15">
        <v>0</v>
      </c>
      <c r="AV6233" s="15">
        <v>0</v>
      </c>
      <c r="AW6233" s="15">
        <f t="shared" si="1741"/>
        <v>57397</v>
      </c>
    </row>
    <row r="6234" spans="1:49">
      <c r="A6234" s="44" t="s">
        <v>797</v>
      </c>
      <c r="B6234" s="45" t="s">
        <v>1031</v>
      </c>
      <c r="C6234" s="45" t="s">
        <v>1670</v>
      </c>
      <c r="D6234" s="452" t="s">
        <v>3015</v>
      </c>
      <c r="E6234" s="367" t="s">
        <v>1677</v>
      </c>
      <c r="F6234" s="50" t="s">
        <v>1811</v>
      </c>
      <c r="G6234" s="468" t="s">
        <v>3076</v>
      </c>
      <c r="H6234" s="50" t="s">
        <v>2334</v>
      </c>
      <c r="I6234" s="42" t="s">
        <v>25</v>
      </c>
      <c r="U6234" s="15">
        <v>0</v>
      </c>
      <c r="V6234" s="15">
        <v>0</v>
      </c>
      <c r="AH6234" s="15">
        <v>0</v>
      </c>
      <c r="AI6234" s="15">
        <v>0</v>
      </c>
      <c r="AU6234" s="15">
        <v>0</v>
      </c>
      <c r="AV6234" s="15">
        <v>0</v>
      </c>
      <c r="AW6234" s="15">
        <f t="shared" si="1741"/>
        <v>0</v>
      </c>
    </row>
    <row r="6235" spans="1:49" s="52" customFormat="1">
      <c r="A6235" s="41"/>
      <c r="B6235" s="346"/>
      <c r="C6235" s="346"/>
      <c r="D6235" s="369"/>
      <c r="E6235" s="213"/>
      <c r="F6235" s="65"/>
      <c r="G6235" s="65"/>
      <c r="H6235" s="65"/>
      <c r="I6235" s="49" t="s">
        <v>3</v>
      </c>
      <c r="J6235" s="6">
        <f>SUM(J6236)</f>
        <v>0</v>
      </c>
      <c r="K6235" s="6">
        <f t="shared" ref="K6235:AT6236" si="1746">SUM(K6236)</f>
        <v>0</v>
      </c>
      <c r="L6235" s="6">
        <f t="shared" si="1746"/>
        <v>0</v>
      </c>
      <c r="M6235" s="6">
        <f t="shared" si="1746"/>
        <v>0</v>
      </c>
      <c r="N6235" s="6">
        <f t="shared" si="1746"/>
        <v>0</v>
      </c>
      <c r="O6235" s="6">
        <f t="shared" si="1746"/>
        <v>0</v>
      </c>
      <c r="P6235" s="6">
        <f t="shared" si="1746"/>
        <v>0</v>
      </c>
      <c r="Q6235" s="6">
        <f t="shared" si="1746"/>
        <v>0</v>
      </c>
      <c r="R6235" s="6">
        <f t="shared" si="1746"/>
        <v>0</v>
      </c>
      <c r="S6235" s="6">
        <f t="shared" si="1746"/>
        <v>0</v>
      </c>
      <c r="T6235" s="6">
        <f t="shared" si="1746"/>
        <v>0</v>
      </c>
      <c r="U6235" s="6">
        <v>0</v>
      </c>
      <c r="V6235" s="6">
        <v>0</v>
      </c>
      <c r="W6235" s="6">
        <f>SUM(W6236)</f>
        <v>0</v>
      </c>
      <c r="X6235" s="6">
        <f t="shared" si="1746"/>
        <v>0</v>
      </c>
      <c r="Y6235" s="6">
        <f t="shared" si="1746"/>
        <v>0</v>
      </c>
      <c r="Z6235" s="6">
        <f t="shared" si="1746"/>
        <v>0</v>
      </c>
      <c r="AA6235" s="6">
        <f t="shared" si="1746"/>
        <v>0</v>
      </c>
      <c r="AB6235" s="6">
        <f t="shared" si="1746"/>
        <v>0</v>
      </c>
      <c r="AC6235" s="6">
        <f t="shared" si="1746"/>
        <v>0</v>
      </c>
      <c r="AD6235" s="6">
        <f t="shared" si="1746"/>
        <v>0</v>
      </c>
      <c r="AE6235" s="6">
        <f t="shared" si="1746"/>
        <v>0</v>
      </c>
      <c r="AF6235" s="6">
        <f t="shared" si="1746"/>
        <v>0</v>
      </c>
      <c r="AG6235" s="6">
        <f t="shared" si="1746"/>
        <v>0</v>
      </c>
      <c r="AH6235" s="6">
        <v>0</v>
      </c>
      <c r="AI6235" s="6">
        <v>0</v>
      </c>
      <c r="AJ6235" s="6">
        <f>SUM(AJ6236)</f>
        <v>0</v>
      </c>
      <c r="AK6235" s="6">
        <f t="shared" si="1746"/>
        <v>0</v>
      </c>
      <c r="AL6235" s="6">
        <f t="shared" si="1746"/>
        <v>0</v>
      </c>
      <c r="AM6235" s="6">
        <f t="shared" si="1746"/>
        <v>0</v>
      </c>
      <c r="AN6235" s="6">
        <f t="shared" si="1746"/>
        <v>0</v>
      </c>
      <c r="AO6235" s="6">
        <f t="shared" si="1746"/>
        <v>0</v>
      </c>
      <c r="AP6235" s="6">
        <f t="shared" si="1746"/>
        <v>0</v>
      </c>
      <c r="AQ6235" s="6">
        <f t="shared" si="1746"/>
        <v>0</v>
      </c>
      <c r="AR6235" s="6">
        <f t="shared" si="1746"/>
        <v>0</v>
      </c>
      <c r="AS6235" s="6">
        <f t="shared" si="1746"/>
        <v>0</v>
      </c>
      <c r="AT6235" s="6">
        <f t="shared" si="1746"/>
        <v>0</v>
      </c>
      <c r="AU6235" s="6">
        <v>0</v>
      </c>
      <c r="AV6235" s="6">
        <v>0</v>
      </c>
      <c r="AW6235" s="6">
        <f t="shared" si="1741"/>
        <v>0</v>
      </c>
    </row>
    <row r="6236" spans="1:49" s="52" customFormat="1">
      <c r="A6236" s="44" t="s">
        <v>797</v>
      </c>
      <c r="B6236" s="45" t="s">
        <v>1031</v>
      </c>
      <c r="C6236" s="45" t="s">
        <v>1670</v>
      </c>
      <c r="D6236" s="452" t="s">
        <v>3015</v>
      </c>
      <c r="E6236" s="213" t="s">
        <v>833</v>
      </c>
      <c r="F6236" s="65"/>
      <c r="G6236" s="65"/>
      <c r="H6236" s="65"/>
      <c r="I6236" s="53" t="s">
        <v>1</v>
      </c>
      <c r="J6236" s="200">
        <f>SUM(J6237)</f>
        <v>0</v>
      </c>
      <c r="K6236" s="200">
        <f t="shared" si="1746"/>
        <v>0</v>
      </c>
      <c r="L6236" s="200">
        <f t="shared" si="1746"/>
        <v>0</v>
      </c>
      <c r="M6236" s="200">
        <f t="shared" si="1746"/>
        <v>0</v>
      </c>
      <c r="N6236" s="200">
        <f t="shared" si="1746"/>
        <v>0</v>
      </c>
      <c r="O6236" s="200">
        <f t="shared" si="1746"/>
        <v>0</v>
      </c>
      <c r="P6236" s="200">
        <f t="shared" si="1746"/>
        <v>0</v>
      </c>
      <c r="Q6236" s="200">
        <f t="shared" si="1746"/>
        <v>0</v>
      </c>
      <c r="R6236" s="200">
        <f t="shared" si="1746"/>
        <v>0</v>
      </c>
      <c r="S6236" s="200">
        <f t="shared" si="1746"/>
        <v>0</v>
      </c>
      <c r="T6236" s="200">
        <f t="shared" si="1746"/>
        <v>0</v>
      </c>
      <c r="U6236" s="200">
        <v>0</v>
      </c>
      <c r="V6236" s="200">
        <v>0</v>
      </c>
      <c r="W6236" s="200">
        <f>SUM(W6237)</f>
        <v>0</v>
      </c>
      <c r="X6236" s="200">
        <f t="shared" si="1746"/>
        <v>0</v>
      </c>
      <c r="Y6236" s="200">
        <f t="shared" si="1746"/>
        <v>0</v>
      </c>
      <c r="Z6236" s="200">
        <f t="shared" si="1746"/>
        <v>0</v>
      </c>
      <c r="AA6236" s="200">
        <f t="shared" si="1746"/>
        <v>0</v>
      </c>
      <c r="AB6236" s="200">
        <f t="shared" si="1746"/>
        <v>0</v>
      </c>
      <c r="AC6236" s="200">
        <f t="shared" si="1746"/>
        <v>0</v>
      </c>
      <c r="AD6236" s="200">
        <f t="shared" si="1746"/>
        <v>0</v>
      </c>
      <c r="AE6236" s="200">
        <f t="shared" si="1746"/>
        <v>0</v>
      </c>
      <c r="AF6236" s="200">
        <f t="shared" si="1746"/>
        <v>0</v>
      </c>
      <c r="AG6236" s="200">
        <f t="shared" si="1746"/>
        <v>0</v>
      </c>
      <c r="AH6236" s="200">
        <v>0</v>
      </c>
      <c r="AI6236" s="200">
        <v>0</v>
      </c>
      <c r="AJ6236" s="200">
        <f>SUM(AJ6237)</f>
        <v>0</v>
      </c>
      <c r="AK6236" s="200">
        <f t="shared" si="1746"/>
        <v>0</v>
      </c>
      <c r="AL6236" s="200">
        <f t="shared" si="1746"/>
        <v>0</v>
      </c>
      <c r="AM6236" s="200">
        <f t="shared" si="1746"/>
        <v>0</v>
      </c>
      <c r="AN6236" s="200">
        <f t="shared" si="1746"/>
        <v>0</v>
      </c>
      <c r="AO6236" s="200">
        <f t="shared" si="1746"/>
        <v>0</v>
      </c>
      <c r="AP6236" s="200">
        <f t="shared" si="1746"/>
        <v>0</v>
      </c>
      <c r="AQ6236" s="200">
        <f t="shared" si="1746"/>
        <v>0</v>
      </c>
      <c r="AR6236" s="200">
        <f t="shared" si="1746"/>
        <v>0</v>
      </c>
      <c r="AS6236" s="200">
        <f t="shared" si="1746"/>
        <v>0</v>
      </c>
      <c r="AT6236" s="200">
        <f t="shared" si="1746"/>
        <v>0</v>
      </c>
      <c r="AU6236" s="200">
        <v>0</v>
      </c>
      <c r="AV6236" s="200">
        <v>0</v>
      </c>
      <c r="AW6236" s="200">
        <f t="shared" si="1741"/>
        <v>0</v>
      </c>
    </row>
    <row r="6237" spans="1:49" s="59" customFormat="1">
      <c r="A6237" s="44" t="s">
        <v>797</v>
      </c>
      <c r="B6237" s="45" t="s">
        <v>1031</v>
      </c>
      <c r="C6237" s="45" t="s">
        <v>1670</v>
      </c>
      <c r="D6237" s="452" t="s">
        <v>3015</v>
      </c>
      <c r="E6237" s="57" t="s">
        <v>1517</v>
      </c>
      <c r="F6237" s="58"/>
      <c r="G6237" s="468" t="s">
        <v>3076</v>
      </c>
      <c r="H6237" s="50" t="s">
        <v>2334</v>
      </c>
      <c r="I6237" s="188" t="s">
        <v>2584</v>
      </c>
      <c r="J6237" s="13"/>
      <c r="K6237" s="13"/>
      <c r="L6237" s="13"/>
      <c r="M6237" s="13"/>
      <c r="N6237" s="13"/>
      <c r="O6237" s="13"/>
      <c r="P6237" s="13"/>
      <c r="Q6237" s="13"/>
      <c r="R6237" s="13"/>
      <c r="S6237" s="13"/>
      <c r="T6237" s="13"/>
      <c r="U6237" s="13">
        <v>0</v>
      </c>
      <c r="V6237" s="13">
        <v>0</v>
      </c>
      <c r="W6237" s="13"/>
      <c r="X6237" s="13"/>
      <c r="Y6237" s="13"/>
      <c r="Z6237" s="13"/>
      <c r="AA6237" s="13"/>
      <c r="AB6237" s="13"/>
      <c r="AC6237" s="13"/>
      <c r="AD6237" s="13"/>
      <c r="AE6237" s="13"/>
      <c r="AF6237" s="13"/>
      <c r="AG6237" s="13"/>
      <c r="AH6237" s="13">
        <v>0</v>
      </c>
      <c r="AI6237" s="13">
        <v>0</v>
      </c>
      <c r="AJ6237" s="13"/>
      <c r="AK6237" s="13"/>
      <c r="AL6237" s="13"/>
      <c r="AM6237" s="13"/>
      <c r="AN6237" s="13"/>
      <c r="AO6237" s="13"/>
      <c r="AP6237" s="13"/>
      <c r="AQ6237" s="13"/>
      <c r="AR6237" s="13"/>
      <c r="AS6237" s="13"/>
      <c r="AT6237" s="13"/>
      <c r="AU6237" s="13">
        <v>0</v>
      </c>
      <c r="AV6237" s="13">
        <v>0</v>
      </c>
      <c r="AW6237" s="13">
        <f t="shared" si="1741"/>
        <v>0</v>
      </c>
    </row>
    <row r="6238" spans="1:49">
      <c r="A6238" s="68" t="s">
        <v>2050</v>
      </c>
      <c r="B6238" s="69"/>
      <c r="C6238" s="69"/>
      <c r="D6238" s="455"/>
      <c r="E6238" s="531"/>
      <c r="F6238" s="50"/>
      <c r="G6238" s="50"/>
      <c r="H6238" s="50"/>
      <c r="I6238" s="49" t="s">
        <v>1157</v>
      </c>
      <c r="J6238" s="12">
        <f>SUM(J6239)</f>
        <v>20000</v>
      </c>
      <c r="K6238" s="12">
        <f t="shared" ref="K6238:AT6238" si="1747">SUM(K6239)</f>
        <v>0</v>
      </c>
      <c r="L6238" s="12">
        <f t="shared" si="1747"/>
        <v>3000</v>
      </c>
      <c r="M6238" s="12">
        <f t="shared" si="1747"/>
        <v>0</v>
      </c>
      <c r="N6238" s="12">
        <f t="shared" si="1747"/>
        <v>0</v>
      </c>
      <c r="O6238" s="12">
        <f t="shared" si="1747"/>
        <v>0</v>
      </c>
      <c r="P6238" s="12">
        <f t="shared" si="1747"/>
        <v>0</v>
      </c>
      <c r="Q6238" s="12">
        <f t="shared" si="1747"/>
        <v>0</v>
      </c>
      <c r="R6238" s="12">
        <f t="shared" si="1747"/>
        <v>0</v>
      </c>
      <c r="S6238" s="12">
        <f t="shared" si="1747"/>
        <v>7000</v>
      </c>
      <c r="T6238" s="12">
        <f t="shared" si="1747"/>
        <v>0</v>
      </c>
      <c r="U6238" s="12">
        <v>10000</v>
      </c>
      <c r="V6238" s="12">
        <v>10000</v>
      </c>
      <c r="W6238" s="12">
        <f>SUM(W6239)</f>
        <v>0</v>
      </c>
      <c r="X6238" s="12">
        <f t="shared" si="1747"/>
        <v>0</v>
      </c>
      <c r="Y6238" s="12">
        <f t="shared" si="1747"/>
        <v>0</v>
      </c>
      <c r="Z6238" s="12">
        <f t="shared" si="1747"/>
        <v>0</v>
      </c>
      <c r="AA6238" s="12">
        <f t="shared" si="1747"/>
        <v>0</v>
      </c>
      <c r="AB6238" s="12">
        <f t="shared" si="1747"/>
        <v>0</v>
      </c>
      <c r="AC6238" s="12">
        <f t="shared" si="1747"/>
        <v>0</v>
      </c>
      <c r="AD6238" s="12">
        <f t="shared" si="1747"/>
        <v>0</v>
      </c>
      <c r="AE6238" s="12">
        <f t="shared" si="1747"/>
        <v>0</v>
      </c>
      <c r="AF6238" s="12">
        <f t="shared" si="1747"/>
        <v>0</v>
      </c>
      <c r="AG6238" s="12">
        <f t="shared" si="1747"/>
        <v>0</v>
      </c>
      <c r="AH6238" s="12">
        <v>0</v>
      </c>
      <c r="AI6238" s="12">
        <v>0</v>
      </c>
      <c r="AJ6238" s="12">
        <f>SUM(AJ6239)</f>
        <v>0</v>
      </c>
      <c r="AK6238" s="12">
        <f t="shared" si="1747"/>
        <v>0</v>
      </c>
      <c r="AL6238" s="12">
        <f t="shared" si="1747"/>
        <v>0</v>
      </c>
      <c r="AM6238" s="12">
        <f t="shared" si="1747"/>
        <v>0</v>
      </c>
      <c r="AN6238" s="12">
        <f t="shared" si="1747"/>
        <v>0</v>
      </c>
      <c r="AO6238" s="12">
        <f t="shared" si="1747"/>
        <v>0</v>
      </c>
      <c r="AP6238" s="12">
        <f t="shared" si="1747"/>
        <v>0</v>
      </c>
      <c r="AQ6238" s="12">
        <f t="shared" si="1747"/>
        <v>0</v>
      </c>
      <c r="AR6238" s="12">
        <f t="shared" si="1747"/>
        <v>0</v>
      </c>
      <c r="AS6238" s="12">
        <f t="shared" si="1747"/>
        <v>0</v>
      </c>
      <c r="AT6238" s="12">
        <f t="shared" si="1747"/>
        <v>0</v>
      </c>
      <c r="AU6238" s="12">
        <v>0</v>
      </c>
      <c r="AV6238" s="12">
        <v>0</v>
      </c>
      <c r="AW6238" s="12">
        <f t="shared" si="1741"/>
        <v>10000</v>
      </c>
    </row>
    <row r="6239" spans="1:49">
      <c r="A6239" s="44" t="s">
        <v>797</v>
      </c>
      <c r="B6239" s="45" t="s">
        <v>1031</v>
      </c>
      <c r="C6239" s="45" t="s">
        <v>1670</v>
      </c>
      <c r="D6239" s="452" t="s">
        <v>3015</v>
      </c>
      <c r="E6239" s="213" t="s">
        <v>1402</v>
      </c>
      <c r="F6239" s="65"/>
      <c r="G6239" s="65"/>
      <c r="H6239" s="65"/>
      <c r="I6239" s="260" t="s">
        <v>1158</v>
      </c>
      <c r="J6239" s="9">
        <f>SUM(J6240:J6241)</f>
        <v>20000</v>
      </c>
      <c r="K6239" s="9">
        <f t="shared" ref="K6239:AT6239" si="1748">SUM(K6240:K6241)</f>
        <v>0</v>
      </c>
      <c r="L6239" s="9">
        <f t="shared" si="1748"/>
        <v>3000</v>
      </c>
      <c r="M6239" s="9">
        <f t="shared" si="1748"/>
        <v>0</v>
      </c>
      <c r="N6239" s="9">
        <f t="shared" si="1748"/>
        <v>0</v>
      </c>
      <c r="O6239" s="9">
        <f t="shared" si="1748"/>
        <v>0</v>
      </c>
      <c r="P6239" s="9">
        <f t="shared" si="1748"/>
        <v>0</v>
      </c>
      <c r="Q6239" s="9">
        <f t="shared" si="1748"/>
        <v>0</v>
      </c>
      <c r="R6239" s="9">
        <f t="shared" si="1748"/>
        <v>0</v>
      </c>
      <c r="S6239" s="9">
        <f t="shared" si="1748"/>
        <v>7000</v>
      </c>
      <c r="T6239" s="9">
        <f t="shared" si="1748"/>
        <v>0</v>
      </c>
      <c r="U6239" s="9">
        <v>10000</v>
      </c>
      <c r="V6239" s="9">
        <v>10000</v>
      </c>
      <c r="W6239" s="9">
        <f>SUM(W6240:W6241)</f>
        <v>0</v>
      </c>
      <c r="X6239" s="9">
        <f t="shared" si="1748"/>
        <v>0</v>
      </c>
      <c r="Y6239" s="9">
        <f t="shared" si="1748"/>
        <v>0</v>
      </c>
      <c r="Z6239" s="9">
        <f t="shared" si="1748"/>
        <v>0</v>
      </c>
      <c r="AA6239" s="9">
        <f t="shared" si="1748"/>
        <v>0</v>
      </c>
      <c r="AB6239" s="9">
        <f t="shared" si="1748"/>
        <v>0</v>
      </c>
      <c r="AC6239" s="9">
        <f t="shared" si="1748"/>
        <v>0</v>
      </c>
      <c r="AD6239" s="9">
        <f t="shared" si="1748"/>
        <v>0</v>
      </c>
      <c r="AE6239" s="9">
        <f t="shared" si="1748"/>
        <v>0</v>
      </c>
      <c r="AF6239" s="9">
        <f t="shared" si="1748"/>
        <v>0</v>
      </c>
      <c r="AG6239" s="9">
        <f t="shared" si="1748"/>
        <v>0</v>
      </c>
      <c r="AH6239" s="9">
        <v>0</v>
      </c>
      <c r="AI6239" s="9">
        <v>0</v>
      </c>
      <c r="AJ6239" s="9">
        <f>SUM(AJ6240:AJ6241)</f>
        <v>0</v>
      </c>
      <c r="AK6239" s="9">
        <f t="shared" si="1748"/>
        <v>0</v>
      </c>
      <c r="AL6239" s="9">
        <f t="shared" si="1748"/>
        <v>0</v>
      </c>
      <c r="AM6239" s="9">
        <f t="shared" si="1748"/>
        <v>0</v>
      </c>
      <c r="AN6239" s="9">
        <f t="shared" si="1748"/>
        <v>0</v>
      </c>
      <c r="AO6239" s="9">
        <f t="shared" si="1748"/>
        <v>0</v>
      </c>
      <c r="AP6239" s="9">
        <f t="shared" si="1748"/>
        <v>0</v>
      </c>
      <c r="AQ6239" s="9">
        <f t="shared" si="1748"/>
        <v>0</v>
      </c>
      <c r="AR6239" s="9">
        <f t="shared" si="1748"/>
        <v>0</v>
      </c>
      <c r="AS6239" s="9">
        <f t="shared" si="1748"/>
        <v>0</v>
      </c>
      <c r="AT6239" s="9">
        <f t="shared" si="1748"/>
        <v>0</v>
      </c>
      <c r="AU6239" s="9">
        <v>0</v>
      </c>
      <c r="AV6239" s="9">
        <v>0</v>
      </c>
      <c r="AW6239" s="9">
        <f t="shared" si="1741"/>
        <v>10000</v>
      </c>
    </row>
    <row r="6240" spans="1:49">
      <c r="A6240" s="44" t="s">
        <v>797</v>
      </c>
      <c r="B6240" s="45" t="s">
        <v>1031</v>
      </c>
      <c r="C6240" s="45" t="s">
        <v>1670</v>
      </c>
      <c r="D6240" s="452" t="s">
        <v>3015</v>
      </c>
      <c r="E6240" s="367" t="s">
        <v>1409</v>
      </c>
      <c r="F6240" s="50"/>
      <c r="G6240" s="468" t="s">
        <v>3076</v>
      </c>
      <c r="H6240" s="50" t="s">
        <v>2334</v>
      </c>
      <c r="I6240" s="42" t="s">
        <v>1518</v>
      </c>
      <c r="J6240" s="15">
        <v>10000</v>
      </c>
      <c r="L6240" s="15">
        <v>3000</v>
      </c>
      <c r="U6240" s="15">
        <v>3000</v>
      </c>
      <c r="V6240" s="15">
        <v>7000</v>
      </c>
      <c r="AH6240" s="15">
        <v>0</v>
      </c>
      <c r="AI6240" s="15">
        <v>0</v>
      </c>
      <c r="AU6240" s="15">
        <v>0</v>
      </c>
      <c r="AV6240" s="15">
        <v>0</v>
      </c>
      <c r="AW6240" s="15">
        <f t="shared" si="1741"/>
        <v>3000</v>
      </c>
    </row>
    <row r="6241" spans="1:49">
      <c r="A6241" s="44" t="s">
        <v>797</v>
      </c>
      <c r="B6241" s="45" t="s">
        <v>1031</v>
      </c>
      <c r="C6241" s="45" t="s">
        <v>1670</v>
      </c>
      <c r="D6241" s="452" t="s">
        <v>3015</v>
      </c>
      <c r="E6241" s="367" t="s">
        <v>1367</v>
      </c>
      <c r="F6241" s="50"/>
      <c r="G6241" s="468" t="s">
        <v>3076</v>
      </c>
      <c r="H6241" s="50" t="s">
        <v>2334</v>
      </c>
      <c r="I6241" s="42" t="s">
        <v>1400</v>
      </c>
      <c r="J6241" s="15">
        <v>10000</v>
      </c>
      <c r="S6241" s="15">
        <v>7000</v>
      </c>
      <c r="U6241" s="15">
        <v>7000</v>
      </c>
      <c r="V6241" s="15">
        <v>3000</v>
      </c>
      <c r="AH6241" s="15">
        <v>0</v>
      </c>
      <c r="AI6241" s="15">
        <v>0</v>
      </c>
      <c r="AU6241" s="15">
        <v>0</v>
      </c>
      <c r="AV6241" s="15">
        <v>0</v>
      </c>
      <c r="AW6241" s="15">
        <f t="shared" si="1741"/>
        <v>7000</v>
      </c>
    </row>
    <row r="6242" spans="1:49">
      <c r="A6242" s="44"/>
      <c r="B6242" s="45"/>
      <c r="C6242" s="45"/>
      <c r="D6242" s="45"/>
      <c r="E6242" s="531"/>
      <c r="F6242" s="50"/>
      <c r="G6242" s="50"/>
      <c r="H6242" s="50"/>
      <c r="I6242" s="42"/>
      <c r="U6242" s="15">
        <v>0</v>
      </c>
      <c r="V6242" s="15">
        <v>0</v>
      </c>
      <c r="AH6242" s="15">
        <v>0</v>
      </c>
      <c r="AI6242" s="15">
        <v>0</v>
      </c>
      <c r="AU6242" s="15">
        <v>0</v>
      </c>
      <c r="AV6242" s="15">
        <v>0</v>
      </c>
      <c r="AW6242" s="15">
        <f t="shared" si="1741"/>
        <v>0</v>
      </c>
    </row>
    <row r="6243" spans="1:49">
      <c r="A6243" s="48"/>
      <c r="B6243" s="42"/>
      <c r="C6243" s="42"/>
      <c r="D6243" s="42"/>
      <c r="E6243" s="531"/>
      <c r="F6243" s="50"/>
      <c r="G6243" s="50"/>
      <c r="H6243" s="50"/>
      <c r="I6243" s="49" t="s">
        <v>1631</v>
      </c>
      <c r="J6243" s="12">
        <f>SUM(J6213,J6238,J6235)</f>
        <v>200000</v>
      </c>
      <c r="K6243" s="12">
        <f t="shared" ref="K6243:AT6243" si="1749">SUM(K6213,K6238,K6235)</f>
        <v>27219</v>
      </c>
      <c r="L6243" s="12">
        <f t="shared" si="1749"/>
        <v>9688</v>
      </c>
      <c r="M6243" s="12">
        <f t="shared" si="1749"/>
        <v>5356</v>
      </c>
      <c r="N6243" s="12">
        <f t="shared" si="1749"/>
        <v>5839</v>
      </c>
      <c r="O6243" s="12">
        <f t="shared" si="1749"/>
        <v>0</v>
      </c>
      <c r="P6243" s="12">
        <f t="shared" si="1749"/>
        <v>33160</v>
      </c>
      <c r="Q6243" s="12">
        <f t="shared" si="1749"/>
        <v>2000</v>
      </c>
      <c r="R6243" s="12">
        <f t="shared" si="1749"/>
        <v>0</v>
      </c>
      <c r="S6243" s="12">
        <f t="shared" si="1749"/>
        <v>19635</v>
      </c>
      <c r="T6243" s="12">
        <f t="shared" si="1749"/>
        <v>0</v>
      </c>
      <c r="U6243" s="12">
        <v>102897</v>
      </c>
      <c r="V6243" s="12">
        <v>97103</v>
      </c>
      <c r="W6243" s="12">
        <f>SUM(W6213,W6238,W6235)</f>
        <v>0</v>
      </c>
      <c r="X6243" s="12">
        <f t="shared" si="1749"/>
        <v>0</v>
      </c>
      <c r="Y6243" s="12">
        <f t="shared" si="1749"/>
        <v>0</v>
      </c>
      <c r="Z6243" s="12">
        <f t="shared" si="1749"/>
        <v>0</v>
      </c>
      <c r="AA6243" s="12">
        <f t="shared" si="1749"/>
        <v>0</v>
      </c>
      <c r="AB6243" s="12">
        <f t="shared" si="1749"/>
        <v>0</v>
      </c>
      <c r="AC6243" s="12">
        <f t="shared" si="1749"/>
        <v>0</v>
      </c>
      <c r="AD6243" s="12">
        <f t="shared" si="1749"/>
        <v>0</v>
      </c>
      <c r="AE6243" s="12">
        <f t="shared" si="1749"/>
        <v>0</v>
      </c>
      <c r="AF6243" s="12">
        <f t="shared" si="1749"/>
        <v>0</v>
      </c>
      <c r="AG6243" s="12">
        <f t="shared" si="1749"/>
        <v>0</v>
      </c>
      <c r="AH6243" s="12">
        <v>0</v>
      </c>
      <c r="AI6243" s="12">
        <v>0</v>
      </c>
      <c r="AJ6243" s="12">
        <f>SUM(AJ6213,AJ6238,AJ6235)</f>
        <v>0</v>
      </c>
      <c r="AK6243" s="12">
        <f t="shared" si="1749"/>
        <v>0</v>
      </c>
      <c r="AL6243" s="12">
        <f t="shared" si="1749"/>
        <v>0</v>
      </c>
      <c r="AM6243" s="12">
        <f t="shared" si="1749"/>
        <v>0</v>
      </c>
      <c r="AN6243" s="12">
        <f t="shared" si="1749"/>
        <v>0</v>
      </c>
      <c r="AO6243" s="12">
        <f t="shared" si="1749"/>
        <v>0</v>
      </c>
      <c r="AP6243" s="12">
        <f t="shared" si="1749"/>
        <v>0</v>
      </c>
      <c r="AQ6243" s="12">
        <f t="shared" si="1749"/>
        <v>0</v>
      </c>
      <c r="AR6243" s="12">
        <f t="shared" si="1749"/>
        <v>0</v>
      </c>
      <c r="AS6243" s="12">
        <f t="shared" si="1749"/>
        <v>0</v>
      </c>
      <c r="AT6243" s="12">
        <f t="shared" si="1749"/>
        <v>0</v>
      </c>
      <c r="AU6243" s="12">
        <v>0</v>
      </c>
      <c r="AV6243" s="12">
        <v>0</v>
      </c>
      <c r="AW6243" s="12">
        <f t="shared" si="1741"/>
        <v>102897</v>
      </c>
    </row>
    <row r="6244" spans="1:49">
      <c r="A6244" s="48"/>
      <c r="B6244" s="42"/>
      <c r="C6244" s="42"/>
      <c r="D6244" s="42"/>
      <c r="E6244" s="531"/>
      <c r="F6244" s="50"/>
      <c r="G6244" s="50"/>
      <c r="H6244" s="50"/>
      <c r="I6244" s="53"/>
    </row>
    <row r="6245" spans="1:49">
      <c r="A6245" s="48"/>
      <c r="B6245" s="42"/>
      <c r="C6245" s="42"/>
      <c r="D6245" s="42"/>
      <c r="E6245" s="531"/>
      <c r="F6245" s="50"/>
      <c r="G6245" s="50"/>
      <c r="H6245" s="50"/>
      <c r="I6245" s="146" t="s">
        <v>970</v>
      </c>
      <c r="J6245" s="29"/>
      <c r="K6245" s="29"/>
      <c r="L6245" s="29"/>
      <c r="M6245" s="29"/>
      <c r="N6245" s="29"/>
      <c r="O6245" s="29"/>
      <c r="P6245" s="29"/>
      <c r="Q6245" s="29"/>
      <c r="R6245" s="29"/>
      <c r="S6245" s="29"/>
      <c r="T6245" s="29"/>
      <c r="U6245" s="29"/>
      <c r="V6245" s="29"/>
      <c r="W6245" s="29"/>
      <c r="X6245" s="29"/>
      <c r="Y6245" s="29"/>
      <c r="Z6245" s="29"/>
      <c r="AA6245" s="29"/>
      <c r="AB6245" s="29"/>
      <c r="AC6245" s="29"/>
      <c r="AD6245" s="29"/>
      <c r="AE6245" s="29"/>
      <c r="AF6245" s="29"/>
      <c r="AG6245" s="29"/>
      <c r="AH6245" s="29"/>
      <c r="AI6245" s="29"/>
      <c r="AJ6245" s="29"/>
      <c r="AK6245" s="29"/>
      <c r="AL6245" s="29"/>
      <c r="AM6245" s="29"/>
      <c r="AN6245" s="29"/>
      <c r="AO6245" s="29"/>
      <c r="AP6245" s="29"/>
      <c r="AQ6245" s="29"/>
      <c r="AR6245" s="29"/>
      <c r="AS6245" s="29"/>
      <c r="AT6245" s="29"/>
      <c r="AU6245" s="29"/>
      <c r="AV6245" s="29"/>
      <c r="AW6245" s="29"/>
    </row>
    <row r="6246" spans="1:49" ht="13.5" thickBot="1">
      <c r="A6246" s="48"/>
      <c r="B6246" s="42"/>
      <c r="C6246" s="42"/>
      <c r="D6246" s="42"/>
      <c r="E6246" s="531"/>
      <c r="F6246" s="50"/>
      <c r="G6246" s="50"/>
      <c r="H6246" s="50"/>
      <c r="I6246" s="146"/>
      <c r="J6246" s="29"/>
      <c r="K6246" s="29"/>
      <c r="L6246" s="29"/>
      <c r="M6246" s="29"/>
      <c r="N6246" s="29"/>
      <c r="O6246" s="29"/>
      <c r="P6246" s="29"/>
      <c r="Q6246" s="29"/>
      <c r="R6246" s="29"/>
      <c r="S6246" s="29"/>
      <c r="T6246" s="29"/>
      <c r="U6246" s="29"/>
      <c r="V6246" s="29"/>
      <c r="W6246" s="29"/>
      <c r="X6246" s="29"/>
      <c r="Y6246" s="29"/>
      <c r="Z6246" s="29"/>
      <c r="AA6246" s="29"/>
      <c r="AB6246" s="29"/>
      <c r="AC6246" s="29"/>
      <c r="AD6246" s="29"/>
      <c r="AE6246" s="29"/>
      <c r="AF6246" s="29"/>
      <c r="AG6246" s="29"/>
      <c r="AH6246" s="29"/>
      <c r="AI6246" s="29"/>
      <c r="AJ6246" s="29"/>
      <c r="AK6246" s="29"/>
      <c r="AL6246" s="29"/>
      <c r="AM6246" s="29"/>
      <c r="AN6246" s="29"/>
      <c r="AO6246" s="29"/>
      <c r="AP6246" s="29"/>
      <c r="AQ6246" s="29"/>
      <c r="AR6246" s="29"/>
      <c r="AS6246" s="29"/>
      <c r="AT6246" s="29"/>
      <c r="AU6246" s="29"/>
      <c r="AV6246" s="29"/>
      <c r="AW6246" s="29"/>
    </row>
    <row r="6247" spans="1:49" ht="35.25" customHeight="1" thickTop="1" thickBot="1">
      <c r="A6247" s="48"/>
      <c r="B6247" s="42"/>
      <c r="C6247" s="42"/>
      <c r="D6247" s="42"/>
      <c r="E6247" s="531"/>
      <c r="F6247" s="50"/>
      <c r="G6247" s="50"/>
      <c r="H6247" s="50"/>
      <c r="I6247" s="5" t="s">
        <v>2331</v>
      </c>
      <c r="J6247" s="364" t="s">
        <v>2891</v>
      </c>
      <c r="K6247" s="364" t="s">
        <v>2879</v>
      </c>
      <c r="L6247" s="364" t="s">
        <v>2880</v>
      </c>
      <c r="M6247" s="364" t="s">
        <v>2881</v>
      </c>
      <c r="N6247" s="364" t="s">
        <v>2882</v>
      </c>
      <c r="O6247" s="364" t="s">
        <v>2883</v>
      </c>
      <c r="P6247" s="364" t="s">
        <v>2884</v>
      </c>
      <c r="Q6247" s="364" t="s">
        <v>2885</v>
      </c>
      <c r="R6247" s="364" t="s">
        <v>2886</v>
      </c>
      <c r="S6247" s="364" t="s">
        <v>2887</v>
      </c>
      <c r="T6247" s="364" t="s">
        <v>2888</v>
      </c>
      <c r="U6247" s="364" t="s">
        <v>2889</v>
      </c>
      <c r="V6247" s="364" t="s">
        <v>2890</v>
      </c>
      <c r="W6247" s="365" t="s">
        <v>2893</v>
      </c>
      <c r="X6247" s="365" t="s">
        <v>2879</v>
      </c>
      <c r="Y6247" s="365" t="s">
        <v>2880</v>
      </c>
      <c r="Z6247" s="365" t="s">
        <v>2881</v>
      </c>
      <c r="AA6247" s="365" t="s">
        <v>2882</v>
      </c>
      <c r="AB6247" s="365" t="s">
        <v>2883</v>
      </c>
      <c r="AC6247" s="365" t="s">
        <v>2884</v>
      </c>
      <c r="AD6247" s="365" t="s">
        <v>2885</v>
      </c>
      <c r="AE6247" s="365" t="s">
        <v>2886</v>
      </c>
      <c r="AF6247" s="365" t="s">
        <v>2887</v>
      </c>
      <c r="AG6247" s="365" t="s">
        <v>2888</v>
      </c>
      <c r="AH6247" s="365" t="s">
        <v>2889</v>
      </c>
      <c r="AI6247" s="365" t="s">
        <v>2890</v>
      </c>
      <c r="AJ6247" s="366" t="s">
        <v>2892</v>
      </c>
      <c r="AK6247" s="366" t="s">
        <v>2879</v>
      </c>
      <c r="AL6247" s="366" t="s">
        <v>2880</v>
      </c>
      <c r="AM6247" s="366" t="s">
        <v>2881</v>
      </c>
      <c r="AN6247" s="366" t="s">
        <v>2882</v>
      </c>
      <c r="AO6247" s="366" t="s">
        <v>2883</v>
      </c>
      <c r="AP6247" s="366" t="s">
        <v>2884</v>
      </c>
      <c r="AQ6247" s="366" t="s">
        <v>2885</v>
      </c>
      <c r="AR6247" s="366" t="s">
        <v>2886</v>
      </c>
      <c r="AS6247" s="366" t="s">
        <v>2887</v>
      </c>
      <c r="AT6247" s="366" t="s">
        <v>2888</v>
      </c>
      <c r="AU6247" s="366" t="s">
        <v>2889</v>
      </c>
      <c r="AV6247" s="366" t="s">
        <v>2890</v>
      </c>
      <c r="AW6247" s="368" t="s">
        <v>2895</v>
      </c>
    </row>
    <row r="6248" spans="1:49">
      <c r="A6248" s="48"/>
      <c r="B6248" s="42"/>
      <c r="C6248" s="42"/>
      <c r="D6248" s="42"/>
      <c r="E6248" s="531"/>
      <c r="F6248" s="50"/>
      <c r="G6248" s="50"/>
      <c r="H6248" s="50"/>
      <c r="I6248" s="34"/>
      <c r="J6248" s="202" t="s">
        <v>1224</v>
      </c>
      <c r="K6248" s="202">
        <v>1</v>
      </c>
      <c r="L6248" s="202">
        <v>2</v>
      </c>
      <c r="M6248" s="202">
        <v>3</v>
      </c>
      <c r="N6248" s="202">
        <v>4</v>
      </c>
      <c r="O6248" s="202">
        <v>5</v>
      </c>
      <c r="P6248" s="202">
        <v>6</v>
      </c>
      <c r="Q6248" s="202">
        <v>7</v>
      </c>
      <c r="R6248" s="202">
        <v>8</v>
      </c>
      <c r="S6248" s="202">
        <v>9</v>
      </c>
      <c r="T6248" s="202">
        <v>10</v>
      </c>
      <c r="U6248" s="202">
        <v>13</v>
      </c>
      <c r="V6248" s="202">
        <v>14</v>
      </c>
      <c r="W6248" s="202" t="s">
        <v>1224</v>
      </c>
      <c r="X6248" s="202">
        <v>1</v>
      </c>
      <c r="Y6248" s="202">
        <v>2</v>
      </c>
      <c r="Z6248" s="202">
        <v>3</v>
      </c>
      <c r="AA6248" s="202">
        <v>4</v>
      </c>
      <c r="AB6248" s="202">
        <v>5</v>
      </c>
      <c r="AC6248" s="202">
        <v>6</v>
      </c>
      <c r="AD6248" s="202">
        <v>7</v>
      </c>
      <c r="AE6248" s="202">
        <v>8</v>
      </c>
      <c r="AF6248" s="202">
        <v>9</v>
      </c>
      <c r="AG6248" s="202">
        <v>10</v>
      </c>
      <c r="AH6248" s="202">
        <v>13</v>
      </c>
      <c r="AI6248" s="202">
        <v>14</v>
      </c>
      <c r="AJ6248" s="202" t="s">
        <v>1224</v>
      </c>
      <c r="AK6248" s="202">
        <v>1</v>
      </c>
      <c r="AL6248" s="202">
        <v>2</v>
      </c>
      <c r="AM6248" s="202">
        <v>3</v>
      </c>
      <c r="AN6248" s="202">
        <v>4</v>
      </c>
      <c r="AO6248" s="202">
        <v>5</v>
      </c>
      <c r="AP6248" s="202">
        <v>6</v>
      </c>
      <c r="AQ6248" s="202">
        <v>7</v>
      </c>
      <c r="AR6248" s="202">
        <v>8</v>
      </c>
      <c r="AS6248" s="202">
        <v>9</v>
      </c>
      <c r="AT6248" s="202">
        <v>10</v>
      </c>
      <c r="AU6248" s="202">
        <v>13</v>
      </c>
      <c r="AV6248" s="202">
        <v>14</v>
      </c>
      <c r="AW6248" s="202">
        <v>15</v>
      </c>
    </row>
    <row r="6249" spans="1:49">
      <c r="A6249" s="48"/>
      <c r="B6249" s="42"/>
      <c r="C6249" s="42"/>
      <c r="D6249" s="42"/>
      <c r="E6249" s="531"/>
      <c r="F6249" s="50"/>
      <c r="G6249" s="50"/>
      <c r="H6249" s="50"/>
      <c r="I6249" s="276" t="s">
        <v>2379</v>
      </c>
      <c r="J6249" s="277">
        <f>SUM(J6243)</f>
        <v>200000</v>
      </c>
      <c r="K6249" s="277">
        <f t="shared" ref="K6249:AT6249" si="1750">SUM(K6243)</f>
        <v>27219</v>
      </c>
      <c r="L6249" s="277">
        <f t="shared" si="1750"/>
        <v>9688</v>
      </c>
      <c r="M6249" s="277">
        <f t="shared" si="1750"/>
        <v>5356</v>
      </c>
      <c r="N6249" s="277">
        <f t="shared" si="1750"/>
        <v>5839</v>
      </c>
      <c r="O6249" s="277">
        <f t="shared" si="1750"/>
        <v>0</v>
      </c>
      <c r="P6249" s="277">
        <f t="shared" si="1750"/>
        <v>33160</v>
      </c>
      <c r="Q6249" s="277">
        <f t="shared" si="1750"/>
        <v>2000</v>
      </c>
      <c r="R6249" s="277">
        <f t="shared" si="1750"/>
        <v>0</v>
      </c>
      <c r="S6249" s="277">
        <f t="shared" si="1750"/>
        <v>19635</v>
      </c>
      <c r="T6249" s="277">
        <f t="shared" si="1750"/>
        <v>0</v>
      </c>
      <c r="U6249" s="277">
        <v>102897</v>
      </c>
      <c r="V6249" s="277">
        <v>97103</v>
      </c>
      <c r="W6249" s="277">
        <f>SUM(W6243)</f>
        <v>0</v>
      </c>
      <c r="X6249" s="277">
        <f t="shared" si="1750"/>
        <v>0</v>
      </c>
      <c r="Y6249" s="277">
        <f t="shared" si="1750"/>
        <v>0</v>
      </c>
      <c r="Z6249" s="277">
        <f t="shared" si="1750"/>
        <v>0</v>
      </c>
      <c r="AA6249" s="277">
        <f t="shared" si="1750"/>
        <v>0</v>
      </c>
      <c r="AB6249" s="277">
        <f t="shared" si="1750"/>
        <v>0</v>
      </c>
      <c r="AC6249" s="277">
        <f t="shared" si="1750"/>
        <v>0</v>
      </c>
      <c r="AD6249" s="277">
        <f t="shared" si="1750"/>
        <v>0</v>
      </c>
      <c r="AE6249" s="277">
        <f t="shared" si="1750"/>
        <v>0</v>
      </c>
      <c r="AF6249" s="277">
        <f t="shared" si="1750"/>
        <v>0</v>
      </c>
      <c r="AG6249" s="277">
        <f t="shared" si="1750"/>
        <v>0</v>
      </c>
      <c r="AH6249" s="277">
        <v>0</v>
      </c>
      <c r="AI6249" s="277">
        <v>0</v>
      </c>
      <c r="AJ6249" s="277">
        <f>SUM(AJ6243)</f>
        <v>0</v>
      </c>
      <c r="AK6249" s="277">
        <f t="shared" si="1750"/>
        <v>0</v>
      </c>
      <c r="AL6249" s="277">
        <f t="shared" si="1750"/>
        <v>0</v>
      </c>
      <c r="AM6249" s="277">
        <f t="shared" si="1750"/>
        <v>0</v>
      </c>
      <c r="AN6249" s="277">
        <f t="shared" si="1750"/>
        <v>0</v>
      </c>
      <c r="AO6249" s="277">
        <f t="shared" si="1750"/>
        <v>0</v>
      </c>
      <c r="AP6249" s="277">
        <f t="shared" si="1750"/>
        <v>0</v>
      </c>
      <c r="AQ6249" s="277">
        <f t="shared" si="1750"/>
        <v>0</v>
      </c>
      <c r="AR6249" s="277">
        <f t="shared" si="1750"/>
        <v>0</v>
      </c>
      <c r="AS6249" s="277">
        <f t="shared" si="1750"/>
        <v>0</v>
      </c>
      <c r="AT6249" s="277">
        <f t="shared" si="1750"/>
        <v>0</v>
      </c>
      <c r="AU6249" s="277">
        <v>0</v>
      </c>
      <c r="AV6249" s="277">
        <v>0</v>
      </c>
      <c r="AW6249" s="277">
        <f>U6249+AH6249+AU6249</f>
        <v>102897</v>
      </c>
    </row>
    <row r="6250" spans="1:49">
      <c r="A6250" s="48"/>
      <c r="B6250" s="42"/>
      <c r="C6250" s="42"/>
      <c r="D6250" s="42"/>
      <c r="E6250" s="531"/>
      <c r="F6250" s="50"/>
      <c r="G6250" s="50"/>
      <c r="H6250" s="50"/>
      <c r="I6250" s="276"/>
      <c r="J6250" s="277"/>
      <c r="K6250" s="277"/>
      <c r="L6250" s="277"/>
      <c r="M6250" s="277"/>
      <c r="N6250" s="277"/>
      <c r="O6250" s="277"/>
      <c r="P6250" s="277"/>
      <c r="Q6250" s="277"/>
      <c r="R6250" s="277"/>
      <c r="S6250" s="277"/>
      <c r="T6250" s="277"/>
      <c r="U6250" s="277">
        <v>0</v>
      </c>
      <c r="V6250" s="277">
        <v>0</v>
      </c>
      <c r="W6250" s="277"/>
      <c r="X6250" s="277"/>
      <c r="Y6250" s="277"/>
      <c r="Z6250" s="277"/>
      <c r="AA6250" s="277"/>
      <c r="AB6250" s="277"/>
      <c r="AC6250" s="277"/>
      <c r="AD6250" s="277"/>
      <c r="AE6250" s="277"/>
      <c r="AF6250" s="277"/>
      <c r="AG6250" s="277"/>
      <c r="AH6250" s="277">
        <v>0</v>
      </c>
      <c r="AI6250" s="277">
        <v>0</v>
      </c>
      <c r="AJ6250" s="277"/>
      <c r="AK6250" s="277"/>
      <c r="AL6250" s="277"/>
      <c r="AM6250" s="277"/>
      <c r="AN6250" s="277"/>
      <c r="AO6250" s="277"/>
      <c r="AP6250" s="277"/>
      <c r="AQ6250" s="277"/>
      <c r="AR6250" s="277"/>
      <c r="AS6250" s="277"/>
      <c r="AT6250" s="277"/>
      <c r="AU6250" s="277">
        <v>0</v>
      </c>
      <c r="AV6250" s="277">
        <v>0</v>
      </c>
      <c r="AW6250" s="277">
        <f>U6250+AH6250+AU6250</f>
        <v>0</v>
      </c>
    </row>
    <row r="6251" spans="1:49">
      <c r="A6251" s="48"/>
      <c r="B6251" s="42"/>
      <c r="C6251" s="42"/>
      <c r="D6251" s="42"/>
      <c r="E6251" s="531"/>
      <c r="F6251" s="50"/>
      <c r="G6251" s="50"/>
      <c r="H6251" s="50"/>
      <c r="I6251" s="276"/>
      <c r="J6251" s="277"/>
      <c r="K6251" s="277"/>
      <c r="L6251" s="277"/>
      <c r="M6251" s="277"/>
      <c r="N6251" s="277"/>
      <c r="O6251" s="277"/>
      <c r="P6251" s="277"/>
      <c r="Q6251" s="277"/>
      <c r="R6251" s="277"/>
      <c r="S6251" s="277"/>
      <c r="T6251" s="277"/>
      <c r="U6251" s="277">
        <v>0</v>
      </c>
      <c r="V6251" s="277">
        <v>0</v>
      </c>
      <c r="W6251" s="277"/>
      <c r="X6251" s="277"/>
      <c r="Y6251" s="277"/>
      <c r="Z6251" s="277"/>
      <c r="AA6251" s="277"/>
      <c r="AB6251" s="277"/>
      <c r="AC6251" s="277"/>
      <c r="AD6251" s="277"/>
      <c r="AE6251" s="277"/>
      <c r="AF6251" s="277"/>
      <c r="AG6251" s="277"/>
      <c r="AH6251" s="277">
        <v>0</v>
      </c>
      <c r="AI6251" s="277">
        <v>0</v>
      </c>
      <c r="AJ6251" s="277"/>
      <c r="AK6251" s="277"/>
      <c r="AL6251" s="277"/>
      <c r="AM6251" s="277"/>
      <c r="AN6251" s="277"/>
      <c r="AO6251" s="277"/>
      <c r="AP6251" s="277"/>
      <c r="AQ6251" s="277"/>
      <c r="AR6251" s="277"/>
      <c r="AS6251" s="277"/>
      <c r="AT6251" s="277"/>
      <c r="AU6251" s="277">
        <v>0</v>
      </c>
      <c r="AV6251" s="277">
        <v>0</v>
      </c>
      <c r="AW6251" s="277">
        <f>U6251+AH6251+AU6251</f>
        <v>0</v>
      </c>
    </row>
    <row r="6252" spans="1:49">
      <c r="A6252" s="48"/>
      <c r="B6252" s="42"/>
      <c r="C6252" s="42"/>
      <c r="D6252" s="42"/>
      <c r="E6252" s="531"/>
      <c r="F6252" s="50"/>
      <c r="G6252" s="50"/>
      <c r="H6252" s="50"/>
      <c r="I6252" s="276"/>
      <c r="J6252" s="277"/>
      <c r="K6252" s="277"/>
      <c r="L6252" s="277"/>
      <c r="M6252" s="277"/>
      <c r="N6252" s="277"/>
      <c r="O6252" s="277"/>
      <c r="P6252" s="277"/>
      <c r="Q6252" s="277"/>
      <c r="R6252" s="277"/>
      <c r="S6252" s="277"/>
      <c r="T6252" s="277"/>
      <c r="U6252" s="277">
        <v>0</v>
      </c>
      <c r="V6252" s="277">
        <v>0</v>
      </c>
      <c r="W6252" s="277"/>
      <c r="X6252" s="277"/>
      <c r="Y6252" s="277"/>
      <c r="Z6252" s="277"/>
      <c r="AA6252" s="277"/>
      <c r="AB6252" s="277"/>
      <c r="AC6252" s="277"/>
      <c r="AD6252" s="277"/>
      <c r="AE6252" s="277"/>
      <c r="AF6252" s="277"/>
      <c r="AG6252" s="277"/>
      <c r="AH6252" s="277">
        <v>0</v>
      </c>
      <c r="AI6252" s="277">
        <v>0</v>
      </c>
      <c r="AJ6252" s="277"/>
      <c r="AK6252" s="277"/>
      <c r="AL6252" s="277"/>
      <c r="AM6252" s="277"/>
      <c r="AN6252" s="277"/>
      <c r="AO6252" s="277"/>
      <c r="AP6252" s="277"/>
      <c r="AQ6252" s="277"/>
      <c r="AR6252" s="277"/>
      <c r="AS6252" s="277"/>
      <c r="AT6252" s="277"/>
      <c r="AU6252" s="277">
        <v>0</v>
      </c>
      <c r="AV6252" s="277">
        <v>0</v>
      </c>
      <c r="AW6252" s="277">
        <f>U6252+AH6252+AU6252</f>
        <v>0</v>
      </c>
    </row>
    <row r="6253" spans="1:49">
      <c r="A6253" s="48"/>
      <c r="B6253" s="42"/>
      <c r="C6253" s="42"/>
      <c r="D6253" s="42"/>
      <c r="E6253" s="531"/>
      <c r="F6253" s="50"/>
      <c r="G6253" s="50"/>
      <c r="H6253" s="50"/>
      <c r="I6253" s="276" t="s">
        <v>1631</v>
      </c>
      <c r="J6253" s="277">
        <f>SUM(J6249:J6252)</f>
        <v>200000</v>
      </c>
      <c r="K6253" s="277">
        <f t="shared" ref="K6253:AT6253" si="1751">SUM(K6249:K6252)</f>
        <v>27219</v>
      </c>
      <c r="L6253" s="277">
        <f t="shared" si="1751"/>
        <v>9688</v>
      </c>
      <c r="M6253" s="277">
        <f t="shared" si="1751"/>
        <v>5356</v>
      </c>
      <c r="N6253" s="277">
        <f t="shared" si="1751"/>
        <v>5839</v>
      </c>
      <c r="O6253" s="277">
        <f t="shared" si="1751"/>
        <v>0</v>
      </c>
      <c r="P6253" s="277">
        <f t="shared" si="1751"/>
        <v>33160</v>
      </c>
      <c r="Q6253" s="277">
        <f t="shared" si="1751"/>
        <v>2000</v>
      </c>
      <c r="R6253" s="277">
        <f t="shared" si="1751"/>
        <v>0</v>
      </c>
      <c r="S6253" s="277">
        <f t="shared" si="1751"/>
        <v>19635</v>
      </c>
      <c r="T6253" s="277">
        <f t="shared" si="1751"/>
        <v>0</v>
      </c>
      <c r="U6253" s="277">
        <v>102897</v>
      </c>
      <c r="V6253" s="277">
        <v>97103</v>
      </c>
      <c r="W6253" s="277">
        <f>SUM(W6249:W6252)</f>
        <v>0</v>
      </c>
      <c r="X6253" s="277">
        <f t="shared" si="1751"/>
        <v>0</v>
      </c>
      <c r="Y6253" s="277">
        <f t="shared" si="1751"/>
        <v>0</v>
      </c>
      <c r="Z6253" s="277">
        <f t="shared" si="1751"/>
        <v>0</v>
      </c>
      <c r="AA6253" s="277">
        <f t="shared" si="1751"/>
        <v>0</v>
      </c>
      <c r="AB6253" s="277">
        <f t="shared" si="1751"/>
        <v>0</v>
      </c>
      <c r="AC6253" s="277">
        <f t="shared" si="1751"/>
        <v>0</v>
      </c>
      <c r="AD6253" s="277">
        <f t="shared" si="1751"/>
        <v>0</v>
      </c>
      <c r="AE6253" s="277">
        <f t="shared" si="1751"/>
        <v>0</v>
      </c>
      <c r="AF6253" s="277">
        <f t="shared" si="1751"/>
        <v>0</v>
      </c>
      <c r="AG6253" s="277">
        <f t="shared" si="1751"/>
        <v>0</v>
      </c>
      <c r="AH6253" s="277">
        <v>0</v>
      </c>
      <c r="AI6253" s="277">
        <v>0</v>
      </c>
      <c r="AJ6253" s="277">
        <f>SUM(AJ6249:AJ6252)</f>
        <v>0</v>
      </c>
      <c r="AK6253" s="277">
        <f t="shared" si="1751"/>
        <v>0</v>
      </c>
      <c r="AL6253" s="277">
        <f t="shared" si="1751"/>
        <v>0</v>
      </c>
      <c r="AM6253" s="277">
        <f t="shared" si="1751"/>
        <v>0</v>
      </c>
      <c r="AN6253" s="277">
        <f t="shared" si="1751"/>
        <v>0</v>
      </c>
      <c r="AO6253" s="277">
        <f t="shared" si="1751"/>
        <v>0</v>
      </c>
      <c r="AP6253" s="277">
        <f t="shared" si="1751"/>
        <v>0</v>
      </c>
      <c r="AQ6253" s="277">
        <f t="shared" si="1751"/>
        <v>0</v>
      </c>
      <c r="AR6253" s="277">
        <f t="shared" si="1751"/>
        <v>0</v>
      </c>
      <c r="AS6253" s="277">
        <f t="shared" si="1751"/>
        <v>0</v>
      </c>
      <c r="AT6253" s="277">
        <f t="shared" si="1751"/>
        <v>0</v>
      </c>
      <c r="AU6253" s="277">
        <v>0</v>
      </c>
      <c r="AV6253" s="277">
        <v>0</v>
      </c>
      <c r="AW6253" s="277">
        <f>U6253+AH6253+AU6253</f>
        <v>102897</v>
      </c>
    </row>
    <row r="6254" spans="1:49">
      <c r="A6254" s="48"/>
      <c r="B6254" s="42"/>
      <c r="C6254" s="42"/>
      <c r="D6254" s="42"/>
      <c r="E6254" s="531"/>
      <c r="F6254" s="50"/>
      <c r="G6254" s="50"/>
      <c r="H6254" s="50"/>
      <c r="I6254" s="146"/>
      <c r="J6254" s="29"/>
      <c r="K6254" s="29"/>
      <c r="L6254" s="29"/>
      <c r="M6254" s="29"/>
      <c r="N6254" s="29"/>
      <c r="O6254" s="29"/>
      <c r="P6254" s="29"/>
      <c r="Q6254" s="29"/>
      <c r="R6254" s="29"/>
      <c r="S6254" s="29"/>
      <c r="T6254" s="29"/>
      <c r="U6254" s="29"/>
      <c r="V6254" s="29"/>
      <c r="W6254" s="29"/>
      <c r="X6254" s="29"/>
      <c r="Y6254" s="29"/>
      <c r="Z6254" s="29"/>
      <c r="AA6254" s="29"/>
      <c r="AB6254" s="29"/>
      <c r="AC6254" s="29"/>
      <c r="AD6254" s="29"/>
      <c r="AE6254" s="29"/>
      <c r="AF6254" s="29"/>
      <c r="AG6254" s="29"/>
      <c r="AH6254" s="29"/>
      <c r="AI6254" s="29"/>
      <c r="AJ6254" s="29"/>
      <c r="AK6254" s="29"/>
      <c r="AL6254" s="29"/>
      <c r="AM6254" s="29"/>
      <c r="AN6254" s="29"/>
      <c r="AO6254" s="29"/>
      <c r="AP6254" s="29"/>
      <c r="AQ6254" s="29"/>
      <c r="AR6254" s="29"/>
      <c r="AS6254" s="29"/>
      <c r="AT6254" s="29"/>
      <c r="AU6254" s="29"/>
      <c r="AV6254" s="29"/>
      <c r="AW6254" s="29"/>
    </row>
    <row r="6255" spans="1:49">
      <c r="A6255" s="48"/>
      <c r="B6255" s="42"/>
      <c r="C6255" s="42"/>
      <c r="D6255" s="42"/>
      <c r="E6255" s="531"/>
      <c r="F6255" s="50"/>
      <c r="G6255" s="50"/>
      <c r="H6255" s="50"/>
      <c r="I6255" s="112"/>
    </row>
    <row r="6256" spans="1:49" ht="16.5" thickBot="1">
      <c r="A6256" s="78" t="s">
        <v>2146</v>
      </c>
      <c r="B6256" s="78"/>
      <c r="C6256" s="78"/>
      <c r="D6256" s="463"/>
      <c r="E6256" s="539"/>
      <c r="F6256" s="129"/>
      <c r="G6256" s="129"/>
      <c r="H6256" s="129"/>
      <c r="I6256" s="103"/>
    </row>
    <row r="6257" spans="1:49" s="151" customFormat="1" ht="36" customHeight="1" thickTop="1" thickBot="1">
      <c r="A6257" s="147" t="s">
        <v>2079</v>
      </c>
      <c r="B6257" s="5" t="s">
        <v>2080</v>
      </c>
      <c r="C6257" s="5" t="s">
        <v>1335</v>
      </c>
      <c r="D6257" s="450"/>
      <c r="E6257" s="148" t="s">
        <v>1570</v>
      </c>
      <c r="F6257" s="149" t="s">
        <v>1438</v>
      </c>
      <c r="G6257" s="149"/>
      <c r="H6257" s="149" t="s">
        <v>2332</v>
      </c>
      <c r="I6257" s="5" t="s">
        <v>856</v>
      </c>
      <c r="J6257" s="364" t="s">
        <v>2891</v>
      </c>
      <c r="K6257" s="364" t="s">
        <v>2879</v>
      </c>
      <c r="L6257" s="364" t="s">
        <v>2880</v>
      </c>
      <c r="M6257" s="364" t="s">
        <v>2881</v>
      </c>
      <c r="N6257" s="364" t="s">
        <v>2882</v>
      </c>
      <c r="O6257" s="364" t="s">
        <v>2883</v>
      </c>
      <c r="P6257" s="364" t="s">
        <v>2884</v>
      </c>
      <c r="Q6257" s="364" t="s">
        <v>2885</v>
      </c>
      <c r="R6257" s="364" t="s">
        <v>2886</v>
      </c>
      <c r="S6257" s="364" t="s">
        <v>2887</v>
      </c>
      <c r="T6257" s="364" t="s">
        <v>2888</v>
      </c>
      <c r="U6257" s="364" t="s">
        <v>2889</v>
      </c>
      <c r="V6257" s="364" t="s">
        <v>2890</v>
      </c>
      <c r="W6257" s="365" t="s">
        <v>2893</v>
      </c>
      <c r="X6257" s="365" t="s">
        <v>2879</v>
      </c>
      <c r="Y6257" s="365" t="s">
        <v>2880</v>
      </c>
      <c r="Z6257" s="365" t="s">
        <v>2881</v>
      </c>
      <c r="AA6257" s="365" t="s">
        <v>2882</v>
      </c>
      <c r="AB6257" s="365" t="s">
        <v>2883</v>
      </c>
      <c r="AC6257" s="365" t="s">
        <v>2884</v>
      </c>
      <c r="AD6257" s="365" t="s">
        <v>2885</v>
      </c>
      <c r="AE6257" s="365" t="s">
        <v>2886</v>
      </c>
      <c r="AF6257" s="365" t="s">
        <v>2887</v>
      </c>
      <c r="AG6257" s="365" t="s">
        <v>2888</v>
      </c>
      <c r="AH6257" s="365" t="s">
        <v>2889</v>
      </c>
      <c r="AI6257" s="365" t="s">
        <v>2890</v>
      </c>
      <c r="AJ6257" s="366" t="s">
        <v>2892</v>
      </c>
      <c r="AK6257" s="366" t="s">
        <v>2879</v>
      </c>
      <c r="AL6257" s="366" t="s">
        <v>2880</v>
      </c>
      <c r="AM6257" s="366" t="s">
        <v>2881</v>
      </c>
      <c r="AN6257" s="366" t="s">
        <v>2882</v>
      </c>
      <c r="AO6257" s="366" t="s">
        <v>2883</v>
      </c>
      <c r="AP6257" s="366" t="s">
        <v>2884</v>
      </c>
      <c r="AQ6257" s="366" t="s">
        <v>2885</v>
      </c>
      <c r="AR6257" s="366" t="s">
        <v>2886</v>
      </c>
      <c r="AS6257" s="366" t="s">
        <v>2887</v>
      </c>
      <c r="AT6257" s="366" t="s">
        <v>2888</v>
      </c>
      <c r="AU6257" s="366" t="s">
        <v>2889</v>
      </c>
      <c r="AV6257" s="366" t="s">
        <v>2890</v>
      </c>
      <c r="AW6257" s="368" t="s">
        <v>2895</v>
      </c>
    </row>
    <row r="6258" spans="1:49">
      <c r="A6258" s="33"/>
      <c r="B6258" s="34"/>
      <c r="C6258" s="34"/>
      <c r="D6258" s="34"/>
      <c r="E6258" s="35"/>
      <c r="F6258" s="36"/>
      <c r="G6258" s="36"/>
      <c r="H6258" s="36"/>
      <c r="I6258" s="34"/>
      <c r="J6258" s="202" t="s">
        <v>1224</v>
      </c>
      <c r="K6258" s="202">
        <v>1</v>
      </c>
      <c r="L6258" s="202">
        <v>2</v>
      </c>
      <c r="M6258" s="202">
        <v>3</v>
      </c>
      <c r="N6258" s="202">
        <v>4</v>
      </c>
      <c r="O6258" s="202">
        <v>5</v>
      </c>
      <c r="P6258" s="202">
        <v>6</v>
      </c>
      <c r="Q6258" s="202">
        <v>7</v>
      </c>
      <c r="R6258" s="202">
        <v>8</v>
      </c>
      <c r="S6258" s="202">
        <v>9</v>
      </c>
      <c r="T6258" s="202">
        <v>10</v>
      </c>
      <c r="U6258" s="202">
        <v>13</v>
      </c>
      <c r="V6258" s="202">
        <v>14</v>
      </c>
      <c r="W6258" s="202" t="s">
        <v>1224</v>
      </c>
      <c r="X6258" s="202">
        <v>1</v>
      </c>
      <c r="Y6258" s="202">
        <v>2</v>
      </c>
      <c r="Z6258" s="202">
        <v>3</v>
      </c>
      <c r="AA6258" s="202">
        <v>4</v>
      </c>
      <c r="AB6258" s="202">
        <v>5</v>
      </c>
      <c r="AC6258" s="202">
        <v>6</v>
      </c>
      <c r="AD6258" s="202">
        <v>7</v>
      </c>
      <c r="AE6258" s="202">
        <v>8</v>
      </c>
      <c r="AF6258" s="202">
        <v>9</v>
      </c>
      <c r="AG6258" s="202">
        <v>10</v>
      </c>
      <c r="AH6258" s="202">
        <v>13</v>
      </c>
      <c r="AI6258" s="202">
        <v>14</v>
      </c>
      <c r="AJ6258" s="202" t="s">
        <v>1224</v>
      </c>
      <c r="AK6258" s="202">
        <v>1</v>
      </c>
      <c r="AL6258" s="202">
        <v>2</v>
      </c>
      <c r="AM6258" s="202">
        <v>3</v>
      </c>
      <c r="AN6258" s="202">
        <v>4</v>
      </c>
      <c r="AO6258" s="202">
        <v>5</v>
      </c>
      <c r="AP6258" s="202">
        <v>6</v>
      </c>
      <c r="AQ6258" s="202">
        <v>7</v>
      </c>
      <c r="AR6258" s="202">
        <v>8</v>
      </c>
      <c r="AS6258" s="202">
        <v>9</v>
      </c>
      <c r="AT6258" s="202">
        <v>10</v>
      </c>
      <c r="AU6258" s="202">
        <v>13</v>
      </c>
      <c r="AV6258" s="202">
        <v>14</v>
      </c>
      <c r="AW6258" s="202">
        <v>15</v>
      </c>
    </row>
    <row r="6259" spans="1:49">
      <c r="A6259" s="37"/>
      <c r="B6259" s="38"/>
      <c r="C6259" s="38"/>
      <c r="D6259" s="38"/>
      <c r="E6259" s="60"/>
      <c r="F6259" s="61"/>
      <c r="G6259" s="61"/>
      <c r="H6259" s="61"/>
      <c r="I6259" s="38"/>
      <c r="J6259" s="134"/>
      <c r="K6259" s="134"/>
      <c r="L6259" s="134"/>
      <c r="M6259" s="134"/>
      <c r="N6259" s="134"/>
      <c r="O6259" s="134"/>
      <c r="P6259" s="134"/>
      <c r="Q6259" s="134"/>
      <c r="R6259" s="134"/>
      <c r="S6259" s="134"/>
      <c r="T6259" s="134"/>
      <c r="U6259" s="134"/>
      <c r="V6259" s="134"/>
      <c r="W6259" s="134"/>
      <c r="X6259" s="134"/>
      <c r="Y6259" s="134"/>
      <c r="Z6259" s="134"/>
      <c r="AA6259" s="134"/>
      <c r="AB6259" s="134"/>
      <c r="AC6259" s="134"/>
      <c r="AD6259" s="134"/>
      <c r="AE6259" s="134"/>
      <c r="AF6259" s="134"/>
      <c r="AG6259" s="134"/>
      <c r="AH6259" s="134"/>
      <c r="AI6259" s="134"/>
      <c r="AJ6259" s="134"/>
      <c r="AK6259" s="134"/>
      <c r="AL6259" s="134"/>
      <c r="AM6259" s="134"/>
      <c r="AN6259" s="134"/>
      <c r="AO6259" s="134"/>
      <c r="AP6259" s="134"/>
      <c r="AQ6259" s="134"/>
      <c r="AR6259" s="134"/>
      <c r="AS6259" s="134"/>
      <c r="AT6259" s="134"/>
      <c r="AU6259" s="134"/>
      <c r="AV6259" s="134"/>
      <c r="AW6259" s="134"/>
    </row>
    <row r="6260" spans="1:49">
      <c r="A6260" s="92" t="s">
        <v>797</v>
      </c>
      <c r="B6260" s="93" t="s">
        <v>1031</v>
      </c>
      <c r="C6260" s="93" t="s">
        <v>1671</v>
      </c>
      <c r="D6260" s="460"/>
      <c r="E6260" s="531"/>
      <c r="F6260" s="50"/>
      <c r="G6260" s="50"/>
      <c r="H6260" s="50"/>
      <c r="I6260" s="41" t="s">
        <v>716</v>
      </c>
      <c r="J6260" s="28"/>
      <c r="K6260" s="28"/>
      <c r="L6260" s="28"/>
      <c r="M6260" s="28"/>
      <c r="N6260" s="28"/>
      <c r="O6260" s="28"/>
      <c r="P6260" s="28"/>
      <c r="Q6260" s="28"/>
      <c r="R6260" s="28"/>
      <c r="S6260" s="28"/>
      <c r="T6260" s="28"/>
      <c r="U6260" s="28"/>
      <c r="V6260" s="28"/>
      <c r="W6260" s="28"/>
      <c r="X6260" s="28"/>
      <c r="Y6260" s="28"/>
      <c r="Z6260" s="28"/>
      <c r="AA6260" s="28"/>
      <c r="AB6260" s="28"/>
      <c r="AC6260" s="28"/>
      <c r="AD6260" s="28"/>
      <c r="AE6260" s="28"/>
      <c r="AF6260" s="28"/>
      <c r="AG6260" s="28"/>
      <c r="AH6260" s="28"/>
      <c r="AI6260" s="28"/>
      <c r="AJ6260" s="28"/>
      <c r="AK6260" s="28"/>
      <c r="AL6260" s="28"/>
      <c r="AM6260" s="28"/>
      <c r="AN6260" s="28"/>
      <c r="AO6260" s="28"/>
      <c r="AP6260" s="28"/>
      <c r="AQ6260" s="28"/>
      <c r="AR6260" s="28"/>
      <c r="AS6260" s="28"/>
      <c r="AT6260" s="28"/>
      <c r="AU6260" s="28"/>
      <c r="AV6260" s="28"/>
      <c r="AW6260" s="28"/>
    </row>
    <row r="6261" spans="1:49">
      <c r="A6261" s="48"/>
      <c r="B6261" s="260"/>
      <c r="C6261" s="260"/>
      <c r="D6261" s="369"/>
      <c r="E6261" s="531"/>
      <c r="F6261" s="50"/>
      <c r="G6261" s="50"/>
      <c r="H6261" s="50"/>
      <c r="I6261" s="109"/>
    </row>
    <row r="6262" spans="1:49">
      <c r="A6262" s="48"/>
      <c r="B6262" s="42"/>
      <c r="C6262" s="42"/>
      <c r="D6262" s="42"/>
      <c r="E6262" s="531"/>
      <c r="F6262" s="50"/>
      <c r="G6262" s="50"/>
      <c r="H6262" s="50"/>
      <c r="I6262" s="49" t="s">
        <v>1559</v>
      </c>
      <c r="J6262" s="12">
        <f>SUM(J6263,J6271,J6273)</f>
        <v>15000</v>
      </c>
      <c r="K6262" s="12">
        <f t="shared" ref="K6262:AT6262" si="1752">SUM(K6263,K6271,K6273)</f>
        <v>0</v>
      </c>
      <c r="L6262" s="12">
        <f t="shared" si="1752"/>
        <v>2400</v>
      </c>
      <c r="M6262" s="12">
        <f t="shared" si="1752"/>
        <v>0</v>
      </c>
      <c r="N6262" s="12">
        <f t="shared" si="1752"/>
        <v>0</v>
      </c>
      <c r="O6262" s="12">
        <f t="shared" si="1752"/>
        <v>0</v>
      </c>
      <c r="P6262" s="12">
        <f t="shared" si="1752"/>
        <v>2500</v>
      </c>
      <c r="Q6262" s="12">
        <f t="shared" si="1752"/>
        <v>0</v>
      </c>
      <c r="R6262" s="12">
        <f t="shared" si="1752"/>
        <v>0</v>
      </c>
      <c r="S6262" s="12">
        <f t="shared" si="1752"/>
        <v>3100</v>
      </c>
      <c r="T6262" s="12">
        <f t="shared" si="1752"/>
        <v>0</v>
      </c>
      <c r="U6262" s="12">
        <v>8000</v>
      </c>
      <c r="V6262" s="12">
        <v>7000</v>
      </c>
      <c r="W6262" s="12">
        <f>SUM(W6263,W6271,W6273)</f>
        <v>0</v>
      </c>
      <c r="X6262" s="12">
        <f t="shared" si="1752"/>
        <v>0</v>
      </c>
      <c r="Y6262" s="12">
        <f t="shared" si="1752"/>
        <v>0</v>
      </c>
      <c r="Z6262" s="12">
        <f t="shared" si="1752"/>
        <v>0</v>
      </c>
      <c r="AA6262" s="12">
        <f t="shared" si="1752"/>
        <v>0</v>
      </c>
      <c r="AB6262" s="12">
        <f t="shared" si="1752"/>
        <v>0</v>
      </c>
      <c r="AC6262" s="12">
        <f t="shared" si="1752"/>
        <v>0</v>
      </c>
      <c r="AD6262" s="12">
        <f t="shared" si="1752"/>
        <v>0</v>
      </c>
      <c r="AE6262" s="12">
        <f t="shared" si="1752"/>
        <v>0</v>
      </c>
      <c r="AF6262" s="12">
        <f t="shared" si="1752"/>
        <v>0</v>
      </c>
      <c r="AG6262" s="12">
        <f t="shared" si="1752"/>
        <v>0</v>
      </c>
      <c r="AH6262" s="12">
        <v>0</v>
      </c>
      <c r="AI6262" s="12">
        <v>0</v>
      </c>
      <c r="AJ6262" s="12">
        <f>SUM(AJ6263,AJ6271,AJ6273)</f>
        <v>0</v>
      </c>
      <c r="AK6262" s="12">
        <f t="shared" si="1752"/>
        <v>0</v>
      </c>
      <c r="AL6262" s="12">
        <f t="shared" si="1752"/>
        <v>0</v>
      </c>
      <c r="AM6262" s="12">
        <f t="shared" si="1752"/>
        <v>0</v>
      </c>
      <c r="AN6262" s="12">
        <f t="shared" si="1752"/>
        <v>0</v>
      </c>
      <c r="AO6262" s="12">
        <f t="shared" si="1752"/>
        <v>0</v>
      </c>
      <c r="AP6262" s="12">
        <f t="shared" si="1752"/>
        <v>0</v>
      </c>
      <c r="AQ6262" s="12">
        <f t="shared" si="1752"/>
        <v>0</v>
      </c>
      <c r="AR6262" s="12">
        <f t="shared" si="1752"/>
        <v>0</v>
      </c>
      <c r="AS6262" s="12">
        <f t="shared" si="1752"/>
        <v>0</v>
      </c>
      <c r="AT6262" s="12">
        <f t="shared" si="1752"/>
        <v>0</v>
      </c>
      <c r="AU6262" s="12">
        <v>0</v>
      </c>
      <c r="AV6262" s="12">
        <v>0</v>
      </c>
      <c r="AW6262" s="12">
        <f t="shared" ref="AW6262:AW6292" si="1753">U6262+AH6262+AU6262</f>
        <v>8000</v>
      </c>
    </row>
    <row r="6263" spans="1:49">
      <c r="A6263" s="44" t="s">
        <v>797</v>
      </c>
      <c r="B6263" s="45" t="s">
        <v>1031</v>
      </c>
      <c r="C6263" s="45" t="s">
        <v>1671</v>
      </c>
      <c r="D6263" s="452" t="s">
        <v>3016</v>
      </c>
      <c r="E6263" s="213" t="s">
        <v>771</v>
      </c>
      <c r="F6263" s="65"/>
      <c r="G6263" s="65"/>
      <c r="H6263" s="65"/>
      <c r="I6263" s="260" t="s">
        <v>1500</v>
      </c>
      <c r="J6263" s="9">
        <f>SUM(J6264:J6265)</f>
        <v>0</v>
      </c>
      <c r="K6263" s="9">
        <f t="shared" ref="K6263:AT6263" si="1754">SUM(K6264:K6265)</f>
        <v>0</v>
      </c>
      <c r="L6263" s="9">
        <f t="shared" si="1754"/>
        <v>0</v>
      </c>
      <c r="M6263" s="9">
        <f t="shared" si="1754"/>
        <v>0</v>
      </c>
      <c r="N6263" s="9">
        <f t="shared" si="1754"/>
        <v>0</v>
      </c>
      <c r="O6263" s="9">
        <f t="shared" si="1754"/>
        <v>0</v>
      </c>
      <c r="P6263" s="9">
        <f t="shared" si="1754"/>
        <v>0</v>
      </c>
      <c r="Q6263" s="9">
        <f t="shared" si="1754"/>
        <v>0</v>
      </c>
      <c r="R6263" s="9">
        <f t="shared" si="1754"/>
        <v>0</v>
      </c>
      <c r="S6263" s="9">
        <f t="shared" si="1754"/>
        <v>0</v>
      </c>
      <c r="T6263" s="9">
        <f t="shared" si="1754"/>
        <v>0</v>
      </c>
      <c r="U6263" s="9">
        <v>0</v>
      </c>
      <c r="V6263" s="9">
        <v>0</v>
      </c>
      <c r="W6263" s="9">
        <f>SUM(W6264:W6265)</f>
        <v>0</v>
      </c>
      <c r="X6263" s="9">
        <f t="shared" si="1754"/>
        <v>0</v>
      </c>
      <c r="Y6263" s="9">
        <f t="shared" si="1754"/>
        <v>0</v>
      </c>
      <c r="Z6263" s="9">
        <f t="shared" si="1754"/>
        <v>0</v>
      </c>
      <c r="AA6263" s="9">
        <f t="shared" si="1754"/>
        <v>0</v>
      </c>
      <c r="AB6263" s="9">
        <f t="shared" si="1754"/>
        <v>0</v>
      </c>
      <c r="AC6263" s="9">
        <f t="shared" si="1754"/>
        <v>0</v>
      </c>
      <c r="AD6263" s="9">
        <f t="shared" si="1754"/>
        <v>0</v>
      </c>
      <c r="AE6263" s="9">
        <f t="shared" si="1754"/>
        <v>0</v>
      </c>
      <c r="AF6263" s="9">
        <f t="shared" si="1754"/>
        <v>0</v>
      </c>
      <c r="AG6263" s="9">
        <f t="shared" si="1754"/>
        <v>0</v>
      </c>
      <c r="AH6263" s="9">
        <v>0</v>
      </c>
      <c r="AI6263" s="9">
        <v>0</v>
      </c>
      <c r="AJ6263" s="9">
        <f>SUM(AJ6264:AJ6265)</f>
        <v>0</v>
      </c>
      <c r="AK6263" s="9">
        <f t="shared" si="1754"/>
        <v>0</v>
      </c>
      <c r="AL6263" s="9">
        <f t="shared" si="1754"/>
        <v>0</v>
      </c>
      <c r="AM6263" s="9">
        <f t="shared" si="1754"/>
        <v>0</v>
      </c>
      <c r="AN6263" s="9">
        <f t="shared" si="1754"/>
        <v>0</v>
      </c>
      <c r="AO6263" s="9">
        <f t="shared" si="1754"/>
        <v>0</v>
      </c>
      <c r="AP6263" s="9">
        <f t="shared" si="1754"/>
        <v>0</v>
      </c>
      <c r="AQ6263" s="9">
        <f t="shared" si="1754"/>
        <v>0</v>
      </c>
      <c r="AR6263" s="9">
        <f t="shared" si="1754"/>
        <v>0</v>
      </c>
      <c r="AS6263" s="9">
        <f t="shared" si="1754"/>
        <v>0</v>
      </c>
      <c r="AT6263" s="9">
        <f t="shared" si="1754"/>
        <v>0</v>
      </c>
      <c r="AU6263" s="9">
        <v>0</v>
      </c>
      <c r="AV6263" s="9">
        <v>0</v>
      </c>
      <c r="AW6263" s="9">
        <f t="shared" si="1753"/>
        <v>0</v>
      </c>
    </row>
    <row r="6264" spans="1:49">
      <c r="A6264" s="44" t="s">
        <v>797</v>
      </c>
      <c r="B6264" s="45" t="s">
        <v>1031</v>
      </c>
      <c r="C6264" s="45" t="s">
        <v>1671</v>
      </c>
      <c r="D6264" s="452" t="s">
        <v>3016</v>
      </c>
      <c r="E6264" s="367" t="s">
        <v>834</v>
      </c>
      <c r="F6264" s="50"/>
      <c r="G6264" s="468" t="s">
        <v>3076</v>
      </c>
      <c r="H6264" s="50" t="s">
        <v>2334</v>
      </c>
      <c r="I6264" s="42" t="s">
        <v>1165</v>
      </c>
      <c r="U6264" s="15">
        <v>0</v>
      </c>
      <c r="V6264" s="15">
        <v>0</v>
      </c>
      <c r="AH6264" s="15">
        <v>0</v>
      </c>
      <c r="AI6264" s="15">
        <v>0</v>
      </c>
      <c r="AU6264" s="15">
        <v>0</v>
      </c>
      <c r="AV6264" s="15">
        <v>0</v>
      </c>
      <c r="AW6264" s="15">
        <f t="shared" si="1753"/>
        <v>0</v>
      </c>
    </row>
    <row r="6265" spans="1:49">
      <c r="A6265" s="44" t="s">
        <v>797</v>
      </c>
      <c r="B6265" s="45" t="s">
        <v>1031</v>
      </c>
      <c r="C6265" s="45" t="s">
        <v>1671</v>
      </c>
      <c r="D6265" s="452" t="s">
        <v>3016</v>
      </c>
      <c r="E6265" s="367" t="s">
        <v>772</v>
      </c>
      <c r="F6265" s="50"/>
      <c r="G6265" s="468" t="s">
        <v>3076</v>
      </c>
      <c r="H6265" s="50" t="s">
        <v>2334</v>
      </c>
      <c r="I6265" s="42" t="s">
        <v>1227</v>
      </c>
      <c r="J6265" s="15">
        <f>SUM(J6266:J6270)</f>
        <v>0</v>
      </c>
      <c r="K6265" s="15">
        <f t="shared" ref="K6265:AT6265" si="1755">SUM(K6266:K6270)</f>
        <v>0</v>
      </c>
      <c r="L6265" s="15">
        <f t="shared" si="1755"/>
        <v>0</v>
      </c>
      <c r="M6265" s="15">
        <f t="shared" si="1755"/>
        <v>0</v>
      </c>
      <c r="N6265" s="15">
        <f t="shared" si="1755"/>
        <v>0</v>
      </c>
      <c r="O6265" s="15">
        <f t="shared" si="1755"/>
        <v>0</v>
      </c>
      <c r="P6265" s="15">
        <f t="shared" si="1755"/>
        <v>0</v>
      </c>
      <c r="Q6265" s="15">
        <f t="shared" si="1755"/>
        <v>0</v>
      </c>
      <c r="R6265" s="15">
        <f t="shared" si="1755"/>
        <v>0</v>
      </c>
      <c r="S6265" s="15">
        <f t="shared" si="1755"/>
        <v>0</v>
      </c>
      <c r="T6265" s="15">
        <f t="shared" si="1755"/>
        <v>0</v>
      </c>
      <c r="U6265" s="15">
        <v>0</v>
      </c>
      <c r="V6265" s="15">
        <v>0</v>
      </c>
      <c r="W6265" s="15">
        <f>SUM(W6266:W6270)</f>
        <v>0</v>
      </c>
      <c r="X6265" s="15">
        <f t="shared" si="1755"/>
        <v>0</v>
      </c>
      <c r="Y6265" s="15">
        <f t="shared" si="1755"/>
        <v>0</v>
      </c>
      <c r="Z6265" s="15">
        <f t="shared" si="1755"/>
        <v>0</v>
      </c>
      <c r="AA6265" s="15">
        <f t="shared" si="1755"/>
        <v>0</v>
      </c>
      <c r="AB6265" s="15">
        <f t="shared" si="1755"/>
        <v>0</v>
      </c>
      <c r="AC6265" s="15">
        <f t="shared" si="1755"/>
        <v>0</v>
      </c>
      <c r="AD6265" s="15">
        <f t="shared" si="1755"/>
        <v>0</v>
      </c>
      <c r="AE6265" s="15">
        <f t="shared" si="1755"/>
        <v>0</v>
      </c>
      <c r="AF6265" s="15">
        <f t="shared" si="1755"/>
        <v>0</v>
      </c>
      <c r="AG6265" s="15">
        <f t="shared" si="1755"/>
        <v>0</v>
      </c>
      <c r="AH6265" s="15">
        <v>0</v>
      </c>
      <c r="AI6265" s="15">
        <v>0</v>
      </c>
      <c r="AJ6265" s="15">
        <f>SUM(AJ6266:AJ6270)</f>
        <v>0</v>
      </c>
      <c r="AK6265" s="15">
        <f t="shared" si="1755"/>
        <v>0</v>
      </c>
      <c r="AL6265" s="15">
        <f t="shared" si="1755"/>
        <v>0</v>
      </c>
      <c r="AM6265" s="15">
        <f t="shared" si="1755"/>
        <v>0</v>
      </c>
      <c r="AN6265" s="15">
        <f t="shared" si="1755"/>
        <v>0</v>
      </c>
      <c r="AO6265" s="15">
        <f t="shared" si="1755"/>
        <v>0</v>
      </c>
      <c r="AP6265" s="15">
        <f t="shared" si="1755"/>
        <v>0</v>
      </c>
      <c r="AQ6265" s="15">
        <f t="shared" si="1755"/>
        <v>0</v>
      </c>
      <c r="AR6265" s="15">
        <f t="shared" si="1755"/>
        <v>0</v>
      </c>
      <c r="AS6265" s="15">
        <f t="shared" si="1755"/>
        <v>0</v>
      </c>
      <c r="AT6265" s="15">
        <f t="shared" si="1755"/>
        <v>0</v>
      </c>
      <c r="AU6265" s="15">
        <v>0</v>
      </c>
      <c r="AV6265" s="15">
        <v>0</v>
      </c>
      <c r="AW6265" s="15">
        <f t="shared" si="1753"/>
        <v>0</v>
      </c>
    </row>
    <row r="6266" spans="1:49" s="144" customFormat="1">
      <c r="A6266" s="44" t="s">
        <v>797</v>
      </c>
      <c r="B6266" s="45" t="s">
        <v>1031</v>
      </c>
      <c r="C6266" s="45" t="s">
        <v>1671</v>
      </c>
      <c r="D6266" s="452" t="s">
        <v>3016</v>
      </c>
      <c r="E6266" s="140" t="s">
        <v>850</v>
      </c>
      <c r="F6266" s="141" t="s">
        <v>1812</v>
      </c>
      <c r="G6266" s="468" t="s">
        <v>3076</v>
      </c>
      <c r="H6266" s="50" t="s">
        <v>2334</v>
      </c>
      <c r="I6266" s="142" t="s">
        <v>1119</v>
      </c>
      <c r="J6266" s="15"/>
      <c r="K6266" s="15"/>
      <c r="L6266" s="15"/>
      <c r="M6266" s="15"/>
      <c r="N6266" s="15"/>
      <c r="O6266" s="15"/>
      <c r="P6266" s="15"/>
      <c r="Q6266" s="15"/>
      <c r="R6266" s="15"/>
      <c r="S6266" s="15"/>
      <c r="T6266" s="15"/>
      <c r="U6266" s="15">
        <v>0</v>
      </c>
      <c r="V6266" s="15">
        <v>0</v>
      </c>
      <c r="W6266" s="15"/>
      <c r="X6266" s="15"/>
      <c r="Y6266" s="15"/>
      <c r="Z6266" s="15"/>
      <c r="AA6266" s="15"/>
      <c r="AB6266" s="15"/>
      <c r="AC6266" s="15"/>
      <c r="AD6266" s="15"/>
      <c r="AE6266" s="15"/>
      <c r="AF6266" s="15"/>
      <c r="AG6266" s="15"/>
      <c r="AH6266" s="15">
        <v>0</v>
      </c>
      <c r="AI6266" s="15">
        <v>0</v>
      </c>
      <c r="AJ6266" s="15"/>
      <c r="AK6266" s="15"/>
      <c r="AL6266" s="15"/>
      <c r="AM6266" s="15"/>
      <c r="AN6266" s="15"/>
      <c r="AO6266" s="15"/>
      <c r="AP6266" s="15"/>
      <c r="AQ6266" s="15"/>
      <c r="AR6266" s="15"/>
      <c r="AS6266" s="15"/>
      <c r="AT6266" s="15"/>
      <c r="AU6266" s="15">
        <v>0</v>
      </c>
      <c r="AV6266" s="15">
        <v>0</v>
      </c>
      <c r="AW6266" s="15">
        <f t="shared" si="1753"/>
        <v>0</v>
      </c>
    </row>
    <row r="6267" spans="1:49" s="144" customFormat="1">
      <c r="A6267" s="44" t="s">
        <v>797</v>
      </c>
      <c r="B6267" s="45" t="s">
        <v>1031</v>
      </c>
      <c r="C6267" s="45" t="s">
        <v>1671</v>
      </c>
      <c r="D6267" s="452" t="s">
        <v>3016</v>
      </c>
      <c r="E6267" s="140" t="s">
        <v>851</v>
      </c>
      <c r="F6267" s="141" t="s">
        <v>1813</v>
      </c>
      <c r="G6267" s="468" t="s">
        <v>3076</v>
      </c>
      <c r="H6267" s="50" t="s">
        <v>2334</v>
      </c>
      <c r="I6267" s="142" t="s">
        <v>1290</v>
      </c>
      <c r="J6267" s="15"/>
      <c r="K6267" s="15"/>
      <c r="L6267" s="15"/>
      <c r="M6267" s="15"/>
      <c r="N6267" s="15"/>
      <c r="O6267" s="15"/>
      <c r="P6267" s="15"/>
      <c r="Q6267" s="15"/>
      <c r="R6267" s="15"/>
      <c r="S6267" s="15"/>
      <c r="T6267" s="15"/>
      <c r="U6267" s="15">
        <v>0</v>
      </c>
      <c r="V6267" s="15">
        <v>0</v>
      </c>
      <c r="W6267" s="15"/>
      <c r="X6267" s="15"/>
      <c r="Y6267" s="15"/>
      <c r="Z6267" s="15"/>
      <c r="AA6267" s="15"/>
      <c r="AB6267" s="15"/>
      <c r="AC6267" s="15"/>
      <c r="AD6267" s="15"/>
      <c r="AE6267" s="15"/>
      <c r="AF6267" s="15"/>
      <c r="AG6267" s="15"/>
      <c r="AH6267" s="15">
        <v>0</v>
      </c>
      <c r="AI6267" s="15">
        <v>0</v>
      </c>
      <c r="AJ6267" s="15"/>
      <c r="AK6267" s="15"/>
      <c r="AL6267" s="15"/>
      <c r="AM6267" s="15"/>
      <c r="AN6267" s="15"/>
      <c r="AO6267" s="15"/>
      <c r="AP6267" s="15"/>
      <c r="AQ6267" s="15"/>
      <c r="AR6267" s="15"/>
      <c r="AS6267" s="15"/>
      <c r="AT6267" s="15"/>
      <c r="AU6267" s="15">
        <v>0</v>
      </c>
      <c r="AV6267" s="15">
        <v>0</v>
      </c>
      <c r="AW6267" s="15">
        <f t="shared" si="1753"/>
        <v>0</v>
      </c>
    </row>
    <row r="6268" spans="1:49" s="144" customFormat="1">
      <c r="A6268" s="44" t="s">
        <v>797</v>
      </c>
      <c r="B6268" s="45" t="s">
        <v>1031</v>
      </c>
      <c r="C6268" s="45" t="s">
        <v>1671</v>
      </c>
      <c r="D6268" s="452" t="s">
        <v>3016</v>
      </c>
      <c r="E6268" s="140" t="s">
        <v>852</v>
      </c>
      <c r="F6268" s="141" t="s">
        <v>1814</v>
      </c>
      <c r="G6268" s="468" t="s">
        <v>3076</v>
      </c>
      <c r="H6268" s="50" t="s">
        <v>2334</v>
      </c>
      <c r="I6268" s="142" t="s">
        <v>1733</v>
      </c>
      <c r="J6268" s="15"/>
      <c r="K6268" s="15"/>
      <c r="L6268" s="15"/>
      <c r="M6268" s="15"/>
      <c r="N6268" s="15"/>
      <c r="O6268" s="15"/>
      <c r="P6268" s="15"/>
      <c r="Q6268" s="15"/>
      <c r="R6268" s="15"/>
      <c r="S6268" s="15"/>
      <c r="T6268" s="15"/>
      <c r="U6268" s="15">
        <v>0</v>
      </c>
      <c r="V6268" s="15">
        <v>0</v>
      </c>
      <c r="W6268" s="15"/>
      <c r="X6268" s="15"/>
      <c r="Y6268" s="15"/>
      <c r="Z6268" s="15"/>
      <c r="AA6268" s="15"/>
      <c r="AB6268" s="15"/>
      <c r="AC6268" s="15"/>
      <c r="AD6268" s="15"/>
      <c r="AE6268" s="15"/>
      <c r="AF6268" s="15"/>
      <c r="AG6268" s="15"/>
      <c r="AH6268" s="15">
        <v>0</v>
      </c>
      <c r="AI6268" s="15">
        <v>0</v>
      </c>
      <c r="AJ6268" s="15"/>
      <c r="AK6268" s="15"/>
      <c r="AL6268" s="15"/>
      <c r="AM6268" s="15"/>
      <c r="AN6268" s="15"/>
      <c r="AO6268" s="15"/>
      <c r="AP6268" s="15"/>
      <c r="AQ6268" s="15"/>
      <c r="AR6268" s="15"/>
      <c r="AS6268" s="15"/>
      <c r="AT6268" s="15"/>
      <c r="AU6268" s="15">
        <v>0</v>
      </c>
      <c r="AV6268" s="15">
        <v>0</v>
      </c>
      <c r="AW6268" s="15">
        <f t="shared" si="1753"/>
        <v>0</v>
      </c>
    </row>
    <row r="6269" spans="1:49" s="144" customFormat="1">
      <c r="A6269" s="44" t="s">
        <v>797</v>
      </c>
      <c r="B6269" s="45" t="s">
        <v>1031</v>
      </c>
      <c r="C6269" s="45" t="s">
        <v>1671</v>
      </c>
      <c r="D6269" s="452" t="s">
        <v>3016</v>
      </c>
      <c r="E6269" s="140" t="s">
        <v>853</v>
      </c>
      <c r="F6269" s="141" t="s">
        <v>1815</v>
      </c>
      <c r="G6269" s="468" t="s">
        <v>3076</v>
      </c>
      <c r="H6269" s="50" t="s">
        <v>2334</v>
      </c>
      <c r="I6269" s="142" t="s">
        <v>1734</v>
      </c>
      <c r="J6269" s="15"/>
      <c r="K6269" s="15"/>
      <c r="L6269" s="15"/>
      <c r="M6269" s="15"/>
      <c r="N6269" s="15"/>
      <c r="O6269" s="15"/>
      <c r="P6269" s="15"/>
      <c r="Q6269" s="15"/>
      <c r="R6269" s="15"/>
      <c r="S6269" s="15"/>
      <c r="T6269" s="15"/>
      <c r="U6269" s="15">
        <v>0</v>
      </c>
      <c r="V6269" s="15">
        <v>0</v>
      </c>
      <c r="W6269" s="15"/>
      <c r="X6269" s="15"/>
      <c r="Y6269" s="15"/>
      <c r="Z6269" s="15"/>
      <c r="AA6269" s="15"/>
      <c r="AB6269" s="15"/>
      <c r="AC6269" s="15"/>
      <c r="AD6269" s="15"/>
      <c r="AE6269" s="15"/>
      <c r="AF6269" s="15"/>
      <c r="AG6269" s="15"/>
      <c r="AH6269" s="15">
        <v>0</v>
      </c>
      <c r="AI6269" s="15">
        <v>0</v>
      </c>
      <c r="AJ6269" s="15"/>
      <c r="AK6269" s="15"/>
      <c r="AL6269" s="15"/>
      <c r="AM6269" s="15"/>
      <c r="AN6269" s="15"/>
      <c r="AO6269" s="15"/>
      <c r="AP6269" s="15"/>
      <c r="AQ6269" s="15"/>
      <c r="AR6269" s="15"/>
      <c r="AS6269" s="15"/>
      <c r="AT6269" s="15"/>
      <c r="AU6269" s="15">
        <v>0</v>
      </c>
      <c r="AV6269" s="15">
        <v>0</v>
      </c>
      <c r="AW6269" s="15">
        <f t="shared" si="1753"/>
        <v>0</v>
      </c>
    </row>
    <row r="6270" spans="1:49" s="144" customFormat="1">
      <c r="A6270" s="44" t="s">
        <v>797</v>
      </c>
      <c r="B6270" s="45" t="s">
        <v>1031</v>
      </c>
      <c r="C6270" s="45" t="s">
        <v>1671</v>
      </c>
      <c r="D6270" s="452" t="s">
        <v>3016</v>
      </c>
      <c r="E6270" s="140" t="s">
        <v>854</v>
      </c>
      <c r="F6270" s="141" t="s">
        <v>1816</v>
      </c>
      <c r="G6270" s="468" t="s">
        <v>3076</v>
      </c>
      <c r="H6270" s="50" t="s">
        <v>2334</v>
      </c>
      <c r="I6270" s="142" t="s">
        <v>1735</v>
      </c>
      <c r="J6270" s="15"/>
      <c r="K6270" s="15"/>
      <c r="L6270" s="15"/>
      <c r="M6270" s="15"/>
      <c r="N6270" s="15"/>
      <c r="O6270" s="15"/>
      <c r="P6270" s="15"/>
      <c r="Q6270" s="15"/>
      <c r="R6270" s="15"/>
      <c r="S6270" s="15"/>
      <c r="T6270" s="15"/>
      <c r="U6270" s="15">
        <v>0</v>
      </c>
      <c r="V6270" s="15">
        <v>0</v>
      </c>
      <c r="W6270" s="15"/>
      <c r="X6270" s="15"/>
      <c r="Y6270" s="15"/>
      <c r="Z6270" s="15"/>
      <c r="AA6270" s="15"/>
      <c r="AB6270" s="15"/>
      <c r="AC6270" s="15"/>
      <c r="AD6270" s="15"/>
      <c r="AE6270" s="15"/>
      <c r="AF6270" s="15"/>
      <c r="AG6270" s="15"/>
      <c r="AH6270" s="15">
        <v>0</v>
      </c>
      <c r="AI6270" s="15">
        <v>0</v>
      </c>
      <c r="AJ6270" s="15"/>
      <c r="AK6270" s="15"/>
      <c r="AL6270" s="15"/>
      <c r="AM6270" s="15"/>
      <c r="AN6270" s="15"/>
      <c r="AO6270" s="15"/>
      <c r="AP6270" s="15"/>
      <c r="AQ6270" s="15"/>
      <c r="AR6270" s="15"/>
      <c r="AS6270" s="15"/>
      <c r="AT6270" s="15"/>
      <c r="AU6270" s="15">
        <v>0</v>
      </c>
      <c r="AV6270" s="15">
        <v>0</v>
      </c>
      <c r="AW6270" s="15">
        <f t="shared" si="1753"/>
        <v>0</v>
      </c>
    </row>
    <row r="6271" spans="1:49">
      <c r="A6271" s="44" t="s">
        <v>797</v>
      </c>
      <c r="B6271" s="45" t="s">
        <v>1031</v>
      </c>
      <c r="C6271" s="45" t="s">
        <v>1671</v>
      </c>
      <c r="D6271" s="452" t="s">
        <v>3016</v>
      </c>
      <c r="E6271" s="213" t="s">
        <v>773</v>
      </c>
      <c r="F6271" s="65"/>
      <c r="G6271" s="65"/>
      <c r="H6271" s="65"/>
      <c r="I6271" s="260" t="s">
        <v>1362</v>
      </c>
      <c r="J6271" s="9">
        <f>SUM(J6272)</f>
        <v>0</v>
      </c>
      <c r="K6271" s="9">
        <f t="shared" ref="K6271:AT6271" si="1756">SUM(K6272)</f>
        <v>0</v>
      </c>
      <c r="L6271" s="9">
        <f t="shared" si="1756"/>
        <v>0</v>
      </c>
      <c r="M6271" s="9">
        <f t="shared" si="1756"/>
        <v>0</v>
      </c>
      <c r="N6271" s="9">
        <f t="shared" si="1756"/>
        <v>0</v>
      </c>
      <c r="O6271" s="9">
        <f t="shared" si="1756"/>
        <v>0</v>
      </c>
      <c r="P6271" s="9">
        <f t="shared" si="1756"/>
        <v>0</v>
      </c>
      <c r="Q6271" s="9">
        <f t="shared" si="1756"/>
        <v>0</v>
      </c>
      <c r="R6271" s="9">
        <f t="shared" si="1756"/>
        <v>0</v>
      </c>
      <c r="S6271" s="9">
        <f t="shared" si="1756"/>
        <v>0</v>
      </c>
      <c r="T6271" s="9">
        <f t="shared" si="1756"/>
        <v>0</v>
      </c>
      <c r="U6271" s="9">
        <v>0</v>
      </c>
      <c r="V6271" s="9">
        <v>0</v>
      </c>
      <c r="W6271" s="9">
        <f>SUM(W6272)</f>
        <v>0</v>
      </c>
      <c r="X6271" s="9">
        <f t="shared" si="1756"/>
        <v>0</v>
      </c>
      <c r="Y6271" s="9">
        <f t="shared" si="1756"/>
        <v>0</v>
      </c>
      <c r="Z6271" s="9">
        <f t="shared" si="1756"/>
        <v>0</v>
      </c>
      <c r="AA6271" s="9">
        <f t="shared" si="1756"/>
        <v>0</v>
      </c>
      <c r="AB6271" s="9">
        <f t="shared" si="1756"/>
        <v>0</v>
      </c>
      <c r="AC6271" s="9">
        <f t="shared" si="1756"/>
        <v>0</v>
      </c>
      <c r="AD6271" s="9">
        <f t="shared" si="1756"/>
        <v>0</v>
      </c>
      <c r="AE6271" s="9">
        <f t="shared" si="1756"/>
        <v>0</v>
      </c>
      <c r="AF6271" s="9">
        <f t="shared" si="1756"/>
        <v>0</v>
      </c>
      <c r="AG6271" s="9">
        <f t="shared" si="1756"/>
        <v>0</v>
      </c>
      <c r="AH6271" s="9">
        <v>0</v>
      </c>
      <c r="AI6271" s="9">
        <v>0</v>
      </c>
      <c r="AJ6271" s="9">
        <f>SUM(AJ6272)</f>
        <v>0</v>
      </c>
      <c r="AK6271" s="9">
        <f t="shared" si="1756"/>
        <v>0</v>
      </c>
      <c r="AL6271" s="9">
        <f t="shared" si="1756"/>
        <v>0</v>
      </c>
      <c r="AM6271" s="9">
        <f t="shared" si="1756"/>
        <v>0</v>
      </c>
      <c r="AN6271" s="9">
        <f t="shared" si="1756"/>
        <v>0</v>
      </c>
      <c r="AO6271" s="9">
        <f t="shared" si="1756"/>
        <v>0</v>
      </c>
      <c r="AP6271" s="9">
        <f t="shared" si="1756"/>
        <v>0</v>
      </c>
      <c r="AQ6271" s="9">
        <f t="shared" si="1756"/>
        <v>0</v>
      </c>
      <c r="AR6271" s="9">
        <f t="shared" si="1756"/>
        <v>0</v>
      </c>
      <c r="AS6271" s="9">
        <f t="shared" si="1756"/>
        <v>0</v>
      </c>
      <c r="AT6271" s="9">
        <f t="shared" si="1756"/>
        <v>0</v>
      </c>
      <c r="AU6271" s="9">
        <v>0</v>
      </c>
      <c r="AV6271" s="9">
        <v>0</v>
      </c>
      <c r="AW6271" s="9">
        <f t="shared" si="1753"/>
        <v>0</v>
      </c>
    </row>
    <row r="6272" spans="1:49">
      <c r="A6272" s="44" t="s">
        <v>797</v>
      </c>
      <c r="B6272" s="45" t="s">
        <v>1031</v>
      </c>
      <c r="C6272" s="45" t="s">
        <v>1671</v>
      </c>
      <c r="D6272" s="452" t="s">
        <v>3016</v>
      </c>
      <c r="E6272" s="367" t="s">
        <v>785</v>
      </c>
      <c r="F6272" s="50"/>
      <c r="G6272" s="468" t="s">
        <v>3076</v>
      </c>
      <c r="H6272" s="50" t="s">
        <v>2334</v>
      </c>
      <c r="I6272" s="42" t="s">
        <v>1363</v>
      </c>
      <c r="U6272" s="15">
        <v>0</v>
      </c>
      <c r="V6272" s="15">
        <v>0</v>
      </c>
      <c r="AH6272" s="15">
        <v>0</v>
      </c>
      <c r="AI6272" s="15">
        <v>0</v>
      </c>
      <c r="AU6272" s="15">
        <v>0</v>
      </c>
      <c r="AV6272" s="15">
        <v>0</v>
      </c>
      <c r="AW6272" s="15">
        <f t="shared" si="1753"/>
        <v>0</v>
      </c>
    </row>
    <row r="6273" spans="1:49">
      <c r="A6273" s="44" t="s">
        <v>797</v>
      </c>
      <c r="B6273" s="45" t="s">
        <v>1031</v>
      </c>
      <c r="C6273" s="45" t="s">
        <v>1671</v>
      </c>
      <c r="D6273" s="452" t="s">
        <v>3016</v>
      </c>
      <c r="E6273" s="213" t="s">
        <v>1364</v>
      </c>
      <c r="F6273" s="65"/>
      <c r="G6273" s="65"/>
      <c r="H6273" s="65"/>
      <c r="I6273" s="260" t="s">
        <v>2104</v>
      </c>
      <c r="J6273" s="9">
        <f>SUM(J6274:J6283)</f>
        <v>15000</v>
      </c>
      <c r="K6273" s="9">
        <f t="shared" ref="K6273:AT6273" si="1757">SUM(K6274:K6283)</f>
        <v>0</v>
      </c>
      <c r="L6273" s="9">
        <f t="shared" si="1757"/>
        <v>2400</v>
      </c>
      <c r="M6273" s="9">
        <f t="shared" si="1757"/>
        <v>0</v>
      </c>
      <c r="N6273" s="9">
        <f t="shared" si="1757"/>
        <v>0</v>
      </c>
      <c r="O6273" s="9">
        <f t="shared" si="1757"/>
        <v>0</v>
      </c>
      <c r="P6273" s="9">
        <f t="shared" si="1757"/>
        <v>2500</v>
      </c>
      <c r="Q6273" s="9">
        <f t="shared" si="1757"/>
        <v>0</v>
      </c>
      <c r="R6273" s="9">
        <f t="shared" si="1757"/>
        <v>0</v>
      </c>
      <c r="S6273" s="9">
        <f t="shared" si="1757"/>
        <v>3100</v>
      </c>
      <c r="T6273" s="9">
        <f t="shared" si="1757"/>
        <v>0</v>
      </c>
      <c r="U6273" s="9">
        <v>8000</v>
      </c>
      <c r="V6273" s="9">
        <v>7000</v>
      </c>
      <c r="W6273" s="9">
        <f>SUM(W6274:W6283)</f>
        <v>0</v>
      </c>
      <c r="X6273" s="9">
        <f t="shared" si="1757"/>
        <v>0</v>
      </c>
      <c r="Y6273" s="9">
        <f t="shared" si="1757"/>
        <v>0</v>
      </c>
      <c r="Z6273" s="9">
        <f t="shared" si="1757"/>
        <v>0</v>
      </c>
      <c r="AA6273" s="9">
        <f t="shared" si="1757"/>
        <v>0</v>
      </c>
      <c r="AB6273" s="9">
        <f t="shared" si="1757"/>
        <v>0</v>
      </c>
      <c r="AC6273" s="9">
        <f t="shared" si="1757"/>
        <v>0</v>
      </c>
      <c r="AD6273" s="9">
        <f t="shared" si="1757"/>
        <v>0</v>
      </c>
      <c r="AE6273" s="9">
        <f t="shared" si="1757"/>
        <v>0</v>
      </c>
      <c r="AF6273" s="9">
        <f t="shared" si="1757"/>
        <v>0</v>
      </c>
      <c r="AG6273" s="9">
        <f t="shared" si="1757"/>
        <v>0</v>
      </c>
      <c r="AH6273" s="9">
        <v>0</v>
      </c>
      <c r="AI6273" s="9">
        <v>0</v>
      </c>
      <c r="AJ6273" s="9">
        <f>SUM(AJ6274:AJ6283)</f>
        <v>0</v>
      </c>
      <c r="AK6273" s="9">
        <f t="shared" si="1757"/>
        <v>0</v>
      </c>
      <c r="AL6273" s="9">
        <f t="shared" si="1757"/>
        <v>0</v>
      </c>
      <c r="AM6273" s="9">
        <f t="shared" si="1757"/>
        <v>0</v>
      </c>
      <c r="AN6273" s="9">
        <f t="shared" si="1757"/>
        <v>0</v>
      </c>
      <c r="AO6273" s="9">
        <f t="shared" si="1757"/>
        <v>0</v>
      </c>
      <c r="AP6273" s="9">
        <f t="shared" si="1757"/>
        <v>0</v>
      </c>
      <c r="AQ6273" s="9">
        <f t="shared" si="1757"/>
        <v>0</v>
      </c>
      <c r="AR6273" s="9">
        <f t="shared" si="1757"/>
        <v>0</v>
      </c>
      <c r="AS6273" s="9">
        <f t="shared" si="1757"/>
        <v>0</v>
      </c>
      <c r="AT6273" s="9">
        <f t="shared" si="1757"/>
        <v>0</v>
      </c>
      <c r="AU6273" s="9">
        <v>0</v>
      </c>
      <c r="AV6273" s="9">
        <v>0</v>
      </c>
      <c r="AW6273" s="9">
        <f t="shared" si="1753"/>
        <v>8000</v>
      </c>
    </row>
    <row r="6274" spans="1:49">
      <c r="A6274" s="44" t="s">
        <v>797</v>
      </c>
      <c r="B6274" s="45" t="s">
        <v>1031</v>
      </c>
      <c r="C6274" s="45" t="s">
        <v>1671</v>
      </c>
      <c r="D6274" s="452" t="s">
        <v>3016</v>
      </c>
      <c r="E6274" s="367" t="s">
        <v>786</v>
      </c>
      <c r="F6274" s="50"/>
      <c r="G6274" s="468" t="s">
        <v>3076</v>
      </c>
      <c r="H6274" s="50" t="s">
        <v>2334</v>
      </c>
      <c r="I6274" s="42" t="s">
        <v>1191</v>
      </c>
      <c r="U6274" s="15">
        <v>0</v>
      </c>
      <c r="V6274" s="15">
        <v>0</v>
      </c>
      <c r="AH6274" s="15">
        <v>0</v>
      </c>
      <c r="AI6274" s="15">
        <v>0</v>
      </c>
      <c r="AU6274" s="15">
        <v>0</v>
      </c>
      <c r="AV6274" s="15">
        <v>0</v>
      </c>
      <c r="AW6274" s="15">
        <f t="shared" si="1753"/>
        <v>0</v>
      </c>
    </row>
    <row r="6275" spans="1:49">
      <c r="A6275" s="44" t="s">
        <v>797</v>
      </c>
      <c r="B6275" s="45" t="s">
        <v>1031</v>
      </c>
      <c r="C6275" s="45" t="s">
        <v>1671</v>
      </c>
      <c r="D6275" s="452" t="s">
        <v>3016</v>
      </c>
      <c r="E6275" s="367" t="s">
        <v>1528</v>
      </c>
      <c r="F6275" s="50"/>
      <c r="G6275" s="468" t="s">
        <v>3076</v>
      </c>
      <c r="H6275" s="50" t="s">
        <v>2334</v>
      </c>
      <c r="I6275" s="42" t="s">
        <v>989</v>
      </c>
      <c r="U6275" s="15">
        <v>0</v>
      </c>
      <c r="V6275" s="15">
        <v>0</v>
      </c>
      <c r="AH6275" s="15">
        <v>0</v>
      </c>
      <c r="AI6275" s="15">
        <v>0</v>
      </c>
      <c r="AU6275" s="15">
        <v>0</v>
      </c>
      <c r="AV6275" s="15">
        <v>0</v>
      </c>
      <c r="AW6275" s="15">
        <f t="shared" si="1753"/>
        <v>0</v>
      </c>
    </row>
    <row r="6276" spans="1:49">
      <c r="A6276" s="44" t="s">
        <v>797</v>
      </c>
      <c r="B6276" s="45" t="s">
        <v>1031</v>
      </c>
      <c r="C6276" s="45" t="s">
        <v>1671</v>
      </c>
      <c r="D6276" s="452" t="s">
        <v>3016</v>
      </c>
      <c r="E6276" s="367" t="s">
        <v>1679</v>
      </c>
      <c r="F6276" s="50"/>
      <c r="G6276" s="468" t="s">
        <v>3076</v>
      </c>
      <c r="H6276" s="50" t="s">
        <v>2334</v>
      </c>
      <c r="I6276" s="42" t="s">
        <v>1048</v>
      </c>
      <c r="U6276" s="15">
        <v>0</v>
      </c>
      <c r="V6276" s="15">
        <v>0</v>
      </c>
      <c r="AH6276" s="15">
        <v>0</v>
      </c>
      <c r="AI6276" s="15">
        <v>0</v>
      </c>
      <c r="AU6276" s="15">
        <v>0</v>
      </c>
      <c r="AV6276" s="15">
        <v>0</v>
      </c>
      <c r="AW6276" s="15">
        <f t="shared" si="1753"/>
        <v>0</v>
      </c>
    </row>
    <row r="6277" spans="1:49">
      <c r="A6277" s="44" t="s">
        <v>797</v>
      </c>
      <c r="B6277" s="45" t="s">
        <v>1031</v>
      </c>
      <c r="C6277" s="45" t="s">
        <v>1671</v>
      </c>
      <c r="D6277" s="452" t="s">
        <v>3016</v>
      </c>
      <c r="E6277" s="367" t="s">
        <v>787</v>
      </c>
      <c r="F6277" s="50"/>
      <c r="G6277" s="468" t="s">
        <v>3076</v>
      </c>
      <c r="H6277" s="50" t="s">
        <v>2334</v>
      </c>
      <c r="I6277" s="42" t="s">
        <v>2078</v>
      </c>
      <c r="U6277" s="15">
        <v>0</v>
      </c>
      <c r="V6277" s="15">
        <v>0</v>
      </c>
      <c r="AH6277" s="15">
        <v>0</v>
      </c>
      <c r="AI6277" s="15">
        <v>0</v>
      </c>
      <c r="AU6277" s="15">
        <v>0</v>
      </c>
      <c r="AV6277" s="15">
        <v>0</v>
      </c>
      <c r="AW6277" s="15">
        <f t="shared" si="1753"/>
        <v>0</v>
      </c>
    </row>
    <row r="6278" spans="1:49">
      <c r="A6278" s="44" t="s">
        <v>797</v>
      </c>
      <c r="B6278" s="45" t="s">
        <v>1031</v>
      </c>
      <c r="C6278" s="45" t="s">
        <v>1671</v>
      </c>
      <c r="D6278" s="452" t="s">
        <v>3016</v>
      </c>
      <c r="E6278" s="367" t="s">
        <v>1116</v>
      </c>
      <c r="F6278" s="50"/>
      <c r="G6278" s="468" t="s">
        <v>3076</v>
      </c>
      <c r="H6278" s="50" t="s">
        <v>2334</v>
      </c>
      <c r="I6278" s="42" t="s">
        <v>1487</v>
      </c>
      <c r="U6278" s="15">
        <v>0</v>
      </c>
      <c r="V6278" s="15">
        <v>0</v>
      </c>
      <c r="AH6278" s="15">
        <v>0</v>
      </c>
      <c r="AI6278" s="15">
        <v>0</v>
      </c>
      <c r="AU6278" s="15">
        <v>0</v>
      </c>
      <c r="AV6278" s="15">
        <v>0</v>
      </c>
      <c r="AW6278" s="15">
        <f t="shared" si="1753"/>
        <v>0</v>
      </c>
    </row>
    <row r="6279" spans="1:49">
      <c r="A6279" s="44" t="s">
        <v>797</v>
      </c>
      <c r="B6279" s="45" t="s">
        <v>1031</v>
      </c>
      <c r="C6279" s="45" t="s">
        <v>1671</v>
      </c>
      <c r="D6279" s="452" t="s">
        <v>3016</v>
      </c>
      <c r="E6279" s="367" t="s">
        <v>1703</v>
      </c>
      <c r="F6279" s="50"/>
      <c r="G6279" s="468" t="s">
        <v>3076</v>
      </c>
      <c r="H6279" s="50" t="s">
        <v>2334</v>
      </c>
      <c r="I6279" s="42" t="s">
        <v>1047</v>
      </c>
      <c r="U6279" s="15">
        <v>0</v>
      </c>
      <c r="V6279" s="15">
        <v>0</v>
      </c>
      <c r="AH6279" s="15">
        <v>0</v>
      </c>
      <c r="AI6279" s="15">
        <v>0</v>
      </c>
      <c r="AU6279" s="15">
        <v>0</v>
      </c>
      <c r="AV6279" s="15">
        <v>0</v>
      </c>
      <c r="AW6279" s="15">
        <f t="shared" si="1753"/>
        <v>0</v>
      </c>
    </row>
    <row r="6280" spans="1:49">
      <c r="A6280" s="44" t="s">
        <v>797</v>
      </c>
      <c r="B6280" s="45" t="s">
        <v>1031</v>
      </c>
      <c r="C6280" s="45" t="s">
        <v>1671</v>
      </c>
      <c r="D6280" s="452" t="s">
        <v>3016</v>
      </c>
      <c r="E6280" s="367" t="s">
        <v>826</v>
      </c>
      <c r="F6280" s="50"/>
      <c r="G6280" s="468" t="s">
        <v>3076</v>
      </c>
      <c r="H6280" s="50" t="s">
        <v>2334</v>
      </c>
      <c r="I6280" s="42" t="s">
        <v>935</v>
      </c>
      <c r="U6280" s="15">
        <v>0</v>
      </c>
      <c r="V6280" s="15">
        <v>0</v>
      </c>
      <c r="AH6280" s="15">
        <v>0</v>
      </c>
      <c r="AI6280" s="15">
        <v>0</v>
      </c>
      <c r="AU6280" s="15">
        <v>0</v>
      </c>
      <c r="AV6280" s="15">
        <v>0</v>
      </c>
      <c r="AW6280" s="15">
        <f t="shared" si="1753"/>
        <v>0</v>
      </c>
    </row>
    <row r="6281" spans="1:49">
      <c r="A6281" s="44" t="s">
        <v>797</v>
      </c>
      <c r="B6281" s="45" t="s">
        <v>1031</v>
      </c>
      <c r="C6281" s="45" t="s">
        <v>1671</v>
      </c>
      <c r="D6281" s="452" t="s">
        <v>3016</v>
      </c>
      <c r="E6281" s="367" t="s">
        <v>1115</v>
      </c>
      <c r="F6281" s="50"/>
      <c r="G6281" s="468" t="s">
        <v>3076</v>
      </c>
      <c r="H6281" s="50" t="s">
        <v>2334</v>
      </c>
      <c r="I6281" s="42" t="s">
        <v>990</v>
      </c>
      <c r="U6281" s="15">
        <v>0</v>
      </c>
      <c r="V6281" s="15">
        <v>0</v>
      </c>
      <c r="AH6281" s="15">
        <v>0</v>
      </c>
      <c r="AI6281" s="15">
        <v>0</v>
      </c>
      <c r="AU6281" s="15">
        <v>0</v>
      </c>
      <c r="AV6281" s="15">
        <v>0</v>
      </c>
      <c r="AW6281" s="15">
        <f t="shared" si="1753"/>
        <v>0</v>
      </c>
    </row>
    <row r="6282" spans="1:49">
      <c r="A6282" s="44" t="s">
        <v>797</v>
      </c>
      <c r="B6282" s="45" t="s">
        <v>1031</v>
      </c>
      <c r="C6282" s="45" t="s">
        <v>1671</v>
      </c>
      <c r="D6282" s="452" t="s">
        <v>3016</v>
      </c>
      <c r="E6282" s="367" t="s">
        <v>1677</v>
      </c>
      <c r="F6282" s="50"/>
      <c r="G6282" s="468" t="s">
        <v>3076</v>
      </c>
      <c r="H6282" s="50" t="s">
        <v>2334</v>
      </c>
      <c r="I6282" s="42" t="s">
        <v>1198</v>
      </c>
      <c r="J6282" s="15">
        <v>15000</v>
      </c>
      <c r="L6282" s="15">
        <v>2400</v>
      </c>
      <c r="P6282" s="15">
        <v>2500</v>
      </c>
      <c r="S6282" s="15">
        <v>3100</v>
      </c>
      <c r="U6282" s="15">
        <v>8000</v>
      </c>
      <c r="V6282" s="15">
        <v>7000</v>
      </c>
      <c r="AH6282" s="15">
        <v>0</v>
      </c>
      <c r="AI6282" s="15">
        <v>0</v>
      </c>
      <c r="AU6282" s="15">
        <v>0</v>
      </c>
      <c r="AV6282" s="15">
        <v>0</v>
      </c>
      <c r="AW6282" s="15">
        <f t="shared" si="1753"/>
        <v>8000</v>
      </c>
    </row>
    <row r="6283" spans="1:49">
      <c r="A6283" s="44" t="s">
        <v>797</v>
      </c>
      <c r="B6283" s="45" t="s">
        <v>1031</v>
      </c>
      <c r="C6283" s="45" t="s">
        <v>1671</v>
      </c>
      <c r="D6283" s="452" t="s">
        <v>3016</v>
      </c>
      <c r="E6283" s="367" t="s">
        <v>1677</v>
      </c>
      <c r="F6283" s="50" t="s">
        <v>1817</v>
      </c>
      <c r="G6283" s="468" t="s">
        <v>3076</v>
      </c>
      <c r="H6283" s="50" t="s">
        <v>2334</v>
      </c>
      <c r="I6283" s="42" t="s">
        <v>25</v>
      </c>
      <c r="U6283" s="15">
        <v>0</v>
      </c>
      <c r="V6283" s="15">
        <v>0</v>
      </c>
      <c r="AH6283" s="15">
        <v>0</v>
      </c>
      <c r="AI6283" s="15">
        <v>0</v>
      </c>
      <c r="AU6283" s="15">
        <v>0</v>
      </c>
      <c r="AV6283" s="15">
        <v>0</v>
      </c>
      <c r="AW6283" s="15">
        <f t="shared" si="1753"/>
        <v>0</v>
      </c>
    </row>
    <row r="6284" spans="1:49" s="52" customFormat="1">
      <c r="A6284" s="41"/>
      <c r="B6284" s="346"/>
      <c r="C6284" s="346"/>
      <c r="D6284" s="369"/>
      <c r="E6284" s="213"/>
      <c r="F6284" s="65"/>
      <c r="G6284" s="65"/>
      <c r="H6284" s="65"/>
      <c r="I6284" s="49" t="s">
        <v>3</v>
      </c>
      <c r="J6284" s="6">
        <f>SUM(J6285)</f>
        <v>0</v>
      </c>
      <c r="K6284" s="6">
        <f t="shared" ref="K6284:AT6285" si="1758">SUM(K6285)</f>
        <v>0</v>
      </c>
      <c r="L6284" s="6">
        <f t="shared" si="1758"/>
        <v>0</v>
      </c>
      <c r="M6284" s="6">
        <f t="shared" si="1758"/>
        <v>0</v>
      </c>
      <c r="N6284" s="6">
        <f t="shared" si="1758"/>
        <v>0</v>
      </c>
      <c r="O6284" s="6">
        <f t="shared" si="1758"/>
        <v>0</v>
      </c>
      <c r="P6284" s="6">
        <f t="shared" si="1758"/>
        <v>0</v>
      </c>
      <c r="Q6284" s="6">
        <f t="shared" si="1758"/>
        <v>0</v>
      </c>
      <c r="R6284" s="6">
        <f t="shared" si="1758"/>
        <v>0</v>
      </c>
      <c r="S6284" s="6">
        <f t="shared" si="1758"/>
        <v>0</v>
      </c>
      <c r="T6284" s="6">
        <f t="shared" si="1758"/>
        <v>0</v>
      </c>
      <c r="U6284" s="6">
        <v>0</v>
      </c>
      <c r="V6284" s="6">
        <v>0</v>
      </c>
      <c r="W6284" s="6">
        <f>SUM(W6285)</f>
        <v>0</v>
      </c>
      <c r="X6284" s="6">
        <f t="shared" si="1758"/>
        <v>0</v>
      </c>
      <c r="Y6284" s="6">
        <f t="shared" si="1758"/>
        <v>0</v>
      </c>
      <c r="Z6284" s="6">
        <f t="shared" si="1758"/>
        <v>0</v>
      </c>
      <c r="AA6284" s="6">
        <f t="shared" si="1758"/>
        <v>0</v>
      </c>
      <c r="AB6284" s="6">
        <f t="shared" si="1758"/>
        <v>0</v>
      </c>
      <c r="AC6284" s="6">
        <f t="shared" si="1758"/>
        <v>0</v>
      </c>
      <c r="AD6284" s="6">
        <f t="shared" si="1758"/>
        <v>0</v>
      </c>
      <c r="AE6284" s="6">
        <f t="shared" si="1758"/>
        <v>0</v>
      </c>
      <c r="AF6284" s="6">
        <f t="shared" si="1758"/>
        <v>0</v>
      </c>
      <c r="AG6284" s="6">
        <f t="shared" si="1758"/>
        <v>0</v>
      </c>
      <c r="AH6284" s="6">
        <v>0</v>
      </c>
      <c r="AI6284" s="6">
        <v>0</v>
      </c>
      <c r="AJ6284" s="6">
        <f>SUM(AJ6285)</f>
        <v>0</v>
      </c>
      <c r="AK6284" s="6">
        <f t="shared" si="1758"/>
        <v>0</v>
      </c>
      <c r="AL6284" s="6">
        <f t="shared" si="1758"/>
        <v>0</v>
      </c>
      <c r="AM6284" s="6">
        <f t="shared" si="1758"/>
        <v>0</v>
      </c>
      <c r="AN6284" s="6">
        <f t="shared" si="1758"/>
        <v>0</v>
      </c>
      <c r="AO6284" s="6">
        <f t="shared" si="1758"/>
        <v>0</v>
      </c>
      <c r="AP6284" s="6">
        <f t="shared" si="1758"/>
        <v>0</v>
      </c>
      <c r="AQ6284" s="6">
        <f t="shared" si="1758"/>
        <v>0</v>
      </c>
      <c r="AR6284" s="6">
        <f t="shared" si="1758"/>
        <v>0</v>
      </c>
      <c r="AS6284" s="6">
        <f t="shared" si="1758"/>
        <v>0</v>
      </c>
      <c r="AT6284" s="6">
        <f t="shared" si="1758"/>
        <v>0</v>
      </c>
      <c r="AU6284" s="6">
        <v>0</v>
      </c>
      <c r="AV6284" s="6">
        <v>0</v>
      </c>
      <c r="AW6284" s="6">
        <f t="shared" si="1753"/>
        <v>0</v>
      </c>
    </row>
    <row r="6285" spans="1:49" s="52" customFormat="1">
      <c r="A6285" s="44" t="s">
        <v>797</v>
      </c>
      <c r="B6285" s="45" t="s">
        <v>1031</v>
      </c>
      <c r="C6285" s="45" t="s">
        <v>1671</v>
      </c>
      <c r="D6285" s="452" t="s">
        <v>3016</v>
      </c>
      <c r="E6285" s="213" t="s">
        <v>833</v>
      </c>
      <c r="F6285" s="65"/>
      <c r="G6285" s="65"/>
      <c r="H6285" s="65"/>
      <c r="I6285" s="53" t="s">
        <v>1</v>
      </c>
      <c r="J6285" s="200">
        <f>SUM(J6286)</f>
        <v>0</v>
      </c>
      <c r="K6285" s="200">
        <f t="shared" si="1758"/>
        <v>0</v>
      </c>
      <c r="L6285" s="200">
        <f t="shared" si="1758"/>
        <v>0</v>
      </c>
      <c r="M6285" s="200">
        <f t="shared" si="1758"/>
        <v>0</v>
      </c>
      <c r="N6285" s="200">
        <f t="shared" si="1758"/>
        <v>0</v>
      </c>
      <c r="O6285" s="200">
        <f t="shared" si="1758"/>
        <v>0</v>
      </c>
      <c r="P6285" s="200">
        <f t="shared" si="1758"/>
        <v>0</v>
      </c>
      <c r="Q6285" s="200">
        <f t="shared" si="1758"/>
        <v>0</v>
      </c>
      <c r="R6285" s="200">
        <f t="shared" si="1758"/>
        <v>0</v>
      </c>
      <c r="S6285" s="200">
        <f t="shared" si="1758"/>
        <v>0</v>
      </c>
      <c r="T6285" s="200">
        <f t="shared" si="1758"/>
        <v>0</v>
      </c>
      <c r="U6285" s="200">
        <v>0</v>
      </c>
      <c r="V6285" s="200">
        <v>0</v>
      </c>
      <c r="W6285" s="200">
        <f>SUM(W6286)</f>
        <v>0</v>
      </c>
      <c r="X6285" s="200">
        <f t="shared" si="1758"/>
        <v>0</v>
      </c>
      <c r="Y6285" s="200">
        <f t="shared" si="1758"/>
        <v>0</v>
      </c>
      <c r="Z6285" s="200">
        <f t="shared" si="1758"/>
        <v>0</v>
      </c>
      <c r="AA6285" s="200">
        <f t="shared" si="1758"/>
        <v>0</v>
      </c>
      <c r="AB6285" s="200">
        <f t="shared" si="1758"/>
        <v>0</v>
      </c>
      <c r="AC6285" s="200">
        <f t="shared" si="1758"/>
        <v>0</v>
      </c>
      <c r="AD6285" s="200">
        <f t="shared" si="1758"/>
        <v>0</v>
      </c>
      <c r="AE6285" s="200">
        <f t="shared" si="1758"/>
        <v>0</v>
      </c>
      <c r="AF6285" s="200">
        <f t="shared" si="1758"/>
        <v>0</v>
      </c>
      <c r="AG6285" s="200">
        <f t="shared" si="1758"/>
        <v>0</v>
      </c>
      <c r="AH6285" s="200">
        <v>0</v>
      </c>
      <c r="AI6285" s="200">
        <v>0</v>
      </c>
      <c r="AJ6285" s="200">
        <f>SUM(AJ6286)</f>
        <v>0</v>
      </c>
      <c r="AK6285" s="200">
        <f t="shared" si="1758"/>
        <v>0</v>
      </c>
      <c r="AL6285" s="200">
        <f t="shared" si="1758"/>
        <v>0</v>
      </c>
      <c r="AM6285" s="200">
        <f t="shared" si="1758"/>
        <v>0</v>
      </c>
      <c r="AN6285" s="200">
        <f t="shared" si="1758"/>
        <v>0</v>
      </c>
      <c r="AO6285" s="200">
        <f t="shared" si="1758"/>
        <v>0</v>
      </c>
      <c r="AP6285" s="200">
        <f t="shared" si="1758"/>
        <v>0</v>
      </c>
      <c r="AQ6285" s="200">
        <f t="shared" si="1758"/>
        <v>0</v>
      </c>
      <c r="AR6285" s="200">
        <f t="shared" si="1758"/>
        <v>0</v>
      </c>
      <c r="AS6285" s="200">
        <f t="shared" si="1758"/>
        <v>0</v>
      </c>
      <c r="AT6285" s="200">
        <f t="shared" si="1758"/>
        <v>0</v>
      </c>
      <c r="AU6285" s="200">
        <v>0</v>
      </c>
      <c r="AV6285" s="200">
        <v>0</v>
      </c>
      <c r="AW6285" s="200">
        <f t="shared" si="1753"/>
        <v>0</v>
      </c>
    </row>
    <row r="6286" spans="1:49" s="59" customFormat="1">
      <c r="A6286" s="44" t="s">
        <v>797</v>
      </c>
      <c r="B6286" s="45" t="s">
        <v>1031</v>
      </c>
      <c r="C6286" s="45" t="s">
        <v>1671</v>
      </c>
      <c r="D6286" s="452" t="s">
        <v>3016</v>
      </c>
      <c r="E6286" s="57" t="s">
        <v>1517</v>
      </c>
      <c r="F6286" s="58"/>
      <c r="G6286" s="468" t="s">
        <v>3076</v>
      </c>
      <c r="H6286" s="50" t="s">
        <v>2334</v>
      </c>
      <c r="I6286" s="188" t="s">
        <v>2584</v>
      </c>
      <c r="J6286" s="13"/>
      <c r="K6286" s="13"/>
      <c r="L6286" s="13"/>
      <c r="M6286" s="13"/>
      <c r="N6286" s="13"/>
      <c r="O6286" s="13"/>
      <c r="P6286" s="13"/>
      <c r="Q6286" s="13"/>
      <c r="R6286" s="13"/>
      <c r="S6286" s="13"/>
      <c r="T6286" s="13"/>
      <c r="U6286" s="13">
        <v>0</v>
      </c>
      <c r="V6286" s="13">
        <v>0</v>
      </c>
      <c r="W6286" s="13"/>
      <c r="X6286" s="13"/>
      <c r="Y6286" s="13"/>
      <c r="Z6286" s="13"/>
      <c r="AA6286" s="13"/>
      <c r="AB6286" s="13"/>
      <c r="AC6286" s="13"/>
      <c r="AD6286" s="13"/>
      <c r="AE6286" s="13"/>
      <c r="AF6286" s="13"/>
      <c r="AG6286" s="13"/>
      <c r="AH6286" s="13">
        <v>0</v>
      </c>
      <c r="AI6286" s="13">
        <v>0</v>
      </c>
      <c r="AJ6286" s="13"/>
      <c r="AK6286" s="13"/>
      <c r="AL6286" s="13"/>
      <c r="AM6286" s="13"/>
      <c r="AN6286" s="13"/>
      <c r="AO6286" s="13"/>
      <c r="AP6286" s="13"/>
      <c r="AQ6286" s="13"/>
      <c r="AR6286" s="13"/>
      <c r="AS6286" s="13"/>
      <c r="AT6286" s="13"/>
      <c r="AU6286" s="13">
        <v>0</v>
      </c>
      <c r="AV6286" s="13">
        <v>0</v>
      </c>
      <c r="AW6286" s="13">
        <f t="shared" si="1753"/>
        <v>0</v>
      </c>
    </row>
    <row r="6287" spans="1:49">
      <c r="A6287" s="68" t="s">
        <v>2050</v>
      </c>
      <c r="B6287" s="69"/>
      <c r="C6287" s="69"/>
      <c r="D6287" s="455"/>
      <c r="E6287" s="531"/>
      <c r="F6287" s="50"/>
      <c r="G6287" s="50"/>
      <c r="H6287" s="50"/>
      <c r="I6287" s="49" t="s">
        <v>1157</v>
      </c>
      <c r="J6287" s="12">
        <f>SUM(J6288)</f>
        <v>10000</v>
      </c>
      <c r="K6287" s="12">
        <f t="shared" ref="K6287:AT6287" si="1759">SUM(K6288)</f>
        <v>0</v>
      </c>
      <c r="L6287" s="12">
        <f t="shared" si="1759"/>
        <v>1000</v>
      </c>
      <c r="M6287" s="12">
        <f t="shared" si="1759"/>
        <v>0</v>
      </c>
      <c r="N6287" s="12">
        <f t="shared" si="1759"/>
        <v>0</v>
      </c>
      <c r="O6287" s="12">
        <f t="shared" si="1759"/>
        <v>0</v>
      </c>
      <c r="P6287" s="12">
        <f t="shared" si="1759"/>
        <v>0</v>
      </c>
      <c r="Q6287" s="12">
        <f t="shared" si="1759"/>
        <v>1000</v>
      </c>
      <c r="R6287" s="12">
        <f t="shared" si="1759"/>
        <v>0</v>
      </c>
      <c r="S6287" s="12">
        <f t="shared" si="1759"/>
        <v>8000</v>
      </c>
      <c r="T6287" s="12">
        <f t="shared" si="1759"/>
        <v>0</v>
      </c>
      <c r="U6287" s="12">
        <v>10000</v>
      </c>
      <c r="V6287" s="12">
        <v>0</v>
      </c>
      <c r="W6287" s="12">
        <f>SUM(W6288)</f>
        <v>0</v>
      </c>
      <c r="X6287" s="12">
        <f t="shared" si="1759"/>
        <v>0</v>
      </c>
      <c r="Y6287" s="12">
        <f t="shared" si="1759"/>
        <v>0</v>
      </c>
      <c r="Z6287" s="12">
        <f t="shared" si="1759"/>
        <v>0</v>
      </c>
      <c r="AA6287" s="12">
        <f t="shared" si="1759"/>
        <v>0</v>
      </c>
      <c r="AB6287" s="12">
        <f t="shared" si="1759"/>
        <v>0</v>
      </c>
      <c r="AC6287" s="12">
        <f t="shared" si="1759"/>
        <v>0</v>
      </c>
      <c r="AD6287" s="12">
        <f t="shared" si="1759"/>
        <v>0</v>
      </c>
      <c r="AE6287" s="12">
        <f t="shared" si="1759"/>
        <v>0</v>
      </c>
      <c r="AF6287" s="12">
        <f t="shared" si="1759"/>
        <v>0</v>
      </c>
      <c r="AG6287" s="12">
        <f t="shared" si="1759"/>
        <v>0</v>
      </c>
      <c r="AH6287" s="12">
        <v>0</v>
      </c>
      <c r="AI6287" s="12">
        <v>0</v>
      </c>
      <c r="AJ6287" s="12">
        <f>SUM(AJ6288)</f>
        <v>10500</v>
      </c>
      <c r="AK6287" s="12">
        <f t="shared" si="1759"/>
        <v>0</v>
      </c>
      <c r="AL6287" s="12">
        <f t="shared" si="1759"/>
        <v>0</v>
      </c>
      <c r="AM6287" s="12">
        <f t="shared" si="1759"/>
        <v>0</v>
      </c>
      <c r="AN6287" s="12">
        <f t="shared" si="1759"/>
        <v>0</v>
      </c>
      <c r="AO6287" s="12">
        <f t="shared" si="1759"/>
        <v>0</v>
      </c>
      <c r="AP6287" s="12">
        <f t="shared" si="1759"/>
        <v>10500</v>
      </c>
      <c r="AQ6287" s="12">
        <f t="shared" si="1759"/>
        <v>0</v>
      </c>
      <c r="AR6287" s="12">
        <f t="shared" si="1759"/>
        <v>0</v>
      </c>
      <c r="AS6287" s="12">
        <f t="shared" si="1759"/>
        <v>0</v>
      </c>
      <c r="AT6287" s="12">
        <f t="shared" si="1759"/>
        <v>0</v>
      </c>
      <c r="AU6287" s="12">
        <v>10500</v>
      </c>
      <c r="AV6287" s="12">
        <v>0</v>
      </c>
      <c r="AW6287" s="12">
        <f t="shared" si="1753"/>
        <v>20500</v>
      </c>
    </row>
    <row r="6288" spans="1:49">
      <c r="A6288" s="44" t="s">
        <v>797</v>
      </c>
      <c r="B6288" s="45" t="s">
        <v>1031</v>
      </c>
      <c r="C6288" s="45" t="s">
        <v>1671</v>
      </c>
      <c r="D6288" s="452" t="s">
        <v>3016</v>
      </c>
      <c r="E6288" s="213" t="s">
        <v>1402</v>
      </c>
      <c r="F6288" s="65"/>
      <c r="G6288" s="65"/>
      <c r="H6288" s="65"/>
      <c r="I6288" s="260" t="s">
        <v>1158</v>
      </c>
      <c r="J6288" s="9">
        <f>SUM(J6289:J6290)</f>
        <v>10000</v>
      </c>
      <c r="K6288" s="9">
        <f t="shared" ref="K6288:T6288" si="1760">SUM(K6289:K6290)</f>
        <v>0</v>
      </c>
      <c r="L6288" s="9">
        <f t="shared" si="1760"/>
        <v>1000</v>
      </c>
      <c r="M6288" s="9">
        <f t="shared" si="1760"/>
        <v>0</v>
      </c>
      <c r="N6288" s="9">
        <f t="shared" si="1760"/>
        <v>0</v>
      </c>
      <c r="O6288" s="9">
        <f t="shared" si="1760"/>
        <v>0</v>
      </c>
      <c r="P6288" s="9">
        <f t="shared" si="1760"/>
        <v>0</v>
      </c>
      <c r="Q6288" s="9">
        <f t="shared" si="1760"/>
        <v>1000</v>
      </c>
      <c r="R6288" s="9">
        <f t="shared" si="1760"/>
        <v>0</v>
      </c>
      <c r="S6288" s="9">
        <f t="shared" si="1760"/>
        <v>8000</v>
      </c>
      <c r="T6288" s="9">
        <f t="shared" si="1760"/>
        <v>0</v>
      </c>
      <c r="U6288" s="9">
        <v>10000</v>
      </c>
      <c r="V6288" s="9">
        <v>0</v>
      </c>
      <c r="W6288" s="9">
        <f>SUM(W6289:W6290)</f>
        <v>0</v>
      </c>
      <c r="X6288" s="9">
        <f t="shared" ref="X6288:AG6288" si="1761">SUM(X6289:X6290)</f>
        <v>0</v>
      </c>
      <c r="Y6288" s="9">
        <f t="shared" si="1761"/>
        <v>0</v>
      </c>
      <c r="Z6288" s="9">
        <f t="shared" si="1761"/>
        <v>0</v>
      </c>
      <c r="AA6288" s="9">
        <f t="shared" si="1761"/>
        <v>0</v>
      </c>
      <c r="AB6288" s="9">
        <f t="shared" si="1761"/>
        <v>0</v>
      </c>
      <c r="AC6288" s="9">
        <f t="shared" si="1761"/>
        <v>0</v>
      </c>
      <c r="AD6288" s="9">
        <f t="shared" si="1761"/>
        <v>0</v>
      </c>
      <c r="AE6288" s="9">
        <f t="shared" si="1761"/>
        <v>0</v>
      </c>
      <c r="AF6288" s="9">
        <f t="shared" si="1761"/>
        <v>0</v>
      </c>
      <c r="AG6288" s="9">
        <f t="shared" si="1761"/>
        <v>0</v>
      </c>
      <c r="AH6288" s="9">
        <v>0</v>
      </c>
      <c r="AI6288" s="9">
        <v>0</v>
      </c>
      <c r="AJ6288" s="9">
        <f>SUM(AJ6289:AJ6290)</f>
        <v>10500</v>
      </c>
      <c r="AK6288" s="9">
        <f t="shared" ref="AK6288:AT6288" si="1762">SUM(AK6289:AK6290)</f>
        <v>0</v>
      </c>
      <c r="AL6288" s="9">
        <f t="shared" si="1762"/>
        <v>0</v>
      </c>
      <c r="AM6288" s="9">
        <f t="shared" si="1762"/>
        <v>0</v>
      </c>
      <c r="AN6288" s="9">
        <f t="shared" si="1762"/>
        <v>0</v>
      </c>
      <c r="AO6288" s="9">
        <f t="shared" si="1762"/>
        <v>0</v>
      </c>
      <c r="AP6288" s="9">
        <f t="shared" si="1762"/>
        <v>10500</v>
      </c>
      <c r="AQ6288" s="9">
        <f t="shared" si="1762"/>
        <v>0</v>
      </c>
      <c r="AR6288" s="9">
        <f t="shared" si="1762"/>
        <v>0</v>
      </c>
      <c r="AS6288" s="9">
        <f t="shared" si="1762"/>
        <v>0</v>
      </c>
      <c r="AT6288" s="9">
        <f t="shared" si="1762"/>
        <v>0</v>
      </c>
      <c r="AU6288" s="9">
        <v>10500</v>
      </c>
      <c r="AV6288" s="9">
        <v>0</v>
      </c>
      <c r="AW6288" s="9">
        <f t="shared" si="1753"/>
        <v>20500</v>
      </c>
    </row>
    <row r="6289" spans="1:49">
      <c r="A6289" s="44" t="s">
        <v>797</v>
      </c>
      <c r="B6289" s="45" t="s">
        <v>1031</v>
      </c>
      <c r="C6289" s="45" t="s">
        <v>1671</v>
      </c>
      <c r="D6289" s="452" t="s">
        <v>3016</v>
      </c>
      <c r="E6289" s="367" t="s">
        <v>1409</v>
      </c>
      <c r="F6289" s="50"/>
      <c r="G6289" s="468" t="s">
        <v>3076</v>
      </c>
      <c r="H6289" s="50" t="s">
        <v>2334</v>
      </c>
      <c r="I6289" s="42" t="s">
        <v>1691</v>
      </c>
      <c r="J6289" s="15">
        <v>10000</v>
      </c>
      <c r="L6289" s="15">
        <v>1000</v>
      </c>
      <c r="Q6289" s="15">
        <v>1000</v>
      </c>
      <c r="S6289" s="15">
        <v>8000</v>
      </c>
      <c r="U6289" s="15">
        <v>10000</v>
      </c>
      <c r="V6289" s="15">
        <v>0</v>
      </c>
      <c r="AH6289" s="15">
        <v>0</v>
      </c>
      <c r="AI6289" s="15">
        <v>0</v>
      </c>
      <c r="AU6289" s="15">
        <v>0</v>
      </c>
      <c r="AV6289" s="15">
        <v>0</v>
      </c>
      <c r="AW6289" s="15">
        <f t="shared" si="1753"/>
        <v>10000</v>
      </c>
    </row>
    <row r="6290" spans="1:49" s="505" customFormat="1">
      <c r="A6290" s="478" t="s">
        <v>797</v>
      </c>
      <c r="B6290" s="479" t="s">
        <v>1031</v>
      </c>
      <c r="C6290" s="479" t="s">
        <v>1671</v>
      </c>
      <c r="D6290" s="480" t="s">
        <v>3016</v>
      </c>
      <c r="E6290" s="481" t="s">
        <v>1367</v>
      </c>
      <c r="F6290" s="482"/>
      <c r="G6290" s="483" t="s">
        <v>3076</v>
      </c>
      <c r="H6290" s="482" t="s">
        <v>2334</v>
      </c>
      <c r="I6290" s="504" t="s">
        <v>1400</v>
      </c>
      <c r="J6290" s="496"/>
      <c r="K6290" s="496"/>
      <c r="L6290" s="496"/>
      <c r="M6290" s="496"/>
      <c r="N6290" s="496"/>
      <c r="O6290" s="496"/>
      <c r="P6290" s="496"/>
      <c r="Q6290" s="496"/>
      <c r="R6290" s="496"/>
      <c r="S6290" s="496"/>
      <c r="T6290" s="496"/>
      <c r="U6290" s="496">
        <v>0</v>
      </c>
      <c r="V6290" s="496">
        <v>0</v>
      </c>
      <c r="W6290" s="496"/>
      <c r="X6290" s="496"/>
      <c r="Y6290" s="496"/>
      <c r="Z6290" s="496"/>
      <c r="AA6290" s="496"/>
      <c r="AB6290" s="496"/>
      <c r="AC6290" s="496"/>
      <c r="AD6290" s="496"/>
      <c r="AE6290" s="496"/>
      <c r="AF6290" s="496"/>
      <c r="AG6290" s="496"/>
      <c r="AH6290" s="496">
        <v>0</v>
      </c>
      <c r="AI6290" s="496">
        <v>0</v>
      </c>
      <c r="AJ6290" s="496">
        <v>10500</v>
      </c>
      <c r="AK6290" s="496"/>
      <c r="AL6290" s="496"/>
      <c r="AM6290" s="496"/>
      <c r="AN6290" s="496"/>
      <c r="AO6290" s="496"/>
      <c r="AP6290" s="496">
        <v>10500</v>
      </c>
      <c r="AQ6290" s="496"/>
      <c r="AR6290" s="496"/>
      <c r="AS6290" s="496"/>
      <c r="AT6290" s="496"/>
      <c r="AU6290" s="496">
        <v>10500</v>
      </c>
      <c r="AV6290" s="496">
        <v>0</v>
      </c>
      <c r="AW6290" s="496">
        <f t="shared" si="1753"/>
        <v>10500</v>
      </c>
    </row>
    <row r="6291" spans="1:49">
      <c r="A6291" s="44"/>
      <c r="B6291" s="45"/>
      <c r="C6291" s="45"/>
      <c r="D6291" s="45"/>
      <c r="E6291" s="531"/>
      <c r="F6291" s="50"/>
      <c r="G6291" s="50"/>
      <c r="H6291" s="50"/>
      <c r="I6291" s="42"/>
      <c r="U6291" s="15">
        <v>0</v>
      </c>
      <c r="V6291" s="15">
        <v>0</v>
      </c>
      <c r="AH6291" s="15">
        <v>0</v>
      </c>
      <c r="AI6291" s="15">
        <v>0</v>
      </c>
      <c r="AU6291" s="15">
        <v>0</v>
      </c>
      <c r="AV6291" s="15">
        <v>0</v>
      </c>
      <c r="AW6291" s="15">
        <f t="shared" si="1753"/>
        <v>0</v>
      </c>
    </row>
    <row r="6292" spans="1:49">
      <c r="A6292" s="48"/>
      <c r="B6292" s="42"/>
      <c r="C6292" s="42"/>
      <c r="D6292" s="42"/>
      <c r="E6292" s="531"/>
      <c r="F6292" s="50"/>
      <c r="G6292" s="50"/>
      <c r="H6292" s="50"/>
      <c r="I6292" s="49" t="s">
        <v>1631</v>
      </c>
      <c r="J6292" s="12">
        <f>SUM(J6262,J6287,J6284)</f>
        <v>25000</v>
      </c>
      <c r="K6292" s="12">
        <f t="shared" ref="K6292:AT6292" si="1763">SUM(K6262,K6287,K6284)</f>
        <v>0</v>
      </c>
      <c r="L6292" s="12">
        <f t="shared" si="1763"/>
        <v>3400</v>
      </c>
      <c r="M6292" s="12">
        <f t="shared" si="1763"/>
        <v>0</v>
      </c>
      <c r="N6292" s="12">
        <f t="shared" si="1763"/>
        <v>0</v>
      </c>
      <c r="O6292" s="12">
        <f t="shared" si="1763"/>
        <v>0</v>
      </c>
      <c r="P6292" s="12">
        <f t="shared" si="1763"/>
        <v>2500</v>
      </c>
      <c r="Q6292" s="12">
        <f t="shared" si="1763"/>
        <v>1000</v>
      </c>
      <c r="R6292" s="12">
        <f t="shared" si="1763"/>
        <v>0</v>
      </c>
      <c r="S6292" s="12">
        <f t="shared" si="1763"/>
        <v>11100</v>
      </c>
      <c r="T6292" s="12">
        <f t="shared" si="1763"/>
        <v>0</v>
      </c>
      <c r="U6292" s="12">
        <v>18000</v>
      </c>
      <c r="V6292" s="12">
        <v>7000</v>
      </c>
      <c r="W6292" s="12">
        <f>SUM(W6262,W6287,W6284)</f>
        <v>0</v>
      </c>
      <c r="X6292" s="12">
        <f t="shared" si="1763"/>
        <v>0</v>
      </c>
      <c r="Y6292" s="12">
        <f t="shared" si="1763"/>
        <v>0</v>
      </c>
      <c r="Z6292" s="12">
        <f t="shared" si="1763"/>
        <v>0</v>
      </c>
      <c r="AA6292" s="12">
        <f t="shared" si="1763"/>
        <v>0</v>
      </c>
      <c r="AB6292" s="12">
        <f t="shared" si="1763"/>
        <v>0</v>
      </c>
      <c r="AC6292" s="12">
        <f t="shared" si="1763"/>
        <v>0</v>
      </c>
      <c r="AD6292" s="12">
        <f t="shared" si="1763"/>
        <v>0</v>
      </c>
      <c r="AE6292" s="12">
        <f t="shared" si="1763"/>
        <v>0</v>
      </c>
      <c r="AF6292" s="12">
        <f t="shared" si="1763"/>
        <v>0</v>
      </c>
      <c r="AG6292" s="12">
        <f t="shared" si="1763"/>
        <v>0</v>
      </c>
      <c r="AH6292" s="12">
        <v>0</v>
      </c>
      <c r="AI6292" s="12">
        <v>0</v>
      </c>
      <c r="AJ6292" s="12">
        <f>SUM(AJ6262,AJ6287,AJ6284)</f>
        <v>10500</v>
      </c>
      <c r="AK6292" s="12">
        <f t="shared" si="1763"/>
        <v>0</v>
      </c>
      <c r="AL6292" s="12">
        <f t="shared" si="1763"/>
        <v>0</v>
      </c>
      <c r="AM6292" s="12">
        <f t="shared" si="1763"/>
        <v>0</v>
      </c>
      <c r="AN6292" s="12">
        <f t="shared" si="1763"/>
        <v>0</v>
      </c>
      <c r="AO6292" s="12">
        <f t="shared" si="1763"/>
        <v>0</v>
      </c>
      <c r="AP6292" s="12">
        <f t="shared" si="1763"/>
        <v>10500</v>
      </c>
      <c r="AQ6292" s="12">
        <f t="shared" si="1763"/>
        <v>0</v>
      </c>
      <c r="AR6292" s="12">
        <f t="shared" si="1763"/>
        <v>0</v>
      </c>
      <c r="AS6292" s="12">
        <f t="shared" si="1763"/>
        <v>0</v>
      </c>
      <c r="AT6292" s="12">
        <f t="shared" si="1763"/>
        <v>0</v>
      </c>
      <c r="AU6292" s="12">
        <v>10500</v>
      </c>
      <c r="AV6292" s="12">
        <v>0</v>
      </c>
      <c r="AW6292" s="12">
        <f t="shared" si="1753"/>
        <v>28500</v>
      </c>
    </row>
    <row r="6293" spans="1:49">
      <c r="A6293" s="48"/>
      <c r="B6293" s="42"/>
      <c r="C6293" s="42"/>
      <c r="D6293" s="42"/>
      <c r="E6293" s="531"/>
      <c r="F6293" s="50"/>
      <c r="G6293" s="50"/>
      <c r="H6293" s="50"/>
      <c r="I6293" s="53"/>
    </row>
    <row r="6294" spans="1:49">
      <c r="A6294" s="48"/>
      <c r="B6294" s="42"/>
      <c r="C6294" s="42"/>
      <c r="D6294" s="42"/>
      <c r="E6294" s="531"/>
      <c r="F6294" s="50"/>
      <c r="G6294" s="50"/>
      <c r="H6294" s="50"/>
      <c r="I6294" s="146" t="s">
        <v>970</v>
      </c>
      <c r="J6294" s="29"/>
      <c r="K6294" s="29"/>
      <c r="L6294" s="29"/>
      <c r="M6294" s="29"/>
      <c r="N6294" s="29"/>
      <c r="O6294" s="29"/>
      <c r="P6294" s="29"/>
      <c r="Q6294" s="29"/>
      <c r="R6294" s="29"/>
      <c r="S6294" s="29"/>
      <c r="T6294" s="29"/>
      <c r="U6294" s="29"/>
      <c r="V6294" s="29"/>
      <c r="W6294" s="29"/>
      <c r="X6294" s="29"/>
      <c r="Y6294" s="29"/>
      <c r="Z6294" s="29"/>
      <c r="AA6294" s="29"/>
      <c r="AB6294" s="29"/>
      <c r="AC6294" s="29"/>
      <c r="AD6294" s="29"/>
      <c r="AE6294" s="29"/>
      <c r="AF6294" s="29"/>
      <c r="AG6294" s="29"/>
      <c r="AH6294" s="29"/>
      <c r="AI6294" s="29"/>
      <c r="AJ6294" s="29"/>
      <c r="AK6294" s="29"/>
      <c r="AL6294" s="29"/>
      <c r="AM6294" s="29"/>
      <c r="AN6294" s="29"/>
      <c r="AO6294" s="29"/>
      <c r="AP6294" s="29"/>
      <c r="AQ6294" s="29"/>
      <c r="AR6294" s="29"/>
      <c r="AS6294" s="29"/>
      <c r="AT6294" s="29"/>
      <c r="AU6294" s="29"/>
      <c r="AV6294" s="29"/>
      <c r="AW6294" s="29"/>
    </row>
    <row r="6295" spans="1:49" ht="13.5" thickBot="1">
      <c r="A6295" s="48"/>
      <c r="B6295" s="42"/>
      <c r="C6295" s="42"/>
      <c r="D6295" s="42"/>
      <c r="E6295" s="531"/>
      <c r="F6295" s="50"/>
      <c r="G6295" s="50"/>
      <c r="H6295" s="50"/>
      <c r="I6295" s="146"/>
      <c r="J6295" s="29"/>
      <c r="K6295" s="29"/>
      <c r="L6295" s="29"/>
      <c r="M6295" s="29"/>
      <c r="N6295" s="29"/>
      <c r="O6295" s="29"/>
      <c r="P6295" s="29"/>
      <c r="Q6295" s="29"/>
      <c r="R6295" s="29"/>
      <c r="S6295" s="29"/>
      <c r="T6295" s="29"/>
      <c r="U6295" s="29"/>
      <c r="V6295" s="29"/>
      <c r="W6295" s="29"/>
      <c r="X6295" s="29"/>
      <c r="Y6295" s="29"/>
      <c r="Z6295" s="29"/>
      <c r="AA6295" s="29"/>
      <c r="AB6295" s="29"/>
      <c r="AC6295" s="29"/>
      <c r="AD6295" s="29"/>
      <c r="AE6295" s="29"/>
      <c r="AF6295" s="29"/>
      <c r="AG6295" s="29"/>
      <c r="AH6295" s="29"/>
      <c r="AI6295" s="29"/>
      <c r="AJ6295" s="29"/>
      <c r="AK6295" s="29"/>
      <c r="AL6295" s="29"/>
      <c r="AM6295" s="29"/>
      <c r="AN6295" s="29"/>
      <c r="AO6295" s="29"/>
      <c r="AP6295" s="29"/>
      <c r="AQ6295" s="29"/>
      <c r="AR6295" s="29"/>
      <c r="AS6295" s="29"/>
      <c r="AT6295" s="29"/>
      <c r="AU6295" s="29"/>
      <c r="AV6295" s="29"/>
      <c r="AW6295" s="29"/>
    </row>
    <row r="6296" spans="1:49" ht="35.25" customHeight="1" thickTop="1" thickBot="1">
      <c r="A6296" s="48"/>
      <c r="B6296" s="42"/>
      <c r="C6296" s="42"/>
      <c r="D6296" s="42"/>
      <c r="E6296" s="531"/>
      <c r="F6296" s="50"/>
      <c r="G6296" s="50"/>
      <c r="H6296" s="50"/>
      <c r="I6296" s="5" t="s">
        <v>2331</v>
      </c>
      <c r="J6296" s="364" t="s">
        <v>2891</v>
      </c>
      <c r="K6296" s="364" t="s">
        <v>2879</v>
      </c>
      <c r="L6296" s="364" t="s">
        <v>2880</v>
      </c>
      <c r="M6296" s="364" t="s">
        <v>2881</v>
      </c>
      <c r="N6296" s="364" t="s">
        <v>2882</v>
      </c>
      <c r="O6296" s="364" t="s">
        <v>2883</v>
      </c>
      <c r="P6296" s="364" t="s">
        <v>2884</v>
      </c>
      <c r="Q6296" s="364" t="s">
        <v>2885</v>
      </c>
      <c r="R6296" s="364" t="s">
        <v>2886</v>
      </c>
      <c r="S6296" s="364" t="s">
        <v>2887</v>
      </c>
      <c r="T6296" s="364" t="s">
        <v>2888</v>
      </c>
      <c r="U6296" s="364" t="s">
        <v>2889</v>
      </c>
      <c r="V6296" s="364" t="s">
        <v>2890</v>
      </c>
      <c r="W6296" s="365" t="s">
        <v>2893</v>
      </c>
      <c r="X6296" s="365" t="s">
        <v>2879</v>
      </c>
      <c r="Y6296" s="365" t="s">
        <v>2880</v>
      </c>
      <c r="Z6296" s="365" t="s">
        <v>2881</v>
      </c>
      <c r="AA6296" s="365" t="s">
        <v>2882</v>
      </c>
      <c r="AB6296" s="365" t="s">
        <v>2883</v>
      </c>
      <c r="AC6296" s="365" t="s">
        <v>2884</v>
      </c>
      <c r="AD6296" s="365" t="s">
        <v>2885</v>
      </c>
      <c r="AE6296" s="365" t="s">
        <v>2886</v>
      </c>
      <c r="AF6296" s="365" t="s">
        <v>2887</v>
      </c>
      <c r="AG6296" s="365" t="s">
        <v>2888</v>
      </c>
      <c r="AH6296" s="365" t="s">
        <v>2889</v>
      </c>
      <c r="AI6296" s="365" t="s">
        <v>2890</v>
      </c>
      <c r="AJ6296" s="366" t="s">
        <v>2892</v>
      </c>
      <c r="AK6296" s="366" t="s">
        <v>2879</v>
      </c>
      <c r="AL6296" s="366" t="s">
        <v>2880</v>
      </c>
      <c r="AM6296" s="366" t="s">
        <v>2881</v>
      </c>
      <c r="AN6296" s="366" t="s">
        <v>2882</v>
      </c>
      <c r="AO6296" s="366" t="s">
        <v>2883</v>
      </c>
      <c r="AP6296" s="366" t="s">
        <v>2884</v>
      </c>
      <c r="AQ6296" s="366" t="s">
        <v>2885</v>
      </c>
      <c r="AR6296" s="366" t="s">
        <v>2886</v>
      </c>
      <c r="AS6296" s="366" t="s">
        <v>2887</v>
      </c>
      <c r="AT6296" s="366" t="s">
        <v>2888</v>
      </c>
      <c r="AU6296" s="366" t="s">
        <v>2889</v>
      </c>
      <c r="AV6296" s="366" t="s">
        <v>2890</v>
      </c>
      <c r="AW6296" s="368" t="s">
        <v>2895</v>
      </c>
    </row>
    <row r="6297" spans="1:49">
      <c r="A6297" s="48"/>
      <c r="B6297" s="42"/>
      <c r="C6297" s="42"/>
      <c r="D6297" s="42"/>
      <c r="E6297" s="531"/>
      <c r="F6297" s="50"/>
      <c r="G6297" s="50"/>
      <c r="H6297" s="50"/>
      <c r="I6297" s="34"/>
      <c r="J6297" s="202" t="s">
        <v>1224</v>
      </c>
      <c r="K6297" s="202">
        <v>1</v>
      </c>
      <c r="L6297" s="202">
        <v>2</v>
      </c>
      <c r="M6297" s="202">
        <v>3</v>
      </c>
      <c r="N6297" s="202">
        <v>4</v>
      </c>
      <c r="O6297" s="202">
        <v>5</v>
      </c>
      <c r="P6297" s="202">
        <v>6</v>
      </c>
      <c r="Q6297" s="202">
        <v>7</v>
      </c>
      <c r="R6297" s="202">
        <v>8</v>
      </c>
      <c r="S6297" s="202">
        <v>9</v>
      </c>
      <c r="T6297" s="202">
        <v>10</v>
      </c>
      <c r="U6297" s="202">
        <v>13</v>
      </c>
      <c r="V6297" s="202">
        <v>14</v>
      </c>
      <c r="W6297" s="202" t="s">
        <v>1224</v>
      </c>
      <c r="X6297" s="202">
        <v>1</v>
      </c>
      <c r="Y6297" s="202">
        <v>2</v>
      </c>
      <c r="Z6297" s="202">
        <v>3</v>
      </c>
      <c r="AA6297" s="202">
        <v>4</v>
      </c>
      <c r="AB6297" s="202">
        <v>5</v>
      </c>
      <c r="AC6297" s="202">
        <v>6</v>
      </c>
      <c r="AD6297" s="202">
        <v>7</v>
      </c>
      <c r="AE6297" s="202">
        <v>8</v>
      </c>
      <c r="AF6297" s="202">
        <v>9</v>
      </c>
      <c r="AG6297" s="202">
        <v>10</v>
      </c>
      <c r="AH6297" s="202">
        <v>13</v>
      </c>
      <c r="AI6297" s="202">
        <v>14</v>
      </c>
      <c r="AJ6297" s="202" t="s">
        <v>1224</v>
      </c>
      <c r="AK6297" s="202">
        <v>1</v>
      </c>
      <c r="AL6297" s="202">
        <v>2</v>
      </c>
      <c r="AM6297" s="202">
        <v>3</v>
      </c>
      <c r="AN6297" s="202">
        <v>4</v>
      </c>
      <c r="AO6297" s="202">
        <v>5</v>
      </c>
      <c r="AP6297" s="202">
        <v>6</v>
      </c>
      <c r="AQ6297" s="202">
        <v>7</v>
      </c>
      <c r="AR6297" s="202">
        <v>8</v>
      </c>
      <c r="AS6297" s="202">
        <v>9</v>
      </c>
      <c r="AT6297" s="202">
        <v>10</v>
      </c>
      <c r="AU6297" s="202">
        <v>13</v>
      </c>
      <c r="AV6297" s="202">
        <v>14</v>
      </c>
      <c r="AW6297" s="202">
        <v>15</v>
      </c>
    </row>
    <row r="6298" spans="1:49">
      <c r="A6298" s="48"/>
      <c r="B6298" s="42"/>
      <c r="C6298" s="42"/>
      <c r="D6298" s="42"/>
      <c r="E6298" s="531"/>
      <c r="F6298" s="50"/>
      <c r="G6298" s="50"/>
      <c r="H6298" s="50"/>
      <c r="I6298" s="276" t="s">
        <v>2379</v>
      </c>
      <c r="J6298" s="277">
        <f>SUM(J6292)</f>
        <v>25000</v>
      </c>
      <c r="K6298" s="277">
        <f t="shared" ref="K6298:AT6298" si="1764">SUM(K6292)</f>
        <v>0</v>
      </c>
      <c r="L6298" s="277">
        <f t="shared" si="1764"/>
        <v>3400</v>
      </c>
      <c r="M6298" s="277">
        <f t="shared" si="1764"/>
        <v>0</v>
      </c>
      <c r="N6298" s="277">
        <f t="shared" si="1764"/>
        <v>0</v>
      </c>
      <c r="O6298" s="277">
        <f t="shared" si="1764"/>
        <v>0</v>
      </c>
      <c r="P6298" s="277">
        <f t="shared" si="1764"/>
        <v>2500</v>
      </c>
      <c r="Q6298" s="277">
        <f t="shared" si="1764"/>
        <v>1000</v>
      </c>
      <c r="R6298" s="277">
        <f t="shared" si="1764"/>
        <v>0</v>
      </c>
      <c r="S6298" s="277">
        <f t="shared" si="1764"/>
        <v>11100</v>
      </c>
      <c r="T6298" s="277">
        <f t="shared" si="1764"/>
        <v>0</v>
      </c>
      <c r="U6298" s="277">
        <v>18000</v>
      </c>
      <c r="V6298" s="277">
        <v>7000</v>
      </c>
      <c r="W6298" s="277">
        <f>SUM(W6292)</f>
        <v>0</v>
      </c>
      <c r="X6298" s="277">
        <f t="shared" si="1764"/>
        <v>0</v>
      </c>
      <c r="Y6298" s="277">
        <f t="shared" si="1764"/>
        <v>0</v>
      </c>
      <c r="Z6298" s="277">
        <f t="shared" si="1764"/>
        <v>0</v>
      </c>
      <c r="AA6298" s="277">
        <f t="shared" si="1764"/>
        <v>0</v>
      </c>
      <c r="AB6298" s="277">
        <f t="shared" si="1764"/>
        <v>0</v>
      </c>
      <c r="AC6298" s="277">
        <f t="shared" si="1764"/>
        <v>0</v>
      </c>
      <c r="AD6298" s="277">
        <f t="shared" si="1764"/>
        <v>0</v>
      </c>
      <c r="AE6298" s="277">
        <f t="shared" si="1764"/>
        <v>0</v>
      </c>
      <c r="AF6298" s="277">
        <f t="shared" si="1764"/>
        <v>0</v>
      </c>
      <c r="AG6298" s="277">
        <f t="shared" si="1764"/>
        <v>0</v>
      </c>
      <c r="AH6298" s="277">
        <v>0</v>
      </c>
      <c r="AI6298" s="277">
        <v>0</v>
      </c>
      <c r="AJ6298" s="277">
        <f>SUM(AJ6292)</f>
        <v>10500</v>
      </c>
      <c r="AK6298" s="277">
        <f t="shared" si="1764"/>
        <v>0</v>
      </c>
      <c r="AL6298" s="277">
        <f t="shared" si="1764"/>
        <v>0</v>
      </c>
      <c r="AM6298" s="277">
        <f t="shared" si="1764"/>
        <v>0</v>
      </c>
      <c r="AN6298" s="277">
        <f t="shared" si="1764"/>
        <v>0</v>
      </c>
      <c r="AO6298" s="277">
        <f t="shared" si="1764"/>
        <v>0</v>
      </c>
      <c r="AP6298" s="277">
        <f t="shared" si="1764"/>
        <v>10500</v>
      </c>
      <c r="AQ6298" s="277">
        <f t="shared" si="1764"/>
        <v>0</v>
      </c>
      <c r="AR6298" s="277">
        <f t="shared" si="1764"/>
        <v>0</v>
      </c>
      <c r="AS6298" s="277">
        <f t="shared" si="1764"/>
        <v>0</v>
      </c>
      <c r="AT6298" s="277">
        <f t="shared" si="1764"/>
        <v>0</v>
      </c>
      <c r="AU6298" s="277">
        <v>10500</v>
      </c>
      <c r="AV6298" s="277">
        <v>0</v>
      </c>
      <c r="AW6298" s="277">
        <f>U6298+AH6298+AU6298</f>
        <v>28500</v>
      </c>
    </row>
    <row r="6299" spans="1:49">
      <c r="A6299" s="48"/>
      <c r="B6299" s="42"/>
      <c r="C6299" s="42"/>
      <c r="D6299" s="42"/>
      <c r="E6299" s="531"/>
      <c r="F6299" s="50"/>
      <c r="G6299" s="50"/>
      <c r="H6299" s="50"/>
      <c r="I6299" s="276"/>
      <c r="J6299" s="277"/>
      <c r="K6299" s="277"/>
      <c r="L6299" s="277"/>
      <c r="M6299" s="277"/>
      <c r="N6299" s="277"/>
      <c r="O6299" s="277"/>
      <c r="P6299" s="277"/>
      <c r="Q6299" s="277"/>
      <c r="R6299" s="277"/>
      <c r="S6299" s="277"/>
      <c r="T6299" s="277"/>
      <c r="U6299" s="277">
        <v>0</v>
      </c>
      <c r="V6299" s="277">
        <v>0</v>
      </c>
      <c r="W6299" s="277"/>
      <c r="X6299" s="277"/>
      <c r="Y6299" s="277"/>
      <c r="Z6299" s="277"/>
      <c r="AA6299" s="277"/>
      <c r="AB6299" s="277"/>
      <c r="AC6299" s="277"/>
      <c r="AD6299" s="277"/>
      <c r="AE6299" s="277"/>
      <c r="AF6299" s="277"/>
      <c r="AG6299" s="277"/>
      <c r="AH6299" s="277">
        <v>0</v>
      </c>
      <c r="AI6299" s="277">
        <v>0</v>
      </c>
      <c r="AJ6299" s="277"/>
      <c r="AK6299" s="277"/>
      <c r="AL6299" s="277"/>
      <c r="AM6299" s="277"/>
      <c r="AN6299" s="277"/>
      <c r="AO6299" s="277"/>
      <c r="AP6299" s="277"/>
      <c r="AQ6299" s="277"/>
      <c r="AR6299" s="277"/>
      <c r="AS6299" s="277"/>
      <c r="AT6299" s="277"/>
      <c r="AU6299" s="277">
        <v>0</v>
      </c>
      <c r="AV6299" s="277">
        <v>0</v>
      </c>
      <c r="AW6299" s="277">
        <f>U6299+AH6299+AU6299</f>
        <v>0</v>
      </c>
    </row>
    <row r="6300" spans="1:49">
      <c r="A6300" s="48"/>
      <c r="B6300" s="42"/>
      <c r="C6300" s="42"/>
      <c r="D6300" s="42"/>
      <c r="E6300" s="531"/>
      <c r="F6300" s="50"/>
      <c r="G6300" s="50"/>
      <c r="H6300" s="50"/>
      <c r="I6300" s="276"/>
      <c r="J6300" s="277"/>
      <c r="K6300" s="277"/>
      <c r="L6300" s="277"/>
      <c r="M6300" s="277"/>
      <c r="N6300" s="277"/>
      <c r="O6300" s="277"/>
      <c r="P6300" s="277"/>
      <c r="Q6300" s="277"/>
      <c r="R6300" s="277"/>
      <c r="S6300" s="277"/>
      <c r="T6300" s="277"/>
      <c r="U6300" s="277">
        <v>0</v>
      </c>
      <c r="V6300" s="277">
        <v>0</v>
      </c>
      <c r="W6300" s="277"/>
      <c r="X6300" s="277"/>
      <c r="Y6300" s="277"/>
      <c r="Z6300" s="277"/>
      <c r="AA6300" s="277"/>
      <c r="AB6300" s="277"/>
      <c r="AC6300" s="277"/>
      <c r="AD6300" s="277"/>
      <c r="AE6300" s="277"/>
      <c r="AF6300" s="277"/>
      <c r="AG6300" s="277"/>
      <c r="AH6300" s="277">
        <v>0</v>
      </c>
      <c r="AI6300" s="277">
        <v>0</v>
      </c>
      <c r="AJ6300" s="277"/>
      <c r="AK6300" s="277"/>
      <c r="AL6300" s="277"/>
      <c r="AM6300" s="277"/>
      <c r="AN6300" s="277"/>
      <c r="AO6300" s="277"/>
      <c r="AP6300" s="277"/>
      <c r="AQ6300" s="277"/>
      <c r="AR6300" s="277"/>
      <c r="AS6300" s="277"/>
      <c r="AT6300" s="277"/>
      <c r="AU6300" s="277">
        <v>0</v>
      </c>
      <c r="AV6300" s="277">
        <v>0</v>
      </c>
      <c r="AW6300" s="277">
        <f>U6300+AH6300+AU6300</f>
        <v>0</v>
      </c>
    </row>
    <row r="6301" spans="1:49">
      <c r="A6301" s="48"/>
      <c r="B6301" s="42"/>
      <c r="C6301" s="42"/>
      <c r="D6301" s="42"/>
      <c r="E6301" s="531"/>
      <c r="F6301" s="50"/>
      <c r="G6301" s="50"/>
      <c r="H6301" s="50"/>
      <c r="I6301" s="276"/>
      <c r="J6301" s="277"/>
      <c r="K6301" s="277"/>
      <c r="L6301" s="277"/>
      <c r="M6301" s="277"/>
      <c r="N6301" s="277"/>
      <c r="O6301" s="277"/>
      <c r="P6301" s="277"/>
      <c r="Q6301" s="277"/>
      <c r="R6301" s="277"/>
      <c r="S6301" s="277"/>
      <c r="T6301" s="277"/>
      <c r="U6301" s="277">
        <v>0</v>
      </c>
      <c r="V6301" s="277">
        <v>0</v>
      </c>
      <c r="W6301" s="277"/>
      <c r="X6301" s="277"/>
      <c r="Y6301" s="277"/>
      <c r="Z6301" s="277"/>
      <c r="AA6301" s="277"/>
      <c r="AB6301" s="277"/>
      <c r="AC6301" s="277"/>
      <c r="AD6301" s="277"/>
      <c r="AE6301" s="277"/>
      <c r="AF6301" s="277"/>
      <c r="AG6301" s="277"/>
      <c r="AH6301" s="277">
        <v>0</v>
      </c>
      <c r="AI6301" s="277">
        <v>0</v>
      </c>
      <c r="AJ6301" s="277"/>
      <c r="AK6301" s="277"/>
      <c r="AL6301" s="277"/>
      <c r="AM6301" s="277"/>
      <c r="AN6301" s="277"/>
      <c r="AO6301" s="277"/>
      <c r="AP6301" s="277"/>
      <c r="AQ6301" s="277"/>
      <c r="AR6301" s="277"/>
      <c r="AS6301" s="277"/>
      <c r="AT6301" s="277"/>
      <c r="AU6301" s="277">
        <v>0</v>
      </c>
      <c r="AV6301" s="277">
        <v>0</v>
      </c>
      <c r="AW6301" s="277">
        <f>U6301+AH6301+AU6301</f>
        <v>0</v>
      </c>
    </row>
    <row r="6302" spans="1:49">
      <c r="A6302" s="48"/>
      <c r="B6302" s="42"/>
      <c r="C6302" s="42"/>
      <c r="D6302" s="42"/>
      <c r="E6302" s="531"/>
      <c r="F6302" s="50"/>
      <c r="G6302" s="50"/>
      <c r="H6302" s="50"/>
      <c r="I6302" s="276" t="s">
        <v>1631</v>
      </c>
      <c r="J6302" s="277">
        <f>SUM(J6298:J6301)</f>
        <v>25000</v>
      </c>
      <c r="K6302" s="277">
        <f t="shared" ref="K6302:AT6302" si="1765">SUM(K6298:K6301)</f>
        <v>0</v>
      </c>
      <c r="L6302" s="277">
        <f t="shared" si="1765"/>
        <v>3400</v>
      </c>
      <c r="M6302" s="277">
        <f t="shared" si="1765"/>
        <v>0</v>
      </c>
      <c r="N6302" s="277">
        <f t="shared" si="1765"/>
        <v>0</v>
      </c>
      <c r="O6302" s="277">
        <f t="shared" si="1765"/>
        <v>0</v>
      </c>
      <c r="P6302" s="277">
        <f t="shared" si="1765"/>
        <v>2500</v>
      </c>
      <c r="Q6302" s="277">
        <f t="shared" si="1765"/>
        <v>1000</v>
      </c>
      <c r="R6302" s="277">
        <f t="shared" si="1765"/>
        <v>0</v>
      </c>
      <c r="S6302" s="277">
        <f t="shared" si="1765"/>
        <v>11100</v>
      </c>
      <c r="T6302" s="277">
        <f t="shared" si="1765"/>
        <v>0</v>
      </c>
      <c r="U6302" s="277">
        <v>18000</v>
      </c>
      <c r="V6302" s="277">
        <v>7000</v>
      </c>
      <c r="W6302" s="277">
        <f>SUM(W6298:W6301)</f>
        <v>0</v>
      </c>
      <c r="X6302" s="277">
        <f t="shared" si="1765"/>
        <v>0</v>
      </c>
      <c r="Y6302" s="277">
        <f t="shared" si="1765"/>
        <v>0</v>
      </c>
      <c r="Z6302" s="277">
        <f t="shared" si="1765"/>
        <v>0</v>
      </c>
      <c r="AA6302" s="277">
        <f t="shared" si="1765"/>
        <v>0</v>
      </c>
      <c r="AB6302" s="277">
        <f t="shared" si="1765"/>
        <v>0</v>
      </c>
      <c r="AC6302" s="277">
        <f t="shared" si="1765"/>
        <v>0</v>
      </c>
      <c r="AD6302" s="277">
        <f t="shared" si="1765"/>
        <v>0</v>
      </c>
      <c r="AE6302" s="277">
        <f t="shared" si="1765"/>
        <v>0</v>
      </c>
      <c r="AF6302" s="277">
        <f t="shared" si="1765"/>
        <v>0</v>
      </c>
      <c r="AG6302" s="277">
        <f t="shared" si="1765"/>
        <v>0</v>
      </c>
      <c r="AH6302" s="277">
        <v>0</v>
      </c>
      <c r="AI6302" s="277">
        <v>0</v>
      </c>
      <c r="AJ6302" s="277">
        <f>SUM(AJ6298:AJ6301)</f>
        <v>10500</v>
      </c>
      <c r="AK6302" s="277">
        <f t="shared" si="1765"/>
        <v>0</v>
      </c>
      <c r="AL6302" s="277">
        <f t="shared" si="1765"/>
        <v>0</v>
      </c>
      <c r="AM6302" s="277">
        <f t="shared" si="1765"/>
        <v>0</v>
      </c>
      <c r="AN6302" s="277">
        <f t="shared" si="1765"/>
        <v>0</v>
      </c>
      <c r="AO6302" s="277">
        <f t="shared" si="1765"/>
        <v>0</v>
      </c>
      <c r="AP6302" s="277">
        <f t="shared" si="1765"/>
        <v>10500</v>
      </c>
      <c r="AQ6302" s="277">
        <f t="shared" si="1765"/>
        <v>0</v>
      </c>
      <c r="AR6302" s="277">
        <f t="shared" si="1765"/>
        <v>0</v>
      </c>
      <c r="AS6302" s="277">
        <f t="shared" si="1765"/>
        <v>0</v>
      </c>
      <c r="AT6302" s="277">
        <f t="shared" si="1765"/>
        <v>0</v>
      </c>
      <c r="AU6302" s="277">
        <v>10500</v>
      </c>
      <c r="AV6302" s="277">
        <v>0</v>
      </c>
      <c r="AW6302" s="277">
        <f>U6302+AH6302+AU6302</f>
        <v>28500</v>
      </c>
    </row>
    <row r="6303" spans="1:49">
      <c r="A6303" s="48"/>
      <c r="B6303" s="42"/>
      <c r="C6303" s="42"/>
      <c r="D6303" s="42"/>
      <c r="E6303" s="531"/>
      <c r="F6303" s="50"/>
      <c r="G6303" s="50"/>
      <c r="H6303" s="50"/>
      <c r="I6303" s="146"/>
      <c r="J6303" s="29"/>
      <c r="K6303" s="29"/>
      <c r="L6303" s="29"/>
      <c r="M6303" s="29"/>
      <c r="N6303" s="29"/>
      <c r="O6303" s="29"/>
      <c r="P6303" s="29"/>
      <c r="Q6303" s="29"/>
      <c r="R6303" s="29"/>
      <c r="S6303" s="29"/>
      <c r="T6303" s="29"/>
      <c r="U6303" s="29"/>
      <c r="V6303" s="29"/>
      <c r="W6303" s="29"/>
      <c r="X6303" s="29"/>
      <c r="Y6303" s="29"/>
      <c r="Z6303" s="29"/>
      <c r="AA6303" s="29"/>
      <c r="AB6303" s="29"/>
      <c r="AC6303" s="29"/>
      <c r="AD6303" s="29"/>
      <c r="AE6303" s="29"/>
      <c r="AF6303" s="29"/>
      <c r="AG6303" s="29"/>
      <c r="AH6303" s="29"/>
      <c r="AI6303" s="29"/>
      <c r="AJ6303" s="29"/>
      <c r="AK6303" s="29"/>
      <c r="AL6303" s="29"/>
      <c r="AM6303" s="29"/>
      <c r="AN6303" s="29"/>
      <c r="AO6303" s="29"/>
      <c r="AP6303" s="29"/>
      <c r="AQ6303" s="29"/>
      <c r="AR6303" s="29"/>
      <c r="AS6303" s="29"/>
      <c r="AT6303" s="29"/>
      <c r="AU6303" s="29"/>
      <c r="AV6303" s="29"/>
      <c r="AW6303" s="29"/>
    </row>
    <row r="6304" spans="1:49">
      <c r="A6304" s="48"/>
      <c r="B6304" s="42"/>
      <c r="C6304" s="42"/>
      <c r="D6304" s="42"/>
      <c r="E6304" s="531"/>
      <c r="F6304" s="50"/>
      <c r="G6304" s="50"/>
      <c r="H6304" s="50"/>
      <c r="I6304" s="113"/>
    </row>
    <row r="6305" spans="1:49" ht="16.5" thickBot="1">
      <c r="A6305" s="78" t="s">
        <v>2146</v>
      </c>
      <c r="B6305" s="78"/>
      <c r="C6305" s="78"/>
      <c r="D6305" s="463"/>
      <c r="E6305" s="539"/>
      <c r="F6305" s="129"/>
      <c r="G6305" s="129"/>
      <c r="H6305" s="129"/>
      <c r="I6305" s="103"/>
    </row>
    <row r="6306" spans="1:49" s="151" customFormat="1" ht="36" customHeight="1" thickTop="1" thickBot="1">
      <c r="A6306" s="147" t="s">
        <v>2079</v>
      </c>
      <c r="B6306" s="5" t="s">
        <v>2080</v>
      </c>
      <c r="C6306" s="5" t="s">
        <v>1335</v>
      </c>
      <c r="D6306" s="450"/>
      <c r="E6306" s="148" t="s">
        <v>1570</v>
      </c>
      <c r="F6306" s="149" t="s">
        <v>1438</v>
      </c>
      <c r="G6306" s="149"/>
      <c r="H6306" s="149" t="s">
        <v>2332</v>
      </c>
      <c r="I6306" s="5" t="s">
        <v>856</v>
      </c>
      <c r="J6306" s="364" t="s">
        <v>2891</v>
      </c>
      <c r="K6306" s="364" t="s">
        <v>2879</v>
      </c>
      <c r="L6306" s="364" t="s">
        <v>2880</v>
      </c>
      <c r="M6306" s="364" t="s">
        <v>2881</v>
      </c>
      <c r="N6306" s="364" t="s">
        <v>2882</v>
      </c>
      <c r="O6306" s="364" t="s">
        <v>2883</v>
      </c>
      <c r="P6306" s="364" t="s">
        <v>2884</v>
      </c>
      <c r="Q6306" s="364" t="s">
        <v>2885</v>
      </c>
      <c r="R6306" s="364" t="s">
        <v>2886</v>
      </c>
      <c r="S6306" s="364" t="s">
        <v>2887</v>
      </c>
      <c r="T6306" s="364" t="s">
        <v>2888</v>
      </c>
      <c r="U6306" s="364" t="s">
        <v>2889</v>
      </c>
      <c r="V6306" s="364" t="s">
        <v>2890</v>
      </c>
      <c r="W6306" s="365" t="s">
        <v>2893</v>
      </c>
      <c r="X6306" s="365" t="s">
        <v>2879</v>
      </c>
      <c r="Y6306" s="365" t="s">
        <v>2880</v>
      </c>
      <c r="Z6306" s="365" t="s">
        <v>2881</v>
      </c>
      <c r="AA6306" s="365" t="s">
        <v>2882</v>
      </c>
      <c r="AB6306" s="365" t="s">
        <v>2883</v>
      </c>
      <c r="AC6306" s="365" t="s">
        <v>2884</v>
      </c>
      <c r="AD6306" s="365" t="s">
        <v>2885</v>
      </c>
      <c r="AE6306" s="365" t="s">
        <v>2886</v>
      </c>
      <c r="AF6306" s="365" t="s">
        <v>2887</v>
      </c>
      <c r="AG6306" s="365" t="s">
        <v>2888</v>
      </c>
      <c r="AH6306" s="365" t="s">
        <v>2889</v>
      </c>
      <c r="AI6306" s="365" t="s">
        <v>2890</v>
      </c>
      <c r="AJ6306" s="366" t="s">
        <v>2892</v>
      </c>
      <c r="AK6306" s="366" t="s">
        <v>2879</v>
      </c>
      <c r="AL6306" s="366" t="s">
        <v>2880</v>
      </c>
      <c r="AM6306" s="366" t="s">
        <v>2881</v>
      </c>
      <c r="AN6306" s="366" t="s">
        <v>2882</v>
      </c>
      <c r="AO6306" s="366" t="s">
        <v>2883</v>
      </c>
      <c r="AP6306" s="366" t="s">
        <v>2884</v>
      </c>
      <c r="AQ6306" s="366" t="s">
        <v>2885</v>
      </c>
      <c r="AR6306" s="366" t="s">
        <v>2886</v>
      </c>
      <c r="AS6306" s="366" t="s">
        <v>2887</v>
      </c>
      <c r="AT6306" s="366" t="s">
        <v>2888</v>
      </c>
      <c r="AU6306" s="366" t="s">
        <v>2889</v>
      </c>
      <c r="AV6306" s="366" t="s">
        <v>2890</v>
      </c>
      <c r="AW6306" s="368" t="s">
        <v>2895</v>
      </c>
    </row>
    <row r="6307" spans="1:49">
      <c r="A6307" s="33"/>
      <c r="B6307" s="34"/>
      <c r="C6307" s="34"/>
      <c r="D6307" s="34"/>
      <c r="E6307" s="35"/>
      <c r="F6307" s="36"/>
      <c r="G6307" s="36"/>
      <c r="H6307" s="36"/>
      <c r="I6307" s="34"/>
      <c r="J6307" s="202" t="s">
        <v>1224</v>
      </c>
      <c r="K6307" s="202">
        <v>1</v>
      </c>
      <c r="L6307" s="202">
        <v>2</v>
      </c>
      <c r="M6307" s="202">
        <v>3</v>
      </c>
      <c r="N6307" s="202">
        <v>4</v>
      </c>
      <c r="O6307" s="202">
        <v>5</v>
      </c>
      <c r="P6307" s="202">
        <v>6</v>
      </c>
      <c r="Q6307" s="202">
        <v>7</v>
      </c>
      <c r="R6307" s="202">
        <v>8</v>
      </c>
      <c r="S6307" s="202">
        <v>9</v>
      </c>
      <c r="T6307" s="202">
        <v>10</v>
      </c>
      <c r="U6307" s="202">
        <v>13</v>
      </c>
      <c r="V6307" s="202">
        <v>14</v>
      </c>
      <c r="W6307" s="202" t="s">
        <v>1224</v>
      </c>
      <c r="X6307" s="202">
        <v>1</v>
      </c>
      <c r="Y6307" s="202">
        <v>2</v>
      </c>
      <c r="Z6307" s="202">
        <v>3</v>
      </c>
      <c r="AA6307" s="202">
        <v>4</v>
      </c>
      <c r="AB6307" s="202">
        <v>5</v>
      </c>
      <c r="AC6307" s="202">
        <v>6</v>
      </c>
      <c r="AD6307" s="202">
        <v>7</v>
      </c>
      <c r="AE6307" s="202">
        <v>8</v>
      </c>
      <c r="AF6307" s="202">
        <v>9</v>
      </c>
      <c r="AG6307" s="202">
        <v>10</v>
      </c>
      <c r="AH6307" s="202">
        <v>13</v>
      </c>
      <c r="AI6307" s="202">
        <v>14</v>
      </c>
      <c r="AJ6307" s="202" t="s">
        <v>1224</v>
      </c>
      <c r="AK6307" s="202">
        <v>1</v>
      </c>
      <c r="AL6307" s="202">
        <v>2</v>
      </c>
      <c r="AM6307" s="202">
        <v>3</v>
      </c>
      <c r="AN6307" s="202">
        <v>4</v>
      </c>
      <c r="AO6307" s="202">
        <v>5</v>
      </c>
      <c r="AP6307" s="202">
        <v>6</v>
      </c>
      <c r="AQ6307" s="202">
        <v>7</v>
      </c>
      <c r="AR6307" s="202">
        <v>8</v>
      </c>
      <c r="AS6307" s="202">
        <v>9</v>
      </c>
      <c r="AT6307" s="202">
        <v>10</v>
      </c>
      <c r="AU6307" s="202">
        <v>13</v>
      </c>
      <c r="AV6307" s="202">
        <v>14</v>
      </c>
      <c r="AW6307" s="202">
        <v>15</v>
      </c>
    </row>
    <row r="6308" spans="1:49">
      <c r="A6308" s="37"/>
      <c r="B6308" s="38"/>
      <c r="C6308" s="38"/>
      <c r="D6308" s="38"/>
      <c r="E6308" s="60"/>
      <c r="F6308" s="61"/>
      <c r="G6308" s="61"/>
      <c r="H6308" s="61"/>
      <c r="I6308" s="38"/>
      <c r="J6308" s="134"/>
      <c r="K6308" s="134"/>
      <c r="L6308" s="134"/>
      <c r="M6308" s="134"/>
      <c r="N6308" s="134"/>
      <c r="O6308" s="134"/>
      <c r="P6308" s="134"/>
      <c r="Q6308" s="134"/>
      <c r="R6308" s="134"/>
      <c r="S6308" s="134"/>
      <c r="T6308" s="134"/>
      <c r="U6308" s="134">
        <v>0</v>
      </c>
      <c r="V6308" s="134">
        <v>0</v>
      </c>
      <c r="W6308" s="134"/>
      <c r="X6308" s="134"/>
      <c r="Y6308" s="134"/>
      <c r="Z6308" s="134"/>
      <c r="AA6308" s="134"/>
      <c r="AB6308" s="134"/>
      <c r="AC6308" s="134"/>
      <c r="AD6308" s="134"/>
      <c r="AE6308" s="134"/>
      <c r="AF6308" s="134"/>
      <c r="AG6308" s="134"/>
      <c r="AH6308" s="134">
        <v>0</v>
      </c>
      <c r="AI6308" s="134">
        <v>0</v>
      </c>
      <c r="AJ6308" s="134"/>
      <c r="AK6308" s="134"/>
      <c r="AL6308" s="134"/>
      <c r="AM6308" s="134"/>
      <c r="AN6308" s="134"/>
      <c r="AO6308" s="134"/>
      <c r="AP6308" s="134"/>
      <c r="AQ6308" s="134"/>
      <c r="AR6308" s="134"/>
      <c r="AS6308" s="134"/>
      <c r="AT6308" s="134"/>
      <c r="AU6308" s="134">
        <v>0</v>
      </c>
      <c r="AV6308" s="134">
        <v>0</v>
      </c>
      <c r="AW6308" s="134">
        <f t="shared" ref="AW6308:AW6341" si="1766">U6308+AH6308+AU6308</f>
        <v>0</v>
      </c>
    </row>
    <row r="6309" spans="1:49">
      <c r="A6309" s="92" t="s">
        <v>797</v>
      </c>
      <c r="B6309" s="93" t="s">
        <v>1031</v>
      </c>
      <c r="C6309" s="93" t="s">
        <v>1672</v>
      </c>
      <c r="D6309" s="460"/>
      <c r="E6309" s="531"/>
      <c r="F6309" s="50"/>
      <c r="G6309" s="50"/>
      <c r="H6309" s="50"/>
      <c r="I6309" s="108" t="s">
        <v>717</v>
      </c>
      <c r="J6309" s="28"/>
      <c r="K6309" s="28"/>
      <c r="L6309" s="28"/>
      <c r="M6309" s="28"/>
      <c r="N6309" s="28"/>
      <c r="O6309" s="28"/>
      <c r="P6309" s="28"/>
      <c r="Q6309" s="28"/>
      <c r="R6309" s="28"/>
      <c r="S6309" s="28"/>
      <c r="T6309" s="28"/>
      <c r="U6309" s="28">
        <v>0</v>
      </c>
      <c r="V6309" s="28">
        <v>0</v>
      </c>
      <c r="W6309" s="28"/>
      <c r="X6309" s="28"/>
      <c r="Y6309" s="28"/>
      <c r="Z6309" s="28"/>
      <c r="AA6309" s="28"/>
      <c r="AB6309" s="28"/>
      <c r="AC6309" s="28"/>
      <c r="AD6309" s="28"/>
      <c r="AE6309" s="28"/>
      <c r="AF6309" s="28"/>
      <c r="AG6309" s="28"/>
      <c r="AH6309" s="28">
        <v>0</v>
      </c>
      <c r="AI6309" s="28">
        <v>0</v>
      </c>
      <c r="AJ6309" s="28"/>
      <c r="AK6309" s="28"/>
      <c r="AL6309" s="28"/>
      <c r="AM6309" s="28"/>
      <c r="AN6309" s="28"/>
      <c r="AO6309" s="28"/>
      <c r="AP6309" s="28"/>
      <c r="AQ6309" s="28"/>
      <c r="AR6309" s="28"/>
      <c r="AS6309" s="28"/>
      <c r="AT6309" s="28"/>
      <c r="AU6309" s="28">
        <v>0</v>
      </c>
      <c r="AV6309" s="28">
        <v>0</v>
      </c>
      <c r="AW6309" s="28">
        <f t="shared" si="1766"/>
        <v>0</v>
      </c>
    </row>
    <row r="6310" spans="1:49">
      <c r="A6310" s="48"/>
      <c r="B6310" s="260"/>
      <c r="C6310" s="260"/>
      <c r="D6310" s="369"/>
      <c r="E6310" s="531"/>
      <c r="F6310" s="50"/>
      <c r="G6310" s="50"/>
      <c r="H6310" s="50"/>
      <c r="I6310" s="109"/>
      <c r="J6310" s="28"/>
      <c r="K6310" s="28"/>
      <c r="L6310" s="28"/>
      <c r="M6310" s="28"/>
      <c r="N6310" s="28"/>
      <c r="O6310" s="28"/>
      <c r="P6310" s="28"/>
      <c r="Q6310" s="28"/>
      <c r="R6310" s="28"/>
      <c r="S6310" s="28"/>
      <c r="T6310" s="28"/>
      <c r="U6310" s="28">
        <v>0</v>
      </c>
      <c r="V6310" s="28">
        <v>0</v>
      </c>
      <c r="W6310" s="28"/>
      <c r="X6310" s="28"/>
      <c r="Y6310" s="28"/>
      <c r="Z6310" s="28"/>
      <c r="AA6310" s="28"/>
      <c r="AB6310" s="28"/>
      <c r="AC6310" s="28"/>
      <c r="AD6310" s="28"/>
      <c r="AE6310" s="28"/>
      <c r="AF6310" s="28"/>
      <c r="AG6310" s="28"/>
      <c r="AH6310" s="28">
        <v>0</v>
      </c>
      <c r="AI6310" s="28">
        <v>0</v>
      </c>
      <c r="AJ6310" s="28"/>
      <c r="AK6310" s="28"/>
      <c r="AL6310" s="28"/>
      <c r="AM6310" s="28"/>
      <c r="AN6310" s="28"/>
      <c r="AO6310" s="28"/>
      <c r="AP6310" s="28"/>
      <c r="AQ6310" s="28"/>
      <c r="AR6310" s="28"/>
      <c r="AS6310" s="28"/>
      <c r="AT6310" s="28"/>
      <c r="AU6310" s="28">
        <v>0</v>
      </c>
      <c r="AV6310" s="28">
        <v>0</v>
      </c>
      <c r="AW6310" s="28">
        <f t="shared" si="1766"/>
        <v>0</v>
      </c>
    </row>
    <row r="6311" spans="1:49">
      <c r="A6311" s="48"/>
      <c r="B6311" s="42"/>
      <c r="C6311" s="42"/>
      <c r="D6311" s="42"/>
      <c r="E6311" s="531"/>
      <c r="F6311" s="50"/>
      <c r="G6311" s="50"/>
      <c r="H6311" s="50"/>
      <c r="I6311" s="49" t="s">
        <v>1559</v>
      </c>
      <c r="J6311" s="12">
        <f>SUM(J6312,J6320,J6322)</f>
        <v>20104</v>
      </c>
      <c r="K6311" s="12">
        <f t="shared" ref="K6311:AT6311" si="1767">SUM(K6312,K6320,K6322)</f>
        <v>0</v>
      </c>
      <c r="L6311" s="12">
        <f t="shared" si="1767"/>
        <v>0</v>
      </c>
      <c r="M6311" s="12">
        <f t="shared" si="1767"/>
        <v>1300</v>
      </c>
      <c r="N6311" s="12">
        <f t="shared" si="1767"/>
        <v>0</v>
      </c>
      <c r="O6311" s="12">
        <f t="shared" si="1767"/>
        <v>0</v>
      </c>
      <c r="P6311" s="12">
        <f t="shared" si="1767"/>
        <v>6530</v>
      </c>
      <c r="Q6311" s="12">
        <f t="shared" si="1767"/>
        <v>0</v>
      </c>
      <c r="R6311" s="12">
        <f t="shared" si="1767"/>
        <v>0</v>
      </c>
      <c r="S6311" s="12">
        <f t="shared" si="1767"/>
        <v>0</v>
      </c>
      <c r="T6311" s="12">
        <f t="shared" si="1767"/>
        <v>0</v>
      </c>
      <c r="U6311" s="12">
        <v>7830</v>
      </c>
      <c r="V6311" s="12">
        <v>12274</v>
      </c>
      <c r="W6311" s="12">
        <f>SUM(W6312,W6320,W6322)</f>
        <v>0</v>
      </c>
      <c r="X6311" s="12">
        <f t="shared" si="1767"/>
        <v>0</v>
      </c>
      <c r="Y6311" s="12">
        <f t="shared" si="1767"/>
        <v>0</v>
      </c>
      <c r="Z6311" s="12">
        <f t="shared" si="1767"/>
        <v>0</v>
      </c>
      <c r="AA6311" s="12">
        <f t="shared" si="1767"/>
        <v>0</v>
      </c>
      <c r="AB6311" s="12">
        <f t="shared" si="1767"/>
        <v>0</v>
      </c>
      <c r="AC6311" s="12">
        <f t="shared" si="1767"/>
        <v>0</v>
      </c>
      <c r="AD6311" s="12">
        <f t="shared" si="1767"/>
        <v>0</v>
      </c>
      <c r="AE6311" s="12">
        <f t="shared" si="1767"/>
        <v>0</v>
      </c>
      <c r="AF6311" s="12">
        <f t="shared" si="1767"/>
        <v>0</v>
      </c>
      <c r="AG6311" s="12">
        <f t="shared" si="1767"/>
        <v>0</v>
      </c>
      <c r="AH6311" s="12">
        <v>0</v>
      </c>
      <c r="AI6311" s="12">
        <v>0</v>
      </c>
      <c r="AJ6311" s="12">
        <f>SUM(AJ6312,AJ6320,AJ6322)</f>
        <v>2417</v>
      </c>
      <c r="AK6311" s="12">
        <f t="shared" si="1767"/>
        <v>0</v>
      </c>
      <c r="AL6311" s="12">
        <f t="shared" si="1767"/>
        <v>0</v>
      </c>
      <c r="AM6311" s="12">
        <f t="shared" si="1767"/>
        <v>1900</v>
      </c>
      <c r="AN6311" s="12">
        <f t="shared" si="1767"/>
        <v>0</v>
      </c>
      <c r="AO6311" s="12">
        <f t="shared" si="1767"/>
        <v>0</v>
      </c>
      <c r="AP6311" s="12">
        <f t="shared" si="1767"/>
        <v>0</v>
      </c>
      <c r="AQ6311" s="12">
        <f t="shared" si="1767"/>
        <v>0</v>
      </c>
      <c r="AR6311" s="12">
        <f t="shared" si="1767"/>
        <v>517</v>
      </c>
      <c r="AS6311" s="12">
        <f t="shared" si="1767"/>
        <v>0</v>
      </c>
      <c r="AT6311" s="12">
        <f t="shared" si="1767"/>
        <v>0</v>
      </c>
      <c r="AU6311" s="12">
        <v>2417</v>
      </c>
      <c r="AV6311" s="12">
        <v>0</v>
      </c>
      <c r="AW6311" s="12">
        <f t="shared" si="1766"/>
        <v>10247</v>
      </c>
    </row>
    <row r="6312" spans="1:49">
      <c r="A6312" s="44" t="s">
        <v>797</v>
      </c>
      <c r="B6312" s="45" t="s">
        <v>1031</v>
      </c>
      <c r="C6312" s="45" t="s">
        <v>1672</v>
      </c>
      <c r="D6312" s="452" t="s">
        <v>3017</v>
      </c>
      <c r="E6312" s="213" t="s">
        <v>771</v>
      </c>
      <c r="F6312" s="65"/>
      <c r="G6312" s="65"/>
      <c r="H6312" s="65"/>
      <c r="I6312" s="260" t="s">
        <v>1500</v>
      </c>
      <c r="J6312" s="9">
        <f>SUM(J6313:J6314)</f>
        <v>0</v>
      </c>
      <c r="K6312" s="9">
        <f t="shared" ref="K6312:AT6312" si="1768">SUM(K6313:K6314)</f>
        <v>0</v>
      </c>
      <c r="L6312" s="9">
        <f t="shared" si="1768"/>
        <v>0</v>
      </c>
      <c r="M6312" s="9">
        <f t="shared" si="1768"/>
        <v>0</v>
      </c>
      <c r="N6312" s="9">
        <f t="shared" si="1768"/>
        <v>0</v>
      </c>
      <c r="O6312" s="9">
        <f t="shared" si="1768"/>
        <v>0</v>
      </c>
      <c r="P6312" s="9">
        <f t="shared" si="1768"/>
        <v>0</v>
      </c>
      <c r="Q6312" s="9">
        <f t="shared" si="1768"/>
        <v>0</v>
      </c>
      <c r="R6312" s="9">
        <f t="shared" si="1768"/>
        <v>0</v>
      </c>
      <c r="S6312" s="9">
        <f t="shared" si="1768"/>
        <v>0</v>
      </c>
      <c r="T6312" s="9">
        <f t="shared" si="1768"/>
        <v>0</v>
      </c>
      <c r="U6312" s="9">
        <v>0</v>
      </c>
      <c r="V6312" s="9">
        <v>0</v>
      </c>
      <c r="W6312" s="9">
        <f>SUM(W6313:W6314)</f>
        <v>0</v>
      </c>
      <c r="X6312" s="9">
        <f t="shared" si="1768"/>
        <v>0</v>
      </c>
      <c r="Y6312" s="9">
        <f t="shared" si="1768"/>
        <v>0</v>
      </c>
      <c r="Z6312" s="9">
        <f t="shared" si="1768"/>
        <v>0</v>
      </c>
      <c r="AA6312" s="9">
        <f t="shared" si="1768"/>
        <v>0</v>
      </c>
      <c r="AB6312" s="9">
        <f t="shared" si="1768"/>
        <v>0</v>
      </c>
      <c r="AC6312" s="9">
        <f t="shared" si="1768"/>
        <v>0</v>
      </c>
      <c r="AD6312" s="9">
        <f t="shared" si="1768"/>
        <v>0</v>
      </c>
      <c r="AE6312" s="9">
        <f t="shared" si="1768"/>
        <v>0</v>
      </c>
      <c r="AF6312" s="9">
        <f t="shared" si="1768"/>
        <v>0</v>
      </c>
      <c r="AG6312" s="9">
        <f t="shared" si="1768"/>
        <v>0</v>
      </c>
      <c r="AH6312" s="9">
        <v>0</v>
      </c>
      <c r="AI6312" s="9">
        <v>0</v>
      </c>
      <c r="AJ6312" s="9">
        <f>SUM(AJ6313:AJ6314)</f>
        <v>0</v>
      </c>
      <c r="AK6312" s="9">
        <f t="shared" si="1768"/>
        <v>0</v>
      </c>
      <c r="AL6312" s="9">
        <f t="shared" si="1768"/>
        <v>0</v>
      </c>
      <c r="AM6312" s="9">
        <f t="shared" si="1768"/>
        <v>0</v>
      </c>
      <c r="AN6312" s="9">
        <f t="shared" si="1768"/>
        <v>0</v>
      </c>
      <c r="AO6312" s="9">
        <f t="shared" si="1768"/>
        <v>0</v>
      </c>
      <c r="AP6312" s="9">
        <f t="shared" si="1768"/>
        <v>0</v>
      </c>
      <c r="AQ6312" s="9">
        <f t="shared" si="1768"/>
        <v>0</v>
      </c>
      <c r="AR6312" s="9">
        <f t="shared" si="1768"/>
        <v>0</v>
      </c>
      <c r="AS6312" s="9">
        <f t="shared" si="1768"/>
        <v>0</v>
      </c>
      <c r="AT6312" s="9">
        <f t="shared" si="1768"/>
        <v>0</v>
      </c>
      <c r="AU6312" s="9">
        <v>0</v>
      </c>
      <c r="AV6312" s="9">
        <v>0</v>
      </c>
      <c r="AW6312" s="9">
        <f t="shared" si="1766"/>
        <v>0</v>
      </c>
    </row>
    <row r="6313" spans="1:49">
      <c r="A6313" s="44" t="s">
        <v>797</v>
      </c>
      <c r="B6313" s="45" t="s">
        <v>1031</v>
      </c>
      <c r="C6313" s="45" t="s">
        <v>1672</v>
      </c>
      <c r="D6313" s="452" t="s">
        <v>3017</v>
      </c>
      <c r="E6313" s="367" t="s">
        <v>834</v>
      </c>
      <c r="F6313" s="50"/>
      <c r="G6313" s="468" t="s">
        <v>3076</v>
      </c>
      <c r="H6313" s="50" t="s">
        <v>2334</v>
      </c>
      <c r="I6313" s="42" t="s">
        <v>1165</v>
      </c>
      <c r="U6313" s="15">
        <v>0</v>
      </c>
      <c r="V6313" s="15">
        <v>0</v>
      </c>
      <c r="AH6313" s="15">
        <v>0</v>
      </c>
      <c r="AI6313" s="15">
        <v>0</v>
      </c>
      <c r="AU6313" s="15">
        <v>0</v>
      </c>
      <c r="AV6313" s="15">
        <v>0</v>
      </c>
      <c r="AW6313" s="15">
        <f t="shared" si="1766"/>
        <v>0</v>
      </c>
    </row>
    <row r="6314" spans="1:49">
      <c r="A6314" s="44" t="s">
        <v>797</v>
      </c>
      <c r="B6314" s="45" t="s">
        <v>1031</v>
      </c>
      <c r="C6314" s="45" t="s">
        <v>1672</v>
      </c>
      <c r="D6314" s="452" t="s">
        <v>3017</v>
      </c>
      <c r="E6314" s="367" t="s">
        <v>772</v>
      </c>
      <c r="F6314" s="50"/>
      <c r="G6314" s="468" t="s">
        <v>3076</v>
      </c>
      <c r="H6314" s="50" t="s">
        <v>2334</v>
      </c>
      <c r="I6314" s="42" t="s">
        <v>1227</v>
      </c>
      <c r="J6314" s="15">
        <f>SUM(J6315:J6319)</f>
        <v>0</v>
      </c>
      <c r="K6314" s="15">
        <f t="shared" ref="K6314:AT6314" si="1769">SUM(K6315:K6319)</f>
        <v>0</v>
      </c>
      <c r="L6314" s="15">
        <f t="shared" si="1769"/>
        <v>0</v>
      </c>
      <c r="M6314" s="15">
        <f t="shared" si="1769"/>
        <v>0</v>
      </c>
      <c r="N6314" s="15">
        <f t="shared" si="1769"/>
        <v>0</v>
      </c>
      <c r="O6314" s="15">
        <f t="shared" si="1769"/>
        <v>0</v>
      </c>
      <c r="P6314" s="15">
        <f t="shared" si="1769"/>
        <v>0</v>
      </c>
      <c r="Q6314" s="15">
        <f t="shared" si="1769"/>
        <v>0</v>
      </c>
      <c r="R6314" s="15">
        <f t="shared" si="1769"/>
        <v>0</v>
      </c>
      <c r="S6314" s="15">
        <f t="shared" si="1769"/>
        <v>0</v>
      </c>
      <c r="T6314" s="15">
        <f t="shared" si="1769"/>
        <v>0</v>
      </c>
      <c r="U6314" s="15">
        <v>0</v>
      </c>
      <c r="V6314" s="15">
        <v>0</v>
      </c>
      <c r="W6314" s="15">
        <f>SUM(W6315:W6319)</f>
        <v>0</v>
      </c>
      <c r="X6314" s="15">
        <f t="shared" si="1769"/>
        <v>0</v>
      </c>
      <c r="Y6314" s="15">
        <f t="shared" si="1769"/>
        <v>0</v>
      </c>
      <c r="Z6314" s="15">
        <f t="shared" si="1769"/>
        <v>0</v>
      </c>
      <c r="AA6314" s="15">
        <f t="shared" si="1769"/>
        <v>0</v>
      </c>
      <c r="AB6314" s="15">
        <f t="shared" si="1769"/>
        <v>0</v>
      </c>
      <c r="AC6314" s="15">
        <f t="shared" si="1769"/>
        <v>0</v>
      </c>
      <c r="AD6314" s="15">
        <f t="shared" si="1769"/>
        <v>0</v>
      </c>
      <c r="AE6314" s="15">
        <f t="shared" si="1769"/>
        <v>0</v>
      </c>
      <c r="AF6314" s="15">
        <f t="shared" si="1769"/>
        <v>0</v>
      </c>
      <c r="AG6314" s="15">
        <f t="shared" si="1769"/>
        <v>0</v>
      </c>
      <c r="AH6314" s="15">
        <v>0</v>
      </c>
      <c r="AI6314" s="15">
        <v>0</v>
      </c>
      <c r="AJ6314" s="15">
        <f>SUM(AJ6315:AJ6319)</f>
        <v>0</v>
      </c>
      <c r="AK6314" s="15">
        <f t="shared" si="1769"/>
        <v>0</v>
      </c>
      <c r="AL6314" s="15">
        <f t="shared" si="1769"/>
        <v>0</v>
      </c>
      <c r="AM6314" s="15">
        <f t="shared" si="1769"/>
        <v>0</v>
      </c>
      <c r="AN6314" s="15">
        <f t="shared" si="1769"/>
        <v>0</v>
      </c>
      <c r="AO6314" s="15">
        <f t="shared" si="1769"/>
        <v>0</v>
      </c>
      <c r="AP6314" s="15">
        <f t="shared" si="1769"/>
        <v>0</v>
      </c>
      <c r="AQ6314" s="15">
        <f t="shared" si="1769"/>
        <v>0</v>
      </c>
      <c r="AR6314" s="15">
        <f t="shared" si="1769"/>
        <v>0</v>
      </c>
      <c r="AS6314" s="15">
        <f t="shared" si="1769"/>
        <v>0</v>
      </c>
      <c r="AT6314" s="15">
        <f t="shared" si="1769"/>
        <v>0</v>
      </c>
      <c r="AU6314" s="15">
        <v>0</v>
      </c>
      <c r="AV6314" s="15">
        <v>0</v>
      </c>
      <c r="AW6314" s="15">
        <f t="shared" si="1766"/>
        <v>0</v>
      </c>
    </row>
    <row r="6315" spans="1:49" s="144" customFormat="1">
      <c r="A6315" s="44" t="s">
        <v>797</v>
      </c>
      <c r="B6315" s="45" t="s">
        <v>1031</v>
      </c>
      <c r="C6315" s="45" t="s">
        <v>1672</v>
      </c>
      <c r="D6315" s="452" t="s">
        <v>3017</v>
      </c>
      <c r="E6315" s="140" t="s">
        <v>850</v>
      </c>
      <c r="F6315" s="141" t="s">
        <v>1818</v>
      </c>
      <c r="G6315" s="468" t="s">
        <v>3076</v>
      </c>
      <c r="H6315" s="50" t="s">
        <v>2334</v>
      </c>
      <c r="I6315" s="142" t="s">
        <v>1119</v>
      </c>
      <c r="J6315" s="15"/>
      <c r="K6315" s="15"/>
      <c r="L6315" s="15"/>
      <c r="M6315" s="15"/>
      <c r="N6315" s="15"/>
      <c r="O6315" s="15"/>
      <c r="P6315" s="15"/>
      <c r="Q6315" s="15"/>
      <c r="R6315" s="15"/>
      <c r="S6315" s="15"/>
      <c r="T6315" s="15"/>
      <c r="U6315" s="15">
        <v>0</v>
      </c>
      <c r="V6315" s="15">
        <v>0</v>
      </c>
      <c r="W6315" s="15"/>
      <c r="X6315" s="15"/>
      <c r="Y6315" s="15"/>
      <c r="Z6315" s="15"/>
      <c r="AA6315" s="15"/>
      <c r="AB6315" s="15"/>
      <c r="AC6315" s="15"/>
      <c r="AD6315" s="15"/>
      <c r="AE6315" s="15"/>
      <c r="AF6315" s="15"/>
      <c r="AG6315" s="15"/>
      <c r="AH6315" s="15">
        <v>0</v>
      </c>
      <c r="AI6315" s="15">
        <v>0</v>
      </c>
      <c r="AJ6315" s="15"/>
      <c r="AK6315" s="15"/>
      <c r="AL6315" s="15"/>
      <c r="AM6315" s="15"/>
      <c r="AN6315" s="15"/>
      <c r="AO6315" s="15"/>
      <c r="AP6315" s="15"/>
      <c r="AQ6315" s="15"/>
      <c r="AR6315" s="15"/>
      <c r="AS6315" s="15"/>
      <c r="AT6315" s="15"/>
      <c r="AU6315" s="15">
        <v>0</v>
      </c>
      <c r="AV6315" s="15">
        <v>0</v>
      </c>
      <c r="AW6315" s="15">
        <f t="shared" si="1766"/>
        <v>0</v>
      </c>
    </row>
    <row r="6316" spans="1:49" s="144" customFormat="1">
      <c r="A6316" s="44" t="s">
        <v>797</v>
      </c>
      <c r="B6316" s="45" t="s">
        <v>1031</v>
      </c>
      <c r="C6316" s="45" t="s">
        <v>1672</v>
      </c>
      <c r="D6316" s="452" t="s">
        <v>3017</v>
      </c>
      <c r="E6316" s="140" t="s">
        <v>851</v>
      </c>
      <c r="F6316" s="141" t="s">
        <v>1819</v>
      </c>
      <c r="G6316" s="468" t="s">
        <v>3076</v>
      </c>
      <c r="H6316" s="50" t="s">
        <v>2334</v>
      </c>
      <c r="I6316" s="142" t="s">
        <v>1290</v>
      </c>
      <c r="J6316" s="15"/>
      <c r="K6316" s="15"/>
      <c r="L6316" s="15"/>
      <c r="M6316" s="15"/>
      <c r="N6316" s="15"/>
      <c r="O6316" s="15"/>
      <c r="P6316" s="15"/>
      <c r="Q6316" s="15"/>
      <c r="R6316" s="15"/>
      <c r="S6316" s="15"/>
      <c r="T6316" s="15"/>
      <c r="U6316" s="15">
        <v>0</v>
      </c>
      <c r="V6316" s="15">
        <v>0</v>
      </c>
      <c r="W6316" s="15"/>
      <c r="X6316" s="15"/>
      <c r="Y6316" s="15"/>
      <c r="Z6316" s="15"/>
      <c r="AA6316" s="15"/>
      <c r="AB6316" s="15"/>
      <c r="AC6316" s="15"/>
      <c r="AD6316" s="15"/>
      <c r="AE6316" s="15"/>
      <c r="AF6316" s="15"/>
      <c r="AG6316" s="15"/>
      <c r="AH6316" s="15">
        <v>0</v>
      </c>
      <c r="AI6316" s="15">
        <v>0</v>
      </c>
      <c r="AJ6316" s="15"/>
      <c r="AK6316" s="15"/>
      <c r="AL6316" s="15"/>
      <c r="AM6316" s="15"/>
      <c r="AN6316" s="15"/>
      <c r="AO6316" s="15"/>
      <c r="AP6316" s="15"/>
      <c r="AQ6316" s="15"/>
      <c r="AR6316" s="15"/>
      <c r="AS6316" s="15"/>
      <c r="AT6316" s="15"/>
      <c r="AU6316" s="15">
        <v>0</v>
      </c>
      <c r="AV6316" s="15">
        <v>0</v>
      </c>
      <c r="AW6316" s="15">
        <f t="shared" si="1766"/>
        <v>0</v>
      </c>
    </row>
    <row r="6317" spans="1:49" s="144" customFormat="1">
      <c r="A6317" s="44" t="s">
        <v>797</v>
      </c>
      <c r="B6317" s="45" t="s">
        <v>1031</v>
      </c>
      <c r="C6317" s="45" t="s">
        <v>1672</v>
      </c>
      <c r="D6317" s="452" t="s">
        <v>3017</v>
      </c>
      <c r="E6317" s="140" t="s">
        <v>852</v>
      </c>
      <c r="F6317" s="141" t="s">
        <v>1820</v>
      </c>
      <c r="G6317" s="468" t="s">
        <v>3076</v>
      </c>
      <c r="H6317" s="50" t="s">
        <v>2334</v>
      </c>
      <c r="I6317" s="142" t="s">
        <v>1733</v>
      </c>
      <c r="J6317" s="15"/>
      <c r="K6317" s="15"/>
      <c r="L6317" s="15"/>
      <c r="M6317" s="15"/>
      <c r="N6317" s="15"/>
      <c r="O6317" s="15"/>
      <c r="P6317" s="15"/>
      <c r="Q6317" s="15"/>
      <c r="R6317" s="15"/>
      <c r="S6317" s="15"/>
      <c r="T6317" s="15"/>
      <c r="U6317" s="15">
        <v>0</v>
      </c>
      <c r="V6317" s="15">
        <v>0</v>
      </c>
      <c r="W6317" s="15"/>
      <c r="X6317" s="15"/>
      <c r="Y6317" s="15"/>
      <c r="Z6317" s="15"/>
      <c r="AA6317" s="15"/>
      <c r="AB6317" s="15"/>
      <c r="AC6317" s="15"/>
      <c r="AD6317" s="15"/>
      <c r="AE6317" s="15"/>
      <c r="AF6317" s="15"/>
      <c r="AG6317" s="15"/>
      <c r="AH6317" s="15">
        <v>0</v>
      </c>
      <c r="AI6317" s="15">
        <v>0</v>
      </c>
      <c r="AJ6317" s="15"/>
      <c r="AK6317" s="15"/>
      <c r="AL6317" s="15"/>
      <c r="AM6317" s="15"/>
      <c r="AN6317" s="15"/>
      <c r="AO6317" s="15"/>
      <c r="AP6317" s="15"/>
      <c r="AQ6317" s="15"/>
      <c r="AR6317" s="15"/>
      <c r="AS6317" s="15"/>
      <c r="AT6317" s="15"/>
      <c r="AU6317" s="15">
        <v>0</v>
      </c>
      <c r="AV6317" s="15">
        <v>0</v>
      </c>
      <c r="AW6317" s="15">
        <f t="shared" si="1766"/>
        <v>0</v>
      </c>
    </row>
    <row r="6318" spans="1:49" s="144" customFormat="1">
      <c r="A6318" s="44" t="s">
        <v>797</v>
      </c>
      <c r="B6318" s="45" t="s">
        <v>1031</v>
      </c>
      <c r="C6318" s="45" t="s">
        <v>1672</v>
      </c>
      <c r="D6318" s="452" t="s">
        <v>3017</v>
      </c>
      <c r="E6318" s="140" t="s">
        <v>853</v>
      </c>
      <c r="F6318" s="141" t="s">
        <v>1821</v>
      </c>
      <c r="G6318" s="468" t="s">
        <v>3076</v>
      </c>
      <c r="H6318" s="50" t="s">
        <v>2334</v>
      </c>
      <c r="I6318" s="142" t="s">
        <v>1734</v>
      </c>
      <c r="J6318" s="15"/>
      <c r="K6318" s="15"/>
      <c r="L6318" s="15"/>
      <c r="M6318" s="15"/>
      <c r="N6318" s="15"/>
      <c r="O6318" s="15"/>
      <c r="P6318" s="15"/>
      <c r="Q6318" s="15"/>
      <c r="R6318" s="15"/>
      <c r="S6318" s="15"/>
      <c r="T6318" s="15"/>
      <c r="U6318" s="15">
        <v>0</v>
      </c>
      <c r="V6318" s="15">
        <v>0</v>
      </c>
      <c r="W6318" s="15"/>
      <c r="X6318" s="15"/>
      <c r="Y6318" s="15"/>
      <c r="Z6318" s="15"/>
      <c r="AA6318" s="15"/>
      <c r="AB6318" s="15"/>
      <c r="AC6318" s="15"/>
      <c r="AD6318" s="15"/>
      <c r="AE6318" s="15"/>
      <c r="AF6318" s="15"/>
      <c r="AG6318" s="15"/>
      <c r="AH6318" s="15">
        <v>0</v>
      </c>
      <c r="AI6318" s="15">
        <v>0</v>
      </c>
      <c r="AJ6318" s="15"/>
      <c r="AK6318" s="15"/>
      <c r="AL6318" s="15"/>
      <c r="AM6318" s="15"/>
      <c r="AN6318" s="15"/>
      <c r="AO6318" s="15"/>
      <c r="AP6318" s="15"/>
      <c r="AQ6318" s="15"/>
      <c r="AR6318" s="15"/>
      <c r="AS6318" s="15"/>
      <c r="AT6318" s="15"/>
      <c r="AU6318" s="15">
        <v>0</v>
      </c>
      <c r="AV6318" s="15">
        <v>0</v>
      </c>
      <c r="AW6318" s="15">
        <f t="shared" si="1766"/>
        <v>0</v>
      </c>
    </row>
    <row r="6319" spans="1:49" s="144" customFormat="1">
      <c r="A6319" s="44" t="s">
        <v>797</v>
      </c>
      <c r="B6319" s="45" t="s">
        <v>1031</v>
      </c>
      <c r="C6319" s="45" t="s">
        <v>1672</v>
      </c>
      <c r="D6319" s="452" t="s">
        <v>3017</v>
      </c>
      <c r="E6319" s="140" t="s">
        <v>854</v>
      </c>
      <c r="F6319" s="141" t="s">
        <v>1822</v>
      </c>
      <c r="G6319" s="468" t="s">
        <v>3076</v>
      </c>
      <c r="H6319" s="50" t="s">
        <v>2334</v>
      </c>
      <c r="I6319" s="142" t="s">
        <v>1735</v>
      </c>
      <c r="J6319" s="15"/>
      <c r="K6319" s="15"/>
      <c r="L6319" s="15"/>
      <c r="M6319" s="15"/>
      <c r="N6319" s="15"/>
      <c r="O6319" s="15"/>
      <c r="P6319" s="15"/>
      <c r="Q6319" s="15"/>
      <c r="R6319" s="15"/>
      <c r="S6319" s="15"/>
      <c r="T6319" s="15"/>
      <c r="U6319" s="15">
        <v>0</v>
      </c>
      <c r="V6319" s="15">
        <v>0</v>
      </c>
      <c r="W6319" s="15"/>
      <c r="X6319" s="15"/>
      <c r="Y6319" s="15"/>
      <c r="Z6319" s="15"/>
      <c r="AA6319" s="15"/>
      <c r="AB6319" s="15"/>
      <c r="AC6319" s="15"/>
      <c r="AD6319" s="15"/>
      <c r="AE6319" s="15"/>
      <c r="AF6319" s="15"/>
      <c r="AG6319" s="15"/>
      <c r="AH6319" s="15">
        <v>0</v>
      </c>
      <c r="AI6319" s="15">
        <v>0</v>
      </c>
      <c r="AJ6319" s="15"/>
      <c r="AK6319" s="15"/>
      <c r="AL6319" s="15"/>
      <c r="AM6319" s="15"/>
      <c r="AN6319" s="15"/>
      <c r="AO6319" s="15"/>
      <c r="AP6319" s="15"/>
      <c r="AQ6319" s="15"/>
      <c r="AR6319" s="15"/>
      <c r="AS6319" s="15"/>
      <c r="AT6319" s="15"/>
      <c r="AU6319" s="15">
        <v>0</v>
      </c>
      <c r="AV6319" s="15">
        <v>0</v>
      </c>
      <c r="AW6319" s="15">
        <f t="shared" si="1766"/>
        <v>0</v>
      </c>
    </row>
    <row r="6320" spans="1:49">
      <c r="A6320" s="44" t="s">
        <v>797</v>
      </c>
      <c r="B6320" s="45" t="s">
        <v>1031</v>
      </c>
      <c r="C6320" s="45" t="s">
        <v>1672</v>
      </c>
      <c r="D6320" s="452" t="s">
        <v>3017</v>
      </c>
      <c r="E6320" s="213" t="s">
        <v>773</v>
      </c>
      <c r="F6320" s="65"/>
      <c r="G6320" s="65"/>
      <c r="H6320" s="65"/>
      <c r="I6320" s="260" t="s">
        <v>1362</v>
      </c>
      <c r="J6320" s="9">
        <f>SUM(J6321)</f>
        <v>0</v>
      </c>
      <c r="K6320" s="9">
        <f t="shared" ref="K6320:AT6320" si="1770">SUM(K6321)</f>
        <v>0</v>
      </c>
      <c r="L6320" s="9">
        <f t="shared" si="1770"/>
        <v>0</v>
      </c>
      <c r="M6320" s="9">
        <f t="shared" si="1770"/>
        <v>0</v>
      </c>
      <c r="N6320" s="9">
        <f t="shared" si="1770"/>
        <v>0</v>
      </c>
      <c r="O6320" s="9">
        <f t="shared" si="1770"/>
        <v>0</v>
      </c>
      <c r="P6320" s="9">
        <f t="shared" si="1770"/>
        <v>0</v>
      </c>
      <c r="Q6320" s="9">
        <f t="shared" si="1770"/>
        <v>0</v>
      </c>
      <c r="R6320" s="9">
        <f t="shared" si="1770"/>
        <v>0</v>
      </c>
      <c r="S6320" s="9">
        <f t="shared" si="1770"/>
        <v>0</v>
      </c>
      <c r="T6320" s="9">
        <f t="shared" si="1770"/>
        <v>0</v>
      </c>
      <c r="U6320" s="9">
        <v>0</v>
      </c>
      <c r="V6320" s="9">
        <v>0</v>
      </c>
      <c r="W6320" s="9">
        <f>SUM(W6321)</f>
        <v>0</v>
      </c>
      <c r="X6320" s="9">
        <f t="shared" si="1770"/>
        <v>0</v>
      </c>
      <c r="Y6320" s="9">
        <f t="shared" si="1770"/>
        <v>0</v>
      </c>
      <c r="Z6320" s="9">
        <f t="shared" si="1770"/>
        <v>0</v>
      </c>
      <c r="AA6320" s="9">
        <f t="shared" si="1770"/>
        <v>0</v>
      </c>
      <c r="AB6320" s="9">
        <f t="shared" si="1770"/>
        <v>0</v>
      </c>
      <c r="AC6320" s="9">
        <f t="shared" si="1770"/>
        <v>0</v>
      </c>
      <c r="AD6320" s="9">
        <f t="shared" si="1770"/>
        <v>0</v>
      </c>
      <c r="AE6320" s="9">
        <f t="shared" si="1770"/>
        <v>0</v>
      </c>
      <c r="AF6320" s="9">
        <f t="shared" si="1770"/>
        <v>0</v>
      </c>
      <c r="AG6320" s="9">
        <f t="shared" si="1770"/>
        <v>0</v>
      </c>
      <c r="AH6320" s="9">
        <v>0</v>
      </c>
      <c r="AI6320" s="9">
        <v>0</v>
      </c>
      <c r="AJ6320" s="9">
        <f>SUM(AJ6321)</f>
        <v>0</v>
      </c>
      <c r="AK6320" s="9">
        <f t="shared" si="1770"/>
        <v>0</v>
      </c>
      <c r="AL6320" s="9">
        <f t="shared" si="1770"/>
        <v>0</v>
      </c>
      <c r="AM6320" s="9">
        <f t="shared" si="1770"/>
        <v>0</v>
      </c>
      <c r="AN6320" s="9">
        <f t="shared" si="1770"/>
        <v>0</v>
      </c>
      <c r="AO6320" s="9">
        <f t="shared" si="1770"/>
        <v>0</v>
      </c>
      <c r="AP6320" s="9">
        <f t="shared" si="1770"/>
        <v>0</v>
      </c>
      <c r="AQ6320" s="9">
        <f t="shared" si="1770"/>
        <v>0</v>
      </c>
      <c r="AR6320" s="9">
        <f t="shared" si="1770"/>
        <v>0</v>
      </c>
      <c r="AS6320" s="9">
        <f t="shared" si="1770"/>
        <v>0</v>
      </c>
      <c r="AT6320" s="9">
        <f t="shared" si="1770"/>
        <v>0</v>
      </c>
      <c r="AU6320" s="9">
        <v>0</v>
      </c>
      <c r="AV6320" s="9">
        <v>0</v>
      </c>
      <c r="AW6320" s="9">
        <f t="shared" si="1766"/>
        <v>0</v>
      </c>
    </row>
    <row r="6321" spans="1:49">
      <c r="A6321" s="44" t="s">
        <v>797</v>
      </c>
      <c r="B6321" s="45" t="s">
        <v>1031</v>
      </c>
      <c r="C6321" s="45" t="s">
        <v>1672</v>
      </c>
      <c r="D6321" s="452" t="s">
        <v>3017</v>
      </c>
      <c r="E6321" s="367" t="s">
        <v>785</v>
      </c>
      <c r="F6321" s="50"/>
      <c r="G6321" s="468" t="s">
        <v>3076</v>
      </c>
      <c r="H6321" s="50" t="s">
        <v>2334</v>
      </c>
      <c r="I6321" s="42" t="s">
        <v>1363</v>
      </c>
      <c r="U6321" s="15">
        <v>0</v>
      </c>
      <c r="V6321" s="15">
        <v>0</v>
      </c>
      <c r="AH6321" s="15">
        <v>0</v>
      </c>
      <c r="AI6321" s="15">
        <v>0</v>
      </c>
      <c r="AU6321" s="15">
        <v>0</v>
      </c>
      <c r="AV6321" s="15">
        <v>0</v>
      </c>
      <c r="AW6321" s="15">
        <f t="shared" si="1766"/>
        <v>0</v>
      </c>
    </row>
    <row r="6322" spans="1:49">
      <c r="A6322" s="44" t="s">
        <v>797</v>
      </c>
      <c r="B6322" s="45" t="s">
        <v>1031</v>
      </c>
      <c r="C6322" s="45" t="s">
        <v>1672</v>
      </c>
      <c r="D6322" s="452" t="s">
        <v>3017</v>
      </c>
      <c r="E6322" s="213" t="s">
        <v>1364</v>
      </c>
      <c r="F6322" s="65"/>
      <c r="G6322" s="65"/>
      <c r="H6322" s="65"/>
      <c r="I6322" s="260" t="s">
        <v>2104</v>
      </c>
      <c r="J6322" s="9">
        <f>SUM(J6323:J6332)</f>
        <v>20104</v>
      </c>
      <c r="K6322" s="9">
        <f t="shared" ref="K6322:AT6322" si="1771">SUM(K6323:K6332)</f>
        <v>0</v>
      </c>
      <c r="L6322" s="9">
        <f t="shared" si="1771"/>
        <v>0</v>
      </c>
      <c r="M6322" s="9">
        <f t="shared" si="1771"/>
        <v>1300</v>
      </c>
      <c r="N6322" s="9">
        <f t="shared" si="1771"/>
        <v>0</v>
      </c>
      <c r="O6322" s="9">
        <f t="shared" si="1771"/>
        <v>0</v>
      </c>
      <c r="P6322" s="9">
        <f t="shared" si="1771"/>
        <v>6530</v>
      </c>
      <c r="Q6322" s="9">
        <f t="shared" si="1771"/>
        <v>0</v>
      </c>
      <c r="R6322" s="9">
        <f t="shared" si="1771"/>
        <v>0</v>
      </c>
      <c r="S6322" s="9">
        <f t="shared" si="1771"/>
        <v>0</v>
      </c>
      <c r="T6322" s="9">
        <f t="shared" si="1771"/>
        <v>0</v>
      </c>
      <c r="U6322" s="9">
        <v>7830</v>
      </c>
      <c r="V6322" s="9">
        <v>12274</v>
      </c>
      <c r="W6322" s="9">
        <f>SUM(W6323:W6332)</f>
        <v>0</v>
      </c>
      <c r="X6322" s="9">
        <f t="shared" si="1771"/>
        <v>0</v>
      </c>
      <c r="Y6322" s="9">
        <f t="shared" si="1771"/>
        <v>0</v>
      </c>
      <c r="Z6322" s="9">
        <f t="shared" si="1771"/>
        <v>0</v>
      </c>
      <c r="AA6322" s="9">
        <f t="shared" si="1771"/>
        <v>0</v>
      </c>
      <c r="AB6322" s="9">
        <f t="shared" si="1771"/>
        <v>0</v>
      </c>
      <c r="AC6322" s="9">
        <f t="shared" si="1771"/>
        <v>0</v>
      </c>
      <c r="AD6322" s="9">
        <f t="shared" si="1771"/>
        <v>0</v>
      </c>
      <c r="AE6322" s="9">
        <f t="shared" si="1771"/>
        <v>0</v>
      </c>
      <c r="AF6322" s="9">
        <f t="shared" si="1771"/>
        <v>0</v>
      </c>
      <c r="AG6322" s="9">
        <f t="shared" si="1771"/>
        <v>0</v>
      </c>
      <c r="AH6322" s="9">
        <v>0</v>
      </c>
      <c r="AI6322" s="9">
        <v>0</v>
      </c>
      <c r="AJ6322" s="9">
        <f>SUM(AJ6323:AJ6332)</f>
        <v>2417</v>
      </c>
      <c r="AK6322" s="9">
        <f t="shared" si="1771"/>
        <v>0</v>
      </c>
      <c r="AL6322" s="9">
        <f t="shared" si="1771"/>
        <v>0</v>
      </c>
      <c r="AM6322" s="9">
        <f t="shared" si="1771"/>
        <v>1900</v>
      </c>
      <c r="AN6322" s="9">
        <f t="shared" si="1771"/>
        <v>0</v>
      </c>
      <c r="AO6322" s="9">
        <f t="shared" si="1771"/>
        <v>0</v>
      </c>
      <c r="AP6322" s="9">
        <f t="shared" si="1771"/>
        <v>0</v>
      </c>
      <c r="AQ6322" s="9">
        <f t="shared" si="1771"/>
        <v>0</v>
      </c>
      <c r="AR6322" s="9">
        <f t="shared" si="1771"/>
        <v>517</v>
      </c>
      <c r="AS6322" s="9">
        <f t="shared" si="1771"/>
        <v>0</v>
      </c>
      <c r="AT6322" s="9">
        <f t="shared" si="1771"/>
        <v>0</v>
      </c>
      <c r="AU6322" s="9">
        <v>2417</v>
      </c>
      <c r="AV6322" s="9">
        <v>0</v>
      </c>
      <c r="AW6322" s="9">
        <f t="shared" si="1766"/>
        <v>10247</v>
      </c>
    </row>
    <row r="6323" spans="1:49">
      <c r="A6323" s="44" t="s">
        <v>797</v>
      </c>
      <c r="B6323" s="45" t="s">
        <v>1031</v>
      </c>
      <c r="C6323" s="45" t="s">
        <v>1672</v>
      </c>
      <c r="D6323" s="452" t="s">
        <v>3017</v>
      </c>
      <c r="E6323" s="367" t="s">
        <v>786</v>
      </c>
      <c r="F6323" s="50"/>
      <c r="G6323" s="468" t="s">
        <v>3076</v>
      </c>
      <c r="H6323" s="50" t="s">
        <v>2334</v>
      </c>
      <c r="I6323" s="42" t="s">
        <v>1191</v>
      </c>
      <c r="U6323" s="15">
        <v>0</v>
      </c>
      <c r="V6323" s="15">
        <v>0</v>
      </c>
      <c r="AH6323" s="15">
        <v>0</v>
      </c>
      <c r="AI6323" s="15">
        <v>0</v>
      </c>
      <c r="AU6323" s="15">
        <v>0</v>
      </c>
      <c r="AV6323" s="15">
        <v>0</v>
      </c>
      <c r="AW6323" s="15">
        <f t="shared" si="1766"/>
        <v>0</v>
      </c>
    </row>
    <row r="6324" spans="1:49">
      <c r="A6324" s="44" t="s">
        <v>797</v>
      </c>
      <c r="B6324" s="45" t="s">
        <v>1031</v>
      </c>
      <c r="C6324" s="45" t="s">
        <v>1672</v>
      </c>
      <c r="D6324" s="452" t="s">
        <v>3017</v>
      </c>
      <c r="E6324" s="367" t="s">
        <v>1528</v>
      </c>
      <c r="F6324" s="50"/>
      <c r="G6324" s="468" t="s">
        <v>3076</v>
      </c>
      <c r="H6324" s="50" t="s">
        <v>2334</v>
      </c>
      <c r="I6324" s="42" t="s">
        <v>989</v>
      </c>
      <c r="U6324" s="15">
        <v>0</v>
      </c>
      <c r="V6324" s="15">
        <v>0</v>
      </c>
      <c r="AH6324" s="15">
        <v>0</v>
      </c>
      <c r="AI6324" s="15">
        <v>0</v>
      </c>
      <c r="AU6324" s="15">
        <v>0</v>
      </c>
      <c r="AV6324" s="15">
        <v>0</v>
      </c>
      <c r="AW6324" s="15">
        <f t="shared" si="1766"/>
        <v>0</v>
      </c>
    </row>
    <row r="6325" spans="1:49">
      <c r="A6325" s="44" t="s">
        <v>797</v>
      </c>
      <c r="B6325" s="45" t="s">
        <v>1031</v>
      </c>
      <c r="C6325" s="45" t="s">
        <v>1672</v>
      </c>
      <c r="D6325" s="452" t="s">
        <v>3017</v>
      </c>
      <c r="E6325" s="367" t="s">
        <v>1679</v>
      </c>
      <c r="F6325" s="50"/>
      <c r="G6325" s="468" t="s">
        <v>3076</v>
      </c>
      <c r="H6325" s="50" t="s">
        <v>2334</v>
      </c>
      <c r="I6325" s="42" t="s">
        <v>1048</v>
      </c>
      <c r="U6325" s="15">
        <v>0</v>
      </c>
      <c r="V6325" s="15">
        <v>0</v>
      </c>
      <c r="AH6325" s="15">
        <v>0</v>
      </c>
      <c r="AI6325" s="15">
        <v>0</v>
      </c>
      <c r="AU6325" s="15">
        <v>0</v>
      </c>
      <c r="AV6325" s="15">
        <v>0</v>
      </c>
      <c r="AW6325" s="15">
        <f t="shared" si="1766"/>
        <v>0</v>
      </c>
    </row>
    <row r="6326" spans="1:49">
      <c r="A6326" s="44" t="s">
        <v>797</v>
      </c>
      <c r="B6326" s="45" t="s">
        <v>1031</v>
      </c>
      <c r="C6326" s="45" t="s">
        <v>1672</v>
      </c>
      <c r="D6326" s="452" t="s">
        <v>3017</v>
      </c>
      <c r="E6326" s="367" t="s">
        <v>787</v>
      </c>
      <c r="F6326" s="50"/>
      <c r="G6326" s="468" t="s">
        <v>3076</v>
      </c>
      <c r="H6326" s="50" t="s">
        <v>2334</v>
      </c>
      <c r="I6326" s="42" t="s">
        <v>2319</v>
      </c>
      <c r="J6326" s="15">
        <v>4504</v>
      </c>
      <c r="U6326" s="15">
        <v>0</v>
      </c>
      <c r="V6326" s="15">
        <v>4504</v>
      </c>
      <c r="AH6326" s="15">
        <v>0</v>
      </c>
      <c r="AI6326" s="15">
        <v>0</v>
      </c>
      <c r="AJ6326" s="15">
        <v>517</v>
      </c>
      <c r="AR6326" s="15">
        <v>517</v>
      </c>
      <c r="AU6326" s="15">
        <v>517</v>
      </c>
      <c r="AV6326" s="15">
        <v>0</v>
      </c>
      <c r="AW6326" s="15">
        <f t="shared" si="1766"/>
        <v>517</v>
      </c>
    </row>
    <row r="6327" spans="1:49">
      <c r="A6327" s="44" t="s">
        <v>797</v>
      </c>
      <c r="B6327" s="45" t="s">
        <v>1031</v>
      </c>
      <c r="C6327" s="45" t="s">
        <v>1672</v>
      </c>
      <c r="D6327" s="452" t="s">
        <v>3017</v>
      </c>
      <c r="E6327" s="367" t="s">
        <v>1116</v>
      </c>
      <c r="F6327" s="50"/>
      <c r="G6327" s="468" t="s">
        <v>3076</v>
      </c>
      <c r="H6327" s="50" t="s">
        <v>2334</v>
      </c>
      <c r="I6327" s="42" t="s">
        <v>1487</v>
      </c>
      <c r="U6327" s="15">
        <v>0</v>
      </c>
      <c r="V6327" s="15">
        <v>0</v>
      </c>
      <c r="AH6327" s="15">
        <v>0</v>
      </c>
      <c r="AI6327" s="15">
        <v>0</v>
      </c>
      <c r="AJ6327" s="15">
        <v>1900</v>
      </c>
      <c r="AM6327" s="15">
        <v>1900</v>
      </c>
      <c r="AU6327" s="15">
        <v>1900</v>
      </c>
      <c r="AV6327" s="15">
        <v>0</v>
      </c>
      <c r="AW6327" s="15">
        <f t="shared" si="1766"/>
        <v>1900</v>
      </c>
    </row>
    <row r="6328" spans="1:49">
      <c r="A6328" s="44" t="s">
        <v>797</v>
      </c>
      <c r="B6328" s="45" t="s">
        <v>1031</v>
      </c>
      <c r="C6328" s="45" t="s">
        <v>1672</v>
      </c>
      <c r="D6328" s="452" t="s">
        <v>3017</v>
      </c>
      <c r="E6328" s="367" t="s">
        <v>1703</v>
      </c>
      <c r="F6328" s="50"/>
      <c r="G6328" s="468" t="s">
        <v>3076</v>
      </c>
      <c r="H6328" s="50" t="s">
        <v>2334</v>
      </c>
      <c r="I6328" s="42" t="s">
        <v>1047</v>
      </c>
      <c r="U6328" s="15">
        <v>0</v>
      </c>
      <c r="V6328" s="15">
        <v>0</v>
      </c>
      <c r="AH6328" s="15">
        <v>0</v>
      </c>
      <c r="AI6328" s="15">
        <v>0</v>
      </c>
      <c r="AU6328" s="15">
        <v>0</v>
      </c>
      <c r="AV6328" s="15">
        <v>0</v>
      </c>
      <c r="AW6328" s="15">
        <f t="shared" si="1766"/>
        <v>0</v>
      </c>
    </row>
    <row r="6329" spans="1:49">
      <c r="A6329" s="44" t="s">
        <v>797</v>
      </c>
      <c r="B6329" s="45" t="s">
        <v>1031</v>
      </c>
      <c r="C6329" s="45" t="s">
        <v>1672</v>
      </c>
      <c r="D6329" s="452" t="s">
        <v>3017</v>
      </c>
      <c r="E6329" s="367" t="s">
        <v>826</v>
      </c>
      <c r="F6329" s="50"/>
      <c r="G6329" s="468" t="s">
        <v>3076</v>
      </c>
      <c r="H6329" s="50" t="s">
        <v>2334</v>
      </c>
      <c r="I6329" s="42" t="s">
        <v>935</v>
      </c>
      <c r="J6329" s="15">
        <v>1300</v>
      </c>
      <c r="M6329" s="15">
        <v>1300</v>
      </c>
      <c r="U6329" s="15">
        <v>1300</v>
      </c>
      <c r="V6329" s="15">
        <v>0</v>
      </c>
      <c r="AH6329" s="15">
        <v>0</v>
      </c>
      <c r="AI6329" s="15">
        <v>0</v>
      </c>
      <c r="AU6329" s="15">
        <v>0</v>
      </c>
      <c r="AV6329" s="15">
        <v>0</v>
      </c>
      <c r="AW6329" s="15">
        <f t="shared" si="1766"/>
        <v>1300</v>
      </c>
    </row>
    <row r="6330" spans="1:49">
      <c r="A6330" s="44" t="s">
        <v>797</v>
      </c>
      <c r="B6330" s="45" t="s">
        <v>1031</v>
      </c>
      <c r="C6330" s="45" t="s">
        <v>1672</v>
      </c>
      <c r="D6330" s="452" t="s">
        <v>3017</v>
      </c>
      <c r="E6330" s="367" t="s">
        <v>1115</v>
      </c>
      <c r="F6330" s="50"/>
      <c r="G6330" s="468" t="s">
        <v>3076</v>
      </c>
      <c r="H6330" s="50" t="s">
        <v>2334</v>
      </c>
      <c r="I6330" s="42" t="s">
        <v>990</v>
      </c>
      <c r="U6330" s="15">
        <v>0</v>
      </c>
      <c r="V6330" s="15">
        <v>0</v>
      </c>
      <c r="AH6330" s="15">
        <v>0</v>
      </c>
      <c r="AI6330" s="15">
        <v>0</v>
      </c>
      <c r="AU6330" s="15">
        <v>0</v>
      </c>
      <c r="AV6330" s="15">
        <v>0</v>
      </c>
      <c r="AW6330" s="15">
        <f t="shared" si="1766"/>
        <v>0</v>
      </c>
    </row>
    <row r="6331" spans="1:49">
      <c r="A6331" s="44" t="s">
        <v>797</v>
      </c>
      <c r="B6331" s="45" t="s">
        <v>1031</v>
      </c>
      <c r="C6331" s="45" t="s">
        <v>1672</v>
      </c>
      <c r="D6331" s="452" t="s">
        <v>3017</v>
      </c>
      <c r="E6331" s="367" t="s">
        <v>1677</v>
      </c>
      <c r="F6331" s="50"/>
      <c r="G6331" s="468" t="s">
        <v>3076</v>
      </c>
      <c r="H6331" s="50" t="s">
        <v>2334</v>
      </c>
      <c r="I6331" s="42" t="s">
        <v>1198</v>
      </c>
      <c r="J6331" s="15">
        <v>14200</v>
      </c>
      <c r="P6331" s="15">
        <v>6500</v>
      </c>
      <c r="U6331" s="15">
        <v>6500</v>
      </c>
      <c r="V6331" s="15">
        <v>7700</v>
      </c>
      <c r="AH6331" s="15">
        <v>0</v>
      </c>
      <c r="AI6331" s="15">
        <v>0</v>
      </c>
      <c r="AU6331" s="15">
        <v>0</v>
      </c>
      <c r="AV6331" s="15">
        <v>0</v>
      </c>
      <c r="AW6331" s="15">
        <f t="shared" si="1766"/>
        <v>6500</v>
      </c>
    </row>
    <row r="6332" spans="1:49">
      <c r="A6332" s="44" t="s">
        <v>797</v>
      </c>
      <c r="B6332" s="45" t="s">
        <v>1031</v>
      </c>
      <c r="C6332" s="45" t="s">
        <v>1672</v>
      </c>
      <c r="D6332" s="452" t="s">
        <v>3017</v>
      </c>
      <c r="E6332" s="367" t="s">
        <v>1677</v>
      </c>
      <c r="F6332" s="50" t="s">
        <v>1823</v>
      </c>
      <c r="G6332" s="468" t="s">
        <v>3076</v>
      </c>
      <c r="H6332" s="50" t="s">
        <v>2334</v>
      </c>
      <c r="I6332" s="42" t="s">
        <v>2326</v>
      </c>
      <c r="J6332" s="15">
        <v>100</v>
      </c>
      <c r="P6332" s="15">
        <v>30</v>
      </c>
      <c r="U6332" s="15">
        <v>30</v>
      </c>
      <c r="V6332" s="15">
        <v>70</v>
      </c>
      <c r="AH6332" s="15">
        <v>0</v>
      </c>
      <c r="AI6332" s="15">
        <v>0</v>
      </c>
      <c r="AU6332" s="15">
        <v>0</v>
      </c>
      <c r="AV6332" s="15">
        <v>0</v>
      </c>
      <c r="AW6332" s="15">
        <f t="shared" si="1766"/>
        <v>30</v>
      </c>
    </row>
    <row r="6333" spans="1:49" s="52" customFormat="1">
      <c r="A6333" s="41"/>
      <c r="B6333" s="346"/>
      <c r="C6333" s="346"/>
      <c r="D6333" s="369"/>
      <c r="E6333" s="213"/>
      <c r="F6333" s="65"/>
      <c r="G6333" s="65"/>
      <c r="H6333" s="65"/>
      <c r="I6333" s="49" t="s">
        <v>3</v>
      </c>
      <c r="J6333" s="6">
        <f>SUM(J6334)</f>
        <v>0</v>
      </c>
      <c r="K6333" s="6">
        <f t="shared" ref="K6333:AT6334" si="1772">SUM(K6334)</f>
        <v>0</v>
      </c>
      <c r="L6333" s="6">
        <f t="shared" si="1772"/>
        <v>0</v>
      </c>
      <c r="M6333" s="6">
        <f t="shared" si="1772"/>
        <v>0</v>
      </c>
      <c r="N6333" s="6">
        <f t="shared" si="1772"/>
        <v>0</v>
      </c>
      <c r="O6333" s="6">
        <f t="shared" si="1772"/>
        <v>0</v>
      </c>
      <c r="P6333" s="6">
        <f t="shared" si="1772"/>
        <v>0</v>
      </c>
      <c r="Q6333" s="6">
        <f t="shared" si="1772"/>
        <v>0</v>
      </c>
      <c r="R6333" s="6">
        <f t="shared" si="1772"/>
        <v>0</v>
      </c>
      <c r="S6333" s="6">
        <f t="shared" si="1772"/>
        <v>0</v>
      </c>
      <c r="T6333" s="6">
        <f t="shared" si="1772"/>
        <v>0</v>
      </c>
      <c r="U6333" s="6">
        <v>0</v>
      </c>
      <c r="V6333" s="6">
        <v>0</v>
      </c>
      <c r="W6333" s="6">
        <f>SUM(W6334)</f>
        <v>0</v>
      </c>
      <c r="X6333" s="6">
        <f t="shared" si="1772"/>
        <v>0</v>
      </c>
      <c r="Y6333" s="6">
        <f t="shared" si="1772"/>
        <v>0</v>
      </c>
      <c r="Z6333" s="6">
        <f t="shared" si="1772"/>
        <v>0</v>
      </c>
      <c r="AA6333" s="6">
        <f t="shared" si="1772"/>
        <v>0</v>
      </c>
      <c r="AB6333" s="6">
        <f t="shared" si="1772"/>
        <v>0</v>
      </c>
      <c r="AC6333" s="6">
        <f t="shared" si="1772"/>
        <v>0</v>
      </c>
      <c r="AD6333" s="6">
        <f t="shared" si="1772"/>
        <v>0</v>
      </c>
      <c r="AE6333" s="6">
        <f t="shared" si="1772"/>
        <v>0</v>
      </c>
      <c r="AF6333" s="6">
        <f t="shared" si="1772"/>
        <v>0</v>
      </c>
      <c r="AG6333" s="6">
        <f t="shared" si="1772"/>
        <v>0</v>
      </c>
      <c r="AH6333" s="6">
        <v>0</v>
      </c>
      <c r="AI6333" s="6">
        <v>0</v>
      </c>
      <c r="AJ6333" s="6">
        <f>SUM(AJ6334)</f>
        <v>0</v>
      </c>
      <c r="AK6333" s="6">
        <f t="shared" si="1772"/>
        <v>0</v>
      </c>
      <c r="AL6333" s="6">
        <f t="shared" si="1772"/>
        <v>0</v>
      </c>
      <c r="AM6333" s="6">
        <f t="shared" si="1772"/>
        <v>0</v>
      </c>
      <c r="AN6333" s="6">
        <f t="shared" si="1772"/>
        <v>0</v>
      </c>
      <c r="AO6333" s="6">
        <f t="shared" si="1772"/>
        <v>0</v>
      </c>
      <c r="AP6333" s="6">
        <f t="shared" si="1772"/>
        <v>0</v>
      </c>
      <c r="AQ6333" s="6">
        <f t="shared" si="1772"/>
        <v>0</v>
      </c>
      <c r="AR6333" s="6">
        <f t="shared" si="1772"/>
        <v>0</v>
      </c>
      <c r="AS6333" s="6">
        <f t="shared" si="1772"/>
        <v>0</v>
      </c>
      <c r="AT6333" s="6">
        <f t="shared" si="1772"/>
        <v>0</v>
      </c>
      <c r="AU6333" s="6">
        <v>0</v>
      </c>
      <c r="AV6333" s="6">
        <v>0</v>
      </c>
      <c r="AW6333" s="6">
        <f t="shared" si="1766"/>
        <v>0</v>
      </c>
    </row>
    <row r="6334" spans="1:49" s="52" customFormat="1">
      <c r="A6334" s="44" t="s">
        <v>797</v>
      </c>
      <c r="B6334" s="45" t="s">
        <v>1031</v>
      </c>
      <c r="C6334" s="45" t="s">
        <v>1672</v>
      </c>
      <c r="D6334" s="452" t="s">
        <v>3017</v>
      </c>
      <c r="E6334" s="213" t="s">
        <v>833</v>
      </c>
      <c r="F6334" s="65"/>
      <c r="G6334" s="65"/>
      <c r="H6334" s="65"/>
      <c r="I6334" s="53" t="s">
        <v>1</v>
      </c>
      <c r="J6334" s="200">
        <f>SUM(J6335)</f>
        <v>0</v>
      </c>
      <c r="K6334" s="200">
        <f t="shared" si="1772"/>
        <v>0</v>
      </c>
      <c r="L6334" s="200">
        <f t="shared" si="1772"/>
        <v>0</v>
      </c>
      <c r="M6334" s="200">
        <f t="shared" si="1772"/>
        <v>0</v>
      </c>
      <c r="N6334" s="200">
        <f t="shared" si="1772"/>
        <v>0</v>
      </c>
      <c r="O6334" s="200">
        <f t="shared" si="1772"/>
        <v>0</v>
      </c>
      <c r="P6334" s="200">
        <f t="shared" si="1772"/>
        <v>0</v>
      </c>
      <c r="Q6334" s="200">
        <f t="shared" si="1772"/>
        <v>0</v>
      </c>
      <c r="R6334" s="200">
        <f t="shared" si="1772"/>
        <v>0</v>
      </c>
      <c r="S6334" s="200">
        <f t="shared" si="1772"/>
        <v>0</v>
      </c>
      <c r="T6334" s="200">
        <f t="shared" si="1772"/>
        <v>0</v>
      </c>
      <c r="U6334" s="200">
        <v>0</v>
      </c>
      <c r="V6334" s="200">
        <v>0</v>
      </c>
      <c r="W6334" s="200">
        <f>SUM(W6335)</f>
        <v>0</v>
      </c>
      <c r="X6334" s="200">
        <f t="shared" si="1772"/>
        <v>0</v>
      </c>
      <c r="Y6334" s="200">
        <f t="shared" si="1772"/>
        <v>0</v>
      </c>
      <c r="Z6334" s="200">
        <f t="shared" si="1772"/>
        <v>0</v>
      </c>
      <c r="AA6334" s="200">
        <f t="shared" si="1772"/>
        <v>0</v>
      </c>
      <c r="AB6334" s="200">
        <f t="shared" si="1772"/>
        <v>0</v>
      </c>
      <c r="AC6334" s="200">
        <f t="shared" si="1772"/>
        <v>0</v>
      </c>
      <c r="AD6334" s="200">
        <f t="shared" si="1772"/>
        <v>0</v>
      </c>
      <c r="AE6334" s="200">
        <f t="shared" si="1772"/>
        <v>0</v>
      </c>
      <c r="AF6334" s="200">
        <f t="shared" si="1772"/>
        <v>0</v>
      </c>
      <c r="AG6334" s="200">
        <f t="shared" si="1772"/>
        <v>0</v>
      </c>
      <c r="AH6334" s="200">
        <v>0</v>
      </c>
      <c r="AI6334" s="200">
        <v>0</v>
      </c>
      <c r="AJ6334" s="200">
        <f>SUM(AJ6335)</f>
        <v>0</v>
      </c>
      <c r="AK6334" s="200">
        <f t="shared" si="1772"/>
        <v>0</v>
      </c>
      <c r="AL6334" s="200">
        <f t="shared" si="1772"/>
        <v>0</v>
      </c>
      <c r="AM6334" s="200">
        <f t="shared" si="1772"/>
        <v>0</v>
      </c>
      <c r="AN6334" s="200">
        <f t="shared" si="1772"/>
        <v>0</v>
      </c>
      <c r="AO6334" s="200">
        <f t="shared" si="1772"/>
        <v>0</v>
      </c>
      <c r="AP6334" s="200">
        <f t="shared" si="1772"/>
        <v>0</v>
      </c>
      <c r="AQ6334" s="200">
        <f t="shared" si="1772"/>
        <v>0</v>
      </c>
      <c r="AR6334" s="200">
        <f t="shared" si="1772"/>
        <v>0</v>
      </c>
      <c r="AS6334" s="200">
        <f t="shared" si="1772"/>
        <v>0</v>
      </c>
      <c r="AT6334" s="200">
        <f t="shared" si="1772"/>
        <v>0</v>
      </c>
      <c r="AU6334" s="200">
        <v>0</v>
      </c>
      <c r="AV6334" s="200">
        <v>0</v>
      </c>
      <c r="AW6334" s="200">
        <f t="shared" si="1766"/>
        <v>0</v>
      </c>
    </row>
    <row r="6335" spans="1:49" s="59" customFormat="1">
      <c r="A6335" s="44" t="s">
        <v>797</v>
      </c>
      <c r="B6335" s="45" t="s">
        <v>1031</v>
      </c>
      <c r="C6335" s="45" t="s">
        <v>1672</v>
      </c>
      <c r="D6335" s="452" t="s">
        <v>3017</v>
      </c>
      <c r="E6335" s="57" t="s">
        <v>1517</v>
      </c>
      <c r="F6335" s="58"/>
      <c r="G6335" s="468" t="s">
        <v>3076</v>
      </c>
      <c r="H6335" s="50" t="s">
        <v>2334</v>
      </c>
      <c r="I6335" s="188" t="s">
        <v>2584</v>
      </c>
      <c r="J6335" s="13"/>
      <c r="K6335" s="13"/>
      <c r="L6335" s="13"/>
      <c r="M6335" s="13"/>
      <c r="N6335" s="13"/>
      <c r="O6335" s="13"/>
      <c r="P6335" s="13"/>
      <c r="Q6335" s="13"/>
      <c r="R6335" s="13"/>
      <c r="S6335" s="13"/>
      <c r="T6335" s="13"/>
      <c r="U6335" s="13">
        <v>0</v>
      </c>
      <c r="V6335" s="13">
        <v>0</v>
      </c>
      <c r="W6335" s="13"/>
      <c r="X6335" s="13"/>
      <c r="Y6335" s="13"/>
      <c r="Z6335" s="13"/>
      <c r="AA6335" s="13"/>
      <c r="AB6335" s="13"/>
      <c r="AC6335" s="13"/>
      <c r="AD6335" s="13"/>
      <c r="AE6335" s="13"/>
      <c r="AF6335" s="13"/>
      <c r="AG6335" s="13"/>
      <c r="AH6335" s="13">
        <v>0</v>
      </c>
      <c r="AI6335" s="13">
        <v>0</v>
      </c>
      <c r="AJ6335" s="13"/>
      <c r="AK6335" s="13"/>
      <c r="AL6335" s="13"/>
      <c r="AM6335" s="13"/>
      <c r="AN6335" s="13"/>
      <c r="AO6335" s="13"/>
      <c r="AP6335" s="13"/>
      <c r="AQ6335" s="13"/>
      <c r="AR6335" s="13"/>
      <c r="AS6335" s="13"/>
      <c r="AT6335" s="13"/>
      <c r="AU6335" s="13">
        <v>0</v>
      </c>
      <c r="AV6335" s="13">
        <v>0</v>
      </c>
      <c r="AW6335" s="13">
        <f t="shared" si="1766"/>
        <v>0</v>
      </c>
    </row>
    <row r="6336" spans="1:49">
      <c r="A6336" s="68" t="s">
        <v>2050</v>
      </c>
      <c r="B6336" s="69"/>
      <c r="C6336" s="69"/>
      <c r="D6336" s="455"/>
      <c r="E6336" s="531"/>
      <c r="F6336" s="50"/>
      <c r="G6336" s="50"/>
      <c r="H6336" s="50"/>
      <c r="I6336" s="49" t="s">
        <v>1157</v>
      </c>
      <c r="J6336" s="12">
        <f>SUM(J6337)</f>
        <v>8150</v>
      </c>
      <c r="K6336" s="12">
        <f t="shared" ref="K6336:AT6336" si="1773">SUM(K6337)</f>
        <v>0</v>
      </c>
      <c r="L6336" s="12">
        <f t="shared" si="1773"/>
        <v>0</v>
      </c>
      <c r="M6336" s="12">
        <f t="shared" si="1773"/>
        <v>0</v>
      </c>
      <c r="N6336" s="12">
        <f t="shared" si="1773"/>
        <v>0</v>
      </c>
      <c r="O6336" s="12">
        <f t="shared" si="1773"/>
        <v>0</v>
      </c>
      <c r="P6336" s="12">
        <f t="shared" si="1773"/>
        <v>0</v>
      </c>
      <c r="Q6336" s="12">
        <f t="shared" si="1773"/>
        <v>0</v>
      </c>
      <c r="R6336" s="12">
        <f t="shared" si="1773"/>
        <v>0</v>
      </c>
      <c r="S6336" s="12">
        <f t="shared" si="1773"/>
        <v>0</v>
      </c>
      <c r="T6336" s="12">
        <f t="shared" si="1773"/>
        <v>0</v>
      </c>
      <c r="U6336" s="12">
        <v>0</v>
      </c>
      <c r="V6336" s="12">
        <v>8150</v>
      </c>
      <c r="W6336" s="12">
        <f>SUM(W6337)</f>
        <v>0</v>
      </c>
      <c r="X6336" s="12">
        <f t="shared" si="1773"/>
        <v>0</v>
      </c>
      <c r="Y6336" s="12">
        <f t="shared" si="1773"/>
        <v>0</v>
      </c>
      <c r="Z6336" s="12">
        <f t="shared" si="1773"/>
        <v>0</v>
      </c>
      <c r="AA6336" s="12">
        <f t="shared" si="1773"/>
        <v>0</v>
      </c>
      <c r="AB6336" s="12">
        <f t="shared" si="1773"/>
        <v>0</v>
      </c>
      <c r="AC6336" s="12">
        <f t="shared" si="1773"/>
        <v>0</v>
      </c>
      <c r="AD6336" s="12">
        <f t="shared" si="1773"/>
        <v>0</v>
      </c>
      <c r="AE6336" s="12">
        <f t="shared" si="1773"/>
        <v>0</v>
      </c>
      <c r="AF6336" s="12">
        <f t="shared" si="1773"/>
        <v>0</v>
      </c>
      <c r="AG6336" s="12">
        <f t="shared" si="1773"/>
        <v>0</v>
      </c>
      <c r="AH6336" s="12">
        <v>0</v>
      </c>
      <c r="AI6336" s="12">
        <v>0</v>
      </c>
      <c r="AJ6336" s="12">
        <f>SUM(AJ6337)</f>
        <v>5250</v>
      </c>
      <c r="AK6336" s="12">
        <f t="shared" si="1773"/>
        <v>0</v>
      </c>
      <c r="AL6336" s="12">
        <f t="shared" si="1773"/>
        <v>0</v>
      </c>
      <c r="AM6336" s="12">
        <f t="shared" si="1773"/>
        <v>0</v>
      </c>
      <c r="AN6336" s="12">
        <f t="shared" si="1773"/>
        <v>0</v>
      </c>
      <c r="AO6336" s="12">
        <f t="shared" si="1773"/>
        <v>0</v>
      </c>
      <c r="AP6336" s="12">
        <f t="shared" si="1773"/>
        <v>4000</v>
      </c>
      <c r="AQ6336" s="12">
        <f t="shared" si="1773"/>
        <v>0</v>
      </c>
      <c r="AR6336" s="12">
        <f t="shared" si="1773"/>
        <v>0</v>
      </c>
      <c r="AS6336" s="12">
        <f t="shared" si="1773"/>
        <v>0</v>
      </c>
      <c r="AT6336" s="12">
        <f t="shared" si="1773"/>
        <v>0</v>
      </c>
      <c r="AU6336" s="12">
        <v>4000</v>
      </c>
      <c r="AV6336" s="12">
        <v>1250</v>
      </c>
      <c r="AW6336" s="12">
        <f t="shared" si="1766"/>
        <v>4000</v>
      </c>
    </row>
    <row r="6337" spans="1:49">
      <c r="A6337" s="44" t="s">
        <v>797</v>
      </c>
      <c r="B6337" s="45" t="s">
        <v>1031</v>
      </c>
      <c r="C6337" s="45" t="s">
        <v>1672</v>
      </c>
      <c r="D6337" s="452" t="s">
        <v>3017</v>
      </c>
      <c r="E6337" s="213" t="s">
        <v>1402</v>
      </c>
      <c r="F6337" s="65"/>
      <c r="G6337" s="65"/>
      <c r="H6337" s="65"/>
      <c r="I6337" s="260" t="s">
        <v>1158</v>
      </c>
      <c r="J6337" s="9">
        <f>SUM(J6338:J6339)</f>
        <v>8150</v>
      </c>
      <c r="K6337" s="9">
        <f t="shared" ref="K6337:T6337" si="1774">SUM(K6338:K6339)</f>
        <v>0</v>
      </c>
      <c r="L6337" s="9">
        <f t="shared" si="1774"/>
        <v>0</v>
      </c>
      <c r="M6337" s="9">
        <f t="shared" si="1774"/>
        <v>0</v>
      </c>
      <c r="N6337" s="9">
        <f t="shared" si="1774"/>
        <v>0</v>
      </c>
      <c r="O6337" s="9">
        <f t="shared" si="1774"/>
        <v>0</v>
      </c>
      <c r="P6337" s="9">
        <f t="shared" si="1774"/>
        <v>0</v>
      </c>
      <c r="Q6337" s="9">
        <f t="shared" si="1774"/>
        <v>0</v>
      </c>
      <c r="R6337" s="9">
        <f t="shared" si="1774"/>
        <v>0</v>
      </c>
      <c r="S6337" s="9">
        <f t="shared" si="1774"/>
        <v>0</v>
      </c>
      <c r="T6337" s="9">
        <f t="shared" si="1774"/>
        <v>0</v>
      </c>
      <c r="U6337" s="9">
        <v>0</v>
      </c>
      <c r="V6337" s="9">
        <v>8150</v>
      </c>
      <c r="W6337" s="9">
        <f>SUM(W6338:W6339)</f>
        <v>0</v>
      </c>
      <c r="X6337" s="9">
        <f t="shared" ref="X6337:AG6337" si="1775">SUM(X6338:X6339)</f>
        <v>0</v>
      </c>
      <c r="Y6337" s="9">
        <f t="shared" si="1775"/>
        <v>0</v>
      </c>
      <c r="Z6337" s="9">
        <f t="shared" si="1775"/>
        <v>0</v>
      </c>
      <c r="AA6337" s="9">
        <f t="shared" si="1775"/>
        <v>0</v>
      </c>
      <c r="AB6337" s="9">
        <f t="shared" si="1775"/>
        <v>0</v>
      </c>
      <c r="AC6337" s="9">
        <f t="shared" si="1775"/>
        <v>0</v>
      </c>
      <c r="AD6337" s="9">
        <f t="shared" si="1775"/>
        <v>0</v>
      </c>
      <c r="AE6337" s="9">
        <f t="shared" si="1775"/>
        <v>0</v>
      </c>
      <c r="AF6337" s="9">
        <f t="shared" si="1775"/>
        <v>0</v>
      </c>
      <c r="AG6337" s="9">
        <f t="shared" si="1775"/>
        <v>0</v>
      </c>
      <c r="AH6337" s="9">
        <v>0</v>
      </c>
      <c r="AI6337" s="9">
        <v>0</v>
      </c>
      <c r="AJ6337" s="9">
        <f>SUM(AJ6338:AJ6339)</f>
        <v>5250</v>
      </c>
      <c r="AK6337" s="9">
        <f t="shared" ref="AK6337:AT6337" si="1776">SUM(AK6338:AK6339)</f>
        <v>0</v>
      </c>
      <c r="AL6337" s="9">
        <f t="shared" si="1776"/>
        <v>0</v>
      </c>
      <c r="AM6337" s="9">
        <f t="shared" si="1776"/>
        <v>0</v>
      </c>
      <c r="AN6337" s="9">
        <f t="shared" si="1776"/>
        <v>0</v>
      </c>
      <c r="AO6337" s="9">
        <f t="shared" si="1776"/>
        <v>0</v>
      </c>
      <c r="AP6337" s="9">
        <f t="shared" si="1776"/>
        <v>4000</v>
      </c>
      <c r="AQ6337" s="9">
        <f t="shared" si="1776"/>
        <v>0</v>
      </c>
      <c r="AR6337" s="9">
        <f t="shared" si="1776"/>
        <v>0</v>
      </c>
      <c r="AS6337" s="9">
        <f t="shared" si="1776"/>
        <v>0</v>
      </c>
      <c r="AT6337" s="9">
        <f t="shared" si="1776"/>
        <v>0</v>
      </c>
      <c r="AU6337" s="9">
        <v>4000</v>
      </c>
      <c r="AV6337" s="9">
        <v>1250</v>
      </c>
      <c r="AW6337" s="9">
        <f t="shared" si="1766"/>
        <v>4000</v>
      </c>
    </row>
    <row r="6338" spans="1:49">
      <c r="A6338" s="44" t="s">
        <v>797</v>
      </c>
      <c r="B6338" s="45" t="s">
        <v>1031</v>
      </c>
      <c r="C6338" s="45" t="s">
        <v>1672</v>
      </c>
      <c r="D6338" s="452" t="s">
        <v>3017</v>
      </c>
      <c r="E6338" s="367" t="s">
        <v>1409</v>
      </c>
      <c r="F6338" s="50"/>
      <c r="G6338" s="468" t="s">
        <v>3076</v>
      </c>
      <c r="H6338" s="50" t="s">
        <v>2334</v>
      </c>
      <c r="I6338" s="42" t="s">
        <v>1518</v>
      </c>
      <c r="J6338" s="15">
        <v>8150</v>
      </c>
      <c r="U6338" s="15">
        <v>0</v>
      </c>
      <c r="V6338" s="15">
        <v>8150</v>
      </c>
      <c r="AH6338" s="15">
        <v>0</v>
      </c>
      <c r="AI6338" s="15">
        <v>0</v>
      </c>
      <c r="AJ6338" s="15">
        <v>1250</v>
      </c>
      <c r="AU6338" s="15">
        <v>0</v>
      </c>
      <c r="AV6338" s="15">
        <v>1250</v>
      </c>
      <c r="AW6338" s="15">
        <f t="shared" si="1766"/>
        <v>0</v>
      </c>
    </row>
    <row r="6339" spans="1:49" s="505" customFormat="1">
      <c r="A6339" s="478" t="s">
        <v>797</v>
      </c>
      <c r="B6339" s="479" t="s">
        <v>1031</v>
      </c>
      <c r="C6339" s="479" t="s">
        <v>1672</v>
      </c>
      <c r="D6339" s="480" t="s">
        <v>3017</v>
      </c>
      <c r="E6339" s="481" t="s">
        <v>1367</v>
      </c>
      <c r="F6339" s="482"/>
      <c r="G6339" s="483" t="s">
        <v>3076</v>
      </c>
      <c r="H6339" s="482"/>
      <c r="I6339" s="504" t="s">
        <v>1400</v>
      </c>
      <c r="J6339" s="496"/>
      <c r="K6339" s="496"/>
      <c r="L6339" s="496"/>
      <c r="M6339" s="496"/>
      <c r="N6339" s="496"/>
      <c r="O6339" s="496"/>
      <c r="P6339" s="496"/>
      <c r="Q6339" s="496"/>
      <c r="R6339" s="496"/>
      <c r="S6339" s="496"/>
      <c r="T6339" s="496"/>
      <c r="U6339" s="496">
        <v>0</v>
      </c>
      <c r="V6339" s="496">
        <v>0</v>
      </c>
      <c r="W6339" s="496"/>
      <c r="X6339" s="496"/>
      <c r="Y6339" s="496"/>
      <c r="Z6339" s="496"/>
      <c r="AA6339" s="496"/>
      <c r="AB6339" s="496"/>
      <c r="AC6339" s="496"/>
      <c r="AD6339" s="496"/>
      <c r="AE6339" s="496"/>
      <c r="AF6339" s="496"/>
      <c r="AG6339" s="496"/>
      <c r="AH6339" s="496">
        <v>0</v>
      </c>
      <c r="AI6339" s="496">
        <v>0</v>
      </c>
      <c r="AJ6339" s="496">
        <v>4000</v>
      </c>
      <c r="AK6339" s="496"/>
      <c r="AL6339" s="496"/>
      <c r="AM6339" s="496"/>
      <c r="AN6339" s="496"/>
      <c r="AO6339" s="496"/>
      <c r="AP6339" s="496">
        <v>4000</v>
      </c>
      <c r="AQ6339" s="496"/>
      <c r="AR6339" s="496"/>
      <c r="AS6339" s="496"/>
      <c r="AT6339" s="496"/>
      <c r="AU6339" s="496">
        <v>4000</v>
      </c>
      <c r="AV6339" s="496">
        <v>0</v>
      </c>
      <c r="AW6339" s="496">
        <f t="shared" si="1766"/>
        <v>4000</v>
      </c>
    </row>
    <row r="6340" spans="1:49">
      <c r="A6340" s="44"/>
      <c r="B6340" s="45"/>
      <c r="C6340" s="45"/>
      <c r="D6340" s="45"/>
      <c r="E6340" s="367"/>
      <c r="F6340" s="50"/>
      <c r="G6340" s="50"/>
      <c r="H6340" s="50"/>
      <c r="I6340" s="42"/>
      <c r="U6340" s="15">
        <v>0</v>
      </c>
      <c r="V6340" s="15">
        <v>0</v>
      </c>
      <c r="AH6340" s="15">
        <v>0</v>
      </c>
      <c r="AI6340" s="15">
        <v>0</v>
      </c>
      <c r="AU6340" s="15">
        <v>0</v>
      </c>
      <c r="AV6340" s="15">
        <v>0</v>
      </c>
      <c r="AW6340" s="15">
        <f t="shared" si="1766"/>
        <v>0</v>
      </c>
    </row>
    <row r="6341" spans="1:49">
      <c r="A6341" s="48"/>
      <c r="B6341" s="42"/>
      <c r="C6341" s="42"/>
      <c r="D6341" s="42"/>
      <c r="E6341" s="531"/>
      <c r="F6341" s="50"/>
      <c r="G6341" s="50"/>
      <c r="H6341" s="50"/>
      <c r="I6341" s="49" t="s">
        <v>1631</v>
      </c>
      <c r="J6341" s="12">
        <f>SUM(J6311,J6336,J6333)</f>
        <v>28254</v>
      </c>
      <c r="K6341" s="12">
        <f t="shared" ref="K6341:AT6341" si="1777">SUM(K6311,K6336,K6333)</f>
        <v>0</v>
      </c>
      <c r="L6341" s="12">
        <f t="shared" si="1777"/>
        <v>0</v>
      </c>
      <c r="M6341" s="12">
        <f t="shared" si="1777"/>
        <v>1300</v>
      </c>
      <c r="N6341" s="12">
        <f t="shared" si="1777"/>
        <v>0</v>
      </c>
      <c r="O6341" s="12">
        <f t="shared" si="1777"/>
        <v>0</v>
      </c>
      <c r="P6341" s="12">
        <f t="shared" si="1777"/>
        <v>6530</v>
      </c>
      <c r="Q6341" s="12">
        <f t="shared" si="1777"/>
        <v>0</v>
      </c>
      <c r="R6341" s="12">
        <f t="shared" si="1777"/>
        <v>0</v>
      </c>
      <c r="S6341" s="12">
        <f t="shared" si="1777"/>
        <v>0</v>
      </c>
      <c r="T6341" s="12">
        <f t="shared" si="1777"/>
        <v>0</v>
      </c>
      <c r="U6341" s="12">
        <v>7830</v>
      </c>
      <c r="V6341" s="12">
        <v>20424</v>
      </c>
      <c r="W6341" s="12">
        <f>SUM(W6311,W6336,W6333)</f>
        <v>0</v>
      </c>
      <c r="X6341" s="12">
        <f t="shared" si="1777"/>
        <v>0</v>
      </c>
      <c r="Y6341" s="12">
        <f t="shared" si="1777"/>
        <v>0</v>
      </c>
      <c r="Z6341" s="12">
        <f t="shared" si="1777"/>
        <v>0</v>
      </c>
      <c r="AA6341" s="12">
        <f t="shared" si="1777"/>
        <v>0</v>
      </c>
      <c r="AB6341" s="12">
        <f t="shared" si="1777"/>
        <v>0</v>
      </c>
      <c r="AC6341" s="12">
        <f t="shared" si="1777"/>
        <v>0</v>
      </c>
      <c r="AD6341" s="12">
        <f t="shared" si="1777"/>
        <v>0</v>
      </c>
      <c r="AE6341" s="12">
        <f t="shared" si="1777"/>
        <v>0</v>
      </c>
      <c r="AF6341" s="12">
        <f t="shared" si="1777"/>
        <v>0</v>
      </c>
      <c r="AG6341" s="12">
        <f t="shared" si="1777"/>
        <v>0</v>
      </c>
      <c r="AH6341" s="12">
        <v>0</v>
      </c>
      <c r="AI6341" s="12">
        <v>0</v>
      </c>
      <c r="AJ6341" s="12">
        <f>SUM(AJ6311,AJ6336,AJ6333)</f>
        <v>7667</v>
      </c>
      <c r="AK6341" s="12">
        <f t="shared" si="1777"/>
        <v>0</v>
      </c>
      <c r="AL6341" s="12">
        <f t="shared" si="1777"/>
        <v>0</v>
      </c>
      <c r="AM6341" s="12">
        <f t="shared" si="1777"/>
        <v>1900</v>
      </c>
      <c r="AN6341" s="12">
        <f t="shared" si="1777"/>
        <v>0</v>
      </c>
      <c r="AO6341" s="12">
        <f t="shared" si="1777"/>
        <v>0</v>
      </c>
      <c r="AP6341" s="12">
        <f t="shared" si="1777"/>
        <v>4000</v>
      </c>
      <c r="AQ6341" s="12">
        <f t="shared" si="1777"/>
        <v>0</v>
      </c>
      <c r="AR6341" s="12">
        <f t="shared" si="1777"/>
        <v>517</v>
      </c>
      <c r="AS6341" s="12">
        <f t="shared" si="1777"/>
        <v>0</v>
      </c>
      <c r="AT6341" s="12">
        <f t="shared" si="1777"/>
        <v>0</v>
      </c>
      <c r="AU6341" s="12">
        <v>6417</v>
      </c>
      <c r="AV6341" s="12">
        <v>1250</v>
      </c>
      <c r="AW6341" s="12">
        <f t="shared" si="1766"/>
        <v>14247</v>
      </c>
    </row>
    <row r="6342" spans="1:49">
      <c r="A6342" s="48"/>
      <c r="B6342" s="42"/>
      <c r="C6342" s="42"/>
      <c r="D6342" s="42"/>
      <c r="E6342" s="531"/>
      <c r="F6342" s="50"/>
      <c r="G6342" s="50"/>
      <c r="H6342" s="50"/>
      <c r="I6342" s="53"/>
    </row>
    <row r="6343" spans="1:49">
      <c r="A6343" s="48"/>
      <c r="B6343" s="42"/>
      <c r="C6343" s="42"/>
      <c r="D6343" s="42"/>
      <c r="E6343" s="531"/>
      <c r="F6343" s="50"/>
      <c r="G6343" s="50"/>
      <c r="H6343" s="50"/>
      <c r="I6343" s="146" t="s">
        <v>970</v>
      </c>
      <c r="J6343" s="29"/>
      <c r="K6343" s="29"/>
      <c r="L6343" s="29"/>
      <c r="M6343" s="29"/>
      <c r="N6343" s="29"/>
      <c r="O6343" s="29"/>
      <c r="P6343" s="29"/>
      <c r="Q6343" s="29"/>
      <c r="R6343" s="29"/>
      <c r="S6343" s="29"/>
      <c r="T6343" s="29"/>
      <c r="U6343" s="29"/>
      <c r="V6343" s="29"/>
      <c r="W6343" s="29"/>
      <c r="X6343" s="29"/>
      <c r="Y6343" s="29"/>
      <c r="Z6343" s="29"/>
      <c r="AA6343" s="29"/>
      <c r="AB6343" s="29"/>
      <c r="AC6343" s="29"/>
      <c r="AD6343" s="29"/>
      <c r="AE6343" s="29"/>
      <c r="AF6343" s="29"/>
      <c r="AG6343" s="29"/>
      <c r="AH6343" s="29"/>
      <c r="AI6343" s="29"/>
      <c r="AJ6343" s="29"/>
      <c r="AK6343" s="29"/>
      <c r="AL6343" s="29"/>
      <c r="AM6343" s="29"/>
      <c r="AN6343" s="29"/>
      <c r="AO6343" s="29"/>
      <c r="AP6343" s="29"/>
      <c r="AQ6343" s="29"/>
      <c r="AR6343" s="29"/>
      <c r="AS6343" s="29"/>
      <c r="AT6343" s="29"/>
      <c r="AU6343" s="29"/>
      <c r="AV6343" s="29"/>
      <c r="AW6343" s="29"/>
    </row>
    <row r="6344" spans="1:49" ht="13.5" thickBot="1">
      <c r="A6344" s="48"/>
      <c r="B6344" s="42"/>
      <c r="C6344" s="42"/>
      <c r="D6344" s="42"/>
      <c r="E6344" s="531"/>
      <c r="F6344" s="50"/>
      <c r="G6344" s="50"/>
      <c r="H6344" s="50"/>
      <c r="I6344" s="146"/>
      <c r="J6344" s="29"/>
      <c r="K6344" s="29"/>
      <c r="L6344" s="29"/>
      <c r="M6344" s="29"/>
      <c r="N6344" s="29"/>
      <c r="O6344" s="29"/>
      <c r="P6344" s="29"/>
      <c r="Q6344" s="29"/>
      <c r="R6344" s="29"/>
      <c r="S6344" s="29"/>
      <c r="T6344" s="29"/>
      <c r="U6344" s="29"/>
      <c r="V6344" s="29"/>
      <c r="W6344" s="29"/>
      <c r="X6344" s="29"/>
      <c r="Y6344" s="29"/>
      <c r="Z6344" s="29"/>
      <c r="AA6344" s="29"/>
      <c r="AB6344" s="29"/>
      <c r="AC6344" s="29"/>
      <c r="AD6344" s="29"/>
      <c r="AE6344" s="29"/>
      <c r="AF6344" s="29"/>
      <c r="AG6344" s="29"/>
      <c r="AH6344" s="29"/>
      <c r="AI6344" s="29"/>
      <c r="AJ6344" s="29"/>
      <c r="AK6344" s="29"/>
      <c r="AL6344" s="29"/>
      <c r="AM6344" s="29"/>
      <c r="AN6344" s="29"/>
      <c r="AO6344" s="29"/>
      <c r="AP6344" s="29"/>
      <c r="AQ6344" s="29"/>
      <c r="AR6344" s="29"/>
      <c r="AS6344" s="29"/>
      <c r="AT6344" s="29"/>
      <c r="AU6344" s="29"/>
      <c r="AV6344" s="29"/>
      <c r="AW6344" s="29"/>
    </row>
    <row r="6345" spans="1:49" ht="35.25" customHeight="1" thickTop="1" thickBot="1">
      <c r="A6345" s="48"/>
      <c r="B6345" s="42"/>
      <c r="C6345" s="42"/>
      <c r="D6345" s="42"/>
      <c r="E6345" s="531"/>
      <c r="F6345" s="50"/>
      <c r="G6345" s="50"/>
      <c r="H6345" s="50"/>
      <c r="I6345" s="5" t="s">
        <v>2331</v>
      </c>
      <c r="J6345" s="364" t="s">
        <v>2891</v>
      </c>
      <c r="K6345" s="364" t="s">
        <v>2879</v>
      </c>
      <c r="L6345" s="364" t="s">
        <v>2880</v>
      </c>
      <c r="M6345" s="364" t="s">
        <v>2881</v>
      </c>
      <c r="N6345" s="364" t="s">
        <v>2882</v>
      </c>
      <c r="O6345" s="364" t="s">
        <v>2883</v>
      </c>
      <c r="P6345" s="364" t="s">
        <v>2884</v>
      </c>
      <c r="Q6345" s="364" t="s">
        <v>2885</v>
      </c>
      <c r="R6345" s="364" t="s">
        <v>2886</v>
      </c>
      <c r="S6345" s="364" t="s">
        <v>2887</v>
      </c>
      <c r="T6345" s="364" t="s">
        <v>2888</v>
      </c>
      <c r="U6345" s="364" t="s">
        <v>2889</v>
      </c>
      <c r="V6345" s="364" t="s">
        <v>2890</v>
      </c>
      <c r="W6345" s="365" t="s">
        <v>2893</v>
      </c>
      <c r="X6345" s="365" t="s">
        <v>2879</v>
      </c>
      <c r="Y6345" s="365" t="s">
        <v>2880</v>
      </c>
      <c r="Z6345" s="365" t="s">
        <v>2881</v>
      </c>
      <c r="AA6345" s="365" t="s">
        <v>2882</v>
      </c>
      <c r="AB6345" s="365" t="s">
        <v>2883</v>
      </c>
      <c r="AC6345" s="365" t="s">
        <v>2884</v>
      </c>
      <c r="AD6345" s="365" t="s">
        <v>2885</v>
      </c>
      <c r="AE6345" s="365" t="s">
        <v>2886</v>
      </c>
      <c r="AF6345" s="365" t="s">
        <v>2887</v>
      </c>
      <c r="AG6345" s="365" t="s">
        <v>2888</v>
      </c>
      <c r="AH6345" s="365" t="s">
        <v>2889</v>
      </c>
      <c r="AI6345" s="365" t="s">
        <v>2890</v>
      </c>
      <c r="AJ6345" s="366" t="s">
        <v>2892</v>
      </c>
      <c r="AK6345" s="366" t="s">
        <v>2879</v>
      </c>
      <c r="AL6345" s="366" t="s">
        <v>2880</v>
      </c>
      <c r="AM6345" s="366" t="s">
        <v>2881</v>
      </c>
      <c r="AN6345" s="366" t="s">
        <v>2882</v>
      </c>
      <c r="AO6345" s="366" t="s">
        <v>2883</v>
      </c>
      <c r="AP6345" s="366" t="s">
        <v>2884</v>
      </c>
      <c r="AQ6345" s="366" t="s">
        <v>2885</v>
      </c>
      <c r="AR6345" s="366" t="s">
        <v>2886</v>
      </c>
      <c r="AS6345" s="366" t="s">
        <v>2887</v>
      </c>
      <c r="AT6345" s="366" t="s">
        <v>2888</v>
      </c>
      <c r="AU6345" s="366" t="s">
        <v>2889</v>
      </c>
      <c r="AV6345" s="366" t="s">
        <v>2890</v>
      </c>
      <c r="AW6345" s="368" t="s">
        <v>2895</v>
      </c>
    </row>
    <row r="6346" spans="1:49">
      <c r="A6346" s="48"/>
      <c r="B6346" s="42"/>
      <c r="C6346" s="42"/>
      <c r="D6346" s="42"/>
      <c r="E6346" s="531"/>
      <c r="F6346" s="50"/>
      <c r="G6346" s="50"/>
      <c r="H6346" s="50"/>
      <c r="I6346" s="34"/>
      <c r="J6346" s="202" t="s">
        <v>1224</v>
      </c>
      <c r="K6346" s="202">
        <v>1</v>
      </c>
      <c r="L6346" s="202">
        <v>2</v>
      </c>
      <c r="M6346" s="202">
        <v>3</v>
      </c>
      <c r="N6346" s="202">
        <v>4</v>
      </c>
      <c r="O6346" s="202">
        <v>5</v>
      </c>
      <c r="P6346" s="202">
        <v>6</v>
      </c>
      <c r="Q6346" s="202">
        <v>7</v>
      </c>
      <c r="R6346" s="202">
        <v>8</v>
      </c>
      <c r="S6346" s="202">
        <v>9</v>
      </c>
      <c r="T6346" s="202">
        <v>10</v>
      </c>
      <c r="U6346" s="202">
        <v>13</v>
      </c>
      <c r="V6346" s="202">
        <v>14</v>
      </c>
      <c r="W6346" s="202" t="s">
        <v>1224</v>
      </c>
      <c r="X6346" s="202">
        <v>1</v>
      </c>
      <c r="Y6346" s="202">
        <v>2</v>
      </c>
      <c r="Z6346" s="202">
        <v>3</v>
      </c>
      <c r="AA6346" s="202">
        <v>4</v>
      </c>
      <c r="AB6346" s="202">
        <v>5</v>
      </c>
      <c r="AC6346" s="202">
        <v>6</v>
      </c>
      <c r="AD6346" s="202">
        <v>7</v>
      </c>
      <c r="AE6346" s="202">
        <v>8</v>
      </c>
      <c r="AF6346" s="202">
        <v>9</v>
      </c>
      <c r="AG6346" s="202">
        <v>10</v>
      </c>
      <c r="AH6346" s="202">
        <v>13</v>
      </c>
      <c r="AI6346" s="202">
        <v>14</v>
      </c>
      <c r="AJ6346" s="202" t="s">
        <v>1224</v>
      </c>
      <c r="AK6346" s="202">
        <v>1</v>
      </c>
      <c r="AL6346" s="202">
        <v>2</v>
      </c>
      <c r="AM6346" s="202">
        <v>3</v>
      </c>
      <c r="AN6346" s="202">
        <v>4</v>
      </c>
      <c r="AO6346" s="202">
        <v>5</v>
      </c>
      <c r="AP6346" s="202">
        <v>6</v>
      </c>
      <c r="AQ6346" s="202">
        <v>7</v>
      </c>
      <c r="AR6346" s="202">
        <v>8</v>
      </c>
      <c r="AS6346" s="202">
        <v>9</v>
      </c>
      <c r="AT6346" s="202">
        <v>10</v>
      </c>
      <c r="AU6346" s="202">
        <v>13</v>
      </c>
      <c r="AV6346" s="202">
        <v>14</v>
      </c>
      <c r="AW6346" s="202">
        <v>15</v>
      </c>
    </row>
    <row r="6347" spans="1:49">
      <c r="A6347" s="48"/>
      <c r="B6347" s="42"/>
      <c r="C6347" s="42"/>
      <c r="D6347" s="42"/>
      <c r="E6347" s="531"/>
      <c r="F6347" s="50"/>
      <c r="G6347" s="50"/>
      <c r="H6347" s="50"/>
      <c r="I6347" s="276" t="s">
        <v>2379</v>
      </c>
      <c r="J6347" s="277">
        <f>SUM(J6341)</f>
        <v>28254</v>
      </c>
      <c r="K6347" s="277">
        <f t="shared" ref="K6347:AT6347" si="1778">SUM(K6341)</f>
        <v>0</v>
      </c>
      <c r="L6347" s="277">
        <f t="shared" si="1778"/>
        <v>0</v>
      </c>
      <c r="M6347" s="277">
        <f t="shared" si="1778"/>
        <v>1300</v>
      </c>
      <c r="N6347" s="277">
        <f t="shared" si="1778"/>
        <v>0</v>
      </c>
      <c r="O6347" s="277">
        <f t="shared" si="1778"/>
        <v>0</v>
      </c>
      <c r="P6347" s="277">
        <f t="shared" si="1778"/>
        <v>6530</v>
      </c>
      <c r="Q6347" s="277">
        <f t="shared" si="1778"/>
        <v>0</v>
      </c>
      <c r="R6347" s="277">
        <f t="shared" si="1778"/>
        <v>0</v>
      </c>
      <c r="S6347" s="277">
        <f t="shared" si="1778"/>
        <v>0</v>
      </c>
      <c r="T6347" s="277">
        <f t="shared" si="1778"/>
        <v>0</v>
      </c>
      <c r="U6347" s="277">
        <v>7830</v>
      </c>
      <c r="V6347" s="277">
        <v>20424</v>
      </c>
      <c r="W6347" s="277">
        <f>SUM(W6341)</f>
        <v>0</v>
      </c>
      <c r="X6347" s="277">
        <f t="shared" si="1778"/>
        <v>0</v>
      </c>
      <c r="Y6347" s="277">
        <f t="shared" si="1778"/>
        <v>0</v>
      </c>
      <c r="Z6347" s="277">
        <f t="shared" si="1778"/>
        <v>0</v>
      </c>
      <c r="AA6347" s="277">
        <f t="shared" si="1778"/>
        <v>0</v>
      </c>
      <c r="AB6347" s="277">
        <f t="shared" si="1778"/>
        <v>0</v>
      </c>
      <c r="AC6347" s="277">
        <f t="shared" si="1778"/>
        <v>0</v>
      </c>
      <c r="AD6347" s="277">
        <f t="shared" si="1778"/>
        <v>0</v>
      </c>
      <c r="AE6347" s="277">
        <f t="shared" si="1778"/>
        <v>0</v>
      </c>
      <c r="AF6347" s="277">
        <f t="shared" si="1778"/>
        <v>0</v>
      </c>
      <c r="AG6347" s="277">
        <f t="shared" si="1778"/>
        <v>0</v>
      </c>
      <c r="AH6347" s="277">
        <v>0</v>
      </c>
      <c r="AI6347" s="277">
        <v>0</v>
      </c>
      <c r="AJ6347" s="277">
        <f>SUM(AJ6341)</f>
        <v>7667</v>
      </c>
      <c r="AK6347" s="277">
        <f t="shared" si="1778"/>
        <v>0</v>
      </c>
      <c r="AL6347" s="277">
        <f t="shared" si="1778"/>
        <v>0</v>
      </c>
      <c r="AM6347" s="277">
        <f t="shared" si="1778"/>
        <v>1900</v>
      </c>
      <c r="AN6347" s="277">
        <f t="shared" si="1778"/>
        <v>0</v>
      </c>
      <c r="AO6347" s="277">
        <f t="shared" si="1778"/>
        <v>0</v>
      </c>
      <c r="AP6347" s="277">
        <f t="shared" si="1778"/>
        <v>4000</v>
      </c>
      <c r="AQ6347" s="277">
        <f t="shared" si="1778"/>
        <v>0</v>
      </c>
      <c r="AR6347" s="277">
        <f t="shared" si="1778"/>
        <v>517</v>
      </c>
      <c r="AS6347" s="277">
        <f t="shared" si="1778"/>
        <v>0</v>
      </c>
      <c r="AT6347" s="277">
        <f t="shared" si="1778"/>
        <v>0</v>
      </c>
      <c r="AU6347" s="277">
        <v>6417</v>
      </c>
      <c r="AV6347" s="277">
        <v>1250</v>
      </c>
      <c r="AW6347" s="277">
        <f>U6347+AH6347+AU6347</f>
        <v>14247</v>
      </c>
    </row>
    <row r="6348" spans="1:49">
      <c r="A6348" s="48"/>
      <c r="B6348" s="42"/>
      <c r="C6348" s="42"/>
      <c r="D6348" s="42"/>
      <c r="E6348" s="531"/>
      <c r="F6348" s="50"/>
      <c r="G6348" s="50"/>
      <c r="H6348" s="50"/>
      <c r="I6348" s="276"/>
      <c r="J6348" s="277"/>
      <c r="K6348" s="277"/>
      <c r="L6348" s="277"/>
      <c r="M6348" s="277"/>
      <c r="N6348" s="277"/>
      <c r="O6348" s="277"/>
      <c r="P6348" s="277"/>
      <c r="Q6348" s="277"/>
      <c r="R6348" s="277"/>
      <c r="S6348" s="277"/>
      <c r="T6348" s="277"/>
      <c r="U6348" s="277">
        <v>0</v>
      </c>
      <c r="V6348" s="277">
        <v>0</v>
      </c>
      <c r="W6348" s="277"/>
      <c r="X6348" s="277"/>
      <c r="Y6348" s="277"/>
      <c r="Z6348" s="277"/>
      <c r="AA6348" s="277"/>
      <c r="AB6348" s="277"/>
      <c r="AC6348" s="277"/>
      <c r="AD6348" s="277"/>
      <c r="AE6348" s="277"/>
      <c r="AF6348" s="277"/>
      <c r="AG6348" s="277"/>
      <c r="AH6348" s="277">
        <v>0</v>
      </c>
      <c r="AI6348" s="277">
        <v>0</v>
      </c>
      <c r="AJ6348" s="277"/>
      <c r="AK6348" s="277"/>
      <c r="AL6348" s="277"/>
      <c r="AM6348" s="277"/>
      <c r="AN6348" s="277"/>
      <c r="AO6348" s="277"/>
      <c r="AP6348" s="277"/>
      <c r="AQ6348" s="277"/>
      <c r="AR6348" s="277"/>
      <c r="AS6348" s="277"/>
      <c r="AT6348" s="277"/>
      <c r="AU6348" s="277">
        <v>0</v>
      </c>
      <c r="AV6348" s="277">
        <v>0</v>
      </c>
      <c r="AW6348" s="277">
        <f>U6348+AH6348+AU6348</f>
        <v>0</v>
      </c>
    </row>
    <row r="6349" spans="1:49">
      <c r="A6349" s="48"/>
      <c r="B6349" s="42"/>
      <c r="C6349" s="42"/>
      <c r="D6349" s="42"/>
      <c r="E6349" s="531"/>
      <c r="F6349" s="50"/>
      <c r="G6349" s="50"/>
      <c r="H6349" s="50"/>
      <c r="I6349" s="276"/>
      <c r="J6349" s="277"/>
      <c r="K6349" s="277"/>
      <c r="L6349" s="277"/>
      <c r="M6349" s="277"/>
      <c r="N6349" s="277"/>
      <c r="O6349" s="277"/>
      <c r="P6349" s="277"/>
      <c r="Q6349" s="277"/>
      <c r="R6349" s="277"/>
      <c r="S6349" s="277"/>
      <c r="T6349" s="277"/>
      <c r="U6349" s="277">
        <v>0</v>
      </c>
      <c r="V6349" s="277">
        <v>0</v>
      </c>
      <c r="W6349" s="277"/>
      <c r="X6349" s="277"/>
      <c r="Y6349" s="277"/>
      <c r="Z6349" s="277"/>
      <c r="AA6349" s="277"/>
      <c r="AB6349" s="277"/>
      <c r="AC6349" s="277"/>
      <c r="AD6349" s="277"/>
      <c r="AE6349" s="277"/>
      <c r="AF6349" s="277"/>
      <c r="AG6349" s="277"/>
      <c r="AH6349" s="277">
        <v>0</v>
      </c>
      <c r="AI6349" s="277">
        <v>0</v>
      </c>
      <c r="AJ6349" s="277"/>
      <c r="AK6349" s="277"/>
      <c r="AL6349" s="277"/>
      <c r="AM6349" s="277"/>
      <c r="AN6349" s="277"/>
      <c r="AO6349" s="277"/>
      <c r="AP6349" s="277"/>
      <c r="AQ6349" s="277"/>
      <c r="AR6349" s="277"/>
      <c r="AS6349" s="277"/>
      <c r="AT6349" s="277"/>
      <c r="AU6349" s="277">
        <v>0</v>
      </c>
      <c r="AV6349" s="277">
        <v>0</v>
      </c>
      <c r="AW6349" s="277">
        <f>U6349+AH6349+AU6349</f>
        <v>0</v>
      </c>
    </row>
    <row r="6350" spans="1:49">
      <c r="A6350" s="48"/>
      <c r="B6350" s="42"/>
      <c r="C6350" s="42"/>
      <c r="D6350" s="42"/>
      <c r="E6350" s="531"/>
      <c r="F6350" s="50"/>
      <c r="G6350" s="50"/>
      <c r="H6350" s="50"/>
      <c r="I6350" s="276"/>
      <c r="J6350" s="277"/>
      <c r="K6350" s="277"/>
      <c r="L6350" s="277"/>
      <c r="M6350" s="277"/>
      <c r="N6350" s="277"/>
      <c r="O6350" s="277"/>
      <c r="P6350" s="277"/>
      <c r="Q6350" s="277"/>
      <c r="R6350" s="277"/>
      <c r="S6350" s="277"/>
      <c r="T6350" s="277"/>
      <c r="U6350" s="277">
        <v>0</v>
      </c>
      <c r="V6350" s="277">
        <v>0</v>
      </c>
      <c r="W6350" s="277"/>
      <c r="X6350" s="277"/>
      <c r="Y6350" s="277"/>
      <c r="Z6350" s="277"/>
      <c r="AA6350" s="277"/>
      <c r="AB6350" s="277"/>
      <c r="AC6350" s="277"/>
      <c r="AD6350" s="277"/>
      <c r="AE6350" s="277"/>
      <c r="AF6350" s="277"/>
      <c r="AG6350" s="277"/>
      <c r="AH6350" s="277">
        <v>0</v>
      </c>
      <c r="AI6350" s="277">
        <v>0</v>
      </c>
      <c r="AJ6350" s="277"/>
      <c r="AK6350" s="277"/>
      <c r="AL6350" s="277"/>
      <c r="AM6350" s="277"/>
      <c r="AN6350" s="277"/>
      <c r="AO6350" s="277"/>
      <c r="AP6350" s="277"/>
      <c r="AQ6350" s="277"/>
      <c r="AR6350" s="277"/>
      <c r="AS6350" s="277"/>
      <c r="AT6350" s="277"/>
      <c r="AU6350" s="277">
        <v>0</v>
      </c>
      <c r="AV6350" s="277">
        <v>0</v>
      </c>
      <c r="AW6350" s="277">
        <f>U6350+AH6350+AU6350</f>
        <v>0</v>
      </c>
    </row>
    <row r="6351" spans="1:49">
      <c r="A6351" s="48"/>
      <c r="B6351" s="42"/>
      <c r="C6351" s="42"/>
      <c r="D6351" s="42"/>
      <c r="E6351" s="531"/>
      <c r="F6351" s="50"/>
      <c r="G6351" s="50"/>
      <c r="H6351" s="50"/>
      <c r="I6351" s="276" t="s">
        <v>1631</v>
      </c>
      <c r="J6351" s="277">
        <f>SUM(J6347:J6350)</f>
        <v>28254</v>
      </c>
      <c r="K6351" s="277">
        <f t="shared" ref="K6351:AT6351" si="1779">SUM(K6347:K6350)</f>
        <v>0</v>
      </c>
      <c r="L6351" s="277">
        <f t="shared" si="1779"/>
        <v>0</v>
      </c>
      <c r="M6351" s="277">
        <f t="shared" si="1779"/>
        <v>1300</v>
      </c>
      <c r="N6351" s="277">
        <f t="shared" si="1779"/>
        <v>0</v>
      </c>
      <c r="O6351" s="277">
        <f t="shared" si="1779"/>
        <v>0</v>
      </c>
      <c r="P6351" s="277">
        <f t="shared" si="1779"/>
        <v>6530</v>
      </c>
      <c r="Q6351" s="277">
        <f t="shared" si="1779"/>
        <v>0</v>
      </c>
      <c r="R6351" s="277">
        <f t="shared" si="1779"/>
        <v>0</v>
      </c>
      <c r="S6351" s="277">
        <f t="shared" si="1779"/>
        <v>0</v>
      </c>
      <c r="T6351" s="277">
        <f t="shared" si="1779"/>
        <v>0</v>
      </c>
      <c r="U6351" s="277">
        <v>7830</v>
      </c>
      <c r="V6351" s="277">
        <v>20424</v>
      </c>
      <c r="W6351" s="277">
        <f>SUM(W6347:W6350)</f>
        <v>0</v>
      </c>
      <c r="X6351" s="277">
        <f t="shared" si="1779"/>
        <v>0</v>
      </c>
      <c r="Y6351" s="277">
        <f t="shared" si="1779"/>
        <v>0</v>
      </c>
      <c r="Z6351" s="277">
        <f t="shared" si="1779"/>
        <v>0</v>
      </c>
      <c r="AA6351" s="277">
        <f t="shared" si="1779"/>
        <v>0</v>
      </c>
      <c r="AB6351" s="277">
        <f t="shared" si="1779"/>
        <v>0</v>
      </c>
      <c r="AC6351" s="277">
        <f t="shared" si="1779"/>
        <v>0</v>
      </c>
      <c r="AD6351" s="277">
        <f t="shared" si="1779"/>
        <v>0</v>
      </c>
      <c r="AE6351" s="277">
        <f t="shared" si="1779"/>
        <v>0</v>
      </c>
      <c r="AF6351" s="277">
        <f t="shared" si="1779"/>
        <v>0</v>
      </c>
      <c r="AG6351" s="277">
        <f t="shared" si="1779"/>
        <v>0</v>
      </c>
      <c r="AH6351" s="277">
        <v>0</v>
      </c>
      <c r="AI6351" s="277">
        <v>0</v>
      </c>
      <c r="AJ6351" s="277">
        <f>SUM(AJ6347:AJ6350)</f>
        <v>7667</v>
      </c>
      <c r="AK6351" s="277">
        <f t="shared" si="1779"/>
        <v>0</v>
      </c>
      <c r="AL6351" s="277">
        <f t="shared" si="1779"/>
        <v>0</v>
      </c>
      <c r="AM6351" s="277">
        <f t="shared" si="1779"/>
        <v>1900</v>
      </c>
      <c r="AN6351" s="277">
        <f t="shared" si="1779"/>
        <v>0</v>
      </c>
      <c r="AO6351" s="277">
        <f t="shared" si="1779"/>
        <v>0</v>
      </c>
      <c r="AP6351" s="277">
        <f t="shared" si="1779"/>
        <v>4000</v>
      </c>
      <c r="AQ6351" s="277">
        <f t="shared" si="1779"/>
        <v>0</v>
      </c>
      <c r="AR6351" s="277">
        <f t="shared" si="1779"/>
        <v>517</v>
      </c>
      <c r="AS6351" s="277">
        <f t="shared" si="1779"/>
        <v>0</v>
      </c>
      <c r="AT6351" s="277">
        <f t="shared" si="1779"/>
        <v>0</v>
      </c>
      <c r="AU6351" s="277">
        <v>6417</v>
      </c>
      <c r="AV6351" s="277">
        <v>1250</v>
      </c>
      <c r="AW6351" s="277">
        <f>U6351+AH6351+AU6351</f>
        <v>14247</v>
      </c>
    </row>
    <row r="6352" spans="1:49">
      <c r="A6352" s="48"/>
      <c r="B6352" s="42"/>
      <c r="C6352" s="42"/>
      <c r="D6352" s="42"/>
      <c r="E6352" s="531"/>
      <c r="F6352" s="50"/>
      <c r="G6352" s="50"/>
      <c r="H6352" s="50"/>
      <c r="I6352" s="146"/>
      <c r="J6352" s="29"/>
      <c r="K6352" s="29"/>
      <c r="L6352" s="29"/>
      <c r="M6352" s="29"/>
      <c r="N6352" s="29"/>
      <c r="O6352" s="29"/>
      <c r="P6352" s="29"/>
      <c r="Q6352" s="29"/>
      <c r="R6352" s="29"/>
      <c r="S6352" s="29"/>
      <c r="T6352" s="29"/>
      <c r="U6352" s="29"/>
      <c r="V6352" s="29"/>
      <c r="W6352" s="29"/>
      <c r="X6352" s="29"/>
      <c r="Y6352" s="29"/>
      <c r="Z6352" s="29"/>
      <c r="AA6352" s="29"/>
      <c r="AB6352" s="29"/>
      <c r="AC6352" s="29"/>
      <c r="AD6352" s="29"/>
      <c r="AE6352" s="29"/>
      <c r="AF6352" s="29"/>
      <c r="AG6352" s="29"/>
      <c r="AH6352" s="29"/>
      <c r="AI6352" s="29"/>
      <c r="AJ6352" s="29"/>
      <c r="AK6352" s="29"/>
      <c r="AL6352" s="29"/>
      <c r="AM6352" s="29"/>
      <c r="AN6352" s="29"/>
      <c r="AO6352" s="29"/>
      <c r="AP6352" s="29"/>
      <c r="AQ6352" s="29"/>
      <c r="AR6352" s="29"/>
      <c r="AS6352" s="29"/>
      <c r="AT6352" s="29"/>
      <c r="AU6352" s="29"/>
      <c r="AV6352" s="29"/>
      <c r="AW6352" s="29"/>
    </row>
    <row r="6353" spans="1:49">
      <c r="A6353" s="48"/>
      <c r="B6353" s="42"/>
      <c r="C6353" s="42"/>
      <c r="D6353" s="42"/>
      <c r="E6353" s="531"/>
      <c r="F6353" s="50"/>
      <c r="G6353" s="50"/>
      <c r="H6353" s="50"/>
      <c r="I6353" s="112"/>
    </row>
    <row r="6354" spans="1:49" ht="16.5" thickBot="1">
      <c r="A6354" s="78" t="s">
        <v>2146</v>
      </c>
      <c r="B6354" s="78"/>
      <c r="C6354" s="78"/>
      <c r="D6354" s="463"/>
      <c r="E6354" s="539"/>
      <c r="F6354" s="129"/>
      <c r="G6354" s="129"/>
      <c r="H6354" s="129"/>
      <c r="I6354" s="103"/>
    </row>
    <row r="6355" spans="1:49" s="151" customFormat="1" ht="36" customHeight="1" thickTop="1" thickBot="1">
      <c r="A6355" s="147" t="s">
        <v>2079</v>
      </c>
      <c r="B6355" s="5" t="s">
        <v>2080</v>
      </c>
      <c r="C6355" s="5" t="s">
        <v>1335</v>
      </c>
      <c r="D6355" s="450"/>
      <c r="E6355" s="148" t="s">
        <v>1570</v>
      </c>
      <c r="F6355" s="149" t="s">
        <v>1438</v>
      </c>
      <c r="G6355" s="149"/>
      <c r="H6355" s="149" t="s">
        <v>2332</v>
      </c>
      <c r="I6355" s="5" t="s">
        <v>856</v>
      </c>
      <c r="J6355" s="364" t="s">
        <v>2891</v>
      </c>
      <c r="K6355" s="364" t="s">
        <v>2879</v>
      </c>
      <c r="L6355" s="364" t="s">
        <v>2880</v>
      </c>
      <c r="M6355" s="364" t="s">
        <v>2881</v>
      </c>
      <c r="N6355" s="364" t="s">
        <v>2882</v>
      </c>
      <c r="O6355" s="364" t="s">
        <v>2883</v>
      </c>
      <c r="P6355" s="364" t="s">
        <v>2884</v>
      </c>
      <c r="Q6355" s="364" t="s">
        <v>2885</v>
      </c>
      <c r="R6355" s="364" t="s">
        <v>2886</v>
      </c>
      <c r="S6355" s="364" t="s">
        <v>2887</v>
      </c>
      <c r="T6355" s="364" t="s">
        <v>2888</v>
      </c>
      <c r="U6355" s="364" t="s">
        <v>2889</v>
      </c>
      <c r="V6355" s="364" t="s">
        <v>2890</v>
      </c>
      <c r="W6355" s="365" t="s">
        <v>2893</v>
      </c>
      <c r="X6355" s="365" t="s">
        <v>2879</v>
      </c>
      <c r="Y6355" s="365" t="s">
        <v>2880</v>
      </c>
      <c r="Z6355" s="365" t="s">
        <v>2881</v>
      </c>
      <c r="AA6355" s="365" t="s">
        <v>2882</v>
      </c>
      <c r="AB6355" s="365" t="s">
        <v>2883</v>
      </c>
      <c r="AC6355" s="365" t="s">
        <v>2884</v>
      </c>
      <c r="AD6355" s="365" t="s">
        <v>2885</v>
      </c>
      <c r="AE6355" s="365" t="s">
        <v>2886</v>
      </c>
      <c r="AF6355" s="365" t="s">
        <v>2887</v>
      </c>
      <c r="AG6355" s="365" t="s">
        <v>2888</v>
      </c>
      <c r="AH6355" s="365" t="s">
        <v>2889</v>
      </c>
      <c r="AI6355" s="365" t="s">
        <v>2890</v>
      </c>
      <c r="AJ6355" s="366" t="s">
        <v>2892</v>
      </c>
      <c r="AK6355" s="366" t="s">
        <v>2879</v>
      </c>
      <c r="AL6355" s="366" t="s">
        <v>2880</v>
      </c>
      <c r="AM6355" s="366" t="s">
        <v>2881</v>
      </c>
      <c r="AN6355" s="366" t="s">
        <v>2882</v>
      </c>
      <c r="AO6355" s="366" t="s">
        <v>2883</v>
      </c>
      <c r="AP6355" s="366" t="s">
        <v>2884</v>
      </c>
      <c r="AQ6355" s="366" t="s">
        <v>2885</v>
      </c>
      <c r="AR6355" s="366" t="s">
        <v>2886</v>
      </c>
      <c r="AS6355" s="366" t="s">
        <v>2887</v>
      </c>
      <c r="AT6355" s="366" t="s">
        <v>2888</v>
      </c>
      <c r="AU6355" s="366" t="s">
        <v>2889</v>
      </c>
      <c r="AV6355" s="366" t="s">
        <v>2890</v>
      </c>
      <c r="AW6355" s="368" t="s">
        <v>2895</v>
      </c>
    </row>
    <row r="6356" spans="1:49">
      <c r="A6356" s="33"/>
      <c r="B6356" s="34"/>
      <c r="C6356" s="34"/>
      <c r="D6356" s="34"/>
      <c r="E6356" s="35"/>
      <c r="F6356" s="36"/>
      <c r="G6356" s="36"/>
      <c r="H6356" s="36"/>
      <c r="I6356" s="34"/>
      <c r="J6356" s="202" t="s">
        <v>1224</v>
      </c>
      <c r="K6356" s="202">
        <v>1</v>
      </c>
      <c r="L6356" s="202">
        <v>2</v>
      </c>
      <c r="M6356" s="202">
        <v>3</v>
      </c>
      <c r="N6356" s="202">
        <v>4</v>
      </c>
      <c r="O6356" s="202">
        <v>5</v>
      </c>
      <c r="P6356" s="202">
        <v>6</v>
      </c>
      <c r="Q6356" s="202">
        <v>7</v>
      </c>
      <c r="R6356" s="202">
        <v>8</v>
      </c>
      <c r="S6356" s="202">
        <v>9</v>
      </c>
      <c r="T6356" s="202">
        <v>10</v>
      </c>
      <c r="U6356" s="202">
        <v>13</v>
      </c>
      <c r="V6356" s="202">
        <v>14</v>
      </c>
      <c r="W6356" s="202" t="s">
        <v>1224</v>
      </c>
      <c r="X6356" s="202">
        <v>1</v>
      </c>
      <c r="Y6356" s="202">
        <v>2</v>
      </c>
      <c r="Z6356" s="202">
        <v>3</v>
      </c>
      <c r="AA6356" s="202">
        <v>4</v>
      </c>
      <c r="AB6356" s="202">
        <v>5</v>
      </c>
      <c r="AC6356" s="202">
        <v>6</v>
      </c>
      <c r="AD6356" s="202">
        <v>7</v>
      </c>
      <c r="AE6356" s="202">
        <v>8</v>
      </c>
      <c r="AF6356" s="202">
        <v>9</v>
      </c>
      <c r="AG6356" s="202">
        <v>10</v>
      </c>
      <c r="AH6356" s="202">
        <v>13</v>
      </c>
      <c r="AI6356" s="202">
        <v>14</v>
      </c>
      <c r="AJ6356" s="202" t="s">
        <v>1224</v>
      </c>
      <c r="AK6356" s="202">
        <v>1</v>
      </c>
      <c r="AL6356" s="202">
        <v>2</v>
      </c>
      <c r="AM6356" s="202">
        <v>3</v>
      </c>
      <c r="AN6356" s="202">
        <v>4</v>
      </c>
      <c r="AO6356" s="202">
        <v>5</v>
      </c>
      <c r="AP6356" s="202">
        <v>6</v>
      </c>
      <c r="AQ6356" s="202">
        <v>7</v>
      </c>
      <c r="AR6356" s="202">
        <v>8</v>
      </c>
      <c r="AS6356" s="202">
        <v>9</v>
      </c>
      <c r="AT6356" s="202">
        <v>10</v>
      </c>
      <c r="AU6356" s="202">
        <v>13</v>
      </c>
      <c r="AV6356" s="202">
        <v>14</v>
      </c>
      <c r="AW6356" s="202">
        <v>15</v>
      </c>
    </row>
    <row r="6357" spans="1:49">
      <c r="A6357" s="37"/>
      <c r="B6357" s="38"/>
      <c r="C6357" s="38"/>
      <c r="D6357" s="38"/>
      <c r="E6357" s="60"/>
      <c r="F6357" s="61"/>
      <c r="G6357" s="61"/>
      <c r="H6357" s="61"/>
      <c r="I6357" s="38"/>
      <c r="J6357" s="134"/>
      <c r="K6357" s="134"/>
      <c r="L6357" s="134"/>
      <c r="M6357" s="134"/>
      <c r="N6357" s="134"/>
      <c r="O6357" s="134"/>
      <c r="P6357" s="134"/>
      <c r="Q6357" s="134"/>
      <c r="R6357" s="134"/>
      <c r="S6357" s="134"/>
      <c r="T6357" s="134"/>
      <c r="U6357" s="134"/>
      <c r="V6357" s="134"/>
      <c r="W6357" s="134"/>
      <c r="X6357" s="134"/>
      <c r="Y6357" s="134"/>
      <c r="Z6357" s="134"/>
      <c r="AA6357" s="134"/>
      <c r="AB6357" s="134"/>
      <c r="AC6357" s="134"/>
      <c r="AD6357" s="134"/>
      <c r="AE6357" s="134"/>
      <c r="AF6357" s="134"/>
      <c r="AG6357" s="134"/>
      <c r="AH6357" s="134"/>
      <c r="AI6357" s="134"/>
      <c r="AJ6357" s="134"/>
      <c r="AK6357" s="134"/>
      <c r="AL6357" s="134"/>
      <c r="AM6357" s="134"/>
      <c r="AN6357" s="134"/>
      <c r="AO6357" s="134"/>
      <c r="AP6357" s="134"/>
      <c r="AQ6357" s="134"/>
      <c r="AR6357" s="134"/>
      <c r="AS6357" s="134"/>
      <c r="AT6357" s="134"/>
      <c r="AU6357" s="134"/>
      <c r="AV6357" s="134"/>
      <c r="AW6357" s="134"/>
    </row>
    <row r="6358" spans="1:49">
      <c r="A6358" s="92" t="s">
        <v>797</v>
      </c>
      <c r="B6358" s="93" t="s">
        <v>1031</v>
      </c>
      <c r="C6358" s="93" t="s">
        <v>1673</v>
      </c>
      <c r="D6358" s="460"/>
      <c r="E6358" s="531"/>
      <c r="F6358" s="50"/>
      <c r="G6358" s="50"/>
      <c r="H6358" s="50"/>
      <c r="I6358" s="41" t="s">
        <v>751</v>
      </c>
      <c r="J6358" s="28"/>
      <c r="K6358" s="28"/>
      <c r="L6358" s="28"/>
      <c r="M6358" s="28"/>
      <c r="N6358" s="28"/>
      <c r="O6358" s="28"/>
      <c r="P6358" s="28"/>
      <c r="Q6358" s="28"/>
      <c r="R6358" s="28"/>
      <c r="S6358" s="28"/>
      <c r="T6358" s="28"/>
      <c r="U6358" s="28"/>
      <c r="V6358" s="28"/>
      <c r="W6358" s="28"/>
      <c r="X6358" s="28"/>
      <c r="Y6358" s="28"/>
      <c r="Z6358" s="28"/>
      <c r="AA6358" s="28"/>
      <c r="AB6358" s="28"/>
      <c r="AC6358" s="28"/>
      <c r="AD6358" s="28"/>
      <c r="AE6358" s="28"/>
      <c r="AF6358" s="28"/>
      <c r="AG6358" s="28"/>
      <c r="AH6358" s="28"/>
      <c r="AI6358" s="28"/>
      <c r="AJ6358" s="28"/>
      <c r="AK6358" s="28"/>
      <c r="AL6358" s="28"/>
      <c r="AM6358" s="28"/>
      <c r="AN6358" s="28"/>
      <c r="AO6358" s="28"/>
      <c r="AP6358" s="28"/>
      <c r="AQ6358" s="28"/>
      <c r="AR6358" s="28"/>
      <c r="AS6358" s="28"/>
      <c r="AT6358" s="28"/>
      <c r="AU6358" s="28"/>
      <c r="AV6358" s="28"/>
      <c r="AW6358" s="28"/>
    </row>
    <row r="6359" spans="1:49">
      <c r="A6359" s="48"/>
      <c r="B6359" s="260"/>
      <c r="C6359" s="260"/>
      <c r="D6359" s="369"/>
      <c r="E6359" s="531"/>
      <c r="F6359" s="50"/>
      <c r="G6359" s="50"/>
      <c r="H6359" s="50"/>
      <c r="I6359" s="109"/>
      <c r="J6359" s="28"/>
      <c r="K6359" s="28"/>
      <c r="L6359" s="28"/>
      <c r="M6359" s="28"/>
      <c r="N6359" s="28"/>
      <c r="O6359" s="28"/>
      <c r="P6359" s="28"/>
      <c r="Q6359" s="28"/>
      <c r="R6359" s="28"/>
      <c r="S6359" s="28"/>
      <c r="T6359" s="28"/>
      <c r="U6359" s="28"/>
      <c r="V6359" s="28"/>
      <c r="W6359" s="28"/>
      <c r="X6359" s="28"/>
      <c r="Y6359" s="28"/>
      <c r="Z6359" s="28"/>
      <c r="AA6359" s="28"/>
      <c r="AB6359" s="28"/>
      <c r="AC6359" s="28"/>
      <c r="AD6359" s="28"/>
      <c r="AE6359" s="28"/>
      <c r="AF6359" s="28"/>
      <c r="AG6359" s="28"/>
      <c r="AH6359" s="28"/>
      <c r="AI6359" s="28"/>
      <c r="AJ6359" s="28"/>
      <c r="AK6359" s="28"/>
      <c r="AL6359" s="28"/>
      <c r="AM6359" s="28"/>
      <c r="AN6359" s="28"/>
      <c r="AO6359" s="28"/>
      <c r="AP6359" s="28"/>
      <c r="AQ6359" s="28"/>
      <c r="AR6359" s="28"/>
      <c r="AS6359" s="28"/>
      <c r="AT6359" s="28"/>
      <c r="AU6359" s="28"/>
      <c r="AV6359" s="28"/>
      <c r="AW6359" s="28"/>
    </row>
    <row r="6360" spans="1:49">
      <c r="A6360" s="48"/>
      <c r="B6360" s="42"/>
      <c r="C6360" s="42"/>
      <c r="D6360" s="42"/>
      <c r="E6360" s="531"/>
      <c r="F6360" s="50"/>
      <c r="G6360" s="50"/>
      <c r="H6360" s="50"/>
      <c r="I6360" s="49" t="s">
        <v>1559</v>
      </c>
      <c r="J6360" s="12">
        <f>SUM(J6361,J6369,J6371)</f>
        <v>47000</v>
      </c>
      <c r="K6360" s="12">
        <f t="shared" ref="K6360:AT6360" si="1780">SUM(K6361,K6369,K6371)</f>
        <v>0</v>
      </c>
      <c r="L6360" s="12">
        <f t="shared" si="1780"/>
        <v>0</v>
      </c>
      <c r="M6360" s="12">
        <f t="shared" si="1780"/>
        <v>14000</v>
      </c>
      <c r="N6360" s="12">
        <f t="shared" si="1780"/>
        <v>13000</v>
      </c>
      <c r="O6360" s="12">
        <f t="shared" si="1780"/>
        <v>0</v>
      </c>
      <c r="P6360" s="12">
        <f t="shared" si="1780"/>
        <v>0</v>
      </c>
      <c r="Q6360" s="12">
        <f t="shared" si="1780"/>
        <v>12000</v>
      </c>
      <c r="R6360" s="12">
        <f t="shared" si="1780"/>
        <v>0</v>
      </c>
      <c r="S6360" s="12">
        <f t="shared" si="1780"/>
        <v>0</v>
      </c>
      <c r="T6360" s="12">
        <f t="shared" si="1780"/>
        <v>1800</v>
      </c>
      <c r="U6360" s="12">
        <v>40800</v>
      </c>
      <c r="V6360" s="12">
        <v>6200</v>
      </c>
      <c r="W6360" s="12">
        <f>SUM(W6361,W6369,W6371)</f>
        <v>1289</v>
      </c>
      <c r="X6360" s="12">
        <f t="shared" si="1780"/>
        <v>0</v>
      </c>
      <c r="Y6360" s="12">
        <f t="shared" si="1780"/>
        <v>0</v>
      </c>
      <c r="Z6360" s="12">
        <f t="shared" si="1780"/>
        <v>0</v>
      </c>
      <c r="AA6360" s="12">
        <f t="shared" si="1780"/>
        <v>1289</v>
      </c>
      <c r="AB6360" s="12">
        <f t="shared" si="1780"/>
        <v>0</v>
      </c>
      <c r="AC6360" s="12">
        <f t="shared" si="1780"/>
        <v>0</v>
      </c>
      <c r="AD6360" s="12">
        <f t="shared" si="1780"/>
        <v>0</v>
      </c>
      <c r="AE6360" s="12">
        <f t="shared" si="1780"/>
        <v>0</v>
      </c>
      <c r="AF6360" s="12">
        <f t="shared" si="1780"/>
        <v>0</v>
      </c>
      <c r="AG6360" s="12">
        <f t="shared" si="1780"/>
        <v>0</v>
      </c>
      <c r="AH6360" s="12">
        <v>1289</v>
      </c>
      <c r="AI6360" s="12">
        <v>0</v>
      </c>
      <c r="AJ6360" s="12">
        <f>SUM(AJ6361,AJ6369,AJ6371)</f>
        <v>0</v>
      </c>
      <c r="AK6360" s="12">
        <f t="shared" si="1780"/>
        <v>0</v>
      </c>
      <c r="AL6360" s="12">
        <f t="shared" si="1780"/>
        <v>0</v>
      </c>
      <c r="AM6360" s="12">
        <f t="shared" si="1780"/>
        <v>0</v>
      </c>
      <c r="AN6360" s="12">
        <f t="shared" si="1780"/>
        <v>0</v>
      </c>
      <c r="AO6360" s="12">
        <f t="shared" si="1780"/>
        <v>0</v>
      </c>
      <c r="AP6360" s="12">
        <f t="shared" si="1780"/>
        <v>0</v>
      </c>
      <c r="AQ6360" s="12">
        <f t="shared" si="1780"/>
        <v>0</v>
      </c>
      <c r="AR6360" s="12">
        <f t="shared" si="1780"/>
        <v>0</v>
      </c>
      <c r="AS6360" s="12">
        <f t="shared" si="1780"/>
        <v>0</v>
      </c>
      <c r="AT6360" s="12">
        <f t="shared" si="1780"/>
        <v>0</v>
      </c>
      <c r="AU6360" s="12">
        <v>0</v>
      </c>
      <c r="AV6360" s="12">
        <v>0</v>
      </c>
      <c r="AW6360" s="12">
        <f t="shared" ref="AW6360:AW6389" si="1781">U6360+AH6360+AU6360</f>
        <v>42089</v>
      </c>
    </row>
    <row r="6361" spans="1:49">
      <c r="A6361" s="44" t="s">
        <v>797</v>
      </c>
      <c r="B6361" s="45" t="s">
        <v>1031</v>
      </c>
      <c r="C6361" s="45" t="s">
        <v>1673</v>
      </c>
      <c r="D6361" s="452" t="s">
        <v>3018</v>
      </c>
      <c r="E6361" s="213" t="s">
        <v>771</v>
      </c>
      <c r="F6361" s="65"/>
      <c r="G6361" s="65"/>
      <c r="H6361" s="65"/>
      <c r="I6361" s="260" t="s">
        <v>1500</v>
      </c>
      <c r="J6361" s="9">
        <f>SUM(J6362:J6363)</f>
        <v>0</v>
      </c>
      <c r="K6361" s="9">
        <f t="shared" ref="K6361:AT6361" si="1782">SUM(K6362:K6363)</f>
        <v>0</v>
      </c>
      <c r="L6361" s="9">
        <f t="shared" si="1782"/>
        <v>0</v>
      </c>
      <c r="M6361" s="9">
        <f t="shared" si="1782"/>
        <v>0</v>
      </c>
      <c r="N6361" s="9">
        <f t="shared" si="1782"/>
        <v>0</v>
      </c>
      <c r="O6361" s="9">
        <f t="shared" si="1782"/>
        <v>0</v>
      </c>
      <c r="P6361" s="9">
        <f t="shared" si="1782"/>
        <v>0</v>
      </c>
      <c r="Q6361" s="9">
        <f t="shared" si="1782"/>
        <v>0</v>
      </c>
      <c r="R6361" s="9">
        <f t="shared" si="1782"/>
        <v>0</v>
      </c>
      <c r="S6361" s="9">
        <f t="shared" si="1782"/>
        <v>0</v>
      </c>
      <c r="T6361" s="9">
        <f t="shared" si="1782"/>
        <v>0</v>
      </c>
      <c r="U6361" s="9">
        <v>0</v>
      </c>
      <c r="V6361" s="9">
        <v>0</v>
      </c>
      <c r="W6361" s="9">
        <f>SUM(W6362:W6363)</f>
        <v>0</v>
      </c>
      <c r="X6361" s="9">
        <f t="shared" si="1782"/>
        <v>0</v>
      </c>
      <c r="Y6361" s="9">
        <f t="shared" si="1782"/>
        <v>0</v>
      </c>
      <c r="Z6361" s="9">
        <f t="shared" si="1782"/>
        <v>0</v>
      </c>
      <c r="AA6361" s="9">
        <f t="shared" si="1782"/>
        <v>0</v>
      </c>
      <c r="AB6361" s="9">
        <f t="shared" si="1782"/>
        <v>0</v>
      </c>
      <c r="AC6361" s="9">
        <f t="shared" si="1782"/>
        <v>0</v>
      </c>
      <c r="AD6361" s="9">
        <f t="shared" si="1782"/>
        <v>0</v>
      </c>
      <c r="AE6361" s="9">
        <f t="shared" si="1782"/>
        <v>0</v>
      </c>
      <c r="AF6361" s="9">
        <f t="shared" si="1782"/>
        <v>0</v>
      </c>
      <c r="AG6361" s="9">
        <f t="shared" si="1782"/>
        <v>0</v>
      </c>
      <c r="AH6361" s="9">
        <v>0</v>
      </c>
      <c r="AI6361" s="9">
        <v>0</v>
      </c>
      <c r="AJ6361" s="9">
        <f>SUM(AJ6362:AJ6363)</f>
        <v>0</v>
      </c>
      <c r="AK6361" s="9">
        <f t="shared" si="1782"/>
        <v>0</v>
      </c>
      <c r="AL6361" s="9">
        <f t="shared" si="1782"/>
        <v>0</v>
      </c>
      <c r="AM6361" s="9">
        <f t="shared" si="1782"/>
        <v>0</v>
      </c>
      <c r="AN6361" s="9">
        <f t="shared" si="1782"/>
        <v>0</v>
      </c>
      <c r="AO6361" s="9">
        <f t="shared" si="1782"/>
        <v>0</v>
      </c>
      <c r="AP6361" s="9">
        <f t="shared" si="1782"/>
        <v>0</v>
      </c>
      <c r="AQ6361" s="9">
        <f t="shared" si="1782"/>
        <v>0</v>
      </c>
      <c r="AR6361" s="9">
        <f t="shared" si="1782"/>
        <v>0</v>
      </c>
      <c r="AS6361" s="9">
        <f t="shared" si="1782"/>
        <v>0</v>
      </c>
      <c r="AT6361" s="9">
        <f t="shared" si="1782"/>
        <v>0</v>
      </c>
      <c r="AU6361" s="9">
        <v>0</v>
      </c>
      <c r="AV6361" s="9">
        <v>0</v>
      </c>
      <c r="AW6361" s="9">
        <f t="shared" si="1781"/>
        <v>0</v>
      </c>
    </row>
    <row r="6362" spans="1:49">
      <c r="A6362" s="44" t="s">
        <v>797</v>
      </c>
      <c r="B6362" s="45" t="s">
        <v>1031</v>
      </c>
      <c r="C6362" s="45" t="s">
        <v>1673</v>
      </c>
      <c r="D6362" s="452" t="s">
        <v>3018</v>
      </c>
      <c r="E6362" s="367" t="s">
        <v>834</v>
      </c>
      <c r="F6362" s="50"/>
      <c r="G6362" s="468" t="s">
        <v>3076</v>
      </c>
      <c r="H6362" s="50" t="s">
        <v>2334</v>
      </c>
      <c r="I6362" s="42" t="s">
        <v>1165</v>
      </c>
      <c r="U6362" s="15">
        <v>0</v>
      </c>
      <c r="V6362" s="15">
        <v>0</v>
      </c>
      <c r="AH6362" s="15">
        <v>0</v>
      </c>
      <c r="AI6362" s="15">
        <v>0</v>
      </c>
      <c r="AU6362" s="15">
        <v>0</v>
      </c>
      <c r="AV6362" s="15">
        <v>0</v>
      </c>
      <c r="AW6362" s="15">
        <f t="shared" si="1781"/>
        <v>0</v>
      </c>
    </row>
    <row r="6363" spans="1:49">
      <c r="A6363" s="44" t="s">
        <v>797</v>
      </c>
      <c r="B6363" s="45" t="s">
        <v>1031</v>
      </c>
      <c r="C6363" s="45" t="s">
        <v>1673</v>
      </c>
      <c r="D6363" s="452" t="s">
        <v>3018</v>
      </c>
      <c r="E6363" s="367" t="s">
        <v>772</v>
      </c>
      <c r="F6363" s="50"/>
      <c r="G6363" s="468" t="s">
        <v>3076</v>
      </c>
      <c r="H6363" s="50" t="s">
        <v>2334</v>
      </c>
      <c r="I6363" s="42" t="s">
        <v>1227</v>
      </c>
      <c r="J6363" s="15">
        <f>SUM(J6364:J6368)</f>
        <v>0</v>
      </c>
      <c r="K6363" s="15">
        <f t="shared" ref="K6363:AT6363" si="1783">SUM(K6364:K6368)</f>
        <v>0</v>
      </c>
      <c r="L6363" s="15">
        <f t="shared" si="1783"/>
        <v>0</v>
      </c>
      <c r="M6363" s="15">
        <f t="shared" si="1783"/>
        <v>0</v>
      </c>
      <c r="N6363" s="15">
        <f t="shared" si="1783"/>
        <v>0</v>
      </c>
      <c r="O6363" s="15">
        <f t="shared" si="1783"/>
        <v>0</v>
      </c>
      <c r="P6363" s="15">
        <f t="shared" si="1783"/>
        <v>0</v>
      </c>
      <c r="Q6363" s="15">
        <f t="shared" si="1783"/>
        <v>0</v>
      </c>
      <c r="R6363" s="15">
        <f t="shared" si="1783"/>
        <v>0</v>
      </c>
      <c r="S6363" s="15">
        <f t="shared" si="1783"/>
        <v>0</v>
      </c>
      <c r="T6363" s="15">
        <f t="shared" si="1783"/>
        <v>0</v>
      </c>
      <c r="U6363" s="15">
        <v>0</v>
      </c>
      <c r="V6363" s="15">
        <v>0</v>
      </c>
      <c r="W6363" s="15">
        <f>SUM(W6364:W6368)</f>
        <v>0</v>
      </c>
      <c r="X6363" s="15">
        <f t="shared" si="1783"/>
        <v>0</v>
      </c>
      <c r="Y6363" s="15">
        <f t="shared" si="1783"/>
        <v>0</v>
      </c>
      <c r="Z6363" s="15">
        <f t="shared" si="1783"/>
        <v>0</v>
      </c>
      <c r="AA6363" s="15">
        <f t="shared" si="1783"/>
        <v>0</v>
      </c>
      <c r="AB6363" s="15">
        <f t="shared" si="1783"/>
        <v>0</v>
      </c>
      <c r="AC6363" s="15">
        <f t="shared" si="1783"/>
        <v>0</v>
      </c>
      <c r="AD6363" s="15">
        <f t="shared" si="1783"/>
        <v>0</v>
      </c>
      <c r="AE6363" s="15">
        <f t="shared" si="1783"/>
        <v>0</v>
      </c>
      <c r="AF6363" s="15">
        <f t="shared" si="1783"/>
        <v>0</v>
      </c>
      <c r="AG6363" s="15">
        <f t="shared" si="1783"/>
        <v>0</v>
      </c>
      <c r="AH6363" s="15">
        <v>0</v>
      </c>
      <c r="AI6363" s="15">
        <v>0</v>
      </c>
      <c r="AJ6363" s="15">
        <f>SUM(AJ6364:AJ6368)</f>
        <v>0</v>
      </c>
      <c r="AK6363" s="15">
        <f t="shared" si="1783"/>
        <v>0</v>
      </c>
      <c r="AL6363" s="15">
        <f t="shared" si="1783"/>
        <v>0</v>
      </c>
      <c r="AM6363" s="15">
        <f t="shared" si="1783"/>
        <v>0</v>
      </c>
      <c r="AN6363" s="15">
        <f t="shared" si="1783"/>
        <v>0</v>
      </c>
      <c r="AO6363" s="15">
        <f t="shared" si="1783"/>
        <v>0</v>
      </c>
      <c r="AP6363" s="15">
        <f t="shared" si="1783"/>
        <v>0</v>
      </c>
      <c r="AQ6363" s="15">
        <f t="shared" si="1783"/>
        <v>0</v>
      </c>
      <c r="AR6363" s="15">
        <f t="shared" si="1783"/>
        <v>0</v>
      </c>
      <c r="AS6363" s="15">
        <f t="shared" si="1783"/>
        <v>0</v>
      </c>
      <c r="AT6363" s="15">
        <f t="shared" si="1783"/>
        <v>0</v>
      </c>
      <c r="AU6363" s="15">
        <v>0</v>
      </c>
      <c r="AV6363" s="15">
        <v>0</v>
      </c>
      <c r="AW6363" s="15">
        <f t="shared" si="1781"/>
        <v>0</v>
      </c>
    </row>
    <row r="6364" spans="1:49" s="144" customFormat="1">
      <c r="A6364" s="44" t="s">
        <v>797</v>
      </c>
      <c r="B6364" s="45" t="s">
        <v>1031</v>
      </c>
      <c r="C6364" s="45" t="s">
        <v>1673</v>
      </c>
      <c r="D6364" s="452" t="s">
        <v>3018</v>
      </c>
      <c r="E6364" s="140" t="s">
        <v>850</v>
      </c>
      <c r="F6364" s="141" t="s">
        <v>1824</v>
      </c>
      <c r="G6364" s="468" t="s">
        <v>3076</v>
      </c>
      <c r="H6364" s="50" t="s">
        <v>2334</v>
      </c>
      <c r="I6364" s="142" t="s">
        <v>1119</v>
      </c>
      <c r="J6364" s="15"/>
      <c r="K6364" s="15"/>
      <c r="L6364" s="15"/>
      <c r="M6364" s="15"/>
      <c r="N6364" s="15"/>
      <c r="O6364" s="15"/>
      <c r="P6364" s="15"/>
      <c r="Q6364" s="15"/>
      <c r="R6364" s="15"/>
      <c r="S6364" s="15"/>
      <c r="T6364" s="15"/>
      <c r="U6364" s="15">
        <v>0</v>
      </c>
      <c r="V6364" s="15">
        <v>0</v>
      </c>
      <c r="W6364" s="15"/>
      <c r="X6364" s="15"/>
      <c r="Y6364" s="15"/>
      <c r="Z6364" s="15"/>
      <c r="AA6364" s="15"/>
      <c r="AB6364" s="15"/>
      <c r="AC6364" s="15"/>
      <c r="AD6364" s="15"/>
      <c r="AE6364" s="15"/>
      <c r="AF6364" s="15"/>
      <c r="AG6364" s="15"/>
      <c r="AH6364" s="15">
        <v>0</v>
      </c>
      <c r="AI6364" s="15">
        <v>0</v>
      </c>
      <c r="AJ6364" s="15"/>
      <c r="AK6364" s="15"/>
      <c r="AL6364" s="15"/>
      <c r="AM6364" s="15"/>
      <c r="AN6364" s="15"/>
      <c r="AO6364" s="15"/>
      <c r="AP6364" s="15"/>
      <c r="AQ6364" s="15"/>
      <c r="AR6364" s="15"/>
      <c r="AS6364" s="15"/>
      <c r="AT6364" s="15"/>
      <c r="AU6364" s="15">
        <v>0</v>
      </c>
      <c r="AV6364" s="15">
        <v>0</v>
      </c>
      <c r="AW6364" s="15">
        <f t="shared" si="1781"/>
        <v>0</v>
      </c>
    </row>
    <row r="6365" spans="1:49" s="144" customFormat="1">
      <c r="A6365" s="44" t="s">
        <v>797</v>
      </c>
      <c r="B6365" s="45" t="s">
        <v>1031</v>
      </c>
      <c r="C6365" s="45" t="s">
        <v>1673</v>
      </c>
      <c r="D6365" s="452" t="s">
        <v>3018</v>
      </c>
      <c r="E6365" s="140" t="s">
        <v>851</v>
      </c>
      <c r="F6365" s="141" t="s">
        <v>1825</v>
      </c>
      <c r="G6365" s="468" t="s">
        <v>3076</v>
      </c>
      <c r="H6365" s="50" t="s">
        <v>2334</v>
      </c>
      <c r="I6365" s="142" t="s">
        <v>1290</v>
      </c>
      <c r="J6365" s="15"/>
      <c r="K6365" s="15"/>
      <c r="L6365" s="15"/>
      <c r="M6365" s="15"/>
      <c r="N6365" s="15"/>
      <c r="O6365" s="15"/>
      <c r="P6365" s="15"/>
      <c r="Q6365" s="15"/>
      <c r="R6365" s="15"/>
      <c r="S6365" s="15"/>
      <c r="T6365" s="15"/>
      <c r="U6365" s="15">
        <v>0</v>
      </c>
      <c r="V6365" s="15">
        <v>0</v>
      </c>
      <c r="W6365" s="15"/>
      <c r="X6365" s="15"/>
      <c r="Y6365" s="15"/>
      <c r="Z6365" s="15"/>
      <c r="AA6365" s="15"/>
      <c r="AB6365" s="15"/>
      <c r="AC6365" s="15"/>
      <c r="AD6365" s="15"/>
      <c r="AE6365" s="15"/>
      <c r="AF6365" s="15"/>
      <c r="AG6365" s="15"/>
      <c r="AH6365" s="15">
        <v>0</v>
      </c>
      <c r="AI6365" s="15">
        <v>0</v>
      </c>
      <c r="AJ6365" s="15"/>
      <c r="AK6365" s="15"/>
      <c r="AL6365" s="15"/>
      <c r="AM6365" s="15"/>
      <c r="AN6365" s="15"/>
      <c r="AO6365" s="15"/>
      <c r="AP6365" s="15"/>
      <c r="AQ6365" s="15"/>
      <c r="AR6365" s="15"/>
      <c r="AS6365" s="15"/>
      <c r="AT6365" s="15"/>
      <c r="AU6365" s="15">
        <v>0</v>
      </c>
      <c r="AV6365" s="15">
        <v>0</v>
      </c>
      <c r="AW6365" s="15">
        <f t="shared" si="1781"/>
        <v>0</v>
      </c>
    </row>
    <row r="6366" spans="1:49" s="144" customFormat="1">
      <c r="A6366" s="44" t="s">
        <v>797</v>
      </c>
      <c r="B6366" s="45" t="s">
        <v>1031</v>
      </c>
      <c r="C6366" s="45" t="s">
        <v>1673</v>
      </c>
      <c r="D6366" s="452" t="s">
        <v>3018</v>
      </c>
      <c r="E6366" s="140" t="s">
        <v>852</v>
      </c>
      <c r="F6366" s="141" t="s">
        <v>1826</v>
      </c>
      <c r="G6366" s="468" t="s">
        <v>3076</v>
      </c>
      <c r="H6366" s="50" t="s">
        <v>2334</v>
      </c>
      <c r="I6366" s="142" t="s">
        <v>1733</v>
      </c>
      <c r="J6366" s="15"/>
      <c r="K6366" s="15"/>
      <c r="L6366" s="15"/>
      <c r="M6366" s="15"/>
      <c r="N6366" s="15"/>
      <c r="O6366" s="15"/>
      <c r="P6366" s="15"/>
      <c r="Q6366" s="15"/>
      <c r="R6366" s="15"/>
      <c r="S6366" s="15"/>
      <c r="T6366" s="15"/>
      <c r="U6366" s="15">
        <v>0</v>
      </c>
      <c r="V6366" s="15">
        <v>0</v>
      </c>
      <c r="W6366" s="15"/>
      <c r="X6366" s="15"/>
      <c r="Y6366" s="15"/>
      <c r="Z6366" s="15"/>
      <c r="AA6366" s="15"/>
      <c r="AB6366" s="15"/>
      <c r="AC6366" s="15"/>
      <c r="AD6366" s="15"/>
      <c r="AE6366" s="15"/>
      <c r="AF6366" s="15"/>
      <c r="AG6366" s="15"/>
      <c r="AH6366" s="15">
        <v>0</v>
      </c>
      <c r="AI6366" s="15">
        <v>0</v>
      </c>
      <c r="AJ6366" s="15"/>
      <c r="AK6366" s="15"/>
      <c r="AL6366" s="15"/>
      <c r="AM6366" s="15"/>
      <c r="AN6366" s="15"/>
      <c r="AO6366" s="15"/>
      <c r="AP6366" s="15"/>
      <c r="AQ6366" s="15"/>
      <c r="AR6366" s="15"/>
      <c r="AS6366" s="15"/>
      <c r="AT6366" s="15"/>
      <c r="AU6366" s="15">
        <v>0</v>
      </c>
      <c r="AV6366" s="15">
        <v>0</v>
      </c>
      <c r="AW6366" s="15">
        <f t="shared" si="1781"/>
        <v>0</v>
      </c>
    </row>
    <row r="6367" spans="1:49" s="144" customFormat="1">
      <c r="A6367" s="44" t="s">
        <v>797</v>
      </c>
      <c r="B6367" s="45" t="s">
        <v>1031</v>
      </c>
      <c r="C6367" s="45" t="s">
        <v>1673</v>
      </c>
      <c r="D6367" s="452" t="s">
        <v>3018</v>
      </c>
      <c r="E6367" s="140" t="s">
        <v>853</v>
      </c>
      <c r="F6367" s="141" t="s">
        <v>1827</v>
      </c>
      <c r="G6367" s="468" t="s">
        <v>3076</v>
      </c>
      <c r="H6367" s="50" t="s">
        <v>2334</v>
      </c>
      <c r="I6367" s="142" t="s">
        <v>1734</v>
      </c>
      <c r="J6367" s="15"/>
      <c r="K6367" s="15"/>
      <c r="L6367" s="15"/>
      <c r="M6367" s="15"/>
      <c r="N6367" s="15"/>
      <c r="O6367" s="15"/>
      <c r="P6367" s="15"/>
      <c r="Q6367" s="15"/>
      <c r="R6367" s="15"/>
      <c r="S6367" s="15"/>
      <c r="T6367" s="15"/>
      <c r="U6367" s="15">
        <v>0</v>
      </c>
      <c r="V6367" s="15">
        <v>0</v>
      </c>
      <c r="W6367" s="15"/>
      <c r="X6367" s="15"/>
      <c r="Y6367" s="15"/>
      <c r="Z6367" s="15"/>
      <c r="AA6367" s="15"/>
      <c r="AB6367" s="15"/>
      <c r="AC6367" s="15"/>
      <c r="AD6367" s="15"/>
      <c r="AE6367" s="15"/>
      <c r="AF6367" s="15"/>
      <c r="AG6367" s="15"/>
      <c r="AH6367" s="15">
        <v>0</v>
      </c>
      <c r="AI6367" s="15">
        <v>0</v>
      </c>
      <c r="AJ6367" s="15"/>
      <c r="AK6367" s="15"/>
      <c r="AL6367" s="15"/>
      <c r="AM6367" s="15"/>
      <c r="AN6367" s="15"/>
      <c r="AO6367" s="15"/>
      <c r="AP6367" s="15"/>
      <c r="AQ6367" s="15"/>
      <c r="AR6367" s="15"/>
      <c r="AS6367" s="15"/>
      <c r="AT6367" s="15"/>
      <c r="AU6367" s="15">
        <v>0</v>
      </c>
      <c r="AV6367" s="15">
        <v>0</v>
      </c>
      <c r="AW6367" s="15">
        <f t="shared" si="1781"/>
        <v>0</v>
      </c>
    </row>
    <row r="6368" spans="1:49" s="144" customFormat="1">
      <c r="A6368" s="44" t="s">
        <v>797</v>
      </c>
      <c r="B6368" s="45" t="s">
        <v>1031</v>
      </c>
      <c r="C6368" s="45" t="s">
        <v>1673</v>
      </c>
      <c r="D6368" s="452" t="s">
        <v>3018</v>
      </c>
      <c r="E6368" s="140" t="s">
        <v>854</v>
      </c>
      <c r="F6368" s="141" t="s">
        <v>1828</v>
      </c>
      <c r="G6368" s="468" t="s">
        <v>3076</v>
      </c>
      <c r="H6368" s="50" t="s">
        <v>2334</v>
      </c>
      <c r="I6368" s="142" t="s">
        <v>1735</v>
      </c>
      <c r="J6368" s="15"/>
      <c r="K6368" s="15"/>
      <c r="L6368" s="15"/>
      <c r="M6368" s="15"/>
      <c r="N6368" s="15"/>
      <c r="O6368" s="15"/>
      <c r="P6368" s="15"/>
      <c r="Q6368" s="15"/>
      <c r="R6368" s="15"/>
      <c r="S6368" s="15"/>
      <c r="T6368" s="15"/>
      <c r="U6368" s="15">
        <v>0</v>
      </c>
      <c r="V6368" s="15">
        <v>0</v>
      </c>
      <c r="W6368" s="15"/>
      <c r="X6368" s="15"/>
      <c r="Y6368" s="15"/>
      <c r="Z6368" s="15"/>
      <c r="AA6368" s="15"/>
      <c r="AB6368" s="15"/>
      <c r="AC6368" s="15"/>
      <c r="AD6368" s="15"/>
      <c r="AE6368" s="15"/>
      <c r="AF6368" s="15"/>
      <c r="AG6368" s="15"/>
      <c r="AH6368" s="15">
        <v>0</v>
      </c>
      <c r="AI6368" s="15">
        <v>0</v>
      </c>
      <c r="AJ6368" s="15"/>
      <c r="AK6368" s="15"/>
      <c r="AL6368" s="15"/>
      <c r="AM6368" s="15"/>
      <c r="AN6368" s="15"/>
      <c r="AO6368" s="15"/>
      <c r="AP6368" s="15"/>
      <c r="AQ6368" s="15"/>
      <c r="AR6368" s="15"/>
      <c r="AS6368" s="15"/>
      <c r="AT6368" s="15"/>
      <c r="AU6368" s="15">
        <v>0</v>
      </c>
      <c r="AV6368" s="15">
        <v>0</v>
      </c>
      <c r="AW6368" s="15">
        <f t="shared" si="1781"/>
        <v>0</v>
      </c>
    </row>
    <row r="6369" spans="1:49">
      <c r="A6369" s="44" t="s">
        <v>797</v>
      </c>
      <c r="B6369" s="45" t="s">
        <v>1031</v>
      </c>
      <c r="C6369" s="45" t="s">
        <v>1673</v>
      </c>
      <c r="D6369" s="452" t="s">
        <v>3018</v>
      </c>
      <c r="E6369" s="213" t="s">
        <v>773</v>
      </c>
      <c r="F6369" s="65"/>
      <c r="G6369" s="65"/>
      <c r="H6369" s="65"/>
      <c r="I6369" s="260" t="s">
        <v>1362</v>
      </c>
      <c r="J6369" s="9">
        <f>SUM(J6370)</f>
        <v>0</v>
      </c>
      <c r="K6369" s="9">
        <f t="shared" ref="K6369:AT6369" si="1784">SUM(K6370)</f>
        <v>0</v>
      </c>
      <c r="L6369" s="9">
        <f t="shared" si="1784"/>
        <v>0</v>
      </c>
      <c r="M6369" s="9">
        <f t="shared" si="1784"/>
        <v>0</v>
      </c>
      <c r="N6369" s="9">
        <f t="shared" si="1784"/>
        <v>0</v>
      </c>
      <c r="O6369" s="9">
        <f t="shared" si="1784"/>
        <v>0</v>
      </c>
      <c r="P6369" s="9">
        <f t="shared" si="1784"/>
        <v>0</v>
      </c>
      <c r="Q6369" s="9">
        <f t="shared" si="1784"/>
        <v>0</v>
      </c>
      <c r="R6369" s="9">
        <f t="shared" si="1784"/>
        <v>0</v>
      </c>
      <c r="S6369" s="9">
        <f t="shared" si="1784"/>
        <v>0</v>
      </c>
      <c r="T6369" s="9">
        <f t="shared" si="1784"/>
        <v>0</v>
      </c>
      <c r="U6369" s="9">
        <v>0</v>
      </c>
      <c r="V6369" s="9">
        <v>0</v>
      </c>
      <c r="W6369" s="9">
        <f>SUM(W6370)</f>
        <v>0</v>
      </c>
      <c r="X6369" s="9">
        <f t="shared" si="1784"/>
        <v>0</v>
      </c>
      <c r="Y6369" s="9">
        <f t="shared" si="1784"/>
        <v>0</v>
      </c>
      <c r="Z6369" s="9">
        <f t="shared" si="1784"/>
        <v>0</v>
      </c>
      <c r="AA6369" s="9">
        <f t="shared" si="1784"/>
        <v>0</v>
      </c>
      <c r="AB6369" s="9">
        <f t="shared" si="1784"/>
        <v>0</v>
      </c>
      <c r="AC6369" s="9">
        <f t="shared" si="1784"/>
        <v>0</v>
      </c>
      <c r="AD6369" s="9">
        <f t="shared" si="1784"/>
        <v>0</v>
      </c>
      <c r="AE6369" s="9">
        <f t="shared" si="1784"/>
        <v>0</v>
      </c>
      <c r="AF6369" s="9">
        <f t="shared" si="1784"/>
        <v>0</v>
      </c>
      <c r="AG6369" s="9">
        <f t="shared" si="1784"/>
        <v>0</v>
      </c>
      <c r="AH6369" s="9">
        <v>0</v>
      </c>
      <c r="AI6369" s="9">
        <v>0</v>
      </c>
      <c r="AJ6369" s="9">
        <f>SUM(AJ6370)</f>
        <v>0</v>
      </c>
      <c r="AK6369" s="9">
        <f t="shared" si="1784"/>
        <v>0</v>
      </c>
      <c r="AL6369" s="9">
        <f t="shared" si="1784"/>
        <v>0</v>
      </c>
      <c r="AM6369" s="9">
        <f t="shared" si="1784"/>
        <v>0</v>
      </c>
      <c r="AN6369" s="9">
        <f t="shared" si="1784"/>
        <v>0</v>
      </c>
      <c r="AO6369" s="9">
        <f t="shared" si="1784"/>
        <v>0</v>
      </c>
      <c r="AP6369" s="9">
        <f t="shared" si="1784"/>
        <v>0</v>
      </c>
      <c r="AQ6369" s="9">
        <f t="shared" si="1784"/>
        <v>0</v>
      </c>
      <c r="AR6369" s="9">
        <f t="shared" si="1784"/>
        <v>0</v>
      </c>
      <c r="AS6369" s="9">
        <f t="shared" si="1784"/>
        <v>0</v>
      </c>
      <c r="AT6369" s="9">
        <f t="shared" si="1784"/>
        <v>0</v>
      </c>
      <c r="AU6369" s="9">
        <v>0</v>
      </c>
      <c r="AV6369" s="9">
        <v>0</v>
      </c>
      <c r="AW6369" s="9">
        <f t="shared" si="1781"/>
        <v>0</v>
      </c>
    </row>
    <row r="6370" spans="1:49">
      <c r="A6370" s="44" t="s">
        <v>797</v>
      </c>
      <c r="B6370" s="45" t="s">
        <v>1031</v>
      </c>
      <c r="C6370" s="45" t="s">
        <v>1673</v>
      </c>
      <c r="D6370" s="452" t="s">
        <v>3018</v>
      </c>
      <c r="E6370" s="367" t="s">
        <v>785</v>
      </c>
      <c r="F6370" s="50"/>
      <c r="G6370" s="468" t="s">
        <v>3076</v>
      </c>
      <c r="H6370" s="50" t="s">
        <v>2334</v>
      </c>
      <c r="I6370" s="42" t="s">
        <v>1363</v>
      </c>
      <c r="U6370" s="15">
        <v>0</v>
      </c>
      <c r="V6370" s="15">
        <v>0</v>
      </c>
      <c r="AH6370" s="15">
        <v>0</v>
      </c>
      <c r="AI6370" s="15">
        <v>0</v>
      </c>
      <c r="AU6370" s="15">
        <v>0</v>
      </c>
      <c r="AV6370" s="15">
        <v>0</v>
      </c>
      <c r="AW6370" s="15">
        <f t="shared" si="1781"/>
        <v>0</v>
      </c>
    </row>
    <row r="6371" spans="1:49">
      <c r="A6371" s="44" t="s">
        <v>797</v>
      </c>
      <c r="B6371" s="45" t="s">
        <v>1031</v>
      </c>
      <c r="C6371" s="45" t="s">
        <v>1673</v>
      </c>
      <c r="D6371" s="452" t="s">
        <v>3018</v>
      </c>
      <c r="E6371" s="213" t="s">
        <v>1364</v>
      </c>
      <c r="F6371" s="65"/>
      <c r="G6371" s="65"/>
      <c r="H6371" s="65"/>
      <c r="I6371" s="260" t="s">
        <v>2104</v>
      </c>
      <c r="J6371" s="9">
        <f>SUM(J6372:J6381)</f>
        <v>47000</v>
      </c>
      <c r="K6371" s="9">
        <f t="shared" ref="K6371:AT6371" si="1785">SUM(K6372:K6381)</f>
        <v>0</v>
      </c>
      <c r="L6371" s="9">
        <f t="shared" si="1785"/>
        <v>0</v>
      </c>
      <c r="M6371" s="9">
        <f t="shared" si="1785"/>
        <v>14000</v>
      </c>
      <c r="N6371" s="9">
        <f t="shared" si="1785"/>
        <v>13000</v>
      </c>
      <c r="O6371" s="9">
        <f t="shared" si="1785"/>
        <v>0</v>
      </c>
      <c r="P6371" s="9">
        <f t="shared" si="1785"/>
        <v>0</v>
      </c>
      <c r="Q6371" s="9">
        <f t="shared" si="1785"/>
        <v>12000</v>
      </c>
      <c r="R6371" s="9">
        <f t="shared" si="1785"/>
        <v>0</v>
      </c>
      <c r="S6371" s="9">
        <f t="shared" si="1785"/>
        <v>0</v>
      </c>
      <c r="T6371" s="9">
        <f t="shared" si="1785"/>
        <v>1800</v>
      </c>
      <c r="U6371" s="9">
        <v>40800</v>
      </c>
      <c r="V6371" s="9">
        <v>6200</v>
      </c>
      <c r="W6371" s="9">
        <f>SUM(W6372:W6381)</f>
        <v>1289</v>
      </c>
      <c r="X6371" s="9">
        <f t="shared" si="1785"/>
        <v>0</v>
      </c>
      <c r="Y6371" s="9">
        <f t="shared" si="1785"/>
        <v>0</v>
      </c>
      <c r="Z6371" s="9">
        <f t="shared" si="1785"/>
        <v>0</v>
      </c>
      <c r="AA6371" s="9">
        <f t="shared" si="1785"/>
        <v>1289</v>
      </c>
      <c r="AB6371" s="9">
        <f t="shared" si="1785"/>
        <v>0</v>
      </c>
      <c r="AC6371" s="9">
        <f t="shared" si="1785"/>
        <v>0</v>
      </c>
      <c r="AD6371" s="9">
        <f t="shared" si="1785"/>
        <v>0</v>
      </c>
      <c r="AE6371" s="9">
        <f t="shared" si="1785"/>
        <v>0</v>
      </c>
      <c r="AF6371" s="9">
        <f t="shared" si="1785"/>
        <v>0</v>
      </c>
      <c r="AG6371" s="9">
        <f t="shared" si="1785"/>
        <v>0</v>
      </c>
      <c r="AH6371" s="9">
        <v>1289</v>
      </c>
      <c r="AI6371" s="9">
        <v>0</v>
      </c>
      <c r="AJ6371" s="9">
        <f>SUM(AJ6372:AJ6381)</f>
        <v>0</v>
      </c>
      <c r="AK6371" s="9">
        <f t="shared" si="1785"/>
        <v>0</v>
      </c>
      <c r="AL6371" s="9">
        <f t="shared" si="1785"/>
        <v>0</v>
      </c>
      <c r="AM6371" s="9">
        <f t="shared" si="1785"/>
        <v>0</v>
      </c>
      <c r="AN6371" s="9">
        <f t="shared" si="1785"/>
        <v>0</v>
      </c>
      <c r="AO6371" s="9">
        <f t="shared" si="1785"/>
        <v>0</v>
      </c>
      <c r="AP6371" s="9">
        <f t="shared" si="1785"/>
        <v>0</v>
      </c>
      <c r="AQ6371" s="9">
        <f t="shared" si="1785"/>
        <v>0</v>
      </c>
      <c r="AR6371" s="9">
        <f t="shared" si="1785"/>
        <v>0</v>
      </c>
      <c r="AS6371" s="9">
        <f t="shared" si="1785"/>
        <v>0</v>
      </c>
      <c r="AT6371" s="9">
        <f t="shared" si="1785"/>
        <v>0</v>
      </c>
      <c r="AU6371" s="9">
        <v>0</v>
      </c>
      <c r="AV6371" s="9">
        <v>0</v>
      </c>
      <c r="AW6371" s="9">
        <f t="shared" si="1781"/>
        <v>42089</v>
      </c>
    </row>
    <row r="6372" spans="1:49">
      <c r="A6372" s="44" t="s">
        <v>797</v>
      </c>
      <c r="B6372" s="45" t="s">
        <v>1031</v>
      </c>
      <c r="C6372" s="45" t="s">
        <v>1673</v>
      </c>
      <c r="D6372" s="452" t="s">
        <v>3018</v>
      </c>
      <c r="E6372" s="367" t="s">
        <v>786</v>
      </c>
      <c r="F6372" s="50"/>
      <c r="G6372" s="468" t="s">
        <v>3076</v>
      </c>
      <c r="H6372" s="50" t="s">
        <v>2334</v>
      </c>
      <c r="I6372" s="42" t="s">
        <v>1191</v>
      </c>
      <c r="J6372" s="15">
        <v>3000</v>
      </c>
      <c r="M6372" s="15">
        <v>2000</v>
      </c>
      <c r="N6372" s="15">
        <v>1000</v>
      </c>
      <c r="U6372" s="15">
        <v>3000</v>
      </c>
      <c r="V6372" s="15">
        <v>0</v>
      </c>
      <c r="W6372" s="15">
        <v>680</v>
      </c>
      <c r="AA6372" s="15">
        <v>680</v>
      </c>
      <c r="AH6372" s="15">
        <v>680</v>
      </c>
      <c r="AI6372" s="15">
        <v>0</v>
      </c>
      <c r="AU6372" s="15">
        <v>0</v>
      </c>
      <c r="AV6372" s="15">
        <v>0</v>
      </c>
      <c r="AW6372" s="15">
        <f t="shared" si="1781"/>
        <v>3680</v>
      </c>
    </row>
    <row r="6373" spans="1:49">
      <c r="A6373" s="44" t="s">
        <v>797</v>
      </c>
      <c r="B6373" s="45" t="s">
        <v>1031</v>
      </c>
      <c r="C6373" s="45" t="s">
        <v>1673</v>
      </c>
      <c r="D6373" s="452" t="s">
        <v>3018</v>
      </c>
      <c r="E6373" s="367" t="s">
        <v>1528</v>
      </c>
      <c r="F6373" s="50"/>
      <c r="G6373" s="468" t="s">
        <v>3076</v>
      </c>
      <c r="H6373" s="50" t="s">
        <v>2334</v>
      </c>
      <c r="I6373" s="42" t="s">
        <v>989</v>
      </c>
      <c r="U6373" s="15">
        <v>0</v>
      </c>
      <c r="V6373" s="15">
        <v>0</v>
      </c>
      <c r="AH6373" s="15">
        <v>0</v>
      </c>
      <c r="AI6373" s="15">
        <v>0</v>
      </c>
      <c r="AU6373" s="15">
        <v>0</v>
      </c>
      <c r="AV6373" s="15">
        <v>0</v>
      </c>
      <c r="AW6373" s="15">
        <f t="shared" si="1781"/>
        <v>0</v>
      </c>
    </row>
    <row r="6374" spans="1:49">
      <c r="A6374" s="44" t="s">
        <v>797</v>
      </c>
      <c r="B6374" s="45" t="s">
        <v>1031</v>
      </c>
      <c r="C6374" s="45" t="s">
        <v>1673</v>
      </c>
      <c r="D6374" s="452" t="s">
        <v>3018</v>
      </c>
      <c r="E6374" s="367" t="s">
        <v>1679</v>
      </c>
      <c r="F6374" s="50"/>
      <c r="G6374" s="468" t="s">
        <v>3076</v>
      </c>
      <c r="H6374" s="50" t="s">
        <v>2334</v>
      </c>
      <c r="I6374" s="42" t="s">
        <v>1048</v>
      </c>
      <c r="U6374" s="15">
        <v>0</v>
      </c>
      <c r="V6374" s="15">
        <v>0</v>
      </c>
      <c r="AH6374" s="15">
        <v>0</v>
      </c>
      <c r="AI6374" s="15">
        <v>0</v>
      </c>
      <c r="AU6374" s="15">
        <v>0</v>
      </c>
      <c r="AV6374" s="15">
        <v>0</v>
      </c>
      <c r="AW6374" s="15">
        <f t="shared" si="1781"/>
        <v>0</v>
      </c>
    </row>
    <row r="6375" spans="1:49">
      <c r="A6375" s="44" t="s">
        <v>797</v>
      </c>
      <c r="B6375" s="45" t="s">
        <v>1031</v>
      </c>
      <c r="C6375" s="45" t="s">
        <v>1673</v>
      </c>
      <c r="D6375" s="452" t="s">
        <v>3018</v>
      </c>
      <c r="E6375" s="367" t="s">
        <v>787</v>
      </c>
      <c r="F6375" s="50"/>
      <c r="G6375" s="468" t="s">
        <v>3076</v>
      </c>
      <c r="H6375" s="50" t="s">
        <v>2334</v>
      </c>
      <c r="I6375" s="42" t="s">
        <v>2078</v>
      </c>
      <c r="J6375" s="15">
        <v>4000</v>
      </c>
      <c r="N6375" s="15">
        <v>4000</v>
      </c>
      <c r="U6375" s="15">
        <v>4000</v>
      </c>
      <c r="V6375" s="15">
        <v>0</v>
      </c>
      <c r="W6375" s="15">
        <v>609</v>
      </c>
      <c r="AA6375" s="15">
        <v>609</v>
      </c>
      <c r="AH6375" s="15">
        <v>609</v>
      </c>
      <c r="AI6375" s="15">
        <v>0</v>
      </c>
      <c r="AU6375" s="15">
        <v>0</v>
      </c>
      <c r="AV6375" s="15">
        <v>0</v>
      </c>
      <c r="AW6375" s="15">
        <f t="shared" si="1781"/>
        <v>4609</v>
      </c>
    </row>
    <row r="6376" spans="1:49">
      <c r="A6376" s="44" t="s">
        <v>797</v>
      </c>
      <c r="B6376" s="45" t="s">
        <v>1031</v>
      </c>
      <c r="C6376" s="45" t="s">
        <v>1673</v>
      </c>
      <c r="D6376" s="452" t="s">
        <v>3018</v>
      </c>
      <c r="E6376" s="367" t="s">
        <v>1116</v>
      </c>
      <c r="F6376" s="50"/>
      <c r="G6376" s="468" t="s">
        <v>3076</v>
      </c>
      <c r="H6376" s="50" t="s">
        <v>2334</v>
      </c>
      <c r="I6376" s="42" t="s">
        <v>1487</v>
      </c>
      <c r="J6376" s="15">
        <v>3000</v>
      </c>
      <c r="M6376" s="15">
        <v>2000</v>
      </c>
      <c r="U6376" s="15">
        <v>2000</v>
      </c>
      <c r="V6376" s="15">
        <v>1000</v>
      </c>
      <c r="AH6376" s="15">
        <v>0</v>
      </c>
      <c r="AI6376" s="15">
        <v>0</v>
      </c>
      <c r="AU6376" s="15">
        <v>0</v>
      </c>
      <c r="AV6376" s="15">
        <v>0</v>
      </c>
      <c r="AW6376" s="15">
        <f t="shared" si="1781"/>
        <v>2000</v>
      </c>
    </row>
    <row r="6377" spans="1:49">
      <c r="A6377" s="44" t="s">
        <v>797</v>
      </c>
      <c r="B6377" s="45" t="s">
        <v>1031</v>
      </c>
      <c r="C6377" s="45" t="s">
        <v>1673</v>
      </c>
      <c r="D6377" s="452" t="s">
        <v>3018</v>
      </c>
      <c r="E6377" s="367" t="s">
        <v>1703</v>
      </c>
      <c r="F6377" s="50"/>
      <c r="G6377" s="468" t="s">
        <v>3076</v>
      </c>
      <c r="H6377" s="50" t="s">
        <v>2334</v>
      </c>
      <c r="I6377" s="42" t="s">
        <v>1047</v>
      </c>
      <c r="U6377" s="15">
        <v>0</v>
      </c>
      <c r="V6377" s="15">
        <v>0</v>
      </c>
      <c r="AH6377" s="15">
        <v>0</v>
      </c>
      <c r="AI6377" s="15">
        <v>0</v>
      </c>
      <c r="AU6377" s="15">
        <v>0</v>
      </c>
      <c r="AV6377" s="15">
        <v>0</v>
      </c>
      <c r="AW6377" s="15">
        <f t="shared" si="1781"/>
        <v>0</v>
      </c>
    </row>
    <row r="6378" spans="1:49">
      <c r="A6378" s="44" t="s">
        <v>797</v>
      </c>
      <c r="B6378" s="45" t="s">
        <v>1031</v>
      </c>
      <c r="C6378" s="45" t="s">
        <v>1673</v>
      </c>
      <c r="D6378" s="452" t="s">
        <v>3018</v>
      </c>
      <c r="E6378" s="367" t="s">
        <v>826</v>
      </c>
      <c r="F6378" s="50"/>
      <c r="G6378" s="468" t="s">
        <v>3076</v>
      </c>
      <c r="H6378" s="50" t="s">
        <v>2334</v>
      </c>
      <c r="I6378" s="42" t="s">
        <v>935</v>
      </c>
      <c r="U6378" s="15">
        <v>0</v>
      </c>
      <c r="V6378" s="15">
        <v>0</v>
      </c>
      <c r="AH6378" s="15">
        <v>0</v>
      </c>
      <c r="AI6378" s="15">
        <v>0</v>
      </c>
      <c r="AU6378" s="15">
        <v>0</v>
      </c>
      <c r="AV6378" s="15">
        <v>0</v>
      </c>
      <c r="AW6378" s="15">
        <f t="shared" si="1781"/>
        <v>0</v>
      </c>
    </row>
    <row r="6379" spans="1:49">
      <c r="A6379" s="44" t="s">
        <v>797</v>
      </c>
      <c r="B6379" s="45" t="s">
        <v>1031</v>
      </c>
      <c r="C6379" s="45" t="s">
        <v>1673</v>
      </c>
      <c r="D6379" s="452" t="s">
        <v>3018</v>
      </c>
      <c r="E6379" s="367" t="s">
        <v>1115</v>
      </c>
      <c r="F6379" s="50"/>
      <c r="G6379" s="468" t="s">
        <v>3076</v>
      </c>
      <c r="H6379" s="50" t="s">
        <v>2334</v>
      </c>
      <c r="I6379" s="42" t="s">
        <v>990</v>
      </c>
      <c r="U6379" s="15">
        <v>0</v>
      </c>
      <c r="V6379" s="15">
        <v>0</v>
      </c>
      <c r="AH6379" s="15">
        <v>0</v>
      </c>
      <c r="AI6379" s="15">
        <v>0</v>
      </c>
      <c r="AU6379" s="15">
        <v>0</v>
      </c>
      <c r="AV6379" s="15">
        <v>0</v>
      </c>
      <c r="AW6379" s="15">
        <f t="shared" si="1781"/>
        <v>0</v>
      </c>
    </row>
    <row r="6380" spans="1:49">
      <c r="A6380" s="44" t="s">
        <v>797</v>
      </c>
      <c r="B6380" s="45" t="s">
        <v>1031</v>
      </c>
      <c r="C6380" s="45" t="s">
        <v>1673</v>
      </c>
      <c r="D6380" s="452" t="s">
        <v>3018</v>
      </c>
      <c r="E6380" s="367" t="s">
        <v>1677</v>
      </c>
      <c r="F6380" s="50"/>
      <c r="G6380" s="468" t="s">
        <v>3076</v>
      </c>
      <c r="H6380" s="50" t="s">
        <v>2334</v>
      </c>
      <c r="I6380" s="42" t="s">
        <v>1688</v>
      </c>
      <c r="J6380" s="15">
        <v>37000</v>
      </c>
      <c r="M6380" s="15">
        <v>10000</v>
      </c>
      <c r="N6380" s="15">
        <v>8000</v>
      </c>
      <c r="Q6380" s="15">
        <v>12000</v>
      </c>
      <c r="T6380" s="15">
        <v>1800</v>
      </c>
      <c r="U6380" s="15">
        <v>31800</v>
      </c>
      <c r="V6380" s="15">
        <v>5200</v>
      </c>
      <c r="AH6380" s="15">
        <v>0</v>
      </c>
      <c r="AI6380" s="15">
        <v>0</v>
      </c>
      <c r="AU6380" s="15">
        <v>0</v>
      </c>
      <c r="AV6380" s="15">
        <v>0</v>
      </c>
      <c r="AW6380" s="15">
        <f t="shared" si="1781"/>
        <v>31800</v>
      </c>
    </row>
    <row r="6381" spans="1:49">
      <c r="A6381" s="44" t="s">
        <v>797</v>
      </c>
      <c r="B6381" s="45" t="s">
        <v>1031</v>
      </c>
      <c r="C6381" s="45" t="s">
        <v>1673</v>
      </c>
      <c r="D6381" s="452" t="s">
        <v>3018</v>
      </c>
      <c r="E6381" s="367" t="s">
        <v>1677</v>
      </c>
      <c r="F6381" s="50" t="s">
        <v>1829</v>
      </c>
      <c r="G6381" s="468" t="s">
        <v>3076</v>
      </c>
      <c r="H6381" s="50" t="s">
        <v>2334</v>
      </c>
      <c r="I6381" s="42" t="s">
        <v>25</v>
      </c>
      <c r="U6381" s="15">
        <v>0</v>
      </c>
      <c r="V6381" s="15">
        <v>0</v>
      </c>
      <c r="AH6381" s="15">
        <v>0</v>
      </c>
      <c r="AI6381" s="15">
        <v>0</v>
      </c>
      <c r="AU6381" s="15">
        <v>0</v>
      </c>
      <c r="AV6381" s="15">
        <v>0</v>
      </c>
      <c r="AW6381" s="15">
        <f t="shared" si="1781"/>
        <v>0</v>
      </c>
    </row>
    <row r="6382" spans="1:49" s="52" customFormat="1">
      <c r="A6382" s="41"/>
      <c r="B6382" s="346"/>
      <c r="C6382" s="346"/>
      <c r="D6382" s="369"/>
      <c r="E6382" s="213"/>
      <c r="F6382" s="65"/>
      <c r="G6382" s="65"/>
      <c r="H6382" s="65"/>
      <c r="I6382" s="49" t="s">
        <v>3</v>
      </c>
      <c r="J6382" s="6">
        <f>SUM(J6383)</f>
        <v>0</v>
      </c>
      <c r="K6382" s="6">
        <f t="shared" ref="K6382:AT6383" si="1786">SUM(K6383)</f>
        <v>0</v>
      </c>
      <c r="L6382" s="6">
        <f t="shared" si="1786"/>
        <v>0</v>
      </c>
      <c r="M6382" s="6">
        <f t="shared" si="1786"/>
        <v>0</v>
      </c>
      <c r="N6382" s="6">
        <f t="shared" si="1786"/>
        <v>0</v>
      </c>
      <c r="O6382" s="6">
        <f t="shared" si="1786"/>
        <v>0</v>
      </c>
      <c r="P6382" s="6">
        <f t="shared" si="1786"/>
        <v>0</v>
      </c>
      <c r="Q6382" s="6">
        <f t="shared" si="1786"/>
        <v>0</v>
      </c>
      <c r="R6382" s="6">
        <f t="shared" si="1786"/>
        <v>0</v>
      </c>
      <c r="S6382" s="6">
        <f t="shared" si="1786"/>
        <v>0</v>
      </c>
      <c r="T6382" s="6">
        <f t="shared" si="1786"/>
        <v>0</v>
      </c>
      <c r="U6382" s="6">
        <v>0</v>
      </c>
      <c r="V6382" s="6">
        <v>0</v>
      </c>
      <c r="W6382" s="6">
        <f>SUM(W6383)</f>
        <v>0</v>
      </c>
      <c r="X6382" s="6">
        <f t="shared" si="1786"/>
        <v>0</v>
      </c>
      <c r="Y6382" s="6">
        <f t="shared" si="1786"/>
        <v>0</v>
      </c>
      <c r="Z6382" s="6">
        <f t="shared" si="1786"/>
        <v>0</v>
      </c>
      <c r="AA6382" s="6">
        <f t="shared" si="1786"/>
        <v>0</v>
      </c>
      <c r="AB6382" s="6">
        <f t="shared" si="1786"/>
        <v>0</v>
      </c>
      <c r="AC6382" s="6">
        <f t="shared" si="1786"/>
        <v>0</v>
      </c>
      <c r="AD6382" s="6">
        <f t="shared" si="1786"/>
        <v>0</v>
      </c>
      <c r="AE6382" s="6">
        <f t="shared" si="1786"/>
        <v>0</v>
      </c>
      <c r="AF6382" s="6">
        <f t="shared" si="1786"/>
        <v>0</v>
      </c>
      <c r="AG6382" s="6">
        <f t="shared" si="1786"/>
        <v>0</v>
      </c>
      <c r="AH6382" s="6">
        <v>0</v>
      </c>
      <c r="AI6382" s="6">
        <v>0</v>
      </c>
      <c r="AJ6382" s="6">
        <f>SUM(AJ6383)</f>
        <v>0</v>
      </c>
      <c r="AK6382" s="6">
        <f t="shared" si="1786"/>
        <v>0</v>
      </c>
      <c r="AL6382" s="6">
        <f t="shared" si="1786"/>
        <v>0</v>
      </c>
      <c r="AM6382" s="6">
        <f t="shared" si="1786"/>
        <v>0</v>
      </c>
      <c r="AN6382" s="6">
        <f t="shared" si="1786"/>
        <v>0</v>
      </c>
      <c r="AO6382" s="6">
        <f t="shared" si="1786"/>
        <v>0</v>
      </c>
      <c r="AP6382" s="6">
        <f t="shared" si="1786"/>
        <v>0</v>
      </c>
      <c r="AQ6382" s="6">
        <f t="shared" si="1786"/>
        <v>0</v>
      </c>
      <c r="AR6382" s="6">
        <f t="shared" si="1786"/>
        <v>0</v>
      </c>
      <c r="AS6382" s="6">
        <f t="shared" si="1786"/>
        <v>0</v>
      </c>
      <c r="AT6382" s="6">
        <f t="shared" si="1786"/>
        <v>0</v>
      </c>
      <c r="AU6382" s="6">
        <v>0</v>
      </c>
      <c r="AV6382" s="6">
        <v>0</v>
      </c>
      <c r="AW6382" s="6">
        <f t="shared" si="1781"/>
        <v>0</v>
      </c>
    </row>
    <row r="6383" spans="1:49" s="52" customFormat="1">
      <c r="A6383" s="44" t="s">
        <v>797</v>
      </c>
      <c r="B6383" s="45" t="s">
        <v>1031</v>
      </c>
      <c r="C6383" s="45" t="s">
        <v>1673</v>
      </c>
      <c r="D6383" s="452" t="s">
        <v>3018</v>
      </c>
      <c r="E6383" s="213" t="s">
        <v>833</v>
      </c>
      <c r="F6383" s="65"/>
      <c r="G6383" s="65"/>
      <c r="H6383" s="65"/>
      <c r="I6383" s="53" t="s">
        <v>1</v>
      </c>
      <c r="J6383" s="200">
        <f>SUM(J6384)</f>
        <v>0</v>
      </c>
      <c r="K6383" s="200">
        <f t="shared" si="1786"/>
        <v>0</v>
      </c>
      <c r="L6383" s="200">
        <f t="shared" si="1786"/>
        <v>0</v>
      </c>
      <c r="M6383" s="200">
        <f t="shared" si="1786"/>
        <v>0</v>
      </c>
      <c r="N6383" s="200">
        <f t="shared" si="1786"/>
        <v>0</v>
      </c>
      <c r="O6383" s="200">
        <f t="shared" si="1786"/>
        <v>0</v>
      </c>
      <c r="P6383" s="200">
        <f t="shared" si="1786"/>
        <v>0</v>
      </c>
      <c r="Q6383" s="200">
        <f t="shared" si="1786"/>
        <v>0</v>
      </c>
      <c r="R6383" s="200">
        <f t="shared" si="1786"/>
        <v>0</v>
      </c>
      <c r="S6383" s="200">
        <f t="shared" si="1786"/>
        <v>0</v>
      </c>
      <c r="T6383" s="200">
        <f t="shared" si="1786"/>
        <v>0</v>
      </c>
      <c r="U6383" s="200">
        <v>0</v>
      </c>
      <c r="V6383" s="200">
        <v>0</v>
      </c>
      <c r="W6383" s="200">
        <f>SUM(W6384)</f>
        <v>0</v>
      </c>
      <c r="X6383" s="200">
        <f t="shared" si="1786"/>
        <v>0</v>
      </c>
      <c r="Y6383" s="200">
        <f t="shared" si="1786"/>
        <v>0</v>
      </c>
      <c r="Z6383" s="200">
        <f t="shared" si="1786"/>
        <v>0</v>
      </c>
      <c r="AA6383" s="200">
        <f t="shared" si="1786"/>
        <v>0</v>
      </c>
      <c r="AB6383" s="200">
        <f t="shared" si="1786"/>
        <v>0</v>
      </c>
      <c r="AC6383" s="200">
        <f t="shared" si="1786"/>
        <v>0</v>
      </c>
      <c r="AD6383" s="200">
        <f t="shared" si="1786"/>
        <v>0</v>
      </c>
      <c r="AE6383" s="200">
        <f t="shared" si="1786"/>
        <v>0</v>
      </c>
      <c r="AF6383" s="200">
        <f t="shared" si="1786"/>
        <v>0</v>
      </c>
      <c r="AG6383" s="200">
        <f t="shared" si="1786"/>
        <v>0</v>
      </c>
      <c r="AH6383" s="200">
        <v>0</v>
      </c>
      <c r="AI6383" s="200">
        <v>0</v>
      </c>
      <c r="AJ6383" s="200">
        <f>SUM(AJ6384)</f>
        <v>0</v>
      </c>
      <c r="AK6383" s="200">
        <f t="shared" si="1786"/>
        <v>0</v>
      </c>
      <c r="AL6383" s="200">
        <f t="shared" si="1786"/>
        <v>0</v>
      </c>
      <c r="AM6383" s="200">
        <f t="shared" si="1786"/>
        <v>0</v>
      </c>
      <c r="AN6383" s="200">
        <f t="shared" si="1786"/>
        <v>0</v>
      </c>
      <c r="AO6383" s="200">
        <f t="shared" si="1786"/>
        <v>0</v>
      </c>
      <c r="AP6383" s="200">
        <f t="shared" si="1786"/>
        <v>0</v>
      </c>
      <c r="AQ6383" s="200">
        <f t="shared" si="1786"/>
        <v>0</v>
      </c>
      <c r="AR6383" s="200">
        <f t="shared" si="1786"/>
        <v>0</v>
      </c>
      <c r="AS6383" s="200">
        <f t="shared" si="1786"/>
        <v>0</v>
      </c>
      <c r="AT6383" s="200">
        <f t="shared" si="1786"/>
        <v>0</v>
      </c>
      <c r="AU6383" s="200">
        <v>0</v>
      </c>
      <c r="AV6383" s="200">
        <v>0</v>
      </c>
      <c r="AW6383" s="200">
        <f t="shared" si="1781"/>
        <v>0</v>
      </c>
    </row>
    <row r="6384" spans="1:49" s="59" customFormat="1">
      <c r="A6384" s="44" t="s">
        <v>797</v>
      </c>
      <c r="B6384" s="45" t="s">
        <v>1031</v>
      </c>
      <c r="C6384" s="45" t="s">
        <v>1673</v>
      </c>
      <c r="D6384" s="452" t="s">
        <v>3018</v>
      </c>
      <c r="E6384" s="57" t="s">
        <v>1517</v>
      </c>
      <c r="F6384" s="58"/>
      <c r="G6384" s="468" t="s">
        <v>3076</v>
      </c>
      <c r="H6384" s="50" t="s">
        <v>2334</v>
      </c>
      <c r="I6384" s="188" t="s">
        <v>2584</v>
      </c>
      <c r="J6384" s="13"/>
      <c r="K6384" s="13"/>
      <c r="L6384" s="13"/>
      <c r="M6384" s="13"/>
      <c r="N6384" s="13"/>
      <c r="O6384" s="13"/>
      <c r="P6384" s="13"/>
      <c r="Q6384" s="13"/>
      <c r="R6384" s="13"/>
      <c r="S6384" s="13"/>
      <c r="T6384" s="13"/>
      <c r="U6384" s="13">
        <v>0</v>
      </c>
      <c r="V6384" s="13">
        <v>0</v>
      </c>
      <c r="W6384" s="13"/>
      <c r="X6384" s="13"/>
      <c r="Y6384" s="13"/>
      <c r="Z6384" s="13"/>
      <c r="AA6384" s="13"/>
      <c r="AB6384" s="13"/>
      <c r="AC6384" s="13"/>
      <c r="AD6384" s="13"/>
      <c r="AE6384" s="13"/>
      <c r="AF6384" s="13"/>
      <c r="AG6384" s="13"/>
      <c r="AH6384" s="13">
        <v>0</v>
      </c>
      <c r="AI6384" s="13">
        <v>0</v>
      </c>
      <c r="AJ6384" s="13"/>
      <c r="AK6384" s="13"/>
      <c r="AL6384" s="13"/>
      <c r="AM6384" s="13"/>
      <c r="AN6384" s="13"/>
      <c r="AO6384" s="13"/>
      <c r="AP6384" s="13"/>
      <c r="AQ6384" s="13"/>
      <c r="AR6384" s="13"/>
      <c r="AS6384" s="13"/>
      <c r="AT6384" s="13"/>
      <c r="AU6384" s="13">
        <v>0</v>
      </c>
      <c r="AV6384" s="13">
        <v>0</v>
      </c>
      <c r="AW6384" s="13">
        <f t="shared" si="1781"/>
        <v>0</v>
      </c>
    </row>
    <row r="6385" spans="1:49">
      <c r="A6385" s="44"/>
      <c r="B6385" s="45"/>
      <c r="C6385" s="45"/>
      <c r="D6385" s="45"/>
      <c r="E6385" s="531"/>
      <c r="F6385" s="50"/>
      <c r="G6385" s="50"/>
      <c r="H6385" s="50"/>
      <c r="I6385" s="49" t="s">
        <v>1157</v>
      </c>
      <c r="J6385" s="12">
        <f>SUM(J6386)</f>
        <v>10000</v>
      </c>
      <c r="K6385" s="12">
        <f t="shared" ref="K6385:AT6385" si="1787">SUM(K6386)</f>
        <v>0</v>
      </c>
      <c r="L6385" s="12">
        <f t="shared" si="1787"/>
        <v>0</v>
      </c>
      <c r="M6385" s="12">
        <f t="shared" si="1787"/>
        <v>0</v>
      </c>
      <c r="N6385" s="12">
        <f t="shared" si="1787"/>
        <v>0</v>
      </c>
      <c r="O6385" s="12">
        <f t="shared" si="1787"/>
        <v>0</v>
      </c>
      <c r="P6385" s="12">
        <f t="shared" si="1787"/>
        <v>0</v>
      </c>
      <c r="Q6385" s="12">
        <f t="shared" si="1787"/>
        <v>4000</v>
      </c>
      <c r="R6385" s="12">
        <f t="shared" si="1787"/>
        <v>0</v>
      </c>
      <c r="S6385" s="12">
        <f t="shared" si="1787"/>
        <v>0</v>
      </c>
      <c r="T6385" s="12">
        <f t="shared" si="1787"/>
        <v>2000</v>
      </c>
      <c r="U6385" s="12">
        <v>6000</v>
      </c>
      <c r="V6385" s="12">
        <v>4000</v>
      </c>
      <c r="W6385" s="12">
        <f>SUM(W6386)</f>
        <v>0</v>
      </c>
      <c r="X6385" s="12">
        <f t="shared" si="1787"/>
        <v>0</v>
      </c>
      <c r="Y6385" s="12">
        <f t="shared" si="1787"/>
        <v>0</v>
      </c>
      <c r="Z6385" s="12">
        <f t="shared" si="1787"/>
        <v>0</v>
      </c>
      <c r="AA6385" s="12">
        <f t="shared" si="1787"/>
        <v>0</v>
      </c>
      <c r="AB6385" s="12">
        <f t="shared" si="1787"/>
        <v>0</v>
      </c>
      <c r="AC6385" s="12">
        <f t="shared" si="1787"/>
        <v>0</v>
      </c>
      <c r="AD6385" s="12">
        <f t="shared" si="1787"/>
        <v>0</v>
      </c>
      <c r="AE6385" s="12">
        <f t="shared" si="1787"/>
        <v>0</v>
      </c>
      <c r="AF6385" s="12">
        <f t="shared" si="1787"/>
        <v>0</v>
      </c>
      <c r="AG6385" s="12">
        <f t="shared" si="1787"/>
        <v>0</v>
      </c>
      <c r="AH6385" s="12">
        <v>0</v>
      </c>
      <c r="AI6385" s="12">
        <v>0</v>
      </c>
      <c r="AJ6385" s="12">
        <f>SUM(AJ6386)</f>
        <v>0</v>
      </c>
      <c r="AK6385" s="12">
        <f t="shared" si="1787"/>
        <v>0</v>
      </c>
      <c r="AL6385" s="12">
        <f t="shared" si="1787"/>
        <v>0</v>
      </c>
      <c r="AM6385" s="12">
        <f t="shared" si="1787"/>
        <v>0</v>
      </c>
      <c r="AN6385" s="12">
        <f t="shared" si="1787"/>
        <v>0</v>
      </c>
      <c r="AO6385" s="12">
        <f t="shared" si="1787"/>
        <v>0</v>
      </c>
      <c r="AP6385" s="12">
        <f t="shared" si="1787"/>
        <v>0</v>
      </c>
      <c r="AQ6385" s="12">
        <f t="shared" si="1787"/>
        <v>0</v>
      </c>
      <c r="AR6385" s="12">
        <f t="shared" si="1787"/>
        <v>0</v>
      </c>
      <c r="AS6385" s="12">
        <f t="shared" si="1787"/>
        <v>0</v>
      </c>
      <c r="AT6385" s="12">
        <f t="shared" si="1787"/>
        <v>0</v>
      </c>
      <c r="AU6385" s="12">
        <v>0</v>
      </c>
      <c r="AV6385" s="12">
        <v>0</v>
      </c>
      <c r="AW6385" s="12">
        <f t="shared" si="1781"/>
        <v>6000</v>
      </c>
    </row>
    <row r="6386" spans="1:49">
      <c r="A6386" s="44" t="s">
        <v>797</v>
      </c>
      <c r="B6386" s="45" t="s">
        <v>1031</v>
      </c>
      <c r="C6386" s="45" t="s">
        <v>1673</v>
      </c>
      <c r="D6386" s="452" t="s">
        <v>3018</v>
      </c>
      <c r="E6386" s="213" t="s">
        <v>1402</v>
      </c>
      <c r="F6386" s="65"/>
      <c r="G6386" s="65"/>
      <c r="H6386" s="65"/>
      <c r="I6386" s="260" t="s">
        <v>1158</v>
      </c>
      <c r="J6386" s="9">
        <f>SUM(J6387:J6387)</f>
        <v>10000</v>
      </c>
      <c r="K6386" s="9">
        <f t="shared" ref="K6386:AT6386" si="1788">SUM(K6387:K6387)</f>
        <v>0</v>
      </c>
      <c r="L6386" s="9">
        <f t="shared" si="1788"/>
        <v>0</v>
      </c>
      <c r="M6386" s="9">
        <f t="shared" si="1788"/>
        <v>0</v>
      </c>
      <c r="N6386" s="9">
        <f t="shared" si="1788"/>
        <v>0</v>
      </c>
      <c r="O6386" s="9">
        <f t="shared" si="1788"/>
        <v>0</v>
      </c>
      <c r="P6386" s="9">
        <f t="shared" si="1788"/>
        <v>0</v>
      </c>
      <c r="Q6386" s="9">
        <f t="shared" si="1788"/>
        <v>4000</v>
      </c>
      <c r="R6386" s="9">
        <f t="shared" si="1788"/>
        <v>0</v>
      </c>
      <c r="S6386" s="9">
        <f t="shared" si="1788"/>
        <v>0</v>
      </c>
      <c r="T6386" s="9">
        <f t="shared" si="1788"/>
        <v>2000</v>
      </c>
      <c r="U6386" s="9">
        <v>6000</v>
      </c>
      <c r="V6386" s="9">
        <v>4000</v>
      </c>
      <c r="W6386" s="9">
        <f>SUM(W6387:W6387)</f>
        <v>0</v>
      </c>
      <c r="X6386" s="9">
        <f t="shared" si="1788"/>
        <v>0</v>
      </c>
      <c r="Y6386" s="9">
        <f t="shared" si="1788"/>
        <v>0</v>
      </c>
      <c r="Z6386" s="9">
        <f t="shared" si="1788"/>
        <v>0</v>
      </c>
      <c r="AA6386" s="9">
        <f t="shared" si="1788"/>
        <v>0</v>
      </c>
      <c r="AB6386" s="9">
        <f t="shared" si="1788"/>
        <v>0</v>
      </c>
      <c r="AC6386" s="9">
        <f t="shared" si="1788"/>
        <v>0</v>
      </c>
      <c r="AD6386" s="9">
        <f t="shared" si="1788"/>
        <v>0</v>
      </c>
      <c r="AE6386" s="9">
        <f t="shared" si="1788"/>
        <v>0</v>
      </c>
      <c r="AF6386" s="9">
        <f t="shared" si="1788"/>
        <v>0</v>
      </c>
      <c r="AG6386" s="9">
        <f t="shared" si="1788"/>
        <v>0</v>
      </c>
      <c r="AH6386" s="9">
        <v>0</v>
      </c>
      <c r="AI6386" s="9">
        <v>0</v>
      </c>
      <c r="AJ6386" s="9">
        <f>SUM(AJ6387:AJ6387)</f>
        <v>0</v>
      </c>
      <c r="AK6386" s="9">
        <f t="shared" si="1788"/>
        <v>0</v>
      </c>
      <c r="AL6386" s="9">
        <f t="shared" si="1788"/>
        <v>0</v>
      </c>
      <c r="AM6386" s="9">
        <f t="shared" si="1788"/>
        <v>0</v>
      </c>
      <c r="AN6386" s="9">
        <f t="shared" si="1788"/>
        <v>0</v>
      </c>
      <c r="AO6386" s="9">
        <f t="shared" si="1788"/>
        <v>0</v>
      </c>
      <c r="AP6386" s="9">
        <f t="shared" si="1788"/>
        <v>0</v>
      </c>
      <c r="AQ6386" s="9">
        <f t="shared" si="1788"/>
        <v>0</v>
      </c>
      <c r="AR6386" s="9">
        <f t="shared" si="1788"/>
        <v>0</v>
      </c>
      <c r="AS6386" s="9">
        <f t="shared" si="1788"/>
        <v>0</v>
      </c>
      <c r="AT6386" s="9">
        <f t="shared" si="1788"/>
        <v>0</v>
      </c>
      <c r="AU6386" s="9">
        <v>0</v>
      </c>
      <c r="AV6386" s="9">
        <v>0</v>
      </c>
      <c r="AW6386" s="9">
        <f t="shared" si="1781"/>
        <v>6000</v>
      </c>
    </row>
    <row r="6387" spans="1:49">
      <c r="A6387" s="44" t="s">
        <v>797</v>
      </c>
      <c r="B6387" s="45" t="s">
        <v>1031</v>
      </c>
      <c r="C6387" s="45" t="s">
        <v>1673</v>
      </c>
      <c r="D6387" s="452" t="s">
        <v>3018</v>
      </c>
      <c r="E6387" s="367" t="s">
        <v>1409</v>
      </c>
      <c r="F6387" s="50"/>
      <c r="G6387" s="468" t="s">
        <v>3076</v>
      </c>
      <c r="H6387" s="50" t="s">
        <v>2334</v>
      </c>
      <c r="I6387" s="42" t="s">
        <v>1518</v>
      </c>
      <c r="J6387" s="15">
        <v>10000</v>
      </c>
      <c r="Q6387" s="15">
        <v>4000</v>
      </c>
      <c r="T6387" s="15">
        <v>2000</v>
      </c>
      <c r="U6387" s="15">
        <v>6000</v>
      </c>
      <c r="V6387" s="15">
        <v>4000</v>
      </c>
      <c r="AH6387" s="15">
        <v>0</v>
      </c>
      <c r="AI6387" s="15">
        <v>0</v>
      </c>
      <c r="AU6387" s="15">
        <v>0</v>
      </c>
      <c r="AV6387" s="15">
        <v>0</v>
      </c>
      <c r="AW6387" s="15">
        <f t="shared" si="1781"/>
        <v>6000</v>
      </c>
    </row>
    <row r="6388" spans="1:49">
      <c r="A6388" s="44"/>
      <c r="B6388" s="45"/>
      <c r="C6388" s="45"/>
      <c r="D6388" s="45"/>
      <c r="E6388" s="367"/>
      <c r="F6388" s="50"/>
      <c r="G6388" s="50"/>
      <c r="H6388" s="50"/>
      <c r="I6388" s="42"/>
      <c r="U6388" s="15">
        <v>0</v>
      </c>
      <c r="V6388" s="15">
        <v>0</v>
      </c>
      <c r="AH6388" s="15">
        <v>0</v>
      </c>
      <c r="AI6388" s="15">
        <v>0</v>
      </c>
      <c r="AU6388" s="15">
        <v>0</v>
      </c>
      <c r="AV6388" s="15">
        <v>0</v>
      </c>
      <c r="AW6388" s="15">
        <f t="shared" si="1781"/>
        <v>0</v>
      </c>
    </row>
    <row r="6389" spans="1:49">
      <c r="A6389" s="44"/>
      <c r="B6389" s="45"/>
      <c r="C6389" s="45"/>
      <c r="D6389" s="45"/>
      <c r="E6389" s="531"/>
      <c r="F6389" s="50"/>
      <c r="G6389" s="50"/>
      <c r="H6389" s="50"/>
      <c r="I6389" s="49" t="s">
        <v>1631</v>
      </c>
      <c r="J6389" s="12">
        <f>SUM(J6360,J6385,J6382)</f>
        <v>57000</v>
      </c>
      <c r="K6389" s="12">
        <f t="shared" ref="K6389:AT6389" si="1789">SUM(K6360,K6385,K6382)</f>
        <v>0</v>
      </c>
      <c r="L6389" s="12">
        <f t="shared" si="1789"/>
        <v>0</v>
      </c>
      <c r="M6389" s="12">
        <f t="shared" si="1789"/>
        <v>14000</v>
      </c>
      <c r="N6389" s="12">
        <f t="shared" si="1789"/>
        <v>13000</v>
      </c>
      <c r="O6389" s="12">
        <f t="shared" si="1789"/>
        <v>0</v>
      </c>
      <c r="P6389" s="12">
        <f t="shared" si="1789"/>
        <v>0</v>
      </c>
      <c r="Q6389" s="12">
        <f t="shared" si="1789"/>
        <v>16000</v>
      </c>
      <c r="R6389" s="12">
        <f t="shared" si="1789"/>
        <v>0</v>
      </c>
      <c r="S6389" s="12">
        <f t="shared" si="1789"/>
        <v>0</v>
      </c>
      <c r="T6389" s="12">
        <f t="shared" si="1789"/>
        <v>3800</v>
      </c>
      <c r="U6389" s="12">
        <v>46800</v>
      </c>
      <c r="V6389" s="12">
        <v>10200</v>
      </c>
      <c r="W6389" s="12">
        <f>SUM(W6360,W6385,W6382)</f>
        <v>1289</v>
      </c>
      <c r="X6389" s="12">
        <f t="shared" si="1789"/>
        <v>0</v>
      </c>
      <c r="Y6389" s="12">
        <f t="shared" si="1789"/>
        <v>0</v>
      </c>
      <c r="Z6389" s="12">
        <f t="shared" si="1789"/>
        <v>0</v>
      </c>
      <c r="AA6389" s="12">
        <f t="shared" si="1789"/>
        <v>1289</v>
      </c>
      <c r="AB6389" s="12">
        <f t="shared" si="1789"/>
        <v>0</v>
      </c>
      <c r="AC6389" s="12">
        <f t="shared" si="1789"/>
        <v>0</v>
      </c>
      <c r="AD6389" s="12">
        <f t="shared" si="1789"/>
        <v>0</v>
      </c>
      <c r="AE6389" s="12">
        <f t="shared" si="1789"/>
        <v>0</v>
      </c>
      <c r="AF6389" s="12">
        <f t="shared" si="1789"/>
        <v>0</v>
      </c>
      <c r="AG6389" s="12">
        <f t="shared" si="1789"/>
        <v>0</v>
      </c>
      <c r="AH6389" s="12">
        <v>1289</v>
      </c>
      <c r="AI6389" s="12">
        <v>0</v>
      </c>
      <c r="AJ6389" s="12">
        <f>SUM(AJ6360,AJ6385,AJ6382)</f>
        <v>0</v>
      </c>
      <c r="AK6389" s="12">
        <f t="shared" si="1789"/>
        <v>0</v>
      </c>
      <c r="AL6389" s="12">
        <f t="shared" si="1789"/>
        <v>0</v>
      </c>
      <c r="AM6389" s="12">
        <f t="shared" si="1789"/>
        <v>0</v>
      </c>
      <c r="AN6389" s="12">
        <f t="shared" si="1789"/>
        <v>0</v>
      </c>
      <c r="AO6389" s="12">
        <f t="shared" si="1789"/>
        <v>0</v>
      </c>
      <c r="AP6389" s="12">
        <f t="shared" si="1789"/>
        <v>0</v>
      </c>
      <c r="AQ6389" s="12">
        <f t="shared" si="1789"/>
        <v>0</v>
      </c>
      <c r="AR6389" s="12">
        <f t="shared" si="1789"/>
        <v>0</v>
      </c>
      <c r="AS6389" s="12">
        <f t="shared" si="1789"/>
        <v>0</v>
      </c>
      <c r="AT6389" s="12">
        <f t="shared" si="1789"/>
        <v>0</v>
      </c>
      <c r="AU6389" s="12">
        <v>0</v>
      </c>
      <c r="AV6389" s="12">
        <v>0</v>
      </c>
      <c r="AW6389" s="12">
        <f t="shared" si="1781"/>
        <v>48089</v>
      </c>
    </row>
    <row r="6390" spans="1:49">
      <c r="A6390" s="44"/>
      <c r="B6390" s="45"/>
      <c r="C6390" s="45"/>
      <c r="D6390" s="45"/>
      <c r="E6390" s="531"/>
      <c r="F6390" s="50"/>
      <c r="G6390" s="50"/>
      <c r="H6390" s="50"/>
      <c r="I6390" s="53"/>
    </row>
    <row r="6391" spans="1:49">
      <c r="A6391" s="44"/>
      <c r="B6391" s="45"/>
      <c r="C6391" s="45"/>
      <c r="D6391" s="45"/>
      <c r="E6391" s="531"/>
      <c r="F6391" s="50"/>
      <c r="G6391" s="50"/>
      <c r="H6391" s="50"/>
      <c r="I6391" s="146" t="s">
        <v>970</v>
      </c>
      <c r="J6391" s="29"/>
      <c r="K6391" s="29"/>
      <c r="L6391" s="29"/>
      <c r="M6391" s="29"/>
      <c r="N6391" s="29"/>
      <c r="O6391" s="29"/>
      <c r="P6391" s="29"/>
      <c r="Q6391" s="29"/>
      <c r="R6391" s="29"/>
      <c r="S6391" s="29"/>
      <c r="T6391" s="29"/>
      <c r="U6391" s="29"/>
      <c r="V6391" s="29"/>
      <c r="W6391" s="29"/>
      <c r="X6391" s="29"/>
      <c r="Y6391" s="29"/>
      <c r="Z6391" s="29"/>
      <c r="AA6391" s="29"/>
      <c r="AB6391" s="29"/>
      <c r="AC6391" s="29"/>
      <c r="AD6391" s="29"/>
      <c r="AE6391" s="29"/>
      <c r="AF6391" s="29"/>
      <c r="AG6391" s="29"/>
      <c r="AH6391" s="29"/>
      <c r="AI6391" s="29"/>
      <c r="AJ6391" s="29"/>
      <c r="AK6391" s="29"/>
      <c r="AL6391" s="29"/>
      <c r="AM6391" s="29"/>
      <c r="AN6391" s="29"/>
      <c r="AO6391" s="29"/>
      <c r="AP6391" s="29"/>
      <c r="AQ6391" s="29"/>
      <c r="AR6391" s="29"/>
      <c r="AS6391" s="29"/>
      <c r="AT6391" s="29"/>
      <c r="AU6391" s="29"/>
      <c r="AV6391" s="29"/>
      <c r="AW6391" s="29"/>
    </row>
    <row r="6392" spans="1:49" ht="13.5" thickBot="1">
      <c r="A6392" s="48"/>
      <c r="B6392" s="42"/>
      <c r="C6392" s="42"/>
      <c r="D6392" s="42"/>
      <c r="E6392" s="531"/>
      <c r="F6392" s="50"/>
      <c r="G6392" s="50"/>
      <c r="H6392" s="50"/>
      <c r="I6392" s="146"/>
      <c r="J6392" s="29"/>
      <c r="K6392" s="29"/>
      <c r="L6392" s="29"/>
      <c r="M6392" s="29"/>
      <c r="N6392" s="29"/>
      <c r="O6392" s="29"/>
      <c r="P6392" s="29"/>
      <c r="Q6392" s="29"/>
      <c r="R6392" s="29"/>
      <c r="S6392" s="29"/>
      <c r="T6392" s="29"/>
      <c r="U6392" s="29"/>
      <c r="V6392" s="29"/>
      <c r="W6392" s="29"/>
      <c r="X6392" s="29"/>
      <c r="Y6392" s="29"/>
      <c r="Z6392" s="29"/>
      <c r="AA6392" s="29"/>
      <c r="AB6392" s="29"/>
      <c r="AC6392" s="29"/>
      <c r="AD6392" s="29"/>
      <c r="AE6392" s="29"/>
      <c r="AF6392" s="29"/>
      <c r="AG6392" s="29"/>
      <c r="AH6392" s="29"/>
      <c r="AI6392" s="29"/>
      <c r="AJ6392" s="29"/>
      <c r="AK6392" s="29"/>
      <c r="AL6392" s="29"/>
      <c r="AM6392" s="29"/>
      <c r="AN6392" s="29"/>
      <c r="AO6392" s="29"/>
      <c r="AP6392" s="29"/>
      <c r="AQ6392" s="29"/>
      <c r="AR6392" s="29"/>
      <c r="AS6392" s="29"/>
      <c r="AT6392" s="29"/>
      <c r="AU6392" s="29"/>
      <c r="AV6392" s="29"/>
      <c r="AW6392" s="29"/>
    </row>
    <row r="6393" spans="1:49" ht="35.25" customHeight="1" thickTop="1" thickBot="1">
      <c r="A6393" s="48"/>
      <c r="B6393" s="42"/>
      <c r="C6393" s="42"/>
      <c r="D6393" s="42"/>
      <c r="E6393" s="531"/>
      <c r="F6393" s="50"/>
      <c r="G6393" s="50"/>
      <c r="H6393" s="50"/>
      <c r="I6393" s="5" t="s">
        <v>2331</v>
      </c>
      <c r="J6393" s="364" t="s">
        <v>2891</v>
      </c>
      <c r="K6393" s="364" t="s">
        <v>2879</v>
      </c>
      <c r="L6393" s="364" t="s">
        <v>2880</v>
      </c>
      <c r="M6393" s="364" t="s">
        <v>2881</v>
      </c>
      <c r="N6393" s="364" t="s">
        <v>2882</v>
      </c>
      <c r="O6393" s="364" t="s">
        <v>2883</v>
      </c>
      <c r="P6393" s="364" t="s">
        <v>2884</v>
      </c>
      <c r="Q6393" s="364" t="s">
        <v>2885</v>
      </c>
      <c r="R6393" s="364" t="s">
        <v>2886</v>
      </c>
      <c r="S6393" s="364" t="s">
        <v>2887</v>
      </c>
      <c r="T6393" s="364" t="s">
        <v>2888</v>
      </c>
      <c r="U6393" s="364" t="s">
        <v>2889</v>
      </c>
      <c r="V6393" s="364" t="s">
        <v>2890</v>
      </c>
      <c r="W6393" s="365" t="s">
        <v>2893</v>
      </c>
      <c r="X6393" s="365" t="s">
        <v>2879</v>
      </c>
      <c r="Y6393" s="365" t="s">
        <v>2880</v>
      </c>
      <c r="Z6393" s="365" t="s">
        <v>2881</v>
      </c>
      <c r="AA6393" s="365" t="s">
        <v>2882</v>
      </c>
      <c r="AB6393" s="365" t="s">
        <v>2883</v>
      </c>
      <c r="AC6393" s="365" t="s">
        <v>2884</v>
      </c>
      <c r="AD6393" s="365" t="s">
        <v>2885</v>
      </c>
      <c r="AE6393" s="365" t="s">
        <v>2886</v>
      </c>
      <c r="AF6393" s="365" t="s">
        <v>2887</v>
      </c>
      <c r="AG6393" s="365" t="s">
        <v>2888</v>
      </c>
      <c r="AH6393" s="365" t="s">
        <v>2889</v>
      </c>
      <c r="AI6393" s="365" t="s">
        <v>2890</v>
      </c>
      <c r="AJ6393" s="366" t="s">
        <v>2892</v>
      </c>
      <c r="AK6393" s="366" t="s">
        <v>2879</v>
      </c>
      <c r="AL6393" s="366" t="s">
        <v>2880</v>
      </c>
      <c r="AM6393" s="366" t="s">
        <v>2881</v>
      </c>
      <c r="AN6393" s="366" t="s">
        <v>2882</v>
      </c>
      <c r="AO6393" s="366" t="s">
        <v>2883</v>
      </c>
      <c r="AP6393" s="366" t="s">
        <v>2884</v>
      </c>
      <c r="AQ6393" s="366" t="s">
        <v>2885</v>
      </c>
      <c r="AR6393" s="366" t="s">
        <v>2886</v>
      </c>
      <c r="AS6393" s="366" t="s">
        <v>2887</v>
      </c>
      <c r="AT6393" s="366" t="s">
        <v>2888</v>
      </c>
      <c r="AU6393" s="366" t="s">
        <v>2889</v>
      </c>
      <c r="AV6393" s="366" t="s">
        <v>2890</v>
      </c>
      <c r="AW6393" s="368" t="s">
        <v>2895</v>
      </c>
    </row>
    <row r="6394" spans="1:49">
      <c r="A6394" s="48"/>
      <c r="B6394" s="42"/>
      <c r="C6394" s="42"/>
      <c r="D6394" s="42"/>
      <c r="E6394" s="531"/>
      <c r="F6394" s="50"/>
      <c r="G6394" s="50"/>
      <c r="H6394" s="50"/>
      <c r="I6394" s="34"/>
      <c r="J6394" s="202" t="s">
        <v>1224</v>
      </c>
      <c r="K6394" s="202">
        <v>1</v>
      </c>
      <c r="L6394" s="202">
        <v>2</v>
      </c>
      <c r="M6394" s="202">
        <v>3</v>
      </c>
      <c r="N6394" s="202">
        <v>4</v>
      </c>
      <c r="O6394" s="202">
        <v>5</v>
      </c>
      <c r="P6394" s="202">
        <v>6</v>
      </c>
      <c r="Q6394" s="202">
        <v>7</v>
      </c>
      <c r="R6394" s="202">
        <v>8</v>
      </c>
      <c r="S6394" s="202">
        <v>9</v>
      </c>
      <c r="T6394" s="202">
        <v>10</v>
      </c>
      <c r="U6394" s="202">
        <v>13</v>
      </c>
      <c r="V6394" s="202">
        <v>14</v>
      </c>
      <c r="W6394" s="202" t="s">
        <v>1224</v>
      </c>
      <c r="X6394" s="202">
        <v>1</v>
      </c>
      <c r="Y6394" s="202">
        <v>2</v>
      </c>
      <c r="Z6394" s="202">
        <v>3</v>
      </c>
      <c r="AA6394" s="202">
        <v>4</v>
      </c>
      <c r="AB6394" s="202">
        <v>5</v>
      </c>
      <c r="AC6394" s="202">
        <v>6</v>
      </c>
      <c r="AD6394" s="202">
        <v>7</v>
      </c>
      <c r="AE6394" s="202">
        <v>8</v>
      </c>
      <c r="AF6394" s="202">
        <v>9</v>
      </c>
      <c r="AG6394" s="202">
        <v>10</v>
      </c>
      <c r="AH6394" s="202">
        <v>13</v>
      </c>
      <c r="AI6394" s="202">
        <v>14</v>
      </c>
      <c r="AJ6394" s="202" t="s">
        <v>1224</v>
      </c>
      <c r="AK6394" s="202">
        <v>1</v>
      </c>
      <c r="AL6394" s="202">
        <v>2</v>
      </c>
      <c r="AM6394" s="202">
        <v>3</v>
      </c>
      <c r="AN6394" s="202">
        <v>4</v>
      </c>
      <c r="AO6394" s="202">
        <v>5</v>
      </c>
      <c r="AP6394" s="202">
        <v>6</v>
      </c>
      <c r="AQ6394" s="202">
        <v>7</v>
      </c>
      <c r="AR6394" s="202">
        <v>8</v>
      </c>
      <c r="AS6394" s="202">
        <v>9</v>
      </c>
      <c r="AT6394" s="202">
        <v>10</v>
      </c>
      <c r="AU6394" s="202">
        <v>13</v>
      </c>
      <c r="AV6394" s="202">
        <v>14</v>
      </c>
      <c r="AW6394" s="202">
        <v>15</v>
      </c>
    </row>
    <row r="6395" spans="1:49">
      <c r="A6395" s="48"/>
      <c r="B6395" s="42"/>
      <c r="C6395" s="42"/>
      <c r="D6395" s="42"/>
      <c r="E6395" s="531"/>
      <c r="F6395" s="50"/>
      <c r="G6395" s="50"/>
      <c r="H6395" s="50"/>
      <c r="I6395" s="276" t="s">
        <v>2379</v>
      </c>
      <c r="J6395" s="277">
        <f>SUM(J6389)</f>
        <v>57000</v>
      </c>
      <c r="K6395" s="277">
        <f t="shared" ref="K6395:AT6395" si="1790">SUM(K6389)</f>
        <v>0</v>
      </c>
      <c r="L6395" s="277">
        <f t="shared" si="1790"/>
        <v>0</v>
      </c>
      <c r="M6395" s="277">
        <f t="shared" si="1790"/>
        <v>14000</v>
      </c>
      <c r="N6395" s="277">
        <f t="shared" si="1790"/>
        <v>13000</v>
      </c>
      <c r="O6395" s="277">
        <f t="shared" si="1790"/>
        <v>0</v>
      </c>
      <c r="P6395" s="277">
        <f t="shared" si="1790"/>
        <v>0</v>
      </c>
      <c r="Q6395" s="277">
        <f t="shared" si="1790"/>
        <v>16000</v>
      </c>
      <c r="R6395" s="277">
        <f t="shared" si="1790"/>
        <v>0</v>
      </c>
      <c r="S6395" s="277">
        <f t="shared" si="1790"/>
        <v>0</v>
      </c>
      <c r="T6395" s="277">
        <f t="shared" si="1790"/>
        <v>3800</v>
      </c>
      <c r="U6395" s="277">
        <v>46800</v>
      </c>
      <c r="V6395" s="277">
        <v>10200</v>
      </c>
      <c r="W6395" s="277">
        <f>SUM(W6389)</f>
        <v>1289</v>
      </c>
      <c r="X6395" s="277">
        <f t="shared" si="1790"/>
        <v>0</v>
      </c>
      <c r="Y6395" s="277">
        <f t="shared" si="1790"/>
        <v>0</v>
      </c>
      <c r="Z6395" s="277">
        <f t="shared" si="1790"/>
        <v>0</v>
      </c>
      <c r="AA6395" s="277">
        <f t="shared" si="1790"/>
        <v>1289</v>
      </c>
      <c r="AB6395" s="277">
        <f t="shared" si="1790"/>
        <v>0</v>
      </c>
      <c r="AC6395" s="277">
        <f t="shared" si="1790"/>
        <v>0</v>
      </c>
      <c r="AD6395" s="277">
        <f t="shared" si="1790"/>
        <v>0</v>
      </c>
      <c r="AE6395" s="277">
        <f t="shared" si="1790"/>
        <v>0</v>
      </c>
      <c r="AF6395" s="277">
        <f t="shared" si="1790"/>
        <v>0</v>
      </c>
      <c r="AG6395" s="277">
        <f t="shared" si="1790"/>
        <v>0</v>
      </c>
      <c r="AH6395" s="277">
        <v>1289</v>
      </c>
      <c r="AI6395" s="277">
        <v>0</v>
      </c>
      <c r="AJ6395" s="277">
        <f>SUM(AJ6389)</f>
        <v>0</v>
      </c>
      <c r="AK6395" s="277">
        <f t="shared" si="1790"/>
        <v>0</v>
      </c>
      <c r="AL6395" s="277">
        <f t="shared" si="1790"/>
        <v>0</v>
      </c>
      <c r="AM6395" s="277">
        <f t="shared" si="1790"/>
        <v>0</v>
      </c>
      <c r="AN6395" s="277">
        <f t="shared" si="1790"/>
        <v>0</v>
      </c>
      <c r="AO6395" s="277">
        <f t="shared" si="1790"/>
        <v>0</v>
      </c>
      <c r="AP6395" s="277">
        <f t="shared" si="1790"/>
        <v>0</v>
      </c>
      <c r="AQ6395" s="277">
        <f t="shared" si="1790"/>
        <v>0</v>
      </c>
      <c r="AR6395" s="277">
        <f t="shared" si="1790"/>
        <v>0</v>
      </c>
      <c r="AS6395" s="277">
        <f t="shared" si="1790"/>
        <v>0</v>
      </c>
      <c r="AT6395" s="277">
        <f t="shared" si="1790"/>
        <v>0</v>
      </c>
      <c r="AU6395" s="277">
        <v>0</v>
      </c>
      <c r="AV6395" s="277">
        <v>0</v>
      </c>
      <c r="AW6395" s="277">
        <f>U6395+AH6395+AU6395</f>
        <v>48089</v>
      </c>
    </row>
    <row r="6396" spans="1:49">
      <c r="A6396" s="48"/>
      <c r="B6396" s="42"/>
      <c r="C6396" s="42"/>
      <c r="D6396" s="42"/>
      <c r="E6396" s="531"/>
      <c r="F6396" s="50"/>
      <c r="G6396" s="50"/>
      <c r="H6396" s="50"/>
      <c r="I6396" s="276"/>
      <c r="J6396" s="277"/>
      <c r="K6396" s="277"/>
      <c r="L6396" s="277"/>
      <c r="M6396" s="277"/>
      <c r="N6396" s="277"/>
      <c r="O6396" s="277"/>
      <c r="P6396" s="277"/>
      <c r="Q6396" s="277"/>
      <c r="R6396" s="277"/>
      <c r="S6396" s="277"/>
      <c r="T6396" s="277"/>
      <c r="U6396" s="277">
        <v>0</v>
      </c>
      <c r="V6396" s="277">
        <v>0</v>
      </c>
      <c r="W6396" s="277"/>
      <c r="X6396" s="277"/>
      <c r="Y6396" s="277"/>
      <c r="Z6396" s="277"/>
      <c r="AA6396" s="277"/>
      <c r="AB6396" s="277"/>
      <c r="AC6396" s="277"/>
      <c r="AD6396" s="277"/>
      <c r="AE6396" s="277"/>
      <c r="AF6396" s="277"/>
      <c r="AG6396" s="277"/>
      <c r="AH6396" s="277">
        <v>0</v>
      </c>
      <c r="AI6396" s="277">
        <v>0</v>
      </c>
      <c r="AJ6396" s="277"/>
      <c r="AK6396" s="277"/>
      <c r="AL6396" s="277"/>
      <c r="AM6396" s="277"/>
      <c r="AN6396" s="277"/>
      <c r="AO6396" s="277"/>
      <c r="AP6396" s="277"/>
      <c r="AQ6396" s="277"/>
      <c r="AR6396" s="277"/>
      <c r="AS6396" s="277"/>
      <c r="AT6396" s="277"/>
      <c r="AU6396" s="277">
        <v>0</v>
      </c>
      <c r="AV6396" s="277">
        <v>0</v>
      </c>
      <c r="AW6396" s="277">
        <f>U6396+AH6396+AU6396</f>
        <v>0</v>
      </c>
    </row>
    <row r="6397" spans="1:49">
      <c r="A6397" s="48"/>
      <c r="B6397" s="42"/>
      <c r="C6397" s="42"/>
      <c r="D6397" s="42"/>
      <c r="E6397" s="531"/>
      <c r="F6397" s="50"/>
      <c r="G6397" s="50"/>
      <c r="H6397" s="50"/>
      <c r="I6397" s="276"/>
      <c r="J6397" s="277"/>
      <c r="K6397" s="277"/>
      <c r="L6397" s="277"/>
      <c r="M6397" s="277"/>
      <c r="N6397" s="277"/>
      <c r="O6397" s="277"/>
      <c r="P6397" s="277"/>
      <c r="Q6397" s="277"/>
      <c r="R6397" s="277"/>
      <c r="S6397" s="277"/>
      <c r="T6397" s="277"/>
      <c r="U6397" s="277">
        <v>0</v>
      </c>
      <c r="V6397" s="277">
        <v>0</v>
      </c>
      <c r="W6397" s="277"/>
      <c r="X6397" s="277"/>
      <c r="Y6397" s="277"/>
      <c r="Z6397" s="277"/>
      <c r="AA6397" s="277"/>
      <c r="AB6397" s="277"/>
      <c r="AC6397" s="277"/>
      <c r="AD6397" s="277"/>
      <c r="AE6397" s="277"/>
      <c r="AF6397" s="277"/>
      <c r="AG6397" s="277"/>
      <c r="AH6397" s="277">
        <v>0</v>
      </c>
      <c r="AI6397" s="277">
        <v>0</v>
      </c>
      <c r="AJ6397" s="277"/>
      <c r="AK6397" s="277"/>
      <c r="AL6397" s="277"/>
      <c r="AM6397" s="277"/>
      <c r="AN6397" s="277"/>
      <c r="AO6397" s="277"/>
      <c r="AP6397" s="277"/>
      <c r="AQ6397" s="277"/>
      <c r="AR6397" s="277"/>
      <c r="AS6397" s="277"/>
      <c r="AT6397" s="277"/>
      <c r="AU6397" s="277">
        <v>0</v>
      </c>
      <c r="AV6397" s="277">
        <v>0</v>
      </c>
      <c r="AW6397" s="277">
        <f>U6397+AH6397+AU6397</f>
        <v>0</v>
      </c>
    </row>
    <row r="6398" spans="1:49">
      <c r="A6398" s="48"/>
      <c r="B6398" s="42"/>
      <c r="C6398" s="42"/>
      <c r="D6398" s="42"/>
      <c r="E6398" s="531"/>
      <c r="F6398" s="50"/>
      <c r="G6398" s="50"/>
      <c r="H6398" s="50"/>
      <c r="I6398" s="276"/>
      <c r="J6398" s="277"/>
      <c r="K6398" s="277"/>
      <c r="L6398" s="277"/>
      <c r="M6398" s="277"/>
      <c r="N6398" s="277"/>
      <c r="O6398" s="277"/>
      <c r="P6398" s="277"/>
      <c r="Q6398" s="277"/>
      <c r="R6398" s="277"/>
      <c r="S6398" s="277"/>
      <c r="T6398" s="277"/>
      <c r="U6398" s="277">
        <v>0</v>
      </c>
      <c r="V6398" s="277">
        <v>0</v>
      </c>
      <c r="W6398" s="277"/>
      <c r="X6398" s="277"/>
      <c r="Y6398" s="277"/>
      <c r="Z6398" s="277"/>
      <c r="AA6398" s="277"/>
      <c r="AB6398" s="277"/>
      <c r="AC6398" s="277"/>
      <c r="AD6398" s="277"/>
      <c r="AE6398" s="277"/>
      <c r="AF6398" s="277"/>
      <c r="AG6398" s="277"/>
      <c r="AH6398" s="277">
        <v>0</v>
      </c>
      <c r="AI6398" s="277">
        <v>0</v>
      </c>
      <c r="AJ6398" s="277"/>
      <c r="AK6398" s="277"/>
      <c r="AL6398" s="277"/>
      <c r="AM6398" s="277"/>
      <c r="AN6398" s="277"/>
      <c r="AO6398" s="277"/>
      <c r="AP6398" s="277"/>
      <c r="AQ6398" s="277"/>
      <c r="AR6398" s="277"/>
      <c r="AS6398" s="277"/>
      <c r="AT6398" s="277"/>
      <c r="AU6398" s="277">
        <v>0</v>
      </c>
      <c r="AV6398" s="277">
        <v>0</v>
      </c>
      <c r="AW6398" s="277">
        <f>U6398+AH6398+AU6398</f>
        <v>0</v>
      </c>
    </row>
    <row r="6399" spans="1:49">
      <c r="A6399" s="48"/>
      <c r="B6399" s="42"/>
      <c r="C6399" s="42"/>
      <c r="D6399" s="42"/>
      <c r="E6399" s="531"/>
      <c r="F6399" s="50"/>
      <c r="G6399" s="50"/>
      <c r="H6399" s="50"/>
      <c r="I6399" s="276" t="s">
        <v>1631</v>
      </c>
      <c r="J6399" s="277">
        <f>SUM(J6395:J6398)</f>
        <v>57000</v>
      </c>
      <c r="K6399" s="277">
        <f t="shared" ref="K6399:AT6399" si="1791">SUM(K6395:K6398)</f>
        <v>0</v>
      </c>
      <c r="L6399" s="277">
        <f t="shared" si="1791"/>
        <v>0</v>
      </c>
      <c r="M6399" s="277">
        <f t="shared" si="1791"/>
        <v>14000</v>
      </c>
      <c r="N6399" s="277">
        <f t="shared" si="1791"/>
        <v>13000</v>
      </c>
      <c r="O6399" s="277">
        <f t="shared" si="1791"/>
        <v>0</v>
      </c>
      <c r="P6399" s="277">
        <f t="shared" si="1791"/>
        <v>0</v>
      </c>
      <c r="Q6399" s="277">
        <f t="shared" si="1791"/>
        <v>16000</v>
      </c>
      <c r="R6399" s="277">
        <f t="shared" si="1791"/>
        <v>0</v>
      </c>
      <c r="S6399" s="277">
        <f t="shared" si="1791"/>
        <v>0</v>
      </c>
      <c r="T6399" s="277">
        <f t="shared" si="1791"/>
        <v>3800</v>
      </c>
      <c r="U6399" s="277">
        <v>46800</v>
      </c>
      <c r="V6399" s="277">
        <v>10200</v>
      </c>
      <c r="W6399" s="277">
        <f>SUM(W6395:W6398)</f>
        <v>1289</v>
      </c>
      <c r="X6399" s="277">
        <f t="shared" si="1791"/>
        <v>0</v>
      </c>
      <c r="Y6399" s="277">
        <f t="shared" si="1791"/>
        <v>0</v>
      </c>
      <c r="Z6399" s="277">
        <f t="shared" si="1791"/>
        <v>0</v>
      </c>
      <c r="AA6399" s="277">
        <f t="shared" si="1791"/>
        <v>1289</v>
      </c>
      <c r="AB6399" s="277">
        <f t="shared" si="1791"/>
        <v>0</v>
      </c>
      <c r="AC6399" s="277">
        <f t="shared" si="1791"/>
        <v>0</v>
      </c>
      <c r="AD6399" s="277">
        <f t="shared" si="1791"/>
        <v>0</v>
      </c>
      <c r="AE6399" s="277">
        <f t="shared" si="1791"/>
        <v>0</v>
      </c>
      <c r="AF6399" s="277">
        <f t="shared" si="1791"/>
        <v>0</v>
      </c>
      <c r="AG6399" s="277">
        <f t="shared" si="1791"/>
        <v>0</v>
      </c>
      <c r="AH6399" s="277">
        <v>1289</v>
      </c>
      <c r="AI6399" s="277">
        <v>0</v>
      </c>
      <c r="AJ6399" s="277">
        <f>SUM(AJ6395:AJ6398)</f>
        <v>0</v>
      </c>
      <c r="AK6399" s="277">
        <f t="shared" si="1791"/>
        <v>0</v>
      </c>
      <c r="AL6399" s="277">
        <f t="shared" si="1791"/>
        <v>0</v>
      </c>
      <c r="AM6399" s="277">
        <f t="shared" si="1791"/>
        <v>0</v>
      </c>
      <c r="AN6399" s="277">
        <f t="shared" si="1791"/>
        <v>0</v>
      </c>
      <c r="AO6399" s="277">
        <f t="shared" si="1791"/>
        <v>0</v>
      </c>
      <c r="AP6399" s="277">
        <f t="shared" si="1791"/>
        <v>0</v>
      </c>
      <c r="AQ6399" s="277">
        <f t="shared" si="1791"/>
        <v>0</v>
      </c>
      <c r="AR6399" s="277">
        <f t="shared" si="1791"/>
        <v>0</v>
      </c>
      <c r="AS6399" s="277">
        <f t="shared" si="1791"/>
        <v>0</v>
      </c>
      <c r="AT6399" s="277">
        <f t="shared" si="1791"/>
        <v>0</v>
      </c>
      <c r="AU6399" s="277">
        <v>0</v>
      </c>
      <c r="AV6399" s="277">
        <v>0</v>
      </c>
      <c r="AW6399" s="277">
        <f>U6399+AH6399+AU6399</f>
        <v>48089</v>
      </c>
    </row>
    <row r="6400" spans="1:49">
      <c r="A6400" s="48"/>
      <c r="B6400" s="42"/>
      <c r="C6400" s="42"/>
      <c r="D6400" s="42"/>
      <c r="E6400" s="531"/>
      <c r="F6400" s="50"/>
      <c r="G6400" s="50"/>
      <c r="H6400" s="50"/>
      <c r="I6400" s="146"/>
      <c r="J6400" s="29"/>
      <c r="K6400" s="29"/>
      <c r="L6400" s="29"/>
      <c r="M6400" s="29"/>
      <c r="N6400" s="29"/>
      <c r="O6400" s="29"/>
      <c r="P6400" s="29"/>
      <c r="Q6400" s="29"/>
      <c r="R6400" s="29"/>
      <c r="S6400" s="29"/>
      <c r="T6400" s="29"/>
      <c r="U6400" s="29"/>
      <c r="V6400" s="29"/>
      <c r="W6400" s="29"/>
      <c r="X6400" s="29"/>
      <c r="Y6400" s="29"/>
      <c r="Z6400" s="29"/>
      <c r="AA6400" s="29"/>
      <c r="AB6400" s="29"/>
      <c r="AC6400" s="29"/>
      <c r="AD6400" s="29"/>
      <c r="AE6400" s="29"/>
      <c r="AF6400" s="29"/>
      <c r="AG6400" s="29"/>
      <c r="AH6400" s="29"/>
      <c r="AI6400" s="29"/>
      <c r="AJ6400" s="29"/>
      <c r="AK6400" s="29"/>
      <c r="AL6400" s="29"/>
      <c r="AM6400" s="29"/>
      <c r="AN6400" s="29"/>
      <c r="AO6400" s="29"/>
      <c r="AP6400" s="29"/>
      <c r="AQ6400" s="29"/>
      <c r="AR6400" s="29"/>
      <c r="AS6400" s="29"/>
      <c r="AT6400" s="29"/>
      <c r="AU6400" s="29"/>
      <c r="AV6400" s="29"/>
      <c r="AW6400" s="29"/>
    </row>
    <row r="6401" spans="1:49">
      <c r="A6401" s="44"/>
      <c r="B6401" s="45"/>
      <c r="C6401" s="45"/>
      <c r="D6401" s="45"/>
      <c r="E6401" s="531"/>
      <c r="F6401" s="50"/>
      <c r="G6401" s="50"/>
      <c r="H6401" s="50"/>
      <c r="I6401" s="113"/>
    </row>
    <row r="6402" spans="1:49" ht="16.5" thickBot="1">
      <c r="A6402" s="78" t="s">
        <v>2146</v>
      </c>
      <c r="B6402" s="78"/>
      <c r="C6402" s="78"/>
      <c r="D6402" s="463"/>
      <c r="E6402" s="539"/>
      <c r="F6402" s="129"/>
      <c r="G6402" s="129"/>
      <c r="H6402" s="129"/>
      <c r="I6402" s="103"/>
    </row>
    <row r="6403" spans="1:49" s="151" customFormat="1" ht="36" customHeight="1" thickTop="1" thickBot="1">
      <c r="A6403" s="147" t="s">
        <v>2079</v>
      </c>
      <c r="B6403" s="5" t="s">
        <v>2080</v>
      </c>
      <c r="C6403" s="5" t="s">
        <v>1335</v>
      </c>
      <c r="D6403" s="450"/>
      <c r="E6403" s="148" t="s">
        <v>1570</v>
      </c>
      <c r="F6403" s="149" t="s">
        <v>1438</v>
      </c>
      <c r="G6403" s="149"/>
      <c r="H6403" s="149" t="s">
        <v>2332</v>
      </c>
      <c r="I6403" s="5" t="s">
        <v>856</v>
      </c>
      <c r="J6403" s="364" t="s">
        <v>2891</v>
      </c>
      <c r="K6403" s="364" t="s">
        <v>2879</v>
      </c>
      <c r="L6403" s="364" t="s">
        <v>2880</v>
      </c>
      <c r="M6403" s="364" t="s">
        <v>2881</v>
      </c>
      <c r="N6403" s="364" t="s">
        <v>2882</v>
      </c>
      <c r="O6403" s="364" t="s">
        <v>2883</v>
      </c>
      <c r="P6403" s="364" t="s">
        <v>2884</v>
      </c>
      <c r="Q6403" s="364" t="s">
        <v>2885</v>
      </c>
      <c r="R6403" s="364" t="s">
        <v>2886</v>
      </c>
      <c r="S6403" s="364" t="s">
        <v>2887</v>
      </c>
      <c r="T6403" s="364" t="s">
        <v>2888</v>
      </c>
      <c r="U6403" s="364" t="s">
        <v>2889</v>
      </c>
      <c r="V6403" s="364" t="s">
        <v>2890</v>
      </c>
      <c r="W6403" s="365" t="s">
        <v>2893</v>
      </c>
      <c r="X6403" s="365" t="s">
        <v>2879</v>
      </c>
      <c r="Y6403" s="365" t="s">
        <v>2880</v>
      </c>
      <c r="Z6403" s="365" t="s">
        <v>2881</v>
      </c>
      <c r="AA6403" s="365" t="s">
        <v>2882</v>
      </c>
      <c r="AB6403" s="365" t="s">
        <v>2883</v>
      </c>
      <c r="AC6403" s="365" t="s">
        <v>2884</v>
      </c>
      <c r="AD6403" s="365" t="s">
        <v>2885</v>
      </c>
      <c r="AE6403" s="365" t="s">
        <v>2886</v>
      </c>
      <c r="AF6403" s="365" t="s">
        <v>2887</v>
      </c>
      <c r="AG6403" s="365" t="s">
        <v>2888</v>
      </c>
      <c r="AH6403" s="365" t="s">
        <v>2889</v>
      </c>
      <c r="AI6403" s="365" t="s">
        <v>2890</v>
      </c>
      <c r="AJ6403" s="366" t="s">
        <v>2892</v>
      </c>
      <c r="AK6403" s="366" t="s">
        <v>2879</v>
      </c>
      <c r="AL6403" s="366" t="s">
        <v>2880</v>
      </c>
      <c r="AM6403" s="366" t="s">
        <v>2881</v>
      </c>
      <c r="AN6403" s="366" t="s">
        <v>2882</v>
      </c>
      <c r="AO6403" s="366" t="s">
        <v>2883</v>
      </c>
      <c r="AP6403" s="366" t="s">
        <v>2884</v>
      </c>
      <c r="AQ6403" s="366" t="s">
        <v>2885</v>
      </c>
      <c r="AR6403" s="366" t="s">
        <v>2886</v>
      </c>
      <c r="AS6403" s="366" t="s">
        <v>2887</v>
      </c>
      <c r="AT6403" s="366" t="s">
        <v>2888</v>
      </c>
      <c r="AU6403" s="366" t="s">
        <v>2889</v>
      </c>
      <c r="AV6403" s="366" t="s">
        <v>2890</v>
      </c>
      <c r="AW6403" s="368" t="s">
        <v>2895</v>
      </c>
    </row>
    <row r="6404" spans="1:49">
      <c r="A6404" s="33"/>
      <c r="B6404" s="34"/>
      <c r="C6404" s="34"/>
      <c r="D6404" s="34"/>
      <c r="E6404" s="35"/>
      <c r="F6404" s="36"/>
      <c r="G6404" s="36"/>
      <c r="H6404" s="36"/>
      <c r="I6404" s="34"/>
      <c r="J6404" s="202" t="s">
        <v>1224</v>
      </c>
      <c r="K6404" s="202">
        <v>1</v>
      </c>
      <c r="L6404" s="202">
        <v>2</v>
      </c>
      <c r="M6404" s="202">
        <v>3</v>
      </c>
      <c r="N6404" s="202">
        <v>4</v>
      </c>
      <c r="O6404" s="202">
        <v>5</v>
      </c>
      <c r="P6404" s="202">
        <v>6</v>
      </c>
      <c r="Q6404" s="202">
        <v>7</v>
      </c>
      <c r="R6404" s="202">
        <v>8</v>
      </c>
      <c r="S6404" s="202">
        <v>9</v>
      </c>
      <c r="T6404" s="202">
        <v>10</v>
      </c>
      <c r="U6404" s="202">
        <v>13</v>
      </c>
      <c r="V6404" s="202">
        <v>14</v>
      </c>
      <c r="W6404" s="202" t="s">
        <v>1224</v>
      </c>
      <c r="X6404" s="202">
        <v>1</v>
      </c>
      <c r="Y6404" s="202">
        <v>2</v>
      </c>
      <c r="Z6404" s="202">
        <v>3</v>
      </c>
      <c r="AA6404" s="202">
        <v>4</v>
      </c>
      <c r="AB6404" s="202">
        <v>5</v>
      </c>
      <c r="AC6404" s="202">
        <v>6</v>
      </c>
      <c r="AD6404" s="202">
        <v>7</v>
      </c>
      <c r="AE6404" s="202">
        <v>8</v>
      </c>
      <c r="AF6404" s="202">
        <v>9</v>
      </c>
      <c r="AG6404" s="202">
        <v>10</v>
      </c>
      <c r="AH6404" s="202">
        <v>13</v>
      </c>
      <c r="AI6404" s="202">
        <v>14</v>
      </c>
      <c r="AJ6404" s="202" t="s">
        <v>1224</v>
      </c>
      <c r="AK6404" s="202">
        <v>1</v>
      </c>
      <c r="AL6404" s="202">
        <v>2</v>
      </c>
      <c r="AM6404" s="202">
        <v>3</v>
      </c>
      <c r="AN6404" s="202">
        <v>4</v>
      </c>
      <c r="AO6404" s="202">
        <v>5</v>
      </c>
      <c r="AP6404" s="202">
        <v>6</v>
      </c>
      <c r="AQ6404" s="202">
        <v>7</v>
      </c>
      <c r="AR6404" s="202">
        <v>8</v>
      </c>
      <c r="AS6404" s="202">
        <v>9</v>
      </c>
      <c r="AT6404" s="202">
        <v>10</v>
      </c>
      <c r="AU6404" s="202">
        <v>13</v>
      </c>
      <c r="AV6404" s="202">
        <v>14</v>
      </c>
      <c r="AW6404" s="202">
        <v>15</v>
      </c>
    </row>
    <row r="6405" spans="1:49">
      <c r="A6405" s="37"/>
      <c r="B6405" s="38"/>
      <c r="C6405" s="38"/>
      <c r="D6405" s="38"/>
      <c r="E6405" s="60"/>
      <c r="F6405" s="61"/>
      <c r="G6405" s="61"/>
      <c r="H6405" s="61"/>
      <c r="I6405" s="38"/>
      <c r="J6405" s="134"/>
      <c r="K6405" s="134"/>
      <c r="L6405" s="134"/>
      <c r="M6405" s="134"/>
      <c r="N6405" s="134"/>
      <c r="O6405" s="134"/>
      <c r="P6405" s="134"/>
      <c r="Q6405" s="134"/>
      <c r="R6405" s="134"/>
      <c r="S6405" s="134"/>
      <c r="T6405" s="134"/>
      <c r="U6405" s="134"/>
      <c r="V6405" s="134"/>
      <c r="W6405" s="134"/>
      <c r="X6405" s="134"/>
      <c r="Y6405" s="134"/>
      <c r="Z6405" s="134"/>
      <c r="AA6405" s="134"/>
      <c r="AB6405" s="134"/>
      <c r="AC6405" s="134"/>
      <c r="AD6405" s="134"/>
      <c r="AE6405" s="134"/>
      <c r="AF6405" s="134"/>
      <c r="AG6405" s="134"/>
      <c r="AH6405" s="134"/>
      <c r="AI6405" s="134"/>
      <c r="AJ6405" s="134"/>
      <c r="AK6405" s="134"/>
      <c r="AL6405" s="134"/>
      <c r="AM6405" s="134"/>
      <c r="AN6405" s="134"/>
      <c r="AO6405" s="134"/>
      <c r="AP6405" s="134"/>
      <c r="AQ6405" s="134"/>
      <c r="AR6405" s="134"/>
      <c r="AS6405" s="134"/>
      <c r="AT6405" s="134"/>
      <c r="AU6405" s="134"/>
      <c r="AV6405" s="134"/>
      <c r="AW6405" s="134"/>
    </row>
    <row r="6406" spans="1:49">
      <c r="A6406" s="92" t="s">
        <v>797</v>
      </c>
      <c r="B6406" s="93" t="s">
        <v>1031</v>
      </c>
      <c r="C6406" s="93" t="s">
        <v>1707</v>
      </c>
      <c r="D6406" s="460"/>
      <c r="E6406" s="531"/>
      <c r="F6406" s="50"/>
      <c r="G6406" s="50"/>
      <c r="H6406" s="50"/>
      <c r="I6406" s="41" t="s">
        <v>752</v>
      </c>
      <c r="J6406" s="28"/>
      <c r="K6406" s="28"/>
      <c r="L6406" s="28"/>
      <c r="M6406" s="28"/>
      <c r="N6406" s="28"/>
      <c r="O6406" s="28"/>
      <c r="P6406" s="28"/>
      <c r="Q6406" s="28"/>
      <c r="R6406" s="28"/>
      <c r="S6406" s="28"/>
      <c r="T6406" s="28"/>
      <c r="U6406" s="28"/>
      <c r="V6406" s="28"/>
      <c r="W6406" s="28"/>
      <c r="X6406" s="28"/>
      <c r="Y6406" s="28"/>
      <c r="Z6406" s="28"/>
      <c r="AA6406" s="28"/>
      <c r="AB6406" s="28"/>
      <c r="AC6406" s="28"/>
      <c r="AD6406" s="28"/>
      <c r="AE6406" s="28"/>
      <c r="AF6406" s="28"/>
      <c r="AG6406" s="28"/>
      <c r="AH6406" s="28"/>
      <c r="AI6406" s="28"/>
      <c r="AJ6406" s="28"/>
      <c r="AK6406" s="28"/>
      <c r="AL6406" s="28"/>
      <c r="AM6406" s="28"/>
      <c r="AN6406" s="28"/>
      <c r="AO6406" s="28"/>
      <c r="AP6406" s="28"/>
      <c r="AQ6406" s="28"/>
      <c r="AR6406" s="28"/>
      <c r="AS6406" s="28"/>
      <c r="AT6406" s="28"/>
      <c r="AU6406" s="28"/>
      <c r="AV6406" s="28"/>
      <c r="AW6406" s="28"/>
    </row>
    <row r="6407" spans="1:49">
      <c r="A6407" s="48"/>
      <c r="B6407" s="260"/>
      <c r="C6407" s="260"/>
      <c r="D6407" s="369"/>
      <c r="E6407" s="531"/>
      <c r="F6407" s="50"/>
      <c r="G6407" s="50"/>
      <c r="H6407" s="50"/>
      <c r="I6407" s="41" t="s">
        <v>753</v>
      </c>
      <c r="J6407" s="28"/>
      <c r="K6407" s="28"/>
      <c r="L6407" s="28"/>
      <c r="M6407" s="28"/>
      <c r="N6407" s="28"/>
      <c r="O6407" s="28"/>
      <c r="P6407" s="28"/>
      <c r="Q6407" s="28"/>
      <c r="R6407" s="28"/>
      <c r="S6407" s="28"/>
      <c r="T6407" s="28"/>
      <c r="U6407" s="28"/>
      <c r="V6407" s="28"/>
      <c r="W6407" s="28"/>
      <c r="X6407" s="28"/>
      <c r="Y6407" s="28"/>
      <c r="Z6407" s="28"/>
      <c r="AA6407" s="28"/>
      <c r="AB6407" s="28"/>
      <c r="AC6407" s="28"/>
      <c r="AD6407" s="28"/>
      <c r="AE6407" s="28"/>
      <c r="AF6407" s="28"/>
      <c r="AG6407" s="28"/>
      <c r="AH6407" s="28"/>
      <c r="AI6407" s="28"/>
      <c r="AJ6407" s="28"/>
      <c r="AK6407" s="28"/>
      <c r="AL6407" s="28"/>
      <c r="AM6407" s="28"/>
      <c r="AN6407" s="28"/>
      <c r="AO6407" s="28"/>
      <c r="AP6407" s="28"/>
      <c r="AQ6407" s="28"/>
      <c r="AR6407" s="28"/>
      <c r="AS6407" s="28"/>
      <c r="AT6407" s="28"/>
      <c r="AU6407" s="28"/>
      <c r="AV6407" s="28"/>
      <c r="AW6407" s="28"/>
    </row>
    <row r="6408" spans="1:49">
      <c r="A6408" s="48"/>
      <c r="B6408" s="260"/>
      <c r="C6408" s="260"/>
      <c r="D6408" s="369"/>
      <c r="E6408" s="531"/>
      <c r="F6408" s="50"/>
      <c r="G6408" s="50"/>
      <c r="H6408" s="50"/>
      <c r="I6408" s="41"/>
      <c r="J6408" s="28"/>
      <c r="K6408" s="28"/>
      <c r="L6408" s="28"/>
      <c r="M6408" s="28"/>
      <c r="N6408" s="28"/>
      <c r="O6408" s="28"/>
      <c r="P6408" s="28"/>
      <c r="Q6408" s="28"/>
      <c r="R6408" s="28"/>
      <c r="S6408" s="28"/>
      <c r="T6408" s="28"/>
      <c r="U6408" s="28"/>
      <c r="V6408" s="28"/>
      <c r="W6408" s="28"/>
      <c r="X6408" s="28"/>
      <c r="Y6408" s="28"/>
      <c r="Z6408" s="28"/>
      <c r="AA6408" s="28"/>
      <c r="AB6408" s="28"/>
      <c r="AC6408" s="28"/>
      <c r="AD6408" s="28"/>
      <c r="AE6408" s="28"/>
      <c r="AF6408" s="28"/>
      <c r="AG6408" s="28"/>
      <c r="AH6408" s="28"/>
      <c r="AI6408" s="28"/>
      <c r="AJ6408" s="28"/>
      <c r="AK6408" s="28"/>
      <c r="AL6408" s="28"/>
      <c r="AM6408" s="28"/>
      <c r="AN6408" s="28"/>
      <c r="AO6408" s="28"/>
      <c r="AP6408" s="28"/>
      <c r="AQ6408" s="28"/>
      <c r="AR6408" s="28"/>
      <c r="AS6408" s="28"/>
      <c r="AT6408" s="28"/>
      <c r="AU6408" s="28"/>
      <c r="AV6408" s="28"/>
      <c r="AW6408" s="28"/>
    </row>
    <row r="6409" spans="1:49">
      <c r="A6409" s="48"/>
      <c r="B6409" s="42"/>
      <c r="C6409" s="42"/>
      <c r="D6409" s="42"/>
      <c r="E6409" s="531"/>
      <c r="F6409" s="50"/>
      <c r="G6409" s="50"/>
      <c r="H6409" s="50"/>
      <c r="I6409" s="49" t="s">
        <v>1559</v>
      </c>
      <c r="J6409" s="12">
        <f>SUM(J6410,J6418,J6420)</f>
        <v>188000</v>
      </c>
      <c r="K6409" s="12">
        <f t="shared" ref="K6409:AT6409" si="1792">SUM(K6410,K6418,K6420)</f>
        <v>0</v>
      </c>
      <c r="L6409" s="12">
        <f t="shared" si="1792"/>
        <v>23000</v>
      </c>
      <c r="M6409" s="12">
        <f t="shared" si="1792"/>
        <v>23500</v>
      </c>
      <c r="N6409" s="12">
        <f t="shared" si="1792"/>
        <v>0</v>
      </c>
      <c r="O6409" s="12">
        <f t="shared" si="1792"/>
        <v>18000</v>
      </c>
      <c r="P6409" s="12">
        <f t="shared" si="1792"/>
        <v>14000</v>
      </c>
      <c r="Q6409" s="12">
        <f t="shared" si="1792"/>
        <v>0</v>
      </c>
      <c r="R6409" s="12">
        <f t="shared" si="1792"/>
        <v>24700</v>
      </c>
      <c r="S6409" s="12">
        <f t="shared" si="1792"/>
        <v>0</v>
      </c>
      <c r="T6409" s="12">
        <f t="shared" si="1792"/>
        <v>31500</v>
      </c>
      <c r="U6409" s="12">
        <v>134700</v>
      </c>
      <c r="V6409" s="12">
        <v>53300</v>
      </c>
      <c r="W6409" s="12">
        <f>SUM(W6410,W6418,W6420)</f>
        <v>0</v>
      </c>
      <c r="X6409" s="12">
        <f t="shared" si="1792"/>
        <v>0</v>
      </c>
      <c r="Y6409" s="12">
        <f t="shared" si="1792"/>
        <v>0</v>
      </c>
      <c r="Z6409" s="12">
        <f t="shared" si="1792"/>
        <v>0</v>
      </c>
      <c r="AA6409" s="12">
        <f t="shared" si="1792"/>
        <v>0</v>
      </c>
      <c r="AB6409" s="12">
        <f t="shared" si="1792"/>
        <v>0</v>
      </c>
      <c r="AC6409" s="12">
        <f t="shared" si="1792"/>
        <v>0</v>
      </c>
      <c r="AD6409" s="12">
        <f t="shared" si="1792"/>
        <v>0</v>
      </c>
      <c r="AE6409" s="12">
        <f t="shared" si="1792"/>
        <v>0</v>
      </c>
      <c r="AF6409" s="12">
        <f t="shared" si="1792"/>
        <v>0</v>
      </c>
      <c r="AG6409" s="12">
        <f t="shared" si="1792"/>
        <v>0</v>
      </c>
      <c r="AH6409" s="12">
        <v>0</v>
      </c>
      <c r="AI6409" s="12">
        <v>0</v>
      </c>
      <c r="AJ6409" s="12">
        <f>SUM(AJ6410,AJ6418,AJ6420)</f>
        <v>336</v>
      </c>
      <c r="AK6409" s="12">
        <f t="shared" si="1792"/>
        <v>0</v>
      </c>
      <c r="AL6409" s="12">
        <f t="shared" si="1792"/>
        <v>0</v>
      </c>
      <c r="AM6409" s="12">
        <f t="shared" si="1792"/>
        <v>0</v>
      </c>
      <c r="AN6409" s="12">
        <f t="shared" si="1792"/>
        <v>0</v>
      </c>
      <c r="AO6409" s="12">
        <f t="shared" si="1792"/>
        <v>336</v>
      </c>
      <c r="AP6409" s="12">
        <f t="shared" si="1792"/>
        <v>0</v>
      </c>
      <c r="AQ6409" s="12">
        <f t="shared" si="1792"/>
        <v>0</v>
      </c>
      <c r="AR6409" s="12">
        <f t="shared" si="1792"/>
        <v>0</v>
      </c>
      <c r="AS6409" s="12">
        <f t="shared" si="1792"/>
        <v>0</v>
      </c>
      <c r="AT6409" s="12">
        <f t="shared" si="1792"/>
        <v>0</v>
      </c>
      <c r="AU6409" s="12">
        <v>336</v>
      </c>
      <c r="AV6409" s="12">
        <v>0</v>
      </c>
      <c r="AW6409" s="12">
        <f t="shared" ref="AW6409:AW6439" si="1793">U6409+AH6409+AU6409</f>
        <v>135036</v>
      </c>
    </row>
    <row r="6410" spans="1:49">
      <c r="A6410" s="44" t="s">
        <v>797</v>
      </c>
      <c r="B6410" s="45" t="s">
        <v>1031</v>
      </c>
      <c r="C6410" s="45" t="s">
        <v>1707</v>
      </c>
      <c r="D6410" s="452" t="s">
        <v>3019</v>
      </c>
      <c r="E6410" s="213" t="s">
        <v>771</v>
      </c>
      <c r="F6410" s="65"/>
      <c r="G6410" s="65"/>
      <c r="H6410" s="65"/>
      <c r="I6410" s="260" t="s">
        <v>1500</v>
      </c>
      <c r="J6410" s="9">
        <f>SUM(J6411:J6412)</f>
        <v>0</v>
      </c>
      <c r="K6410" s="9">
        <f t="shared" ref="K6410:AT6410" si="1794">SUM(K6411:K6412)</f>
        <v>0</v>
      </c>
      <c r="L6410" s="9">
        <f t="shared" si="1794"/>
        <v>0</v>
      </c>
      <c r="M6410" s="9">
        <f t="shared" si="1794"/>
        <v>0</v>
      </c>
      <c r="N6410" s="9">
        <f t="shared" si="1794"/>
        <v>0</v>
      </c>
      <c r="O6410" s="9">
        <f t="shared" si="1794"/>
        <v>0</v>
      </c>
      <c r="P6410" s="9">
        <f t="shared" si="1794"/>
        <v>0</v>
      </c>
      <c r="Q6410" s="9">
        <f t="shared" si="1794"/>
        <v>0</v>
      </c>
      <c r="R6410" s="9">
        <f t="shared" si="1794"/>
        <v>0</v>
      </c>
      <c r="S6410" s="9">
        <f t="shared" si="1794"/>
        <v>0</v>
      </c>
      <c r="T6410" s="9">
        <f t="shared" si="1794"/>
        <v>0</v>
      </c>
      <c r="U6410" s="9">
        <v>0</v>
      </c>
      <c r="V6410" s="9">
        <v>0</v>
      </c>
      <c r="W6410" s="9">
        <f>SUM(W6411:W6412)</f>
        <v>0</v>
      </c>
      <c r="X6410" s="9">
        <f t="shared" si="1794"/>
        <v>0</v>
      </c>
      <c r="Y6410" s="9">
        <f t="shared" si="1794"/>
        <v>0</v>
      </c>
      <c r="Z6410" s="9">
        <f t="shared" si="1794"/>
        <v>0</v>
      </c>
      <c r="AA6410" s="9">
        <f t="shared" si="1794"/>
        <v>0</v>
      </c>
      <c r="AB6410" s="9">
        <f t="shared" si="1794"/>
        <v>0</v>
      </c>
      <c r="AC6410" s="9">
        <f t="shared" si="1794"/>
        <v>0</v>
      </c>
      <c r="AD6410" s="9">
        <f t="shared" si="1794"/>
        <v>0</v>
      </c>
      <c r="AE6410" s="9">
        <f t="shared" si="1794"/>
        <v>0</v>
      </c>
      <c r="AF6410" s="9">
        <f t="shared" si="1794"/>
        <v>0</v>
      </c>
      <c r="AG6410" s="9">
        <f t="shared" si="1794"/>
        <v>0</v>
      </c>
      <c r="AH6410" s="9">
        <v>0</v>
      </c>
      <c r="AI6410" s="9">
        <v>0</v>
      </c>
      <c r="AJ6410" s="9">
        <f>SUM(AJ6411:AJ6412)</f>
        <v>0</v>
      </c>
      <c r="AK6410" s="9">
        <f t="shared" si="1794"/>
        <v>0</v>
      </c>
      <c r="AL6410" s="9">
        <f t="shared" si="1794"/>
        <v>0</v>
      </c>
      <c r="AM6410" s="9">
        <f t="shared" si="1794"/>
        <v>0</v>
      </c>
      <c r="AN6410" s="9">
        <f t="shared" si="1794"/>
        <v>0</v>
      </c>
      <c r="AO6410" s="9">
        <f t="shared" si="1794"/>
        <v>0</v>
      </c>
      <c r="AP6410" s="9">
        <f t="shared" si="1794"/>
        <v>0</v>
      </c>
      <c r="AQ6410" s="9">
        <f t="shared" si="1794"/>
        <v>0</v>
      </c>
      <c r="AR6410" s="9">
        <f t="shared" si="1794"/>
        <v>0</v>
      </c>
      <c r="AS6410" s="9">
        <f t="shared" si="1794"/>
        <v>0</v>
      </c>
      <c r="AT6410" s="9">
        <f t="shared" si="1794"/>
        <v>0</v>
      </c>
      <c r="AU6410" s="9">
        <v>0</v>
      </c>
      <c r="AV6410" s="9">
        <v>0</v>
      </c>
      <c r="AW6410" s="9">
        <f t="shared" si="1793"/>
        <v>0</v>
      </c>
    </row>
    <row r="6411" spans="1:49">
      <c r="A6411" s="44" t="s">
        <v>797</v>
      </c>
      <c r="B6411" s="45" t="s">
        <v>1031</v>
      </c>
      <c r="C6411" s="45" t="s">
        <v>1707</v>
      </c>
      <c r="D6411" s="452" t="s">
        <v>3019</v>
      </c>
      <c r="E6411" s="367" t="s">
        <v>834</v>
      </c>
      <c r="F6411" s="50"/>
      <c r="G6411" s="468" t="s">
        <v>3076</v>
      </c>
      <c r="H6411" s="50" t="s">
        <v>2334</v>
      </c>
      <c r="I6411" s="42" t="s">
        <v>1165</v>
      </c>
      <c r="U6411" s="15">
        <v>0</v>
      </c>
      <c r="V6411" s="15">
        <v>0</v>
      </c>
      <c r="AH6411" s="15">
        <v>0</v>
      </c>
      <c r="AI6411" s="15">
        <v>0</v>
      </c>
      <c r="AU6411" s="15">
        <v>0</v>
      </c>
      <c r="AV6411" s="15">
        <v>0</v>
      </c>
      <c r="AW6411" s="15">
        <f t="shared" si="1793"/>
        <v>0</v>
      </c>
    </row>
    <row r="6412" spans="1:49">
      <c r="A6412" s="44" t="s">
        <v>797</v>
      </c>
      <c r="B6412" s="45" t="s">
        <v>1031</v>
      </c>
      <c r="C6412" s="45" t="s">
        <v>1707</v>
      </c>
      <c r="D6412" s="452" t="s">
        <v>3019</v>
      </c>
      <c r="E6412" s="367" t="s">
        <v>772</v>
      </c>
      <c r="F6412" s="50"/>
      <c r="G6412" s="468" t="s">
        <v>3076</v>
      </c>
      <c r="H6412" s="50" t="s">
        <v>2334</v>
      </c>
      <c r="I6412" s="42" t="s">
        <v>1227</v>
      </c>
      <c r="J6412" s="15">
        <f>SUM(J6413:J6417)</f>
        <v>0</v>
      </c>
      <c r="K6412" s="15">
        <f t="shared" ref="K6412:AT6412" si="1795">SUM(K6413:K6417)</f>
        <v>0</v>
      </c>
      <c r="L6412" s="15">
        <f t="shared" si="1795"/>
        <v>0</v>
      </c>
      <c r="M6412" s="15">
        <f t="shared" si="1795"/>
        <v>0</v>
      </c>
      <c r="N6412" s="15">
        <f t="shared" si="1795"/>
        <v>0</v>
      </c>
      <c r="O6412" s="15">
        <f t="shared" si="1795"/>
        <v>0</v>
      </c>
      <c r="P6412" s="15">
        <f t="shared" si="1795"/>
        <v>0</v>
      </c>
      <c r="Q6412" s="15">
        <f t="shared" si="1795"/>
        <v>0</v>
      </c>
      <c r="R6412" s="15">
        <f t="shared" si="1795"/>
        <v>0</v>
      </c>
      <c r="S6412" s="15">
        <f t="shared" si="1795"/>
        <v>0</v>
      </c>
      <c r="T6412" s="15">
        <f t="shared" si="1795"/>
        <v>0</v>
      </c>
      <c r="U6412" s="15">
        <v>0</v>
      </c>
      <c r="V6412" s="15">
        <v>0</v>
      </c>
      <c r="W6412" s="15">
        <f>SUM(W6413:W6417)</f>
        <v>0</v>
      </c>
      <c r="X6412" s="15">
        <f t="shared" si="1795"/>
        <v>0</v>
      </c>
      <c r="Y6412" s="15">
        <f t="shared" si="1795"/>
        <v>0</v>
      </c>
      <c r="Z6412" s="15">
        <f t="shared" si="1795"/>
        <v>0</v>
      </c>
      <c r="AA6412" s="15">
        <f t="shared" si="1795"/>
        <v>0</v>
      </c>
      <c r="AB6412" s="15">
        <f t="shared" si="1795"/>
        <v>0</v>
      </c>
      <c r="AC6412" s="15">
        <f t="shared" si="1795"/>
        <v>0</v>
      </c>
      <c r="AD6412" s="15">
        <f t="shared" si="1795"/>
        <v>0</v>
      </c>
      <c r="AE6412" s="15">
        <f t="shared" si="1795"/>
        <v>0</v>
      </c>
      <c r="AF6412" s="15">
        <f t="shared" si="1795"/>
        <v>0</v>
      </c>
      <c r="AG6412" s="15">
        <f t="shared" si="1795"/>
        <v>0</v>
      </c>
      <c r="AH6412" s="15">
        <v>0</v>
      </c>
      <c r="AI6412" s="15">
        <v>0</v>
      </c>
      <c r="AJ6412" s="15">
        <f>SUM(AJ6413:AJ6417)</f>
        <v>0</v>
      </c>
      <c r="AK6412" s="15">
        <f t="shared" si="1795"/>
        <v>0</v>
      </c>
      <c r="AL6412" s="15">
        <f t="shared" si="1795"/>
        <v>0</v>
      </c>
      <c r="AM6412" s="15">
        <f t="shared" si="1795"/>
        <v>0</v>
      </c>
      <c r="AN6412" s="15">
        <f t="shared" si="1795"/>
        <v>0</v>
      </c>
      <c r="AO6412" s="15">
        <f t="shared" si="1795"/>
        <v>0</v>
      </c>
      <c r="AP6412" s="15">
        <f t="shared" si="1795"/>
        <v>0</v>
      </c>
      <c r="AQ6412" s="15">
        <f t="shared" si="1795"/>
        <v>0</v>
      </c>
      <c r="AR6412" s="15">
        <f t="shared" si="1795"/>
        <v>0</v>
      </c>
      <c r="AS6412" s="15">
        <f t="shared" si="1795"/>
        <v>0</v>
      </c>
      <c r="AT6412" s="15">
        <f t="shared" si="1795"/>
        <v>0</v>
      </c>
      <c r="AU6412" s="15">
        <v>0</v>
      </c>
      <c r="AV6412" s="15">
        <v>0</v>
      </c>
      <c r="AW6412" s="15">
        <f t="shared" si="1793"/>
        <v>0</v>
      </c>
    </row>
    <row r="6413" spans="1:49" s="144" customFormat="1">
      <c r="A6413" s="44" t="s">
        <v>797</v>
      </c>
      <c r="B6413" s="45" t="s">
        <v>1031</v>
      </c>
      <c r="C6413" s="45" t="s">
        <v>1707</v>
      </c>
      <c r="D6413" s="452" t="s">
        <v>3019</v>
      </c>
      <c r="E6413" s="140" t="s">
        <v>850</v>
      </c>
      <c r="F6413" s="141" t="s">
        <v>1830</v>
      </c>
      <c r="G6413" s="468" t="s">
        <v>3076</v>
      </c>
      <c r="H6413" s="50" t="s">
        <v>2334</v>
      </c>
      <c r="I6413" s="142" t="s">
        <v>1119</v>
      </c>
      <c r="J6413" s="15"/>
      <c r="K6413" s="15"/>
      <c r="L6413" s="15"/>
      <c r="M6413" s="15"/>
      <c r="N6413" s="15"/>
      <c r="O6413" s="15"/>
      <c r="P6413" s="15"/>
      <c r="Q6413" s="15"/>
      <c r="R6413" s="15"/>
      <c r="S6413" s="15"/>
      <c r="T6413" s="15"/>
      <c r="U6413" s="15">
        <v>0</v>
      </c>
      <c r="V6413" s="15">
        <v>0</v>
      </c>
      <c r="W6413" s="15"/>
      <c r="X6413" s="15"/>
      <c r="Y6413" s="15"/>
      <c r="Z6413" s="15"/>
      <c r="AA6413" s="15"/>
      <c r="AB6413" s="15"/>
      <c r="AC6413" s="15"/>
      <c r="AD6413" s="15"/>
      <c r="AE6413" s="15"/>
      <c r="AF6413" s="15"/>
      <c r="AG6413" s="15"/>
      <c r="AH6413" s="15">
        <v>0</v>
      </c>
      <c r="AI6413" s="15">
        <v>0</v>
      </c>
      <c r="AJ6413" s="15"/>
      <c r="AK6413" s="15"/>
      <c r="AL6413" s="15"/>
      <c r="AM6413" s="15"/>
      <c r="AN6413" s="15"/>
      <c r="AO6413" s="15"/>
      <c r="AP6413" s="15"/>
      <c r="AQ6413" s="15"/>
      <c r="AR6413" s="15"/>
      <c r="AS6413" s="15"/>
      <c r="AT6413" s="15"/>
      <c r="AU6413" s="15">
        <v>0</v>
      </c>
      <c r="AV6413" s="15">
        <v>0</v>
      </c>
      <c r="AW6413" s="15">
        <f t="shared" si="1793"/>
        <v>0</v>
      </c>
    </row>
    <row r="6414" spans="1:49" s="144" customFormat="1">
      <c r="A6414" s="44" t="s">
        <v>797</v>
      </c>
      <c r="B6414" s="45" t="s">
        <v>1031</v>
      </c>
      <c r="C6414" s="45" t="s">
        <v>1707</v>
      </c>
      <c r="D6414" s="452" t="s">
        <v>3019</v>
      </c>
      <c r="E6414" s="140" t="s">
        <v>851</v>
      </c>
      <c r="F6414" s="141" t="s">
        <v>1831</v>
      </c>
      <c r="G6414" s="468" t="s">
        <v>3076</v>
      </c>
      <c r="H6414" s="50" t="s">
        <v>2334</v>
      </c>
      <c r="I6414" s="142" t="s">
        <v>1290</v>
      </c>
      <c r="J6414" s="15"/>
      <c r="K6414" s="15"/>
      <c r="L6414" s="15"/>
      <c r="M6414" s="15"/>
      <c r="N6414" s="15"/>
      <c r="O6414" s="15"/>
      <c r="P6414" s="15"/>
      <c r="Q6414" s="15"/>
      <c r="R6414" s="15"/>
      <c r="S6414" s="15"/>
      <c r="T6414" s="15"/>
      <c r="U6414" s="15">
        <v>0</v>
      </c>
      <c r="V6414" s="15">
        <v>0</v>
      </c>
      <c r="W6414" s="15"/>
      <c r="X6414" s="15"/>
      <c r="Y6414" s="15"/>
      <c r="Z6414" s="15"/>
      <c r="AA6414" s="15"/>
      <c r="AB6414" s="15"/>
      <c r="AC6414" s="15"/>
      <c r="AD6414" s="15"/>
      <c r="AE6414" s="15"/>
      <c r="AF6414" s="15"/>
      <c r="AG6414" s="15"/>
      <c r="AH6414" s="15">
        <v>0</v>
      </c>
      <c r="AI6414" s="15">
        <v>0</v>
      </c>
      <c r="AJ6414" s="15"/>
      <c r="AK6414" s="15"/>
      <c r="AL6414" s="15"/>
      <c r="AM6414" s="15"/>
      <c r="AN6414" s="15"/>
      <c r="AO6414" s="15"/>
      <c r="AP6414" s="15"/>
      <c r="AQ6414" s="15"/>
      <c r="AR6414" s="15"/>
      <c r="AS6414" s="15"/>
      <c r="AT6414" s="15"/>
      <c r="AU6414" s="15">
        <v>0</v>
      </c>
      <c r="AV6414" s="15">
        <v>0</v>
      </c>
      <c r="AW6414" s="15">
        <f t="shared" si="1793"/>
        <v>0</v>
      </c>
    </row>
    <row r="6415" spans="1:49" s="144" customFormat="1">
      <c r="A6415" s="44" t="s">
        <v>797</v>
      </c>
      <c r="B6415" s="45" t="s">
        <v>1031</v>
      </c>
      <c r="C6415" s="45" t="s">
        <v>1707</v>
      </c>
      <c r="D6415" s="452" t="s">
        <v>3019</v>
      </c>
      <c r="E6415" s="140" t="s">
        <v>852</v>
      </c>
      <c r="F6415" s="141" t="s">
        <v>1832</v>
      </c>
      <c r="G6415" s="468" t="s">
        <v>3076</v>
      </c>
      <c r="H6415" s="50" t="s">
        <v>2334</v>
      </c>
      <c r="I6415" s="142" t="s">
        <v>1733</v>
      </c>
      <c r="J6415" s="15"/>
      <c r="K6415" s="15"/>
      <c r="L6415" s="15"/>
      <c r="M6415" s="15"/>
      <c r="N6415" s="15"/>
      <c r="O6415" s="15"/>
      <c r="P6415" s="15"/>
      <c r="Q6415" s="15"/>
      <c r="R6415" s="15"/>
      <c r="S6415" s="15"/>
      <c r="T6415" s="15"/>
      <c r="U6415" s="15">
        <v>0</v>
      </c>
      <c r="V6415" s="15">
        <v>0</v>
      </c>
      <c r="W6415" s="15"/>
      <c r="X6415" s="15"/>
      <c r="Y6415" s="15"/>
      <c r="Z6415" s="15"/>
      <c r="AA6415" s="15"/>
      <c r="AB6415" s="15"/>
      <c r="AC6415" s="15"/>
      <c r="AD6415" s="15"/>
      <c r="AE6415" s="15"/>
      <c r="AF6415" s="15"/>
      <c r="AG6415" s="15"/>
      <c r="AH6415" s="15">
        <v>0</v>
      </c>
      <c r="AI6415" s="15">
        <v>0</v>
      </c>
      <c r="AJ6415" s="15"/>
      <c r="AK6415" s="15"/>
      <c r="AL6415" s="15"/>
      <c r="AM6415" s="15"/>
      <c r="AN6415" s="15"/>
      <c r="AO6415" s="15"/>
      <c r="AP6415" s="15"/>
      <c r="AQ6415" s="15"/>
      <c r="AR6415" s="15"/>
      <c r="AS6415" s="15"/>
      <c r="AT6415" s="15"/>
      <c r="AU6415" s="15">
        <v>0</v>
      </c>
      <c r="AV6415" s="15">
        <v>0</v>
      </c>
      <c r="AW6415" s="15">
        <f t="shared" si="1793"/>
        <v>0</v>
      </c>
    </row>
    <row r="6416" spans="1:49" s="144" customFormat="1">
      <c r="A6416" s="44" t="s">
        <v>797</v>
      </c>
      <c r="B6416" s="45" t="s">
        <v>1031</v>
      </c>
      <c r="C6416" s="45" t="s">
        <v>1707</v>
      </c>
      <c r="D6416" s="452" t="s">
        <v>3019</v>
      </c>
      <c r="E6416" s="140" t="s">
        <v>853</v>
      </c>
      <c r="F6416" s="141" t="s">
        <v>1833</v>
      </c>
      <c r="G6416" s="468" t="s">
        <v>3076</v>
      </c>
      <c r="H6416" s="50" t="s">
        <v>2334</v>
      </c>
      <c r="I6416" s="142" t="s">
        <v>1734</v>
      </c>
      <c r="J6416" s="15"/>
      <c r="K6416" s="15"/>
      <c r="L6416" s="15"/>
      <c r="M6416" s="15"/>
      <c r="N6416" s="15"/>
      <c r="O6416" s="15"/>
      <c r="P6416" s="15"/>
      <c r="Q6416" s="15"/>
      <c r="R6416" s="15"/>
      <c r="S6416" s="15"/>
      <c r="T6416" s="15"/>
      <c r="U6416" s="15">
        <v>0</v>
      </c>
      <c r="V6416" s="15">
        <v>0</v>
      </c>
      <c r="W6416" s="15"/>
      <c r="X6416" s="15"/>
      <c r="Y6416" s="15"/>
      <c r="Z6416" s="15"/>
      <c r="AA6416" s="15"/>
      <c r="AB6416" s="15"/>
      <c r="AC6416" s="15"/>
      <c r="AD6416" s="15"/>
      <c r="AE6416" s="15"/>
      <c r="AF6416" s="15"/>
      <c r="AG6416" s="15"/>
      <c r="AH6416" s="15">
        <v>0</v>
      </c>
      <c r="AI6416" s="15">
        <v>0</v>
      </c>
      <c r="AJ6416" s="15"/>
      <c r="AK6416" s="15"/>
      <c r="AL6416" s="15"/>
      <c r="AM6416" s="15"/>
      <c r="AN6416" s="15"/>
      <c r="AO6416" s="15"/>
      <c r="AP6416" s="15"/>
      <c r="AQ6416" s="15"/>
      <c r="AR6416" s="15"/>
      <c r="AS6416" s="15"/>
      <c r="AT6416" s="15"/>
      <c r="AU6416" s="15">
        <v>0</v>
      </c>
      <c r="AV6416" s="15">
        <v>0</v>
      </c>
      <c r="AW6416" s="15">
        <f t="shared" si="1793"/>
        <v>0</v>
      </c>
    </row>
    <row r="6417" spans="1:49" s="144" customFormat="1">
      <c r="A6417" s="44" t="s">
        <v>797</v>
      </c>
      <c r="B6417" s="45" t="s">
        <v>1031</v>
      </c>
      <c r="C6417" s="45" t="s">
        <v>1707</v>
      </c>
      <c r="D6417" s="452" t="s">
        <v>3019</v>
      </c>
      <c r="E6417" s="140" t="s">
        <v>854</v>
      </c>
      <c r="F6417" s="141" t="s">
        <v>1834</v>
      </c>
      <c r="G6417" s="468" t="s">
        <v>3076</v>
      </c>
      <c r="H6417" s="50" t="s">
        <v>2334</v>
      </c>
      <c r="I6417" s="142" t="s">
        <v>1735</v>
      </c>
      <c r="J6417" s="15"/>
      <c r="K6417" s="15"/>
      <c r="L6417" s="15"/>
      <c r="M6417" s="15"/>
      <c r="N6417" s="15"/>
      <c r="O6417" s="15"/>
      <c r="P6417" s="15"/>
      <c r="Q6417" s="15"/>
      <c r="R6417" s="15"/>
      <c r="S6417" s="15"/>
      <c r="T6417" s="15"/>
      <c r="U6417" s="15">
        <v>0</v>
      </c>
      <c r="V6417" s="15">
        <v>0</v>
      </c>
      <c r="W6417" s="15"/>
      <c r="X6417" s="15"/>
      <c r="Y6417" s="15"/>
      <c r="Z6417" s="15"/>
      <c r="AA6417" s="15"/>
      <c r="AB6417" s="15"/>
      <c r="AC6417" s="15"/>
      <c r="AD6417" s="15"/>
      <c r="AE6417" s="15"/>
      <c r="AF6417" s="15"/>
      <c r="AG6417" s="15"/>
      <c r="AH6417" s="15">
        <v>0</v>
      </c>
      <c r="AI6417" s="15">
        <v>0</v>
      </c>
      <c r="AJ6417" s="15"/>
      <c r="AK6417" s="15"/>
      <c r="AL6417" s="15"/>
      <c r="AM6417" s="15"/>
      <c r="AN6417" s="15"/>
      <c r="AO6417" s="15"/>
      <c r="AP6417" s="15"/>
      <c r="AQ6417" s="15"/>
      <c r="AR6417" s="15"/>
      <c r="AS6417" s="15"/>
      <c r="AT6417" s="15"/>
      <c r="AU6417" s="15">
        <v>0</v>
      </c>
      <c r="AV6417" s="15">
        <v>0</v>
      </c>
      <c r="AW6417" s="15">
        <f t="shared" si="1793"/>
        <v>0</v>
      </c>
    </row>
    <row r="6418" spans="1:49">
      <c r="A6418" s="44" t="s">
        <v>797</v>
      </c>
      <c r="B6418" s="45" t="s">
        <v>1031</v>
      </c>
      <c r="C6418" s="45" t="s">
        <v>1707</v>
      </c>
      <c r="D6418" s="452" t="s">
        <v>3019</v>
      </c>
      <c r="E6418" s="213" t="s">
        <v>773</v>
      </c>
      <c r="F6418" s="65"/>
      <c r="G6418" s="65"/>
      <c r="H6418" s="65"/>
      <c r="I6418" s="260" t="s">
        <v>1362</v>
      </c>
      <c r="J6418" s="9">
        <f>SUM(J6419)</f>
        <v>0</v>
      </c>
      <c r="K6418" s="9">
        <f t="shared" ref="K6418:AT6418" si="1796">SUM(K6419)</f>
        <v>0</v>
      </c>
      <c r="L6418" s="9">
        <f t="shared" si="1796"/>
        <v>0</v>
      </c>
      <c r="M6418" s="9">
        <f t="shared" si="1796"/>
        <v>0</v>
      </c>
      <c r="N6418" s="9">
        <f t="shared" si="1796"/>
        <v>0</v>
      </c>
      <c r="O6418" s="9">
        <f t="shared" si="1796"/>
        <v>0</v>
      </c>
      <c r="P6418" s="9">
        <f t="shared" si="1796"/>
        <v>0</v>
      </c>
      <c r="Q6418" s="9">
        <f t="shared" si="1796"/>
        <v>0</v>
      </c>
      <c r="R6418" s="9">
        <f t="shared" si="1796"/>
        <v>0</v>
      </c>
      <c r="S6418" s="9">
        <f t="shared" si="1796"/>
        <v>0</v>
      </c>
      <c r="T6418" s="9">
        <f t="shared" si="1796"/>
        <v>0</v>
      </c>
      <c r="U6418" s="9">
        <v>0</v>
      </c>
      <c r="V6418" s="9">
        <v>0</v>
      </c>
      <c r="W6418" s="9">
        <f>SUM(W6419)</f>
        <v>0</v>
      </c>
      <c r="X6418" s="9">
        <f t="shared" si="1796"/>
        <v>0</v>
      </c>
      <c r="Y6418" s="9">
        <f t="shared" si="1796"/>
        <v>0</v>
      </c>
      <c r="Z6418" s="9">
        <f t="shared" si="1796"/>
        <v>0</v>
      </c>
      <c r="AA6418" s="9">
        <f t="shared" si="1796"/>
        <v>0</v>
      </c>
      <c r="AB6418" s="9">
        <f t="shared" si="1796"/>
        <v>0</v>
      </c>
      <c r="AC6418" s="9">
        <f t="shared" si="1796"/>
        <v>0</v>
      </c>
      <c r="AD6418" s="9">
        <f t="shared" si="1796"/>
        <v>0</v>
      </c>
      <c r="AE6418" s="9">
        <f t="shared" si="1796"/>
        <v>0</v>
      </c>
      <c r="AF6418" s="9">
        <f t="shared" si="1796"/>
        <v>0</v>
      </c>
      <c r="AG6418" s="9">
        <f t="shared" si="1796"/>
        <v>0</v>
      </c>
      <c r="AH6418" s="9">
        <v>0</v>
      </c>
      <c r="AI6418" s="9">
        <v>0</v>
      </c>
      <c r="AJ6418" s="9">
        <f>SUM(AJ6419)</f>
        <v>0</v>
      </c>
      <c r="AK6418" s="9">
        <f t="shared" si="1796"/>
        <v>0</v>
      </c>
      <c r="AL6418" s="9">
        <f t="shared" si="1796"/>
        <v>0</v>
      </c>
      <c r="AM6418" s="9">
        <f t="shared" si="1796"/>
        <v>0</v>
      </c>
      <c r="AN6418" s="9">
        <f t="shared" si="1796"/>
        <v>0</v>
      </c>
      <c r="AO6418" s="9">
        <f t="shared" si="1796"/>
        <v>0</v>
      </c>
      <c r="AP6418" s="9">
        <f t="shared" si="1796"/>
        <v>0</v>
      </c>
      <c r="AQ6418" s="9">
        <f t="shared" si="1796"/>
        <v>0</v>
      </c>
      <c r="AR6418" s="9">
        <f t="shared" si="1796"/>
        <v>0</v>
      </c>
      <c r="AS6418" s="9">
        <f t="shared" si="1796"/>
        <v>0</v>
      </c>
      <c r="AT6418" s="9">
        <f t="shared" si="1796"/>
        <v>0</v>
      </c>
      <c r="AU6418" s="9">
        <v>0</v>
      </c>
      <c r="AV6418" s="9">
        <v>0</v>
      </c>
      <c r="AW6418" s="9">
        <f t="shared" si="1793"/>
        <v>0</v>
      </c>
    </row>
    <row r="6419" spans="1:49">
      <c r="A6419" s="44" t="s">
        <v>797</v>
      </c>
      <c r="B6419" s="45" t="s">
        <v>1031</v>
      </c>
      <c r="C6419" s="45" t="s">
        <v>1707</v>
      </c>
      <c r="D6419" s="452" t="s">
        <v>3019</v>
      </c>
      <c r="E6419" s="367" t="s">
        <v>785</v>
      </c>
      <c r="F6419" s="50"/>
      <c r="G6419" s="468" t="s">
        <v>3076</v>
      </c>
      <c r="H6419" s="50" t="s">
        <v>2334</v>
      </c>
      <c r="I6419" s="42" t="s">
        <v>1363</v>
      </c>
      <c r="U6419" s="15">
        <v>0</v>
      </c>
      <c r="V6419" s="15">
        <v>0</v>
      </c>
      <c r="AH6419" s="15">
        <v>0</v>
      </c>
      <c r="AI6419" s="15">
        <v>0</v>
      </c>
      <c r="AU6419" s="15">
        <v>0</v>
      </c>
      <c r="AV6419" s="15">
        <v>0</v>
      </c>
      <c r="AW6419" s="15">
        <f t="shared" si="1793"/>
        <v>0</v>
      </c>
    </row>
    <row r="6420" spans="1:49">
      <c r="A6420" s="44" t="s">
        <v>797</v>
      </c>
      <c r="B6420" s="45" t="s">
        <v>1031</v>
      </c>
      <c r="C6420" s="45" t="s">
        <v>1707</v>
      </c>
      <c r="D6420" s="452" t="s">
        <v>3019</v>
      </c>
      <c r="E6420" s="213" t="s">
        <v>1364</v>
      </c>
      <c r="F6420" s="65"/>
      <c r="G6420" s="65"/>
      <c r="H6420" s="65"/>
      <c r="I6420" s="260" t="s">
        <v>2104</v>
      </c>
      <c r="J6420" s="9">
        <f>SUM(J6421:J6430)</f>
        <v>188000</v>
      </c>
      <c r="K6420" s="9">
        <f t="shared" ref="K6420:AT6420" si="1797">SUM(K6421:K6430)</f>
        <v>0</v>
      </c>
      <c r="L6420" s="9">
        <f t="shared" si="1797"/>
        <v>23000</v>
      </c>
      <c r="M6420" s="9">
        <f t="shared" si="1797"/>
        <v>23500</v>
      </c>
      <c r="N6420" s="9">
        <f t="shared" si="1797"/>
        <v>0</v>
      </c>
      <c r="O6420" s="9">
        <f t="shared" si="1797"/>
        <v>18000</v>
      </c>
      <c r="P6420" s="9">
        <f t="shared" si="1797"/>
        <v>14000</v>
      </c>
      <c r="Q6420" s="9">
        <f t="shared" si="1797"/>
        <v>0</v>
      </c>
      <c r="R6420" s="9">
        <f t="shared" si="1797"/>
        <v>24700</v>
      </c>
      <c r="S6420" s="9">
        <f t="shared" si="1797"/>
        <v>0</v>
      </c>
      <c r="T6420" s="9">
        <f t="shared" si="1797"/>
        <v>31500</v>
      </c>
      <c r="U6420" s="9">
        <v>134700</v>
      </c>
      <c r="V6420" s="9">
        <v>53300</v>
      </c>
      <c r="W6420" s="9">
        <f>SUM(W6421:W6430)</f>
        <v>0</v>
      </c>
      <c r="X6420" s="9">
        <f t="shared" si="1797"/>
        <v>0</v>
      </c>
      <c r="Y6420" s="9">
        <f t="shared" si="1797"/>
        <v>0</v>
      </c>
      <c r="Z6420" s="9">
        <f t="shared" si="1797"/>
        <v>0</v>
      </c>
      <c r="AA6420" s="9">
        <f t="shared" si="1797"/>
        <v>0</v>
      </c>
      <c r="AB6420" s="9">
        <f t="shared" si="1797"/>
        <v>0</v>
      </c>
      <c r="AC6420" s="9">
        <f t="shared" si="1797"/>
        <v>0</v>
      </c>
      <c r="AD6420" s="9">
        <f t="shared" si="1797"/>
        <v>0</v>
      </c>
      <c r="AE6420" s="9">
        <f t="shared" si="1797"/>
        <v>0</v>
      </c>
      <c r="AF6420" s="9">
        <f t="shared" si="1797"/>
        <v>0</v>
      </c>
      <c r="AG6420" s="9">
        <f t="shared" si="1797"/>
        <v>0</v>
      </c>
      <c r="AH6420" s="9">
        <v>0</v>
      </c>
      <c r="AI6420" s="9">
        <v>0</v>
      </c>
      <c r="AJ6420" s="9">
        <f>SUM(AJ6421:AJ6430)</f>
        <v>336</v>
      </c>
      <c r="AK6420" s="9">
        <f t="shared" si="1797"/>
        <v>0</v>
      </c>
      <c r="AL6420" s="9">
        <f t="shared" si="1797"/>
        <v>0</v>
      </c>
      <c r="AM6420" s="9">
        <f t="shared" si="1797"/>
        <v>0</v>
      </c>
      <c r="AN6420" s="9">
        <f t="shared" si="1797"/>
        <v>0</v>
      </c>
      <c r="AO6420" s="9">
        <f t="shared" si="1797"/>
        <v>336</v>
      </c>
      <c r="AP6420" s="9">
        <f t="shared" si="1797"/>
        <v>0</v>
      </c>
      <c r="AQ6420" s="9">
        <f t="shared" si="1797"/>
        <v>0</v>
      </c>
      <c r="AR6420" s="9">
        <f t="shared" si="1797"/>
        <v>0</v>
      </c>
      <c r="AS6420" s="9">
        <f t="shared" si="1797"/>
        <v>0</v>
      </c>
      <c r="AT6420" s="9">
        <f t="shared" si="1797"/>
        <v>0</v>
      </c>
      <c r="AU6420" s="9">
        <v>336</v>
      </c>
      <c r="AV6420" s="9">
        <v>0</v>
      </c>
      <c r="AW6420" s="9">
        <f t="shared" si="1793"/>
        <v>135036</v>
      </c>
    </row>
    <row r="6421" spans="1:49">
      <c r="A6421" s="44" t="s">
        <v>797</v>
      </c>
      <c r="B6421" s="45" t="s">
        <v>1031</v>
      </c>
      <c r="C6421" s="45" t="s">
        <v>1707</v>
      </c>
      <c r="D6421" s="452" t="s">
        <v>3019</v>
      </c>
      <c r="E6421" s="367" t="s">
        <v>786</v>
      </c>
      <c r="F6421" s="50"/>
      <c r="G6421" s="468" t="s">
        <v>3076</v>
      </c>
      <c r="H6421" s="50" t="s">
        <v>2334</v>
      </c>
      <c r="I6421" s="42" t="s">
        <v>2323</v>
      </c>
      <c r="J6421" s="15">
        <v>2000</v>
      </c>
      <c r="L6421" s="15">
        <v>1000</v>
      </c>
      <c r="P6421" s="15">
        <v>500</v>
      </c>
      <c r="T6421" s="15">
        <v>500</v>
      </c>
      <c r="U6421" s="15">
        <v>2000</v>
      </c>
      <c r="V6421" s="15">
        <v>0</v>
      </c>
      <c r="AH6421" s="15">
        <v>0</v>
      </c>
      <c r="AI6421" s="15">
        <v>0</v>
      </c>
      <c r="AU6421" s="15">
        <v>0</v>
      </c>
      <c r="AV6421" s="15">
        <v>0</v>
      </c>
      <c r="AW6421" s="15">
        <f t="shared" si="1793"/>
        <v>2000</v>
      </c>
    </row>
    <row r="6422" spans="1:49">
      <c r="A6422" s="44" t="s">
        <v>797</v>
      </c>
      <c r="B6422" s="45" t="s">
        <v>1031</v>
      </c>
      <c r="C6422" s="45" t="s">
        <v>1707</v>
      </c>
      <c r="D6422" s="452" t="s">
        <v>3019</v>
      </c>
      <c r="E6422" s="367" t="s">
        <v>1528</v>
      </c>
      <c r="F6422" s="50"/>
      <c r="G6422" s="468" t="s">
        <v>3076</v>
      </c>
      <c r="H6422" s="50" t="s">
        <v>2334</v>
      </c>
      <c r="I6422" s="42" t="s">
        <v>989</v>
      </c>
      <c r="U6422" s="15">
        <v>0</v>
      </c>
      <c r="V6422" s="15">
        <v>0</v>
      </c>
      <c r="AH6422" s="15">
        <v>0</v>
      </c>
      <c r="AI6422" s="15">
        <v>0</v>
      </c>
      <c r="AU6422" s="15">
        <v>0</v>
      </c>
      <c r="AV6422" s="15">
        <v>0</v>
      </c>
      <c r="AW6422" s="15">
        <f t="shared" si="1793"/>
        <v>0</v>
      </c>
    </row>
    <row r="6423" spans="1:49">
      <c r="A6423" s="44" t="s">
        <v>797</v>
      </c>
      <c r="B6423" s="45" t="s">
        <v>1031</v>
      </c>
      <c r="C6423" s="45" t="s">
        <v>1707</v>
      </c>
      <c r="D6423" s="452" t="s">
        <v>3019</v>
      </c>
      <c r="E6423" s="367" t="s">
        <v>1679</v>
      </c>
      <c r="F6423" s="50"/>
      <c r="G6423" s="468" t="s">
        <v>3076</v>
      </c>
      <c r="H6423" s="50" t="s">
        <v>2334</v>
      </c>
      <c r="I6423" s="42" t="s">
        <v>1048</v>
      </c>
      <c r="U6423" s="15">
        <v>0</v>
      </c>
      <c r="V6423" s="15">
        <v>0</v>
      </c>
      <c r="AH6423" s="15">
        <v>0</v>
      </c>
      <c r="AI6423" s="15">
        <v>0</v>
      </c>
      <c r="AU6423" s="15">
        <v>0</v>
      </c>
      <c r="AV6423" s="15">
        <v>0</v>
      </c>
      <c r="AW6423" s="15">
        <f t="shared" si="1793"/>
        <v>0</v>
      </c>
    </row>
    <row r="6424" spans="1:49">
      <c r="A6424" s="44" t="s">
        <v>797</v>
      </c>
      <c r="B6424" s="45" t="s">
        <v>1031</v>
      </c>
      <c r="C6424" s="45" t="s">
        <v>1707</v>
      </c>
      <c r="D6424" s="452" t="s">
        <v>3019</v>
      </c>
      <c r="E6424" s="367" t="s">
        <v>787</v>
      </c>
      <c r="F6424" s="50"/>
      <c r="G6424" s="468" t="s">
        <v>3076</v>
      </c>
      <c r="H6424" s="50" t="s">
        <v>2334</v>
      </c>
      <c r="I6424" s="42" t="s">
        <v>2226</v>
      </c>
      <c r="J6424" s="15">
        <v>74000</v>
      </c>
      <c r="L6424" s="15">
        <v>3000</v>
      </c>
      <c r="M6424" s="15">
        <v>7700</v>
      </c>
      <c r="O6424" s="15">
        <v>3000</v>
      </c>
      <c r="P6424" s="15">
        <v>5000</v>
      </c>
      <c r="R6424" s="15">
        <v>7000</v>
      </c>
      <c r="T6424" s="15">
        <v>15000</v>
      </c>
      <c r="U6424" s="15">
        <v>40700</v>
      </c>
      <c r="V6424" s="15">
        <v>33300</v>
      </c>
      <c r="AH6424" s="15">
        <v>0</v>
      </c>
      <c r="AI6424" s="15">
        <v>0</v>
      </c>
      <c r="AJ6424" s="15">
        <v>336</v>
      </c>
      <c r="AO6424" s="15">
        <v>336</v>
      </c>
      <c r="AU6424" s="15">
        <v>336</v>
      </c>
      <c r="AV6424" s="15">
        <v>0</v>
      </c>
      <c r="AW6424" s="15">
        <f t="shared" si="1793"/>
        <v>41036</v>
      </c>
    </row>
    <row r="6425" spans="1:49">
      <c r="A6425" s="44" t="s">
        <v>797</v>
      </c>
      <c r="B6425" s="45" t="s">
        <v>1031</v>
      </c>
      <c r="C6425" s="45" t="s">
        <v>1707</v>
      </c>
      <c r="D6425" s="452" t="s">
        <v>3019</v>
      </c>
      <c r="E6425" s="367" t="s">
        <v>1116</v>
      </c>
      <c r="F6425" s="50"/>
      <c r="G6425" s="468" t="s">
        <v>3076</v>
      </c>
      <c r="H6425" s="50" t="s">
        <v>2334</v>
      </c>
      <c r="I6425" s="42" t="s">
        <v>2228</v>
      </c>
      <c r="J6425" s="15">
        <v>1000</v>
      </c>
      <c r="M6425" s="15">
        <v>300</v>
      </c>
      <c r="P6425" s="15">
        <v>300</v>
      </c>
      <c r="R6425" s="15">
        <v>400</v>
      </c>
      <c r="U6425" s="15">
        <v>1000</v>
      </c>
      <c r="V6425" s="15">
        <v>0</v>
      </c>
      <c r="AH6425" s="15">
        <v>0</v>
      </c>
      <c r="AI6425" s="15">
        <v>0</v>
      </c>
      <c r="AU6425" s="15">
        <v>0</v>
      </c>
      <c r="AV6425" s="15">
        <v>0</v>
      </c>
      <c r="AW6425" s="15">
        <f t="shared" si="1793"/>
        <v>1000</v>
      </c>
    </row>
    <row r="6426" spans="1:49">
      <c r="A6426" s="44" t="s">
        <v>797</v>
      </c>
      <c r="B6426" s="45" t="s">
        <v>1031</v>
      </c>
      <c r="C6426" s="45" t="s">
        <v>1707</v>
      </c>
      <c r="D6426" s="452" t="s">
        <v>3019</v>
      </c>
      <c r="E6426" s="367" t="s">
        <v>1703</v>
      </c>
      <c r="F6426" s="50"/>
      <c r="G6426" s="468" t="s">
        <v>3076</v>
      </c>
      <c r="H6426" s="50" t="s">
        <v>2334</v>
      </c>
      <c r="I6426" s="42" t="s">
        <v>1047</v>
      </c>
      <c r="U6426" s="15">
        <v>0</v>
      </c>
      <c r="V6426" s="15">
        <v>0</v>
      </c>
      <c r="AH6426" s="15">
        <v>0</v>
      </c>
      <c r="AI6426" s="15">
        <v>0</v>
      </c>
      <c r="AU6426" s="15">
        <v>0</v>
      </c>
      <c r="AV6426" s="15">
        <v>0</v>
      </c>
      <c r="AW6426" s="15">
        <f t="shared" si="1793"/>
        <v>0</v>
      </c>
    </row>
    <row r="6427" spans="1:49">
      <c r="A6427" s="44" t="s">
        <v>797</v>
      </c>
      <c r="B6427" s="45" t="s">
        <v>1031</v>
      </c>
      <c r="C6427" s="45" t="s">
        <v>1707</v>
      </c>
      <c r="D6427" s="452" t="s">
        <v>3019</v>
      </c>
      <c r="E6427" s="367" t="s">
        <v>826</v>
      </c>
      <c r="F6427" s="50"/>
      <c r="G6427" s="468" t="s">
        <v>3076</v>
      </c>
      <c r="H6427" s="50" t="s">
        <v>2334</v>
      </c>
      <c r="I6427" s="42" t="s">
        <v>2320</v>
      </c>
      <c r="J6427" s="15">
        <v>6000</v>
      </c>
      <c r="L6427" s="15">
        <v>2000</v>
      </c>
      <c r="P6427" s="15">
        <v>700</v>
      </c>
      <c r="R6427" s="15">
        <v>2300</v>
      </c>
      <c r="T6427" s="15">
        <v>1000</v>
      </c>
      <c r="U6427" s="15">
        <v>6000</v>
      </c>
      <c r="V6427" s="15">
        <v>0</v>
      </c>
      <c r="AH6427" s="15">
        <v>0</v>
      </c>
      <c r="AI6427" s="15">
        <v>0</v>
      </c>
      <c r="AU6427" s="15">
        <v>0</v>
      </c>
      <c r="AV6427" s="15">
        <v>0</v>
      </c>
      <c r="AW6427" s="15">
        <f t="shared" si="1793"/>
        <v>6000</v>
      </c>
    </row>
    <row r="6428" spans="1:49">
      <c r="A6428" s="44" t="s">
        <v>797</v>
      </c>
      <c r="B6428" s="45" t="s">
        <v>1031</v>
      </c>
      <c r="C6428" s="45" t="s">
        <v>1707</v>
      </c>
      <c r="D6428" s="452" t="s">
        <v>3019</v>
      </c>
      <c r="E6428" s="367" t="s">
        <v>1115</v>
      </c>
      <c r="F6428" s="50"/>
      <c r="G6428" s="468" t="s">
        <v>3076</v>
      </c>
      <c r="H6428" s="50" t="s">
        <v>2334</v>
      </c>
      <c r="I6428" s="42" t="s">
        <v>990</v>
      </c>
      <c r="U6428" s="15">
        <v>0</v>
      </c>
      <c r="V6428" s="15">
        <v>0</v>
      </c>
      <c r="AH6428" s="15">
        <v>0</v>
      </c>
      <c r="AI6428" s="15">
        <v>0</v>
      </c>
      <c r="AU6428" s="15">
        <v>0</v>
      </c>
      <c r="AV6428" s="15">
        <v>0</v>
      </c>
      <c r="AW6428" s="15">
        <f t="shared" si="1793"/>
        <v>0</v>
      </c>
    </row>
    <row r="6429" spans="1:49">
      <c r="A6429" s="44" t="s">
        <v>797</v>
      </c>
      <c r="B6429" s="45" t="s">
        <v>1031</v>
      </c>
      <c r="C6429" s="45" t="s">
        <v>1707</v>
      </c>
      <c r="D6429" s="452" t="s">
        <v>3019</v>
      </c>
      <c r="E6429" s="367" t="s">
        <v>1677</v>
      </c>
      <c r="F6429" s="50"/>
      <c r="G6429" s="468" t="s">
        <v>3076</v>
      </c>
      <c r="H6429" s="50" t="s">
        <v>2334</v>
      </c>
      <c r="I6429" s="42" t="s">
        <v>1198</v>
      </c>
      <c r="J6429" s="15">
        <v>105000</v>
      </c>
      <c r="L6429" s="15">
        <v>17000</v>
      </c>
      <c r="M6429" s="15">
        <v>15500</v>
      </c>
      <c r="O6429" s="15">
        <v>15000</v>
      </c>
      <c r="P6429" s="15">
        <v>7500</v>
      </c>
      <c r="R6429" s="15">
        <v>15000</v>
      </c>
      <c r="T6429" s="15">
        <v>15000</v>
      </c>
      <c r="U6429" s="15">
        <v>85000</v>
      </c>
      <c r="V6429" s="15">
        <v>20000</v>
      </c>
      <c r="AH6429" s="15">
        <v>0</v>
      </c>
      <c r="AI6429" s="15">
        <v>0</v>
      </c>
      <c r="AU6429" s="15">
        <v>0</v>
      </c>
      <c r="AV6429" s="15">
        <v>0</v>
      </c>
      <c r="AW6429" s="15">
        <f t="shared" si="1793"/>
        <v>85000</v>
      </c>
    </row>
    <row r="6430" spans="1:49">
      <c r="A6430" s="44" t="s">
        <v>797</v>
      </c>
      <c r="B6430" s="45" t="s">
        <v>1031</v>
      </c>
      <c r="C6430" s="45" t="s">
        <v>1707</v>
      </c>
      <c r="D6430" s="452" t="s">
        <v>3019</v>
      </c>
      <c r="E6430" s="367" t="s">
        <v>1677</v>
      </c>
      <c r="F6430" s="50" t="s">
        <v>1835</v>
      </c>
      <c r="G6430" s="468" t="s">
        <v>3076</v>
      </c>
      <c r="H6430" s="50" t="s">
        <v>2334</v>
      </c>
      <c r="I6430" s="42" t="s">
        <v>25</v>
      </c>
      <c r="U6430" s="15">
        <v>0</v>
      </c>
      <c r="V6430" s="15">
        <v>0</v>
      </c>
      <c r="AH6430" s="15">
        <v>0</v>
      </c>
      <c r="AI6430" s="15">
        <v>0</v>
      </c>
      <c r="AU6430" s="15">
        <v>0</v>
      </c>
      <c r="AV6430" s="15">
        <v>0</v>
      </c>
      <c r="AW6430" s="15">
        <f t="shared" si="1793"/>
        <v>0</v>
      </c>
    </row>
    <row r="6431" spans="1:49" s="52" customFormat="1">
      <c r="A6431" s="41"/>
      <c r="B6431" s="346"/>
      <c r="C6431" s="346"/>
      <c r="D6431" s="369"/>
      <c r="E6431" s="213"/>
      <c r="F6431" s="65"/>
      <c r="G6431" s="65"/>
      <c r="H6431" s="65"/>
      <c r="I6431" s="49" t="s">
        <v>3</v>
      </c>
      <c r="J6431" s="6">
        <f>SUM(J6432)</f>
        <v>0</v>
      </c>
      <c r="K6431" s="6">
        <f t="shared" ref="K6431:AT6432" si="1798">SUM(K6432)</f>
        <v>0</v>
      </c>
      <c r="L6431" s="6">
        <f t="shared" si="1798"/>
        <v>0</v>
      </c>
      <c r="M6431" s="6">
        <f t="shared" si="1798"/>
        <v>0</v>
      </c>
      <c r="N6431" s="6">
        <f t="shared" si="1798"/>
        <v>0</v>
      </c>
      <c r="O6431" s="6">
        <f t="shared" si="1798"/>
        <v>0</v>
      </c>
      <c r="P6431" s="6">
        <f t="shared" si="1798"/>
        <v>0</v>
      </c>
      <c r="Q6431" s="6">
        <f t="shared" si="1798"/>
        <v>0</v>
      </c>
      <c r="R6431" s="6">
        <f t="shared" si="1798"/>
        <v>0</v>
      </c>
      <c r="S6431" s="6">
        <f t="shared" si="1798"/>
        <v>0</v>
      </c>
      <c r="T6431" s="6">
        <f t="shared" si="1798"/>
        <v>0</v>
      </c>
      <c r="U6431" s="6">
        <v>0</v>
      </c>
      <c r="V6431" s="6">
        <v>0</v>
      </c>
      <c r="W6431" s="6">
        <f>SUM(W6432)</f>
        <v>0</v>
      </c>
      <c r="X6431" s="6">
        <f t="shared" si="1798"/>
        <v>0</v>
      </c>
      <c r="Y6431" s="6">
        <f t="shared" si="1798"/>
        <v>0</v>
      </c>
      <c r="Z6431" s="6">
        <f t="shared" si="1798"/>
        <v>0</v>
      </c>
      <c r="AA6431" s="6">
        <f t="shared" si="1798"/>
        <v>0</v>
      </c>
      <c r="AB6431" s="6">
        <f t="shared" si="1798"/>
        <v>0</v>
      </c>
      <c r="AC6431" s="6">
        <f t="shared" si="1798"/>
        <v>0</v>
      </c>
      <c r="AD6431" s="6">
        <f t="shared" si="1798"/>
        <v>0</v>
      </c>
      <c r="AE6431" s="6">
        <f t="shared" si="1798"/>
        <v>0</v>
      </c>
      <c r="AF6431" s="6">
        <f t="shared" si="1798"/>
        <v>0</v>
      </c>
      <c r="AG6431" s="6">
        <f t="shared" si="1798"/>
        <v>0</v>
      </c>
      <c r="AH6431" s="6">
        <v>0</v>
      </c>
      <c r="AI6431" s="6">
        <v>0</v>
      </c>
      <c r="AJ6431" s="6">
        <f>SUM(AJ6432)</f>
        <v>0</v>
      </c>
      <c r="AK6431" s="6">
        <f t="shared" si="1798"/>
        <v>0</v>
      </c>
      <c r="AL6431" s="6">
        <f t="shared" si="1798"/>
        <v>0</v>
      </c>
      <c r="AM6431" s="6">
        <f t="shared" si="1798"/>
        <v>0</v>
      </c>
      <c r="AN6431" s="6">
        <f t="shared" si="1798"/>
        <v>0</v>
      </c>
      <c r="AO6431" s="6">
        <f t="shared" si="1798"/>
        <v>0</v>
      </c>
      <c r="AP6431" s="6">
        <f t="shared" si="1798"/>
        <v>0</v>
      </c>
      <c r="AQ6431" s="6">
        <f t="shared" si="1798"/>
        <v>0</v>
      </c>
      <c r="AR6431" s="6">
        <f t="shared" si="1798"/>
        <v>0</v>
      </c>
      <c r="AS6431" s="6">
        <f t="shared" si="1798"/>
        <v>0</v>
      </c>
      <c r="AT6431" s="6">
        <f t="shared" si="1798"/>
        <v>0</v>
      </c>
      <c r="AU6431" s="6">
        <v>0</v>
      </c>
      <c r="AV6431" s="6">
        <v>0</v>
      </c>
      <c r="AW6431" s="6">
        <f t="shared" si="1793"/>
        <v>0</v>
      </c>
    </row>
    <row r="6432" spans="1:49" s="52" customFormat="1">
      <c r="A6432" s="44" t="s">
        <v>797</v>
      </c>
      <c r="B6432" s="45" t="s">
        <v>1031</v>
      </c>
      <c r="C6432" s="45" t="s">
        <v>1707</v>
      </c>
      <c r="D6432" s="452" t="s">
        <v>3019</v>
      </c>
      <c r="E6432" s="213" t="s">
        <v>833</v>
      </c>
      <c r="F6432" s="65"/>
      <c r="G6432" s="65"/>
      <c r="H6432" s="65"/>
      <c r="I6432" s="53" t="s">
        <v>1</v>
      </c>
      <c r="J6432" s="200">
        <f>SUM(J6433)</f>
        <v>0</v>
      </c>
      <c r="K6432" s="200">
        <f t="shared" si="1798"/>
        <v>0</v>
      </c>
      <c r="L6432" s="200">
        <f t="shared" si="1798"/>
        <v>0</v>
      </c>
      <c r="M6432" s="200">
        <f t="shared" si="1798"/>
        <v>0</v>
      </c>
      <c r="N6432" s="200">
        <f t="shared" si="1798"/>
        <v>0</v>
      </c>
      <c r="O6432" s="200">
        <f t="shared" si="1798"/>
        <v>0</v>
      </c>
      <c r="P6432" s="200">
        <f t="shared" si="1798"/>
        <v>0</v>
      </c>
      <c r="Q6432" s="200">
        <f t="shared" si="1798"/>
        <v>0</v>
      </c>
      <c r="R6432" s="200">
        <f t="shared" si="1798"/>
        <v>0</v>
      </c>
      <c r="S6432" s="200">
        <f t="shared" si="1798"/>
        <v>0</v>
      </c>
      <c r="T6432" s="200">
        <f t="shared" si="1798"/>
        <v>0</v>
      </c>
      <c r="U6432" s="200">
        <v>0</v>
      </c>
      <c r="V6432" s="200">
        <v>0</v>
      </c>
      <c r="W6432" s="200">
        <f>SUM(W6433)</f>
        <v>0</v>
      </c>
      <c r="X6432" s="200">
        <f t="shared" si="1798"/>
        <v>0</v>
      </c>
      <c r="Y6432" s="200">
        <f t="shared" si="1798"/>
        <v>0</v>
      </c>
      <c r="Z6432" s="200">
        <f t="shared" si="1798"/>
        <v>0</v>
      </c>
      <c r="AA6432" s="200">
        <f t="shared" si="1798"/>
        <v>0</v>
      </c>
      <c r="AB6432" s="200">
        <f t="shared" si="1798"/>
        <v>0</v>
      </c>
      <c r="AC6432" s="200">
        <f t="shared" si="1798"/>
        <v>0</v>
      </c>
      <c r="AD6432" s="200">
        <f t="shared" si="1798"/>
        <v>0</v>
      </c>
      <c r="AE6432" s="200">
        <f t="shared" si="1798"/>
        <v>0</v>
      </c>
      <c r="AF6432" s="200">
        <f t="shared" si="1798"/>
        <v>0</v>
      </c>
      <c r="AG6432" s="200">
        <f t="shared" si="1798"/>
        <v>0</v>
      </c>
      <c r="AH6432" s="200">
        <v>0</v>
      </c>
      <c r="AI6432" s="200">
        <v>0</v>
      </c>
      <c r="AJ6432" s="200">
        <f>SUM(AJ6433)</f>
        <v>0</v>
      </c>
      <c r="AK6432" s="200">
        <f t="shared" si="1798"/>
        <v>0</v>
      </c>
      <c r="AL6432" s="200">
        <f t="shared" si="1798"/>
        <v>0</v>
      </c>
      <c r="AM6432" s="200">
        <f t="shared" si="1798"/>
        <v>0</v>
      </c>
      <c r="AN6432" s="200">
        <f t="shared" si="1798"/>
        <v>0</v>
      </c>
      <c r="AO6432" s="200">
        <f t="shared" si="1798"/>
        <v>0</v>
      </c>
      <c r="AP6432" s="200">
        <f t="shared" si="1798"/>
        <v>0</v>
      </c>
      <c r="AQ6432" s="200">
        <f t="shared" si="1798"/>
        <v>0</v>
      </c>
      <c r="AR6432" s="200">
        <f t="shared" si="1798"/>
        <v>0</v>
      </c>
      <c r="AS6432" s="200">
        <f t="shared" si="1798"/>
        <v>0</v>
      </c>
      <c r="AT6432" s="200">
        <f t="shared" si="1798"/>
        <v>0</v>
      </c>
      <c r="AU6432" s="200">
        <v>0</v>
      </c>
      <c r="AV6432" s="200">
        <v>0</v>
      </c>
      <c r="AW6432" s="200">
        <f t="shared" si="1793"/>
        <v>0</v>
      </c>
    </row>
    <row r="6433" spans="1:49" s="59" customFormat="1">
      <c r="A6433" s="44" t="s">
        <v>797</v>
      </c>
      <c r="B6433" s="45" t="s">
        <v>1031</v>
      </c>
      <c r="C6433" s="45" t="s">
        <v>1707</v>
      </c>
      <c r="D6433" s="452" t="s">
        <v>3019</v>
      </c>
      <c r="E6433" s="57" t="s">
        <v>1517</v>
      </c>
      <c r="F6433" s="58"/>
      <c r="G6433" s="468" t="s">
        <v>3076</v>
      </c>
      <c r="H6433" s="50" t="s">
        <v>2334</v>
      </c>
      <c r="I6433" s="188" t="s">
        <v>2584</v>
      </c>
      <c r="J6433" s="13"/>
      <c r="K6433" s="13"/>
      <c r="L6433" s="13"/>
      <c r="M6433" s="13"/>
      <c r="N6433" s="13"/>
      <c r="O6433" s="13"/>
      <c r="P6433" s="13"/>
      <c r="Q6433" s="13"/>
      <c r="R6433" s="13"/>
      <c r="S6433" s="13"/>
      <c r="T6433" s="13"/>
      <c r="U6433" s="13">
        <v>0</v>
      </c>
      <c r="V6433" s="13">
        <v>0</v>
      </c>
      <c r="W6433" s="13"/>
      <c r="X6433" s="13"/>
      <c r="Y6433" s="13"/>
      <c r="Z6433" s="13"/>
      <c r="AA6433" s="13"/>
      <c r="AB6433" s="13"/>
      <c r="AC6433" s="13"/>
      <c r="AD6433" s="13"/>
      <c r="AE6433" s="13"/>
      <c r="AF6433" s="13"/>
      <c r="AG6433" s="13"/>
      <c r="AH6433" s="13">
        <v>0</v>
      </c>
      <c r="AI6433" s="13">
        <v>0</v>
      </c>
      <c r="AJ6433" s="13"/>
      <c r="AK6433" s="13"/>
      <c r="AL6433" s="13"/>
      <c r="AM6433" s="13"/>
      <c r="AN6433" s="13"/>
      <c r="AO6433" s="13"/>
      <c r="AP6433" s="13"/>
      <c r="AQ6433" s="13"/>
      <c r="AR6433" s="13"/>
      <c r="AS6433" s="13"/>
      <c r="AT6433" s="13"/>
      <c r="AU6433" s="13">
        <v>0</v>
      </c>
      <c r="AV6433" s="13">
        <v>0</v>
      </c>
      <c r="AW6433" s="13">
        <f t="shared" si="1793"/>
        <v>0</v>
      </c>
    </row>
    <row r="6434" spans="1:49">
      <c r="A6434" s="68" t="s">
        <v>2050</v>
      </c>
      <c r="B6434" s="69"/>
      <c r="C6434" s="69"/>
      <c r="D6434" s="455"/>
      <c r="E6434" s="367"/>
      <c r="F6434" s="50"/>
      <c r="G6434" s="50"/>
      <c r="H6434" s="50"/>
      <c r="I6434" s="49" t="s">
        <v>1157</v>
      </c>
      <c r="J6434" s="12">
        <f>SUM(J6435)</f>
        <v>45000</v>
      </c>
      <c r="K6434" s="12">
        <f t="shared" ref="K6434:AT6434" si="1799">SUM(K6435)</f>
        <v>0</v>
      </c>
      <c r="L6434" s="12">
        <f t="shared" si="1799"/>
        <v>0</v>
      </c>
      <c r="M6434" s="12">
        <f t="shared" si="1799"/>
        <v>4000</v>
      </c>
      <c r="N6434" s="12">
        <f t="shared" si="1799"/>
        <v>0</v>
      </c>
      <c r="O6434" s="12">
        <f t="shared" si="1799"/>
        <v>0</v>
      </c>
      <c r="P6434" s="12">
        <f t="shared" si="1799"/>
        <v>2000</v>
      </c>
      <c r="Q6434" s="12">
        <f t="shared" si="1799"/>
        <v>2000</v>
      </c>
      <c r="R6434" s="12">
        <f t="shared" si="1799"/>
        <v>5000</v>
      </c>
      <c r="S6434" s="12">
        <f t="shared" si="1799"/>
        <v>0</v>
      </c>
      <c r="T6434" s="12">
        <f t="shared" si="1799"/>
        <v>9800</v>
      </c>
      <c r="U6434" s="12">
        <v>22800</v>
      </c>
      <c r="V6434" s="12">
        <v>22200</v>
      </c>
      <c r="W6434" s="12">
        <f>SUM(W6435)</f>
        <v>0</v>
      </c>
      <c r="X6434" s="12">
        <f t="shared" si="1799"/>
        <v>0</v>
      </c>
      <c r="Y6434" s="12">
        <f t="shared" si="1799"/>
        <v>0</v>
      </c>
      <c r="Z6434" s="12">
        <f t="shared" si="1799"/>
        <v>0</v>
      </c>
      <c r="AA6434" s="12">
        <f t="shared" si="1799"/>
        <v>0</v>
      </c>
      <c r="AB6434" s="12">
        <f t="shared" si="1799"/>
        <v>0</v>
      </c>
      <c r="AC6434" s="12">
        <f t="shared" si="1799"/>
        <v>0</v>
      </c>
      <c r="AD6434" s="12">
        <f t="shared" si="1799"/>
        <v>0</v>
      </c>
      <c r="AE6434" s="12">
        <f t="shared" si="1799"/>
        <v>0</v>
      </c>
      <c r="AF6434" s="12">
        <f t="shared" si="1799"/>
        <v>0</v>
      </c>
      <c r="AG6434" s="12">
        <f t="shared" si="1799"/>
        <v>0</v>
      </c>
      <c r="AH6434" s="12">
        <v>0</v>
      </c>
      <c r="AI6434" s="12">
        <v>0</v>
      </c>
      <c r="AJ6434" s="12">
        <f>SUM(AJ6435)</f>
        <v>7500</v>
      </c>
      <c r="AK6434" s="12">
        <f t="shared" si="1799"/>
        <v>0</v>
      </c>
      <c r="AL6434" s="12">
        <f t="shared" si="1799"/>
        <v>0</v>
      </c>
      <c r="AM6434" s="12">
        <f t="shared" si="1799"/>
        <v>0</v>
      </c>
      <c r="AN6434" s="12">
        <f t="shared" si="1799"/>
        <v>0</v>
      </c>
      <c r="AO6434" s="12">
        <f t="shared" si="1799"/>
        <v>0</v>
      </c>
      <c r="AP6434" s="12">
        <f t="shared" si="1799"/>
        <v>7500</v>
      </c>
      <c r="AQ6434" s="12">
        <f t="shared" si="1799"/>
        <v>0</v>
      </c>
      <c r="AR6434" s="12">
        <f t="shared" si="1799"/>
        <v>0</v>
      </c>
      <c r="AS6434" s="12">
        <f t="shared" si="1799"/>
        <v>0</v>
      </c>
      <c r="AT6434" s="12">
        <f t="shared" si="1799"/>
        <v>0</v>
      </c>
      <c r="AU6434" s="12">
        <v>7500</v>
      </c>
      <c r="AV6434" s="12">
        <v>0</v>
      </c>
      <c r="AW6434" s="12">
        <f t="shared" si="1793"/>
        <v>30300</v>
      </c>
    </row>
    <row r="6435" spans="1:49">
      <c r="A6435" s="44" t="s">
        <v>797</v>
      </c>
      <c r="B6435" s="45" t="s">
        <v>1031</v>
      </c>
      <c r="C6435" s="45" t="s">
        <v>1707</v>
      </c>
      <c r="D6435" s="452" t="s">
        <v>3019</v>
      </c>
      <c r="E6435" s="213" t="s">
        <v>1402</v>
      </c>
      <c r="F6435" s="65"/>
      <c r="G6435" s="65"/>
      <c r="H6435" s="65"/>
      <c r="I6435" s="260" t="s">
        <v>1158</v>
      </c>
      <c r="J6435" s="9">
        <f>SUM(J6436:J6437)</f>
        <v>45000</v>
      </c>
      <c r="K6435" s="9">
        <f t="shared" ref="K6435:AT6435" si="1800">SUM(K6436:K6437)</f>
        <v>0</v>
      </c>
      <c r="L6435" s="9">
        <f t="shared" si="1800"/>
        <v>0</v>
      </c>
      <c r="M6435" s="9">
        <f t="shared" si="1800"/>
        <v>4000</v>
      </c>
      <c r="N6435" s="9">
        <f t="shared" si="1800"/>
        <v>0</v>
      </c>
      <c r="O6435" s="9">
        <f t="shared" si="1800"/>
        <v>0</v>
      </c>
      <c r="P6435" s="9">
        <f t="shared" si="1800"/>
        <v>2000</v>
      </c>
      <c r="Q6435" s="9">
        <f t="shared" si="1800"/>
        <v>2000</v>
      </c>
      <c r="R6435" s="9">
        <f t="shared" si="1800"/>
        <v>5000</v>
      </c>
      <c r="S6435" s="9">
        <f t="shared" si="1800"/>
        <v>0</v>
      </c>
      <c r="T6435" s="9">
        <f t="shared" si="1800"/>
        <v>9800</v>
      </c>
      <c r="U6435" s="9">
        <v>22800</v>
      </c>
      <c r="V6435" s="9">
        <v>22200</v>
      </c>
      <c r="W6435" s="9">
        <f>SUM(W6436:W6437)</f>
        <v>0</v>
      </c>
      <c r="X6435" s="9">
        <f t="shared" si="1800"/>
        <v>0</v>
      </c>
      <c r="Y6435" s="9">
        <f t="shared" si="1800"/>
        <v>0</v>
      </c>
      <c r="Z6435" s="9">
        <f t="shared" si="1800"/>
        <v>0</v>
      </c>
      <c r="AA6435" s="9">
        <f t="shared" si="1800"/>
        <v>0</v>
      </c>
      <c r="AB6435" s="9">
        <f t="shared" si="1800"/>
        <v>0</v>
      </c>
      <c r="AC6435" s="9">
        <f t="shared" si="1800"/>
        <v>0</v>
      </c>
      <c r="AD6435" s="9">
        <f t="shared" si="1800"/>
        <v>0</v>
      </c>
      <c r="AE6435" s="9">
        <f t="shared" si="1800"/>
        <v>0</v>
      </c>
      <c r="AF6435" s="9">
        <f t="shared" si="1800"/>
        <v>0</v>
      </c>
      <c r="AG6435" s="9">
        <f t="shared" si="1800"/>
        <v>0</v>
      </c>
      <c r="AH6435" s="9">
        <v>0</v>
      </c>
      <c r="AI6435" s="9">
        <v>0</v>
      </c>
      <c r="AJ6435" s="9">
        <f>SUM(AJ6436:AJ6437)</f>
        <v>7500</v>
      </c>
      <c r="AK6435" s="9">
        <f t="shared" si="1800"/>
        <v>0</v>
      </c>
      <c r="AL6435" s="9">
        <f t="shared" si="1800"/>
        <v>0</v>
      </c>
      <c r="AM6435" s="9">
        <f t="shared" si="1800"/>
        <v>0</v>
      </c>
      <c r="AN6435" s="9">
        <f t="shared" si="1800"/>
        <v>0</v>
      </c>
      <c r="AO6435" s="9">
        <f t="shared" si="1800"/>
        <v>0</v>
      </c>
      <c r="AP6435" s="9">
        <f t="shared" si="1800"/>
        <v>7500</v>
      </c>
      <c r="AQ6435" s="9">
        <f t="shared" si="1800"/>
        <v>0</v>
      </c>
      <c r="AR6435" s="9">
        <f t="shared" si="1800"/>
        <v>0</v>
      </c>
      <c r="AS6435" s="9">
        <f t="shared" si="1800"/>
        <v>0</v>
      </c>
      <c r="AT6435" s="9">
        <f t="shared" si="1800"/>
        <v>0</v>
      </c>
      <c r="AU6435" s="9">
        <v>7500</v>
      </c>
      <c r="AV6435" s="9">
        <v>0</v>
      </c>
      <c r="AW6435" s="9">
        <f t="shared" si="1793"/>
        <v>30300</v>
      </c>
    </row>
    <row r="6436" spans="1:49">
      <c r="A6436" s="44" t="s">
        <v>797</v>
      </c>
      <c r="B6436" s="45" t="s">
        <v>1031</v>
      </c>
      <c r="C6436" s="45" t="s">
        <v>1707</v>
      </c>
      <c r="D6436" s="452" t="s">
        <v>3019</v>
      </c>
      <c r="E6436" s="367" t="s">
        <v>1409</v>
      </c>
      <c r="F6436" s="50"/>
      <c r="G6436" s="468" t="s">
        <v>3076</v>
      </c>
      <c r="H6436" s="50" t="s">
        <v>2334</v>
      </c>
      <c r="I6436" s="42" t="s">
        <v>1691</v>
      </c>
      <c r="J6436" s="15">
        <v>15000</v>
      </c>
      <c r="M6436" s="15">
        <v>4000</v>
      </c>
      <c r="P6436" s="15">
        <v>2000</v>
      </c>
      <c r="R6436" s="15">
        <v>3000</v>
      </c>
      <c r="T6436" s="15">
        <v>3300</v>
      </c>
      <c r="U6436" s="15">
        <v>12300</v>
      </c>
      <c r="V6436" s="15">
        <v>2700</v>
      </c>
      <c r="AH6436" s="15">
        <v>0</v>
      </c>
      <c r="AI6436" s="15">
        <v>0</v>
      </c>
      <c r="AJ6436" s="15">
        <v>7500</v>
      </c>
      <c r="AP6436" s="15">
        <v>7500</v>
      </c>
      <c r="AU6436" s="15">
        <v>7500</v>
      </c>
      <c r="AV6436" s="15">
        <v>0</v>
      </c>
      <c r="AW6436" s="15">
        <f t="shared" si="1793"/>
        <v>19800</v>
      </c>
    </row>
    <row r="6437" spans="1:49">
      <c r="A6437" s="44" t="s">
        <v>797</v>
      </c>
      <c r="B6437" s="45" t="s">
        <v>1031</v>
      </c>
      <c r="C6437" s="45" t="s">
        <v>1707</v>
      </c>
      <c r="D6437" s="452" t="s">
        <v>3019</v>
      </c>
      <c r="E6437" s="367" t="s">
        <v>1367</v>
      </c>
      <c r="F6437" s="50"/>
      <c r="G6437" s="468" t="s">
        <v>3076</v>
      </c>
      <c r="H6437" s="50" t="s">
        <v>2334</v>
      </c>
      <c r="I6437" s="42" t="s">
        <v>2230</v>
      </c>
      <c r="J6437" s="15">
        <v>30000</v>
      </c>
      <c r="Q6437" s="15">
        <v>2000</v>
      </c>
      <c r="R6437" s="15">
        <v>2000</v>
      </c>
      <c r="T6437" s="15">
        <v>6500</v>
      </c>
      <c r="U6437" s="15">
        <v>10500</v>
      </c>
      <c r="V6437" s="15">
        <v>19500</v>
      </c>
      <c r="AH6437" s="15">
        <v>0</v>
      </c>
      <c r="AI6437" s="15">
        <v>0</v>
      </c>
      <c r="AU6437" s="15">
        <v>0</v>
      </c>
      <c r="AV6437" s="15">
        <v>0</v>
      </c>
      <c r="AW6437" s="15">
        <f t="shared" si="1793"/>
        <v>10500</v>
      </c>
    </row>
    <row r="6438" spans="1:49">
      <c r="A6438" s="44"/>
      <c r="B6438" s="45"/>
      <c r="C6438" s="45"/>
      <c r="D6438" s="45"/>
      <c r="E6438" s="531"/>
      <c r="F6438" s="50"/>
      <c r="G6438" s="50"/>
      <c r="H6438" s="50"/>
      <c r="I6438" s="42"/>
      <c r="U6438" s="15">
        <v>0</v>
      </c>
      <c r="V6438" s="15">
        <v>0</v>
      </c>
      <c r="AH6438" s="15">
        <v>0</v>
      </c>
      <c r="AI6438" s="15">
        <v>0</v>
      </c>
      <c r="AU6438" s="15">
        <v>0</v>
      </c>
      <c r="AV6438" s="15">
        <v>0</v>
      </c>
      <c r="AW6438" s="15">
        <f t="shared" si="1793"/>
        <v>0</v>
      </c>
    </row>
    <row r="6439" spans="1:49">
      <c r="A6439" s="48"/>
      <c r="B6439" s="42"/>
      <c r="C6439" s="42"/>
      <c r="D6439" s="42"/>
      <c r="E6439" s="531"/>
      <c r="F6439" s="50"/>
      <c r="G6439" s="50"/>
      <c r="H6439" s="50"/>
      <c r="I6439" s="49" t="s">
        <v>1631</v>
      </c>
      <c r="J6439" s="12">
        <f>SUM(J6409,J6434,J6431)</f>
        <v>233000</v>
      </c>
      <c r="K6439" s="12">
        <f t="shared" ref="K6439:AT6439" si="1801">SUM(K6409,K6434,K6431)</f>
        <v>0</v>
      </c>
      <c r="L6439" s="12">
        <f t="shared" si="1801"/>
        <v>23000</v>
      </c>
      <c r="M6439" s="12">
        <f t="shared" si="1801"/>
        <v>27500</v>
      </c>
      <c r="N6439" s="12">
        <f t="shared" si="1801"/>
        <v>0</v>
      </c>
      <c r="O6439" s="12">
        <f t="shared" si="1801"/>
        <v>18000</v>
      </c>
      <c r="P6439" s="12">
        <f t="shared" si="1801"/>
        <v>16000</v>
      </c>
      <c r="Q6439" s="12">
        <f t="shared" si="1801"/>
        <v>2000</v>
      </c>
      <c r="R6439" s="12">
        <f t="shared" si="1801"/>
        <v>29700</v>
      </c>
      <c r="S6439" s="12">
        <f t="shared" si="1801"/>
        <v>0</v>
      </c>
      <c r="T6439" s="12">
        <f t="shared" si="1801"/>
        <v>41300</v>
      </c>
      <c r="U6439" s="12">
        <v>157500</v>
      </c>
      <c r="V6439" s="12">
        <v>75500</v>
      </c>
      <c r="W6439" s="12">
        <f>SUM(W6409,W6434,W6431)</f>
        <v>0</v>
      </c>
      <c r="X6439" s="12">
        <f t="shared" si="1801"/>
        <v>0</v>
      </c>
      <c r="Y6439" s="12">
        <f t="shared" si="1801"/>
        <v>0</v>
      </c>
      <c r="Z6439" s="12">
        <f t="shared" si="1801"/>
        <v>0</v>
      </c>
      <c r="AA6439" s="12">
        <f t="shared" si="1801"/>
        <v>0</v>
      </c>
      <c r="AB6439" s="12">
        <f t="shared" si="1801"/>
        <v>0</v>
      </c>
      <c r="AC6439" s="12">
        <f t="shared" si="1801"/>
        <v>0</v>
      </c>
      <c r="AD6439" s="12">
        <f t="shared" si="1801"/>
        <v>0</v>
      </c>
      <c r="AE6439" s="12">
        <f t="shared" si="1801"/>
        <v>0</v>
      </c>
      <c r="AF6439" s="12">
        <f t="shared" si="1801"/>
        <v>0</v>
      </c>
      <c r="AG6439" s="12">
        <f t="shared" si="1801"/>
        <v>0</v>
      </c>
      <c r="AH6439" s="12">
        <v>0</v>
      </c>
      <c r="AI6439" s="12">
        <v>0</v>
      </c>
      <c r="AJ6439" s="12">
        <f>SUM(AJ6409,AJ6434,AJ6431)</f>
        <v>7836</v>
      </c>
      <c r="AK6439" s="12">
        <f t="shared" si="1801"/>
        <v>0</v>
      </c>
      <c r="AL6439" s="12">
        <f t="shared" si="1801"/>
        <v>0</v>
      </c>
      <c r="AM6439" s="12">
        <f t="shared" si="1801"/>
        <v>0</v>
      </c>
      <c r="AN6439" s="12">
        <f t="shared" si="1801"/>
        <v>0</v>
      </c>
      <c r="AO6439" s="12">
        <f t="shared" si="1801"/>
        <v>336</v>
      </c>
      <c r="AP6439" s="12">
        <f t="shared" si="1801"/>
        <v>7500</v>
      </c>
      <c r="AQ6439" s="12">
        <f t="shared" si="1801"/>
        <v>0</v>
      </c>
      <c r="AR6439" s="12">
        <f t="shared" si="1801"/>
        <v>0</v>
      </c>
      <c r="AS6439" s="12">
        <f t="shared" si="1801"/>
        <v>0</v>
      </c>
      <c r="AT6439" s="12">
        <f t="shared" si="1801"/>
        <v>0</v>
      </c>
      <c r="AU6439" s="12">
        <v>7836</v>
      </c>
      <c r="AV6439" s="12">
        <v>0</v>
      </c>
      <c r="AW6439" s="12">
        <f t="shared" si="1793"/>
        <v>165336</v>
      </c>
    </row>
    <row r="6440" spans="1:49">
      <c r="A6440" s="48"/>
      <c r="B6440" s="42"/>
      <c r="C6440" s="42"/>
      <c r="D6440" s="42"/>
      <c r="E6440" s="531"/>
      <c r="F6440" s="50"/>
      <c r="G6440" s="50"/>
      <c r="H6440" s="50"/>
      <c r="I6440" s="42"/>
    </row>
    <row r="6441" spans="1:49">
      <c r="A6441" s="48"/>
      <c r="B6441" s="42"/>
      <c r="C6441" s="42"/>
      <c r="D6441" s="42"/>
      <c r="E6441" s="531"/>
      <c r="F6441" s="50"/>
      <c r="G6441" s="50"/>
      <c r="H6441" s="50"/>
      <c r="I6441" s="146" t="s">
        <v>970</v>
      </c>
      <c r="J6441" s="29"/>
      <c r="K6441" s="29"/>
      <c r="L6441" s="29"/>
      <c r="M6441" s="29"/>
      <c r="N6441" s="29"/>
      <c r="O6441" s="29"/>
      <c r="P6441" s="29"/>
      <c r="Q6441" s="29"/>
      <c r="R6441" s="29"/>
      <c r="S6441" s="29"/>
      <c r="T6441" s="29"/>
      <c r="U6441" s="29"/>
      <c r="V6441" s="29"/>
      <c r="W6441" s="29"/>
      <c r="X6441" s="29"/>
      <c r="Y6441" s="29"/>
      <c r="Z6441" s="29"/>
      <c r="AA6441" s="29"/>
      <c r="AB6441" s="29"/>
      <c r="AC6441" s="29"/>
      <c r="AD6441" s="29"/>
      <c r="AE6441" s="29"/>
      <c r="AF6441" s="29"/>
      <c r="AG6441" s="29"/>
      <c r="AH6441" s="29"/>
      <c r="AI6441" s="29"/>
      <c r="AJ6441" s="29"/>
      <c r="AK6441" s="29"/>
      <c r="AL6441" s="29"/>
      <c r="AM6441" s="29"/>
      <c r="AN6441" s="29"/>
      <c r="AO6441" s="29"/>
      <c r="AP6441" s="29"/>
      <c r="AQ6441" s="29"/>
      <c r="AR6441" s="29"/>
      <c r="AS6441" s="29"/>
      <c r="AT6441" s="29"/>
      <c r="AU6441" s="29"/>
      <c r="AV6441" s="29"/>
      <c r="AW6441" s="29"/>
    </row>
    <row r="6442" spans="1:49" ht="13.5" thickBot="1">
      <c r="A6442" s="48"/>
      <c r="B6442" s="42"/>
      <c r="C6442" s="42"/>
      <c r="D6442" s="42"/>
      <c r="E6442" s="531"/>
      <c r="F6442" s="50"/>
      <c r="G6442" s="50"/>
      <c r="H6442" s="50"/>
      <c r="I6442" s="146"/>
      <c r="J6442" s="29"/>
      <c r="K6442" s="29"/>
      <c r="L6442" s="29"/>
      <c r="M6442" s="29"/>
      <c r="N6442" s="29"/>
      <c r="O6442" s="29"/>
      <c r="P6442" s="29"/>
      <c r="Q6442" s="29"/>
      <c r="R6442" s="29"/>
      <c r="S6442" s="29"/>
      <c r="T6442" s="29"/>
      <c r="U6442" s="29"/>
      <c r="V6442" s="29"/>
      <c r="W6442" s="29"/>
      <c r="X6442" s="29"/>
      <c r="Y6442" s="29"/>
      <c r="Z6442" s="29"/>
      <c r="AA6442" s="29"/>
      <c r="AB6442" s="29"/>
      <c r="AC6442" s="29"/>
      <c r="AD6442" s="29"/>
      <c r="AE6442" s="29"/>
      <c r="AF6442" s="29"/>
      <c r="AG6442" s="29"/>
      <c r="AH6442" s="29"/>
      <c r="AI6442" s="29"/>
      <c r="AJ6442" s="29"/>
      <c r="AK6442" s="29"/>
      <c r="AL6442" s="29"/>
      <c r="AM6442" s="29"/>
      <c r="AN6442" s="29"/>
      <c r="AO6442" s="29"/>
      <c r="AP6442" s="29"/>
      <c r="AQ6442" s="29"/>
      <c r="AR6442" s="29"/>
      <c r="AS6442" s="29"/>
      <c r="AT6442" s="29"/>
      <c r="AU6442" s="29"/>
      <c r="AV6442" s="29"/>
      <c r="AW6442" s="29"/>
    </row>
    <row r="6443" spans="1:49" ht="35.25" customHeight="1" thickTop="1" thickBot="1">
      <c r="A6443" s="48"/>
      <c r="B6443" s="42"/>
      <c r="C6443" s="42"/>
      <c r="D6443" s="42"/>
      <c r="E6443" s="531"/>
      <c r="F6443" s="50"/>
      <c r="G6443" s="50"/>
      <c r="H6443" s="50"/>
      <c r="I6443" s="5" t="s">
        <v>2331</v>
      </c>
      <c r="J6443" s="364" t="s">
        <v>2891</v>
      </c>
      <c r="K6443" s="364" t="s">
        <v>2879</v>
      </c>
      <c r="L6443" s="364" t="s">
        <v>2880</v>
      </c>
      <c r="M6443" s="364" t="s">
        <v>2881</v>
      </c>
      <c r="N6443" s="364" t="s">
        <v>2882</v>
      </c>
      <c r="O6443" s="364" t="s">
        <v>2883</v>
      </c>
      <c r="P6443" s="364" t="s">
        <v>2884</v>
      </c>
      <c r="Q6443" s="364" t="s">
        <v>2885</v>
      </c>
      <c r="R6443" s="364" t="s">
        <v>2886</v>
      </c>
      <c r="S6443" s="364" t="s">
        <v>2887</v>
      </c>
      <c r="T6443" s="364" t="s">
        <v>2888</v>
      </c>
      <c r="U6443" s="364" t="s">
        <v>2889</v>
      </c>
      <c r="V6443" s="364" t="s">
        <v>2890</v>
      </c>
      <c r="W6443" s="365" t="s">
        <v>2893</v>
      </c>
      <c r="X6443" s="365" t="s">
        <v>2879</v>
      </c>
      <c r="Y6443" s="365" t="s">
        <v>2880</v>
      </c>
      <c r="Z6443" s="365" t="s">
        <v>2881</v>
      </c>
      <c r="AA6443" s="365" t="s">
        <v>2882</v>
      </c>
      <c r="AB6443" s="365" t="s">
        <v>2883</v>
      </c>
      <c r="AC6443" s="365" t="s">
        <v>2884</v>
      </c>
      <c r="AD6443" s="365" t="s">
        <v>2885</v>
      </c>
      <c r="AE6443" s="365" t="s">
        <v>2886</v>
      </c>
      <c r="AF6443" s="365" t="s">
        <v>2887</v>
      </c>
      <c r="AG6443" s="365" t="s">
        <v>2888</v>
      </c>
      <c r="AH6443" s="365" t="s">
        <v>2889</v>
      </c>
      <c r="AI6443" s="365" t="s">
        <v>2890</v>
      </c>
      <c r="AJ6443" s="366" t="s">
        <v>2892</v>
      </c>
      <c r="AK6443" s="366" t="s">
        <v>2879</v>
      </c>
      <c r="AL6443" s="366" t="s">
        <v>2880</v>
      </c>
      <c r="AM6443" s="366" t="s">
        <v>2881</v>
      </c>
      <c r="AN6443" s="366" t="s">
        <v>2882</v>
      </c>
      <c r="AO6443" s="366" t="s">
        <v>2883</v>
      </c>
      <c r="AP6443" s="366" t="s">
        <v>2884</v>
      </c>
      <c r="AQ6443" s="366" t="s">
        <v>2885</v>
      </c>
      <c r="AR6443" s="366" t="s">
        <v>2886</v>
      </c>
      <c r="AS6443" s="366" t="s">
        <v>2887</v>
      </c>
      <c r="AT6443" s="366" t="s">
        <v>2888</v>
      </c>
      <c r="AU6443" s="366" t="s">
        <v>2889</v>
      </c>
      <c r="AV6443" s="366" t="s">
        <v>2890</v>
      </c>
      <c r="AW6443" s="368" t="s">
        <v>2895</v>
      </c>
    </row>
    <row r="6444" spans="1:49">
      <c r="A6444" s="48"/>
      <c r="B6444" s="42"/>
      <c r="C6444" s="42"/>
      <c r="D6444" s="42"/>
      <c r="E6444" s="531"/>
      <c r="F6444" s="50"/>
      <c r="G6444" s="50"/>
      <c r="H6444" s="50"/>
      <c r="I6444" s="34"/>
      <c r="J6444" s="202" t="s">
        <v>1224</v>
      </c>
      <c r="K6444" s="202">
        <v>1</v>
      </c>
      <c r="L6444" s="202">
        <v>2</v>
      </c>
      <c r="M6444" s="202">
        <v>3</v>
      </c>
      <c r="N6444" s="202">
        <v>4</v>
      </c>
      <c r="O6444" s="202">
        <v>5</v>
      </c>
      <c r="P6444" s="202">
        <v>6</v>
      </c>
      <c r="Q6444" s="202">
        <v>7</v>
      </c>
      <c r="R6444" s="202">
        <v>8</v>
      </c>
      <c r="S6444" s="202">
        <v>9</v>
      </c>
      <c r="T6444" s="202">
        <v>10</v>
      </c>
      <c r="U6444" s="202">
        <v>13</v>
      </c>
      <c r="V6444" s="202">
        <v>14</v>
      </c>
      <c r="W6444" s="202" t="s">
        <v>1224</v>
      </c>
      <c r="X6444" s="202">
        <v>1</v>
      </c>
      <c r="Y6444" s="202">
        <v>2</v>
      </c>
      <c r="Z6444" s="202">
        <v>3</v>
      </c>
      <c r="AA6444" s="202">
        <v>4</v>
      </c>
      <c r="AB6444" s="202">
        <v>5</v>
      </c>
      <c r="AC6444" s="202">
        <v>6</v>
      </c>
      <c r="AD6444" s="202">
        <v>7</v>
      </c>
      <c r="AE6444" s="202">
        <v>8</v>
      </c>
      <c r="AF6444" s="202">
        <v>9</v>
      </c>
      <c r="AG6444" s="202">
        <v>10</v>
      </c>
      <c r="AH6444" s="202">
        <v>13</v>
      </c>
      <c r="AI6444" s="202">
        <v>14</v>
      </c>
      <c r="AJ6444" s="202" t="s">
        <v>1224</v>
      </c>
      <c r="AK6444" s="202">
        <v>1</v>
      </c>
      <c r="AL6444" s="202">
        <v>2</v>
      </c>
      <c r="AM6444" s="202">
        <v>3</v>
      </c>
      <c r="AN6444" s="202">
        <v>4</v>
      </c>
      <c r="AO6444" s="202">
        <v>5</v>
      </c>
      <c r="AP6444" s="202">
        <v>6</v>
      </c>
      <c r="AQ6444" s="202">
        <v>7</v>
      </c>
      <c r="AR6444" s="202">
        <v>8</v>
      </c>
      <c r="AS6444" s="202">
        <v>9</v>
      </c>
      <c r="AT6444" s="202">
        <v>10</v>
      </c>
      <c r="AU6444" s="202">
        <v>13</v>
      </c>
      <c r="AV6444" s="202">
        <v>14</v>
      </c>
      <c r="AW6444" s="202">
        <v>15</v>
      </c>
    </row>
    <row r="6445" spans="1:49">
      <c r="A6445" s="48"/>
      <c r="B6445" s="42"/>
      <c r="C6445" s="42"/>
      <c r="D6445" s="42"/>
      <c r="E6445" s="531"/>
      <c r="F6445" s="50"/>
      <c r="G6445" s="50"/>
      <c r="H6445" s="50"/>
      <c r="I6445" s="276" t="s">
        <v>2379</v>
      </c>
      <c r="J6445" s="277">
        <f>SUM(J6439)</f>
        <v>233000</v>
      </c>
      <c r="K6445" s="277">
        <f t="shared" ref="K6445:AT6445" si="1802">SUM(K6439)</f>
        <v>0</v>
      </c>
      <c r="L6445" s="277">
        <f t="shared" si="1802"/>
        <v>23000</v>
      </c>
      <c r="M6445" s="277">
        <f t="shared" si="1802"/>
        <v>27500</v>
      </c>
      <c r="N6445" s="277">
        <f t="shared" si="1802"/>
        <v>0</v>
      </c>
      <c r="O6445" s="277">
        <f t="shared" si="1802"/>
        <v>18000</v>
      </c>
      <c r="P6445" s="277">
        <f t="shared" si="1802"/>
        <v>16000</v>
      </c>
      <c r="Q6445" s="277">
        <f t="shared" si="1802"/>
        <v>2000</v>
      </c>
      <c r="R6445" s="277">
        <f t="shared" si="1802"/>
        <v>29700</v>
      </c>
      <c r="S6445" s="277">
        <f t="shared" si="1802"/>
        <v>0</v>
      </c>
      <c r="T6445" s="277">
        <f t="shared" si="1802"/>
        <v>41300</v>
      </c>
      <c r="U6445" s="277">
        <v>157500</v>
      </c>
      <c r="V6445" s="277">
        <v>75500</v>
      </c>
      <c r="W6445" s="277">
        <f>SUM(W6439)</f>
        <v>0</v>
      </c>
      <c r="X6445" s="277">
        <f t="shared" si="1802"/>
        <v>0</v>
      </c>
      <c r="Y6445" s="277">
        <f t="shared" si="1802"/>
        <v>0</v>
      </c>
      <c r="Z6445" s="277">
        <f t="shared" si="1802"/>
        <v>0</v>
      </c>
      <c r="AA6445" s="277">
        <f t="shared" si="1802"/>
        <v>0</v>
      </c>
      <c r="AB6445" s="277">
        <f t="shared" si="1802"/>
        <v>0</v>
      </c>
      <c r="AC6445" s="277">
        <f t="shared" si="1802"/>
        <v>0</v>
      </c>
      <c r="AD6445" s="277">
        <f t="shared" si="1802"/>
        <v>0</v>
      </c>
      <c r="AE6445" s="277">
        <f t="shared" si="1802"/>
        <v>0</v>
      </c>
      <c r="AF6445" s="277">
        <f t="shared" si="1802"/>
        <v>0</v>
      </c>
      <c r="AG6445" s="277">
        <f t="shared" si="1802"/>
        <v>0</v>
      </c>
      <c r="AH6445" s="277">
        <v>0</v>
      </c>
      <c r="AI6445" s="277">
        <v>0</v>
      </c>
      <c r="AJ6445" s="277">
        <f>SUM(AJ6439)</f>
        <v>7836</v>
      </c>
      <c r="AK6445" s="277">
        <f t="shared" si="1802"/>
        <v>0</v>
      </c>
      <c r="AL6445" s="277">
        <f t="shared" si="1802"/>
        <v>0</v>
      </c>
      <c r="AM6445" s="277">
        <f t="shared" si="1802"/>
        <v>0</v>
      </c>
      <c r="AN6445" s="277">
        <f t="shared" si="1802"/>
        <v>0</v>
      </c>
      <c r="AO6445" s="277">
        <f t="shared" si="1802"/>
        <v>336</v>
      </c>
      <c r="AP6445" s="277">
        <f t="shared" si="1802"/>
        <v>7500</v>
      </c>
      <c r="AQ6445" s="277">
        <f t="shared" si="1802"/>
        <v>0</v>
      </c>
      <c r="AR6445" s="277">
        <f t="shared" si="1802"/>
        <v>0</v>
      </c>
      <c r="AS6445" s="277">
        <f t="shared" si="1802"/>
        <v>0</v>
      </c>
      <c r="AT6445" s="277">
        <f t="shared" si="1802"/>
        <v>0</v>
      </c>
      <c r="AU6445" s="277">
        <v>7836</v>
      </c>
      <c r="AV6445" s="277">
        <v>0</v>
      </c>
      <c r="AW6445" s="277">
        <f>U6445+AH6445+AU6445</f>
        <v>165336</v>
      </c>
    </row>
    <row r="6446" spans="1:49">
      <c r="A6446" s="48"/>
      <c r="B6446" s="42"/>
      <c r="C6446" s="42"/>
      <c r="D6446" s="42"/>
      <c r="E6446" s="531"/>
      <c r="F6446" s="50"/>
      <c r="G6446" s="50"/>
      <c r="H6446" s="50"/>
      <c r="I6446" s="276"/>
      <c r="J6446" s="277"/>
      <c r="K6446" s="277"/>
      <c r="L6446" s="277"/>
      <c r="M6446" s="277"/>
      <c r="N6446" s="277"/>
      <c r="O6446" s="277"/>
      <c r="P6446" s="277"/>
      <c r="Q6446" s="277"/>
      <c r="R6446" s="277"/>
      <c r="S6446" s="277"/>
      <c r="T6446" s="277"/>
      <c r="U6446" s="277">
        <v>0</v>
      </c>
      <c r="V6446" s="277">
        <v>0</v>
      </c>
      <c r="W6446" s="277"/>
      <c r="X6446" s="277"/>
      <c r="Y6446" s="277"/>
      <c r="Z6446" s="277"/>
      <c r="AA6446" s="277"/>
      <c r="AB6446" s="277"/>
      <c r="AC6446" s="277"/>
      <c r="AD6446" s="277"/>
      <c r="AE6446" s="277"/>
      <c r="AF6446" s="277"/>
      <c r="AG6446" s="277"/>
      <c r="AH6446" s="277">
        <v>0</v>
      </c>
      <c r="AI6446" s="277">
        <v>0</v>
      </c>
      <c r="AJ6446" s="277"/>
      <c r="AK6446" s="277"/>
      <c r="AL6446" s="277"/>
      <c r="AM6446" s="277"/>
      <c r="AN6446" s="277"/>
      <c r="AO6446" s="277"/>
      <c r="AP6446" s="277"/>
      <c r="AQ6446" s="277"/>
      <c r="AR6446" s="277"/>
      <c r="AS6446" s="277"/>
      <c r="AT6446" s="277"/>
      <c r="AU6446" s="277">
        <v>0</v>
      </c>
      <c r="AV6446" s="277">
        <v>0</v>
      </c>
      <c r="AW6446" s="277">
        <f>U6446+AH6446+AU6446</f>
        <v>0</v>
      </c>
    </row>
    <row r="6447" spans="1:49">
      <c r="A6447" s="48"/>
      <c r="B6447" s="42"/>
      <c r="C6447" s="42"/>
      <c r="D6447" s="42"/>
      <c r="E6447" s="531"/>
      <c r="F6447" s="50"/>
      <c r="G6447" s="50"/>
      <c r="H6447" s="50"/>
      <c r="I6447" s="276"/>
      <c r="J6447" s="277"/>
      <c r="K6447" s="277"/>
      <c r="L6447" s="277"/>
      <c r="M6447" s="277"/>
      <c r="N6447" s="277"/>
      <c r="O6447" s="277"/>
      <c r="P6447" s="277"/>
      <c r="Q6447" s="277"/>
      <c r="R6447" s="277"/>
      <c r="S6447" s="277"/>
      <c r="T6447" s="277"/>
      <c r="U6447" s="277">
        <v>0</v>
      </c>
      <c r="V6447" s="277">
        <v>0</v>
      </c>
      <c r="W6447" s="277"/>
      <c r="X6447" s="277"/>
      <c r="Y6447" s="277"/>
      <c r="Z6447" s="277"/>
      <c r="AA6447" s="277"/>
      <c r="AB6447" s="277"/>
      <c r="AC6447" s="277"/>
      <c r="AD6447" s="277"/>
      <c r="AE6447" s="277"/>
      <c r="AF6447" s="277"/>
      <c r="AG6447" s="277"/>
      <c r="AH6447" s="277">
        <v>0</v>
      </c>
      <c r="AI6447" s="277">
        <v>0</v>
      </c>
      <c r="AJ6447" s="277"/>
      <c r="AK6447" s="277"/>
      <c r="AL6447" s="277"/>
      <c r="AM6447" s="277"/>
      <c r="AN6447" s="277"/>
      <c r="AO6447" s="277"/>
      <c r="AP6447" s="277"/>
      <c r="AQ6447" s="277"/>
      <c r="AR6447" s="277"/>
      <c r="AS6447" s="277"/>
      <c r="AT6447" s="277"/>
      <c r="AU6447" s="277">
        <v>0</v>
      </c>
      <c r="AV6447" s="277">
        <v>0</v>
      </c>
      <c r="AW6447" s="277">
        <f>U6447+AH6447+AU6447</f>
        <v>0</v>
      </c>
    </row>
    <row r="6448" spans="1:49">
      <c r="A6448" s="48"/>
      <c r="B6448" s="42"/>
      <c r="C6448" s="42"/>
      <c r="D6448" s="42"/>
      <c r="E6448" s="531"/>
      <c r="F6448" s="50"/>
      <c r="G6448" s="50"/>
      <c r="H6448" s="50"/>
      <c r="I6448" s="276"/>
      <c r="J6448" s="277"/>
      <c r="K6448" s="277"/>
      <c r="L6448" s="277"/>
      <c r="M6448" s="277"/>
      <c r="N6448" s="277"/>
      <c r="O6448" s="277"/>
      <c r="P6448" s="277"/>
      <c r="Q6448" s="277"/>
      <c r="R6448" s="277"/>
      <c r="S6448" s="277"/>
      <c r="T6448" s="277"/>
      <c r="U6448" s="277">
        <v>0</v>
      </c>
      <c r="V6448" s="277">
        <v>0</v>
      </c>
      <c r="W6448" s="277"/>
      <c r="X6448" s="277"/>
      <c r="Y6448" s="277"/>
      <c r="Z6448" s="277"/>
      <c r="AA6448" s="277"/>
      <c r="AB6448" s="277"/>
      <c r="AC6448" s="277"/>
      <c r="AD6448" s="277"/>
      <c r="AE6448" s="277"/>
      <c r="AF6448" s="277"/>
      <c r="AG6448" s="277"/>
      <c r="AH6448" s="277">
        <v>0</v>
      </c>
      <c r="AI6448" s="277">
        <v>0</v>
      </c>
      <c r="AJ6448" s="277"/>
      <c r="AK6448" s="277"/>
      <c r="AL6448" s="277"/>
      <c r="AM6448" s="277"/>
      <c r="AN6448" s="277"/>
      <c r="AO6448" s="277"/>
      <c r="AP6448" s="277"/>
      <c r="AQ6448" s="277"/>
      <c r="AR6448" s="277"/>
      <c r="AS6448" s="277"/>
      <c r="AT6448" s="277"/>
      <c r="AU6448" s="277">
        <v>0</v>
      </c>
      <c r="AV6448" s="277">
        <v>0</v>
      </c>
      <c r="AW6448" s="277">
        <f>U6448+AH6448+AU6448</f>
        <v>0</v>
      </c>
    </row>
    <row r="6449" spans="1:49">
      <c r="A6449" s="48"/>
      <c r="B6449" s="42"/>
      <c r="C6449" s="42"/>
      <c r="D6449" s="42"/>
      <c r="E6449" s="531"/>
      <c r="F6449" s="50"/>
      <c r="G6449" s="50"/>
      <c r="H6449" s="50"/>
      <c r="I6449" s="276" t="s">
        <v>1631</v>
      </c>
      <c r="J6449" s="277">
        <f>SUM(J6445:J6448)</f>
        <v>233000</v>
      </c>
      <c r="K6449" s="277">
        <f t="shared" ref="K6449:AT6449" si="1803">SUM(K6445:K6448)</f>
        <v>0</v>
      </c>
      <c r="L6449" s="277">
        <f t="shared" si="1803"/>
        <v>23000</v>
      </c>
      <c r="M6449" s="277">
        <f t="shared" si="1803"/>
        <v>27500</v>
      </c>
      <c r="N6449" s="277">
        <f t="shared" si="1803"/>
        <v>0</v>
      </c>
      <c r="O6449" s="277">
        <f t="shared" si="1803"/>
        <v>18000</v>
      </c>
      <c r="P6449" s="277">
        <f t="shared" si="1803"/>
        <v>16000</v>
      </c>
      <c r="Q6449" s="277">
        <f t="shared" si="1803"/>
        <v>2000</v>
      </c>
      <c r="R6449" s="277">
        <f t="shared" si="1803"/>
        <v>29700</v>
      </c>
      <c r="S6449" s="277">
        <f t="shared" si="1803"/>
        <v>0</v>
      </c>
      <c r="T6449" s="277">
        <f t="shared" si="1803"/>
        <v>41300</v>
      </c>
      <c r="U6449" s="277">
        <v>157500</v>
      </c>
      <c r="V6449" s="277">
        <v>75500</v>
      </c>
      <c r="W6449" s="277">
        <f>SUM(W6445:W6448)</f>
        <v>0</v>
      </c>
      <c r="X6449" s="277">
        <f t="shared" si="1803"/>
        <v>0</v>
      </c>
      <c r="Y6449" s="277">
        <f t="shared" si="1803"/>
        <v>0</v>
      </c>
      <c r="Z6449" s="277">
        <f t="shared" si="1803"/>
        <v>0</v>
      </c>
      <c r="AA6449" s="277">
        <f t="shared" si="1803"/>
        <v>0</v>
      </c>
      <c r="AB6449" s="277">
        <f t="shared" si="1803"/>
        <v>0</v>
      </c>
      <c r="AC6449" s="277">
        <f t="shared" si="1803"/>
        <v>0</v>
      </c>
      <c r="AD6449" s="277">
        <f t="shared" si="1803"/>
        <v>0</v>
      </c>
      <c r="AE6449" s="277">
        <f t="shared" si="1803"/>
        <v>0</v>
      </c>
      <c r="AF6449" s="277">
        <f t="shared" si="1803"/>
        <v>0</v>
      </c>
      <c r="AG6449" s="277">
        <f t="shared" si="1803"/>
        <v>0</v>
      </c>
      <c r="AH6449" s="277">
        <v>0</v>
      </c>
      <c r="AI6449" s="277">
        <v>0</v>
      </c>
      <c r="AJ6449" s="277">
        <f>SUM(AJ6445:AJ6448)</f>
        <v>7836</v>
      </c>
      <c r="AK6449" s="277">
        <f t="shared" si="1803"/>
        <v>0</v>
      </c>
      <c r="AL6449" s="277">
        <f t="shared" si="1803"/>
        <v>0</v>
      </c>
      <c r="AM6449" s="277">
        <f t="shared" si="1803"/>
        <v>0</v>
      </c>
      <c r="AN6449" s="277">
        <f t="shared" si="1803"/>
        <v>0</v>
      </c>
      <c r="AO6449" s="277">
        <f t="shared" si="1803"/>
        <v>336</v>
      </c>
      <c r="AP6449" s="277">
        <f t="shared" si="1803"/>
        <v>7500</v>
      </c>
      <c r="AQ6449" s="277">
        <f t="shared" si="1803"/>
        <v>0</v>
      </c>
      <c r="AR6449" s="277">
        <f t="shared" si="1803"/>
        <v>0</v>
      </c>
      <c r="AS6449" s="277">
        <f t="shared" si="1803"/>
        <v>0</v>
      </c>
      <c r="AT6449" s="277">
        <f t="shared" si="1803"/>
        <v>0</v>
      </c>
      <c r="AU6449" s="277">
        <v>7836</v>
      </c>
      <c r="AV6449" s="277">
        <v>0</v>
      </c>
      <c r="AW6449" s="277">
        <f>U6449+AH6449+AU6449</f>
        <v>165336</v>
      </c>
    </row>
    <row r="6450" spans="1:49">
      <c r="A6450" s="48"/>
      <c r="B6450" s="42"/>
      <c r="C6450" s="42"/>
      <c r="D6450" s="42"/>
      <c r="E6450" s="531"/>
      <c r="F6450" s="50"/>
      <c r="G6450" s="50"/>
      <c r="H6450" s="50"/>
      <c r="I6450" s="146"/>
      <c r="J6450" s="29"/>
      <c r="K6450" s="29"/>
      <c r="L6450" s="29"/>
      <c r="M6450" s="29"/>
      <c r="N6450" s="29"/>
      <c r="O6450" s="29"/>
      <c r="P6450" s="29"/>
      <c r="Q6450" s="29"/>
      <c r="R6450" s="29"/>
      <c r="S6450" s="29"/>
      <c r="T6450" s="29"/>
      <c r="U6450" s="29"/>
      <c r="V6450" s="29"/>
      <c r="W6450" s="29"/>
      <c r="X6450" s="29"/>
      <c r="Y6450" s="29"/>
      <c r="Z6450" s="29"/>
      <c r="AA6450" s="29"/>
      <c r="AB6450" s="29"/>
      <c r="AC6450" s="29"/>
      <c r="AD6450" s="29"/>
      <c r="AE6450" s="29"/>
      <c r="AF6450" s="29"/>
      <c r="AG6450" s="29"/>
      <c r="AH6450" s="29"/>
      <c r="AI6450" s="29"/>
      <c r="AJ6450" s="29"/>
      <c r="AK6450" s="29"/>
      <c r="AL6450" s="29"/>
      <c r="AM6450" s="29"/>
      <c r="AN6450" s="29"/>
      <c r="AO6450" s="29"/>
      <c r="AP6450" s="29"/>
      <c r="AQ6450" s="29"/>
      <c r="AR6450" s="29"/>
      <c r="AS6450" s="29"/>
      <c r="AT6450" s="29"/>
      <c r="AU6450" s="29"/>
      <c r="AV6450" s="29"/>
      <c r="AW6450" s="29"/>
    </row>
    <row r="6451" spans="1:49">
      <c r="A6451" s="48"/>
      <c r="B6451" s="42"/>
      <c r="C6451" s="42"/>
      <c r="D6451" s="42"/>
      <c r="E6451" s="531"/>
      <c r="F6451" s="50"/>
      <c r="G6451" s="50"/>
      <c r="H6451" s="50"/>
      <c r="I6451" s="42"/>
    </row>
    <row r="6452" spans="1:49">
      <c r="A6452" s="48"/>
      <c r="B6452" s="42"/>
      <c r="C6452" s="42"/>
      <c r="D6452" s="42"/>
      <c r="E6452" s="531"/>
      <c r="F6452" s="50"/>
      <c r="G6452" s="50"/>
      <c r="H6452" s="50"/>
      <c r="I6452" s="42"/>
    </row>
    <row r="6453" spans="1:49" ht="16.5" thickBot="1">
      <c r="A6453" s="78" t="s">
        <v>2146</v>
      </c>
      <c r="B6453" s="78"/>
      <c r="C6453" s="78"/>
      <c r="D6453" s="463"/>
      <c r="E6453" s="539"/>
      <c r="F6453" s="129"/>
      <c r="G6453" s="129"/>
      <c r="H6453" s="129"/>
      <c r="I6453" s="103"/>
    </row>
    <row r="6454" spans="1:49" s="151" customFormat="1" ht="36" customHeight="1" thickTop="1" thickBot="1">
      <c r="A6454" s="147" t="s">
        <v>2079</v>
      </c>
      <c r="B6454" s="5" t="s">
        <v>2080</v>
      </c>
      <c r="C6454" s="5" t="s">
        <v>1335</v>
      </c>
      <c r="D6454" s="450"/>
      <c r="E6454" s="148" t="s">
        <v>1570</v>
      </c>
      <c r="F6454" s="149" t="s">
        <v>1438</v>
      </c>
      <c r="G6454" s="149"/>
      <c r="H6454" s="149" t="s">
        <v>2332</v>
      </c>
      <c r="I6454" s="5" t="s">
        <v>856</v>
      </c>
      <c r="J6454" s="364" t="s">
        <v>2891</v>
      </c>
      <c r="K6454" s="364" t="s">
        <v>2879</v>
      </c>
      <c r="L6454" s="364" t="s">
        <v>2880</v>
      </c>
      <c r="M6454" s="364" t="s">
        <v>2881</v>
      </c>
      <c r="N6454" s="364" t="s">
        <v>2882</v>
      </c>
      <c r="O6454" s="364" t="s">
        <v>2883</v>
      </c>
      <c r="P6454" s="364" t="s">
        <v>2884</v>
      </c>
      <c r="Q6454" s="364" t="s">
        <v>2885</v>
      </c>
      <c r="R6454" s="364" t="s">
        <v>2886</v>
      </c>
      <c r="S6454" s="364" t="s">
        <v>2887</v>
      </c>
      <c r="T6454" s="364" t="s">
        <v>2888</v>
      </c>
      <c r="U6454" s="364" t="s">
        <v>2889</v>
      </c>
      <c r="V6454" s="364" t="s">
        <v>2890</v>
      </c>
      <c r="W6454" s="365" t="s">
        <v>2893</v>
      </c>
      <c r="X6454" s="365" t="s">
        <v>2879</v>
      </c>
      <c r="Y6454" s="365" t="s">
        <v>2880</v>
      </c>
      <c r="Z6454" s="365" t="s">
        <v>2881</v>
      </c>
      <c r="AA6454" s="365" t="s">
        <v>2882</v>
      </c>
      <c r="AB6454" s="365" t="s">
        <v>2883</v>
      </c>
      <c r="AC6454" s="365" t="s">
        <v>2884</v>
      </c>
      <c r="AD6454" s="365" t="s">
        <v>2885</v>
      </c>
      <c r="AE6454" s="365" t="s">
        <v>2886</v>
      </c>
      <c r="AF6454" s="365" t="s">
        <v>2887</v>
      </c>
      <c r="AG6454" s="365" t="s">
        <v>2888</v>
      </c>
      <c r="AH6454" s="365" t="s">
        <v>2889</v>
      </c>
      <c r="AI6454" s="365" t="s">
        <v>2890</v>
      </c>
      <c r="AJ6454" s="366" t="s">
        <v>2892</v>
      </c>
      <c r="AK6454" s="366" t="s">
        <v>2879</v>
      </c>
      <c r="AL6454" s="366" t="s">
        <v>2880</v>
      </c>
      <c r="AM6454" s="366" t="s">
        <v>2881</v>
      </c>
      <c r="AN6454" s="366" t="s">
        <v>2882</v>
      </c>
      <c r="AO6454" s="366" t="s">
        <v>2883</v>
      </c>
      <c r="AP6454" s="366" t="s">
        <v>2884</v>
      </c>
      <c r="AQ6454" s="366" t="s">
        <v>2885</v>
      </c>
      <c r="AR6454" s="366" t="s">
        <v>2886</v>
      </c>
      <c r="AS6454" s="366" t="s">
        <v>2887</v>
      </c>
      <c r="AT6454" s="366" t="s">
        <v>2888</v>
      </c>
      <c r="AU6454" s="366" t="s">
        <v>2889</v>
      </c>
      <c r="AV6454" s="366" t="s">
        <v>2890</v>
      </c>
      <c r="AW6454" s="368" t="s">
        <v>2895</v>
      </c>
    </row>
    <row r="6455" spans="1:49">
      <c r="A6455" s="33"/>
      <c r="B6455" s="34"/>
      <c r="C6455" s="34"/>
      <c r="D6455" s="34"/>
      <c r="E6455" s="35"/>
      <c r="F6455" s="36"/>
      <c r="G6455" s="36"/>
      <c r="H6455" s="36"/>
      <c r="I6455" s="34"/>
      <c r="J6455" s="202" t="s">
        <v>1224</v>
      </c>
      <c r="K6455" s="202">
        <v>1</v>
      </c>
      <c r="L6455" s="202">
        <v>2</v>
      </c>
      <c r="M6455" s="202">
        <v>3</v>
      </c>
      <c r="N6455" s="202">
        <v>4</v>
      </c>
      <c r="O6455" s="202">
        <v>5</v>
      </c>
      <c r="P6455" s="202">
        <v>6</v>
      </c>
      <c r="Q6455" s="202">
        <v>7</v>
      </c>
      <c r="R6455" s="202">
        <v>8</v>
      </c>
      <c r="S6455" s="202">
        <v>9</v>
      </c>
      <c r="T6455" s="202">
        <v>10</v>
      </c>
      <c r="U6455" s="202">
        <v>13</v>
      </c>
      <c r="V6455" s="202">
        <v>14</v>
      </c>
      <c r="W6455" s="202" t="s">
        <v>1224</v>
      </c>
      <c r="X6455" s="202">
        <v>1</v>
      </c>
      <c r="Y6455" s="202">
        <v>2</v>
      </c>
      <c r="Z6455" s="202">
        <v>3</v>
      </c>
      <c r="AA6455" s="202">
        <v>4</v>
      </c>
      <c r="AB6455" s="202">
        <v>5</v>
      </c>
      <c r="AC6455" s="202">
        <v>6</v>
      </c>
      <c r="AD6455" s="202">
        <v>7</v>
      </c>
      <c r="AE6455" s="202">
        <v>8</v>
      </c>
      <c r="AF6455" s="202">
        <v>9</v>
      </c>
      <c r="AG6455" s="202">
        <v>10</v>
      </c>
      <c r="AH6455" s="202">
        <v>13</v>
      </c>
      <c r="AI6455" s="202">
        <v>14</v>
      </c>
      <c r="AJ6455" s="202" t="s">
        <v>1224</v>
      </c>
      <c r="AK6455" s="202">
        <v>1</v>
      </c>
      <c r="AL6455" s="202">
        <v>2</v>
      </c>
      <c r="AM6455" s="202">
        <v>3</v>
      </c>
      <c r="AN6455" s="202">
        <v>4</v>
      </c>
      <c r="AO6455" s="202">
        <v>5</v>
      </c>
      <c r="AP6455" s="202">
        <v>6</v>
      </c>
      <c r="AQ6455" s="202">
        <v>7</v>
      </c>
      <c r="AR6455" s="202">
        <v>8</v>
      </c>
      <c r="AS6455" s="202">
        <v>9</v>
      </c>
      <c r="AT6455" s="202">
        <v>10</v>
      </c>
      <c r="AU6455" s="202">
        <v>13</v>
      </c>
      <c r="AV6455" s="202">
        <v>14</v>
      </c>
      <c r="AW6455" s="202">
        <v>15</v>
      </c>
    </row>
    <row r="6456" spans="1:49">
      <c r="A6456" s="37"/>
      <c r="B6456" s="38"/>
      <c r="C6456" s="38"/>
      <c r="D6456" s="38"/>
      <c r="E6456" s="60"/>
      <c r="F6456" s="61"/>
      <c r="G6456" s="61"/>
      <c r="H6456" s="61"/>
      <c r="I6456" s="38"/>
      <c r="J6456" s="134"/>
      <c r="K6456" s="134"/>
      <c r="L6456" s="134"/>
      <c r="M6456" s="134"/>
      <c r="N6456" s="134"/>
      <c r="O6456" s="134"/>
      <c r="P6456" s="134"/>
      <c r="Q6456" s="134"/>
      <c r="R6456" s="134"/>
      <c r="S6456" s="134"/>
      <c r="T6456" s="134"/>
      <c r="U6456" s="134"/>
      <c r="V6456" s="134"/>
      <c r="W6456" s="134"/>
      <c r="X6456" s="134"/>
      <c r="Y6456" s="134"/>
      <c r="Z6456" s="134"/>
      <c r="AA6456" s="134"/>
      <c r="AB6456" s="134"/>
      <c r="AC6456" s="134"/>
      <c r="AD6456" s="134"/>
      <c r="AE6456" s="134"/>
      <c r="AF6456" s="134"/>
      <c r="AG6456" s="134"/>
      <c r="AH6456" s="134"/>
      <c r="AI6456" s="134"/>
      <c r="AJ6456" s="134"/>
      <c r="AK6456" s="134"/>
      <c r="AL6456" s="134"/>
      <c r="AM6456" s="134"/>
      <c r="AN6456" s="134"/>
      <c r="AO6456" s="134"/>
      <c r="AP6456" s="134"/>
      <c r="AQ6456" s="134"/>
      <c r="AR6456" s="134"/>
      <c r="AS6456" s="134"/>
      <c r="AT6456" s="134"/>
      <c r="AU6456" s="134"/>
      <c r="AV6456" s="134"/>
      <c r="AW6456" s="134"/>
    </row>
    <row r="6457" spans="1:49">
      <c r="A6457" s="92" t="s">
        <v>797</v>
      </c>
      <c r="B6457" s="93" t="s">
        <v>1031</v>
      </c>
      <c r="C6457" s="93" t="s">
        <v>1708</v>
      </c>
      <c r="D6457" s="460"/>
      <c r="E6457" s="531"/>
      <c r="F6457" s="50"/>
      <c r="G6457" s="50"/>
      <c r="H6457" s="50"/>
      <c r="I6457" s="41" t="s">
        <v>754</v>
      </c>
      <c r="J6457" s="28"/>
      <c r="K6457" s="28"/>
      <c r="L6457" s="28"/>
      <c r="M6457" s="28"/>
      <c r="N6457" s="28"/>
      <c r="O6457" s="28"/>
      <c r="P6457" s="28"/>
      <c r="Q6457" s="28"/>
      <c r="R6457" s="28"/>
      <c r="S6457" s="28"/>
      <c r="T6457" s="28"/>
      <c r="U6457" s="28"/>
      <c r="V6457" s="28"/>
      <c r="W6457" s="28"/>
      <c r="X6457" s="28"/>
      <c r="Y6457" s="28"/>
      <c r="Z6457" s="28"/>
      <c r="AA6457" s="28"/>
      <c r="AB6457" s="28"/>
      <c r="AC6457" s="28"/>
      <c r="AD6457" s="28"/>
      <c r="AE6457" s="28"/>
      <c r="AF6457" s="28"/>
      <c r="AG6457" s="28"/>
      <c r="AH6457" s="28"/>
      <c r="AI6457" s="28"/>
      <c r="AJ6457" s="28"/>
      <c r="AK6457" s="28"/>
      <c r="AL6457" s="28"/>
      <c r="AM6457" s="28"/>
      <c r="AN6457" s="28"/>
      <c r="AO6457" s="28"/>
      <c r="AP6457" s="28"/>
      <c r="AQ6457" s="28"/>
      <c r="AR6457" s="28"/>
      <c r="AS6457" s="28"/>
      <c r="AT6457" s="28"/>
      <c r="AU6457" s="28"/>
      <c r="AV6457" s="28"/>
      <c r="AW6457" s="28"/>
    </row>
    <row r="6458" spans="1:49">
      <c r="A6458" s="48"/>
      <c r="B6458" s="260"/>
      <c r="C6458" s="260"/>
      <c r="D6458" s="369"/>
      <c r="E6458" s="531"/>
      <c r="F6458" s="50"/>
      <c r="G6458" s="50"/>
      <c r="H6458" s="50"/>
      <c r="I6458" s="108"/>
      <c r="J6458" s="28"/>
      <c r="K6458" s="28"/>
      <c r="L6458" s="28"/>
      <c r="M6458" s="28"/>
      <c r="N6458" s="28"/>
      <c r="O6458" s="28"/>
      <c r="P6458" s="28"/>
      <c r="Q6458" s="28"/>
      <c r="R6458" s="28"/>
      <c r="S6458" s="28"/>
      <c r="T6458" s="28"/>
      <c r="U6458" s="28"/>
      <c r="V6458" s="28"/>
      <c r="W6458" s="28"/>
      <c r="X6458" s="28"/>
      <c r="Y6458" s="28"/>
      <c r="Z6458" s="28"/>
      <c r="AA6458" s="28"/>
      <c r="AB6458" s="28"/>
      <c r="AC6458" s="28"/>
      <c r="AD6458" s="28"/>
      <c r="AE6458" s="28"/>
      <c r="AF6458" s="28"/>
      <c r="AG6458" s="28"/>
      <c r="AH6458" s="28"/>
      <c r="AI6458" s="28"/>
      <c r="AJ6458" s="28"/>
      <c r="AK6458" s="28"/>
      <c r="AL6458" s="28"/>
      <c r="AM6458" s="28"/>
      <c r="AN6458" s="28"/>
      <c r="AO6458" s="28"/>
      <c r="AP6458" s="28"/>
      <c r="AQ6458" s="28"/>
      <c r="AR6458" s="28"/>
      <c r="AS6458" s="28"/>
      <c r="AT6458" s="28"/>
      <c r="AU6458" s="28"/>
      <c r="AV6458" s="28"/>
      <c r="AW6458" s="28"/>
    </row>
    <row r="6459" spans="1:49">
      <c r="A6459" s="48"/>
      <c r="B6459" s="42"/>
      <c r="C6459" s="42"/>
      <c r="D6459" s="42"/>
      <c r="E6459" s="531"/>
      <c r="F6459" s="50"/>
      <c r="G6459" s="50"/>
      <c r="H6459" s="50"/>
      <c r="I6459" s="49" t="s">
        <v>1559</v>
      </c>
      <c r="J6459" s="12">
        <f>SUM(J6460,J6468,J6470)</f>
        <v>50000</v>
      </c>
      <c r="K6459" s="12">
        <f t="shared" ref="K6459:AT6459" si="1804">SUM(K6460,K6468,K6470)</f>
        <v>6995</v>
      </c>
      <c r="L6459" s="12">
        <f t="shared" si="1804"/>
        <v>1877</v>
      </c>
      <c r="M6459" s="12">
        <f t="shared" si="1804"/>
        <v>3181</v>
      </c>
      <c r="N6459" s="12">
        <f t="shared" si="1804"/>
        <v>5230</v>
      </c>
      <c r="O6459" s="12">
        <f t="shared" si="1804"/>
        <v>5340</v>
      </c>
      <c r="P6459" s="12">
        <f t="shared" si="1804"/>
        <v>400</v>
      </c>
      <c r="Q6459" s="12">
        <f t="shared" si="1804"/>
        <v>1684</v>
      </c>
      <c r="R6459" s="12">
        <f t="shared" si="1804"/>
        <v>0</v>
      </c>
      <c r="S6459" s="12">
        <f t="shared" si="1804"/>
        <v>5600</v>
      </c>
      <c r="T6459" s="12">
        <f t="shared" si="1804"/>
        <v>0</v>
      </c>
      <c r="U6459" s="12">
        <v>30307</v>
      </c>
      <c r="V6459" s="12">
        <v>19693</v>
      </c>
      <c r="W6459" s="12">
        <f>SUM(W6460,W6468,W6470)</f>
        <v>0</v>
      </c>
      <c r="X6459" s="12">
        <f t="shared" si="1804"/>
        <v>0</v>
      </c>
      <c r="Y6459" s="12">
        <f t="shared" si="1804"/>
        <v>0</v>
      </c>
      <c r="Z6459" s="12">
        <f t="shared" si="1804"/>
        <v>0</v>
      </c>
      <c r="AA6459" s="12">
        <f t="shared" si="1804"/>
        <v>0</v>
      </c>
      <c r="AB6459" s="12">
        <f t="shared" si="1804"/>
        <v>0</v>
      </c>
      <c r="AC6459" s="12">
        <f t="shared" si="1804"/>
        <v>0</v>
      </c>
      <c r="AD6459" s="12">
        <f t="shared" si="1804"/>
        <v>0</v>
      </c>
      <c r="AE6459" s="12">
        <f t="shared" si="1804"/>
        <v>0</v>
      </c>
      <c r="AF6459" s="12">
        <f t="shared" si="1804"/>
        <v>0</v>
      </c>
      <c r="AG6459" s="12">
        <f t="shared" si="1804"/>
        <v>0</v>
      </c>
      <c r="AH6459" s="12">
        <v>0</v>
      </c>
      <c r="AI6459" s="12">
        <v>0</v>
      </c>
      <c r="AJ6459" s="12">
        <f>SUM(AJ6460,AJ6468,AJ6470)</f>
        <v>0</v>
      </c>
      <c r="AK6459" s="12">
        <f t="shared" si="1804"/>
        <v>0</v>
      </c>
      <c r="AL6459" s="12">
        <f t="shared" si="1804"/>
        <v>0</v>
      </c>
      <c r="AM6459" s="12">
        <f t="shared" si="1804"/>
        <v>0</v>
      </c>
      <c r="AN6459" s="12">
        <f t="shared" si="1804"/>
        <v>0</v>
      </c>
      <c r="AO6459" s="12">
        <f t="shared" si="1804"/>
        <v>0</v>
      </c>
      <c r="AP6459" s="12">
        <f t="shared" si="1804"/>
        <v>0</v>
      </c>
      <c r="AQ6459" s="12">
        <f t="shared" si="1804"/>
        <v>0</v>
      </c>
      <c r="AR6459" s="12">
        <f t="shared" si="1804"/>
        <v>0</v>
      </c>
      <c r="AS6459" s="12">
        <f t="shared" si="1804"/>
        <v>0</v>
      </c>
      <c r="AT6459" s="12">
        <f t="shared" si="1804"/>
        <v>0</v>
      </c>
      <c r="AU6459" s="12">
        <v>0</v>
      </c>
      <c r="AV6459" s="12">
        <v>0</v>
      </c>
      <c r="AW6459" s="12">
        <f t="shared" ref="AW6459:AW6489" si="1805">U6459+AH6459+AU6459</f>
        <v>30307</v>
      </c>
    </row>
    <row r="6460" spans="1:49">
      <c r="A6460" s="44" t="s">
        <v>797</v>
      </c>
      <c r="B6460" s="45" t="s">
        <v>1031</v>
      </c>
      <c r="C6460" s="45" t="s">
        <v>1708</v>
      </c>
      <c r="D6460" s="452" t="s">
        <v>3020</v>
      </c>
      <c r="E6460" s="213" t="s">
        <v>771</v>
      </c>
      <c r="F6460" s="65"/>
      <c r="G6460" s="65"/>
      <c r="H6460" s="65"/>
      <c r="I6460" s="260" t="s">
        <v>1500</v>
      </c>
      <c r="J6460" s="9">
        <f>SUM(J6461:J6462)</f>
        <v>0</v>
      </c>
      <c r="K6460" s="9">
        <f t="shared" ref="K6460:AT6460" si="1806">SUM(K6461:K6462)</f>
        <v>0</v>
      </c>
      <c r="L6460" s="9">
        <f t="shared" si="1806"/>
        <v>0</v>
      </c>
      <c r="M6460" s="9">
        <f t="shared" si="1806"/>
        <v>0</v>
      </c>
      <c r="N6460" s="9">
        <f t="shared" si="1806"/>
        <v>0</v>
      </c>
      <c r="O6460" s="9">
        <f t="shared" si="1806"/>
        <v>0</v>
      </c>
      <c r="P6460" s="9">
        <f t="shared" si="1806"/>
        <v>0</v>
      </c>
      <c r="Q6460" s="9">
        <f t="shared" si="1806"/>
        <v>0</v>
      </c>
      <c r="R6460" s="9">
        <f t="shared" si="1806"/>
        <v>0</v>
      </c>
      <c r="S6460" s="9">
        <f t="shared" si="1806"/>
        <v>0</v>
      </c>
      <c r="T6460" s="9">
        <f t="shared" si="1806"/>
        <v>0</v>
      </c>
      <c r="U6460" s="9">
        <v>0</v>
      </c>
      <c r="V6460" s="9">
        <v>0</v>
      </c>
      <c r="W6460" s="9">
        <f>SUM(W6461:W6462)</f>
        <v>0</v>
      </c>
      <c r="X6460" s="9">
        <f t="shared" si="1806"/>
        <v>0</v>
      </c>
      <c r="Y6460" s="9">
        <f t="shared" si="1806"/>
        <v>0</v>
      </c>
      <c r="Z6460" s="9">
        <f t="shared" si="1806"/>
        <v>0</v>
      </c>
      <c r="AA6460" s="9">
        <f t="shared" si="1806"/>
        <v>0</v>
      </c>
      <c r="AB6460" s="9">
        <f t="shared" si="1806"/>
        <v>0</v>
      </c>
      <c r="AC6460" s="9">
        <f t="shared" si="1806"/>
        <v>0</v>
      </c>
      <c r="AD6460" s="9">
        <f t="shared" si="1806"/>
        <v>0</v>
      </c>
      <c r="AE6460" s="9">
        <f t="shared" si="1806"/>
        <v>0</v>
      </c>
      <c r="AF6460" s="9">
        <f t="shared" si="1806"/>
        <v>0</v>
      </c>
      <c r="AG6460" s="9">
        <f t="shared" si="1806"/>
        <v>0</v>
      </c>
      <c r="AH6460" s="9">
        <v>0</v>
      </c>
      <c r="AI6460" s="9">
        <v>0</v>
      </c>
      <c r="AJ6460" s="9">
        <f>SUM(AJ6461:AJ6462)</f>
        <v>0</v>
      </c>
      <c r="AK6460" s="9">
        <f t="shared" si="1806"/>
        <v>0</v>
      </c>
      <c r="AL6460" s="9">
        <f t="shared" si="1806"/>
        <v>0</v>
      </c>
      <c r="AM6460" s="9">
        <f t="shared" si="1806"/>
        <v>0</v>
      </c>
      <c r="AN6460" s="9">
        <f t="shared" si="1806"/>
        <v>0</v>
      </c>
      <c r="AO6460" s="9">
        <f t="shared" si="1806"/>
        <v>0</v>
      </c>
      <c r="AP6460" s="9">
        <f t="shared" si="1806"/>
        <v>0</v>
      </c>
      <c r="AQ6460" s="9">
        <f t="shared" si="1806"/>
        <v>0</v>
      </c>
      <c r="AR6460" s="9">
        <f t="shared" si="1806"/>
        <v>0</v>
      </c>
      <c r="AS6460" s="9">
        <f t="shared" si="1806"/>
        <v>0</v>
      </c>
      <c r="AT6460" s="9">
        <f t="shared" si="1806"/>
        <v>0</v>
      </c>
      <c r="AU6460" s="9">
        <v>0</v>
      </c>
      <c r="AV6460" s="9">
        <v>0</v>
      </c>
      <c r="AW6460" s="9">
        <f t="shared" si="1805"/>
        <v>0</v>
      </c>
    </row>
    <row r="6461" spans="1:49">
      <c r="A6461" s="44" t="s">
        <v>797</v>
      </c>
      <c r="B6461" s="45" t="s">
        <v>1031</v>
      </c>
      <c r="C6461" s="45" t="s">
        <v>1708</v>
      </c>
      <c r="D6461" s="452" t="s">
        <v>3020</v>
      </c>
      <c r="E6461" s="367" t="s">
        <v>834</v>
      </c>
      <c r="F6461" s="50"/>
      <c r="G6461" s="468" t="s">
        <v>3076</v>
      </c>
      <c r="H6461" s="50" t="s">
        <v>2334</v>
      </c>
      <c r="I6461" s="42" t="s">
        <v>1165</v>
      </c>
      <c r="U6461" s="15">
        <v>0</v>
      </c>
      <c r="V6461" s="15">
        <v>0</v>
      </c>
      <c r="AH6461" s="15">
        <v>0</v>
      </c>
      <c r="AI6461" s="15">
        <v>0</v>
      </c>
      <c r="AU6461" s="15">
        <v>0</v>
      </c>
      <c r="AV6461" s="15">
        <v>0</v>
      </c>
      <c r="AW6461" s="15">
        <f t="shared" si="1805"/>
        <v>0</v>
      </c>
    </row>
    <row r="6462" spans="1:49">
      <c r="A6462" s="44" t="s">
        <v>797</v>
      </c>
      <c r="B6462" s="45" t="s">
        <v>1031</v>
      </c>
      <c r="C6462" s="45" t="s">
        <v>1708</v>
      </c>
      <c r="D6462" s="452" t="s">
        <v>3020</v>
      </c>
      <c r="E6462" s="367" t="s">
        <v>772</v>
      </c>
      <c r="F6462" s="50"/>
      <c r="G6462" s="468" t="s">
        <v>3076</v>
      </c>
      <c r="H6462" s="50" t="s">
        <v>2334</v>
      </c>
      <c r="I6462" s="42" t="s">
        <v>1227</v>
      </c>
      <c r="J6462" s="15">
        <f>SUM(J6463:J6467)</f>
        <v>0</v>
      </c>
      <c r="K6462" s="15">
        <f t="shared" ref="K6462:AT6462" si="1807">SUM(K6463:K6467)</f>
        <v>0</v>
      </c>
      <c r="L6462" s="15">
        <f t="shared" si="1807"/>
        <v>0</v>
      </c>
      <c r="M6462" s="15">
        <f t="shared" si="1807"/>
        <v>0</v>
      </c>
      <c r="N6462" s="15">
        <f t="shared" si="1807"/>
        <v>0</v>
      </c>
      <c r="O6462" s="15">
        <f t="shared" si="1807"/>
        <v>0</v>
      </c>
      <c r="P6462" s="15">
        <f t="shared" si="1807"/>
        <v>0</v>
      </c>
      <c r="Q6462" s="15">
        <f t="shared" si="1807"/>
        <v>0</v>
      </c>
      <c r="R6462" s="15">
        <f t="shared" si="1807"/>
        <v>0</v>
      </c>
      <c r="S6462" s="15">
        <f t="shared" si="1807"/>
        <v>0</v>
      </c>
      <c r="T6462" s="15">
        <f t="shared" si="1807"/>
        <v>0</v>
      </c>
      <c r="U6462" s="15">
        <v>0</v>
      </c>
      <c r="V6462" s="15">
        <v>0</v>
      </c>
      <c r="W6462" s="15">
        <f>SUM(W6463:W6467)</f>
        <v>0</v>
      </c>
      <c r="X6462" s="15">
        <f t="shared" si="1807"/>
        <v>0</v>
      </c>
      <c r="Y6462" s="15">
        <f t="shared" si="1807"/>
        <v>0</v>
      </c>
      <c r="Z6462" s="15">
        <f t="shared" si="1807"/>
        <v>0</v>
      </c>
      <c r="AA6462" s="15">
        <f t="shared" si="1807"/>
        <v>0</v>
      </c>
      <c r="AB6462" s="15">
        <f t="shared" si="1807"/>
        <v>0</v>
      </c>
      <c r="AC6462" s="15">
        <f t="shared" si="1807"/>
        <v>0</v>
      </c>
      <c r="AD6462" s="15">
        <f t="shared" si="1807"/>
        <v>0</v>
      </c>
      <c r="AE6462" s="15">
        <f t="shared" si="1807"/>
        <v>0</v>
      </c>
      <c r="AF6462" s="15">
        <f t="shared" si="1807"/>
        <v>0</v>
      </c>
      <c r="AG6462" s="15">
        <f t="shared" si="1807"/>
        <v>0</v>
      </c>
      <c r="AH6462" s="15">
        <v>0</v>
      </c>
      <c r="AI6462" s="15">
        <v>0</v>
      </c>
      <c r="AJ6462" s="15">
        <f>SUM(AJ6463:AJ6467)</f>
        <v>0</v>
      </c>
      <c r="AK6462" s="15">
        <f t="shared" si="1807"/>
        <v>0</v>
      </c>
      <c r="AL6462" s="15">
        <f t="shared" si="1807"/>
        <v>0</v>
      </c>
      <c r="AM6462" s="15">
        <f t="shared" si="1807"/>
        <v>0</v>
      </c>
      <c r="AN6462" s="15">
        <f t="shared" si="1807"/>
        <v>0</v>
      </c>
      <c r="AO6462" s="15">
        <f t="shared" si="1807"/>
        <v>0</v>
      </c>
      <c r="AP6462" s="15">
        <f t="shared" si="1807"/>
        <v>0</v>
      </c>
      <c r="AQ6462" s="15">
        <f t="shared" si="1807"/>
        <v>0</v>
      </c>
      <c r="AR6462" s="15">
        <f t="shared" si="1807"/>
        <v>0</v>
      </c>
      <c r="AS6462" s="15">
        <f t="shared" si="1807"/>
        <v>0</v>
      </c>
      <c r="AT6462" s="15">
        <f t="shared" si="1807"/>
        <v>0</v>
      </c>
      <c r="AU6462" s="15">
        <v>0</v>
      </c>
      <c r="AV6462" s="15">
        <v>0</v>
      </c>
      <c r="AW6462" s="15">
        <f t="shared" si="1805"/>
        <v>0</v>
      </c>
    </row>
    <row r="6463" spans="1:49" s="144" customFormat="1">
      <c r="A6463" s="44" t="s">
        <v>797</v>
      </c>
      <c r="B6463" s="45" t="s">
        <v>1031</v>
      </c>
      <c r="C6463" s="45" t="s">
        <v>1708</v>
      </c>
      <c r="D6463" s="452" t="s">
        <v>3020</v>
      </c>
      <c r="E6463" s="140" t="s">
        <v>850</v>
      </c>
      <c r="F6463" s="141" t="s">
        <v>1836</v>
      </c>
      <c r="G6463" s="468" t="s">
        <v>3076</v>
      </c>
      <c r="H6463" s="50" t="s">
        <v>2334</v>
      </c>
      <c r="I6463" s="142" t="s">
        <v>1119</v>
      </c>
      <c r="J6463" s="15"/>
      <c r="K6463" s="15"/>
      <c r="L6463" s="15"/>
      <c r="M6463" s="15"/>
      <c r="N6463" s="15"/>
      <c r="O6463" s="15"/>
      <c r="P6463" s="15"/>
      <c r="Q6463" s="15"/>
      <c r="R6463" s="15"/>
      <c r="S6463" s="15"/>
      <c r="T6463" s="15"/>
      <c r="U6463" s="15">
        <v>0</v>
      </c>
      <c r="V6463" s="15">
        <v>0</v>
      </c>
      <c r="W6463" s="15"/>
      <c r="X6463" s="15"/>
      <c r="Y6463" s="15"/>
      <c r="Z6463" s="15"/>
      <c r="AA6463" s="15"/>
      <c r="AB6463" s="15"/>
      <c r="AC6463" s="15"/>
      <c r="AD6463" s="15"/>
      <c r="AE6463" s="15"/>
      <c r="AF6463" s="15"/>
      <c r="AG6463" s="15"/>
      <c r="AH6463" s="15">
        <v>0</v>
      </c>
      <c r="AI6463" s="15">
        <v>0</v>
      </c>
      <c r="AJ6463" s="15"/>
      <c r="AK6463" s="15"/>
      <c r="AL6463" s="15"/>
      <c r="AM6463" s="15"/>
      <c r="AN6463" s="15"/>
      <c r="AO6463" s="15"/>
      <c r="AP6463" s="15"/>
      <c r="AQ6463" s="15"/>
      <c r="AR6463" s="15"/>
      <c r="AS6463" s="15"/>
      <c r="AT6463" s="15"/>
      <c r="AU6463" s="15">
        <v>0</v>
      </c>
      <c r="AV6463" s="15">
        <v>0</v>
      </c>
      <c r="AW6463" s="15">
        <f t="shared" si="1805"/>
        <v>0</v>
      </c>
    </row>
    <row r="6464" spans="1:49" s="144" customFormat="1">
      <c r="A6464" s="44" t="s">
        <v>797</v>
      </c>
      <c r="B6464" s="45" t="s">
        <v>1031</v>
      </c>
      <c r="C6464" s="45" t="s">
        <v>1708</v>
      </c>
      <c r="D6464" s="452" t="s">
        <v>3020</v>
      </c>
      <c r="E6464" s="140" t="s">
        <v>851</v>
      </c>
      <c r="F6464" s="141" t="s">
        <v>1837</v>
      </c>
      <c r="G6464" s="468" t="s">
        <v>3076</v>
      </c>
      <c r="H6464" s="50" t="s">
        <v>2334</v>
      </c>
      <c r="I6464" s="142" t="s">
        <v>1290</v>
      </c>
      <c r="J6464" s="15"/>
      <c r="K6464" s="15"/>
      <c r="L6464" s="15"/>
      <c r="M6464" s="15"/>
      <c r="N6464" s="15"/>
      <c r="O6464" s="15"/>
      <c r="P6464" s="15"/>
      <c r="Q6464" s="15"/>
      <c r="R6464" s="15"/>
      <c r="S6464" s="15"/>
      <c r="T6464" s="15"/>
      <c r="U6464" s="15">
        <v>0</v>
      </c>
      <c r="V6464" s="15">
        <v>0</v>
      </c>
      <c r="W6464" s="15"/>
      <c r="X6464" s="15"/>
      <c r="Y6464" s="15"/>
      <c r="Z6464" s="15"/>
      <c r="AA6464" s="15"/>
      <c r="AB6464" s="15"/>
      <c r="AC6464" s="15"/>
      <c r="AD6464" s="15"/>
      <c r="AE6464" s="15"/>
      <c r="AF6464" s="15"/>
      <c r="AG6464" s="15"/>
      <c r="AH6464" s="15">
        <v>0</v>
      </c>
      <c r="AI6464" s="15">
        <v>0</v>
      </c>
      <c r="AJ6464" s="15"/>
      <c r="AK6464" s="15"/>
      <c r="AL6464" s="15"/>
      <c r="AM6464" s="15"/>
      <c r="AN6464" s="15"/>
      <c r="AO6464" s="15"/>
      <c r="AP6464" s="15"/>
      <c r="AQ6464" s="15"/>
      <c r="AR6464" s="15"/>
      <c r="AS6464" s="15"/>
      <c r="AT6464" s="15"/>
      <c r="AU6464" s="15">
        <v>0</v>
      </c>
      <c r="AV6464" s="15">
        <v>0</v>
      </c>
      <c r="AW6464" s="15">
        <f t="shared" si="1805"/>
        <v>0</v>
      </c>
    </row>
    <row r="6465" spans="1:49" s="144" customFormat="1">
      <c r="A6465" s="44" t="s">
        <v>797</v>
      </c>
      <c r="B6465" s="45" t="s">
        <v>1031</v>
      </c>
      <c r="C6465" s="45" t="s">
        <v>1708</v>
      </c>
      <c r="D6465" s="452" t="s">
        <v>3020</v>
      </c>
      <c r="E6465" s="140" t="s">
        <v>852</v>
      </c>
      <c r="F6465" s="141" t="s">
        <v>1838</v>
      </c>
      <c r="G6465" s="468" t="s">
        <v>3076</v>
      </c>
      <c r="H6465" s="50" t="s">
        <v>2334</v>
      </c>
      <c r="I6465" s="142" t="s">
        <v>1733</v>
      </c>
      <c r="J6465" s="15"/>
      <c r="K6465" s="15"/>
      <c r="L6465" s="15"/>
      <c r="M6465" s="15"/>
      <c r="N6465" s="15"/>
      <c r="O6465" s="15"/>
      <c r="P6465" s="15"/>
      <c r="Q6465" s="15"/>
      <c r="R6465" s="15"/>
      <c r="S6465" s="15"/>
      <c r="T6465" s="15"/>
      <c r="U6465" s="15">
        <v>0</v>
      </c>
      <c r="V6465" s="15">
        <v>0</v>
      </c>
      <c r="W6465" s="15"/>
      <c r="X6465" s="15"/>
      <c r="Y6465" s="15"/>
      <c r="Z6465" s="15"/>
      <c r="AA6465" s="15"/>
      <c r="AB6465" s="15"/>
      <c r="AC6465" s="15"/>
      <c r="AD6465" s="15"/>
      <c r="AE6465" s="15"/>
      <c r="AF6465" s="15"/>
      <c r="AG6465" s="15"/>
      <c r="AH6465" s="15">
        <v>0</v>
      </c>
      <c r="AI6465" s="15">
        <v>0</v>
      </c>
      <c r="AJ6465" s="15"/>
      <c r="AK6465" s="15"/>
      <c r="AL6465" s="15"/>
      <c r="AM6465" s="15"/>
      <c r="AN6465" s="15"/>
      <c r="AO6465" s="15"/>
      <c r="AP6465" s="15"/>
      <c r="AQ6465" s="15"/>
      <c r="AR6465" s="15"/>
      <c r="AS6465" s="15"/>
      <c r="AT6465" s="15"/>
      <c r="AU6465" s="15">
        <v>0</v>
      </c>
      <c r="AV6465" s="15">
        <v>0</v>
      </c>
      <c r="AW6465" s="15">
        <f t="shared" si="1805"/>
        <v>0</v>
      </c>
    </row>
    <row r="6466" spans="1:49" s="144" customFormat="1">
      <c r="A6466" s="44" t="s">
        <v>797</v>
      </c>
      <c r="B6466" s="45" t="s">
        <v>1031</v>
      </c>
      <c r="C6466" s="45" t="s">
        <v>1708</v>
      </c>
      <c r="D6466" s="452" t="s">
        <v>3020</v>
      </c>
      <c r="E6466" s="140" t="s">
        <v>853</v>
      </c>
      <c r="F6466" s="141" t="s">
        <v>1839</v>
      </c>
      <c r="G6466" s="468" t="s">
        <v>3076</v>
      </c>
      <c r="H6466" s="50" t="s">
        <v>2334</v>
      </c>
      <c r="I6466" s="142" t="s">
        <v>1734</v>
      </c>
      <c r="J6466" s="15"/>
      <c r="K6466" s="15"/>
      <c r="L6466" s="15"/>
      <c r="M6466" s="15"/>
      <c r="N6466" s="15"/>
      <c r="O6466" s="15"/>
      <c r="P6466" s="15"/>
      <c r="Q6466" s="15"/>
      <c r="R6466" s="15"/>
      <c r="S6466" s="15"/>
      <c r="T6466" s="15"/>
      <c r="U6466" s="15">
        <v>0</v>
      </c>
      <c r="V6466" s="15">
        <v>0</v>
      </c>
      <c r="W6466" s="15"/>
      <c r="X6466" s="15"/>
      <c r="Y6466" s="15"/>
      <c r="Z6466" s="15"/>
      <c r="AA6466" s="15"/>
      <c r="AB6466" s="15"/>
      <c r="AC6466" s="15"/>
      <c r="AD6466" s="15"/>
      <c r="AE6466" s="15"/>
      <c r="AF6466" s="15"/>
      <c r="AG6466" s="15"/>
      <c r="AH6466" s="15">
        <v>0</v>
      </c>
      <c r="AI6466" s="15">
        <v>0</v>
      </c>
      <c r="AJ6466" s="15"/>
      <c r="AK6466" s="15"/>
      <c r="AL6466" s="15"/>
      <c r="AM6466" s="15"/>
      <c r="AN6466" s="15"/>
      <c r="AO6466" s="15"/>
      <c r="AP6466" s="15"/>
      <c r="AQ6466" s="15"/>
      <c r="AR6466" s="15"/>
      <c r="AS6466" s="15"/>
      <c r="AT6466" s="15"/>
      <c r="AU6466" s="15">
        <v>0</v>
      </c>
      <c r="AV6466" s="15">
        <v>0</v>
      </c>
      <c r="AW6466" s="15">
        <f t="shared" si="1805"/>
        <v>0</v>
      </c>
    </row>
    <row r="6467" spans="1:49" s="144" customFormat="1">
      <c r="A6467" s="44" t="s">
        <v>797</v>
      </c>
      <c r="B6467" s="45" t="s">
        <v>1031</v>
      </c>
      <c r="C6467" s="45" t="s">
        <v>1708</v>
      </c>
      <c r="D6467" s="452" t="s">
        <v>3020</v>
      </c>
      <c r="E6467" s="140" t="s">
        <v>854</v>
      </c>
      <c r="F6467" s="141" t="s">
        <v>1840</v>
      </c>
      <c r="G6467" s="468" t="s">
        <v>3076</v>
      </c>
      <c r="H6467" s="50" t="s">
        <v>2334</v>
      </c>
      <c r="I6467" s="142" t="s">
        <v>1735</v>
      </c>
      <c r="J6467" s="15"/>
      <c r="K6467" s="15"/>
      <c r="L6467" s="15"/>
      <c r="M6467" s="15"/>
      <c r="N6467" s="15"/>
      <c r="O6467" s="15"/>
      <c r="P6467" s="15"/>
      <c r="Q6467" s="15"/>
      <c r="R6467" s="15"/>
      <c r="S6467" s="15"/>
      <c r="T6467" s="15"/>
      <c r="U6467" s="15">
        <v>0</v>
      </c>
      <c r="V6467" s="15">
        <v>0</v>
      </c>
      <c r="W6467" s="15"/>
      <c r="X6467" s="15"/>
      <c r="Y6467" s="15"/>
      <c r="Z6467" s="15"/>
      <c r="AA6467" s="15"/>
      <c r="AB6467" s="15"/>
      <c r="AC6467" s="15"/>
      <c r="AD6467" s="15"/>
      <c r="AE6467" s="15"/>
      <c r="AF6467" s="15"/>
      <c r="AG6467" s="15"/>
      <c r="AH6467" s="15">
        <v>0</v>
      </c>
      <c r="AI6467" s="15">
        <v>0</v>
      </c>
      <c r="AJ6467" s="15"/>
      <c r="AK6467" s="15"/>
      <c r="AL6467" s="15"/>
      <c r="AM6467" s="15"/>
      <c r="AN6467" s="15"/>
      <c r="AO6467" s="15"/>
      <c r="AP6467" s="15"/>
      <c r="AQ6467" s="15"/>
      <c r="AR6467" s="15"/>
      <c r="AS6467" s="15"/>
      <c r="AT6467" s="15"/>
      <c r="AU6467" s="15">
        <v>0</v>
      </c>
      <c r="AV6467" s="15">
        <v>0</v>
      </c>
      <c r="AW6467" s="15">
        <f t="shared" si="1805"/>
        <v>0</v>
      </c>
    </row>
    <row r="6468" spans="1:49">
      <c r="A6468" s="44" t="s">
        <v>797</v>
      </c>
      <c r="B6468" s="45" t="s">
        <v>1031</v>
      </c>
      <c r="C6468" s="45" t="s">
        <v>1708</v>
      </c>
      <c r="D6468" s="452" t="s">
        <v>3020</v>
      </c>
      <c r="E6468" s="213" t="s">
        <v>773</v>
      </c>
      <c r="F6468" s="65"/>
      <c r="G6468" s="65"/>
      <c r="H6468" s="65"/>
      <c r="I6468" s="260" t="s">
        <v>1362</v>
      </c>
      <c r="J6468" s="9">
        <f>SUM(J6469)</f>
        <v>0</v>
      </c>
      <c r="K6468" s="9">
        <f t="shared" ref="K6468:AT6468" si="1808">SUM(K6469)</f>
        <v>0</v>
      </c>
      <c r="L6468" s="9">
        <f t="shared" si="1808"/>
        <v>0</v>
      </c>
      <c r="M6468" s="9">
        <f t="shared" si="1808"/>
        <v>0</v>
      </c>
      <c r="N6468" s="9">
        <f t="shared" si="1808"/>
        <v>0</v>
      </c>
      <c r="O6468" s="9">
        <f t="shared" si="1808"/>
        <v>0</v>
      </c>
      <c r="P6468" s="9">
        <f t="shared" si="1808"/>
        <v>0</v>
      </c>
      <c r="Q6468" s="9">
        <f t="shared" si="1808"/>
        <v>0</v>
      </c>
      <c r="R6468" s="9">
        <f t="shared" si="1808"/>
        <v>0</v>
      </c>
      <c r="S6468" s="9">
        <f t="shared" si="1808"/>
        <v>0</v>
      </c>
      <c r="T6468" s="9">
        <f t="shared" si="1808"/>
        <v>0</v>
      </c>
      <c r="U6468" s="9">
        <v>0</v>
      </c>
      <c r="V6468" s="9">
        <v>0</v>
      </c>
      <c r="W6468" s="9">
        <f>SUM(W6469)</f>
        <v>0</v>
      </c>
      <c r="X6468" s="9">
        <f t="shared" si="1808"/>
        <v>0</v>
      </c>
      <c r="Y6468" s="9">
        <f t="shared" si="1808"/>
        <v>0</v>
      </c>
      <c r="Z6468" s="9">
        <f t="shared" si="1808"/>
        <v>0</v>
      </c>
      <c r="AA6468" s="9">
        <f t="shared" si="1808"/>
        <v>0</v>
      </c>
      <c r="AB6468" s="9">
        <f t="shared" si="1808"/>
        <v>0</v>
      </c>
      <c r="AC6468" s="9">
        <f t="shared" si="1808"/>
        <v>0</v>
      </c>
      <c r="AD6468" s="9">
        <f t="shared" si="1808"/>
        <v>0</v>
      </c>
      <c r="AE6468" s="9">
        <f t="shared" si="1808"/>
        <v>0</v>
      </c>
      <c r="AF6468" s="9">
        <f t="shared" si="1808"/>
        <v>0</v>
      </c>
      <c r="AG6468" s="9">
        <f t="shared" si="1808"/>
        <v>0</v>
      </c>
      <c r="AH6468" s="9">
        <v>0</v>
      </c>
      <c r="AI6468" s="9">
        <v>0</v>
      </c>
      <c r="AJ6468" s="9">
        <f>SUM(AJ6469)</f>
        <v>0</v>
      </c>
      <c r="AK6468" s="9">
        <f t="shared" si="1808"/>
        <v>0</v>
      </c>
      <c r="AL6468" s="9">
        <f t="shared" si="1808"/>
        <v>0</v>
      </c>
      <c r="AM6468" s="9">
        <f t="shared" si="1808"/>
        <v>0</v>
      </c>
      <c r="AN6468" s="9">
        <f t="shared" si="1808"/>
        <v>0</v>
      </c>
      <c r="AO6468" s="9">
        <f t="shared" si="1808"/>
        <v>0</v>
      </c>
      <c r="AP6468" s="9">
        <f t="shared" si="1808"/>
        <v>0</v>
      </c>
      <c r="AQ6468" s="9">
        <f t="shared" si="1808"/>
        <v>0</v>
      </c>
      <c r="AR6468" s="9">
        <f t="shared" si="1808"/>
        <v>0</v>
      </c>
      <c r="AS6468" s="9">
        <f t="shared" si="1808"/>
        <v>0</v>
      </c>
      <c r="AT6468" s="9">
        <f t="shared" si="1808"/>
        <v>0</v>
      </c>
      <c r="AU6468" s="9">
        <v>0</v>
      </c>
      <c r="AV6468" s="9">
        <v>0</v>
      </c>
      <c r="AW6468" s="9">
        <f t="shared" si="1805"/>
        <v>0</v>
      </c>
    </row>
    <row r="6469" spans="1:49">
      <c r="A6469" s="44" t="s">
        <v>797</v>
      </c>
      <c r="B6469" s="45" t="s">
        <v>1031</v>
      </c>
      <c r="C6469" s="45" t="s">
        <v>1708</v>
      </c>
      <c r="D6469" s="452" t="s">
        <v>3020</v>
      </c>
      <c r="E6469" s="367" t="s">
        <v>785</v>
      </c>
      <c r="F6469" s="50"/>
      <c r="G6469" s="468" t="s">
        <v>3076</v>
      </c>
      <c r="H6469" s="50" t="s">
        <v>2334</v>
      </c>
      <c r="I6469" s="42" t="s">
        <v>1363</v>
      </c>
      <c r="U6469" s="15">
        <v>0</v>
      </c>
      <c r="V6469" s="15">
        <v>0</v>
      </c>
      <c r="AH6469" s="15">
        <v>0</v>
      </c>
      <c r="AI6469" s="15">
        <v>0</v>
      </c>
      <c r="AU6469" s="15">
        <v>0</v>
      </c>
      <c r="AV6469" s="15">
        <v>0</v>
      </c>
      <c r="AW6469" s="15">
        <f t="shared" si="1805"/>
        <v>0</v>
      </c>
    </row>
    <row r="6470" spans="1:49">
      <c r="A6470" s="44" t="s">
        <v>797</v>
      </c>
      <c r="B6470" s="45" t="s">
        <v>1031</v>
      </c>
      <c r="C6470" s="45" t="s">
        <v>1708</v>
      </c>
      <c r="D6470" s="452" t="s">
        <v>3020</v>
      </c>
      <c r="E6470" s="213" t="s">
        <v>1364</v>
      </c>
      <c r="F6470" s="65"/>
      <c r="G6470" s="65"/>
      <c r="H6470" s="65"/>
      <c r="I6470" s="260" t="s">
        <v>2104</v>
      </c>
      <c r="J6470" s="9">
        <f>SUM(J6471:J6480)</f>
        <v>50000</v>
      </c>
      <c r="K6470" s="9">
        <f t="shared" ref="K6470:AT6470" si="1809">SUM(K6471:K6480)</f>
        <v>6995</v>
      </c>
      <c r="L6470" s="9">
        <f t="shared" si="1809"/>
        <v>1877</v>
      </c>
      <c r="M6470" s="9">
        <f t="shared" si="1809"/>
        <v>3181</v>
      </c>
      <c r="N6470" s="9">
        <f t="shared" si="1809"/>
        <v>5230</v>
      </c>
      <c r="O6470" s="9">
        <f t="shared" si="1809"/>
        <v>5340</v>
      </c>
      <c r="P6470" s="9">
        <f t="shared" si="1809"/>
        <v>400</v>
      </c>
      <c r="Q6470" s="9">
        <f t="shared" si="1809"/>
        <v>1684</v>
      </c>
      <c r="R6470" s="9">
        <f t="shared" si="1809"/>
        <v>0</v>
      </c>
      <c r="S6470" s="9">
        <f t="shared" si="1809"/>
        <v>5600</v>
      </c>
      <c r="T6470" s="9">
        <f t="shared" si="1809"/>
        <v>0</v>
      </c>
      <c r="U6470" s="9">
        <v>30307</v>
      </c>
      <c r="V6470" s="9">
        <v>19693</v>
      </c>
      <c r="W6470" s="9">
        <f>SUM(W6471:W6480)</f>
        <v>0</v>
      </c>
      <c r="X6470" s="9">
        <f t="shared" si="1809"/>
        <v>0</v>
      </c>
      <c r="Y6470" s="9">
        <f t="shared" si="1809"/>
        <v>0</v>
      </c>
      <c r="Z6470" s="9">
        <f t="shared" si="1809"/>
        <v>0</v>
      </c>
      <c r="AA6470" s="9">
        <f t="shared" si="1809"/>
        <v>0</v>
      </c>
      <c r="AB6470" s="9">
        <f t="shared" si="1809"/>
        <v>0</v>
      </c>
      <c r="AC6470" s="9">
        <f t="shared" si="1809"/>
        <v>0</v>
      </c>
      <c r="AD6470" s="9">
        <f t="shared" si="1809"/>
        <v>0</v>
      </c>
      <c r="AE6470" s="9">
        <f t="shared" si="1809"/>
        <v>0</v>
      </c>
      <c r="AF6470" s="9">
        <f t="shared" si="1809"/>
        <v>0</v>
      </c>
      <c r="AG6470" s="9">
        <f t="shared" si="1809"/>
        <v>0</v>
      </c>
      <c r="AH6470" s="9">
        <v>0</v>
      </c>
      <c r="AI6470" s="9">
        <v>0</v>
      </c>
      <c r="AJ6470" s="9">
        <f>SUM(AJ6471:AJ6480)</f>
        <v>0</v>
      </c>
      <c r="AK6470" s="9">
        <f t="shared" si="1809"/>
        <v>0</v>
      </c>
      <c r="AL6470" s="9">
        <f t="shared" si="1809"/>
        <v>0</v>
      </c>
      <c r="AM6470" s="9">
        <f t="shared" si="1809"/>
        <v>0</v>
      </c>
      <c r="AN6470" s="9">
        <f t="shared" si="1809"/>
        <v>0</v>
      </c>
      <c r="AO6470" s="9">
        <f t="shared" si="1809"/>
        <v>0</v>
      </c>
      <c r="AP6470" s="9">
        <f t="shared" si="1809"/>
        <v>0</v>
      </c>
      <c r="AQ6470" s="9">
        <f t="shared" si="1809"/>
        <v>0</v>
      </c>
      <c r="AR6470" s="9">
        <f t="shared" si="1809"/>
        <v>0</v>
      </c>
      <c r="AS6470" s="9">
        <f t="shared" si="1809"/>
        <v>0</v>
      </c>
      <c r="AT6470" s="9">
        <f t="shared" si="1809"/>
        <v>0</v>
      </c>
      <c r="AU6470" s="9">
        <v>0</v>
      </c>
      <c r="AV6470" s="9">
        <v>0</v>
      </c>
      <c r="AW6470" s="9">
        <f t="shared" si="1805"/>
        <v>30307</v>
      </c>
    </row>
    <row r="6471" spans="1:49">
      <c r="A6471" s="44" t="s">
        <v>797</v>
      </c>
      <c r="B6471" s="45" t="s">
        <v>1031</v>
      </c>
      <c r="C6471" s="45" t="s">
        <v>1708</v>
      </c>
      <c r="D6471" s="452" t="s">
        <v>3020</v>
      </c>
      <c r="E6471" s="367" t="s">
        <v>786</v>
      </c>
      <c r="F6471" s="50"/>
      <c r="G6471" s="468" t="s">
        <v>3076</v>
      </c>
      <c r="H6471" s="50" t="s">
        <v>2334</v>
      </c>
      <c r="I6471" s="42" t="s">
        <v>1191</v>
      </c>
      <c r="J6471" s="15">
        <v>2500</v>
      </c>
      <c r="N6471" s="15">
        <v>750</v>
      </c>
      <c r="S6471" s="15">
        <v>500</v>
      </c>
      <c r="U6471" s="15">
        <v>1250</v>
      </c>
      <c r="V6471" s="15">
        <v>1250</v>
      </c>
      <c r="AH6471" s="15">
        <v>0</v>
      </c>
      <c r="AI6471" s="15">
        <v>0</v>
      </c>
      <c r="AU6471" s="15">
        <v>0</v>
      </c>
      <c r="AV6471" s="15">
        <v>0</v>
      </c>
      <c r="AW6471" s="15">
        <f t="shared" si="1805"/>
        <v>1250</v>
      </c>
    </row>
    <row r="6472" spans="1:49">
      <c r="A6472" s="44" t="s">
        <v>797</v>
      </c>
      <c r="B6472" s="45" t="s">
        <v>1031</v>
      </c>
      <c r="C6472" s="45" t="s">
        <v>1708</v>
      </c>
      <c r="D6472" s="452" t="s">
        <v>3020</v>
      </c>
      <c r="E6472" s="367" t="s">
        <v>1528</v>
      </c>
      <c r="F6472" s="50"/>
      <c r="G6472" s="468" t="s">
        <v>3076</v>
      </c>
      <c r="H6472" s="50" t="s">
        <v>2334</v>
      </c>
      <c r="I6472" s="42" t="s">
        <v>989</v>
      </c>
      <c r="U6472" s="15">
        <v>0</v>
      </c>
      <c r="V6472" s="15">
        <v>0</v>
      </c>
      <c r="AH6472" s="15">
        <v>0</v>
      </c>
      <c r="AI6472" s="15">
        <v>0</v>
      </c>
      <c r="AU6472" s="15">
        <v>0</v>
      </c>
      <c r="AV6472" s="15">
        <v>0</v>
      </c>
      <c r="AW6472" s="15">
        <f t="shared" si="1805"/>
        <v>0</v>
      </c>
    </row>
    <row r="6473" spans="1:49">
      <c r="A6473" s="44" t="s">
        <v>797</v>
      </c>
      <c r="B6473" s="45" t="s">
        <v>1031</v>
      </c>
      <c r="C6473" s="45" t="s">
        <v>1708</v>
      </c>
      <c r="D6473" s="452" t="s">
        <v>3020</v>
      </c>
      <c r="E6473" s="367" t="s">
        <v>1679</v>
      </c>
      <c r="F6473" s="50"/>
      <c r="G6473" s="468" t="s">
        <v>3076</v>
      </c>
      <c r="H6473" s="50" t="s">
        <v>2334</v>
      </c>
      <c r="I6473" s="42" t="s">
        <v>1048</v>
      </c>
      <c r="U6473" s="15">
        <v>0</v>
      </c>
      <c r="V6473" s="15">
        <v>0</v>
      </c>
      <c r="AH6473" s="15">
        <v>0</v>
      </c>
      <c r="AI6473" s="15">
        <v>0</v>
      </c>
      <c r="AU6473" s="15">
        <v>0</v>
      </c>
      <c r="AV6473" s="15">
        <v>0</v>
      </c>
      <c r="AW6473" s="15">
        <f t="shared" si="1805"/>
        <v>0</v>
      </c>
    </row>
    <row r="6474" spans="1:49">
      <c r="A6474" s="44" t="s">
        <v>797</v>
      </c>
      <c r="B6474" s="45" t="s">
        <v>1031</v>
      </c>
      <c r="C6474" s="45" t="s">
        <v>1708</v>
      </c>
      <c r="D6474" s="452" t="s">
        <v>3020</v>
      </c>
      <c r="E6474" s="367" t="s">
        <v>787</v>
      </c>
      <c r="F6474" s="50"/>
      <c r="G6474" s="468" t="s">
        <v>3076</v>
      </c>
      <c r="H6474" s="50" t="s">
        <v>2334</v>
      </c>
      <c r="I6474" s="42" t="s">
        <v>2078</v>
      </c>
      <c r="J6474" s="15">
        <v>8500</v>
      </c>
      <c r="L6474" s="15">
        <v>300</v>
      </c>
      <c r="M6474" s="15">
        <v>500</v>
      </c>
      <c r="N6474" s="15">
        <v>1200</v>
      </c>
      <c r="O6474" s="15">
        <v>2000</v>
      </c>
      <c r="P6474" s="15">
        <v>400</v>
      </c>
      <c r="Q6474" s="15">
        <v>500</v>
      </c>
      <c r="S6474" s="15">
        <v>3100</v>
      </c>
      <c r="U6474" s="15">
        <v>8000</v>
      </c>
      <c r="V6474" s="15">
        <v>500</v>
      </c>
      <c r="AH6474" s="15">
        <v>0</v>
      </c>
      <c r="AI6474" s="15">
        <v>0</v>
      </c>
      <c r="AU6474" s="15">
        <v>0</v>
      </c>
      <c r="AV6474" s="15">
        <v>0</v>
      </c>
      <c r="AW6474" s="15">
        <f t="shared" si="1805"/>
        <v>8000</v>
      </c>
    </row>
    <row r="6475" spans="1:49">
      <c r="A6475" s="44" t="s">
        <v>797</v>
      </c>
      <c r="B6475" s="45" t="s">
        <v>1031</v>
      </c>
      <c r="C6475" s="45" t="s">
        <v>1708</v>
      </c>
      <c r="D6475" s="452" t="s">
        <v>3020</v>
      </c>
      <c r="E6475" s="367" t="s">
        <v>1116</v>
      </c>
      <c r="F6475" s="50"/>
      <c r="G6475" s="468" t="s">
        <v>3076</v>
      </c>
      <c r="H6475" s="50" t="s">
        <v>2334</v>
      </c>
      <c r="I6475" s="42" t="s">
        <v>1487</v>
      </c>
      <c r="U6475" s="15">
        <v>0</v>
      </c>
      <c r="V6475" s="15">
        <v>0</v>
      </c>
      <c r="AH6475" s="15">
        <v>0</v>
      </c>
      <c r="AI6475" s="15">
        <v>0</v>
      </c>
      <c r="AU6475" s="15">
        <v>0</v>
      </c>
      <c r="AV6475" s="15">
        <v>0</v>
      </c>
      <c r="AW6475" s="15">
        <f t="shared" si="1805"/>
        <v>0</v>
      </c>
    </row>
    <row r="6476" spans="1:49">
      <c r="A6476" s="44" t="s">
        <v>797</v>
      </c>
      <c r="B6476" s="45" t="s">
        <v>1031</v>
      </c>
      <c r="C6476" s="45" t="s">
        <v>1708</v>
      </c>
      <c r="D6476" s="452" t="s">
        <v>3020</v>
      </c>
      <c r="E6476" s="367" t="s">
        <v>1703</v>
      </c>
      <c r="F6476" s="50"/>
      <c r="G6476" s="468" t="s">
        <v>3076</v>
      </c>
      <c r="H6476" s="50" t="s">
        <v>2334</v>
      </c>
      <c r="I6476" s="42" t="s">
        <v>1047</v>
      </c>
      <c r="U6476" s="15">
        <v>0</v>
      </c>
      <c r="V6476" s="15">
        <v>0</v>
      </c>
      <c r="AH6476" s="15">
        <v>0</v>
      </c>
      <c r="AI6476" s="15">
        <v>0</v>
      </c>
      <c r="AU6476" s="15">
        <v>0</v>
      </c>
      <c r="AV6476" s="15">
        <v>0</v>
      </c>
      <c r="AW6476" s="15">
        <f t="shared" si="1805"/>
        <v>0</v>
      </c>
    </row>
    <row r="6477" spans="1:49">
      <c r="A6477" s="44" t="s">
        <v>797</v>
      </c>
      <c r="B6477" s="45" t="s">
        <v>1031</v>
      </c>
      <c r="C6477" s="45" t="s">
        <v>1708</v>
      </c>
      <c r="D6477" s="452" t="s">
        <v>3020</v>
      </c>
      <c r="E6477" s="367" t="s">
        <v>826</v>
      </c>
      <c r="F6477" s="50"/>
      <c r="G6477" s="468" t="s">
        <v>3076</v>
      </c>
      <c r="H6477" s="50" t="s">
        <v>2334</v>
      </c>
      <c r="I6477" s="42" t="s">
        <v>935</v>
      </c>
      <c r="J6477" s="15">
        <v>9000</v>
      </c>
      <c r="K6477" s="15">
        <v>1000</v>
      </c>
      <c r="M6477" s="15">
        <v>800</v>
      </c>
      <c r="N6477" s="15">
        <v>2000</v>
      </c>
      <c r="O6477" s="15">
        <v>1000</v>
      </c>
      <c r="Q6477" s="15">
        <v>500</v>
      </c>
      <c r="S6477" s="15">
        <v>2000</v>
      </c>
      <c r="U6477" s="15">
        <v>7300</v>
      </c>
      <c r="V6477" s="15">
        <v>1700</v>
      </c>
      <c r="AH6477" s="15">
        <v>0</v>
      </c>
      <c r="AI6477" s="15">
        <v>0</v>
      </c>
      <c r="AU6477" s="15">
        <v>0</v>
      </c>
      <c r="AV6477" s="15">
        <v>0</v>
      </c>
      <c r="AW6477" s="15">
        <f t="shared" si="1805"/>
        <v>7300</v>
      </c>
    </row>
    <row r="6478" spans="1:49">
      <c r="A6478" s="44" t="s">
        <v>797</v>
      </c>
      <c r="B6478" s="45" t="s">
        <v>1031</v>
      </c>
      <c r="C6478" s="45" t="s">
        <v>1708</v>
      </c>
      <c r="D6478" s="452" t="s">
        <v>3020</v>
      </c>
      <c r="E6478" s="367" t="s">
        <v>1115</v>
      </c>
      <c r="F6478" s="50"/>
      <c r="G6478" s="468" t="s">
        <v>3076</v>
      </c>
      <c r="H6478" s="50" t="s">
        <v>2334</v>
      </c>
      <c r="I6478" s="42" t="s">
        <v>990</v>
      </c>
      <c r="U6478" s="15">
        <v>0</v>
      </c>
      <c r="V6478" s="15">
        <v>0</v>
      </c>
      <c r="AH6478" s="15">
        <v>0</v>
      </c>
      <c r="AI6478" s="15">
        <v>0</v>
      </c>
      <c r="AU6478" s="15">
        <v>0</v>
      </c>
      <c r="AV6478" s="15">
        <v>0</v>
      </c>
      <c r="AW6478" s="15">
        <f t="shared" si="1805"/>
        <v>0</v>
      </c>
    </row>
    <row r="6479" spans="1:49">
      <c r="A6479" s="44" t="s">
        <v>797</v>
      </c>
      <c r="B6479" s="45" t="s">
        <v>1031</v>
      </c>
      <c r="C6479" s="45" t="s">
        <v>1708</v>
      </c>
      <c r="D6479" s="452" t="s">
        <v>3020</v>
      </c>
      <c r="E6479" s="367" t="s">
        <v>1677</v>
      </c>
      <c r="F6479" s="50"/>
      <c r="G6479" s="468" t="s">
        <v>3076</v>
      </c>
      <c r="H6479" s="50" t="s">
        <v>2334</v>
      </c>
      <c r="I6479" s="42" t="s">
        <v>1688</v>
      </c>
      <c r="J6479" s="15">
        <v>30000</v>
      </c>
      <c r="K6479" s="15">
        <v>5995</v>
      </c>
      <c r="L6479" s="15">
        <v>1577</v>
      </c>
      <c r="M6479" s="15">
        <v>1881</v>
      </c>
      <c r="N6479" s="15">
        <v>1280</v>
      </c>
      <c r="O6479" s="15">
        <v>2340</v>
      </c>
      <c r="Q6479" s="15">
        <v>684</v>
      </c>
      <c r="U6479" s="15">
        <v>13757</v>
      </c>
      <c r="V6479" s="15">
        <v>16243</v>
      </c>
      <c r="AH6479" s="15">
        <v>0</v>
      </c>
      <c r="AI6479" s="15">
        <v>0</v>
      </c>
      <c r="AU6479" s="15">
        <v>0</v>
      </c>
      <c r="AV6479" s="15">
        <v>0</v>
      </c>
      <c r="AW6479" s="15">
        <f t="shared" si="1805"/>
        <v>13757</v>
      </c>
    </row>
    <row r="6480" spans="1:49">
      <c r="A6480" s="44" t="s">
        <v>797</v>
      </c>
      <c r="B6480" s="45" t="s">
        <v>1031</v>
      </c>
      <c r="C6480" s="45" t="s">
        <v>1708</v>
      </c>
      <c r="D6480" s="452" t="s">
        <v>3020</v>
      </c>
      <c r="E6480" s="367" t="s">
        <v>1677</v>
      </c>
      <c r="F6480" s="50" t="s">
        <v>1841</v>
      </c>
      <c r="G6480" s="468" t="s">
        <v>3076</v>
      </c>
      <c r="H6480" s="50" t="s">
        <v>2334</v>
      </c>
      <c r="I6480" s="42" t="s">
        <v>25</v>
      </c>
      <c r="U6480" s="15">
        <v>0</v>
      </c>
      <c r="V6480" s="15">
        <v>0</v>
      </c>
      <c r="AH6480" s="15">
        <v>0</v>
      </c>
      <c r="AI6480" s="15">
        <v>0</v>
      </c>
      <c r="AU6480" s="15">
        <v>0</v>
      </c>
      <c r="AV6480" s="15">
        <v>0</v>
      </c>
      <c r="AW6480" s="15">
        <f t="shared" si="1805"/>
        <v>0</v>
      </c>
    </row>
    <row r="6481" spans="1:49" s="52" customFormat="1">
      <c r="A6481" s="41"/>
      <c r="B6481" s="346"/>
      <c r="C6481" s="346"/>
      <c r="D6481" s="369"/>
      <c r="E6481" s="213"/>
      <c r="F6481" s="65"/>
      <c r="G6481" s="65"/>
      <c r="H6481" s="65"/>
      <c r="I6481" s="49" t="s">
        <v>3</v>
      </c>
      <c r="J6481" s="6">
        <f>SUM(J6482)</f>
        <v>0</v>
      </c>
      <c r="K6481" s="6">
        <f t="shared" ref="K6481:AT6482" si="1810">SUM(K6482)</f>
        <v>0</v>
      </c>
      <c r="L6481" s="6">
        <f t="shared" si="1810"/>
        <v>0</v>
      </c>
      <c r="M6481" s="6">
        <f t="shared" si="1810"/>
        <v>0</v>
      </c>
      <c r="N6481" s="6">
        <f t="shared" si="1810"/>
        <v>0</v>
      </c>
      <c r="O6481" s="6">
        <f t="shared" si="1810"/>
        <v>0</v>
      </c>
      <c r="P6481" s="6">
        <f t="shared" si="1810"/>
        <v>0</v>
      </c>
      <c r="Q6481" s="6">
        <f t="shared" si="1810"/>
        <v>0</v>
      </c>
      <c r="R6481" s="6">
        <f t="shared" si="1810"/>
        <v>0</v>
      </c>
      <c r="S6481" s="6">
        <f t="shared" si="1810"/>
        <v>0</v>
      </c>
      <c r="T6481" s="6">
        <f t="shared" si="1810"/>
        <v>0</v>
      </c>
      <c r="U6481" s="6">
        <v>0</v>
      </c>
      <c r="V6481" s="6">
        <v>0</v>
      </c>
      <c r="W6481" s="6">
        <f>SUM(W6482)</f>
        <v>0</v>
      </c>
      <c r="X6481" s="6">
        <f t="shared" si="1810"/>
        <v>0</v>
      </c>
      <c r="Y6481" s="6">
        <f t="shared" si="1810"/>
        <v>0</v>
      </c>
      <c r="Z6481" s="6">
        <f t="shared" si="1810"/>
        <v>0</v>
      </c>
      <c r="AA6481" s="6">
        <f t="shared" si="1810"/>
        <v>0</v>
      </c>
      <c r="AB6481" s="6">
        <f t="shared" si="1810"/>
        <v>0</v>
      </c>
      <c r="AC6481" s="6">
        <f t="shared" si="1810"/>
        <v>0</v>
      </c>
      <c r="AD6481" s="6">
        <f t="shared" si="1810"/>
        <v>0</v>
      </c>
      <c r="AE6481" s="6">
        <f t="shared" si="1810"/>
        <v>0</v>
      </c>
      <c r="AF6481" s="6">
        <f t="shared" si="1810"/>
        <v>0</v>
      </c>
      <c r="AG6481" s="6">
        <f t="shared" si="1810"/>
        <v>0</v>
      </c>
      <c r="AH6481" s="6">
        <v>0</v>
      </c>
      <c r="AI6481" s="6">
        <v>0</v>
      </c>
      <c r="AJ6481" s="6">
        <f>SUM(AJ6482)</f>
        <v>0</v>
      </c>
      <c r="AK6481" s="6">
        <f t="shared" si="1810"/>
        <v>0</v>
      </c>
      <c r="AL6481" s="6">
        <f t="shared" si="1810"/>
        <v>0</v>
      </c>
      <c r="AM6481" s="6">
        <f t="shared" si="1810"/>
        <v>0</v>
      </c>
      <c r="AN6481" s="6">
        <f t="shared" si="1810"/>
        <v>0</v>
      </c>
      <c r="AO6481" s="6">
        <f t="shared" si="1810"/>
        <v>0</v>
      </c>
      <c r="AP6481" s="6">
        <f t="shared" si="1810"/>
        <v>0</v>
      </c>
      <c r="AQ6481" s="6">
        <f t="shared" si="1810"/>
        <v>0</v>
      </c>
      <c r="AR6481" s="6">
        <f t="shared" si="1810"/>
        <v>0</v>
      </c>
      <c r="AS6481" s="6">
        <f t="shared" si="1810"/>
        <v>0</v>
      </c>
      <c r="AT6481" s="6">
        <f t="shared" si="1810"/>
        <v>0</v>
      </c>
      <c r="AU6481" s="6">
        <v>0</v>
      </c>
      <c r="AV6481" s="6">
        <v>0</v>
      </c>
      <c r="AW6481" s="6">
        <f t="shared" si="1805"/>
        <v>0</v>
      </c>
    </row>
    <row r="6482" spans="1:49" s="52" customFormat="1">
      <c r="A6482" s="44" t="s">
        <v>797</v>
      </c>
      <c r="B6482" s="45" t="s">
        <v>1031</v>
      </c>
      <c r="C6482" s="45" t="s">
        <v>1708</v>
      </c>
      <c r="D6482" s="452" t="s">
        <v>3020</v>
      </c>
      <c r="E6482" s="213" t="s">
        <v>833</v>
      </c>
      <c r="F6482" s="65"/>
      <c r="G6482" s="65"/>
      <c r="H6482" s="65"/>
      <c r="I6482" s="53" t="s">
        <v>1</v>
      </c>
      <c r="J6482" s="200">
        <f>SUM(J6483)</f>
        <v>0</v>
      </c>
      <c r="K6482" s="200">
        <f t="shared" si="1810"/>
        <v>0</v>
      </c>
      <c r="L6482" s="200">
        <f t="shared" si="1810"/>
        <v>0</v>
      </c>
      <c r="M6482" s="200">
        <f t="shared" si="1810"/>
        <v>0</v>
      </c>
      <c r="N6482" s="200">
        <f t="shared" si="1810"/>
        <v>0</v>
      </c>
      <c r="O6482" s="200">
        <f t="shared" si="1810"/>
        <v>0</v>
      </c>
      <c r="P6482" s="200">
        <f t="shared" si="1810"/>
        <v>0</v>
      </c>
      <c r="Q6482" s="200">
        <f t="shared" si="1810"/>
        <v>0</v>
      </c>
      <c r="R6482" s="200">
        <f t="shared" si="1810"/>
        <v>0</v>
      </c>
      <c r="S6482" s="200">
        <f t="shared" si="1810"/>
        <v>0</v>
      </c>
      <c r="T6482" s="200">
        <f t="shared" si="1810"/>
        <v>0</v>
      </c>
      <c r="U6482" s="200">
        <v>0</v>
      </c>
      <c r="V6482" s="200">
        <v>0</v>
      </c>
      <c r="W6482" s="200">
        <f>SUM(W6483)</f>
        <v>0</v>
      </c>
      <c r="X6482" s="200">
        <f t="shared" si="1810"/>
        <v>0</v>
      </c>
      <c r="Y6482" s="200">
        <f t="shared" si="1810"/>
        <v>0</v>
      </c>
      <c r="Z6482" s="200">
        <f t="shared" si="1810"/>
        <v>0</v>
      </c>
      <c r="AA6482" s="200">
        <f t="shared" si="1810"/>
        <v>0</v>
      </c>
      <c r="AB6482" s="200">
        <f t="shared" si="1810"/>
        <v>0</v>
      </c>
      <c r="AC6482" s="200">
        <f t="shared" si="1810"/>
        <v>0</v>
      </c>
      <c r="AD6482" s="200">
        <f t="shared" si="1810"/>
        <v>0</v>
      </c>
      <c r="AE6482" s="200">
        <f t="shared" si="1810"/>
        <v>0</v>
      </c>
      <c r="AF6482" s="200">
        <f t="shared" si="1810"/>
        <v>0</v>
      </c>
      <c r="AG6482" s="200">
        <f t="shared" si="1810"/>
        <v>0</v>
      </c>
      <c r="AH6482" s="200">
        <v>0</v>
      </c>
      <c r="AI6482" s="200">
        <v>0</v>
      </c>
      <c r="AJ6482" s="200">
        <f>SUM(AJ6483)</f>
        <v>0</v>
      </c>
      <c r="AK6482" s="200">
        <f t="shared" si="1810"/>
        <v>0</v>
      </c>
      <c r="AL6482" s="200">
        <f t="shared" si="1810"/>
        <v>0</v>
      </c>
      <c r="AM6482" s="200">
        <f t="shared" si="1810"/>
        <v>0</v>
      </c>
      <c r="AN6482" s="200">
        <f t="shared" si="1810"/>
        <v>0</v>
      </c>
      <c r="AO6482" s="200">
        <f t="shared" si="1810"/>
        <v>0</v>
      </c>
      <c r="AP6482" s="200">
        <f t="shared" si="1810"/>
        <v>0</v>
      </c>
      <c r="AQ6482" s="200">
        <f t="shared" si="1810"/>
        <v>0</v>
      </c>
      <c r="AR6482" s="200">
        <f t="shared" si="1810"/>
        <v>0</v>
      </c>
      <c r="AS6482" s="200">
        <f t="shared" si="1810"/>
        <v>0</v>
      </c>
      <c r="AT6482" s="200">
        <f t="shared" si="1810"/>
        <v>0</v>
      </c>
      <c r="AU6482" s="200">
        <v>0</v>
      </c>
      <c r="AV6482" s="200">
        <v>0</v>
      </c>
      <c r="AW6482" s="200">
        <f t="shared" si="1805"/>
        <v>0</v>
      </c>
    </row>
    <row r="6483" spans="1:49" s="59" customFormat="1">
      <c r="A6483" s="44" t="s">
        <v>797</v>
      </c>
      <c r="B6483" s="45" t="s">
        <v>1031</v>
      </c>
      <c r="C6483" s="45" t="s">
        <v>1708</v>
      </c>
      <c r="D6483" s="452" t="s">
        <v>3020</v>
      </c>
      <c r="E6483" s="57" t="s">
        <v>1517</v>
      </c>
      <c r="F6483" s="58"/>
      <c r="G6483" s="468" t="s">
        <v>3076</v>
      </c>
      <c r="H6483" s="50" t="s">
        <v>2334</v>
      </c>
      <c r="I6483" s="188" t="s">
        <v>2584</v>
      </c>
      <c r="J6483" s="13"/>
      <c r="K6483" s="13"/>
      <c r="L6483" s="13"/>
      <c r="M6483" s="13"/>
      <c r="N6483" s="13"/>
      <c r="O6483" s="13"/>
      <c r="P6483" s="13"/>
      <c r="Q6483" s="13"/>
      <c r="R6483" s="13"/>
      <c r="S6483" s="13"/>
      <c r="T6483" s="13"/>
      <c r="U6483" s="13">
        <v>0</v>
      </c>
      <c r="V6483" s="13">
        <v>0</v>
      </c>
      <c r="W6483" s="13"/>
      <c r="X6483" s="13"/>
      <c r="Y6483" s="13"/>
      <c r="Z6483" s="13"/>
      <c r="AA6483" s="13"/>
      <c r="AB6483" s="13"/>
      <c r="AC6483" s="13"/>
      <c r="AD6483" s="13"/>
      <c r="AE6483" s="13"/>
      <c r="AF6483" s="13"/>
      <c r="AG6483" s="13"/>
      <c r="AH6483" s="13">
        <v>0</v>
      </c>
      <c r="AI6483" s="13">
        <v>0</v>
      </c>
      <c r="AJ6483" s="13"/>
      <c r="AK6483" s="13"/>
      <c r="AL6483" s="13"/>
      <c r="AM6483" s="13"/>
      <c r="AN6483" s="13"/>
      <c r="AO6483" s="13"/>
      <c r="AP6483" s="13"/>
      <c r="AQ6483" s="13"/>
      <c r="AR6483" s="13"/>
      <c r="AS6483" s="13"/>
      <c r="AT6483" s="13"/>
      <c r="AU6483" s="13">
        <v>0</v>
      </c>
      <c r="AV6483" s="13">
        <v>0</v>
      </c>
      <c r="AW6483" s="13">
        <f t="shared" si="1805"/>
        <v>0</v>
      </c>
    </row>
    <row r="6484" spans="1:49">
      <c r="A6484" s="44"/>
      <c r="B6484" s="45"/>
      <c r="C6484" s="45"/>
      <c r="D6484" s="45"/>
      <c r="E6484" s="367"/>
      <c r="F6484" s="50"/>
      <c r="G6484" s="50"/>
      <c r="H6484" s="50"/>
      <c r="I6484" s="49" t="s">
        <v>1157</v>
      </c>
      <c r="J6484" s="6">
        <f>SUM(J6485)</f>
        <v>10000</v>
      </c>
      <c r="K6484" s="6">
        <f t="shared" ref="K6484:AT6484" si="1811">SUM(K6485)</f>
        <v>500</v>
      </c>
      <c r="L6484" s="6">
        <f t="shared" si="1811"/>
        <v>1500</v>
      </c>
      <c r="M6484" s="6">
        <f t="shared" si="1811"/>
        <v>1500</v>
      </c>
      <c r="N6484" s="6">
        <f t="shared" si="1811"/>
        <v>500</v>
      </c>
      <c r="O6484" s="6">
        <f t="shared" si="1811"/>
        <v>0</v>
      </c>
      <c r="P6484" s="6">
        <f t="shared" si="1811"/>
        <v>0</v>
      </c>
      <c r="Q6484" s="6">
        <f t="shared" si="1811"/>
        <v>0</v>
      </c>
      <c r="R6484" s="6">
        <f t="shared" si="1811"/>
        <v>0</v>
      </c>
      <c r="S6484" s="6">
        <f t="shared" si="1811"/>
        <v>520</v>
      </c>
      <c r="T6484" s="6">
        <f t="shared" si="1811"/>
        <v>1995</v>
      </c>
      <c r="U6484" s="6">
        <v>6515</v>
      </c>
      <c r="V6484" s="6">
        <v>3485</v>
      </c>
      <c r="W6484" s="6">
        <f>SUM(W6485)</f>
        <v>0</v>
      </c>
      <c r="X6484" s="6">
        <f t="shared" si="1811"/>
        <v>0</v>
      </c>
      <c r="Y6484" s="6">
        <f t="shared" si="1811"/>
        <v>0</v>
      </c>
      <c r="Z6484" s="6">
        <f t="shared" si="1811"/>
        <v>0</v>
      </c>
      <c r="AA6484" s="6">
        <f t="shared" si="1811"/>
        <v>0</v>
      </c>
      <c r="AB6484" s="6">
        <f t="shared" si="1811"/>
        <v>0</v>
      </c>
      <c r="AC6484" s="6">
        <f t="shared" si="1811"/>
        <v>0</v>
      </c>
      <c r="AD6484" s="6">
        <f t="shared" si="1811"/>
        <v>0</v>
      </c>
      <c r="AE6484" s="6">
        <f t="shared" si="1811"/>
        <v>0</v>
      </c>
      <c r="AF6484" s="6">
        <f t="shared" si="1811"/>
        <v>0</v>
      </c>
      <c r="AG6484" s="6">
        <f t="shared" si="1811"/>
        <v>0</v>
      </c>
      <c r="AH6484" s="6">
        <v>0</v>
      </c>
      <c r="AI6484" s="6">
        <v>0</v>
      </c>
      <c r="AJ6484" s="6">
        <f>SUM(AJ6485)</f>
        <v>0</v>
      </c>
      <c r="AK6484" s="6">
        <f t="shared" si="1811"/>
        <v>0</v>
      </c>
      <c r="AL6484" s="6">
        <f t="shared" si="1811"/>
        <v>0</v>
      </c>
      <c r="AM6484" s="6">
        <f t="shared" si="1811"/>
        <v>0</v>
      </c>
      <c r="AN6484" s="6">
        <f t="shared" si="1811"/>
        <v>0</v>
      </c>
      <c r="AO6484" s="6">
        <f t="shared" si="1811"/>
        <v>0</v>
      </c>
      <c r="AP6484" s="6">
        <f t="shared" si="1811"/>
        <v>0</v>
      </c>
      <c r="AQ6484" s="6">
        <f t="shared" si="1811"/>
        <v>0</v>
      </c>
      <c r="AR6484" s="6">
        <f t="shared" si="1811"/>
        <v>0</v>
      </c>
      <c r="AS6484" s="6">
        <f t="shared" si="1811"/>
        <v>0</v>
      </c>
      <c r="AT6484" s="6">
        <f t="shared" si="1811"/>
        <v>0</v>
      </c>
      <c r="AU6484" s="6">
        <v>0</v>
      </c>
      <c r="AV6484" s="6">
        <v>0</v>
      </c>
      <c r="AW6484" s="6">
        <f t="shared" si="1805"/>
        <v>6515</v>
      </c>
    </row>
    <row r="6485" spans="1:49">
      <c r="A6485" s="44" t="s">
        <v>797</v>
      </c>
      <c r="B6485" s="45" t="s">
        <v>1031</v>
      </c>
      <c r="C6485" s="45" t="s">
        <v>1708</v>
      </c>
      <c r="D6485" s="452" t="s">
        <v>3020</v>
      </c>
      <c r="E6485" s="54" t="s">
        <v>1402</v>
      </c>
      <c r="F6485" s="50"/>
      <c r="G6485" s="50"/>
      <c r="H6485" s="50"/>
      <c r="I6485" s="260" t="s">
        <v>1158</v>
      </c>
      <c r="J6485" s="9">
        <f>SUM(J6486:J6487)</f>
        <v>10000</v>
      </c>
      <c r="K6485" s="9">
        <f t="shared" ref="K6485:AT6485" si="1812">SUM(K6486:K6487)</f>
        <v>500</v>
      </c>
      <c r="L6485" s="9">
        <f t="shared" si="1812"/>
        <v>1500</v>
      </c>
      <c r="M6485" s="9">
        <f t="shared" si="1812"/>
        <v>1500</v>
      </c>
      <c r="N6485" s="9">
        <f t="shared" si="1812"/>
        <v>500</v>
      </c>
      <c r="O6485" s="9">
        <f t="shared" si="1812"/>
        <v>0</v>
      </c>
      <c r="P6485" s="9">
        <f t="shared" si="1812"/>
        <v>0</v>
      </c>
      <c r="Q6485" s="9">
        <f t="shared" si="1812"/>
        <v>0</v>
      </c>
      <c r="R6485" s="9">
        <f t="shared" si="1812"/>
        <v>0</v>
      </c>
      <c r="S6485" s="9">
        <f t="shared" si="1812"/>
        <v>520</v>
      </c>
      <c r="T6485" s="9">
        <f t="shared" si="1812"/>
        <v>1995</v>
      </c>
      <c r="U6485" s="9">
        <v>6515</v>
      </c>
      <c r="V6485" s="9">
        <v>3485</v>
      </c>
      <c r="W6485" s="9">
        <f>SUM(W6486:W6487)</f>
        <v>0</v>
      </c>
      <c r="X6485" s="9">
        <f t="shared" si="1812"/>
        <v>0</v>
      </c>
      <c r="Y6485" s="9">
        <f t="shared" si="1812"/>
        <v>0</v>
      </c>
      <c r="Z6485" s="9">
        <f t="shared" si="1812"/>
        <v>0</v>
      </c>
      <c r="AA6485" s="9">
        <f t="shared" si="1812"/>
        <v>0</v>
      </c>
      <c r="AB6485" s="9">
        <f t="shared" si="1812"/>
        <v>0</v>
      </c>
      <c r="AC6485" s="9">
        <f t="shared" si="1812"/>
        <v>0</v>
      </c>
      <c r="AD6485" s="9">
        <f t="shared" si="1812"/>
        <v>0</v>
      </c>
      <c r="AE6485" s="9">
        <f t="shared" si="1812"/>
        <v>0</v>
      </c>
      <c r="AF6485" s="9">
        <f t="shared" si="1812"/>
        <v>0</v>
      </c>
      <c r="AG6485" s="9">
        <f t="shared" si="1812"/>
        <v>0</v>
      </c>
      <c r="AH6485" s="9">
        <v>0</v>
      </c>
      <c r="AI6485" s="9">
        <v>0</v>
      </c>
      <c r="AJ6485" s="9">
        <f>SUM(AJ6486:AJ6487)</f>
        <v>0</v>
      </c>
      <c r="AK6485" s="9">
        <f t="shared" si="1812"/>
        <v>0</v>
      </c>
      <c r="AL6485" s="9">
        <f t="shared" si="1812"/>
        <v>0</v>
      </c>
      <c r="AM6485" s="9">
        <f t="shared" si="1812"/>
        <v>0</v>
      </c>
      <c r="AN6485" s="9">
        <f t="shared" si="1812"/>
        <v>0</v>
      </c>
      <c r="AO6485" s="9">
        <f t="shared" si="1812"/>
        <v>0</v>
      </c>
      <c r="AP6485" s="9">
        <f t="shared" si="1812"/>
        <v>0</v>
      </c>
      <c r="AQ6485" s="9">
        <f t="shared" si="1812"/>
        <v>0</v>
      </c>
      <c r="AR6485" s="9">
        <f t="shared" si="1812"/>
        <v>0</v>
      </c>
      <c r="AS6485" s="9">
        <f t="shared" si="1812"/>
        <v>0</v>
      </c>
      <c r="AT6485" s="9">
        <f t="shared" si="1812"/>
        <v>0</v>
      </c>
      <c r="AU6485" s="9">
        <v>0</v>
      </c>
      <c r="AV6485" s="9">
        <v>0</v>
      </c>
      <c r="AW6485" s="9">
        <f t="shared" si="1805"/>
        <v>6515</v>
      </c>
    </row>
    <row r="6486" spans="1:49">
      <c r="A6486" s="44" t="s">
        <v>797</v>
      </c>
      <c r="B6486" s="45" t="s">
        <v>1031</v>
      </c>
      <c r="C6486" s="45" t="s">
        <v>1708</v>
      </c>
      <c r="D6486" s="452" t="s">
        <v>3020</v>
      </c>
      <c r="E6486" s="367" t="s">
        <v>1409</v>
      </c>
      <c r="F6486" s="50"/>
      <c r="G6486" s="468" t="s">
        <v>3076</v>
      </c>
      <c r="H6486" s="50" t="s">
        <v>2334</v>
      </c>
      <c r="I6486" s="42" t="s">
        <v>1518</v>
      </c>
      <c r="J6486" s="15">
        <v>5000</v>
      </c>
      <c r="K6486" s="15">
        <v>500</v>
      </c>
      <c r="L6486" s="15">
        <v>1500</v>
      </c>
      <c r="M6486" s="15">
        <v>1500</v>
      </c>
      <c r="N6486" s="15">
        <v>500</v>
      </c>
      <c r="S6486" s="15">
        <v>520</v>
      </c>
      <c r="U6486" s="15">
        <v>4520</v>
      </c>
      <c r="V6486" s="15">
        <v>480</v>
      </c>
      <c r="AH6486" s="15">
        <v>0</v>
      </c>
      <c r="AI6486" s="15">
        <v>0</v>
      </c>
      <c r="AU6486" s="15">
        <v>0</v>
      </c>
      <c r="AV6486" s="15">
        <v>0</v>
      </c>
      <c r="AW6486" s="15">
        <f t="shared" si="1805"/>
        <v>4520</v>
      </c>
    </row>
    <row r="6487" spans="1:49">
      <c r="A6487" s="44" t="s">
        <v>797</v>
      </c>
      <c r="B6487" s="45" t="s">
        <v>1031</v>
      </c>
      <c r="C6487" s="45" t="s">
        <v>1708</v>
      </c>
      <c r="D6487" s="452" t="s">
        <v>3020</v>
      </c>
      <c r="E6487" s="367" t="s">
        <v>1367</v>
      </c>
      <c r="F6487" s="50"/>
      <c r="G6487" s="468" t="s">
        <v>3076</v>
      </c>
      <c r="H6487" s="50" t="s">
        <v>2334</v>
      </c>
      <c r="I6487" s="42" t="s">
        <v>1400</v>
      </c>
      <c r="J6487" s="15">
        <v>5000</v>
      </c>
      <c r="T6487" s="15">
        <v>1995</v>
      </c>
      <c r="U6487" s="15">
        <v>1995</v>
      </c>
      <c r="V6487" s="15">
        <v>3005</v>
      </c>
      <c r="AH6487" s="15">
        <v>0</v>
      </c>
      <c r="AI6487" s="15">
        <v>0</v>
      </c>
      <c r="AU6487" s="15">
        <v>0</v>
      </c>
      <c r="AV6487" s="15">
        <v>0</v>
      </c>
      <c r="AW6487" s="15">
        <f t="shared" si="1805"/>
        <v>1995</v>
      </c>
    </row>
    <row r="6488" spans="1:49">
      <c r="A6488" s="44"/>
      <c r="B6488" s="45"/>
      <c r="C6488" s="45"/>
      <c r="D6488" s="45"/>
      <c r="E6488" s="531"/>
      <c r="F6488" s="50"/>
      <c r="G6488" s="50"/>
      <c r="H6488" s="50"/>
      <c r="I6488" s="42"/>
      <c r="U6488" s="15">
        <v>0</v>
      </c>
      <c r="V6488" s="15">
        <v>0</v>
      </c>
      <c r="AH6488" s="15">
        <v>0</v>
      </c>
      <c r="AI6488" s="15">
        <v>0</v>
      </c>
      <c r="AU6488" s="15">
        <v>0</v>
      </c>
      <c r="AV6488" s="15">
        <v>0</v>
      </c>
      <c r="AW6488" s="15">
        <f t="shared" si="1805"/>
        <v>0</v>
      </c>
    </row>
    <row r="6489" spans="1:49">
      <c r="A6489" s="44"/>
      <c r="B6489" s="45"/>
      <c r="C6489" s="45"/>
      <c r="D6489" s="45"/>
      <c r="E6489" s="531"/>
      <c r="F6489" s="50"/>
      <c r="G6489" s="50"/>
      <c r="H6489" s="50"/>
      <c r="I6489" s="49" t="s">
        <v>1631</v>
      </c>
      <c r="J6489" s="12">
        <f>SUM(J6459,J6484,J6481)</f>
        <v>60000</v>
      </c>
      <c r="K6489" s="12">
        <f t="shared" ref="K6489:AT6489" si="1813">SUM(K6459,K6484,K6481)</f>
        <v>7495</v>
      </c>
      <c r="L6489" s="12">
        <f t="shared" si="1813"/>
        <v>3377</v>
      </c>
      <c r="M6489" s="12">
        <f t="shared" si="1813"/>
        <v>4681</v>
      </c>
      <c r="N6489" s="12">
        <f t="shared" si="1813"/>
        <v>5730</v>
      </c>
      <c r="O6489" s="12">
        <f t="shared" si="1813"/>
        <v>5340</v>
      </c>
      <c r="P6489" s="12">
        <f t="shared" si="1813"/>
        <v>400</v>
      </c>
      <c r="Q6489" s="12">
        <f t="shared" si="1813"/>
        <v>1684</v>
      </c>
      <c r="R6489" s="12">
        <f t="shared" si="1813"/>
        <v>0</v>
      </c>
      <c r="S6489" s="12">
        <f t="shared" si="1813"/>
        <v>6120</v>
      </c>
      <c r="T6489" s="12">
        <f t="shared" si="1813"/>
        <v>1995</v>
      </c>
      <c r="U6489" s="12">
        <v>36822</v>
      </c>
      <c r="V6489" s="12">
        <v>23178</v>
      </c>
      <c r="W6489" s="12">
        <f>SUM(W6459,W6484,W6481)</f>
        <v>0</v>
      </c>
      <c r="X6489" s="12">
        <f t="shared" si="1813"/>
        <v>0</v>
      </c>
      <c r="Y6489" s="12">
        <f t="shared" si="1813"/>
        <v>0</v>
      </c>
      <c r="Z6489" s="12">
        <f t="shared" si="1813"/>
        <v>0</v>
      </c>
      <c r="AA6489" s="12">
        <f t="shared" si="1813"/>
        <v>0</v>
      </c>
      <c r="AB6489" s="12">
        <f t="shared" si="1813"/>
        <v>0</v>
      </c>
      <c r="AC6489" s="12">
        <f t="shared" si="1813"/>
        <v>0</v>
      </c>
      <c r="AD6489" s="12">
        <f t="shared" si="1813"/>
        <v>0</v>
      </c>
      <c r="AE6489" s="12">
        <f t="shared" si="1813"/>
        <v>0</v>
      </c>
      <c r="AF6489" s="12">
        <f t="shared" si="1813"/>
        <v>0</v>
      </c>
      <c r="AG6489" s="12">
        <f t="shared" si="1813"/>
        <v>0</v>
      </c>
      <c r="AH6489" s="12">
        <v>0</v>
      </c>
      <c r="AI6489" s="12">
        <v>0</v>
      </c>
      <c r="AJ6489" s="12">
        <f>SUM(AJ6459,AJ6484,AJ6481)</f>
        <v>0</v>
      </c>
      <c r="AK6489" s="12">
        <f t="shared" si="1813"/>
        <v>0</v>
      </c>
      <c r="AL6489" s="12">
        <f t="shared" si="1813"/>
        <v>0</v>
      </c>
      <c r="AM6489" s="12">
        <f t="shared" si="1813"/>
        <v>0</v>
      </c>
      <c r="AN6489" s="12">
        <f t="shared" si="1813"/>
        <v>0</v>
      </c>
      <c r="AO6489" s="12">
        <f t="shared" si="1813"/>
        <v>0</v>
      </c>
      <c r="AP6489" s="12">
        <f t="shared" si="1813"/>
        <v>0</v>
      </c>
      <c r="AQ6489" s="12">
        <f t="shared" si="1813"/>
        <v>0</v>
      </c>
      <c r="AR6489" s="12">
        <f t="shared" si="1813"/>
        <v>0</v>
      </c>
      <c r="AS6489" s="12">
        <f t="shared" si="1813"/>
        <v>0</v>
      </c>
      <c r="AT6489" s="12">
        <f t="shared" si="1813"/>
        <v>0</v>
      </c>
      <c r="AU6489" s="12">
        <v>0</v>
      </c>
      <c r="AV6489" s="12">
        <v>0</v>
      </c>
      <c r="AW6489" s="12">
        <f t="shared" si="1805"/>
        <v>36822</v>
      </c>
    </row>
    <row r="6490" spans="1:49">
      <c r="A6490" s="44"/>
      <c r="B6490" s="45"/>
      <c r="C6490" s="45"/>
      <c r="D6490" s="45"/>
      <c r="E6490" s="531"/>
      <c r="F6490" s="50"/>
      <c r="G6490" s="50"/>
      <c r="H6490" s="50"/>
      <c r="I6490" s="53"/>
    </row>
    <row r="6491" spans="1:49">
      <c r="A6491" s="44"/>
      <c r="B6491" s="45"/>
      <c r="C6491" s="45"/>
      <c r="D6491" s="45"/>
      <c r="E6491" s="531"/>
      <c r="F6491" s="50"/>
      <c r="G6491" s="50"/>
      <c r="H6491" s="50"/>
      <c r="I6491" s="146" t="s">
        <v>970</v>
      </c>
      <c r="J6491" s="29"/>
      <c r="K6491" s="29"/>
      <c r="L6491" s="29"/>
      <c r="M6491" s="29"/>
      <c r="N6491" s="29"/>
      <c r="O6491" s="29"/>
      <c r="P6491" s="29"/>
      <c r="Q6491" s="29"/>
      <c r="R6491" s="29"/>
      <c r="S6491" s="29"/>
      <c r="T6491" s="29"/>
      <c r="U6491" s="29"/>
      <c r="V6491" s="29"/>
      <c r="W6491" s="29"/>
      <c r="X6491" s="29"/>
      <c r="Y6491" s="29"/>
      <c r="Z6491" s="29"/>
      <c r="AA6491" s="29"/>
      <c r="AB6491" s="29"/>
      <c r="AC6491" s="29"/>
      <c r="AD6491" s="29"/>
      <c r="AE6491" s="29"/>
      <c r="AF6491" s="29"/>
      <c r="AG6491" s="29"/>
      <c r="AH6491" s="29"/>
      <c r="AI6491" s="29"/>
      <c r="AJ6491" s="29"/>
      <c r="AK6491" s="29"/>
      <c r="AL6491" s="29"/>
      <c r="AM6491" s="29"/>
      <c r="AN6491" s="29"/>
      <c r="AO6491" s="29"/>
      <c r="AP6491" s="29"/>
      <c r="AQ6491" s="29"/>
      <c r="AR6491" s="29"/>
      <c r="AS6491" s="29"/>
      <c r="AT6491" s="29"/>
      <c r="AU6491" s="29"/>
      <c r="AV6491" s="29"/>
      <c r="AW6491" s="29"/>
    </row>
    <row r="6492" spans="1:49" ht="13.5" thickBot="1">
      <c r="A6492" s="48"/>
      <c r="B6492" s="42"/>
      <c r="C6492" s="42"/>
      <c r="D6492" s="42"/>
      <c r="E6492" s="531"/>
      <c r="F6492" s="50"/>
      <c r="G6492" s="50"/>
      <c r="H6492" s="50"/>
      <c r="I6492" s="146"/>
      <c r="J6492" s="29"/>
      <c r="K6492" s="29"/>
      <c r="L6492" s="29"/>
      <c r="M6492" s="29"/>
      <c r="N6492" s="29"/>
      <c r="O6492" s="29"/>
      <c r="P6492" s="29"/>
      <c r="Q6492" s="29"/>
      <c r="R6492" s="29"/>
      <c r="S6492" s="29"/>
      <c r="T6492" s="29"/>
      <c r="U6492" s="29"/>
      <c r="V6492" s="29"/>
      <c r="W6492" s="29"/>
      <c r="X6492" s="29"/>
      <c r="Y6492" s="29"/>
      <c r="Z6492" s="29"/>
      <c r="AA6492" s="29"/>
      <c r="AB6492" s="29"/>
      <c r="AC6492" s="29"/>
      <c r="AD6492" s="29"/>
      <c r="AE6492" s="29"/>
      <c r="AF6492" s="29"/>
      <c r="AG6492" s="29"/>
      <c r="AH6492" s="29"/>
      <c r="AI6492" s="29"/>
      <c r="AJ6492" s="29"/>
      <c r="AK6492" s="29"/>
      <c r="AL6492" s="29"/>
      <c r="AM6492" s="29"/>
      <c r="AN6492" s="29"/>
      <c r="AO6492" s="29"/>
      <c r="AP6492" s="29"/>
      <c r="AQ6492" s="29"/>
      <c r="AR6492" s="29"/>
      <c r="AS6492" s="29"/>
      <c r="AT6492" s="29"/>
      <c r="AU6492" s="29"/>
      <c r="AV6492" s="29"/>
      <c r="AW6492" s="29"/>
    </row>
    <row r="6493" spans="1:49" ht="35.25" customHeight="1" thickTop="1" thickBot="1">
      <c r="A6493" s="48"/>
      <c r="B6493" s="42"/>
      <c r="C6493" s="42"/>
      <c r="D6493" s="42"/>
      <c r="E6493" s="531"/>
      <c r="F6493" s="50"/>
      <c r="G6493" s="50"/>
      <c r="H6493" s="50"/>
      <c r="I6493" s="5" t="s">
        <v>2331</v>
      </c>
      <c r="J6493" s="364" t="s">
        <v>2891</v>
      </c>
      <c r="K6493" s="364" t="s">
        <v>2879</v>
      </c>
      <c r="L6493" s="364" t="s">
        <v>2880</v>
      </c>
      <c r="M6493" s="364" t="s">
        <v>2881</v>
      </c>
      <c r="N6493" s="364" t="s">
        <v>2882</v>
      </c>
      <c r="O6493" s="364" t="s">
        <v>2883</v>
      </c>
      <c r="P6493" s="364" t="s">
        <v>2884</v>
      </c>
      <c r="Q6493" s="364" t="s">
        <v>2885</v>
      </c>
      <c r="R6493" s="364" t="s">
        <v>2886</v>
      </c>
      <c r="S6493" s="364" t="s">
        <v>2887</v>
      </c>
      <c r="T6493" s="364" t="s">
        <v>2888</v>
      </c>
      <c r="U6493" s="364" t="s">
        <v>2889</v>
      </c>
      <c r="V6493" s="364" t="s">
        <v>2890</v>
      </c>
      <c r="W6493" s="365" t="s">
        <v>2893</v>
      </c>
      <c r="X6493" s="365" t="s">
        <v>2879</v>
      </c>
      <c r="Y6493" s="365" t="s">
        <v>2880</v>
      </c>
      <c r="Z6493" s="365" t="s">
        <v>2881</v>
      </c>
      <c r="AA6493" s="365" t="s">
        <v>2882</v>
      </c>
      <c r="AB6493" s="365" t="s">
        <v>2883</v>
      </c>
      <c r="AC6493" s="365" t="s">
        <v>2884</v>
      </c>
      <c r="AD6493" s="365" t="s">
        <v>2885</v>
      </c>
      <c r="AE6493" s="365" t="s">
        <v>2886</v>
      </c>
      <c r="AF6493" s="365" t="s">
        <v>2887</v>
      </c>
      <c r="AG6493" s="365" t="s">
        <v>2888</v>
      </c>
      <c r="AH6493" s="365" t="s">
        <v>2889</v>
      </c>
      <c r="AI6493" s="365" t="s">
        <v>2890</v>
      </c>
      <c r="AJ6493" s="366" t="s">
        <v>2892</v>
      </c>
      <c r="AK6493" s="366" t="s">
        <v>2879</v>
      </c>
      <c r="AL6493" s="366" t="s">
        <v>2880</v>
      </c>
      <c r="AM6493" s="366" t="s">
        <v>2881</v>
      </c>
      <c r="AN6493" s="366" t="s">
        <v>2882</v>
      </c>
      <c r="AO6493" s="366" t="s">
        <v>2883</v>
      </c>
      <c r="AP6493" s="366" t="s">
        <v>2884</v>
      </c>
      <c r="AQ6493" s="366" t="s">
        <v>2885</v>
      </c>
      <c r="AR6493" s="366" t="s">
        <v>2886</v>
      </c>
      <c r="AS6493" s="366" t="s">
        <v>2887</v>
      </c>
      <c r="AT6493" s="366" t="s">
        <v>2888</v>
      </c>
      <c r="AU6493" s="366" t="s">
        <v>2889</v>
      </c>
      <c r="AV6493" s="366" t="s">
        <v>2890</v>
      </c>
      <c r="AW6493" s="368" t="s">
        <v>2895</v>
      </c>
    </row>
    <row r="6494" spans="1:49">
      <c r="A6494" s="48"/>
      <c r="B6494" s="42"/>
      <c r="C6494" s="42"/>
      <c r="D6494" s="42"/>
      <c r="E6494" s="531"/>
      <c r="F6494" s="50"/>
      <c r="G6494" s="50"/>
      <c r="H6494" s="50"/>
      <c r="I6494" s="34"/>
      <c r="J6494" s="202" t="s">
        <v>1224</v>
      </c>
      <c r="K6494" s="202">
        <v>1</v>
      </c>
      <c r="L6494" s="202">
        <v>2</v>
      </c>
      <c r="M6494" s="202">
        <v>3</v>
      </c>
      <c r="N6494" s="202">
        <v>4</v>
      </c>
      <c r="O6494" s="202">
        <v>5</v>
      </c>
      <c r="P6494" s="202">
        <v>6</v>
      </c>
      <c r="Q6494" s="202">
        <v>7</v>
      </c>
      <c r="R6494" s="202">
        <v>8</v>
      </c>
      <c r="S6494" s="202">
        <v>9</v>
      </c>
      <c r="T6494" s="202">
        <v>10</v>
      </c>
      <c r="U6494" s="202">
        <v>13</v>
      </c>
      <c r="V6494" s="202">
        <v>14</v>
      </c>
      <c r="W6494" s="202" t="s">
        <v>1224</v>
      </c>
      <c r="X6494" s="202">
        <v>1</v>
      </c>
      <c r="Y6494" s="202">
        <v>2</v>
      </c>
      <c r="Z6494" s="202">
        <v>3</v>
      </c>
      <c r="AA6494" s="202">
        <v>4</v>
      </c>
      <c r="AB6494" s="202">
        <v>5</v>
      </c>
      <c r="AC6494" s="202">
        <v>6</v>
      </c>
      <c r="AD6494" s="202">
        <v>7</v>
      </c>
      <c r="AE6494" s="202">
        <v>8</v>
      </c>
      <c r="AF6494" s="202">
        <v>9</v>
      </c>
      <c r="AG6494" s="202">
        <v>10</v>
      </c>
      <c r="AH6494" s="202">
        <v>13</v>
      </c>
      <c r="AI6494" s="202">
        <v>14</v>
      </c>
      <c r="AJ6494" s="202" t="s">
        <v>1224</v>
      </c>
      <c r="AK6494" s="202">
        <v>1</v>
      </c>
      <c r="AL6494" s="202">
        <v>2</v>
      </c>
      <c r="AM6494" s="202">
        <v>3</v>
      </c>
      <c r="AN6494" s="202">
        <v>4</v>
      </c>
      <c r="AO6494" s="202">
        <v>5</v>
      </c>
      <c r="AP6494" s="202">
        <v>6</v>
      </c>
      <c r="AQ6494" s="202">
        <v>7</v>
      </c>
      <c r="AR6494" s="202">
        <v>8</v>
      </c>
      <c r="AS6494" s="202">
        <v>9</v>
      </c>
      <c r="AT6494" s="202">
        <v>10</v>
      </c>
      <c r="AU6494" s="202">
        <v>13</v>
      </c>
      <c r="AV6494" s="202">
        <v>14</v>
      </c>
      <c r="AW6494" s="202">
        <v>15</v>
      </c>
    </row>
    <row r="6495" spans="1:49">
      <c r="A6495" s="48"/>
      <c r="B6495" s="42"/>
      <c r="C6495" s="42"/>
      <c r="D6495" s="42"/>
      <c r="E6495" s="531"/>
      <c r="F6495" s="50"/>
      <c r="G6495" s="50"/>
      <c r="H6495" s="50"/>
      <c r="I6495" s="276" t="s">
        <v>2379</v>
      </c>
      <c r="J6495" s="277">
        <f>SUM(J6489)</f>
        <v>60000</v>
      </c>
      <c r="K6495" s="277">
        <f t="shared" ref="K6495:AT6495" si="1814">SUM(K6489)</f>
        <v>7495</v>
      </c>
      <c r="L6495" s="277">
        <f t="shared" si="1814"/>
        <v>3377</v>
      </c>
      <c r="M6495" s="277">
        <f t="shared" si="1814"/>
        <v>4681</v>
      </c>
      <c r="N6495" s="277">
        <f t="shared" si="1814"/>
        <v>5730</v>
      </c>
      <c r="O6495" s="277">
        <f t="shared" si="1814"/>
        <v>5340</v>
      </c>
      <c r="P6495" s="277">
        <f t="shared" si="1814"/>
        <v>400</v>
      </c>
      <c r="Q6495" s="277">
        <f t="shared" si="1814"/>
        <v>1684</v>
      </c>
      <c r="R6495" s="277">
        <f t="shared" si="1814"/>
        <v>0</v>
      </c>
      <c r="S6495" s="277">
        <f t="shared" si="1814"/>
        <v>6120</v>
      </c>
      <c r="T6495" s="277">
        <f t="shared" si="1814"/>
        <v>1995</v>
      </c>
      <c r="U6495" s="277">
        <v>36822</v>
      </c>
      <c r="V6495" s="277">
        <v>23178</v>
      </c>
      <c r="W6495" s="277">
        <f>SUM(W6489)</f>
        <v>0</v>
      </c>
      <c r="X6495" s="277">
        <f t="shared" si="1814"/>
        <v>0</v>
      </c>
      <c r="Y6495" s="277">
        <f t="shared" si="1814"/>
        <v>0</v>
      </c>
      <c r="Z6495" s="277">
        <f t="shared" si="1814"/>
        <v>0</v>
      </c>
      <c r="AA6495" s="277">
        <f t="shared" si="1814"/>
        <v>0</v>
      </c>
      <c r="AB6495" s="277">
        <f t="shared" si="1814"/>
        <v>0</v>
      </c>
      <c r="AC6495" s="277">
        <f t="shared" si="1814"/>
        <v>0</v>
      </c>
      <c r="AD6495" s="277">
        <f t="shared" si="1814"/>
        <v>0</v>
      </c>
      <c r="AE6495" s="277">
        <f t="shared" si="1814"/>
        <v>0</v>
      </c>
      <c r="AF6495" s="277">
        <f t="shared" si="1814"/>
        <v>0</v>
      </c>
      <c r="AG6495" s="277">
        <f t="shared" si="1814"/>
        <v>0</v>
      </c>
      <c r="AH6495" s="277">
        <v>0</v>
      </c>
      <c r="AI6495" s="277">
        <v>0</v>
      </c>
      <c r="AJ6495" s="277">
        <f>SUM(AJ6489)</f>
        <v>0</v>
      </c>
      <c r="AK6495" s="277">
        <f t="shared" si="1814"/>
        <v>0</v>
      </c>
      <c r="AL6495" s="277">
        <f t="shared" si="1814"/>
        <v>0</v>
      </c>
      <c r="AM6495" s="277">
        <f t="shared" si="1814"/>
        <v>0</v>
      </c>
      <c r="AN6495" s="277">
        <f t="shared" si="1814"/>
        <v>0</v>
      </c>
      <c r="AO6495" s="277">
        <f t="shared" si="1814"/>
        <v>0</v>
      </c>
      <c r="AP6495" s="277">
        <f t="shared" si="1814"/>
        <v>0</v>
      </c>
      <c r="AQ6495" s="277">
        <f t="shared" si="1814"/>
        <v>0</v>
      </c>
      <c r="AR6495" s="277">
        <f t="shared" si="1814"/>
        <v>0</v>
      </c>
      <c r="AS6495" s="277">
        <f t="shared" si="1814"/>
        <v>0</v>
      </c>
      <c r="AT6495" s="277">
        <f t="shared" si="1814"/>
        <v>0</v>
      </c>
      <c r="AU6495" s="277">
        <v>0</v>
      </c>
      <c r="AV6495" s="277">
        <v>0</v>
      </c>
      <c r="AW6495" s="277">
        <f>U6495+AH6495+AU6495</f>
        <v>36822</v>
      </c>
    </row>
    <row r="6496" spans="1:49">
      <c r="A6496" s="48"/>
      <c r="B6496" s="42"/>
      <c r="C6496" s="42"/>
      <c r="D6496" s="42"/>
      <c r="E6496" s="531"/>
      <c r="F6496" s="50"/>
      <c r="G6496" s="50"/>
      <c r="H6496" s="50"/>
      <c r="I6496" s="276"/>
      <c r="J6496" s="277"/>
      <c r="K6496" s="277"/>
      <c r="L6496" s="277"/>
      <c r="M6496" s="277"/>
      <c r="N6496" s="277"/>
      <c r="O6496" s="277"/>
      <c r="P6496" s="277"/>
      <c r="Q6496" s="277"/>
      <c r="R6496" s="277"/>
      <c r="S6496" s="277"/>
      <c r="T6496" s="277"/>
      <c r="U6496" s="277">
        <v>0</v>
      </c>
      <c r="V6496" s="277">
        <v>0</v>
      </c>
      <c r="W6496" s="277"/>
      <c r="X6496" s="277"/>
      <c r="Y6496" s="277"/>
      <c r="Z6496" s="277"/>
      <c r="AA6496" s="277"/>
      <c r="AB6496" s="277"/>
      <c r="AC6496" s="277"/>
      <c r="AD6496" s="277"/>
      <c r="AE6496" s="277"/>
      <c r="AF6496" s="277"/>
      <c r="AG6496" s="277"/>
      <c r="AH6496" s="277">
        <v>0</v>
      </c>
      <c r="AI6496" s="277">
        <v>0</v>
      </c>
      <c r="AJ6496" s="277"/>
      <c r="AK6496" s="277"/>
      <c r="AL6496" s="277"/>
      <c r="AM6496" s="277"/>
      <c r="AN6496" s="277"/>
      <c r="AO6496" s="277"/>
      <c r="AP6496" s="277"/>
      <c r="AQ6496" s="277"/>
      <c r="AR6496" s="277"/>
      <c r="AS6496" s="277"/>
      <c r="AT6496" s="277"/>
      <c r="AU6496" s="277">
        <v>0</v>
      </c>
      <c r="AV6496" s="277">
        <v>0</v>
      </c>
      <c r="AW6496" s="277">
        <f>U6496+AH6496+AU6496</f>
        <v>0</v>
      </c>
    </row>
    <row r="6497" spans="1:49">
      <c r="A6497" s="48"/>
      <c r="B6497" s="42"/>
      <c r="C6497" s="42"/>
      <c r="D6497" s="42"/>
      <c r="E6497" s="531"/>
      <c r="F6497" s="50"/>
      <c r="G6497" s="50"/>
      <c r="H6497" s="50"/>
      <c r="I6497" s="276"/>
      <c r="J6497" s="277"/>
      <c r="K6497" s="277"/>
      <c r="L6497" s="277"/>
      <c r="M6497" s="277"/>
      <c r="N6497" s="277"/>
      <c r="O6497" s="277"/>
      <c r="P6497" s="277"/>
      <c r="Q6497" s="277"/>
      <c r="R6497" s="277"/>
      <c r="S6497" s="277"/>
      <c r="T6497" s="277"/>
      <c r="U6497" s="277">
        <v>0</v>
      </c>
      <c r="V6497" s="277">
        <v>0</v>
      </c>
      <c r="W6497" s="277"/>
      <c r="X6497" s="277"/>
      <c r="Y6497" s="277"/>
      <c r="Z6497" s="277"/>
      <c r="AA6497" s="277"/>
      <c r="AB6497" s="277"/>
      <c r="AC6497" s="277"/>
      <c r="AD6497" s="277"/>
      <c r="AE6497" s="277"/>
      <c r="AF6497" s="277"/>
      <c r="AG6497" s="277"/>
      <c r="AH6497" s="277">
        <v>0</v>
      </c>
      <c r="AI6497" s="277">
        <v>0</v>
      </c>
      <c r="AJ6497" s="277"/>
      <c r="AK6497" s="277"/>
      <c r="AL6497" s="277"/>
      <c r="AM6497" s="277"/>
      <c r="AN6497" s="277"/>
      <c r="AO6497" s="277"/>
      <c r="AP6497" s="277"/>
      <c r="AQ6497" s="277"/>
      <c r="AR6497" s="277"/>
      <c r="AS6497" s="277"/>
      <c r="AT6497" s="277"/>
      <c r="AU6497" s="277">
        <v>0</v>
      </c>
      <c r="AV6497" s="277">
        <v>0</v>
      </c>
      <c r="AW6497" s="277">
        <f>U6497+AH6497+AU6497</f>
        <v>0</v>
      </c>
    </row>
    <row r="6498" spans="1:49">
      <c r="A6498" s="48"/>
      <c r="B6498" s="42"/>
      <c r="C6498" s="42"/>
      <c r="D6498" s="42"/>
      <c r="E6498" s="531"/>
      <c r="F6498" s="50"/>
      <c r="G6498" s="50"/>
      <c r="H6498" s="50"/>
      <c r="I6498" s="276"/>
      <c r="J6498" s="277"/>
      <c r="K6498" s="277"/>
      <c r="L6498" s="277"/>
      <c r="M6498" s="277"/>
      <c r="N6498" s="277"/>
      <c r="O6498" s="277"/>
      <c r="P6498" s="277"/>
      <c r="Q6498" s="277"/>
      <c r="R6498" s="277"/>
      <c r="S6498" s="277"/>
      <c r="T6498" s="277"/>
      <c r="U6498" s="277">
        <v>0</v>
      </c>
      <c r="V6498" s="277">
        <v>0</v>
      </c>
      <c r="W6498" s="277"/>
      <c r="X6498" s="277"/>
      <c r="Y6498" s="277"/>
      <c r="Z6498" s="277"/>
      <c r="AA6498" s="277"/>
      <c r="AB6498" s="277"/>
      <c r="AC6498" s="277"/>
      <c r="AD6498" s="277"/>
      <c r="AE6498" s="277"/>
      <c r="AF6498" s="277"/>
      <c r="AG6498" s="277"/>
      <c r="AH6498" s="277">
        <v>0</v>
      </c>
      <c r="AI6498" s="277">
        <v>0</v>
      </c>
      <c r="AJ6498" s="277"/>
      <c r="AK6498" s="277"/>
      <c r="AL6498" s="277"/>
      <c r="AM6498" s="277"/>
      <c r="AN6498" s="277"/>
      <c r="AO6498" s="277"/>
      <c r="AP6498" s="277"/>
      <c r="AQ6498" s="277"/>
      <c r="AR6498" s="277"/>
      <c r="AS6498" s="277"/>
      <c r="AT6498" s="277"/>
      <c r="AU6498" s="277">
        <v>0</v>
      </c>
      <c r="AV6498" s="277">
        <v>0</v>
      </c>
      <c r="AW6498" s="277">
        <f>U6498+AH6498+AU6498</f>
        <v>0</v>
      </c>
    </row>
    <row r="6499" spans="1:49">
      <c r="A6499" s="48"/>
      <c r="B6499" s="42"/>
      <c r="C6499" s="42"/>
      <c r="D6499" s="42"/>
      <c r="E6499" s="531"/>
      <c r="F6499" s="50"/>
      <c r="G6499" s="50"/>
      <c r="H6499" s="50"/>
      <c r="I6499" s="276" t="s">
        <v>1631</v>
      </c>
      <c r="J6499" s="277">
        <f>SUM(J6495:J6498)</f>
        <v>60000</v>
      </c>
      <c r="K6499" s="277">
        <f t="shared" ref="K6499:AT6499" si="1815">SUM(K6495:K6498)</f>
        <v>7495</v>
      </c>
      <c r="L6499" s="277">
        <f t="shared" si="1815"/>
        <v>3377</v>
      </c>
      <c r="M6499" s="277">
        <f t="shared" si="1815"/>
        <v>4681</v>
      </c>
      <c r="N6499" s="277">
        <f t="shared" si="1815"/>
        <v>5730</v>
      </c>
      <c r="O6499" s="277">
        <f t="shared" si="1815"/>
        <v>5340</v>
      </c>
      <c r="P6499" s="277">
        <f t="shared" si="1815"/>
        <v>400</v>
      </c>
      <c r="Q6499" s="277">
        <f t="shared" si="1815"/>
        <v>1684</v>
      </c>
      <c r="R6499" s="277">
        <f t="shared" si="1815"/>
        <v>0</v>
      </c>
      <c r="S6499" s="277">
        <f t="shared" si="1815"/>
        <v>6120</v>
      </c>
      <c r="T6499" s="277">
        <f t="shared" si="1815"/>
        <v>1995</v>
      </c>
      <c r="U6499" s="277">
        <v>36822</v>
      </c>
      <c r="V6499" s="277">
        <v>23178</v>
      </c>
      <c r="W6499" s="277">
        <f>SUM(W6495:W6498)</f>
        <v>0</v>
      </c>
      <c r="X6499" s="277">
        <f t="shared" si="1815"/>
        <v>0</v>
      </c>
      <c r="Y6499" s="277">
        <f t="shared" si="1815"/>
        <v>0</v>
      </c>
      <c r="Z6499" s="277">
        <f t="shared" si="1815"/>
        <v>0</v>
      </c>
      <c r="AA6499" s="277">
        <f t="shared" si="1815"/>
        <v>0</v>
      </c>
      <c r="AB6499" s="277">
        <f t="shared" si="1815"/>
        <v>0</v>
      </c>
      <c r="AC6499" s="277">
        <f t="shared" si="1815"/>
        <v>0</v>
      </c>
      <c r="AD6499" s="277">
        <f t="shared" si="1815"/>
        <v>0</v>
      </c>
      <c r="AE6499" s="277">
        <f t="shared" si="1815"/>
        <v>0</v>
      </c>
      <c r="AF6499" s="277">
        <f t="shared" si="1815"/>
        <v>0</v>
      </c>
      <c r="AG6499" s="277">
        <f t="shared" si="1815"/>
        <v>0</v>
      </c>
      <c r="AH6499" s="277">
        <v>0</v>
      </c>
      <c r="AI6499" s="277">
        <v>0</v>
      </c>
      <c r="AJ6499" s="277">
        <f>SUM(AJ6495:AJ6498)</f>
        <v>0</v>
      </c>
      <c r="AK6499" s="277">
        <f t="shared" si="1815"/>
        <v>0</v>
      </c>
      <c r="AL6499" s="277">
        <f t="shared" si="1815"/>
        <v>0</v>
      </c>
      <c r="AM6499" s="277">
        <f t="shared" si="1815"/>
        <v>0</v>
      </c>
      <c r="AN6499" s="277">
        <f t="shared" si="1815"/>
        <v>0</v>
      </c>
      <c r="AO6499" s="277">
        <f t="shared" si="1815"/>
        <v>0</v>
      </c>
      <c r="AP6499" s="277">
        <f t="shared" si="1815"/>
        <v>0</v>
      </c>
      <c r="AQ6499" s="277">
        <f t="shared" si="1815"/>
        <v>0</v>
      </c>
      <c r="AR6499" s="277">
        <f t="shared" si="1815"/>
        <v>0</v>
      </c>
      <c r="AS6499" s="277">
        <f t="shared" si="1815"/>
        <v>0</v>
      </c>
      <c r="AT6499" s="277">
        <f t="shared" si="1815"/>
        <v>0</v>
      </c>
      <c r="AU6499" s="277">
        <v>0</v>
      </c>
      <c r="AV6499" s="277">
        <v>0</v>
      </c>
      <c r="AW6499" s="277">
        <f>U6499+AH6499+AU6499</f>
        <v>36822</v>
      </c>
    </row>
    <row r="6500" spans="1:49">
      <c r="A6500" s="48"/>
      <c r="B6500" s="42"/>
      <c r="C6500" s="42"/>
      <c r="D6500" s="42"/>
      <c r="E6500" s="531"/>
      <c r="F6500" s="50"/>
      <c r="G6500" s="50"/>
      <c r="H6500" s="50"/>
      <c r="I6500" s="146"/>
      <c r="J6500" s="29"/>
      <c r="K6500" s="29"/>
      <c r="L6500" s="29"/>
      <c r="M6500" s="29"/>
      <c r="N6500" s="29"/>
      <c r="O6500" s="29"/>
      <c r="P6500" s="29"/>
      <c r="Q6500" s="29"/>
      <c r="R6500" s="29"/>
      <c r="S6500" s="29"/>
      <c r="T6500" s="29"/>
      <c r="U6500" s="29"/>
      <c r="V6500" s="29"/>
      <c r="W6500" s="29"/>
      <c r="X6500" s="29"/>
      <c r="Y6500" s="29"/>
      <c r="Z6500" s="29"/>
      <c r="AA6500" s="29"/>
      <c r="AB6500" s="29"/>
      <c r="AC6500" s="29"/>
      <c r="AD6500" s="29"/>
      <c r="AE6500" s="29"/>
      <c r="AF6500" s="29"/>
      <c r="AG6500" s="29"/>
      <c r="AH6500" s="29"/>
      <c r="AI6500" s="29"/>
      <c r="AJ6500" s="29"/>
      <c r="AK6500" s="29"/>
      <c r="AL6500" s="29"/>
      <c r="AM6500" s="29"/>
      <c r="AN6500" s="29"/>
      <c r="AO6500" s="29"/>
      <c r="AP6500" s="29"/>
      <c r="AQ6500" s="29"/>
      <c r="AR6500" s="29"/>
      <c r="AS6500" s="29"/>
      <c r="AT6500" s="29"/>
      <c r="AU6500" s="29"/>
      <c r="AV6500" s="29"/>
      <c r="AW6500" s="29"/>
    </row>
    <row r="6501" spans="1:49">
      <c r="A6501" s="44"/>
      <c r="B6501" s="45"/>
      <c r="C6501" s="45"/>
      <c r="D6501" s="45"/>
      <c r="E6501" s="531"/>
      <c r="F6501" s="50"/>
      <c r="G6501" s="50"/>
      <c r="H6501" s="50"/>
      <c r="I6501" s="113"/>
    </row>
    <row r="6502" spans="1:49" ht="16.5" thickBot="1">
      <c r="A6502" s="78" t="s">
        <v>2146</v>
      </c>
      <c r="B6502" s="78"/>
      <c r="C6502" s="78"/>
      <c r="D6502" s="463"/>
      <c r="E6502" s="539"/>
      <c r="F6502" s="129"/>
      <c r="G6502" s="129"/>
      <c r="H6502" s="129"/>
      <c r="I6502" s="103"/>
    </row>
    <row r="6503" spans="1:49" s="151" customFormat="1" ht="36" customHeight="1" thickTop="1" thickBot="1">
      <c r="A6503" s="147" t="s">
        <v>2079</v>
      </c>
      <c r="B6503" s="5" t="s">
        <v>2080</v>
      </c>
      <c r="C6503" s="5" t="s">
        <v>1335</v>
      </c>
      <c r="D6503" s="450"/>
      <c r="E6503" s="148" t="s">
        <v>1570</v>
      </c>
      <c r="F6503" s="149" t="s">
        <v>1438</v>
      </c>
      <c r="G6503" s="149"/>
      <c r="H6503" s="149" t="s">
        <v>2332</v>
      </c>
      <c r="I6503" s="5" t="s">
        <v>856</v>
      </c>
      <c r="J6503" s="364" t="s">
        <v>2891</v>
      </c>
      <c r="K6503" s="364" t="s">
        <v>2879</v>
      </c>
      <c r="L6503" s="364" t="s">
        <v>2880</v>
      </c>
      <c r="M6503" s="364" t="s">
        <v>2881</v>
      </c>
      <c r="N6503" s="364" t="s">
        <v>2882</v>
      </c>
      <c r="O6503" s="364" t="s">
        <v>2883</v>
      </c>
      <c r="P6503" s="364" t="s">
        <v>2884</v>
      </c>
      <c r="Q6503" s="364" t="s">
        <v>2885</v>
      </c>
      <c r="R6503" s="364" t="s">
        <v>2886</v>
      </c>
      <c r="S6503" s="364" t="s">
        <v>2887</v>
      </c>
      <c r="T6503" s="364" t="s">
        <v>2888</v>
      </c>
      <c r="U6503" s="364" t="s">
        <v>2889</v>
      </c>
      <c r="V6503" s="364" t="s">
        <v>2890</v>
      </c>
      <c r="W6503" s="365" t="s">
        <v>2893</v>
      </c>
      <c r="X6503" s="365" t="s">
        <v>2879</v>
      </c>
      <c r="Y6503" s="365" t="s">
        <v>2880</v>
      </c>
      <c r="Z6503" s="365" t="s">
        <v>2881</v>
      </c>
      <c r="AA6503" s="365" t="s">
        <v>2882</v>
      </c>
      <c r="AB6503" s="365" t="s">
        <v>2883</v>
      </c>
      <c r="AC6503" s="365" t="s">
        <v>2884</v>
      </c>
      <c r="AD6503" s="365" t="s">
        <v>2885</v>
      </c>
      <c r="AE6503" s="365" t="s">
        <v>2886</v>
      </c>
      <c r="AF6503" s="365" t="s">
        <v>2887</v>
      </c>
      <c r="AG6503" s="365" t="s">
        <v>2888</v>
      </c>
      <c r="AH6503" s="365" t="s">
        <v>2889</v>
      </c>
      <c r="AI6503" s="365" t="s">
        <v>2890</v>
      </c>
      <c r="AJ6503" s="366" t="s">
        <v>2892</v>
      </c>
      <c r="AK6503" s="366" t="s">
        <v>2879</v>
      </c>
      <c r="AL6503" s="366" t="s">
        <v>2880</v>
      </c>
      <c r="AM6503" s="366" t="s">
        <v>2881</v>
      </c>
      <c r="AN6503" s="366" t="s">
        <v>2882</v>
      </c>
      <c r="AO6503" s="366" t="s">
        <v>2883</v>
      </c>
      <c r="AP6503" s="366" t="s">
        <v>2884</v>
      </c>
      <c r="AQ6503" s="366" t="s">
        <v>2885</v>
      </c>
      <c r="AR6503" s="366" t="s">
        <v>2886</v>
      </c>
      <c r="AS6503" s="366" t="s">
        <v>2887</v>
      </c>
      <c r="AT6503" s="366" t="s">
        <v>2888</v>
      </c>
      <c r="AU6503" s="366" t="s">
        <v>2889</v>
      </c>
      <c r="AV6503" s="366" t="s">
        <v>2890</v>
      </c>
      <c r="AW6503" s="368" t="s">
        <v>2895</v>
      </c>
    </row>
    <row r="6504" spans="1:49">
      <c r="A6504" s="33"/>
      <c r="B6504" s="34"/>
      <c r="C6504" s="34"/>
      <c r="D6504" s="34"/>
      <c r="E6504" s="35"/>
      <c r="F6504" s="36"/>
      <c r="G6504" s="36"/>
      <c r="H6504" s="36"/>
      <c r="I6504" s="34"/>
      <c r="J6504" s="202" t="s">
        <v>1224</v>
      </c>
      <c r="K6504" s="202">
        <v>1</v>
      </c>
      <c r="L6504" s="202">
        <v>2</v>
      </c>
      <c r="M6504" s="202">
        <v>3</v>
      </c>
      <c r="N6504" s="202">
        <v>4</v>
      </c>
      <c r="O6504" s="202">
        <v>5</v>
      </c>
      <c r="P6504" s="202">
        <v>6</v>
      </c>
      <c r="Q6504" s="202">
        <v>7</v>
      </c>
      <c r="R6504" s="202">
        <v>8</v>
      </c>
      <c r="S6504" s="202">
        <v>9</v>
      </c>
      <c r="T6504" s="202">
        <v>10</v>
      </c>
      <c r="U6504" s="202">
        <v>13</v>
      </c>
      <c r="V6504" s="202">
        <v>14</v>
      </c>
      <c r="W6504" s="202" t="s">
        <v>1224</v>
      </c>
      <c r="X6504" s="202">
        <v>1</v>
      </c>
      <c r="Y6504" s="202">
        <v>2</v>
      </c>
      <c r="Z6504" s="202">
        <v>3</v>
      </c>
      <c r="AA6504" s="202">
        <v>4</v>
      </c>
      <c r="AB6504" s="202">
        <v>5</v>
      </c>
      <c r="AC6504" s="202">
        <v>6</v>
      </c>
      <c r="AD6504" s="202">
        <v>7</v>
      </c>
      <c r="AE6504" s="202">
        <v>8</v>
      </c>
      <c r="AF6504" s="202">
        <v>9</v>
      </c>
      <c r="AG6504" s="202">
        <v>10</v>
      </c>
      <c r="AH6504" s="202">
        <v>13</v>
      </c>
      <c r="AI6504" s="202">
        <v>14</v>
      </c>
      <c r="AJ6504" s="202" t="s">
        <v>1224</v>
      </c>
      <c r="AK6504" s="202">
        <v>1</v>
      </c>
      <c r="AL6504" s="202">
        <v>2</v>
      </c>
      <c r="AM6504" s="202">
        <v>3</v>
      </c>
      <c r="AN6504" s="202">
        <v>4</v>
      </c>
      <c r="AO6504" s="202">
        <v>5</v>
      </c>
      <c r="AP6504" s="202">
        <v>6</v>
      </c>
      <c r="AQ6504" s="202">
        <v>7</v>
      </c>
      <c r="AR6504" s="202">
        <v>8</v>
      </c>
      <c r="AS6504" s="202">
        <v>9</v>
      </c>
      <c r="AT6504" s="202">
        <v>10</v>
      </c>
      <c r="AU6504" s="202">
        <v>13</v>
      </c>
      <c r="AV6504" s="202">
        <v>14</v>
      </c>
      <c r="AW6504" s="202">
        <v>15</v>
      </c>
    </row>
    <row r="6505" spans="1:49">
      <c r="A6505" s="37"/>
      <c r="B6505" s="38"/>
      <c r="C6505" s="38"/>
      <c r="D6505" s="38"/>
      <c r="E6505" s="60"/>
      <c r="F6505" s="61"/>
      <c r="G6505" s="61"/>
      <c r="H6505" s="61"/>
      <c r="I6505" s="38"/>
      <c r="J6505" s="134"/>
      <c r="K6505" s="134"/>
      <c r="L6505" s="134"/>
      <c r="M6505" s="134"/>
      <c r="N6505" s="134"/>
      <c r="O6505" s="134"/>
      <c r="P6505" s="134"/>
      <c r="Q6505" s="134"/>
      <c r="R6505" s="134"/>
      <c r="S6505" s="134"/>
      <c r="T6505" s="134"/>
      <c r="U6505" s="134"/>
      <c r="V6505" s="134"/>
      <c r="W6505" s="134"/>
      <c r="X6505" s="134"/>
      <c r="Y6505" s="134"/>
      <c r="Z6505" s="134"/>
      <c r="AA6505" s="134"/>
      <c r="AB6505" s="134"/>
      <c r="AC6505" s="134"/>
      <c r="AD6505" s="134"/>
      <c r="AE6505" s="134"/>
      <c r="AF6505" s="134"/>
      <c r="AG6505" s="134"/>
      <c r="AH6505" s="134"/>
      <c r="AI6505" s="134"/>
      <c r="AJ6505" s="134"/>
      <c r="AK6505" s="134"/>
      <c r="AL6505" s="134"/>
      <c r="AM6505" s="134"/>
      <c r="AN6505" s="134"/>
      <c r="AO6505" s="134"/>
      <c r="AP6505" s="134"/>
      <c r="AQ6505" s="134"/>
      <c r="AR6505" s="134"/>
      <c r="AS6505" s="134"/>
      <c r="AT6505" s="134"/>
      <c r="AU6505" s="134"/>
      <c r="AV6505" s="134"/>
      <c r="AW6505" s="134"/>
    </row>
    <row r="6506" spans="1:49">
      <c r="A6506" s="92" t="s">
        <v>797</v>
      </c>
      <c r="B6506" s="93" t="s">
        <v>1031</v>
      </c>
      <c r="C6506" s="93" t="s">
        <v>815</v>
      </c>
      <c r="D6506" s="460"/>
      <c r="E6506" s="531"/>
      <c r="F6506" s="50"/>
      <c r="G6506" s="50"/>
      <c r="H6506" s="50"/>
      <c r="I6506" s="41" t="s">
        <v>1381</v>
      </c>
      <c r="J6506" s="28"/>
      <c r="K6506" s="28"/>
      <c r="L6506" s="28"/>
      <c r="M6506" s="28"/>
      <c r="N6506" s="28"/>
      <c r="O6506" s="28"/>
      <c r="P6506" s="28"/>
      <c r="Q6506" s="28"/>
      <c r="R6506" s="28"/>
      <c r="S6506" s="28"/>
      <c r="T6506" s="28"/>
      <c r="U6506" s="28"/>
      <c r="V6506" s="28"/>
      <c r="W6506" s="28"/>
      <c r="X6506" s="28"/>
      <c r="Y6506" s="28"/>
      <c r="Z6506" s="28"/>
      <c r="AA6506" s="28"/>
      <c r="AB6506" s="28"/>
      <c r="AC6506" s="28"/>
      <c r="AD6506" s="28"/>
      <c r="AE6506" s="28"/>
      <c r="AF6506" s="28"/>
      <c r="AG6506" s="28"/>
      <c r="AH6506" s="28"/>
      <c r="AI6506" s="28"/>
      <c r="AJ6506" s="28"/>
      <c r="AK6506" s="28"/>
      <c r="AL6506" s="28"/>
      <c r="AM6506" s="28"/>
      <c r="AN6506" s="28"/>
      <c r="AO6506" s="28"/>
      <c r="AP6506" s="28"/>
      <c r="AQ6506" s="28"/>
      <c r="AR6506" s="28"/>
      <c r="AS6506" s="28"/>
      <c r="AT6506" s="28"/>
      <c r="AU6506" s="28"/>
      <c r="AV6506" s="28"/>
      <c r="AW6506" s="28"/>
    </row>
    <row r="6507" spans="1:49">
      <c r="A6507" s="48"/>
      <c r="B6507" s="260"/>
      <c r="C6507" s="260"/>
      <c r="D6507" s="369"/>
      <c r="E6507" s="531"/>
      <c r="F6507" s="50"/>
      <c r="G6507" s="50"/>
      <c r="H6507" s="50"/>
      <c r="I6507" s="108"/>
      <c r="J6507" s="28"/>
      <c r="K6507" s="28"/>
      <c r="L6507" s="28"/>
      <c r="M6507" s="28"/>
      <c r="N6507" s="28"/>
      <c r="O6507" s="28"/>
      <c r="P6507" s="28"/>
      <c r="Q6507" s="28"/>
      <c r="R6507" s="28"/>
      <c r="S6507" s="28"/>
      <c r="T6507" s="28"/>
      <c r="U6507" s="28"/>
      <c r="V6507" s="28"/>
      <c r="W6507" s="28"/>
      <c r="X6507" s="28"/>
      <c r="Y6507" s="28"/>
      <c r="Z6507" s="28"/>
      <c r="AA6507" s="28"/>
      <c r="AB6507" s="28"/>
      <c r="AC6507" s="28"/>
      <c r="AD6507" s="28"/>
      <c r="AE6507" s="28"/>
      <c r="AF6507" s="28"/>
      <c r="AG6507" s="28"/>
      <c r="AH6507" s="28"/>
      <c r="AI6507" s="28"/>
      <c r="AJ6507" s="28"/>
      <c r="AK6507" s="28"/>
      <c r="AL6507" s="28"/>
      <c r="AM6507" s="28"/>
      <c r="AN6507" s="28"/>
      <c r="AO6507" s="28"/>
      <c r="AP6507" s="28"/>
      <c r="AQ6507" s="28"/>
      <c r="AR6507" s="28"/>
      <c r="AS6507" s="28"/>
      <c r="AT6507" s="28"/>
      <c r="AU6507" s="28"/>
      <c r="AV6507" s="28"/>
      <c r="AW6507" s="28"/>
    </row>
    <row r="6508" spans="1:49">
      <c r="A6508" s="48"/>
      <c r="B6508" s="42"/>
      <c r="C6508" s="42"/>
      <c r="D6508" s="42"/>
      <c r="E6508" s="531"/>
      <c r="F6508" s="50"/>
      <c r="G6508" s="50"/>
      <c r="H6508" s="50"/>
      <c r="I6508" s="49" t="s">
        <v>1559</v>
      </c>
      <c r="J6508" s="12">
        <f>SUM(J6509,J6517,J6519)</f>
        <v>88000</v>
      </c>
      <c r="K6508" s="12">
        <f t="shared" ref="K6508:AT6508" si="1816">SUM(K6509,K6517,K6519)</f>
        <v>0</v>
      </c>
      <c r="L6508" s="12">
        <f t="shared" si="1816"/>
        <v>0</v>
      </c>
      <c r="M6508" s="12">
        <f t="shared" si="1816"/>
        <v>2000</v>
      </c>
      <c r="N6508" s="12">
        <f t="shared" si="1816"/>
        <v>7175</v>
      </c>
      <c r="O6508" s="12">
        <f t="shared" si="1816"/>
        <v>4490</v>
      </c>
      <c r="P6508" s="12">
        <f t="shared" si="1816"/>
        <v>0</v>
      </c>
      <c r="Q6508" s="12">
        <f t="shared" si="1816"/>
        <v>0</v>
      </c>
      <c r="R6508" s="12">
        <f t="shared" si="1816"/>
        <v>3045</v>
      </c>
      <c r="S6508" s="12">
        <f t="shared" si="1816"/>
        <v>5750</v>
      </c>
      <c r="T6508" s="12">
        <f t="shared" si="1816"/>
        <v>3830</v>
      </c>
      <c r="U6508" s="12">
        <v>26290</v>
      </c>
      <c r="V6508" s="12">
        <v>61710</v>
      </c>
      <c r="W6508" s="12">
        <f>SUM(W6509,W6517,W6519)</f>
        <v>10000</v>
      </c>
      <c r="X6508" s="12">
        <f t="shared" si="1816"/>
        <v>0</v>
      </c>
      <c r="Y6508" s="12">
        <f t="shared" si="1816"/>
        <v>0</v>
      </c>
      <c r="Z6508" s="12">
        <f t="shared" si="1816"/>
        <v>0</v>
      </c>
      <c r="AA6508" s="12">
        <f t="shared" si="1816"/>
        <v>0</v>
      </c>
      <c r="AB6508" s="12">
        <f t="shared" si="1816"/>
        <v>0</v>
      </c>
      <c r="AC6508" s="12">
        <f t="shared" si="1816"/>
        <v>0</v>
      </c>
      <c r="AD6508" s="12">
        <f t="shared" si="1816"/>
        <v>0</v>
      </c>
      <c r="AE6508" s="12">
        <f t="shared" si="1816"/>
        <v>0</v>
      </c>
      <c r="AF6508" s="12">
        <f t="shared" si="1816"/>
        <v>0</v>
      </c>
      <c r="AG6508" s="12">
        <f t="shared" si="1816"/>
        <v>0</v>
      </c>
      <c r="AH6508" s="12">
        <v>0</v>
      </c>
      <c r="AI6508" s="12">
        <v>10000</v>
      </c>
      <c r="AJ6508" s="12">
        <f>SUM(AJ6509,AJ6517,AJ6519)</f>
        <v>0</v>
      </c>
      <c r="AK6508" s="12">
        <f t="shared" si="1816"/>
        <v>0</v>
      </c>
      <c r="AL6508" s="12">
        <f t="shared" si="1816"/>
        <v>0</v>
      </c>
      <c r="AM6508" s="12">
        <f t="shared" si="1816"/>
        <v>0</v>
      </c>
      <c r="AN6508" s="12">
        <f t="shared" si="1816"/>
        <v>0</v>
      </c>
      <c r="AO6508" s="12">
        <f t="shared" si="1816"/>
        <v>0</v>
      </c>
      <c r="AP6508" s="12">
        <f t="shared" si="1816"/>
        <v>0</v>
      </c>
      <c r="AQ6508" s="12">
        <f t="shared" si="1816"/>
        <v>0</v>
      </c>
      <c r="AR6508" s="12">
        <f t="shared" si="1816"/>
        <v>0</v>
      </c>
      <c r="AS6508" s="12">
        <f t="shared" si="1816"/>
        <v>0</v>
      </c>
      <c r="AT6508" s="12">
        <f t="shared" si="1816"/>
        <v>0</v>
      </c>
      <c r="AU6508" s="12">
        <v>0</v>
      </c>
      <c r="AV6508" s="12">
        <v>0</v>
      </c>
      <c r="AW6508" s="12">
        <f t="shared" ref="AW6508:AW6537" si="1817">U6508+AH6508+AU6508</f>
        <v>26290</v>
      </c>
    </row>
    <row r="6509" spans="1:49">
      <c r="A6509" s="44" t="s">
        <v>797</v>
      </c>
      <c r="B6509" s="45" t="s">
        <v>1031</v>
      </c>
      <c r="C6509" s="45" t="s">
        <v>815</v>
      </c>
      <c r="D6509" s="452" t="s">
        <v>3021</v>
      </c>
      <c r="E6509" s="213" t="s">
        <v>771</v>
      </c>
      <c r="F6509" s="65"/>
      <c r="G6509" s="65"/>
      <c r="H6509" s="65"/>
      <c r="I6509" s="260" t="s">
        <v>1500</v>
      </c>
      <c r="J6509" s="9">
        <f>SUM(J6510:J6511)</f>
        <v>0</v>
      </c>
      <c r="K6509" s="9">
        <f t="shared" ref="K6509:AT6509" si="1818">SUM(K6510:K6511)</f>
        <v>0</v>
      </c>
      <c r="L6509" s="9">
        <f t="shared" si="1818"/>
        <v>0</v>
      </c>
      <c r="M6509" s="9">
        <f t="shared" si="1818"/>
        <v>0</v>
      </c>
      <c r="N6509" s="9">
        <f t="shared" si="1818"/>
        <v>0</v>
      </c>
      <c r="O6509" s="9">
        <f t="shared" si="1818"/>
        <v>0</v>
      </c>
      <c r="P6509" s="9">
        <f t="shared" si="1818"/>
        <v>0</v>
      </c>
      <c r="Q6509" s="9">
        <f t="shared" si="1818"/>
        <v>0</v>
      </c>
      <c r="R6509" s="9">
        <f t="shared" si="1818"/>
        <v>0</v>
      </c>
      <c r="S6509" s="9">
        <f t="shared" si="1818"/>
        <v>0</v>
      </c>
      <c r="T6509" s="9">
        <f t="shared" si="1818"/>
        <v>0</v>
      </c>
      <c r="U6509" s="9">
        <v>0</v>
      </c>
      <c r="V6509" s="9">
        <v>0</v>
      </c>
      <c r="W6509" s="9">
        <f>SUM(W6510:W6511)</f>
        <v>0</v>
      </c>
      <c r="X6509" s="9">
        <f t="shared" si="1818"/>
        <v>0</v>
      </c>
      <c r="Y6509" s="9">
        <f t="shared" si="1818"/>
        <v>0</v>
      </c>
      <c r="Z6509" s="9">
        <f t="shared" si="1818"/>
        <v>0</v>
      </c>
      <c r="AA6509" s="9">
        <f t="shared" si="1818"/>
        <v>0</v>
      </c>
      <c r="AB6509" s="9">
        <f t="shared" si="1818"/>
        <v>0</v>
      </c>
      <c r="AC6509" s="9">
        <f t="shared" si="1818"/>
        <v>0</v>
      </c>
      <c r="AD6509" s="9">
        <f t="shared" si="1818"/>
        <v>0</v>
      </c>
      <c r="AE6509" s="9">
        <f t="shared" si="1818"/>
        <v>0</v>
      </c>
      <c r="AF6509" s="9">
        <f t="shared" si="1818"/>
        <v>0</v>
      </c>
      <c r="AG6509" s="9">
        <f t="shared" si="1818"/>
        <v>0</v>
      </c>
      <c r="AH6509" s="9">
        <v>0</v>
      </c>
      <c r="AI6509" s="9">
        <v>0</v>
      </c>
      <c r="AJ6509" s="9">
        <f>SUM(AJ6510:AJ6511)</f>
        <v>0</v>
      </c>
      <c r="AK6509" s="9">
        <f t="shared" si="1818"/>
        <v>0</v>
      </c>
      <c r="AL6509" s="9">
        <f t="shared" si="1818"/>
        <v>0</v>
      </c>
      <c r="AM6509" s="9">
        <f t="shared" si="1818"/>
        <v>0</v>
      </c>
      <c r="AN6509" s="9">
        <f t="shared" si="1818"/>
        <v>0</v>
      </c>
      <c r="AO6509" s="9">
        <f t="shared" si="1818"/>
        <v>0</v>
      </c>
      <c r="AP6509" s="9">
        <f t="shared" si="1818"/>
        <v>0</v>
      </c>
      <c r="AQ6509" s="9">
        <f t="shared" si="1818"/>
        <v>0</v>
      </c>
      <c r="AR6509" s="9">
        <f t="shared" si="1818"/>
        <v>0</v>
      </c>
      <c r="AS6509" s="9">
        <f t="shared" si="1818"/>
        <v>0</v>
      </c>
      <c r="AT6509" s="9">
        <f t="shared" si="1818"/>
        <v>0</v>
      </c>
      <c r="AU6509" s="9">
        <v>0</v>
      </c>
      <c r="AV6509" s="9">
        <v>0</v>
      </c>
      <c r="AW6509" s="9">
        <f t="shared" si="1817"/>
        <v>0</v>
      </c>
    </row>
    <row r="6510" spans="1:49">
      <c r="A6510" s="44" t="s">
        <v>797</v>
      </c>
      <c r="B6510" s="45" t="s">
        <v>1031</v>
      </c>
      <c r="C6510" s="45" t="s">
        <v>815</v>
      </c>
      <c r="D6510" s="452" t="s">
        <v>3021</v>
      </c>
      <c r="E6510" s="367" t="s">
        <v>834</v>
      </c>
      <c r="F6510" s="50"/>
      <c r="G6510" s="468" t="s">
        <v>3076</v>
      </c>
      <c r="H6510" s="50" t="s">
        <v>2334</v>
      </c>
      <c r="I6510" s="42" t="s">
        <v>1165</v>
      </c>
      <c r="U6510" s="15">
        <v>0</v>
      </c>
      <c r="V6510" s="15">
        <v>0</v>
      </c>
      <c r="AH6510" s="15">
        <v>0</v>
      </c>
      <c r="AI6510" s="15">
        <v>0</v>
      </c>
      <c r="AU6510" s="15">
        <v>0</v>
      </c>
      <c r="AV6510" s="15">
        <v>0</v>
      </c>
      <c r="AW6510" s="15">
        <f t="shared" si="1817"/>
        <v>0</v>
      </c>
    </row>
    <row r="6511" spans="1:49">
      <c r="A6511" s="44" t="s">
        <v>797</v>
      </c>
      <c r="B6511" s="45" t="s">
        <v>1031</v>
      </c>
      <c r="C6511" s="45" t="s">
        <v>815</v>
      </c>
      <c r="D6511" s="452" t="s">
        <v>3021</v>
      </c>
      <c r="E6511" s="367" t="s">
        <v>772</v>
      </c>
      <c r="F6511" s="50"/>
      <c r="G6511" s="468" t="s">
        <v>3076</v>
      </c>
      <c r="H6511" s="50" t="s">
        <v>2334</v>
      </c>
      <c r="I6511" s="42" t="s">
        <v>1227</v>
      </c>
      <c r="J6511" s="15">
        <f>SUM(J6512:J6516)</f>
        <v>0</v>
      </c>
      <c r="K6511" s="15">
        <f t="shared" ref="K6511:AT6511" si="1819">SUM(K6512:K6516)</f>
        <v>0</v>
      </c>
      <c r="L6511" s="15">
        <f t="shared" si="1819"/>
        <v>0</v>
      </c>
      <c r="M6511" s="15">
        <f t="shared" si="1819"/>
        <v>0</v>
      </c>
      <c r="N6511" s="15">
        <f t="shared" si="1819"/>
        <v>0</v>
      </c>
      <c r="O6511" s="15">
        <f t="shared" si="1819"/>
        <v>0</v>
      </c>
      <c r="P6511" s="15">
        <f t="shared" si="1819"/>
        <v>0</v>
      </c>
      <c r="Q6511" s="15">
        <f t="shared" si="1819"/>
        <v>0</v>
      </c>
      <c r="R6511" s="15">
        <f t="shared" si="1819"/>
        <v>0</v>
      </c>
      <c r="S6511" s="15">
        <f t="shared" si="1819"/>
        <v>0</v>
      </c>
      <c r="T6511" s="15">
        <f t="shared" si="1819"/>
        <v>0</v>
      </c>
      <c r="U6511" s="15">
        <v>0</v>
      </c>
      <c r="V6511" s="15">
        <v>0</v>
      </c>
      <c r="W6511" s="15">
        <f>SUM(W6512:W6516)</f>
        <v>0</v>
      </c>
      <c r="X6511" s="15">
        <f t="shared" si="1819"/>
        <v>0</v>
      </c>
      <c r="Y6511" s="15">
        <f t="shared" si="1819"/>
        <v>0</v>
      </c>
      <c r="Z6511" s="15">
        <f t="shared" si="1819"/>
        <v>0</v>
      </c>
      <c r="AA6511" s="15">
        <f t="shared" si="1819"/>
        <v>0</v>
      </c>
      <c r="AB6511" s="15">
        <f t="shared" si="1819"/>
        <v>0</v>
      </c>
      <c r="AC6511" s="15">
        <f t="shared" si="1819"/>
        <v>0</v>
      </c>
      <c r="AD6511" s="15">
        <f t="shared" si="1819"/>
        <v>0</v>
      </c>
      <c r="AE6511" s="15">
        <f t="shared" si="1819"/>
        <v>0</v>
      </c>
      <c r="AF6511" s="15">
        <f t="shared" si="1819"/>
        <v>0</v>
      </c>
      <c r="AG6511" s="15">
        <f t="shared" si="1819"/>
        <v>0</v>
      </c>
      <c r="AH6511" s="15">
        <v>0</v>
      </c>
      <c r="AI6511" s="15">
        <v>0</v>
      </c>
      <c r="AJ6511" s="15">
        <f>SUM(AJ6512:AJ6516)</f>
        <v>0</v>
      </c>
      <c r="AK6511" s="15">
        <f t="shared" si="1819"/>
        <v>0</v>
      </c>
      <c r="AL6511" s="15">
        <f t="shared" si="1819"/>
        <v>0</v>
      </c>
      <c r="AM6511" s="15">
        <f t="shared" si="1819"/>
        <v>0</v>
      </c>
      <c r="AN6511" s="15">
        <f t="shared" si="1819"/>
        <v>0</v>
      </c>
      <c r="AO6511" s="15">
        <f t="shared" si="1819"/>
        <v>0</v>
      </c>
      <c r="AP6511" s="15">
        <f t="shared" si="1819"/>
        <v>0</v>
      </c>
      <c r="AQ6511" s="15">
        <f t="shared" si="1819"/>
        <v>0</v>
      </c>
      <c r="AR6511" s="15">
        <f t="shared" si="1819"/>
        <v>0</v>
      </c>
      <c r="AS6511" s="15">
        <f t="shared" si="1819"/>
        <v>0</v>
      </c>
      <c r="AT6511" s="15">
        <f t="shared" si="1819"/>
        <v>0</v>
      </c>
      <c r="AU6511" s="15">
        <v>0</v>
      </c>
      <c r="AV6511" s="15">
        <v>0</v>
      </c>
      <c r="AW6511" s="15">
        <f t="shared" si="1817"/>
        <v>0</v>
      </c>
    </row>
    <row r="6512" spans="1:49" s="144" customFormat="1">
      <c r="A6512" s="44" t="s">
        <v>797</v>
      </c>
      <c r="B6512" s="45" t="s">
        <v>1031</v>
      </c>
      <c r="C6512" s="45" t="s">
        <v>815</v>
      </c>
      <c r="D6512" s="452" t="s">
        <v>3021</v>
      </c>
      <c r="E6512" s="140" t="s">
        <v>850</v>
      </c>
      <c r="F6512" s="141" t="s">
        <v>1842</v>
      </c>
      <c r="G6512" s="468" t="s">
        <v>3076</v>
      </c>
      <c r="H6512" s="50" t="s">
        <v>2334</v>
      </c>
      <c r="I6512" s="142" t="s">
        <v>1119</v>
      </c>
      <c r="J6512" s="15"/>
      <c r="K6512" s="15"/>
      <c r="L6512" s="15"/>
      <c r="M6512" s="15"/>
      <c r="N6512" s="15"/>
      <c r="O6512" s="15"/>
      <c r="P6512" s="15"/>
      <c r="Q6512" s="15"/>
      <c r="R6512" s="15"/>
      <c r="S6512" s="15"/>
      <c r="T6512" s="15"/>
      <c r="U6512" s="15">
        <v>0</v>
      </c>
      <c r="V6512" s="15">
        <v>0</v>
      </c>
      <c r="W6512" s="15"/>
      <c r="X6512" s="15"/>
      <c r="Y6512" s="15"/>
      <c r="Z6512" s="15"/>
      <c r="AA6512" s="15"/>
      <c r="AB6512" s="15"/>
      <c r="AC6512" s="15"/>
      <c r="AD6512" s="15"/>
      <c r="AE6512" s="15"/>
      <c r="AF6512" s="15"/>
      <c r="AG6512" s="15"/>
      <c r="AH6512" s="15">
        <v>0</v>
      </c>
      <c r="AI6512" s="15">
        <v>0</v>
      </c>
      <c r="AJ6512" s="15"/>
      <c r="AK6512" s="15"/>
      <c r="AL6512" s="15"/>
      <c r="AM6512" s="15"/>
      <c r="AN6512" s="15"/>
      <c r="AO6512" s="15"/>
      <c r="AP6512" s="15"/>
      <c r="AQ6512" s="15"/>
      <c r="AR6512" s="15"/>
      <c r="AS6512" s="15"/>
      <c r="AT6512" s="15"/>
      <c r="AU6512" s="15">
        <v>0</v>
      </c>
      <c r="AV6512" s="15">
        <v>0</v>
      </c>
      <c r="AW6512" s="15">
        <f t="shared" si="1817"/>
        <v>0</v>
      </c>
    </row>
    <row r="6513" spans="1:49" s="144" customFormat="1">
      <c r="A6513" s="44" t="s">
        <v>797</v>
      </c>
      <c r="B6513" s="45" t="s">
        <v>1031</v>
      </c>
      <c r="C6513" s="45" t="s">
        <v>815</v>
      </c>
      <c r="D6513" s="452" t="s">
        <v>3021</v>
      </c>
      <c r="E6513" s="140" t="s">
        <v>851</v>
      </c>
      <c r="F6513" s="141" t="s">
        <v>1843</v>
      </c>
      <c r="G6513" s="468" t="s">
        <v>3076</v>
      </c>
      <c r="H6513" s="50" t="s">
        <v>2334</v>
      </c>
      <c r="I6513" s="142" t="s">
        <v>1290</v>
      </c>
      <c r="J6513" s="15"/>
      <c r="K6513" s="15"/>
      <c r="L6513" s="15"/>
      <c r="M6513" s="15"/>
      <c r="N6513" s="15"/>
      <c r="O6513" s="15"/>
      <c r="P6513" s="15"/>
      <c r="Q6513" s="15"/>
      <c r="R6513" s="15"/>
      <c r="S6513" s="15"/>
      <c r="T6513" s="15"/>
      <c r="U6513" s="15">
        <v>0</v>
      </c>
      <c r="V6513" s="15">
        <v>0</v>
      </c>
      <c r="W6513" s="15"/>
      <c r="X6513" s="15"/>
      <c r="Y6513" s="15"/>
      <c r="Z6513" s="15"/>
      <c r="AA6513" s="15"/>
      <c r="AB6513" s="15"/>
      <c r="AC6513" s="15"/>
      <c r="AD6513" s="15"/>
      <c r="AE6513" s="15"/>
      <c r="AF6513" s="15"/>
      <c r="AG6513" s="15"/>
      <c r="AH6513" s="15">
        <v>0</v>
      </c>
      <c r="AI6513" s="15">
        <v>0</v>
      </c>
      <c r="AJ6513" s="15"/>
      <c r="AK6513" s="15"/>
      <c r="AL6513" s="15"/>
      <c r="AM6513" s="15"/>
      <c r="AN6513" s="15"/>
      <c r="AO6513" s="15"/>
      <c r="AP6513" s="15"/>
      <c r="AQ6513" s="15"/>
      <c r="AR6513" s="15"/>
      <c r="AS6513" s="15"/>
      <c r="AT6513" s="15"/>
      <c r="AU6513" s="15">
        <v>0</v>
      </c>
      <c r="AV6513" s="15">
        <v>0</v>
      </c>
      <c r="AW6513" s="15">
        <f t="shared" si="1817"/>
        <v>0</v>
      </c>
    </row>
    <row r="6514" spans="1:49" s="144" customFormat="1">
      <c r="A6514" s="44" t="s">
        <v>797</v>
      </c>
      <c r="B6514" s="45" t="s">
        <v>1031</v>
      </c>
      <c r="C6514" s="45" t="s">
        <v>815</v>
      </c>
      <c r="D6514" s="452" t="s">
        <v>3021</v>
      </c>
      <c r="E6514" s="140" t="s">
        <v>852</v>
      </c>
      <c r="F6514" s="141" t="s">
        <v>1844</v>
      </c>
      <c r="G6514" s="468" t="s">
        <v>3076</v>
      </c>
      <c r="H6514" s="50" t="s">
        <v>2334</v>
      </c>
      <c r="I6514" s="142" t="s">
        <v>1733</v>
      </c>
      <c r="J6514" s="15"/>
      <c r="K6514" s="15"/>
      <c r="L6514" s="15"/>
      <c r="M6514" s="15"/>
      <c r="N6514" s="15"/>
      <c r="O6514" s="15"/>
      <c r="P6514" s="15"/>
      <c r="Q6514" s="15"/>
      <c r="R6514" s="15"/>
      <c r="S6514" s="15"/>
      <c r="T6514" s="15"/>
      <c r="U6514" s="15">
        <v>0</v>
      </c>
      <c r="V6514" s="15">
        <v>0</v>
      </c>
      <c r="W6514" s="15"/>
      <c r="X6514" s="15"/>
      <c r="Y6514" s="15"/>
      <c r="Z6514" s="15"/>
      <c r="AA6514" s="15"/>
      <c r="AB6514" s="15"/>
      <c r="AC6514" s="15"/>
      <c r="AD6514" s="15"/>
      <c r="AE6514" s="15"/>
      <c r="AF6514" s="15"/>
      <c r="AG6514" s="15"/>
      <c r="AH6514" s="15">
        <v>0</v>
      </c>
      <c r="AI6514" s="15">
        <v>0</v>
      </c>
      <c r="AJ6514" s="15"/>
      <c r="AK6514" s="15"/>
      <c r="AL6514" s="15"/>
      <c r="AM6514" s="15"/>
      <c r="AN6514" s="15"/>
      <c r="AO6514" s="15"/>
      <c r="AP6514" s="15"/>
      <c r="AQ6514" s="15"/>
      <c r="AR6514" s="15"/>
      <c r="AS6514" s="15"/>
      <c r="AT6514" s="15"/>
      <c r="AU6514" s="15">
        <v>0</v>
      </c>
      <c r="AV6514" s="15">
        <v>0</v>
      </c>
      <c r="AW6514" s="15">
        <f t="shared" si="1817"/>
        <v>0</v>
      </c>
    </row>
    <row r="6515" spans="1:49" s="144" customFormat="1">
      <c r="A6515" s="44" t="s">
        <v>797</v>
      </c>
      <c r="B6515" s="45" t="s">
        <v>1031</v>
      </c>
      <c r="C6515" s="45" t="s">
        <v>815</v>
      </c>
      <c r="D6515" s="452" t="s">
        <v>3021</v>
      </c>
      <c r="E6515" s="140" t="s">
        <v>853</v>
      </c>
      <c r="F6515" s="141" t="s">
        <v>1845</v>
      </c>
      <c r="G6515" s="468" t="s">
        <v>3076</v>
      </c>
      <c r="H6515" s="50" t="s">
        <v>2334</v>
      </c>
      <c r="I6515" s="142" t="s">
        <v>1734</v>
      </c>
      <c r="J6515" s="15"/>
      <c r="K6515" s="15"/>
      <c r="L6515" s="15"/>
      <c r="M6515" s="15"/>
      <c r="N6515" s="15"/>
      <c r="O6515" s="15"/>
      <c r="P6515" s="15"/>
      <c r="Q6515" s="15"/>
      <c r="R6515" s="15"/>
      <c r="S6515" s="15"/>
      <c r="T6515" s="15"/>
      <c r="U6515" s="15">
        <v>0</v>
      </c>
      <c r="V6515" s="15">
        <v>0</v>
      </c>
      <c r="W6515" s="15"/>
      <c r="X6515" s="15"/>
      <c r="Y6515" s="15"/>
      <c r="Z6515" s="15"/>
      <c r="AA6515" s="15"/>
      <c r="AB6515" s="15"/>
      <c r="AC6515" s="15"/>
      <c r="AD6515" s="15"/>
      <c r="AE6515" s="15"/>
      <c r="AF6515" s="15"/>
      <c r="AG6515" s="15"/>
      <c r="AH6515" s="15">
        <v>0</v>
      </c>
      <c r="AI6515" s="15">
        <v>0</v>
      </c>
      <c r="AJ6515" s="15"/>
      <c r="AK6515" s="15"/>
      <c r="AL6515" s="15"/>
      <c r="AM6515" s="15"/>
      <c r="AN6515" s="15"/>
      <c r="AO6515" s="15"/>
      <c r="AP6515" s="15"/>
      <c r="AQ6515" s="15"/>
      <c r="AR6515" s="15"/>
      <c r="AS6515" s="15"/>
      <c r="AT6515" s="15"/>
      <c r="AU6515" s="15">
        <v>0</v>
      </c>
      <c r="AV6515" s="15">
        <v>0</v>
      </c>
      <c r="AW6515" s="15">
        <f t="shared" si="1817"/>
        <v>0</v>
      </c>
    </row>
    <row r="6516" spans="1:49" s="144" customFormat="1">
      <c r="A6516" s="44" t="s">
        <v>797</v>
      </c>
      <c r="B6516" s="45" t="s">
        <v>1031</v>
      </c>
      <c r="C6516" s="45" t="s">
        <v>815</v>
      </c>
      <c r="D6516" s="452" t="s">
        <v>3021</v>
      </c>
      <c r="E6516" s="140" t="s">
        <v>854</v>
      </c>
      <c r="F6516" s="141" t="s">
        <v>1846</v>
      </c>
      <c r="G6516" s="468" t="s">
        <v>3076</v>
      </c>
      <c r="H6516" s="50" t="s">
        <v>2334</v>
      </c>
      <c r="I6516" s="142" t="s">
        <v>1735</v>
      </c>
      <c r="J6516" s="15"/>
      <c r="K6516" s="15"/>
      <c r="L6516" s="15"/>
      <c r="M6516" s="15"/>
      <c r="N6516" s="15"/>
      <c r="O6516" s="15"/>
      <c r="P6516" s="15"/>
      <c r="Q6516" s="15"/>
      <c r="R6516" s="15"/>
      <c r="S6516" s="15"/>
      <c r="T6516" s="15"/>
      <c r="U6516" s="15">
        <v>0</v>
      </c>
      <c r="V6516" s="15">
        <v>0</v>
      </c>
      <c r="W6516" s="15"/>
      <c r="X6516" s="15"/>
      <c r="Y6516" s="15"/>
      <c r="Z6516" s="15"/>
      <c r="AA6516" s="15"/>
      <c r="AB6516" s="15"/>
      <c r="AC6516" s="15"/>
      <c r="AD6516" s="15"/>
      <c r="AE6516" s="15"/>
      <c r="AF6516" s="15"/>
      <c r="AG6516" s="15"/>
      <c r="AH6516" s="15">
        <v>0</v>
      </c>
      <c r="AI6516" s="15">
        <v>0</v>
      </c>
      <c r="AJ6516" s="15"/>
      <c r="AK6516" s="15"/>
      <c r="AL6516" s="15"/>
      <c r="AM6516" s="15"/>
      <c r="AN6516" s="15"/>
      <c r="AO6516" s="15"/>
      <c r="AP6516" s="15"/>
      <c r="AQ6516" s="15"/>
      <c r="AR6516" s="15"/>
      <c r="AS6516" s="15"/>
      <c r="AT6516" s="15"/>
      <c r="AU6516" s="15">
        <v>0</v>
      </c>
      <c r="AV6516" s="15">
        <v>0</v>
      </c>
      <c r="AW6516" s="15">
        <f t="shared" si="1817"/>
        <v>0</v>
      </c>
    </row>
    <row r="6517" spans="1:49">
      <c r="A6517" s="44" t="s">
        <v>797</v>
      </c>
      <c r="B6517" s="45" t="s">
        <v>1031</v>
      </c>
      <c r="C6517" s="45" t="s">
        <v>815</v>
      </c>
      <c r="D6517" s="452" t="s">
        <v>3021</v>
      </c>
      <c r="E6517" s="213" t="s">
        <v>773</v>
      </c>
      <c r="F6517" s="65"/>
      <c r="G6517" s="65"/>
      <c r="H6517" s="65"/>
      <c r="I6517" s="260" t="s">
        <v>1362</v>
      </c>
      <c r="J6517" s="9">
        <f>SUM(J6518)</f>
        <v>0</v>
      </c>
      <c r="K6517" s="9">
        <f t="shared" ref="K6517:AT6517" si="1820">SUM(K6518)</f>
        <v>0</v>
      </c>
      <c r="L6517" s="9">
        <f t="shared" si="1820"/>
        <v>0</v>
      </c>
      <c r="M6517" s="9">
        <f t="shared" si="1820"/>
        <v>0</v>
      </c>
      <c r="N6517" s="9">
        <f t="shared" si="1820"/>
        <v>0</v>
      </c>
      <c r="O6517" s="9">
        <f t="shared" si="1820"/>
        <v>0</v>
      </c>
      <c r="P6517" s="9">
        <f t="shared" si="1820"/>
        <v>0</v>
      </c>
      <c r="Q6517" s="9">
        <f t="shared" si="1820"/>
        <v>0</v>
      </c>
      <c r="R6517" s="9">
        <f t="shared" si="1820"/>
        <v>0</v>
      </c>
      <c r="S6517" s="9">
        <f t="shared" si="1820"/>
        <v>0</v>
      </c>
      <c r="T6517" s="9">
        <f t="shared" si="1820"/>
        <v>0</v>
      </c>
      <c r="U6517" s="9">
        <v>0</v>
      </c>
      <c r="V6517" s="9">
        <v>0</v>
      </c>
      <c r="W6517" s="9">
        <f>SUM(W6518)</f>
        <v>0</v>
      </c>
      <c r="X6517" s="9">
        <f t="shared" si="1820"/>
        <v>0</v>
      </c>
      <c r="Y6517" s="9">
        <f t="shared" si="1820"/>
        <v>0</v>
      </c>
      <c r="Z6517" s="9">
        <f t="shared" si="1820"/>
        <v>0</v>
      </c>
      <c r="AA6517" s="9">
        <f t="shared" si="1820"/>
        <v>0</v>
      </c>
      <c r="AB6517" s="9">
        <f t="shared" si="1820"/>
        <v>0</v>
      </c>
      <c r="AC6517" s="9">
        <f t="shared" si="1820"/>
        <v>0</v>
      </c>
      <c r="AD6517" s="9">
        <f t="shared" si="1820"/>
        <v>0</v>
      </c>
      <c r="AE6517" s="9">
        <f t="shared" si="1820"/>
        <v>0</v>
      </c>
      <c r="AF6517" s="9">
        <f t="shared" si="1820"/>
        <v>0</v>
      </c>
      <c r="AG6517" s="9">
        <f t="shared" si="1820"/>
        <v>0</v>
      </c>
      <c r="AH6517" s="9">
        <v>0</v>
      </c>
      <c r="AI6517" s="9">
        <v>0</v>
      </c>
      <c r="AJ6517" s="9">
        <f>SUM(AJ6518)</f>
        <v>0</v>
      </c>
      <c r="AK6517" s="9">
        <f t="shared" si="1820"/>
        <v>0</v>
      </c>
      <c r="AL6517" s="9">
        <f t="shared" si="1820"/>
        <v>0</v>
      </c>
      <c r="AM6517" s="9">
        <f t="shared" si="1820"/>
        <v>0</v>
      </c>
      <c r="AN6517" s="9">
        <f t="shared" si="1820"/>
        <v>0</v>
      </c>
      <c r="AO6517" s="9">
        <f t="shared" si="1820"/>
        <v>0</v>
      </c>
      <c r="AP6517" s="9">
        <f t="shared" si="1820"/>
        <v>0</v>
      </c>
      <c r="AQ6517" s="9">
        <f t="shared" si="1820"/>
        <v>0</v>
      </c>
      <c r="AR6517" s="9">
        <f t="shared" si="1820"/>
        <v>0</v>
      </c>
      <c r="AS6517" s="9">
        <f t="shared" si="1820"/>
        <v>0</v>
      </c>
      <c r="AT6517" s="9">
        <f t="shared" si="1820"/>
        <v>0</v>
      </c>
      <c r="AU6517" s="9">
        <v>0</v>
      </c>
      <c r="AV6517" s="9">
        <v>0</v>
      </c>
      <c r="AW6517" s="9">
        <f t="shared" si="1817"/>
        <v>0</v>
      </c>
    </row>
    <row r="6518" spans="1:49">
      <c r="A6518" s="44" t="s">
        <v>797</v>
      </c>
      <c r="B6518" s="45" t="s">
        <v>1031</v>
      </c>
      <c r="C6518" s="45" t="s">
        <v>815</v>
      </c>
      <c r="D6518" s="452" t="s">
        <v>3021</v>
      </c>
      <c r="E6518" s="367" t="s">
        <v>785</v>
      </c>
      <c r="F6518" s="50"/>
      <c r="G6518" s="468" t="s">
        <v>3076</v>
      </c>
      <c r="H6518" s="50" t="s">
        <v>2334</v>
      </c>
      <c r="I6518" s="42" t="s">
        <v>1363</v>
      </c>
      <c r="U6518" s="15">
        <v>0</v>
      </c>
      <c r="V6518" s="15">
        <v>0</v>
      </c>
      <c r="AH6518" s="15">
        <v>0</v>
      </c>
      <c r="AI6518" s="15">
        <v>0</v>
      </c>
      <c r="AU6518" s="15">
        <v>0</v>
      </c>
      <c r="AV6518" s="15">
        <v>0</v>
      </c>
      <c r="AW6518" s="15">
        <f t="shared" si="1817"/>
        <v>0</v>
      </c>
    </row>
    <row r="6519" spans="1:49">
      <c r="A6519" s="44" t="s">
        <v>797</v>
      </c>
      <c r="B6519" s="45" t="s">
        <v>1031</v>
      </c>
      <c r="C6519" s="45" t="s">
        <v>815</v>
      </c>
      <c r="D6519" s="452" t="s">
        <v>3021</v>
      </c>
      <c r="E6519" s="213" t="s">
        <v>1364</v>
      </c>
      <c r="F6519" s="65"/>
      <c r="G6519" s="65"/>
      <c r="H6519" s="65"/>
      <c r="I6519" s="260" t="s">
        <v>2104</v>
      </c>
      <c r="J6519" s="9">
        <f>SUM(J6520:J6529)</f>
        <v>88000</v>
      </c>
      <c r="K6519" s="9">
        <f t="shared" ref="K6519:AT6519" si="1821">SUM(K6520:K6529)</f>
        <v>0</v>
      </c>
      <c r="L6519" s="9">
        <f t="shared" si="1821"/>
        <v>0</v>
      </c>
      <c r="M6519" s="9">
        <f t="shared" si="1821"/>
        <v>2000</v>
      </c>
      <c r="N6519" s="9">
        <f t="shared" si="1821"/>
        <v>7175</v>
      </c>
      <c r="O6519" s="9">
        <f t="shared" si="1821"/>
        <v>4490</v>
      </c>
      <c r="P6519" s="9">
        <f t="shared" si="1821"/>
        <v>0</v>
      </c>
      <c r="Q6519" s="9">
        <f t="shared" si="1821"/>
        <v>0</v>
      </c>
      <c r="R6519" s="9">
        <f t="shared" si="1821"/>
        <v>3045</v>
      </c>
      <c r="S6519" s="9">
        <f t="shared" si="1821"/>
        <v>5750</v>
      </c>
      <c r="T6519" s="9">
        <f t="shared" si="1821"/>
        <v>3830</v>
      </c>
      <c r="U6519" s="9">
        <v>26290</v>
      </c>
      <c r="V6519" s="9">
        <v>61710</v>
      </c>
      <c r="W6519" s="9">
        <f>SUM(W6520:W6529)</f>
        <v>10000</v>
      </c>
      <c r="X6519" s="9">
        <f t="shared" si="1821"/>
        <v>0</v>
      </c>
      <c r="Y6519" s="9">
        <f t="shared" si="1821"/>
        <v>0</v>
      </c>
      <c r="Z6519" s="9">
        <f t="shared" si="1821"/>
        <v>0</v>
      </c>
      <c r="AA6519" s="9">
        <f t="shared" si="1821"/>
        <v>0</v>
      </c>
      <c r="AB6519" s="9">
        <f t="shared" si="1821"/>
        <v>0</v>
      </c>
      <c r="AC6519" s="9">
        <f t="shared" si="1821"/>
        <v>0</v>
      </c>
      <c r="AD6519" s="9">
        <f t="shared" si="1821"/>
        <v>0</v>
      </c>
      <c r="AE6519" s="9">
        <f t="shared" si="1821"/>
        <v>0</v>
      </c>
      <c r="AF6519" s="9">
        <f t="shared" si="1821"/>
        <v>0</v>
      </c>
      <c r="AG6519" s="9">
        <f t="shared" si="1821"/>
        <v>0</v>
      </c>
      <c r="AH6519" s="9">
        <v>0</v>
      </c>
      <c r="AI6519" s="9">
        <v>10000</v>
      </c>
      <c r="AJ6519" s="9">
        <f>SUM(AJ6520:AJ6529)</f>
        <v>0</v>
      </c>
      <c r="AK6519" s="9">
        <f t="shared" si="1821"/>
        <v>0</v>
      </c>
      <c r="AL6519" s="9">
        <f t="shared" si="1821"/>
        <v>0</v>
      </c>
      <c r="AM6519" s="9">
        <f t="shared" si="1821"/>
        <v>0</v>
      </c>
      <c r="AN6519" s="9">
        <f t="shared" si="1821"/>
        <v>0</v>
      </c>
      <c r="AO6519" s="9">
        <f t="shared" si="1821"/>
        <v>0</v>
      </c>
      <c r="AP6519" s="9">
        <f t="shared" si="1821"/>
        <v>0</v>
      </c>
      <c r="AQ6519" s="9">
        <f t="shared" si="1821"/>
        <v>0</v>
      </c>
      <c r="AR6519" s="9">
        <f t="shared" si="1821"/>
        <v>0</v>
      </c>
      <c r="AS6519" s="9">
        <f t="shared" si="1821"/>
        <v>0</v>
      </c>
      <c r="AT6519" s="9">
        <f t="shared" si="1821"/>
        <v>0</v>
      </c>
      <c r="AU6519" s="9">
        <v>0</v>
      </c>
      <c r="AV6519" s="9">
        <v>0</v>
      </c>
      <c r="AW6519" s="9">
        <f t="shared" si="1817"/>
        <v>26290</v>
      </c>
    </row>
    <row r="6520" spans="1:49">
      <c r="A6520" s="44" t="s">
        <v>797</v>
      </c>
      <c r="B6520" s="45" t="s">
        <v>1031</v>
      </c>
      <c r="C6520" s="45" t="s">
        <v>815</v>
      </c>
      <c r="D6520" s="452" t="s">
        <v>3021</v>
      </c>
      <c r="E6520" s="367" t="s">
        <v>786</v>
      </c>
      <c r="F6520" s="50"/>
      <c r="G6520" s="468" t="s">
        <v>3076</v>
      </c>
      <c r="H6520" s="50" t="s">
        <v>2334</v>
      </c>
      <c r="I6520" s="42" t="s">
        <v>2323</v>
      </c>
      <c r="J6520" s="15">
        <v>15000</v>
      </c>
      <c r="R6520" s="15">
        <v>3045</v>
      </c>
      <c r="T6520" s="15">
        <v>3830</v>
      </c>
      <c r="U6520" s="15">
        <v>6875</v>
      </c>
      <c r="V6520" s="15">
        <v>8125</v>
      </c>
      <c r="AH6520" s="15">
        <v>0</v>
      </c>
      <c r="AI6520" s="15">
        <v>0</v>
      </c>
      <c r="AU6520" s="15">
        <v>0</v>
      </c>
      <c r="AV6520" s="15">
        <v>0</v>
      </c>
      <c r="AW6520" s="15">
        <f t="shared" si="1817"/>
        <v>6875</v>
      </c>
    </row>
    <row r="6521" spans="1:49">
      <c r="A6521" s="44" t="s">
        <v>797</v>
      </c>
      <c r="B6521" s="45" t="s">
        <v>1031</v>
      </c>
      <c r="C6521" s="45" t="s">
        <v>815</v>
      </c>
      <c r="D6521" s="452" t="s">
        <v>3021</v>
      </c>
      <c r="E6521" s="367" t="s">
        <v>1528</v>
      </c>
      <c r="F6521" s="50"/>
      <c r="G6521" s="468" t="s">
        <v>3076</v>
      </c>
      <c r="H6521" s="50" t="s">
        <v>2334</v>
      </c>
      <c r="I6521" s="42" t="s">
        <v>989</v>
      </c>
      <c r="U6521" s="15">
        <v>0</v>
      </c>
      <c r="V6521" s="15">
        <v>0</v>
      </c>
      <c r="AH6521" s="15">
        <v>0</v>
      </c>
      <c r="AI6521" s="15">
        <v>0</v>
      </c>
      <c r="AU6521" s="15">
        <v>0</v>
      </c>
      <c r="AV6521" s="15">
        <v>0</v>
      </c>
      <c r="AW6521" s="15">
        <f t="shared" si="1817"/>
        <v>0</v>
      </c>
    </row>
    <row r="6522" spans="1:49">
      <c r="A6522" s="44" t="s">
        <v>797</v>
      </c>
      <c r="B6522" s="45" t="s">
        <v>1031</v>
      </c>
      <c r="C6522" s="45" t="s">
        <v>815</v>
      </c>
      <c r="D6522" s="452" t="s">
        <v>3021</v>
      </c>
      <c r="E6522" s="367" t="s">
        <v>1679</v>
      </c>
      <c r="F6522" s="50"/>
      <c r="G6522" s="468" t="s">
        <v>3076</v>
      </c>
      <c r="H6522" s="50" t="s">
        <v>2334</v>
      </c>
      <c r="I6522" s="42" t="s">
        <v>1048</v>
      </c>
      <c r="U6522" s="15">
        <v>0</v>
      </c>
      <c r="V6522" s="15">
        <v>0</v>
      </c>
      <c r="AH6522" s="15">
        <v>0</v>
      </c>
      <c r="AI6522" s="15">
        <v>0</v>
      </c>
      <c r="AU6522" s="15">
        <v>0</v>
      </c>
      <c r="AV6522" s="15">
        <v>0</v>
      </c>
      <c r="AW6522" s="15">
        <f t="shared" si="1817"/>
        <v>0</v>
      </c>
    </row>
    <row r="6523" spans="1:49">
      <c r="A6523" s="44" t="s">
        <v>797</v>
      </c>
      <c r="B6523" s="45" t="s">
        <v>1031</v>
      </c>
      <c r="C6523" s="45" t="s">
        <v>815</v>
      </c>
      <c r="D6523" s="452" t="s">
        <v>3021</v>
      </c>
      <c r="E6523" s="367" t="s">
        <v>787</v>
      </c>
      <c r="F6523" s="50"/>
      <c r="G6523" s="468" t="s">
        <v>3076</v>
      </c>
      <c r="H6523" s="50" t="s">
        <v>2334</v>
      </c>
      <c r="I6523" s="42" t="s">
        <v>2319</v>
      </c>
      <c r="J6523" s="15">
        <v>20000</v>
      </c>
      <c r="M6523" s="15">
        <v>2000</v>
      </c>
      <c r="O6523" s="15">
        <v>800</v>
      </c>
      <c r="U6523" s="15">
        <v>2800</v>
      </c>
      <c r="V6523" s="15">
        <v>17200</v>
      </c>
      <c r="AH6523" s="15">
        <v>0</v>
      </c>
      <c r="AI6523" s="15">
        <v>0</v>
      </c>
      <c r="AU6523" s="15">
        <v>0</v>
      </c>
      <c r="AV6523" s="15">
        <v>0</v>
      </c>
      <c r="AW6523" s="15">
        <f t="shared" si="1817"/>
        <v>2800</v>
      </c>
    </row>
    <row r="6524" spans="1:49">
      <c r="A6524" s="44" t="s">
        <v>797</v>
      </c>
      <c r="B6524" s="45" t="s">
        <v>1031</v>
      </c>
      <c r="C6524" s="45" t="s">
        <v>815</v>
      </c>
      <c r="D6524" s="452" t="s">
        <v>3021</v>
      </c>
      <c r="E6524" s="367" t="s">
        <v>1116</v>
      </c>
      <c r="F6524" s="50"/>
      <c r="G6524" s="468" t="s">
        <v>3076</v>
      </c>
      <c r="H6524" s="50" t="s">
        <v>2334</v>
      </c>
      <c r="I6524" s="42" t="s">
        <v>1487</v>
      </c>
      <c r="U6524" s="15">
        <v>0</v>
      </c>
      <c r="V6524" s="15">
        <v>0</v>
      </c>
      <c r="AH6524" s="15">
        <v>0</v>
      </c>
      <c r="AI6524" s="15">
        <v>0</v>
      </c>
      <c r="AU6524" s="15">
        <v>0</v>
      </c>
      <c r="AV6524" s="15">
        <v>0</v>
      </c>
      <c r="AW6524" s="15">
        <f t="shared" si="1817"/>
        <v>0</v>
      </c>
    </row>
    <row r="6525" spans="1:49">
      <c r="A6525" s="44" t="s">
        <v>797</v>
      </c>
      <c r="B6525" s="45" t="s">
        <v>1031</v>
      </c>
      <c r="C6525" s="45" t="s">
        <v>815</v>
      </c>
      <c r="D6525" s="452" t="s">
        <v>3021</v>
      </c>
      <c r="E6525" s="367" t="s">
        <v>1703</v>
      </c>
      <c r="F6525" s="50"/>
      <c r="G6525" s="468" t="s">
        <v>3076</v>
      </c>
      <c r="H6525" s="50" t="s">
        <v>2334</v>
      </c>
      <c r="I6525" s="42" t="s">
        <v>1047</v>
      </c>
      <c r="U6525" s="15">
        <v>0</v>
      </c>
      <c r="V6525" s="15">
        <v>0</v>
      </c>
      <c r="AH6525" s="15">
        <v>0</v>
      </c>
      <c r="AI6525" s="15">
        <v>0</v>
      </c>
      <c r="AU6525" s="15">
        <v>0</v>
      </c>
      <c r="AV6525" s="15">
        <v>0</v>
      </c>
      <c r="AW6525" s="15">
        <f t="shared" si="1817"/>
        <v>0</v>
      </c>
    </row>
    <row r="6526" spans="1:49">
      <c r="A6526" s="44" t="s">
        <v>797</v>
      </c>
      <c r="B6526" s="45" t="s">
        <v>1031</v>
      </c>
      <c r="C6526" s="45" t="s">
        <v>815</v>
      </c>
      <c r="D6526" s="452" t="s">
        <v>3021</v>
      </c>
      <c r="E6526" s="367" t="s">
        <v>826</v>
      </c>
      <c r="F6526" s="50"/>
      <c r="G6526" s="468" t="s">
        <v>3076</v>
      </c>
      <c r="H6526" s="50" t="s">
        <v>2334</v>
      </c>
      <c r="I6526" s="42" t="s">
        <v>2170</v>
      </c>
      <c r="J6526" s="15">
        <v>10000</v>
      </c>
      <c r="O6526" s="15">
        <v>2000</v>
      </c>
      <c r="U6526" s="15">
        <v>2000</v>
      </c>
      <c r="V6526" s="15">
        <v>8000</v>
      </c>
      <c r="AH6526" s="15">
        <v>0</v>
      </c>
      <c r="AI6526" s="15">
        <v>0</v>
      </c>
      <c r="AU6526" s="15">
        <v>0</v>
      </c>
      <c r="AV6526" s="15">
        <v>0</v>
      </c>
      <c r="AW6526" s="15">
        <f t="shared" si="1817"/>
        <v>2000</v>
      </c>
    </row>
    <row r="6527" spans="1:49">
      <c r="A6527" s="44" t="s">
        <v>797</v>
      </c>
      <c r="B6527" s="45" t="s">
        <v>1031</v>
      </c>
      <c r="C6527" s="45" t="s">
        <v>815</v>
      </c>
      <c r="D6527" s="452" t="s">
        <v>3021</v>
      </c>
      <c r="E6527" s="367" t="s">
        <v>1115</v>
      </c>
      <c r="F6527" s="50"/>
      <c r="G6527" s="468" t="s">
        <v>3076</v>
      </c>
      <c r="H6527" s="50" t="s">
        <v>2334</v>
      </c>
      <c r="I6527" s="42" t="s">
        <v>990</v>
      </c>
      <c r="J6527" s="15">
        <v>3000</v>
      </c>
      <c r="S6527" s="15">
        <v>2250</v>
      </c>
      <c r="U6527" s="15">
        <v>2250</v>
      </c>
      <c r="V6527" s="15">
        <v>750</v>
      </c>
      <c r="AH6527" s="15">
        <v>0</v>
      </c>
      <c r="AI6527" s="15">
        <v>0</v>
      </c>
      <c r="AU6527" s="15">
        <v>0</v>
      </c>
      <c r="AV6527" s="15">
        <v>0</v>
      </c>
      <c r="AW6527" s="15">
        <f t="shared" si="1817"/>
        <v>2250</v>
      </c>
    </row>
    <row r="6528" spans="1:49">
      <c r="A6528" s="44" t="s">
        <v>797</v>
      </c>
      <c r="B6528" s="45" t="s">
        <v>1031</v>
      </c>
      <c r="C6528" s="45" t="s">
        <v>815</v>
      </c>
      <c r="D6528" s="452" t="s">
        <v>3021</v>
      </c>
      <c r="E6528" s="367" t="s">
        <v>1677</v>
      </c>
      <c r="F6528" s="50"/>
      <c r="G6528" s="468" t="s">
        <v>3076</v>
      </c>
      <c r="H6528" s="50" t="s">
        <v>2334</v>
      </c>
      <c r="I6528" s="42" t="s">
        <v>2325</v>
      </c>
      <c r="J6528" s="15">
        <v>40000</v>
      </c>
      <c r="N6528" s="15">
        <v>7175</v>
      </c>
      <c r="O6528" s="15">
        <v>1690</v>
      </c>
      <c r="S6528" s="15">
        <v>3500</v>
      </c>
      <c r="U6528" s="15">
        <v>12365</v>
      </c>
      <c r="V6528" s="15">
        <v>27635</v>
      </c>
      <c r="W6528" s="15">
        <v>10000</v>
      </c>
      <c r="AH6528" s="15">
        <v>0</v>
      </c>
      <c r="AI6528" s="15">
        <v>10000</v>
      </c>
      <c r="AU6528" s="15">
        <v>0</v>
      </c>
      <c r="AV6528" s="15">
        <v>0</v>
      </c>
      <c r="AW6528" s="15">
        <f t="shared" si="1817"/>
        <v>12365</v>
      </c>
    </row>
    <row r="6529" spans="1:49">
      <c r="A6529" s="44" t="s">
        <v>797</v>
      </c>
      <c r="B6529" s="45" t="s">
        <v>1031</v>
      </c>
      <c r="C6529" s="45" t="s">
        <v>815</v>
      </c>
      <c r="D6529" s="452" t="s">
        <v>3021</v>
      </c>
      <c r="E6529" s="367" t="s">
        <v>1677</v>
      </c>
      <c r="F6529" s="50" t="s">
        <v>1847</v>
      </c>
      <c r="G6529" s="468" t="s">
        <v>3076</v>
      </c>
      <c r="H6529" s="50" t="s">
        <v>2334</v>
      </c>
      <c r="I6529" s="42" t="s">
        <v>25</v>
      </c>
      <c r="U6529" s="15">
        <v>0</v>
      </c>
      <c r="V6529" s="15">
        <v>0</v>
      </c>
      <c r="AH6529" s="15">
        <v>0</v>
      </c>
      <c r="AI6529" s="15">
        <v>0</v>
      </c>
      <c r="AU6529" s="15">
        <v>0</v>
      </c>
      <c r="AV6529" s="15">
        <v>0</v>
      </c>
      <c r="AW6529" s="15">
        <f t="shared" si="1817"/>
        <v>0</v>
      </c>
    </row>
    <row r="6530" spans="1:49" s="52" customFormat="1">
      <c r="A6530" s="41"/>
      <c r="B6530" s="346"/>
      <c r="C6530" s="346"/>
      <c r="D6530" s="369"/>
      <c r="E6530" s="213"/>
      <c r="F6530" s="65"/>
      <c r="G6530" s="65"/>
      <c r="H6530" s="65"/>
      <c r="I6530" s="49" t="s">
        <v>3</v>
      </c>
      <c r="J6530" s="6">
        <f>SUM(J6531)</f>
        <v>0</v>
      </c>
      <c r="K6530" s="6">
        <f t="shared" ref="K6530:AT6531" si="1822">SUM(K6531)</f>
        <v>0</v>
      </c>
      <c r="L6530" s="6">
        <f t="shared" si="1822"/>
        <v>0</v>
      </c>
      <c r="M6530" s="6">
        <f t="shared" si="1822"/>
        <v>0</v>
      </c>
      <c r="N6530" s="6">
        <f t="shared" si="1822"/>
        <v>0</v>
      </c>
      <c r="O6530" s="6">
        <f t="shared" si="1822"/>
        <v>0</v>
      </c>
      <c r="P6530" s="6">
        <f t="shared" si="1822"/>
        <v>0</v>
      </c>
      <c r="Q6530" s="6">
        <f t="shared" si="1822"/>
        <v>0</v>
      </c>
      <c r="R6530" s="6">
        <f t="shared" si="1822"/>
        <v>0</v>
      </c>
      <c r="S6530" s="6">
        <f t="shared" si="1822"/>
        <v>0</v>
      </c>
      <c r="T6530" s="6">
        <f t="shared" si="1822"/>
        <v>0</v>
      </c>
      <c r="U6530" s="6">
        <v>0</v>
      </c>
      <c r="V6530" s="6">
        <v>0</v>
      </c>
      <c r="W6530" s="6">
        <f>SUM(W6531)</f>
        <v>0</v>
      </c>
      <c r="X6530" s="6">
        <f t="shared" si="1822"/>
        <v>0</v>
      </c>
      <c r="Y6530" s="6">
        <f t="shared" si="1822"/>
        <v>0</v>
      </c>
      <c r="Z6530" s="6">
        <f t="shared" si="1822"/>
        <v>0</v>
      </c>
      <c r="AA6530" s="6">
        <f t="shared" si="1822"/>
        <v>0</v>
      </c>
      <c r="AB6530" s="6">
        <f t="shared" si="1822"/>
        <v>0</v>
      </c>
      <c r="AC6530" s="6">
        <f t="shared" si="1822"/>
        <v>0</v>
      </c>
      <c r="AD6530" s="6">
        <f t="shared" si="1822"/>
        <v>0</v>
      </c>
      <c r="AE6530" s="6">
        <f t="shared" si="1822"/>
        <v>0</v>
      </c>
      <c r="AF6530" s="6">
        <f t="shared" si="1822"/>
        <v>0</v>
      </c>
      <c r="AG6530" s="6">
        <f t="shared" si="1822"/>
        <v>0</v>
      </c>
      <c r="AH6530" s="6">
        <v>0</v>
      </c>
      <c r="AI6530" s="6">
        <v>0</v>
      </c>
      <c r="AJ6530" s="6">
        <f>SUM(AJ6531)</f>
        <v>0</v>
      </c>
      <c r="AK6530" s="6">
        <f t="shared" si="1822"/>
        <v>0</v>
      </c>
      <c r="AL6530" s="6">
        <f t="shared" si="1822"/>
        <v>0</v>
      </c>
      <c r="AM6530" s="6">
        <f t="shared" si="1822"/>
        <v>0</v>
      </c>
      <c r="AN6530" s="6">
        <f t="shared" si="1822"/>
        <v>0</v>
      </c>
      <c r="AO6530" s="6">
        <f t="shared" si="1822"/>
        <v>0</v>
      </c>
      <c r="AP6530" s="6">
        <f t="shared" si="1822"/>
        <v>0</v>
      </c>
      <c r="AQ6530" s="6">
        <f t="shared" si="1822"/>
        <v>0</v>
      </c>
      <c r="AR6530" s="6">
        <f t="shared" si="1822"/>
        <v>0</v>
      </c>
      <c r="AS6530" s="6">
        <f t="shared" si="1822"/>
        <v>0</v>
      </c>
      <c r="AT6530" s="6">
        <f t="shared" si="1822"/>
        <v>0</v>
      </c>
      <c r="AU6530" s="6">
        <v>0</v>
      </c>
      <c r="AV6530" s="6">
        <v>0</v>
      </c>
      <c r="AW6530" s="6">
        <f t="shared" si="1817"/>
        <v>0</v>
      </c>
    </row>
    <row r="6531" spans="1:49" s="52" customFormat="1">
      <c r="A6531" s="44" t="s">
        <v>797</v>
      </c>
      <c r="B6531" s="45" t="s">
        <v>1031</v>
      </c>
      <c r="C6531" s="45" t="s">
        <v>815</v>
      </c>
      <c r="D6531" s="452" t="s">
        <v>3021</v>
      </c>
      <c r="E6531" s="213" t="s">
        <v>833</v>
      </c>
      <c r="F6531" s="65"/>
      <c r="G6531" s="65"/>
      <c r="H6531" s="65"/>
      <c r="I6531" s="53" t="s">
        <v>1</v>
      </c>
      <c r="J6531" s="200">
        <f>SUM(J6532)</f>
        <v>0</v>
      </c>
      <c r="K6531" s="200">
        <f t="shared" si="1822"/>
        <v>0</v>
      </c>
      <c r="L6531" s="200">
        <f t="shared" si="1822"/>
        <v>0</v>
      </c>
      <c r="M6531" s="200">
        <f t="shared" si="1822"/>
        <v>0</v>
      </c>
      <c r="N6531" s="200">
        <f t="shared" si="1822"/>
        <v>0</v>
      </c>
      <c r="O6531" s="200">
        <f t="shared" si="1822"/>
        <v>0</v>
      </c>
      <c r="P6531" s="200">
        <f t="shared" si="1822"/>
        <v>0</v>
      </c>
      <c r="Q6531" s="200">
        <f t="shared" si="1822"/>
        <v>0</v>
      </c>
      <c r="R6531" s="200">
        <f t="shared" si="1822"/>
        <v>0</v>
      </c>
      <c r="S6531" s="200">
        <f t="shared" si="1822"/>
        <v>0</v>
      </c>
      <c r="T6531" s="200">
        <f t="shared" si="1822"/>
        <v>0</v>
      </c>
      <c r="U6531" s="200">
        <v>0</v>
      </c>
      <c r="V6531" s="200">
        <v>0</v>
      </c>
      <c r="W6531" s="200">
        <f>SUM(W6532)</f>
        <v>0</v>
      </c>
      <c r="X6531" s="200">
        <f t="shared" si="1822"/>
        <v>0</v>
      </c>
      <c r="Y6531" s="200">
        <f t="shared" si="1822"/>
        <v>0</v>
      </c>
      <c r="Z6531" s="200">
        <f t="shared" si="1822"/>
        <v>0</v>
      </c>
      <c r="AA6531" s="200">
        <f t="shared" si="1822"/>
        <v>0</v>
      </c>
      <c r="AB6531" s="200">
        <f t="shared" si="1822"/>
        <v>0</v>
      </c>
      <c r="AC6531" s="200">
        <f t="shared" si="1822"/>
        <v>0</v>
      </c>
      <c r="AD6531" s="200">
        <f t="shared" si="1822"/>
        <v>0</v>
      </c>
      <c r="AE6531" s="200">
        <f t="shared" si="1822"/>
        <v>0</v>
      </c>
      <c r="AF6531" s="200">
        <f t="shared" si="1822"/>
        <v>0</v>
      </c>
      <c r="AG6531" s="200">
        <f t="shared" si="1822"/>
        <v>0</v>
      </c>
      <c r="AH6531" s="200">
        <v>0</v>
      </c>
      <c r="AI6531" s="200">
        <v>0</v>
      </c>
      <c r="AJ6531" s="200">
        <f>SUM(AJ6532)</f>
        <v>0</v>
      </c>
      <c r="AK6531" s="200">
        <f t="shared" si="1822"/>
        <v>0</v>
      </c>
      <c r="AL6531" s="200">
        <f t="shared" si="1822"/>
        <v>0</v>
      </c>
      <c r="AM6531" s="200">
        <f t="shared" si="1822"/>
        <v>0</v>
      </c>
      <c r="AN6531" s="200">
        <f t="shared" si="1822"/>
        <v>0</v>
      </c>
      <c r="AO6531" s="200">
        <f t="shared" si="1822"/>
        <v>0</v>
      </c>
      <c r="AP6531" s="200">
        <f t="shared" si="1822"/>
        <v>0</v>
      </c>
      <c r="AQ6531" s="200">
        <f t="shared" si="1822"/>
        <v>0</v>
      </c>
      <c r="AR6531" s="200">
        <f t="shared" si="1822"/>
        <v>0</v>
      </c>
      <c r="AS6531" s="200">
        <f t="shared" si="1822"/>
        <v>0</v>
      </c>
      <c r="AT6531" s="200">
        <f t="shared" si="1822"/>
        <v>0</v>
      </c>
      <c r="AU6531" s="200">
        <v>0</v>
      </c>
      <c r="AV6531" s="200">
        <v>0</v>
      </c>
      <c r="AW6531" s="200">
        <f t="shared" si="1817"/>
        <v>0</v>
      </c>
    </row>
    <row r="6532" spans="1:49" s="59" customFormat="1">
      <c r="A6532" s="44" t="s">
        <v>797</v>
      </c>
      <c r="B6532" s="45" t="s">
        <v>1031</v>
      </c>
      <c r="C6532" s="45" t="s">
        <v>815</v>
      </c>
      <c r="D6532" s="452" t="s">
        <v>3021</v>
      </c>
      <c r="E6532" s="57" t="s">
        <v>1517</v>
      </c>
      <c r="F6532" s="58"/>
      <c r="G6532" s="468" t="s">
        <v>3076</v>
      </c>
      <c r="H6532" s="50" t="s">
        <v>2334</v>
      </c>
      <c r="I6532" s="188" t="s">
        <v>2584</v>
      </c>
      <c r="J6532" s="13"/>
      <c r="K6532" s="13"/>
      <c r="L6532" s="13"/>
      <c r="M6532" s="13"/>
      <c r="N6532" s="13"/>
      <c r="O6532" s="13"/>
      <c r="P6532" s="13"/>
      <c r="Q6532" s="13"/>
      <c r="R6532" s="13"/>
      <c r="S6532" s="13"/>
      <c r="T6532" s="13"/>
      <c r="U6532" s="13">
        <v>0</v>
      </c>
      <c r="V6532" s="13">
        <v>0</v>
      </c>
      <c r="W6532" s="13"/>
      <c r="X6532" s="13"/>
      <c r="Y6532" s="13"/>
      <c r="Z6532" s="13"/>
      <c r="AA6532" s="13"/>
      <c r="AB6532" s="13"/>
      <c r="AC6532" s="13"/>
      <c r="AD6532" s="13"/>
      <c r="AE6532" s="13"/>
      <c r="AF6532" s="13"/>
      <c r="AG6532" s="13"/>
      <c r="AH6532" s="13">
        <v>0</v>
      </c>
      <c r="AI6532" s="13">
        <v>0</v>
      </c>
      <c r="AJ6532" s="13"/>
      <c r="AK6532" s="13"/>
      <c r="AL6532" s="13"/>
      <c r="AM6532" s="13"/>
      <c r="AN6532" s="13"/>
      <c r="AO6532" s="13"/>
      <c r="AP6532" s="13"/>
      <c r="AQ6532" s="13"/>
      <c r="AR6532" s="13"/>
      <c r="AS6532" s="13"/>
      <c r="AT6532" s="13"/>
      <c r="AU6532" s="13">
        <v>0</v>
      </c>
      <c r="AV6532" s="13">
        <v>0</v>
      </c>
      <c r="AW6532" s="13">
        <f t="shared" si="1817"/>
        <v>0</v>
      </c>
    </row>
    <row r="6533" spans="1:49">
      <c r="A6533" s="68" t="s">
        <v>2050</v>
      </c>
      <c r="B6533" s="69"/>
      <c r="C6533" s="69"/>
      <c r="D6533" s="455"/>
      <c r="E6533" s="531"/>
      <c r="F6533" s="50"/>
      <c r="G6533" s="50"/>
      <c r="H6533" s="50"/>
      <c r="I6533" s="49" t="s">
        <v>1157</v>
      </c>
      <c r="J6533" s="12">
        <f>SUM(J6534)</f>
        <v>7000</v>
      </c>
      <c r="K6533" s="12">
        <f t="shared" ref="K6533:AT6534" si="1823">SUM(K6534)</f>
        <v>0</v>
      </c>
      <c r="L6533" s="12">
        <f t="shared" si="1823"/>
        <v>0</v>
      </c>
      <c r="M6533" s="12">
        <f t="shared" si="1823"/>
        <v>440</v>
      </c>
      <c r="N6533" s="12">
        <f t="shared" si="1823"/>
        <v>290</v>
      </c>
      <c r="O6533" s="12">
        <f t="shared" si="1823"/>
        <v>2270</v>
      </c>
      <c r="P6533" s="12">
        <f t="shared" si="1823"/>
        <v>0</v>
      </c>
      <c r="Q6533" s="12">
        <f t="shared" si="1823"/>
        <v>730</v>
      </c>
      <c r="R6533" s="12">
        <f t="shared" si="1823"/>
        <v>0</v>
      </c>
      <c r="S6533" s="12">
        <f t="shared" si="1823"/>
        <v>0</v>
      </c>
      <c r="T6533" s="12">
        <f t="shared" si="1823"/>
        <v>2600</v>
      </c>
      <c r="U6533" s="12">
        <v>6330</v>
      </c>
      <c r="V6533" s="12">
        <v>670</v>
      </c>
      <c r="W6533" s="12">
        <f>SUM(W6534)</f>
        <v>5000</v>
      </c>
      <c r="X6533" s="12">
        <f t="shared" si="1823"/>
        <v>0</v>
      </c>
      <c r="Y6533" s="12">
        <f t="shared" si="1823"/>
        <v>0</v>
      </c>
      <c r="Z6533" s="12">
        <f t="shared" si="1823"/>
        <v>0</v>
      </c>
      <c r="AA6533" s="12">
        <f t="shared" si="1823"/>
        <v>0</v>
      </c>
      <c r="AB6533" s="12">
        <f t="shared" si="1823"/>
        <v>0</v>
      </c>
      <c r="AC6533" s="12">
        <f t="shared" si="1823"/>
        <v>0</v>
      </c>
      <c r="AD6533" s="12">
        <f t="shared" si="1823"/>
        <v>0</v>
      </c>
      <c r="AE6533" s="12">
        <f t="shared" si="1823"/>
        <v>0</v>
      </c>
      <c r="AF6533" s="12">
        <f t="shared" si="1823"/>
        <v>0</v>
      </c>
      <c r="AG6533" s="12">
        <f t="shared" si="1823"/>
        <v>0</v>
      </c>
      <c r="AH6533" s="12">
        <v>0</v>
      </c>
      <c r="AI6533" s="12">
        <v>5000</v>
      </c>
      <c r="AJ6533" s="12">
        <f>SUM(AJ6534)</f>
        <v>0</v>
      </c>
      <c r="AK6533" s="12">
        <f t="shared" si="1823"/>
        <v>0</v>
      </c>
      <c r="AL6533" s="12">
        <f t="shared" si="1823"/>
        <v>0</v>
      </c>
      <c r="AM6533" s="12">
        <f t="shared" si="1823"/>
        <v>0</v>
      </c>
      <c r="AN6533" s="12">
        <f t="shared" si="1823"/>
        <v>0</v>
      </c>
      <c r="AO6533" s="12">
        <f t="shared" si="1823"/>
        <v>0</v>
      </c>
      <c r="AP6533" s="12">
        <f t="shared" si="1823"/>
        <v>0</v>
      </c>
      <c r="AQ6533" s="12">
        <f t="shared" si="1823"/>
        <v>0</v>
      </c>
      <c r="AR6533" s="12">
        <f t="shared" si="1823"/>
        <v>0</v>
      </c>
      <c r="AS6533" s="12">
        <f t="shared" si="1823"/>
        <v>0</v>
      </c>
      <c r="AT6533" s="12">
        <f t="shared" si="1823"/>
        <v>0</v>
      </c>
      <c r="AU6533" s="12">
        <v>0</v>
      </c>
      <c r="AV6533" s="12">
        <v>0</v>
      </c>
      <c r="AW6533" s="12">
        <f t="shared" si="1817"/>
        <v>6330</v>
      </c>
    </row>
    <row r="6534" spans="1:49">
      <c r="A6534" s="44" t="s">
        <v>797</v>
      </c>
      <c r="B6534" s="45" t="s">
        <v>1031</v>
      </c>
      <c r="C6534" s="45" t="s">
        <v>815</v>
      </c>
      <c r="D6534" s="452" t="s">
        <v>3021</v>
      </c>
      <c r="E6534" s="213" t="s">
        <v>1402</v>
      </c>
      <c r="F6534" s="65"/>
      <c r="G6534" s="65"/>
      <c r="H6534" s="65"/>
      <c r="I6534" s="260" t="s">
        <v>1158</v>
      </c>
      <c r="J6534" s="9">
        <f>SUM(J6535)</f>
        <v>7000</v>
      </c>
      <c r="K6534" s="9">
        <f t="shared" si="1823"/>
        <v>0</v>
      </c>
      <c r="L6534" s="9">
        <f t="shared" si="1823"/>
        <v>0</v>
      </c>
      <c r="M6534" s="9">
        <f t="shared" si="1823"/>
        <v>440</v>
      </c>
      <c r="N6534" s="9">
        <f t="shared" si="1823"/>
        <v>290</v>
      </c>
      <c r="O6534" s="9">
        <f t="shared" si="1823"/>
        <v>2270</v>
      </c>
      <c r="P6534" s="9">
        <f t="shared" si="1823"/>
        <v>0</v>
      </c>
      <c r="Q6534" s="9">
        <f t="shared" si="1823"/>
        <v>730</v>
      </c>
      <c r="R6534" s="9">
        <f t="shared" si="1823"/>
        <v>0</v>
      </c>
      <c r="S6534" s="9">
        <f t="shared" si="1823"/>
        <v>0</v>
      </c>
      <c r="T6534" s="9">
        <f t="shared" si="1823"/>
        <v>2600</v>
      </c>
      <c r="U6534" s="9">
        <v>6330</v>
      </c>
      <c r="V6534" s="9">
        <v>670</v>
      </c>
      <c r="W6534" s="9">
        <f>SUM(W6535)</f>
        <v>5000</v>
      </c>
      <c r="X6534" s="9">
        <f t="shared" si="1823"/>
        <v>0</v>
      </c>
      <c r="Y6534" s="9">
        <f t="shared" si="1823"/>
        <v>0</v>
      </c>
      <c r="Z6534" s="9">
        <f t="shared" si="1823"/>
        <v>0</v>
      </c>
      <c r="AA6534" s="9">
        <f t="shared" si="1823"/>
        <v>0</v>
      </c>
      <c r="AB6534" s="9">
        <f t="shared" si="1823"/>
        <v>0</v>
      </c>
      <c r="AC6534" s="9">
        <f t="shared" si="1823"/>
        <v>0</v>
      </c>
      <c r="AD6534" s="9">
        <f t="shared" si="1823"/>
        <v>0</v>
      </c>
      <c r="AE6534" s="9">
        <f t="shared" si="1823"/>
        <v>0</v>
      </c>
      <c r="AF6534" s="9">
        <f t="shared" si="1823"/>
        <v>0</v>
      </c>
      <c r="AG6534" s="9">
        <f t="shared" si="1823"/>
        <v>0</v>
      </c>
      <c r="AH6534" s="9">
        <v>0</v>
      </c>
      <c r="AI6534" s="9">
        <v>5000</v>
      </c>
      <c r="AJ6534" s="9">
        <f>SUM(AJ6535)</f>
        <v>0</v>
      </c>
      <c r="AK6534" s="9">
        <f t="shared" si="1823"/>
        <v>0</v>
      </c>
      <c r="AL6534" s="9">
        <f t="shared" si="1823"/>
        <v>0</v>
      </c>
      <c r="AM6534" s="9">
        <f t="shared" si="1823"/>
        <v>0</v>
      </c>
      <c r="AN6534" s="9">
        <f t="shared" si="1823"/>
        <v>0</v>
      </c>
      <c r="AO6534" s="9">
        <f t="shared" si="1823"/>
        <v>0</v>
      </c>
      <c r="AP6534" s="9">
        <f t="shared" si="1823"/>
        <v>0</v>
      </c>
      <c r="AQ6534" s="9">
        <f t="shared" si="1823"/>
        <v>0</v>
      </c>
      <c r="AR6534" s="9">
        <f t="shared" si="1823"/>
        <v>0</v>
      </c>
      <c r="AS6534" s="9">
        <f t="shared" si="1823"/>
        <v>0</v>
      </c>
      <c r="AT6534" s="9">
        <f t="shared" si="1823"/>
        <v>0</v>
      </c>
      <c r="AU6534" s="9">
        <v>0</v>
      </c>
      <c r="AV6534" s="9">
        <v>0</v>
      </c>
      <c r="AW6534" s="9">
        <f t="shared" si="1817"/>
        <v>6330</v>
      </c>
    </row>
    <row r="6535" spans="1:49">
      <c r="A6535" s="44" t="s">
        <v>797</v>
      </c>
      <c r="B6535" s="45" t="s">
        <v>1031</v>
      </c>
      <c r="C6535" s="45" t="s">
        <v>815</v>
      </c>
      <c r="D6535" s="452" t="s">
        <v>3021</v>
      </c>
      <c r="E6535" s="367" t="s">
        <v>1409</v>
      </c>
      <c r="F6535" s="50"/>
      <c r="G6535" s="468" t="s">
        <v>3076</v>
      </c>
      <c r="H6535" s="50" t="s">
        <v>2334</v>
      </c>
      <c r="I6535" s="42" t="s">
        <v>1518</v>
      </c>
      <c r="J6535" s="15">
        <v>7000</v>
      </c>
      <c r="M6535" s="15">
        <v>440</v>
      </c>
      <c r="N6535" s="15">
        <v>290</v>
      </c>
      <c r="O6535" s="15">
        <v>2270</v>
      </c>
      <c r="Q6535" s="15">
        <v>730</v>
      </c>
      <c r="T6535" s="15">
        <v>2600</v>
      </c>
      <c r="U6535" s="15">
        <v>6330</v>
      </c>
      <c r="V6535" s="15">
        <v>670</v>
      </c>
      <c r="W6535" s="15">
        <v>5000</v>
      </c>
      <c r="AH6535" s="15">
        <v>0</v>
      </c>
      <c r="AI6535" s="15">
        <v>5000</v>
      </c>
      <c r="AU6535" s="15">
        <v>0</v>
      </c>
      <c r="AV6535" s="15">
        <v>0</v>
      </c>
      <c r="AW6535" s="15">
        <f t="shared" si="1817"/>
        <v>6330</v>
      </c>
    </row>
    <row r="6536" spans="1:49">
      <c r="A6536" s="44"/>
      <c r="B6536" s="45"/>
      <c r="C6536" s="45"/>
      <c r="D6536" s="45"/>
      <c r="E6536" s="367"/>
      <c r="F6536" s="50"/>
      <c r="G6536" s="50"/>
      <c r="H6536" s="50"/>
      <c r="I6536" s="42"/>
      <c r="U6536" s="15">
        <v>0</v>
      </c>
      <c r="V6536" s="15">
        <v>0</v>
      </c>
      <c r="AH6536" s="15">
        <v>0</v>
      </c>
      <c r="AI6536" s="15">
        <v>0</v>
      </c>
      <c r="AU6536" s="15">
        <v>0</v>
      </c>
      <c r="AV6536" s="15">
        <v>0</v>
      </c>
      <c r="AW6536" s="15">
        <f t="shared" si="1817"/>
        <v>0</v>
      </c>
    </row>
    <row r="6537" spans="1:49">
      <c r="A6537" s="48"/>
      <c r="B6537" s="42"/>
      <c r="C6537" s="42"/>
      <c r="D6537" s="42"/>
      <c r="E6537" s="531"/>
      <c r="F6537" s="50"/>
      <c r="G6537" s="50"/>
      <c r="H6537" s="50"/>
      <c r="I6537" s="49" t="s">
        <v>1631</v>
      </c>
      <c r="J6537" s="12">
        <f>SUM(J6508,J6533,J6530)</f>
        <v>95000</v>
      </c>
      <c r="K6537" s="12">
        <f t="shared" ref="K6537:AT6537" si="1824">SUM(K6508,K6533,K6530)</f>
        <v>0</v>
      </c>
      <c r="L6537" s="12">
        <f t="shared" si="1824"/>
        <v>0</v>
      </c>
      <c r="M6537" s="12">
        <f t="shared" si="1824"/>
        <v>2440</v>
      </c>
      <c r="N6537" s="12">
        <f t="shared" si="1824"/>
        <v>7465</v>
      </c>
      <c r="O6537" s="12">
        <f t="shared" si="1824"/>
        <v>6760</v>
      </c>
      <c r="P6537" s="12">
        <f t="shared" si="1824"/>
        <v>0</v>
      </c>
      <c r="Q6537" s="12">
        <f t="shared" si="1824"/>
        <v>730</v>
      </c>
      <c r="R6537" s="12">
        <f t="shared" si="1824"/>
        <v>3045</v>
      </c>
      <c r="S6537" s="12">
        <f t="shared" si="1824"/>
        <v>5750</v>
      </c>
      <c r="T6537" s="12">
        <f t="shared" si="1824"/>
        <v>6430</v>
      </c>
      <c r="U6537" s="12">
        <v>32620</v>
      </c>
      <c r="V6537" s="12">
        <v>62380</v>
      </c>
      <c r="W6537" s="12">
        <f>SUM(W6508,W6533,W6530)</f>
        <v>15000</v>
      </c>
      <c r="X6537" s="12">
        <f t="shared" si="1824"/>
        <v>0</v>
      </c>
      <c r="Y6537" s="12">
        <f t="shared" si="1824"/>
        <v>0</v>
      </c>
      <c r="Z6537" s="12">
        <f t="shared" si="1824"/>
        <v>0</v>
      </c>
      <c r="AA6537" s="12">
        <f t="shared" si="1824"/>
        <v>0</v>
      </c>
      <c r="AB6537" s="12">
        <f t="shared" si="1824"/>
        <v>0</v>
      </c>
      <c r="AC6537" s="12">
        <f t="shared" si="1824"/>
        <v>0</v>
      </c>
      <c r="AD6537" s="12">
        <f t="shared" si="1824"/>
        <v>0</v>
      </c>
      <c r="AE6537" s="12">
        <f t="shared" si="1824"/>
        <v>0</v>
      </c>
      <c r="AF6537" s="12">
        <f t="shared" si="1824"/>
        <v>0</v>
      </c>
      <c r="AG6537" s="12">
        <f t="shared" si="1824"/>
        <v>0</v>
      </c>
      <c r="AH6537" s="12">
        <v>0</v>
      </c>
      <c r="AI6537" s="12">
        <v>15000</v>
      </c>
      <c r="AJ6537" s="12">
        <f>SUM(AJ6508,AJ6533,AJ6530)</f>
        <v>0</v>
      </c>
      <c r="AK6537" s="12">
        <f t="shared" si="1824"/>
        <v>0</v>
      </c>
      <c r="AL6537" s="12">
        <f t="shared" si="1824"/>
        <v>0</v>
      </c>
      <c r="AM6537" s="12">
        <f t="shared" si="1824"/>
        <v>0</v>
      </c>
      <c r="AN6537" s="12">
        <f t="shared" si="1824"/>
        <v>0</v>
      </c>
      <c r="AO6537" s="12">
        <f t="shared" si="1824"/>
        <v>0</v>
      </c>
      <c r="AP6537" s="12">
        <f t="shared" si="1824"/>
        <v>0</v>
      </c>
      <c r="AQ6537" s="12">
        <f t="shared" si="1824"/>
        <v>0</v>
      </c>
      <c r="AR6537" s="12">
        <f t="shared" si="1824"/>
        <v>0</v>
      </c>
      <c r="AS6537" s="12">
        <f t="shared" si="1824"/>
        <v>0</v>
      </c>
      <c r="AT6537" s="12">
        <f t="shared" si="1824"/>
        <v>0</v>
      </c>
      <c r="AU6537" s="12">
        <v>0</v>
      </c>
      <c r="AV6537" s="12">
        <v>0</v>
      </c>
      <c r="AW6537" s="12">
        <f t="shared" si="1817"/>
        <v>32620</v>
      </c>
    </row>
    <row r="6538" spans="1:49">
      <c r="A6538" s="48"/>
      <c r="B6538" s="42"/>
      <c r="C6538" s="42"/>
      <c r="D6538" s="42"/>
      <c r="E6538" s="531"/>
      <c r="F6538" s="50"/>
      <c r="G6538" s="50"/>
      <c r="H6538" s="50"/>
      <c r="I6538" s="53"/>
    </row>
    <row r="6539" spans="1:49">
      <c r="A6539" s="48"/>
      <c r="B6539" s="42"/>
      <c r="C6539" s="42"/>
      <c r="D6539" s="42"/>
      <c r="E6539" s="531"/>
      <c r="F6539" s="50"/>
      <c r="G6539" s="50"/>
      <c r="H6539" s="50"/>
      <c r="I6539" s="146" t="s">
        <v>970</v>
      </c>
      <c r="J6539" s="29"/>
      <c r="K6539" s="29"/>
      <c r="L6539" s="29"/>
      <c r="M6539" s="29"/>
      <c r="N6539" s="29"/>
      <c r="O6539" s="29"/>
      <c r="P6539" s="29"/>
      <c r="Q6539" s="29"/>
      <c r="R6539" s="29"/>
      <c r="S6539" s="29"/>
      <c r="T6539" s="29"/>
      <c r="U6539" s="29"/>
      <c r="V6539" s="29"/>
      <c r="W6539" s="29"/>
      <c r="X6539" s="29"/>
      <c r="Y6539" s="29"/>
      <c r="Z6539" s="29"/>
      <c r="AA6539" s="29"/>
      <c r="AB6539" s="29"/>
      <c r="AC6539" s="29"/>
      <c r="AD6539" s="29"/>
      <c r="AE6539" s="29"/>
      <c r="AF6539" s="29"/>
      <c r="AG6539" s="29"/>
      <c r="AH6539" s="29"/>
      <c r="AI6539" s="29"/>
      <c r="AJ6539" s="29"/>
      <c r="AK6539" s="29"/>
      <c r="AL6539" s="29"/>
      <c r="AM6539" s="29"/>
      <c r="AN6539" s="29"/>
      <c r="AO6539" s="29"/>
      <c r="AP6539" s="29"/>
      <c r="AQ6539" s="29"/>
      <c r="AR6539" s="29"/>
      <c r="AS6539" s="29"/>
      <c r="AT6539" s="29"/>
      <c r="AU6539" s="29"/>
      <c r="AV6539" s="29"/>
      <c r="AW6539" s="29"/>
    </row>
    <row r="6540" spans="1:49" ht="13.5" thickBot="1">
      <c r="A6540" s="48"/>
      <c r="B6540" s="42"/>
      <c r="C6540" s="42"/>
      <c r="D6540" s="42"/>
      <c r="E6540" s="531"/>
      <c r="F6540" s="50"/>
      <c r="G6540" s="50"/>
      <c r="H6540" s="50"/>
      <c r="I6540" s="146"/>
      <c r="J6540" s="29"/>
      <c r="K6540" s="29"/>
      <c r="L6540" s="29"/>
      <c r="M6540" s="29"/>
      <c r="N6540" s="29"/>
      <c r="O6540" s="29"/>
      <c r="P6540" s="29"/>
      <c r="Q6540" s="29"/>
      <c r="R6540" s="29"/>
      <c r="S6540" s="29"/>
      <c r="T6540" s="29"/>
      <c r="U6540" s="29"/>
      <c r="V6540" s="29"/>
      <c r="W6540" s="29"/>
      <c r="X6540" s="29"/>
      <c r="Y6540" s="29"/>
      <c r="Z6540" s="29"/>
      <c r="AA6540" s="29"/>
      <c r="AB6540" s="29"/>
      <c r="AC6540" s="29"/>
      <c r="AD6540" s="29"/>
      <c r="AE6540" s="29"/>
      <c r="AF6540" s="29"/>
      <c r="AG6540" s="29"/>
      <c r="AH6540" s="29"/>
      <c r="AI6540" s="29"/>
      <c r="AJ6540" s="29"/>
      <c r="AK6540" s="29"/>
      <c r="AL6540" s="29"/>
      <c r="AM6540" s="29"/>
      <c r="AN6540" s="29"/>
      <c r="AO6540" s="29"/>
      <c r="AP6540" s="29"/>
      <c r="AQ6540" s="29"/>
      <c r="AR6540" s="29"/>
      <c r="AS6540" s="29"/>
      <c r="AT6540" s="29"/>
      <c r="AU6540" s="29"/>
      <c r="AV6540" s="29"/>
      <c r="AW6540" s="29"/>
    </row>
    <row r="6541" spans="1:49" ht="35.25" customHeight="1" thickTop="1" thickBot="1">
      <c r="A6541" s="48"/>
      <c r="B6541" s="42"/>
      <c r="C6541" s="42"/>
      <c r="D6541" s="42"/>
      <c r="E6541" s="531"/>
      <c r="F6541" s="50"/>
      <c r="G6541" s="50"/>
      <c r="H6541" s="50"/>
      <c r="I6541" s="5" t="s">
        <v>2331</v>
      </c>
      <c r="J6541" s="364" t="s">
        <v>2891</v>
      </c>
      <c r="K6541" s="364" t="s">
        <v>2879</v>
      </c>
      <c r="L6541" s="364" t="s">
        <v>2880</v>
      </c>
      <c r="M6541" s="364" t="s">
        <v>2881</v>
      </c>
      <c r="N6541" s="364" t="s">
        <v>2882</v>
      </c>
      <c r="O6541" s="364" t="s">
        <v>2883</v>
      </c>
      <c r="P6541" s="364" t="s">
        <v>2884</v>
      </c>
      <c r="Q6541" s="364" t="s">
        <v>2885</v>
      </c>
      <c r="R6541" s="364" t="s">
        <v>2886</v>
      </c>
      <c r="S6541" s="364" t="s">
        <v>2887</v>
      </c>
      <c r="T6541" s="364" t="s">
        <v>2888</v>
      </c>
      <c r="U6541" s="364" t="s">
        <v>2889</v>
      </c>
      <c r="V6541" s="364" t="s">
        <v>2890</v>
      </c>
      <c r="W6541" s="365" t="s">
        <v>2893</v>
      </c>
      <c r="X6541" s="365" t="s">
        <v>2879</v>
      </c>
      <c r="Y6541" s="365" t="s">
        <v>2880</v>
      </c>
      <c r="Z6541" s="365" t="s">
        <v>2881</v>
      </c>
      <c r="AA6541" s="365" t="s">
        <v>2882</v>
      </c>
      <c r="AB6541" s="365" t="s">
        <v>2883</v>
      </c>
      <c r="AC6541" s="365" t="s">
        <v>2884</v>
      </c>
      <c r="AD6541" s="365" t="s">
        <v>2885</v>
      </c>
      <c r="AE6541" s="365" t="s">
        <v>2886</v>
      </c>
      <c r="AF6541" s="365" t="s">
        <v>2887</v>
      </c>
      <c r="AG6541" s="365" t="s">
        <v>2888</v>
      </c>
      <c r="AH6541" s="365" t="s">
        <v>2889</v>
      </c>
      <c r="AI6541" s="365" t="s">
        <v>2890</v>
      </c>
      <c r="AJ6541" s="366" t="s">
        <v>2892</v>
      </c>
      <c r="AK6541" s="366" t="s">
        <v>2879</v>
      </c>
      <c r="AL6541" s="366" t="s">
        <v>2880</v>
      </c>
      <c r="AM6541" s="366" t="s">
        <v>2881</v>
      </c>
      <c r="AN6541" s="366" t="s">
        <v>2882</v>
      </c>
      <c r="AO6541" s="366" t="s">
        <v>2883</v>
      </c>
      <c r="AP6541" s="366" t="s">
        <v>2884</v>
      </c>
      <c r="AQ6541" s="366" t="s">
        <v>2885</v>
      </c>
      <c r="AR6541" s="366" t="s">
        <v>2886</v>
      </c>
      <c r="AS6541" s="366" t="s">
        <v>2887</v>
      </c>
      <c r="AT6541" s="366" t="s">
        <v>2888</v>
      </c>
      <c r="AU6541" s="366" t="s">
        <v>2889</v>
      </c>
      <c r="AV6541" s="366" t="s">
        <v>2890</v>
      </c>
      <c r="AW6541" s="368" t="s">
        <v>2895</v>
      </c>
    </row>
    <row r="6542" spans="1:49">
      <c r="A6542" s="48"/>
      <c r="B6542" s="42"/>
      <c r="C6542" s="42"/>
      <c r="D6542" s="42"/>
      <c r="E6542" s="531"/>
      <c r="F6542" s="50"/>
      <c r="G6542" s="50"/>
      <c r="H6542" s="50"/>
      <c r="I6542" s="34"/>
      <c r="J6542" s="202" t="s">
        <v>1224</v>
      </c>
      <c r="K6542" s="202">
        <v>1</v>
      </c>
      <c r="L6542" s="202">
        <v>2</v>
      </c>
      <c r="M6542" s="202">
        <v>3</v>
      </c>
      <c r="N6542" s="202">
        <v>4</v>
      </c>
      <c r="O6542" s="202">
        <v>5</v>
      </c>
      <c r="P6542" s="202">
        <v>6</v>
      </c>
      <c r="Q6542" s="202">
        <v>7</v>
      </c>
      <c r="R6542" s="202">
        <v>8</v>
      </c>
      <c r="S6542" s="202">
        <v>9</v>
      </c>
      <c r="T6542" s="202">
        <v>10</v>
      </c>
      <c r="U6542" s="202">
        <v>13</v>
      </c>
      <c r="V6542" s="202">
        <v>14</v>
      </c>
      <c r="W6542" s="202" t="s">
        <v>1224</v>
      </c>
      <c r="X6542" s="202">
        <v>1</v>
      </c>
      <c r="Y6542" s="202">
        <v>2</v>
      </c>
      <c r="Z6542" s="202">
        <v>3</v>
      </c>
      <c r="AA6542" s="202">
        <v>4</v>
      </c>
      <c r="AB6542" s="202">
        <v>5</v>
      </c>
      <c r="AC6542" s="202">
        <v>6</v>
      </c>
      <c r="AD6542" s="202">
        <v>7</v>
      </c>
      <c r="AE6542" s="202">
        <v>8</v>
      </c>
      <c r="AF6542" s="202">
        <v>9</v>
      </c>
      <c r="AG6542" s="202">
        <v>10</v>
      </c>
      <c r="AH6542" s="202">
        <v>13</v>
      </c>
      <c r="AI6542" s="202">
        <v>14</v>
      </c>
      <c r="AJ6542" s="202" t="s">
        <v>1224</v>
      </c>
      <c r="AK6542" s="202">
        <v>1</v>
      </c>
      <c r="AL6542" s="202">
        <v>2</v>
      </c>
      <c r="AM6542" s="202">
        <v>3</v>
      </c>
      <c r="AN6542" s="202">
        <v>4</v>
      </c>
      <c r="AO6542" s="202">
        <v>5</v>
      </c>
      <c r="AP6542" s="202">
        <v>6</v>
      </c>
      <c r="AQ6542" s="202">
        <v>7</v>
      </c>
      <c r="AR6542" s="202">
        <v>8</v>
      </c>
      <c r="AS6542" s="202">
        <v>9</v>
      </c>
      <c r="AT6542" s="202">
        <v>10</v>
      </c>
      <c r="AU6542" s="202">
        <v>13</v>
      </c>
      <c r="AV6542" s="202">
        <v>14</v>
      </c>
      <c r="AW6542" s="202">
        <v>15</v>
      </c>
    </row>
    <row r="6543" spans="1:49">
      <c r="A6543" s="48"/>
      <c r="B6543" s="42"/>
      <c r="C6543" s="42"/>
      <c r="D6543" s="42"/>
      <c r="E6543" s="531"/>
      <c r="F6543" s="50"/>
      <c r="G6543" s="50"/>
      <c r="H6543" s="50"/>
      <c r="I6543" s="276" t="s">
        <v>2379</v>
      </c>
      <c r="J6543" s="277">
        <f>SUM(J6537)</f>
        <v>95000</v>
      </c>
      <c r="K6543" s="277">
        <f t="shared" ref="K6543:AT6543" si="1825">SUM(K6537)</f>
        <v>0</v>
      </c>
      <c r="L6543" s="277">
        <f t="shared" si="1825"/>
        <v>0</v>
      </c>
      <c r="M6543" s="277">
        <f t="shared" si="1825"/>
        <v>2440</v>
      </c>
      <c r="N6543" s="277">
        <f t="shared" si="1825"/>
        <v>7465</v>
      </c>
      <c r="O6543" s="277">
        <f t="shared" si="1825"/>
        <v>6760</v>
      </c>
      <c r="P6543" s="277">
        <f t="shared" si="1825"/>
        <v>0</v>
      </c>
      <c r="Q6543" s="277">
        <f t="shared" si="1825"/>
        <v>730</v>
      </c>
      <c r="R6543" s="277">
        <f t="shared" si="1825"/>
        <v>3045</v>
      </c>
      <c r="S6543" s="277">
        <f t="shared" si="1825"/>
        <v>5750</v>
      </c>
      <c r="T6543" s="277">
        <f t="shared" si="1825"/>
        <v>6430</v>
      </c>
      <c r="U6543" s="277">
        <v>32620</v>
      </c>
      <c r="V6543" s="277">
        <v>62380</v>
      </c>
      <c r="W6543" s="277">
        <f>SUM(W6537)</f>
        <v>15000</v>
      </c>
      <c r="X6543" s="277">
        <f t="shared" si="1825"/>
        <v>0</v>
      </c>
      <c r="Y6543" s="277">
        <f t="shared" si="1825"/>
        <v>0</v>
      </c>
      <c r="Z6543" s="277">
        <f t="shared" si="1825"/>
        <v>0</v>
      </c>
      <c r="AA6543" s="277">
        <f t="shared" si="1825"/>
        <v>0</v>
      </c>
      <c r="AB6543" s="277">
        <f t="shared" si="1825"/>
        <v>0</v>
      </c>
      <c r="AC6543" s="277">
        <f t="shared" si="1825"/>
        <v>0</v>
      </c>
      <c r="AD6543" s="277">
        <f t="shared" si="1825"/>
        <v>0</v>
      </c>
      <c r="AE6543" s="277">
        <f t="shared" si="1825"/>
        <v>0</v>
      </c>
      <c r="AF6543" s="277">
        <f t="shared" si="1825"/>
        <v>0</v>
      </c>
      <c r="AG6543" s="277">
        <f t="shared" si="1825"/>
        <v>0</v>
      </c>
      <c r="AH6543" s="277">
        <v>0</v>
      </c>
      <c r="AI6543" s="277">
        <v>15000</v>
      </c>
      <c r="AJ6543" s="277">
        <f>SUM(AJ6537)</f>
        <v>0</v>
      </c>
      <c r="AK6543" s="277">
        <f t="shared" si="1825"/>
        <v>0</v>
      </c>
      <c r="AL6543" s="277">
        <f t="shared" si="1825"/>
        <v>0</v>
      </c>
      <c r="AM6543" s="277">
        <f t="shared" si="1825"/>
        <v>0</v>
      </c>
      <c r="AN6543" s="277">
        <f t="shared" si="1825"/>
        <v>0</v>
      </c>
      <c r="AO6543" s="277">
        <f t="shared" si="1825"/>
        <v>0</v>
      </c>
      <c r="AP6543" s="277">
        <f t="shared" si="1825"/>
        <v>0</v>
      </c>
      <c r="AQ6543" s="277">
        <f t="shared" si="1825"/>
        <v>0</v>
      </c>
      <c r="AR6543" s="277">
        <f t="shared" si="1825"/>
        <v>0</v>
      </c>
      <c r="AS6543" s="277">
        <f t="shared" si="1825"/>
        <v>0</v>
      </c>
      <c r="AT6543" s="277">
        <f t="shared" si="1825"/>
        <v>0</v>
      </c>
      <c r="AU6543" s="277">
        <v>0</v>
      </c>
      <c r="AV6543" s="277">
        <v>0</v>
      </c>
      <c r="AW6543" s="277">
        <f>U6543+AH6543+AU6543</f>
        <v>32620</v>
      </c>
    </row>
    <row r="6544" spans="1:49">
      <c r="A6544" s="48"/>
      <c r="B6544" s="42"/>
      <c r="C6544" s="42"/>
      <c r="D6544" s="42"/>
      <c r="E6544" s="531"/>
      <c r="F6544" s="50"/>
      <c r="G6544" s="50"/>
      <c r="H6544" s="50"/>
      <c r="I6544" s="276"/>
      <c r="J6544" s="277"/>
      <c r="K6544" s="277"/>
      <c r="L6544" s="277"/>
      <c r="M6544" s="277"/>
      <c r="N6544" s="277"/>
      <c r="O6544" s="277"/>
      <c r="P6544" s="277"/>
      <c r="Q6544" s="277"/>
      <c r="R6544" s="277"/>
      <c r="S6544" s="277"/>
      <c r="T6544" s="277"/>
      <c r="U6544" s="277">
        <v>0</v>
      </c>
      <c r="V6544" s="277">
        <v>0</v>
      </c>
      <c r="W6544" s="277"/>
      <c r="X6544" s="277"/>
      <c r="Y6544" s="277"/>
      <c r="Z6544" s="277"/>
      <c r="AA6544" s="277"/>
      <c r="AB6544" s="277"/>
      <c r="AC6544" s="277"/>
      <c r="AD6544" s="277"/>
      <c r="AE6544" s="277"/>
      <c r="AF6544" s="277"/>
      <c r="AG6544" s="277"/>
      <c r="AH6544" s="277">
        <v>0</v>
      </c>
      <c r="AI6544" s="277">
        <v>0</v>
      </c>
      <c r="AJ6544" s="277"/>
      <c r="AK6544" s="277"/>
      <c r="AL6544" s="277"/>
      <c r="AM6544" s="277"/>
      <c r="AN6544" s="277"/>
      <c r="AO6544" s="277"/>
      <c r="AP6544" s="277"/>
      <c r="AQ6544" s="277"/>
      <c r="AR6544" s="277"/>
      <c r="AS6544" s="277"/>
      <c r="AT6544" s="277"/>
      <c r="AU6544" s="277">
        <v>0</v>
      </c>
      <c r="AV6544" s="277">
        <v>0</v>
      </c>
      <c r="AW6544" s="277">
        <f>U6544+AH6544+AU6544</f>
        <v>0</v>
      </c>
    </row>
    <row r="6545" spans="1:49">
      <c r="A6545" s="48"/>
      <c r="B6545" s="42"/>
      <c r="C6545" s="42"/>
      <c r="D6545" s="42"/>
      <c r="E6545" s="531"/>
      <c r="F6545" s="50"/>
      <c r="G6545" s="50"/>
      <c r="H6545" s="50"/>
      <c r="I6545" s="276"/>
      <c r="J6545" s="277"/>
      <c r="K6545" s="277"/>
      <c r="L6545" s="277"/>
      <c r="M6545" s="277"/>
      <c r="N6545" s="277"/>
      <c r="O6545" s="277"/>
      <c r="P6545" s="277"/>
      <c r="Q6545" s="277"/>
      <c r="R6545" s="277"/>
      <c r="S6545" s="277"/>
      <c r="T6545" s="277"/>
      <c r="U6545" s="277">
        <v>0</v>
      </c>
      <c r="V6545" s="277">
        <v>0</v>
      </c>
      <c r="W6545" s="277"/>
      <c r="X6545" s="277"/>
      <c r="Y6545" s="277"/>
      <c r="Z6545" s="277"/>
      <c r="AA6545" s="277"/>
      <c r="AB6545" s="277"/>
      <c r="AC6545" s="277"/>
      <c r="AD6545" s="277"/>
      <c r="AE6545" s="277"/>
      <c r="AF6545" s="277"/>
      <c r="AG6545" s="277"/>
      <c r="AH6545" s="277">
        <v>0</v>
      </c>
      <c r="AI6545" s="277">
        <v>0</v>
      </c>
      <c r="AJ6545" s="277"/>
      <c r="AK6545" s="277"/>
      <c r="AL6545" s="277"/>
      <c r="AM6545" s="277"/>
      <c r="AN6545" s="277"/>
      <c r="AO6545" s="277"/>
      <c r="AP6545" s="277"/>
      <c r="AQ6545" s="277"/>
      <c r="AR6545" s="277"/>
      <c r="AS6545" s="277"/>
      <c r="AT6545" s="277"/>
      <c r="AU6545" s="277">
        <v>0</v>
      </c>
      <c r="AV6545" s="277">
        <v>0</v>
      </c>
      <c r="AW6545" s="277">
        <f>U6545+AH6545+AU6545</f>
        <v>0</v>
      </c>
    </row>
    <row r="6546" spans="1:49">
      <c r="A6546" s="48"/>
      <c r="B6546" s="42"/>
      <c r="C6546" s="42"/>
      <c r="D6546" s="42"/>
      <c r="E6546" s="531"/>
      <c r="F6546" s="50"/>
      <c r="G6546" s="50"/>
      <c r="H6546" s="50"/>
      <c r="I6546" s="276"/>
      <c r="J6546" s="277"/>
      <c r="K6546" s="277"/>
      <c r="L6546" s="277"/>
      <c r="M6546" s="277"/>
      <c r="N6546" s="277"/>
      <c r="O6546" s="277"/>
      <c r="P6546" s="277"/>
      <c r="Q6546" s="277"/>
      <c r="R6546" s="277"/>
      <c r="S6546" s="277"/>
      <c r="T6546" s="277"/>
      <c r="U6546" s="277">
        <v>0</v>
      </c>
      <c r="V6546" s="277">
        <v>0</v>
      </c>
      <c r="W6546" s="277"/>
      <c r="X6546" s="277"/>
      <c r="Y6546" s="277"/>
      <c r="Z6546" s="277"/>
      <c r="AA6546" s="277"/>
      <c r="AB6546" s="277"/>
      <c r="AC6546" s="277"/>
      <c r="AD6546" s="277"/>
      <c r="AE6546" s="277"/>
      <c r="AF6546" s="277"/>
      <c r="AG6546" s="277"/>
      <c r="AH6546" s="277">
        <v>0</v>
      </c>
      <c r="AI6546" s="277">
        <v>0</v>
      </c>
      <c r="AJ6546" s="277"/>
      <c r="AK6546" s="277"/>
      <c r="AL6546" s="277"/>
      <c r="AM6546" s="277"/>
      <c r="AN6546" s="277"/>
      <c r="AO6546" s="277"/>
      <c r="AP6546" s="277"/>
      <c r="AQ6546" s="277"/>
      <c r="AR6546" s="277"/>
      <c r="AS6546" s="277"/>
      <c r="AT6546" s="277"/>
      <c r="AU6546" s="277">
        <v>0</v>
      </c>
      <c r="AV6546" s="277">
        <v>0</v>
      </c>
      <c r="AW6546" s="277">
        <f>U6546+AH6546+AU6546</f>
        <v>0</v>
      </c>
    </row>
    <row r="6547" spans="1:49">
      <c r="A6547" s="48"/>
      <c r="B6547" s="42"/>
      <c r="C6547" s="42"/>
      <c r="D6547" s="42"/>
      <c r="E6547" s="531"/>
      <c r="F6547" s="50"/>
      <c r="G6547" s="50"/>
      <c r="H6547" s="50"/>
      <c r="I6547" s="276" t="s">
        <v>1631</v>
      </c>
      <c r="J6547" s="277">
        <f>SUM(J6543:J6546)</f>
        <v>95000</v>
      </c>
      <c r="K6547" s="277">
        <f t="shared" ref="K6547:AT6547" si="1826">SUM(K6543:K6546)</f>
        <v>0</v>
      </c>
      <c r="L6547" s="277">
        <f t="shared" si="1826"/>
        <v>0</v>
      </c>
      <c r="M6547" s="277">
        <f t="shared" si="1826"/>
        <v>2440</v>
      </c>
      <c r="N6547" s="277">
        <f t="shared" si="1826"/>
        <v>7465</v>
      </c>
      <c r="O6547" s="277">
        <f t="shared" si="1826"/>
        <v>6760</v>
      </c>
      <c r="P6547" s="277">
        <f t="shared" si="1826"/>
        <v>0</v>
      </c>
      <c r="Q6547" s="277">
        <f t="shared" si="1826"/>
        <v>730</v>
      </c>
      <c r="R6547" s="277">
        <f t="shared" si="1826"/>
        <v>3045</v>
      </c>
      <c r="S6547" s="277">
        <f t="shared" si="1826"/>
        <v>5750</v>
      </c>
      <c r="T6547" s="277">
        <f t="shared" si="1826"/>
        <v>6430</v>
      </c>
      <c r="U6547" s="277">
        <v>32620</v>
      </c>
      <c r="V6547" s="277">
        <v>62380</v>
      </c>
      <c r="W6547" s="277">
        <f>SUM(W6543:W6546)</f>
        <v>15000</v>
      </c>
      <c r="X6547" s="277">
        <f t="shared" si="1826"/>
        <v>0</v>
      </c>
      <c r="Y6547" s="277">
        <f t="shared" si="1826"/>
        <v>0</v>
      </c>
      <c r="Z6547" s="277">
        <f t="shared" si="1826"/>
        <v>0</v>
      </c>
      <c r="AA6547" s="277">
        <f t="shared" si="1826"/>
        <v>0</v>
      </c>
      <c r="AB6547" s="277">
        <f t="shared" si="1826"/>
        <v>0</v>
      </c>
      <c r="AC6547" s="277">
        <f t="shared" si="1826"/>
        <v>0</v>
      </c>
      <c r="AD6547" s="277">
        <f t="shared" si="1826"/>
        <v>0</v>
      </c>
      <c r="AE6547" s="277">
        <f t="shared" si="1826"/>
        <v>0</v>
      </c>
      <c r="AF6547" s="277">
        <f t="shared" si="1826"/>
        <v>0</v>
      </c>
      <c r="AG6547" s="277">
        <f t="shared" si="1826"/>
        <v>0</v>
      </c>
      <c r="AH6547" s="277">
        <v>0</v>
      </c>
      <c r="AI6547" s="277">
        <v>15000</v>
      </c>
      <c r="AJ6547" s="277">
        <f>SUM(AJ6543:AJ6546)</f>
        <v>0</v>
      </c>
      <c r="AK6547" s="277">
        <f t="shared" si="1826"/>
        <v>0</v>
      </c>
      <c r="AL6547" s="277">
        <f t="shared" si="1826"/>
        <v>0</v>
      </c>
      <c r="AM6547" s="277">
        <f t="shared" si="1826"/>
        <v>0</v>
      </c>
      <c r="AN6547" s="277">
        <f t="shared" si="1826"/>
        <v>0</v>
      </c>
      <c r="AO6547" s="277">
        <f t="shared" si="1826"/>
        <v>0</v>
      </c>
      <c r="AP6547" s="277">
        <f t="shared" si="1826"/>
        <v>0</v>
      </c>
      <c r="AQ6547" s="277">
        <f t="shared" si="1826"/>
        <v>0</v>
      </c>
      <c r="AR6547" s="277">
        <f t="shared" si="1826"/>
        <v>0</v>
      </c>
      <c r="AS6547" s="277">
        <f t="shared" si="1826"/>
        <v>0</v>
      </c>
      <c r="AT6547" s="277">
        <f t="shared" si="1826"/>
        <v>0</v>
      </c>
      <c r="AU6547" s="277">
        <v>0</v>
      </c>
      <c r="AV6547" s="277">
        <v>0</v>
      </c>
      <c r="AW6547" s="277">
        <f>U6547+AH6547+AU6547</f>
        <v>32620</v>
      </c>
    </row>
    <row r="6548" spans="1:49">
      <c r="A6548" s="48"/>
      <c r="B6548" s="42"/>
      <c r="C6548" s="42"/>
      <c r="D6548" s="42"/>
      <c r="E6548" s="531"/>
      <c r="F6548" s="50"/>
      <c r="G6548" s="50"/>
      <c r="H6548" s="50"/>
      <c r="I6548" s="146"/>
      <c r="J6548" s="29"/>
      <c r="K6548" s="29"/>
      <c r="L6548" s="29"/>
      <c r="M6548" s="29"/>
      <c r="N6548" s="29"/>
      <c r="O6548" s="29"/>
      <c r="P6548" s="29"/>
      <c r="Q6548" s="29"/>
      <c r="R6548" s="29"/>
      <c r="S6548" s="29"/>
      <c r="T6548" s="29"/>
      <c r="U6548" s="29"/>
      <c r="V6548" s="29"/>
      <c r="W6548" s="29"/>
      <c r="X6548" s="29"/>
      <c r="Y6548" s="29"/>
      <c r="Z6548" s="29"/>
      <c r="AA6548" s="29"/>
      <c r="AB6548" s="29"/>
      <c r="AC6548" s="29"/>
      <c r="AD6548" s="29"/>
      <c r="AE6548" s="29"/>
      <c r="AF6548" s="29"/>
      <c r="AG6548" s="29"/>
      <c r="AH6548" s="29"/>
      <c r="AI6548" s="29"/>
      <c r="AJ6548" s="29"/>
      <c r="AK6548" s="29"/>
      <c r="AL6548" s="29"/>
      <c r="AM6548" s="29"/>
      <c r="AN6548" s="29"/>
      <c r="AO6548" s="29"/>
      <c r="AP6548" s="29"/>
      <c r="AQ6548" s="29"/>
      <c r="AR6548" s="29"/>
      <c r="AS6548" s="29"/>
      <c r="AT6548" s="29"/>
      <c r="AU6548" s="29"/>
      <c r="AV6548" s="29"/>
      <c r="AW6548" s="29"/>
    </row>
    <row r="6549" spans="1:49">
      <c r="A6549" s="48"/>
      <c r="B6549" s="42"/>
      <c r="C6549" s="42"/>
      <c r="D6549" s="42"/>
      <c r="E6549" s="531"/>
      <c r="F6549" s="50"/>
      <c r="G6549" s="50"/>
      <c r="H6549" s="50"/>
      <c r="I6549" s="113"/>
    </row>
    <row r="6550" spans="1:49" ht="16.5" thickBot="1">
      <c r="A6550" s="78" t="s">
        <v>2146</v>
      </c>
      <c r="B6550" s="78"/>
      <c r="C6550" s="78"/>
      <c r="D6550" s="463"/>
      <c r="E6550" s="539"/>
      <c r="F6550" s="129"/>
      <c r="G6550" s="129"/>
      <c r="H6550" s="129"/>
      <c r="I6550" s="103"/>
    </row>
    <row r="6551" spans="1:49" s="151" customFormat="1" ht="36" customHeight="1" thickTop="1" thickBot="1">
      <c r="A6551" s="147" t="s">
        <v>2079</v>
      </c>
      <c r="B6551" s="5" t="s">
        <v>2080</v>
      </c>
      <c r="C6551" s="5" t="s">
        <v>1335</v>
      </c>
      <c r="D6551" s="450"/>
      <c r="E6551" s="148" t="s">
        <v>1570</v>
      </c>
      <c r="F6551" s="149" t="s">
        <v>1438</v>
      </c>
      <c r="G6551" s="149"/>
      <c r="H6551" s="149" t="s">
        <v>2332</v>
      </c>
      <c r="I6551" s="5" t="s">
        <v>856</v>
      </c>
      <c r="J6551" s="364" t="s">
        <v>2891</v>
      </c>
      <c r="K6551" s="364" t="s">
        <v>2879</v>
      </c>
      <c r="L6551" s="364" t="s">
        <v>2880</v>
      </c>
      <c r="M6551" s="364" t="s">
        <v>2881</v>
      </c>
      <c r="N6551" s="364" t="s">
        <v>2882</v>
      </c>
      <c r="O6551" s="364" t="s">
        <v>2883</v>
      </c>
      <c r="P6551" s="364" t="s">
        <v>2884</v>
      </c>
      <c r="Q6551" s="364" t="s">
        <v>2885</v>
      </c>
      <c r="R6551" s="364" t="s">
        <v>2886</v>
      </c>
      <c r="S6551" s="364" t="s">
        <v>2887</v>
      </c>
      <c r="T6551" s="364" t="s">
        <v>2888</v>
      </c>
      <c r="U6551" s="364" t="s">
        <v>2889</v>
      </c>
      <c r="V6551" s="364" t="s">
        <v>2890</v>
      </c>
      <c r="W6551" s="365" t="s">
        <v>2893</v>
      </c>
      <c r="X6551" s="365" t="s">
        <v>2879</v>
      </c>
      <c r="Y6551" s="365" t="s">
        <v>2880</v>
      </c>
      <c r="Z6551" s="365" t="s">
        <v>2881</v>
      </c>
      <c r="AA6551" s="365" t="s">
        <v>2882</v>
      </c>
      <c r="AB6551" s="365" t="s">
        <v>2883</v>
      </c>
      <c r="AC6551" s="365" t="s">
        <v>2884</v>
      </c>
      <c r="AD6551" s="365" t="s">
        <v>2885</v>
      </c>
      <c r="AE6551" s="365" t="s">
        <v>2886</v>
      </c>
      <c r="AF6551" s="365" t="s">
        <v>2887</v>
      </c>
      <c r="AG6551" s="365" t="s">
        <v>2888</v>
      </c>
      <c r="AH6551" s="365" t="s">
        <v>2889</v>
      </c>
      <c r="AI6551" s="365" t="s">
        <v>2890</v>
      </c>
      <c r="AJ6551" s="366" t="s">
        <v>2892</v>
      </c>
      <c r="AK6551" s="366" t="s">
        <v>2879</v>
      </c>
      <c r="AL6551" s="366" t="s">
        <v>2880</v>
      </c>
      <c r="AM6551" s="366" t="s">
        <v>2881</v>
      </c>
      <c r="AN6551" s="366" t="s">
        <v>2882</v>
      </c>
      <c r="AO6551" s="366" t="s">
        <v>2883</v>
      </c>
      <c r="AP6551" s="366" t="s">
        <v>2884</v>
      </c>
      <c r="AQ6551" s="366" t="s">
        <v>2885</v>
      </c>
      <c r="AR6551" s="366" t="s">
        <v>2886</v>
      </c>
      <c r="AS6551" s="366" t="s">
        <v>2887</v>
      </c>
      <c r="AT6551" s="366" t="s">
        <v>2888</v>
      </c>
      <c r="AU6551" s="366" t="s">
        <v>2889</v>
      </c>
      <c r="AV6551" s="366" t="s">
        <v>2890</v>
      </c>
      <c r="AW6551" s="368" t="s">
        <v>2895</v>
      </c>
    </row>
    <row r="6552" spans="1:49">
      <c r="A6552" s="33"/>
      <c r="B6552" s="34"/>
      <c r="C6552" s="34"/>
      <c r="D6552" s="34"/>
      <c r="E6552" s="35"/>
      <c r="F6552" s="36"/>
      <c r="G6552" s="36"/>
      <c r="H6552" s="36"/>
      <c r="I6552" s="34"/>
      <c r="J6552" s="202" t="s">
        <v>1224</v>
      </c>
      <c r="K6552" s="202">
        <v>1</v>
      </c>
      <c r="L6552" s="202">
        <v>2</v>
      </c>
      <c r="M6552" s="202">
        <v>3</v>
      </c>
      <c r="N6552" s="202">
        <v>4</v>
      </c>
      <c r="O6552" s="202">
        <v>5</v>
      </c>
      <c r="P6552" s="202">
        <v>6</v>
      </c>
      <c r="Q6552" s="202">
        <v>7</v>
      </c>
      <c r="R6552" s="202">
        <v>8</v>
      </c>
      <c r="S6552" s="202">
        <v>9</v>
      </c>
      <c r="T6552" s="202">
        <v>10</v>
      </c>
      <c r="U6552" s="202">
        <v>13</v>
      </c>
      <c r="V6552" s="202">
        <v>14</v>
      </c>
      <c r="W6552" s="202" t="s">
        <v>1224</v>
      </c>
      <c r="X6552" s="202">
        <v>1</v>
      </c>
      <c r="Y6552" s="202">
        <v>2</v>
      </c>
      <c r="Z6552" s="202">
        <v>3</v>
      </c>
      <c r="AA6552" s="202">
        <v>4</v>
      </c>
      <c r="AB6552" s="202">
        <v>5</v>
      </c>
      <c r="AC6552" s="202">
        <v>6</v>
      </c>
      <c r="AD6552" s="202">
        <v>7</v>
      </c>
      <c r="AE6552" s="202">
        <v>8</v>
      </c>
      <c r="AF6552" s="202">
        <v>9</v>
      </c>
      <c r="AG6552" s="202">
        <v>10</v>
      </c>
      <c r="AH6552" s="202">
        <v>13</v>
      </c>
      <c r="AI6552" s="202">
        <v>14</v>
      </c>
      <c r="AJ6552" s="202" t="s">
        <v>1224</v>
      </c>
      <c r="AK6552" s="202">
        <v>1</v>
      </c>
      <c r="AL6552" s="202">
        <v>2</v>
      </c>
      <c r="AM6552" s="202">
        <v>3</v>
      </c>
      <c r="AN6552" s="202">
        <v>4</v>
      </c>
      <c r="AO6552" s="202">
        <v>5</v>
      </c>
      <c r="AP6552" s="202">
        <v>6</v>
      </c>
      <c r="AQ6552" s="202">
        <v>7</v>
      </c>
      <c r="AR6552" s="202">
        <v>8</v>
      </c>
      <c r="AS6552" s="202">
        <v>9</v>
      </c>
      <c r="AT6552" s="202">
        <v>10</v>
      </c>
      <c r="AU6552" s="202">
        <v>13</v>
      </c>
      <c r="AV6552" s="202">
        <v>14</v>
      </c>
      <c r="AW6552" s="202">
        <v>15</v>
      </c>
    </row>
    <row r="6553" spans="1:49">
      <c r="A6553" s="37"/>
      <c r="B6553" s="38"/>
      <c r="C6553" s="38"/>
      <c r="D6553" s="38"/>
      <c r="E6553" s="60"/>
      <c r="F6553" s="61"/>
      <c r="G6553" s="61"/>
      <c r="H6553" s="61"/>
      <c r="I6553" s="38"/>
      <c r="J6553" s="134"/>
      <c r="K6553" s="134"/>
      <c r="L6553" s="134"/>
      <c r="M6553" s="134"/>
      <c r="N6553" s="134"/>
      <c r="O6553" s="134"/>
      <c r="P6553" s="134"/>
      <c r="Q6553" s="134"/>
      <c r="R6553" s="134"/>
      <c r="S6553" s="134"/>
      <c r="T6553" s="134"/>
      <c r="U6553" s="134"/>
      <c r="V6553" s="134"/>
      <c r="W6553" s="134"/>
      <c r="X6553" s="134"/>
      <c r="Y6553" s="134"/>
      <c r="Z6553" s="134"/>
      <c r="AA6553" s="134"/>
      <c r="AB6553" s="134"/>
      <c r="AC6553" s="134"/>
      <c r="AD6553" s="134"/>
      <c r="AE6553" s="134"/>
      <c r="AF6553" s="134"/>
      <c r="AG6553" s="134"/>
      <c r="AH6553" s="134"/>
      <c r="AI6553" s="134"/>
      <c r="AJ6553" s="134"/>
      <c r="AK6553" s="134"/>
      <c r="AL6553" s="134"/>
      <c r="AM6553" s="134"/>
      <c r="AN6553" s="134"/>
      <c r="AO6553" s="134"/>
      <c r="AP6553" s="134"/>
      <c r="AQ6553" s="134"/>
      <c r="AR6553" s="134"/>
      <c r="AS6553" s="134"/>
      <c r="AT6553" s="134"/>
      <c r="AU6553" s="134"/>
      <c r="AV6553" s="134"/>
      <c r="AW6553" s="134"/>
    </row>
    <row r="6554" spans="1:49">
      <c r="A6554" s="92" t="s">
        <v>797</v>
      </c>
      <c r="B6554" s="93" t="s">
        <v>1031</v>
      </c>
      <c r="C6554" s="93" t="s">
        <v>816</v>
      </c>
      <c r="D6554" s="460"/>
      <c r="E6554" s="531"/>
      <c r="F6554" s="50"/>
      <c r="G6554" s="50"/>
      <c r="H6554" s="50"/>
      <c r="I6554" s="41" t="s">
        <v>1295</v>
      </c>
      <c r="J6554" s="28"/>
      <c r="K6554" s="28"/>
      <c r="L6554" s="28"/>
      <c r="M6554" s="28"/>
      <c r="N6554" s="28"/>
      <c r="O6554" s="28"/>
      <c r="P6554" s="28"/>
      <c r="Q6554" s="28"/>
      <c r="R6554" s="28"/>
      <c r="S6554" s="28"/>
      <c r="T6554" s="28"/>
      <c r="U6554" s="28"/>
      <c r="V6554" s="28"/>
      <c r="W6554" s="28"/>
      <c r="X6554" s="28"/>
      <c r="Y6554" s="28"/>
      <c r="Z6554" s="28"/>
      <c r="AA6554" s="28"/>
      <c r="AB6554" s="28"/>
      <c r="AC6554" s="28"/>
      <c r="AD6554" s="28"/>
      <c r="AE6554" s="28"/>
      <c r="AF6554" s="28"/>
      <c r="AG6554" s="28"/>
      <c r="AH6554" s="28"/>
      <c r="AI6554" s="28"/>
      <c r="AJ6554" s="28"/>
      <c r="AK6554" s="28"/>
      <c r="AL6554" s="28"/>
      <c r="AM6554" s="28"/>
      <c r="AN6554" s="28"/>
      <c r="AO6554" s="28"/>
      <c r="AP6554" s="28"/>
      <c r="AQ6554" s="28"/>
      <c r="AR6554" s="28"/>
      <c r="AS6554" s="28"/>
      <c r="AT6554" s="28"/>
      <c r="AU6554" s="28"/>
      <c r="AV6554" s="28"/>
      <c r="AW6554" s="28"/>
    </row>
    <row r="6555" spans="1:49">
      <c r="A6555" s="48"/>
      <c r="B6555" s="260"/>
      <c r="C6555" s="260"/>
      <c r="D6555" s="369"/>
      <c r="E6555" s="531"/>
      <c r="F6555" s="50"/>
      <c r="G6555" s="50"/>
      <c r="H6555" s="50"/>
      <c r="I6555" s="109"/>
    </row>
    <row r="6556" spans="1:49">
      <c r="A6556" s="48"/>
      <c r="B6556" s="42"/>
      <c r="C6556" s="42"/>
      <c r="D6556" s="42"/>
      <c r="E6556" s="531"/>
      <c r="F6556" s="50"/>
      <c r="G6556" s="50"/>
      <c r="H6556" s="50"/>
      <c r="I6556" s="49" t="s">
        <v>1559</v>
      </c>
      <c r="J6556" s="12">
        <f>SUM(J6557,J6565,J6567)</f>
        <v>54000</v>
      </c>
      <c r="K6556" s="12">
        <f t="shared" ref="K6556:AT6556" si="1827">SUM(K6557,K6565,K6567)</f>
        <v>3710</v>
      </c>
      <c r="L6556" s="12">
        <f t="shared" si="1827"/>
        <v>6723</v>
      </c>
      <c r="M6556" s="12">
        <f t="shared" si="1827"/>
        <v>3280</v>
      </c>
      <c r="N6556" s="12">
        <f t="shared" si="1827"/>
        <v>6500</v>
      </c>
      <c r="O6556" s="12">
        <f t="shared" si="1827"/>
        <v>5000</v>
      </c>
      <c r="P6556" s="12">
        <f t="shared" si="1827"/>
        <v>0</v>
      </c>
      <c r="Q6556" s="12">
        <f t="shared" si="1827"/>
        <v>7000</v>
      </c>
      <c r="R6556" s="12">
        <f t="shared" si="1827"/>
        <v>4000</v>
      </c>
      <c r="S6556" s="12">
        <f t="shared" si="1827"/>
        <v>0</v>
      </c>
      <c r="T6556" s="12">
        <f t="shared" si="1827"/>
        <v>3625</v>
      </c>
      <c r="U6556" s="12">
        <v>39838</v>
      </c>
      <c r="V6556" s="12">
        <v>14162</v>
      </c>
      <c r="W6556" s="12">
        <f>SUM(W6557,W6565,W6567)</f>
        <v>0</v>
      </c>
      <c r="X6556" s="12">
        <f t="shared" si="1827"/>
        <v>0</v>
      </c>
      <c r="Y6556" s="12">
        <f t="shared" si="1827"/>
        <v>0</v>
      </c>
      <c r="Z6556" s="12">
        <f t="shared" si="1827"/>
        <v>0</v>
      </c>
      <c r="AA6556" s="12">
        <f t="shared" si="1827"/>
        <v>0</v>
      </c>
      <c r="AB6556" s="12">
        <f t="shared" si="1827"/>
        <v>0</v>
      </c>
      <c r="AC6556" s="12">
        <f t="shared" si="1827"/>
        <v>0</v>
      </c>
      <c r="AD6556" s="12">
        <f t="shared" si="1827"/>
        <v>0</v>
      </c>
      <c r="AE6556" s="12">
        <f t="shared" si="1827"/>
        <v>0</v>
      </c>
      <c r="AF6556" s="12">
        <f t="shared" si="1827"/>
        <v>0</v>
      </c>
      <c r="AG6556" s="12">
        <f t="shared" si="1827"/>
        <v>0</v>
      </c>
      <c r="AH6556" s="12">
        <v>0</v>
      </c>
      <c r="AI6556" s="12">
        <v>0</v>
      </c>
      <c r="AJ6556" s="12">
        <f>SUM(AJ6557,AJ6565,AJ6567)</f>
        <v>0</v>
      </c>
      <c r="AK6556" s="12">
        <f t="shared" si="1827"/>
        <v>0</v>
      </c>
      <c r="AL6556" s="12">
        <f t="shared" si="1827"/>
        <v>0</v>
      </c>
      <c r="AM6556" s="12">
        <f t="shared" si="1827"/>
        <v>0</v>
      </c>
      <c r="AN6556" s="12">
        <f t="shared" si="1827"/>
        <v>0</v>
      </c>
      <c r="AO6556" s="12">
        <f t="shared" si="1827"/>
        <v>0</v>
      </c>
      <c r="AP6556" s="12">
        <f t="shared" si="1827"/>
        <v>0</v>
      </c>
      <c r="AQ6556" s="12">
        <f t="shared" si="1827"/>
        <v>0</v>
      </c>
      <c r="AR6556" s="12">
        <f t="shared" si="1827"/>
        <v>0</v>
      </c>
      <c r="AS6556" s="12">
        <f t="shared" si="1827"/>
        <v>0</v>
      </c>
      <c r="AT6556" s="12">
        <f t="shared" si="1827"/>
        <v>0</v>
      </c>
      <c r="AU6556" s="12">
        <v>0</v>
      </c>
      <c r="AV6556" s="12">
        <v>0</v>
      </c>
      <c r="AW6556" s="12">
        <f t="shared" ref="AW6556:AW6586" si="1828">U6556+AH6556+AU6556</f>
        <v>39838</v>
      </c>
    </row>
    <row r="6557" spans="1:49">
      <c r="A6557" s="44" t="s">
        <v>797</v>
      </c>
      <c r="B6557" s="45" t="s">
        <v>1031</v>
      </c>
      <c r="C6557" s="45" t="s">
        <v>816</v>
      </c>
      <c r="D6557" s="452" t="s">
        <v>3022</v>
      </c>
      <c r="E6557" s="213" t="s">
        <v>771</v>
      </c>
      <c r="F6557" s="65"/>
      <c r="G6557" s="65"/>
      <c r="H6557" s="65"/>
      <c r="I6557" s="260" t="s">
        <v>1500</v>
      </c>
      <c r="J6557" s="9">
        <f>SUM(J6558:J6559)</f>
        <v>0</v>
      </c>
      <c r="K6557" s="9">
        <f t="shared" ref="K6557:AT6557" si="1829">SUM(K6558:K6559)</f>
        <v>0</v>
      </c>
      <c r="L6557" s="9">
        <f t="shared" si="1829"/>
        <v>0</v>
      </c>
      <c r="M6557" s="9">
        <f t="shared" si="1829"/>
        <v>0</v>
      </c>
      <c r="N6557" s="9">
        <f t="shared" si="1829"/>
        <v>0</v>
      </c>
      <c r="O6557" s="9">
        <f t="shared" si="1829"/>
        <v>0</v>
      </c>
      <c r="P6557" s="9">
        <f t="shared" si="1829"/>
        <v>0</v>
      </c>
      <c r="Q6557" s="9">
        <f t="shared" si="1829"/>
        <v>0</v>
      </c>
      <c r="R6557" s="9">
        <f t="shared" si="1829"/>
        <v>0</v>
      </c>
      <c r="S6557" s="9">
        <f t="shared" si="1829"/>
        <v>0</v>
      </c>
      <c r="T6557" s="9">
        <f t="shared" si="1829"/>
        <v>0</v>
      </c>
      <c r="U6557" s="9">
        <v>0</v>
      </c>
      <c r="V6557" s="9">
        <v>0</v>
      </c>
      <c r="W6557" s="9">
        <f>SUM(W6558:W6559)</f>
        <v>0</v>
      </c>
      <c r="X6557" s="9">
        <f t="shared" si="1829"/>
        <v>0</v>
      </c>
      <c r="Y6557" s="9">
        <f t="shared" si="1829"/>
        <v>0</v>
      </c>
      <c r="Z6557" s="9">
        <f t="shared" si="1829"/>
        <v>0</v>
      </c>
      <c r="AA6557" s="9">
        <f t="shared" si="1829"/>
        <v>0</v>
      </c>
      <c r="AB6557" s="9">
        <f t="shared" si="1829"/>
        <v>0</v>
      </c>
      <c r="AC6557" s="9">
        <f t="shared" si="1829"/>
        <v>0</v>
      </c>
      <c r="AD6557" s="9">
        <f t="shared" si="1829"/>
        <v>0</v>
      </c>
      <c r="AE6557" s="9">
        <f t="shared" si="1829"/>
        <v>0</v>
      </c>
      <c r="AF6557" s="9">
        <f t="shared" si="1829"/>
        <v>0</v>
      </c>
      <c r="AG6557" s="9">
        <f t="shared" si="1829"/>
        <v>0</v>
      </c>
      <c r="AH6557" s="9">
        <v>0</v>
      </c>
      <c r="AI6557" s="9">
        <v>0</v>
      </c>
      <c r="AJ6557" s="9">
        <f>SUM(AJ6558:AJ6559)</f>
        <v>0</v>
      </c>
      <c r="AK6557" s="9">
        <f t="shared" si="1829"/>
        <v>0</v>
      </c>
      <c r="AL6557" s="9">
        <f t="shared" si="1829"/>
        <v>0</v>
      </c>
      <c r="AM6557" s="9">
        <f t="shared" si="1829"/>
        <v>0</v>
      </c>
      <c r="AN6557" s="9">
        <f t="shared" si="1829"/>
        <v>0</v>
      </c>
      <c r="AO6557" s="9">
        <f t="shared" si="1829"/>
        <v>0</v>
      </c>
      <c r="AP6557" s="9">
        <f t="shared" si="1829"/>
        <v>0</v>
      </c>
      <c r="AQ6557" s="9">
        <f t="shared" si="1829"/>
        <v>0</v>
      </c>
      <c r="AR6557" s="9">
        <f t="shared" si="1829"/>
        <v>0</v>
      </c>
      <c r="AS6557" s="9">
        <f t="shared" si="1829"/>
        <v>0</v>
      </c>
      <c r="AT6557" s="9">
        <f t="shared" si="1829"/>
        <v>0</v>
      </c>
      <c r="AU6557" s="9">
        <v>0</v>
      </c>
      <c r="AV6557" s="9">
        <v>0</v>
      </c>
      <c r="AW6557" s="9">
        <f t="shared" si="1828"/>
        <v>0</v>
      </c>
    </row>
    <row r="6558" spans="1:49">
      <c r="A6558" s="44" t="s">
        <v>797</v>
      </c>
      <c r="B6558" s="45" t="s">
        <v>1031</v>
      </c>
      <c r="C6558" s="45" t="s">
        <v>816</v>
      </c>
      <c r="D6558" s="452" t="s">
        <v>3022</v>
      </c>
      <c r="E6558" s="367" t="s">
        <v>834</v>
      </c>
      <c r="F6558" s="50"/>
      <c r="G6558" s="468" t="s">
        <v>3076</v>
      </c>
      <c r="H6558" s="50" t="s">
        <v>2334</v>
      </c>
      <c r="I6558" s="42" t="s">
        <v>1165</v>
      </c>
      <c r="U6558" s="15">
        <v>0</v>
      </c>
      <c r="V6558" s="15">
        <v>0</v>
      </c>
      <c r="AH6558" s="15">
        <v>0</v>
      </c>
      <c r="AI6558" s="15">
        <v>0</v>
      </c>
      <c r="AU6558" s="15">
        <v>0</v>
      </c>
      <c r="AV6558" s="15">
        <v>0</v>
      </c>
      <c r="AW6558" s="15">
        <f t="shared" si="1828"/>
        <v>0</v>
      </c>
    </row>
    <row r="6559" spans="1:49">
      <c r="A6559" s="44" t="s">
        <v>797</v>
      </c>
      <c r="B6559" s="45" t="s">
        <v>1031</v>
      </c>
      <c r="C6559" s="45" t="s">
        <v>816</v>
      </c>
      <c r="D6559" s="452" t="s">
        <v>3022</v>
      </c>
      <c r="E6559" s="367" t="s">
        <v>772</v>
      </c>
      <c r="F6559" s="50"/>
      <c r="G6559" s="468" t="s">
        <v>3076</v>
      </c>
      <c r="H6559" s="50" t="s">
        <v>2334</v>
      </c>
      <c r="I6559" s="42" t="s">
        <v>1227</v>
      </c>
      <c r="J6559" s="15">
        <f>SUM(J6560:J6564)</f>
        <v>0</v>
      </c>
      <c r="K6559" s="15">
        <f t="shared" ref="K6559:AT6559" si="1830">SUM(K6560:K6564)</f>
        <v>0</v>
      </c>
      <c r="L6559" s="15">
        <f t="shared" si="1830"/>
        <v>0</v>
      </c>
      <c r="M6559" s="15">
        <f t="shared" si="1830"/>
        <v>0</v>
      </c>
      <c r="N6559" s="15">
        <f t="shared" si="1830"/>
        <v>0</v>
      </c>
      <c r="O6559" s="15">
        <f t="shared" si="1830"/>
        <v>0</v>
      </c>
      <c r="P6559" s="15">
        <f t="shared" si="1830"/>
        <v>0</v>
      </c>
      <c r="Q6559" s="15">
        <f t="shared" si="1830"/>
        <v>0</v>
      </c>
      <c r="R6559" s="15">
        <f t="shared" si="1830"/>
        <v>0</v>
      </c>
      <c r="S6559" s="15">
        <f t="shared" si="1830"/>
        <v>0</v>
      </c>
      <c r="T6559" s="15">
        <f t="shared" si="1830"/>
        <v>0</v>
      </c>
      <c r="U6559" s="15">
        <v>0</v>
      </c>
      <c r="V6559" s="15">
        <v>0</v>
      </c>
      <c r="W6559" s="15">
        <f>SUM(W6560:W6564)</f>
        <v>0</v>
      </c>
      <c r="X6559" s="15">
        <f t="shared" si="1830"/>
        <v>0</v>
      </c>
      <c r="Y6559" s="15">
        <f t="shared" si="1830"/>
        <v>0</v>
      </c>
      <c r="Z6559" s="15">
        <f t="shared" si="1830"/>
        <v>0</v>
      </c>
      <c r="AA6559" s="15">
        <f t="shared" si="1830"/>
        <v>0</v>
      </c>
      <c r="AB6559" s="15">
        <f t="shared" si="1830"/>
        <v>0</v>
      </c>
      <c r="AC6559" s="15">
        <f t="shared" si="1830"/>
        <v>0</v>
      </c>
      <c r="AD6559" s="15">
        <f t="shared" si="1830"/>
        <v>0</v>
      </c>
      <c r="AE6559" s="15">
        <f t="shared" si="1830"/>
        <v>0</v>
      </c>
      <c r="AF6559" s="15">
        <f t="shared" si="1830"/>
        <v>0</v>
      </c>
      <c r="AG6559" s="15">
        <f t="shared" si="1830"/>
        <v>0</v>
      </c>
      <c r="AH6559" s="15">
        <v>0</v>
      </c>
      <c r="AI6559" s="15">
        <v>0</v>
      </c>
      <c r="AJ6559" s="15">
        <f>SUM(AJ6560:AJ6564)</f>
        <v>0</v>
      </c>
      <c r="AK6559" s="15">
        <f t="shared" si="1830"/>
        <v>0</v>
      </c>
      <c r="AL6559" s="15">
        <f t="shared" si="1830"/>
        <v>0</v>
      </c>
      <c r="AM6559" s="15">
        <f t="shared" si="1830"/>
        <v>0</v>
      </c>
      <c r="AN6559" s="15">
        <f t="shared" si="1830"/>
        <v>0</v>
      </c>
      <c r="AO6559" s="15">
        <f t="shared" si="1830"/>
        <v>0</v>
      </c>
      <c r="AP6559" s="15">
        <f t="shared" si="1830"/>
        <v>0</v>
      </c>
      <c r="AQ6559" s="15">
        <f t="shared" si="1830"/>
        <v>0</v>
      </c>
      <c r="AR6559" s="15">
        <f t="shared" si="1830"/>
        <v>0</v>
      </c>
      <c r="AS6559" s="15">
        <f t="shared" si="1830"/>
        <v>0</v>
      </c>
      <c r="AT6559" s="15">
        <f t="shared" si="1830"/>
        <v>0</v>
      </c>
      <c r="AU6559" s="15">
        <v>0</v>
      </c>
      <c r="AV6559" s="15">
        <v>0</v>
      </c>
      <c r="AW6559" s="15">
        <f t="shared" si="1828"/>
        <v>0</v>
      </c>
    </row>
    <row r="6560" spans="1:49" s="144" customFormat="1">
      <c r="A6560" s="44" t="s">
        <v>797</v>
      </c>
      <c r="B6560" s="45" t="s">
        <v>1031</v>
      </c>
      <c r="C6560" s="45" t="s">
        <v>816</v>
      </c>
      <c r="D6560" s="452" t="s">
        <v>3022</v>
      </c>
      <c r="E6560" s="140" t="s">
        <v>850</v>
      </c>
      <c r="F6560" s="141" t="s">
        <v>1848</v>
      </c>
      <c r="G6560" s="468" t="s">
        <v>3076</v>
      </c>
      <c r="H6560" s="50" t="s">
        <v>2334</v>
      </c>
      <c r="I6560" s="142" t="s">
        <v>1119</v>
      </c>
      <c r="J6560" s="15"/>
      <c r="K6560" s="15"/>
      <c r="L6560" s="15"/>
      <c r="M6560" s="15"/>
      <c r="N6560" s="15"/>
      <c r="O6560" s="15"/>
      <c r="P6560" s="15"/>
      <c r="Q6560" s="15"/>
      <c r="R6560" s="15"/>
      <c r="S6560" s="15"/>
      <c r="T6560" s="15"/>
      <c r="U6560" s="15">
        <v>0</v>
      </c>
      <c r="V6560" s="15">
        <v>0</v>
      </c>
      <c r="W6560" s="15"/>
      <c r="X6560" s="15"/>
      <c r="Y6560" s="15"/>
      <c r="Z6560" s="15"/>
      <c r="AA6560" s="15"/>
      <c r="AB6560" s="15"/>
      <c r="AC6560" s="15"/>
      <c r="AD6560" s="15"/>
      <c r="AE6560" s="15"/>
      <c r="AF6560" s="15"/>
      <c r="AG6560" s="15"/>
      <c r="AH6560" s="15">
        <v>0</v>
      </c>
      <c r="AI6560" s="15">
        <v>0</v>
      </c>
      <c r="AJ6560" s="15"/>
      <c r="AK6560" s="15"/>
      <c r="AL6560" s="15"/>
      <c r="AM6560" s="15"/>
      <c r="AN6560" s="15"/>
      <c r="AO6560" s="15"/>
      <c r="AP6560" s="15"/>
      <c r="AQ6560" s="15"/>
      <c r="AR6560" s="15"/>
      <c r="AS6560" s="15"/>
      <c r="AT6560" s="15"/>
      <c r="AU6560" s="15">
        <v>0</v>
      </c>
      <c r="AV6560" s="15">
        <v>0</v>
      </c>
      <c r="AW6560" s="15">
        <f t="shared" si="1828"/>
        <v>0</v>
      </c>
    </row>
    <row r="6561" spans="1:49" s="144" customFormat="1">
      <c r="A6561" s="44" t="s">
        <v>797</v>
      </c>
      <c r="B6561" s="45" t="s">
        <v>1031</v>
      </c>
      <c r="C6561" s="45" t="s">
        <v>816</v>
      </c>
      <c r="D6561" s="452" t="s">
        <v>3022</v>
      </c>
      <c r="E6561" s="140" t="s">
        <v>851</v>
      </c>
      <c r="F6561" s="141" t="s">
        <v>1849</v>
      </c>
      <c r="G6561" s="468" t="s">
        <v>3076</v>
      </c>
      <c r="H6561" s="50" t="s">
        <v>2334</v>
      </c>
      <c r="I6561" s="142" t="s">
        <v>1290</v>
      </c>
      <c r="J6561" s="15"/>
      <c r="K6561" s="15"/>
      <c r="L6561" s="15"/>
      <c r="M6561" s="15"/>
      <c r="N6561" s="15"/>
      <c r="O6561" s="15"/>
      <c r="P6561" s="15"/>
      <c r="Q6561" s="15"/>
      <c r="R6561" s="15"/>
      <c r="S6561" s="15"/>
      <c r="T6561" s="15"/>
      <c r="U6561" s="15">
        <v>0</v>
      </c>
      <c r="V6561" s="15">
        <v>0</v>
      </c>
      <c r="W6561" s="15"/>
      <c r="X6561" s="15"/>
      <c r="Y6561" s="15"/>
      <c r="Z6561" s="15"/>
      <c r="AA6561" s="15"/>
      <c r="AB6561" s="15"/>
      <c r="AC6561" s="15"/>
      <c r="AD6561" s="15"/>
      <c r="AE6561" s="15"/>
      <c r="AF6561" s="15"/>
      <c r="AG6561" s="15"/>
      <c r="AH6561" s="15">
        <v>0</v>
      </c>
      <c r="AI6561" s="15">
        <v>0</v>
      </c>
      <c r="AJ6561" s="15"/>
      <c r="AK6561" s="15"/>
      <c r="AL6561" s="15"/>
      <c r="AM6561" s="15"/>
      <c r="AN6561" s="15"/>
      <c r="AO6561" s="15"/>
      <c r="AP6561" s="15"/>
      <c r="AQ6561" s="15"/>
      <c r="AR6561" s="15"/>
      <c r="AS6561" s="15"/>
      <c r="AT6561" s="15"/>
      <c r="AU6561" s="15">
        <v>0</v>
      </c>
      <c r="AV6561" s="15">
        <v>0</v>
      </c>
      <c r="AW6561" s="15">
        <f t="shared" si="1828"/>
        <v>0</v>
      </c>
    </row>
    <row r="6562" spans="1:49" s="144" customFormat="1">
      <c r="A6562" s="44" t="s">
        <v>797</v>
      </c>
      <c r="B6562" s="45" t="s">
        <v>1031</v>
      </c>
      <c r="C6562" s="45" t="s">
        <v>816</v>
      </c>
      <c r="D6562" s="452" t="s">
        <v>3022</v>
      </c>
      <c r="E6562" s="140" t="s">
        <v>852</v>
      </c>
      <c r="F6562" s="141" t="s">
        <v>1850</v>
      </c>
      <c r="G6562" s="468" t="s">
        <v>3076</v>
      </c>
      <c r="H6562" s="50" t="s">
        <v>2334</v>
      </c>
      <c r="I6562" s="142" t="s">
        <v>1733</v>
      </c>
      <c r="J6562" s="15"/>
      <c r="K6562" s="15"/>
      <c r="L6562" s="15"/>
      <c r="M6562" s="15"/>
      <c r="N6562" s="15"/>
      <c r="O6562" s="15"/>
      <c r="P6562" s="15"/>
      <c r="Q6562" s="15"/>
      <c r="R6562" s="15"/>
      <c r="S6562" s="15"/>
      <c r="T6562" s="15"/>
      <c r="U6562" s="15">
        <v>0</v>
      </c>
      <c r="V6562" s="15">
        <v>0</v>
      </c>
      <c r="W6562" s="15"/>
      <c r="X6562" s="15"/>
      <c r="Y6562" s="15"/>
      <c r="Z6562" s="15"/>
      <c r="AA6562" s="15"/>
      <c r="AB6562" s="15"/>
      <c r="AC6562" s="15"/>
      <c r="AD6562" s="15"/>
      <c r="AE6562" s="15"/>
      <c r="AF6562" s="15"/>
      <c r="AG6562" s="15"/>
      <c r="AH6562" s="15">
        <v>0</v>
      </c>
      <c r="AI6562" s="15">
        <v>0</v>
      </c>
      <c r="AJ6562" s="15"/>
      <c r="AK6562" s="15"/>
      <c r="AL6562" s="15"/>
      <c r="AM6562" s="15"/>
      <c r="AN6562" s="15"/>
      <c r="AO6562" s="15"/>
      <c r="AP6562" s="15"/>
      <c r="AQ6562" s="15"/>
      <c r="AR6562" s="15"/>
      <c r="AS6562" s="15"/>
      <c r="AT6562" s="15"/>
      <c r="AU6562" s="15">
        <v>0</v>
      </c>
      <c r="AV6562" s="15">
        <v>0</v>
      </c>
      <c r="AW6562" s="15">
        <f t="shared" si="1828"/>
        <v>0</v>
      </c>
    </row>
    <row r="6563" spans="1:49" s="144" customFormat="1">
      <c r="A6563" s="44" t="s">
        <v>797</v>
      </c>
      <c r="B6563" s="45" t="s">
        <v>1031</v>
      </c>
      <c r="C6563" s="45" t="s">
        <v>816</v>
      </c>
      <c r="D6563" s="452" t="s">
        <v>3022</v>
      </c>
      <c r="E6563" s="140" t="s">
        <v>853</v>
      </c>
      <c r="F6563" s="141" t="s">
        <v>1851</v>
      </c>
      <c r="G6563" s="468" t="s">
        <v>3076</v>
      </c>
      <c r="H6563" s="50" t="s">
        <v>2334</v>
      </c>
      <c r="I6563" s="142" t="s">
        <v>1734</v>
      </c>
      <c r="J6563" s="15"/>
      <c r="K6563" s="15"/>
      <c r="L6563" s="15"/>
      <c r="M6563" s="15"/>
      <c r="N6563" s="15"/>
      <c r="O6563" s="15"/>
      <c r="P6563" s="15"/>
      <c r="Q6563" s="15"/>
      <c r="R6563" s="15"/>
      <c r="S6563" s="15"/>
      <c r="T6563" s="15"/>
      <c r="U6563" s="15">
        <v>0</v>
      </c>
      <c r="V6563" s="15">
        <v>0</v>
      </c>
      <c r="W6563" s="15"/>
      <c r="X6563" s="15"/>
      <c r="Y6563" s="15"/>
      <c r="Z6563" s="15"/>
      <c r="AA6563" s="15"/>
      <c r="AB6563" s="15"/>
      <c r="AC6563" s="15"/>
      <c r="AD6563" s="15"/>
      <c r="AE6563" s="15"/>
      <c r="AF6563" s="15"/>
      <c r="AG6563" s="15"/>
      <c r="AH6563" s="15">
        <v>0</v>
      </c>
      <c r="AI6563" s="15">
        <v>0</v>
      </c>
      <c r="AJ6563" s="15"/>
      <c r="AK6563" s="15"/>
      <c r="AL6563" s="15"/>
      <c r="AM6563" s="15"/>
      <c r="AN6563" s="15"/>
      <c r="AO6563" s="15"/>
      <c r="AP6563" s="15"/>
      <c r="AQ6563" s="15"/>
      <c r="AR6563" s="15"/>
      <c r="AS6563" s="15"/>
      <c r="AT6563" s="15"/>
      <c r="AU6563" s="15">
        <v>0</v>
      </c>
      <c r="AV6563" s="15">
        <v>0</v>
      </c>
      <c r="AW6563" s="15">
        <f t="shared" si="1828"/>
        <v>0</v>
      </c>
    </row>
    <row r="6564" spans="1:49" s="144" customFormat="1">
      <c r="A6564" s="44" t="s">
        <v>797</v>
      </c>
      <c r="B6564" s="45" t="s">
        <v>1031</v>
      </c>
      <c r="C6564" s="45" t="s">
        <v>816</v>
      </c>
      <c r="D6564" s="452" t="s">
        <v>3022</v>
      </c>
      <c r="E6564" s="140" t="s">
        <v>854</v>
      </c>
      <c r="F6564" s="141" t="s">
        <v>1852</v>
      </c>
      <c r="G6564" s="468" t="s">
        <v>3076</v>
      </c>
      <c r="H6564" s="50" t="s">
        <v>2334</v>
      </c>
      <c r="I6564" s="142" t="s">
        <v>1735</v>
      </c>
      <c r="J6564" s="15"/>
      <c r="K6564" s="15"/>
      <c r="L6564" s="15"/>
      <c r="M6564" s="15"/>
      <c r="N6564" s="15"/>
      <c r="O6564" s="15"/>
      <c r="P6564" s="15"/>
      <c r="Q6564" s="15"/>
      <c r="R6564" s="15"/>
      <c r="S6564" s="15"/>
      <c r="T6564" s="15"/>
      <c r="U6564" s="15">
        <v>0</v>
      </c>
      <c r="V6564" s="15">
        <v>0</v>
      </c>
      <c r="W6564" s="15"/>
      <c r="X6564" s="15"/>
      <c r="Y6564" s="15"/>
      <c r="Z6564" s="15"/>
      <c r="AA6564" s="15"/>
      <c r="AB6564" s="15"/>
      <c r="AC6564" s="15"/>
      <c r="AD6564" s="15"/>
      <c r="AE6564" s="15"/>
      <c r="AF6564" s="15"/>
      <c r="AG6564" s="15"/>
      <c r="AH6564" s="15">
        <v>0</v>
      </c>
      <c r="AI6564" s="15">
        <v>0</v>
      </c>
      <c r="AJ6564" s="15"/>
      <c r="AK6564" s="15"/>
      <c r="AL6564" s="15"/>
      <c r="AM6564" s="15"/>
      <c r="AN6564" s="15"/>
      <c r="AO6564" s="15"/>
      <c r="AP6564" s="15"/>
      <c r="AQ6564" s="15"/>
      <c r="AR6564" s="15"/>
      <c r="AS6564" s="15"/>
      <c r="AT6564" s="15"/>
      <c r="AU6564" s="15">
        <v>0</v>
      </c>
      <c r="AV6564" s="15">
        <v>0</v>
      </c>
      <c r="AW6564" s="15">
        <f t="shared" si="1828"/>
        <v>0</v>
      </c>
    </row>
    <row r="6565" spans="1:49">
      <c r="A6565" s="44" t="s">
        <v>797</v>
      </c>
      <c r="B6565" s="45" t="s">
        <v>1031</v>
      </c>
      <c r="C6565" s="45" t="s">
        <v>816</v>
      </c>
      <c r="D6565" s="452" t="s">
        <v>3022</v>
      </c>
      <c r="E6565" s="213" t="s">
        <v>773</v>
      </c>
      <c r="F6565" s="65"/>
      <c r="G6565" s="65"/>
      <c r="H6565" s="65"/>
      <c r="I6565" s="260" t="s">
        <v>1362</v>
      </c>
      <c r="J6565" s="9">
        <f>SUM(J6566)</f>
        <v>0</v>
      </c>
      <c r="K6565" s="9">
        <f t="shared" ref="K6565:AT6565" si="1831">SUM(K6566)</f>
        <v>0</v>
      </c>
      <c r="L6565" s="9">
        <f t="shared" si="1831"/>
        <v>0</v>
      </c>
      <c r="M6565" s="9">
        <f t="shared" si="1831"/>
        <v>0</v>
      </c>
      <c r="N6565" s="9">
        <f t="shared" si="1831"/>
        <v>0</v>
      </c>
      <c r="O6565" s="9">
        <f t="shared" si="1831"/>
        <v>0</v>
      </c>
      <c r="P6565" s="9">
        <f t="shared" si="1831"/>
        <v>0</v>
      </c>
      <c r="Q6565" s="9">
        <f t="shared" si="1831"/>
        <v>0</v>
      </c>
      <c r="R6565" s="9">
        <f t="shared" si="1831"/>
        <v>0</v>
      </c>
      <c r="S6565" s="9">
        <f t="shared" si="1831"/>
        <v>0</v>
      </c>
      <c r="T6565" s="9">
        <f t="shared" si="1831"/>
        <v>0</v>
      </c>
      <c r="U6565" s="9">
        <v>0</v>
      </c>
      <c r="V6565" s="9">
        <v>0</v>
      </c>
      <c r="W6565" s="9">
        <f>SUM(W6566)</f>
        <v>0</v>
      </c>
      <c r="X6565" s="9">
        <f t="shared" si="1831"/>
        <v>0</v>
      </c>
      <c r="Y6565" s="9">
        <f t="shared" si="1831"/>
        <v>0</v>
      </c>
      <c r="Z6565" s="9">
        <f t="shared" si="1831"/>
        <v>0</v>
      </c>
      <c r="AA6565" s="9">
        <f t="shared" si="1831"/>
        <v>0</v>
      </c>
      <c r="AB6565" s="9">
        <f t="shared" si="1831"/>
        <v>0</v>
      </c>
      <c r="AC6565" s="9">
        <f t="shared" si="1831"/>
        <v>0</v>
      </c>
      <c r="AD6565" s="9">
        <f t="shared" si="1831"/>
        <v>0</v>
      </c>
      <c r="AE6565" s="9">
        <f t="shared" si="1831"/>
        <v>0</v>
      </c>
      <c r="AF6565" s="9">
        <f t="shared" si="1831"/>
        <v>0</v>
      </c>
      <c r="AG6565" s="9">
        <f t="shared" si="1831"/>
        <v>0</v>
      </c>
      <c r="AH6565" s="9">
        <v>0</v>
      </c>
      <c r="AI6565" s="9">
        <v>0</v>
      </c>
      <c r="AJ6565" s="9">
        <f>SUM(AJ6566)</f>
        <v>0</v>
      </c>
      <c r="AK6565" s="9">
        <f t="shared" si="1831"/>
        <v>0</v>
      </c>
      <c r="AL6565" s="9">
        <f t="shared" si="1831"/>
        <v>0</v>
      </c>
      <c r="AM6565" s="9">
        <f t="shared" si="1831"/>
        <v>0</v>
      </c>
      <c r="AN6565" s="9">
        <f t="shared" si="1831"/>
        <v>0</v>
      </c>
      <c r="AO6565" s="9">
        <f t="shared" si="1831"/>
        <v>0</v>
      </c>
      <c r="AP6565" s="9">
        <f t="shared" si="1831"/>
        <v>0</v>
      </c>
      <c r="AQ6565" s="9">
        <f t="shared" si="1831"/>
        <v>0</v>
      </c>
      <c r="AR6565" s="9">
        <f t="shared" si="1831"/>
        <v>0</v>
      </c>
      <c r="AS6565" s="9">
        <f t="shared" si="1831"/>
        <v>0</v>
      </c>
      <c r="AT6565" s="9">
        <f t="shared" si="1831"/>
        <v>0</v>
      </c>
      <c r="AU6565" s="9">
        <v>0</v>
      </c>
      <c r="AV6565" s="9">
        <v>0</v>
      </c>
      <c r="AW6565" s="9">
        <f t="shared" si="1828"/>
        <v>0</v>
      </c>
    </row>
    <row r="6566" spans="1:49">
      <c r="A6566" s="44" t="s">
        <v>797</v>
      </c>
      <c r="B6566" s="45" t="s">
        <v>1031</v>
      </c>
      <c r="C6566" s="45" t="s">
        <v>816</v>
      </c>
      <c r="D6566" s="452" t="s">
        <v>3022</v>
      </c>
      <c r="E6566" s="367" t="s">
        <v>785</v>
      </c>
      <c r="F6566" s="50"/>
      <c r="G6566" s="468" t="s">
        <v>3076</v>
      </c>
      <c r="H6566" s="50" t="s">
        <v>2334</v>
      </c>
      <c r="I6566" s="42" t="s">
        <v>1363</v>
      </c>
      <c r="U6566" s="15">
        <v>0</v>
      </c>
      <c r="V6566" s="15">
        <v>0</v>
      </c>
      <c r="AH6566" s="15">
        <v>0</v>
      </c>
      <c r="AI6566" s="15">
        <v>0</v>
      </c>
      <c r="AU6566" s="15">
        <v>0</v>
      </c>
      <c r="AV6566" s="15">
        <v>0</v>
      </c>
      <c r="AW6566" s="15">
        <f t="shared" si="1828"/>
        <v>0</v>
      </c>
    </row>
    <row r="6567" spans="1:49">
      <c r="A6567" s="44" t="s">
        <v>797</v>
      </c>
      <c r="B6567" s="45" t="s">
        <v>1031</v>
      </c>
      <c r="C6567" s="45" t="s">
        <v>816</v>
      </c>
      <c r="D6567" s="452" t="s">
        <v>3022</v>
      </c>
      <c r="E6567" s="213" t="s">
        <v>1364</v>
      </c>
      <c r="F6567" s="65"/>
      <c r="G6567" s="65"/>
      <c r="H6567" s="65"/>
      <c r="I6567" s="260" t="s">
        <v>2104</v>
      </c>
      <c r="J6567" s="9">
        <f>SUM(J6568:J6577)</f>
        <v>54000</v>
      </c>
      <c r="K6567" s="9">
        <f t="shared" ref="K6567:AT6567" si="1832">SUM(K6568:K6577)</f>
        <v>3710</v>
      </c>
      <c r="L6567" s="9">
        <f t="shared" si="1832"/>
        <v>6723</v>
      </c>
      <c r="M6567" s="9">
        <f t="shared" si="1832"/>
        <v>3280</v>
      </c>
      <c r="N6567" s="9">
        <f t="shared" si="1832"/>
        <v>6500</v>
      </c>
      <c r="O6567" s="9">
        <f t="shared" si="1832"/>
        <v>5000</v>
      </c>
      <c r="P6567" s="9">
        <f t="shared" si="1832"/>
        <v>0</v>
      </c>
      <c r="Q6567" s="9">
        <f t="shared" si="1832"/>
        <v>7000</v>
      </c>
      <c r="R6567" s="9">
        <f t="shared" si="1832"/>
        <v>4000</v>
      </c>
      <c r="S6567" s="9">
        <f t="shared" si="1832"/>
        <v>0</v>
      </c>
      <c r="T6567" s="9">
        <f t="shared" si="1832"/>
        <v>3625</v>
      </c>
      <c r="U6567" s="9">
        <v>39838</v>
      </c>
      <c r="V6567" s="9">
        <v>14162</v>
      </c>
      <c r="W6567" s="9">
        <f>SUM(W6568:W6577)</f>
        <v>0</v>
      </c>
      <c r="X6567" s="9">
        <f t="shared" si="1832"/>
        <v>0</v>
      </c>
      <c r="Y6567" s="9">
        <f t="shared" si="1832"/>
        <v>0</v>
      </c>
      <c r="Z6567" s="9">
        <f t="shared" si="1832"/>
        <v>0</v>
      </c>
      <c r="AA6567" s="9">
        <f t="shared" si="1832"/>
        <v>0</v>
      </c>
      <c r="AB6567" s="9">
        <f t="shared" si="1832"/>
        <v>0</v>
      </c>
      <c r="AC6567" s="9">
        <f t="shared" si="1832"/>
        <v>0</v>
      </c>
      <c r="AD6567" s="9">
        <f t="shared" si="1832"/>
        <v>0</v>
      </c>
      <c r="AE6567" s="9">
        <f t="shared" si="1832"/>
        <v>0</v>
      </c>
      <c r="AF6567" s="9">
        <f t="shared" si="1832"/>
        <v>0</v>
      </c>
      <c r="AG6567" s="9">
        <f t="shared" si="1832"/>
        <v>0</v>
      </c>
      <c r="AH6567" s="9">
        <v>0</v>
      </c>
      <c r="AI6567" s="9">
        <v>0</v>
      </c>
      <c r="AJ6567" s="9">
        <f>SUM(AJ6568:AJ6577)</f>
        <v>0</v>
      </c>
      <c r="AK6567" s="9">
        <f t="shared" si="1832"/>
        <v>0</v>
      </c>
      <c r="AL6567" s="9">
        <f t="shared" si="1832"/>
        <v>0</v>
      </c>
      <c r="AM6567" s="9">
        <f t="shared" si="1832"/>
        <v>0</v>
      </c>
      <c r="AN6567" s="9">
        <f t="shared" si="1832"/>
        <v>0</v>
      </c>
      <c r="AO6567" s="9">
        <f t="shared" si="1832"/>
        <v>0</v>
      </c>
      <c r="AP6567" s="9">
        <f t="shared" si="1832"/>
        <v>0</v>
      </c>
      <c r="AQ6567" s="9">
        <f t="shared" si="1832"/>
        <v>0</v>
      </c>
      <c r="AR6567" s="9">
        <f t="shared" si="1832"/>
        <v>0</v>
      </c>
      <c r="AS6567" s="9">
        <f t="shared" si="1832"/>
        <v>0</v>
      </c>
      <c r="AT6567" s="9">
        <f t="shared" si="1832"/>
        <v>0</v>
      </c>
      <c r="AU6567" s="9">
        <v>0</v>
      </c>
      <c r="AV6567" s="9">
        <v>0</v>
      </c>
      <c r="AW6567" s="9">
        <f t="shared" si="1828"/>
        <v>39838</v>
      </c>
    </row>
    <row r="6568" spans="1:49">
      <c r="A6568" s="44" t="s">
        <v>797</v>
      </c>
      <c r="B6568" s="45" t="s">
        <v>1031</v>
      </c>
      <c r="C6568" s="45" t="s">
        <v>816</v>
      </c>
      <c r="D6568" s="452" t="s">
        <v>3022</v>
      </c>
      <c r="E6568" s="367" t="s">
        <v>786</v>
      </c>
      <c r="F6568" s="50"/>
      <c r="G6568" s="468" t="s">
        <v>3076</v>
      </c>
      <c r="H6568" s="50" t="s">
        <v>2334</v>
      </c>
      <c r="I6568" s="42" t="s">
        <v>1191</v>
      </c>
      <c r="U6568" s="15">
        <v>0</v>
      </c>
      <c r="V6568" s="15">
        <v>0</v>
      </c>
      <c r="AH6568" s="15">
        <v>0</v>
      </c>
      <c r="AI6568" s="15">
        <v>0</v>
      </c>
      <c r="AU6568" s="15">
        <v>0</v>
      </c>
      <c r="AV6568" s="15">
        <v>0</v>
      </c>
      <c r="AW6568" s="15">
        <f t="shared" si="1828"/>
        <v>0</v>
      </c>
    </row>
    <row r="6569" spans="1:49">
      <c r="A6569" s="44" t="s">
        <v>797</v>
      </c>
      <c r="B6569" s="45" t="s">
        <v>1031</v>
      </c>
      <c r="C6569" s="45" t="s">
        <v>816</v>
      </c>
      <c r="D6569" s="452" t="s">
        <v>3022</v>
      </c>
      <c r="E6569" s="367" t="s">
        <v>1528</v>
      </c>
      <c r="F6569" s="50"/>
      <c r="G6569" s="468" t="s">
        <v>3076</v>
      </c>
      <c r="H6569" s="50" t="s">
        <v>2334</v>
      </c>
      <c r="I6569" s="42" t="s">
        <v>989</v>
      </c>
      <c r="U6569" s="15">
        <v>0</v>
      </c>
      <c r="V6569" s="15">
        <v>0</v>
      </c>
      <c r="AH6569" s="15">
        <v>0</v>
      </c>
      <c r="AI6569" s="15">
        <v>0</v>
      </c>
      <c r="AU6569" s="15">
        <v>0</v>
      </c>
      <c r="AV6569" s="15">
        <v>0</v>
      </c>
      <c r="AW6569" s="15">
        <f t="shared" si="1828"/>
        <v>0</v>
      </c>
    </row>
    <row r="6570" spans="1:49">
      <c r="A6570" s="44" t="s">
        <v>797</v>
      </c>
      <c r="B6570" s="45" t="s">
        <v>1031</v>
      </c>
      <c r="C6570" s="45" t="s">
        <v>816</v>
      </c>
      <c r="D6570" s="452" t="s">
        <v>3022</v>
      </c>
      <c r="E6570" s="367" t="s">
        <v>1679</v>
      </c>
      <c r="F6570" s="50"/>
      <c r="G6570" s="468" t="s">
        <v>3076</v>
      </c>
      <c r="H6570" s="50" t="s">
        <v>2334</v>
      </c>
      <c r="I6570" s="42" t="s">
        <v>1048</v>
      </c>
      <c r="U6570" s="15">
        <v>0</v>
      </c>
      <c r="V6570" s="15">
        <v>0</v>
      </c>
      <c r="AH6570" s="15">
        <v>0</v>
      </c>
      <c r="AI6570" s="15">
        <v>0</v>
      </c>
      <c r="AU6570" s="15">
        <v>0</v>
      </c>
      <c r="AV6570" s="15">
        <v>0</v>
      </c>
      <c r="AW6570" s="15">
        <f t="shared" si="1828"/>
        <v>0</v>
      </c>
    </row>
    <row r="6571" spans="1:49">
      <c r="A6571" s="44" t="s">
        <v>797</v>
      </c>
      <c r="B6571" s="45" t="s">
        <v>1031</v>
      </c>
      <c r="C6571" s="45" t="s">
        <v>816</v>
      </c>
      <c r="D6571" s="452" t="s">
        <v>3022</v>
      </c>
      <c r="E6571" s="367" t="s">
        <v>787</v>
      </c>
      <c r="F6571" s="50"/>
      <c r="G6571" s="468" t="s">
        <v>3076</v>
      </c>
      <c r="H6571" s="50" t="s">
        <v>2334</v>
      </c>
      <c r="I6571" s="42" t="s">
        <v>2078</v>
      </c>
      <c r="J6571" s="15">
        <v>4000</v>
      </c>
      <c r="Q6571" s="15">
        <v>1000</v>
      </c>
      <c r="U6571" s="15">
        <v>1000</v>
      </c>
      <c r="V6571" s="15">
        <v>3000</v>
      </c>
      <c r="AH6571" s="15">
        <v>0</v>
      </c>
      <c r="AI6571" s="15">
        <v>0</v>
      </c>
      <c r="AU6571" s="15">
        <v>0</v>
      </c>
      <c r="AV6571" s="15">
        <v>0</v>
      </c>
      <c r="AW6571" s="15">
        <f t="shared" si="1828"/>
        <v>1000</v>
      </c>
    </row>
    <row r="6572" spans="1:49">
      <c r="A6572" s="44" t="s">
        <v>797</v>
      </c>
      <c r="B6572" s="45" t="s">
        <v>1031</v>
      </c>
      <c r="C6572" s="45" t="s">
        <v>816</v>
      </c>
      <c r="D6572" s="452" t="s">
        <v>3022</v>
      </c>
      <c r="E6572" s="367" t="s">
        <v>1116</v>
      </c>
      <c r="F6572" s="50"/>
      <c r="G6572" s="468" t="s">
        <v>3076</v>
      </c>
      <c r="H6572" s="50" t="s">
        <v>2334</v>
      </c>
      <c r="I6572" s="42" t="s">
        <v>1487</v>
      </c>
      <c r="U6572" s="15">
        <v>0</v>
      </c>
      <c r="V6572" s="15">
        <v>0</v>
      </c>
      <c r="AH6572" s="15">
        <v>0</v>
      </c>
      <c r="AI6572" s="15">
        <v>0</v>
      </c>
      <c r="AU6572" s="15">
        <v>0</v>
      </c>
      <c r="AV6572" s="15">
        <v>0</v>
      </c>
      <c r="AW6572" s="15">
        <f t="shared" si="1828"/>
        <v>0</v>
      </c>
    </row>
    <row r="6573" spans="1:49">
      <c r="A6573" s="44" t="s">
        <v>797</v>
      </c>
      <c r="B6573" s="45" t="s">
        <v>1031</v>
      </c>
      <c r="C6573" s="45" t="s">
        <v>816</v>
      </c>
      <c r="D6573" s="452" t="s">
        <v>3022</v>
      </c>
      <c r="E6573" s="367" t="s">
        <v>1703</v>
      </c>
      <c r="F6573" s="50"/>
      <c r="G6573" s="468" t="s">
        <v>3076</v>
      </c>
      <c r="H6573" s="50" t="s">
        <v>2334</v>
      </c>
      <c r="I6573" s="42" t="s">
        <v>1047</v>
      </c>
      <c r="U6573" s="15">
        <v>0</v>
      </c>
      <c r="V6573" s="15">
        <v>0</v>
      </c>
      <c r="AH6573" s="15">
        <v>0</v>
      </c>
      <c r="AI6573" s="15">
        <v>0</v>
      </c>
      <c r="AU6573" s="15">
        <v>0</v>
      </c>
      <c r="AV6573" s="15">
        <v>0</v>
      </c>
      <c r="AW6573" s="15">
        <f t="shared" si="1828"/>
        <v>0</v>
      </c>
    </row>
    <row r="6574" spans="1:49">
      <c r="A6574" s="44" t="s">
        <v>797</v>
      </c>
      <c r="B6574" s="45" t="s">
        <v>1031</v>
      </c>
      <c r="C6574" s="45" t="s">
        <v>816</v>
      </c>
      <c r="D6574" s="452" t="s">
        <v>3022</v>
      </c>
      <c r="E6574" s="367" t="s">
        <v>826</v>
      </c>
      <c r="F6574" s="50"/>
      <c r="G6574" s="468" t="s">
        <v>3076</v>
      </c>
      <c r="H6574" s="50" t="s">
        <v>2334</v>
      </c>
      <c r="I6574" s="42" t="s">
        <v>935</v>
      </c>
      <c r="J6574" s="15">
        <v>7000</v>
      </c>
      <c r="Q6574" s="15">
        <v>3000</v>
      </c>
      <c r="R6574" s="15">
        <v>4000</v>
      </c>
      <c r="U6574" s="15">
        <v>7000</v>
      </c>
      <c r="V6574" s="15">
        <v>0</v>
      </c>
      <c r="AH6574" s="15">
        <v>0</v>
      </c>
      <c r="AI6574" s="15">
        <v>0</v>
      </c>
      <c r="AU6574" s="15">
        <v>0</v>
      </c>
      <c r="AV6574" s="15">
        <v>0</v>
      </c>
      <c r="AW6574" s="15">
        <f t="shared" si="1828"/>
        <v>7000</v>
      </c>
    </row>
    <row r="6575" spans="1:49">
      <c r="A6575" s="44" t="s">
        <v>797</v>
      </c>
      <c r="B6575" s="45" t="s">
        <v>1031</v>
      </c>
      <c r="C6575" s="45" t="s">
        <v>816</v>
      </c>
      <c r="D6575" s="452" t="s">
        <v>3022</v>
      </c>
      <c r="E6575" s="367" t="s">
        <v>1115</v>
      </c>
      <c r="F6575" s="50"/>
      <c r="G6575" s="468" t="s">
        <v>3076</v>
      </c>
      <c r="H6575" s="50" t="s">
        <v>2334</v>
      </c>
      <c r="I6575" s="42" t="s">
        <v>990</v>
      </c>
      <c r="U6575" s="15">
        <v>0</v>
      </c>
      <c r="V6575" s="15">
        <v>0</v>
      </c>
      <c r="AH6575" s="15">
        <v>0</v>
      </c>
      <c r="AI6575" s="15">
        <v>0</v>
      </c>
      <c r="AU6575" s="15">
        <v>0</v>
      </c>
      <c r="AV6575" s="15">
        <v>0</v>
      </c>
      <c r="AW6575" s="15">
        <f t="shared" si="1828"/>
        <v>0</v>
      </c>
    </row>
    <row r="6576" spans="1:49">
      <c r="A6576" s="44" t="s">
        <v>797</v>
      </c>
      <c r="B6576" s="45" t="s">
        <v>1031</v>
      </c>
      <c r="C6576" s="45" t="s">
        <v>816</v>
      </c>
      <c r="D6576" s="452" t="s">
        <v>3022</v>
      </c>
      <c r="E6576" s="367" t="s">
        <v>1677</v>
      </c>
      <c r="F6576" s="50"/>
      <c r="G6576" s="468" t="s">
        <v>3076</v>
      </c>
      <c r="H6576" s="50" t="s">
        <v>2334</v>
      </c>
      <c r="I6576" s="42" t="s">
        <v>2325</v>
      </c>
      <c r="J6576" s="15">
        <v>43000</v>
      </c>
      <c r="K6576" s="15">
        <v>3710</v>
      </c>
      <c r="L6576" s="15">
        <v>6723</v>
      </c>
      <c r="M6576" s="15">
        <v>3280</v>
      </c>
      <c r="N6576" s="15">
        <v>6500</v>
      </c>
      <c r="O6576" s="15">
        <v>5000</v>
      </c>
      <c r="Q6576" s="15">
        <v>3000</v>
      </c>
      <c r="T6576" s="15">
        <v>3625</v>
      </c>
      <c r="U6576" s="15">
        <v>31838</v>
      </c>
      <c r="V6576" s="15">
        <v>11162</v>
      </c>
      <c r="AH6576" s="15">
        <v>0</v>
      </c>
      <c r="AI6576" s="15">
        <v>0</v>
      </c>
      <c r="AU6576" s="15">
        <v>0</v>
      </c>
      <c r="AV6576" s="15">
        <v>0</v>
      </c>
      <c r="AW6576" s="15">
        <f t="shared" si="1828"/>
        <v>31838</v>
      </c>
    </row>
    <row r="6577" spans="1:49">
      <c r="A6577" s="44" t="s">
        <v>797</v>
      </c>
      <c r="B6577" s="45" t="s">
        <v>1031</v>
      </c>
      <c r="C6577" s="45" t="s">
        <v>816</v>
      </c>
      <c r="D6577" s="452" t="s">
        <v>3022</v>
      </c>
      <c r="E6577" s="367" t="s">
        <v>1677</v>
      </c>
      <c r="F6577" s="50" t="s">
        <v>1853</v>
      </c>
      <c r="G6577" s="468" t="s">
        <v>3076</v>
      </c>
      <c r="H6577" s="50" t="s">
        <v>2334</v>
      </c>
      <c r="I6577" s="42" t="s">
        <v>25</v>
      </c>
      <c r="U6577" s="15">
        <v>0</v>
      </c>
      <c r="V6577" s="15">
        <v>0</v>
      </c>
      <c r="AH6577" s="15">
        <v>0</v>
      </c>
      <c r="AI6577" s="15">
        <v>0</v>
      </c>
      <c r="AU6577" s="15">
        <v>0</v>
      </c>
      <c r="AV6577" s="15">
        <v>0</v>
      </c>
      <c r="AW6577" s="15">
        <f t="shared" si="1828"/>
        <v>0</v>
      </c>
    </row>
    <row r="6578" spans="1:49" s="52" customFormat="1">
      <c r="A6578" s="41"/>
      <c r="B6578" s="346"/>
      <c r="C6578" s="346"/>
      <c r="D6578" s="369"/>
      <c r="E6578" s="213"/>
      <c r="F6578" s="65"/>
      <c r="G6578" s="65"/>
      <c r="H6578" s="65"/>
      <c r="I6578" s="49" t="s">
        <v>3</v>
      </c>
      <c r="J6578" s="6">
        <f>SUM(J6579)</f>
        <v>0</v>
      </c>
      <c r="K6578" s="6">
        <f t="shared" ref="K6578:AT6579" si="1833">SUM(K6579)</f>
        <v>0</v>
      </c>
      <c r="L6578" s="6">
        <f t="shared" si="1833"/>
        <v>0</v>
      </c>
      <c r="M6578" s="6">
        <f t="shared" si="1833"/>
        <v>0</v>
      </c>
      <c r="N6578" s="6">
        <f t="shared" si="1833"/>
        <v>0</v>
      </c>
      <c r="O6578" s="6">
        <f t="shared" si="1833"/>
        <v>0</v>
      </c>
      <c r="P6578" s="6">
        <f t="shared" si="1833"/>
        <v>0</v>
      </c>
      <c r="Q6578" s="6">
        <f t="shared" si="1833"/>
        <v>0</v>
      </c>
      <c r="R6578" s="6">
        <f t="shared" si="1833"/>
        <v>0</v>
      </c>
      <c r="S6578" s="6">
        <f t="shared" si="1833"/>
        <v>0</v>
      </c>
      <c r="T6578" s="6">
        <f t="shared" si="1833"/>
        <v>0</v>
      </c>
      <c r="U6578" s="6">
        <v>0</v>
      </c>
      <c r="V6578" s="6">
        <v>0</v>
      </c>
      <c r="W6578" s="6">
        <f>SUM(W6579)</f>
        <v>0</v>
      </c>
      <c r="X6578" s="6">
        <f t="shared" si="1833"/>
        <v>0</v>
      </c>
      <c r="Y6578" s="6">
        <f t="shared" si="1833"/>
        <v>0</v>
      </c>
      <c r="Z6578" s="6">
        <f t="shared" si="1833"/>
        <v>0</v>
      </c>
      <c r="AA6578" s="6">
        <f t="shared" si="1833"/>
        <v>0</v>
      </c>
      <c r="AB6578" s="6">
        <f t="shared" si="1833"/>
        <v>0</v>
      </c>
      <c r="AC6578" s="6">
        <f t="shared" si="1833"/>
        <v>0</v>
      </c>
      <c r="AD6578" s="6">
        <f t="shared" si="1833"/>
        <v>0</v>
      </c>
      <c r="AE6578" s="6">
        <f t="shared" si="1833"/>
        <v>0</v>
      </c>
      <c r="AF6578" s="6">
        <f t="shared" si="1833"/>
        <v>0</v>
      </c>
      <c r="AG6578" s="6">
        <f t="shared" si="1833"/>
        <v>0</v>
      </c>
      <c r="AH6578" s="6">
        <v>0</v>
      </c>
      <c r="AI6578" s="6">
        <v>0</v>
      </c>
      <c r="AJ6578" s="6">
        <f>SUM(AJ6579)</f>
        <v>0</v>
      </c>
      <c r="AK6578" s="6">
        <f t="shared" si="1833"/>
        <v>0</v>
      </c>
      <c r="AL6578" s="6">
        <f t="shared" si="1833"/>
        <v>0</v>
      </c>
      <c r="AM6578" s="6">
        <f t="shared" si="1833"/>
        <v>0</v>
      </c>
      <c r="AN6578" s="6">
        <f t="shared" si="1833"/>
        <v>0</v>
      </c>
      <c r="AO6578" s="6">
        <f t="shared" si="1833"/>
        <v>0</v>
      </c>
      <c r="AP6578" s="6">
        <f t="shared" si="1833"/>
        <v>0</v>
      </c>
      <c r="AQ6578" s="6">
        <f t="shared" si="1833"/>
        <v>0</v>
      </c>
      <c r="AR6578" s="6">
        <f t="shared" si="1833"/>
        <v>0</v>
      </c>
      <c r="AS6578" s="6">
        <f t="shared" si="1833"/>
        <v>0</v>
      </c>
      <c r="AT6578" s="6">
        <f t="shared" si="1833"/>
        <v>0</v>
      </c>
      <c r="AU6578" s="6">
        <v>0</v>
      </c>
      <c r="AV6578" s="6">
        <v>0</v>
      </c>
      <c r="AW6578" s="6">
        <f t="shared" si="1828"/>
        <v>0</v>
      </c>
    </row>
    <row r="6579" spans="1:49" s="52" customFormat="1">
      <c r="A6579" s="44" t="s">
        <v>797</v>
      </c>
      <c r="B6579" s="45" t="s">
        <v>1031</v>
      </c>
      <c r="C6579" s="45" t="s">
        <v>816</v>
      </c>
      <c r="D6579" s="452" t="s">
        <v>3022</v>
      </c>
      <c r="E6579" s="213" t="s">
        <v>833</v>
      </c>
      <c r="F6579" s="65"/>
      <c r="G6579" s="65"/>
      <c r="H6579" s="65"/>
      <c r="I6579" s="53" t="s">
        <v>1</v>
      </c>
      <c r="J6579" s="200">
        <f>SUM(J6580)</f>
        <v>0</v>
      </c>
      <c r="K6579" s="200">
        <f t="shared" si="1833"/>
        <v>0</v>
      </c>
      <c r="L6579" s="200">
        <f t="shared" si="1833"/>
        <v>0</v>
      </c>
      <c r="M6579" s="200">
        <f t="shared" si="1833"/>
        <v>0</v>
      </c>
      <c r="N6579" s="200">
        <f t="shared" si="1833"/>
        <v>0</v>
      </c>
      <c r="O6579" s="200">
        <f t="shared" si="1833"/>
        <v>0</v>
      </c>
      <c r="P6579" s="200">
        <f t="shared" si="1833"/>
        <v>0</v>
      </c>
      <c r="Q6579" s="200">
        <f t="shared" si="1833"/>
        <v>0</v>
      </c>
      <c r="R6579" s="200">
        <f t="shared" si="1833"/>
        <v>0</v>
      </c>
      <c r="S6579" s="200">
        <f t="shared" si="1833"/>
        <v>0</v>
      </c>
      <c r="T6579" s="200">
        <f t="shared" si="1833"/>
        <v>0</v>
      </c>
      <c r="U6579" s="200">
        <v>0</v>
      </c>
      <c r="V6579" s="200">
        <v>0</v>
      </c>
      <c r="W6579" s="200">
        <f>SUM(W6580)</f>
        <v>0</v>
      </c>
      <c r="X6579" s="200">
        <f t="shared" si="1833"/>
        <v>0</v>
      </c>
      <c r="Y6579" s="200">
        <f t="shared" si="1833"/>
        <v>0</v>
      </c>
      <c r="Z6579" s="200">
        <f t="shared" si="1833"/>
        <v>0</v>
      </c>
      <c r="AA6579" s="200">
        <f t="shared" si="1833"/>
        <v>0</v>
      </c>
      <c r="AB6579" s="200">
        <f t="shared" si="1833"/>
        <v>0</v>
      </c>
      <c r="AC6579" s="200">
        <f t="shared" si="1833"/>
        <v>0</v>
      </c>
      <c r="AD6579" s="200">
        <f t="shared" si="1833"/>
        <v>0</v>
      </c>
      <c r="AE6579" s="200">
        <f t="shared" si="1833"/>
        <v>0</v>
      </c>
      <c r="AF6579" s="200">
        <f t="shared" si="1833"/>
        <v>0</v>
      </c>
      <c r="AG6579" s="200">
        <f t="shared" si="1833"/>
        <v>0</v>
      </c>
      <c r="AH6579" s="200">
        <v>0</v>
      </c>
      <c r="AI6579" s="200">
        <v>0</v>
      </c>
      <c r="AJ6579" s="200">
        <f>SUM(AJ6580)</f>
        <v>0</v>
      </c>
      <c r="AK6579" s="200">
        <f t="shared" si="1833"/>
        <v>0</v>
      </c>
      <c r="AL6579" s="200">
        <f t="shared" si="1833"/>
        <v>0</v>
      </c>
      <c r="AM6579" s="200">
        <f t="shared" si="1833"/>
        <v>0</v>
      </c>
      <c r="AN6579" s="200">
        <f t="shared" si="1833"/>
        <v>0</v>
      </c>
      <c r="AO6579" s="200">
        <f t="shared" si="1833"/>
        <v>0</v>
      </c>
      <c r="AP6579" s="200">
        <f t="shared" si="1833"/>
        <v>0</v>
      </c>
      <c r="AQ6579" s="200">
        <f t="shared" si="1833"/>
        <v>0</v>
      </c>
      <c r="AR6579" s="200">
        <f t="shared" si="1833"/>
        <v>0</v>
      </c>
      <c r="AS6579" s="200">
        <f t="shared" si="1833"/>
        <v>0</v>
      </c>
      <c r="AT6579" s="200">
        <f t="shared" si="1833"/>
        <v>0</v>
      </c>
      <c r="AU6579" s="200">
        <v>0</v>
      </c>
      <c r="AV6579" s="200">
        <v>0</v>
      </c>
      <c r="AW6579" s="200">
        <f t="shared" si="1828"/>
        <v>0</v>
      </c>
    </row>
    <row r="6580" spans="1:49" s="59" customFormat="1">
      <c r="A6580" s="44" t="s">
        <v>797</v>
      </c>
      <c r="B6580" s="45" t="s">
        <v>1031</v>
      </c>
      <c r="C6580" s="45" t="s">
        <v>816</v>
      </c>
      <c r="D6580" s="452" t="s">
        <v>3022</v>
      </c>
      <c r="E6580" s="57" t="s">
        <v>1517</v>
      </c>
      <c r="F6580" s="58"/>
      <c r="G6580" s="468" t="s">
        <v>3076</v>
      </c>
      <c r="H6580" s="50" t="s">
        <v>2334</v>
      </c>
      <c r="I6580" s="188" t="s">
        <v>2584</v>
      </c>
      <c r="J6580" s="13"/>
      <c r="K6580" s="13"/>
      <c r="L6580" s="13"/>
      <c r="M6580" s="13"/>
      <c r="N6580" s="13"/>
      <c r="O6580" s="13"/>
      <c r="P6580" s="13"/>
      <c r="Q6580" s="13"/>
      <c r="R6580" s="13"/>
      <c r="S6580" s="13"/>
      <c r="T6580" s="13"/>
      <c r="U6580" s="13">
        <v>0</v>
      </c>
      <c r="V6580" s="13">
        <v>0</v>
      </c>
      <c r="W6580" s="13"/>
      <c r="X6580" s="13"/>
      <c r="Y6580" s="13"/>
      <c r="Z6580" s="13"/>
      <c r="AA6580" s="13"/>
      <c r="AB6580" s="13"/>
      <c r="AC6580" s="13"/>
      <c r="AD6580" s="13"/>
      <c r="AE6580" s="13"/>
      <c r="AF6580" s="13"/>
      <c r="AG6580" s="13"/>
      <c r="AH6580" s="13">
        <v>0</v>
      </c>
      <c r="AI6580" s="13">
        <v>0</v>
      </c>
      <c r="AJ6580" s="13"/>
      <c r="AK6580" s="13"/>
      <c r="AL6580" s="13"/>
      <c r="AM6580" s="13"/>
      <c r="AN6580" s="13"/>
      <c r="AO6580" s="13"/>
      <c r="AP6580" s="13"/>
      <c r="AQ6580" s="13"/>
      <c r="AR6580" s="13"/>
      <c r="AS6580" s="13"/>
      <c r="AT6580" s="13"/>
      <c r="AU6580" s="13">
        <v>0</v>
      </c>
      <c r="AV6580" s="13">
        <v>0</v>
      </c>
      <c r="AW6580" s="13">
        <f t="shared" si="1828"/>
        <v>0</v>
      </c>
    </row>
    <row r="6581" spans="1:49">
      <c r="A6581" s="44"/>
      <c r="B6581" s="45"/>
      <c r="C6581" s="45"/>
      <c r="D6581" s="45"/>
      <c r="E6581" s="367"/>
      <c r="F6581" s="50"/>
      <c r="G6581" s="50"/>
      <c r="H6581" s="50"/>
      <c r="I6581" s="49" t="s">
        <v>1157</v>
      </c>
      <c r="J6581" s="6">
        <f>SUM(J6582)</f>
        <v>11000</v>
      </c>
      <c r="K6581" s="6">
        <f t="shared" ref="K6581:AT6581" si="1834">SUM(K6582)</f>
        <v>0</v>
      </c>
      <c r="L6581" s="6">
        <f t="shared" si="1834"/>
        <v>0</v>
      </c>
      <c r="M6581" s="6">
        <f t="shared" si="1834"/>
        <v>0</v>
      </c>
      <c r="N6581" s="6">
        <f t="shared" si="1834"/>
        <v>0</v>
      </c>
      <c r="O6581" s="6">
        <f t="shared" si="1834"/>
        <v>0</v>
      </c>
      <c r="P6581" s="6">
        <f t="shared" si="1834"/>
        <v>0</v>
      </c>
      <c r="Q6581" s="6">
        <f t="shared" si="1834"/>
        <v>2200</v>
      </c>
      <c r="R6581" s="6">
        <f t="shared" si="1834"/>
        <v>0</v>
      </c>
      <c r="S6581" s="6">
        <f t="shared" si="1834"/>
        <v>0</v>
      </c>
      <c r="T6581" s="6">
        <f t="shared" si="1834"/>
        <v>0</v>
      </c>
      <c r="U6581" s="6">
        <v>2200</v>
      </c>
      <c r="V6581" s="6">
        <v>8800</v>
      </c>
      <c r="W6581" s="6">
        <f>SUM(W6582)</f>
        <v>0</v>
      </c>
      <c r="X6581" s="6">
        <f t="shared" si="1834"/>
        <v>0</v>
      </c>
      <c r="Y6581" s="6">
        <f t="shared" si="1834"/>
        <v>0</v>
      </c>
      <c r="Z6581" s="6">
        <f t="shared" si="1834"/>
        <v>0</v>
      </c>
      <c r="AA6581" s="6">
        <f t="shared" si="1834"/>
        <v>0</v>
      </c>
      <c r="AB6581" s="6">
        <f t="shared" si="1834"/>
        <v>0</v>
      </c>
      <c r="AC6581" s="6">
        <f t="shared" si="1834"/>
        <v>0</v>
      </c>
      <c r="AD6581" s="6">
        <f t="shared" si="1834"/>
        <v>0</v>
      </c>
      <c r="AE6581" s="6">
        <f t="shared" si="1834"/>
        <v>0</v>
      </c>
      <c r="AF6581" s="6">
        <f t="shared" si="1834"/>
        <v>0</v>
      </c>
      <c r="AG6581" s="6">
        <f t="shared" si="1834"/>
        <v>0</v>
      </c>
      <c r="AH6581" s="6">
        <v>0</v>
      </c>
      <c r="AI6581" s="6">
        <v>0</v>
      </c>
      <c r="AJ6581" s="6">
        <f>SUM(AJ6582)</f>
        <v>5000</v>
      </c>
      <c r="AK6581" s="6">
        <f t="shared" si="1834"/>
        <v>0</v>
      </c>
      <c r="AL6581" s="6">
        <f t="shared" si="1834"/>
        <v>0</v>
      </c>
      <c r="AM6581" s="6">
        <f t="shared" si="1834"/>
        <v>0</v>
      </c>
      <c r="AN6581" s="6">
        <f t="shared" si="1834"/>
        <v>0</v>
      </c>
      <c r="AO6581" s="6">
        <f t="shared" si="1834"/>
        <v>0</v>
      </c>
      <c r="AP6581" s="6">
        <f t="shared" si="1834"/>
        <v>5000</v>
      </c>
      <c r="AQ6581" s="6">
        <f t="shared" si="1834"/>
        <v>0</v>
      </c>
      <c r="AR6581" s="6">
        <f t="shared" si="1834"/>
        <v>0</v>
      </c>
      <c r="AS6581" s="6">
        <f t="shared" si="1834"/>
        <v>0</v>
      </c>
      <c r="AT6581" s="6">
        <f t="shared" si="1834"/>
        <v>0</v>
      </c>
      <c r="AU6581" s="6">
        <v>5000</v>
      </c>
      <c r="AV6581" s="6">
        <v>0</v>
      </c>
      <c r="AW6581" s="6">
        <f t="shared" si="1828"/>
        <v>7200</v>
      </c>
    </row>
    <row r="6582" spans="1:49">
      <c r="A6582" s="44" t="s">
        <v>797</v>
      </c>
      <c r="B6582" s="45" t="s">
        <v>1031</v>
      </c>
      <c r="C6582" s="45" t="s">
        <v>816</v>
      </c>
      <c r="D6582" s="452" t="s">
        <v>3022</v>
      </c>
      <c r="E6582" s="213" t="s">
        <v>1402</v>
      </c>
      <c r="F6582" s="50"/>
      <c r="G6582" s="50"/>
      <c r="H6582" s="50"/>
      <c r="I6582" s="260" t="s">
        <v>1158</v>
      </c>
      <c r="J6582" s="9">
        <f>SUM(J6583:J6584)</f>
        <v>11000</v>
      </c>
      <c r="K6582" s="9">
        <f t="shared" ref="K6582:AT6582" si="1835">SUM(K6583:K6584)</f>
        <v>0</v>
      </c>
      <c r="L6582" s="9">
        <f t="shared" si="1835"/>
        <v>0</v>
      </c>
      <c r="M6582" s="9">
        <f t="shared" si="1835"/>
        <v>0</v>
      </c>
      <c r="N6582" s="9">
        <f t="shared" si="1835"/>
        <v>0</v>
      </c>
      <c r="O6582" s="9">
        <f t="shared" si="1835"/>
        <v>0</v>
      </c>
      <c r="P6582" s="9">
        <f t="shared" si="1835"/>
        <v>0</v>
      </c>
      <c r="Q6582" s="9">
        <f t="shared" si="1835"/>
        <v>2200</v>
      </c>
      <c r="R6582" s="9">
        <f t="shared" si="1835"/>
        <v>0</v>
      </c>
      <c r="S6582" s="9">
        <f t="shared" si="1835"/>
        <v>0</v>
      </c>
      <c r="T6582" s="9">
        <f t="shared" si="1835"/>
        <v>0</v>
      </c>
      <c r="U6582" s="9">
        <v>2200</v>
      </c>
      <c r="V6582" s="9">
        <v>8800</v>
      </c>
      <c r="W6582" s="9">
        <f>SUM(W6583:W6584)</f>
        <v>0</v>
      </c>
      <c r="X6582" s="9">
        <f t="shared" si="1835"/>
        <v>0</v>
      </c>
      <c r="Y6582" s="9">
        <f t="shared" si="1835"/>
        <v>0</v>
      </c>
      <c r="Z6582" s="9">
        <f t="shared" si="1835"/>
        <v>0</v>
      </c>
      <c r="AA6582" s="9">
        <f t="shared" si="1835"/>
        <v>0</v>
      </c>
      <c r="AB6582" s="9">
        <f t="shared" si="1835"/>
        <v>0</v>
      </c>
      <c r="AC6582" s="9">
        <f t="shared" si="1835"/>
        <v>0</v>
      </c>
      <c r="AD6582" s="9">
        <f t="shared" si="1835"/>
        <v>0</v>
      </c>
      <c r="AE6582" s="9">
        <f t="shared" si="1835"/>
        <v>0</v>
      </c>
      <c r="AF6582" s="9">
        <f t="shared" si="1835"/>
        <v>0</v>
      </c>
      <c r="AG6582" s="9">
        <f t="shared" si="1835"/>
        <v>0</v>
      </c>
      <c r="AH6582" s="9">
        <v>0</v>
      </c>
      <c r="AI6582" s="9">
        <v>0</v>
      </c>
      <c r="AJ6582" s="9">
        <f>SUM(AJ6583:AJ6584)</f>
        <v>5000</v>
      </c>
      <c r="AK6582" s="9">
        <f t="shared" si="1835"/>
        <v>0</v>
      </c>
      <c r="AL6582" s="9">
        <f t="shared" si="1835"/>
        <v>0</v>
      </c>
      <c r="AM6582" s="9">
        <f t="shared" si="1835"/>
        <v>0</v>
      </c>
      <c r="AN6582" s="9">
        <f t="shared" si="1835"/>
        <v>0</v>
      </c>
      <c r="AO6582" s="9">
        <f t="shared" si="1835"/>
        <v>0</v>
      </c>
      <c r="AP6582" s="9">
        <f t="shared" si="1835"/>
        <v>5000</v>
      </c>
      <c r="AQ6582" s="9">
        <f t="shared" si="1835"/>
        <v>0</v>
      </c>
      <c r="AR6582" s="9">
        <f t="shared" si="1835"/>
        <v>0</v>
      </c>
      <c r="AS6582" s="9">
        <f t="shared" si="1835"/>
        <v>0</v>
      </c>
      <c r="AT6582" s="9">
        <f t="shared" si="1835"/>
        <v>0</v>
      </c>
      <c r="AU6582" s="9">
        <v>5000</v>
      </c>
      <c r="AV6582" s="9">
        <v>0</v>
      </c>
      <c r="AW6582" s="9">
        <f t="shared" si="1828"/>
        <v>7200</v>
      </c>
    </row>
    <row r="6583" spans="1:49">
      <c r="A6583" s="44" t="s">
        <v>797</v>
      </c>
      <c r="B6583" s="45" t="s">
        <v>1031</v>
      </c>
      <c r="C6583" s="45" t="s">
        <v>816</v>
      </c>
      <c r="D6583" s="452" t="s">
        <v>3022</v>
      </c>
      <c r="E6583" s="367" t="s">
        <v>1409</v>
      </c>
      <c r="F6583" s="50"/>
      <c r="G6583" s="468" t="s">
        <v>3076</v>
      </c>
      <c r="H6583" s="50" t="s">
        <v>2334</v>
      </c>
      <c r="I6583" s="42" t="s">
        <v>1518</v>
      </c>
      <c r="J6583" s="15">
        <v>5000</v>
      </c>
      <c r="U6583" s="15">
        <v>0</v>
      </c>
      <c r="V6583" s="15">
        <v>5000</v>
      </c>
      <c r="AH6583" s="15">
        <v>0</v>
      </c>
      <c r="AI6583" s="15">
        <v>0</v>
      </c>
      <c r="AU6583" s="15">
        <v>0</v>
      </c>
      <c r="AV6583" s="15">
        <v>0</v>
      </c>
      <c r="AW6583" s="15">
        <f t="shared" si="1828"/>
        <v>0</v>
      </c>
    </row>
    <row r="6584" spans="1:49">
      <c r="A6584" s="44" t="s">
        <v>797</v>
      </c>
      <c r="B6584" s="45" t="s">
        <v>1031</v>
      </c>
      <c r="C6584" s="45" t="s">
        <v>816</v>
      </c>
      <c r="D6584" s="452" t="s">
        <v>3022</v>
      </c>
      <c r="E6584" s="367" t="s">
        <v>1367</v>
      </c>
      <c r="F6584" s="50"/>
      <c r="G6584" s="468" t="s">
        <v>3076</v>
      </c>
      <c r="H6584" s="50" t="s">
        <v>2334</v>
      </c>
      <c r="I6584" s="42" t="s">
        <v>1400</v>
      </c>
      <c r="J6584" s="15">
        <v>6000</v>
      </c>
      <c r="Q6584" s="15">
        <v>2200</v>
      </c>
      <c r="U6584" s="15">
        <v>2200</v>
      </c>
      <c r="V6584" s="15">
        <v>3800</v>
      </c>
      <c r="AH6584" s="15">
        <v>0</v>
      </c>
      <c r="AI6584" s="15">
        <v>0</v>
      </c>
      <c r="AJ6584" s="15">
        <v>5000</v>
      </c>
      <c r="AP6584" s="15">
        <v>5000</v>
      </c>
      <c r="AU6584" s="15">
        <v>5000</v>
      </c>
      <c r="AV6584" s="15">
        <v>0</v>
      </c>
      <c r="AW6584" s="15">
        <f t="shared" si="1828"/>
        <v>7200</v>
      </c>
    </row>
    <row r="6585" spans="1:49">
      <c r="A6585" s="44"/>
      <c r="B6585" s="45"/>
      <c r="C6585" s="45"/>
      <c r="D6585" s="45"/>
      <c r="E6585" s="367"/>
      <c r="F6585" s="50"/>
      <c r="G6585" s="50"/>
      <c r="H6585" s="50"/>
      <c r="I6585" s="42"/>
      <c r="U6585" s="15">
        <v>0</v>
      </c>
      <c r="V6585" s="15">
        <v>0</v>
      </c>
      <c r="AH6585" s="15">
        <v>0</v>
      </c>
      <c r="AI6585" s="15">
        <v>0</v>
      </c>
      <c r="AU6585" s="15">
        <v>0</v>
      </c>
      <c r="AV6585" s="15">
        <v>0</v>
      </c>
      <c r="AW6585" s="15">
        <f t="shared" si="1828"/>
        <v>0</v>
      </c>
    </row>
    <row r="6586" spans="1:49">
      <c r="A6586" s="44"/>
      <c r="B6586" s="45"/>
      <c r="C6586" s="45"/>
      <c r="D6586" s="45"/>
      <c r="E6586" s="531"/>
      <c r="F6586" s="50"/>
      <c r="G6586" s="50"/>
      <c r="H6586" s="50"/>
      <c r="I6586" s="49" t="s">
        <v>1631</v>
      </c>
      <c r="J6586" s="12">
        <f>SUM(J6556,J6581,J6578)</f>
        <v>65000</v>
      </c>
      <c r="K6586" s="12">
        <f t="shared" ref="K6586:AT6586" si="1836">SUM(K6556,K6581,K6578)</f>
        <v>3710</v>
      </c>
      <c r="L6586" s="12">
        <f t="shared" si="1836"/>
        <v>6723</v>
      </c>
      <c r="M6586" s="12">
        <f t="shared" si="1836"/>
        <v>3280</v>
      </c>
      <c r="N6586" s="12">
        <f t="shared" si="1836"/>
        <v>6500</v>
      </c>
      <c r="O6586" s="12">
        <f t="shared" si="1836"/>
        <v>5000</v>
      </c>
      <c r="P6586" s="12">
        <f t="shared" si="1836"/>
        <v>0</v>
      </c>
      <c r="Q6586" s="12">
        <f t="shared" si="1836"/>
        <v>9200</v>
      </c>
      <c r="R6586" s="12">
        <f t="shared" si="1836"/>
        <v>4000</v>
      </c>
      <c r="S6586" s="12">
        <f t="shared" si="1836"/>
        <v>0</v>
      </c>
      <c r="T6586" s="12">
        <f t="shared" si="1836"/>
        <v>3625</v>
      </c>
      <c r="U6586" s="12">
        <v>42038</v>
      </c>
      <c r="V6586" s="12">
        <v>22962</v>
      </c>
      <c r="W6586" s="12">
        <f>SUM(W6556,W6581,W6578)</f>
        <v>0</v>
      </c>
      <c r="X6586" s="12">
        <f t="shared" si="1836"/>
        <v>0</v>
      </c>
      <c r="Y6586" s="12">
        <f t="shared" si="1836"/>
        <v>0</v>
      </c>
      <c r="Z6586" s="12">
        <f t="shared" si="1836"/>
        <v>0</v>
      </c>
      <c r="AA6586" s="12">
        <f t="shared" si="1836"/>
        <v>0</v>
      </c>
      <c r="AB6586" s="12">
        <f t="shared" si="1836"/>
        <v>0</v>
      </c>
      <c r="AC6586" s="12">
        <f t="shared" si="1836"/>
        <v>0</v>
      </c>
      <c r="AD6586" s="12">
        <f t="shared" si="1836"/>
        <v>0</v>
      </c>
      <c r="AE6586" s="12">
        <f t="shared" si="1836"/>
        <v>0</v>
      </c>
      <c r="AF6586" s="12">
        <f t="shared" si="1836"/>
        <v>0</v>
      </c>
      <c r="AG6586" s="12">
        <f t="shared" si="1836"/>
        <v>0</v>
      </c>
      <c r="AH6586" s="12">
        <v>0</v>
      </c>
      <c r="AI6586" s="12">
        <v>0</v>
      </c>
      <c r="AJ6586" s="12">
        <f>SUM(AJ6556,AJ6581,AJ6578)</f>
        <v>5000</v>
      </c>
      <c r="AK6586" s="12">
        <f t="shared" si="1836"/>
        <v>0</v>
      </c>
      <c r="AL6586" s="12">
        <f t="shared" si="1836"/>
        <v>0</v>
      </c>
      <c r="AM6586" s="12">
        <f t="shared" si="1836"/>
        <v>0</v>
      </c>
      <c r="AN6586" s="12">
        <f t="shared" si="1836"/>
        <v>0</v>
      </c>
      <c r="AO6586" s="12">
        <f t="shared" si="1836"/>
        <v>0</v>
      </c>
      <c r="AP6586" s="12">
        <f t="shared" si="1836"/>
        <v>5000</v>
      </c>
      <c r="AQ6586" s="12">
        <f t="shared" si="1836"/>
        <v>0</v>
      </c>
      <c r="AR6586" s="12">
        <f t="shared" si="1836"/>
        <v>0</v>
      </c>
      <c r="AS6586" s="12">
        <f t="shared" si="1836"/>
        <v>0</v>
      </c>
      <c r="AT6586" s="12">
        <f t="shared" si="1836"/>
        <v>0</v>
      </c>
      <c r="AU6586" s="12">
        <v>5000</v>
      </c>
      <c r="AV6586" s="12">
        <v>0</v>
      </c>
      <c r="AW6586" s="12">
        <f t="shared" si="1828"/>
        <v>47038</v>
      </c>
    </row>
    <row r="6587" spans="1:49">
      <c r="A6587" s="44"/>
      <c r="B6587" s="45"/>
      <c r="C6587" s="45"/>
      <c r="D6587" s="45"/>
      <c r="E6587" s="531"/>
      <c r="F6587" s="50"/>
      <c r="G6587" s="50"/>
      <c r="H6587" s="50"/>
      <c r="I6587" s="53"/>
    </row>
    <row r="6588" spans="1:49">
      <c r="A6588" s="44"/>
      <c r="B6588" s="45"/>
      <c r="C6588" s="45"/>
      <c r="D6588" s="45"/>
      <c r="E6588" s="531"/>
      <c r="F6588" s="50"/>
      <c r="G6588" s="50"/>
      <c r="H6588" s="50"/>
      <c r="I6588" s="146" t="s">
        <v>970</v>
      </c>
      <c r="J6588" s="29"/>
      <c r="K6588" s="29"/>
      <c r="L6588" s="29"/>
      <c r="M6588" s="29"/>
      <c r="N6588" s="29"/>
      <c r="O6588" s="29"/>
      <c r="P6588" s="29"/>
      <c r="Q6588" s="29"/>
      <c r="R6588" s="29"/>
      <c r="S6588" s="29"/>
      <c r="T6588" s="29"/>
      <c r="U6588" s="29"/>
      <c r="V6588" s="29"/>
      <c r="W6588" s="29"/>
      <c r="X6588" s="29"/>
      <c r="Y6588" s="29"/>
      <c r="Z6588" s="29"/>
      <c r="AA6588" s="29"/>
      <c r="AB6588" s="29"/>
      <c r="AC6588" s="29"/>
      <c r="AD6588" s="29"/>
      <c r="AE6588" s="29"/>
      <c r="AF6588" s="29"/>
      <c r="AG6588" s="29"/>
      <c r="AH6588" s="29"/>
      <c r="AI6588" s="29"/>
      <c r="AJ6588" s="29"/>
      <c r="AK6588" s="29"/>
      <c r="AL6588" s="29"/>
      <c r="AM6588" s="29"/>
      <c r="AN6588" s="29"/>
      <c r="AO6588" s="29"/>
      <c r="AP6588" s="29"/>
      <c r="AQ6588" s="29"/>
      <c r="AR6588" s="29"/>
      <c r="AS6588" s="29"/>
      <c r="AT6588" s="29"/>
      <c r="AU6588" s="29"/>
      <c r="AV6588" s="29"/>
      <c r="AW6588" s="29"/>
    </row>
    <row r="6589" spans="1:49" ht="13.5" thickBot="1">
      <c r="A6589" s="48"/>
      <c r="B6589" s="42"/>
      <c r="C6589" s="42"/>
      <c r="D6589" s="42"/>
      <c r="E6589" s="531"/>
      <c r="F6589" s="50"/>
      <c r="G6589" s="50"/>
      <c r="H6589" s="50"/>
      <c r="I6589" s="146"/>
      <c r="J6589" s="29"/>
      <c r="K6589" s="29"/>
      <c r="L6589" s="29"/>
      <c r="M6589" s="29"/>
      <c r="N6589" s="29"/>
      <c r="O6589" s="29"/>
      <c r="P6589" s="29"/>
      <c r="Q6589" s="29"/>
      <c r="R6589" s="29"/>
      <c r="S6589" s="29"/>
      <c r="T6589" s="29"/>
      <c r="U6589" s="29"/>
      <c r="V6589" s="29"/>
      <c r="W6589" s="29"/>
      <c r="X6589" s="29"/>
      <c r="Y6589" s="29"/>
      <c r="Z6589" s="29"/>
      <c r="AA6589" s="29"/>
      <c r="AB6589" s="29"/>
      <c r="AC6589" s="29"/>
      <c r="AD6589" s="29"/>
      <c r="AE6589" s="29"/>
      <c r="AF6589" s="29"/>
      <c r="AG6589" s="29"/>
      <c r="AH6589" s="29"/>
      <c r="AI6589" s="29"/>
      <c r="AJ6589" s="29"/>
      <c r="AK6589" s="29"/>
      <c r="AL6589" s="29"/>
      <c r="AM6589" s="29"/>
      <c r="AN6589" s="29"/>
      <c r="AO6589" s="29"/>
      <c r="AP6589" s="29"/>
      <c r="AQ6589" s="29"/>
      <c r="AR6589" s="29"/>
      <c r="AS6589" s="29"/>
      <c r="AT6589" s="29"/>
      <c r="AU6589" s="29"/>
      <c r="AV6589" s="29"/>
      <c r="AW6589" s="29"/>
    </row>
    <row r="6590" spans="1:49" ht="35.25" customHeight="1" thickTop="1" thickBot="1">
      <c r="A6590" s="48"/>
      <c r="B6590" s="42"/>
      <c r="C6590" s="42"/>
      <c r="D6590" s="42"/>
      <c r="E6590" s="531"/>
      <c r="F6590" s="50"/>
      <c r="G6590" s="50"/>
      <c r="H6590" s="50"/>
      <c r="I6590" s="5" t="s">
        <v>2331</v>
      </c>
      <c r="J6590" s="364" t="s">
        <v>2891</v>
      </c>
      <c r="K6590" s="364" t="s">
        <v>2879</v>
      </c>
      <c r="L6590" s="364" t="s">
        <v>2880</v>
      </c>
      <c r="M6590" s="364" t="s">
        <v>2881</v>
      </c>
      <c r="N6590" s="364" t="s">
        <v>2882</v>
      </c>
      <c r="O6590" s="364" t="s">
        <v>2883</v>
      </c>
      <c r="P6590" s="364" t="s">
        <v>2884</v>
      </c>
      <c r="Q6590" s="364" t="s">
        <v>2885</v>
      </c>
      <c r="R6590" s="364" t="s">
        <v>2886</v>
      </c>
      <c r="S6590" s="364" t="s">
        <v>2887</v>
      </c>
      <c r="T6590" s="364" t="s">
        <v>2888</v>
      </c>
      <c r="U6590" s="364" t="s">
        <v>2889</v>
      </c>
      <c r="V6590" s="364" t="s">
        <v>2890</v>
      </c>
      <c r="W6590" s="365" t="s">
        <v>2893</v>
      </c>
      <c r="X6590" s="365" t="s">
        <v>2879</v>
      </c>
      <c r="Y6590" s="365" t="s">
        <v>2880</v>
      </c>
      <c r="Z6590" s="365" t="s">
        <v>2881</v>
      </c>
      <c r="AA6590" s="365" t="s">
        <v>2882</v>
      </c>
      <c r="AB6590" s="365" t="s">
        <v>2883</v>
      </c>
      <c r="AC6590" s="365" t="s">
        <v>2884</v>
      </c>
      <c r="AD6590" s="365" t="s">
        <v>2885</v>
      </c>
      <c r="AE6590" s="365" t="s">
        <v>2886</v>
      </c>
      <c r="AF6590" s="365" t="s">
        <v>2887</v>
      </c>
      <c r="AG6590" s="365" t="s">
        <v>2888</v>
      </c>
      <c r="AH6590" s="365" t="s">
        <v>2889</v>
      </c>
      <c r="AI6590" s="365" t="s">
        <v>2890</v>
      </c>
      <c r="AJ6590" s="366" t="s">
        <v>2892</v>
      </c>
      <c r="AK6590" s="366" t="s">
        <v>2879</v>
      </c>
      <c r="AL6590" s="366" t="s">
        <v>2880</v>
      </c>
      <c r="AM6590" s="366" t="s">
        <v>2881</v>
      </c>
      <c r="AN6590" s="366" t="s">
        <v>2882</v>
      </c>
      <c r="AO6590" s="366" t="s">
        <v>2883</v>
      </c>
      <c r="AP6590" s="366" t="s">
        <v>2884</v>
      </c>
      <c r="AQ6590" s="366" t="s">
        <v>2885</v>
      </c>
      <c r="AR6590" s="366" t="s">
        <v>2886</v>
      </c>
      <c r="AS6590" s="366" t="s">
        <v>2887</v>
      </c>
      <c r="AT6590" s="366" t="s">
        <v>2888</v>
      </c>
      <c r="AU6590" s="366" t="s">
        <v>2889</v>
      </c>
      <c r="AV6590" s="366" t="s">
        <v>2890</v>
      </c>
      <c r="AW6590" s="368" t="s">
        <v>2895</v>
      </c>
    </row>
    <row r="6591" spans="1:49">
      <c r="A6591" s="48"/>
      <c r="B6591" s="42"/>
      <c r="C6591" s="42"/>
      <c r="D6591" s="42"/>
      <c r="E6591" s="531"/>
      <c r="F6591" s="50"/>
      <c r="G6591" s="50"/>
      <c r="H6591" s="50"/>
      <c r="I6591" s="34"/>
      <c r="J6591" s="202" t="s">
        <v>1224</v>
      </c>
      <c r="K6591" s="202">
        <v>1</v>
      </c>
      <c r="L6591" s="202">
        <v>2</v>
      </c>
      <c r="M6591" s="202">
        <v>3</v>
      </c>
      <c r="N6591" s="202">
        <v>4</v>
      </c>
      <c r="O6591" s="202">
        <v>5</v>
      </c>
      <c r="P6591" s="202">
        <v>6</v>
      </c>
      <c r="Q6591" s="202">
        <v>7</v>
      </c>
      <c r="R6591" s="202">
        <v>8</v>
      </c>
      <c r="S6591" s="202">
        <v>9</v>
      </c>
      <c r="T6591" s="202">
        <v>10</v>
      </c>
      <c r="U6591" s="202">
        <v>13</v>
      </c>
      <c r="V6591" s="202">
        <v>14</v>
      </c>
      <c r="W6591" s="202" t="s">
        <v>1224</v>
      </c>
      <c r="X6591" s="202">
        <v>1</v>
      </c>
      <c r="Y6591" s="202">
        <v>2</v>
      </c>
      <c r="Z6591" s="202">
        <v>3</v>
      </c>
      <c r="AA6591" s="202">
        <v>4</v>
      </c>
      <c r="AB6591" s="202">
        <v>5</v>
      </c>
      <c r="AC6591" s="202">
        <v>6</v>
      </c>
      <c r="AD6591" s="202">
        <v>7</v>
      </c>
      <c r="AE6591" s="202">
        <v>8</v>
      </c>
      <c r="AF6591" s="202">
        <v>9</v>
      </c>
      <c r="AG6591" s="202">
        <v>10</v>
      </c>
      <c r="AH6591" s="202">
        <v>13</v>
      </c>
      <c r="AI6591" s="202">
        <v>14</v>
      </c>
      <c r="AJ6591" s="202" t="s">
        <v>1224</v>
      </c>
      <c r="AK6591" s="202">
        <v>1</v>
      </c>
      <c r="AL6591" s="202">
        <v>2</v>
      </c>
      <c r="AM6591" s="202">
        <v>3</v>
      </c>
      <c r="AN6591" s="202">
        <v>4</v>
      </c>
      <c r="AO6591" s="202">
        <v>5</v>
      </c>
      <c r="AP6591" s="202">
        <v>6</v>
      </c>
      <c r="AQ6591" s="202">
        <v>7</v>
      </c>
      <c r="AR6591" s="202">
        <v>8</v>
      </c>
      <c r="AS6591" s="202">
        <v>9</v>
      </c>
      <c r="AT6591" s="202">
        <v>10</v>
      </c>
      <c r="AU6591" s="202">
        <v>13</v>
      </c>
      <c r="AV6591" s="202">
        <v>14</v>
      </c>
      <c r="AW6591" s="202">
        <v>15</v>
      </c>
    </row>
    <row r="6592" spans="1:49">
      <c r="A6592" s="48"/>
      <c r="B6592" s="42"/>
      <c r="C6592" s="42"/>
      <c r="D6592" s="42"/>
      <c r="E6592" s="531"/>
      <c r="F6592" s="50"/>
      <c r="G6592" s="50"/>
      <c r="H6592" s="50"/>
      <c r="I6592" s="276" t="s">
        <v>2379</v>
      </c>
      <c r="J6592" s="277">
        <f>SUM(J6586)</f>
        <v>65000</v>
      </c>
      <c r="K6592" s="277">
        <f t="shared" ref="K6592:AT6592" si="1837">SUM(K6586)</f>
        <v>3710</v>
      </c>
      <c r="L6592" s="277">
        <f t="shared" si="1837"/>
        <v>6723</v>
      </c>
      <c r="M6592" s="277">
        <f t="shared" si="1837"/>
        <v>3280</v>
      </c>
      <c r="N6592" s="277">
        <f t="shared" si="1837"/>
        <v>6500</v>
      </c>
      <c r="O6592" s="277">
        <f t="shared" si="1837"/>
        <v>5000</v>
      </c>
      <c r="P6592" s="277">
        <f t="shared" si="1837"/>
        <v>0</v>
      </c>
      <c r="Q6592" s="277">
        <f t="shared" si="1837"/>
        <v>9200</v>
      </c>
      <c r="R6592" s="277">
        <f t="shared" si="1837"/>
        <v>4000</v>
      </c>
      <c r="S6592" s="277">
        <f t="shared" si="1837"/>
        <v>0</v>
      </c>
      <c r="T6592" s="277">
        <f t="shared" si="1837"/>
        <v>3625</v>
      </c>
      <c r="U6592" s="277">
        <v>42038</v>
      </c>
      <c r="V6592" s="277">
        <v>22962</v>
      </c>
      <c r="W6592" s="277">
        <f>SUM(W6586)</f>
        <v>0</v>
      </c>
      <c r="X6592" s="277">
        <f t="shared" si="1837"/>
        <v>0</v>
      </c>
      <c r="Y6592" s="277">
        <f t="shared" si="1837"/>
        <v>0</v>
      </c>
      <c r="Z6592" s="277">
        <f t="shared" si="1837"/>
        <v>0</v>
      </c>
      <c r="AA6592" s="277">
        <f t="shared" si="1837"/>
        <v>0</v>
      </c>
      <c r="AB6592" s="277">
        <f t="shared" si="1837"/>
        <v>0</v>
      </c>
      <c r="AC6592" s="277">
        <f t="shared" si="1837"/>
        <v>0</v>
      </c>
      <c r="AD6592" s="277">
        <f t="shared" si="1837"/>
        <v>0</v>
      </c>
      <c r="AE6592" s="277">
        <f t="shared" si="1837"/>
        <v>0</v>
      </c>
      <c r="AF6592" s="277">
        <f t="shared" si="1837"/>
        <v>0</v>
      </c>
      <c r="AG6592" s="277">
        <f t="shared" si="1837"/>
        <v>0</v>
      </c>
      <c r="AH6592" s="277">
        <v>0</v>
      </c>
      <c r="AI6592" s="277">
        <v>0</v>
      </c>
      <c r="AJ6592" s="277">
        <f>SUM(AJ6586)</f>
        <v>5000</v>
      </c>
      <c r="AK6592" s="277">
        <f t="shared" si="1837"/>
        <v>0</v>
      </c>
      <c r="AL6592" s="277">
        <f t="shared" si="1837"/>
        <v>0</v>
      </c>
      <c r="AM6592" s="277">
        <f t="shared" si="1837"/>
        <v>0</v>
      </c>
      <c r="AN6592" s="277">
        <f t="shared" si="1837"/>
        <v>0</v>
      </c>
      <c r="AO6592" s="277">
        <f t="shared" si="1837"/>
        <v>0</v>
      </c>
      <c r="AP6592" s="277">
        <f t="shared" si="1837"/>
        <v>5000</v>
      </c>
      <c r="AQ6592" s="277">
        <f t="shared" si="1837"/>
        <v>0</v>
      </c>
      <c r="AR6592" s="277">
        <f t="shared" si="1837"/>
        <v>0</v>
      </c>
      <c r="AS6592" s="277">
        <f t="shared" si="1837"/>
        <v>0</v>
      </c>
      <c r="AT6592" s="277">
        <f t="shared" si="1837"/>
        <v>0</v>
      </c>
      <c r="AU6592" s="277">
        <v>5000</v>
      </c>
      <c r="AV6592" s="277">
        <v>0</v>
      </c>
      <c r="AW6592" s="277">
        <f>U6592+AH6592+AU6592</f>
        <v>47038</v>
      </c>
    </row>
    <row r="6593" spans="1:49">
      <c r="A6593" s="48"/>
      <c r="B6593" s="42"/>
      <c r="C6593" s="42"/>
      <c r="D6593" s="42"/>
      <c r="E6593" s="531"/>
      <c r="F6593" s="50"/>
      <c r="G6593" s="50"/>
      <c r="H6593" s="50"/>
      <c r="I6593" s="276"/>
      <c r="J6593" s="277"/>
      <c r="K6593" s="277"/>
      <c r="L6593" s="277"/>
      <c r="M6593" s="277"/>
      <c r="N6593" s="277"/>
      <c r="O6593" s="277"/>
      <c r="P6593" s="277"/>
      <c r="Q6593" s="277"/>
      <c r="R6593" s="277"/>
      <c r="S6593" s="277"/>
      <c r="T6593" s="277"/>
      <c r="U6593" s="277">
        <v>0</v>
      </c>
      <c r="V6593" s="277">
        <v>0</v>
      </c>
      <c r="W6593" s="277"/>
      <c r="X6593" s="277"/>
      <c r="Y6593" s="277"/>
      <c r="Z6593" s="277"/>
      <c r="AA6593" s="277"/>
      <c r="AB6593" s="277"/>
      <c r="AC6593" s="277"/>
      <c r="AD6593" s="277"/>
      <c r="AE6593" s="277"/>
      <c r="AF6593" s="277"/>
      <c r="AG6593" s="277"/>
      <c r="AH6593" s="277">
        <v>0</v>
      </c>
      <c r="AI6593" s="277">
        <v>0</v>
      </c>
      <c r="AJ6593" s="277"/>
      <c r="AK6593" s="277"/>
      <c r="AL6593" s="277"/>
      <c r="AM6593" s="277"/>
      <c r="AN6593" s="277"/>
      <c r="AO6593" s="277"/>
      <c r="AP6593" s="277"/>
      <c r="AQ6593" s="277"/>
      <c r="AR6593" s="277"/>
      <c r="AS6593" s="277"/>
      <c r="AT6593" s="277"/>
      <c r="AU6593" s="277">
        <v>0</v>
      </c>
      <c r="AV6593" s="277">
        <v>0</v>
      </c>
      <c r="AW6593" s="277">
        <f>U6593+AH6593+AU6593</f>
        <v>0</v>
      </c>
    </row>
    <row r="6594" spans="1:49">
      <c r="A6594" s="48"/>
      <c r="B6594" s="42"/>
      <c r="C6594" s="42"/>
      <c r="D6594" s="42"/>
      <c r="E6594" s="531"/>
      <c r="F6594" s="50"/>
      <c r="G6594" s="50"/>
      <c r="H6594" s="50"/>
      <c r="I6594" s="276"/>
      <c r="J6594" s="277"/>
      <c r="K6594" s="277"/>
      <c r="L6594" s="277"/>
      <c r="M6594" s="277"/>
      <c r="N6594" s="277"/>
      <c r="O6594" s="277"/>
      <c r="P6594" s="277"/>
      <c r="Q6594" s="277"/>
      <c r="R6594" s="277"/>
      <c r="S6594" s="277"/>
      <c r="T6594" s="277"/>
      <c r="U6594" s="277">
        <v>0</v>
      </c>
      <c r="V6594" s="277">
        <v>0</v>
      </c>
      <c r="W6594" s="277"/>
      <c r="X6594" s="277"/>
      <c r="Y6594" s="277"/>
      <c r="Z6594" s="277"/>
      <c r="AA6594" s="277"/>
      <c r="AB6594" s="277"/>
      <c r="AC6594" s="277"/>
      <c r="AD6594" s="277"/>
      <c r="AE6594" s="277"/>
      <c r="AF6594" s="277"/>
      <c r="AG6594" s="277"/>
      <c r="AH6594" s="277">
        <v>0</v>
      </c>
      <c r="AI6594" s="277">
        <v>0</v>
      </c>
      <c r="AJ6594" s="277"/>
      <c r="AK6594" s="277"/>
      <c r="AL6594" s="277"/>
      <c r="AM6594" s="277"/>
      <c r="AN6594" s="277"/>
      <c r="AO6594" s="277"/>
      <c r="AP6594" s="277"/>
      <c r="AQ6594" s="277"/>
      <c r="AR6594" s="277"/>
      <c r="AS6594" s="277"/>
      <c r="AT6594" s="277"/>
      <c r="AU6594" s="277">
        <v>0</v>
      </c>
      <c r="AV6594" s="277">
        <v>0</v>
      </c>
      <c r="AW6594" s="277">
        <f>U6594+AH6594+AU6594</f>
        <v>0</v>
      </c>
    </row>
    <row r="6595" spans="1:49">
      <c r="A6595" s="48"/>
      <c r="B6595" s="42"/>
      <c r="C6595" s="42"/>
      <c r="D6595" s="42"/>
      <c r="E6595" s="531"/>
      <c r="F6595" s="50"/>
      <c r="G6595" s="50"/>
      <c r="H6595" s="50"/>
      <c r="I6595" s="276"/>
      <c r="J6595" s="277"/>
      <c r="K6595" s="277"/>
      <c r="L6595" s="277"/>
      <c r="M6595" s="277"/>
      <c r="N6595" s="277"/>
      <c r="O6595" s="277"/>
      <c r="P6595" s="277"/>
      <c r="Q6595" s="277"/>
      <c r="R6595" s="277"/>
      <c r="S6595" s="277"/>
      <c r="T6595" s="277"/>
      <c r="U6595" s="277">
        <v>0</v>
      </c>
      <c r="V6595" s="277">
        <v>0</v>
      </c>
      <c r="W6595" s="277"/>
      <c r="X6595" s="277"/>
      <c r="Y6595" s="277"/>
      <c r="Z6595" s="277"/>
      <c r="AA6595" s="277"/>
      <c r="AB6595" s="277"/>
      <c r="AC6595" s="277"/>
      <c r="AD6595" s="277"/>
      <c r="AE6595" s="277"/>
      <c r="AF6595" s="277"/>
      <c r="AG6595" s="277"/>
      <c r="AH6595" s="277">
        <v>0</v>
      </c>
      <c r="AI6595" s="277">
        <v>0</v>
      </c>
      <c r="AJ6595" s="277"/>
      <c r="AK6595" s="277"/>
      <c r="AL6595" s="277"/>
      <c r="AM6595" s="277"/>
      <c r="AN6595" s="277"/>
      <c r="AO6595" s="277"/>
      <c r="AP6595" s="277"/>
      <c r="AQ6595" s="277"/>
      <c r="AR6595" s="277"/>
      <c r="AS6595" s="277"/>
      <c r="AT6595" s="277"/>
      <c r="AU6595" s="277">
        <v>0</v>
      </c>
      <c r="AV6595" s="277">
        <v>0</v>
      </c>
      <c r="AW6595" s="277">
        <f>U6595+AH6595+AU6595</f>
        <v>0</v>
      </c>
    </row>
    <row r="6596" spans="1:49">
      <c r="A6596" s="48"/>
      <c r="B6596" s="42"/>
      <c r="C6596" s="42"/>
      <c r="D6596" s="42"/>
      <c r="E6596" s="531"/>
      <c r="F6596" s="50"/>
      <c r="G6596" s="50"/>
      <c r="H6596" s="50"/>
      <c r="I6596" s="276" t="s">
        <v>1631</v>
      </c>
      <c r="J6596" s="277">
        <f>SUM(J6592:J6595)</f>
        <v>65000</v>
      </c>
      <c r="K6596" s="277">
        <f t="shared" ref="K6596:AT6596" si="1838">SUM(K6592:K6595)</f>
        <v>3710</v>
      </c>
      <c r="L6596" s="277">
        <f t="shared" si="1838"/>
        <v>6723</v>
      </c>
      <c r="M6596" s="277">
        <f t="shared" si="1838"/>
        <v>3280</v>
      </c>
      <c r="N6596" s="277">
        <f t="shared" si="1838"/>
        <v>6500</v>
      </c>
      <c r="O6596" s="277">
        <f t="shared" si="1838"/>
        <v>5000</v>
      </c>
      <c r="P6596" s="277">
        <f t="shared" si="1838"/>
        <v>0</v>
      </c>
      <c r="Q6596" s="277">
        <f t="shared" si="1838"/>
        <v>9200</v>
      </c>
      <c r="R6596" s="277">
        <f t="shared" si="1838"/>
        <v>4000</v>
      </c>
      <c r="S6596" s="277">
        <f t="shared" si="1838"/>
        <v>0</v>
      </c>
      <c r="T6596" s="277">
        <f t="shared" si="1838"/>
        <v>3625</v>
      </c>
      <c r="U6596" s="277">
        <v>42038</v>
      </c>
      <c r="V6596" s="277">
        <v>22962</v>
      </c>
      <c r="W6596" s="277">
        <f>SUM(W6592:W6595)</f>
        <v>0</v>
      </c>
      <c r="X6596" s="277">
        <f t="shared" si="1838"/>
        <v>0</v>
      </c>
      <c r="Y6596" s="277">
        <f t="shared" si="1838"/>
        <v>0</v>
      </c>
      <c r="Z6596" s="277">
        <f t="shared" si="1838"/>
        <v>0</v>
      </c>
      <c r="AA6596" s="277">
        <f t="shared" si="1838"/>
        <v>0</v>
      </c>
      <c r="AB6596" s="277">
        <f t="shared" si="1838"/>
        <v>0</v>
      </c>
      <c r="AC6596" s="277">
        <f t="shared" si="1838"/>
        <v>0</v>
      </c>
      <c r="AD6596" s="277">
        <f t="shared" si="1838"/>
        <v>0</v>
      </c>
      <c r="AE6596" s="277">
        <f t="shared" si="1838"/>
        <v>0</v>
      </c>
      <c r="AF6596" s="277">
        <f t="shared" si="1838"/>
        <v>0</v>
      </c>
      <c r="AG6596" s="277">
        <f t="shared" si="1838"/>
        <v>0</v>
      </c>
      <c r="AH6596" s="277">
        <v>0</v>
      </c>
      <c r="AI6596" s="277">
        <v>0</v>
      </c>
      <c r="AJ6596" s="277">
        <f>SUM(AJ6592:AJ6595)</f>
        <v>5000</v>
      </c>
      <c r="AK6596" s="277">
        <f t="shared" si="1838"/>
        <v>0</v>
      </c>
      <c r="AL6596" s="277">
        <f t="shared" si="1838"/>
        <v>0</v>
      </c>
      <c r="AM6596" s="277">
        <f t="shared" si="1838"/>
        <v>0</v>
      </c>
      <c r="AN6596" s="277">
        <f t="shared" si="1838"/>
        <v>0</v>
      </c>
      <c r="AO6596" s="277">
        <f t="shared" si="1838"/>
        <v>0</v>
      </c>
      <c r="AP6596" s="277">
        <f t="shared" si="1838"/>
        <v>5000</v>
      </c>
      <c r="AQ6596" s="277">
        <f t="shared" si="1838"/>
        <v>0</v>
      </c>
      <c r="AR6596" s="277">
        <f t="shared" si="1838"/>
        <v>0</v>
      </c>
      <c r="AS6596" s="277">
        <f t="shared" si="1838"/>
        <v>0</v>
      </c>
      <c r="AT6596" s="277">
        <f t="shared" si="1838"/>
        <v>0</v>
      </c>
      <c r="AU6596" s="277">
        <v>5000</v>
      </c>
      <c r="AV6596" s="277">
        <v>0</v>
      </c>
      <c r="AW6596" s="277">
        <f>U6596+AH6596+AU6596</f>
        <v>47038</v>
      </c>
    </row>
    <row r="6597" spans="1:49">
      <c r="A6597" s="48"/>
      <c r="B6597" s="42"/>
      <c r="C6597" s="42"/>
      <c r="D6597" s="42"/>
      <c r="E6597" s="531"/>
      <c r="F6597" s="50"/>
      <c r="G6597" s="50"/>
      <c r="H6597" s="50"/>
      <c r="I6597" s="146"/>
      <c r="J6597" s="29"/>
      <c r="K6597" s="29"/>
      <c r="L6597" s="29"/>
      <c r="M6597" s="29"/>
      <c r="N6597" s="29"/>
      <c r="O6597" s="29"/>
      <c r="P6597" s="29"/>
      <c r="Q6597" s="29"/>
      <c r="R6597" s="29"/>
      <c r="S6597" s="29"/>
      <c r="T6597" s="29"/>
      <c r="U6597" s="29"/>
      <c r="V6597" s="29"/>
      <c r="W6597" s="29"/>
      <c r="X6597" s="29"/>
      <c r="Y6597" s="29"/>
      <c r="Z6597" s="29"/>
      <c r="AA6597" s="29"/>
      <c r="AB6597" s="29"/>
      <c r="AC6597" s="29"/>
      <c r="AD6597" s="29"/>
      <c r="AE6597" s="29"/>
      <c r="AF6597" s="29"/>
      <c r="AG6597" s="29"/>
      <c r="AH6597" s="29"/>
      <c r="AI6597" s="29"/>
      <c r="AJ6597" s="29"/>
      <c r="AK6597" s="29"/>
      <c r="AL6597" s="29"/>
      <c r="AM6597" s="29"/>
      <c r="AN6597" s="29"/>
      <c r="AO6597" s="29"/>
      <c r="AP6597" s="29"/>
      <c r="AQ6597" s="29"/>
      <c r="AR6597" s="29"/>
      <c r="AS6597" s="29"/>
      <c r="AT6597" s="29"/>
      <c r="AU6597" s="29"/>
      <c r="AV6597" s="29"/>
      <c r="AW6597" s="29"/>
    </row>
    <row r="6598" spans="1:49">
      <c r="A6598" s="44"/>
      <c r="B6598" s="45"/>
      <c r="C6598" s="45"/>
      <c r="D6598" s="45"/>
      <c r="E6598" s="531"/>
      <c r="F6598" s="50"/>
      <c r="G6598" s="50"/>
      <c r="H6598" s="50"/>
      <c r="I6598" s="113"/>
    </row>
    <row r="6599" spans="1:49" ht="16.5" thickBot="1">
      <c r="A6599" s="78" t="s">
        <v>2146</v>
      </c>
      <c r="B6599" s="78"/>
      <c r="C6599" s="78"/>
      <c r="D6599" s="463"/>
      <c r="E6599" s="539"/>
      <c r="F6599" s="129"/>
      <c r="G6599" s="129"/>
      <c r="H6599" s="129"/>
      <c r="I6599" s="103"/>
    </row>
    <row r="6600" spans="1:49" s="151" customFormat="1" ht="36" customHeight="1" thickTop="1" thickBot="1">
      <c r="A6600" s="147" t="s">
        <v>2079</v>
      </c>
      <c r="B6600" s="5" t="s">
        <v>2080</v>
      </c>
      <c r="C6600" s="5" t="s">
        <v>1335</v>
      </c>
      <c r="D6600" s="450"/>
      <c r="E6600" s="148" t="s">
        <v>1570</v>
      </c>
      <c r="F6600" s="149" t="s">
        <v>1438</v>
      </c>
      <c r="G6600" s="149"/>
      <c r="H6600" s="149" t="s">
        <v>2332</v>
      </c>
      <c r="I6600" s="5" t="s">
        <v>856</v>
      </c>
      <c r="J6600" s="364" t="s">
        <v>2891</v>
      </c>
      <c r="K6600" s="364" t="s">
        <v>2879</v>
      </c>
      <c r="L6600" s="364" t="s">
        <v>2880</v>
      </c>
      <c r="M6600" s="364" t="s">
        <v>2881</v>
      </c>
      <c r="N6600" s="364" t="s">
        <v>2882</v>
      </c>
      <c r="O6600" s="364" t="s">
        <v>2883</v>
      </c>
      <c r="P6600" s="364" t="s">
        <v>2884</v>
      </c>
      <c r="Q6600" s="364" t="s">
        <v>2885</v>
      </c>
      <c r="R6600" s="364" t="s">
        <v>2886</v>
      </c>
      <c r="S6600" s="364" t="s">
        <v>2887</v>
      </c>
      <c r="T6600" s="364" t="s">
        <v>2888</v>
      </c>
      <c r="U6600" s="364" t="s">
        <v>2889</v>
      </c>
      <c r="V6600" s="364" t="s">
        <v>2890</v>
      </c>
      <c r="W6600" s="365" t="s">
        <v>2893</v>
      </c>
      <c r="X6600" s="365" t="s">
        <v>2879</v>
      </c>
      <c r="Y6600" s="365" t="s">
        <v>2880</v>
      </c>
      <c r="Z6600" s="365" t="s">
        <v>2881</v>
      </c>
      <c r="AA6600" s="365" t="s">
        <v>2882</v>
      </c>
      <c r="AB6600" s="365" t="s">
        <v>2883</v>
      </c>
      <c r="AC6600" s="365" t="s">
        <v>2884</v>
      </c>
      <c r="AD6600" s="365" t="s">
        <v>2885</v>
      </c>
      <c r="AE6600" s="365" t="s">
        <v>2886</v>
      </c>
      <c r="AF6600" s="365" t="s">
        <v>2887</v>
      </c>
      <c r="AG6600" s="365" t="s">
        <v>2888</v>
      </c>
      <c r="AH6600" s="365" t="s">
        <v>2889</v>
      </c>
      <c r="AI6600" s="365" t="s">
        <v>2890</v>
      </c>
      <c r="AJ6600" s="366" t="s">
        <v>2892</v>
      </c>
      <c r="AK6600" s="366" t="s">
        <v>2879</v>
      </c>
      <c r="AL6600" s="366" t="s">
        <v>2880</v>
      </c>
      <c r="AM6600" s="366" t="s">
        <v>2881</v>
      </c>
      <c r="AN6600" s="366" t="s">
        <v>2882</v>
      </c>
      <c r="AO6600" s="366" t="s">
        <v>2883</v>
      </c>
      <c r="AP6600" s="366" t="s">
        <v>2884</v>
      </c>
      <c r="AQ6600" s="366" t="s">
        <v>2885</v>
      </c>
      <c r="AR6600" s="366" t="s">
        <v>2886</v>
      </c>
      <c r="AS6600" s="366" t="s">
        <v>2887</v>
      </c>
      <c r="AT6600" s="366" t="s">
        <v>2888</v>
      </c>
      <c r="AU6600" s="366" t="s">
        <v>2889</v>
      </c>
      <c r="AV6600" s="366" t="s">
        <v>2890</v>
      </c>
      <c r="AW6600" s="368" t="s">
        <v>2895</v>
      </c>
    </row>
    <row r="6601" spans="1:49">
      <c r="A6601" s="33"/>
      <c r="B6601" s="34"/>
      <c r="C6601" s="34"/>
      <c r="D6601" s="34"/>
      <c r="E6601" s="35"/>
      <c r="F6601" s="36"/>
      <c r="G6601" s="36"/>
      <c r="H6601" s="36"/>
      <c r="I6601" s="34"/>
      <c r="J6601" s="202" t="s">
        <v>1224</v>
      </c>
      <c r="K6601" s="202">
        <v>1</v>
      </c>
      <c r="L6601" s="202">
        <v>2</v>
      </c>
      <c r="M6601" s="202">
        <v>3</v>
      </c>
      <c r="N6601" s="202">
        <v>4</v>
      </c>
      <c r="O6601" s="202">
        <v>5</v>
      </c>
      <c r="P6601" s="202">
        <v>6</v>
      </c>
      <c r="Q6601" s="202">
        <v>7</v>
      </c>
      <c r="R6601" s="202">
        <v>8</v>
      </c>
      <c r="S6601" s="202">
        <v>9</v>
      </c>
      <c r="T6601" s="202">
        <v>10</v>
      </c>
      <c r="U6601" s="202">
        <v>13</v>
      </c>
      <c r="V6601" s="202">
        <v>14</v>
      </c>
      <c r="W6601" s="202" t="s">
        <v>1224</v>
      </c>
      <c r="X6601" s="202">
        <v>1</v>
      </c>
      <c r="Y6601" s="202">
        <v>2</v>
      </c>
      <c r="Z6601" s="202">
        <v>3</v>
      </c>
      <c r="AA6601" s="202">
        <v>4</v>
      </c>
      <c r="AB6601" s="202">
        <v>5</v>
      </c>
      <c r="AC6601" s="202">
        <v>6</v>
      </c>
      <c r="AD6601" s="202">
        <v>7</v>
      </c>
      <c r="AE6601" s="202">
        <v>8</v>
      </c>
      <c r="AF6601" s="202">
        <v>9</v>
      </c>
      <c r="AG6601" s="202">
        <v>10</v>
      </c>
      <c r="AH6601" s="202">
        <v>13</v>
      </c>
      <c r="AI6601" s="202">
        <v>14</v>
      </c>
      <c r="AJ6601" s="202" t="s">
        <v>1224</v>
      </c>
      <c r="AK6601" s="202">
        <v>1</v>
      </c>
      <c r="AL6601" s="202">
        <v>2</v>
      </c>
      <c r="AM6601" s="202">
        <v>3</v>
      </c>
      <c r="AN6601" s="202">
        <v>4</v>
      </c>
      <c r="AO6601" s="202">
        <v>5</v>
      </c>
      <c r="AP6601" s="202">
        <v>6</v>
      </c>
      <c r="AQ6601" s="202">
        <v>7</v>
      </c>
      <c r="AR6601" s="202">
        <v>8</v>
      </c>
      <c r="AS6601" s="202">
        <v>9</v>
      </c>
      <c r="AT6601" s="202">
        <v>10</v>
      </c>
      <c r="AU6601" s="202">
        <v>13</v>
      </c>
      <c r="AV6601" s="202">
        <v>14</v>
      </c>
      <c r="AW6601" s="202">
        <v>15</v>
      </c>
    </row>
    <row r="6602" spans="1:49">
      <c r="A6602" s="37"/>
      <c r="B6602" s="38"/>
      <c r="C6602" s="38"/>
      <c r="D6602" s="38"/>
      <c r="E6602" s="60"/>
      <c r="F6602" s="61"/>
      <c r="G6602" s="61"/>
      <c r="H6602" s="61"/>
      <c r="I6602" s="38"/>
      <c r="J6602" s="134"/>
      <c r="K6602" s="134"/>
      <c r="L6602" s="134"/>
      <c r="M6602" s="134"/>
      <c r="N6602" s="134"/>
      <c r="O6602" s="134"/>
      <c r="P6602" s="134"/>
      <c r="Q6602" s="134"/>
      <c r="R6602" s="134"/>
      <c r="S6602" s="134"/>
      <c r="T6602" s="134"/>
      <c r="U6602" s="134"/>
      <c r="V6602" s="134"/>
      <c r="W6602" s="134"/>
      <c r="X6602" s="134"/>
      <c r="Y6602" s="134"/>
      <c r="Z6602" s="134"/>
      <c r="AA6602" s="134"/>
      <c r="AB6602" s="134"/>
      <c r="AC6602" s="134"/>
      <c r="AD6602" s="134"/>
      <c r="AE6602" s="134"/>
      <c r="AF6602" s="134"/>
      <c r="AG6602" s="134"/>
      <c r="AH6602" s="134"/>
      <c r="AI6602" s="134"/>
      <c r="AJ6602" s="134"/>
      <c r="AK6602" s="134"/>
      <c r="AL6602" s="134"/>
      <c r="AM6602" s="134"/>
      <c r="AN6602" s="134"/>
      <c r="AO6602" s="134"/>
      <c r="AP6602" s="134"/>
      <c r="AQ6602" s="134"/>
      <c r="AR6602" s="134"/>
      <c r="AS6602" s="134"/>
      <c r="AT6602" s="134"/>
      <c r="AU6602" s="134"/>
      <c r="AV6602" s="134"/>
      <c r="AW6602" s="134"/>
    </row>
    <row r="6603" spans="1:49">
      <c r="A6603" s="92" t="s">
        <v>797</v>
      </c>
      <c r="B6603" s="93" t="s">
        <v>1031</v>
      </c>
      <c r="C6603" s="93" t="s">
        <v>1551</v>
      </c>
      <c r="D6603" s="460"/>
      <c r="E6603" s="531"/>
      <c r="F6603" s="50"/>
      <c r="G6603" s="50"/>
      <c r="H6603" s="50"/>
      <c r="I6603" s="108" t="s">
        <v>1296</v>
      </c>
      <c r="J6603" s="28"/>
      <c r="K6603" s="28"/>
      <c r="L6603" s="28"/>
      <c r="M6603" s="28"/>
      <c r="N6603" s="28"/>
      <c r="O6603" s="28"/>
      <c r="P6603" s="28"/>
      <c r="Q6603" s="28"/>
      <c r="R6603" s="28"/>
      <c r="S6603" s="28"/>
      <c r="T6603" s="28"/>
      <c r="U6603" s="28"/>
      <c r="V6603" s="28"/>
      <c r="W6603" s="28"/>
      <c r="X6603" s="28"/>
      <c r="Y6603" s="28"/>
      <c r="Z6603" s="28"/>
      <c r="AA6603" s="28"/>
      <c r="AB6603" s="28"/>
      <c r="AC6603" s="28"/>
      <c r="AD6603" s="28"/>
      <c r="AE6603" s="28"/>
      <c r="AF6603" s="28"/>
      <c r="AG6603" s="28"/>
      <c r="AH6603" s="28"/>
      <c r="AI6603" s="28"/>
      <c r="AJ6603" s="28"/>
      <c r="AK6603" s="28"/>
      <c r="AL6603" s="28"/>
      <c r="AM6603" s="28"/>
      <c r="AN6603" s="28"/>
      <c r="AO6603" s="28"/>
      <c r="AP6603" s="28"/>
      <c r="AQ6603" s="28"/>
      <c r="AR6603" s="28"/>
      <c r="AS6603" s="28"/>
      <c r="AT6603" s="28"/>
      <c r="AU6603" s="28"/>
      <c r="AV6603" s="28"/>
      <c r="AW6603" s="28"/>
    </row>
    <row r="6604" spans="1:49">
      <c r="A6604" s="48"/>
      <c r="B6604" s="260"/>
      <c r="C6604" s="260"/>
      <c r="D6604" s="369"/>
      <c r="E6604" s="531"/>
      <c r="F6604" s="50"/>
      <c r="G6604" s="50"/>
      <c r="H6604" s="50"/>
      <c r="I6604" s="109"/>
      <c r="J6604" s="28"/>
      <c r="K6604" s="28"/>
      <c r="L6604" s="28"/>
      <c r="M6604" s="28"/>
      <c r="N6604" s="28"/>
      <c r="O6604" s="28"/>
      <c r="P6604" s="28"/>
      <c r="Q6604" s="28"/>
      <c r="R6604" s="28"/>
      <c r="S6604" s="28"/>
      <c r="T6604" s="28"/>
      <c r="U6604" s="28"/>
      <c r="V6604" s="28"/>
      <c r="W6604" s="28"/>
      <c r="X6604" s="28"/>
      <c r="Y6604" s="28"/>
      <c r="Z6604" s="28"/>
      <c r="AA6604" s="28"/>
      <c r="AB6604" s="28"/>
      <c r="AC6604" s="28"/>
      <c r="AD6604" s="28"/>
      <c r="AE6604" s="28"/>
      <c r="AF6604" s="28"/>
      <c r="AG6604" s="28"/>
      <c r="AH6604" s="28"/>
      <c r="AI6604" s="28"/>
      <c r="AJ6604" s="28"/>
      <c r="AK6604" s="28"/>
      <c r="AL6604" s="28"/>
      <c r="AM6604" s="28"/>
      <c r="AN6604" s="28"/>
      <c r="AO6604" s="28"/>
      <c r="AP6604" s="28"/>
      <c r="AQ6604" s="28"/>
      <c r="AR6604" s="28"/>
      <c r="AS6604" s="28"/>
      <c r="AT6604" s="28"/>
      <c r="AU6604" s="28"/>
      <c r="AV6604" s="28"/>
      <c r="AW6604" s="28"/>
    </row>
    <row r="6605" spans="1:49">
      <c r="A6605" s="48"/>
      <c r="B6605" s="42"/>
      <c r="C6605" s="42"/>
      <c r="D6605" s="42"/>
      <c r="E6605" s="531"/>
      <c r="F6605" s="50"/>
      <c r="G6605" s="50"/>
      <c r="H6605" s="50"/>
      <c r="I6605" s="49" t="s">
        <v>1559</v>
      </c>
      <c r="J6605" s="12">
        <f>SUM(J6606,J6614,J6616)</f>
        <v>22000</v>
      </c>
      <c r="K6605" s="12">
        <f t="shared" ref="K6605:AT6605" si="1839">SUM(K6606,K6614,K6616)</f>
        <v>0</v>
      </c>
      <c r="L6605" s="12">
        <f t="shared" si="1839"/>
        <v>0</v>
      </c>
      <c r="M6605" s="12">
        <f t="shared" si="1839"/>
        <v>9000</v>
      </c>
      <c r="N6605" s="12">
        <f t="shared" si="1839"/>
        <v>0</v>
      </c>
      <c r="O6605" s="12">
        <f t="shared" si="1839"/>
        <v>0</v>
      </c>
      <c r="P6605" s="12">
        <f t="shared" si="1839"/>
        <v>1500</v>
      </c>
      <c r="Q6605" s="12">
        <f t="shared" si="1839"/>
        <v>4000</v>
      </c>
      <c r="R6605" s="12">
        <f t="shared" si="1839"/>
        <v>0</v>
      </c>
      <c r="S6605" s="12">
        <f t="shared" si="1839"/>
        <v>0</v>
      </c>
      <c r="T6605" s="12">
        <f t="shared" si="1839"/>
        <v>5000</v>
      </c>
      <c r="U6605" s="12">
        <v>19500</v>
      </c>
      <c r="V6605" s="12">
        <v>2500</v>
      </c>
      <c r="W6605" s="12">
        <f>SUM(W6606,W6614,W6616)</f>
        <v>0</v>
      </c>
      <c r="X6605" s="12">
        <f t="shared" si="1839"/>
        <v>0</v>
      </c>
      <c r="Y6605" s="12">
        <f t="shared" si="1839"/>
        <v>0</v>
      </c>
      <c r="Z6605" s="12">
        <f t="shared" si="1839"/>
        <v>0</v>
      </c>
      <c r="AA6605" s="12">
        <f t="shared" si="1839"/>
        <v>0</v>
      </c>
      <c r="AB6605" s="12">
        <f t="shared" si="1839"/>
        <v>0</v>
      </c>
      <c r="AC6605" s="12">
        <f t="shared" si="1839"/>
        <v>0</v>
      </c>
      <c r="AD6605" s="12">
        <f t="shared" si="1839"/>
        <v>0</v>
      </c>
      <c r="AE6605" s="12">
        <f t="shared" si="1839"/>
        <v>0</v>
      </c>
      <c r="AF6605" s="12">
        <f t="shared" si="1839"/>
        <v>0</v>
      </c>
      <c r="AG6605" s="12">
        <f t="shared" si="1839"/>
        <v>0</v>
      </c>
      <c r="AH6605" s="12">
        <v>0</v>
      </c>
      <c r="AI6605" s="12">
        <v>0</v>
      </c>
      <c r="AJ6605" s="12">
        <f>SUM(AJ6606,AJ6614,AJ6616)</f>
        <v>0</v>
      </c>
      <c r="AK6605" s="12">
        <f t="shared" si="1839"/>
        <v>0</v>
      </c>
      <c r="AL6605" s="12">
        <f t="shared" si="1839"/>
        <v>0</v>
      </c>
      <c r="AM6605" s="12">
        <f t="shared" si="1839"/>
        <v>0</v>
      </c>
      <c r="AN6605" s="12">
        <f t="shared" si="1839"/>
        <v>0</v>
      </c>
      <c r="AO6605" s="12">
        <f t="shared" si="1839"/>
        <v>0</v>
      </c>
      <c r="AP6605" s="12">
        <f t="shared" si="1839"/>
        <v>0</v>
      </c>
      <c r="AQ6605" s="12">
        <f t="shared" si="1839"/>
        <v>0</v>
      </c>
      <c r="AR6605" s="12">
        <f t="shared" si="1839"/>
        <v>0</v>
      </c>
      <c r="AS6605" s="12">
        <f t="shared" si="1839"/>
        <v>0</v>
      </c>
      <c r="AT6605" s="12">
        <f t="shared" si="1839"/>
        <v>0</v>
      </c>
      <c r="AU6605" s="12">
        <v>0</v>
      </c>
      <c r="AV6605" s="12">
        <v>0</v>
      </c>
      <c r="AW6605" s="12">
        <f t="shared" ref="AW6605:AW6635" si="1840">U6605+AH6605+AU6605</f>
        <v>19500</v>
      </c>
    </row>
    <row r="6606" spans="1:49">
      <c r="A6606" s="44" t="s">
        <v>797</v>
      </c>
      <c r="B6606" s="45" t="s">
        <v>1031</v>
      </c>
      <c r="C6606" s="45" t="s">
        <v>1551</v>
      </c>
      <c r="D6606" s="452" t="s">
        <v>3023</v>
      </c>
      <c r="E6606" s="213" t="s">
        <v>771</v>
      </c>
      <c r="F6606" s="65"/>
      <c r="G6606" s="65"/>
      <c r="H6606" s="65"/>
      <c r="I6606" s="260" t="s">
        <v>1500</v>
      </c>
      <c r="J6606" s="9">
        <f>SUM(J6607:J6608)</f>
        <v>0</v>
      </c>
      <c r="K6606" s="9">
        <f t="shared" ref="K6606:AT6606" si="1841">SUM(K6607:K6608)</f>
        <v>0</v>
      </c>
      <c r="L6606" s="9">
        <f t="shared" si="1841"/>
        <v>0</v>
      </c>
      <c r="M6606" s="9">
        <f t="shared" si="1841"/>
        <v>0</v>
      </c>
      <c r="N6606" s="9">
        <f t="shared" si="1841"/>
        <v>0</v>
      </c>
      <c r="O6606" s="9">
        <f t="shared" si="1841"/>
        <v>0</v>
      </c>
      <c r="P6606" s="9">
        <f t="shared" si="1841"/>
        <v>0</v>
      </c>
      <c r="Q6606" s="9">
        <f t="shared" si="1841"/>
        <v>0</v>
      </c>
      <c r="R6606" s="9">
        <f t="shared" si="1841"/>
        <v>0</v>
      </c>
      <c r="S6606" s="9">
        <f t="shared" si="1841"/>
        <v>0</v>
      </c>
      <c r="T6606" s="9">
        <f t="shared" si="1841"/>
        <v>0</v>
      </c>
      <c r="U6606" s="9">
        <v>0</v>
      </c>
      <c r="V6606" s="9">
        <v>0</v>
      </c>
      <c r="W6606" s="9">
        <f>SUM(W6607:W6608)</f>
        <v>0</v>
      </c>
      <c r="X6606" s="9">
        <f t="shared" si="1841"/>
        <v>0</v>
      </c>
      <c r="Y6606" s="9">
        <f t="shared" si="1841"/>
        <v>0</v>
      </c>
      <c r="Z6606" s="9">
        <f t="shared" si="1841"/>
        <v>0</v>
      </c>
      <c r="AA6606" s="9">
        <f t="shared" si="1841"/>
        <v>0</v>
      </c>
      <c r="AB6606" s="9">
        <f t="shared" si="1841"/>
        <v>0</v>
      </c>
      <c r="AC6606" s="9">
        <f t="shared" si="1841"/>
        <v>0</v>
      </c>
      <c r="AD6606" s="9">
        <f t="shared" si="1841"/>
        <v>0</v>
      </c>
      <c r="AE6606" s="9">
        <f t="shared" si="1841"/>
        <v>0</v>
      </c>
      <c r="AF6606" s="9">
        <f t="shared" si="1841"/>
        <v>0</v>
      </c>
      <c r="AG6606" s="9">
        <f t="shared" si="1841"/>
        <v>0</v>
      </c>
      <c r="AH6606" s="9">
        <v>0</v>
      </c>
      <c r="AI6606" s="9">
        <v>0</v>
      </c>
      <c r="AJ6606" s="9">
        <f>SUM(AJ6607:AJ6608)</f>
        <v>0</v>
      </c>
      <c r="AK6606" s="9">
        <f t="shared" si="1841"/>
        <v>0</v>
      </c>
      <c r="AL6606" s="9">
        <f t="shared" si="1841"/>
        <v>0</v>
      </c>
      <c r="AM6606" s="9">
        <f t="shared" si="1841"/>
        <v>0</v>
      </c>
      <c r="AN6606" s="9">
        <f t="shared" si="1841"/>
        <v>0</v>
      </c>
      <c r="AO6606" s="9">
        <f t="shared" si="1841"/>
        <v>0</v>
      </c>
      <c r="AP6606" s="9">
        <f t="shared" si="1841"/>
        <v>0</v>
      </c>
      <c r="AQ6606" s="9">
        <f t="shared" si="1841"/>
        <v>0</v>
      </c>
      <c r="AR6606" s="9">
        <f t="shared" si="1841"/>
        <v>0</v>
      </c>
      <c r="AS6606" s="9">
        <f t="shared" si="1841"/>
        <v>0</v>
      </c>
      <c r="AT6606" s="9">
        <f t="shared" si="1841"/>
        <v>0</v>
      </c>
      <c r="AU6606" s="9">
        <v>0</v>
      </c>
      <c r="AV6606" s="9">
        <v>0</v>
      </c>
      <c r="AW6606" s="9">
        <f t="shared" si="1840"/>
        <v>0</v>
      </c>
    </row>
    <row r="6607" spans="1:49">
      <c r="A6607" s="44" t="s">
        <v>797</v>
      </c>
      <c r="B6607" s="45" t="s">
        <v>1031</v>
      </c>
      <c r="C6607" s="45" t="s">
        <v>1551</v>
      </c>
      <c r="D6607" s="452" t="s">
        <v>3023</v>
      </c>
      <c r="E6607" s="367" t="s">
        <v>834</v>
      </c>
      <c r="F6607" s="50"/>
      <c r="G6607" s="468" t="s">
        <v>3076</v>
      </c>
      <c r="H6607" s="50" t="s">
        <v>2334</v>
      </c>
      <c r="I6607" s="42" t="s">
        <v>1165</v>
      </c>
      <c r="U6607" s="15">
        <v>0</v>
      </c>
      <c r="V6607" s="15">
        <v>0</v>
      </c>
      <c r="AH6607" s="15">
        <v>0</v>
      </c>
      <c r="AI6607" s="15">
        <v>0</v>
      </c>
      <c r="AU6607" s="15">
        <v>0</v>
      </c>
      <c r="AV6607" s="15">
        <v>0</v>
      </c>
      <c r="AW6607" s="15">
        <f t="shared" si="1840"/>
        <v>0</v>
      </c>
    </row>
    <row r="6608" spans="1:49">
      <c r="A6608" s="44" t="s">
        <v>797</v>
      </c>
      <c r="B6608" s="45" t="s">
        <v>1031</v>
      </c>
      <c r="C6608" s="45" t="s">
        <v>1551</v>
      </c>
      <c r="D6608" s="452" t="s">
        <v>3023</v>
      </c>
      <c r="E6608" s="367" t="s">
        <v>772</v>
      </c>
      <c r="F6608" s="50"/>
      <c r="G6608" s="468" t="s">
        <v>3076</v>
      </c>
      <c r="H6608" s="50" t="s">
        <v>2334</v>
      </c>
      <c r="I6608" s="42" t="s">
        <v>1227</v>
      </c>
      <c r="J6608" s="15">
        <f>SUM(J6609:J6613)</f>
        <v>0</v>
      </c>
      <c r="K6608" s="15">
        <f t="shared" ref="K6608:AT6608" si="1842">SUM(K6609:K6613)</f>
        <v>0</v>
      </c>
      <c r="L6608" s="15">
        <f t="shared" si="1842"/>
        <v>0</v>
      </c>
      <c r="M6608" s="15">
        <f t="shared" si="1842"/>
        <v>0</v>
      </c>
      <c r="N6608" s="15">
        <f t="shared" si="1842"/>
        <v>0</v>
      </c>
      <c r="O6608" s="15">
        <f t="shared" si="1842"/>
        <v>0</v>
      </c>
      <c r="P6608" s="15">
        <f t="shared" si="1842"/>
        <v>0</v>
      </c>
      <c r="Q6608" s="15">
        <f t="shared" si="1842"/>
        <v>0</v>
      </c>
      <c r="R6608" s="15">
        <f t="shared" si="1842"/>
        <v>0</v>
      </c>
      <c r="S6608" s="15">
        <f t="shared" si="1842"/>
        <v>0</v>
      </c>
      <c r="T6608" s="15">
        <f t="shared" si="1842"/>
        <v>0</v>
      </c>
      <c r="U6608" s="15">
        <v>0</v>
      </c>
      <c r="V6608" s="15">
        <v>0</v>
      </c>
      <c r="W6608" s="15">
        <f>SUM(W6609:W6613)</f>
        <v>0</v>
      </c>
      <c r="X6608" s="15">
        <f t="shared" si="1842"/>
        <v>0</v>
      </c>
      <c r="Y6608" s="15">
        <f t="shared" si="1842"/>
        <v>0</v>
      </c>
      <c r="Z6608" s="15">
        <f t="shared" si="1842"/>
        <v>0</v>
      </c>
      <c r="AA6608" s="15">
        <f t="shared" si="1842"/>
        <v>0</v>
      </c>
      <c r="AB6608" s="15">
        <f t="shared" si="1842"/>
        <v>0</v>
      </c>
      <c r="AC6608" s="15">
        <f t="shared" si="1842"/>
        <v>0</v>
      </c>
      <c r="AD6608" s="15">
        <f t="shared" si="1842"/>
        <v>0</v>
      </c>
      <c r="AE6608" s="15">
        <f t="shared" si="1842"/>
        <v>0</v>
      </c>
      <c r="AF6608" s="15">
        <f t="shared" si="1842"/>
        <v>0</v>
      </c>
      <c r="AG6608" s="15">
        <f t="shared" si="1842"/>
        <v>0</v>
      </c>
      <c r="AH6608" s="15">
        <v>0</v>
      </c>
      <c r="AI6608" s="15">
        <v>0</v>
      </c>
      <c r="AJ6608" s="15">
        <f>SUM(AJ6609:AJ6613)</f>
        <v>0</v>
      </c>
      <c r="AK6608" s="15">
        <f t="shared" si="1842"/>
        <v>0</v>
      </c>
      <c r="AL6608" s="15">
        <f t="shared" si="1842"/>
        <v>0</v>
      </c>
      <c r="AM6608" s="15">
        <f t="shared" si="1842"/>
        <v>0</v>
      </c>
      <c r="AN6608" s="15">
        <f t="shared" si="1842"/>
        <v>0</v>
      </c>
      <c r="AO6608" s="15">
        <f t="shared" si="1842"/>
        <v>0</v>
      </c>
      <c r="AP6608" s="15">
        <f t="shared" si="1842"/>
        <v>0</v>
      </c>
      <c r="AQ6608" s="15">
        <f t="shared" si="1842"/>
        <v>0</v>
      </c>
      <c r="AR6608" s="15">
        <f t="shared" si="1842"/>
        <v>0</v>
      </c>
      <c r="AS6608" s="15">
        <f t="shared" si="1842"/>
        <v>0</v>
      </c>
      <c r="AT6608" s="15">
        <f t="shared" si="1842"/>
        <v>0</v>
      </c>
      <c r="AU6608" s="15">
        <v>0</v>
      </c>
      <c r="AV6608" s="15">
        <v>0</v>
      </c>
      <c r="AW6608" s="15">
        <f t="shared" si="1840"/>
        <v>0</v>
      </c>
    </row>
    <row r="6609" spans="1:49" s="144" customFormat="1">
      <c r="A6609" s="44" t="s">
        <v>797</v>
      </c>
      <c r="B6609" s="45" t="s">
        <v>1031</v>
      </c>
      <c r="C6609" s="45" t="s">
        <v>1551</v>
      </c>
      <c r="D6609" s="452" t="s">
        <v>3023</v>
      </c>
      <c r="E6609" s="140" t="s">
        <v>850</v>
      </c>
      <c r="F6609" s="141" t="s">
        <v>1854</v>
      </c>
      <c r="G6609" s="468" t="s">
        <v>3076</v>
      </c>
      <c r="H6609" s="50" t="s">
        <v>2334</v>
      </c>
      <c r="I6609" s="142" t="s">
        <v>1119</v>
      </c>
      <c r="J6609" s="15"/>
      <c r="K6609" s="15"/>
      <c r="L6609" s="15"/>
      <c r="M6609" s="15"/>
      <c r="N6609" s="15"/>
      <c r="O6609" s="15"/>
      <c r="P6609" s="15"/>
      <c r="Q6609" s="15"/>
      <c r="R6609" s="15"/>
      <c r="S6609" s="15"/>
      <c r="T6609" s="15"/>
      <c r="U6609" s="15">
        <v>0</v>
      </c>
      <c r="V6609" s="15">
        <v>0</v>
      </c>
      <c r="W6609" s="15"/>
      <c r="X6609" s="15"/>
      <c r="Y6609" s="15"/>
      <c r="Z6609" s="15"/>
      <c r="AA6609" s="15"/>
      <c r="AB6609" s="15"/>
      <c r="AC6609" s="15"/>
      <c r="AD6609" s="15"/>
      <c r="AE6609" s="15"/>
      <c r="AF6609" s="15"/>
      <c r="AG6609" s="15"/>
      <c r="AH6609" s="15">
        <v>0</v>
      </c>
      <c r="AI6609" s="15">
        <v>0</v>
      </c>
      <c r="AJ6609" s="15"/>
      <c r="AK6609" s="15"/>
      <c r="AL6609" s="15"/>
      <c r="AM6609" s="15"/>
      <c r="AN6609" s="15"/>
      <c r="AO6609" s="15"/>
      <c r="AP6609" s="15"/>
      <c r="AQ6609" s="15"/>
      <c r="AR6609" s="15"/>
      <c r="AS6609" s="15"/>
      <c r="AT6609" s="15"/>
      <c r="AU6609" s="15">
        <v>0</v>
      </c>
      <c r="AV6609" s="15">
        <v>0</v>
      </c>
      <c r="AW6609" s="15">
        <f t="shared" si="1840"/>
        <v>0</v>
      </c>
    </row>
    <row r="6610" spans="1:49" s="144" customFormat="1">
      <c r="A6610" s="44" t="s">
        <v>797</v>
      </c>
      <c r="B6610" s="45" t="s">
        <v>1031</v>
      </c>
      <c r="C6610" s="45" t="s">
        <v>1551</v>
      </c>
      <c r="D6610" s="452" t="s">
        <v>3023</v>
      </c>
      <c r="E6610" s="140" t="s">
        <v>851</v>
      </c>
      <c r="F6610" s="141" t="s">
        <v>1855</v>
      </c>
      <c r="G6610" s="468" t="s">
        <v>3076</v>
      </c>
      <c r="H6610" s="50" t="s">
        <v>2334</v>
      </c>
      <c r="I6610" s="142" t="s">
        <v>1290</v>
      </c>
      <c r="J6610" s="15"/>
      <c r="K6610" s="15"/>
      <c r="L6610" s="15"/>
      <c r="M6610" s="15"/>
      <c r="N6610" s="15"/>
      <c r="O6610" s="15"/>
      <c r="P6610" s="15"/>
      <c r="Q6610" s="15"/>
      <c r="R6610" s="15"/>
      <c r="S6610" s="15"/>
      <c r="T6610" s="15"/>
      <c r="U6610" s="15">
        <v>0</v>
      </c>
      <c r="V6610" s="15">
        <v>0</v>
      </c>
      <c r="W6610" s="15"/>
      <c r="X6610" s="15"/>
      <c r="Y6610" s="15"/>
      <c r="Z6610" s="15"/>
      <c r="AA6610" s="15"/>
      <c r="AB6610" s="15"/>
      <c r="AC6610" s="15"/>
      <c r="AD6610" s="15"/>
      <c r="AE6610" s="15"/>
      <c r="AF6610" s="15"/>
      <c r="AG6610" s="15"/>
      <c r="AH6610" s="15">
        <v>0</v>
      </c>
      <c r="AI6610" s="15">
        <v>0</v>
      </c>
      <c r="AJ6610" s="15"/>
      <c r="AK6610" s="15"/>
      <c r="AL6610" s="15"/>
      <c r="AM6610" s="15"/>
      <c r="AN6610" s="15"/>
      <c r="AO6610" s="15"/>
      <c r="AP6610" s="15"/>
      <c r="AQ6610" s="15"/>
      <c r="AR6610" s="15"/>
      <c r="AS6610" s="15"/>
      <c r="AT6610" s="15"/>
      <c r="AU6610" s="15">
        <v>0</v>
      </c>
      <c r="AV6610" s="15">
        <v>0</v>
      </c>
      <c r="AW6610" s="15">
        <f t="shared" si="1840"/>
        <v>0</v>
      </c>
    </row>
    <row r="6611" spans="1:49" s="144" customFormat="1">
      <c r="A6611" s="44" t="s">
        <v>797</v>
      </c>
      <c r="B6611" s="45" t="s">
        <v>1031</v>
      </c>
      <c r="C6611" s="45" t="s">
        <v>1551</v>
      </c>
      <c r="D6611" s="452" t="s">
        <v>3023</v>
      </c>
      <c r="E6611" s="140" t="s">
        <v>852</v>
      </c>
      <c r="F6611" s="141" t="s">
        <v>1856</v>
      </c>
      <c r="G6611" s="468" t="s">
        <v>3076</v>
      </c>
      <c r="H6611" s="50" t="s">
        <v>2334</v>
      </c>
      <c r="I6611" s="142" t="s">
        <v>1733</v>
      </c>
      <c r="J6611" s="15"/>
      <c r="K6611" s="15"/>
      <c r="L6611" s="15"/>
      <c r="M6611" s="15"/>
      <c r="N6611" s="15"/>
      <c r="O6611" s="15"/>
      <c r="P6611" s="15"/>
      <c r="Q6611" s="15"/>
      <c r="R6611" s="15"/>
      <c r="S6611" s="15"/>
      <c r="T6611" s="15"/>
      <c r="U6611" s="15">
        <v>0</v>
      </c>
      <c r="V6611" s="15">
        <v>0</v>
      </c>
      <c r="W6611" s="15"/>
      <c r="X6611" s="15"/>
      <c r="Y6611" s="15"/>
      <c r="Z6611" s="15"/>
      <c r="AA6611" s="15"/>
      <c r="AB6611" s="15"/>
      <c r="AC6611" s="15"/>
      <c r="AD6611" s="15"/>
      <c r="AE6611" s="15"/>
      <c r="AF6611" s="15"/>
      <c r="AG6611" s="15"/>
      <c r="AH6611" s="15">
        <v>0</v>
      </c>
      <c r="AI6611" s="15">
        <v>0</v>
      </c>
      <c r="AJ6611" s="15"/>
      <c r="AK6611" s="15"/>
      <c r="AL6611" s="15"/>
      <c r="AM6611" s="15"/>
      <c r="AN6611" s="15"/>
      <c r="AO6611" s="15"/>
      <c r="AP6611" s="15"/>
      <c r="AQ6611" s="15"/>
      <c r="AR6611" s="15"/>
      <c r="AS6611" s="15"/>
      <c r="AT6611" s="15"/>
      <c r="AU6611" s="15">
        <v>0</v>
      </c>
      <c r="AV6611" s="15">
        <v>0</v>
      </c>
      <c r="AW6611" s="15">
        <f t="shared" si="1840"/>
        <v>0</v>
      </c>
    </row>
    <row r="6612" spans="1:49" s="144" customFormat="1">
      <c r="A6612" s="44" t="s">
        <v>797</v>
      </c>
      <c r="B6612" s="45" t="s">
        <v>1031</v>
      </c>
      <c r="C6612" s="45" t="s">
        <v>1551</v>
      </c>
      <c r="D6612" s="452" t="s">
        <v>3023</v>
      </c>
      <c r="E6612" s="140" t="s">
        <v>853</v>
      </c>
      <c r="F6612" s="141" t="s">
        <v>1857</v>
      </c>
      <c r="G6612" s="468" t="s">
        <v>3076</v>
      </c>
      <c r="H6612" s="50" t="s">
        <v>2334</v>
      </c>
      <c r="I6612" s="142" t="s">
        <v>1734</v>
      </c>
      <c r="J6612" s="15"/>
      <c r="K6612" s="15"/>
      <c r="L6612" s="15"/>
      <c r="M6612" s="15"/>
      <c r="N6612" s="15"/>
      <c r="O6612" s="15"/>
      <c r="P6612" s="15"/>
      <c r="Q6612" s="15"/>
      <c r="R6612" s="15"/>
      <c r="S6612" s="15"/>
      <c r="T6612" s="15"/>
      <c r="U6612" s="15">
        <v>0</v>
      </c>
      <c r="V6612" s="15">
        <v>0</v>
      </c>
      <c r="W6612" s="15"/>
      <c r="X6612" s="15"/>
      <c r="Y6612" s="15"/>
      <c r="Z6612" s="15"/>
      <c r="AA6612" s="15"/>
      <c r="AB6612" s="15"/>
      <c r="AC6612" s="15"/>
      <c r="AD6612" s="15"/>
      <c r="AE6612" s="15"/>
      <c r="AF6612" s="15"/>
      <c r="AG6612" s="15"/>
      <c r="AH6612" s="15">
        <v>0</v>
      </c>
      <c r="AI6612" s="15">
        <v>0</v>
      </c>
      <c r="AJ6612" s="15"/>
      <c r="AK6612" s="15"/>
      <c r="AL6612" s="15"/>
      <c r="AM6612" s="15"/>
      <c r="AN6612" s="15"/>
      <c r="AO6612" s="15"/>
      <c r="AP6612" s="15"/>
      <c r="AQ6612" s="15"/>
      <c r="AR6612" s="15"/>
      <c r="AS6612" s="15"/>
      <c r="AT6612" s="15"/>
      <c r="AU6612" s="15">
        <v>0</v>
      </c>
      <c r="AV6612" s="15">
        <v>0</v>
      </c>
      <c r="AW6612" s="15">
        <f t="shared" si="1840"/>
        <v>0</v>
      </c>
    </row>
    <row r="6613" spans="1:49" s="144" customFormat="1">
      <c r="A6613" s="44" t="s">
        <v>797</v>
      </c>
      <c r="B6613" s="45" t="s">
        <v>1031</v>
      </c>
      <c r="C6613" s="45" t="s">
        <v>1551</v>
      </c>
      <c r="D6613" s="452" t="s">
        <v>3023</v>
      </c>
      <c r="E6613" s="140" t="s">
        <v>854</v>
      </c>
      <c r="F6613" s="141" t="s">
        <v>1858</v>
      </c>
      <c r="G6613" s="468" t="s">
        <v>3076</v>
      </c>
      <c r="H6613" s="50" t="s">
        <v>2334</v>
      </c>
      <c r="I6613" s="142" t="s">
        <v>1735</v>
      </c>
      <c r="J6613" s="15"/>
      <c r="K6613" s="15"/>
      <c r="L6613" s="15"/>
      <c r="M6613" s="15"/>
      <c r="N6613" s="15"/>
      <c r="O6613" s="15"/>
      <c r="P6613" s="15"/>
      <c r="Q6613" s="15"/>
      <c r="R6613" s="15"/>
      <c r="S6613" s="15"/>
      <c r="T6613" s="15"/>
      <c r="U6613" s="15">
        <v>0</v>
      </c>
      <c r="V6613" s="15">
        <v>0</v>
      </c>
      <c r="W6613" s="15"/>
      <c r="X6613" s="15"/>
      <c r="Y6613" s="15"/>
      <c r="Z6613" s="15"/>
      <c r="AA6613" s="15"/>
      <c r="AB6613" s="15"/>
      <c r="AC6613" s="15"/>
      <c r="AD6613" s="15"/>
      <c r="AE6613" s="15"/>
      <c r="AF6613" s="15"/>
      <c r="AG6613" s="15"/>
      <c r="AH6613" s="15">
        <v>0</v>
      </c>
      <c r="AI6613" s="15">
        <v>0</v>
      </c>
      <c r="AJ6613" s="15"/>
      <c r="AK6613" s="15"/>
      <c r="AL6613" s="15"/>
      <c r="AM6613" s="15"/>
      <c r="AN6613" s="15"/>
      <c r="AO6613" s="15"/>
      <c r="AP6613" s="15"/>
      <c r="AQ6613" s="15"/>
      <c r="AR6613" s="15"/>
      <c r="AS6613" s="15"/>
      <c r="AT6613" s="15"/>
      <c r="AU6613" s="15">
        <v>0</v>
      </c>
      <c r="AV6613" s="15">
        <v>0</v>
      </c>
      <c r="AW6613" s="15">
        <f t="shared" si="1840"/>
        <v>0</v>
      </c>
    </row>
    <row r="6614" spans="1:49">
      <c r="A6614" s="44" t="s">
        <v>797</v>
      </c>
      <c r="B6614" s="45" t="s">
        <v>1031</v>
      </c>
      <c r="C6614" s="45" t="s">
        <v>1551</v>
      </c>
      <c r="D6614" s="452" t="s">
        <v>3023</v>
      </c>
      <c r="E6614" s="213" t="s">
        <v>773</v>
      </c>
      <c r="F6614" s="65"/>
      <c r="G6614" s="65"/>
      <c r="H6614" s="65"/>
      <c r="I6614" s="260" t="s">
        <v>1362</v>
      </c>
      <c r="J6614" s="9">
        <f>SUM(J6615)</f>
        <v>0</v>
      </c>
      <c r="K6614" s="9">
        <f t="shared" ref="K6614:AT6614" si="1843">SUM(K6615)</f>
        <v>0</v>
      </c>
      <c r="L6614" s="9">
        <f t="shared" si="1843"/>
        <v>0</v>
      </c>
      <c r="M6614" s="9">
        <f t="shared" si="1843"/>
        <v>0</v>
      </c>
      <c r="N6614" s="9">
        <f t="shared" si="1843"/>
        <v>0</v>
      </c>
      <c r="O6614" s="9">
        <f t="shared" si="1843"/>
        <v>0</v>
      </c>
      <c r="P6614" s="9">
        <f t="shared" si="1843"/>
        <v>0</v>
      </c>
      <c r="Q6614" s="9">
        <f t="shared" si="1843"/>
        <v>0</v>
      </c>
      <c r="R6614" s="9">
        <f t="shared" si="1843"/>
        <v>0</v>
      </c>
      <c r="S6614" s="9">
        <f t="shared" si="1843"/>
        <v>0</v>
      </c>
      <c r="T6614" s="9">
        <f t="shared" si="1843"/>
        <v>0</v>
      </c>
      <c r="U6614" s="9">
        <v>0</v>
      </c>
      <c r="V6614" s="9">
        <v>0</v>
      </c>
      <c r="W6614" s="9">
        <f>SUM(W6615)</f>
        <v>0</v>
      </c>
      <c r="X6614" s="9">
        <f t="shared" si="1843"/>
        <v>0</v>
      </c>
      <c r="Y6614" s="9">
        <f t="shared" si="1843"/>
        <v>0</v>
      </c>
      <c r="Z6614" s="9">
        <f t="shared" si="1843"/>
        <v>0</v>
      </c>
      <c r="AA6614" s="9">
        <f t="shared" si="1843"/>
        <v>0</v>
      </c>
      <c r="AB6614" s="9">
        <f t="shared" si="1843"/>
        <v>0</v>
      </c>
      <c r="AC6614" s="9">
        <f t="shared" si="1843"/>
        <v>0</v>
      </c>
      <c r="AD6614" s="9">
        <f t="shared" si="1843"/>
        <v>0</v>
      </c>
      <c r="AE6614" s="9">
        <f t="shared" si="1843"/>
        <v>0</v>
      </c>
      <c r="AF6614" s="9">
        <f t="shared" si="1843"/>
        <v>0</v>
      </c>
      <c r="AG6614" s="9">
        <f t="shared" si="1843"/>
        <v>0</v>
      </c>
      <c r="AH6614" s="9">
        <v>0</v>
      </c>
      <c r="AI6614" s="9">
        <v>0</v>
      </c>
      <c r="AJ6614" s="9">
        <f>SUM(AJ6615)</f>
        <v>0</v>
      </c>
      <c r="AK6614" s="9">
        <f t="shared" si="1843"/>
        <v>0</v>
      </c>
      <c r="AL6614" s="9">
        <f t="shared" si="1843"/>
        <v>0</v>
      </c>
      <c r="AM6614" s="9">
        <f t="shared" si="1843"/>
        <v>0</v>
      </c>
      <c r="AN6614" s="9">
        <f t="shared" si="1843"/>
        <v>0</v>
      </c>
      <c r="AO6614" s="9">
        <f t="shared" si="1843"/>
        <v>0</v>
      </c>
      <c r="AP6614" s="9">
        <f t="shared" si="1843"/>
        <v>0</v>
      </c>
      <c r="AQ6614" s="9">
        <f t="shared" si="1843"/>
        <v>0</v>
      </c>
      <c r="AR6614" s="9">
        <f t="shared" si="1843"/>
        <v>0</v>
      </c>
      <c r="AS6614" s="9">
        <f t="shared" si="1843"/>
        <v>0</v>
      </c>
      <c r="AT6614" s="9">
        <f t="shared" si="1843"/>
        <v>0</v>
      </c>
      <c r="AU6614" s="9">
        <v>0</v>
      </c>
      <c r="AV6614" s="9">
        <v>0</v>
      </c>
      <c r="AW6614" s="9">
        <f t="shared" si="1840"/>
        <v>0</v>
      </c>
    </row>
    <row r="6615" spans="1:49">
      <c r="A6615" s="44" t="s">
        <v>797</v>
      </c>
      <c r="B6615" s="45" t="s">
        <v>1031</v>
      </c>
      <c r="C6615" s="45" t="s">
        <v>1551</v>
      </c>
      <c r="D6615" s="452" t="s">
        <v>3023</v>
      </c>
      <c r="E6615" s="367" t="s">
        <v>785</v>
      </c>
      <c r="F6615" s="50"/>
      <c r="G6615" s="468" t="s">
        <v>3076</v>
      </c>
      <c r="H6615" s="50" t="s">
        <v>2334</v>
      </c>
      <c r="I6615" s="42" t="s">
        <v>1363</v>
      </c>
      <c r="U6615" s="15">
        <v>0</v>
      </c>
      <c r="V6615" s="15">
        <v>0</v>
      </c>
      <c r="AH6615" s="15">
        <v>0</v>
      </c>
      <c r="AI6615" s="15">
        <v>0</v>
      </c>
      <c r="AU6615" s="15">
        <v>0</v>
      </c>
      <c r="AV6615" s="15">
        <v>0</v>
      </c>
      <c r="AW6615" s="15">
        <f t="shared" si="1840"/>
        <v>0</v>
      </c>
    </row>
    <row r="6616" spans="1:49">
      <c r="A6616" s="44" t="s">
        <v>797</v>
      </c>
      <c r="B6616" s="45" t="s">
        <v>1031</v>
      </c>
      <c r="C6616" s="45" t="s">
        <v>1551</v>
      </c>
      <c r="D6616" s="452" t="s">
        <v>3023</v>
      </c>
      <c r="E6616" s="213" t="s">
        <v>1364</v>
      </c>
      <c r="F6616" s="65"/>
      <c r="G6616" s="65"/>
      <c r="H6616" s="65"/>
      <c r="I6616" s="260" t="s">
        <v>2104</v>
      </c>
      <c r="J6616" s="9">
        <f>SUM(J6617:J6626)</f>
        <v>22000</v>
      </c>
      <c r="K6616" s="9">
        <f t="shared" ref="K6616:AT6616" si="1844">SUM(K6617:K6626)</f>
        <v>0</v>
      </c>
      <c r="L6616" s="9">
        <f t="shared" si="1844"/>
        <v>0</v>
      </c>
      <c r="M6616" s="9">
        <f t="shared" si="1844"/>
        <v>9000</v>
      </c>
      <c r="N6616" s="9">
        <f t="shared" si="1844"/>
        <v>0</v>
      </c>
      <c r="O6616" s="9">
        <f t="shared" si="1844"/>
        <v>0</v>
      </c>
      <c r="P6616" s="9">
        <f t="shared" si="1844"/>
        <v>1500</v>
      </c>
      <c r="Q6616" s="9">
        <f t="shared" si="1844"/>
        <v>4000</v>
      </c>
      <c r="R6616" s="9">
        <f t="shared" si="1844"/>
        <v>0</v>
      </c>
      <c r="S6616" s="9">
        <f t="shared" si="1844"/>
        <v>0</v>
      </c>
      <c r="T6616" s="9">
        <f t="shared" si="1844"/>
        <v>5000</v>
      </c>
      <c r="U6616" s="9">
        <v>19500</v>
      </c>
      <c r="V6616" s="9">
        <v>2500</v>
      </c>
      <c r="W6616" s="9">
        <f>SUM(W6617:W6626)</f>
        <v>0</v>
      </c>
      <c r="X6616" s="9">
        <f t="shared" si="1844"/>
        <v>0</v>
      </c>
      <c r="Y6616" s="9">
        <f t="shared" si="1844"/>
        <v>0</v>
      </c>
      <c r="Z6616" s="9">
        <f t="shared" si="1844"/>
        <v>0</v>
      </c>
      <c r="AA6616" s="9">
        <f t="shared" si="1844"/>
        <v>0</v>
      </c>
      <c r="AB6616" s="9">
        <f t="shared" si="1844"/>
        <v>0</v>
      </c>
      <c r="AC6616" s="9">
        <f t="shared" si="1844"/>
        <v>0</v>
      </c>
      <c r="AD6616" s="9">
        <f t="shared" si="1844"/>
        <v>0</v>
      </c>
      <c r="AE6616" s="9">
        <f t="shared" si="1844"/>
        <v>0</v>
      </c>
      <c r="AF6616" s="9">
        <f t="shared" si="1844"/>
        <v>0</v>
      </c>
      <c r="AG6616" s="9">
        <f t="shared" si="1844"/>
        <v>0</v>
      </c>
      <c r="AH6616" s="9">
        <v>0</v>
      </c>
      <c r="AI6616" s="9">
        <v>0</v>
      </c>
      <c r="AJ6616" s="9">
        <f>SUM(AJ6617:AJ6626)</f>
        <v>0</v>
      </c>
      <c r="AK6616" s="9">
        <f t="shared" si="1844"/>
        <v>0</v>
      </c>
      <c r="AL6616" s="9">
        <f t="shared" si="1844"/>
        <v>0</v>
      </c>
      <c r="AM6616" s="9">
        <f t="shared" si="1844"/>
        <v>0</v>
      </c>
      <c r="AN6616" s="9">
        <f t="shared" si="1844"/>
        <v>0</v>
      </c>
      <c r="AO6616" s="9">
        <f t="shared" si="1844"/>
        <v>0</v>
      </c>
      <c r="AP6616" s="9">
        <f t="shared" si="1844"/>
        <v>0</v>
      </c>
      <c r="AQ6616" s="9">
        <f t="shared" si="1844"/>
        <v>0</v>
      </c>
      <c r="AR6616" s="9">
        <f t="shared" si="1844"/>
        <v>0</v>
      </c>
      <c r="AS6616" s="9">
        <f t="shared" si="1844"/>
        <v>0</v>
      </c>
      <c r="AT6616" s="9">
        <f t="shared" si="1844"/>
        <v>0</v>
      </c>
      <c r="AU6616" s="9">
        <v>0</v>
      </c>
      <c r="AV6616" s="9">
        <v>0</v>
      </c>
      <c r="AW6616" s="9">
        <f t="shared" si="1840"/>
        <v>19500</v>
      </c>
    </row>
    <row r="6617" spans="1:49">
      <c r="A6617" s="44" t="s">
        <v>797</v>
      </c>
      <c r="B6617" s="45" t="s">
        <v>1031</v>
      </c>
      <c r="C6617" s="45" t="s">
        <v>1551</v>
      </c>
      <c r="D6617" s="452" t="s">
        <v>3023</v>
      </c>
      <c r="E6617" s="367" t="s">
        <v>786</v>
      </c>
      <c r="F6617" s="50"/>
      <c r="G6617" s="468" t="s">
        <v>3076</v>
      </c>
      <c r="H6617" s="50" t="s">
        <v>2334</v>
      </c>
      <c r="I6617" s="42" t="s">
        <v>1191</v>
      </c>
      <c r="U6617" s="15">
        <v>0</v>
      </c>
      <c r="V6617" s="15">
        <v>0</v>
      </c>
      <c r="AH6617" s="15">
        <v>0</v>
      </c>
      <c r="AI6617" s="15">
        <v>0</v>
      </c>
      <c r="AU6617" s="15">
        <v>0</v>
      </c>
      <c r="AV6617" s="15">
        <v>0</v>
      </c>
      <c r="AW6617" s="15">
        <f t="shared" si="1840"/>
        <v>0</v>
      </c>
    </row>
    <row r="6618" spans="1:49">
      <c r="A6618" s="44" t="s">
        <v>797</v>
      </c>
      <c r="B6618" s="45" t="s">
        <v>1031</v>
      </c>
      <c r="C6618" s="45" t="s">
        <v>1551</v>
      </c>
      <c r="D6618" s="452" t="s">
        <v>3023</v>
      </c>
      <c r="E6618" s="367" t="s">
        <v>1528</v>
      </c>
      <c r="F6618" s="50"/>
      <c r="G6618" s="468" t="s">
        <v>3076</v>
      </c>
      <c r="H6618" s="50" t="s">
        <v>2334</v>
      </c>
      <c r="I6618" s="42" t="s">
        <v>989</v>
      </c>
      <c r="U6618" s="15">
        <v>0</v>
      </c>
      <c r="V6618" s="15">
        <v>0</v>
      </c>
      <c r="AH6618" s="15">
        <v>0</v>
      </c>
      <c r="AI6618" s="15">
        <v>0</v>
      </c>
      <c r="AU6618" s="15">
        <v>0</v>
      </c>
      <c r="AV6618" s="15">
        <v>0</v>
      </c>
      <c r="AW6618" s="15">
        <f t="shared" si="1840"/>
        <v>0</v>
      </c>
    </row>
    <row r="6619" spans="1:49">
      <c r="A6619" s="44" t="s">
        <v>797</v>
      </c>
      <c r="B6619" s="45" t="s">
        <v>1031</v>
      </c>
      <c r="C6619" s="45" t="s">
        <v>1551</v>
      </c>
      <c r="D6619" s="452" t="s">
        <v>3023</v>
      </c>
      <c r="E6619" s="367" t="s">
        <v>1679</v>
      </c>
      <c r="F6619" s="50"/>
      <c r="G6619" s="468" t="s">
        <v>3076</v>
      </c>
      <c r="H6619" s="50" t="s">
        <v>2334</v>
      </c>
      <c r="I6619" s="42" t="s">
        <v>1048</v>
      </c>
      <c r="U6619" s="15">
        <v>0</v>
      </c>
      <c r="V6619" s="15">
        <v>0</v>
      </c>
      <c r="AH6619" s="15">
        <v>0</v>
      </c>
      <c r="AI6619" s="15">
        <v>0</v>
      </c>
      <c r="AU6619" s="15">
        <v>0</v>
      </c>
      <c r="AV6619" s="15">
        <v>0</v>
      </c>
      <c r="AW6619" s="15">
        <f t="shared" si="1840"/>
        <v>0</v>
      </c>
    </row>
    <row r="6620" spans="1:49">
      <c r="A6620" s="44" t="s">
        <v>797</v>
      </c>
      <c r="B6620" s="45" t="s">
        <v>1031</v>
      </c>
      <c r="C6620" s="45" t="s">
        <v>1551</v>
      </c>
      <c r="D6620" s="452" t="s">
        <v>3023</v>
      </c>
      <c r="E6620" s="367" t="s">
        <v>787</v>
      </c>
      <c r="F6620" s="50"/>
      <c r="G6620" s="468" t="s">
        <v>3076</v>
      </c>
      <c r="H6620" s="50" t="s">
        <v>2334</v>
      </c>
      <c r="I6620" s="42" t="s">
        <v>2078</v>
      </c>
      <c r="J6620" s="15">
        <v>2000</v>
      </c>
      <c r="T6620" s="15">
        <v>2000</v>
      </c>
      <c r="U6620" s="15">
        <v>2000</v>
      </c>
      <c r="V6620" s="15">
        <v>0</v>
      </c>
      <c r="AH6620" s="15">
        <v>0</v>
      </c>
      <c r="AI6620" s="15">
        <v>0</v>
      </c>
      <c r="AU6620" s="15">
        <v>0</v>
      </c>
      <c r="AV6620" s="15">
        <v>0</v>
      </c>
      <c r="AW6620" s="15">
        <f t="shared" si="1840"/>
        <v>2000</v>
      </c>
    </row>
    <row r="6621" spans="1:49">
      <c r="A6621" s="44" t="s">
        <v>797</v>
      </c>
      <c r="B6621" s="45" t="s">
        <v>1031</v>
      </c>
      <c r="C6621" s="45" t="s">
        <v>1551</v>
      </c>
      <c r="D6621" s="452" t="s">
        <v>3023</v>
      </c>
      <c r="E6621" s="367" t="s">
        <v>1116</v>
      </c>
      <c r="F6621" s="50"/>
      <c r="G6621" s="468" t="s">
        <v>3076</v>
      </c>
      <c r="H6621" s="50" t="s">
        <v>2334</v>
      </c>
      <c r="I6621" s="42" t="s">
        <v>1487</v>
      </c>
      <c r="U6621" s="15">
        <v>0</v>
      </c>
      <c r="V6621" s="15">
        <v>0</v>
      </c>
      <c r="AH6621" s="15">
        <v>0</v>
      </c>
      <c r="AI6621" s="15">
        <v>0</v>
      </c>
      <c r="AU6621" s="15">
        <v>0</v>
      </c>
      <c r="AV6621" s="15">
        <v>0</v>
      </c>
      <c r="AW6621" s="15">
        <f t="shared" si="1840"/>
        <v>0</v>
      </c>
    </row>
    <row r="6622" spans="1:49">
      <c r="A6622" s="44" t="s">
        <v>797</v>
      </c>
      <c r="B6622" s="45" t="s">
        <v>1031</v>
      </c>
      <c r="C6622" s="45" t="s">
        <v>1551</v>
      </c>
      <c r="D6622" s="452" t="s">
        <v>3023</v>
      </c>
      <c r="E6622" s="367" t="s">
        <v>1703</v>
      </c>
      <c r="F6622" s="50"/>
      <c r="G6622" s="468" t="s">
        <v>3076</v>
      </c>
      <c r="H6622" s="50" t="s">
        <v>2334</v>
      </c>
      <c r="I6622" s="42" t="s">
        <v>1047</v>
      </c>
      <c r="U6622" s="15">
        <v>0</v>
      </c>
      <c r="V6622" s="15">
        <v>0</v>
      </c>
      <c r="AH6622" s="15">
        <v>0</v>
      </c>
      <c r="AI6622" s="15">
        <v>0</v>
      </c>
      <c r="AU6622" s="15">
        <v>0</v>
      </c>
      <c r="AV6622" s="15">
        <v>0</v>
      </c>
      <c r="AW6622" s="15">
        <f t="shared" si="1840"/>
        <v>0</v>
      </c>
    </row>
    <row r="6623" spans="1:49">
      <c r="A6623" s="44" t="s">
        <v>797</v>
      </c>
      <c r="B6623" s="45" t="s">
        <v>1031</v>
      </c>
      <c r="C6623" s="45" t="s">
        <v>1551</v>
      </c>
      <c r="D6623" s="452" t="s">
        <v>3023</v>
      </c>
      <c r="E6623" s="367" t="s">
        <v>826</v>
      </c>
      <c r="F6623" s="50"/>
      <c r="G6623" s="468" t="s">
        <v>3076</v>
      </c>
      <c r="H6623" s="50" t="s">
        <v>2334</v>
      </c>
      <c r="I6623" s="42" t="s">
        <v>935</v>
      </c>
      <c r="J6623" s="15">
        <v>4000</v>
      </c>
      <c r="M6623" s="15">
        <v>4000</v>
      </c>
      <c r="U6623" s="15">
        <v>4000</v>
      </c>
      <c r="V6623" s="15">
        <v>0</v>
      </c>
      <c r="AH6623" s="15">
        <v>0</v>
      </c>
      <c r="AI6623" s="15">
        <v>0</v>
      </c>
      <c r="AU6623" s="15">
        <v>0</v>
      </c>
      <c r="AV6623" s="15">
        <v>0</v>
      </c>
      <c r="AW6623" s="15">
        <f t="shared" si="1840"/>
        <v>4000</v>
      </c>
    </row>
    <row r="6624" spans="1:49">
      <c r="A6624" s="44" t="s">
        <v>797</v>
      </c>
      <c r="B6624" s="45" t="s">
        <v>1031</v>
      </c>
      <c r="C6624" s="45" t="s">
        <v>1551</v>
      </c>
      <c r="D6624" s="452" t="s">
        <v>3023</v>
      </c>
      <c r="E6624" s="367" t="s">
        <v>1115</v>
      </c>
      <c r="F6624" s="50"/>
      <c r="G6624" s="468" t="s">
        <v>3076</v>
      </c>
      <c r="H6624" s="50" t="s">
        <v>2334</v>
      </c>
      <c r="I6624" s="42" t="s">
        <v>990</v>
      </c>
      <c r="U6624" s="15">
        <v>0</v>
      </c>
      <c r="V6624" s="15">
        <v>0</v>
      </c>
      <c r="AH6624" s="15">
        <v>0</v>
      </c>
      <c r="AI6624" s="15">
        <v>0</v>
      </c>
      <c r="AU6624" s="15">
        <v>0</v>
      </c>
      <c r="AV6624" s="15">
        <v>0</v>
      </c>
      <c r="AW6624" s="15">
        <f t="shared" si="1840"/>
        <v>0</v>
      </c>
    </row>
    <row r="6625" spans="1:49">
      <c r="A6625" s="44" t="s">
        <v>797</v>
      </c>
      <c r="B6625" s="45" t="s">
        <v>1031</v>
      </c>
      <c r="C6625" s="45" t="s">
        <v>1551</v>
      </c>
      <c r="D6625" s="452" t="s">
        <v>3023</v>
      </c>
      <c r="E6625" s="367" t="s">
        <v>1677</v>
      </c>
      <c r="F6625" s="50"/>
      <c r="G6625" s="468" t="s">
        <v>3076</v>
      </c>
      <c r="H6625" s="50" t="s">
        <v>2334</v>
      </c>
      <c r="I6625" s="42" t="s">
        <v>1198</v>
      </c>
      <c r="J6625" s="15">
        <v>16000</v>
      </c>
      <c r="M6625" s="15">
        <v>5000</v>
      </c>
      <c r="P6625" s="15">
        <v>1500</v>
      </c>
      <c r="Q6625" s="15">
        <v>4000</v>
      </c>
      <c r="T6625" s="15">
        <v>3000</v>
      </c>
      <c r="U6625" s="15">
        <v>13500</v>
      </c>
      <c r="V6625" s="15">
        <v>2500</v>
      </c>
      <c r="AH6625" s="15">
        <v>0</v>
      </c>
      <c r="AI6625" s="15">
        <v>0</v>
      </c>
      <c r="AU6625" s="15">
        <v>0</v>
      </c>
      <c r="AV6625" s="15">
        <v>0</v>
      </c>
      <c r="AW6625" s="15">
        <f t="shared" si="1840"/>
        <v>13500</v>
      </c>
    </row>
    <row r="6626" spans="1:49">
      <c r="A6626" s="44" t="s">
        <v>797</v>
      </c>
      <c r="B6626" s="45" t="s">
        <v>1031</v>
      </c>
      <c r="C6626" s="45" t="s">
        <v>1551</v>
      </c>
      <c r="D6626" s="452" t="s">
        <v>3023</v>
      </c>
      <c r="E6626" s="367" t="s">
        <v>1677</v>
      </c>
      <c r="F6626" s="50" t="s">
        <v>1859</v>
      </c>
      <c r="G6626" s="468" t="s">
        <v>3076</v>
      </c>
      <c r="H6626" s="50" t="s">
        <v>2334</v>
      </c>
      <c r="I6626" s="42" t="s">
        <v>25</v>
      </c>
      <c r="U6626" s="15">
        <v>0</v>
      </c>
      <c r="V6626" s="15">
        <v>0</v>
      </c>
      <c r="AH6626" s="15">
        <v>0</v>
      </c>
      <c r="AI6626" s="15">
        <v>0</v>
      </c>
      <c r="AU6626" s="15">
        <v>0</v>
      </c>
      <c r="AV6626" s="15">
        <v>0</v>
      </c>
      <c r="AW6626" s="15">
        <f t="shared" si="1840"/>
        <v>0</v>
      </c>
    </row>
    <row r="6627" spans="1:49" s="52" customFormat="1">
      <c r="A6627" s="41"/>
      <c r="B6627" s="346"/>
      <c r="C6627" s="346"/>
      <c r="D6627" s="369"/>
      <c r="E6627" s="213"/>
      <c r="F6627" s="65"/>
      <c r="G6627" s="65"/>
      <c r="H6627" s="65"/>
      <c r="I6627" s="49" t="s">
        <v>3</v>
      </c>
      <c r="J6627" s="6">
        <f>SUM(J6628)</f>
        <v>0</v>
      </c>
      <c r="K6627" s="6">
        <f t="shared" ref="K6627:AT6628" si="1845">SUM(K6628)</f>
        <v>0</v>
      </c>
      <c r="L6627" s="6">
        <f t="shared" si="1845"/>
        <v>0</v>
      </c>
      <c r="M6627" s="6">
        <f t="shared" si="1845"/>
        <v>0</v>
      </c>
      <c r="N6627" s="6">
        <f t="shared" si="1845"/>
        <v>0</v>
      </c>
      <c r="O6627" s="6">
        <f t="shared" si="1845"/>
        <v>0</v>
      </c>
      <c r="P6627" s="6">
        <f t="shared" si="1845"/>
        <v>0</v>
      </c>
      <c r="Q6627" s="6">
        <f t="shared" si="1845"/>
        <v>0</v>
      </c>
      <c r="R6627" s="6">
        <f t="shared" si="1845"/>
        <v>0</v>
      </c>
      <c r="S6627" s="6">
        <f t="shared" si="1845"/>
        <v>0</v>
      </c>
      <c r="T6627" s="6">
        <f t="shared" si="1845"/>
        <v>0</v>
      </c>
      <c r="U6627" s="6">
        <v>0</v>
      </c>
      <c r="V6627" s="6">
        <v>0</v>
      </c>
      <c r="W6627" s="6">
        <f>SUM(W6628)</f>
        <v>0</v>
      </c>
      <c r="X6627" s="6">
        <f t="shared" si="1845"/>
        <v>0</v>
      </c>
      <c r="Y6627" s="6">
        <f t="shared" si="1845"/>
        <v>0</v>
      </c>
      <c r="Z6627" s="6">
        <f t="shared" si="1845"/>
        <v>0</v>
      </c>
      <c r="AA6627" s="6">
        <f t="shared" si="1845"/>
        <v>0</v>
      </c>
      <c r="AB6627" s="6">
        <f t="shared" si="1845"/>
        <v>0</v>
      </c>
      <c r="AC6627" s="6">
        <f t="shared" si="1845"/>
        <v>0</v>
      </c>
      <c r="AD6627" s="6">
        <f t="shared" si="1845"/>
        <v>0</v>
      </c>
      <c r="AE6627" s="6">
        <f t="shared" si="1845"/>
        <v>0</v>
      </c>
      <c r="AF6627" s="6">
        <f t="shared" si="1845"/>
        <v>0</v>
      </c>
      <c r="AG6627" s="6">
        <f t="shared" si="1845"/>
        <v>0</v>
      </c>
      <c r="AH6627" s="6">
        <v>0</v>
      </c>
      <c r="AI6627" s="6">
        <v>0</v>
      </c>
      <c r="AJ6627" s="6">
        <f>SUM(AJ6628)</f>
        <v>0</v>
      </c>
      <c r="AK6627" s="6">
        <f t="shared" si="1845"/>
        <v>0</v>
      </c>
      <c r="AL6627" s="6">
        <f t="shared" si="1845"/>
        <v>0</v>
      </c>
      <c r="AM6627" s="6">
        <f t="shared" si="1845"/>
        <v>0</v>
      </c>
      <c r="AN6627" s="6">
        <f t="shared" si="1845"/>
        <v>0</v>
      </c>
      <c r="AO6627" s="6">
        <f t="shared" si="1845"/>
        <v>0</v>
      </c>
      <c r="AP6627" s="6">
        <f t="shared" si="1845"/>
        <v>0</v>
      </c>
      <c r="AQ6627" s="6">
        <f t="shared" si="1845"/>
        <v>0</v>
      </c>
      <c r="AR6627" s="6">
        <f t="shared" si="1845"/>
        <v>0</v>
      </c>
      <c r="AS6627" s="6">
        <f t="shared" si="1845"/>
        <v>0</v>
      </c>
      <c r="AT6627" s="6">
        <f t="shared" si="1845"/>
        <v>0</v>
      </c>
      <c r="AU6627" s="6">
        <v>0</v>
      </c>
      <c r="AV6627" s="6">
        <v>0</v>
      </c>
      <c r="AW6627" s="6">
        <f t="shared" si="1840"/>
        <v>0</v>
      </c>
    </row>
    <row r="6628" spans="1:49" s="52" customFormat="1">
      <c r="A6628" s="44" t="s">
        <v>797</v>
      </c>
      <c r="B6628" s="45" t="s">
        <v>1031</v>
      </c>
      <c r="C6628" s="45" t="s">
        <v>1551</v>
      </c>
      <c r="D6628" s="452" t="s">
        <v>3023</v>
      </c>
      <c r="E6628" s="213" t="s">
        <v>833</v>
      </c>
      <c r="F6628" s="65"/>
      <c r="G6628" s="65"/>
      <c r="H6628" s="65"/>
      <c r="I6628" s="53" t="s">
        <v>1</v>
      </c>
      <c r="J6628" s="200">
        <f>SUM(J6629)</f>
        <v>0</v>
      </c>
      <c r="K6628" s="200">
        <f t="shared" si="1845"/>
        <v>0</v>
      </c>
      <c r="L6628" s="200">
        <f t="shared" si="1845"/>
        <v>0</v>
      </c>
      <c r="M6628" s="200">
        <f t="shared" si="1845"/>
        <v>0</v>
      </c>
      <c r="N6628" s="200">
        <f t="shared" si="1845"/>
        <v>0</v>
      </c>
      <c r="O6628" s="200">
        <f t="shared" si="1845"/>
        <v>0</v>
      </c>
      <c r="P6628" s="200">
        <f t="shared" si="1845"/>
        <v>0</v>
      </c>
      <c r="Q6628" s="200">
        <f t="shared" si="1845"/>
        <v>0</v>
      </c>
      <c r="R6628" s="200">
        <f t="shared" si="1845"/>
        <v>0</v>
      </c>
      <c r="S6628" s="200">
        <f t="shared" si="1845"/>
        <v>0</v>
      </c>
      <c r="T6628" s="200">
        <f t="shared" si="1845"/>
        <v>0</v>
      </c>
      <c r="U6628" s="200">
        <v>0</v>
      </c>
      <c r="V6628" s="200">
        <v>0</v>
      </c>
      <c r="W6628" s="200">
        <f>SUM(W6629)</f>
        <v>0</v>
      </c>
      <c r="X6628" s="200">
        <f t="shared" si="1845"/>
        <v>0</v>
      </c>
      <c r="Y6628" s="200">
        <f t="shared" si="1845"/>
        <v>0</v>
      </c>
      <c r="Z6628" s="200">
        <f t="shared" si="1845"/>
        <v>0</v>
      </c>
      <c r="AA6628" s="200">
        <f t="shared" si="1845"/>
        <v>0</v>
      </c>
      <c r="AB6628" s="200">
        <f t="shared" si="1845"/>
        <v>0</v>
      </c>
      <c r="AC6628" s="200">
        <f t="shared" si="1845"/>
        <v>0</v>
      </c>
      <c r="AD6628" s="200">
        <f t="shared" si="1845"/>
        <v>0</v>
      </c>
      <c r="AE6628" s="200">
        <f t="shared" si="1845"/>
        <v>0</v>
      </c>
      <c r="AF6628" s="200">
        <f t="shared" si="1845"/>
        <v>0</v>
      </c>
      <c r="AG6628" s="200">
        <f t="shared" si="1845"/>
        <v>0</v>
      </c>
      <c r="AH6628" s="200">
        <v>0</v>
      </c>
      <c r="AI6628" s="200">
        <v>0</v>
      </c>
      <c r="AJ6628" s="200">
        <f>SUM(AJ6629)</f>
        <v>0</v>
      </c>
      <c r="AK6628" s="200">
        <f t="shared" si="1845"/>
        <v>0</v>
      </c>
      <c r="AL6628" s="200">
        <f t="shared" si="1845"/>
        <v>0</v>
      </c>
      <c r="AM6628" s="200">
        <f t="shared" si="1845"/>
        <v>0</v>
      </c>
      <c r="AN6628" s="200">
        <f t="shared" si="1845"/>
        <v>0</v>
      </c>
      <c r="AO6628" s="200">
        <f t="shared" si="1845"/>
        <v>0</v>
      </c>
      <c r="AP6628" s="200">
        <f t="shared" si="1845"/>
        <v>0</v>
      </c>
      <c r="AQ6628" s="200">
        <f t="shared" si="1845"/>
        <v>0</v>
      </c>
      <c r="AR6628" s="200">
        <f t="shared" si="1845"/>
        <v>0</v>
      </c>
      <c r="AS6628" s="200">
        <f t="shared" si="1845"/>
        <v>0</v>
      </c>
      <c r="AT6628" s="200">
        <f t="shared" si="1845"/>
        <v>0</v>
      </c>
      <c r="AU6628" s="200">
        <v>0</v>
      </c>
      <c r="AV6628" s="200">
        <v>0</v>
      </c>
      <c r="AW6628" s="200">
        <f t="shared" si="1840"/>
        <v>0</v>
      </c>
    </row>
    <row r="6629" spans="1:49" s="59" customFormat="1">
      <c r="A6629" s="44" t="s">
        <v>797</v>
      </c>
      <c r="B6629" s="45" t="s">
        <v>1031</v>
      </c>
      <c r="C6629" s="45" t="s">
        <v>1551</v>
      </c>
      <c r="D6629" s="452" t="s">
        <v>3023</v>
      </c>
      <c r="E6629" s="57" t="s">
        <v>1517</v>
      </c>
      <c r="F6629" s="58"/>
      <c r="G6629" s="468" t="s">
        <v>3076</v>
      </c>
      <c r="H6629" s="50" t="s">
        <v>2334</v>
      </c>
      <c r="I6629" s="188" t="s">
        <v>2584</v>
      </c>
      <c r="J6629" s="13"/>
      <c r="K6629" s="13"/>
      <c r="L6629" s="13"/>
      <c r="M6629" s="13"/>
      <c r="N6629" s="13"/>
      <c r="O6629" s="13"/>
      <c r="P6629" s="13"/>
      <c r="Q6629" s="13"/>
      <c r="R6629" s="13"/>
      <c r="S6629" s="13"/>
      <c r="T6629" s="13"/>
      <c r="U6629" s="13">
        <v>0</v>
      </c>
      <c r="V6629" s="13">
        <v>0</v>
      </c>
      <c r="W6629" s="13"/>
      <c r="X6629" s="13"/>
      <c r="Y6629" s="13"/>
      <c r="Z6629" s="13"/>
      <c r="AA6629" s="13"/>
      <c r="AB6629" s="13"/>
      <c r="AC6629" s="13"/>
      <c r="AD6629" s="13"/>
      <c r="AE6629" s="13"/>
      <c r="AF6629" s="13"/>
      <c r="AG6629" s="13"/>
      <c r="AH6629" s="13">
        <v>0</v>
      </c>
      <c r="AI6629" s="13">
        <v>0</v>
      </c>
      <c r="AJ6629" s="13"/>
      <c r="AK6629" s="13"/>
      <c r="AL6629" s="13"/>
      <c r="AM6629" s="13"/>
      <c r="AN6629" s="13"/>
      <c r="AO6629" s="13"/>
      <c r="AP6629" s="13"/>
      <c r="AQ6629" s="13"/>
      <c r="AR6629" s="13"/>
      <c r="AS6629" s="13"/>
      <c r="AT6629" s="13"/>
      <c r="AU6629" s="13">
        <v>0</v>
      </c>
      <c r="AV6629" s="13">
        <v>0</v>
      </c>
      <c r="AW6629" s="13">
        <f t="shared" si="1840"/>
        <v>0</v>
      </c>
    </row>
    <row r="6630" spans="1:49">
      <c r="A6630" s="68" t="s">
        <v>2050</v>
      </c>
      <c r="B6630" s="69"/>
      <c r="C6630" s="69"/>
      <c r="D6630" s="455"/>
      <c r="E6630" s="531"/>
      <c r="F6630" s="50"/>
      <c r="G6630" s="50"/>
      <c r="H6630" s="50"/>
      <c r="I6630" s="49" t="s">
        <v>1157</v>
      </c>
      <c r="J6630" s="12">
        <f>SUM(J6631)</f>
        <v>18000</v>
      </c>
      <c r="K6630" s="12">
        <f t="shared" ref="K6630:AT6630" si="1846">SUM(K6631)</f>
        <v>0</v>
      </c>
      <c r="L6630" s="12">
        <f t="shared" si="1846"/>
        <v>0</v>
      </c>
      <c r="M6630" s="12">
        <f t="shared" si="1846"/>
        <v>3000</v>
      </c>
      <c r="N6630" s="12">
        <f t="shared" si="1846"/>
        <v>0</v>
      </c>
      <c r="O6630" s="12">
        <f t="shared" si="1846"/>
        <v>0</v>
      </c>
      <c r="P6630" s="12">
        <f t="shared" si="1846"/>
        <v>1000</v>
      </c>
      <c r="Q6630" s="12">
        <f t="shared" si="1846"/>
        <v>3000</v>
      </c>
      <c r="R6630" s="12">
        <f t="shared" si="1846"/>
        <v>0</v>
      </c>
      <c r="S6630" s="12">
        <f t="shared" si="1846"/>
        <v>2000</v>
      </c>
      <c r="T6630" s="12">
        <f t="shared" si="1846"/>
        <v>7000</v>
      </c>
      <c r="U6630" s="12">
        <v>16000</v>
      </c>
      <c r="V6630" s="12">
        <v>2000</v>
      </c>
      <c r="W6630" s="12">
        <f>SUM(W6631)</f>
        <v>0</v>
      </c>
      <c r="X6630" s="12">
        <f t="shared" si="1846"/>
        <v>0</v>
      </c>
      <c r="Y6630" s="12">
        <f t="shared" si="1846"/>
        <v>0</v>
      </c>
      <c r="Z6630" s="12">
        <f t="shared" si="1846"/>
        <v>0</v>
      </c>
      <c r="AA6630" s="12">
        <f t="shared" si="1846"/>
        <v>0</v>
      </c>
      <c r="AB6630" s="12">
        <f t="shared" si="1846"/>
        <v>0</v>
      </c>
      <c r="AC6630" s="12">
        <f t="shared" si="1846"/>
        <v>0</v>
      </c>
      <c r="AD6630" s="12">
        <f t="shared" si="1846"/>
        <v>0</v>
      </c>
      <c r="AE6630" s="12">
        <f t="shared" si="1846"/>
        <v>0</v>
      </c>
      <c r="AF6630" s="12">
        <f t="shared" si="1846"/>
        <v>0</v>
      </c>
      <c r="AG6630" s="12">
        <f t="shared" si="1846"/>
        <v>0</v>
      </c>
      <c r="AH6630" s="12">
        <v>0</v>
      </c>
      <c r="AI6630" s="12">
        <v>0</v>
      </c>
      <c r="AJ6630" s="12">
        <f>SUM(AJ6631)</f>
        <v>9420</v>
      </c>
      <c r="AK6630" s="12">
        <f t="shared" si="1846"/>
        <v>0</v>
      </c>
      <c r="AL6630" s="12">
        <f t="shared" si="1846"/>
        <v>0</v>
      </c>
      <c r="AM6630" s="12">
        <f t="shared" si="1846"/>
        <v>0</v>
      </c>
      <c r="AN6630" s="12">
        <f t="shared" si="1846"/>
        <v>0</v>
      </c>
      <c r="AO6630" s="12">
        <f t="shared" si="1846"/>
        <v>0</v>
      </c>
      <c r="AP6630" s="12">
        <f t="shared" si="1846"/>
        <v>0</v>
      </c>
      <c r="AQ6630" s="12">
        <f t="shared" si="1846"/>
        <v>0</v>
      </c>
      <c r="AR6630" s="12">
        <f t="shared" si="1846"/>
        <v>0</v>
      </c>
      <c r="AS6630" s="12">
        <f t="shared" si="1846"/>
        <v>0</v>
      </c>
      <c r="AT6630" s="12">
        <f t="shared" si="1846"/>
        <v>0</v>
      </c>
      <c r="AU6630" s="12">
        <v>0</v>
      </c>
      <c r="AV6630" s="12">
        <v>9420</v>
      </c>
      <c r="AW6630" s="12">
        <f t="shared" si="1840"/>
        <v>16000</v>
      </c>
    </row>
    <row r="6631" spans="1:49">
      <c r="A6631" s="44" t="s">
        <v>797</v>
      </c>
      <c r="B6631" s="45" t="s">
        <v>1031</v>
      </c>
      <c r="C6631" s="45" t="s">
        <v>1551</v>
      </c>
      <c r="D6631" s="452" t="s">
        <v>3023</v>
      </c>
      <c r="E6631" s="213" t="s">
        <v>1402</v>
      </c>
      <c r="F6631" s="65"/>
      <c r="G6631" s="65"/>
      <c r="H6631" s="65"/>
      <c r="I6631" s="260" t="s">
        <v>1158</v>
      </c>
      <c r="J6631" s="9">
        <f>SUM(J6632:J6633)</f>
        <v>18000</v>
      </c>
      <c r="K6631" s="9">
        <f t="shared" ref="K6631:AT6631" si="1847">SUM(K6632:K6633)</f>
        <v>0</v>
      </c>
      <c r="L6631" s="9">
        <f t="shared" si="1847"/>
        <v>0</v>
      </c>
      <c r="M6631" s="9">
        <f t="shared" si="1847"/>
        <v>3000</v>
      </c>
      <c r="N6631" s="9">
        <f t="shared" si="1847"/>
        <v>0</v>
      </c>
      <c r="O6631" s="9">
        <f t="shared" si="1847"/>
        <v>0</v>
      </c>
      <c r="P6631" s="9">
        <f t="shared" si="1847"/>
        <v>1000</v>
      </c>
      <c r="Q6631" s="9">
        <f t="shared" si="1847"/>
        <v>3000</v>
      </c>
      <c r="R6631" s="9">
        <f t="shared" si="1847"/>
        <v>0</v>
      </c>
      <c r="S6631" s="9">
        <f t="shared" si="1847"/>
        <v>2000</v>
      </c>
      <c r="T6631" s="9">
        <f t="shared" si="1847"/>
        <v>7000</v>
      </c>
      <c r="U6631" s="9">
        <v>16000</v>
      </c>
      <c r="V6631" s="9">
        <v>2000</v>
      </c>
      <c r="W6631" s="9">
        <f>SUM(W6632:W6633)</f>
        <v>0</v>
      </c>
      <c r="X6631" s="9">
        <f t="shared" si="1847"/>
        <v>0</v>
      </c>
      <c r="Y6631" s="9">
        <f t="shared" si="1847"/>
        <v>0</v>
      </c>
      <c r="Z6631" s="9">
        <f t="shared" si="1847"/>
        <v>0</v>
      </c>
      <c r="AA6631" s="9">
        <f t="shared" si="1847"/>
        <v>0</v>
      </c>
      <c r="AB6631" s="9">
        <f t="shared" si="1847"/>
        <v>0</v>
      </c>
      <c r="AC6631" s="9">
        <f t="shared" si="1847"/>
        <v>0</v>
      </c>
      <c r="AD6631" s="9">
        <f t="shared" si="1847"/>
        <v>0</v>
      </c>
      <c r="AE6631" s="9">
        <f t="shared" si="1847"/>
        <v>0</v>
      </c>
      <c r="AF6631" s="9">
        <f t="shared" si="1847"/>
        <v>0</v>
      </c>
      <c r="AG6631" s="9">
        <f t="shared" si="1847"/>
        <v>0</v>
      </c>
      <c r="AH6631" s="9">
        <v>0</v>
      </c>
      <c r="AI6631" s="9">
        <v>0</v>
      </c>
      <c r="AJ6631" s="9">
        <f>SUM(AJ6632:AJ6633)</f>
        <v>9420</v>
      </c>
      <c r="AK6631" s="9">
        <f t="shared" si="1847"/>
        <v>0</v>
      </c>
      <c r="AL6631" s="9">
        <f t="shared" si="1847"/>
        <v>0</v>
      </c>
      <c r="AM6631" s="9">
        <f t="shared" si="1847"/>
        <v>0</v>
      </c>
      <c r="AN6631" s="9">
        <f t="shared" si="1847"/>
        <v>0</v>
      </c>
      <c r="AO6631" s="9">
        <f t="shared" si="1847"/>
        <v>0</v>
      </c>
      <c r="AP6631" s="9">
        <f t="shared" si="1847"/>
        <v>0</v>
      </c>
      <c r="AQ6631" s="9">
        <f t="shared" si="1847"/>
        <v>0</v>
      </c>
      <c r="AR6631" s="9">
        <f t="shared" si="1847"/>
        <v>0</v>
      </c>
      <c r="AS6631" s="9">
        <f t="shared" si="1847"/>
        <v>0</v>
      </c>
      <c r="AT6631" s="9">
        <f t="shared" si="1847"/>
        <v>0</v>
      </c>
      <c r="AU6631" s="9">
        <v>0</v>
      </c>
      <c r="AV6631" s="9">
        <v>9420</v>
      </c>
      <c r="AW6631" s="9">
        <f t="shared" si="1840"/>
        <v>16000</v>
      </c>
    </row>
    <row r="6632" spans="1:49">
      <c r="A6632" s="44" t="s">
        <v>797</v>
      </c>
      <c r="B6632" s="45" t="s">
        <v>1031</v>
      </c>
      <c r="C6632" s="45" t="s">
        <v>1551</v>
      </c>
      <c r="D6632" s="452" t="s">
        <v>3023</v>
      </c>
      <c r="E6632" s="367" t="s">
        <v>1409</v>
      </c>
      <c r="F6632" s="50"/>
      <c r="G6632" s="468" t="s">
        <v>3076</v>
      </c>
      <c r="H6632" s="50" t="s">
        <v>2334</v>
      </c>
      <c r="I6632" s="42" t="s">
        <v>1518</v>
      </c>
      <c r="J6632" s="15">
        <v>6000</v>
      </c>
      <c r="M6632" s="15">
        <v>1000</v>
      </c>
      <c r="Q6632" s="15">
        <v>3000</v>
      </c>
      <c r="S6632" s="15">
        <v>2000</v>
      </c>
      <c r="U6632" s="15">
        <v>6000</v>
      </c>
      <c r="V6632" s="15">
        <v>0</v>
      </c>
      <c r="AH6632" s="15">
        <v>0</v>
      </c>
      <c r="AI6632" s="15">
        <v>0</v>
      </c>
      <c r="AU6632" s="15">
        <v>0</v>
      </c>
      <c r="AV6632" s="15">
        <v>0</v>
      </c>
      <c r="AW6632" s="15">
        <f t="shared" si="1840"/>
        <v>6000</v>
      </c>
    </row>
    <row r="6633" spans="1:49">
      <c r="A6633" s="44" t="s">
        <v>797</v>
      </c>
      <c r="B6633" s="45" t="s">
        <v>1031</v>
      </c>
      <c r="C6633" s="45" t="s">
        <v>1551</v>
      </c>
      <c r="D6633" s="452" t="s">
        <v>3023</v>
      </c>
      <c r="E6633" s="367" t="s">
        <v>1367</v>
      </c>
      <c r="F6633" s="50"/>
      <c r="G6633" s="468" t="s">
        <v>3076</v>
      </c>
      <c r="H6633" s="50" t="s">
        <v>2334</v>
      </c>
      <c r="I6633" s="42" t="s">
        <v>2230</v>
      </c>
      <c r="J6633" s="15">
        <v>12000</v>
      </c>
      <c r="M6633" s="15">
        <v>2000</v>
      </c>
      <c r="P6633" s="15">
        <v>1000</v>
      </c>
      <c r="T6633" s="15">
        <v>7000</v>
      </c>
      <c r="U6633" s="15">
        <v>10000</v>
      </c>
      <c r="V6633" s="15">
        <v>2000</v>
      </c>
      <c r="AH6633" s="15">
        <v>0</v>
      </c>
      <c r="AI6633" s="15">
        <v>0</v>
      </c>
      <c r="AJ6633" s="15">
        <v>9420</v>
      </c>
      <c r="AU6633" s="15">
        <v>0</v>
      </c>
      <c r="AV6633" s="15">
        <v>9420</v>
      </c>
      <c r="AW6633" s="15">
        <f t="shared" si="1840"/>
        <v>10000</v>
      </c>
    </row>
    <row r="6634" spans="1:49">
      <c r="A6634" s="44"/>
      <c r="B6634" s="45"/>
      <c r="C6634" s="45"/>
      <c r="D6634" s="45"/>
      <c r="E6634" s="531"/>
      <c r="F6634" s="50"/>
      <c r="G6634" s="50"/>
      <c r="H6634" s="50"/>
      <c r="I6634" s="42"/>
      <c r="U6634" s="15">
        <v>0</v>
      </c>
      <c r="V6634" s="15">
        <v>0</v>
      </c>
      <c r="AH6634" s="15">
        <v>0</v>
      </c>
      <c r="AI6634" s="15">
        <v>0</v>
      </c>
      <c r="AU6634" s="15">
        <v>0</v>
      </c>
      <c r="AV6634" s="15">
        <v>0</v>
      </c>
      <c r="AW6634" s="15">
        <f t="shared" si="1840"/>
        <v>0</v>
      </c>
    </row>
    <row r="6635" spans="1:49">
      <c r="A6635" s="48"/>
      <c r="B6635" s="42"/>
      <c r="C6635" s="42"/>
      <c r="D6635" s="42"/>
      <c r="E6635" s="531"/>
      <c r="F6635" s="50"/>
      <c r="G6635" s="50"/>
      <c r="H6635" s="50"/>
      <c r="I6635" s="49" t="s">
        <v>1631</v>
      </c>
      <c r="J6635" s="12">
        <f>SUM(J6605,J6630,J6627)</f>
        <v>40000</v>
      </c>
      <c r="K6635" s="12">
        <f t="shared" ref="K6635:AT6635" si="1848">SUM(K6605,K6630,K6627)</f>
        <v>0</v>
      </c>
      <c r="L6635" s="12">
        <f t="shared" si="1848"/>
        <v>0</v>
      </c>
      <c r="M6635" s="12">
        <f t="shared" si="1848"/>
        <v>12000</v>
      </c>
      <c r="N6635" s="12">
        <f t="shared" si="1848"/>
        <v>0</v>
      </c>
      <c r="O6635" s="12">
        <f t="shared" si="1848"/>
        <v>0</v>
      </c>
      <c r="P6635" s="12">
        <f t="shared" si="1848"/>
        <v>2500</v>
      </c>
      <c r="Q6635" s="12">
        <f t="shared" si="1848"/>
        <v>7000</v>
      </c>
      <c r="R6635" s="12">
        <f t="shared" si="1848"/>
        <v>0</v>
      </c>
      <c r="S6635" s="12">
        <f t="shared" si="1848"/>
        <v>2000</v>
      </c>
      <c r="T6635" s="12">
        <f t="shared" si="1848"/>
        <v>12000</v>
      </c>
      <c r="U6635" s="12">
        <v>35500</v>
      </c>
      <c r="V6635" s="12">
        <v>4500</v>
      </c>
      <c r="W6635" s="12">
        <f>SUM(W6605,W6630,W6627)</f>
        <v>0</v>
      </c>
      <c r="X6635" s="12">
        <f t="shared" si="1848"/>
        <v>0</v>
      </c>
      <c r="Y6635" s="12">
        <f t="shared" si="1848"/>
        <v>0</v>
      </c>
      <c r="Z6635" s="12">
        <f t="shared" si="1848"/>
        <v>0</v>
      </c>
      <c r="AA6635" s="12">
        <f t="shared" si="1848"/>
        <v>0</v>
      </c>
      <c r="AB6635" s="12">
        <f t="shared" si="1848"/>
        <v>0</v>
      </c>
      <c r="AC6635" s="12">
        <f t="shared" si="1848"/>
        <v>0</v>
      </c>
      <c r="AD6635" s="12">
        <f t="shared" si="1848"/>
        <v>0</v>
      </c>
      <c r="AE6635" s="12">
        <f t="shared" si="1848"/>
        <v>0</v>
      </c>
      <c r="AF6635" s="12">
        <f t="shared" si="1848"/>
        <v>0</v>
      </c>
      <c r="AG6635" s="12">
        <f t="shared" si="1848"/>
        <v>0</v>
      </c>
      <c r="AH6635" s="12">
        <v>0</v>
      </c>
      <c r="AI6635" s="12">
        <v>0</v>
      </c>
      <c r="AJ6635" s="12">
        <f>SUM(AJ6605,AJ6630,AJ6627)</f>
        <v>9420</v>
      </c>
      <c r="AK6635" s="12">
        <f t="shared" si="1848"/>
        <v>0</v>
      </c>
      <c r="AL6635" s="12">
        <f t="shared" si="1848"/>
        <v>0</v>
      </c>
      <c r="AM6635" s="12">
        <f t="shared" si="1848"/>
        <v>0</v>
      </c>
      <c r="AN6635" s="12">
        <f t="shared" si="1848"/>
        <v>0</v>
      </c>
      <c r="AO6635" s="12">
        <f t="shared" si="1848"/>
        <v>0</v>
      </c>
      <c r="AP6635" s="12">
        <f t="shared" si="1848"/>
        <v>0</v>
      </c>
      <c r="AQ6635" s="12">
        <f t="shared" si="1848"/>
        <v>0</v>
      </c>
      <c r="AR6635" s="12">
        <f t="shared" si="1848"/>
        <v>0</v>
      </c>
      <c r="AS6635" s="12">
        <f t="shared" si="1848"/>
        <v>0</v>
      </c>
      <c r="AT6635" s="12">
        <f t="shared" si="1848"/>
        <v>0</v>
      </c>
      <c r="AU6635" s="12">
        <v>0</v>
      </c>
      <c r="AV6635" s="12">
        <v>9420</v>
      </c>
      <c r="AW6635" s="12">
        <f t="shared" si="1840"/>
        <v>35500</v>
      </c>
    </row>
    <row r="6636" spans="1:49">
      <c r="A6636" s="48"/>
      <c r="B6636" s="42"/>
      <c r="C6636" s="42"/>
      <c r="D6636" s="42"/>
      <c r="E6636" s="531"/>
      <c r="F6636" s="50"/>
      <c r="G6636" s="50"/>
      <c r="H6636" s="50"/>
      <c r="I6636" s="53"/>
    </row>
    <row r="6637" spans="1:49">
      <c r="A6637" s="48"/>
      <c r="B6637" s="42"/>
      <c r="C6637" s="42"/>
      <c r="D6637" s="42"/>
      <c r="E6637" s="531"/>
      <c r="F6637" s="50"/>
      <c r="G6637" s="50"/>
      <c r="H6637" s="50"/>
      <c r="I6637" s="146" t="s">
        <v>970</v>
      </c>
      <c r="J6637" s="29"/>
      <c r="K6637" s="29"/>
      <c r="L6637" s="29"/>
      <c r="M6637" s="29"/>
      <c r="N6637" s="29"/>
      <c r="O6637" s="29"/>
      <c r="P6637" s="29"/>
      <c r="Q6637" s="29"/>
      <c r="R6637" s="29"/>
      <c r="S6637" s="29"/>
      <c r="T6637" s="29"/>
      <c r="U6637" s="29"/>
      <c r="V6637" s="29"/>
      <c r="W6637" s="29"/>
      <c r="X6637" s="29"/>
      <c r="Y6637" s="29"/>
      <c r="Z6637" s="29"/>
      <c r="AA6637" s="29"/>
      <c r="AB6637" s="29"/>
      <c r="AC6637" s="29"/>
      <c r="AD6637" s="29"/>
      <c r="AE6637" s="29"/>
      <c r="AF6637" s="29"/>
      <c r="AG6637" s="29"/>
      <c r="AH6637" s="29"/>
      <c r="AI6637" s="29"/>
      <c r="AJ6637" s="29"/>
      <c r="AK6637" s="29"/>
      <c r="AL6637" s="29"/>
      <c r="AM6637" s="29"/>
      <c r="AN6637" s="29"/>
      <c r="AO6637" s="29"/>
      <c r="AP6637" s="29"/>
      <c r="AQ6637" s="29"/>
      <c r="AR6637" s="29"/>
      <c r="AS6637" s="29"/>
      <c r="AT6637" s="29"/>
      <c r="AU6637" s="29"/>
      <c r="AV6637" s="29"/>
      <c r="AW6637" s="29"/>
    </row>
    <row r="6638" spans="1:49" ht="13.5" thickBot="1">
      <c r="A6638" s="48"/>
      <c r="B6638" s="42"/>
      <c r="C6638" s="42"/>
      <c r="D6638" s="42"/>
      <c r="E6638" s="531"/>
      <c r="F6638" s="50"/>
      <c r="G6638" s="50"/>
      <c r="H6638" s="50"/>
      <c r="I6638" s="146"/>
      <c r="J6638" s="29"/>
      <c r="K6638" s="29"/>
      <c r="L6638" s="29"/>
      <c r="M6638" s="29"/>
      <c r="N6638" s="29"/>
      <c r="O6638" s="29"/>
      <c r="P6638" s="29"/>
      <c r="Q6638" s="29"/>
      <c r="R6638" s="29"/>
      <c r="S6638" s="29"/>
      <c r="T6638" s="29"/>
      <c r="U6638" s="29"/>
      <c r="V6638" s="29"/>
      <c r="W6638" s="29"/>
      <c r="X6638" s="29"/>
      <c r="Y6638" s="29"/>
      <c r="Z6638" s="29"/>
      <c r="AA6638" s="29"/>
      <c r="AB6638" s="29"/>
      <c r="AC6638" s="29"/>
      <c r="AD6638" s="29"/>
      <c r="AE6638" s="29"/>
      <c r="AF6638" s="29"/>
      <c r="AG6638" s="29"/>
      <c r="AH6638" s="29"/>
      <c r="AI6638" s="29"/>
      <c r="AJ6638" s="29"/>
      <c r="AK6638" s="29"/>
      <c r="AL6638" s="29"/>
      <c r="AM6638" s="29"/>
      <c r="AN6638" s="29"/>
      <c r="AO6638" s="29"/>
      <c r="AP6638" s="29"/>
      <c r="AQ6638" s="29"/>
      <c r="AR6638" s="29"/>
      <c r="AS6638" s="29"/>
      <c r="AT6638" s="29"/>
      <c r="AU6638" s="29"/>
      <c r="AV6638" s="29"/>
      <c r="AW6638" s="29"/>
    </row>
    <row r="6639" spans="1:49" ht="35.25" customHeight="1" thickTop="1" thickBot="1">
      <c r="A6639" s="48"/>
      <c r="B6639" s="42"/>
      <c r="C6639" s="42"/>
      <c r="D6639" s="42"/>
      <c r="E6639" s="531"/>
      <c r="F6639" s="50"/>
      <c r="G6639" s="50"/>
      <c r="H6639" s="50"/>
      <c r="I6639" s="5" t="s">
        <v>2331</v>
      </c>
      <c r="J6639" s="364" t="s">
        <v>2891</v>
      </c>
      <c r="K6639" s="364" t="s">
        <v>2879</v>
      </c>
      <c r="L6639" s="364" t="s">
        <v>2880</v>
      </c>
      <c r="M6639" s="364" t="s">
        <v>2881</v>
      </c>
      <c r="N6639" s="364" t="s">
        <v>2882</v>
      </c>
      <c r="O6639" s="364" t="s">
        <v>2883</v>
      </c>
      <c r="P6639" s="364" t="s">
        <v>2884</v>
      </c>
      <c r="Q6639" s="364" t="s">
        <v>2885</v>
      </c>
      <c r="R6639" s="364" t="s">
        <v>2886</v>
      </c>
      <c r="S6639" s="364" t="s">
        <v>2887</v>
      </c>
      <c r="T6639" s="364" t="s">
        <v>2888</v>
      </c>
      <c r="U6639" s="364" t="s">
        <v>2889</v>
      </c>
      <c r="V6639" s="364" t="s">
        <v>2890</v>
      </c>
      <c r="W6639" s="365" t="s">
        <v>2893</v>
      </c>
      <c r="X6639" s="365" t="s">
        <v>2879</v>
      </c>
      <c r="Y6639" s="365" t="s">
        <v>2880</v>
      </c>
      <c r="Z6639" s="365" t="s">
        <v>2881</v>
      </c>
      <c r="AA6639" s="365" t="s">
        <v>2882</v>
      </c>
      <c r="AB6639" s="365" t="s">
        <v>2883</v>
      </c>
      <c r="AC6639" s="365" t="s">
        <v>2884</v>
      </c>
      <c r="AD6639" s="365" t="s">
        <v>2885</v>
      </c>
      <c r="AE6639" s="365" t="s">
        <v>2886</v>
      </c>
      <c r="AF6639" s="365" t="s">
        <v>2887</v>
      </c>
      <c r="AG6639" s="365" t="s">
        <v>2888</v>
      </c>
      <c r="AH6639" s="365" t="s">
        <v>2889</v>
      </c>
      <c r="AI6639" s="365" t="s">
        <v>2890</v>
      </c>
      <c r="AJ6639" s="366" t="s">
        <v>2892</v>
      </c>
      <c r="AK6639" s="366" t="s">
        <v>2879</v>
      </c>
      <c r="AL6639" s="366" t="s">
        <v>2880</v>
      </c>
      <c r="AM6639" s="366" t="s">
        <v>2881</v>
      </c>
      <c r="AN6639" s="366" t="s">
        <v>2882</v>
      </c>
      <c r="AO6639" s="366" t="s">
        <v>2883</v>
      </c>
      <c r="AP6639" s="366" t="s">
        <v>2884</v>
      </c>
      <c r="AQ6639" s="366" t="s">
        <v>2885</v>
      </c>
      <c r="AR6639" s="366" t="s">
        <v>2886</v>
      </c>
      <c r="AS6639" s="366" t="s">
        <v>2887</v>
      </c>
      <c r="AT6639" s="366" t="s">
        <v>2888</v>
      </c>
      <c r="AU6639" s="366" t="s">
        <v>2889</v>
      </c>
      <c r="AV6639" s="366" t="s">
        <v>2890</v>
      </c>
      <c r="AW6639" s="368" t="s">
        <v>2895</v>
      </c>
    </row>
    <row r="6640" spans="1:49">
      <c r="A6640" s="48"/>
      <c r="B6640" s="42"/>
      <c r="C6640" s="42"/>
      <c r="D6640" s="42"/>
      <c r="E6640" s="531"/>
      <c r="F6640" s="50"/>
      <c r="G6640" s="50"/>
      <c r="H6640" s="50"/>
      <c r="I6640" s="34"/>
      <c r="J6640" s="202" t="s">
        <v>1224</v>
      </c>
      <c r="K6640" s="202">
        <v>1</v>
      </c>
      <c r="L6640" s="202">
        <v>2</v>
      </c>
      <c r="M6640" s="202">
        <v>3</v>
      </c>
      <c r="N6640" s="202">
        <v>4</v>
      </c>
      <c r="O6640" s="202">
        <v>5</v>
      </c>
      <c r="P6640" s="202">
        <v>6</v>
      </c>
      <c r="Q6640" s="202">
        <v>7</v>
      </c>
      <c r="R6640" s="202">
        <v>8</v>
      </c>
      <c r="S6640" s="202">
        <v>9</v>
      </c>
      <c r="T6640" s="202">
        <v>10</v>
      </c>
      <c r="U6640" s="202">
        <v>13</v>
      </c>
      <c r="V6640" s="202">
        <v>14</v>
      </c>
      <c r="W6640" s="202" t="s">
        <v>1224</v>
      </c>
      <c r="X6640" s="202">
        <v>1</v>
      </c>
      <c r="Y6640" s="202">
        <v>2</v>
      </c>
      <c r="Z6640" s="202">
        <v>3</v>
      </c>
      <c r="AA6640" s="202">
        <v>4</v>
      </c>
      <c r="AB6640" s="202">
        <v>5</v>
      </c>
      <c r="AC6640" s="202">
        <v>6</v>
      </c>
      <c r="AD6640" s="202">
        <v>7</v>
      </c>
      <c r="AE6640" s="202">
        <v>8</v>
      </c>
      <c r="AF6640" s="202">
        <v>9</v>
      </c>
      <c r="AG6640" s="202">
        <v>10</v>
      </c>
      <c r="AH6640" s="202">
        <v>13</v>
      </c>
      <c r="AI6640" s="202">
        <v>14</v>
      </c>
      <c r="AJ6640" s="202" t="s">
        <v>1224</v>
      </c>
      <c r="AK6640" s="202">
        <v>1</v>
      </c>
      <c r="AL6640" s="202">
        <v>2</v>
      </c>
      <c r="AM6640" s="202">
        <v>3</v>
      </c>
      <c r="AN6640" s="202">
        <v>4</v>
      </c>
      <c r="AO6640" s="202">
        <v>5</v>
      </c>
      <c r="AP6640" s="202">
        <v>6</v>
      </c>
      <c r="AQ6640" s="202">
        <v>7</v>
      </c>
      <c r="AR6640" s="202">
        <v>8</v>
      </c>
      <c r="AS6640" s="202">
        <v>9</v>
      </c>
      <c r="AT6640" s="202">
        <v>10</v>
      </c>
      <c r="AU6640" s="202">
        <v>13</v>
      </c>
      <c r="AV6640" s="202">
        <v>14</v>
      </c>
      <c r="AW6640" s="202">
        <v>15</v>
      </c>
    </row>
    <row r="6641" spans="1:49">
      <c r="A6641" s="48"/>
      <c r="B6641" s="42"/>
      <c r="C6641" s="42"/>
      <c r="D6641" s="42"/>
      <c r="E6641" s="531"/>
      <c r="F6641" s="50"/>
      <c r="G6641" s="50"/>
      <c r="H6641" s="50"/>
      <c r="I6641" s="276" t="s">
        <v>2379</v>
      </c>
      <c r="J6641" s="277">
        <f>SUM(J6635)</f>
        <v>40000</v>
      </c>
      <c r="K6641" s="277">
        <f t="shared" ref="K6641:AT6641" si="1849">SUM(K6635)</f>
        <v>0</v>
      </c>
      <c r="L6641" s="277">
        <f t="shared" si="1849"/>
        <v>0</v>
      </c>
      <c r="M6641" s="277">
        <f t="shared" si="1849"/>
        <v>12000</v>
      </c>
      <c r="N6641" s="277">
        <f t="shared" si="1849"/>
        <v>0</v>
      </c>
      <c r="O6641" s="277">
        <f t="shared" si="1849"/>
        <v>0</v>
      </c>
      <c r="P6641" s="277">
        <f t="shared" si="1849"/>
        <v>2500</v>
      </c>
      <c r="Q6641" s="277">
        <f t="shared" si="1849"/>
        <v>7000</v>
      </c>
      <c r="R6641" s="277">
        <f t="shared" si="1849"/>
        <v>0</v>
      </c>
      <c r="S6641" s="277">
        <f t="shared" si="1849"/>
        <v>2000</v>
      </c>
      <c r="T6641" s="277">
        <f t="shared" si="1849"/>
        <v>12000</v>
      </c>
      <c r="U6641" s="277">
        <v>35500</v>
      </c>
      <c r="V6641" s="277">
        <v>4500</v>
      </c>
      <c r="W6641" s="277">
        <f>SUM(W6635)</f>
        <v>0</v>
      </c>
      <c r="X6641" s="277">
        <f t="shared" si="1849"/>
        <v>0</v>
      </c>
      <c r="Y6641" s="277">
        <f t="shared" si="1849"/>
        <v>0</v>
      </c>
      <c r="Z6641" s="277">
        <f t="shared" si="1849"/>
        <v>0</v>
      </c>
      <c r="AA6641" s="277">
        <f t="shared" si="1849"/>
        <v>0</v>
      </c>
      <c r="AB6641" s="277">
        <f t="shared" si="1849"/>
        <v>0</v>
      </c>
      <c r="AC6641" s="277">
        <f t="shared" si="1849"/>
        <v>0</v>
      </c>
      <c r="AD6641" s="277">
        <f t="shared" si="1849"/>
        <v>0</v>
      </c>
      <c r="AE6641" s="277">
        <f t="shared" si="1849"/>
        <v>0</v>
      </c>
      <c r="AF6641" s="277">
        <f t="shared" si="1849"/>
        <v>0</v>
      </c>
      <c r="AG6641" s="277">
        <f t="shared" si="1849"/>
        <v>0</v>
      </c>
      <c r="AH6641" s="277">
        <v>0</v>
      </c>
      <c r="AI6641" s="277">
        <v>0</v>
      </c>
      <c r="AJ6641" s="277">
        <f>SUM(AJ6635)</f>
        <v>9420</v>
      </c>
      <c r="AK6641" s="277">
        <f t="shared" si="1849"/>
        <v>0</v>
      </c>
      <c r="AL6641" s="277">
        <f t="shared" si="1849"/>
        <v>0</v>
      </c>
      <c r="AM6641" s="277">
        <f t="shared" si="1849"/>
        <v>0</v>
      </c>
      <c r="AN6641" s="277">
        <f t="shared" si="1849"/>
        <v>0</v>
      </c>
      <c r="AO6641" s="277">
        <f t="shared" si="1849"/>
        <v>0</v>
      </c>
      <c r="AP6641" s="277">
        <f t="shared" si="1849"/>
        <v>0</v>
      </c>
      <c r="AQ6641" s="277">
        <f t="shared" si="1849"/>
        <v>0</v>
      </c>
      <c r="AR6641" s="277">
        <f t="shared" si="1849"/>
        <v>0</v>
      </c>
      <c r="AS6641" s="277">
        <f t="shared" si="1849"/>
        <v>0</v>
      </c>
      <c r="AT6641" s="277">
        <f t="shared" si="1849"/>
        <v>0</v>
      </c>
      <c r="AU6641" s="277">
        <v>0</v>
      </c>
      <c r="AV6641" s="277">
        <v>9420</v>
      </c>
      <c r="AW6641" s="277">
        <f>U6641+AH6641+AU6641</f>
        <v>35500</v>
      </c>
    </row>
    <row r="6642" spans="1:49">
      <c r="A6642" s="48"/>
      <c r="B6642" s="42"/>
      <c r="C6642" s="42"/>
      <c r="D6642" s="42"/>
      <c r="E6642" s="531"/>
      <c r="F6642" s="50"/>
      <c r="G6642" s="50"/>
      <c r="H6642" s="50"/>
      <c r="I6642" s="276"/>
      <c r="J6642" s="277"/>
      <c r="K6642" s="277"/>
      <c r="L6642" s="277"/>
      <c r="M6642" s="277"/>
      <c r="N6642" s="277"/>
      <c r="O6642" s="277"/>
      <c r="P6642" s="277"/>
      <c r="Q6642" s="277"/>
      <c r="R6642" s="277"/>
      <c r="S6642" s="277"/>
      <c r="T6642" s="277"/>
      <c r="U6642" s="277">
        <v>0</v>
      </c>
      <c r="V6642" s="277">
        <v>0</v>
      </c>
      <c r="W6642" s="277"/>
      <c r="X6642" s="277"/>
      <c r="Y6642" s="277"/>
      <c r="Z6642" s="277"/>
      <c r="AA6642" s="277"/>
      <c r="AB6642" s="277"/>
      <c r="AC6642" s="277"/>
      <c r="AD6642" s="277"/>
      <c r="AE6642" s="277"/>
      <c r="AF6642" s="277"/>
      <c r="AG6642" s="277"/>
      <c r="AH6642" s="277">
        <v>0</v>
      </c>
      <c r="AI6642" s="277">
        <v>0</v>
      </c>
      <c r="AJ6642" s="277"/>
      <c r="AK6642" s="277"/>
      <c r="AL6642" s="277"/>
      <c r="AM6642" s="277"/>
      <c r="AN6642" s="277"/>
      <c r="AO6642" s="277"/>
      <c r="AP6642" s="277"/>
      <c r="AQ6642" s="277"/>
      <c r="AR6642" s="277"/>
      <c r="AS6642" s="277"/>
      <c r="AT6642" s="277"/>
      <c r="AU6642" s="277">
        <v>0</v>
      </c>
      <c r="AV6642" s="277">
        <v>0</v>
      </c>
      <c r="AW6642" s="277">
        <f>U6642+AH6642+AU6642</f>
        <v>0</v>
      </c>
    </row>
    <row r="6643" spans="1:49">
      <c r="A6643" s="48"/>
      <c r="B6643" s="42"/>
      <c r="C6643" s="42"/>
      <c r="D6643" s="42"/>
      <c r="E6643" s="531"/>
      <c r="F6643" s="50"/>
      <c r="G6643" s="50"/>
      <c r="H6643" s="50"/>
      <c r="I6643" s="276"/>
      <c r="J6643" s="277"/>
      <c r="K6643" s="277"/>
      <c r="L6643" s="277"/>
      <c r="M6643" s="277"/>
      <c r="N6643" s="277"/>
      <c r="O6643" s="277"/>
      <c r="P6643" s="277"/>
      <c r="Q6643" s="277"/>
      <c r="R6643" s="277"/>
      <c r="S6643" s="277"/>
      <c r="T6643" s="277"/>
      <c r="U6643" s="277">
        <v>0</v>
      </c>
      <c r="V6643" s="277">
        <v>0</v>
      </c>
      <c r="W6643" s="277"/>
      <c r="X6643" s="277"/>
      <c r="Y6643" s="277"/>
      <c r="Z6643" s="277"/>
      <c r="AA6643" s="277"/>
      <c r="AB6643" s="277"/>
      <c r="AC6643" s="277"/>
      <c r="AD6643" s="277"/>
      <c r="AE6643" s="277"/>
      <c r="AF6643" s="277"/>
      <c r="AG6643" s="277"/>
      <c r="AH6643" s="277">
        <v>0</v>
      </c>
      <c r="AI6643" s="277">
        <v>0</v>
      </c>
      <c r="AJ6643" s="277"/>
      <c r="AK6643" s="277"/>
      <c r="AL6643" s="277"/>
      <c r="AM6643" s="277"/>
      <c r="AN6643" s="277"/>
      <c r="AO6643" s="277"/>
      <c r="AP6643" s="277"/>
      <c r="AQ6643" s="277"/>
      <c r="AR6643" s="277"/>
      <c r="AS6643" s="277"/>
      <c r="AT6643" s="277"/>
      <c r="AU6643" s="277">
        <v>0</v>
      </c>
      <c r="AV6643" s="277">
        <v>0</v>
      </c>
      <c r="AW6643" s="277">
        <f>U6643+AH6643+AU6643</f>
        <v>0</v>
      </c>
    </row>
    <row r="6644" spans="1:49">
      <c r="A6644" s="48"/>
      <c r="B6644" s="42"/>
      <c r="C6644" s="42"/>
      <c r="D6644" s="42"/>
      <c r="E6644" s="531"/>
      <c r="F6644" s="50"/>
      <c r="G6644" s="50"/>
      <c r="H6644" s="50"/>
      <c r="I6644" s="276"/>
      <c r="J6644" s="277"/>
      <c r="K6644" s="277"/>
      <c r="L6644" s="277"/>
      <c r="M6644" s="277"/>
      <c r="N6644" s="277"/>
      <c r="O6644" s="277"/>
      <c r="P6644" s="277"/>
      <c r="Q6644" s="277"/>
      <c r="R6644" s="277"/>
      <c r="S6644" s="277"/>
      <c r="T6644" s="277"/>
      <c r="U6644" s="277">
        <v>0</v>
      </c>
      <c r="V6644" s="277">
        <v>0</v>
      </c>
      <c r="W6644" s="277"/>
      <c r="X6644" s="277"/>
      <c r="Y6644" s="277"/>
      <c r="Z6644" s="277"/>
      <c r="AA6644" s="277"/>
      <c r="AB6644" s="277"/>
      <c r="AC6644" s="277"/>
      <c r="AD6644" s="277"/>
      <c r="AE6644" s="277"/>
      <c r="AF6644" s="277"/>
      <c r="AG6644" s="277"/>
      <c r="AH6644" s="277">
        <v>0</v>
      </c>
      <c r="AI6644" s="277">
        <v>0</v>
      </c>
      <c r="AJ6644" s="277"/>
      <c r="AK6644" s="277"/>
      <c r="AL6644" s="277"/>
      <c r="AM6644" s="277"/>
      <c r="AN6644" s="277"/>
      <c r="AO6644" s="277"/>
      <c r="AP6644" s="277"/>
      <c r="AQ6644" s="277"/>
      <c r="AR6644" s="277"/>
      <c r="AS6644" s="277"/>
      <c r="AT6644" s="277"/>
      <c r="AU6644" s="277">
        <v>0</v>
      </c>
      <c r="AV6644" s="277">
        <v>0</v>
      </c>
      <c r="AW6644" s="277">
        <f>U6644+AH6644+AU6644</f>
        <v>0</v>
      </c>
    </row>
    <row r="6645" spans="1:49">
      <c r="A6645" s="48"/>
      <c r="B6645" s="42"/>
      <c r="C6645" s="42"/>
      <c r="D6645" s="42"/>
      <c r="E6645" s="531"/>
      <c r="F6645" s="50"/>
      <c r="G6645" s="50"/>
      <c r="H6645" s="50"/>
      <c r="I6645" s="276" t="s">
        <v>1631</v>
      </c>
      <c r="J6645" s="277">
        <f>SUM(J6641:J6644)</f>
        <v>40000</v>
      </c>
      <c r="K6645" s="277">
        <f t="shared" ref="K6645:AT6645" si="1850">SUM(K6641:K6644)</f>
        <v>0</v>
      </c>
      <c r="L6645" s="277">
        <f t="shared" si="1850"/>
        <v>0</v>
      </c>
      <c r="M6645" s="277">
        <f t="shared" si="1850"/>
        <v>12000</v>
      </c>
      <c r="N6645" s="277">
        <f t="shared" si="1850"/>
        <v>0</v>
      </c>
      <c r="O6645" s="277">
        <f t="shared" si="1850"/>
        <v>0</v>
      </c>
      <c r="P6645" s="277">
        <f t="shared" si="1850"/>
        <v>2500</v>
      </c>
      <c r="Q6645" s="277">
        <f t="shared" si="1850"/>
        <v>7000</v>
      </c>
      <c r="R6645" s="277">
        <f t="shared" si="1850"/>
        <v>0</v>
      </c>
      <c r="S6645" s="277">
        <f t="shared" si="1850"/>
        <v>2000</v>
      </c>
      <c r="T6645" s="277">
        <f t="shared" si="1850"/>
        <v>12000</v>
      </c>
      <c r="U6645" s="277">
        <v>35500</v>
      </c>
      <c r="V6645" s="277">
        <v>4500</v>
      </c>
      <c r="W6645" s="277">
        <f>SUM(W6641:W6644)</f>
        <v>0</v>
      </c>
      <c r="X6645" s="277">
        <f t="shared" si="1850"/>
        <v>0</v>
      </c>
      <c r="Y6645" s="277">
        <f t="shared" si="1850"/>
        <v>0</v>
      </c>
      <c r="Z6645" s="277">
        <f t="shared" si="1850"/>
        <v>0</v>
      </c>
      <c r="AA6645" s="277">
        <f t="shared" si="1850"/>
        <v>0</v>
      </c>
      <c r="AB6645" s="277">
        <f t="shared" si="1850"/>
        <v>0</v>
      </c>
      <c r="AC6645" s="277">
        <f t="shared" si="1850"/>
        <v>0</v>
      </c>
      <c r="AD6645" s="277">
        <f t="shared" si="1850"/>
        <v>0</v>
      </c>
      <c r="AE6645" s="277">
        <f t="shared" si="1850"/>
        <v>0</v>
      </c>
      <c r="AF6645" s="277">
        <f t="shared" si="1850"/>
        <v>0</v>
      </c>
      <c r="AG6645" s="277">
        <f t="shared" si="1850"/>
        <v>0</v>
      </c>
      <c r="AH6645" s="277">
        <v>0</v>
      </c>
      <c r="AI6645" s="277">
        <v>0</v>
      </c>
      <c r="AJ6645" s="277">
        <f>SUM(AJ6641:AJ6644)</f>
        <v>9420</v>
      </c>
      <c r="AK6645" s="277">
        <f t="shared" si="1850"/>
        <v>0</v>
      </c>
      <c r="AL6645" s="277">
        <f t="shared" si="1850"/>
        <v>0</v>
      </c>
      <c r="AM6645" s="277">
        <f t="shared" si="1850"/>
        <v>0</v>
      </c>
      <c r="AN6645" s="277">
        <f t="shared" si="1850"/>
        <v>0</v>
      </c>
      <c r="AO6645" s="277">
        <f t="shared" si="1850"/>
        <v>0</v>
      </c>
      <c r="AP6645" s="277">
        <f t="shared" si="1850"/>
        <v>0</v>
      </c>
      <c r="AQ6645" s="277">
        <f t="shared" si="1850"/>
        <v>0</v>
      </c>
      <c r="AR6645" s="277">
        <f t="shared" si="1850"/>
        <v>0</v>
      </c>
      <c r="AS6645" s="277">
        <f t="shared" si="1850"/>
        <v>0</v>
      </c>
      <c r="AT6645" s="277">
        <f t="shared" si="1850"/>
        <v>0</v>
      </c>
      <c r="AU6645" s="277">
        <v>0</v>
      </c>
      <c r="AV6645" s="277">
        <v>9420</v>
      </c>
      <c r="AW6645" s="277">
        <f>U6645+AH6645+AU6645</f>
        <v>35500</v>
      </c>
    </row>
    <row r="6646" spans="1:49">
      <c r="A6646" s="48"/>
      <c r="B6646" s="42"/>
      <c r="C6646" s="42"/>
      <c r="D6646" s="42"/>
      <c r="E6646" s="531"/>
      <c r="F6646" s="50"/>
      <c r="G6646" s="50"/>
      <c r="H6646" s="50"/>
      <c r="I6646" s="146"/>
      <c r="J6646" s="29"/>
      <c r="K6646" s="29"/>
      <c r="L6646" s="29"/>
      <c r="M6646" s="29"/>
      <c r="N6646" s="29"/>
      <c r="O6646" s="29"/>
      <c r="P6646" s="29"/>
      <c r="Q6646" s="29"/>
      <c r="R6646" s="29"/>
      <c r="S6646" s="29"/>
      <c r="T6646" s="29"/>
      <c r="U6646" s="29"/>
      <c r="V6646" s="29"/>
      <c r="W6646" s="29"/>
      <c r="X6646" s="29"/>
      <c r="Y6646" s="29"/>
      <c r="Z6646" s="29"/>
      <c r="AA6646" s="29"/>
      <c r="AB6646" s="29"/>
      <c r="AC6646" s="29"/>
      <c r="AD6646" s="29"/>
      <c r="AE6646" s="29"/>
      <c r="AF6646" s="29"/>
      <c r="AG6646" s="29"/>
      <c r="AH6646" s="29"/>
      <c r="AI6646" s="29"/>
      <c r="AJ6646" s="29"/>
      <c r="AK6646" s="29"/>
      <c r="AL6646" s="29"/>
      <c r="AM6646" s="29"/>
      <c r="AN6646" s="29"/>
      <c r="AO6646" s="29"/>
      <c r="AP6646" s="29"/>
      <c r="AQ6646" s="29"/>
      <c r="AR6646" s="29"/>
      <c r="AS6646" s="29"/>
      <c r="AT6646" s="29"/>
      <c r="AU6646" s="29"/>
      <c r="AV6646" s="29"/>
      <c r="AW6646" s="29"/>
    </row>
    <row r="6647" spans="1:49">
      <c r="A6647" s="48"/>
      <c r="B6647" s="42"/>
      <c r="C6647" s="42"/>
      <c r="D6647" s="42"/>
      <c r="E6647" s="531"/>
      <c r="F6647" s="50"/>
      <c r="G6647" s="50"/>
      <c r="H6647" s="50"/>
      <c r="I6647" s="14"/>
    </row>
    <row r="6648" spans="1:49" ht="16.5" thickBot="1">
      <c r="A6648" s="78" t="s">
        <v>2146</v>
      </c>
      <c r="B6648" s="78"/>
      <c r="C6648" s="78"/>
      <c r="D6648" s="463"/>
      <c r="E6648" s="539"/>
      <c r="F6648" s="129"/>
      <c r="G6648" s="129"/>
      <c r="H6648" s="129"/>
      <c r="I6648" s="103"/>
    </row>
    <row r="6649" spans="1:49" s="151" customFormat="1" ht="36" customHeight="1" thickTop="1" thickBot="1">
      <c r="A6649" s="147" t="s">
        <v>2079</v>
      </c>
      <c r="B6649" s="5" t="s">
        <v>2080</v>
      </c>
      <c r="C6649" s="5" t="s">
        <v>1335</v>
      </c>
      <c r="D6649" s="450"/>
      <c r="E6649" s="148" t="s">
        <v>1570</v>
      </c>
      <c r="F6649" s="149" t="s">
        <v>1438</v>
      </c>
      <c r="G6649" s="149"/>
      <c r="H6649" s="149" t="s">
        <v>2332</v>
      </c>
      <c r="I6649" s="5" t="s">
        <v>856</v>
      </c>
      <c r="J6649" s="364" t="s">
        <v>2891</v>
      </c>
      <c r="K6649" s="364" t="s">
        <v>2879</v>
      </c>
      <c r="L6649" s="364" t="s">
        <v>2880</v>
      </c>
      <c r="M6649" s="364" t="s">
        <v>2881</v>
      </c>
      <c r="N6649" s="364" t="s">
        <v>2882</v>
      </c>
      <c r="O6649" s="364" t="s">
        <v>2883</v>
      </c>
      <c r="P6649" s="364" t="s">
        <v>2884</v>
      </c>
      <c r="Q6649" s="364" t="s">
        <v>2885</v>
      </c>
      <c r="R6649" s="364" t="s">
        <v>2886</v>
      </c>
      <c r="S6649" s="364" t="s">
        <v>2887</v>
      </c>
      <c r="T6649" s="364" t="s">
        <v>2888</v>
      </c>
      <c r="U6649" s="364" t="s">
        <v>2889</v>
      </c>
      <c r="V6649" s="364" t="s">
        <v>2890</v>
      </c>
      <c r="W6649" s="365" t="s">
        <v>2893</v>
      </c>
      <c r="X6649" s="365" t="s">
        <v>2879</v>
      </c>
      <c r="Y6649" s="365" t="s">
        <v>2880</v>
      </c>
      <c r="Z6649" s="365" t="s">
        <v>2881</v>
      </c>
      <c r="AA6649" s="365" t="s">
        <v>2882</v>
      </c>
      <c r="AB6649" s="365" t="s">
        <v>2883</v>
      </c>
      <c r="AC6649" s="365" t="s">
        <v>2884</v>
      </c>
      <c r="AD6649" s="365" t="s">
        <v>2885</v>
      </c>
      <c r="AE6649" s="365" t="s">
        <v>2886</v>
      </c>
      <c r="AF6649" s="365" t="s">
        <v>2887</v>
      </c>
      <c r="AG6649" s="365" t="s">
        <v>2888</v>
      </c>
      <c r="AH6649" s="365" t="s">
        <v>2889</v>
      </c>
      <c r="AI6649" s="365" t="s">
        <v>2890</v>
      </c>
      <c r="AJ6649" s="366" t="s">
        <v>2892</v>
      </c>
      <c r="AK6649" s="366" t="s">
        <v>2879</v>
      </c>
      <c r="AL6649" s="366" t="s">
        <v>2880</v>
      </c>
      <c r="AM6649" s="366" t="s">
        <v>2881</v>
      </c>
      <c r="AN6649" s="366" t="s">
        <v>2882</v>
      </c>
      <c r="AO6649" s="366" t="s">
        <v>2883</v>
      </c>
      <c r="AP6649" s="366" t="s">
        <v>2884</v>
      </c>
      <c r="AQ6649" s="366" t="s">
        <v>2885</v>
      </c>
      <c r="AR6649" s="366" t="s">
        <v>2886</v>
      </c>
      <c r="AS6649" s="366" t="s">
        <v>2887</v>
      </c>
      <c r="AT6649" s="366" t="s">
        <v>2888</v>
      </c>
      <c r="AU6649" s="366" t="s">
        <v>2889</v>
      </c>
      <c r="AV6649" s="366" t="s">
        <v>2890</v>
      </c>
      <c r="AW6649" s="368" t="s">
        <v>2895</v>
      </c>
    </row>
    <row r="6650" spans="1:49">
      <c r="A6650" s="33"/>
      <c r="B6650" s="34"/>
      <c r="C6650" s="34"/>
      <c r="D6650" s="34"/>
      <c r="E6650" s="35"/>
      <c r="F6650" s="36"/>
      <c r="G6650" s="36"/>
      <c r="H6650" s="36"/>
      <c r="I6650" s="34"/>
      <c r="J6650" s="202" t="s">
        <v>1224</v>
      </c>
      <c r="K6650" s="202">
        <v>1</v>
      </c>
      <c r="L6650" s="202">
        <v>2</v>
      </c>
      <c r="M6650" s="202">
        <v>3</v>
      </c>
      <c r="N6650" s="202">
        <v>4</v>
      </c>
      <c r="O6650" s="202">
        <v>5</v>
      </c>
      <c r="P6650" s="202">
        <v>6</v>
      </c>
      <c r="Q6650" s="202">
        <v>7</v>
      </c>
      <c r="R6650" s="202">
        <v>8</v>
      </c>
      <c r="S6650" s="202">
        <v>9</v>
      </c>
      <c r="T6650" s="202">
        <v>10</v>
      </c>
      <c r="U6650" s="202">
        <v>13</v>
      </c>
      <c r="V6650" s="202">
        <v>14</v>
      </c>
      <c r="W6650" s="202" t="s">
        <v>1224</v>
      </c>
      <c r="X6650" s="202">
        <v>1</v>
      </c>
      <c r="Y6650" s="202">
        <v>2</v>
      </c>
      <c r="Z6650" s="202">
        <v>3</v>
      </c>
      <c r="AA6650" s="202">
        <v>4</v>
      </c>
      <c r="AB6650" s="202">
        <v>5</v>
      </c>
      <c r="AC6650" s="202">
        <v>6</v>
      </c>
      <c r="AD6650" s="202">
        <v>7</v>
      </c>
      <c r="AE6650" s="202">
        <v>8</v>
      </c>
      <c r="AF6650" s="202">
        <v>9</v>
      </c>
      <c r="AG6650" s="202">
        <v>10</v>
      </c>
      <c r="AH6650" s="202">
        <v>13</v>
      </c>
      <c r="AI6650" s="202">
        <v>14</v>
      </c>
      <c r="AJ6650" s="202" t="s">
        <v>1224</v>
      </c>
      <c r="AK6650" s="202">
        <v>1</v>
      </c>
      <c r="AL6650" s="202">
        <v>2</v>
      </c>
      <c r="AM6650" s="202">
        <v>3</v>
      </c>
      <c r="AN6650" s="202">
        <v>4</v>
      </c>
      <c r="AO6650" s="202">
        <v>5</v>
      </c>
      <c r="AP6650" s="202">
        <v>6</v>
      </c>
      <c r="AQ6650" s="202">
        <v>7</v>
      </c>
      <c r="AR6650" s="202">
        <v>8</v>
      </c>
      <c r="AS6650" s="202">
        <v>9</v>
      </c>
      <c r="AT6650" s="202">
        <v>10</v>
      </c>
      <c r="AU6650" s="202">
        <v>13</v>
      </c>
      <c r="AV6650" s="202">
        <v>14</v>
      </c>
      <c r="AW6650" s="202">
        <v>15</v>
      </c>
    </row>
    <row r="6651" spans="1:49">
      <c r="A6651" s="37"/>
      <c r="B6651" s="38"/>
      <c r="C6651" s="38"/>
      <c r="D6651" s="38"/>
      <c r="E6651" s="60"/>
      <c r="F6651" s="61"/>
      <c r="G6651" s="61"/>
      <c r="H6651" s="61"/>
      <c r="I6651" s="38"/>
      <c r="J6651" s="134"/>
      <c r="K6651" s="134"/>
      <c r="L6651" s="134"/>
      <c r="M6651" s="134"/>
      <c r="N6651" s="134"/>
      <c r="O6651" s="134"/>
      <c r="P6651" s="134"/>
      <c r="Q6651" s="134"/>
      <c r="R6651" s="134"/>
      <c r="S6651" s="134"/>
      <c r="T6651" s="134"/>
      <c r="U6651" s="134"/>
      <c r="V6651" s="134"/>
      <c r="W6651" s="134"/>
      <c r="X6651" s="134"/>
      <c r="Y6651" s="134"/>
      <c r="Z6651" s="134"/>
      <c r="AA6651" s="134"/>
      <c r="AB6651" s="134"/>
      <c r="AC6651" s="134"/>
      <c r="AD6651" s="134"/>
      <c r="AE6651" s="134"/>
      <c r="AF6651" s="134"/>
      <c r="AG6651" s="134"/>
      <c r="AH6651" s="134"/>
      <c r="AI6651" s="134"/>
      <c r="AJ6651" s="134"/>
      <c r="AK6651" s="134"/>
      <c r="AL6651" s="134"/>
      <c r="AM6651" s="134"/>
      <c r="AN6651" s="134"/>
      <c r="AO6651" s="134"/>
      <c r="AP6651" s="134"/>
      <c r="AQ6651" s="134"/>
      <c r="AR6651" s="134"/>
      <c r="AS6651" s="134"/>
      <c r="AT6651" s="134"/>
      <c r="AU6651" s="134"/>
      <c r="AV6651" s="134"/>
      <c r="AW6651" s="134"/>
    </row>
    <row r="6652" spans="1:49">
      <c r="A6652" s="92" t="s">
        <v>797</v>
      </c>
      <c r="B6652" s="93" t="s">
        <v>1031</v>
      </c>
      <c r="C6652" s="93" t="s">
        <v>1552</v>
      </c>
      <c r="D6652" s="460"/>
      <c r="E6652" s="531"/>
      <c r="F6652" s="50"/>
      <c r="G6652" s="50"/>
      <c r="H6652" s="50"/>
      <c r="I6652" s="108" t="s">
        <v>1297</v>
      </c>
      <c r="J6652" s="28"/>
      <c r="K6652" s="28"/>
      <c r="L6652" s="28"/>
      <c r="M6652" s="28"/>
      <c r="N6652" s="28"/>
      <c r="O6652" s="28"/>
      <c r="P6652" s="28"/>
      <c r="Q6652" s="28"/>
      <c r="R6652" s="28"/>
      <c r="S6652" s="28"/>
      <c r="T6652" s="28"/>
      <c r="U6652" s="28"/>
      <c r="V6652" s="28"/>
      <c r="W6652" s="28"/>
      <c r="X6652" s="28"/>
      <c r="Y6652" s="28"/>
      <c r="Z6652" s="28"/>
      <c r="AA6652" s="28"/>
      <c r="AB6652" s="28"/>
      <c r="AC6652" s="28"/>
      <c r="AD6652" s="28"/>
      <c r="AE6652" s="28"/>
      <c r="AF6652" s="28"/>
      <c r="AG6652" s="28"/>
      <c r="AH6652" s="28"/>
      <c r="AI6652" s="28"/>
      <c r="AJ6652" s="28"/>
      <c r="AK6652" s="28"/>
      <c r="AL6652" s="28"/>
      <c r="AM6652" s="28"/>
      <c r="AN6652" s="28"/>
      <c r="AO6652" s="28"/>
      <c r="AP6652" s="28"/>
      <c r="AQ6652" s="28"/>
      <c r="AR6652" s="28"/>
      <c r="AS6652" s="28"/>
      <c r="AT6652" s="28"/>
      <c r="AU6652" s="28"/>
      <c r="AV6652" s="28"/>
      <c r="AW6652" s="28"/>
    </row>
    <row r="6653" spans="1:49">
      <c r="A6653" s="48"/>
      <c r="B6653" s="260"/>
      <c r="C6653" s="260"/>
      <c r="D6653" s="369"/>
      <c r="E6653" s="531"/>
      <c r="F6653" s="50"/>
      <c r="G6653" s="50"/>
      <c r="H6653" s="50"/>
      <c r="I6653" s="109"/>
      <c r="J6653" s="28"/>
      <c r="K6653" s="28"/>
      <c r="L6653" s="28"/>
      <c r="M6653" s="28"/>
      <c r="N6653" s="28"/>
      <c r="O6653" s="28"/>
      <c r="P6653" s="28"/>
      <c r="Q6653" s="28"/>
      <c r="R6653" s="28"/>
      <c r="S6653" s="28"/>
      <c r="T6653" s="28"/>
      <c r="U6653" s="28"/>
      <c r="V6653" s="28"/>
      <c r="W6653" s="28"/>
      <c r="X6653" s="28"/>
      <c r="Y6653" s="28"/>
      <c r="Z6653" s="28"/>
      <c r="AA6653" s="28"/>
      <c r="AB6653" s="28"/>
      <c r="AC6653" s="28"/>
      <c r="AD6653" s="28"/>
      <c r="AE6653" s="28"/>
      <c r="AF6653" s="28"/>
      <c r="AG6653" s="28"/>
      <c r="AH6653" s="28"/>
      <c r="AI6653" s="28"/>
      <c r="AJ6653" s="28"/>
      <c r="AK6653" s="28"/>
      <c r="AL6653" s="28"/>
      <c r="AM6653" s="28"/>
      <c r="AN6653" s="28"/>
      <c r="AO6653" s="28"/>
      <c r="AP6653" s="28"/>
      <c r="AQ6653" s="28"/>
      <c r="AR6653" s="28"/>
      <c r="AS6653" s="28"/>
      <c r="AT6653" s="28"/>
      <c r="AU6653" s="28"/>
      <c r="AV6653" s="28"/>
      <c r="AW6653" s="28"/>
    </row>
    <row r="6654" spans="1:49">
      <c r="A6654" s="48"/>
      <c r="B6654" s="42"/>
      <c r="C6654" s="42"/>
      <c r="D6654" s="42"/>
      <c r="E6654" s="531"/>
      <c r="F6654" s="50"/>
      <c r="G6654" s="50"/>
      <c r="H6654" s="50"/>
      <c r="I6654" s="49" t="s">
        <v>1559</v>
      </c>
      <c r="J6654" s="12">
        <f>SUM(J6655,J6663,J6665)</f>
        <v>68000</v>
      </c>
      <c r="K6654" s="12">
        <f t="shared" ref="K6654:AT6654" si="1851">SUM(K6655,K6663,K6665)</f>
        <v>7203</v>
      </c>
      <c r="L6654" s="12">
        <f t="shared" si="1851"/>
        <v>16010</v>
      </c>
      <c r="M6654" s="12">
        <f t="shared" si="1851"/>
        <v>3547</v>
      </c>
      <c r="N6654" s="12">
        <f t="shared" si="1851"/>
        <v>3446</v>
      </c>
      <c r="O6654" s="12">
        <f t="shared" si="1851"/>
        <v>6439</v>
      </c>
      <c r="P6654" s="12">
        <f t="shared" si="1851"/>
        <v>1433</v>
      </c>
      <c r="Q6654" s="12">
        <f t="shared" si="1851"/>
        <v>2285</v>
      </c>
      <c r="R6654" s="12">
        <f t="shared" si="1851"/>
        <v>2546</v>
      </c>
      <c r="S6654" s="12">
        <f t="shared" si="1851"/>
        <v>2589</v>
      </c>
      <c r="T6654" s="12">
        <f t="shared" si="1851"/>
        <v>1760</v>
      </c>
      <c r="U6654" s="12">
        <v>47258</v>
      </c>
      <c r="V6654" s="12">
        <v>20742</v>
      </c>
      <c r="W6654" s="12">
        <f>SUM(W6655,W6663,W6665)</f>
        <v>0</v>
      </c>
      <c r="X6654" s="12">
        <f t="shared" si="1851"/>
        <v>0</v>
      </c>
      <c r="Y6654" s="12">
        <f t="shared" si="1851"/>
        <v>0</v>
      </c>
      <c r="Z6654" s="12">
        <f t="shared" si="1851"/>
        <v>0</v>
      </c>
      <c r="AA6654" s="12">
        <f t="shared" si="1851"/>
        <v>0</v>
      </c>
      <c r="AB6654" s="12">
        <f t="shared" si="1851"/>
        <v>0</v>
      </c>
      <c r="AC6654" s="12">
        <f t="shared" si="1851"/>
        <v>0</v>
      </c>
      <c r="AD6654" s="12">
        <f t="shared" si="1851"/>
        <v>0</v>
      </c>
      <c r="AE6654" s="12">
        <f t="shared" si="1851"/>
        <v>0</v>
      </c>
      <c r="AF6654" s="12">
        <f t="shared" si="1851"/>
        <v>0</v>
      </c>
      <c r="AG6654" s="12">
        <f t="shared" si="1851"/>
        <v>0</v>
      </c>
      <c r="AH6654" s="12">
        <v>0</v>
      </c>
      <c r="AI6654" s="12">
        <v>0</v>
      </c>
      <c r="AJ6654" s="12">
        <f>SUM(AJ6655,AJ6663,AJ6665)</f>
        <v>1680</v>
      </c>
      <c r="AK6654" s="12">
        <f t="shared" si="1851"/>
        <v>0</v>
      </c>
      <c r="AL6654" s="12">
        <f t="shared" si="1851"/>
        <v>0</v>
      </c>
      <c r="AM6654" s="12">
        <f t="shared" si="1851"/>
        <v>0</v>
      </c>
      <c r="AN6654" s="12">
        <f t="shared" si="1851"/>
        <v>400</v>
      </c>
      <c r="AO6654" s="12">
        <f t="shared" si="1851"/>
        <v>0</v>
      </c>
      <c r="AP6654" s="12">
        <f t="shared" si="1851"/>
        <v>0</v>
      </c>
      <c r="AQ6654" s="12">
        <f t="shared" si="1851"/>
        <v>0</v>
      </c>
      <c r="AR6654" s="12">
        <f t="shared" si="1851"/>
        <v>0</v>
      </c>
      <c r="AS6654" s="12">
        <f t="shared" si="1851"/>
        <v>0</v>
      </c>
      <c r="AT6654" s="12">
        <f t="shared" si="1851"/>
        <v>0</v>
      </c>
      <c r="AU6654" s="12">
        <v>400</v>
      </c>
      <c r="AV6654" s="12">
        <v>1280</v>
      </c>
      <c r="AW6654" s="12">
        <f t="shared" ref="AW6654:AW6684" si="1852">U6654+AH6654+AU6654</f>
        <v>47658</v>
      </c>
    </row>
    <row r="6655" spans="1:49">
      <c r="A6655" s="44" t="s">
        <v>797</v>
      </c>
      <c r="B6655" s="45" t="s">
        <v>1031</v>
      </c>
      <c r="C6655" s="45" t="s">
        <v>1552</v>
      </c>
      <c r="D6655" s="452" t="s">
        <v>3024</v>
      </c>
      <c r="E6655" s="213" t="s">
        <v>771</v>
      </c>
      <c r="F6655" s="65"/>
      <c r="G6655" s="65"/>
      <c r="H6655" s="65"/>
      <c r="I6655" s="260" t="s">
        <v>1500</v>
      </c>
      <c r="J6655" s="9">
        <f>SUM(J6656:J6657)</f>
        <v>0</v>
      </c>
      <c r="K6655" s="9">
        <f t="shared" ref="K6655:AT6655" si="1853">SUM(K6656:K6657)</f>
        <v>0</v>
      </c>
      <c r="L6655" s="9">
        <f t="shared" si="1853"/>
        <v>0</v>
      </c>
      <c r="M6655" s="9">
        <f t="shared" si="1853"/>
        <v>0</v>
      </c>
      <c r="N6655" s="9">
        <f t="shared" si="1853"/>
        <v>0</v>
      </c>
      <c r="O6655" s="9">
        <f t="shared" si="1853"/>
        <v>0</v>
      </c>
      <c r="P6655" s="9">
        <f t="shared" si="1853"/>
        <v>0</v>
      </c>
      <c r="Q6655" s="9">
        <f t="shared" si="1853"/>
        <v>0</v>
      </c>
      <c r="R6655" s="9">
        <f t="shared" si="1853"/>
        <v>0</v>
      </c>
      <c r="S6655" s="9">
        <f t="shared" si="1853"/>
        <v>0</v>
      </c>
      <c r="T6655" s="9">
        <f t="shared" si="1853"/>
        <v>0</v>
      </c>
      <c r="U6655" s="9">
        <v>0</v>
      </c>
      <c r="V6655" s="9">
        <v>0</v>
      </c>
      <c r="W6655" s="9">
        <f>SUM(W6656:W6657)</f>
        <v>0</v>
      </c>
      <c r="X6655" s="9">
        <f t="shared" si="1853"/>
        <v>0</v>
      </c>
      <c r="Y6655" s="9">
        <f t="shared" si="1853"/>
        <v>0</v>
      </c>
      <c r="Z6655" s="9">
        <f t="shared" si="1853"/>
        <v>0</v>
      </c>
      <c r="AA6655" s="9">
        <f t="shared" si="1853"/>
        <v>0</v>
      </c>
      <c r="AB6655" s="9">
        <f t="shared" si="1853"/>
        <v>0</v>
      </c>
      <c r="AC6655" s="9">
        <f t="shared" si="1853"/>
        <v>0</v>
      </c>
      <c r="AD6655" s="9">
        <f t="shared" si="1853"/>
        <v>0</v>
      </c>
      <c r="AE6655" s="9">
        <f t="shared" si="1853"/>
        <v>0</v>
      </c>
      <c r="AF6655" s="9">
        <f t="shared" si="1853"/>
        <v>0</v>
      </c>
      <c r="AG6655" s="9">
        <f t="shared" si="1853"/>
        <v>0</v>
      </c>
      <c r="AH6655" s="9">
        <v>0</v>
      </c>
      <c r="AI6655" s="9">
        <v>0</v>
      </c>
      <c r="AJ6655" s="9">
        <f>SUM(AJ6656:AJ6657)</f>
        <v>0</v>
      </c>
      <c r="AK6655" s="9">
        <f t="shared" si="1853"/>
        <v>0</v>
      </c>
      <c r="AL6655" s="9">
        <f t="shared" si="1853"/>
        <v>0</v>
      </c>
      <c r="AM6655" s="9">
        <f t="shared" si="1853"/>
        <v>0</v>
      </c>
      <c r="AN6655" s="9">
        <f t="shared" si="1853"/>
        <v>0</v>
      </c>
      <c r="AO6655" s="9">
        <f t="shared" si="1853"/>
        <v>0</v>
      </c>
      <c r="AP6655" s="9">
        <f t="shared" si="1853"/>
        <v>0</v>
      </c>
      <c r="AQ6655" s="9">
        <f t="shared" si="1853"/>
        <v>0</v>
      </c>
      <c r="AR6655" s="9">
        <f t="shared" si="1853"/>
        <v>0</v>
      </c>
      <c r="AS6655" s="9">
        <f t="shared" si="1853"/>
        <v>0</v>
      </c>
      <c r="AT6655" s="9">
        <f t="shared" si="1853"/>
        <v>0</v>
      </c>
      <c r="AU6655" s="9">
        <v>0</v>
      </c>
      <c r="AV6655" s="9">
        <v>0</v>
      </c>
      <c r="AW6655" s="9">
        <f t="shared" si="1852"/>
        <v>0</v>
      </c>
    </row>
    <row r="6656" spans="1:49">
      <c r="A6656" s="44" t="s">
        <v>797</v>
      </c>
      <c r="B6656" s="45" t="s">
        <v>1031</v>
      </c>
      <c r="C6656" s="45" t="s">
        <v>1552</v>
      </c>
      <c r="D6656" s="452" t="s">
        <v>3024</v>
      </c>
      <c r="E6656" s="367" t="s">
        <v>834</v>
      </c>
      <c r="F6656" s="50"/>
      <c r="G6656" s="468" t="s">
        <v>3076</v>
      </c>
      <c r="H6656" s="50" t="s">
        <v>2334</v>
      </c>
      <c r="I6656" s="42" t="s">
        <v>1165</v>
      </c>
      <c r="U6656" s="15">
        <v>0</v>
      </c>
      <c r="V6656" s="15">
        <v>0</v>
      </c>
      <c r="AH6656" s="15">
        <v>0</v>
      </c>
      <c r="AI6656" s="15">
        <v>0</v>
      </c>
      <c r="AU6656" s="15">
        <v>0</v>
      </c>
      <c r="AV6656" s="15">
        <v>0</v>
      </c>
      <c r="AW6656" s="15">
        <f t="shared" si="1852"/>
        <v>0</v>
      </c>
    </row>
    <row r="6657" spans="1:49">
      <c r="A6657" s="44" t="s">
        <v>797</v>
      </c>
      <c r="B6657" s="45" t="s">
        <v>1031</v>
      </c>
      <c r="C6657" s="45" t="s">
        <v>1552</v>
      </c>
      <c r="D6657" s="452" t="s">
        <v>3024</v>
      </c>
      <c r="E6657" s="367" t="s">
        <v>772</v>
      </c>
      <c r="F6657" s="50"/>
      <c r="G6657" s="468" t="s">
        <v>3076</v>
      </c>
      <c r="H6657" s="50" t="s">
        <v>2334</v>
      </c>
      <c r="I6657" s="42" t="s">
        <v>1227</v>
      </c>
      <c r="J6657" s="15">
        <f>SUM(J6658:J6662)</f>
        <v>0</v>
      </c>
      <c r="K6657" s="15">
        <f t="shared" ref="K6657:AT6657" si="1854">SUM(K6658:K6662)</f>
        <v>0</v>
      </c>
      <c r="L6657" s="15">
        <f t="shared" si="1854"/>
        <v>0</v>
      </c>
      <c r="M6657" s="15">
        <f t="shared" si="1854"/>
        <v>0</v>
      </c>
      <c r="N6657" s="15">
        <f t="shared" si="1854"/>
        <v>0</v>
      </c>
      <c r="O6657" s="15">
        <f t="shared" si="1854"/>
        <v>0</v>
      </c>
      <c r="P6657" s="15">
        <f t="shared" si="1854"/>
        <v>0</v>
      </c>
      <c r="Q6657" s="15">
        <f t="shared" si="1854"/>
        <v>0</v>
      </c>
      <c r="R6657" s="15">
        <f t="shared" si="1854"/>
        <v>0</v>
      </c>
      <c r="S6657" s="15">
        <f t="shared" si="1854"/>
        <v>0</v>
      </c>
      <c r="T6657" s="15">
        <f t="shared" si="1854"/>
        <v>0</v>
      </c>
      <c r="U6657" s="15">
        <v>0</v>
      </c>
      <c r="V6657" s="15">
        <v>0</v>
      </c>
      <c r="W6657" s="15">
        <f>SUM(W6658:W6662)</f>
        <v>0</v>
      </c>
      <c r="X6657" s="15">
        <f t="shared" si="1854"/>
        <v>0</v>
      </c>
      <c r="Y6657" s="15">
        <f t="shared" si="1854"/>
        <v>0</v>
      </c>
      <c r="Z6657" s="15">
        <f t="shared" si="1854"/>
        <v>0</v>
      </c>
      <c r="AA6657" s="15">
        <f t="shared" si="1854"/>
        <v>0</v>
      </c>
      <c r="AB6657" s="15">
        <f t="shared" si="1854"/>
        <v>0</v>
      </c>
      <c r="AC6657" s="15">
        <f t="shared" si="1854"/>
        <v>0</v>
      </c>
      <c r="AD6657" s="15">
        <f t="shared" si="1854"/>
        <v>0</v>
      </c>
      <c r="AE6657" s="15">
        <f t="shared" si="1854"/>
        <v>0</v>
      </c>
      <c r="AF6657" s="15">
        <f t="shared" si="1854"/>
        <v>0</v>
      </c>
      <c r="AG6657" s="15">
        <f t="shared" si="1854"/>
        <v>0</v>
      </c>
      <c r="AH6657" s="15">
        <v>0</v>
      </c>
      <c r="AI6657" s="15">
        <v>0</v>
      </c>
      <c r="AJ6657" s="15">
        <f>SUM(AJ6658:AJ6662)</f>
        <v>0</v>
      </c>
      <c r="AK6657" s="15">
        <f t="shared" si="1854"/>
        <v>0</v>
      </c>
      <c r="AL6657" s="15">
        <f t="shared" si="1854"/>
        <v>0</v>
      </c>
      <c r="AM6657" s="15">
        <f t="shared" si="1854"/>
        <v>0</v>
      </c>
      <c r="AN6657" s="15">
        <f t="shared" si="1854"/>
        <v>0</v>
      </c>
      <c r="AO6657" s="15">
        <f t="shared" si="1854"/>
        <v>0</v>
      </c>
      <c r="AP6657" s="15">
        <f t="shared" si="1854"/>
        <v>0</v>
      </c>
      <c r="AQ6657" s="15">
        <f t="shared" si="1854"/>
        <v>0</v>
      </c>
      <c r="AR6657" s="15">
        <f t="shared" si="1854"/>
        <v>0</v>
      </c>
      <c r="AS6657" s="15">
        <f t="shared" si="1854"/>
        <v>0</v>
      </c>
      <c r="AT6657" s="15">
        <f t="shared" si="1854"/>
        <v>0</v>
      </c>
      <c r="AU6657" s="15">
        <v>0</v>
      </c>
      <c r="AV6657" s="15">
        <v>0</v>
      </c>
      <c r="AW6657" s="15">
        <f t="shared" si="1852"/>
        <v>0</v>
      </c>
    </row>
    <row r="6658" spans="1:49" s="144" customFormat="1">
      <c r="A6658" s="44" t="s">
        <v>797</v>
      </c>
      <c r="B6658" s="45" t="s">
        <v>1031</v>
      </c>
      <c r="C6658" s="45" t="s">
        <v>1552</v>
      </c>
      <c r="D6658" s="452" t="s">
        <v>3024</v>
      </c>
      <c r="E6658" s="140" t="s">
        <v>850</v>
      </c>
      <c r="F6658" s="141" t="s">
        <v>1860</v>
      </c>
      <c r="G6658" s="468" t="s">
        <v>3076</v>
      </c>
      <c r="H6658" s="50" t="s">
        <v>2334</v>
      </c>
      <c r="I6658" s="142" t="s">
        <v>1119</v>
      </c>
      <c r="J6658" s="15"/>
      <c r="K6658" s="15"/>
      <c r="L6658" s="15"/>
      <c r="M6658" s="15"/>
      <c r="N6658" s="15"/>
      <c r="O6658" s="15"/>
      <c r="P6658" s="15"/>
      <c r="Q6658" s="15"/>
      <c r="R6658" s="15"/>
      <c r="S6658" s="15"/>
      <c r="T6658" s="15"/>
      <c r="U6658" s="15">
        <v>0</v>
      </c>
      <c r="V6658" s="15">
        <v>0</v>
      </c>
      <c r="W6658" s="15"/>
      <c r="X6658" s="15"/>
      <c r="Y6658" s="15"/>
      <c r="Z6658" s="15"/>
      <c r="AA6658" s="15"/>
      <c r="AB6658" s="15"/>
      <c r="AC6658" s="15"/>
      <c r="AD6658" s="15"/>
      <c r="AE6658" s="15"/>
      <c r="AF6658" s="15"/>
      <c r="AG6658" s="15"/>
      <c r="AH6658" s="15">
        <v>0</v>
      </c>
      <c r="AI6658" s="15">
        <v>0</v>
      </c>
      <c r="AJ6658" s="15"/>
      <c r="AK6658" s="15"/>
      <c r="AL6658" s="15"/>
      <c r="AM6658" s="15"/>
      <c r="AN6658" s="15"/>
      <c r="AO6658" s="15"/>
      <c r="AP6658" s="15"/>
      <c r="AQ6658" s="15"/>
      <c r="AR6658" s="15"/>
      <c r="AS6658" s="15"/>
      <c r="AT6658" s="15"/>
      <c r="AU6658" s="15">
        <v>0</v>
      </c>
      <c r="AV6658" s="15">
        <v>0</v>
      </c>
      <c r="AW6658" s="15">
        <f t="shared" si="1852"/>
        <v>0</v>
      </c>
    </row>
    <row r="6659" spans="1:49" s="144" customFormat="1">
      <c r="A6659" s="44" t="s">
        <v>797</v>
      </c>
      <c r="B6659" s="45" t="s">
        <v>1031</v>
      </c>
      <c r="C6659" s="45" t="s">
        <v>1552</v>
      </c>
      <c r="D6659" s="452" t="s">
        <v>3024</v>
      </c>
      <c r="E6659" s="140" t="s">
        <v>851</v>
      </c>
      <c r="F6659" s="141" t="s">
        <v>1861</v>
      </c>
      <c r="G6659" s="468" t="s">
        <v>3076</v>
      </c>
      <c r="H6659" s="50" t="s">
        <v>2334</v>
      </c>
      <c r="I6659" s="142" t="s">
        <v>1290</v>
      </c>
      <c r="J6659" s="15"/>
      <c r="K6659" s="15"/>
      <c r="L6659" s="15"/>
      <c r="M6659" s="15"/>
      <c r="N6659" s="15"/>
      <c r="O6659" s="15"/>
      <c r="P6659" s="15"/>
      <c r="Q6659" s="15"/>
      <c r="R6659" s="15"/>
      <c r="S6659" s="15"/>
      <c r="T6659" s="15"/>
      <c r="U6659" s="15">
        <v>0</v>
      </c>
      <c r="V6659" s="15">
        <v>0</v>
      </c>
      <c r="W6659" s="15"/>
      <c r="X6659" s="15"/>
      <c r="Y6659" s="15"/>
      <c r="Z6659" s="15"/>
      <c r="AA6659" s="15"/>
      <c r="AB6659" s="15"/>
      <c r="AC6659" s="15"/>
      <c r="AD6659" s="15"/>
      <c r="AE6659" s="15"/>
      <c r="AF6659" s="15"/>
      <c r="AG6659" s="15"/>
      <c r="AH6659" s="15">
        <v>0</v>
      </c>
      <c r="AI6659" s="15">
        <v>0</v>
      </c>
      <c r="AJ6659" s="15"/>
      <c r="AK6659" s="15"/>
      <c r="AL6659" s="15"/>
      <c r="AM6659" s="15"/>
      <c r="AN6659" s="15"/>
      <c r="AO6659" s="15"/>
      <c r="AP6659" s="15"/>
      <c r="AQ6659" s="15"/>
      <c r="AR6659" s="15"/>
      <c r="AS6659" s="15"/>
      <c r="AT6659" s="15"/>
      <c r="AU6659" s="15">
        <v>0</v>
      </c>
      <c r="AV6659" s="15">
        <v>0</v>
      </c>
      <c r="AW6659" s="15">
        <f t="shared" si="1852"/>
        <v>0</v>
      </c>
    </row>
    <row r="6660" spans="1:49" s="144" customFormat="1">
      <c r="A6660" s="44" t="s">
        <v>797</v>
      </c>
      <c r="B6660" s="45" t="s">
        <v>1031</v>
      </c>
      <c r="C6660" s="45" t="s">
        <v>1552</v>
      </c>
      <c r="D6660" s="452" t="s">
        <v>3024</v>
      </c>
      <c r="E6660" s="140" t="s">
        <v>852</v>
      </c>
      <c r="F6660" s="141" t="s">
        <v>1862</v>
      </c>
      <c r="G6660" s="468" t="s">
        <v>3076</v>
      </c>
      <c r="H6660" s="50" t="s">
        <v>2334</v>
      </c>
      <c r="I6660" s="142" t="s">
        <v>1733</v>
      </c>
      <c r="J6660" s="15"/>
      <c r="K6660" s="15"/>
      <c r="L6660" s="15"/>
      <c r="M6660" s="15"/>
      <c r="N6660" s="15"/>
      <c r="O6660" s="15"/>
      <c r="P6660" s="15"/>
      <c r="Q6660" s="15"/>
      <c r="R6660" s="15"/>
      <c r="S6660" s="15"/>
      <c r="T6660" s="15"/>
      <c r="U6660" s="15">
        <v>0</v>
      </c>
      <c r="V6660" s="15">
        <v>0</v>
      </c>
      <c r="W6660" s="15"/>
      <c r="X6660" s="15"/>
      <c r="Y6660" s="15"/>
      <c r="Z6660" s="15"/>
      <c r="AA6660" s="15"/>
      <c r="AB6660" s="15"/>
      <c r="AC6660" s="15"/>
      <c r="AD6660" s="15"/>
      <c r="AE6660" s="15"/>
      <c r="AF6660" s="15"/>
      <c r="AG6660" s="15"/>
      <c r="AH6660" s="15">
        <v>0</v>
      </c>
      <c r="AI6660" s="15">
        <v>0</v>
      </c>
      <c r="AJ6660" s="15"/>
      <c r="AK6660" s="15"/>
      <c r="AL6660" s="15"/>
      <c r="AM6660" s="15"/>
      <c r="AN6660" s="15"/>
      <c r="AO6660" s="15"/>
      <c r="AP6660" s="15"/>
      <c r="AQ6660" s="15"/>
      <c r="AR6660" s="15"/>
      <c r="AS6660" s="15"/>
      <c r="AT6660" s="15"/>
      <c r="AU6660" s="15">
        <v>0</v>
      </c>
      <c r="AV6660" s="15">
        <v>0</v>
      </c>
      <c r="AW6660" s="15">
        <f t="shared" si="1852"/>
        <v>0</v>
      </c>
    </row>
    <row r="6661" spans="1:49" s="144" customFormat="1">
      <c r="A6661" s="44" t="s">
        <v>797</v>
      </c>
      <c r="B6661" s="45" t="s">
        <v>1031</v>
      </c>
      <c r="C6661" s="45" t="s">
        <v>1552</v>
      </c>
      <c r="D6661" s="452" t="s">
        <v>3024</v>
      </c>
      <c r="E6661" s="140" t="s">
        <v>853</v>
      </c>
      <c r="F6661" s="141" t="s">
        <v>1863</v>
      </c>
      <c r="G6661" s="468" t="s">
        <v>3076</v>
      </c>
      <c r="H6661" s="50" t="s">
        <v>2334</v>
      </c>
      <c r="I6661" s="142" t="s">
        <v>1734</v>
      </c>
      <c r="J6661" s="15"/>
      <c r="K6661" s="15"/>
      <c r="L6661" s="15"/>
      <c r="M6661" s="15"/>
      <c r="N6661" s="15"/>
      <c r="O6661" s="15"/>
      <c r="P6661" s="15"/>
      <c r="Q6661" s="15"/>
      <c r="R6661" s="15"/>
      <c r="S6661" s="15"/>
      <c r="T6661" s="15"/>
      <c r="U6661" s="15">
        <v>0</v>
      </c>
      <c r="V6661" s="15">
        <v>0</v>
      </c>
      <c r="W6661" s="15"/>
      <c r="X6661" s="15"/>
      <c r="Y6661" s="15"/>
      <c r="Z6661" s="15"/>
      <c r="AA6661" s="15"/>
      <c r="AB6661" s="15"/>
      <c r="AC6661" s="15"/>
      <c r="AD6661" s="15"/>
      <c r="AE6661" s="15"/>
      <c r="AF6661" s="15"/>
      <c r="AG6661" s="15"/>
      <c r="AH6661" s="15">
        <v>0</v>
      </c>
      <c r="AI6661" s="15">
        <v>0</v>
      </c>
      <c r="AJ6661" s="15"/>
      <c r="AK6661" s="15"/>
      <c r="AL6661" s="15"/>
      <c r="AM6661" s="15"/>
      <c r="AN6661" s="15"/>
      <c r="AO6661" s="15"/>
      <c r="AP6661" s="15"/>
      <c r="AQ6661" s="15"/>
      <c r="AR6661" s="15"/>
      <c r="AS6661" s="15"/>
      <c r="AT6661" s="15"/>
      <c r="AU6661" s="15">
        <v>0</v>
      </c>
      <c r="AV6661" s="15">
        <v>0</v>
      </c>
      <c r="AW6661" s="15">
        <f t="shared" si="1852"/>
        <v>0</v>
      </c>
    </row>
    <row r="6662" spans="1:49" s="144" customFormat="1">
      <c r="A6662" s="44" t="s">
        <v>797</v>
      </c>
      <c r="B6662" s="45" t="s">
        <v>1031</v>
      </c>
      <c r="C6662" s="45" t="s">
        <v>1552</v>
      </c>
      <c r="D6662" s="452" t="s">
        <v>3024</v>
      </c>
      <c r="E6662" s="140" t="s">
        <v>854</v>
      </c>
      <c r="F6662" s="141" t="s">
        <v>1864</v>
      </c>
      <c r="G6662" s="468" t="s">
        <v>3076</v>
      </c>
      <c r="H6662" s="50" t="s">
        <v>2334</v>
      </c>
      <c r="I6662" s="142" t="s">
        <v>1735</v>
      </c>
      <c r="J6662" s="15"/>
      <c r="K6662" s="15"/>
      <c r="L6662" s="15"/>
      <c r="M6662" s="15"/>
      <c r="N6662" s="15"/>
      <c r="O6662" s="15"/>
      <c r="P6662" s="15"/>
      <c r="Q6662" s="15"/>
      <c r="R6662" s="15"/>
      <c r="S6662" s="15"/>
      <c r="T6662" s="15"/>
      <c r="U6662" s="15">
        <v>0</v>
      </c>
      <c r="V6662" s="15">
        <v>0</v>
      </c>
      <c r="W6662" s="15"/>
      <c r="X6662" s="15"/>
      <c r="Y6662" s="15"/>
      <c r="Z6662" s="15"/>
      <c r="AA6662" s="15"/>
      <c r="AB6662" s="15"/>
      <c r="AC6662" s="15"/>
      <c r="AD6662" s="15"/>
      <c r="AE6662" s="15"/>
      <c r="AF6662" s="15"/>
      <c r="AG6662" s="15"/>
      <c r="AH6662" s="15">
        <v>0</v>
      </c>
      <c r="AI6662" s="15">
        <v>0</v>
      </c>
      <c r="AJ6662" s="15"/>
      <c r="AK6662" s="15"/>
      <c r="AL6662" s="15"/>
      <c r="AM6662" s="15"/>
      <c r="AN6662" s="15"/>
      <c r="AO6662" s="15"/>
      <c r="AP6662" s="15"/>
      <c r="AQ6662" s="15"/>
      <c r="AR6662" s="15"/>
      <c r="AS6662" s="15"/>
      <c r="AT6662" s="15"/>
      <c r="AU6662" s="15">
        <v>0</v>
      </c>
      <c r="AV6662" s="15">
        <v>0</v>
      </c>
      <c r="AW6662" s="15">
        <f t="shared" si="1852"/>
        <v>0</v>
      </c>
    </row>
    <row r="6663" spans="1:49">
      <c r="A6663" s="44" t="s">
        <v>797</v>
      </c>
      <c r="B6663" s="45" t="s">
        <v>1031</v>
      </c>
      <c r="C6663" s="45" t="s">
        <v>1552</v>
      </c>
      <c r="D6663" s="452" t="s">
        <v>3024</v>
      </c>
      <c r="E6663" s="213" t="s">
        <v>773</v>
      </c>
      <c r="F6663" s="65"/>
      <c r="G6663" s="65"/>
      <c r="H6663" s="65"/>
      <c r="I6663" s="260" t="s">
        <v>1362</v>
      </c>
      <c r="J6663" s="9">
        <f>SUM(J6664)</f>
        <v>0</v>
      </c>
      <c r="K6663" s="9">
        <f t="shared" ref="K6663:AT6663" si="1855">SUM(K6664)</f>
        <v>0</v>
      </c>
      <c r="L6663" s="9">
        <f t="shared" si="1855"/>
        <v>0</v>
      </c>
      <c r="M6663" s="9">
        <f t="shared" si="1855"/>
        <v>0</v>
      </c>
      <c r="N6663" s="9">
        <f t="shared" si="1855"/>
        <v>0</v>
      </c>
      <c r="O6663" s="9">
        <f t="shared" si="1855"/>
        <v>0</v>
      </c>
      <c r="P6663" s="9">
        <f t="shared" si="1855"/>
        <v>0</v>
      </c>
      <c r="Q6663" s="9">
        <f t="shared" si="1855"/>
        <v>0</v>
      </c>
      <c r="R6663" s="9">
        <f t="shared" si="1855"/>
        <v>0</v>
      </c>
      <c r="S6663" s="9">
        <f t="shared" si="1855"/>
        <v>0</v>
      </c>
      <c r="T6663" s="9">
        <f t="shared" si="1855"/>
        <v>0</v>
      </c>
      <c r="U6663" s="9">
        <v>0</v>
      </c>
      <c r="V6663" s="9">
        <v>0</v>
      </c>
      <c r="W6663" s="9">
        <f>SUM(W6664)</f>
        <v>0</v>
      </c>
      <c r="X6663" s="9">
        <f t="shared" si="1855"/>
        <v>0</v>
      </c>
      <c r="Y6663" s="9">
        <f t="shared" si="1855"/>
        <v>0</v>
      </c>
      <c r="Z6663" s="9">
        <f t="shared" si="1855"/>
        <v>0</v>
      </c>
      <c r="AA6663" s="9">
        <f t="shared" si="1855"/>
        <v>0</v>
      </c>
      <c r="AB6663" s="9">
        <f t="shared" si="1855"/>
        <v>0</v>
      </c>
      <c r="AC6663" s="9">
        <f t="shared" si="1855"/>
        <v>0</v>
      </c>
      <c r="AD6663" s="9">
        <f t="shared" si="1855"/>
        <v>0</v>
      </c>
      <c r="AE6663" s="9">
        <f t="shared" si="1855"/>
        <v>0</v>
      </c>
      <c r="AF6663" s="9">
        <f t="shared" si="1855"/>
        <v>0</v>
      </c>
      <c r="AG6663" s="9">
        <f t="shared" si="1855"/>
        <v>0</v>
      </c>
      <c r="AH6663" s="9">
        <v>0</v>
      </c>
      <c r="AI6663" s="9">
        <v>0</v>
      </c>
      <c r="AJ6663" s="9">
        <f>SUM(AJ6664)</f>
        <v>0</v>
      </c>
      <c r="AK6663" s="9">
        <f t="shared" si="1855"/>
        <v>0</v>
      </c>
      <c r="AL6663" s="9">
        <f t="shared" si="1855"/>
        <v>0</v>
      </c>
      <c r="AM6663" s="9">
        <f t="shared" si="1855"/>
        <v>0</v>
      </c>
      <c r="AN6663" s="9">
        <f t="shared" si="1855"/>
        <v>0</v>
      </c>
      <c r="AO6663" s="9">
        <f t="shared" si="1855"/>
        <v>0</v>
      </c>
      <c r="AP6663" s="9">
        <f t="shared" si="1855"/>
        <v>0</v>
      </c>
      <c r="AQ6663" s="9">
        <f t="shared" si="1855"/>
        <v>0</v>
      </c>
      <c r="AR6663" s="9">
        <f t="shared" si="1855"/>
        <v>0</v>
      </c>
      <c r="AS6663" s="9">
        <f t="shared" si="1855"/>
        <v>0</v>
      </c>
      <c r="AT6663" s="9">
        <f t="shared" si="1855"/>
        <v>0</v>
      </c>
      <c r="AU6663" s="9">
        <v>0</v>
      </c>
      <c r="AV6663" s="9">
        <v>0</v>
      </c>
      <c r="AW6663" s="9">
        <f t="shared" si="1852"/>
        <v>0</v>
      </c>
    </row>
    <row r="6664" spans="1:49">
      <c r="A6664" s="44" t="s">
        <v>797</v>
      </c>
      <c r="B6664" s="45" t="s">
        <v>1031</v>
      </c>
      <c r="C6664" s="45" t="s">
        <v>1552</v>
      </c>
      <c r="D6664" s="452" t="s">
        <v>3024</v>
      </c>
      <c r="E6664" s="367" t="s">
        <v>785</v>
      </c>
      <c r="F6664" s="50"/>
      <c r="G6664" s="468" t="s">
        <v>3076</v>
      </c>
      <c r="H6664" s="50" t="s">
        <v>2334</v>
      </c>
      <c r="I6664" s="42" t="s">
        <v>1363</v>
      </c>
      <c r="U6664" s="15">
        <v>0</v>
      </c>
      <c r="V6664" s="15">
        <v>0</v>
      </c>
      <c r="AH6664" s="15">
        <v>0</v>
      </c>
      <c r="AI6664" s="15">
        <v>0</v>
      </c>
      <c r="AU6664" s="15">
        <v>0</v>
      </c>
      <c r="AV6664" s="15">
        <v>0</v>
      </c>
      <c r="AW6664" s="15">
        <f t="shared" si="1852"/>
        <v>0</v>
      </c>
    </row>
    <row r="6665" spans="1:49">
      <c r="A6665" s="44" t="s">
        <v>797</v>
      </c>
      <c r="B6665" s="45" t="s">
        <v>1031</v>
      </c>
      <c r="C6665" s="45" t="s">
        <v>1552</v>
      </c>
      <c r="D6665" s="452" t="s">
        <v>3024</v>
      </c>
      <c r="E6665" s="213" t="s">
        <v>1364</v>
      </c>
      <c r="F6665" s="65"/>
      <c r="G6665" s="65"/>
      <c r="H6665" s="65"/>
      <c r="I6665" s="260" t="s">
        <v>2104</v>
      </c>
      <c r="J6665" s="9">
        <f>SUM(J6666:J6675)</f>
        <v>68000</v>
      </c>
      <c r="K6665" s="9">
        <f t="shared" ref="K6665:AT6665" si="1856">SUM(K6666:K6675)</f>
        <v>7203</v>
      </c>
      <c r="L6665" s="9">
        <f t="shared" si="1856"/>
        <v>16010</v>
      </c>
      <c r="M6665" s="9">
        <f t="shared" si="1856"/>
        <v>3547</v>
      </c>
      <c r="N6665" s="9">
        <f t="shared" si="1856"/>
        <v>3446</v>
      </c>
      <c r="O6665" s="9">
        <f t="shared" si="1856"/>
        <v>6439</v>
      </c>
      <c r="P6665" s="9">
        <f t="shared" si="1856"/>
        <v>1433</v>
      </c>
      <c r="Q6665" s="9">
        <f t="shared" si="1856"/>
        <v>2285</v>
      </c>
      <c r="R6665" s="9">
        <f t="shared" si="1856"/>
        <v>2546</v>
      </c>
      <c r="S6665" s="9">
        <f t="shared" si="1856"/>
        <v>2589</v>
      </c>
      <c r="T6665" s="9">
        <f t="shared" si="1856"/>
        <v>1760</v>
      </c>
      <c r="U6665" s="9">
        <v>47258</v>
      </c>
      <c r="V6665" s="9">
        <v>20742</v>
      </c>
      <c r="W6665" s="9">
        <f>SUM(W6666:W6675)</f>
        <v>0</v>
      </c>
      <c r="X6665" s="9">
        <f t="shared" si="1856"/>
        <v>0</v>
      </c>
      <c r="Y6665" s="9">
        <f t="shared" si="1856"/>
        <v>0</v>
      </c>
      <c r="Z6665" s="9">
        <f t="shared" si="1856"/>
        <v>0</v>
      </c>
      <c r="AA6665" s="9">
        <f t="shared" si="1856"/>
        <v>0</v>
      </c>
      <c r="AB6665" s="9">
        <f t="shared" si="1856"/>
        <v>0</v>
      </c>
      <c r="AC6665" s="9">
        <f t="shared" si="1856"/>
        <v>0</v>
      </c>
      <c r="AD6665" s="9">
        <f t="shared" si="1856"/>
        <v>0</v>
      </c>
      <c r="AE6665" s="9">
        <f t="shared" si="1856"/>
        <v>0</v>
      </c>
      <c r="AF6665" s="9">
        <f t="shared" si="1856"/>
        <v>0</v>
      </c>
      <c r="AG6665" s="9">
        <f t="shared" si="1856"/>
        <v>0</v>
      </c>
      <c r="AH6665" s="9">
        <v>0</v>
      </c>
      <c r="AI6665" s="9">
        <v>0</v>
      </c>
      <c r="AJ6665" s="9">
        <f>SUM(AJ6666:AJ6675)</f>
        <v>1680</v>
      </c>
      <c r="AK6665" s="9">
        <f t="shared" si="1856"/>
        <v>0</v>
      </c>
      <c r="AL6665" s="9">
        <f t="shared" si="1856"/>
        <v>0</v>
      </c>
      <c r="AM6665" s="9">
        <f t="shared" si="1856"/>
        <v>0</v>
      </c>
      <c r="AN6665" s="9">
        <f t="shared" si="1856"/>
        <v>400</v>
      </c>
      <c r="AO6665" s="9">
        <f t="shared" si="1856"/>
        <v>0</v>
      </c>
      <c r="AP6665" s="9">
        <f t="shared" si="1856"/>
        <v>0</v>
      </c>
      <c r="AQ6665" s="9">
        <f t="shared" si="1856"/>
        <v>0</v>
      </c>
      <c r="AR6665" s="9">
        <f t="shared" si="1856"/>
        <v>0</v>
      </c>
      <c r="AS6665" s="9">
        <f t="shared" si="1856"/>
        <v>0</v>
      </c>
      <c r="AT6665" s="9">
        <f t="shared" si="1856"/>
        <v>0</v>
      </c>
      <c r="AU6665" s="9">
        <v>400</v>
      </c>
      <c r="AV6665" s="9">
        <v>1280</v>
      </c>
      <c r="AW6665" s="9">
        <f t="shared" si="1852"/>
        <v>47658</v>
      </c>
    </row>
    <row r="6666" spans="1:49">
      <c r="A6666" s="44" t="s">
        <v>797</v>
      </c>
      <c r="B6666" s="45" t="s">
        <v>1031</v>
      </c>
      <c r="C6666" s="45" t="s">
        <v>1552</v>
      </c>
      <c r="D6666" s="452" t="s">
        <v>3024</v>
      </c>
      <c r="E6666" s="367" t="s">
        <v>786</v>
      </c>
      <c r="F6666" s="50"/>
      <c r="G6666" s="468" t="s">
        <v>3076</v>
      </c>
      <c r="H6666" s="50" t="s">
        <v>2334</v>
      </c>
      <c r="I6666" s="42" t="s">
        <v>1191</v>
      </c>
      <c r="J6666" s="15">
        <v>3000</v>
      </c>
      <c r="Q6666" s="15">
        <v>1200</v>
      </c>
      <c r="R6666" s="15">
        <v>1100</v>
      </c>
      <c r="T6666" s="15">
        <v>700</v>
      </c>
      <c r="U6666" s="15">
        <v>3000</v>
      </c>
      <c r="V6666" s="15">
        <v>0</v>
      </c>
      <c r="AH6666" s="15">
        <v>0</v>
      </c>
      <c r="AI6666" s="15">
        <v>0</v>
      </c>
      <c r="AU6666" s="15">
        <v>0</v>
      </c>
      <c r="AV6666" s="15">
        <v>0</v>
      </c>
      <c r="AW6666" s="15">
        <f t="shared" si="1852"/>
        <v>3000</v>
      </c>
    </row>
    <row r="6667" spans="1:49">
      <c r="A6667" s="44" t="s">
        <v>797</v>
      </c>
      <c r="B6667" s="45" t="s">
        <v>1031</v>
      </c>
      <c r="C6667" s="45" t="s">
        <v>1552</v>
      </c>
      <c r="D6667" s="452" t="s">
        <v>3024</v>
      </c>
      <c r="E6667" s="367" t="s">
        <v>1528</v>
      </c>
      <c r="F6667" s="50"/>
      <c r="G6667" s="468" t="s">
        <v>3076</v>
      </c>
      <c r="H6667" s="50" t="s">
        <v>2334</v>
      </c>
      <c r="I6667" s="42" t="s">
        <v>989</v>
      </c>
      <c r="U6667" s="15">
        <v>0</v>
      </c>
      <c r="V6667" s="15">
        <v>0</v>
      </c>
      <c r="AH6667" s="15">
        <v>0</v>
      </c>
      <c r="AI6667" s="15">
        <v>0</v>
      </c>
      <c r="AU6667" s="15">
        <v>0</v>
      </c>
      <c r="AV6667" s="15">
        <v>0</v>
      </c>
      <c r="AW6667" s="15">
        <f t="shared" si="1852"/>
        <v>0</v>
      </c>
    </row>
    <row r="6668" spans="1:49">
      <c r="A6668" s="44" t="s">
        <v>797</v>
      </c>
      <c r="B6668" s="45" t="s">
        <v>1031</v>
      </c>
      <c r="C6668" s="45" t="s">
        <v>1552</v>
      </c>
      <c r="D6668" s="452" t="s">
        <v>3024</v>
      </c>
      <c r="E6668" s="367" t="s">
        <v>1679</v>
      </c>
      <c r="F6668" s="50"/>
      <c r="G6668" s="468" t="s">
        <v>3076</v>
      </c>
      <c r="H6668" s="50" t="s">
        <v>2334</v>
      </c>
      <c r="I6668" s="42" t="s">
        <v>1048</v>
      </c>
      <c r="U6668" s="15">
        <v>0</v>
      </c>
      <c r="V6668" s="15">
        <v>0</v>
      </c>
      <c r="AH6668" s="15">
        <v>0</v>
      </c>
      <c r="AI6668" s="15">
        <v>0</v>
      </c>
      <c r="AU6668" s="15">
        <v>0</v>
      </c>
      <c r="AV6668" s="15">
        <v>0</v>
      </c>
      <c r="AW6668" s="15">
        <f t="shared" si="1852"/>
        <v>0</v>
      </c>
    </row>
    <row r="6669" spans="1:49">
      <c r="A6669" s="44" t="s">
        <v>797</v>
      </c>
      <c r="B6669" s="45" t="s">
        <v>1031</v>
      </c>
      <c r="C6669" s="45" t="s">
        <v>1552</v>
      </c>
      <c r="D6669" s="452" t="s">
        <v>3024</v>
      </c>
      <c r="E6669" s="367" t="s">
        <v>787</v>
      </c>
      <c r="F6669" s="50"/>
      <c r="G6669" s="468" t="s">
        <v>3076</v>
      </c>
      <c r="H6669" s="50" t="s">
        <v>2334</v>
      </c>
      <c r="I6669" s="42" t="s">
        <v>2078</v>
      </c>
      <c r="J6669" s="15">
        <v>2000</v>
      </c>
      <c r="O6669" s="15">
        <v>1000</v>
      </c>
      <c r="U6669" s="15">
        <v>1000</v>
      </c>
      <c r="V6669" s="15">
        <v>1000</v>
      </c>
      <c r="AH6669" s="15">
        <v>0</v>
      </c>
      <c r="AI6669" s="15">
        <v>0</v>
      </c>
      <c r="AJ6669" s="15">
        <v>300</v>
      </c>
      <c r="AN6669" s="15">
        <v>300</v>
      </c>
      <c r="AU6669" s="15">
        <v>300</v>
      </c>
      <c r="AV6669" s="15">
        <v>0</v>
      </c>
      <c r="AW6669" s="15">
        <f t="shared" si="1852"/>
        <v>1300</v>
      </c>
    </row>
    <row r="6670" spans="1:49">
      <c r="A6670" s="44" t="s">
        <v>797</v>
      </c>
      <c r="B6670" s="45" t="s">
        <v>1031</v>
      </c>
      <c r="C6670" s="45" t="s">
        <v>1552</v>
      </c>
      <c r="D6670" s="452" t="s">
        <v>3024</v>
      </c>
      <c r="E6670" s="367" t="s">
        <v>1116</v>
      </c>
      <c r="F6670" s="50"/>
      <c r="G6670" s="468" t="s">
        <v>3076</v>
      </c>
      <c r="H6670" s="50" t="s">
        <v>2334</v>
      </c>
      <c r="I6670" s="42" t="s">
        <v>1487</v>
      </c>
      <c r="J6670" s="15">
        <v>1000</v>
      </c>
      <c r="O6670" s="15">
        <v>500</v>
      </c>
      <c r="U6670" s="15">
        <v>500</v>
      </c>
      <c r="V6670" s="15">
        <v>500</v>
      </c>
      <c r="AH6670" s="15">
        <v>0</v>
      </c>
      <c r="AI6670" s="15">
        <v>0</v>
      </c>
      <c r="AJ6670" s="15">
        <v>1380</v>
      </c>
      <c r="AN6670" s="15">
        <v>100</v>
      </c>
      <c r="AU6670" s="15">
        <v>100</v>
      </c>
      <c r="AV6670" s="15">
        <v>1280</v>
      </c>
      <c r="AW6670" s="15">
        <f t="shared" si="1852"/>
        <v>600</v>
      </c>
    </row>
    <row r="6671" spans="1:49">
      <c r="A6671" s="44" t="s">
        <v>797</v>
      </c>
      <c r="B6671" s="45" t="s">
        <v>1031</v>
      </c>
      <c r="C6671" s="45" t="s">
        <v>1552</v>
      </c>
      <c r="D6671" s="452" t="s">
        <v>3024</v>
      </c>
      <c r="E6671" s="367" t="s">
        <v>1703</v>
      </c>
      <c r="F6671" s="50"/>
      <c r="G6671" s="468" t="s">
        <v>3076</v>
      </c>
      <c r="H6671" s="50" t="s">
        <v>2334</v>
      </c>
      <c r="I6671" s="42" t="s">
        <v>1047</v>
      </c>
      <c r="U6671" s="15">
        <v>0</v>
      </c>
      <c r="V6671" s="15">
        <v>0</v>
      </c>
      <c r="AH6671" s="15">
        <v>0</v>
      </c>
      <c r="AI6671" s="15">
        <v>0</v>
      </c>
      <c r="AU6671" s="15">
        <v>0</v>
      </c>
      <c r="AV6671" s="15">
        <v>0</v>
      </c>
      <c r="AW6671" s="15">
        <f t="shared" si="1852"/>
        <v>0</v>
      </c>
    </row>
    <row r="6672" spans="1:49">
      <c r="A6672" s="44" t="s">
        <v>797</v>
      </c>
      <c r="B6672" s="45" t="s">
        <v>1031</v>
      </c>
      <c r="C6672" s="45" t="s">
        <v>1552</v>
      </c>
      <c r="D6672" s="452" t="s">
        <v>3024</v>
      </c>
      <c r="E6672" s="367" t="s">
        <v>826</v>
      </c>
      <c r="F6672" s="50"/>
      <c r="G6672" s="468" t="s">
        <v>3076</v>
      </c>
      <c r="H6672" s="50" t="s">
        <v>2334</v>
      </c>
      <c r="I6672" s="42" t="s">
        <v>935</v>
      </c>
      <c r="J6672" s="15">
        <v>2000</v>
      </c>
      <c r="U6672" s="15">
        <v>0</v>
      </c>
      <c r="V6672" s="15">
        <v>2000</v>
      </c>
      <c r="AH6672" s="15">
        <v>0</v>
      </c>
      <c r="AI6672" s="15">
        <v>0</v>
      </c>
      <c r="AU6672" s="15">
        <v>0</v>
      </c>
      <c r="AV6672" s="15">
        <v>0</v>
      </c>
      <c r="AW6672" s="15">
        <f t="shared" si="1852"/>
        <v>0</v>
      </c>
    </row>
    <row r="6673" spans="1:49">
      <c r="A6673" s="44" t="s">
        <v>797</v>
      </c>
      <c r="B6673" s="45" t="s">
        <v>1031</v>
      </c>
      <c r="C6673" s="45" t="s">
        <v>1552</v>
      </c>
      <c r="D6673" s="452" t="s">
        <v>3024</v>
      </c>
      <c r="E6673" s="367" t="s">
        <v>1115</v>
      </c>
      <c r="F6673" s="50"/>
      <c r="G6673" s="468" t="s">
        <v>3076</v>
      </c>
      <c r="H6673" s="50" t="s">
        <v>2334</v>
      </c>
      <c r="I6673" s="42" t="s">
        <v>990</v>
      </c>
      <c r="U6673" s="15">
        <v>0</v>
      </c>
      <c r="V6673" s="15">
        <v>0</v>
      </c>
      <c r="AH6673" s="15">
        <v>0</v>
      </c>
      <c r="AI6673" s="15">
        <v>0</v>
      </c>
      <c r="AU6673" s="15">
        <v>0</v>
      </c>
      <c r="AV6673" s="15">
        <v>0</v>
      </c>
      <c r="AW6673" s="15">
        <f t="shared" si="1852"/>
        <v>0</v>
      </c>
    </row>
    <row r="6674" spans="1:49">
      <c r="A6674" s="44" t="s">
        <v>797</v>
      </c>
      <c r="B6674" s="45" t="s">
        <v>1031</v>
      </c>
      <c r="C6674" s="45" t="s">
        <v>1552</v>
      </c>
      <c r="D6674" s="452" t="s">
        <v>3024</v>
      </c>
      <c r="E6674" s="367" t="s">
        <v>1677</v>
      </c>
      <c r="F6674" s="50"/>
      <c r="G6674" s="468" t="s">
        <v>3076</v>
      </c>
      <c r="H6674" s="50" t="s">
        <v>2334</v>
      </c>
      <c r="I6674" s="42" t="s">
        <v>1198</v>
      </c>
      <c r="J6674" s="15">
        <v>60000</v>
      </c>
      <c r="K6674" s="15">
        <v>7203</v>
      </c>
      <c r="L6674" s="15">
        <v>16010</v>
      </c>
      <c r="M6674" s="15">
        <v>3547</v>
      </c>
      <c r="N6674" s="15">
        <v>3446</v>
      </c>
      <c r="O6674" s="15">
        <v>4939</v>
      </c>
      <c r="P6674" s="15">
        <v>1433</v>
      </c>
      <c r="Q6674" s="15">
        <v>1085</v>
      </c>
      <c r="R6674" s="15">
        <v>1446</v>
      </c>
      <c r="S6674" s="15">
        <v>2589</v>
      </c>
      <c r="T6674" s="15">
        <v>1060</v>
      </c>
      <c r="U6674" s="15">
        <v>42758</v>
      </c>
      <c r="V6674" s="15">
        <v>17242</v>
      </c>
      <c r="AH6674" s="15">
        <v>0</v>
      </c>
      <c r="AI6674" s="15">
        <v>0</v>
      </c>
      <c r="AU6674" s="15">
        <v>0</v>
      </c>
      <c r="AV6674" s="15">
        <v>0</v>
      </c>
      <c r="AW6674" s="15">
        <f t="shared" si="1852"/>
        <v>42758</v>
      </c>
    </row>
    <row r="6675" spans="1:49">
      <c r="A6675" s="44" t="s">
        <v>797</v>
      </c>
      <c r="B6675" s="45" t="s">
        <v>1031</v>
      </c>
      <c r="C6675" s="45" t="s">
        <v>1552</v>
      </c>
      <c r="D6675" s="452" t="s">
        <v>3024</v>
      </c>
      <c r="E6675" s="367" t="s">
        <v>1677</v>
      </c>
      <c r="F6675" s="50" t="s">
        <v>1865</v>
      </c>
      <c r="G6675" s="468" t="s">
        <v>3076</v>
      </c>
      <c r="H6675" s="50" t="s">
        <v>2334</v>
      </c>
      <c r="I6675" s="42" t="s">
        <v>25</v>
      </c>
      <c r="U6675" s="15">
        <v>0</v>
      </c>
      <c r="V6675" s="15">
        <v>0</v>
      </c>
      <c r="AH6675" s="15">
        <v>0</v>
      </c>
      <c r="AI6675" s="15">
        <v>0</v>
      </c>
      <c r="AU6675" s="15">
        <v>0</v>
      </c>
      <c r="AV6675" s="15">
        <v>0</v>
      </c>
      <c r="AW6675" s="15">
        <f t="shared" si="1852"/>
        <v>0</v>
      </c>
    </row>
    <row r="6676" spans="1:49" s="52" customFormat="1">
      <c r="A6676" s="41"/>
      <c r="B6676" s="346"/>
      <c r="C6676" s="346"/>
      <c r="D6676" s="369"/>
      <c r="E6676" s="213"/>
      <c r="F6676" s="65"/>
      <c r="G6676" s="65"/>
      <c r="H6676" s="65"/>
      <c r="I6676" s="49" t="s">
        <v>3</v>
      </c>
      <c r="J6676" s="6">
        <f>SUM(J6677)</f>
        <v>0</v>
      </c>
      <c r="K6676" s="6">
        <f t="shared" ref="K6676:AT6677" si="1857">SUM(K6677)</f>
        <v>0</v>
      </c>
      <c r="L6676" s="6">
        <f t="shared" si="1857"/>
        <v>0</v>
      </c>
      <c r="M6676" s="6">
        <f t="shared" si="1857"/>
        <v>0</v>
      </c>
      <c r="N6676" s="6">
        <f t="shared" si="1857"/>
        <v>0</v>
      </c>
      <c r="O6676" s="6">
        <f t="shared" si="1857"/>
        <v>0</v>
      </c>
      <c r="P6676" s="6">
        <f t="shared" si="1857"/>
        <v>0</v>
      </c>
      <c r="Q6676" s="6">
        <f t="shared" si="1857"/>
        <v>0</v>
      </c>
      <c r="R6676" s="6">
        <f t="shared" si="1857"/>
        <v>0</v>
      </c>
      <c r="S6676" s="6">
        <f t="shared" si="1857"/>
        <v>0</v>
      </c>
      <c r="T6676" s="6">
        <f t="shared" si="1857"/>
        <v>0</v>
      </c>
      <c r="U6676" s="6">
        <v>0</v>
      </c>
      <c r="V6676" s="6">
        <v>0</v>
      </c>
      <c r="W6676" s="6">
        <f>SUM(W6677)</f>
        <v>0</v>
      </c>
      <c r="X6676" s="6">
        <f t="shared" si="1857"/>
        <v>0</v>
      </c>
      <c r="Y6676" s="6">
        <f t="shared" si="1857"/>
        <v>0</v>
      </c>
      <c r="Z6676" s="6">
        <f t="shared" si="1857"/>
        <v>0</v>
      </c>
      <c r="AA6676" s="6">
        <f t="shared" si="1857"/>
        <v>0</v>
      </c>
      <c r="AB6676" s="6">
        <f t="shared" si="1857"/>
        <v>0</v>
      </c>
      <c r="AC6676" s="6">
        <f t="shared" si="1857"/>
        <v>0</v>
      </c>
      <c r="AD6676" s="6">
        <f t="shared" si="1857"/>
        <v>0</v>
      </c>
      <c r="AE6676" s="6">
        <f t="shared" si="1857"/>
        <v>0</v>
      </c>
      <c r="AF6676" s="6">
        <f t="shared" si="1857"/>
        <v>0</v>
      </c>
      <c r="AG6676" s="6">
        <f t="shared" si="1857"/>
        <v>0</v>
      </c>
      <c r="AH6676" s="6">
        <v>0</v>
      </c>
      <c r="AI6676" s="6">
        <v>0</v>
      </c>
      <c r="AJ6676" s="6">
        <f>SUM(AJ6677)</f>
        <v>0</v>
      </c>
      <c r="AK6676" s="6">
        <f t="shared" si="1857"/>
        <v>0</v>
      </c>
      <c r="AL6676" s="6">
        <f t="shared" si="1857"/>
        <v>0</v>
      </c>
      <c r="AM6676" s="6">
        <f t="shared" si="1857"/>
        <v>0</v>
      </c>
      <c r="AN6676" s="6">
        <f t="shared" si="1857"/>
        <v>0</v>
      </c>
      <c r="AO6676" s="6">
        <f t="shared" si="1857"/>
        <v>0</v>
      </c>
      <c r="AP6676" s="6">
        <f t="shared" si="1857"/>
        <v>0</v>
      </c>
      <c r="AQ6676" s="6">
        <f t="shared" si="1857"/>
        <v>0</v>
      </c>
      <c r="AR6676" s="6">
        <f t="shared" si="1857"/>
        <v>0</v>
      </c>
      <c r="AS6676" s="6">
        <f t="shared" si="1857"/>
        <v>0</v>
      </c>
      <c r="AT6676" s="6">
        <f t="shared" si="1857"/>
        <v>0</v>
      </c>
      <c r="AU6676" s="6">
        <v>0</v>
      </c>
      <c r="AV6676" s="6">
        <v>0</v>
      </c>
      <c r="AW6676" s="6">
        <f t="shared" si="1852"/>
        <v>0</v>
      </c>
    </row>
    <row r="6677" spans="1:49" s="52" customFormat="1">
      <c r="A6677" s="44" t="s">
        <v>797</v>
      </c>
      <c r="B6677" s="45" t="s">
        <v>1031</v>
      </c>
      <c r="C6677" s="45" t="s">
        <v>1552</v>
      </c>
      <c r="D6677" s="452" t="s">
        <v>3024</v>
      </c>
      <c r="E6677" s="213" t="s">
        <v>833</v>
      </c>
      <c r="F6677" s="65"/>
      <c r="G6677" s="65"/>
      <c r="H6677" s="65"/>
      <c r="I6677" s="53" t="s">
        <v>1</v>
      </c>
      <c r="J6677" s="200">
        <f>SUM(J6678)</f>
        <v>0</v>
      </c>
      <c r="K6677" s="200">
        <f t="shared" si="1857"/>
        <v>0</v>
      </c>
      <c r="L6677" s="200">
        <f t="shared" si="1857"/>
        <v>0</v>
      </c>
      <c r="M6677" s="200">
        <f t="shared" si="1857"/>
        <v>0</v>
      </c>
      <c r="N6677" s="200">
        <f t="shared" si="1857"/>
        <v>0</v>
      </c>
      <c r="O6677" s="200">
        <f t="shared" si="1857"/>
        <v>0</v>
      </c>
      <c r="P6677" s="200">
        <f t="shared" si="1857"/>
        <v>0</v>
      </c>
      <c r="Q6677" s="200">
        <f t="shared" si="1857"/>
        <v>0</v>
      </c>
      <c r="R6677" s="200">
        <f t="shared" si="1857"/>
        <v>0</v>
      </c>
      <c r="S6677" s="200">
        <f t="shared" si="1857"/>
        <v>0</v>
      </c>
      <c r="T6677" s="200">
        <f t="shared" si="1857"/>
        <v>0</v>
      </c>
      <c r="U6677" s="200">
        <v>0</v>
      </c>
      <c r="V6677" s="200">
        <v>0</v>
      </c>
      <c r="W6677" s="200">
        <f>SUM(W6678)</f>
        <v>0</v>
      </c>
      <c r="X6677" s="200">
        <f t="shared" si="1857"/>
        <v>0</v>
      </c>
      <c r="Y6677" s="200">
        <f t="shared" si="1857"/>
        <v>0</v>
      </c>
      <c r="Z6677" s="200">
        <f t="shared" si="1857"/>
        <v>0</v>
      </c>
      <c r="AA6677" s="200">
        <f t="shared" si="1857"/>
        <v>0</v>
      </c>
      <c r="AB6677" s="200">
        <f t="shared" si="1857"/>
        <v>0</v>
      </c>
      <c r="AC6677" s="200">
        <f t="shared" si="1857"/>
        <v>0</v>
      </c>
      <c r="AD6677" s="200">
        <f t="shared" si="1857"/>
        <v>0</v>
      </c>
      <c r="AE6677" s="200">
        <f t="shared" si="1857"/>
        <v>0</v>
      </c>
      <c r="AF6677" s="200">
        <f t="shared" si="1857"/>
        <v>0</v>
      </c>
      <c r="AG6677" s="200">
        <f t="shared" si="1857"/>
        <v>0</v>
      </c>
      <c r="AH6677" s="200">
        <v>0</v>
      </c>
      <c r="AI6677" s="200">
        <v>0</v>
      </c>
      <c r="AJ6677" s="200">
        <f>SUM(AJ6678)</f>
        <v>0</v>
      </c>
      <c r="AK6677" s="200">
        <f t="shared" si="1857"/>
        <v>0</v>
      </c>
      <c r="AL6677" s="200">
        <f t="shared" si="1857"/>
        <v>0</v>
      </c>
      <c r="AM6677" s="200">
        <f t="shared" si="1857"/>
        <v>0</v>
      </c>
      <c r="AN6677" s="200">
        <f t="shared" si="1857"/>
        <v>0</v>
      </c>
      <c r="AO6677" s="200">
        <f t="shared" si="1857"/>
        <v>0</v>
      </c>
      <c r="AP6677" s="200">
        <f t="shared" si="1857"/>
        <v>0</v>
      </c>
      <c r="AQ6677" s="200">
        <f t="shared" si="1857"/>
        <v>0</v>
      </c>
      <c r="AR6677" s="200">
        <f t="shared" si="1857"/>
        <v>0</v>
      </c>
      <c r="AS6677" s="200">
        <f t="shared" si="1857"/>
        <v>0</v>
      </c>
      <c r="AT6677" s="200">
        <f t="shared" si="1857"/>
        <v>0</v>
      </c>
      <c r="AU6677" s="200">
        <v>0</v>
      </c>
      <c r="AV6677" s="200">
        <v>0</v>
      </c>
      <c r="AW6677" s="200">
        <f t="shared" si="1852"/>
        <v>0</v>
      </c>
    </row>
    <row r="6678" spans="1:49" s="59" customFormat="1">
      <c r="A6678" s="44" t="s">
        <v>797</v>
      </c>
      <c r="B6678" s="45" t="s">
        <v>1031</v>
      </c>
      <c r="C6678" s="45" t="s">
        <v>1552</v>
      </c>
      <c r="D6678" s="452" t="s">
        <v>3024</v>
      </c>
      <c r="E6678" s="57" t="s">
        <v>1517</v>
      </c>
      <c r="F6678" s="58"/>
      <c r="G6678" s="468" t="s">
        <v>3076</v>
      </c>
      <c r="H6678" s="50" t="s">
        <v>2334</v>
      </c>
      <c r="I6678" s="188" t="s">
        <v>2584</v>
      </c>
      <c r="J6678" s="13"/>
      <c r="K6678" s="13"/>
      <c r="L6678" s="13"/>
      <c r="M6678" s="13"/>
      <c r="N6678" s="13"/>
      <c r="O6678" s="13"/>
      <c r="P6678" s="13"/>
      <c r="Q6678" s="13"/>
      <c r="R6678" s="13"/>
      <c r="S6678" s="13"/>
      <c r="T6678" s="13"/>
      <c r="U6678" s="13">
        <v>0</v>
      </c>
      <c r="V6678" s="13">
        <v>0</v>
      </c>
      <c r="W6678" s="13"/>
      <c r="X6678" s="13"/>
      <c r="Y6678" s="13"/>
      <c r="Z6678" s="13"/>
      <c r="AA6678" s="13"/>
      <c r="AB6678" s="13"/>
      <c r="AC6678" s="13"/>
      <c r="AD6678" s="13"/>
      <c r="AE6678" s="13"/>
      <c r="AF6678" s="13"/>
      <c r="AG6678" s="13"/>
      <c r="AH6678" s="13">
        <v>0</v>
      </c>
      <c r="AI6678" s="13">
        <v>0</v>
      </c>
      <c r="AJ6678" s="13"/>
      <c r="AK6678" s="13"/>
      <c r="AL6678" s="13"/>
      <c r="AM6678" s="13"/>
      <c r="AN6678" s="13"/>
      <c r="AO6678" s="13"/>
      <c r="AP6678" s="13"/>
      <c r="AQ6678" s="13"/>
      <c r="AR6678" s="13"/>
      <c r="AS6678" s="13"/>
      <c r="AT6678" s="13"/>
      <c r="AU6678" s="13">
        <v>0</v>
      </c>
      <c r="AV6678" s="13">
        <v>0</v>
      </c>
      <c r="AW6678" s="13">
        <f t="shared" si="1852"/>
        <v>0</v>
      </c>
    </row>
    <row r="6679" spans="1:49">
      <c r="A6679" s="68" t="s">
        <v>2050</v>
      </c>
      <c r="B6679" s="69"/>
      <c r="C6679" s="45"/>
      <c r="D6679" s="452"/>
      <c r="E6679" s="531"/>
      <c r="F6679" s="50"/>
      <c r="G6679" s="50"/>
      <c r="H6679" s="50"/>
      <c r="I6679" s="49" t="s">
        <v>1157</v>
      </c>
      <c r="J6679" s="12">
        <f>SUM(J6680)</f>
        <v>21000</v>
      </c>
      <c r="K6679" s="12">
        <f t="shared" ref="K6679:AT6679" si="1858">SUM(K6680)</f>
        <v>1260</v>
      </c>
      <c r="L6679" s="12">
        <f t="shared" si="1858"/>
        <v>2800</v>
      </c>
      <c r="M6679" s="12">
        <f t="shared" si="1858"/>
        <v>489</v>
      </c>
      <c r="N6679" s="12">
        <f t="shared" si="1858"/>
        <v>0</v>
      </c>
      <c r="O6679" s="12">
        <f t="shared" si="1858"/>
        <v>3130</v>
      </c>
      <c r="P6679" s="12">
        <f t="shared" si="1858"/>
        <v>0</v>
      </c>
      <c r="Q6679" s="12">
        <f t="shared" si="1858"/>
        <v>0</v>
      </c>
      <c r="R6679" s="12">
        <f t="shared" si="1858"/>
        <v>1000</v>
      </c>
      <c r="S6679" s="12">
        <f t="shared" si="1858"/>
        <v>0</v>
      </c>
      <c r="T6679" s="12">
        <f t="shared" si="1858"/>
        <v>0</v>
      </c>
      <c r="U6679" s="12">
        <v>8679</v>
      </c>
      <c r="V6679" s="12">
        <v>12321</v>
      </c>
      <c r="W6679" s="12">
        <f>SUM(W6680)</f>
        <v>1000</v>
      </c>
      <c r="X6679" s="12">
        <f t="shared" si="1858"/>
        <v>0</v>
      </c>
      <c r="Y6679" s="12">
        <f t="shared" si="1858"/>
        <v>0</v>
      </c>
      <c r="Z6679" s="12">
        <f t="shared" si="1858"/>
        <v>0</v>
      </c>
      <c r="AA6679" s="12">
        <f t="shared" si="1858"/>
        <v>0</v>
      </c>
      <c r="AB6679" s="12">
        <f t="shared" si="1858"/>
        <v>0</v>
      </c>
      <c r="AC6679" s="12">
        <f t="shared" si="1858"/>
        <v>0</v>
      </c>
      <c r="AD6679" s="12">
        <f t="shared" si="1858"/>
        <v>0</v>
      </c>
      <c r="AE6679" s="12">
        <f t="shared" si="1858"/>
        <v>0</v>
      </c>
      <c r="AF6679" s="12">
        <f t="shared" si="1858"/>
        <v>0</v>
      </c>
      <c r="AG6679" s="12">
        <f t="shared" si="1858"/>
        <v>0</v>
      </c>
      <c r="AH6679" s="12">
        <v>0</v>
      </c>
      <c r="AI6679" s="12">
        <v>1000</v>
      </c>
      <c r="AJ6679" s="12">
        <f>SUM(AJ6680)</f>
        <v>600</v>
      </c>
      <c r="AK6679" s="12">
        <f t="shared" si="1858"/>
        <v>0</v>
      </c>
      <c r="AL6679" s="12">
        <f t="shared" si="1858"/>
        <v>0</v>
      </c>
      <c r="AM6679" s="12">
        <f t="shared" si="1858"/>
        <v>0</v>
      </c>
      <c r="AN6679" s="12">
        <f t="shared" si="1858"/>
        <v>600</v>
      </c>
      <c r="AO6679" s="12">
        <f t="shared" si="1858"/>
        <v>0</v>
      </c>
      <c r="AP6679" s="12">
        <f t="shared" si="1858"/>
        <v>0</v>
      </c>
      <c r="AQ6679" s="12">
        <f t="shared" si="1858"/>
        <v>0</v>
      </c>
      <c r="AR6679" s="12">
        <f t="shared" si="1858"/>
        <v>0</v>
      </c>
      <c r="AS6679" s="12">
        <f t="shared" si="1858"/>
        <v>0</v>
      </c>
      <c r="AT6679" s="12">
        <f t="shared" si="1858"/>
        <v>0</v>
      </c>
      <c r="AU6679" s="12">
        <v>600</v>
      </c>
      <c r="AV6679" s="12">
        <v>0</v>
      </c>
      <c r="AW6679" s="12">
        <f t="shared" si="1852"/>
        <v>9279</v>
      </c>
    </row>
    <row r="6680" spans="1:49">
      <c r="A6680" s="44" t="s">
        <v>797</v>
      </c>
      <c r="B6680" s="45" t="s">
        <v>1031</v>
      </c>
      <c r="C6680" s="45" t="s">
        <v>1552</v>
      </c>
      <c r="D6680" s="452" t="s">
        <v>3024</v>
      </c>
      <c r="E6680" s="213" t="s">
        <v>1402</v>
      </c>
      <c r="F6680" s="65"/>
      <c r="G6680" s="65"/>
      <c r="H6680" s="65"/>
      <c r="I6680" s="260" t="s">
        <v>1158</v>
      </c>
      <c r="J6680" s="9">
        <f>SUM(J6681:J6682)</f>
        <v>21000</v>
      </c>
      <c r="K6680" s="9">
        <f t="shared" ref="K6680:AT6680" si="1859">SUM(K6681:K6682)</f>
        <v>1260</v>
      </c>
      <c r="L6680" s="9">
        <f t="shared" si="1859"/>
        <v>2800</v>
      </c>
      <c r="M6680" s="9">
        <f t="shared" si="1859"/>
        <v>489</v>
      </c>
      <c r="N6680" s="9">
        <f t="shared" si="1859"/>
        <v>0</v>
      </c>
      <c r="O6680" s="9">
        <f t="shared" si="1859"/>
        <v>3130</v>
      </c>
      <c r="P6680" s="9">
        <f t="shared" si="1859"/>
        <v>0</v>
      </c>
      <c r="Q6680" s="9">
        <f t="shared" si="1859"/>
        <v>0</v>
      </c>
      <c r="R6680" s="9">
        <f t="shared" si="1859"/>
        <v>1000</v>
      </c>
      <c r="S6680" s="9">
        <f t="shared" si="1859"/>
        <v>0</v>
      </c>
      <c r="T6680" s="9">
        <f t="shared" si="1859"/>
        <v>0</v>
      </c>
      <c r="U6680" s="9">
        <v>8679</v>
      </c>
      <c r="V6680" s="9">
        <v>12321</v>
      </c>
      <c r="W6680" s="9">
        <f>SUM(W6681:W6682)</f>
        <v>1000</v>
      </c>
      <c r="X6680" s="9">
        <f t="shared" si="1859"/>
        <v>0</v>
      </c>
      <c r="Y6680" s="9">
        <f t="shared" si="1859"/>
        <v>0</v>
      </c>
      <c r="Z6680" s="9">
        <f t="shared" si="1859"/>
        <v>0</v>
      </c>
      <c r="AA6680" s="9">
        <f t="shared" si="1859"/>
        <v>0</v>
      </c>
      <c r="AB6680" s="9">
        <f t="shared" si="1859"/>
        <v>0</v>
      </c>
      <c r="AC6680" s="9">
        <f t="shared" si="1859"/>
        <v>0</v>
      </c>
      <c r="AD6680" s="9">
        <f t="shared" si="1859"/>
        <v>0</v>
      </c>
      <c r="AE6680" s="9">
        <f t="shared" si="1859"/>
        <v>0</v>
      </c>
      <c r="AF6680" s="9">
        <f t="shared" si="1859"/>
        <v>0</v>
      </c>
      <c r="AG6680" s="9">
        <f t="shared" si="1859"/>
        <v>0</v>
      </c>
      <c r="AH6680" s="9">
        <v>0</v>
      </c>
      <c r="AI6680" s="9">
        <v>1000</v>
      </c>
      <c r="AJ6680" s="9">
        <f>SUM(AJ6681:AJ6682)</f>
        <v>600</v>
      </c>
      <c r="AK6680" s="9">
        <f t="shared" si="1859"/>
        <v>0</v>
      </c>
      <c r="AL6680" s="9">
        <f t="shared" si="1859"/>
        <v>0</v>
      </c>
      <c r="AM6680" s="9">
        <f t="shared" si="1859"/>
        <v>0</v>
      </c>
      <c r="AN6680" s="9">
        <f t="shared" si="1859"/>
        <v>600</v>
      </c>
      <c r="AO6680" s="9">
        <f t="shared" si="1859"/>
        <v>0</v>
      </c>
      <c r="AP6680" s="9">
        <f t="shared" si="1859"/>
        <v>0</v>
      </c>
      <c r="AQ6680" s="9">
        <f t="shared" si="1859"/>
        <v>0</v>
      </c>
      <c r="AR6680" s="9">
        <f t="shared" si="1859"/>
        <v>0</v>
      </c>
      <c r="AS6680" s="9">
        <f t="shared" si="1859"/>
        <v>0</v>
      </c>
      <c r="AT6680" s="9">
        <f t="shared" si="1859"/>
        <v>0</v>
      </c>
      <c r="AU6680" s="9">
        <v>600</v>
      </c>
      <c r="AV6680" s="9">
        <v>0</v>
      </c>
      <c r="AW6680" s="9">
        <f t="shared" si="1852"/>
        <v>9279</v>
      </c>
    </row>
    <row r="6681" spans="1:49">
      <c r="A6681" s="44" t="s">
        <v>797</v>
      </c>
      <c r="B6681" s="45" t="s">
        <v>1031</v>
      </c>
      <c r="C6681" s="45" t="s">
        <v>1552</v>
      </c>
      <c r="D6681" s="452" t="s">
        <v>3024</v>
      </c>
      <c r="E6681" s="367" t="s">
        <v>1117</v>
      </c>
      <c r="F6681" s="65"/>
      <c r="G6681" s="468" t="s">
        <v>3076</v>
      </c>
      <c r="H6681" s="50" t="s">
        <v>2334</v>
      </c>
      <c r="I6681" s="56" t="s">
        <v>2690</v>
      </c>
      <c r="J6681" s="13">
        <v>2000</v>
      </c>
      <c r="K6681" s="13"/>
      <c r="L6681" s="13"/>
      <c r="M6681" s="13"/>
      <c r="N6681" s="13"/>
      <c r="O6681" s="13">
        <v>1000</v>
      </c>
      <c r="P6681" s="13"/>
      <c r="Q6681" s="13"/>
      <c r="R6681" s="13">
        <v>1000</v>
      </c>
      <c r="S6681" s="13"/>
      <c r="T6681" s="13"/>
      <c r="U6681" s="13">
        <v>2000</v>
      </c>
      <c r="V6681" s="13">
        <v>0</v>
      </c>
      <c r="W6681" s="13"/>
      <c r="X6681" s="13"/>
      <c r="Y6681" s="13"/>
      <c r="Z6681" s="13"/>
      <c r="AA6681" s="13"/>
      <c r="AB6681" s="13"/>
      <c r="AC6681" s="13"/>
      <c r="AD6681" s="13"/>
      <c r="AE6681" s="13"/>
      <c r="AF6681" s="13"/>
      <c r="AG6681" s="13"/>
      <c r="AH6681" s="13">
        <v>0</v>
      </c>
      <c r="AI6681" s="13">
        <v>0</v>
      </c>
      <c r="AJ6681" s="13"/>
      <c r="AK6681" s="13"/>
      <c r="AL6681" s="13"/>
      <c r="AM6681" s="13"/>
      <c r="AN6681" s="13"/>
      <c r="AO6681" s="13"/>
      <c r="AP6681" s="13"/>
      <c r="AQ6681" s="13"/>
      <c r="AR6681" s="13"/>
      <c r="AS6681" s="13"/>
      <c r="AT6681" s="13"/>
      <c r="AU6681" s="13">
        <v>0</v>
      </c>
      <c r="AV6681" s="13">
        <v>0</v>
      </c>
      <c r="AW6681" s="13">
        <f t="shared" si="1852"/>
        <v>2000</v>
      </c>
    </row>
    <row r="6682" spans="1:49">
      <c r="A6682" s="44" t="s">
        <v>797</v>
      </c>
      <c r="B6682" s="45" t="s">
        <v>1031</v>
      </c>
      <c r="C6682" s="45" t="s">
        <v>1552</v>
      </c>
      <c r="D6682" s="452" t="s">
        <v>3024</v>
      </c>
      <c r="E6682" s="367" t="s">
        <v>1409</v>
      </c>
      <c r="F6682" s="50"/>
      <c r="G6682" s="468" t="s">
        <v>3076</v>
      </c>
      <c r="H6682" s="50" t="s">
        <v>2334</v>
      </c>
      <c r="I6682" s="42" t="s">
        <v>2301</v>
      </c>
      <c r="J6682" s="15">
        <v>19000</v>
      </c>
      <c r="K6682" s="15">
        <v>1260</v>
      </c>
      <c r="L6682" s="15">
        <v>2800</v>
      </c>
      <c r="M6682" s="15">
        <v>489</v>
      </c>
      <c r="O6682" s="15">
        <v>2130</v>
      </c>
      <c r="U6682" s="15">
        <v>6679</v>
      </c>
      <c r="V6682" s="15">
        <v>12321</v>
      </c>
      <c r="W6682" s="15">
        <v>1000</v>
      </c>
      <c r="AH6682" s="15">
        <v>0</v>
      </c>
      <c r="AI6682" s="15">
        <v>1000</v>
      </c>
      <c r="AJ6682" s="15">
        <v>600</v>
      </c>
      <c r="AN6682" s="15">
        <v>600</v>
      </c>
      <c r="AU6682" s="15">
        <v>600</v>
      </c>
      <c r="AV6682" s="15">
        <v>0</v>
      </c>
      <c r="AW6682" s="15">
        <f t="shared" si="1852"/>
        <v>7279</v>
      </c>
    </row>
    <row r="6683" spans="1:49">
      <c r="A6683" s="44"/>
      <c r="B6683" s="45"/>
      <c r="C6683" s="45"/>
      <c r="D6683" s="45"/>
      <c r="E6683" s="531"/>
      <c r="F6683" s="50"/>
      <c r="G6683" s="50"/>
      <c r="H6683" s="50"/>
      <c r="I6683" s="42"/>
      <c r="U6683" s="15">
        <v>0</v>
      </c>
      <c r="V6683" s="15">
        <v>0</v>
      </c>
      <c r="AH6683" s="15">
        <v>0</v>
      </c>
      <c r="AI6683" s="15">
        <v>0</v>
      </c>
      <c r="AU6683" s="15">
        <v>0</v>
      </c>
      <c r="AV6683" s="15">
        <v>0</v>
      </c>
      <c r="AW6683" s="15">
        <f t="shared" si="1852"/>
        <v>0</v>
      </c>
    </row>
    <row r="6684" spans="1:49">
      <c r="A6684" s="48"/>
      <c r="B6684" s="42"/>
      <c r="C6684" s="42"/>
      <c r="D6684" s="42"/>
      <c r="E6684" s="531"/>
      <c r="F6684" s="50"/>
      <c r="G6684" s="50"/>
      <c r="H6684" s="50"/>
      <c r="I6684" s="49" t="s">
        <v>1631</v>
      </c>
      <c r="J6684" s="12">
        <f>SUM(J6654,J6679,J6676)</f>
        <v>89000</v>
      </c>
      <c r="K6684" s="12">
        <f t="shared" ref="K6684:AT6684" si="1860">SUM(K6654,K6679,K6676)</f>
        <v>8463</v>
      </c>
      <c r="L6684" s="12">
        <f t="shared" si="1860"/>
        <v>18810</v>
      </c>
      <c r="M6684" s="12">
        <f t="shared" si="1860"/>
        <v>4036</v>
      </c>
      <c r="N6684" s="12">
        <f t="shared" si="1860"/>
        <v>3446</v>
      </c>
      <c r="O6684" s="12">
        <f t="shared" si="1860"/>
        <v>9569</v>
      </c>
      <c r="P6684" s="12">
        <f t="shared" si="1860"/>
        <v>1433</v>
      </c>
      <c r="Q6684" s="12">
        <f t="shared" si="1860"/>
        <v>2285</v>
      </c>
      <c r="R6684" s="12">
        <f t="shared" si="1860"/>
        <v>3546</v>
      </c>
      <c r="S6684" s="12">
        <f t="shared" si="1860"/>
        <v>2589</v>
      </c>
      <c r="T6684" s="12">
        <f t="shared" si="1860"/>
        <v>1760</v>
      </c>
      <c r="U6684" s="12">
        <v>55937</v>
      </c>
      <c r="V6684" s="12">
        <v>33063</v>
      </c>
      <c r="W6684" s="12">
        <f>SUM(W6654,W6679,W6676)</f>
        <v>1000</v>
      </c>
      <c r="X6684" s="12">
        <f t="shared" si="1860"/>
        <v>0</v>
      </c>
      <c r="Y6684" s="12">
        <f t="shared" si="1860"/>
        <v>0</v>
      </c>
      <c r="Z6684" s="12">
        <f t="shared" si="1860"/>
        <v>0</v>
      </c>
      <c r="AA6684" s="12">
        <f t="shared" si="1860"/>
        <v>0</v>
      </c>
      <c r="AB6684" s="12">
        <f t="shared" si="1860"/>
        <v>0</v>
      </c>
      <c r="AC6684" s="12">
        <f t="shared" si="1860"/>
        <v>0</v>
      </c>
      <c r="AD6684" s="12">
        <f t="shared" si="1860"/>
        <v>0</v>
      </c>
      <c r="AE6684" s="12">
        <f t="shared" si="1860"/>
        <v>0</v>
      </c>
      <c r="AF6684" s="12">
        <f t="shared" si="1860"/>
        <v>0</v>
      </c>
      <c r="AG6684" s="12">
        <f t="shared" si="1860"/>
        <v>0</v>
      </c>
      <c r="AH6684" s="12">
        <v>0</v>
      </c>
      <c r="AI6684" s="12">
        <v>1000</v>
      </c>
      <c r="AJ6684" s="12">
        <f>SUM(AJ6654,AJ6679,AJ6676)</f>
        <v>2280</v>
      </c>
      <c r="AK6684" s="12">
        <f t="shared" si="1860"/>
        <v>0</v>
      </c>
      <c r="AL6684" s="12">
        <f t="shared" si="1860"/>
        <v>0</v>
      </c>
      <c r="AM6684" s="12">
        <f t="shared" si="1860"/>
        <v>0</v>
      </c>
      <c r="AN6684" s="12">
        <f t="shared" si="1860"/>
        <v>1000</v>
      </c>
      <c r="AO6684" s="12">
        <f t="shared" si="1860"/>
        <v>0</v>
      </c>
      <c r="AP6684" s="12">
        <f t="shared" si="1860"/>
        <v>0</v>
      </c>
      <c r="AQ6684" s="12">
        <f t="shared" si="1860"/>
        <v>0</v>
      </c>
      <c r="AR6684" s="12">
        <f t="shared" si="1860"/>
        <v>0</v>
      </c>
      <c r="AS6684" s="12">
        <f t="shared" si="1860"/>
        <v>0</v>
      </c>
      <c r="AT6684" s="12">
        <f t="shared" si="1860"/>
        <v>0</v>
      </c>
      <c r="AU6684" s="12">
        <v>1000</v>
      </c>
      <c r="AV6684" s="12">
        <v>1280</v>
      </c>
      <c r="AW6684" s="12">
        <f t="shared" si="1852"/>
        <v>56937</v>
      </c>
    </row>
    <row r="6685" spans="1:49">
      <c r="A6685" s="48"/>
      <c r="B6685" s="42"/>
      <c r="C6685" s="42"/>
      <c r="D6685" s="42"/>
      <c r="E6685" s="531"/>
      <c r="F6685" s="50"/>
      <c r="G6685" s="50"/>
      <c r="H6685" s="50"/>
      <c r="I6685" s="53"/>
    </row>
    <row r="6686" spans="1:49">
      <c r="A6686" s="48"/>
      <c r="B6686" s="42"/>
      <c r="C6686" s="42"/>
      <c r="D6686" s="42"/>
      <c r="E6686" s="531"/>
      <c r="F6686" s="50"/>
      <c r="G6686" s="50"/>
      <c r="H6686" s="50"/>
      <c r="I6686" s="146" t="s">
        <v>970</v>
      </c>
      <c r="J6686" s="29"/>
      <c r="K6686" s="29"/>
      <c r="L6686" s="29"/>
      <c r="M6686" s="29"/>
      <c r="N6686" s="29"/>
      <c r="O6686" s="29"/>
      <c r="P6686" s="29"/>
      <c r="Q6686" s="29"/>
      <c r="R6686" s="29"/>
      <c r="S6686" s="29"/>
      <c r="T6686" s="29"/>
      <c r="U6686" s="29"/>
      <c r="V6686" s="29"/>
      <c r="W6686" s="29"/>
      <c r="X6686" s="29"/>
      <c r="Y6686" s="29"/>
      <c r="Z6686" s="29"/>
      <c r="AA6686" s="29"/>
      <c r="AB6686" s="29"/>
      <c r="AC6686" s="29"/>
      <c r="AD6686" s="29"/>
      <c r="AE6686" s="29"/>
      <c r="AF6686" s="29"/>
      <c r="AG6686" s="29"/>
      <c r="AH6686" s="29"/>
      <c r="AI6686" s="29"/>
      <c r="AJ6686" s="29"/>
      <c r="AK6686" s="29"/>
      <c r="AL6686" s="29"/>
      <c r="AM6686" s="29"/>
      <c r="AN6686" s="29"/>
      <c r="AO6686" s="29"/>
      <c r="AP6686" s="29"/>
      <c r="AQ6686" s="29"/>
      <c r="AR6686" s="29"/>
      <c r="AS6686" s="29"/>
      <c r="AT6686" s="29"/>
      <c r="AU6686" s="29"/>
      <c r="AV6686" s="29"/>
      <c r="AW6686" s="29"/>
    </row>
    <row r="6687" spans="1:49" ht="13.5" thickBot="1">
      <c r="A6687" s="48"/>
      <c r="B6687" s="42"/>
      <c r="C6687" s="42"/>
      <c r="D6687" s="42"/>
      <c r="E6687" s="531"/>
      <c r="F6687" s="50"/>
      <c r="G6687" s="50"/>
      <c r="H6687" s="50"/>
      <c r="I6687" s="146"/>
      <c r="J6687" s="29"/>
      <c r="K6687" s="29"/>
      <c r="L6687" s="29"/>
      <c r="M6687" s="29"/>
      <c r="N6687" s="29"/>
      <c r="O6687" s="29"/>
      <c r="P6687" s="29"/>
      <c r="Q6687" s="29"/>
      <c r="R6687" s="29"/>
      <c r="S6687" s="29"/>
      <c r="T6687" s="29"/>
      <c r="U6687" s="29"/>
      <c r="V6687" s="29"/>
      <c r="W6687" s="29"/>
      <c r="X6687" s="29"/>
      <c r="Y6687" s="29"/>
      <c r="Z6687" s="29"/>
      <c r="AA6687" s="29"/>
      <c r="AB6687" s="29"/>
      <c r="AC6687" s="29"/>
      <c r="AD6687" s="29"/>
      <c r="AE6687" s="29"/>
      <c r="AF6687" s="29"/>
      <c r="AG6687" s="29"/>
      <c r="AH6687" s="29"/>
      <c r="AI6687" s="29"/>
      <c r="AJ6687" s="29"/>
      <c r="AK6687" s="29"/>
      <c r="AL6687" s="29"/>
      <c r="AM6687" s="29"/>
      <c r="AN6687" s="29"/>
      <c r="AO6687" s="29"/>
      <c r="AP6687" s="29"/>
      <c r="AQ6687" s="29"/>
      <c r="AR6687" s="29"/>
      <c r="AS6687" s="29"/>
      <c r="AT6687" s="29"/>
      <c r="AU6687" s="29"/>
      <c r="AV6687" s="29"/>
      <c r="AW6687" s="29"/>
    </row>
    <row r="6688" spans="1:49" ht="35.25" customHeight="1" thickTop="1" thickBot="1">
      <c r="A6688" s="48"/>
      <c r="B6688" s="42"/>
      <c r="C6688" s="42"/>
      <c r="D6688" s="42"/>
      <c r="E6688" s="531"/>
      <c r="F6688" s="50"/>
      <c r="G6688" s="50"/>
      <c r="H6688" s="50"/>
      <c r="I6688" s="5" t="s">
        <v>2331</v>
      </c>
      <c r="J6688" s="364" t="s">
        <v>2891</v>
      </c>
      <c r="K6688" s="364" t="s">
        <v>2879</v>
      </c>
      <c r="L6688" s="364" t="s">
        <v>2880</v>
      </c>
      <c r="M6688" s="364" t="s">
        <v>2881</v>
      </c>
      <c r="N6688" s="364" t="s">
        <v>2882</v>
      </c>
      <c r="O6688" s="364" t="s">
        <v>2883</v>
      </c>
      <c r="P6688" s="364" t="s">
        <v>2884</v>
      </c>
      <c r="Q6688" s="364" t="s">
        <v>2885</v>
      </c>
      <c r="R6688" s="364" t="s">
        <v>2886</v>
      </c>
      <c r="S6688" s="364" t="s">
        <v>2887</v>
      </c>
      <c r="T6688" s="364" t="s">
        <v>2888</v>
      </c>
      <c r="U6688" s="364" t="s">
        <v>2889</v>
      </c>
      <c r="V6688" s="364" t="s">
        <v>2890</v>
      </c>
      <c r="W6688" s="365" t="s">
        <v>2893</v>
      </c>
      <c r="X6688" s="365" t="s">
        <v>2879</v>
      </c>
      <c r="Y6688" s="365" t="s">
        <v>2880</v>
      </c>
      <c r="Z6688" s="365" t="s">
        <v>2881</v>
      </c>
      <c r="AA6688" s="365" t="s">
        <v>2882</v>
      </c>
      <c r="AB6688" s="365" t="s">
        <v>2883</v>
      </c>
      <c r="AC6688" s="365" t="s">
        <v>2884</v>
      </c>
      <c r="AD6688" s="365" t="s">
        <v>2885</v>
      </c>
      <c r="AE6688" s="365" t="s">
        <v>2886</v>
      </c>
      <c r="AF6688" s="365" t="s">
        <v>2887</v>
      </c>
      <c r="AG6688" s="365" t="s">
        <v>2888</v>
      </c>
      <c r="AH6688" s="365" t="s">
        <v>2889</v>
      </c>
      <c r="AI6688" s="365" t="s">
        <v>2890</v>
      </c>
      <c r="AJ6688" s="366" t="s">
        <v>2892</v>
      </c>
      <c r="AK6688" s="366" t="s">
        <v>2879</v>
      </c>
      <c r="AL6688" s="366" t="s">
        <v>2880</v>
      </c>
      <c r="AM6688" s="366" t="s">
        <v>2881</v>
      </c>
      <c r="AN6688" s="366" t="s">
        <v>2882</v>
      </c>
      <c r="AO6688" s="366" t="s">
        <v>2883</v>
      </c>
      <c r="AP6688" s="366" t="s">
        <v>2884</v>
      </c>
      <c r="AQ6688" s="366" t="s">
        <v>2885</v>
      </c>
      <c r="AR6688" s="366" t="s">
        <v>2886</v>
      </c>
      <c r="AS6688" s="366" t="s">
        <v>2887</v>
      </c>
      <c r="AT6688" s="366" t="s">
        <v>2888</v>
      </c>
      <c r="AU6688" s="366" t="s">
        <v>2889</v>
      </c>
      <c r="AV6688" s="366" t="s">
        <v>2890</v>
      </c>
      <c r="AW6688" s="368" t="s">
        <v>2895</v>
      </c>
    </row>
    <row r="6689" spans="1:49">
      <c r="A6689" s="48"/>
      <c r="B6689" s="42"/>
      <c r="C6689" s="42"/>
      <c r="D6689" s="42"/>
      <c r="E6689" s="531"/>
      <c r="F6689" s="50"/>
      <c r="G6689" s="50"/>
      <c r="H6689" s="50"/>
      <c r="I6689" s="34"/>
      <c r="J6689" s="202" t="s">
        <v>1224</v>
      </c>
      <c r="K6689" s="202">
        <v>1</v>
      </c>
      <c r="L6689" s="202">
        <v>2</v>
      </c>
      <c r="M6689" s="202">
        <v>3</v>
      </c>
      <c r="N6689" s="202">
        <v>4</v>
      </c>
      <c r="O6689" s="202">
        <v>5</v>
      </c>
      <c r="P6689" s="202">
        <v>6</v>
      </c>
      <c r="Q6689" s="202">
        <v>7</v>
      </c>
      <c r="R6689" s="202">
        <v>8</v>
      </c>
      <c r="S6689" s="202">
        <v>9</v>
      </c>
      <c r="T6689" s="202">
        <v>10</v>
      </c>
      <c r="U6689" s="202">
        <v>13</v>
      </c>
      <c r="V6689" s="202">
        <v>14</v>
      </c>
      <c r="W6689" s="202" t="s">
        <v>1224</v>
      </c>
      <c r="X6689" s="202">
        <v>1</v>
      </c>
      <c r="Y6689" s="202">
        <v>2</v>
      </c>
      <c r="Z6689" s="202">
        <v>3</v>
      </c>
      <c r="AA6689" s="202">
        <v>4</v>
      </c>
      <c r="AB6689" s="202">
        <v>5</v>
      </c>
      <c r="AC6689" s="202">
        <v>6</v>
      </c>
      <c r="AD6689" s="202">
        <v>7</v>
      </c>
      <c r="AE6689" s="202">
        <v>8</v>
      </c>
      <c r="AF6689" s="202">
        <v>9</v>
      </c>
      <c r="AG6689" s="202">
        <v>10</v>
      </c>
      <c r="AH6689" s="202">
        <v>13</v>
      </c>
      <c r="AI6689" s="202">
        <v>14</v>
      </c>
      <c r="AJ6689" s="202" t="s">
        <v>1224</v>
      </c>
      <c r="AK6689" s="202">
        <v>1</v>
      </c>
      <c r="AL6689" s="202">
        <v>2</v>
      </c>
      <c r="AM6689" s="202">
        <v>3</v>
      </c>
      <c r="AN6689" s="202">
        <v>4</v>
      </c>
      <c r="AO6689" s="202">
        <v>5</v>
      </c>
      <c r="AP6689" s="202">
        <v>6</v>
      </c>
      <c r="AQ6689" s="202">
        <v>7</v>
      </c>
      <c r="AR6689" s="202">
        <v>8</v>
      </c>
      <c r="AS6689" s="202">
        <v>9</v>
      </c>
      <c r="AT6689" s="202">
        <v>10</v>
      </c>
      <c r="AU6689" s="202">
        <v>13</v>
      </c>
      <c r="AV6689" s="202">
        <v>14</v>
      </c>
      <c r="AW6689" s="202">
        <v>15</v>
      </c>
    </row>
    <row r="6690" spans="1:49">
      <c r="A6690" s="48"/>
      <c r="B6690" s="42"/>
      <c r="C6690" s="42"/>
      <c r="D6690" s="42"/>
      <c r="E6690" s="531"/>
      <c r="F6690" s="50"/>
      <c r="G6690" s="50"/>
      <c r="H6690" s="50"/>
      <c r="I6690" s="276" t="s">
        <v>2379</v>
      </c>
      <c r="J6690" s="277">
        <f>SUM(J6684)</f>
        <v>89000</v>
      </c>
      <c r="K6690" s="277">
        <f t="shared" ref="K6690:AT6690" si="1861">SUM(K6684)</f>
        <v>8463</v>
      </c>
      <c r="L6690" s="277">
        <f t="shared" si="1861"/>
        <v>18810</v>
      </c>
      <c r="M6690" s="277">
        <f t="shared" si="1861"/>
        <v>4036</v>
      </c>
      <c r="N6690" s="277">
        <f t="shared" si="1861"/>
        <v>3446</v>
      </c>
      <c r="O6690" s="277">
        <f t="shared" si="1861"/>
        <v>9569</v>
      </c>
      <c r="P6690" s="277">
        <f t="shared" si="1861"/>
        <v>1433</v>
      </c>
      <c r="Q6690" s="277">
        <f t="shared" si="1861"/>
        <v>2285</v>
      </c>
      <c r="R6690" s="277">
        <f t="shared" si="1861"/>
        <v>3546</v>
      </c>
      <c r="S6690" s="277">
        <f t="shared" si="1861"/>
        <v>2589</v>
      </c>
      <c r="T6690" s="277">
        <f t="shared" si="1861"/>
        <v>1760</v>
      </c>
      <c r="U6690" s="277">
        <v>55937</v>
      </c>
      <c r="V6690" s="277">
        <v>33063</v>
      </c>
      <c r="W6690" s="277">
        <f>SUM(W6684)</f>
        <v>1000</v>
      </c>
      <c r="X6690" s="277">
        <f t="shared" si="1861"/>
        <v>0</v>
      </c>
      <c r="Y6690" s="277">
        <f t="shared" si="1861"/>
        <v>0</v>
      </c>
      <c r="Z6690" s="277">
        <f t="shared" si="1861"/>
        <v>0</v>
      </c>
      <c r="AA6690" s="277">
        <f t="shared" si="1861"/>
        <v>0</v>
      </c>
      <c r="AB6690" s="277">
        <f t="shared" si="1861"/>
        <v>0</v>
      </c>
      <c r="AC6690" s="277">
        <f t="shared" si="1861"/>
        <v>0</v>
      </c>
      <c r="AD6690" s="277">
        <f t="shared" si="1861"/>
        <v>0</v>
      </c>
      <c r="AE6690" s="277">
        <f t="shared" si="1861"/>
        <v>0</v>
      </c>
      <c r="AF6690" s="277">
        <f t="shared" si="1861"/>
        <v>0</v>
      </c>
      <c r="AG6690" s="277">
        <f t="shared" si="1861"/>
        <v>0</v>
      </c>
      <c r="AH6690" s="277">
        <v>0</v>
      </c>
      <c r="AI6690" s="277">
        <v>1000</v>
      </c>
      <c r="AJ6690" s="277">
        <f>SUM(AJ6684)</f>
        <v>2280</v>
      </c>
      <c r="AK6690" s="277">
        <f t="shared" si="1861"/>
        <v>0</v>
      </c>
      <c r="AL6690" s="277">
        <f t="shared" si="1861"/>
        <v>0</v>
      </c>
      <c r="AM6690" s="277">
        <f t="shared" si="1861"/>
        <v>0</v>
      </c>
      <c r="AN6690" s="277">
        <f t="shared" si="1861"/>
        <v>1000</v>
      </c>
      <c r="AO6690" s="277">
        <f t="shared" si="1861"/>
        <v>0</v>
      </c>
      <c r="AP6690" s="277">
        <f t="shared" si="1861"/>
        <v>0</v>
      </c>
      <c r="AQ6690" s="277">
        <f t="shared" si="1861"/>
        <v>0</v>
      </c>
      <c r="AR6690" s="277">
        <f t="shared" si="1861"/>
        <v>0</v>
      </c>
      <c r="AS6690" s="277">
        <f t="shared" si="1861"/>
        <v>0</v>
      </c>
      <c r="AT6690" s="277">
        <f t="shared" si="1861"/>
        <v>0</v>
      </c>
      <c r="AU6690" s="277">
        <v>1000</v>
      </c>
      <c r="AV6690" s="277">
        <v>1280</v>
      </c>
      <c r="AW6690" s="277">
        <f>U6690+AH6690+AU6690</f>
        <v>56937</v>
      </c>
    </row>
    <row r="6691" spans="1:49">
      <c r="A6691" s="48"/>
      <c r="B6691" s="42"/>
      <c r="C6691" s="42"/>
      <c r="D6691" s="42"/>
      <c r="E6691" s="531"/>
      <c r="F6691" s="50"/>
      <c r="G6691" s="50"/>
      <c r="H6691" s="50"/>
      <c r="I6691" s="276"/>
      <c r="J6691" s="277"/>
      <c r="K6691" s="277"/>
      <c r="L6691" s="277"/>
      <c r="M6691" s="277"/>
      <c r="N6691" s="277"/>
      <c r="O6691" s="277"/>
      <c r="P6691" s="277"/>
      <c r="Q6691" s="277"/>
      <c r="R6691" s="277"/>
      <c r="S6691" s="277"/>
      <c r="T6691" s="277"/>
      <c r="U6691" s="277">
        <v>0</v>
      </c>
      <c r="V6691" s="277">
        <v>0</v>
      </c>
      <c r="W6691" s="277"/>
      <c r="X6691" s="277"/>
      <c r="Y6691" s="277"/>
      <c r="Z6691" s="277"/>
      <c r="AA6691" s="277"/>
      <c r="AB6691" s="277"/>
      <c r="AC6691" s="277"/>
      <c r="AD6691" s="277"/>
      <c r="AE6691" s="277"/>
      <c r="AF6691" s="277"/>
      <c r="AG6691" s="277"/>
      <c r="AH6691" s="277">
        <v>0</v>
      </c>
      <c r="AI6691" s="277">
        <v>0</v>
      </c>
      <c r="AJ6691" s="277"/>
      <c r="AK6691" s="277"/>
      <c r="AL6691" s="277"/>
      <c r="AM6691" s="277"/>
      <c r="AN6691" s="277"/>
      <c r="AO6691" s="277"/>
      <c r="AP6691" s="277"/>
      <c r="AQ6691" s="277"/>
      <c r="AR6691" s="277"/>
      <c r="AS6691" s="277"/>
      <c r="AT6691" s="277"/>
      <c r="AU6691" s="277">
        <v>0</v>
      </c>
      <c r="AV6691" s="277">
        <v>0</v>
      </c>
      <c r="AW6691" s="277">
        <f>U6691+AH6691+AU6691</f>
        <v>0</v>
      </c>
    </row>
    <row r="6692" spans="1:49">
      <c r="A6692" s="48"/>
      <c r="B6692" s="42"/>
      <c r="C6692" s="42"/>
      <c r="D6692" s="42"/>
      <c r="E6692" s="531"/>
      <c r="F6692" s="50"/>
      <c r="G6692" s="50"/>
      <c r="H6692" s="50"/>
      <c r="I6692" s="276"/>
      <c r="J6692" s="277"/>
      <c r="K6692" s="277"/>
      <c r="L6692" s="277"/>
      <c r="M6692" s="277"/>
      <c r="N6692" s="277"/>
      <c r="O6692" s="277"/>
      <c r="P6692" s="277"/>
      <c r="Q6692" s="277"/>
      <c r="R6692" s="277"/>
      <c r="S6692" s="277"/>
      <c r="T6692" s="277"/>
      <c r="U6692" s="277">
        <v>0</v>
      </c>
      <c r="V6692" s="277">
        <v>0</v>
      </c>
      <c r="W6692" s="277"/>
      <c r="X6692" s="277"/>
      <c r="Y6692" s="277"/>
      <c r="Z6692" s="277"/>
      <c r="AA6692" s="277"/>
      <c r="AB6692" s="277"/>
      <c r="AC6692" s="277"/>
      <c r="AD6692" s="277"/>
      <c r="AE6692" s="277"/>
      <c r="AF6692" s="277"/>
      <c r="AG6692" s="277"/>
      <c r="AH6692" s="277">
        <v>0</v>
      </c>
      <c r="AI6692" s="277">
        <v>0</v>
      </c>
      <c r="AJ6692" s="277"/>
      <c r="AK6692" s="277"/>
      <c r="AL6692" s="277"/>
      <c r="AM6692" s="277"/>
      <c r="AN6692" s="277"/>
      <c r="AO6692" s="277"/>
      <c r="AP6692" s="277"/>
      <c r="AQ6692" s="277"/>
      <c r="AR6692" s="277"/>
      <c r="AS6692" s="277"/>
      <c r="AT6692" s="277"/>
      <c r="AU6692" s="277">
        <v>0</v>
      </c>
      <c r="AV6692" s="277">
        <v>0</v>
      </c>
      <c r="AW6692" s="277">
        <f>U6692+AH6692+AU6692</f>
        <v>0</v>
      </c>
    </row>
    <row r="6693" spans="1:49">
      <c r="A6693" s="48"/>
      <c r="B6693" s="42"/>
      <c r="C6693" s="42"/>
      <c r="D6693" s="42"/>
      <c r="E6693" s="531"/>
      <c r="F6693" s="50"/>
      <c r="G6693" s="50"/>
      <c r="H6693" s="50"/>
      <c r="I6693" s="276"/>
      <c r="J6693" s="277"/>
      <c r="K6693" s="277"/>
      <c r="L6693" s="277"/>
      <c r="M6693" s="277"/>
      <c r="N6693" s="277"/>
      <c r="O6693" s="277"/>
      <c r="P6693" s="277"/>
      <c r="Q6693" s="277"/>
      <c r="R6693" s="277"/>
      <c r="S6693" s="277"/>
      <c r="T6693" s="277"/>
      <c r="U6693" s="277">
        <v>0</v>
      </c>
      <c r="V6693" s="277">
        <v>0</v>
      </c>
      <c r="W6693" s="277"/>
      <c r="X6693" s="277"/>
      <c r="Y6693" s="277"/>
      <c r="Z6693" s="277"/>
      <c r="AA6693" s="277"/>
      <c r="AB6693" s="277"/>
      <c r="AC6693" s="277"/>
      <c r="AD6693" s="277"/>
      <c r="AE6693" s="277"/>
      <c r="AF6693" s="277"/>
      <c r="AG6693" s="277"/>
      <c r="AH6693" s="277">
        <v>0</v>
      </c>
      <c r="AI6693" s="277">
        <v>0</v>
      </c>
      <c r="AJ6693" s="277"/>
      <c r="AK6693" s="277"/>
      <c r="AL6693" s="277"/>
      <c r="AM6693" s="277"/>
      <c r="AN6693" s="277"/>
      <c r="AO6693" s="277"/>
      <c r="AP6693" s="277"/>
      <c r="AQ6693" s="277"/>
      <c r="AR6693" s="277"/>
      <c r="AS6693" s="277"/>
      <c r="AT6693" s="277"/>
      <c r="AU6693" s="277">
        <v>0</v>
      </c>
      <c r="AV6693" s="277">
        <v>0</v>
      </c>
      <c r="AW6693" s="277">
        <f>U6693+AH6693+AU6693</f>
        <v>0</v>
      </c>
    </row>
    <row r="6694" spans="1:49">
      <c r="A6694" s="48"/>
      <c r="B6694" s="42"/>
      <c r="C6694" s="42"/>
      <c r="D6694" s="42"/>
      <c r="E6694" s="531"/>
      <c r="F6694" s="50"/>
      <c r="G6694" s="50"/>
      <c r="H6694" s="50"/>
      <c r="I6694" s="276" t="s">
        <v>1631</v>
      </c>
      <c r="J6694" s="277">
        <f>SUM(J6690:J6693)</f>
        <v>89000</v>
      </c>
      <c r="K6694" s="277">
        <f t="shared" ref="K6694:AT6694" si="1862">SUM(K6690:K6693)</f>
        <v>8463</v>
      </c>
      <c r="L6694" s="277">
        <f t="shared" si="1862"/>
        <v>18810</v>
      </c>
      <c r="M6694" s="277">
        <f t="shared" si="1862"/>
        <v>4036</v>
      </c>
      <c r="N6694" s="277">
        <f t="shared" si="1862"/>
        <v>3446</v>
      </c>
      <c r="O6694" s="277">
        <f t="shared" si="1862"/>
        <v>9569</v>
      </c>
      <c r="P6694" s="277">
        <f t="shared" si="1862"/>
        <v>1433</v>
      </c>
      <c r="Q6694" s="277">
        <f t="shared" si="1862"/>
        <v>2285</v>
      </c>
      <c r="R6694" s="277">
        <f t="shared" si="1862"/>
        <v>3546</v>
      </c>
      <c r="S6694" s="277">
        <f t="shared" si="1862"/>
        <v>2589</v>
      </c>
      <c r="T6694" s="277">
        <f t="shared" si="1862"/>
        <v>1760</v>
      </c>
      <c r="U6694" s="277">
        <v>55937</v>
      </c>
      <c r="V6694" s="277">
        <v>33063</v>
      </c>
      <c r="W6694" s="277">
        <f>SUM(W6690:W6693)</f>
        <v>1000</v>
      </c>
      <c r="X6694" s="277">
        <f t="shared" si="1862"/>
        <v>0</v>
      </c>
      <c r="Y6694" s="277">
        <f t="shared" si="1862"/>
        <v>0</v>
      </c>
      <c r="Z6694" s="277">
        <f t="shared" si="1862"/>
        <v>0</v>
      </c>
      <c r="AA6694" s="277">
        <f t="shared" si="1862"/>
        <v>0</v>
      </c>
      <c r="AB6694" s="277">
        <f t="shared" si="1862"/>
        <v>0</v>
      </c>
      <c r="AC6694" s="277">
        <f t="shared" si="1862"/>
        <v>0</v>
      </c>
      <c r="AD6694" s="277">
        <f t="shared" si="1862"/>
        <v>0</v>
      </c>
      <c r="AE6694" s="277">
        <f t="shared" si="1862"/>
        <v>0</v>
      </c>
      <c r="AF6694" s="277">
        <f t="shared" si="1862"/>
        <v>0</v>
      </c>
      <c r="AG6694" s="277">
        <f t="shared" si="1862"/>
        <v>0</v>
      </c>
      <c r="AH6694" s="277">
        <v>0</v>
      </c>
      <c r="AI6694" s="277">
        <v>1000</v>
      </c>
      <c r="AJ6694" s="277">
        <f>SUM(AJ6690:AJ6693)</f>
        <v>2280</v>
      </c>
      <c r="AK6694" s="277">
        <f t="shared" si="1862"/>
        <v>0</v>
      </c>
      <c r="AL6694" s="277">
        <f t="shared" si="1862"/>
        <v>0</v>
      </c>
      <c r="AM6694" s="277">
        <f t="shared" si="1862"/>
        <v>0</v>
      </c>
      <c r="AN6694" s="277">
        <f t="shared" si="1862"/>
        <v>1000</v>
      </c>
      <c r="AO6694" s="277">
        <f t="shared" si="1862"/>
        <v>0</v>
      </c>
      <c r="AP6694" s="277">
        <f t="shared" si="1862"/>
        <v>0</v>
      </c>
      <c r="AQ6694" s="277">
        <f t="shared" si="1862"/>
        <v>0</v>
      </c>
      <c r="AR6694" s="277">
        <f t="shared" si="1862"/>
        <v>0</v>
      </c>
      <c r="AS6694" s="277">
        <f t="shared" si="1862"/>
        <v>0</v>
      </c>
      <c r="AT6694" s="277">
        <f t="shared" si="1862"/>
        <v>0</v>
      </c>
      <c r="AU6694" s="277">
        <v>1000</v>
      </c>
      <c r="AV6694" s="277">
        <v>1280</v>
      </c>
      <c r="AW6694" s="277">
        <f>U6694+AH6694+AU6694</f>
        <v>56937</v>
      </c>
    </row>
    <row r="6695" spans="1:49">
      <c r="A6695" s="48"/>
      <c r="B6695" s="42"/>
      <c r="C6695" s="42"/>
      <c r="D6695" s="42"/>
      <c r="E6695" s="531"/>
      <c r="F6695" s="50"/>
      <c r="G6695" s="50"/>
      <c r="H6695" s="50"/>
      <c r="I6695" s="146"/>
      <c r="J6695" s="29"/>
      <c r="K6695" s="29"/>
      <c r="L6695" s="29"/>
      <c r="M6695" s="29"/>
      <c r="N6695" s="29"/>
      <c r="O6695" s="29"/>
      <c r="P6695" s="29"/>
      <c r="Q6695" s="29"/>
      <c r="R6695" s="29"/>
      <c r="S6695" s="29"/>
      <c r="T6695" s="29"/>
      <c r="U6695" s="29"/>
      <c r="V6695" s="29"/>
      <c r="W6695" s="29"/>
      <c r="X6695" s="29"/>
      <c r="Y6695" s="29"/>
      <c r="Z6695" s="29"/>
      <c r="AA6695" s="29"/>
      <c r="AB6695" s="29"/>
      <c r="AC6695" s="29"/>
      <c r="AD6695" s="29"/>
      <c r="AE6695" s="29"/>
      <c r="AF6695" s="29"/>
      <c r="AG6695" s="29"/>
      <c r="AH6695" s="29"/>
      <c r="AI6695" s="29"/>
      <c r="AJ6695" s="29"/>
      <c r="AK6695" s="29"/>
      <c r="AL6695" s="29"/>
      <c r="AM6695" s="29"/>
      <c r="AN6695" s="29"/>
      <c r="AO6695" s="29"/>
      <c r="AP6695" s="29"/>
      <c r="AQ6695" s="29"/>
      <c r="AR6695" s="29"/>
      <c r="AS6695" s="29"/>
      <c r="AT6695" s="29"/>
      <c r="AU6695" s="29"/>
      <c r="AV6695" s="29"/>
      <c r="AW6695" s="29"/>
    </row>
    <row r="6696" spans="1:49">
      <c r="A6696" s="48"/>
      <c r="B6696" s="42"/>
      <c r="C6696" s="42"/>
      <c r="D6696" s="42"/>
      <c r="E6696" s="531"/>
      <c r="F6696" s="50"/>
      <c r="G6696" s="50"/>
      <c r="H6696" s="50"/>
      <c r="I6696" s="113"/>
    </row>
    <row r="6697" spans="1:49" ht="16.5" thickBot="1">
      <c r="A6697" s="78" t="s">
        <v>2146</v>
      </c>
      <c r="B6697" s="78"/>
      <c r="C6697" s="78"/>
      <c r="D6697" s="463"/>
      <c r="E6697" s="539"/>
      <c r="F6697" s="129"/>
      <c r="G6697" s="129"/>
      <c r="H6697" s="129"/>
      <c r="I6697" s="103"/>
    </row>
    <row r="6698" spans="1:49" s="151" customFormat="1" ht="36" customHeight="1" thickTop="1" thickBot="1">
      <c r="A6698" s="147" t="s">
        <v>2079</v>
      </c>
      <c r="B6698" s="5" t="s">
        <v>2080</v>
      </c>
      <c r="C6698" s="5" t="s">
        <v>1335</v>
      </c>
      <c r="D6698" s="450"/>
      <c r="E6698" s="148" t="s">
        <v>1570</v>
      </c>
      <c r="F6698" s="149" t="s">
        <v>1438</v>
      </c>
      <c r="G6698" s="149"/>
      <c r="H6698" s="149" t="s">
        <v>2332</v>
      </c>
      <c r="I6698" s="5" t="s">
        <v>856</v>
      </c>
      <c r="J6698" s="364" t="s">
        <v>2891</v>
      </c>
      <c r="K6698" s="364" t="s">
        <v>2879</v>
      </c>
      <c r="L6698" s="364" t="s">
        <v>2880</v>
      </c>
      <c r="M6698" s="364" t="s">
        <v>2881</v>
      </c>
      <c r="N6698" s="364" t="s">
        <v>2882</v>
      </c>
      <c r="O6698" s="364" t="s">
        <v>2883</v>
      </c>
      <c r="P6698" s="364" t="s">
        <v>2884</v>
      </c>
      <c r="Q6698" s="364" t="s">
        <v>2885</v>
      </c>
      <c r="R6698" s="364" t="s">
        <v>2886</v>
      </c>
      <c r="S6698" s="364" t="s">
        <v>2887</v>
      </c>
      <c r="T6698" s="364" t="s">
        <v>2888</v>
      </c>
      <c r="U6698" s="364" t="s">
        <v>2889</v>
      </c>
      <c r="V6698" s="364" t="s">
        <v>2890</v>
      </c>
      <c r="W6698" s="365" t="s">
        <v>2893</v>
      </c>
      <c r="X6698" s="365" t="s">
        <v>2879</v>
      </c>
      <c r="Y6698" s="365" t="s">
        <v>2880</v>
      </c>
      <c r="Z6698" s="365" t="s">
        <v>2881</v>
      </c>
      <c r="AA6698" s="365" t="s">
        <v>2882</v>
      </c>
      <c r="AB6698" s="365" t="s">
        <v>2883</v>
      </c>
      <c r="AC6698" s="365" t="s">
        <v>2884</v>
      </c>
      <c r="AD6698" s="365" t="s">
        <v>2885</v>
      </c>
      <c r="AE6698" s="365" t="s">
        <v>2886</v>
      </c>
      <c r="AF6698" s="365" t="s">
        <v>2887</v>
      </c>
      <c r="AG6698" s="365" t="s">
        <v>2888</v>
      </c>
      <c r="AH6698" s="365" t="s">
        <v>2889</v>
      </c>
      <c r="AI6698" s="365" t="s">
        <v>2890</v>
      </c>
      <c r="AJ6698" s="366" t="s">
        <v>2892</v>
      </c>
      <c r="AK6698" s="366" t="s">
        <v>2879</v>
      </c>
      <c r="AL6698" s="366" t="s">
        <v>2880</v>
      </c>
      <c r="AM6698" s="366" t="s">
        <v>2881</v>
      </c>
      <c r="AN6698" s="366" t="s">
        <v>2882</v>
      </c>
      <c r="AO6698" s="366" t="s">
        <v>2883</v>
      </c>
      <c r="AP6698" s="366" t="s">
        <v>2884</v>
      </c>
      <c r="AQ6698" s="366" t="s">
        <v>2885</v>
      </c>
      <c r="AR6698" s="366" t="s">
        <v>2886</v>
      </c>
      <c r="AS6698" s="366" t="s">
        <v>2887</v>
      </c>
      <c r="AT6698" s="366" t="s">
        <v>2888</v>
      </c>
      <c r="AU6698" s="366" t="s">
        <v>2889</v>
      </c>
      <c r="AV6698" s="366" t="s">
        <v>2890</v>
      </c>
      <c r="AW6698" s="368" t="s">
        <v>2895</v>
      </c>
    </row>
    <row r="6699" spans="1:49">
      <c r="A6699" s="33"/>
      <c r="B6699" s="34"/>
      <c r="C6699" s="34"/>
      <c r="D6699" s="34"/>
      <c r="E6699" s="35"/>
      <c r="F6699" s="36"/>
      <c r="G6699" s="36"/>
      <c r="H6699" s="36"/>
      <c r="I6699" s="34"/>
      <c r="J6699" s="202" t="s">
        <v>1224</v>
      </c>
      <c r="K6699" s="202">
        <v>1</v>
      </c>
      <c r="L6699" s="202">
        <v>2</v>
      </c>
      <c r="M6699" s="202">
        <v>3</v>
      </c>
      <c r="N6699" s="202">
        <v>4</v>
      </c>
      <c r="O6699" s="202">
        <v>5</v>
      </c>
      <c r="P6699" s="202">
        <v>6</v>
      </c>
      <c r="Q6699" s="202">
        <v>7</v>
      </c>
      <c r="R6699" s="202">
        <v>8</v>
      </c>
      <c r="S6699" s="202">
        <v>9</v>
      </c>
      <c r="T6699" s="202">
        <v>10</v>
      </c>
      <c r="U6699" s="202">
        <v>13</v>
      </c>
      <c r="V6699" s="202">
        <v>14</v>
      </c>
      <c r="W6699" s="202" t="s">
        <v>1224</v>
      </c>
      <c r="X6699" s="202">
        <v>1</v>
      </c>
      <c r="Y6699" s="202">
        <v>2</v>
      </c>
      <c r="Z6699" s="202">
        <v>3</v>
      </c>
      <c r="AA6699" s="202">
        <v>4</v>
      </c>
      <c r="AB6699" s="202">
        <v>5</v>
      </c>
      <c r="AC6699" s="202">
        <v>6</v>
      </c>
      <c r="AD6699" s="202">
        <v>7</v>
      </c>
      <c r="AE6699" s="202">
        <v>8</v>
      </c>
      <c r="AF6699" s="202">
        <v>9</v>
      </c>
      <c r="AG6699" s="202">
        <v>10</v>
      </c>
      <c r="AH6699" s="202">
        <v>13</v>
      </c>
      <c r="AI6699" s="202">
        <v>14</v>
      </c>
      <c r="AJ6699" s="202" t="s">
        <v>1224</v>
      </c>
      <c r="AK6699" s="202">
        <v>1</v>
      </c>
      <c r="AL6699" s="202">
        <v>2</v>
      </c>
      <c r="AM6699" s="202">
        <v>3</v>
      </c>
      <c r="AN6699" s="202">
        <v>4</v>
      </c>
      <c r="AO6699" s="202">
        <v>5</v>
      </c>
      <c r="AP6699" s="202">
        <v>6</v>
      </c>
      <c r="AQ6699" s="202">
        <v>7</v>
      </c>
      <c r="AR6699" s="202">
        <v>8</v>
      </c>
      <c r="AS6699" s="202">
        <v>9</v>
      </c>
      <c r="AT6699" s="202">
        <v>10</v>
      </c>
      <c r="AU6699" s="202">
        <v>13</v>
      </c>
      <c r="AV6699" s="202">
        <v>14</v>
      </c>
      <c r="AW6699" s="202">
        <v>15</v>
      </c>
    </row>
    <row r="6700" spans="1:49">
      <c r="A6700" s="37"/>
      <c r="B6700" s="38"/>
      <c r="C6700" s="38"/>
      <c r="D6700" s="38"/>
      <c r="E6700" s="60"/>
      <c r="F6700" s="61"/>
      <c r="G6700" s="61"/>
      <c r="H6700" s="61"/>
      <c r="I6700" s="38"/>
      <c r="J6700" s="134"/>
      <c r="K6700" s="134"/>
      <c r="L6700" s="134"/>
      <c r="M6700" s="134"/>
      <c r="N6700" s="134"/>
      <c r="O6700" s="134"/>
      <c r="P6700" s="134"/>
      <c r="Q6700" s="134"/>
      <c r="R6700" s="134"/>
      <c r="S6700" s="134"/>
      <c r="T6700" s="134"/>
      <c r="U6700" s="134"/>
      <c r="V6700" s="134"/>
      <c r="W6700" s="134"/>
      <c r="X6700" s="134"/>
      <c r="Y6700" s="134"/>
      <c r="Z6700" s="134"/>
      <c r="AA6700" s="134"/>
      <c r="AB6700" s="134"/>
      <c r="AC6700" s="134"/>
      <c r="AD6700" s="134"/>
      <c r="AE6700" s="134"/>
      <c r="AF6700" s="134"/>
      <c r="AG6700" s="134"/>
      <c r="AH6700" s="134"/>
      <c r="AI6700" s="134"/>
      <c r="AJ6700" s="134"/>
      <c r="AK6700" s="134"/>
      <c r="AL6700" s="134"/>
      <c r="AM6700" s="134"/>
      <c r="AN6700" s="134"/>
      <c r="AO6700" s="134"/>
      <c r="AP6700" s="134"/>
      <c r="AQ6700" s="134"/>
      <c r="AR6700" s="134"/>
      <c r="AS6700" s="134"/>
      <c r="AT6700" s="134"/>
      <c r="AU6700" s="134"/>
      <c r="AV6700" s="134"/>
      <c r="AW6700" s="134"/>
    </row>
    <row r="6701" spans="1:49">
      <c r="A6701" s="92" t="s">
        <v>797</v>
      </c>
      <c r="B6701" s="93" t="s">
        <v>1031</v>
      </c>
      <c r="C6701" s="93" t="s">
        <v>2088</v>
      </c>
      <c r="D6701" s="460"/>
      <c r="E6701" s="531"/>
      <c r="F6701" s="50"/>
      <c r="G6701" s="50"/>
      <c r="H6701" s="50"/>
      <c r="I6701" s="108" t="s">
        <v>1298</v>
      </c>
      <c r="J6701" s="28"/>
      <c r="K6701" s="28"/>
      <c r="L6701" s="28"/>
      <c r="M6701" s="28"/>
      <c r="N6701" s="28"/>
      <c r="O6701" s="28"/>
      <c r="P6701" s="28"/>
      <c r="Q6701" s="28"/>
      <c r="R6701" s="28"/>
      <c r="S6701" s="28"/>
      <c r="T6701" s="28"/>
      <c r="U6701" s="28"/>
      <c r="V6701" s="28"/>
      <c r="W6701" s="28"/>
      <c r="X6701" s="28"/>
      <c r="Y6701" s="28"/>
      <c r="Z6701" s="28"/>
      <c r="AA6701" s="28"/>
      <c r="AB6701" s="28"/>
      <c r="AC6701" s="28"/>
      <c r="AD6701" s="28"/>
      <c r="AE6701" s="28"/>
      <c r="AF6701" s="28"/>
      <c r="AG6701" s="28"/>
      <c r="AH6701" s="28"/>
      <c r="AI6701" s="28"/>
      <c r="AJ6701" s="28"/>
      <c r="AK6701" s="28"/>
      <c r="AL6701" s="28"/>
      <c r="AM6701" s="28"/>
      <c r="AN6701" s="28"/>
      <c r="AO6701" s="28"/>
      <c r="AP6701" s="28"/>
      <c r="AQ6701" s="28"/>
      <c r="AR6701" s="28"/>
      <c r="AS6701" s="28"/>
      <c r="AT6701" s="28"/>
      <c r="AU6701" s="28"/>
      <c r="AV6701" s="28"/>
      <c r="AW6701" s="28"/>
    </row>
    <row r="6702" spans="1:49">
      <c r="A6702" s="48"/>
      <c r="B6702" s="260"/>
      <c r="C6702" s="260"/>
      <c r="D6702" s="369"/>
      <c r="E6702" s="531"/>
      <c r="F6702" s="50"/>
      <c r="G6702" s="50"/>
      <c r="H6702" s="50"/>
      <c r="I6702" s="109"/>
    </row>
    <row r="6703" spans="1:49">
      <c r="A6703" s="48"/>
      <c r="B6703" s="42"/>
      <c r="C6703" s="42"/>
      <c r="D6703" s="42"/>
      <c r="E6703" s="531"/>
      <c r="F6703" s="50"/>
      <c r="G6703" s="50"/>
      <c r="H6703" s="50"/>
      <c r="I6703" s="49" t="s">
        <v>1559</v>
      </c>
      <c r="J6703" s="12">
        <f>SUM(J6704,J6712,J6714)</f>
        <v>31472</v>
      </c>
      <c r="K6703" s="12">
        <f t="shared" ref="K6703:AT6703" si="1863">SUM(K6704,K6712,K6714)</f>
        <v>0</v>
      </c>
      <c r="L6703" s="12">
        <f t="shared" si="1863"/>
        <v>6000</v>
      </c>
      <c r="M6703" s="12">
        <f t="shared" si="1863"/>
        <v>0</v>
      </c>
      <c r="N6703" s="12">
        <f t="shared" si="1863"/>
        <v>10000</v>
      </c>
      <c r="O6703" s="12">
        <f t="shared" si="1863"/>
        <v>0</v>
      </c>
      <c r="P6703" s="12">
        <f t="shared" si="1863"/>
        <v>5000</v>
      </c>
      <c r="Q6703" s="12">
        <f t="shared" si="1863"/>
        <v>0</v>
      </c>
      <c r="R6703" s="12">
        <f t="shared" si="1863"/>
        <v>2500</v>
      </c>
      <c r="S6703" s="12">
        <f t="shared" si="1863"/>
        <v>3500</v>
      </c>
      <c r="T6703" s="12">
        <f t="shared" si="1863"/>
        <v>0</v>
      </c>
      <c r="U6703" s="12">
        <v>27000</v>
      </c>
      <c r="V6703" s="12">
        <v>4472</v>
      </c>
      <c r="W6703" s="12">
        <f>SUM(W6704,W6712,W6714)</f>
        <v>0</v>
      </c>
      <c r="X6703" s="12">
        <f t="shared" si="1863"/>
        <v>0</v>
      </c>
      <c r="Y6703" s="12">
        <f t="shared" si="1863"/>
        <v>0</v>
      </c>
      <c r="Z6703" s="12">
        <f t="shared" si="1863"/>
        <v>0</v>
      </c>
      <c r="AA6703" s="12">
        <f t="shared" si="1863"/>
        <v>0</v>
      </c>
      <c r="AB6703" s="12">
        <f t="shared" si="1863"/>
        <v>0</v>
      </c>
      <c r="AC6703" s="12">
        <f t="shared" si="1863"/>
        <v>0</v>
      </c>
      <c r="AD6703" s="12">
        <f t="shared" si="1863"/>
        <v>0</v>
      </c>
      <c r="AE6703" s="12">
        <f t="shared" si="1863"/>
        <v>0</v>
      </c>
      <c r="AF6703" s="12">
        <f t="shared" si="1863"/>
        <v>0</v>
      </c>
      <c r="AG6703" s="12">
        <f t="shared" si="1863"/>
        <v>0</v>
      </c>
      <c r="AH6703" s="12">
        <v>0</v>
      </c>
      <c r="AI6703" s="12">
        <v>0</v>
      </c>
      <c r="AJ6703" s="12">
        <f>SUM(AJ6704,AJ6712,AJ6714)</f>
        <v>1280</v>
      </c>
      <c r="AK6703" s="12">
        <f t="shared" si="1863"/>
        <v>0</v>
      </c>
      <c r="AL6703" s="12">
        <f t="shared" si="1863"/>
        <v>0</v>
      </c>
      <c r="AM6703" s="12">
        <f t="shared" si="1863"/>
        <v>0</v>
      </c>
      <c r="AN6703" s="12">
        <f t="shared" si="1863"/>
        <v>0</v>
      </c>
      <c r="AO6703" s="12">
        <f t="shared" si="1863"/>
        <v>0</v>
      </c>
      <c r="AP6703" s="12">
        <f t="shared" si="1863"/>
        <v>1280</v>
      </c>
      <c r="AQ6703" s="12">
        <f t="shared" si="1863"/>
        <v>0</v>
      </c>
      <c r="AR6703" s="12">
        <f t="shared" si="1863"/>
        <v>0</v>
      </c>
      <c r="AS6703" s="12">
        <f t="shared" si="1863"/>
        <v>0</v>
      </c>
      <c r="AT6703" s="12">
        <f t="shared" si="1863"/>
        <v>0</v>
      </c>
      <c r="AU6703" s="12">
        <v>1280</v>
      </c>
      <c r="AV6703" s="12">
        <v>0</v>
      </c>
      <c r="AW6703" s="12">
        <f t="shared" ref="AW6703:AW6728" si="1864">U6703+AH6703+AU6703</f>
        <v>28280</v>
      </c>
    </row>
    <row r="6704" spans="1:49">
      <c r="A6704" s="44" t="s">
        <v>797</v>
      </c>
      <c r="B6704" s="45" t="s">
        <v>1031</v>
      </c>
      <c r="C6704" s="45" t="s">
        <v>2088</v>
      </c>
      <c r="D6704" s="452" t="s">
        <v>3025</v>
      </c>
      <c r="E6704" s="213" t="s">
        <v>771</v>
      </c>
      <c r="F6704" s="65"/>
      <c r="G6704" s="65"/>
      <c r="H6704" s="65"/>
      <c r="I6704" s="260" t="s">
        <v>1500</v>
      </c>
      <c r="J6704" s="9">
        <f>SUM(J6705:J6706)</f>
        <v>0</v>
      </c>
      <c r="K6704" s="9">
        <f t="shared" ref="K6704:AT6704" si="1865">SUM(K6705:K6706)</f>
        <v>0</v>
      </c>
      <c r="L6704" s="9">
        <f t="shared" si="1865"/>
        <v>0</v>
      </c>
      <c r="M6704" s="9">
        <f t="shared" si="1865"/>
        <v>0</v>
      </c>
      <c r="N6704" s="9">
        <f t="shared" si="1865"/>
        <v>0</v>
      </c>
      <c r="O6704" s="9">
        <f t="shared" si="1865"/>
        <v>0</v>
      </c>
      <c r="P6704" s="9">
        <f t="shared" si="1865"/>
        <v>0</v>
      </c>
      <c r="Q6704" s="9">
        <f t="shared" si="1865"/>
        <v>0</v>
      </c>
      <c r="R6704" s="9">
        <f t="shared" si="1865"/>
        <v>0</v>
      </c>
      <c r="S6704" s="9">
        <f t="shared" si="1865"/>
        <v>0</v>
      </c>
      <c r="T6704" s="9">
        <f t="shared" si="1865"/>
        <v>0</v>
      </c>
      <c r="U6704" s="9">
        <v>0</v>
      </c>
      <c r="V6704" s="9">
        <v>0</v>
      </c>
      <c r="W6704" s="9">
        <f>SUM(W6705:W6706)</f>
        <v>0</v>
      </c>
      <c r="X6704" s="9">
        <f t="shared" si="1865"/>
        <v>0</v>
      </c>
      <c r="Y6704" s="9">
        <f t="shared" si="1865"/>
        <v>0</v>
      </c>
      <c r="Z6704" s="9">
        <f t="shared" si="1865"/>
        <v>0</v>
      </c>
      <c r="AA6704" s="9">
        <f t="shared" si="1865"/>
        <v>0</v>
      </c>
      <c r="AB6704" s="9">
        <f t="shared" si="1865"/>
        <v>0</v>
      </c>
      <c r="AC6704" s="9">
        <f t="shared" si="1865"/>
        <v>0</v>
      </c>
      <c r="AD6704" s="9">
        <f t="shared" si="1865"/>
        <v>0</v>
      </c>
      <c r="AE6704" s="9">
        <f t="shared" si="1865"/>
        <v>0</v>
      </c>
      <c r="AF6704" s="9">
        <f t="shared" si="1865"/>
        <v>0</v>
      </c>
      <c r="AG6704" s="9">
        <f t="shared" si="1865"/>
        <v>0</v>
      </c>
      <c r="AH6704" s="9">
        <v>0</v>
      </c>
      <c r="AI6704" s="9">
        <v>0</v>
      </c>
      <c r="AJ6704" s="9">
        <f>SUM(AJ6705:AJ6706)</f>
        <v>0</v>
      </c>
      <c r="AK6704" s="9">
        <f t="shared" si="1865"/>
        <v>0</v>
      </c>
      <c r="AL6704" s="9">
        <f t="shared" si="1865"/>
        <v>0</v>
      </c>
      <c r="AM6704" s="9">
        <f t="shared" si="1865"/>
        <v>0</v>
      </c>
      <c r="AN6704" s="9">
        <f t="shared" si="1865"/>
        <v>0</v>
      </c>
      <c r="AO6704" s="9">
        <f t="shared" si="1865"/>
        <v>0</v>
      </c>
      <c r="AP6704" s="9">
        <f t="shared" si="1865"/>
        <v>0</v>
      </c>
      <c r="AQ6704" s="9">
        <f t="shared" si="1865"/>
        <v>0</v>
      </c>
      <c r="AR6704" s="9">
        <f t="shared" si="1865"/>
        <v>0</v>
      </c>
      <c r="AS6704" s="9">
        <f t="shared" si="1865"/>
        <v>0</v>
      </c>
      <c r="AT6704" s="9">
        <f t="shared" si="1865"/>
        <v>0</v>
      </c>
      <c r="AU6704" s="9">
        <v>0</v>
      </c>
      <c r="AV6704" s="9">
        <v>0</v>
      </c>
      <c r="AW6704" s="9">
        <f t="shared" si="1864"/>
        <v>0</v>
      </c>
    </row>
    <row r="6705" spans="1:49">
      <c r="A6705" s="44" t="s">
        <v>797</v>
      </c>
      <c r="B6705" s="45" t="s">
        <v>1031</v>
      </c>
      <c r="C6705" s="45" t="s">
        <v>2088</v>
      </c>
      <c r="D6705" s="452" t="s">
        <v>3025</v>
      </c>
      <c r="E6705" s="367" t="s">
        <v>834</v>
      </c>
      <c r="F6705" s="50"/>
      <c r="G6705" s="468" t="s">
        <v>3076</v>
      </c>
      <c r="H6705" s="50" t="s">
        <v>2334</v>
      </c>
      <c r="I6705" s="42" t="s">
        <v>1165</v>
      </c>
      <c r="U6705" s="15">
        <v>0</v>
      </c>
      <c r="V6705" s="15">
        <v>0</v>
      </c>
      <c r="AH6705" s="15">
        <v>0</v>
      </c>
      <c r="AI6705" s="15">
        <v>0</v>
      </c>
      <c r="AU6705" s="15">
        <v>0</v>
      </c>
      <c r="AV6705" s="15">
        <v>0</v>
      </c>
      <c r="AW6705" s="15">
        <f t="shared" si="1864"/>
        <v>0</v>
      </c>
    </row>
    <row r="6706" spans="1:49">
      <c r="A6706" s="44" t="s">
        <v>797</v>
      </c>
      <c r="B6706" s="45" t="s">
        <v>1031</v>
      </c>
      <c r="C6706" s="45" t="s">
        <v>2088</v>
      </c>
      <c r="D6706" s="452" t="s">
        <v>3025</v>
      </c>
      <c r="E6706" s="367" t="s">
        <v>772</v>
      </c>
      <c r="F6706" s="50"/>
      <c r="G6706" s="468" t="s">
        <v>3076</v>
      </c>
      <c r="H6706" s="50" t="s">
        <v>2334</v>
      </c>
      <c r="I6706" s="42" t="s">
        <v>1227</v>
      </c>
      <c r="J6706" s="15">
        <f>SUM(J6707:J6711)</f>
        <v>0</v>
      </c>
      <c r="K6706" s="15">
        <f t="shared" ref="K6706:AT6706" si="1866">SUM(K6707:K6711)</f>
        <v>0</v>
      </c>
      <c r="L6706" s="15">
        <f t="shared" si="1866"/>
        <v>0</v>
      </c>
      <c r="M6706" s="15">
        <f t="shared" si="1866"/>
        <v>0</v>
      </c>
      <c r="N6706" s="15">
        <f t="shared" si="1866"/>
        <v>0</v>
      </c>
      <c r="O6706" s="15">
        <f t="shared" si="1866"/>
        <v>0</v>
      </c>
      <c r="P6706" s="15">
        <f t="shared" si="1866"/>
        <v>0</v>
      </c>
      <c r="Q6706" s="15">
        <f t="shared" si="1866"/>
        <v>0</v>
      </c>
      <c r="R6706" s="15">
        <f t="shared" si="1866"/>
        <v>0</v>
      </c>
      <c r="S6706" s="15">
        <f t="shared" si="1866"/>
        <v>0</v>
      </c>
      <c r="T6706" s="15">
        <f t="shared" si="1866"/>
        <v>0</v>
      </c>
      <c r="U6706" s="15">
        <v>0</v>
      </c>
      <c r="V6706" s="15">
        <v>0</v>
      </c>
      <c r="W6706" s="15">
        <f>SUM(W6707:W6711)</f>
        <v>0</v>
      </c>
      <c r="X6706" s="15">
        <f t="shared" si="1866"/>
        <v>0</v>
      </c>
      <c r="Y6706" s="15">
        <f t="shared" si="1866"/>
        <v>0</v>
      </c>
      <c r="Z6706" s="15">
        <f t="shared" si="1866"/>
        <v>0</v>
      </c>
      <c r="AA6706" s="15">
        <f t="shared" si="1866"/>
        <v>0</v>
      </c>
      <c r="AB6706" s="15">
        <f t="shared" si="1866"/>
        <v>0</v>
      </c>
      <c r="AC6706" s="15">
        <f t="shared" si="1866"/>
        <v>0</v>
      </c>
      <c r="AD6706" s="15">
        <f t="shared" si="1866"/>
        <v>0</v>
      </c>
      <c r="AE6706" s="15">
        <f t="shared" si="1866"/>
        <v>0</v>
      </c>
      <c r="AF6706" s="15">
        <f t="shared" si="1866"/>
        <v>0</v>
      </c>
      <c r="AG6706" s="15">
        <f t="shared" si="1866"/>
        <v>0</v>
      </c>
      <c r="AH6706" s="15">
        <v>0</v>
      </c>
      <c r="AI6706" s="15">
        <v>0</v>
      </c>
      <c r="AJ6706" s="15">
        <f>SUM(AJ6707:AJ6711)</f>
        <v>0</v>
      </c>
      <c r="AK6706" s="15">
        <f t="shared" si="1866"/>
        <v>0</v>
      </c>
      <c r="AL6706" s="15">
        <f t="shared" si="1866"/>
        <v>0</v>
      </c>
      <c r="AM6706" s="15">
        <f t="shared" si="1866"/>
        <v>0</v>
      </c>
      <c r="AN6706" s="15">
        <f t="shared" si="1866"/>
        <v>0</v>
      </c>
      <c r="AO6706" s="15">
        <f t="shared" si="1866"/>
        <v>0</v>
      </c>
      <c r="AP6706" s="15">
        <f t="shared" si="1866"/>
        <v>0</v>
      </c>
      <c r="AQ6706" s="15">
        <f t="shared" si="1866"/>
        <v>0</v>
      </c>
      <c r="AR6706" s="15">
        <f t="shared" si="1866"/>
        <v>0</v>
      </c>
      <c r="AS6706" s="15">
        <f t="shared" si="1866"/>
        <v>0</v>
      </c>
      <c r="AT6706" s="15">
        <f t="shared" si="1866"/>
        <v>0</v>
      </c>
      <c r="AU6706" s="15">
        <v>0</v>
      </c>
      <c r="AV6706" s="15">
        <v>0</v>
      </c>
      <c r="AW6706" s="15">
        <f t="shared" si="1864"/>
        <v>0</v>
      </c>
    </row>
    <row r="6707" spans="1:49" s="144" customFormat="1">
      <c r="A6707" s="44" t="s">
        <v>797</v>
      </c>
      <c r="B6707" s="45" t="s">
        <v>1031</v>
      </c>
      <c r="C6707" s="45" t="s">
        <v>2088</v>
      </c>
      <c r="D6707" s="452" t="s">
        <v>3025</v>
      </c>
      <c r="E6707" s="140" t="s">
        <v>850</v>
      </c>
      <c r="F6707" s="141" t="s">
        <v>1866</v>
      </c>
      <c r="G6707" s="468" t="s">
        <v>3076</v>
      </c>
      <c r="H6707" s="50" t="s">
        <v>2334</v>
      </c>
      <c r="I6707" s="142" t="s">
        <v>1119</v>
      </c>
      <c r="J6707" s="15"/>
      <c r="K6707" s="15"/>
      <c r="L6707" s="15"/>
      <c r="M6707" s="15"/>
      <c r="N6707" s="15"/>
      <c r="O6707" s="15"/>
      <c r="P6707" s="15"/>
      <c r="Q6707" s="15"/>
      <c r="R6707" s="15"/>
      <c r="S6707" s="15"/>
      <c r="T6707" s="15"/>
      <c r="U6707" s="15">
        <v>0</v>
      </c>
      <c r="V6707" s="15">
        <v>0</v>
      </c>
      <c r="W6707" s="15"/>
      <c r="X6707" s="15"/>
      <c r="Y6707" s="15"/>
      <c r="Z6707" s="15"/>
      <c r="AA6707" s="15"/>
      <c r="AB6707" s="15"/>
      <c r="AC6707" s="15"/>
      <c r="AD6707" s="15"/>
      <c r="AE6707" s="15"/>
      <c r="AF6707" s="15"/>
      <c r="AG6707" s="15"/>
      <c r="AH6707" s="15">
        <v>0</v>
      </c>
      <c r="AI6707" s="15">
        <v>0</v>
      </c>
      <c r="AJ6707" s="15"/>
      <c r="AK6707" s="15"/>
      <c r="AL6707" s="15"/>
      <c r="AM6707" s="15"/>
      <c r="AN6707" s="15"/>
      <c r="AO6707" s="15"/>
      <c r="AP6707" s="15"/>
      <c r="AQ6707" s="15"/>
      <c r="AR6707" s="15"/>
      <c r="AS6707" s="15"/>
      <c r="AT6707" s="15"/>
      <c r="AU6707" s="15">
        <v>0</v>
      </c>
      <c r="AV6707" s="15">
        <v>0</v>
      </c>
      <c r="AW6707" s="15">
        <f t="shared" si="1864"/>
        <v>0</v>
      </c>
    </row>
    <row r="6708" spans="1:49" s="144" customFormat="1">
      <c r="A6708" s="44" t="s">
        <v>797</v>
      </c>
      <c r="B6708" s="45" t="s">
        <v>1031</v>
      </c>
      <c r="C6708" s="45" t="s">
        <v>2088</v>
      </c>
      <c r="D6708" s="452" t="s">
        <v>3025</v>
      </c>
      <c r="E6708" s="140" t="s">
        <v>851</v>
      </c>
      <c r="F6708" s="141" t="s">
        <v>1867</v>
      </c>
      <c r="G6708" s="468" t="s">
        <v>3076</v>
      </c>
      <c r="H6708" s="50" t="s">
        <v>2334</v>
      </c>
      <c r="I6708" s="142" t="s">
        <v>1290</v>
      </c>
      <c r="J6708" s="15"/>
      <c r="K6708" s="15"/>
      <c r="L6708" s="15"/>
      <c r="M6708" s="15"/>
      <c r="N6708" s="15"/>
      <c r="O6708" s="15"/>
      <c r="P6708" s="15"/>
      <c r="Q6708" s="15"/>
      <c r="R6708" s="15"/>
      <c r="S6708" s="15"/>
      <c r="T6708" s="15"/>
      <c r="U6708" s="15">
        <v>0</v>
      </c>
      <c r="V6708" s="15">
        <v>0</v>
      </c>
      <c r="W6708" s="15"/>
      <c r="X6708" s="15"/>
      <c r="Y6708" s="15"/>
      <c r="Z6708" s="15"/>
      <c r="AA6708" s="15"/>
      <c r="AB6708" s="15"/>
      <c r="AC6708" s="15"/>
      <c r="AD6708" s="15"/>
      <c r="AE6708" s="15"/>
      <c r="AF6708" s="15"/>
      <c r="AG6708" s="15"/>
      <c r="AH6708" s="15">
        <v>0</v>
      </c>
      <c r="AI6708" s="15">
        <v>0</v>
      </c>
      <c r="AJ6708" s="15"/>
      <c r="AK6708" s="15"/>
      <c r="AL6708" s="15"/>
      <c r="AM6708" s="15"/>
      <c r="AN6708" s="15"/>
      <c r="AO6708" s="15"/>
      <c r="AP6708" s="15"/>
      <c r="AQ6708" s="15"/>
      <c r="AR6708" s="15"/>
      <c r="AS6708" s="15"/>
      <c r="AT6708" s="15"/>
      <c r="AU6708" s="15">
        <v>0</v>
      </c>
      <c r="AV6708" s="15">
        <v>0</v>
      </c>
      <c r="AW6708" s="15">
        <f t="shared" si="1864"/>
        <v>0</v>
      </c>
    </row>
    <row r="6709" spans="1:49" s="144" customFormat="1">
      <c r="A6709" s="44" t="s">
        <v>797</v>
      </c>
      <c r="B6709" s="45" t="s">
        <v>1031</v>
      </c>
      <c r="C6709" s="45" t="s">
        <v>2088</v>
      </c>
      <c r="D6709" s="452" t="s">
        <v>3025</v>
      </c>
      <c r="E6709" s="140" t="s">
        <v>852</v>
      </c>
      <c r="F6709" s="141" t="s">
        <v>1868</v>
      </c>
      <c r="G6709" s="468" t="s">
        <v>3076</v>
      </c>
      <c r="H6709" s="50" t="s">
        <v>2334</v>
      </c>
      <c r="I6709" s="142" t="s">
        <v>1733</v>
      </c>
      <c r="J6709" s="15"/>
      <c r="K6709" s="15"/>
      <c r="L6709" s="15"/>
      <c r="M6709" s="15"/>
      <c r="N6709" s="15"/>
      <c r="O6709" s="15"/>
      <c r="P6709" s="15"/>
      <c r="Q6709" s="15"/>
      <c r="R6709" s="15"/>
      <c r="S6709" s="15"/>
      <c r="T6709" s="15"/>
      <c r="U6709" s="15">
        <v>0</v>
      </c>
      <c r="V6709" s="15">
        <v>0</v>
      </c>
      <c r="W6709" s="15"/>
      <c r="X6709" s="15"/>
      <c r="Y6709" s="15"/>
      <c r="Z6709" s="15"/>
      <c r="AA6709" s="15"/>
      <c r="AB6709" s="15"/>
      <c r="AC6709" s="15"/>
      <c r="AD6709" s="15"/>
      <c r="AE6709" s="15"/>
      <c r="AF6709" s="15"/>
      <c r="AG6709" s="15"/>
      <c r="AH6709" s="15">
        <v>0</v>
      </c>
      <c r="AI6709" s="15">
        <v>0</v>
      </c>
      <c r="AJ6709" s="15"/>
      <c r="AK6709" s="15"/>
      <c r="AL6709" s="15"/>
      <c r="AM6709" s="15"/>
      <c r="AN6709" s="15"/>
      <c r="AO6709" s="15"/>
      <c r="AP6709" s="15"/>
      <c r="AQ6709" s="15"/>
      <c r="AR6709" s="15"/>
      <c r="AS6709" s="15"/>
      <c r="AT6709" s="15"/>
      <c r="AU6709" s="15">
        <v>0</v>
      </c>
      <c r="AV6709" s="15">
        <v>0</v>
      </c>
      <c r="AW6709" s="15">
        <f t="shared" si="1864"/>
        <v>0</v>
      </c>
    </row>
    <row r="6710" spans="1:49" s="144" customFormat="1">
      <c r="A6710" s="44" t="s">
        <v>797</v>
      </c>
      <c r="B6710" s="45" t="s">
        <v>1031</v>
      </c>
      <c r="C6710" s="45" t="s">
        <v>2088</v>
      </c>
      <c r="D6710" s="452" t="s">
        <v>3025</v>
      </c>
      <c r="E6710" s="140" t="s">
        <v>853</v>
      </c>
      <c r="F6710" s="141" t="s">
        <v>1869</v>
      </c>
      <c r="G6710" s="468" t="s">
        <v>3076</v>
      </c>
      <c r="H6710" s="50" t="s">
        <v>2334</v>
      </c>
      <c r="I6710" s="142" t="s">
        <v>1734</v>
      </c>
      <c r="J6710" s="15"/>
      <c r="K6710" s="15"/>
      <c r="L6710" s="15"/>
      <c r="M6710" s="15"/>
      <c r="N6710" s="15"/>
      <c r="O6710" s="15"/>
      <c r="P6710" s="15"/>
      <c r="Q6710" s="15"/>
      <c r="R6710" s="15"/>
      <c r="S6710" s="15"/>
      <c r="T6710" s="15"/>
      <c r="U6710" s="15">
        <v>0</v>
      </c>
      <c r="V6710" s="15">
        <v>0</v>
      </c>
      <c r="W6710" s="15"/>
      <c r="X6710" s="15"/>
      <c r="Y6710" s="15"/>
      <c r="Z6710" s="15"/>
      <c r="AA6710" s="15"/>
      <c r="AB6710" s="15"/>
      <c r="AC6710" s="15"/>
      <c r="AD6710" s="15"/>
      <c r="AE6710" s="15"/>
      <c r="AF6710" s="15"/>
      <c r="AG6710" s="15"/>
      <c r="AH6710" s="15">
        <v>0</v>
      </c>
      <c r="AI6710" s="15">
        <v>0</v>
      </c>
      <c r="AJ6710" s="15"/>
      <c r="AK6710" s="15"/>
      <c r="AL6710" s="15"/>
      <c r="AM6710" s="15"/>
      <c r="AN6710" s="15"/>
      <c r="AO6710" s="15"/>
      <c r="AP6710" s="15"/>
      <c r="AQ6710" s="15"/>
      <c r="AR6710" s="15"/>
      <c r="AS6710" s="15"/>
      <c r="AT6710" s="15"/>
      <c r="AU6710" s="15">
        <v>0</v>
      </c>
      <c r="AV6710" s="15">
        <v>0</v>
      </c>
      <c r="AW6710" s="15">
        <f t="shared" si="1864"/>
        <v>0</v>
      </c>
    </row>
    <row r="6711" spans="1:49" s="144" customFormat="1">
      <c r="A6711" s="44" t="s">
        <v>797</v>
      </c>
      <c r="B6711" s="45" t="s">
        <v>1031</v>
      </c>
      <c r="C6711" s="45" t="s">
        <v>2088</v>
      </c>
      <c r="D6711" s="452" t="s">
        <v>3025</v>
      </c>
      <c r="E6711" s="140" t="s">
        <v>854</v>
      </c>
      <c r="F6711" s="141" t="s">
        <v>1870</v>
      </c>
      <c r="G6711" s="468" t="s">
        <v>3076</v>
      </c>
      <c r="H6711" s="50" t="s">
        <v>2334</v>
      </c>
      <c r="I6711" s="142" t="s">
        <v>1735</v>
      </c>
      <c r="J6711" s="15"/>
      <c r="K6711" s="15"/>
      <c r="L6711" s="15"/>
      <c r="M6711" s="15"/>
      <c r="N6711" s="15"/>
      <c r="O6711" s="15"/>
      <c r="P6711" s="15"/>
      <c r="Q6711" s="15"/>
      <c r="R6711" s="15"/>
      <c r="S6711" s="15"/>
      <c r="T6711" s="15"/>
      <c r="U6711" s="15">
        <v>0</v>
      </c>
      <c r="V6711" s="15">
        <v>0</v>
      </c>
      <c r="W6711" s="15"/>
      <c r="X6711" s="15"/>
      <c r="Y6711" s="15"/>
      <c r="Z6711" s="15"/>
      <c r="AA6711" s="15"/>
      <c r="AB6711" s="15"/>
      <c r="AC6711" s="15"/>
      <c r="AD6711" s="15"/>
      <c r="AE6711" s="15"/>
      <c r="AF6711" s="15"/>
      <c r="AG6711" s="15"/>
      <c r="AH6711" s="15">
        <v>0</v>
      </c>
      <c r="AI6711" s="15">
        <v>0</v>
      </c>
      <c r="AJ6711" s="15"/>
      <c r="AK6711" s="15"/>
      <c r="AL6711" s="15"/>
      <c r="AM6711" s="15"/>
      <c r="AN6711" s="15"/>
      <c r="AO6711" s="15"/>
      <c r="AP6711" s="15"/>
      <c r="AQ6711" s="15"/>
      <c r="AR6711" s="15"/>
      <c r="AS6711" s="15"/>
      <c r="AT6711" s="15"/>
      <c r="AU6711" s="15">
        <v>0</v>
      </c>
      <c r="AV6711" s="15">
        <v>0</v>
      </c>
      <c r="AW6711" s="15">
        <f t="shared" si="1864"/>
        <v>0</v>
      </c>
    </row>
    <row r="6712" spans="1:49">
      <c r="A6712" s="44" t="s">
        <v>797</v>
      </c>
      <c r="B6712" s="45" t="s">
        <v>1031</v>
      </c>
      <c r="C6712" s="45" t="s">
        <v>2088</v>
      </c>
      <c r="D6712" s="452" t="s">
        <v>3025</v>
      </c>
      <c r="E6712" s="213" t="s">
        <v>773</v>
      </c>
      <c r="F6712" s="65"/>
      <c r="G6712" s="65"/>
      <c r="H6712" s="65"/>
      <c r="I6712" s="260" t="s">
        <v>1362</v>
      </c>
      <c r="J6712" s="9">
        <f>SUM(J6713)</f>
        <v>0</v>
      </c>
      <c r="K6712" s="9">
        <f t="shared" ref="K6712:AT6712" si="1867">SUM(K6713)</f>
        <v>0</v>
      </c>
      <c r="L6712" s="9">
        <f t="shared" si="1867"/>
        <v>0</v>
      </c>
      <c r="M6712" s="9">
        <f t="shared" si="1867"/>
        <v>0</v>
      </c>
      <c r="N6712" s="9">
        <f t="shared" si="1867"/>
        <v>0</v>
      </c>
      <c r="O6712" s="9">
        <f t="shared" si="1867"/>
        <v>0</v>
      </c>
      <c r="P6712" s="9">
        <f t="shared" si="1867"/>
        <v>0</v>
      </c>
      <c r="Q6712" s="9">
        <f t="shared" si="1867"/>
        <v>0</v>
      </c>
      <c r="R6712" s="9">
        <f t="shared" si="1867"/>
        <v>0</v>
      </c>
      <c r="S6712" s="9">
        <f t="shared" si="1867"/>
        <v>0</v>
      </c>
      <c r="T6712" s="9">
        <f t="shared" si="1867"/>
        <v>0</v>
      </c>
      <c r="U6712" s="9">
        <v>0</v>
      </c>
      <c r="V6712" s="9">
        <v>0</v>
      </c>
      <c r="W6712" s="9">
        <f>SUM(W6713)</f>
        <v>0</v>
      </c>
      <c r="X6712" s="9">
        <f t="shared" si="1867"/>
        <v>0</v>
      </c>
      <c r="Y6712" s="9">
        <f t="shared" si="1867"/>
        <v>0</v>
      </c>
      <c r="Z6712" s="9">
        <f t="shared" si="1867"/>
        <v>0</v>
      </c>
      <c r="AA6712" s="9">
        <f t="shared" si="1867"/>
        <v>0</v>
      </c>
      <c r="AB6712" s="9">
        <f t="shared" si="1867"/>
        <v>0</v>
      </c>
      <c r="AC6712" s="9">
        <f t="shared" si="1867"/>
        <v>0</v>
      </c>
      <c r="AD6712" s="9">
        <f t="shared" si="1867"/>
        <v>0</v>
      </c>
      <c r="AE6712" s="9">
        <f t="shared" si="1867"/>
        <v>0</v>
      </c>
      <c r="AF6712" s="9">
        <f t="shared" si="1867"/>
        <v>0</v>
      </c>
      <c r="AG6712" s="9">
        <f t="shared" si="1867"/>
        <v>0</v>
      </c>
      <c r="AH6712" s="9">
        <v>0</v>
      </c>
      <c r="AI6712" s="9">
        <v>0</v>
      </c>
      <c r="AJ6712" s="9">
        <f>SUM(AJ6713)</f>
        <v>0</v>
      </c>
      <c r="AK6712" s="9">
        <f t="shared" si="1867"/>
        <v>0</v>
      </c>
      <c r="AL6712" s="9">
        <f t="shared" si="1867"/>
        <v>0</v>
      </c>
      <c r="AM6712" s="9">
        <f t="shared" si="1867"/>
        <v>0</v>
      </c>
      <c r="AN6712" s="9">
        <f t="shared" si="1867"/>
        <v>0</v>
      </c>
      <c r="AO6712" s="9">
        <f t="shared" si="1867"/>
        <v>0</v>
      </c>
      <c r="AP6712" s="9">
        <f t="shared" si="1867"/>
        <v>0</v>
      </c>
      <c r="AQ6712" s="9">
        <f t="shared" si="1867"/>
        <v>0</v>
      </c>
      <c r="AR6712" s="9">
        <f t="shared" si="1867"/>
        <v>0</v>
      </c>
      <c r="AS6712" s="9">
        <f t="shared" si="1867"/>
        <v>0</v>
      </c>
      <c r="AT6712" s="9">
        <f t="shared" si="1867"/>
        <v>0</v>
      </c>
      <c r="AU6712" s="9">
        <v>0</v>
      </c>
      <c r="AV6712" s="9">
        <v>0</v>
      </c>
      <c r="AW6712" s="9">
        <f t="shared" si="1864"/>
        <v>0</v>
      </c>
    </row>
    <row r="6713" spans="1:49">
      <c r="A6713" s="44" t="s">
        <v>797</v>
      </c>
      <c r="B6713" s="45" t="s">
        <v>1031</v>
      </c>
      <c r="C6713" s="45" t="s">
        <v>2088</v>
      </c>
      <c r="D6713" s="452" t="s">
        <v>3025</v>
      </c>
      <c r="E6713" s="367" t="s">
        <v>785</v>
      </c>
      <c r="F6713" s="50"/>
      <c r="G6713" s="468" t="s">
        <v>3076</v>
      </c>
      <c r="H6713" s="50" t="s">
        <v>2334</v>
      </c>
      <c r="I6713" s="42" t="s">
        <v>1363</v>
      </c>
      <c r="U6713" s="15">
        <v>0</v>
      </c>
      <c r="V6713" s="15">
        <v>0</v>
      </c>
      <c r="AH6713" s="15">
        <v>0</v>
      </c>
      <c r="AI6713" s="15">
        <v>0</v>
      </c>
      <c r="AU6713" s="15">
        <v>0</v>
      </c>
      <c r="AV6713" s="15">
        <v>0</v>
      </c>
      <c r="AW6713" s="15">
        <f t="shared" si="1864"/>
        <v>0</v>
      </c>
    </row>
    <row r="6714" spans="1:49">
      <c r="A6714" s="44" t="s">
        <v>797</v>
      </c>
      <c r="B6714" s="45" t="s">
        <v>1031</v>
      </c>
      <c r="C6714" s="45" t="s">
        <v>2088</v>
      </c>
      <c r="D6714" s="452" t="s">
        <v>3025</v>
      </c>
      <c r="E6714" s="213" t="s">
        <v>1364</v>
      </c>
      <c r="F6714" s="65"/>
      <c r="G6714" s="65"/>
      <c r="H6714" s="65"/>
      <c r="I6714" s="260" t="s">
        <v>2104</v>
      </c>
      <c r="J6714" s="9">
        <f>SUM(J6715:J6724)</f>
        <v>31472</v>
      </c>
      <c r="K6714" s="9">
        <f t="shared" ref="K6714:AT6714" si="1868">SUM(K6715:K6724)</f>
        <v>0</v>
      </c>
      <c r="L6714" s="9">
        <f t="shared" si="1868"/>
        <v>6000</v>
      </c>
      <c r="M6714" s="9">
        <f t="shared" si="1868"/>
        <v>0</v>
      </c>
      <c r="N6714" s="9">
        <f t="shared" si="1868"/>
        <v>10000</v>
      </c>
      <c r="O6714" s="9">
        <f t="shared" si="1868"/>
        <v>0</v>
      </c>
      <c r="P6714" s="9">
        <f t="shared" si="1868"/>
        <v>5000</v>
      </c>
      <c r="Q6714" s="9">
        <f t="shared" si="1868"/>
        <v>0</v>
      </c>
      <c r="R6714" s="9">
        <f t="shared" si="1868"/>
        <v>2500</v>
      </c>
      <c r="S6714" s="9">
        <f t="shared" si="1868"/>
        <v>3500</v>
      </c>
      <c r="T6714" s="9">
        <f t="shared" si="1868"/>
        <v>0</v>
      </c>
      <c r="U6714" s="9">
        <v>27000</v>
      </c>
      <c r="V6714" s="9">
        <v>4472</v>
      </c>
      <c r="W6714" s="9">
        <f>SUM(W6715:W6724)</f>
        <v>0</v>
      </c>
      <c r="X6714" s="9">
        <f t="shared" si="1868"/>
        <v>0</v>
      </c>
      <c r="Y6714" s="9">
        <f t="shared" si="1868"/>
        <v>0</v>
      </c>
      <c r="Z6714" s="9">
        <f t="shared" si="1868"/>
        <v>0</v>
      </c>
      <c r="AA6714" s="9">
        <f t="shared" si="1868"/>
        <v>0</v>
      </c>
      <c r="AB6714" s="9">
        <f t="shared" si="1868"/>
        <v>0</v>
      </c>
      <c r="AC6714" s="9">
        <f t="shared" si="1868"/>
        <v>0</v>
      </c>
      <c r="AD6714" s="9">
        <f t="shared" si="1868"/>
        <v>0</v>
      </c>
      <c r="AE6714" s="9">
        <f t="shared" si="1868"/>
        <v>0</v>
      </c>
      <c r="AF6714" s="9">
        <f t="shared" si="1868"/>
        <v>0</v>
      </c>
      <c r="AG6714" s="9">
        <f t="shared" si="1868"/>
        <v>0</v>
      </c>
      <c r="AH6714" s="9">
        <v>0</v>
      </c>
      <c r="AI6714" s="9">
        <v>0</v>
      </c>
      <c r="AJ6714" s="9">
        <f>SUM(AJ6715:AJ6724)</f>
        <v>1280</v>
      </c>
      <c r="AK6714" s="9">
        <f t="shared" si="1868"/>
        <v>0</v>
      </c>
      <c r="AL6714" s="9">
        <f t="shared" si="1868"/>
        <v>0</v>
      </c>
      <c r="AM6714" s="9">
        <f t="shared" si="1868"/>
        <v>0</v>
      </c>
      <c r="AN6714" s="9">
        <f t="shared" si="1868"/>
        <v>0</v>
      </c>
      <c r="AO6714" s="9">
        <f t="shared" si="1868"/>
        <v>0</v>
      </c>
      <c r="AP6714" s="9">
        <f t="shared" si="1868"/>
        <v>1280</v>
      </c>
      <c r="AQ6714" s="9">
        <f t="shared" si="1868"/>
        <v>0</v>
      </c>
      <c r="AR6714" s="9">
        <f t="shared" si="1868"/>
        <v>0</v>
      </c>
      <c r="AS6714" s="9">
        <f t="shared" si="1868"/>
        <v>0</v>
      </c>
      <c r="AT6714" s="9">
        <f t="shared" si="1868"/>
        <v>0</v>
      </c>
      <c r="AU6714" s="9">
        <v>1280</v>
      </c>
      <c r="AV6714" s="9">
        <v>0</v>
      </c>
      <c r="AW6714" s="9">
        <f t="shared" si="1864"/>
        <v>28280</v>
      </c>
    </row>
    <row r="6715" spans="1:49">
      <c r="A6715" s="44" t="s">
        <v>797</v>
      </c>
      <c r="B6715" s="45" t="s">
        <v>1031</v>
      </c>
      <c r="C6715" s="45" t="s">
        <v>2088</v>
      </c>
      <c r="D6715" s="452" t="s">
        <v>3025</v>
      </c>
      <c r="E6715" s="367" t="s">
        <v>786</v>
      </c>
      <c r="F6715" s="50"/>
      <c r="G6715" s="468" t="s">
        <v>3076</v>
      </c>
      <c r="H6715" s="50" t="s">
        <v>2334</v>
      </c>
      <c r="I6715" s="42" t="s">
        <v>1191</v>
      </c>
      <c r="U6715" s="15">
        <v>0</v>
      </c>
      <c r="V6715" s="15">
        <v>0</v>
      </c>
      <c r="AH6715" s="15">
        <v>0</v>
      </c>
      <c r="AI6715" s="15">
        <v>0</v>
      </c>
      <c r="AU6715" s="15">
        <v>0</v>
      </c>
      <c r="AV6715" s="15">
        <v>0</v>
      </c>
      <c r="AW6715" s="15">
        <f t="shared" si="1864"/>
        <v>0</v>
      </c>
    </row>
    <row r="6716" spans="1:49">
      <c r="A6716" s="44" t="s">
        <v>797</v>
      </c>
      <c r="B6716" s="45" t="s">
        <v>1031</v>
      </c>
      <c r="C6716" s="45" t="s">
        <v>2088</v>
      </c>
      <c r="D6716" s="452" t="s">
        <v>3025</v>
      </c>
      <c r="E6716" s="367" t="s">
        <v>1528</v>
      </c>
      <c r="F6716" s="50"/>
      <c r="G6716" s="468" t="s">
        <v>3076</v>
      </c>
      <c r="H6716" s="50" t="s">
        <v>2334</v>
      </c>
      <c r="I6716" s="42" t="s">
        <v>989</v>
      </c>
      <c r="U6716" s="15">
        <v>0</v>
      </c>
      <c r="V6716" s="15">
        <v>0</v>
      </c>
      <c r="AH6716" s="15">
        <v>0</v>
      </c>
      <c r="AI6716" s="15">
        <v>0</v>
      </c>
      <c r="AU6716" s="15">
        <v>0</v>
      </c>
      <c r="AV6716" s="15">
        <v>0</v>
      </c>
      <c r="AW6716" s="15">
        <f t="shared" si="1864"/>
        <v>0</v>
      </c>
    </row>
    <row r="6717" spans="1:49">
      <c r="A6717" s="44" t="s">
        <v>797</v>
      </c>
      <c r="B6717" s="45" t="s">
        <v>1031</v>
      </c>
      <c r="C6717" s="45" t="s">
        <v>2088</v>
      </c>
      <c r="D6717" s="452" t="s">
        <v>3025</v>
      </c>
      <c r="E6717" s="367" t="s">
        <v>1679</v>
      </c>
      <c r="F6717" s="50"/>
      <c r="G6717" s="468" t="s">
        <v>3076</v>
      </c>
      <c r="H6717" s="50" t="s">
        <v>2334</v>
      </c>
      <c r="I6717" s="42" t="s">
        <v>1048</v>
      </c>
      <c r="U6717" s="15">
        <v>0</v>
      </c>
      <c r="V6717" s="15">
        <v>0</v>
      </c>
      <c r="AH6717" s="15">
        <v>0</v>
      </c>
      <c r="AI6717" s="15">
        <v>0</v>
      </c>
      <c r="AU6717" s="15">
        <v>0</v>
      </c>
      <c r="AV6717" s="15">
        <v>0</v>
      </c>
      <c r="AW6717" s="15">
        <f t="shared" si="1864"/>
        <v>0</v>
      </c>
    </row>
    <row r="6718" spans="1:49">
      <c r="A6718" s="44" t="s">
        <v>797</v>
      </c>
      <c r="B6718" s="45" t="s">
        <v>1031</v>
      </c>
      <c r="C6718" s="45" t="s">
        <v>2088</v>
      </c>
      <c r="D6718" s="452" t="s">
        <v>3025</v>
      </c>
      <c r="E6718" s="367" t="s">
        <v>787</v>
      </c>
      <c r="F6718" s="50"/>
      <c r="G6718" s="468" t="s">
        <v>3076</v>
      </c>
      <c r="H6718" s="50" t="s">
        <v>2334</v>
      </c>
      <c r="I6718" s="42" t="s">
        <v>2078</v>
      </c>
      <c r="J6718" s="15">
        <v>1000</v>
      </c>
      <c r="N6718" s="15">
        <v>1000</v>
      </c>
      <c r="U6718" s="15">
        <v>1000</v>
      </c>
      <c r="V6718" s="15">
        <v>0</v>
      </c>
      <c r="AH6718" s="15">
        <v>0</v>
      </c>
      <c r="AI6718" s="15">
        <v>0</v>
      </c>
      <c r="AU6718" s="15">
        <v>0</v>
      </c>
      <c r="AV6718" s="15">
        <v>0</v>
      </c>
      <c r="AW6718" s="15">
        <f t="shared" si="1864"/>
        <v>1000</v>
      </c>
    </row>
    <row r="6719" spans="1:49">
      <c r="A6719" s="44" t="s">
        <v>797</v>
      </c>
      <c r="B6719" s="45" t="s">
        <v>1031</v>
      </c>
      <c r="C6719" s="45" t="s">
        <v>2088</v>
      </c>
      <c r="D6719" s="452" t="s">
        <v>3025</v>
      </c>
      <c r="E6719" s="367" t="s">
        <v>1116</v>
      </c>
      <c r="F6719" s="50"/>
      <c r="G6719" s="468" t="s">
        <v>3076</v>
      </c>
      <c r="H6719" s="50" t="s">
        <v>2334</v>
      </c>
      <c r="I6719" s="42" t="s">
        <v>1487</v>
      </c>
      <c r="J6719" s="15">
        <v>1400</v>
      </c>
      <c r="L6719" s="15">
        <v>1000</v>
      </c>
      <c r="U6719" s="15">
        <v>1000</v>
      </c>
      <c r="V6719" s="15">
        <v>400</v>
      </c>
      <c r="AH6719" s="15">
        <v>0</v>
      </c>
      <c r="AI6719" s="15">
        <v>0</v>
      </c>
      <c r="AJ6719" s="15">
        <v>1280</v>
      </c>
      <c r="AP6719" s="15">
        <v>1280</v>
      </c>
      <c r="AU6719" s="15">
        <v>1280</v>
      </c>
      <c r="AV6719" s="15">
        <v>0</v>
      </c>
      <c r="AW6719" s="15">
        <f t="shared" si="1864"/>
        <v>2280</v>
      </c>
    </row>
    <row r="6720" spans="1:49">
      <c r="A6720" s="44" t="s">
        <v>797</v>
      </c>
      <c r="B6720" s="45" t="s">
        <v>1031</v>
      </c>
      <c r="C6720" s="45" t="s">
        <v>2088</v>
      </c>
      <c r="D6720" s="452" t="s">
        <v>3025</v>
      </c>
      <c r="E6720" s="367" t="s">
        <v>1703</v>
      </c>
      <c r="F6720" s="50"/>
      <c r="G6720" s="468" t="s">
        <v>3076</v>
      </c>
      <c r="H6720" s="50" t="s">
        <v>2334</v>
      </c>
      <c r="I6720" s="42" t="s">
        <v>1047</v>
      </c>
      <c r="U6720" s="15">
        <v>0</v>
      </c>
      <c r="V6720" s="15">
        <v>0</v>
      </c>
      <c r="AH6720" s="15">
        <v>0</v>
      </c>
      <c r="AI6720" s="15">
        <v>0</v>
      </c>
      <c r="AU6720" s="15">
        <v>0</v>
      </c>
      <c r="AV6720" s="15">
        <v>0</v>
      </c>
      <c r="AW6720" s="15">
        <f t="shared" si="1864"/>
        <v>0</v>
      </c>
    </row>
    <row r="6721" spans="1:49">
      <c r="A6721" s="44" t="s">
        <v>797</v>
      </c>
      <c r="B6721" s="45" t="s">
        <v>1031</v>
      </c>
      <c r="C6721" s="45" t="s">
        <v>2088</v>
      </c>
      <c r="D6721" s="452" t="s">
        <v>3025</v>
      </c>
      <c r="E6721" s="367" t="s">
        <v>826</v>
      </c>
      <c r="F6721" s="50"/>
      <c r="G6721" s="468" t="s">
        <v>3076</v>
      </c>
      <c r="H6721" s="50" t="s">
        <v>2334</v>
      </c>
      <c r="I6721" s="42" t="s">
        <v>935</v>
      </c>
      <c r="J6721" s="15">
        <v>6072</v>
      </c>
      <c r="N6721" s="15">
        <v>2000</v>
      </c>
      <c r="U6721" s="15">
        <v>2000</v>
      </c>
      <c r="V6721" s="15">
        <v>4072</v>
      </c>
      <c r="AH6721" s="15">
        <v>0</v>
      </c>
      <c r="AI6721" s="15">
        <v>0</v>
      </c>
      <c r="AU6721" s="15">
        <v>0</v>
      </c>
      <c r="AV6721" s="15">
        <v>0</v>
      </c>
      <c r="AW6721" s="15">
        <f t="shared" si="1864"/>
        <v>2000</v>
      </c>
    </row>
    <row r="6722" spans="1:49">
      <c r="A6722" s="44" t="s">
        <v>797</v>
      </c>
      <c r="B6722" s="45" t="s">
        <v>1031</v>
      </c>
      <c r="C6722" s="45" t="s">
        <v>2088</v>
      </c>
      <c r="D6722" s="452" t="s">
        <v>3025</v>
      </c>
      <c r="E6722" s="367" t="s">
        <v>1115</v>
      </c>
      <c r="F6722" s="50"/>
      <c r="G6722" s="468" t="s">
        <v>3076</v>
      </c>
      <c r="H6722" s="50" t="s">
        <v>2334</v>
      </c>
      <c r="I6722" s="42" t="s">
        <v>990</v>
      </c>
      <c r="U6722" s="15">
        <v>0</v>
      </c>
      <c r="V6722" s="15">
        <v>0</v>
      </c>
      <c r="AH6722" s="15">
        <v>0</v>
      </c>
      <c r="AI6722" s="15">
        <v>0</v>
      </c>
      <c r="AU6722" s="15">
        <v>0</v>
      </c>
      <c r="AV6722" s="15">
        <v>0</v>
      </c>
      <c r="AW6722" s="15">
        <f t="shared" si="1864"/>
        <v>0</v>
      </c>
    </row>
    <row r="6723" spans="1:49">
      <c r="A6723" s="44" t="s">
        <v>797</v>
      </c>
      <c r="B6723" s="45" t="s">
        <v>1031</v>
      </c>
      <c r="C6723" s="45" t="s">
        <v>2088</v>
      </c>
      <c r="D6723" s="452" t="s">
        <v>3025</v>
      </c>
      <c r="E6723" s="367" t="s">
        <v>1677</v>
      </c>
      <c r="F6723" s="50"/>
      <c r="G6723" s="468" t="s">
        <v>3076</v>
      </c>
      <c r="H6723" s="50" t="s">
        <v>2334</v>
      </c>
      <c r="I6723" s="42" t="s">
        <v>1198</v>
      </c>
      <c r="J6723" s="15">
        <v>23000</v>
      </c>
      <c r="L6723" s="15">
        <v>5000</v>
      </c>
      <c r="N6723" s="15">
        <v>7000</v>
      </c>
      <c r="P6723" s="15">
        <v>5000</v>
      </c>
      <c r="R6723" s="15">
        <v>2500</v>
      </c>
      <c r="S6723" s="15">
        <v>3500</v>
      </c>
      <c r="U6723" s="15">
        <v>23000</v>
      </c>
      <c r="V6723" s="15">
        <v>0</v>
      </c>
      <c r="AH6723" s="15">
        <v>0</v>
      </c>
      <c r="AI6723" s="15">
        <v>0</v>
      </c>
      <c r="AU6723" s="15">
        <v>0</v>
      </c>
      <c r="AV6723" s="15">
        <v>0</v>
      </c>
      <c r="AW6723" s="15">
        <f t="shared" si="1864"/>
        <v>23000</v>
      </c>
    </row>
    <row r="6724" spans="1:49">
      <c r="A6724" s="44" t="s">
        <v>797</v>
      </c>
      <c r="B6724" s="45" t="s">
        <v>1031</v>
      </c>
      <c r="C6724" s="45" t="s">
        <v>2088</v>
      </c>
      <c r="D6724" s="452" t="s">
        <v>3025</v>
      </c>
      <c r="E6724" s="367" t="s">
        <v>1677</v>
      </c>
      <c r="F6724" s="50" t="s">
        <v>1871</v>
      </c>
      <c r="G6724" s="468" t="s">
        <v>3076</v>
      </c>
      <c r="H6724" s="50" t="s">
        <v>2334</v>
      </c>
      <c r="I6724" s="42" t="s">
        <v>25</v>
      </c>
      <c r="U6724" s="15">
        <v>0</v>
      </c>
      <c r="V6724" s="15">
        <v>0</v>
      </c>
      <c r="AH6724" s="15">
        <v>0</v>
      </c>
      <c r="AI6724" s="15">
        <v>0</v>
      </c>
      <c r="AU6724" s="15">
        <v>0</v>
      </c>
      <c r="AV6724" s="15">
        <v>0</v>
      </c>
      <c r="AW6724" s="15">
        <f t="shared" si="1864"/>
        <v>0</v>
      </c>
    </row>
    <row r="6725" spans="1:49" s="52" customFormat="1">
      <c r="A6725" s="41"/>
      <c r="B6725" s="346"/>
      <c r="C6725" s="346"/>
      <c r="D6725" s="369"/>
      <c r="E6725" s="213"/>
      <c r="F6725" s="65"/>
      <c r="G6725" s="65"/>
      <c r="H6725" s="65"/>
      <c r="I6725" s="49" t="s">
        <v>3</v>
      </c>
      <c r="J6725" s="6">
        <f>SUM(J6726)</f>
        <v>0</v>
      </c>
      <c r="K6725" s="6">
        <f t="shared" ref="K6725:AT6726" si="1869">SUM(K6726)</f>
        <v>0</v>
      </c>
      <c r="L6725" s="6">
        <f t="shared" si="1869"/>
        <v>0</v>
      </c>
      <c r="M6725" s="6">
        <f t="shared" si="1869"/>
        <v>0</v>
      </c>
      <c r="N6725" s="6">
        <f t="shared" si="1869"/>
        <v>0</v>
      </c>
      <c r="O6725" s="6">
        <f t="shared" si="1869"/>
        <v>0</v>
      </c>
      <c r="P6725" s="6">
        <f t="shared" si="1869"/>
        <v>0</v>
      </c>
      <c r="Q6725" s="6">
        <f t="shared" si="1869"/>
        <v>0</v>
      </c>
      <c r="R6725" s="6">
        <f t="shared" si="1869"/>
        <v>0</v>
      </c>
      <c r="S6725" s="6">
        <f t="shared" si="1869"/>
        <v>0</v>
      </c>
      <c r="T6725" s="6">
        <f t="shared" si="1869"/>
        <v>0</v>
      </c>
      <c r="U6725" s="6">
        <v>0</v>
      </c>
      <c r="V6725" s="6">
        <v>0</v>
      </c>
      <c r="W6725" s="6">
        <f>SUM(W6726)</f>
        <v>0</v>
      </c>
      <c r="X6725" s="6">
        <f t="shared" si="1869"/>
        <v>0</v>
      </c>
      <c r="Y6725" s="6">
        <f t="shared" si="1869"/>
        <v>0</v>
      </c>
      <c r="Z6725" s="6">
        <f t="shared" si="1869"/>
        <v>0</v>
      </c>
      <c r="AA6725" s="6">
        <f t="shared" si="1869"/>
        <v>0</v>
      </c>
      <c r="AB6725" s="6">
        <f t="shared" si="1869"/>
        <v>0</v>
      </c>
      <c r="AC6725" s="6">
        <f t="shared" si="1869"/>
        <v>0</v>
      </c>
      <c r="AD6725" s="6">
        <f t="shared" si="1869"/>
        <v>0</v>
      </c>
      <c r="AE6725" s="6">
        <f t="shared" si="1869"/>
        <v>0</v>
      </c>
      <c r="AF6725" s="6">
        <f t="shared" si="1869"/>
        <v>0</v>
      </c>
      <c r="AG6725" s="6">
        <f t="shared" si="1869"/>
        <v>0</v>
      </c>
      <c r="AH6725" s="6">
        <v>0</v>
      </c>
      <c r="AI6725" s="6">
        <v>0</v>
      </c>
      <c r="AJ6725" s="6">
        <f>SUM(AJ6726)</f>
        <v>0</v>
      </c>
      <c r="AK6725" s="6">
        <f t="shared" si="1869"/>
        <v>0</v>
      </c>
      <c r="AL6725" s="6">
        <f t="shared" si="1869"/>
        <v>0</v>
      </c>
      <c r="AM6725" s="6">
        <f t="shared" si="1869"/>
        <v>0</v>
      </c>
      <c r="AN6725" s="6">
        <f t="shared" si="1869"/>
        <v>0</v>
      </c>
      <c r="AO6725" s="6">
        <f t="shared" si="1869"/>
        <v>0</v>
      </c>
      <c r="AP6725" s="6">
        <f t="shared" si="1869"/>
        <v>0</v>
      </c>
      <c r="AQ6725" s="6">
        <f t="shared" si="1869"/>
        <v>0</v>
      </c>
      <c r="AR6725" s="6">
        <f t="shared" si="1869"/>
        <v>0</v>
      </c>
      <c r="AS6725" s="6">
        <f t="shared" si="1869"/>
        <v>0</v>
      </c>
      <c r="AT6725" s="6">
        <f t="shared" si="1869"/>
        <v>0</v>
      </c>
      <c r="AU6725" s="6">
        <v>0</v>
      </c>
      <c r="AV6725" s="6">
        <v>0</v>
      </c>
      <c r="AW6725" s="6">
        <f t="shared" si="1864"/>
        <v>0</v>
      </c>
    </row>
    <row r="6726" spans="1:49" s="52" customFormat="1">
      <c r="A6726" s="44" t="s">
        <v>797</v>
      </c>
      <c r="B6726" s="45" t="s">
        <v>1031</v>
      </c>
      <c r="C6726" s="45" t="s">
        <v>2088</v>
      </c>
      <c r="D6726" s="452" t="s">
        <v>3025</v>
      </c>
      <c r="E6726" s="213" t="s">
        <v>833</v>
      </c>
      <c r="F6726" s="65"/>
      <c r="G6726" s="65"/>
      <c r="H6726" s="65"/>
      <c r="I6726" s="53" t="s">
        <v>1</v>
      </c>
      <c r="J6726" s="200">
        <f>SUM(J6727)</f>
        <v>0</v>
      </c>
      <c r="K6726" s="200">
        <f t="shared" si="1869"/>
        <v>0</v>
      </c>
      <c r="L6726" s="200">
        <f t="shared" si="1869"/>
        <v>0</v>
      </c>
      <c r="M6726" s="200">
        <f t="shared" si="1869"/>
        <v>0</v>
      </c>
      <c r="N6726" s="200">
        <f t="shared" si="1869"/>
        <v>0</v>
      </c>
      <c r="O6726" s="200">
        <f t="shared" si="1869"/>
        <v>0</v>
      </c>
      <c r="P6726" s="200">
        <f t="shared" si="1869"/>
        <v>0</v>
      </c>
      <c r="Q6726" s="200">
        <f t="shared" si="1869"/>
        <v>0</v>
      </c>
      <c r="R6726" s="200">
        <f t="shared" si="1869"/>
        <v>0</v>
      </c>
      <c r="S6726" s="200">
        <f t="shared" si="1869"/>
        <v>0</v>
      </c>
      <c r="T6726" s="200">
        <f t="shared" si="1869"/>
        <v>0</v>
      </c>
      <c r="U6726" s="200">
        <v>0</v>
      </c>
      <c r="V6726" s="200">
        <v>0</v>
      </c>
      <c r="W6726" s="200">
        <f>SUM(W6727)</f>
        <v>0</v>
      </c>
      <c r="X6726" s="200">
        <f t="shared" si="1869"/>
        <v>0</v>
      </c>
      <c r="Y6726" s="200">
        <f t="shared" si="1869"/>
        <v>0</v>
      </c>
      <c r="Z6726" s="200">
        <f t="shared" si="1869"/>
        <v>0</v>
      </c>
      <c r="AA6726" s="200">
        <f t="shared" si="1869"/>
        <v>0</v>
      </c>
      <c r="AB6726" s="200">
        <f t="shared" si="1869"/>
        <v>0</v>
      </c>
      <c r="AC6726" s="200">
        <f t="shared" si="1869"/>
        <v>0</v>
      </c>
      <c r="AD6726" s="200">
        <f t="shared" si="1869"/>
        <v>0</v>
      </c>
      <c r="AE6726" s="200">
        <f t="shared" si="1869"/>
        <v>0</v>
      </c>
      <c r="AF6726" s="200">
        <f t="shared" si="1869"/>
        <v>0</v>
      </c>
      <c r="AG6726" s="200">
        <f t="shared" si="1869"/>
        <v>0</v>
      </c>
      <c r="AH6726" s="200">
        <v>0</v>
      </c>
      <c r="AI6726" s="200">
        <v>0</v>
      </c>
      <c r="AJ6726" s="200">
        <f>SUM(AJ6727)</f>
        <v>0</v>
      </c>
      <c r="AK6726" s="200">
        <f t="shared" si="1869"/>
        <v>0</v>
      </c>
      <c r="AL6726" s="200">
        <f t="shared" si="1869"/>
        <v>0</v>
      </c>
      <c r="AM6726" s="200">
        <f t="shared" si="1869"/>
        <v>0</v>
      </c>
      <c r="AN6726" s="200">
        <f t="shared" si="1869"/>
        <v>0</v>
      </c>
      <c r="AO6726" s="200">
        <f t="shared" si="1869"/>
        <v>0</v>
      </c>
      <c r="AP6726" s="200">
        <f t="shared" si="1869"/>
        <v>0</v>
      </c>
      <c r="AQ6726" s="200">
        <f t="shared" si="1869"/>
        <v>0</v>
      </c>
      <c r="AR6726" s="200">
        <f t="shared" si="1869"/>
        <v>0</v>
      </c>
      <c r="AS6726" s="200">
        <f t="shared" si="1869"/>
        <v>0</v>
      </c>
      <c r="AT6726" s="200">
        <f t="shared" si="1869"/>
        <v>0</v>
      </c>
      <c r="AU6726" s="200">
        <v>0</v>
      </c>
      <c r="AV6726" s="200">
        <v>0</v>
      </c>
      <c r="AW6726" s="200">
        <f t="shared" si="1864"/>
        <v>0</v>
      </c>
    </row>
    <row r="6727" spans="1:49" s="59" customFormat="1">
      <c r="A6727" s="44" t="s">
        <v>797</v>
      </c>
      <c r="B6727" s="45" t="s">
        <v>1031</v>
      </c>
      <c r="C6727" s="45" t="s">
        <v>2088</v>
      </c>
      <c r="D6727" s="452" t="s">
        <v>3025</v>
      </c>
      <c r="E6727" s="57" t="s">
        <v>1517</v>
      </c>
      <c r="F6727" s="58"/>
      <c r="G6727" s="468" t="s">
        <v>3076</v>
      </c>
      <c r="H6727" s="50" t="s">
        <v>2334</v>
      </c>
      <c r="I6727" s="188" t="s">
        <v>2584</v>
      </c>
      <c r="J6727" s="13"/>
      <c r="K6727" s="13"/>
      <c r="L6727" s="13"/>
      <c r="M6727" s="13"/>
      <c r="N6727" s="13"/>
      <c r="O6727" s="13"/>
      <c r="P6727" s="13"/>
      <c r="Q6727" s="13"/>
      <c r="R6727" s="13"/>
      <c r="S6727" s="13"/>
      <c r="T6727" s="13"/>
      <c r="U6727" s="13">
        <v>0</v>
      </c>
      <c r="V6727" s="13">
        <v>0</v>
      </c>
      <c r="W6727" s="13"/>
      <c r="X6727" s="13"/>
      <c r="Y6727" s="13"/>
      <c r="Z6727" s="13"/>
      <c r="AA6727" s="13"/>
      <c r="AB6727" s="13"/>
      <c r="AC6727" s="13"/>
      <c r="AD6727" s="13"/>
      <c r="AE6727" s="13"/>
      <c r="AF6727" s="13"/>
      <c r="AG6727" s="13"/>
      <c r="AH6727" s="13">
        <v>0</v>
      </c>
      <c r="AI6727" s="13">
        <v>0</v>
      </c>
      <c r="AJ6727" s="13"/>
      <c r="AK6727" s="13"/>
      <c r="AL6727" s="13"/>
      <c r="AM6727" s="13"/>
      <c r="AN6727" s="13"/>
      <c r="AO6727" s="13"/>
      <c r="AP6727" s="13"/>
      <c r="AQ6727" s="13"/>
      <c r="AR6727" s="13"/>
      <c r="AS6727" s="13"/>
      <c r="AT6727" s="13"/>
      <c r="AU6727" s="13">
        <v>0</v>
      </c>
      <c r="AV6727" s="13">
        <v>0</v>
      </c>
      <c r="AW6727" s="13">
        <f t="shared" si="1864"/>
        <v>0</v>
      </c>
    </row>
    <row r="6728" spans="1:49">
      <c r="A6728" s="68" t="s">
        <v>2050</v>
      </c>
      <c r="B6728" s="69"/>
      <c r="C6728" s="69"/>
      <c r="D6728" s="455"/>
      <c r="E6728" s="531"/>
      <c r="F6728" s="50"/>
      <c r="G6728" s="50"/>
      <c r="H6728" s="50"/>
      <c r="I6728" s="49" t="s">
        <v>1157</v>
      </c>
      <c r="J6728" s="12">
        <f>SUM(J6729)</f>
        <v>3000</v>
      </c>
      <c r="K6728" s="12">
        <f t="shared" ref="K6728:AT6728" si="1870">SUM(K6729)</f>
        <v>0</v>
      </c>
      <c r="L6728" s="12">
        <f t="shared" si="1870"/>
        <v>0</v>
      </c>
      <c r="M6728" s="12">
        <f t="shared" si="1870"/>
        <v>0</v>
      </c>
      <c r="N6728" s="12">
        <f t="shared" si="1870"/>
        <v>0</v>
      </c>
      <c r="O6728" s="12">
        <f t="shared" si="1870"/>
        <v>0</v>
      </c>
      <c r="P6728" s="12">
        <f t="shared" si="1870"/>
        <v>0</v>
      </c>
      <c r="Q6728" s="12">
        <f t="shared" si="1870"/>
        <v>0</v>
      </c>
      <c r="R6728" s="12">
        <f t="shared" si="1870"/>
        <v>3000</v>
      </c>
      <c r="S6728" s="12">
        <f t="shared" si="1870"/>
        <v>0</v>
      </c>
      <c r="T6728" s="12">
        <f t="shared" si="1870"/>
        <v>0</v>
      </c>
      <c r="U6728" s="12">
        <v>3000</v>
      </c>
      <c r="V6728" s="12">
        <v>0</v>
      </c>
      <c r="W6728" s="12">
        <f>SUM(W6729)</f>
        <v>0</v>
      </c>
      <c r="X6728" s="12">
        <f t="shared" si="1870"/>
        <v>0</v>
      </c>
      <c r="Y6728" s="12">
        <f t="shared" si="1870"/>
        <v>0</v>
      </c>
      <c r="Z6728" s="12">
        <f t="shared" si="1870"/>
        <v>0</v>
      </c>
      <c r="AA6728" s="12">
        <f t="shared" si="1870"/>
        <v>0</v>
      </c>
      <c r="AB6728" s="12">
        <f t="shared" si="1870"/>
        <v>0</v>
      </c>
      <c r="AC6728" s="12">
        <f t="shared" si="1870"/>
        <v>0</v>
      </c>
      <c r="AD6728" s="12">
        <f t="shared" si="1870"/>
        <v>0</v>
      </c>
      <c r="AE6728" s="12">
        <f t="shared" si="1870"/>
        <v>0</v>
      </c>
      <c r="AF6728" s="12">
        <f t="shared" si="1870"/>
        <v>0</v>
      </c>
      <c r="AG6728" s="12">
        <f t="shared" si="1870"/>
        <v>0</v>
      </c>
      <c r="AH6728" s="12">
        <v>0</v>
      </c>
      <c r="AI6728" s="12">
        <v>0</v>
      </c>
      <c r="AJ6728" s="12">
        <f>SUM(AJ6729)</f>
        <v>15000</v>
      </c>
      <c r="AK6728" s="12">
        <f t="shared" si="1870"/>
        <v>0</v>
      </c>
      <c r="AL6728" s="12">
        <f t="shared" si="1870"/>
        <v>0</v>
      </c>
      <c r="AM6728" s="12">
        <f t="shared" si="1870"/>
        <v>0</v>
      </c>
      <c r="AN6728" s="12">
        <f t="shared" si="1870"/>
        <v>0</v>
      </c>
      <c r="AO6728" s="12">
        <f t="shared" si="1870"/>
        <v>0</v>
      </c>
      <c r="AP6728" s="12">
        <f t="shared" si="1870"/>
        <v>0</v>
      </c>
      <c r="AQ6728" s="12">
        <f t="shared" si="1870"/>
        <v>15000</v>
      </c>
      <c r="AR6728" s="12">
        <f t="shared" si="1870"/>
        <v>0</v>
      </c>
      <c r="AS6728" s="12">
        <f t="shared" si="1870"/>
        <v>0</v>
      </c>
      <c r="AT6728" s="12">
        <f t="shared" si="1870"/>
        <v>0</v>
      </c>
      <c r="AU6728" s="12">
        <v>15000</v>
      </c>
      <c r="AV6728" s="12">
        <v>0</v>
      </c>
      <c r="AW6728" s="12">
        <f t="shared" si="1864"/>
        <v>18000</v>
      </c>
    </row>
    <row r="6729" spans="1:49">
      <c r="A6729" s="44" t="s">
        <v>797</v>
      </c>
      <c r="B6729" s="45" t="s">
        <v>1031</v>
      </c>
      <c r="C6729" s="45" t="s">
        <v>2088</v>
      </c>
      <c r="D6729" s="452" t="s">
        <v>3025</v>
      </c>
      <c r="E6729" s="213" t="s">
        <v>1402</v>
      </c>
      <c r="F6729" s="65"/>
      <c r="G6729" s="65"/>
      <c r="H6729" s="65"/>
      <c r="I6729" s="260" t="s">
        <v>1158</v>
      </c>
      <c r="J6729" s="9">
        <f>SUM(J6730:J6731)</f>
        <v>3000</v>
      </c>
      <c r="K6729" s="9">
        <f t="shared" ref="K6729:AT6729" si="1871">SUM(K6730:K6731)</f>
        <v>0</v>
      </c>
      <c r="L6729" s="9">
        <f t="shared" si="1871"/>
        <v>0</v>
      </c>
      <c r="M6729" s="9">
        <f t="shared" si="1871"/>
        <v>0</v>
      </c>
      <c r="N6729" s="9">
        <f t="shared" si="1871"/>
        <v>0</v>
      </c>
      <c r="O6729" s="9">
        <f t="shared" si="1871"/>
        <v>0</v>
      </c>
      <c r="P6729" s="9">
        <f t="shared" si="1871"/>
        <v>0</v>
      </c>
      <c r="Q6729" s="9">
        <f t="shared" si="1871"/>
        <v>0</v>
      </c>
      <c r="R6729" s="9">
        <f t="shared" si="1871"/>
        <v>3000</v>
      </c>
      <c r="S6729" s="9">
        <f t="shared" si="1871"/>
        <v>0</v>
      </c>
      <c r="T6729" s="9">
        <f t="shared" si="1871"/>
        <v>0</v>
      </c>
      <c r="U6729" s="9">
        <v>3000</v>
      </c>
      <c r="V6729" s="9">
        <v>0</v>
      </c>
      <c r="W6729" s="9">
        <f>SUM(W6730:W6731)</f>
        <v>0</v>
      </c>
      <c r="X6729" s="9">
        <f t="shared" si="1871"/>
        <v>0</v>
      </c>
      <c r="Y6729" s="9">
        <f t="shared" si="1871"/>
        <v>0</v>
      </c>
      <c r="Z6729" s="9">
        <f t="shared" si="1871"/>
        <v>0</v>
      </c>
      <c r="AA6729" s="9">
        <f t="shared" si="1871"/>
        <v>0</v>
      </c>
      <c r="AB6729" s="9">
        <f t="shared" si="1871"/>
        <v>0</v>
      </c>
      <c r="AC6729" s="9">
        <f t="shared" si="1871"/>
        <v>0</v>
      </c>
      <c r="AD6729" s="9">
        <f t="shared" si="1871"/>
        <v>0</v>
      </c>
      <c r="AE6729" s="9">
        <f t="shared" si="1871"/>
        <v>0</v>
      </c>
      <c r="AF6729" s="9">
        <f t="shared" si="1871"/>
        <v>0</v>
      </c>
      <c r="AG6729" s="9">
        <f t="shared" si="1871"/>
        <v>0</v>
      </c>
      <c r="AH6729" s="9">
        <v>0</v>
      </c>
      <c r="AI6729" s="9">
        <v>0</v>
      </c>
      <c r="AJ6729" s="9">
        <f>SUM(AJ6730:AJ6731)</f>
        <v>15000</v>
      </c>
      <c r="AK6729" s="9">
        <f t="shared" si="1871"/>
        <v>0</v>
      </c>
      <c r="AL6729" s="9">
        <f t="shared" si="1871"/>
        <v>0</v>
      </c>
      <c r="AM6729" s="9">
        <f t="shared" si="1871"/>
        <v>0</v>
      </c>
      <c r="AN6729" s="9">
        <f t="shared" si="1871"/>
        <v>0</v>
      </c>
      <c r="AO6729" s="9">
        <f t="shared" si="1871"/>
        <v>0</v>
      </c>
      <c r="AP6729" s="9">
        <f t="shared" si="1871"/>
        <v>0</v>
      </c>
      <c r="AQ6729" s="9">
        <f t="shared" si="1871"/>
        <v>15000</v>
      </c>
      <c r="AR6729" s="9">
        <f t="shared" si="1871"/>
        <v>0</v>
      </c>
      <c r="AS6729" s="9">
        <f t="shared" si="1871"/>
        <v>0</v>
      </c>
      <c r="AT6729" s="9">
        <f t="shared" si="1871"/>
        <v>0</v>
      </c>
      <c r="AU6729" s="9">
        <v>15000</v>
      </c>
      <c r="AV6729" s="9">
        <v>0</v>
      </c>
      <c r="AW6729" s="9">
        <f t="shared" ref="AW6729" si="1872">SUM(AW6730:AW6731)</f>
        <v>18000</v>
      </c>
    </row>
    <row r="6730" spans="1:49">
      <c r="A6730" s="44" t="s">
        <v>797</v>
      </c>
      <c r="B6730" s="45" t="s">
        <v>1031</v>
      </c>
      <c r="C6730" s="45" t="s">
        <v>2088</v>
      </c>
      <c r="D6730" s="452" t="s">
        <v>3025</v>
      </c>
      <c r="E6730" s="367" t="s">
        <v>1409</v>
      </c>
      <c r="F6730" s="50"/>
      <c r="G6730" s="468" t="s">
        <v>3076</v>
      </c>
      <c r="H6730" s="50" t="s">
        <v>2334</v>
      </c>
      <c r="I6730" s="42" t="s">
        <v>1518</v>
      </c>
      <c r="J6730" s="15">
        <v>3000</v>
      </c>
      <c r="R6730" s="15">
        <v>3000</v>
      </c>
      <c r="U6730" s="15">
        <v>3000</v>
      </c>
      <c r="V6730" s="15">
        <v>0</v>
      </c>
      <c r="AH6730" s="15">
        <v>0</v>
      </c>
      <c r="AI6730" s="15">
        <v>0</v>
      </c>
      <c r="AU6730" s="15">
        <v>0</v>
      </c>
      <c r="AV6730" s="15">
        <v>0</v>
      </c>
      <c r="AW6730" s="15">
        <f>U6730+AH6730+AU6730</f>
        <v>3000</v>
      </c>
    </row>
    <row r="6731" spans="1:49" s="505" customFormat="1">
      <c r="A6731" s="478" t="s">
        <v>797</v>
      </c>
      <c r="B6731" s="479" t="s">
        <v>1031</v>
      </c>
      <c r="C6731" s="479" t="s">
        <v>2088</v>
      </c>
      <c r="D6731" s="480" t="s">
        <v>3025</v>
      </c>
      <c r="E6731" s="481" t="s">
        <v>1367</v>
      </c>
      <c r="F6731" s="482"/>
      <c r="G6731" s="483" t="s">
        <v>3076</v>
      </c>
      <c r="H6731" s="482"/>
      <c r="I6731" s="504" t="s">
        <v>1400</v>
      </c>
      <c r="J6731" s="496"/>
      <c r="K6731" s="496"/>
      <c r="L6731" s="496"/>
      <c r="M6731" s="496"/>
      <c r="N6731" s="496"/>
      <c r="O6731" s="496"/>
      <c r="P6731" s="496"/>
      <c r="Q6731" s="496"/>
      <c r="R6731" s="496"/>
      <c r="S6731" s="496"/>
      <c r="T6731" s="496"/>
      <c r="U6731" s="496"/>
      <c r="V6731" s="496"/>
      <c r="W6731" s="496"/>
      <c r="X6731" s="496"/>
      <c r="Y6731" s="496"/>
      <c r="Z6731" s="496"/>
      <c r="AA6731" s="496"/>
      <c r="AB6731" s="496"/>
      <c r="AC6731" s="496"/>
      <c r="AD6731" s="496"/>
      <c r="AE6731" s="496"/>
      <c r="AF6731" s="496"/>
      <c r="AG6731" s="496"/>
      <c r="AH6731" s="496"/>
      <c r="AI6731" s="496"/>
      <c r="AJ6731" s="496">
        <v>15000</v>
      </c>
      <c r="AK6731" s="496"/>
      <c r="AL6731" s="496"/>
      <c r="AM6731" s="496"/>
      <c r="AN6731" s="496"/>
      <c r="AO6731" s="496"/>
      <c r="AP6731" s="496"/>
      <c r="AQ6731" s="496">
        <v>15000</v>
      </c>
      <c r="AR6731" s="496"/>
      <c r="AS6731" s="496"/>
      <c r="AT6731" s="496"/>
      <c r="AU6731" s="496">
        <v>15000</v>
      </c>
      <c r="AV6731" s="496">
        <v>0</v>
      </c>
      <c r="AW6731" s="496">
        <f>U6731+AH6731+AU6731</f>
        <v>15000</v>
      </c>
    </row>
    <row r="6732" spans="1:49">
      <c r="A6732" s="44"/>
      <c r="B6732" s="45"/>
      <c r="C6732" s="45"/>
      <c r="D6732" s="45"/>
      <c r="E6732" s="531"/>
      <c r="F6732" s="50"/>
      <c r="G6732" s="50"/>
      <c r="H6732" s="50"/>
      <c r="I6732" s="42"/>
      <c r="U6732" s="15">
        <v>0</v>
      </c>
      <c r="V6732" s="15">
        <v>0</v>
      </c>
      <c r="AH6732" s="15">
        <v>0</v>
      </c>
      <c r="AI6732" s="15">
        <v>0</v>
      </c>
      <c r="AU6732" s="15">
        <v>0</v>
      </c>
      <c r="AV6732" s="15">
        <v>0</v>
      </c>
      <c r="AW6732" s="15">
        <f>U6732+AH6732+AU6732</f>
        <v>0</v>
      </c>
    </row>
    <row r="6733" spans="1:49">
      <c r="A6733" s="48"/>
      <c r="B6733" s="42"/>
      <c r="C6733" s="42"/>
      <c r="D6733" s="42"/>
      <c r="E6733" s="531"/>
      <c r="F6733" s="50"/>
      <c r="G6733" s="50"/>
      <c r="H6733" s="50"/>
      <c r="I6733" s="49" t="s">
        <v>1631</v>
      </c>
      <c r="J6733" s="12">
        <f>SUM(J6703,J6728,J6725)</f>
        <v>34472</v>
      </c>
      <c r="K6733" s="12">
        <f t="shared" ref="K6733:AT6733" si="1873">SUM(K6703,K6728,K6725)</f>
        <v>0</v>
      </c>
      <c r="L6733" s="12">
        <f t="shared" si="1873"/>
        <v>6000</v>
      </c>
      <c r="M6733" s="12">
        <f t="shared" si="1873"/>
        <v>0</v>
      </c>
      <c r="N6733" s="12">
        <f t="shared" si="1873"/>
        <v>10000</v>
      </c>
      <c r="O6733" s="12">
        <f t="shared" si="1873"/>
        <v>0</v>
      </c>
      <c r="P6733" s="12">
        <f t="shared" si="1873"/>
        <v>5000</v>
      </c>
      <c r="Q6733" s="12">
        <f t="shared" si="1873"/>
        <v>0</v>
      </c>
      <c r="R6733" s="12">
        <f t="shared" si="1873"/>
        <v>5500</v>
      </c>
      <c r="S6733" s="12">
        <f t="shared" si="1873"/>
        <v>3500</v>
      </c>
      <c r="T6733" s="12">
        <f t="shared" si="1873"/>
        <v>0</v>
      </c>
      <c r="U6733" s="12">
        <v>30000</v>
      </c>
      <c r="V6733" s="12">
        <v>4472</v>
      </c>
      <c r="W6733" s="12">
        <f>SUM(W6703,W6728,W6725)</f>
        <v>0</v>
      </c>
      <c r="X6733" s="12">
        <f t="shared" si="1873"/>
        <v>0</v>
      </c>
      <c r="Y6733" s="12">
        <f t="shared" si="1873"/>
        <v>0</v>
      </c>
      <c r="Z6733" s="12">
        <f t="shared" si="1873"/>
        <v>0</v>
      </c>
      <c r="AA6733" s="12">
        <f t="shared" si="1873"/>
        <v>0</v>
      </c>
      <c r="AB6733" s="12">
        <f t="shared" si="1873"/>
        <v>0</v>
      </c>
      <c r="AC6733" s="12">
        <f t="shared" si="1873"/>
        <v>0</v>
      </c>
      <c r="AD6733" s="12">
        <f t="shared" si="1873"/>
        <v>0</v>
      </c>
      <c r="AE6733" s="12">
        <f t="shared" si="1873"/>
        <v>0</v>
      </c>
      <c r="AF6733" s="12">
        <f t="shared" si="1873"/>
        <v>0</v>
      </c>
      <c r="AG6733" s="12">
        <f t="shared" si="1873"/>
        <v>0</v>
      </c>
      <c r="AH6733" s="12">
        <v>0</v>
      </c>
      <c r="AI6733" s="12">
        <v>0</v>
      </c>
      <c r="AJ6733" s="12">
        <f>SUM(AJ6703,AJ6728,AJ6725)</f>
        <v>16280</v>
      </c>
      <c r="AK6733" s="12">
        <f t="shared" si="1873"/>
        <v>0</v>
      </c>
      <c r="AL6733" s="12">
        <f t="shared" si="1873"/>
        <v>0</v>
      </c>
      <c r="AM6733" s="12">
        <f t="shared" si="1873"/>
        <v>0</v>
      </c>
      <c r="AN6733" s="12">
        <f t="shared" si="1873"/>
        <v>0</v>
      </c>
      <c r="AO6733" s="12">
        <f t="shared" si="1873"/>
        <v>0</v>
      </c>
      <c r="AP6733" s="12">
        <f t="shared" si="1873"/>
        <v>1280</v>
      </c>
      <c r="AQ6733" s="12">
        <f t="shared" si="1873"/>
        <v>15000</v>
      </c>
      <c r="AR6733" s="12">
        <f t="shared" si="1873"/>
        <v>0</v>
      </c>
      <c r="AS6733" s="12">
        <f t="shared" si="1873"/>
        <v>0</v>
      </c>
      <c r="AT6733" s="12">
        <f t="shared" si="1873"/>
        <v>0</v>
      </c>
      <c r="AU6733" s="12">
        <v>16280</v>
      </c>
      <c r="AV6733" s="12">
        <v>0</v>
      </c>
      <c r="AW6733" s="12">
        <f>U6733+AH6733+AU6733</f>
        <v>46280</v>
      </c>
    </row>
    <row r="6734" spans="1:49">
      <c r="A6734" s="48"/>
      <c r="B6734" s="42"/>
      <c r="C6734" s="42"/>
      <c r="D6734" s="42"/>
      <c r="E6734" s="531"/>
      <c r="F6734" s="50"/>
      <c r="G6734" s="50"/>
      <c r="H6734" s="50"/>
      <c r="I6734" s="53"/>
    </row>
    <row r="6735" spans="1:49">
      <c r="A6735" s="48"/>
      <c r="B6735" s="42"/>
      <c r="C6735" s="42"/>
      <c r="D6735" s="42"/>
      <c r="E6735" s="531"/>
      <c r="F6735" s="50"/>
      <c r="G6735" s="50"/>
      <c r="H6735" s="50"/>
      <c r="I6735" s="146" t="s">
        <v>970</v>
      </c>
      <c r="J6735" s="29"/>
      <c r="K6735" s="29"/>
      <c r="L6735" s="29"/>
      <c r="M6735" s="29"/>
      <c r="N6735" s="29"/>
      <c r="O6735" s="29"/>
      <c r="P6735" s="29"/>
      <c r="Q6735" s="29"/>
      <c r="R6735" s="29"/>
      <c r="S6735" s="29"/>
      <c r="T6735" s="29"/>
      <c r="U6735" s="29"/>
      <c r="V6735" s="29"/>
      <c r="W6735" s="29"/>
      <c r="X6735" s="29"/>
      <c r="Y6735" s="29"/>
      <c r="Z6735" s="29"/>
      <c r="AA6735" s="29"/>
      <c r="AB6735" s="29"/>
      <c r="AC6735" s="29"/>
      <c r="AD6735" s="29"/>
      <c r="AE6735" s="29"/>
      <c r="AF6735" s="29"/>
      <c r="AG6735" s="29"/>
      <c r="AH6735" s="29"/>
      <c r="AI6735" s="29"/>
      <c r="AJ6735" s="29"/>
      <c r="AK6735" s="29"/>
      <c r="AL6735" s="29"/>
      <c r="AM6735" s="29"/>
      <c r="AN6735" s="29"/>
      <c r="AO6735" s="29"/>
      <c r="AP6735" s="29"/>
      <c r="AQ6735" s="29"/>
      <c r="AR6735" s="29"/>
      <c r="AS6735" s="29"/>
      <c r="AT6735" s="29"/>
      <c r="AU6735" s="29"/>
      <c r="AV6735" s="29"/>
      <c r="AW6735" s="29"/>
    </row>
    <row r="6736" spans="1:49" ht="13.5" thickBot="1">
      <c r="A6736" s="48"/>
      <c r="B6736" s="42"/>
      <c r="C6736" s="42"/>
      <c r="D6736" s="42"/>
      <c r="E6736" s="531"/>
      <c r="F6736" s="50"/>
      <c r="G6736" s="50"/>
      <c r="H6736" s="50"/>
      <c r="I6736" s="146"/>
      <c r="J6736" s="29"/>
      <c r="K6736" s="29"/>
      <c r="L6736" s="29"/>
      <c r="M6736" s="29"/>
      <c r="N6736" s="29"/>
      <c r="O6736" s="29"/>
      <c r="P6736" s="29"/>
      <c r="Q6736" s="29"/>
      <c r="R6736" s="29"/>
      <c r="S6736" s="29"/>
      <c r="T6736" s="29"/>
      <c r="U6736" s="29"/>
      <c r="V6736" s="29"/>
      <c r="W6736" s="29"/>
      <c r="X6736" s="29"/>
      <c r="Y6736" s="29"/>
      <c r="Z6736" s="29"/>
      <c r="AA6736" s="29"/>
      <c r="AB6736" s="29"/>
      <c r="AC6736" s="29"/>
      <c r="AD6736" s="29"/>
      <c r="AE6736" s="29"/>
      <c r="AF6736" s="29"/>
      <c r="AG6736" s="29"/>
      <c r="AH6736" s="29"/>
      <c r="AI6736" s="29"/>
      <c r="AJ6736" s="29"/>
      <c r="AK6736" s="29"/>
      <c r="AL6736" s="29"/>
      <c r="AM6736" s="29"/>
      <c r="AN6736" s="29"/>
      <c r="AO6736" s="29"/>
      <c r="AP6736" s="29"/>
      <c r="AQ6736" s="29"/>
      <c r="AR6736" s="29"/>
      <c r="AS6736" s="29"/>
      <c r="AT6736" s="29"/>
      <c r="AU6736" s="29"/>
      <c r="AV6736" s="29"/>
      <c r="AW6736" s="29"/>
    </row>
    <row r="6737" spans="1:49" ht="35.25" customHeight="1" thickTop="1" thickBot="1">
      <c r="A6737" s="48"/>
      <c r="B6737" s="42"/>
      <c r="C6737" s="42"/>
      <c r="D6737" s="42"/>
      <c r="E6737" s="531"/>
      <c r="F6737" s="50"/>
      <c r="G6737" s="50"/>
      <c r="H6737" s="50"/>
      <c r="I6737" s="5" t="s">
        <v>2331</v>
      </c>
      <c r="J6737" s="364" t="s">
        <v>2891</v>
      </c>
      <c r="K6737" s="364" t="s">
        <v>2879</v>
      </c>
      <c r="L6737" s="364" t="s">
        <v>2880</v>
      </c>
      <c r="M6737" s="364" t="s">
        <v>2881</v>
      </c>
      <c r="N6737" s="364" t="s">
        <v>2882</v>
      </c>
      <c r="O6737" s="364" t="s">
        <v>2883</v>
      </c>
      <c r="P6737" s="364" t="s">
        <v>2884</v>
      </c>
      <c r="Q6737" s="364" t="s">
        <v>2885</v>
      </c>
      <c r="R6737" s="364" t="s">
        <v>2886</v>
      </c>
      <c r="S6737" s="364" t="s">
        <v>2887</v>
      </c>
      <c r="T6737" s="364" t="s">
        <v>2888</v>
      </c>
      <c r="U6737" s="364" t="s">
        <v>2889</v>
      </c>
      <c r="V6737" s="364" t="s">
        <v>2890</v>
      </c>
      <c r="W6737" s="365" t="s">
        <v>2893</v>
      </c>
      <c r="X6737" s="365" t="s">
        <v>2879</v>
      </c>
      <c r="Y6737" s="365" t="s">
        <v>2880</v>
      </c>
      <c r="Z6737" s="365" t="s">
        <v>2881</v>
      </c>
      <c r="AA6737" s="365" t="s">
        <v>2882</v>
      </c>
      <c r="AB6737" s="365" t="s">
        <v>2883</v>
      </c>
      <c r="AC6737" s="365" t="s">
        <v>2884</v>
      </c>
      <c r="AD6737" s="365" t="s">
        <v>2885</v>
      </c>
      <c r="AE6737" s="365" t="s">
        <v>2886</v>
      </c>
      <c r="AF6737" s="365" t="s">
        <v>2887</v>
      </c>
      <c r="AG6737" s="365" t="s">
        <v>2888</v>
      </c>
      <c r="AH6737" s="365" t="s">
        <v>2889</v>
      </c>
      <c r="AI6737" s="365" t="s">
        <v>2890</v>
      </c>
      <c r="AJ6737" s="366" t="s">
        <v>2892</v>
      </c>
      <c r="AK6737" s="366" t="s">
        <v>2879</v>
      </c>
      <c r="AL6737" s="366" t="s">
        <v>2880</v>
      </c>
      <c r="AM6737" s="366" t="s">
        <v>2881</v>
      </c>
      <c r="AN6737" s="366" t="s">
        <v>2882</v>
      </c>
      <c r="AO6737" s="366" t="s">
        <v>2883</v>
      </c>
      <c r="AP6737" s="366" t="s">
        <v>2884</v>
      </c>
      <c r="AQ6737" s="366" t="s">
        <v>2885</v>
      </c>
      <c r="AR6737" s="366" t="s">
        <v>2886</v>
      </c>
      <c r="AS6737" s="366" t="s">
        <v>2887</v>
      </c>
      <c r="AT6737" s="366" t="s">
        <v>2888</v>
      </c>
      <c r="AU6737" s="366" t="s">
        <v>2889</v>
      </c>
      <c r="AV6737" s="366" t="s">
        <v>2890</v>
      </c>
      <c r="AW6737" s="368" t="s">
        <v>2895</v>
      </c>
    </row>
    <row r="6738" spans="1:49">
      <c r="A6738" s="48"/>
      <c r="B6738" s="42"/>
      <c r="C6738" s="42"/>
      <c r="D6738" s="42"/>
      <c r="E6738" s="531"/>
      <c r="F6738" s="50"/>
      <c r="G6738" s="50"/>
      <c r="H6738" s="50"/>
      <c r="I6738" s="34"/>
      <c r="J6738" s="202" t="s">
        <v>1224</v>
      </c>
      <c r="K6738" s="202">
        <v>1</v>
      </c>
      <c r="L6738" s="202">
        <v>2</v>
      </c>
      <c r="M6738" s="202">
        <v>3</v>
      </c>
      <c r="N6738" s="202">
        <v>4</v>
      </c>
      <c r="O6738" s="202">
        <v>5</v>
      </c>
      <c r="P6738" s="202">
        <v>6</v>
      </c>
      <c r="Q6738" s="202">
        <v>7</v>
      </c>
      <c r="R6738" s="202">
        <v>8</v>
      </c>
      <c r="S6738" s="202">
        <v>9</v>
      </c>
      <c r="T6738" s="202">
        <v>10</v>
      </c>
      <c r="U6738" s="202">
        <v>13</v>
      </c>
      <c r="V6738" s="202">
        <v>14</v>
      </c>
      <c r="W6738" s="202" t="s">
        <v>1224</v>
      </c>
      <c r="X6738" s="202">
        <v>1</v>
      </c>
      <c r="Y6738" s="202">
        <v>2</v>
      </c>
      <c r="Z6738" s="202">
        <v>3</v>
      </c>
      <c r="AA6738" s="202">
        <v>4</v>
      </c>
      <c r="AB6738" s="202">
        <v>5</v>
      </c>
      <c r="AC6738" s="202">
        <v>6</v>
      </c>
      <c r="AD6738" s="202">
        <v>7</v>
      </c>
      <c r="AE6738" s="202">
        <v>8</v>
      </c>
      <c r="AF6738" s="202">
        <v>9</v>
      </c>
      <c r="AG6738" s="202">
        <v>10</v>
      </c>
      <c r="AH6738" s="202">
        <v>13</v>
      </c>
      <c r="AI6738" s="202">
        <v>14</v>
      </c>
      <c r="AJ6738" s="202" t="s">
        <v>1224</v>
      </c>
      <c r="AK6738" s="202">
        <v>1</v>
      </c>
      <c r="AL6738" s="202">
        <v>2</v>
      </c>
      <c r="AM6738" s="202">
        <v>3</v>
      </c>
      <c r="AN6738" s="202">
        <v>4</v>
      </c>
      <c r="AO6738" s="202">
        <v>5</v>
      </c>
      <c r="AP6738" s="202">
        <v>6</v>
      </c>
      <c r="AQ6738" s="202">
        <v>7</v>
      </c>
      <c r="AR6738" s="202">
        <v>8</v>
      </c>
      <c r="AS6738" s="202">
        <v>9</v>
      </c>
      <c r="AT6738" s="202">
        <v>10</v>
      </c>
      <c r="AU6738" s="202">
        <v>13</v>
      </c>
      <c r="AV6738" s="202">
        <v>14</v>
      </c>
      <c r="AW6738" s="202">
        <v>15</v>
      </c>
    </row>
    <row r="6739" spans="1:49">
      <c r="A6739" s="48"/>
      <c r="B6739" s="42"/>
      <c r="C6739" s="42"/>
      <c r="D6739" s="42"/>
      <c r="E6739" s="531"/>
      <c r="F6739" s="50"/>
      <c r="G6739" s="50"/>
      <c r="H6739" s="50"/>
      <c r="I6739" s="276" t="s">
        <v>2379</v>
      </c>
      <c r="J6739" s="277">
        <f>SUM(J6733)</f>
        <v>34472</v>
      </c>
      <c r="K6739" s="277">
        <f t="shared" ref="K6739:AT6739" si="1874">SUM(K6733)</f>
        <v>0</v>
      </c>
      <c r="L6739" s="277">
        <f t="shared" si="1874"/>
        <v>6000</v>
      </c>
      <c r="M6739" s="277">
        <f t="shared" si="1874"/>
        <v>0</v>
      </c>
      <c r="N6739" s="277">
        <f t="shared" si="1874"/>
        <v>10000</v>
      </c>
      <c r="O6739" s="277">
        <f t="shared" si="1874"/>
        <v>0</v>
      </c>
      <c r="P6739" s="277">
        <f t="shared" si="1874"/>
        <v>5000</v>
      </c>
      <c r="Q6739" s="277">
        <f t="shared" si="1874"/>
        <v>0</v>
      </c>
      <c r="R6739" s="277">
        <f t="shared" si="1874"/>
        <v>5500</v>
      </c>
      <c r="S6739" s="277">
        <f t="shared" si="1874"/>
        <v>3500</v>
      </c>
      <c r="T6739" s="277">
        <f t="shared" si="1874"/>
        <v>0</v>
      </c>
      <c r="U6739" s="277">
        <v>30000</v>
      </c>
      <c r="V6739" s="277">
        <v>4472</v>
      </c>
      <c r="W6739" s="277">
        <f>SUM(W6733)</f>
        <v>0</v>
      </c>
      <c r="X6739" s="277">
        <f t="shared" si="1874"/>
        <v>0</v>
      </c>
      <c r="Y6739" s="277">
        <f t="shared" si="1874"/>
        <v>0</v>
      </c>
      <c r="Z6739" s="277">
        <f t="shared" si="1874"/>
        <v>0</v>
      </c>
      <c r="AA6739" s="277">
        <f t="shared" si="1874"/>
        <v>0</v>
      </c>
      <c r="AB6739" s="277">
        <f t="shared" si="1874"/>
        <v>0</v>
      </c>
      <c r="AC6739" s="277">
        <f t="shared" si="1874"/>
        <v>0</v>
      </c>
      <c r="AD6739" s="277">
        <f t="shared" si="1874"/>
        <v>0</v>
      </c>
      <c r="AE6739" s="277">
        <f t="shared" si="1874"/>
        <v>0</v>
      </c>
      <c r="AF6739" s="277">
        <f t="shared" si="1874"/>
        <v>0</v>
      </c>
      <c r="AG6739" s="277">
        <f t="shared" si="1874"/>
        <v>0</v>
      </c>
      <c r="AH6739" s="277">
        <v>0</v>
      </c>
      <c r="AI6739" s="277">
        <v>0</v>
      </c>
      <c r="AJ6739" s="277">
        <f>SUM(AJ6733)</f>
        <v>16280</v>
      </c>
      <c r="AK6739" s="277">
        <f t="shared" si="1874"/>
        <v>0</v>
      </c>
      <c r="AL6739" s="277">
        <f t="shared" si="1874"/>
        <v>0</v>
      </c>
      <c r="AM6739" s="277">
        <f t="shared" si="1874"/>
        <v>0</v>
      </c>
      <c r="AN6739" s="277">
        <f t="shared" si="1874"/>
        <v>0</v>
      </c>
      <c r="AO6739" s="277">
        <f t="shared" si="1874"/>
        <v>0</v>
      </c>
      <c r="AP6739" s="277">
        <f t="shared" si="1874"/>
        <v>1280</v>
      </c>
      <c r="AQ6739" s="277">
        <f t="shared" si="1874"/>
        <v>15000</v>
      </c>
      <c r="AR6739" s="277">
        <f t="shared" si="1874"/>
        <v>0</v>
      </c>
      <c r="AS6739" s="277">
        <f t="shared" si="1874"/>
        <v>0</v>
      </c>
      <c r="AT6739" s="277">
        <f t="shared" si="1874"/>
        <v>0</v>
      </c>
      <c r="AU6739" s="277">
        <v>16280</v>
      </c>
      <c r="AV6739" s="277">
        <v>0</v>
      </c>
      <c r="AW6739" s="277">
        <f>U6739+AH6739+AU6739</f>
        <v>46280</v>
      </c>
    </row>
    <row r="6740" spans="1:49">
      <c r="A6740" s="48"/>
      <c r="B6740" s="42"/>
      <c r="C6740" s="42"/>
      <c r="D6740" s="42"/>
      <c r="E6740" s="531"/>
      <c r="F6740" s="50"/>
      <c r="G6740" s="50"/>
      <c r="H6740" s="50"/>
      <c r="I6740" s="276"/>
      <c r="J6740" s="277"/>
      <c r="K6740" s="277"/>
      <c r="L6740" s="277"/>
      <c r="M6740" s="277"/>
      <c r="N6740" s="277"/>
      <c r="O6740" s="277"/>
      <c r="P6740" s="277"/>
      <c r="Q6740" s="277"/>
      <c r="R6740" s="277"/>
      <c r="S6740" s="277"/>
      <c r="T6740" s="277"/>
      <c r="U6740" s="277">
        <v>0</v>
      </c>
      <c r="V6740" s="277">
        <v>0</v>
      </c>
      <c r="W6740" s="277"/>
      <c r="X6740" s="277"/>
      <c r="Y6740" s="277"/>
      <c r="Z6740" s="277"/>
      <c r="AA6740" s="277"/>
      <c r="AB6740" s="277"/>
      <c r="AC6740" s="277"/>
      <c r="AD6740" s="277"/>
      <c r="AE6740" s="277"/>
      <c r="AF6740" s="277"/>
      <c r="AG6740" s="277"/>
      <c r="AH6740" s="277">
        <v>0</v>
      </c>
      <c r="AI6740" s="277">
        <v>0</v>
      </c>
      <c r="AJ6740" s="277"/>
      <c r="AK6740" s="277"/>
      <c r="AL6740" s="277"/>
      <c r="AM6740" s="277"/>
      <c r="AN6740" s="277"/>
      <c r="AO6740" s="277"/>
      <c r="AP6740" s="277"/>
      <c r="AQ6740" s="277"/>
      <c r="AR6740" s="277"/>
      <c r="AS6740" s="277"/>
      <c r="AT6740" s="277"/>
      <c r="AU6740" s="277">
        <v>0</v>
      </c>
      <c r="AV6740" s="277">
        <v>0</v>
      </c>
      <c r="AW6740" s="277">
        <f>U6740+AH6740+AU6740</f>
        <v>0</v>
      </c>
    </row>
    <row r="6741" spans="1:49">
      <c r="A6741" s="48"/>
      <c r="B6741" s="42"/>
      <c r="C6741" s="42"/>
      <c r="D6741" s="42"/>
      <c r="E6741" s="531"/>
      <c r="F6741" s="50"/>
      <c r="G6741" s="50"/>
      <c r="H6741" s="50"/>
      <c r="I6741" s="276"/>
      <c r="J6741" s="277"/>
      <c r="K6741" s="277"/>
      <c r="L6741" s="277"/>
      <c r="M6741" s="277"/>
      <c r="N6741" s="277"/>
      <c r="O6741" s="277"/>
      <c r="P6741" s="277"/>
      <c r="Q6741" s="277"/>
      <c r="R6741" s="277"/>
      <c r="S6741" s="277"/>
      <c r="T6741" s="277"/>
      <c r="U6741" s="277">
        <v>0</v>
      </c>
      <c r="V6741" s="277">
        <v>0</v>
      </c>
      <c r="W6741" s="277"/>
      <c r="X6741" s="277"/>
      <c r="Y6741" s="277"/>
      <c r="Z6741" s="277"/>
      <c r="AA6741" s="277"/>
      <c r="AB6741" s="277"/>
      <c r="AC6741" s="277"/>
      <c r="AD6741" s="277"/>
      <c r="AE6741" s="277"/>
      <c r="AF6741" s="277"/>
      <c r="AG6741" s="277"/>
      <c r="AH6741" s="277">
        <v>0</v>
      </c>
      <c r="AI6741" s="277">
        <v>0</v>
      </c>
      <c r="AJ6741" s="277"/>
      <c r="AK6741" s="277"/>
      <c r="AL6741" s="277"/>
      <c r="AM6741" s="277"/>
      <c r="AN6741" s="277"/>
      <c r="AO6741" s="277"/>
      <c r="AP6741" s="277"/>
      <c r="AQ6741" s="277"/>
      <c r="AR6741" s="277"/>
      <c r="AS6741" s="277"/>
      <c r="AT6741" s="277"/>
      <c r="AU6741" s="277">
        <v>0</v>
      </c>
      <c r="AV6741" s="277">
        <v>0</v>
      </c>
      <c r="AW6741" s="277">
        <f>U6741+AH6741+AU6741</f>
        <v>0</v>
      </c>
    </row>
    <row r="6742" spans="1:49">
      <c r="A6742" s="48"/>
      <c r="B6742" s="42"/>
      <c r="C6742" s="42"/>
      <c r="D6742" s="42"/>
      <c r="E6742" s="531"/>
      <c r="F6742" s="50"/>
      <c r="G6742" s="50"/>
      <c r="H6742" s="50"/>
      <c r="I6742" s="276"/>
      <c r="J6742" s="277"/>
      <c r="K6742" s="277"/>
      <c r="L6742" s="277"/>
      <c r="M6742" s="277"/>
      <c r="N6742" s="277"/>
      <c r="O6742" s="277"/>
      <c r="P6742" s="277"/>
      <c r="Q6742" s="277"/>
      <c r="R6742" s="277"/>
      <c r="S6742" s="277"/>
      <c r="T6742" s="277"/>
      <c r="U6742" s="277">
        <v>0</v>
      </c>
      <c r="V6742" s="277">
        <v>0</v>
      </c>
      <c r="W6742" s="277"/>
      <c r="X6742" s="277"/>
      <c r="Y6742" s="277"/>
      <c r="Z6742" s="277"/>
      <c r="AA6742" s="277"/>
      <c r="AB6742" s="277"/>
      <c r="AC6742" s="277"/>
      <c r="AD6742" s="277"/>
      <c r="AE6742" s="277"/>
      <c r="AF6742" s="277"/>
      <c r="AG6742" s="277"/>
      <c r="AH6742" s="277">
        <v>0</v>
      </c>
      <c r="AI6742" s="277">
        <v>0</v>
      </c>
      <c r="AJ6742" s="277"/>
      <c r="AK6742" s="277"/>
      <c r="AL6742" s="277"/>
      <c r="AM6742" s="277"/>
      <c r="AN6742" s="277"/>
      <c r="AO6742" s="277"/>
      <c r="AP6742" s="277"/>
      <c r="AQ6742" s="277"/>
      <c r="AR6742" s="277"/>
      <c r="AS6742" s="277"/>
      <c r="AT6742" s="277"/>
      <c r="AU6742" s="277">
        <v>0</v>
      </c>
      <c r="AV6742" s="277">
        <v>0</v>
      </c>
      <c r="AW6742" s="277">
        <f>U6742+AH6742+AU6742</f>
        <v>0</v>
      </c>
    </row>
    <row r="6743" spans="1:49">
      <c r="A6743" s="48"/>
      <c r="B6743" s="42"/>
      <c r="C6743" s="42"/>
      <c r="D6743" s="42"/>
      <c r="E6743" s="531"/>
      <c r="F6743" s="50"/>
      <c r="G6743" s="50"/>
      <c r="H6743" s="50"/>
      <c r="I6743" s="276" t="s">
        <v>1631</v>
      </c>
      <c r="J6743" s="277">
        <f>SUM(J6739:J6742)</f>
        <v>34472</v>
      </c>
      <c r="K6743" s="277">
        <f t="shared" ref="K6743:AT6743" si="1875">SUM(K6739:K6742)</f>
        <v>0</v>
      </c>
      <c r="L6743" s="277">
        <f t="shared" si="1875"/>
        <v>6000</v>
      </c>
      <c r="M6743" s="277">
        <f t="shared" si="1875"/>
        <v>0</v>
      </c>
      <c r="N6743" s="277">
        <f t="shared" si="1875"/>
        <v>10000</v>
      </c>
      <c r="O6743" s="277">
        <f t="shared" si="1875"/>
        <v>0</v>
      </c>
      <c r="P6743" s="277">
        <f t="shared" si="1875"/>
        <v>5000</v>
      </c>
      <c r="Q6743" s="277">
        <f t="shared" si="1875"/>
        <v>0</v>
      </c>
      <c r="R6743" s="277">
        <f t="shared" si="1875"/>
        <v>5500</v>
      </c>
      <c r="S6743" s="277">
        <f t="shared" si="1875"/>
        <v>3500</v>
      </c>
      <c r="T6743" s="277">
        <f t="shared" si="1875"/>
        <v>0</v>
      </c>
      <c r="U6743" s="277">
        <v>30000</v>
      </c>
      <c r="V6743" s="277">
        <v>4472</v>
      </c>
      <c r="W6743" s="277">
        <f>SUM(W6739:W6742)</f>
        <v>0</v>
      </c>
      <c r="X6743" s="277">
        <f t="shared" si="1875"/>
        <v>0</v>
      </c>
      <c r="Y6743" s="277">
        <f t="shared" si="1875"/>
        <v>0</v>
      </c>
      <c r="Z6743" s="277">
        <f t="shared" si="1875"/>
        <v>0</v>
      </c>
      <c r="AA6743" s="277">
        <f t="shared" si="1875"/>
        <v>0</v>
      </c>
      <c r="AB6743" s="277">
        <f t="shared" si="1875"/>
        <v>0</v>
      </c>
      <c r="AC6743" s="277">
        <f t="shared" si="1875"/>
        <v>0</v>
      </c>
      <c r="AD6743" s="277">
        <f t="shared" si="1875"/>
        <v>0</v>
      </c>
      <c r="AE6743" s="277">
        <f t="shared" si="1875"/>
        <v>0</v>
      </c>
      <c r="AF6743" s="277">
        <f t="shared" si="1875"/>
        <v>0</v>
      </c>
      <c r="AG6743" s="277">
        <f t="shared" si="1875"/>
        <v>0</v>
      </c>
      <c r="AH6743" s="277">
        <v>0</v>
      </c>
      <c r="AI6743" s="277">
        <v>0</v>
      </c>
      <c r="AJ6743" s="277">
        <f>SUM(AJ6739:AJ6742)</f>
        <v>16280</v>
      </c>
      <c r="AK6743" s="277">
        <f t="shared" si="1875"/>
        <v>0</v>
      </c>
      <c r="AL6743" s="277">
        <f t="shared" si="1875"/>
        <v>0</v>
      </c>
      <c r="AM6743" s="277">
        <f t="shared" si="1875"/>
        <v>0</v>
      </c>
      <c r="AN6743" s="277">
        <f t="shared" si="1875"/>
        <v>0</v>
      </c>
      <c r="AO6743" s="277">
        <f t="shared" si="1875"/>
        <v>0</v>
      </c>
      <c r="AP6743" s="277">
        <f t="shared" si="1875"/>
        <v>1280</v>
      </c>
      <c r="AQ6743" s="277">
        <f t="shared" si="1875"/>
        <v>15000</v>
      </c>
      <c r="AR6743" s="277">
        <f t="shared" si="1875"/>
        <v>0</v>
      </c>
      <c r="AS6743" s="277">
        <f t="shared" si="1875"/>
        <v>0</v>
      </c>
      <c r="AT6743" s="277">
        <f t="shared" si="1875"/>
        <v>0</v>
      </c>
      <c r="AU6743" s="277">
        <v>16280</v>
      </c>
      <c r="AV6743" s="277">
        <v>0</v>
      </c>
      <c r="AW6743" s="277">
        <f>U6743+AH6743+AU6743</f>
        <v>46280</v>
      </c>
    </row>
    <row r="6744" spans="1:49">
      <c r="A6744" s="48"/>
      <c r="B6744" s="42"/>
      <c r="C6744" s="42"/>
      <c r="D6744" s="42"/>
      <c r="E6744" s="531"/>
      <c r="F6744" s="50"/>
      <c r="G6744" s="50"/>
      <c r="H6744" s="50"/>
      <c r="I6744" s="146"/>
      <c r="J6744" s="29"/>
      <c r="K6744" s="29"/>
      <c r="L6744" s="29"/>
      <c r="M6744" s="29"/>
      <c r="N6744" s="29"/>
      <c r="O6744" s="29"/>
      <c r="P6744" s="29"/>
      <c r="Q6744" s="29"/>
      <c r="R6744" s="29"/>
      <c r="S6744" s="29"/>
      <c r="T6744" s="29"/>
      <c r="U6744" s="29"/>
      <c r="V6744" s="29"/>
      <c r="W6744" s="29"/>
      <c r="X6744" s="29"/>
      <c r="Y6744" s="29"/>
      <c r="Z6744" s="29"/>
      <c r="AA6744" s="29"/>
      <c r="AB6744" s="29"/>
      <c r="AC6744" s="29"/>
      <c r="AD6744" s="29"/>
      <c r="AE6744" s="29"/>
      <c r="AF6744" s="29"/>
      <c r="AG6744" s="29"/>
      <c r="AH6744" s="29"/>
      <c r="AI6744" s="29"/>
      <c r="AJ6744" s="29"/>
      <c r="AK6744" s="29"/>
      <c r="AL6744" s="29"/>
      <c r="AM6744" s="29"/>
      <c r="AN6744" s="29"/>
      <c r="AO6744" s="29"/>
      <c r="AP6744" s="29"/>
      <c r="AQ6744" s="29"/>
      <c r="AR6744" s="29"/>
      <c r="AS6744" s="29"/>
      <c r="AT6744" s="29"/>
      <c r="AU6744" s="29"/>
      <c r="AV6744" s="29"/>
      <c r="AW6744" s="29"/>
    </row>
    <row r="6745" spans="1:49">
      <c r="A6745" s="48"/>
      <c r="B6745" s="42"/>
      <c r="C6745" s="42"/>
      <c r="D6745" s="42"/>
      <c r="E6745" s="531"/>
      <c r="F6745" s="50"/>
      <c r="G6745" s="50"/>
      <c r="H6745" s="50"/>
      <c r="I6745" s="14"/>
    </row>
    <row r="6746" spans="1:49" ht="16.5" thickBot="1">
      <c r="A6746" s="78" t="s">
        <v>2146</v>
      </c>
      <c r="B6746" s="78"/>
      <c r="C6746" s="78"/>
      <c r="D6746" s="463"/>
      <c r="E6746" s="539"/>
      <c r="F6746" s="129"/>
      <c r="G6746" s="129"/>
      <c r="H6746" s="129"/>
      <c r="I6746" s="103"/>
    </row>
    <row r="6747" spans="1:49" s="151" customFormat="1" ht="36" customHeight="1" thickTop="1" thickBot="1">
      <c r="A6747" s="147" t="s">
        <v>2079</v>
      </c>
      <c r="B6747" s="5" t="s">
        <v>2080</v>
      </c>
      <c r="C6747" s="5" t="s">
        <v>1335</v>
      </c>
      <c r="D6747" s="450"/>
      <c r="E6747" s="148" t="s">
        <v>1570</v>
      </c>
      <c r="F6747" s="149" t="s">
        <v>1438</v>
      </c>
      <c r="G6747" s="149"/>
      <c r="H6747" s="149" t="s">
        <v>2332</v>
      </c>
      <c r="I6747" s="5" t="s">
        <v>856</v>
      </c>
      <c r="J6747" s="364" t="s">
        <v>2891</v>
      </c>
      <c r="K6747" s="364" t="s">
        <v>2879</v>
      </c>
      <c r="L6747" s="364" t="s">
        <v>2880</v>
      </c>
      <c r="M6747" s="364" t="s">
        <v>2881</v>
      </c>
      <c r="N6747" s="364" t="s">
        <v>2882</v>
      </c>
      <c r="O6747" s="364" t="s">
        <v>2883</v>
      </c>
      <c r="P6747" s="364" t="s">
        <v>2884</v>
      </c>
      <c r="Q6747" s="364" t="s">
        <v>2885</v>
      </c>
      <c r="R6747" s="364" t="s">
        <v>2886</v>
      </c>
      <c r="S6747" s="364" t="s">
        <v>2887</v>
      </c>
      <c r="T6747" s="364" t="s">
        <v>2888</v>
      </c>
      <c r="U6747" s="364" t="s">
        <v>2889</v>
      </c>
      <c r="V6747" s="364" t="s">
        <v>2890</v>
      </c>
      <c r="W6747" s="365" t="s">
        <v>2893</v>
      </c>
      <c r="X6747" s="365" t="s">
        <v>2879</v>
      </c>
      <c r="Y6747" s="365" t="s">
        <v>2880</v>
      </c>
      <c r="Z6747" s="365" t="s">
        <v>2881</v>
      </c>
      <c r="AA6747" s="365" t="s">
        <v>2882</v>
      </c>
      <c r="AB6747" s="365" t="s">
        <v>2883</v>
      </c>
      <c r="AC6747" s="365" t="s">
        <v>2884</v>
      </c>
      <c r="AD6747" s="365" t="s">
        <v>2885</v>
      </c>
      <c r="AE6747" s="365" t="s">
        <v>2886</v>
      </c>
      <c r="AF6747" s="365" t="s">
        <v>2887</v>
      </c>
      <c r="AG6747" s="365" t="s">
        <v>2888</v>
      </c>
      <c r="AH6747" s="365" t="s">
        <v>2889</v>
      </c>
      <c r="AI6747" s="365" t="s">
        <v>2890</v>
      </c>
      <c r="AJ6747" s="366" t="s">
        <v>2892</v>
      </c>
      <c r="AK6747" s="366" t="s">
        <v>2879</v>
      </c>
      <c r="AL6747" s="366" t="s">
        <v>2880</v>
      </c>
      <c r="AM6747" s="366" t="s">
        <v>2881</v>
      </c>
      <c r="AN6747" s="366" t="s">
        <v>2882</v>
      </c>
      <c r="AO6747" s="366" t="s">
        <v>2883</v>
      </c>
      <c r="AP6747" s="366" t="s">
        <v>2884</v>
      </c>
      <c r="AQ6747" s="366" t="s">
        <v>2885</v>
      </c>
      <c r="AR6747" s="366" t="s">
        <v>2886</v>
      </c>
      <c r="AS6747" s="366" t="s">
        <v>2887</v>
      </c>
      <c r="AT6747" s="366" t="s">
        <v>2888</v>
      </c>
      <c r="AU6747" s="366" t="s">
        <v>2889</v>
      </c>
      <c r="AV6747" s="366" t="s">
        <v>2890</v>
      </c>
      <c r="AW6747" s="368" t="s">
        <v>2895</v>
      </c>
    </row>
    <row r="6748" spans="1:49">
      <c r="A6748" s="33"/>
      <c r="B6748" s="34"/>
      <c r="C6748" s="34"/>
      <c r="D6748" s="34"/>
      <c r="E6748" s="35"/>
      <c r="F6748" s="36"/>
      <c r="G6748" s="36"/>
      <c r="H6748" s="36"/>
      <c r="I6748" s="34"/>
      <c r="J6748" s="202" t="s">
        <v>1224</v>
      </c>
      <c r="K6748" s="202">
        <v>1</v>
      </c>
      <c r="L6748" s="202">
        <v>2</v>
      </c>
      <c r="M6748" s="202">
        <v>3</v>
      </c>
      <c r="N6748" s="202">
        <v>4</v>
      </c>
      <c r="O6748" s="202">
        <v>5</v>
      </c>
      <c r="P6748" s="202">
        <v>6</v>
      </c>
      <c r="Q6748" s="202">
        <v>7</v>
      </c>
      <c r="R6748" s="202">
        <v>8</v>
      </c>
      <c r="S6748" s="202">
        <v>9</v>
      </c>
      <c r="T6748" s="202">
        <v>10</v>
      </c>
      <c r="U6748" s="202">
        <v>13</v>
      </c>
      <c r="V6748" s="202">
        <v>14</v>
      </c>
      <c r="W6748" s="202" t="s">
        <v>1224</v>
      </c>
      <c r="X6748" s="202">
        <v>1</v>
      </c>
      <c r="Y6748" s="202">
        <v>2</v>
      </c>
      <c r="Z6748" s="202">
        <v>3</v>
      </c>
      <c r="AA6748" s="202">
        <v>4</v>
      </c>
      <c r="AB6748" s="202">
        <v>5</v>
      </c>
      <c r="AC6748" s="202">
        <v>6</v>
      </c>
      <c r="AD6748" s="202">
        <v>7</v>
      </c>
      <c r="AE6748" s="202">
        <v>8</v>
      </c>
      <c r="AF6748" s="202">
        <v>9</v>
      </c>
      <c r="AG6748" s="202">
        <v>10</v>
      </c>
      <c r="AH6748" s="202">
        <v>13</v>
      </c>
      <c r="AI6748" s="202">
        <v>14</v>
      </c>
      <c r="AJ6748" s="202" t="s">
        <v>1224</v>
      </c>
      <c r="AK6748" s="202">
        <v>1</v>
      </c>
      <c r="AL6748" s="202">
        <v>2</v>
      </c>
      <c r="AM6748" s="202">
        <v>3</v>
      </c>
      <c r="AN6748" s="202">
        <v>4</v>
      </c>
      <c r="AO6748" s="202">
        <v>5</v>
      </c>
      <c r="AP6748" s="202">
        <v>6</v>
      </c>
      <c r="AQ6748" s="202">
        <v>7</v>
      </c>
      <c r="AR6748" s="202">
        <v>8</v>
      </c>
      <c r="AS6748" s="202">
        <v>9</v>
      </c>
      <c r="AT6748" s="202">
        <v>10</v>
      </c>
      <c r="AU6748" s="202">
        <v>13</v>
      </c>
      <c r="AV6748" s="202">
        <v>14</v>
      </c>
      <c r="AW6748" s="202">
        <v>15</v>
      </c>
    </row>
    <row r="6749" spans="1:49">
      <c r="A6749" s="37"/>
      <c r="B6749" s="38"/>
      <c r="C6749" s="38"/>
      <c r="D6749" s="38"/>
      <c r="E6749" s="60"/>
      <c r="F6749" s="61"/>
      <c r="G6749" s="61"/>
      <c r="H6749" s="61"/>
      <c r="I6749" s="38"/>
      <c r="J6749" s="134"/>
      <c r="K6749" s="134"/>
      <c r="L6749" s="134"/>
      <c r="M6749" s="134"/>
      <c r="N6749" s="134"/>
      <c r="O6749" s="134"/>
      <c r="P6749" s="134"/>
      <c r="Q6749" s="134"/>
      <c r="R6749" s="134"/>
      <c r="S6749" s="134"/>
      <c r="T6749" s="134"/>
      <c r="U6749" s="134"/>
      <c r="V6749" s="134"/>
      <c r="W6749" s="134"/>
      <c r="X6749" s="134"/>
      <c r="Y6749" s="134"/>
      <c r="Z6749" s="134"/>
      <c r="AA6749" s="134"/>
      <c r="AB6749" s="134"/>
      <c r="AC6749" s="134"/>
      <c r="AD6749" s="134"/>
      <c r="AE6749" s="134"/>
      <c r="AF6749" s="134"/>
      <c r="AG6749" s="134"/>
      <c r="AH6749" s="134"/>
      <c r="AI6749" s="134"/>
      <c r="AJ6749" s="134"/>
      <c r="AK6749" s="134"/>
      <c r="AL6749" s="134"/>
      <c r="AM6749" s="134"/>
      <c r="AN6749" s="134"/>
      <c r="AO6749" s="134"/>
      <c r="AP6749" s="134"/>
      <c r="AQ6749" s="134"/>
      <c r="AR6749" s="134"/>
      <c r="AS6749" s="134"/>
      <c r="AT6749" s="134"/>
      <c r="AU6749" s="134"/>
      <c r="AV6749" s="134"/>
      <c r="AW6749" s="134"/>
    </row>
    <row r="6750" spans="1:49">
      <c r="A6750" s="92" t="s">
        <v>797</v>
      </c>
      <c r="B6750" s="93" t="s">
        <v>1031</v>
      </c>
      <c r="C6750" s="93" t="s">
        <v>2089</v>
      </c>
      <c r="D6750" s="460"/>
      <c r="E6750" s="531"/>
      <c r="F6750" s="50"/>
      <c r="G6750" s="50"/>
      <c r="H6750" s="50"/>
      <c r="I6750" s="41" t="s">
        <v>1168</v>
      </c>
      <c r="J6750" s="28"/>
      <c r="K6750" s="28"/>
      <c r="L6750" s="28"/>
      <c r="M6750" s="28"/>
      <c r="N6750" s="28"/>
      <c r="O6750" s="28"/>
      <c r="P6750" s="28"/>
      <c r="Q6750" s="28"/>
      <c r="R6750" s="28"/>
      <c r="S6750" s="28"/>
      <c r="T6750" s="28"/>
      <c r="U6750" s="28"/>
      <c r="V6750" s="28"/>
      <c r="W6750" s="28"/>
      <c r="X6750" s="28"/>
      <c r="Y6750" s="28"/>
      <c r="Z6750" s="28"/>
      <c r="AA6750" s="28"/>
      <c r="AB6750" s="28"/>
      <c r="AC6750" s="28"/>
      <c r="AD6750" s="28"/>
      <c r="AE6750" s="28"/>
      <c r="AF6750" s="28"/>
      <c r="AG6750" s="28"/>
      <c r="AH6750" s="28"/>
      <c r="AI6750" s="28"/>
      <c r="AJ6750" s="28"/>
      <c r="AK6750" s="28"/>
      <c r="AL6750" s="28"/>
      <c r="AM6750" s="28"/>
      <c r="AN6750" s="28"/>
      <c r="AO6750" s="28"/>
      <c r="AP6750" s="28"/>
      <c r="AQ6750" s="28"/>
      <c r="AR6750" s="28"/>
      <c r="AS6750" s="28"/>
      <c r="AT6750" s="28"/>
      <c r="AU6750" s="28"/>
      <c r="AV6750" s="28"/>
      <c r="AW6750" s="28"/>
    </row>
    <row r="6751" spans="1:49">
      <c r="A6751" s="48"/>
      <c r="B6751" s="260"/>
      <c r="C6751" s="260"/>
      <c r="D6751" s="369"/>
      <c r="E6751" s="531"/>
      <c r="F6751" s="50"/>
      <c r="G6751" s="50"/>
      <c r="H6751" s="50"/>
      <c r="I6751" s="41" t="s">
        <v>926</v>
      </c>
      <c r="J6751" s="28"/>
      <c r="K6751" s="28"/>
      <c r="L6751" s="28"/>
      <c r="M6751" s="28"/>
      <c r="N6751" s="28"/>
      <c r="O6751" s="28"/>
      <c r="P6751" s="28"/>
      <c r="Q6751" s="28"/>
      <c r="R6751" s="28"/>
      <c r="S6751" s="28"/>
      <c r="T6751" s="28"/>
      <c r="U6751" s="28"/>
      <c r="V6751" s="28"/>
      <c r="W6751" s="28"/>
      <c r="X6751" s="28"/>
      <c r="Y6751" s="28"/>
      <c r="Z6751" s="28"/>
      <c r="AA6751" s="28"/>
      <c r="AB6751" s="28"/>
      <c r="AC6751" s="28"/>
      <c r="AD6751" s="28"/>
      <c r="AE6751" s="28"/>
      <c r="AF6751" s="28"/>
      <c r="AG6751" s="28"/>
      <c r="AH6751" s="28"/>
      <c r="AI6751" s="28"/>
      <c r="AJ6751" s="28"/>
      <c r="AK6751" s="28"/>
      <c r="AL6751" s="28"/>
      <c r="AM6751" s="28"/>
      <c r="AN6751" s="28"/>
      <c r="AO6751" s="28"/>
      <c r="AP6751" s="28"/>
      <c r="AQ6751" s="28"/>
      <c r="AR6751" s="28"/>
      <c r="AS6751" s="28"/>
      <c r="AT6751" s="28"/>
      <c r="AU6751" s="28"/>
      <c r="AV6751" s="28"/>
      <c r="AW6751" s="28"/>
    </row>
    <row r="6752" spans="1:49">
      <c r="A6752" s="48"/>
      <c r="B6752" s="260"/>
      <c r="C6752" s="260"/>
      <c r="D6752" s="369"/>
      <c r="E6752" s="531"/>
      <c r="F6752" s="50"/>
      <c r="G6752" s="50"/>
      <c r="H6752" s="50"/>
      <c r="I6752" s="109"/>
      <c r="J6752" s="28"/>
      <c r="K6752" s="28"/>
      <c r="L6752" s="28"/>
      <c r="M6752" s="28"/>
      <c r="N6752" s="28"/>
      <c r="O6752" s="28"/>
      <c r="P6752" s="28"/>
      <c r="Q6752" s="28"/>
      <c r="R6752" s="28"/>
      <c r="S6752" s="28"/>
      <c r="T6752" s="28"/>
      <c r="U6752" s="28"/>
      <c r="V6752" s="28"/>
      <c r="W6752" s="28"/>
      <c r="X6752" s="28"/>
      <c r="Y6752" s="28"/>
      <c r="Z6752" s="28"/>
      <c r="AA6752" s="28"/>
      <c r="AB6752" s="28"/>
      <c r="AC6752" s="28"/>
      <c r="AD6752" s="28"/>
      <c r="AE6752" s="28"/>
      <c r="AF6752" s="28"/>
      <c r="AG6752" s="28"/>
      <c r="AH6752" s="28"/>
      <c r="AI6752" s="28"/>
      <c r="AJ6752" s="28"/>
      <c r="AK6752" s="28"/>
      <c r="AL6752" s="28"/>
      <c r="AM6752" s="28"/>
      <c r="AN6752" s="28"/>
      <c r="AO6752" s="28"/>
      <c r="AP6752" s="28"/>
      <c r="AQ6752" s="28"/>
      <c r="AR6752" s="28"/>
      <c r="AS6752" s="28"/>
      <c r="AT6752" s="28"/>
      <c r="AU6752" s="28"/>
      <c r="AV6752" s="28"/>
      <c r="AW6752" s="28"/>
    </row>
    <row r="6753" spans="1:49">
      <c r="A6753" s="48"/>
      <c r="B6753" s="42"/>
      <c r="C6753" s="42"/>
      <c r="D6753" s="42"/>
      <c r="E6753" s="531"/>
      <c r="F6753" s="50"/>
      <c r="G6753" s="50"/>
      <c r="H6753" s="50"/>
      <c r="I6753" s="49" t="s">
        <v>1559</v>
      </c>
      <c r="J6753" s="12">
        <f>SUM(J6754,J6762,J6764)</f>
        <v>42800</v>
      </c>
      <c r="K6753" s="12">
        <f t="shared" ref="K6753:AT6753" si="1876">SUM(K6754,K6762,K6764)</f>
        <v>0</v>
      </c>
      <c r="L6753" s="12">
        <f t="shared" si="1876"/>
        <v>0</v>
      </c>
      <c r="M6753" s="12">
        <f t="shared" si="1876"/>
        <v>5800</v>
      </c>
      <c r="N6753" s="12">
        <f t="shared" si="1876"/>
        <v>6300</v>
      </c>
      <c r="O6753" s="12">
        <f t="shared" si="1876"/>
        <v>0</v>
      </c>
      <c r="P6753" s="12">
        <f t="shared" si="1876"/>
        <v>0</v>
      </c>
      <c r="Q6753" s="12">
        <f t="shared" si="1876"/>
        <v>2200</v>
      </c>
      <c r="R6753" s="12">
        <f t="shared" si="1876"/>
        <v>0</v>
      </c>
      <c r="S6753" s="12">
        <f t="shared" si="1876"/>
        <v>6300</v>
      </c>
      <c r="T6753" s="12">
        <f t="shared" si="1876"/>
        <v>5100</v>
      </c>
      <c r="U6753" s="12">
        <v>25700</v>
      </c>
      <c r="V6753" s="12">
        <v>17100</v>
      </c>
      <c r="W6753" s="12">
        <f>SUM(W6754,W6762,W6764)</f>
        <v>28220</v>
      </c>
      <c r="X6753" s="12">
        <f t="shared" si="1876"/>
        <v>0</v>
      </c>
      <c r="Y6753" s="12">
        <f t="shared" si="1876"/>
        <v>0</v>
      </c>
      <c r="Z6753" s="12">
        <f t="shared" si="1876"/>
        <v>0</v>
      </c>
      <c r="AA6753" s="12">
        <f t="shared" si="1876"/>
        <v>0</v>
      </c>
      <c r="AB6753" s="12">
        <f t="shared" si="1876"/>
        <v>21220</v>
      </c>
      <c r="AC6753" s="12">
        <f t="shared" si="1876"/>
        <v>0</v>
      </c>
      <c r="AD6753" s="12">
        <f t="shared" si="1876"/>
        <v>0</v>
      </c>
      <c r="AE6753" s="12">
        <f t="shared" si="1876"/>
        <v>0</v>
      </c>
      <c r="AF6753" s="12">
        <f t="shared" si="1876"/>
        <v>7000</v>
      </c>
      <c r="AG6753" s="12">
        <f t="shared" si="1876"/>
        <v>0</v>
      </c>
      <c r="AH6753" s="12">
        <v>28220</v>
      </c>
      <c r="AI6753" s="12">
        <v>0</v>
      </c>
      <c r="AJ6753" s="12">
        <f>SUM(AJ6754,AJ6762,AJ6764)</f>
        <v>2440</v>
      </c>
      <c r="AK6753" s="12">
        <f t="shared" si="1876"/>
        <v>0</v>
      </c>
      <c r="AL6753" s="12">
        <f t="shared" si="1876"/>
        <v>0</v>
      </c>
      <c r="AM6753" s="12">
        <f t="shared" si="1876"/>
        <v>2440</v>
      </c>
      <c r="AN6753" s="12">
        <f t="shared" si="1876"/>
        <v>0</v>
      </c>
      <c r="AO6753" s="12">
        <f t="shared" si="1876"/>
        <v>0</v>
      </c>
      <c r="AP6753" s="12">
        <f t="shared" si="1876"/>
        <v>0</v>
      </c>
      <c r="AQ6753" s="12">
        <f t="shared" si="1876"/>
        <v>0</v>
      </c>
      <c r="AR6753" s="12">
        <f t="shared" si="1876"/>
        <v>0</v>
      </c>
      <c r="AS6753" s="12">
        <f t="shared" si="1876"/>
        <v>0</v>
      </c>
      <c r="AT6753" s="12">
        <f t="shared" si="1876"/>
        <v>0</v>
      </c>
      <c r="AU6753" s="12">
        <v>2440</v>
      </c>
      <c r="AV6753" s="12">
        <v>0</v>
      </c>
      <c r="AW6753" s="12">
        <f t="shared" ref="AW6753:AW6782" si="1877">U6753+AH6753+AU6753</f>
        <v>56360</v>
      </c>
    </row>
    <row r="6754" spans="1:49">
      <c r="A6754" s="44" t="s">
        <v>797</v>
      </c>
      <c r="B6754" s="45" t="s">
        <v>1031</v>
      </c>
      <c r="C6754" s="45" t="s">
        <v>2089</v>
      </c>
      <c r="D6754" s="452" t="s">
        <v>3026</v>
      </c>
      <c r="E6754" s="213" t="s">
        <v>771</v>
      </c>
      <c r="F6754" s="65"/>
      <c r="G6754" s="65"/>
      <c r="H6754" s="65"/>
      <c r="I6754" s="260" t="s">
        <v>1500</v>
      </c>
      <c r="J6754" s="9">
        <f>SUM(J6755:J6756)</f>
        <v>16300</v>
      </c>
      <c r="K6754" s="9">
        <f t="shared" ref="K6754:AT6754" si="1878">SUM(K6755:K6756)</f>
        <v>0</v>
      </c>
      <c r="L6754" s="9">
        <f t="shared" si="1878"/>
        <v>0</v>
      </c>
      <c r="M6754" s="9">
        <f t="shared" si="1878"/>
        <v>1000</v>
      </c>
      <c r="N6754" s="9">
        <f t="shared" si="1878"/>
        <v>0</v>
      </c>
      <c r="O6754" s="9">
        <f t="shared" si="1878"/>
        <v>0</v>
      </c>
      <c r="P6754" s="9">
        <f t="shared" si="1878"/>
        <v>0</v>
      </c>
      <c r="Q6754" s="9">
        <f t="shared" si="1878"/>
        <v>700</v>
      </c>
      <c r="R6754" s="9">
        <f t="shared" si="1878"/>
        <v>0</v>
      </c>
      <c r="S6754" s="9">
        <f t="shared" si="1878"/>
        <v>1000</v>
      </c>
      <c r="T6754" s="9">
        <f t="shared" si="1878"/>
        <v>0</v>
      </c>
      <c r="U6754" s="9">
        <v>2700</v>
      </c>
      <c r="V6754" s="9">
        <v>13600</v>
      </c>
      <c r="W6754" s="9">
        <f>SUM(W6755:W6756)</f>
        <v>6327</v>
      </c>
      <c r="X6754" s="9">
        <f t="shared" si="1878"/>
        <v>0</v>
      </c>
      <c r="Y6754" s="9">
        <f t="shared" si="1878"/>
        <v>0</v>
      </c>
      <c r="Z6754" s="9">
        <f t="shared" si="1878"/>
        <v>0</v>
      </c>
      <c r="AA6754" s="9">
        <f t="shared" si="1878"/>
        <v>0</v>
      </c>
      <c r="AB6754" s="9">
        <f t="shared" si="1878"/>
        <v>0</v>
      </c>
      <c r="AC6754" s="9">
        <f t="shared" si="1878"/>
        <v>0</v>
      </c>
      <c r="AD6754" s="9">
        <f t="shared" si="1878"/>
        <v>0</v>
      </c>
      <c r="AE6754" s="9">
        <f t="shared" si="1878"/>
        <v>0</v>
      </c>
      <c r="AF6754" s="9">
        <f t="shared" si="1878"/>
        <v>6327</v>
      </c>
      <c r="AG6754" s="9">
        <f t="shared" si="1878"/>
        <v>0</v>
      </c>
      <c r="AH6754" s="9">
        <v>6327</v>
      </c>
      <c r="AI6754" s="9">
        <v>0</v>
      </c>
      <c r="AJ6754" s="9">
        <f>SUM(AJ6755:AJ6756)</f>
        <v>0</v>
      </c>
      <c r="AK6754" s="9">
        <f t="shared" si="1878"/>
        <v>0</v>
      </c>
      <c r="AL6754" s="9">
        <f t="shared" si="1878"/>
        <v>0</v>
      </c>
      <c r="AM6754" s="9">
        <f t="shared" si="1878"/>
        <v>0</v>
      </c>
      <c r="AN6754" s="9">
        <f t="shared" si="1878"/>
        <v>0</v>
      </c>
      <c r="AO6754" s="9">
        <f t="shared" si="1878"/>
        <v>0</v>
      </c>
      <c r="AP6754" s="9">
        <f t="shared" si="1878"/>
        <v>0</v>
      </c>
      <c r="AQ6754" s="9">
        <f t="shared" si="1878"/>
        <v>0</v>
      </c>
      <c r="AR6754" s="9">
        <f t="shared" si="1878"/>
        <v>0</v>
      </c>
      <c r="AS6754" s="9">
        <f t="shared" si="1878"/>
        <v>0</v>
      </c>
      <c r="AT6754" s="9">
        <f t="shared" si="1878"/>
        <v>0</v>
      </c>
      <c r="AU6754" s="9">
        <v>0</v>
      </c>
      <c r="AV6754" s="9">
        <v>0</v>
      </c>
      <c r="AW6754" s="9">
        <f t="shared" si="1877"/>
        <v>9027</v>
      </c>
    </row>
    <row r="6755" spans="1:49">
      <c r="A6755" s="44" t="s">
        <v>797</v>
      </c>
      <c r="B6755" s="45" t="s">
        <v>1031</v>
      </c>
      <c r="C6755" s="45" t="s">
        <v>2089</v>
      </c>
      <c r="D6755" s="452" t="s">
        <v>3026</v>
      </c>
      <c r="E6755" s="367" t="s">
        <v>834</v>
      </c>
      <c r="F6755" s="50"/>
      <c r="G6755" s="468" t="s">
        <v>3076</v>
      </c>
      <c r="H6755" s="50" t="s">
        <v>2334</v>
      </c>
      <c r="I6755" s="42" t="s">
        <v>2232</v>
      </c>
      <c r="J6755" s="15">
        <v>16300</v>
      </c>
      <c r="M6755" s="15">
        <v>1000</v>
      </c>
      <c r="Q6755" s="15">
        <v>700</v>
      </c>
      <c r="S6755" s="15">
        <v>1000</v>
      </c>
      <c r="U6755" s="15">
        <v>2700</v>
      </c>
      <c r="V6755" s="15">
        <v>13600</v>
      </c>
      <c r="W6755" s="15">
        <v>6327</v>
      </c>
      <c r="AF6755" s="15">
        <v>6327</v>
      </c>
      <c r="AH6755" s="15">
        <v>6327</v>
      </c>
      <c r="AI6755" s="15">
        <v>0</v>
      </c>
      <c r="AU6755" s="15">
        <v>0</v>
      </c>
      <c r="AV6755" s="15">
        <v>0</v>
      </c>
      <c r="AW6755" s="15">
        <f t="shared" si="1877"/>
        <v>9027</v>
      </c>
    </row>
    <row r="6756" spans="1:49">
      <c r="A6756" s="44" t="s">
        <v>797</v>
      </c>
      <c r="B6756" s="45" t="s">
        <v>1031</v>
      </c>
      <c r="C6756" s="45" t="s">
        <v>2089</v>
      </c>
      <c r="D6756" s="452" t="s">
        <v>3026</v>
      </c>
      <c r="E6756" s="367" t="s">
        <v>772</v>
      </c>
      <c r="F6756" s="50"/>
      <c r="G6756" s="468" t="s">
        <v>3076</v>
      </c>
      <c r="H6756" s="50" t="s">
        <v>2334</v>
      </c>
      <c r="I6756" s="42" t="s">
        <v>1227</v>
      </c>
      <c r="J6756" s="15">
        <f>SUM(J6757:J6761)</f>
        <v>0</v>
      </c>
      <c r="K6756" s="15">
        <f t="shared" ref="K6756:AT6756" si="1879">SUM(K6757:K6761)</f>
        <v>0</v>
      </c>
      <c r="L6756" s="15">
        <f t="shared" si="1879"/>
        <v>0</v>
      </c>
      <c r="M6756" s="15">
        <f t="shared" si="1879"/>
        <v>0</v>
      </c>
      <c r="N6756" s="15">
        <f t="shared" si="1879"/>
        <v>0</v>
      </c>
      <c r="O6756" s="15">
        <f t="shared" si="1879"/>
        <v>0</v>
      </c>
      <c r="P6756" s="15">
        <f t="shared" si="1879"/>
        <v>0</v>
      </c>
      <c r="Q6756" s="15">
        <f t="shared" si="1879"/>
        <v>0</v>
      </c>
      <c r="R6756" s="15">
        <f t="shared" si="1879"/>
        <v>0</v>
      </c>
      <c r="S6756" s="15">
        <f t="shared" si="1879"/>
        <v>0</v>
      </c>
      <c r="T6756" s="15">
        <f t="shared" si="1879"/>
        <v>0</v>
      </c>
      <c r="U6756" s="15">
        <v>0</v>
      </c>
      <c r="V6756" s="15">
        <v>0</v>
      </c>
      <c r="W6756" s="15">
        <f>SUM(W6757:W6761)</f>
        <v>0</v>
      </c>
      <c r="X6756" s="15">
        <f t="shared" si="1879"/>
        <v>0</v>
      </c>
      <c r="Y6756" s="15">
        <f t="shared" si="1879"/>
        <v>0</v>
      </c>
      <c r="Z6756" s="15">
        <f t="shared" si="1879"/>
        <v>0</v>
      </c>
      <c r="AA6756" s="15">
        <f t="shared" si="1879"/>
        <v>0</v>
      </c>
      <c r="AB6756" s="15">
        <f t="shared" si="1879"/>
        <v>0</v>
      </c>
      <c r="AC6756" s="15">
        <f t="shared" si="1879"/>
        <v>0</v>
      </c>
      <c r="AD6756" s="15">
        <f t="shared" si="1879"/>
        <v>0</v>
      </c>
      <c r="AE6756" s="15">
        <f t="shared" si="1879"/>
        <v>0</v>
      </c>
      <c r="AF6756" s="15">
        <f t="shared" si="1879"/>
        <v>0</v>
      </c>
      <c r="AG6756" s="15">
        <f t="shared" si="1879"/>
        <v>0</v>
      </c>
      <c r="AH6756" s="15">
        <v>0</v>
      </c>
      <c r="AI6756" s="15">
        <v>0</v>
      </c>
      <c r="AJ6756" s="15">
        <f>SUM(AJ6757:AJ6761)</f>
        <v>0</v>
      </c>
      <c r="AK6756" s="15">
        <f t="shared" si="1879"/>
        <v>0</v>
      </c>
      <c r="AL6756" s="15">
        <f t="shared" si="1879"/>
        <v>0</v>
      </c>
      <c r="AM6756" s="15">
        <f t="shared" si="1879"/>
        <v>0</v>
      </c>
      <c r="AN6756" s="15">
        <f t="shared" si="1879"/>
        <v>0</v>
      </c>
      <c r="AO6756" s="15">
        <f t="shared" si="1879"/>
        <v>0</v>
      </c>
      <c r="AP6756" s="15">
        <f t="shared" si="1879"/>
        <v>0</v>
      </c>
      <c r="AQ6756" s="15">
        <f t="shared" si="1879"/>
        <v>0</v>
      </c>
      <c r="AR6756" s="15">
        <f t="shared" si="1879"/>
        <v>0</v>
      </c>
      <c r="AS6756" s="15">
        <f t="shared" si="1879"/>
        <v>0</v>
      </c>
      <c r="AT6756" s="15">
        <f t="shared" si="1879"/>
        <v>0</v>
      </c>
      <c r="AU6756" s="15">
        <v>0</v>
      </c>
      <c r="AV6756" s="15">
        <v>0</v>
      </c>
      <c r="AW6756" s="15">
        <f t="shared" si="1877"/>
        <v>0</v>
      </c>
    </row>
    <row r="6757" spans="1:49" s="144" customFormat="1">
      <c r="A6757" s="44" t="s">
        <v>797</v>
      </c>
      <c r="B6757" s="45" t="s">
        <v>1031</v>
      </c>
      <c r="C6757" s="45" t="s">
        <v>2089</v>
      </c>
      <c r="D6757" s="452" t="s">
        <v>3026</v>
      </c>
      <c r="E6757" s="140" t="s">
        <v>850</v>
      </c>
      <c r="F6757" s="141" t="s">
        <v>1872</v>
      </c>
      <c r="G6757" s="468" t="s">
        <v>3076</v>
      </c>
      <c r="H6757" s="50" t="s">
        <v>2334</v>
      </c>
      <c r="I6757" s="142" t="s">
        <v>1119</v>
      </c>
      <c r="J6757" s="15"/>
      <c r="K6757" s="15"/>
      <c r="L6757" s="15"/>
      <c r="M6757" s="15"/>
      <c r="N6757" s="15"/>
      <c r="O6757" s="15"/>
      <c r="P6757" s="15"/>
      <c r="Q6757" s="15"/>
      <c r="R6757" s="15"/>
      <c r="S6757" s="15"/>
      <c r="T6757" s="15"/>
      <c r="U6757" s="15">
        <v>0</v>
      </c>
      <c r="V6757" s="15">
        <v>0</v>
      </c>
      <c r="W6757" s="15"/>
      <c r="X6757" s="15"/>
      <c r="Y6757" s="15"/>
      <c r="Z6757" s="15"/>
      <c r="AA6757" s="15"/>
      <c r="AB6757" s="15"/>
      <c r="AC6757" s="15"/>
      <c r="AD6757" s="15"/>
      <c r="AE6757" s="15"/>
      <c r="AF6757" s="15"/>
      <c r="AG6757" s="15"/>
      <c r="AH6757" s="15">
        <v>0</v>
      </c>
      <c r="AI6757" s="15">
        <v>0</v>
      </c>
      <c r="AJ6757" s="15"/>
      <c r="AK6757" s="15"/>
      <c r="AL6757" s="15"/>
      <c r="AM6757" s="15"/>
      <c r="AN6757" s="15"/>
      <c r="AO6757" s="15"/>
      <c r="AP6757" s="15"/>
      <c r="AQ6757" s="15"/>
      <c r="AR6757" s="15"/>
      <c r="AS6757" s="15"/>
      <c r="AT6757" s="15"/>
      <c r="AU6757" s="15">
        <v>0</v>
      </c>
      <c r="AV6757" s="15">
        <v>0</v>
      </c>
      <c r="AW6757" s="15">
        <f t="shared" si="1877"/>
        <v>0</v>
      </c>
    </row>
    <row r="6758" spans="1:49" s="144" customFormat="1">
      <c r="A6758" s="44" t="s">
        <v>797</v>
      </c>
      <c r="B6758" s="45" t="s">
        <v>1031</v>
      </c>
      <c r="C6758" s="45" t="s">
        <v>2089</v>
      </c>
      <c r="D6758" s="452" t="s">
        <v>3026</v>
      </c>
      <c r="E6758" s="140" t="s">
        <v>851</v>
      </c>
      <c r="F6758" s="141" t="s">
        <v>1873</v>
      </c>
      <c r="G6758" s="468" t="s">
        <v>3076</v>
      </c>
      <c r="H6758" s="50" t="s">
        <v>2334</v>
      </c>
      <c r="I6758" s="142" t="s">
        <v>1290</v>
      </c>
      <c r="J6758" s="15"/>
      <c r="K6758" s="15"/>
      <c r="L6758" s="15"/>
      <c r="M6758" s="15"/>
      <c r="N6758" s="15"/>
      <c r="O6758" s="15"/>
      <c r="P6758" s="15"/>
      <c r="Q6758" s="15"/>
      <c r="R6758" s="15"/>
      <c r="S6758" s="15"/>
      <c r="T6758" s="15"/>
      <c r="U6758" s="15">
        <v>0</v>
      </c>
      <c r="V6758" s="15">
        <v>0</v>
      </c>
      <c r="W6758" s="15"/>
      <c r="X6758" s="15"/>
      <c r="Y6758" s="15"/>
      <c r="Z6758" s="15"/>
      <c r="AA6758" s="15"/>
      <c r="AB6758" s="15"/>
      <c r="AC6758" s="15"/>
      <c r="AD6758" s="15"/>
      <c r="AE6758" s="15"/>
      <c r="AF6758" s="15"/>
      <c r="AG6758" s="15"/>
      <c r="AH6758" s="15">
        <v>0</v>
      </c>
      <c r="AI6758" s="15">
        <v>0</v>
      </c>
      <c r="AJ6758" s="15"/>
      <c r="AK6758" s="15"/>
      <c r="AL6758" s="15"/>
      <c r="AM6758" s="15"/>
      <c r="AN6758" s="15"/>
      <c r="AO6758" s="15"/>
      <c r="AP6758" s="15"/>
      <c r="AQ6758" s="15"/>
      <c r="AR6758" s="15"/>
      <c r="AS6758" s="15"/>
      <c r="AT6758" s="15"/>
      <c r="AU6758" s="15">
        <v>0</v>
      </c>
      <c r="AV6758" s="15">
        <v>0</v>
      </c>
      <c r="AW6758" s="15">
        <f t="shared" si="1877"/>
        <v>0</v>
      </c>
    </row>
    <row r="6759" spans="1:49" s="144" customFormat="1">
      <c r="A6759" s="44" t="s">
        <v>797</v>
      </c>
      <c r="B6759" s="45" t="s">
        <v>1031</v>
      </c>
      <c r="C6759" s="45" t="s">
        <v>2089</v>
      </c>
      <c r="D6759" s="452" t="s">
        <v>3026</v>
      </c>
      <c r="E6759" s="140" t="s">
        <v>852</v>
      </c>
      <c r="F6759" s="141" t="s">
        <v>1874</v>
      </c>
      <c r="G6759" s="468" t="s">
        <v>3076</v>
      </c>
      <c r="H6759" s="50" t="s">
        <v>2334</v>
      </c>
      <c r="I6759" s="142" t="s">
        <v>1733</v>
      </c>
      <c r="J6759" s="15"/>
      <c r="K6759" s="15"/>
      <c r="L6759" s="15"/>
      <c r="M6759" s="15"/>
      <c r="N6759" s="15"/>
      <c r="O6759" s="15"/>
      <c r="P6759" s="15"/>
      <c r="Q6759" s="15"/>
      <c r="R6759" s="15"/>
      <c r="S6759" s="15"/>
      <c r="T6759" s="15"/>
      <c r="U6759" s="15">
        <v>0</v>
      </c>
      <c r="V6759" s="15">
        <v>0</v>
      </c>
      <c r="W6759" s="15"/>
      <c r="X6759" s="15"/>
      <c r="Y6759" s="15"/>
      <c r="Z6759" s="15"/>
      <c r="AA6759" s="15"/>
      <c r="AB6759" s="15"/>
      <c r="AC6759" s="15"/>
      <c r="AD6759" s="15"/>
      <c r="AE6759" s="15"/>
      <c r="AF6759" s="15"/>
      <c r="AG6759" s="15"/>
      <c r="AH6759" s="15">
        <v>0</v>
      </c>
      <c r="AI6759" s="15">
        <v>0</v>
      </c>
      <c r="AJ6759" s="15"/>
      <c r="AK6759" s="15"/>
      <c r="AL6759" s="15"/>
      <c r="AM6759" s="15"/>
      <c r="AN6759" s="15"/>
      <c r="AO6759" s="15"/>
      <c r="AP6759" s="15"/>
      <c r="AQ6759" s="15"/>
      <c r="AR6759" s="15"/>
      <c r="AS6759" s="15"/>
      <c r="AT6759" s="15"/>
      <c r="AU6759" s="15">
        <v>0</v>
      </c>
      <c r="AV6759" s="15">
        <v>0</v>
      </c>
      <c r="AW6759" s="15">
        <f t="shared" si="1877"/>
        <v>0</v>
      </c>
    </row>
    <row r="6760" spans="1:49" s="144" customFormat="1">
      <c r="A6760" s="44" t="s">
        <v>797</v>
      </c>
      <c r="B6760" s="45" t="s">
        <v>1031</v>
      </c>
      <c r="C6760" s="45" t="s">
        <v>2089</v>
      </c>
      <c r="D6760" s="452" t="s">
        <v>3026</v>
      </c>
      <c r="E6760" s="140" t="s">
        <v>853</v>
      </c>
      <c r="F6760" s="141" t="s">
        <v>1875</v>
      </c>
      <c r="G6760" s="468" t="s">
        <v>3076</v>
      </c>
      <c r="H6760" s="50" t="s">
        <v>2334</v>
      </c>
      <c r="I6760" s="142" t="s">
        <v>1734</v>
      </c>
      <c r="J6760" s="15"/>
      <c r="K6760" s="15"/>
      <c r="L6760" s="15"/>
      <c r="M6760" s="15"/>
      <c r="N6760" s="15"/>
      <c r="O6760" s="15"/>
      <c r="P6760" s="15"/>
      <c r="Q6760" s="15"/>
      <c r="R6760" s="15"/>
      <c r="S6760" s="15"/>
      <c r="T6760" s="15"/>
      <c r="U6760" s="15">
        <v>0</v>
      </c>
      <c r="V6760" s="15">
        <v>0</v>
      </c>
      <c r="W6760" s="15"/>
      <c r="X6760" s="15"/>
      <c r="Y6760" s="15"/>
      <c r="Z6760" s="15"/>
      <c r="AA6760" s="15"/>
      <c r="AB6760" s="15"/>
      <c r="AC6760" s="15"/>
      <c r="AD6760" s="15"/>
      <c r="AE6760" s="15"/>
      <c r="AF6760" s="15"/>
      <c r="AG6760" s="15"/>
      <c r="AH6760" s="15">
        <v>0</v>
      </c>
      <c r="AI6760" s="15">
        <v>0</v>
      </c>
      <c r="AJ6760" s="15"/>
      <c r="AK6760" s="15"/>
      <c r="AL6760" s="15"/>
      <c r="AM6760" s="15"/>
      <c r="AN6760" s="15"/>
      <c r="AO6760" s="15"/>
      <c r="AP6760" s="15"/>
      <c r="AQ6760" s="15"/>
      <c r="AR6760" s="15"/>
      <c r="AS6760" s="15"/>
      <c r="AT6760" s="15"/>
      <c r="AU6760" s="15">
        <v>0</v>
      </c>
      <c r="AV6760" s="15">
        <v>0</v>
      </c>
      <c r="AW6760" s="15">
        <f t="shared" si="1877"/>
        <v>0</v>
      </c>
    </row>
    <row r="6761" spans="1:49" s="144" customFormat="1">
      <c r="A6761" s="44" t="s">
        <v>797</v>
      </c>
      <c r="B6761" s="45" t="s">
        <v>1031</v>
      </c>
      <c r="C6761" s="45" t="s">
        <v>2089</v>
      </c>
      <c r="D6761" s="452" t="s">
        <v>3026</v>
      </c>
      <c r="E6761" s="140" t="s">
        <v>854</v>
      </c>
      <c r="F6761" s="141" t="s">
        <v>1876</v>
      </c>
      <c r="G6761" s="468" t="s">
        <v>3076</v>
      </c>
      <c r="H6761" s="50" t="s">
        <v>2334</v>
      </c>
      <c r="I6761" s="142" t="s">
        <v>1735</v>
      </c>
      <c r="J6761" s="15"/>
      <c r="K6761" s="15"/>
      <c r="L6761" s="15"/>
      <c r="M6761" s="15"/>
      <c r="N6761" s="15"/>
      <c r="O6761" s="15"/>
      <c r="P6761" s="15"/>
      <c r="Q6761" s="15"/>
      <c r="R6761" s="15"/>
      <c r="S6761" s="15"/>
      <c r="T6761" s="15"/>
      <c r="U6761" s="15">
        <v>0</v>
      </c>
      <c r="V6761" s="15">
        <v>0</v>
      </c>
      <c r="W6761" s="15"/>
      <c r="X6761" s="15"/>
      <c r="Y6761" s="15"/>
      <c r="Z6761" s="15"/>
      <c r="AA6761" s="15"/>
      <c r="AB6761" s="15"/>
      <c r="AC6761" s="15"/>
      <c r="AD6761" s="15"/>
      <c r="AE6761" s="15"/>
      <c r="AF6761" s="15"/>
      <c r="AG6761" s="15"/>
      <c r="AH6761" s="15">
        <v>0</v>
      </c>
      <c r="AI6761" s="15">
        <v>0</v>
      </c>
      <c r="AJ6761" s="15"/>
      <c r="AK6761" s="15"/>
      <c r="AL6761" s="15"/>
      <c r="AM6761" s="15"/>
      <c r="AN6761" s="15"/>
      <c r="AO6761" s="15"/>
      <c r="AP6761" s="15"/>
      <c r="AQ6761" s="15"/>
      <c r="AR6761" s="15"/>
      <c r="AS6761" s="15"/>
      <c r="AT6761" s="15"/>
      <c r="AU6761" s="15">
        <v>0</v>
      </c>
      <c r="AV6761" s="15">
        <v>0</v>
      </c>
      <c r="AW6761" s="15">
        <f t="shared" si="1877"/>
        <v>0</v>
      </c>
    </row>
    <row r="6762" spans="1:49">
      <c r="A6762" s="44" t="s">
        <v>797</v>
      </c>
      <c r="B6762" s="45" t="s">
        <v>1031</v>
      </c>
      <c r="C6762" s="45" t="s">
        <v>2089</v>
      </c>
      <c r="D6762" s="452" t="s">
        <v>3026</v>
      </c>
      <c r="E6762" s="213" t="s">
        <v>773</v>
      </c>
      <c r="F6762" s="65"/>
      <c r="G6762" s="65"/>
      <c r="H6762" s="65"/>
      <c r="I6762" s="260" t="s">
        <v>1362</v>
      </c>
      <c r="J6762" s="9">
        <f>SUM(J6763)</f>
        <v>1500</v>
      </c>
      <c r="K6762" s="9">
        <f t="shared" ref="K6762:AT6762" si="1880">SUM(K6763)</f>
        <v>0</v>
      </c>
      <c r="L6762" s="9">
        <f t="shared" si="1880"/>
        <v>0</v>
      </c>
      <c r="M6762" s="9">
        <f t="shared" si="1880"/>
        <v>100</v>
      </c>
      <c r="N6762" s="9">
        <f t="shared" si="1880"/>
        <v>0</v>
      </c>
      <c r="O6762" s="9">
        <f t="shared" si="1880"/>
        <v>0</v>
      </c>
      <c r="P6762" s="9">
        <f t="shared" si="1880"/>
        <v>0</v>
      </c>
      <c r="Q6762" s="9">
        <f t="shared" si="1880"/>
        <v>100</v>
      </c>
      <c r="R6762" s="9">
        <f t="shared" si="1880"/>
        <v>0</v>
      </c>
      <c r="S6762" s="9">
        <f t="shared" si="1880"/>
        <v>100</v>
      </c>
      <c r="T6762" s="9">
        <f t="shared" si="1880"/>
        <v>0</v>
      </c>
      <c r="U6762" s="9">
        <v>300</v>
      </c>
      <c r="V6762" s="9">
        <v>1200</v>
      </c>
      <c r="W6762" s="9">
        <f>SUM(W6763)</f>
        <v>673</v>
      </c>
      <c r="X6762" s="9">
        <f t="shared" si="1880"/>
        <v>0</v>
      </c>
      <c r="Y6762" s="9">
        <f t="shared" si="1880"/>
        <v>0</v>
      </c>
      <c r="Z6762" s="9">
        <f t="shared" si="1880"/>
        <v>0</v>
      </c>
      <c r="AA6762" s="9">
        <f t="shared" si="1880"/>
        <v>0</v>
      </c>
      <c r="AB6762" s="9">
        <f t="shared" si="1880"/>
        <v>0</v>
      </c>
      <c r="AC6762" s="9">
        <f t="shared" si="1880"/>
        <v>0</v>
      </c>
      <c r="AD6762" s="9">
        <f t="shared" si="1880"/>
        <v>0</v>
      </c>
      <c r="AE6762" s="9">
        <f t="shared" si="1880"/>
        <v>0</v>
      </c>
      <c r="AF6762" s="9">
        <f t="shared" si="1880"/>
        <v>673</v>
      </c>
      <c r="AG6762" s="9">
        <f t="shared" si="1880"/>
        <v>0</v>
      </c>
      <c r="AH6762" s="9">
        <v>673</v>
      </c>
      <c r="AI6762" s="9">
        <v>0</v>
      </c>
      <c r="AJ6762" s="9">
        <f>SUM(AJ6763)</f>
        <v>0</v>
      </c>
      <c r="AK6762" s="9">
        <f t="shared" si="1880"/>
        <v>0</v>
      </c>
      <c r="AL6762" s="9">
        <f t="shared" si="1880"/>
        <v>0</v>
      </c>
      <c r="AM6762" s="9">
        <f t="shared" si="1880"/>
        <v>0</v>
      </c>
      <c r="AN6762" s="9">
        <f t="shared" si="1880"/>
        <v>0</v>
      </c>
      <c r="AO6762" s="9">
        <f t="shared" si="1880"/>
        <v>0</v>
      </c>
      <c r="AP6762" s="9">
        <f t="shared" si="1880"/>
        <v>0</v>
      </c>
      <c r="AQ6762" s="9">
        <f t="shared" si="1880"/>
        <v>0</v>
      </c>
      <c r="AR6762" s="9">
        <f t="shared" si="1880"/>
        <v>0</v>
      </c>
      <c r="AS6762" s="9">
        <f t="shared" si="1880"/>
        <v>0</v>
      </c>
      <c r="AT6762" s="9">
        <f t="shared" si="1880"/>
        <v>0</v>
      </c>
      <c r="AU6762" s="9">
        <v>0</v>
      </c>
      <c r="AV6762" s="9">
        <v>0</v>
      </c>
      <c r="AW6762" s="9">
        <f t="shared" si="1877"/>
        <v>973</v>
      </c>
    </row>
    <row r="6763" spans="1:49">
      <c r="A6763" s="44" t="s">
        <v>797</v>
      </c>
      <c r="B6763" s="45" t="s">
        <v>1031</v>
      </c>
      <c r="C6763" s="45" t="s">
        <v>2089</v>
      </c>
      <c r="D6763" s="452" t="s">
        <v>3026</v>
      </c>
      <c r="E6763" s="367" t="s">
        <v>785</v>
      </c>
      <c r="F6763" s="50"/>
      <c r="G6763" s="468" t="s">
        <v>3076</v>
      </c>
      <c r="H6763" s="50" t="s">
        <v>2334</v>
      </c>
      <c r="I6763" s="42" t="s">
        <v>2234</v>
      </c>
      <c r="J6763" s="15">
        <v>1500</v>
      </c>
      <c r="M6763" s="15">
        <v>100</v>
      </c>
      <c r="Q6763" s="15">
        <v>100</v>
      </c>
      <c r="S6763" s="15">
        <v>100</v>
      </c>
      <c r="U6763" s="15">
        <v>300</v>
      </c>
      <c r="V6763" s="15">
        <v>1200</v>
      </c>
      <c r="W6763" s="15">
        <v>673</v>
      </c>
      <c r="AF6763" s="15">
        <v>673</v>
      </c>
      <c r="AH6763" s="15">
        <v>673</v>
      </c>
      <c r="AI6763" s="15">
        <v>0</v>
      </c>
      <c r="AU6763" s="15">
        <v>0</v>
      </c>
      <c r="AV6763" s="15">
        <v>0</v>
      </c>
      <c r="AW6763" s="15">
        <f t="shared" si="1877"/>
        <v>973</v>
      </c>
    </row>
    <row r="6764" spans="1:49">
      <c r="A6764" s="44" t="s">
        <v>797</v>
      </c>
      <c r="B6764" s="45" t="s">
        <v>1031</v>
      </c>
      <c r="C6764" s="45" t="s">
        <v>2089</v>
      </c>
      <c r="D6764" s="452" t="s">
        <v>3026</v>
      </c>
      <c r="E6764" s="213" t="s">
        <v>1364</v>
      </c>
      <c r="F6764" s="65"/>
      <c r="G6764" s="65"/>
      <c r="H6764" s="65"/>
      <c r="I6764" s="260" t="s">
        <v>2104</v>
      </c>
      <c r="J6764" s="9">
        <f>SUM(J6765:J6774)</f>
        <v>25000</v>
      </c>
      <c r="K6764" s="9">
        <f t="shared" ref="K6764:AT6764" si="1881">SUM(K6765:K6774)</f>
        <v>0</v>
      </c>
      <c r="L6764" s="9">
        <f t="shared" si="1881"/>
        <v>0</v>
      </c>
      <c r="M6764" s="9">
        <f t="shared" si="1881"/>
        <v>4700</v>
      </c>
      <c r="N6764" s="9">
        <f t="shared" si="1881"/>
        <v>6300</v>
      </c>
      <c r="O6764" s="9">
        <f t="shared" si="1881"/>
        <v>0</v>
      </c>
      <c r="P6764" s="9">
        <f t="shared" si="1881"/>
        <v>0</v>
      </c>
      <c r="Q6764" s="9">
        <f t="shared" si="1881"/>
        <v>1400</v>
      </c>
      <c r="R6764" s="9">
        <f t="shared" si="1881"/>
        <v>0</v>
      </c>
      <c r="S6764" s="9">
        <f t="shared" si="1881"/>
        <v>5200</v>
      </c>
      <c r="T6764" s="9">
        <f t="shared" si="1881"/>
        <v>5100</v>
      </c>
      <c r="U6764" s="9">
        <v>22700</v>
      </c>
      <c r="V6764" s="9">
        <v>2300</v>
      </c>
      <c r="W6764" s="9">
        <f>SUM(W6765:W6774)</f>
        <v>21220</v>
      </c>
      <c r="X6764" s="9">
        <f t="shared" si="1881"/>
        <v>0</v>
      </c>
      <c r="Y6764" s="9">
        <f t="shared" si="1881"/>
        <v>0</v>
      </c>
      <c r="Z6764" s="9">
        <f t="shared" si="1881"/>
        <v>0</v>
      </c>
      <c r="AA6764" s="9">
        <f t="shared" si="1881"/>
        <v>0</v>
      </c>
      <c r="AB6764" s="9">
        <f t="shared" si="1881"/>
        <v>21220</v>
      </c>
      <c r="AC6764" s="9">
        <f t="shared" si="1881"/>
        <v>0</v>
      </c>
      <c r="AD6764" s="9">
        <f t="shared" si="1881"/>
        <v>0</v>
      </c>
      <c r="AE6764" s="9">
        <f t="shared" si="1881"/>
        <v>0</v>
      </c>
      <c r="AF6764" s="9">
        <f t="shared" si="1881"/>
        <v>0</v>
      </c>
      <c r="AG6764" s="9">
        <f t="shared" si="1881"/>
        <v>0</v>
      </c>
      <c r="AH6764" s="9">
        <v>21220</v>
      </c>
      <c r="AI6764" s="9">
        <v>0</v>
      </c>
      <c r="AJ6764" s="9">
        <f>SUM(AJ6765:AJ6774)</f>
        <v>2440</v>
      </c>
      <c r="AK6764" s="9">
        <f t="shared" si="1881"/>
        <v>0</v>
      </c>
      <c r="AL6764" s="9">
        <f t="shared" si="1881"/>
        <v>0</v>
      </c>
      <c r="AM6764" s="9">
        <f t="shared" si="1881"/>
        <v>2440</v>
      </c>
      <c r="AN6764" s="9">
        <f t="shared" si="1881"/>
        <v>0</v>
      </c>
      <c r="AO6764" s="9">
        <f t="shared" si="1881"/>
        <v>0</v>
      </c>
      <c r="AP6764" s="9">
        <f t="shared" si="1881"/>
        <v>0</v>
      </c>
      <c r="AQ6764" s="9">
        <f t="shared" si="1881"/>
        <v>0</v>
      </c>
      <c r="AR6764" s="9">
        <f t="shared" si="1881"/>
        <v>0</v>
      </c>
      <c r="AS6764" s="9">
        <f t="shared" si="1881"/>
        <v>0</v>
      </c>
      <c r="AT6764" s="9">
        <f t="shared" si="1881"/>
        <v>0</v>
      </c>
      <c r="AU6764" s="9">
        <v>2440</v>
      </c>
      <c r="AV6764" s="9">
        <v>0</v>
      </c>
      <c r="AW6764" s="9">
        <f t="shared" si="1877"/>
        <v>46360</v>
      </c>
    </row>
    <row r="6765" spans="1:49">
      <c r="A6765" s="44" t="s">
        <v>797</v>
      </c>
      <c r="B6765" s="45" t="s">
        <v>1031</v>
      </c>
      <c r="C6765" s="45" t="s">
        <v>2089</v>
      </c>
      <c r="D6765" s="452" t="s">
        <v>3026</v>
      </c>
      <c r="E6765" s="367" t="s">
        <v>786</v>
      </c>
      <c r="F6765" s="50"/>
      <c r="G6765" s="468" t="s">
        <v>3076</v>
      </c>
      <c r="H6765" s="50" t="s">
        <v>2334</v>
      </c>
      <c r="I6765" s="42" t="s">
        <v>1191</v>
      </c>
      <c r="J6765" s="15">
        <v>1200</v>
      </c>
      <c r="M6765" s="15">
        <v>400</v>
      </c>
      <c r="N6765" s="15">
        <v>600</v>
      </c>
      <c r="T6765" s="15">
        <v>200</v>
      </c>
      <c r="U6765" s="15">
        <v>1200</v>
      </c>
      <c r="V6765" s="15">
        <v>0</v>
      </c>
      <c r="AH6765" s="15">
        <v>0</v>
      </c>
      <c r="AI6765" s="15">
        <v>0</v>
      </c>
      <c r="AU6765" s="15">
        <v>0</v>
      </c>
      <c r="AV6765" s="15">
        <v>0</v>
      </c>
      <c r="AW6765" s="15">
        <f t="shared" si="1877"/>
        <v>1200</v>
      </c>
    </row>
    <row r="6766" spans="1:49">
      <c r="A6766" s="44" t="s">
        <v>797</v>
      </c>
      <c r="B6766" s="45" t="s">
        <v>1031</v>
      </c>
      <c r="C6766" s="45" t="s">
        <v>2089</v>
      </c>
      <c r="D6766" s="452" t="s">
        <v>3026</v>
      </c>
      <c r="E6766" s="367" t="s">
        <v>1528</v>
      </c>
      <c r="F6766" s="50"/>
      <c r="G6766" s="468" t="s">
        <v>3076</v>
      </c>
      <c r="H6766" s="50" t="s">
        <v>2334</v>
      </c>
      <c r="I6766" s="42" t="s">
        <v>989</v>
      </c>
      <c r="U6766" s="15">
        <v>0</v>
      </c>
      <c r="V6766" s="15">
        <v>0</v>
      </c>
      <c r="AH6766" s="15">
        <v>0</v>
      </c>
      <c r="AI6766" s="15">
        <v>0</v>
      </c>
      <c r="AU6766" s="15">
        <v>0</v>
      </c>
      <c r="AV6766" s="15">
        <v>0</v>
      </c>
      <c r="AW6766" s="15">
        <f t="shared" si="1877"/>
        <v>0</v>
      </c>
    </row>
    <row r="6767" spans="1:49">
      <c r="A6767" s="44" t="s">
        <v>797</v>
      </c>
      <c r="B6767" s="45" t="s">
        <v>1031</v>
      </c>
      <c r="C6767" s="45" t="s">
        <v>2089</v>
      </c>
      <c r="D6767" s="452" t="s">
        <v>3026</v>
      </c>
      <c r="E6767" s="367" t="s">
        <v>1679</v>
      </c>
      <c r="F6767" s="50"/>
      <c r="G6767" s="468" t="s">
        <v>3076</v>
      </c>
      <c r="H6767" s="50" t="s">
        <v>2334</v>
      </c>
      <c r="I6767" s="42" t="s">
        <v>1048</v>
      </c>
      <c r="U6767" s="15">
        <v>0</v>
      </c>
      <c r="V6767" s="15">
        <v>0</v>
      </c>
      <c r="AH6767" s="15">
        <v>0</v>
      </c>
      <c r="AI6767" s="15">
        <v>0</v>
      </c>
      <c r="AU6767" s="15">
        <v>0</v>
      </c>
      <c r="AV6767" s="15">
        <v>0</v>
      </c>
      <c r="AW6767" s="15">
        <f t="shared" si="1877"/>
        <v>0</v>
      </c>
    </row>
    <row r="6768" spans="1:49">
      <c r="A6768" s="44" t="s">
        <v>797</v>
      </c>
      <c r="B6768" s="45" t="s">
        <v>1031</v>
      </c>
      <c r="C6768" s="45" t="s">
        <v>2089</v>
      </c>
      <c r="D6768" s="452" t="s">
        <v>3026</v>
      </c>
      <c r="E6768" s="367" t="s">
        <v>787</v>
      </c>
      <c r="F6768" s="50"/>
      <c r="G6768" s="468" t="s">
        <v>3076</v>
      </c>
      <c r="H6768" s="50" t="s">
        <v>2334</v>
      </c>
      <c r="I6768" s="42" t="s">
        <v>2226</v>
      </c>
      <c r="J6768" s="15">
        <v>4000</v>
      </c>
      <c r="M6768" s="15">
        <v>1000</v>
      </c>
      <c r="N6768" s="15">
        <v>600</v>
      </c>
      <c r="S6768" s="15">
        <v>500</v>
      </c>
      <c r="T6768" s="15">
        <v>1900</v>
      </c>
      <c r="U6768" s="15">
        <v>4000</v>
      </c>
      <c r="V6768" s="15">
        <v>0</v>
      </c>
      <c r="W6768" s="15">
        <v>3868</v>
      </c>
      <c r="AB6768" s="15">
        <v>3868</v>
      </c>
      <c r="AH6768" s="15">
        <v>3868</v>
      </c>
      <c r="AI6768" s="15">
        <v>0</v>
      </c>
      <c r="AJ6768" s="15">
        <v>290</v>
      </c>
      <c r="AM6768" s="15">
        <v>290</v>
      </c>
      <c r="AU6768" s="15">
        <v>290</v>
      </c>
      <c r="AV6768" s="15">
        <v>0</v>
      </c>
      <c r="AW6768" s="15">
        <f t="shared" si="1877"/>
        <v>8158</v>
      </c>
    </row>
    <row r="6769" spans="1:49">
      <c r="A6769" s="44" t="s">
        <v>797</v>
      </c>
      <c r="B6769" s="45" t="s">
        <v>1031</v>
      </c>
      <c r="C6769" s="45" t="s">
        <v>2089</v>
      </c>
      <c r="D6769" s="452" t="s">
        <v>3026</v>
      </c>
      <c r="E6769" s="367" t="s">
        <v>1116</v>
      </c>
      <c r="F6769" s="50"/>
      <c r="G6769" s="468" t="s">
        <v>3076</v>
      </c>
      <c r="H6769" s="50" t="s">
        <v>2334</v>
      </c>
      <c r="I6769" s="42" t="s">
        <v>1487</v>
      </c>
      <c r="J6769" s="15">
        <v>2500</v>
      </c>
      <c r="M6769" s="15">
        <v>500</v>
      </c>
      <c r="N6769" s="15">
        <v>600</v>
      </c>
      <c r="Q6769" s="15">
        <v>1400</v>
      </c>
      <c r="U6769" s="15">
        <v>2500</v>
      </c>
      <c r="V6769" s="15">
        <v>0</v>
      </c>
      <c r="W6769" s="15">
        <v>620</v>
      </c>
      <c r="AB6769" s="15">
        <v>620</v>
      </c>
      <c r="AH6769" s="15">
        <v>620</v>
      </c>
      <c r="AI6769" s="15">
        <v>0</v>
      </c>
      <c r="AU6769" s="15">
        <v>0</v>
      </c>
      <c r="AV6769" s="15">
        <v>0</v>
      </c>
      <c r="AW6769" s="15">
        <f t="shared" si="1877"/>
        <v>3120</v>
      </c>
    </row>
    <row r="6770" spans="1:49">
      <c r="A6770" s="44" t="s">
        <v>797</v>
      </c>
      <c r="B6770" s="45" t="s">
        <v>1031</v>
      </c>
      <c r="C6770" s="45" t="s">
        <v>2089</v>
      </c>
      <c r="D6770" s="452" t="s">
        <v>3026</v>
      </c>
      <c r="E6770" s="367" t="s">
        <v>1703</v>
      </c>
      <c r="F6770" s="50"/>
      <c r="G6770" s="468" t="s">
        <v>3076</v>
      </c>
      <c r="H6770" s="50" t="s">
        <v>2334</v>
      </c>
      <c r="I6770" s="42" t="s">
        <v>1047</v>
      </c>
      <c r="U6770" s="15">
        <v>0</v>
      </c>
      <c r="V6770" s="15">
        <v>0</v>
      </c>
      <c r="AH6770" s="15">
        <v>0</v>
      </c>
      <c r="AI6770" s="15">
        <v>0</v>
      </c>
      <c r="AU6770" s="15">
        <v>0</v>
      </c>
      <c r="AV6770" s="15">
        <v>0</v>
      </c>
      <c r="AW6770" s="15">
        <f t="shared" si="1877"/>
        <v>0</v>
      </c>
    </row>
    <row r="6771" spans="1:49">
      <c r="A6771" s="44" t="s">
        <v>797</v>
      </c>
      <c r="B6771" s="45" t="s">
        <v>1031</v>
      </c>
      <c r="C6771" s="45" t="s">
        <v>2089</v>
      </c>
      <c r="D6771" s="452" t="s">
        <v>3026</v>
      </c>
      <c r="E6771" s="367" t="s">
        <v>826</v>
      </c>
      <c r="F6771" s="50"/>
      <c r="G6771" s="468" t="s">
        <v>3076</v>
      </c>
      <c r="H6771" s="50" t="s">
        <v>2334</v>
      </c>
      <c r="I6771" s="42" t="s">
        <v>935</v>
      </c>
      <c r="J6771" s="15">
        <v>6000</v>
      </c>
      <c r="N6771" s="15">
        <v>1500</v>
      </c>
      <c r="S6771" s="15">
        <v>2400</v>
      </c>
      <c r="T6771" s="15">
        <v>2100</v>
      </c>
      <c r="U6771" s="15">
        <v>6000</v>
      </c>
      <c r="V6771" s="15">
        <v>0</v>
      </c>
      <c r="W6771" s="15">
        <v>460</v>
      </c>
      <c r="AB6771" s="15">
        <v>460</v>
      </c>
      <c r="AH6771" s="15">
        <v>460</v>
      </c>
      <c r="AI6771" s="15">
        <v>0</v>
      </c>
      <c r="AU6771" s="15">
        <v>0</v>
      </c>
      <c r="AV6771" s="15">
        <v>0</v>
      </c>
      <c r="AW6771" s="15">
        <f t="shared" si="1877"/>
        <v>6460</v>
      </c>
    </row>
    <row r="6772" spans="1:49">
      <c r="A6772" s="44" t="s">
        <v>797</v>
      </c>
      <c r="B6772" s="45" t="s">
        <v>1031</v>
      </c>
      <c r="C6772" s="45" t="s">
        <v>2089</v>
      </c>
      <c r="D6772" s="452" t="s">
        <v>3026</v>
      </c>
      <c r="E6772" s="367" t="s">
        <v>1115</v>
      </c>
      <c r="F6772" s="50"/>
      <c r="G6772" s="468" t="s">
        <v>3076</v>
      </c>
      <c r="H6772" s="50" t="s">
        <v>2334</v>
      </c>
      <c r="I6772" s="42" t="s">
        <v>990</v>
      </c>
      <c r="J6772" s="15">
        <v>300</v>
      </c>
      <c r="M6772" s="15">
        <v>300</v>
      </c>
      <c r="U6772" s="15">
        <v>300</v>
      </c>
      <c r="V6772" s="15">
        <v>0</v>
      </c>
      <c r="AH6772" s="15">
        <v>0</v>
      </c>
      <c r="AI6772" s="15">
        <v>0</v>
      </c>
      <c r="AU6772" s="15">
        <v>0</v>
      </c>
      <c r="AV6772" s="15">
        <v>0</v>
      </c>
      <c r="AW6772" s="15">
        <f t="shared" si="1877"/>
        <v>300</v>
      </c>
    </row>
    <row r="6773" spans="1:49">
      <c r="A6773" s="44" t="s">
        <v>797</v>
      </c>
      <c r="B6773" s="45" t="s">
        <v>1031</v>
      </c>
      <c r="C6773" s="45" t="s">
        <v>2089</v>
      </c>
      <c r="D6773" s="452" t="s">
        <v>3026</v>
      </c>
      <c r="E6773" s="367" t="s">
        <v>1677</v>
      </c>
      <c r="F6773" s="50"/>
      <c r="G6773" s="468" t="s">
        <v>3076</v>
      </c>
      <c r="H6773" s="50" t="s">
        <v>2334</v>
      </c>
      <c r="I6773" s="42" t="s">
        <v>1198</v>
      </c>
      <c r="J6773" s="15">
        <v>11000</v>
      </c>
      <c r="M6773" s="15">
        <v>2500</v>
      </c>
      <c r="N6773" s="15">
        <v>3000</v>
      </c>
      <c r="S6773" s="15">
        <v>2300</v>
      </c>
      <c r="T6773" s="15">
        <v>900</v>
      </c>
      <c r="U6773" s="15">
        <v>8700</v>
      </c>
      <c r="V6773" s="15">
        <v>2300</v>
      </c>
      <c r="W6773" s="15">
        <v>16272</v>
      </c>
      <c r="AB6773" s="15">
        <v>16272</v>
      </c>
      <c r="AH6773" s="15">
        <v>16272</v>
      </c>
      <c r="AI6773" s="15">
        <v>0</v>
      </c>
      <c r="AJ6773" s="15">
        <v>2150</v>
      </c>
      <c r="AM6773" s="15">
        <v>2150</v>
      </c>
      <c r="AU6773" s="15">
        <v>2150</v>
      </c>
      <c r="AV6773" s="15">
        <v>0</v>
      </c>
      <c r="AW6773" s="15">
        <f t="shared" si="1877"/>
        <v>27122</v>
      </c>
    </row>
    <row r="6774" spans="1:49">
      <c r="A6774" s="44" t="s">
        <v>797</v>
      </c>
      <c r="B6774" s="45" t="s">
        <v>1031</v>
      </c>
      <c r="C6774" s="45" t="s">
        <v>2089</v>
      </c>
      <c r="D6774" s="452" t="s">
        <v>3026</v>
      </c>
      <c r="E6774" s="367" t="s">
        <v>1677</v>
      </c>
      <c r="F6774" s="50" t="s">
        <v>1877</v>
      </c>
      <c r="G6774" s="468" t="s">
        <v>3076</v>
      </c>
      <c r="H6774" s="50" t="s">
        <v>2334</v>
      </c>
      <c r="I6774" s="42" t="s">
        <v>25</v>
      </c>
      <c r="U6774" s="15">
        <v>0</v>
      </c>
      <c r="V6774" s="15">
        <v>0</v>
      </c>
      <c r="AH6774" s="15">
        <v>0</v>
      </c>
      <c r="AI6774" s="15">
        <v>0</v>
      </c>
      <c r="AU6774" s="15">
        <v>0</v>
      </c>
      <c r="AV6774" s="15">
        <v>0</v>
      </c>
      <c r="AW6774" s="15">
        <f t="shared" si="1877"/>
        <v>0</v>
      </c>
    </row>
    <row r="6775" spans="1:49" s="52" customFormat="1">
      <c r="A6775" s="41"/>
      <c r="B6775" s="346"/>
      <c r="C6775" s="346"/>
      <c r="D6775" s="369"/>
      <c r="E6775" s="213"/>
      <c r="F6775" s="65"/>
      <c r="G6775" s="65"/>
      <c r="H6775" s="65"/>
      <c r="I6775" s="49" t="s">
        <v>3</v>
      </c>
      <c r="J6775" s="6">
        <f>SUM(J6776)</f>
        <v>0</v>
      </c>
      <c r="K6775" s="6">
        <f t="shared" ref="K6775:AT6776" si="1882">SUM(K6776)</f>
        <v>0</v>
      </c>
      <c r="L6775" s="6">
        <f t="shared" si="1882"/>
        <v>0</v>
      </c>
      <c r="M6775" s="6">
        <f t="shared" si="1882"/>
        <v>0</v>
      </c>
      <c r="N6775" s="6">
        <f t="shared" si="1882"/>
        <v>0</v>
      </c>
      <c r="O6775" s="6">
        <f t="shared" si="1882"/>
        <v>0</v>
      </c>
      <c r="P6775" s="6">
        <f t="shared" si="1882"/>
        <v>0</v>
      </c>
      <c r="Q6775" s="6">
        <f t="shared" si="1882"/>
        <v>0</v>
      </c>
      <c r="R6775" s="6">
        <f t="shared" si="1882"/>
        <v>0</v>
      </c>
      <c r="S6775" s="6">
        <f t="shared" si="1882"/>
        <v>0</v>
      </c>
      <c r="T6775" s="6">
        <f t="shared" si="1882"/>
        <v>0</v>
      </c>
      <c r="U6775" s="6">
        <v>0</v>
      </c>
      <c r="V6775" s="6">
        <v>0</v>
      </c>
      <c r="W6775" s="6">
        <f>SUM(W6776)</f>
        <v>0</v>
      </c>
      <c r="X6775" s="6">
        <f t="shared" si="1882"/>
        <v>0</v>
      </c>
      <c r="Y6775" s="6">
        <f t="shared" si="1882"/>
        <v>0</v>
      </c>
      <c r="Z6775" s="6">
        <f t="shared" si="1882"/>
        <v>0</v>
      </c>
      <c r="AA6775" s="6">
        <f t="shared" si="1882"/>
        <v>0</v>
      </c>
      <c r="AB6775" s="6">
        <f t="shared" si="1882"/>
        <v>0</v>
      </c>
      <c r="AC6775" s="6">
        <f t="shared" si="1882"/>
        <v>0</v>
      </c>
      <c r="AD6775" s="6">
        <f t="shared" si="1882"/>
        <v>0</v>
      </c>
      <c r="AE6775" s="6">
        <f t="shared" si="1882"/>
        <v>0</v>
      </c>
      <c r="AF6775" s="6">
        <f t="shared" si="1882"/>
        <v>0</v>
      </c>
      <c r="AG6775" s="6">
        <f t="shared" si="1882"/>
        <v>0</v>
      </c>
      <c r="AH6775" s="6">
        <v>0</v>
      </c>
      <c r="AI6775" s="6">
        <v>0</v>
      </c>
      <c r="AJ6775" s="6">
        <f>SUM(AJ6776)</f>
        <v>0</v>
      </c>
      <c r="AK6775" s="6">
        <f t="shared" si="1882"/>
        <v>0</v>
      </c>
      <c r="AL6775" s="6">
        <f t="shared" si="1882"/>
        <v>0</v>
      </c>
      <c r="AM6775" s="6">
        <f t="shared" si="1882"/>
        <v>0</v>
      </c>
      <c r="AN6775" s="6">
        <f t="shared" si="1882"/>
        <v>0</v>
      </c>
      <c r="AO6775" s="6">
        <f t="shared" si="1882"/>
        <v>0</v>
      </c>
      <c r="AP6775" s="6">
        <f t="shared" si="1882"/>
        <v>0</v>
      </c>
      <c r="AQ6775" s="6">
        <f t="shared" si="1882"/>
        <v>0</v>
      </c>
      <c r="AR6775" s="6">
        <f t="shared" si="1882"/>
        <v>0</v>
      </c>
      <c r="AS6775" s="6">
        <f t="shared" si="1882"/>
        <v>0</v>
      </c>
      <c r="AT6775" s="6">
        <f t="shared" si="1882"/>
        <v>0</v>
      </c>
      <c r="AU6775" s="6">
        <v>0</v>
      </c>
      <c r="AV6775" s="6">
        <v>0</v>
      </c>
      <c r="AW6775" s="6">
        <f t="shared" si="1877"/>
        <v>0</v>
      </c>
    </row>
    <row r="6776" spans="1:49" s="52" customFormat="1">
      <c r="A6776" s="44" t="s">
        <v>797</v>
      </c>
      <c r="B6776" s="45" t="s">
        <v>1031</v>
      </c>
      <c r="C6776" s="45" t="s">
        <v>2089</v>
      </c>
      <c r="D6776" s="452" t="s">
        <v>3026</v>
      </c>
      <c r="E6776" s="213" t="s">
        <v>833</v>
      </c>
      <c r="F6776" s="65"/>
      <c r="G6776" s="65"/>
      <c r="H6776" s="65"/>
      <c r="I6776" s="53" t="s">
        <v>1</v>
      </c>
      <c r="J6776" s="200">
        <f>SUM(J6777)</f>
        <v>0</v>
      </c>
      <c r="K6776" s="200">
        <f t="shared" si="1882"/>
        <v>0</v>
      </c>
      <c r="L6776" s="200">
        <f t="shared" si="1882"/>
        <v>0</v>
      </c>
      <c r="M6776" s="200">
        <f t="shared" si="1882"/>
        <v>0</v>
      </c>
      <c r="N6776" s="200">
        <f t="shared" si="1882"/>
        <v>0</v>
      </c>
      <c r="O6776" s="200">
        <f t="shared" si="1882"/>
        <v>0</v>
      </c>
      <c r="P6776" s="200">
        <f t="shared" si="1882"/>
        <v>0</v>
      </c>
      <c r="Q6776" s="200">
        <f t="shared" si="1882"/>
        <v>0</v>
      </c>
      <c r="R6776" s="200">
        <f t="shared" si="1882"/>
        <v>0</v>
      </c>
      <c r="S6776" s="200">
        <f t="shared" si="1882"/>
        <v>0</v>
      </c>
      <c r="T6776" s="200">
        <f t="shared" si="1882"/>
        <v>0</v>
      </c>
      <c r="U6776" s="200">
        <v>0</v>
      </c>
      <c r="V6776" s="200">
        <v>0</v>
      </c>
      <c r="W6776" s="200">
        <f>SUM(W6777)</f>
        <v>0</v>
      </c>
      <c r="X6776" s="200">
        <f t="shared" si="1882"/>
        <v>0</v>
      </c>
      <c r="Y6776" s="200">
        <f t="shared" si="1882"/>
        <v>0</v>
      </c>
      <c r="Z6776" s="200">
        <f t="shared" si="1882"/>
        <v>0</v>
      </c>
      <c r="AA6776" s="200">
        <f t="shared" si="1882"/>
        <v>0</v>
      </c>
      <c r="AB6776" s="200">
        <f t="shared" si="1882"/>
        <v>0</v>
      </c>
      <c r="AC6776" s="200">
        <f t="shared" si="1882"/>
        <v>0</v>
      </c>
      <c r="AD6776" s="200">
        <f t="shared" si="1882"/>
        <v>0</v>
      </c>
      <c r="AE6776" s="200">
        <f t="shared" si="1882"/>
        <v>0</v>
      </c>
      <c r="AF6776" s="200">
        <f t="shared" si="1882"/>
        <v>0</v>
      </c>
      <c r="AG6776" s="200">
        <f t="shared" si="1882"/>
        <v>0</v>
      </c>
      <c r="AH6776" s="200">
        <v>0</v>
      </c>
      <c r="AI6776" s="200">
        <v>0</v>
      </c>
      <c r="AJ6776" s="200">
        <f>SUM(AJ6777)</f>
        <v>0</v>
      </c>
      <c r="AK6776" s="200">
        <f t="shared" si="1882"/>
        <v>0</v>
      </c>
      <c r="AL6776" s="200">
        <f t="shared" si="1882"/>
        <v>0</v>
      </c>
      <c r="AM6776" s="200">
        <f t="shared" si="1882"/>
        <v>0</v>
      </c>
      <c r="AN6776" s="200">
        <f t="shared" si="1882"/>
        <v>0</v>
      </c>
      <c r="AO6776" s="200">
        <f t="shared" si="1882"/>
        <v>0</v>
      </c>
      <c r="AP6776" s="200">
        <f t="shared" si="1882"/>
        <v>0</v>
      </c>
      <c r="AQ6776" s="200">
        <f t="shared" si="1882"/>
        <v>0</v>
      </c>
      <c r="AR6776" s="200">
        <f t="shared" si="1882"/>
        <v>0</v>
      </c>
      <c r="AS6776" s="200">
        <f t="shared" si="1882"/>
        <v>0</v>
      </c>
      <c r="AT6776" s="200">
        <f t="shared" si="1882"/>
        <v>0</v>
      </c>
      <c r="AU6776" s="200">
        <v>0</v>
      </c>
      <c r="AV6776" s="200">
        <v>0</v>
      </c>
      <c r="AW6776" s="200">
        <f t="shared" si="1877"/>
        <v>0</v>
      </c>
    </row>
    <row r="6777" spans="1:49" s="59" customFormat="1">
      <c r="A6777" s="44" t="s">
        <v>797</v>
      </c>
      <c r="B6777" s="45" t="s">
        <v>1031</v>
      </c>
      <c r="C6777" s="45" t="s">
        <v>2089</v>
      </c>
      <c r="D6777" s="452" t="s">
        <v>3026</v>
      </c>
      <c r="E6777" s="57" t="s">
        <v>1517</v>
      </c>
      <c r="F6777" s="58"/>
      <c r="G6777" s="468" t="s">
        <v>3076</v>
      </c>
      <c r="H6777" s="50" t="s">
        <v>2334</v>
      </c>
      <c r="I6777" s="188" t="s">
        <v>2584</v>
      </c>
      <c r="J6777" s="13"/>
      <c r="K6777" s="13"/>
      <c r="L6777" s="13"/>
      <c r="M6777" s="13"/>
      <c r="N6777" s="13"/>
      <c r="O6777" s="13"/>
      <c r="P6777" s="13"/>
      <c r="Q6777" s="13"/>
      <c r="R6777" s="13"/>
      <c r="S6777" s="13"/>
      <c r="T6777" s="13"/>
      <c r="U6777" s="13">
        <v>0</v>
      </c>
      <c r="V6777" s="13">
        <v>0</v>
      </c>
      <c r="W6777" s="13"/>
      <c r="X6777" s="13"/>
      <c r="Y6777" s="13"/>
      <c r="Z6777" s="13"/>
      <c r="AA6777" s="13"/>
      <c r="AB6777" s="13"/>
      <c r="AC6777" s="13"/>
      <c r="AD6777" s="13"/>
      <c r="AE6777" s="13"/>
      <c r="AF6777" s="13"/>
      <c r="AG6777" s="13"/>
      <c r="AH6777" s="13">
        <v>0</v>
      </c>
      <c r="AI6777" s="13">
        <v>0</v>
      </c>
      <c r="AJ6777" s="13"/>
      <c r="AK6777" s="13"/>
      <c r="AL6777" s="13"/>
      <c r="AM6777" s="13"/>
      <c r="AN6777" s="13"/>
      <c r="AO6777" s="13"/>
      <c r="AP6777" s="13"/>
      <c r="AQ6777" s="13"/>
      <c r="AR6777" s="13"/>
      <c r="AS6777" s="13"/>
      <c r="AT6777" s="13"/>
      <c r="AU6777" s="13">
        <v>0</v>
      </c>
      <c r="AV6777" s="13">
        <v>0</v>
      </c>
      <c r="AW6777" s="13">
        <f t="shared" si="1877"/>
        <v>0</v>
      </c>
    </row>
    <row r="6778" spans="1:49">
      <c r="A6778" s="44"/>
      <c r="B6778" s="45"/>
      <c r="C6778" s="45"/>
      <c r="D6778" s="45"/>
      <c r="E6778" s="531"/>
      <c r="F6778" s="50"/>
      <c r="G6778" s="50"/>
      <c r="H6778" s="50"/>
      <c r="I6778" s="110" t="s">
        <v>1157</v>
      </c>
      <c r="J6778" s="6">
        <f>SUM(J6779)</f>
        <v>7200</v>
      </c>
      <c r="K6778" s="6">
        <f t="shared" ref="K6778:AT6779" si="1883">SUM(K6779)</f>
        <v>0</v>
      </c>
      <c r="L6778" s="6">
        <f t="shared" si="1883"/>
        <v>0</v>
      </c>
      <c r="M6778" s="6">
        <f t="shared" si="1883"/>
        <v>600</v>
      </c>
      <c r="N6778" s="6">
        <f t="shared" si="1883"/>
        <v>1000</v>
      </c>
      <c r="O6778" s="6">
        <f t="shared" si="1883"/>
        <v>0</v>
      </c>
      <c r="P6778" s="6">
        <f t="shared" si="1883"/>
        <v>0</v>
      </c>
      <c r="Q6778" s="6">
        <f t="shared" si="1883"/>
        <v>5600</v>
      </c>
      <c r="R6778" s="6">
        <f t="shared" si="1883"/>
        <v>0</v>
      </c>
      <c r="S6778" s="6">
        <f t="shared" si="1883"/>
        <v>0</v>
      </c>
      <c r="T6778" s="6">
        <f t="shared" si="1883"/>
        <v>0</v>
      </c>
      <c r="U6778" s="6">
        <v>7200</v>
      </c>
      <c r="V6778" s="6">
        <v>0</v>
      </c>
      <c r="W6778" s="6">
        <f>SUM(W6779)</f>
        <v>4750</v>
      </c>
      <c r="X6778" s="6">
        <f t="shared" si="1883"/>
        <v>0</v>
      </c>
      <c r="Y6778" s="6">
        <f t="shared" si="1883"/>
        <v>0</v>
      </c>
      <c r="Z6778" s="6">
        <f t="shared" si="1883"/>
        <v>0</v>
      </c>
      <c r="AA6778" s="6">
        <f t="shared" si="1883"/>
        <v>0</v>
      </c>
      <c r="AB6778" s="6">
        <f t="shared" si="1883"/>
        <v>4750</v>
      </c>
      <c r="AC6778" s="6">
        <f t="shared" si="1883"/>
        <v>0</v>
      </c>
      <c r="AD6778" s="6">
        <f t="shared" si="1883"/>
        <v>0</v>
      </c>
      <c r="AE6778" s="6">
        <f t="shared" si="1883"/>
        <v>0</v>
      </c>
      <c r="AF6778" s="6">
        <f t="shared" si="1883"/>
        <v>0</v>
      </c>
      <c r="AG6778" s="6">
        <f t="shared" si="1883"/>
        <v>0</v>
      </c>
      <c r="AH6778" s="6">
        <v>4750</v>
      </c>
      <c r="AI6778" s="6">
        <v>0</v>
      </c>
      <c r="AJ6778" s="6">
        <f>SUM(AJ6779)</f>
        <v>2400</v>
      </c>
      <c r="AK6778" s="6">
        <f t="shared" si="1883"/>
        <v>0</v>
      </c>
      <c r="AL6778" s="6">
        <f t="shared" si="1883"/>
        <v>0</v>
      </c>
      <c r="AM6778" s="6">
        <f t="shared" si="1883"/>
        <v>2400</v>
      </c>
      <c r="AN6778" s="6">
        <f t="shared" si="1883"/>
        <v>0</v>
      </c>
      <c r="AO6778" s="6">
        <f t="shared" si="1883"/>
        <v>0</v>
      </c>
      <c r="AP6778" s="6">
        <f t="shared" si="1883"/>
        <v>0</v>
      </c>
      <c r="AQ6778" s="6">
        <f t="shared" si="1883"/>
        <v>0</v>
      </c>
      <c r="AR6778" s="6">
        <f t="shared" si="1883"/>
        <v>0</v>
      </c>
      <c r="AS6778" s="6">
        <f t="shared" si="1883"/>
        <v>0</v>
      </c>
      <c r="AT6778" s="6">
        <f t="shared" si="1883"/>
        <v>0</v>
      </c>
      <c r="AU6778" s="6">
        <v>2400</v>
      </c>
      <c r="AV6778" s="6">
        <v>0</v>
      </c>
      <c r="AW6778" s="6">
        <f t="shared" si="1877"/>
        <v>14350</v>
      </c>
    </row>
    <row r="6779" spans="1:49">
      <c r="A6779" s="44" t="s">
        <v>797</v>
      </c>
      <c r="B6779" s="45" t="s">
        <v>1031</v>
      </c>
      <c r="C6779" s="45" t="s">
        <v>2089</v>
      </c>
      <c r="D6779" s="452" t="s">
        <v>3026</v>
      </c>
      <c r="E6779" s="213" t="s">
        <v>1402</v>
      </c>
      <c r="F6779" s="65"/>
      <c r="G6779" s="65"/>
      <c r="H6779" s="65"/>
      <c r="I6779" s="260" t="s">
        <v>1158</v>
      </c>
      <c r="J6779" s="9">
        <f>SUM(J6780)</f>
        <v>7200</v>
      </c>
      <c r="K6779" s="9">
        <f t="shared" si="1883"/>
        <v>0</v>
      </c>
      <c r="L6779" s="9">
        <f t="shared" si="1883"/>
        <v>0</v>
      </c>
      <c r="M6779" s="9">
        <f t="shared" si="1883"/>
        <v>600</v>
      </c>
      <c r="N6779" s="9">
        <f t="shared" si="1883"/>
        <v>1000</v>
      </c>
      <c r="O6779" s="9">
        <f t="shared" si="1883"/>
        <v>0</v>
      </c>
      <c r="P6779" s="9">
        <f t="shared" si="1883"/>
        <v>0</v>
      </c>
      <c r="Q6779" s="9">
        <f t="shared" si="1883"/>
        <v>5600</v>
      </c>
      <c r="R6779" s="9">
        <f t="shared" si="1883"/>
        <v>0</v>
      </c>
      <c r="S6779" s="9">
        <f t="shared" si="1883"/>
        <v>0</v>
      </c>
      <c r="T6779" s="9">
        <f t="shared" si="1883"/>
        <v>0</v>
      </c>
      <c r="U6779" s="9">
        <v>7200</v>
      </c>
      <c r="V6779" s="9">
        <v>0</v>
      </c>
      <c r="W6779" s="9">
        <f>SUM(W6780)</f>
        <v>4750</v>
      </c>
      <c r="X6779" s="9">
        <f t="shared" si="1883"/>
        <v>0</v>
      </c>
      <c r="Y6779" s="9">
        <f t="shared" si="1883"/>
        <v>0</v>
      </c>
      <c r="Z6779" s="9">
        <f t="shared" si="1883"/>
        <v>0</v>
      </c>
      <c r="AA6779" s="9">
        <f t="shared" si="1883"/>
        <v>0</v>
      </c>
      <c r="AB6779" s="9">
        <f t="shared" si="1883"/>
        <v>4750</v>
      </c>
      <c r="AC6779" s="9">
        <f t="shared" si="1883"/>
        <v>0</v>
      </c>
      <c r="AD6779" s="9">
        <f t="shared" si="1883"/>
        <v>0</v>
      </c>
      <c r="AE6779" s="9">
        <f t="shared" si="1883"/>
        <v>0</v>
      </c>
      <c r="AF6779" s="9">
        <f t="shared" si="1883"/>
        <v>0</v>
      </c>
      <c r="AG6779" s="9">
        <f t="shared" si="1883"/>
        <v>0</v>
      </c>
      <c r="AH6779" s="9">
        <v>4750</v>
      </c>
      <c r="AI6779" s="9">
        <v>0</v>
      </c>
      <c r="AJ6779" s="9">
        <f>SUM(AJ6780)</f>
        <v>2400</v>
      </c>
      <c r="AK6779" s="9">
        <f t="shared" si="1883"/>
        <v>0</v>
      </c>
      <c r="AL6779" s="9">
        <f t="shared" si="1883"/>
        <v>0</v>
      </c>
      <c r="AM6779" s="9">
        <f t="shared" si="1883"/>
        <v>2400</v>
      </c>
      <c r="AN6779" s="9">
        <f t="shared" si="1883"/>
        <v>0</v>
      </c>
      <c r="AO6779" s="9">
        <f t="shared" si="1883"/>
        <v>0</v>
      </c>
      <c r="AP6779" s="9">
        <f t="shared" si="1883"/>
        <v>0</v>
      </c>
      <c r="AQ6779" s="9">
        <f t="shared" si="1883"/>
        <v>0</v>
      </c>
      <c r="AR6779" s="9">
        <f t="shared" si="1883"/>
        <v>0</v>
      </c>
      <c r="AS6779" s="9">
        <f t="shared" si="1883"/>
        <v>0</v>
      </c>
      <c r="AT6779" s="9">
        <f t="shared" si="1883"/>
        <v>0</v>
      </c>
      <c r="AU6779" s="9">
        <v>2400</v>
      </c>
      <c r="AV6779" s="9">
        <v>0</v>
      </c>
      <c r="AW6779" s="9">
        <f t="shared" si="1877"/>
        <v>14350</v>
      </c>
    </row>
    <row r="6780" spans="1:49">
      <c r="A6780" s="44" t="s">
        <v>797</v>
      </c>
      <c r="B6780" s="45" t="s">
        <v>1031</v>
      </c>
      <c r="C6780" s="45" t="s">
        <v>2089</v>
      </c>
      <c r="D6780" s="452" t="s">
        <v>3026</v>
      </c>
      <c r="E6780" s="367" t="s">
        <v>1409</v>
      </c>
      <c r="F6780" s="50"/>
      <c r="G6780" s="468" t="s">
        <v>3076</v>
      </c>
      <c r="H6780" s="50" t="s">
        <v>2334</v>
      </c>
      <c r="I6780" s="42" t="s">
        <v>1518</v>
      </c>
      <c r="J6780" s="15">
        <v>7200</v>
      </c>
      <c r="M6780" s="15">
        <v>600</v>
      </c>
      <c r="N6780" s="15">
        <v>1000</v>
      </c>
      <c r="Q6780" s="15">
        <v>5600</v>
      </c>
      <c r="U6780" s="15">
        <v>7200</v>
      </c>
      <c r="V6780" s="15">
        <v>0</v>
      </c>
      <c r="W6780" s="15">
        <v>4750</v>
      </c>
      <c r="AB6780" s="15">
        <v>4750</v>
      </c>
      <c r="AH6780" s="15">
        <v>4750</v>
      </c>
      <c r="AI6780" s="15">
        <v>0</v>
      </c>
      <c r="AJ6780" s="15">
        <v>2400</v>
      </c>
      <c r="AM6780" s="15">
        <v>2400</v>
      </c>
      <c r="AU6780" s="15">
        <v>2400</v>
      </c>
      <c r="AV6780" s="15">
        <v>0</v>
      </c>
      <c r="AW6780" s="15">
        <f t="shared" si="1877"/>
        <v>14350</v>
      </c>
    </row>
    <row r="6781" spans="1:49">
      <c r="A6781" s="44"/>
      <c r="B6781" s="45"/>
      <c r="C6781" s="45"/>
      <c r="D6781" s="45"/>
      <c r="E6781" s="531"/>
      <c r="F6781" s="50"/>
      <c r="G6781" s="50"/>
      <c r="H6781" s="50"/>
      <c r="I6781" s="42"/>
      <c r="U6781" s="15">
        <v>0</v>
      </c>
      <c r="V6781" s="15">
        <v>0</v>
      </c>
      <c r="AH6781" s="15">
        <v>0</v>
      </c>
      <c r="AI6781" s="15">
        <v>0</v>
      </c>
      <c r="AU6781" s="15">
        <v>0</v>
      </c>
      <c r="AV6781" s="15">
        <v>0</v>
      </c>
      <c r="AW6781" s="15">
        <f t="shared" si="1877"/>
        <v>0</v>
      </c>
    </row>
    <row r="6782" spans="1:49">
      <c r="A6782" s="48"/>
      <c r="B6782" s="42"/>
      <c r="C6782" s="42"/>
      <c r="D6782" s="42"/>
      <c r="E6782" s="531"/>
      <c r="F6782" s="50"/>
      <c r="G6782" s="50"/>
      <c r="H6782" s="50"/>
      <c r="I6782" s="49" t="s">
        <v>1631</v>
      </c>
      <c r="J6782" s="12">
        <f>SUM(J6753,J6778,J6775)</f>
        <v>50000</v>
      </c>
      <c r="K6782" s="12">
        <f t="shared" ref="K6782:AT6782" si="1884">SUM(K6753,K6778,K6775)</f>
        <v>0</v>
      </c>
      <c r="L6782" s="12">
        <f t="shared" si="1884"/>
        <v>0</v>
      </c>
      <c r="M6782" s="12">
        <f t="shared" si="1884"/>
        <v>6400</v>
      </c>
      <c r="N6782" s="12">
        <f t="shared" si="1884"/>
        <v>7300</v>
      </c>
      <c r="O6782" s="12">
        <f t="shared" si="1884"/>
        <v>0</v>
      </c>
      <c r="P6782" s="12">
        <f t="shared" si="1884"/>
        <v>0</v>
      </c>
      <c r="Q6782" s="12">
        <f t="shared" si="1884"/>
        <v>7800</v>
      </c>
      <c r="R6782" s="12">
        <f t="shared" si="1884"/>
        <v>0</v>
      </c>
      <c r="S6782" s="12">
        <f t="shared" si="1884"/>
        <v>6300</v>
      </c>
      <c r="T6782" s="12">
        <f t="shared" si="1884"/>
        <v>5100</v>
      </c>
      <c r="U6782" s="12">
        <v>32900</v>
      </c>
      <c r="V6782" s="12">
        <v>17100</v>
      </c>
      <c r="W6782" s="12">
        <f>SUM(W6753,W6778,W6775)</f>
        <v>32970</v>
      </c>
      <c r="X6782" s="12">
        <f t="shared" si="1884"/>
        <v>0</v>
      </c>
      <c r="Y6782" s="12">
        <f t="shared" si="1884"/>
        <v>0</v>
      </c>
      <c r="Z6782" s="12">
        <f t="shared" si="1884"/>
        <v>0</v>
      </c>
      <c r="AA6782" s="12">
        <f t="shared" si="1884"/>
        <v>0</v>
      </c>
      <c r="AB6782" s="12">
        <f t="shared" si="1884"/>
        <v>25970</v>
      </c>
      <c r="AC6782" s="12">
        <f t="shared" si="1884"/>
        <v>0</v>
      </c>
      <c r="AD6782" s="12">
        <f t="shared" si="1884"/>
        <v>0</v>
      </c>
      <c r="AE6782" s="12">
        <f t="shared" si="1884"/>
        <v>0</v>
      </c>
      <c r="AF6782" s="12">
        <f t="shared" si="1884"/>
        <v>7000</v>
      </c>
      <c r="AG6782" s="12">
        <f t="shared" si="1884"/>
        <v>0</v>
      </c>
      <c r="AH6782" s="12">
        <v>32970</v>
      </c>
      <c r="AI6782" s="12">
        <v>0</v>
      </c>
      <c r="AJ6782" s="12">
        <f>SUM(AJ6753,AJ6778,AJ6775)</f>
        <v>4840</v>
      </c>
      <c r="AK6782" s="12">
        <f t="shared" si="1884"/>
        <v>0</v>
      </c>
      <c r="AL6782" s="12">
        <f t="shared" si="1884"/>
        <v>0</v>
      </c>
      <c r="AM6782" s="12">
        <f t="shared" si="1884"/>
        <v>4840</v>
      </c>
      <c r="AN6782" s="12">
        <f t="shared" si="1884"/>
        <v>0</v>
      </c>
      <c r="AO6782" s="12">
        <f t="shared" si="1884"/>
        <v>0</v>
      </c>
      <c r="AP6782" s="12">
        <f t="shared" si="1884"/>
        <v>0</v>
      </c>
      <c r="AQ6782" s="12">
        <f t="shared" si="1884"/>
        <v>0</v>
      </c>
      <c r="AR6782" s="12">
        <f t="shared" si="1884"/>
        <v>0</v>
      </c>
      <c r="AS6782" s="12">
        <f t="shared" si="1884"/>
        <v>0</v>
      </c>
      <c r="AT6782" s="12">
        <f t="shared" si="1884"/>
        <v>0</v>
      </c>
      <c r="AU6782" s="12">
        <v>4840</v>
      </c>
      <c r="AV6782" s="12">
        <v>0</v>
      </c>
      <c r="AW6782" s="12">
        <f t="shared" si="1877"/>
        <v>70710</v>
      </c>
    </row>
    <row r="6783" spans="1:49">
      <c r="A6783" s="37"/>
      <c r="B6783" s="38"/>
      <c r="C6783" s="38"/>
      <c r="D6783" s="38"/>
      <c r="E6783" s="38"/>
      <c r="F6783" s="60"/>
      <c r="G6783" s="60"/>
      <c r="H6783" s="60"/>
      <c r="I6783" s="38"/>
    </row>
    <row r="6784" spans="1:49">
      <c r="A6784" s="37"/>
      <c r="B6784" s="38"/>
      <c r="C6784" s="38"/>
      <c r="D6784" s="38"/>
      <c r="E6784" s="38"/>
      <c r="F6784" s="60"/>
      <c r="G6784" s="60"/>
      <c r="H6784" s="60"/>
      <c r="I6784" s="146" t="s">
        <v>970</v>
      </c>
      <c r="J6784" s="29"/>
      <c r="K6784" s="29"/>
      <c r="L6784" s="29"/>
      <c r="M6784" s="29"/>
      <c r="N6784" s="29"/>
      <c r="O6784" s="29"/>
      <c r="P6784" s="29"/>
      <c r="Q6784" s="29"/>
      <c r="R6784" s="29"/>
      <c r="S6784" s="29"/>
      <c r="T6784" s="29"/>
      <c r="U6784" s="29"/>
      <c r="V6784" s="29"/>
      <c r="W6784" s="29"/>
      <c r="X6784" s="29"/>
      <c r="Y6784" s="29"/>
      <c r="Z6784" s="29"/>
      <c r="AA6784" s="29"/>
      <c r="AB6784" s="29"/>
      <c r="AC6784" s="29"/>
      <c r="AD6784" s="29"/>
      <c r="AE6784" s="29"/>
      <c r="AF6784" s="29"/>
      <c r="AG6784" s="29"/>
      <c r="AH6784" s="29"/>
      <c r="AI6784" s="29"/>
      <c r="AJ6784" s="29"/>
      <c r="AK6784" s="29"/>
      <c r="AL6784" s="29"/>
      <c r="AM6784" s="29"/>
      <c r="AN6784" s="29"/>
      <c r="AO6784" s="29"/>
      <c r="AP6784" s="29"/>
      <c r="AQ6784" s="29"/>
      <c r="AR6784" s="29"/>
      <c r="AS6784" s="29"/>
      <c r="AT6784" s="29"/>
      <c r="AU6784" s="29"/>
      <c r="AV6784" s="29"/>
      <c r="AW6784" s="29"/>
    </row>
    <row r="6785" spans="1:49" ht="13.5" thickBot="1">
      <c r="A6785" s="48"/>
      <c r="B6785" s="42"/>
      <c r="C6785" s="42"/>
      <c r="D6785" s="42"/>
      <c r="E6785" s="531"/>
      <c r="F6785" s="50"/>
      <c r="G6785" s="50"/>
      <c r="H6785" s="50"/>
      <c r="I6785" s="146"/>
      <c r="J6785" s="29"/>
      <c r="K6785" s="29"/>
      <c r="L6785" s="29"/>
      <c r="M6785" s="29"/>
      <c r="N6785" s="29"/>
      <c r="O6785" s="29"/>
      <c r="P6785" s="29"/>
      <c r="Q6785" s="29"/>
      <c r="R6785" s="29"/>
      <c r="S6785" s="29"/>
      <c r="T6785" s="29"/>
      <c r="U6785" s="29"/>
      <c r="V6785" s="29"/>
      <c r="W6785" s="29"/>
      <c r="X6785" s="29"/>
      <c r="Y6785" s="29"/>
      <c r="Z6785" s="29"/>
      <c r="AA6785" s="29"/>
      <c r="AB6785" s="29"/>
      <c r="AC6785" s="29"/>
      <c r="AD6785" s="29"/>
      <c r="AE6785" s="29"/>
      <c r="AF6785" s="29"/>
      <c r="AG6785" s="29"/>
      <c r="AH6785" s="29"/>
      <c r="AI6785" s="29"/>
      <c r="AJ6785" s="29"/>
      <c r="AK6785" s="29"/>
      <c r="AL6785" s="29"/>
      <c r="AM6785" s="29"/>
      <c r="AN6785" s="29"/>
      <c r="AO6785" s="29"/>
      <c r="AP6785" s="29"/>
      <c r="AQ6785" s="29"/>
      <c r="AR6785" s="29"/>
      <c r="AS6785" s="29"/>
      <c r="AT6785" s="29"/>
      <c r="AU6785" s="29"/>
      <c r="AV6785" s="29"/>
      <c r="AW6785" s="29"/>
    </row>
    <row r="6786" spans="1:49" ht="35.25" customHeight="1" thickTop="1" thickBot="1">
      <c r="A6786" s="48"/>
      <c r="B6786" s="42"/>
      <c r="C6786" s="42"/>
      <c r="D6786" s="42"/>
      <c r="E6786" s="531"/>
      <c r="F6786" s="50"/>
      <c r="G6786" s="50"/>
      <c r="H6786" s="50"/>
      <c r="I6786" s="5" t="s">
        <v>2331</v>
      </c>
      <c r="J6786" s="364" t="s">
        <v>2891</v>
      </c>
      <c r="K6786" s="364" t="s">
        <v>2879</v>
      </c>
      <c r="L6786" s="364" t="s">
        <v>2880</v>
      </c>
      <c r="M6786" s="364" t="s">
        <v>2881</v>
      </c>
      <c r="N6786" s="364" t="s">
        <v>2882</v>
      </c>
      <c r="O6786" s="364" t="s">
        <v>2883</v>
      </c>
      <c r="P6786" s="364" t="s">
        <v>2884</v>
      </c>
      <c r="Q6786" s="364" t="s">
        <v>2885</v>
      </c>
      <c r="R6786" s="364" t="s">
        <v>2886</v>
      </c>
      <c r="S6786" s="364" t="s">
        <v>2887</v>
      </c>
      <c r="T6786" s="364" t="s">
        <v>2888</v>
      </c>
      <c r="U6786" s="364" t="s">
        <v>2889</v>
      </c>
      <c r="V6786" s="364" t="s">
        <v>2890</v>
      </c>
      <c r="W6786" s="365" t="s">
        <v>2893</v>
      </c>
      <c r="X6786" s="365" t="s">
        <v>2879</v>
      </c>
      <c r="Y6786" s="365" t="s">
        <v>2880</v>
      </c>
      <c r="Z6786" s="365" t="s">
        <v>2881</v>
      </c>
      <c r="AA6786" s="365" t="s">
        <v>2882</v>
      </c>
      <c r="AB6786" s="365" t="s">
        <v>2883</v>
      </c>
      <c r="AC6786" s="365" t="s">
        <v>2884</v>
      </c>
      <c r="AD6786" s="365" t="s">
        <v>2885</v>
      </c>
      <c r="AE6786" s="365" t="s">
        <v>2886</v>
      </c>
      <c r="AF6786" s="365" t="s">
        <v>2887</v>
      </c>
      <c r="AG6786" s="365" t="s">
        <v>2888</v>
      </c>
      <c r="AH6786" s="365" t="s">
        <v>2889</v>
      </c>
      <c r="AI6786" s="365" t="s">
        <v>2890</v>
      </c>
      <c r="AJ6786" s="366" t="s">
        <v>2892</v>
      </c>
      <c r="AK6786" s="366" t="s">
        <v>2879</v>
      </c>
      <c r="AL6786" s="366" t="s">
        <v>2880</v>
      </c>
      <c r="AM6786" s="366" t="s">
        <v>2881</v>
      </c>
      <c r="AN6786" s="366" t="s">
        <v>2882</v>
      </c>
      <c r="AO6786" s="366" t="s">
        <v>2883</v>
      </c>
      <c r="AP6786" s="366" t="s">
        <v>2884</v>
      </c>
      <c r="AQ6786" s="366" t="s">
        <v>2885</v>
      </c>
      <c r="AR6786" s="366" t="s">
        <v>2886</v>
      </c>
      <c r="AS6786" s="366" t="s">
        <v>2887</v>
      </c>
      <c r="AT6786" s="366" t="s">
        <v>2888</v>
      </c>
      <c r="AU6786" s="366" t="s">
        <v>2889</v>
      </c>
      <c r="AV6786" s="366" t="s">
        <v>2890</v>
      </c>
      <c r="AW6786" s="368" t="s">
        <v>2895</v>
      </c>
    </row>
    <row r="6787" spans="1:49">
      <c r="A6787" s="48"/>
      <c r="B6787" s="42"/>
      <c r="C6787" s="42"/>
      <c r="D6787" s="42"/>
      <c r="E6787" s="531"/>
      <c r="F6787" s="50"/>
      <c r="G6787" s="50"/>
      <c r="H6787" s="50"/>
      <c r="I6787" s="34"/>
      <c r="J6787" s="202" t="s">
        <v>1224</v>
      </c>
      <c r="K6787" s="202">
        <v>1</v>
      </c>
      <c r="L6787" s="202">
        <v>2</v>
      </c>
      <c r="M6787" s="202">
        <v>3</v>
      </c>
      <c r="N6787" s="202">
        <v>4</v>
      </c>
      <c r="O6787" s="202">
        <v>5</v>
      </c>
      <c r="P6787" s="202">
        <v>6</v>
      </c>
      <c r="Q6787" s="202">
        <v>7</v>
      </c>
      <c r="R6787" s="202">
        <v>8</v>
      </c>
      <c r="S6787" s="202">
        <v>9</v>
      </c>
      <c r="T6787" s="202">
        <v>10</v>
      </c>
      <c r="U6787" s="202">
        <v>13</v>
      </c>
      <c r="V6787" s="202">
        <v>14</v>
      </c>
      <c r="W6787" s="202" t="s">
        <v>1224</v>
      </c>
      <c r="X6787" s="202">
        <v>1</v>
      </c>
      <c r="Y6787" s="202">
        <v>2</v>
      </c>
      <c r="Z6787" s="202">
        <v>3</v>
      </c>
      <c r="AA6787" s="202">
        <v>4</v>
      </c>
      <c r="AB6787" s="202">
        <v>5</v>
      </c>
      <c r="AC6787" s="202">
        <v>6</v>
      </c>
      <c r="AD6787" s="202">
        <v>7</v>
      </c>
      <c r="AE6787" s="202">
        <v>8</v>
      </c>
      <c r="AF6787" s="202">
        <v>9</v>
      </c>
      <c r="AG6787" s="202">
        <v>10</v>
      </c>
      <c r="AH6787" s="202">
        <v>13</v>
      </c>
      <c r="AI6787" s="202">
        <v>14</v>
      </c>
      <c r="AJ6787" s="202" t="s">
        <v>1224</v>
      </c>
      <c r="AK6787" s="202">
        <v>1</v>
      </c>
      <c r="AL6787" s="202">
        <v>2</v>
      </c>
      <c r="AM6787" s="202">
        <v>3</v>
      </c>
      <c r="AN6787" s="202">
        <v>4</v>
      </c>
      <c r="AO6787" s="202">
        <v>5</v>
      </c>
      <c r="AP6787" s="202">
        <v>6</v>
      </c>
      <c r="AQ6787" s="202">
        <v>7</v>
      </c>
      <c r="AR6787" s="202">
        <v>8</v>
      </c>
      <c r="AS6787" s="202">
        <v>9</v>
      </c>
      <c r="AT6787" s="202">
        <v>10</v>
      </c>
      <c r="AU6787" s="202">
        <v>13</v>
      </c>
      <c r="AV6787" s="202">
        <v>14</v>
      </c>
      <c r="AW6787" s="202">
        <v>15</v>
      </c>
    </row>
    <row r="6788" spans="1:49">
      <c r="A6788" s="48"/>
      <c r="B6788" s="42"/>
      <c r="C6788" s="42"/>
      <c r="D6788" s="42"/>
      <c r="E6788" s="531"/>
      <c r="F6788" s="50"/>
      <c r="G6788" s="50"/>
      <c r="H6788" s="50"/>
      <c r="I6788" s="276" t="s">
        <v>2379</v>
      </c>
      <c r="J6788" s="277">
        <f>SUM(J6782)</f>
        <v>50000</v>
      </c>
      <c r="K6788" s="277">
        <f t="shared" ref="K6788:AT6788" si="1885">SUM(K6782)</f>
        <v>0</v>
      </c>
      <c r="L6788" s="277">
        <f t="shared" si="1885"/>
        <v>0</v>
      </c>
      <c r="M6788" s="277">
        <f t="shared" si="1885"/>
        <v>6400</v>
      </c>
      <c r="N6788" s="277">
        <f t="shared" si="1885"/>
        <v>7300</v>
      </c>
      <c r="O6788" s="277">
        <f t="shared" si="1885"/>
        <v>0</v>
      </c>
      <c r="P6788" s="277">
        <f t="shared" si="1885"/>
        <v>0</v>
      </c>
      <c r="Q6788" s="277">
        <f t="shared" si="1885"/>
        <v>7800</v>
      </c>
      <c r="R6788" s="277">
        <f t="shared" si="1885"/>
        <v>0</v>
      </c>
      <c r="S6788" s="277">
        <f t="shared" si="1885"/>
        <v>6300</v>
      </c>
      <c r="T6788" s="277">
        <f t="shared" si="1885"/>
        <v>5100</v>
      </c>
      <c r="U6788" s="277">
        <v>32900</v>
      </c>
      <c r="V6788" s="277">
        <v>17100</v>
      </c>
      <c r="W6788" s="277">
        <f>SUM(W6782)</f>
        <v>32970</v>
      </c>
      <c r="X6788" s="277">
        <f t="shared" si="1885"/>
        <v>0</v>
      </c>
      <c r="Y6788" s="277">
        <f t="shared" si="1885"/>
        <v>0</v>
      </c>
      <c r="Z6788" s="277">
        <f t="shared" si="1885"/>
        <v>0</v>
      </c>
      <c r="AA6788" s="277">
        <f t="shared" si="1885"/>
        <v>0</v>
      </c>
      <c r="AB6788" s="277">
        <f t="shared" si="1885"/>
        <v>25970</v>
      </c>
      <c r="AC6788" s="277">
        <f t="shared" si="1885"/>
        <v>0</v>
      </c>
      <c r="AD6788" s="277">
        <f t="shared" si="1885"/>
        <v>0</v>
      </c>
      <c r="AE6788" s="277">
        <f t="shared" si="1885"/>
        <v>0</v>
      </c>
      <c r="AF6788" s="277">
        <f t="shared" si="1885"/>
        <v>7000</v>
      </c>
      <c r="AG6788" s="277">
        <f t="shared" si="1885"/>
        <v>0</v>
      </c>
      <c r="AH6788" s="277">
        <v>32970</v>
      </c>
      <c r="AI6788" s="277">
        <v>0</v>
      </c>
      <c r="AJ6788" s="277">
        <f>SUM(AJ6782)</f>
        <v>4840</v>
      </c>
      <c r="AK6788" s="277">
        <f t="shared" si="1885"/>
        <v>0</v>
      </c>
      <c r="AL6788" s="277">
        <f t="shared" si="1885"/>
        <v>0</v>
      </c>
      <c r="AM6788" s="277">
        <f t="shared" si="1885"/>
        <v>4840</v>
      </c>
      <c r="AN6788" s="277">
        <f t="shared" si="1885"/>
        <v>0</v>
      </c>
      <c r="AO6788" s="277">
        <f t="shared" si="1885"/>
        <v>0</v>
      </c>
      <c r="AP6788" s="277">
        <f t="shared" si="1885"/>
        <v>0</v>
      </c>
      <c r="AQ6788" s="277">
        <f t="shared" si="1885"/>
        <v>0</v>
      </c>
      <c r="AR6788" s="277">
        <f t="shared" si="1885"/>
        <v>0</v>
      </c>
      <c r="AS6788" s="277">
        <f t="shared" si="1885"/>
        <v>0</v>
      </c>
      <c r="AT6788" s="277">
        <f t="shared" si="1885"/>
        <v>0</v>
      </c>
      <c r="AU6788" s="277">
        <v>4840</v>
      </c>
      <c r="AV6788" s="277">
        <v>0</v>
      </c>
      <c r="AW6788" s="277">
        <f>U6788+AH6788+AU6788</f>
        <v>70710</v>
      </c>
    </row>
    <row r="6789" spans="1:49">
      <c r="A6789" s="48"/>
      <c r="B6789" s="42"/>
      <c r="C6789" s="42"/>
      <c r="D6789" s="42"/>
      <c r="E6789" s="531"/>
      <c r="F6789" s="50"/>
      <c r="G6789" s="50"/>
      <c r="H6789" s="50"/>
      <c r="I6789" s="276"/>
      <c r="J6789" s="277"/>
      <c r="K6789" s="277"/>
      <c r="L6789" s="277"/>
      <c r="M6789" s="277"/>
      <c r="N6789" s="277"/>
      <c r="O6789" s="277"/>
      <c r="P6789" s="277"/>
      <c r="Q6789" s="277"/>
      <c r="R6789" s="277"/>
      <c r="S6789" s="277"/>
      <c r="T6789" s="277"/>
      <c r="U6789" s="277">
        <v>0</v>
      </c>
      <c r="V6789" s="277">
        <v>0</v>
      </c>
      <c r="W6789" s="277"/>
      <c r="X6789" s="277"/>
      <c r="Y6789" s="277"/>
      <c r="Z6789" s="277"/>
      <c r="AA6789" s="277"/>
      <c r="AB6789" s="277"/>
      <c r="AC6789" s="277"/>
      <c r="AD6789" s="277"/>
      <c r="AE6789" s="277"/>
      <c r="AF6789" s="277"/>
      <c r="AG6789" s="277"/>
      <c r="AH6789" s="277">
        <v>0</v>
      </c>
      <c r="AI6789" s="277">
        <v>0</v>
      </c>
      <c r="AJ6789" s="277"/>
      <c r="AK6789" s="277"/>
      <c r="AL6789" s="277"/>
      <c r="AM6789" s="277"/>
      <c r="AN6789" s="277"/>
      <c r="AO6789" s="277"/>
      <c r="AP6789" s="277"/>
      <c r="AQ6789" s="277"/>
      <c r="AR6789" s="277"/>
      <c r="AS6789" s="277"/>
      <c r="AT6789" s="277"/>
      <c r="AU6789" s="277">
        <v>0</v>
      </c>
      <c r="AV6789" s="277">
        <v>0</v>
      </c>
      <c r="AW6789" s="277">
        <f>U6789+AH6789+AU6789</f>
        <v>0</v>
      </c>
    </row>
    <row r="6790" spans="1:49">
      <c r="A6790" s="48"/>
      <c r="B6790" s="42"/>
      <c r="C6790" s="42"/>
      <c r="D6790" s="42"/>
      <c r="E6790" s="531"/>
      <c r="F6790" s="50"/>
      <c r="G6790" s="50"/>
      <c r="H6790" s="50"/>
      <c r="I6790" s="276"/>
      <c r="J6790" s="277"/>
      <c r="K6790" s="277"/>
      <c r="L6790" s="277"/>
      <c r="M6790" s="277"/>
      <c r="N6790" s="277"/>
      <c r="O6790" s="277"/>
      <c r="P6790" s="277"/>
      <c r="Q6790" s="277"/>
      <c r="R6790" s="277"/>
      <c r="S6790" s="277"/>
      <c r="T6790" s="277"/>
      <c r="U6790" s="277">
        <v>0</v>
      </c>
      <c r="V6790" s="277">
        <v>0</v>
      </c>
      <c r="W6790" s="277"/>
      <c r="X6790" s="277"/>
      <c r="Y6790" s="277"/>
      <c r="Z6790" s="277"/>
      <c r="AA6790" s="277"/>
      <c r="AB6790" s="277"/>
      <c r="AC6790" s="277"/>
      <c r="AD6790" s="277"/>
      <c r="AE6790" s="277"/>
      <c r="AF6790" s="277"/>
      <c r="AG6790" s="277"/>
      <c r="AH6790" s="277">
        <v>0</v>
      </c>
      <c r="AI6790" s="277">
        <v>0</v>
      </c>
      <c r="AJ6790" s="277"/>
      <c r="AK6790" s="277"/>
      <c r="AL6790" s="277"/>
      <c r="AM6790" s="277"/>
      <c r="AN6790" s="277"/>
      <c r="AO6790" s="277"/>
      <c r="AP6790" s="277"/>
      <c r="AQ6790" s="277"/>
      <c r="AR6790" s="277"/>
      <c r="AS6790" s="277"/>
      <c r="AT6790" s="277"/>
      <c r="AU6790" s="277">
        <v>0</v>
      </c>
      <c r="AV6790" s="277">
        <v>0</v>
      </c>
      <c r="AW6790" s="277">
        <f>U6790+AH6790+AU6790</f>
        <v>0</v>
      </c>
    </row>
    <row r="6791" spans="1:49">
      <c r="A6791" s="48"/>
      <c r="B6791" s="42"/>
      <c r="C6791" s="42"/>
      <c r="D6791" s="42"/>
      <c r="E6791" s="531"/>
      <c r="F6791" s="50"/>
      <c r="G6791" s="50"/>
      <c r="H6791" s="50"/>
      <c r="I6791" s="276"/>
      <c r="J6791" s="277"/>
      <c r="K6791" s="277"/>
      <c r="L6791" s="277"/>
      <c r="M6791" s="277"/>
      <c r="N6791" s="277"/>
      <c r="O6791" s="277"/>
      <c r="P6791" s="277"/>
      <c r="Q6791" s="277"/>
      <c r="R6791" s="277"/>
      <c r="S6791" s="277"/>
      <c r="T6791" s="277"/>
      <c r="U6791" s="277">
        <v>0</v>
      </c>
      <c r="V6791" s="277">
        <v>0</v>
      </c>
      <c r="W6791" s="277"/>
      <c r="X6791" s="277"/>
      <c r="Y6791" s="277"/>
      <c r="Z6791" s="277"/>
      <c r="AA6791" s="277"/>
      <c r="AB6791" s="277"/>
      <c r="AC6791" s="277"/>
      <c r="AD6791" s="277"/>
      <c r="AE6791" s="277"/>
      <c r="AF6791" s="277"/>
      <c r="AG6791" s="277"/>
      <c r="AH6791" s="277">
        <v>0</v>
      </c>
      <c r="AI6791" s="277">
        <v>0</v>
      </c>
      <c r="AJ6791" s="277"/>
      <c r="AK6791" s="277"/>
      <c r="AL6791" s="277"/>
      <c r="AM6791" s="277"/>
      <c r="AN6791" s="277"/>
      <c r="AO6791" s="277"/>
      <c r="AP6791" s="277"/>
      <c r="AQ6791" s="277"/>
      <c r="AR6791" s="277"/>
      <c r="AS6791" s="277"/>
      <c r="AT6791" s="277"/>
      <c r="AU6791" s="277">
        <v>0</v>
      </c>
      <c r="AV6791" s="277">
        <v>0</v>
      </c>
      <c r="AW6791" s="277">
        <f>U6791+AH6791+AU6791</f>
        <v>0</v>
      </c>
    </row>
    <row r="6792" spans="1:49">
      <c r="A6792" s="48"/>
      <c r="B6792" s="42"/>
      <c r="C6792" s="42"/>
      <c r="D6792" s="42"/>
      <c r="E6792" s="531"/>
      <c r="F6792" s="50"/>
      <c r="G6792" s="50"/>
      <c r="H6792" s="50"/>
      <c r="I6792" s="276" t="s">
        <v>1631</v>
      </c>
      <c r="J6792" s="277">
        <f>SUM(J6788:J6791)</f>
        <v>50000</v>
      </c>
      <c r="K6792" s="277">
        <f t="shared" ref="K6792:AT6792" si="1886">SUM(K6788:K6791)</f>
        <v>0</v>
      </c>
      <c r="L6792" s="277">
        <f t="shared" si="1886"/>
        <v>0</v>
      </c>
      <c r="M6792" s="277">
        <f t="shared" si="1886"/>
        <v>6400</v>
      </c>
      <c r="N6792" s="277">
        <f t="shared" si="1886"/>
        <v>7300</v>
      </c>
      <c r="O6792" s="277">
        <f t="shared" si="1886"/>
        <v>0</v>
      </c>
      <c r="P6792" s="277">
        <f t="shared" si="1886"/>
        <v>0</v>
      </c>
      <c r="Q6792" s="277">
        <f t="shared" si="1886"/>
        <v>7800</v>
      </c>
      <c r="R6792" s="277">
        <f t="shared" si="1886"/>
        <v>0</v>
      </c>
      <c r="S6792" s="277">
        <f t="shared" si="1886"/>
        <v>6300</v>
      </c>
      <c r="T6792" s="277">
        <f t="shared" si="1886"/>
        <v>5100</v>
      </c>
      <c r="U6792" s="277">
        <v>32900</v>
      </c>
      <c r="V6792" s="277">
        <v>17100</v>
      </c>
      <c r="W6792" s="277">
        <f>SUM(W6788:W6791)</f>
        <v>32970</v>
      </c>
      <c r="X6792" s="277">
        <f t="shared" si="1886"/>
        <v>0</v>
      </c>
      <c r="Y6792" s="277">
        <f t="shared" si="1886"/>
        <v>0</v>
      </c>
      <c r="Z6792" s="277">
        <f t="shared" si="1886"/>
        <v>0</v>
      </c>
      <c r="AA6792" s="277">
        <f t="shared" si="1886"/>
        <v>0</v>
      </c>
      <c r="AB6792" s="277">
        <f t="shared" si="1886"/>
        <v>25970</v>
      </c>
      <c r="AC6792" s="277">
        <f t="shared" si="1886"/>
        <v>0</v>
      </c>
      <c r="AD6792" s="277">
        <f t="shared" si="1886"/>
        <v>0</v>
      </c>
      <c r="AE6792" s="277">
        <f t="shared" si="1886"/>
        <v>0</v>
      </c>
      <c r="AF6792" s="277">
        <f t="shared" si="1886"/>
        <v>7000</v>
      </c>
      <c r="AG6792" s="277">
        <f t="shared" si="1886"/>
        <v>0</v>
      </c>
      <c r="AH6792" s="277">
        <v>32970</v>
      </c>
      <c r="AI6792" s="277">
        <v>0</v>
      </c>
      <c r="AJ6792" s="277">
        <f>SUM(AJ6788:AJ6791)</f>
        <v>4840</v>
      </c>
      <c r="AK6792" s="277">
        <f t="shared" si="1886"/>
        <v>0</v>
      </c>
      <c r="AL6792" s="277">
        <f t="shared" si="1886"/>
        <v>0</v>
      </c>
      <c r="AM6792" s="277">
        <f t="shared" si="1886"/>
        <v>4840</v>
      </c>
      <c r="AN6792" s="277">
        <f t="shared" si="1886"/>
        <v>0</v>
      </c>
      <c r="AO6792" s="277">
        <f t="shared" si="1886"/>
        <v>0</v>
      </c>
      <c r="AP6792" s="277">
        <f t="shared" si="1886"/>
        <v>0</v>
      </c>
      <c r="AQ6792" s="277">
        <f t="shared" si="1886"/>
        <v>0</v>
      </c>
      <c r="AR6792" s="277">
        <f t="shared" si="1886"/>
        <v>0</v>
      </c>
      <c r="AS6792" s="277">
        <f t="shared" si="1886"/>
        <v>0</v>
      </c>
      <c r="AT6792" s="277">
        <f t="shared" si="1886"/>
        <v>0</v>
      </c>
      <c r="AU6792" s="277">
        <v>4840</v>
      </c>
      <c r="AV6792" s="277">
        <v>0</v>
      </c>
      <c r="AW6792" s="277">
        <f>U6792+AH6792+AU6792</f>
        <v>70710</v>
      </c>
    </row>
    <row r="6793" spans="1:49">
      <c r="A6793" s="48"/>
      <c r="B6793" s="42"/>
      <c r="C6793" s="42"/>
      <c r="D6793" s="42"/>
      <c r="E6793" s="531"/>
      <c r="F6793" s="50"/>
      <c r="G6793" s="50"/>
      <c r="H6793" s="50"/>
      <c r="I6793" s="146"/>
      <c r="J6793" s="29"/>
      <c r="K6793" s="29"/>
      <c r="L6793" s="29"/>
      <c r="M6793" s="29"/>
      <c r="N6793" s="29"/>
      <c r="O6793" s="29"/>
      <c r="P6793" s="29"/>
      <c r="Q6793" s="29"/>
      <c r="R6793" s="29"/>
      <c r="S6793" s="29"/>
      <c r="T6793" s="29"/>
      <c r="U6793" s="29"/>
      <c r="V6793" s="29"/>
      <c r="W6793" s="29"/>
      <c r="X6793" s="29"/>
      <c r="Y6793" s="29"/>
      <c r="Z6793" s="29"/>
      <c r="AA6793" s="29"/>
      <c r="AB6793" s="29"/>
      <c r="AC6793" s="29"/>
      <c r="AD6793" s="29"/>
      <c r="AE6793" s="29"/>
      <c r="AF6793" s="29"/>
      <c r="AG6793" s="29"/>
      <c r="AH6793" s="29"/>
      <c r="AI6793" s="29"/>
      <c r="AJ6793" s="29"/>
      <c r="AK6793" s="29"/>
      <c r="AL6793" s="29"/>
      <c r="AM6793" s="29"/>
      <c r="AN6793" s="29"/>
      <c r="AO6793" s="29"/>
      <c r="AP6793" s="29"/>
      <c r="AQ6793" s="29"/>
      <c r="AR6793" s="29"/>
      <c r="AS6793" s="29"/>
      <c r="AT6793" s="29"/>
      <c r="AU6793" s="29"/>
      <c r="AV6793" s="29"/>
      <c r="AW6793" s="29"/>
    </row>
    <row r="6794" spans="1:49">
      <c r="A6794" s="37"/>
      <c r="B6794" s="38"/>
      <c r="C6794" s="38"/>
      <c r="D6794" s="38"/>
      <c r="E6794" s="38"/>
      <c r="F6794" s="60"/>
      <c r="G6794" s="60"/>
      <c r="H6794" s="60"/>
      <c r="I6794" s="113"/>
    </row>
    <row r="6795" spans="1:49" ht="16.5" thickBot="1">
      <c r="A6795" s="78" t="s">
        <v>2146</v>
      </c>
      <c r="B6795" s="78"/>
      <c r="C6795" s="78"/>
      <c r="D6795" s="463"/>
      <c r="E6795" s="539"/>
      <c r="F6795" s="129"/>
      <c r="G6795" s="129"/>
      <c r="H6795" s="129"/>
      <c r="I6795" s="103"/>
    </row>
    <row r="6796" spans="1:49" s="151" customFormat="1" ht="36" customHeight="1" thickTop="1" thickBot="1">
      <c r="A6796" s="147" t="s">
        <v>2079</v>
      </c>
      <c r="B6796" s="5" t="s">
        <v>2080</v>
      </c>
      <c r="C6796" s="5" t="s">
        <v>1335</v>
      </c>
      <c r="D6796" s="450"/>
      <c r="E6796" s="148" t="s">
        <v>1570</v>
      </c>
      <c r="F6796" s="149" t="s">
        <v>1438</v>
      </c>
      <c r="G6796" s="149"/>
      <c r="H6796" s="149" t="s">
        <v>2332</v>
      </c>
      <c r="I6796" s="5" t="s">
        <v>856</v>
      </c>
      <c r="J6796" s="364" t="s">
        <v>2891</v>
      </c>
      <c r="K6796" s="364" t="s">
        <v>2879</v>
      </c>
      <c r="L6796" s="364" t="s">
        <v>2880</v>
      </c>
      <c r="M6796" s="364" t="s">
        <v>2881</v>
      </c>
      <c r="N6796" s="364" t="s">
        <v>2882</v>
      </c>
      <c r="O6796" s="364" t="s">
        <v>2883</v>
      </c>
      <c r="P6796" s="364" t="s">
        <v>2884</v>
      </c>
      <c r="Q6796" s="364" t="s">
        <v>2885</v>
      </c>
      <c r="R6796" s="364" t="s">
        <v>2886</v>
      </c>
      <c r="S6796" s="364" t="s">
        <v>2887</v>
      </c>
      <c r="T6796" s="364" t="s">
        <v>2888</v>
      </c>
      <c r="U6796" s="364" t="s">
        <v>2889</v>
      </c>
      <c r="V6796" s="364" t="s">
        <v>2890</v>
      </c>
      <c r="W6796" s="365" t="s">
        <v>2893</v>
      </c>
      <c r="X6796" s="365" t="s">
        <v>2879</v>
      </c>
      <c r="Y6796" s="365" t="s">
        <v>2880</v>
      </c>
      <c r="Z6796" s="365" t="s">
        <v>2881</v>
      </c>
      <c r="AA6796" s="365" t="s">
        <v>2882</v>
      </c>
      <c r="AB6796" s="365" t="s">
        <v>2883</v>
      </c>
      <c r="AC6796" s="365" t="s">
        <v>2884</v>
      </c>
      <c r="AD6796" s="365" t="s">
        <v>2885</v>
      </c>
      <c r="AE6796" s="365" t="s">
        <v>2886</v>
      </c>
      <c r="AF6796" s="365" t="s">
        <v>2887</v>
      </c>
      <c r="AG6796" s="365" t="s">
        <v>2888</v>
      </c>
      <c r="AH6796" s="365" t="s">
        <v>2889</v>
      </c>
      <c r="AI6796" s="365" t="s">
        <v>2890</v>
      </c>
      <c r="AJ6796" s="366" t="s">
        <v>2892</v>
      </c>
      <c r="AK6796" s="366" t="s">
        <v>2879</v>
      </c>
      <c r="AL6796" s="366" t="s">
        <v>2880</v>
      </c>
      <c r="AM6796" s="366" t="s">
        <v>2881</v>
      </c>
      <c r="AN6796" s="366" t="s">
        <v>2882</v>
      </c>
      <c r="AO6796" s="366" t="s">
        <v>2883</v>
      </c>
      <c r="AP6796" s="366" t="s">
        <v>2884</v>
      </c>
      <c r="AQ6796" s="366" t="s">
        <v>2885</v>
      </c>
      <c r="AR6796" s="366" t="s">
        <v>2886</v>
      </c>
      <c r="AS6796" s="366" t="s">
        <v>2887</v>
      </c>
      <c r="AT6796" s="366" t="s">
        <v>2888</v>
      </c>
      <c r="AU6796" s="366" t="s">
        <v>2889</v>
      </c>
      <c r="AV6796" s="366" t="s">
        <v>2890</v>
      </c>
      <c r="AW6796" s="368" t="s">
        <v>2895</v>
      </c>
    </row>
    <row r="6797" spans="1:49">
      <c r="A6797" s="33"/>
      <c r="B6797" s="34"/>
      <c r="C6797" s="34"/>
      <c r="D6797" s="34"/>
      <c r="E6797" s="35"/>
      <c r="F6797" s="36"/>
      <c r="G6797" s="36"/>
      <c r="H6797" s="36"/>
      <c r="I6797" s="34"/>
      <c r="J6797" s="202" t="s">
        <v>1224</v>
      </c>
      <c r="K6797" s="202">
        <v>1</v>
      </c>
      <c r="L6797" s="202">
        <v>2</v>
      </c>
      <c r="M6797" s="202">
        <v>3</v>
      </c>
      <c r="N6797" s="202">
        <v>4</v>
      </c>
      <c r="O6797" s="202">
        <v>5</v>
      </c>
      <c r="P6797" s="202">
        <v>6</v>
      </c>
      <c r="Q6797" s="202">
        <v>7</v>
      </c>
      <c r="R6797" s="202">
        <v>8</v>
      </c>
      <c r="S6797" s="202">
        <v>9</v>
      </c>
      <c r="T6797" s="202">
        <v>10</v>
      </c>
      <c r="U6797" s="202">
        <v>13</v>
      </c>
      <c r="V6797" s="202">
        <v>14</v>
      </c>
      <c r="W6797" s="202" t="s">
        <v>1224</v>
      </c>
      <c r="X6797" s="202">
        <v>1</v>
      </c>
      <c r="Y6797" s="202">
        <v>2</v>
      </c>
      <c r="Z6797" s="202">
        <v>3</v>
      </c>
      <c r="AA6797" s="202">
        <v>4</v>
      </c>
      <c r="AB6797" s="202">
        <v>5</v>
      </c>
      <c r="AC6797" s="202">
        <v>6</v>
      </c>
      <c r="AD6797" s="202">
        <v>7</v>
      </c>
      <c r="AE6797" s="202">
        <v>8</v>
      </c>
      <c r="AF6797" s="202">
        <v>9</v>
      </c>
      <c r="AG6797" s="202">
        <v>10</v>
      </c>
      <c r="AH6797" s="202">
        <v>13</v>
      </c>
      <c r="AI6797" s="202">
        <v>14</v>
      </c>
      <c r="AJ6797" s="202" t="s">
        <v>1224</v>
      </c>
      <c r="AK6797" s="202">
        <v>1</v>
      </c>
      <c r="AL6797" s="202">
        <v>2</v>
      </c>
      <c r="AM6797" s="202">
        <v>3</v>
      </c>
      <c r="AN6797" s="202">
        <v>4</v>
      </c>
      <c r="AO6797" s="202">
        <v>5</v>
      </c>
      <c r="AP6797" s="202">
        <v>6</v>
      </c>
      <c r="AQ6797" s="202">
        <v>7</v>
      </c>
      <c r="AR6797" s="202">
        <v>8</v>
      </c>
      <c r="AS6797" s="202">
        <v>9</v>
      </c>
      <c r="AT6797" s="202">
        <v>10</v>
      </c>
      <c r="AU6797" s="202">
        <v>13</v>
      </c>
      <c r="AV6797" s="202">
        <v>14</v>
      </c>
      <c r="AW6797" s="202">
        <v>15</v>
      </c>
    </row>
    <row r="6798" spans="1:49">
      <c r="A6798" s="37"/>
      <c r="B6798" s="38"/>
      <c r="C6798" s="38"/>
      <c r="D6798" s="38"/>
      <c r="E6798" s="60"/>
      <c r="F6798" s="61"/>
      <c r="G6798" s="61"/>
      <c r="H6798" s="61"/>
      <c r="I6798" s="38"/>
      <c r="J6798" s="134"/>
      <c r="K6798" s="134"/>
      <c r="L6798" s="134"/>
      <c r="M6798" s="134"/>
      <c r="N6798" s="134"/>
      <c r="O6798" s="134"/>
      <c r="P6798" s="134"/>
      <c r="Q6798" s="134"/>
      <c r="R6798" s="134"/>
      <c r="S6798" s="134"/>
      <c r="T6798" s="134"/>
      <c r="U6798" s="134">
        <v>0</v>
      </c>
      <c r="V6798" s="134">
        <v>0</v>
      </c>
      <c r="W6798" s="134"/>
      <c r="X6798" s="134"/>
      <c r="Y6798" s="134"/>
      <c r="Z6798" s="134"/>
      <c r="AA6798" s="134"/>
      <c r="AB6798" s="134"/>
      <c r="AC6798" s="134"/>
      <c r="AD6798" s="134"/>
      <c r="AE6798" s="134"/>
      <c r="AF6798" s="134"/>
      <c r="AG6798" s="134"/>
      <c r="AH6798" s="134">
        <v>0</v>
      </c>
      <c r="AI6798" s="134">
        <v>0</v>
      </c>
      <c r="AJ6798" s="134"/>
      <c r="AK6798" s="134"/>
      <c r="AL6798" s="134"/>
      <c r="AM6798" s="134"/>
      <c r="AN6798" s="134"/>
      <c r="AO6798" s="134"/>
      <c r="AP6798" s="134"/>
      <c r="AQ6798" s="134"/>
      <c r="AR6798" s="134"/>
      <c r="AS6798" s="134"/>
      <c r="AT6798" s="134"/>
      <c r="AU6798" s="134">
        <v>0</v>
      </c>
      <c r="AV6798" s="134">
        <v>0</v>
      </c>
      <c r="AW6798" s="134">
        <f t="shared" ref="AW6798:AW6832" si="1887">U6798+AH6798+AU6798</f>
        <v>0</v>
      </c>
    </row>
    <row r="6799" spans="1:49">
      <c r="A6799" s="92" t="s">
        <v>797</v>
      </c>
      <c r="B6799" s="93" t="s">
        <v>1031</v>
      </c>
      <c r="C6799" s="93" t="s">
        <v>2090</v>
      </c>
      <c r="D6799" s="460"/>
      <c r="E6799" s="531"/>
      <c r="F6799" s="50"/>
      <c r="G6799" s="50"/>
      <c r="H6799" s="50"/>
      <c r="I6799" s="41" t="s">
        <v>867</v>
      </c>
      <c r="J6799" s="28"/>
      <c r="K6799" s="28"/>
      <c r="L6799" s="28"/>
      <c r="M6799" s="28"/>
      <c r="N6799" s="28"/>
      <c r="O6799" s="28"/>
      <c r="P6799" s="28"/>
      <c r="Q6799" s="28"/>
      <c r="R6799" s="28"/>
      <c r="S6799" s="28"/>
      <c r="T6799" s="28"/>
      <c r="U6799" s="28">
        <v>0</v>
      </c>
      <c r="V6799" s="28">
        <v>0</v>
      </c>
      <c r="W6799" s="28"/>
      <c r="X6799" s="28"/>
      <c r="Y6799" s="28"/>
      <c r="Z6799" s="28"/>
      <c r="AA6799" s="28"/>
      <c r="AB6799" s="28"/>
      <c r="AC6799" s="28"/>
      <c r="AD6799" s="28"/>
      <c r="AE6799" s="28"/>
      <c r="AF6799" s="28"/>
      <c r="AG6799" s="28"/>
      <c r="AH6799" s="28">
        <v>0</v>
      </c>
      <c r="AI6799" s="28">
        <v>0</v>
      </c>
      <c r="AJ6799" s="28"/>
      <c r="AK6799" s="28"/>
      <c r="AL6799" s="28"/>
      <c r="AM6799" s="28"/>
      <c r="AN6799" s="28"/>
      <c r="AO6799" s="28"/>
      <c r="AP6799" s="28"/>
      <c r="AQ6799" s="28"/>
      <c r="AR6799" s="28"/>
      <c r="AS6799" s="28"/>
      <c r="AT6799" s="28"/>
      <c r="AU6799" s="28">
        <v>0</v>
      </c>
      <c r="AV6799" s="28">
        <v>0</v>
      </c>
      <c r="AW6799" s="28">
        <f t="shared" si="1887"/>
        <v>0</v>
      </c>
    </row>
    <row r="6800" spans="1:49">
      <c r="A6800" s="48"/>
      <c r="B6800" s="260"/>
      <c r="C6800" s="260"/>
      <c r="D6800" s="369"/>
      <c r="E6800" s="531"/>
      <c r="F6800" s="50"/>
      <c r="G6800" s="50"/>
      <c r="H6800" s="50"/>
      <c r="I6800" s="108"/>
      <c r="J6800" s="28"/>
      <c r="K6800" s="28"/>
      <c r="L6800" s="28"/>
      <c r="M6800" s="28"/>
      <c r="N6800" s="28"/>
      <c r="O6800" s="28"/>
      <c r="P6800" s="28"/>
      <c r="Q6800" s="28"/>
      <c r="R6800" s="28"/>
      <c r="S6800" s="28"/>
      <c r="T6800" s="28"/>
      <c r="U6800" s="28">
        <v>0</v>
      </c>
      <c r="V6800" s="28">
        <v>0</v>
      </c>
      <c r="W6800" s="28"/>
      <c r="X6800" s="28"/>
      <c r="Y6800" s="28"/>
      <c r="Z6800" s="28"/>
      <c r="AA6800" s="28"/>
      <c r="AB6800" s="28"/>
      <c r="AC6800" s="28"/>
      <c r="AD6800" s="28"/>
      <c r="AE6800" s="28"/>
      <c r="AF6800" s="28"/>
      <c r="AG6800" s="28"/>
      <c r="AH6800" s="28">
        <v>0</v>
      </c>
      <c r="AI6800" s="28">
        <v>0</v>
      </c>
      <c r="AJ6800" s="28"/>
      <c r="AK6800" s="28"/>
      <c r="AL6800" s="28"/>
      <c r="AM6800" s="28"/>
      <c r="AN6800" s="28"/>
      <c r="AO6800" s="28"/>
      <c r="AP6800" s="28"/>
      <c r="AQ6800" s="28"/>
      <c r="AR6800" s="28"/>
      <c r="AS6800" s="28"/>
      <c r="AT6800" s="28"/>
      <c r="AU6800" s="28">
        <v>0</v>
      </c>
      <c r="AV6800" s="28">
        <v>0</v>
      </c>
      <c r="AW6800" s="28">
        <f t="shared" si="1887"/>
        <v>0</v>
      </c>
    </row>
    <row r="6801" spans="1:49">
      <c r="A6801" s="48"/>
      <c r="B6801" s="42"/>
      <c r="C6801" s="42"/>
      <c r="D6801" s="42"/>
      <c r="E6801" s="531"/>
      <c r="F6801" s="50"/>
      <c r="G6801" s="50"/>
      <c r="H6801" s="50"/>
      <c r="I6801" s="49" t="s">
        <v>1559</v>
      </c>
      <c r="J6801" s="12">
        <f>SUM(J6802,J6810,J6812)</f>
        <v>241200</v>
      </c>
      <c r="K6801" s="12">
        <f t="shared" ref="K6801:AT6801" si="1888">SUM(K6802,K6810,K6812)</f>
        <v>12492</v>
      </c>
      <c r="L6801" s="12">
        <f t="shared" si="1888"/>
        <v>12157</v>
      </c>
      <c r="M6801" s="12">
        <f t="shared" si="1888"/>
        <v>38437</v>
      </c>
      <c r="N6801" s="12">
        <f t="shared" si="1888"/>
        <v>15000</v>
      </c>
      <c r="O6801" s="12">
        <f t="shared" si="1888"/>
        <v>0</v>
      </c>
      <c r="P6801" s="12">
        <f t="shared" si="1888"/>
        <v>31859</v>
      </c>
      <c r="Q6801" s="12">
        <f t="shared" si="1888"/>
        <v>15501</v>
      </c>
      <c r="R6801" s="12">
        <f t="shared" si="1888"/>
        <v>0</v>
      </c>
      <c r="S6801" s="12">
        <f t="shared" si="1888"/>
        <v>19445</v>
      </c>
      <c r="T6801" s="12">
        <f t="shared" si="1888"/>
        <v>0</v>
      </c>
      <c r="U6801" s="12">
        <v>144891</v>
      </c>
      <c r="V6801" s="12">
        <v>96309</v>
      </c>
      <c r="W6801" s="12">
        <f>SUM(W6802,W6810,W6812)</f>
        <v>0</v>
      </c>
      <c r="X6801" s="12">
        <f t="shared" si="1888"/>
        <v>0</v>
      </c>
      <c r="Y6801" s="12">
        <f t="shared" si="1888"/>
        <v>0</v>
      </c>
      <c r="Z6801" s="12">
        <f t="shared" si="1888"/>
        <v>0</v>
      </c>
      <c r="AA6801" s="12">
        <f t="shared" si="1888"/>
        <v>0</v>
      </c>
      <c r="AB6801" s="12">
        <f t="shared" si="1888"/>
        <v>0</v>
      </c>
      <c r="AC6801" s="12">
        <f t="shared" si="1888"/>
        <v>0</v>
      </c>
      <c r="AD6801" s="12">
        <f t="shared" si="1888"/>
        <v>0</v>
      </c>
      <c r="AE6801" s="12">
        <f t="shared" si="1888"/>
        <v>0</v>
      </c>
      <c r="AF6801" s="12">
        <f t="shared" si="1888"/>
        <v>0</v>
      </c>
      <c r="AG6801" s="12">
        <f t="shared" si="1888"/>
        <v>0</v>
      </c>
      <c r="AH6801" s="12">
        <v>0</v>
      </c>
      <c r="AI6801" s="12">
        <v>0</v>
      </c>
      <c r="AJ6801" s="12">
        <f>SUM(AJ6802,AJ6810,AJ6812)</f>
        <v>3000</v>
      </c>
      <c r="AK6801" s="12">
        <f t="shared" si="1888"/>
        <v>0</v>
      </c>
      <c r="AL6801" s="12">
        <f t="shared" si="1888"/>
        <v>0</v>
      </c>
      <c r="AM6801" s="12">
        <f t="shared" si="1888"/>
        <v>0</v>
      </c>
      <c r="AN6801" s="12">
        <f t="shared" si="1888"/>
        <v>0</v>
      </c>
      <c r="AO6801" s="12">
        <f t="shared" si="1888"/>
        <v>0</v>
      </c>
      <c r="AP6801" s="12">
        <f t="shared" si="1888"/>
        <v>0</v>
      </c>
      <c r="AQ6801" s="12">
        <f t="shared" si="1888"/>
        <v>0</v>
      </c>
      <c r="AR6801" s="12">
        <f t="shared" si="1888"/>
        <v>0</v>
      </c>
      <c r="AS6801" s="12">
        <f t="shared" si="1888"/>
        <v>0</v>
      </c>
      <c r="AT6801" s="12">
        <f t="shared" si="1888"/>
        <v>0</v>
      </c>
      <c r="AU6801" s="12">
        <v>0</v>
      </c>
      <c r="AV6801" s="12">
        <v>3000</v>
      </c>
      <c r="AW6801" s="12">
        <f t="shared" si="1887"/>
        <v>144891</v>
      </c>
    </row>
    <row r="6802" spans="1:49">
      <c r="A6802" s="44" t="s">
        <v>797</v>
      </c>
      <c r="B6802" s="45" t="s">
        <v>1031</v>
      </c>
      <c r="C6802" s="45" t="s">
        <v>2090</v>
      </c>
      <c r="D6802" s="452" t="s">
        <v>3027</v>
      </c>
      <c r="E6802" s="213" t="s">
        <v>771</v>
      </c>
      <c r="F6802" s="65"/>
      <c r="G6802" s="65"/>
      <c r="H6802" s="65"/>
      <c r="I6802" s="260" t="s">
        <v>1500</v>
      </c>
      <c r="J6802" s="9">
        <f>SUM(J6803:J6804)</f>
        <v>55800</v>
      </c>
      <c r="K6802" s="9">
        <f t="shared" ref="K6802:AT6802" si="1889">SUM(K6803:K6804)</f>
        <v>0</v>
      </c>
      <c r="L6802" s="9">
        <f t="shared" si="1889"/>
        <v>0</v>
      </c>
      <c r="M6802" s="9">
        <f t="shared" si="1889"/>
        <v>21000</v>
      </c>
      <c r="N6802" s="9">
        <f t="shared" si="1889"/>
        <v>0</v>
      </c>
      <c r="O6802" s="9">
        <f t="shared" si="1889"/>
        <v>0</v>
      </c>
      <c r="P6802" s="9">
        <f t="shared" si="1889"/>
        <v>0</v>
      </c>
      <c r="Q6802" s="9">
        <f t="shared" si="1889"/>
        <v>0</v>
      </c>
      <c r="R6802" s="9">
        <f t="shared" si="1889"/>
        <v>0</v>
      </c>
      <c r="S6802" s="9">
        <f t="shared" si="1889"/>
        <v>0</v>
      </c>
      <c r="T6802" s="9">
        <f t="shared" si="1889"/>
        <v>0</v>
      </c>
      <c r="U6802" s="9">
        <v>21000</v>
      </c>
      <c r="V6802" s="9">
        <v>34800</v>
      </c>
      <c r="W6802" s="9">
        <f>SUM(W6803:W6804)</f>
        <v>0</v>
      </c>
      <c r="X6802" s="9">
        <f t="shared" si="1889"/>
        <v>0</v>
      </c>
      <c r="Y6802" s="9">
        <f t="shared" si="1889"/>
        <v>0</v>
      </c>
      <c r="Z6802" s="9">
        <f t="shared" si="1889"/>
        <v>0</v>
      </c>
      <c r="AA6802" s="9">
        <f t="shared" si="1889"/>
        <v>0</v>
      </c>
      <c r="AB6802" s="9">
        <f t="shared" si="1889"/>
        <v>0</v>
      </c>
      <c r="AC6802" s="9">
        <f t="shared" si="1889"/>
        <v>0</v>
      </c>
      <c r="AD6802" s="9">
        <f t="shared" si="1889"/>
        <v>0</v>
      </c>
      <c r="AE6802" s="9">
        <f t="shared" si="1889"/>
        <v>0</v>
      </c>
      <c r="AF6802" s="9">
        <f t="shared" si="1889"/>
        <v>0</v>
      </c>
      <c r="AG6802" s="9">
        <f t="shared" si="1889"/>
        <v>0</v>
      </c>
      <c r="AH6802" s="9">
        <v>0</v>
      </c>
      <c r="AI6802" s="9">
        <v>0</v>
      </c>
      <c r="AJ6802" s="9">
        <f>SUM(AJ6803:AJ6804)</f>
        <v>3000</v>
      </c>
      <c r="AK6802" s="9">
        <f t="shared" si="1889"/>
        <v>0</v>
      </c>
      <c r="AL6802" s="9">
        <f t="shared" si="1889"/>
        <v>0</v>
      </c>
      <c r="AM6802" s="9">
        <f t="shared" si="1889"/>
        <v>0</v>
      </c>
      <c r="AN6802" s="9">
        <f t="shared" si="1889"/>
        <v>0</v>
      </c>
      <c r="AO6802" s="9">
        <f t="shared" si="1889"/>
        <v>0</v>
      </c>
      <c r="AP6802" s="9">
        <f t="shared" si="1889"/>
        <v>0</v>
      </c>
      <c r="AQ6802" s="9">
        <f t="shared" si="1889"/>
        <v>0</v>
      </c>
      <c r="AR6802" s="9">
        <f t="shared" si="1889"/>
        <v>0</v>
      </c>
      <c r="AS6802" s="9">
        <f t="shared" si="1889"/>
        <v>0</v>
      </c>
      <c r="AT6802" s="9">
        <f t="shared" si="1889"/>
        <v>0</v>
      </c>
      <c r="AU6802" s="9">
        <v>0</v>
      </c>
      <c r="AV6802" s="9">
        <v>3000</v>
      </c>
      <c r="AW6802" s="9">
        <f t="shared" si="1887"/>
        <v>21000</v>
      </c>
    </row>
    <row r="6803" spans="1:49">
      <c r="A6803" s="44" t="s">
        <v>797</v>
      </c>
      <c r="B6803" s="45" t="s">
        <v>1031</v>
      </c>
      <c r="C6803" s="45" t="s">
        <v>2090</v>
      </c>
      <c r="D6803" s="452" t="s">
        <v>3027</v>
      </c>
      <c r="E6803" s="367" t="s">
        <v>834</v>
      </c>
      <c r="F6803" s="50"/>
      <c r="G6803" s="468" t="s">
        <v>3076</v>
      </c>
      <c r="H6803" s="50" t="s">
        <v>2334</v>
      </c>
      <c r="I6803" s="42" t="s">
        <v>1165</v>
      </c>
      <c r="J6803" s="15">
        <v>55800</v>
      </c>
      <c r="M6803" s="15">
        <v>21000</v>
      </c>
      <c r="U6803" s="15">
        <v>21000</v>
      </c>
      <c r="V6803" s="15">
        <v>34800</v>
      </c>
      <c r="AH6803" s="15">
        <v>0</v>
      </c>
      <c r="AI6803" s="15">
        <v>0</v>
      </c>
      <c r="AU6803" s="15">
        <v>0</v>
      </c>
      <c r="AV6803" s="15">
        <v>0</v>
      </c>
      <c r="AW6803" s="15">
        <f t="shared" si="1887"/>
        <v>21000</v>
      </c>
    </row>
    <row r="6804" spans="1:49">
      <c r="A6804" s="44" t="s">
        <v>797</v>
      </c>
      <c r="B6804" s="45" t="s">
        <v>1031</v>
      </c>
      <c r="C6804" s="45" t="s">
        <v>2090</v>
      </c>
      <c r="D6804" s="452" t="s">
        <v>3027</v>
      </c>
      <c r="E6804" s="367" t="s">
        <v>772</v>
      </c>
      <c r="F6804" s="50"/>
      <c r="G6804" s="468" t="s">
        <v>3076</v>
      </c>
      <c r="H6804" s="50" t="s">
        <v>2334</v>
      </c>
      <c r="I6804" s="42" t="s">
        <v>1227</v>
      </c>
      <c r="J6804" s="15">
        <f>SUM(J6805:J6809)</f>
        <v>0</v>
      </c>
      <c r="K6804" s="15">
        <f t="shared" ref="K6804:AT6804" si="1890">SUM(K6805:K6809)</f>
        <v>0</v>
      </c>
      <c r="L6804" s="15">
        <f t="shared" si="1890"/>
        <v>0</v>
      </c>
      <c r="M6804" s="15">
        <f t="shared" si="1890"/>
        <v>0</v>
      </c>
      <c r="N6804" s="15">
        <f t="shared" si="1890"/>
        <v>0</v>
      </c>
      <c r="O6804" s="15">
        <f t="shared" si="1890"/>
        <v>0</v>
      </c>
      <c r="P6804" s="15">
        <f t="shared" si="1890"/>
        <v>0</v>
      </c>
      <c r="Q6804" s="15">
        <f t="shared" si="1890"/>
        <v>0</v>
      </c>
      <c r="R6804" s="15">
        <f t="shared" si="1890"/>
        <v>0</v>
      </c>
      <c r="S6804" s="15">
        <f t="shared" si="1890"/>
        <v>0</v>
      </c>
      <c r="T6804" s="15">
        <f t="shared" si="1890"/>
        <v>0</v>
      </c>
      <c r="U6804" s="15">
        <v>0</v>
      </c>
      <c r="V6804" s="15">
        <v>0</v>
      </c>
      <c r="W6804" s="15">
        <f>SUM(W6805:W6809)</f>
        <v>0</v>
      </c>
      <c r="X6804" s="15">
        <f t="shared" si="1890"/>
        <v>0</v>
      </c>
      <c r="Y6804" s="15">
        <f t="shared" si="1890"/>
        <v>0</v>
      </c>
      <c r="Z6804" s="15">
        <f t="shared" si="1890"/>
        <v>0</v>
      </c>
      <c r="AA6804" s="15">
        <f t="shared" si="1890"/>
        <v>0</v>
      </c>
      <c r="AB6804" s="15">
        <f t="shared" si="1890"/>
        <v>0</v>
      </c>
      <c r="AC6804" s="15">
        <f t="shared" si="1890"/>
        <v>0</v>
      </c>
      <c r="AD6804" s="15">
        <f t="shared" si="1890"/>
        <v>0</v>
      </c>
      <c r="AE6804" s="15">
        <f t="shared" si="1890"/>
        <v>0</v>
      </c>
      <c r="AF6804" s="15">
        <f t="shared" si="1890"/>
        <v>0</v>
      </c>
      <c r="AG6804" s="15">
        <f t="shared" si="1890"/>
        <v>0</v>
      </c>
      <c r="AH6804" s="15">
        <v>0</v>
      </c>
      <c r="AI6804" s="15">
        <v>0</v>
      </c>
      <c r="AJ6804" s="15">
        <f>SUM(AJ6805:AJ6809)</f>
        <v>3000</v>
      </c>
      <c r="AK6804" s="15">
        <f t="shared" si="1890"/>
        <v>0</v>
      </c>
      <c r="AL6804" s="15">
        <f t="shared" si="1890"/>
        <v>0</v>
      </c>
      <c r="AM6804" s="15">
        <f t="shared" si="1890"/>
        <v>0</v>
      </c>
      <c r="AN6804" s="15">
        <f t="shared" si="1890"/>
        <v>0</v>
      </c>
      <c r="AO6804" s="15">
        <f t="shared" si="1890"/>
        <v>0</v>
      </c>
      <c r="AP6804" s="15">
        <f t="shared" si="1890"/>
        <v>0</v>
      </c>
      <c r="AQ6804" s="15">
        <f t="shared" si="1890"/>
        <v>0</v>
      </c>
      <c r="AR6804" s="15">
        <f t="shared" si="1890"/>
        <v>0</v>
      </c>
      <c r="AS6804" s="15">
        <f t="shared" si="1890"/>
        <v>0</v>
      </c>
      <c r="AT6804" s="15">
        <f t="shared" si="1890"/>
        <v>0</v>
      </c>
      <c r="AU6804" s="15">
        <v>0</v>
      </c>
      <c r="AV6804" s="15">
        <v>3000</v>
      </c>
      <c r="AW6804" s="15">
        <f t="shared" si="1887"/>
        <v>0</v>
      </c>
    </row>
    <row r="6805" spans="1:49" s="144" customFormat="1">
      <c r="A6805" s="44" t="s">
        <v>797</v>
      </c>
      <c r="B6805" s="45" t="s">
        <v>1031</v>
      </c>
      <c r="C6805" s="45" t="s">
        <v>2090</v>
      </c>
      <c r="D6805" s="452" t="s">
        <v>3027</v>
      </c>
      <c r="E6805" s="140" t="s">
        <v>850</v>
      </c>
      <c r="F6805" s="141" t="s">
        <v>1878</v>
      </c>
      <c r="G6805" s="468" t="s">
        <v>3076</v>
      </c>
      <c r="H6805" s="50" t="s">
        <v>2334</v>
      </c>
      <c r="I6805" s="142" t="s">
        <v>1119</v>
      </c>
      <c r="J6805" s="15"/>
      <c r="K6805" s="15"/>
      <c r="L6805" s="15"/>
      <c r="M6805" s="15"/>
      <c r="N6805" s="15"/>
      <c r="O6805" s="15"/>
      <c r="P6805" s="15"/>
      <c r="Q6805" s="15"/>
      <c r="R6805" s="15"/>
      <c r="S6805" s="15"/>
      <c r="T6805" s="15"/>
      <c r="U6805" s="15">
        <v>0</v>
      </c>
      <c r="V6805" s="15">
        <v>0</v>
      </c>
      <c r="W6805" s="15"/>
      <c r="X6805" s="15"/>
      <c r="Y6805" s="15"/>
      <c r="Z6805" s="15"/>
      <c r="AA6805" s="15"/>
      <c r="AB6805" s="15"/>
      <c r="AC6805" s="15"/>
      <c r="AD6805" s="15"/>
      <c r="AE6805" s="15"/>
      <c r="AF6805" s="15"/>
      <c r="AG6805" s="15"/>
      <c r="AH6805" s="15">
        <v>0</v>
      </c>
      <c r="AI6805" s="15">
        <v>0</v>
      </c>
      <c r="AJ6805" s="15">
        <v>3000</v>
      </c>
      <c r="AK6805" s="15"/>
      <c r="AL6805" s="15"/>
      <c r="AM6805" s="15"/>
      <c r="AN6805" s="15"/>
      <c r="AO6805" s="15"/>
      <c r="AP6805" s="15"/>
      <c r="AQ6805" s="15"/>
      <c r="AR6805" s="15"/>
      <c r="AS6805" s="15"/>
      <c r="AT6805" s="15"/>
      <c r="AU6805" s="15">
        <v>0</v>
      </c>
      <c r="AV6805" s="15">
        <v>3000</v>
      </c>
      <c r="AW6805" s="15">
        <f t="shared" si="1887"/>
        <v>0</v>
      </c>
    </row>
    <row r="6806" spans="1:49" s="144" customFormat="1">
      <c r="A6806" s="44" t="s">
        <v>797</v>
      </c>
      <c r="B6806" s="45" t="s">
        <v>1031</v>
      </c>
      <c r="C6806" s="45" t="s">
        <v>2090</v>
      </c>
      <c r="D6806" s="452" t="s">
        <v>3027</v>
      </c>
      <c r="E6806" s="140" t="s">
        <v>851</v>
      </c>
      <c r="F6806" s="141" t="s">
        <v>1879</v>
      </c>
      <c r="G6806" s="468" t="s">
        <v>3076</v>
      </c>
      <c r="H6806" s="50" t="s">
        <v>2334</v>
      </c>
      <c r="I6806" s="142" t="s">
        <v>1290</v>
      </c>
      <c r="J6806" s="15"/>
      <c r="K6806" s="15"/>
      <c r="L6806" s="15"/>
      <c r="M6806" s="15"/>
      <c r="N6806" s="15"/>
      <c r="O6806" s="15"/>
      <c r="P6806" s="15"/>
      <c r="Q6806" s="15"/>
      <c r="R6806" s="15"/>
      <c r="S6806" s="15"/>
      <c r="T6806" s="15"/>
      <c r="U6806" s="15">
        <v>0</v>
      </c>
      <c r="V6806" s="15">
        <v>0</v>
      </c>
      <c r="W6806" s="15"/>
      <c r="X6806" s="15"/>
      <c r="Y6806" s="15"/>
      <c r="Z6806" s="15"/>
      <c r="AA6806" s="15"/>
      <c r="AB6806" s="15"/>
      <c r="AC6806" s="15"/>
      <c r="AD6806" s="15"/>
      <c r="AE6806" s="15"/>
      <c r="AF6806" s="15"/>
      <c r="AG6806" s="15"/>
      <c r="AH6806" s="15">
        <v>0</v>
      </c>
      <c r="AI6806" s="15">
        <v>0</v>
      </c>
      <c r="AJ6806" s="15"/>
      <c r="AK6806" s="15"/>
      <c r="AL6806" s="15"/>
      <c r="AM6806" s="15"/>
      <c r="AN6806" s="15"/>
      <c r="AO6806" s="15"/>
      <c r="AP6806" s="15"/>
      <c r="AQ6806" s="15"/>
      <c r="AR6806" s="15"/>
      <c r="AS6806" s="15"/>
      <c r="AT6806" s="15"/>
      <c r="AU6806" s="15">
        <v>0</v>
      </c>
      <c r="AV6806" s="15">
        <v>0</v>
      </c>
      <c r="AW6806" s="15">
        <f t="shared" si="1887"/>
        <v>0</v>
      </c>
    </row>
    <row r="6807" spans="1:49" s="144" customFormat="1">
      <c r="A6807" s="44" t="s">
        <v>797</v>
      </c>
      <c r="B6807" s="45" t="s">
        <v>1031</v>
      </c>
      <c r="C6807" s="45" t="s">
        <v>2090</v>
      </c>
      <c r="D6807" s="452" t="s">
        <v>3027</v>
      </c>
      <c r="E6807" s="140" t="s">
        <v>852</v>
      </c>
      <c r="F6807" s="141" t="s">
        <v>1880</v>
      </c>
      <c r="G6807" s="468" t="s">
        <v>3076</v>
      </c>
      <c r="H6807" s="50" t="s">
        <v>2334</v>
      </c>
      <c r="I6807" s="142" t="s">
        <v>1733</v>
      </c>
      <c r="J6807" s="15"/>
      <c r="K6807" s="15"/>
      <c r="L6807" s="15"/>
      <c r="M6807" s="15"/>
      <c r="N6807" s="15"/>
      <c r="O6807" s="15"/>
      <c r="P6807" s="15"/>
      <c r="Q6807" s="15"/>
      <c r="R6807" s="15"/>
      <c r="S6807" s="15"/>
      <c r="T6807" s="15"/>
      <c r="U6807" s="15">
        <v>0</v>
      </c>
      <c r="V6807" s="15">
        <v>0</v>
      </c>
      <c r="W6807" s="15"/>
      <c r="X6807" s="15"/>
      <c r="Y6807" s="15"/>
      <c r="Z6807" s="15"/>
      <c r="AA6807" s="15"/>
      <c r="AB6807" s="15"/>
      <c r="AC6807" s="15"/>
      <c r="AD6807" s="15"/>
      <c r="AE6807" s="15"/>
      <c r="AF6807" s="15"/>
      <c r="AG6807" s="15"/>
      <c r="AH6807" s="15">
        <v>0</v>
      </c>
      <c r="AI6807" s="15">
        <v>0</v>
      </c>
      <c r="AJ6807" s="15"/>
      <c r="AK6807" s="15"/>
      <c r="AL6807" s="15"/>
      <c r="AM6807" s="15"/>
      <c r="AN6807" s="15"/>
      <c r="AO6807" s="15"/>
      <c r="AP6807" s="15"/>
      <c r="AQ6807" s="15"/>
      <c r="AR6807" s="15"/>
      <c r="AS6807" s="15"/>
      <c r="AT6807" s="15"/>
      <c r="AU6807" s="15">
        <v>0</v>
      </c>
      <c r="AV6807" s="15">
        <v>0</v>
      </c>
      <c r="AW6807" s="15">
        <f t="shared" si="1887"/>
        <v>0</v>
      </c>
    </row>
    <row r="6808" spans="1:49" s="144" customFormat="1">
      <c r="A6808" s="44" t="s">
        <v>797</v>
      </c>
      <c r="B6808" s="45" t="s">
        <v>1031</v>
      </c>
      <c r="C6808" s="45" t="s">
        <v>2090</v>
      </c>
      <c r="D6808" s="452" t="s">
        <v>3027</v>
      </c>
      <c r="E6808" s="140" t="s">
        <v>853</v>
      </c>
      <c r="F6808" s="141" t="s">
        <v>1881</v>
      </c>
      <c r="G6808" s="468" t="s">
        <v>3076</v>
      </c>
      <c r="H6808" s="50" t="s">
        <v>2334</v>
      </c>
      <c r="I6808" s="142" t="s">
        <v>1734</v>
      </c>
      <c r="J6808" s="15"/>
      <c r="K6808" s="15"/>
      <c r="L6808" s="15"/>
      <c r="M6808" s="15"/>
      <c r="N6808" s="15"/>
      <c r="O6808" s="15"/>
      <c r="P6808" s="15"/>
      <c r="Q6808" s="15"/>
      <c r="R6808" s="15"/>
      <c r="S6808" s="15"/>
      <c r="T6808" s="15"/>
      <c r="U6808" s="15">
        <v>0</v>
      </c>
      <c r="V6808" s="15">
        <v>0</v>
      </c>
      <c r="W6808" s="15"/>
      <c r="X6808" s="15"/>
      <c r="Y6808" s="15"/>
      <c r="Z6808" s="15"/>
      <c r="AA6808" s="15"/>
      <c r="AB6808" s="15"/>
      <c r="AC6808" s="15"/>
      <c r="AD6808" s="15"/>
      <c r="AE6808" s="15"/>
      <c r="AF6808" s="15"/>
      <c r="AG6808" s="15"/>
      <c r="AH6808" s="15">
        <v>0</v>
      </c>
      <c r="AI6808" s="15">
        <v>0</v>
      </c>
      <c r="AJ6808" s="15"/>
      <c r="AK6808" s="15"/>
      <c r="AL6808" s="15"/>
      <c r="AM6808" s="15"/>
      <c r="AN6808" s="15"/>
      <c r="AO6808" s="15"/>
      <c r="AP6808" s="15"/>
      <c r="AQ6808" s="15"/>
      <c r="AR6808" s="15"/>
      <c r="AS6808" s="15"/>
      <c r="AT6808" s="15"/>
      <c r="AU6808" s="15">
        <v>0</v>
      </c>
      <c r="AV6808" s="15">
        <v>0</v>
      </c>
      <c r="AW6808" s="15">
        <f t="shared" si="1887"/>
        <v>0</v>
      </c>
    </row>
    <row r="6809" spans="1:49" s="144" customFormat="1">
      <c r="A6809" s="44" t="s">
        <v>797</v>
      </c>
      <c r="B6809" s="45" t="s">
        <v>1031</v>
      </c>
      <c r="C6809" s="45" t="s">
        <v>2090</v>
      </c>
      <c r="D6809" s="452" t="s">
        <v>3027</v>
      </c>
      <c r="E6809" s="140" t="s">
        <v>854</v>
      </c>
      <c r="F6809" s="141" t="s">
        <v>1882</v>
      </c>
      <c r="G6809" s="468" t="s">
        <v>3076</v>
      </c>
      <c r="H6809" s="50" t="s">
        <v>2334</v>
      </c>
      <c r="I6809" s="142" t="s">
        <v>1735</v>
      </c>
      <c r="J6809" s="15"/>
      <c r="K6809" s="15"/>
      <c r="L6809" s="15"/>
      <c r="M6809" s="15"/>
      <c r="N6809" s="15"/>
      <c r="O6809" s="15"/>
      <c r="P6809" s="15"/>
      <c r="Q6809" s="15"/>
      <c r="R6809" s="15"/>
      <c r="S6809" s="15"/>
      <c r="T6809" s="15"/>
      <c r="U6809" s="15">
        <v>0</v>
      </c>
      <c r="V6809" s="15">
        <v>0</v>
      </c>
      <c r="W6809" s="15"/>
      <c r="X6809" s="15"/>
      <c r="Y6809" s="15"/>
      <c r="Z6809" s="15"/>
      <c r="AA6809" s="15"/>
      <c r="AB6809" s="15"/>
      <c r="AC6809" s="15"/>
      <c r="AD6809" s="15"/>
      <c r="AE6809" s="15"/>
      <c r="AF6809" s="15"/>
      <c r="AG6809" s="15"/>
      <c r="AH6809" s="15">
        <v>0</v>
      </c>
      <c r="AI6809" s="15">
        <v>0</v>
      </c>
      <c r="AJ6809" s="15"/>
      <c r="AK6809" s="15"/>
      <c r="AL6809" s="15"/>
      <c r="AM6809" s="15"/>
      <c r="AN6809" s="15"/>
      <c r="AO6809" s="15"/>
      <c r="AP6809" s="15"/>
      <c r="AQ6809" s="15"/>
      <c r="AR6809" s="15"/>
      <c r="AS6809" s="15"/>
      <c r="AT6809" s="15"/>
      <c r="AU6809" s="15">
        <v>0</v>
      </c>
      <c r="AV6809" s="15">
        <v>0</v>
      </c>
      <c r="AW6809" s="15">
        <f t="shared" si="1887"/>
        <v>0</v>
      </c>
    </row>
    <row r="6810" spans="1:49">
      <c r="A6810" s="44" t="s">
        <v>797</v>
      </c>
      <c r="B6810" s="45" t="s">
        <v>1031</v>
      </c>
      <c r="C6810" s="45" t="s">
        <v>2090</v>
      </c>
      <c r="D6810" s="452" t="s">
        <v>3027</v>
      </c>
      <c r="E6810" s="213" t="s">
        <v>773</v>
      </c>
      <c r="F6810" s="65"/>
      <c r="G6810" s="65"/>
      <c r="H6810" s="65"/>
      <c r="I6810" s="260" t="s">
        <v>1362</v>
      </c>
      <c r="J6810" s="9">
        <f>SUM(J6811)</f>
        <v>5000</v>
      </c>
      <c r="K6810" s="9">
        <f t="shared" ref="K6810:AT6810" si="1891">SUM(K6811)</f>
        <v>0</v>
      </c>
      <c r="L6810" s="9">
        <f t="shared" si="1891"/>
        <v>0</v>
      </c>
      <c r="M6810" s="9">
        <f t="shared" si="1891"/>
        <v>0</v>
      </c>
      <c r="N6810" s="9">
        <f t="shared" si="1891"/>
        <v>0</v>
      </c>
      <c r="O6810" s="9">
        <f t="shared" si="1891"/>
        <v>0</v>
      </c>
      <c r="P6810" s="9">
        <f t="shared" si="1891"/>
        <v>0</v>
      </c>
      <c r="Q6810" s="9">
        <f t="shared" si="1891"/>
        <v>0</v>
      </c>
      <c r="R6810" s="9">
        <f t="shared" si="1891"/>
        <v>0</v>
      </c>
      <c r="S6810" s="9">
        <f t="shared" si="1891"/>
        <v>0</v>
      </c>
      <c r="T6810" s="9">
        <f t="shared" si="1891"/>
        <v>0</v>
      </c>
      <c r="U6810" s="9">
        <v>0</v>
      </c>
      <c r="V6810" s="9">
        <v>5000</v>
      </c>
      <c r="W6810" s="9">
        <f>SUM(W6811)</f>
        <v>0</v>
      </c>
      <c r="X6810" s="9">
        <f t="shared" si="1891"/>
        <v>0</v>
      </c>
      <c r="Y6810" s="9">
        <f t="shared" si="1891"/>
        <v>0</v>
      </c>
      <c r="Z6810" s="9">
        <f t="shared" si="1891"/>
        <v>0</v>
      </c>
      <c r="AA6810" s="9">
        <f t="shared" si="1891"/>
        <v>0</v>
      </c>
      <c r="AB6810" s="9">
        <f t="shared" si="1891"/>
        <v>0</v>
      </c>
      <c r="AC6810" s="9">
        <f t="shared" si="1891"/>
        <v>0</v>
      </c>
      <c r="AD6810" s="9">
        <f t="shared" si="1891"/>
        <v>0</v>
      </c>
      <c r="AE6810" s="9">
        <f t="shared" si="1891"/>
        <v>0</v>
      </c>
      <c r="AF6810" s="9">
        <f t="shared" si="1891"/>
        <v>0</v>
      </c>
      <c r="AG6810" s="9">
        <f t="shared" si="1891"/>
        <v>0</v>
      </c>
      <c r="AH6810" s="9">
        <v>0</v>
      </c>
      <c r="AI6810" s="9">
        <v>0</v>
      </c>
      <c r="AJ6810" s="9">
        <f>SUM(AJ6811)</f>
        <v>0</v>
      </c>
      <c r="AK6810" s="9">
        <f t="shared" si="1891"/>
        <v>0</v>
      </c>
      <c r="AL6810" s="9">
        <f t="shared" si="1891"/>
        <v>0</v>
      </c>
      <c r="AM6810" s="9">
        <f t="shared" si="1891"/>
        <v>0</v>
      </c>
      <c r="AN6810" s="9">
        <f t="shared" si="1891"/>
        <v>0</v>
      </c>
      <c r="AO6810" s="9">
        <f t="shared" si="1891"/>
        <v>0</v>
      </c>
      <c r="AP6810" s="9">
        <f t="shared" si="1891"/>
        <v>0</v>
      </c>
      <c r="AQ6810" s="9">
        <f t="shared" si="1891"/>
        <v>0</v>
      </c>
      <c r="AR6810" s="9">
        <f t="shared" si="1891"/>
        <v>0</v>
      </c>
      <c r="AS6810" s="9">
        <f t="shared" si="1891"/>
        <v>0</v>
      </c>
      <c r="AT6810" s="9">
        <f t="shared" si="1891"/>
        <v>0</v>
      </c>
      <c r="AU6810" s="9">
        <v>0</v>
      </c>
      <c r="AV6810" s="9">
        <v>0</v>
      </c>
      <c r="AW6810" s="9">
        <f t="shared" si="1887"/>
        <v>0</v>
      </c>
    </row>
    <row r="6811" spans="1:49">
      <c r="A6811" s="44" t="s">
        <v>797</v>
      </c>
      <c r="B6811" s="45" t="s">
        <v>1031</v>
      </c>
      <c r="C6811" s="45" t="s">
        <v>2090</v>
      </c>
      <c r="D6811" s="452" t="s">
        <v>3027</v>
      </c>
      <c r="E6811" s="367" t="s">
        <v>785</v>
      </c>
      <c r="F6811" s="50"/>
      <c r="G6811" s="468" t="s">
        <v>3076</v>
      </c>
      <c r="H6811" s="50" t="s">
        <v>2334</v>
      </c>
      <c r="I6811" s="42" t="s">
        <v>1363</v>
      </c>
      <c r="J6811" s="15">
        <v>5000</v>
      </c>
      <c r="U6811" s="15">
        <v>0</v>
      </c>
      <c r="V6811" s="15">
        <v>5000</v>
      </c>
      <c r="AH6811" s="15">
        <v>0</v>
      </c>
      <c r="AI6811" s="15">
        <v>0</v>
      </c>
      <c r="AU6811" s="15">
        <v>0</v>
      </c>
      <c r="AV6811" s="15">
        <v>0</v>
      </c>
      <c r="AW6811" s="15">
        <f t="shared" si="1887"/>
        <v>0</v>
      </c>
    </row>
    <row r="6812" spans="1:49">
      <c r="A6812" s="44" t="s">
        <v>797</v>
      </c>
      <c r="B6812" s="45" t="s">
        <v>1031</v>
      </c>
      <c r="C6812" s="45" t="s">
        <v>2090</v>
      </c>
      <c r="D6812" s="452" t="s">
        <v>3027</v>
      </c>
      <c r="E6812" s="213" t="s">
        <v>1364</v>
      </c>
      <c r="F6812" s="65"/>
      <c r="G6812" s="65"/>
      <c r="H6812" s="65"/>
      <c r="I6812" s="260" t="s">
        <v>2104</v>
      </c>
      <c r="J6812" s="9">
        <f>SUM(J6813:J6822)</f>
        <v>180400</v>
      </c>
      <c r="K6812" s="9">
        <f t="shared" ref="K6812:AT6812" si="1892">SUM(K6813:K6822)</f>
        <v>12492</v>
      </c>
      <c r="L6812" s="9">
        <f t="shared" si="1892"/>
        <v>12157</v>
      </c>
      <c r="M6812" s="9">
        <f t="shared" si="1892"/>
        <v>17437</v>
      </c>
      <c r="N6812" s="9">
        <f t="shared" si="1892"/>
        <v>15000</v>
      </c>
      <c r="O6812" s="9">
        <f t="shared" si="1892"/>
        <v>0</v>
      </c>
      <c r="P6812" s="9">
        <f t="shared" si="1892"/>
        <v>31859</v>
      </c>
      <c r="Q6812" s="9">
        <f t="shared" si="1892"/>
        <v>15501</v>
      </c>
      <c r="R6812" s="9">
        <f t="shared" si="1892"/>
        <v>0</v>
      </c>
      <c r="S6812" s="9">
        <f t="shared" si="1892"/>
        <v>19445</v>
      </c>
      <c r="T6812" s="9">
        <f t="shared" si="1892"/>
        <v>0</v>
      </c>
      <c r="U6812" s="9">
        <v>123891</v>
      </c>
      <c r="V6812" s="9">
        <v>56509</v>
      </c>
      <c r="W6812" s="9">
        <f>SUM(W6813:W6822)</f>
        <v>0</v>
      </c>
      <c r="X6812" s="9">
        <f t="shared" si="1892"/>
        <v>0</v>
      </c>
      <c r="Y6812" s="9">
        <f t="shared" si="1892"/>
        <v>0</v>
      </c>
      <c r="Z6812" s="9">
        <f t="shared" si="1892"/>
        <v>0</v>
      </c>
      <c r="AA6812" s="9">
        <f t="shared" si="1892"/>
        <v>0</v>
      </c>
      <c r="AB6812" s="9">
        <f t="shared" si="1892"/>
        <v>0</v>
      </c>
      <c r="AC6812" s="9">
        <f t="shared" si="1892"/>
        <v>0</v>
      </c>
      <c r="AD6812" s="9">
        <f t="shared" si="1892"/>
        <v>0</v>
      </c>
      <c r="AE6812" s="9">
        <f t="shared" si="1892"/>
        <v>0</v>
      </c>
      <c r="AF6812" s="9">
        <f t="shared" si="1892"/>
        <v>0</v>
      </c>
      <c r="AG6812" s="9">
        <f t="shared" si="1892"/>
        <v>0</v>
      </c>
      <c r="AH6812" s="9">
        <v>0</v>
      </c>
      <c r="AI6812" s="9">
        <v>0</v>
      </c>
      <c r="AJ6812" s="9">
        <f>SUM(AJ6813:AJ6822)</f>
        <v>0</v>
      </c>
      <c r="AK6812" s="9">
        <f t="shared" si="1892"/>
        <v>0</v>
      </c>
      <c r="AL6812" s="9">
        <f t="shared" si="1892"/>
        <v>0</v>
      </c>
      <c r="AM6812" s="9">
        <f t="shared" si="1892"/>
        <v>0</v>
      </c>
      <c r="AN6812" s="9">
        <f t="shared" si="1892"/>
        <v>0</v>
      </c>
      <c r="AO6812" s="9">
        <f t="shared" si="1892"/>
        <v>0</v>
      </c>
      <c r="AP6812" s="9">
        <f t="shared" si="1892"/>
        <v>0</v>
      </c>
      <c r="AQ6812" s="9">
        <f t="shared" si="1892"/>
        <v>0</v>
      </c>
      <c r="AR6812" s="9">
        <f t="shared" si="1892"/>
        <v>0</v>
      </c>
      <c r="AS6812" s="9">
        <f t="shared" si="1892"/>
        <v>0</v>
      </c>
      <c r="AT6812" s="9">
        <f t="shared" si="1892"/>
        <v>0</v>
      </c>
      <c r="AU6812" s="9">
        <v>0</v>
      </c>
      <c r="AV6812" s="9">
        <v>0</v>
      </c>
      <c r="AW6812" s="9">
        <f t="shared" si="1887"/>
        <v>123891</v>
      </c>
    </row>
    <row r="6813" spans="1:49">
      <c r="A6813" s="44" t="s">
        <v>797</v>
      </c>
      <c r="B6813" s="45" t="s">
        <v>1031</v>
      </c>
      <c r="C6813" s="45" t="s">
        <v>2090</v>
      </c>
      <c r="D6813" s="452" t="s">
        <v>3027</v>
      </c>
      <c r="E6813" s="367" t="s">
        <v>786</v>
      </c>
      <c r="F6813" s="50"/>
      <c r="G6813" s="468" t="s">
        <v>3076</v>
      </c>
      <c r="H6813" s="50" t="s">
        <v>2334</v>
      </c>
      <c r="I6813" s="42" t="s">
        <v>1191</v>
      </c>
      <c r="J6813" s="15">
        <v>7900</v>
      </c>
      <c r="L6813" s="15">
        <v>1000</v>
      </c>
      <c r="M6813" s="15">
        <v>1437</v>
      </c>
      <c r="Q6813" s="15">
        <v>1000</v>
      </c>
      <c r="U6813" s="15">
        <v>3437</v>
      </c>
      <c r="V6813" s="15">
        <v>4463</v>
      </c>
      <c r="AH6813" s="15">
        <v>0</v>
      </c>
      <c r="AI6813" s="15">
        <v>0</v>
      </c>
      <c r="AU6813" s="15">
        <v>0</v>
      </c>
      <c r="AV6813" s="15">
        <v>0</v>
      </c>
      <c r="AW6813" s="15">
        <f t="shared" si="1887"/>
        <v>3437</v>
      </c>
    </row>
    <row r="6814" spans="1:49">
      <c r="A6814" s="44" t="s">
        <v>797</v>
      </c>
      <c r="B6814" s="45" t="s">
        <v>1031</v>
      </c>
      <c r="C6814" s="45" t="s">
        <v>2090</v>
      </c>
      <c r="D6814" s="452" t="s">
        <v>3027</v>
      </c>
      <c r="E6814" s="367" t="s">
        <v>1528</v>
      </c>
      <c r="F6814" s="50"/>
      <c r="G6814" s="468" t="s">
        <v>3076</v>
      </c>
      <c r="H6814" s="50" t="s">
        <v>2334</v>
      </c>
      <c r="I6814" s="42" t="s">
        <v>2227</v>
      </c>
      <c r="J6814" s="15">
        <v>10000</v>
      </c>
      <c r="L6814" s="15">
        <v>3157</v>
      </c>
      <c r="P6814" s="15">
        <v>3000</v>
      </c>
      <c r="U6814" s="15">
        <v>6157</v>
      </c>
      <c r="V6814" s="15">
        <v>3843</v>
      </c>
      <c r="AH6814" s="15">
        <v>0</v>
      </c>
      <c r="AI6814" s="15">
        <v>0</v>
      </c>
      <c r="AU6814" s="15">
        <v>0</v>
      </c>
      <c r="AV6814" s="15">
        <v>0</v>
      </c>
      <c r="AW6814" s="15">
        <f t="shared" si="1887"/>
        <v>6157</v>
      </c>
    </row>
    <row r="6815" spans="1:49">
      <c r="A6815" s="44" t="s">
        <v>797</v>
      </c>
      <c r="B6815" s="45" t="s">
        <v>1031</v>
      </c>
      <c r="C6815" s="45" t="s">
        <v>2090</v>
      </c>
      <c r="D6815" s="452" t="s">
        <v>3027</v>
      </c>
      <c r="E6815" s="367" t="s">
        <v>1679</v>
      </c>
      <c r="F6815" s="50"/>
      <c r="G6815" s="468" t="s">
        <v>3076</v>
      </c>
      <c r="H6815" s="50" t="s">
        <v>2334</v>
      </c>
      <c r="I6815" s="42" t="s">
        <v>1048</v>
      </c>
      <c r="J6815" s="15">
        <v>3000</v>
      </c>
      <c r="M6815" s="15">
        <v>1000</v>
      </c>
      <c r="Q6815" s="15">
        <v>1000</v>
      </c>
      <c r="U6815" s="15">
        <v>2000</v>
      </c>
      <c r="V6815" s="15">
        <v>1000</v>
      </c>
      <c r="AH6815" s="15">
        <v>0</v>
      </c>
      <c r="AI6815" s="15">
        <v>0</v>
      </c>
      <c r="AU6815" s="15">
        <v>0</v>
      </c>
      <c r="AV6815" s="15">
        <v>0</v>
      </c>
      <c r="AW6815" s="15">
        <f t="shared" si="1887"/>
        <v>2000</v>
      </c>
    </row>
    <row r="6816" spans="1:49">
      <c r="A6816" s="44" t="s">
        <v>797</v>
      </c>
      <c r="B6816" s="45" t="s">
        <v>1031</v>
      </c>
      <c r="C6816" s="45" t="s">
        <v>2090</v>
      </c>
      <c r="D6816" s="452" t="s">
        <v>3027</v>
      </c>
      <c r="E6816" s="367" t="s">
        <v>787</v>
      </c>
      <c r="F6816" s="50"/>
      <c r="G6816" s="468" t="s">
        <v>3076</v>
      </c>
      <c r="H6816" s="50" t="s">
        <v>2334</v>
      </c>
      <c r="I6816" s="42" t="s">
        <v>2226</v>
      </c>
      <c r="J6816" s="15">
        <v>107700</v>
      </c>
      <c r="K6816" s="15">
        <v>10000</v>
      </c>
      <c r="L6816" s="15">
        <v>7000</v>
      </c>
      <c r="M6816" s="15">
        <v>9000</v>
      </c>
      <c r="N6816" s="15">
        <v>8000</v>
      </c>
      <c r="P6816" s="15">
        <v>21593</v>
      </c>
      <c r="Q6816" s="15">
        <v>8501</v>
      </c>
      <c r="S6816" s="15">
        <v>10445</v>
      </c>
      <c r="U6816" s="15">
        <v>74539</v>
      </c>
      <c r="V6816" s="15">
        <v>33161</v>
      </c>
      <c r="AH6816" s="15">
        <v>0</v>
      </c>
      <c r="AI6816" s="15">
        <v>0</v>
      </c>
      <c r="AU6816" s="15">
        <v>0</v>
      </c>
      <c r="AV6816" s="15">
        <v>0</v>
      </c>
      <c r="AW6816" s="15">
        <f t="shared" si="1887"/>
        <v>74539</v>
      </c>
    </row>
    <row r="6817" spans="1:49">
      <c r="A6817" s="44" t="s">
        <v>797</v>
      </c>
      <c r="B6817" s="45" t="s">
        <v>1031</v>
      </c>
      <c r="C6817" s="45" t="s">
        <v>2090</v>
      </c>
      <c r="D6817" s="452" t="s">
        <v>3027</v>
      </c>
      <c r="E6817" s="367" t="s">
        <v>1116</v>
      </c>
      <c r="F6817" s="50"/>
      <c r="G6817" s="468" t="s">
        <v>3076</v>
      </c>
      <c r="H6817" s="50" t="s">
        <v>2334</v>
      </c>
      <c r="I6817" s="42" t="s">
        <v>1487</v>
      </c>
      <c r="J6817" s="15">
        <v>16800</v>
      </c>
      <c r="L6817" s="15">
        <v>1000</v>
      </c>
      <c r="M6817" s="15">
        <v>1000</v>
      </c>
      <c r="N6817" s="15">
        <v>1000</v>
      </c>
      <c r="P6817" s="15">
        <v>2266</v>
      </c>
      <c r="Q6817" s="15">
        <v>1000</v>
      </c>
      <c r="S6817" s="15">
        <v>2000</v>
      </c>
      <c r="U6817" s="15">
        <v>8266</v>
      </c>
      <c r="V6817" s="15">
        <v>8534</v>
      </c>
      <c r="AH6817" s="15">
        <v>0</v>
      </c>
      <c r="AI6817" s="15">
        <v>0</v>
      </c>
      <c r="AU6817" s="15">
        <v>0</v>
      </c>
      <c r="AV6817" s="15">
        <v>0</v>
      </c>
      <c r="AW6817" s="15">
        <f t="shared" si="1887"/>
        <v>8266</v>
      </c>
    </row>
    <row r="6818" spans="1:49">
      <c r="A6818" s="44" t="s">
        <v>797</v>
      </c>
      <c r="B6818" s="45" t="s">
        <v>1031</v>
      </c>
      <c r="C6818" s="45" t="s">
        <v>2090</v>
      </c>
      <c r="D6818" s="452" t="s">
        <v>3027</v>
      </c>
      <c r="E6818" s="367" t="s">
        <v>1703</v>
      </c>
      <c r="F6818" s="50"/>
      <c r="G6818" s="468" t="s">
        <v>3076</v>
      </c>
      <c r="H6818" s="50" t="s">
        <v>2334</v>
      </c>
      <c r="I6818" s="42" t="s">
        <v>1047</v>
      </c>
      <c r="U6818" s="15">
        <v>0</v>
      </c>
      <c r="V6818" s="15">
        <v>0</v>
      </c>
      <c r="AH6818" s="15">
        <v>0</v>
      </c>
      <c r="AI6818" s="15">
        <v>0</v>
      </c>
      <c r="AU6818" s="15">
        <v>0</v>
      </c>
      <c r="AV6818" s="15">
        <v>0</v>
      </c>
      <c r="AW6818" s="15">
        <f t="shared" si="1887"/>
        <v>0</v>
      </c>
    </row>
    <row r="6819" spans="1:49">
      <c r="A6819" s="44" t="s">
        <v>797</v>
      </c>
      <c r="B6819" s="45" t="s">
        <v>1031</v>
      </c>
      <c r="C6819" s="45" t="s">
        <v>2090</v>
      </c>
      <c r="D6819" s="452" t="s">
        <v>3027</v>
      </c>
      <c r="E6819" s="367" t="s">
        <v>826</v>
      </c>
      <c r="F6819" s="50"/>
      <c r="G6819" s="468" t="s">
        <v>3076</v>
      </c>
      <c r="H6819" s="50" t="s">
        <v>2334</v>
      </c>
      <c r="I6819" s="42" t="s">
        <v>935</v>
      </c>
      <c r="J6819" s="15">
        <v>10000</v>
      </c>
      <c r="K6819" s="15">
        <v>1000</v>
      </c>
      <c r="M6819" s="15">
        <v>2000</v>
      </c>
      <c r="N6819" s="15">
        <v>3000</v>
      </c>
      <c r="P6819" s="15">
        <v>3000</v>
      </c>
      <c r="Q6819" s="15">
        <v>1000</v>
      </c>
      <c r="U6819" s="15">
        <v>10000</v>
      </c>
      <c r="V6819" s="15">
        <v>0</v>
      </c>
      <c r="AH6819" s="15">
        <v>0</v>
      </c>
      <c r="AI6819" s="15">
        <v>0</v>
      </c>
      <c r="AU6819" s="15">
        <v>0</v>
      </c>
      <c r="AV6819" s="15">
        <v>0</v>
      </c>
      <c r="AW6819" s="15">
        <f t="shared" si="1887"/>
        <v>10000</v>
      </c>
    </row>
    <row r="6820" spans="1:49">
      <c r="A6820" s="44" t="s">
        <v>797</v>
      </c>
      <c r="B6820" s="45" t="s">
        <v>1031</v>
      </c>
      <c r="C6820" s="45" t="s">
        <v>2090</v>
      </c>
      <c r="D6820" s="452" t="s">
        <v>3027</v>
      </c>
      <c r="E6820" s="367" t="s">
        <v>1115</v>
      </c>
      <c r="F6820" s="50"/>
      <c r="G6820" s="468" t="s">
        <v>3076</v>
      </c>
      <c r="H6820" s="50" t="s">
        <v>2334</v>
      </c>
      <c r="I6820" s="42" t="s">
        <v>990</v>
      </c>
      <c r="U6820" s="15">
        <v>0</v>
      </c>
      <c r="V6820" s="15">
        <v>0</v>
      </c>
      <c r="AH6820" s="15">
        <v>0</v>
      </c>
      <c r="AI6820" s="15">
        <v>0</v>
      </c>
      <c r="AU6820" s="15">
        <v>0</v>
      </c>
      <c r="AV6820" s="15">
        <v>0</v>
      </c>
      <c r="AW6820" s="15">
        <f t="shared" si="1887"/>
        <v>0</v>
      </c>
    </row>
    <row r="6821" spans="1:49">
      <c r="A6821" s="44" t="s">
        <v>797</v>
      </c>
      <c r="B6821" s="45" t="s">
        <v>1031</v>
      </c>
      <c r="C6821" s="45" t="s">
        <v>2090</v>
      </c>
      <c r="D6821" s="452" t="s">
        <v>3027</v>
      </c>
      <c r="E6821" s="367" t="s">
        <v>1677</v>
      </c>
      <c r="F6821" s="50"/>
      <c r="G6821" s="468" t="s">
        <v>3076</v>
      </c>
      <c r="H6821" s="50" t="s">
        <v>2334</v>
      </c>
      <c r="I6821" s="42" t="s">
        <v>1688</v>
      </c>
      <c r="J6821" s="15">
        <v>25000</v>
      </c>
      <c r="K6821" s="15">
        <v>1492</v>
      </c>
      <c r="M6821" s="15">
        <v>3000</v>
      </c>
      <c r="N6821" s="15">
        <v>3000</v>
      </c>
      <c r="P6821" s="15">
        <v>2000</v>
      </c>
      <c r="Q6821" s="15">
        <v>3000</v>
      </c>
      <c r="S6821" s="15">
        <v>7000</v>
      </c>
      <c r="U6821" s="15">
        <v>19492</v>
      </c>
      <c r="V6821" s="15">
        <v>5508</v>
      </c>
      <c r="AH6821" s="15">
        <v>0</v>
      </c>
      <c r="AI6821" s="15">
        <v>0</v>
      </c>
      <c r="AU6821" s="15">
        <v>0</v>
      </c>
      <c r="AV6821" s="15">
        <v>0</v>
      </c>
      <c r="AW6821" s="15">
        <f t="shared" si="1887"/>
        <v>19492</v>
      </c>
    </row>
    <row r="6822" spans="1:49">
      <c r="A6822" s="44" t="s">
        <v>797</v>
      </c>
      <c r="B6822" s="45" t="s">
        <v>1031</v>
      </c>
      <c r="C6822" s="45" t="s">
        <v>2090</v>
      </c>
      <c r="D6822" s="452" t="s">
        <v>3027</v>
      </c>
      <c r="E6822" s="367" t="s">
        <v>1677</v>
      </c>
      <c r="F6822" s="50" t="s">
        <v>1883</v>
      </c>
      <c r="G6822" s="468" t="s">
        <v>3076</v>
      </c>
      <c r="H6822" s="50" t="s">
        <v>2334</v>
      </c>
      <c r="I6822" s="42" t="s">
        <v>25</v>
      </c>
      <c r="U6822" s="15">
        <v>0</v>
      </c>
      <c r="V6822" s="15">
        <v>0</v>
      </c>
      <c r="AH6822" s="15">
        <v>0</v>
      </c>
      <c r="AI6822" s="15">
        <v>0</v>
      </c>
      <c r="AU6822" s="15">
        <v>0</v>
      </c>
      <c r="AV6822" s="15">
        <v>0</v>
      </c>
      <c r="AW6822" s="15">
        <f t="shared" si="1887"/>
        <v>0</v>
      </c>
    </row>
    <row r="6823" spans="1:49" s="52" customFormat="1">
      <c r="A6823" s="41"/>
      <c r="B6823" s="346"/>
      <c r="C6823" s="346"/>
      <c r="D6823" s="369"/>
      <c r="E6823" s="213"/>
      <c r="F6823" s="65"/>
      <c r="G6823" s="65"/>
      <c r="H6823" s="65"/>
      <c r="I6823" s="49" t="s">
        <v>3</v>
      </c>
      <c r="J6823" s="6">
        <f>SUM(J6824)</f>
        <v>0</v>
      </c>
      <c r="K6823" s="6">
        <f t="shared" ref="K6823:AT6824" si="1893">SUM(K6824)</f>
        <v>0</v>
      </c>
      <c r="L6823" s="6">
        <f t="shared" si="1893"/>
        <v>0</v>
      </c>
      <c r="M6823" s="6">
        <f t="shared" si="1893"/>
        <v>0</v>
      </c>
      <c r="N6823" s="6">
        <f t="shared" si="1893"/>
        <v>0</v>
      </c>
      <c r="O6823" s="6">
        <f t="shared" si="1893"/>
        <v>0</v>
      </c>
      <c r="P6823" s="6">
        <f t="shared" si="1893"/>
        <v>0</v>
      </c>
      <c r="Q6823" s="6">
        <f t="shared" si="1893"/>
        <v>0</v>
      </c>
      <c r="R6823" s="6">
        <f t="shared" si="1893"/>
        <v>0</v>
      </c>
      <c r="S6823" s="6">
        <f t="shared" si="1893"/>
        <v>0</v>
      </c>
      <c r="T6823" s="6">
        <f t="shared" si="1893"/>
        <v>0</v>
      </c>
      <c r="U6823" s="6">
        <v>0</v>
      </c>
      <c r="V6823" s="6">
        <v>0</v>
      </c>
      <c r="W6823" s="6">
        <f>SUM(W6824)</f>
        <v>0</v>
      </c>
      <c r="X6823" s="6">
        <f t="shared" si="1893"/>
        <v>0</v>
      </c>
      <c r="Y6823" s="6">
        <f t="shared" si="1893"/>
        <v>0</v>
      </c>
      <c r="Z6823" s="6">
        <f t="shared" si="1893"/>
        <v>0</v>
      </c>
      <c r="AA6823" s="6">
        <f t="shared" si="1893"/>
        <v>0</v>
      </c>
      <c r="AB6823" s="6">
        <f t="shared" si="1893"/>
        <v>0</v>
      </c>
      <c r="AC6823" s="6">
        <f t="shared" si="1893"/>
        <v>0</v>
      </c>
      <c r="AD6823" s="6">
        <f t="shared" si="1893"/>
        <v>0</v>
      </c>
      <c r="AE6823" s="6">
        <f t="shared" si="1893"/>
        <v>0</v>
      </c>
      <c r="AF6823" s="6">
        <f t="shared" si="1893"/>
        <v>0</v>
      </c>
      <c r="AG6823" s="6">
        <f t="shared" si="1893"/>
        <v>0</v>
      </c>
      <c r="AH6823" s="6">
        <v>0</v>
      </c>
      <c r="AI6823" s="6">
        <v>0</v>
      </c>
      <c r="AJ6823" s="6">
        <f>SUM(AJ6824)</f>
        <v>0</v>
      </c>
      <c r="AK6823" s="6">
        <f t="shared" si="1893"/>
        <v>0</v>
      </c>
      <c r="AL6823" s="6">
        <f t="shared" si="1893"/>
        <v>0</v>
      </c>
      <c r="AM6823" s="6">
        <f t="shared" si="1893"/>
        <v>0</v>
      </c>
      <c r="AN6823" s="6">
        <f t="shared" si="1893"/>
        <v>0</v>
      </c>
      <c r="AO6823" s="6">
        <f t="shared" si="1893"/>
        <v>0</v>
      </c>
      <c r="AP6823" s="6">
        <f t="shared" si="1893"/>
        <v>0</v>
      </c>
      <c r="AQ6823" s="6">
        <f t="shared" si="1893"/>
        <v>0</v>
      </c>
      <c r="AR6823" s="6">
        <f t="shared" si="1893"/>
        <v>0</v>
      </c>
      <c r="AS6823" s="6">
        <f t="shared" si="1893"/>
        <v>0</v>
      </c>
      <c r="AT6823" s="6">
        <f t="shared" si="1893"/>
        <v>0</v>
      </c>
      <c r="AU6823" s="6">
        <v>0</v>
      </c>
      <c r="AV6823" s="6">
        <v>0</v>
      </c>
      <c r="AW6823" s="6">
        <f t="shared" si="1887"/>
        <v>0</v>
      </c>
    </row>
    <row r="6824" spans="1:49" s="52" customFormat="1">
      <c r="A6824" s="44" t="s">
        <v>797</v>
      </c>
      <c r="B6824" s="45" t="s">
        <v>1031</v>
      </c>
      <c r="C6824" s="45" t="s">
        <v>2090</v>
      </c>
      <c r="D6824" s="452" t="s">
        <v>3027</v>
      </c>
      <c r="E6824" s="213" t="s">
        <v>833</v>
      </c>
      <c r="F6824" s="65"/>
      <c r="G6824" s="65"/>
      <c r="H6824" s="65"/>
      <c r="I6824" s="53" t="s">
        <v>1</v>
      </c>
      <c r="J6824" s="200">
        <f>SUM(J6825)</f>
        <v>0</v>
      </c>
      <c r="K6824" s="200">
        <f t="shared" si="1893"/>
        <v>0</v>
      </c>
      <c r="L6824" s="200">
        <f t="shared" si="1893"/>
        <v>0</v>
      </c>
      <c r="M6824" s="200">
        <f t="shared" si="1893"/>
        <v>0</v>
      </c>
      <c r="N6824" s="200">
        <f t="shared" si="1893"/>
        <v>0</v>
      </c>
      <c r="O6824" s="200">
        <f t="shared" si="1893"/>
        <v>0</v>
      </c>
      <c r="P6824" s="200">
        <f t="shared" si="1893"/>
        <v>0</v>
      </c>
      <c r="Q6824" s="200">
        <f t="shared" si="1893"/>
        <v>0</v>
      </c>
      <c r="R6824" s="200">
        <f t="shared" si="1893"/>
        <v>0</v>
      </c>
      <c r="S6824" s="200">
        <f t="shared" si="1893"/>
        <v>0</v>
      </c>
      <c r="T6824" s="200">
        <f t="shared" si="1893"/>
        <v>0</v>
      </c>
      <c r="U6824" s="200">
        <v>0</v>
      </c>
      <c r="V6824" s="200">
        <v>0</v>
      </c>
      <c r="W6824" s="200">
        <f>SUM(W6825)</f>
        <v>0</v>
      </c>
      <c r="X6824" s="200">
        <f t="shared" si="1893"/>
        <v>0</v>
      </c>
      <c r="Y6824" s="200">
        <f t="shared" si="1893"/>
        <v>0</v>
      </c>
      <c r="Z6824" s="200">
        <f t="shared" si="1893"/>
        <v>0</v>
      </c>
      <c r="AA6824" s="200">
        <f t="shared" si="1893"/>
        <v>0</v>
      </c>
      <c r="AB6824" s="200">
        <f t="shared" si="1893"/>
        <v>0</v>
      </c>
      <c r="AC6824" s="200">
        <f t="shared" si="1893"/>
        <v>0</v>
      </c>
      <c r="AD6824" s="200">
        <f t="shared" si="1893"/>
        <v>0</v>
      </c>
      <c r="AE6824" s="200">
        <f t="shared" si="1893"/>
        <v>0</v>
      </c>
      <c r="AF6824" s="200">
        <f t="shared" si="1893"/>
        <v>0</v>
      </c>
      <c r="AG6824" s="200">
        <f t="shared" si="1893"/>
        <v>0</v>
      </c>
      <c r="AH6824" s="200">
        <v>0</v>
      </c>
      <c r="AI6824" s="200">
        <v>0</v>
      </c>
      <c r="AJ6824" s="200">
        <f>SUM(AJ6825)</f>
        <v>0</v>
      </c>
      <c r="AK6824" s="200">
        <f t="shared" si="1893"/>
        <v>0</v>
      </c>
      <c r="AL6824" s="200">
        <f t="shared" si="1893"/>
        <v>0</v>
      </c>
      <c r="AM6824" s="200">
        <f t="shared" si="1893"/>
        <v>0</v>
      </c>
      <c r="AN6824" s="200">
        <f t="shared" si="1893"/>
        <v>0</v>
      </c>
      <c r="AO6824" s="200">
        <f t="shared" si="1893"/>
        <v>0</v>
      </c>
      <c r="AP6824" s="200">
        <f t="shared" si="1893"/>
        <v>0</v>
      </c>
      <c r="AQ6824" s="200">
        <f t="shared" si="1893"/>
        <v>0</v>
      </c>
      <c r="AR6824" s="200">
        <f t="shared" si="1893"/>
        <v>0</v>
      </c>
      <c r="AS6824" s="200">
        <f t="shared" si="1893"/>
        <v>0</v>
      </c>
      <c r="AT6824" s="200">
        <f t="shared" si="1893"/>
        <v>0</v>
      </c>
      <c r="AU6824" s="200">
        <v>0</v>
      </c>
      <c r="AV6824" s="200">
        <v>0</v>
      </c>
      <c r="AW6824" s="200">
        <f t="shared" si="1887"/>
        <v>0</v>
      </c>
    </row>
    <row r="6825" spans="1:49" s="59" customFormat="1">
      <c r="A6825" s="44" t="s">
        <v>797</v>
      </c>
      <c r="B6825" s="45" t="s">
        <v>1031</v>
      </c>
      <c r="C6825" s="45" t="s">
        <v>2090</v>
      </c>
      <c r="D6825" s="452" t="s">
        <v>3027</v>
      </c>
      <c r="E6825" s="57" t="s">
        <v>1517</v>
      </c>
      <c r="F6825" s="58"/>
      <c r="G6825" s="468" t="s">
        <v>3076</v>
      </c>
      <c r="H6825" s="50" t="s">
        <v>2334</v>
      </c>
      <c r="I6825" s="188" t="s">
        <v>2584</v>
      </c>
      <c r="J6825" s="13"/>
      <c r="K6825" s="13"/>
      <c r="L6825" s="13"/>
      <c r="M6825" s="13"/>
      <c r="N6825" s="13"/>
      <c r="O6825" s="13"/>
      <c r="P6825" s="13"/>
      <c r="Q6825" s="13"/>
      <c r="R6825" s="13"/>
      <c r="S6825" s="13"/>
      <c r="T6825" s="13"/>
      <c r="U6825" s="13">
        <v>0</v>
      </c>
      <c r="V6825" s="13">
        <v>0</v>
      </c>
      <c r="W6825" s="13"/>
      <c r="X6825" s="13"/>
      <c r="Y6825" s="13"/>
      <c r="Z6825" s="13"/>
      <c r="AA6825" s="13"/>
      <c r="AB6825" s="13"/>
      <c r="AC6825" s="13"/>
      <c r="AD6825" s="13"/>
      <c r="AE6825" s="13"/>
      <c r="AF6825" s="13"/>
      <c r="AG6825" s="13"/>
      <c r="AH6825" s="13">
        <v>0</v>
      </c>
      <c r="AI6825" s="13">
        <v>0</v>
      </c>
      <c r="AJ6825" s="13"/>
      <c r="AK6825" s="13"/>
      <c r="AL6825" s="13"/>
      <c r="AM6825" s="13"/>
      <c r="AN6825" s="13"/>
      <c r="AO6825" s="13"/>
      <c r="AP6825" s="13"/>
      <c r="AQ6825" s="13"/>
      <c r="AR6825" s="13"/>
      <c r="AS6825" s="13"/>
      <c r="AT6825" s="13"/>
      <c r="AU6825" s="13">
        <v>0</v>
      </c>
      <c r="AV6825" s="13">
        <v>0</v>
      </c>
      <c r="AW6825" s="13">
        <f t="shared" si="1887"/>
        <v>0</v>
      </c>
    </row>
    <row r="6826" spans="1:49">
      <c r="A6826" s="68" t="s">
        <v>2050</v>
      </c>
      <c r="B6826" s="69"/>
      <c r="C6826" s="69"/>
      <c r="D6826" s="455"/>
      <c r="E6826" s="367"/>
      <c r="F6826" s="50"/>
      <c r="G6826" s="50"/>
      <c r="H6826" s="50"/>
      <c r="I6826" s="49" t="s">
        <v>1157</v>
      </c>
      <c r="J6826" s="12">
        <f>SUM(J6827)</f>
        <v>98700</v>
      </c>
      <c r="K6826" s="12">
        <f t="shared" ref="K6826:AT6826" si="1894">SUM(K6827)</f>
        <v>0</v>
      </c>
      <c r="L6826" s="12">
        <f t="shared" si="1894"/>
        <v>0</v>
      </c>
      <c r="M6826" s="12">
        <f t="shared" si="1894"/>
        <v>5000</v>
      </c>
      <c r="N6826" s="12">
        <f t="shared" si="1894"/>
        <v>4400</v>
      </c>
      <c r="O6826" s="12">
        <f t="shared" si="1894"/>
        <v>0</v>
      </c>
      <c r="P6826" s="12">
        <f t="shared" si="1894"/>
        <v>0</v>
      </c>
      <c r="Q6826" s="12">
        <f t="shared" si="1894"/>
        <v>0</v>
      </c>
      <c r="R6826" s="12">
        <f t="shared" si="1894"/>
        <v>0</v>
      </c>
      <c r="S6826" s="12">
        <f t="shared" si="1894"/>
        <v>0</v>
      </c>
      <c r="T6826" s="12">
        <f t="shared" si="1894"/>
        <v>0</v>
      </c>
      <c r="U6826" s="12">
        <v>9400</v>
      </c>
      <c r="V6826" s="12">
        <v>89300</v>
      </c>
      <c r="W6826" s="12">
        <f>SUM(W6827)</f>
        <v>35000</v>
      </c>
      <c r="X6826" s="12">
        <f t="shared" si="1894"/>
        <v>0</v>
      </c>
      <c r="Y6826" s="12">
        <f t="shared" si="1894"/>
        <v>0</v>
      </c>
      <c r="Z6826" s="12">
        <f t="shared" si="1894"/>
        <v>0</v>
      </c>
      <c r="AA6826" s="12">
        <f t="shared" si="1894"/>
        <v>0</v>
      </c>
      <c r="AB6826" s="12">
        <f t="shared" si="1894"/>
        <v>0</v>
      </c>
      <c r="AC6826" s="12">
        <f t="shared" si="1894"/>
        <v>0</v>
      </c>
      <c r="AD6826" s="12">
        <f t="shared" si="1894"/>
        <v>0</v>
      </c>
      <c r="AE6826" s="12">
        <f t="shared" si="1894"/>
        <v>0</v>
      </c>
      <c r="AF6826" s="12">
        <f t="shared" si="1894"/>
        <v>0</v>
      </c>
      <c r="AG6826" s="12">
        <f t="shared" si="1894"/>
        <v>0</v>
      </c>
      <c r="AH6826" s="12">
        <v>0</v>
      </c>
      <c r="AI6826" s="12">
        <v>35000</v>
      </c>
      <c r="AJ6826" s="12">
        <f>SUM(AJ6827)</f>
        <v>1000</v>
      </c>
      <c r="AK6826" s="12">
        <f t="shared" si="1894"/>
        <v>0</v>
      </c>
      <c r="AL6826" s="12">
        <f t="shared" si="1894"/>
        <v>0</v>
      </c>
      <c r="AM6826" s="12">
        <f t="shared" si="1894"/>
        <v>0</v>
      </c>
      <c r="AN6826" s="12">
        <f t="shared" si="1894"/>
        <v>0</v>
      </c>
      <c r="AO6826" s="12">
        <f t="shared" si="1894"/>
        <v>0</v>
      </c>
      <c r="AP6826" s="12">
        <f t="shared" si="1894"/>
        <v>0</v>
      </c>
      <c r="AQ6826" s="12">
        <f t="shared" si="1894"/>
        <v>0</v>
      </c>
      <c r="AR6826" s="12">
        <f t="shared" si="1894"/>
        <v>0</v>
      </c>
      <c r="AS6826" s="12">
        <f t="shared" si="1894"/>
        <v>0</v>
      </c>
      <c r="AT6826" s="12">
        <f t="shared" si="1894"/>
        <v>0</v>
      </c>
      <c r="AU6826" s="12">
        <v>0</v>
      </c>
      <c r="AV6826" s="12">
        <v>1000</v>
      </c>
      <c r="AW6826" s="12">
        <f t="shared" si="1887"/>
        <v>9400</v>
      </c>
    </row>
    <row r="6827" spans="1:49">
      <c r="A6827" s="44" t="s">
        <v>797</v>
      </c>
      <c r="B6827" s="45" t="s">
        <v>1031</v>
      </c>
      <c r="C6827" s="45" t="s">
        <v>2090</v>
      </c>
      <c r="D6827" s="452" t="s">
        <v>3027</v>
      </c>
      <c r="E6827" s="213" t="s">
        <v>1402</v>
      </c>
      <c r="F6827" s="65"/>
      <c r="G6827" s="65"/>
      <c r="H6827" s="65"/>
      <c r="I6827" s="260" t="s">
        <v>1158</v>
      </c>
      <c r="J6827" s="9">
        <f>SUM(J6828:J6830)</f>
        <v>98700</v>
      </c>
      <c r="K6827" s="9">
        <f t="shared" ref="K6827:AT6827" si="1895">SUM(K6828:K6830)</f>
        <v>0</v>
      </c>
      <c r="L6827" s="9">
        <f t="shared" si="1895"/>
        <v>0</v>
      </c>
      <c r="M6827" s="9">
        <f t="shared" si="1895"/>
        <v>5000</v>
      </c>
      <c r="N6827" s="9">
        <f t="shared" si="1895"/>
        <v>4400</v>
      </c>
      <c r="O6827" s="9">
        <f t="shared" si="1895"/>
        <v>0</v>
      </c>
      <c r="P6827" s="9">
        <f t="shared" si="1895"/>
        <v>0</v>
      </c>
      <c r="Q6827" s="9">
        <f t="shared" si="1895"/>
        <v>0</v>
      </c>
      <c r="R6827" s="9">
        <f t="shared" si="1895"/>
        <v>0</v>
      </c>
      <c r="S6827" s="9">
        <f t="shared" si="1895"/>
        <v>0</v>
      </c>
      <c r="T6827" s="9">
        <f t="shared" si="1895"/>
        <v>0</v>
      </c>
      <c r="U6827" s="9">
        <v>9400</v>
      </c>
      <c r="V6827" s="9">
        <v>89300</v>
      </c>
      <c r="W6827" s="9">
        <f>SUM(W6828:W6830)</f>
        <v>35000</v>
      </c>
      <c r="X6827" s="9">
        <f t="shared" si="1895"/>
        <v>0</v>
      </c>
      <c r="Y6827" s="9">
        <f t="shared" si="1895"/>
        <v>0</v>
      </c>
      <c r="Z6827" s="9">
        <f t="shared" si="1895"/>
        <v>0</v>
      </c>
      <c r="AA6827" s="9">
        <f t="shared" si="1895"/>
        <v>0</v>
      </c>
      <c r="AB6827" s="9">
        <f t="shared" si="1895"/>
        <v>0</v>
      </c>
      <c r="AC6827" s="9">
        <f t="shared" si="1895"/>
        <v>0</v>
      </c>
      <c r="AD6827" s="9">
        <f t="shared" si="1895"/>
        <v>0</v>
      </c>
      <c r="AE6827" s="9">
        <f t="shared" si="1895"/>
        <v>0</v>
      </c>
      <c r="AF6827" s="9">
        <f t="shared" si="1895"/>
        <v>0</v>
      </c>
      <c r="AG6827" s="9">
        <f t="shared" si="1895"/>
        <v>0</v>
      </c>
      <c r="AH6827" s="9">
        <v>0</v>
      </c>
      <c r="AI6827" s="9">
        <v>35000</v>
      </c>
      <c r="AJ6827" s="9">
        <f>SUM(AJ6828:AJ6830)</f>
        <v>1000</v>
      </c>
      <c r="AK6827" s="9">
        <f t="shared" si="1895"/>
        <v>0</v>
      </c>
      <c r="AL6827" s="9">
        <f t="shared" si="1895"/>
        <v>0</v>
      </c>
      <c r="AM6827" s="9">
        <f t="shared" si="1895"/>
        <v>0</v>
      </c>
      <c r="AN6827" s="9">
        <f t="shared" si="1895"/>
        <v>0</v>
      </c>
      <c r="AO6827" s="9">
        <f t="shared" si="1895"/>
        <v>0</v>
      </c>
      <c r="AP6827" s="9">
        <f t="shared" si="1895"/>
        <v>0</v>
      </c>
      <c r="AQ6827" s="9">
        <f t="shared" si="1895"/>
        <v>0</v>
      </c>
      <c r="AR6827" s="9">
        <f t="shared" si="1895"/>
        <v>0</v>
      </c>
      <c r="AS6827" s="9">
        <f t="shared" si="1895"/>
        <v>0</v>
      </c>
      <c r="AT6827" s="9">
        <f t="shared" si="1895"/>
        <v>0</v>
      </c>
      <c r="AU6827" s="9">
        <v>0</v>
      </c>
      <c r="AV6827" s="9">
        <v>1000</v>
      </c>
      <c r="AW6827" s="9">
        <f t="shared" si="1887"/>
        <v>9400</v>
      </c>
    </row>
    <row r="6828" spans="1:49" s="59" customFormat="1">
      <c r="A6828" s="76" t="s">
        <v>797</v>
      </c>
      <c r="B6828" s="77" t="s">
        <v>1031</v>
      </c>
      <c r="C6828" s="77" t="s">
        <v>2090</v>
      </c>
      <c r="D6828" s="452" t="s">
        <v>3027</v>
      </c>
      <c r="E6828" s="57" t="s">
        <v>1117</v>
      </c>
      <c r="F6828" s="58"/>
      <c r="G6828" s="468" t="s">
        <v>3076</v>
      </c>
      <c r="H6828" s="50" t="s">
        <v>2334</v>
      </c>
      <c r="I6828" s="56" t="s">
        <v>1125</v>
      </c>
      <c r="J6828" s="21">
        <v>20000</v>
      </c>
      <c r="K6828" s="21"/>
      <c r="L6828" s="21"/>
      <c r="M6828" s="21"/>
      <c r="N6828" s="21"/>
      <c r="O6828" s="21"/>
      <c r="P6828" s="21"/>
      <c r="Q6828" s="21"/>
      <c r="R6828" s="21"/>
      <c r="S6828" s="21"/>
      <c r="T6828" s="21"/>
      <c r="U6828" s="21">
        <v>0</v>
      </c>
      <c r="V6828" s="21">
        <v>20000</v>
      </c>
      <c r="W6828" s="21">
        <v>30000</v>
      </c>
      <c r="X6828" s="21"/>
      <c r="Y6828" s="21"/>
      <c r="Z6828" s="21"/>
      <c r="AA6828" s="21"/>
      <c r="AB6828" s="21"/>
      <c r="AC6828" s="21"/>
      <c r="AD6828" s="21"/>
      <c r="AE6828" s="21"/>
      <c r="AF6828" s="21"/>
      <c r="AG6828" s="21"/>
      <c r="AH6828" s="21">
        <v>0</v>
      </c>
      <c r="AI6828" s="21">
        <v>30000</v>
      </c>
      <c r="AJ6828" s="21"/>
      <c r="AK6828" s="21"/>
      <c r="AL6828" s="21"/>
      <c r="AM6828" s="21"/>
      <c r="AN6828" s="21"/>
      <c r="AO6828" s="21"/>
      <c r="AP6828" s="21"/>
      <c r="AQ6828" s="21"/>
      <c r="AR6828" s="21"/>
      <c r="AS6828" s="21"/>
      <c r="AT6828" s="21"/>
      <c r="AU6828" s="21">
        <v>0</v>
      </c>
      <c r="AV6828" s="21">
        <v>0</v>
      </c>
      <c r="AW6828" s="21">
        <f t="shared" si="1887"/>
        <v>0</v>
      </c>
    </row>
    <row r="6829" spans="1:49" s="59" customFormat="1">
      <c r="A6829" s="76" t="s">
        <v>797</v>
      </c>
      <c r="B6829" s="77" t="s">
        <v>1031</v>
      </c>
      <c r="C6829" s="77" t="s">
        <v>2090</v>
      </c>
      <c r="D6829" s="452" t="s">
        <v>3027</v>
      </c>
      <c r="E6829" s="57" t="s">
        <v>1409</v>
      </c>
      <c r="F6829" s="58"/>
      <c r="G6829" s="468" t="s">
        <v>3076</v>
      </c>
      <c r="H6829" s="50" t="s">
        <v>2334</v>
      </c>
      <c r="I6829" s="56" t="s">
        <v>1518</v>
      </c>
      <c r="J6829" s="21">
        <v>20000</v>
      </c>
      <c r="K6829" s="21"/>
      <c r="L6829" s="21"/>
      <c r="M6829" s="21">
        <v>5000</v>
      </c>
      <c r="N6829" s="21">
        <v>4400</v>
      </c>
      <c r="O6829" s="21"/>
      <c r="P6829" s="21"/>
      <c r="Q6829" s="21"/>
      <c r="R6829" s="21"/>
      <c r="S6829" s="21"/>
      <c r="T6829" s="21"/>
      <c r="U6829" s="21">
        <v>9400</v>
      </c>
      <c r="V6829" s="21">
        <v>10600</v>
      </c>
      <c r="W6829" s="21">
        <v>5000</v>
      </c>
      <c r="X6829" s="21"/>
      <c r="Y6829" s="21"/>
      <c r="Z6829" s="21"/>
      <c r="AA6829" s="21"/>
      <c r="AB6829" s="21"/>
      <c r="AC6829" s="21"/>
      <c r="AD6829" s="21"/>
      <c r="AE6829" s="21"/>
      <c r="AF6829" s="21"/>
      <c r="AG6829" s="21"/>
      <c r="AH6829" s="21">
        <v>0</v>
      </c>
      <c r="AI6829" s="21">
        <v>5000</v>
      </c>
      <c r="AJ6829" s="21">
        <v>1000</v>
      </c>
      <c r="AK6829" s="21"/>
      <c r="AL6829" s="21"/>
      <c r="AM6829" s="21"/>
      <c r="AN6829" s="21"/>
      <c r="AO6829" s="21"/>
      <c r="AP6829" s="21"/>
      <c r="AQ6829" s="21"/>
      <c r="AR6829" s="21"/>
      <c r="AS6829" s="21"/>
      <c r="AT6829" s="21"/>
      <c r="AU6829" s="21">
        <v>0</v>
      </c>
      <c r="AV6829" s="21">
        <v>1000</v>
      </c>
      <c r="AW6829" s="21">
        <f t="shared" si="1887"/>
        <v>9400</v>
      </c>
    </row>
    <row r="6830" spans="1:49" s="59" customFormat="1">
      <c r="A6830" s="76" t="s">
        <v>797</v>
      </c>
      <c r="B6830" s="77" t="s">
        <v>1031</v>
      </c>
      <c r="C6830" s="77" t="s">
        <v>2090</v>
      </c>
      <c r="D6830" s="452" t="s">
        <v>3027</v>
      </c>
      <c r="E6830" s="57" t="s">
        <v>1367</v>
      </c>
      <c r="F6830" s="58"/>
      <c r="G6830" s="468" t="s">
        <v>3076</v>
      </c>
      <c r="H6830" s="50" t="s">
        <v>2334</v>
      </c>
      <c r="I6830" s="56" t="s">
        <v>1400</v>
      </c>
      <c r="J6830" s="21">
        <v>58700</v>
      </c>
      <c r="K6830" s="21"/>
      <c r="L6830" s="21"/>
      <c r="M6830" s="21"/>
      <c r="N6830" s="21"/>
      <c r="O6830" s="21"/>
      <c r="P6830" s="21"/>
      <c r="Q6830" s="21"/>
      <c r="R6830" s="21"/>
      <c r="S6830" s="21"/>
      <c r="T6830" s="21"/>
      <c r="U6830" s="21">
        <v>0</v>
      </c>
      <c r="V6830" s="21">
        <v>58700</v>
      </c>
      <c r="W6830" s="21"/>
      <c r="X6830" s="21"/>
      <c r="Y6830" s="21"/>
      <c r="Z6830" s="21"/>
      <c r="AA6830" s="21"/>
      <c r="AB6830" s="21"/>
      <c r="AC6830" s="21"/>
      <c r="AD6830" s="21"/>
      <c r="AE6830" s="21"/>
      <c r="AF6830" s="21"/>
      <c r="AG6830" s="21"/>
      <c r="AH6830" s="21">
        <v>0</v>
      </c>
      <c r="AI6830" s="21">
        <v>0</v>
      </c>
      <c r="AJ6830" s="21"/>
      <c r="AK6830" s="21"/>
      <c r="AL6830" s="21"/>
      <c r="AM6830" s="21"/>
      <c r="AN6830" s="21"/>
      <c r="AO6830" s="21"/>
      <c r="AP6830" s="21"/>
      <c r="AQ6830" s="21"/>
      <c r="AR6830" s="21"/>
      <c r="AS6830" s="21"/>
      <c r="AT6830" s="21"/>
      <c r="AU6830" s="21">
        <v>0</v>
      </c>
      <c r="AV6830" s="21">
        <v>0</v>
      </c>
      <c r="AW6830" s="21">
        <f t="shared" si="1887"/>
        <v>0</v>
      </c>
    </row>
    <row r="6831" spans="1:49">
      <c r="A6831" s="44"/>
      <c r="B6831" s="45"/>
      <c r="C6831" s="45"/>
      <c r="D6831" s="45"/>
      <c r="E6831" s="367"/>
      <c r="F6831" s="50"/>
      <c r="G6831" s="50"/>
      <c r="H6831" s="50"/>
      <c r="I6831" s="42"/>
      <c r="U6831" s="15">
        <v>0</v>
      </c>
      <c r="V6831" s="15">
        <v>0</v>
      </c>
      <c r="AH6831" s="15">
        <v>0</v>
      </c>
      <c r="AI6831" s="15">
        <v>0</v>
      </c>
      <c r="AU6831" s="15">
        <v>0</v>
      </c>
      <c r="AV6831" s="15">
        <v>0</v>
      </c>
      <c r="AW6831" s="15">
        <f t="shared" si="1887"/>
        <v>0</v>
      </c>
    </row>
    <row r="6832" spans="1:49">
      <c r="A6832" s="48"/>
      <c r="B6832" s="42"/>
      <c r="C6832" s="42"/>
      <c r="D6832" s="42"/>
      <c r="E6832" s="531"/>
      <c r="F6832" s="50"/>
      <c r="G6832" s="50"/>
      <c r="H6832" s="50"/>
      <c r="I6832" s="49" t="s">
        <v>1631</v>
      </c>
      <c r="J6832" s="12">
        <f>SUM(J6801,J6826,J6823)</f>
        <v>339900</v>
      </c>
      <c r="K6832" s="12">
        <f t="shared" ref="K6832:AT6832" si="1896">SUM(K6801,K6826,K6823)</f>
        <v>12492</v>
      </c>
      <c r="L6832" s="12">
        <f t="shared" si="1896"/>
        <v>12157</v>
      </c>
      <c r="M6832" s="12">
        <f t="shared" si="1896"/>
        <v>43437</v>
      </c>
      <c r="N6832" s="12">
        <f t="shared" si="1896"/>
        <v>19400</v>
      </c>
      <c r="O6832" s="12">
        <f t="shared" si="1896"/>
        <v>0</v>
      </c>
      <c r="P6832" s="12">
        <f t="shared" si="1896"/>
        <v>31859</v>
      </c>
      <c r="Q6832" s="12">
        <f t="shared" si="1896"/>
        <v>15501</v>
      </c>
      <c r="R6832" s="12">
        <f t="shared" si="1896"/>
        <v>0</v>
      </c>
      <c r="S6832" s="12">
        <f t="shared" si="1896"/>
        <v>19445</v>
      </c>
      <c r="T6832" s="12">
        <f t="shared" si="1896"/>
        <v>0</v>
      </c>
      <c r="U6832" s="12">
        <v>154291</v>
      </c>
      <c r="V6832" s="12">
        <v>185609</v>
      </c>
      <c r="W6832" s="12">
        <f>SUM(W6801,W6826,W6823)</f>
        <v>35000</v>
      </c>
      <c r="X6832" s="12">
        <f t="shared" si="1896"/>
        <v>0</v>
      </c>
      <c r="Y6832" s="12">
        <f t="shared" si="1896"/>
        <v>0</v>
      </c>
      <c r="Z6832" s="12">
        <f t="shared" si="1896"/>
        <v>0</v>
      </c>
      <c r="AA6832" s="12">
        <f t="shared" si="1896"/>
        <v>0</v>
      </c>
      <c r="AB6832" s="12">
        <f t="shared" si="1896"/>
        <v>0</v>
      </c>
      <c r="AC6832" s="12">
        <f t="shared" si="1896"/>
        <v>0</v>
      </c>
      <c r="AD6832" s="12">
        <f t="shared" si="1896"/>
        <v>0</v>
      </c>
      <c r="AE6832" s="12">
        <f t="shared" si="1896"/>
        <v>0</v>
      </c>
      <c r="AF6832" s="12">
        <f t="shared" si="1896"/>
        <v>0</v>
      </c>
      <c r="AG6832" s="12">
        <f t="shared" si="1896"/>
        <v>0</v>
      </c>
      <c r="AH6832" s="12">
        <v>0</v>
      </c>
      <c r="AI6832" s="12">
        <v>35000</v>
      </c>
      <c r="AJ6832" s="12">
        <f>SUM(AJ6801,AJ6826,AJ6823)</f>
        <v>4000</v>
      </c>
      <c r="AK6832" s="12">
        <f t="shared" si="1896"/>
        <v>0</v>
      </c>
      <c r="AL6832" s="12">
        <f t="shared" si="1896"/>
        <v>0</v>
      </c>
      <c r="AM6832" s="12">
        <f t="shared" si="1896"/>
        <v>0</v>
      </c>
      <c r="AN6832" s="12">
        <f t="shared" si="1896"/>
        <v>0</v>
      </c>
      <c r="AO6832" s="12">
        <f t="shared" si="1896"/>
        <v>0</v>
      </c>
      <c r="AP6832" s="12">
        <f t="shared" si="1896"/>
        <v>0</v>
      </c>
      <c r="AQ6832" s="12">
        <f t="shared" si="1896"/>
        <v>0</v>
      </c>
      <c r="AR6832" s="12">
        <f t="shared" si="1896"/>
        <v>0</v>
      </c>
      <c r="AS6832" s="12">
        <f t="shared" si="1896"/>
        <v>0</v>
      </c>
      <c r="AT6832" s="12">
        <f t="shared" si="1896"/>
        <v>0</v>
      </c>
      <c r="AU6832" s="12">
        <v>0</v>
      </c>
      <c r="AV6832" s="12">
        <v>4000</v>
      </c>
      <c r="AW6832" s="12">
        <f t="shared" si="1887"/>
        <v>154291</v>
      </c>
    </row>
    <row r="6833" spans="1:49">
      <c r="A6833" s="48"/>
      <c r="B6833" s="42"/>
      <c r="C6833" s="42"/>
      <c r="D6833" s="42"/>
      <c r="E6833" s="531"/>
      <c r="F6833" s="50"/>
      <c r="G6833" s="50"/>
      <c r="H6833" s="50"/>
      <c r="I6833" s="53"/>
    </row>
    <row r="6834" spans="1:49">
      <c r="A6834" s="48"/>
      <c r="B6834" s="42"/>
      <c r="C6834" s="42"/>
      <c r="D6834" s="42"/>
      <c r="E6834" s="531"/>
      <c r="F6834" s="50"/>
      <c r="G6834" s="50"/>
      <c r="H6834" s="50"/>
      <c r="I6834" s="146" t="s">
        <v>970</v>
      </c>
      <c r="J6834" s="29"/>
      <c r="K6834" s="29"/>
      <c r="L6834" s="29"/>
      <c r="M6834" s="29"/>
      <c r="N6834" s="29"/>
      <c r="O6834" s="29"/>
      <c r="P6834" s="29"/>
      <c r="Q6834" s="29"/>
      <c r="R6834" s="29"/>
      <c r="S6834" s="29"/>
      <c r="T6834" s="29"/>
      <c r="U6834" s="29"/>
      <c r="V6834" s="29"/>
      <c r="W6834" s="29"/>
      <c r="X6834" s="29"/>
      <c r="Y6834" s="29"/>
      <c r="Z6834" s="29"/>
      <c r="AA6834" s="29"/>
      <c r="AB6834" s="29"/>
      <c r="AC6834" s="29"/>
      <c r="AD6834" s="29"/>
      <c r="AE6834" s="29"/>
      <c r="AF6834" s="29"/>
      <c r="AG6834" s="29"/>
      <c r="AH6834" s="29"/>
      <c r="AI6834" s="29"/>
      <c r="AJ6834" s="29"/>
      <c r="AK6834" s="29"/>
      <c r="AL6834" s="29"/>
      <c r="AM6834" s="29"/>
      <c r="AN6834" s="29"/>
      <c r="AO6834" s="29"/>
      <c r="AP6834" s="29"/>
      <c r="AQ6834" s="29"/>
      <c r="AR6834" s="29"/>
      <c r="AS6834" s="29"/>
      <c r="AT6834" s="29"/>
      <c r="AU6834" s="29"/>
      <c r="AV6834" s="29"/>
      <c r="AW6834" s="29"/>
    </row>
    <row r="6835" spans="1:49" ht="13.5" thickBot="1">
      <c r="A6835" s="48"/>
      <c r="B6835" s="42"/>
      <c r="C6835" s="42"/>
      <c r="D6835" s="42"/>
      <c r="E6835" s="531"/>
      <c r="F6835" s="50"/>
      <c r="G6835" s="50"/>
      <c r="H6835" s="50"/>
      <c r="I6835" s="146"/>
      <c r="J6835" s="29"/>
      <c r="K6835" s="29"/>
      <c r="L6835" s="29"/>
      <c r="M6835" s="29"/>
      <c r="N6835" s="29"/>
      <c r="O6835" s="29"/>
      <c r="P6835" s="29"/>
      <c r="Q6835" s="29"/>
      <c r="R6835" s="29"/>
      <c r="S6835" s="29"/>
      <c r="T6835" s="29"/>
      <c r="U6835" s="29"/>
      <c r="V6835" s="29"/>
      <c r="W6835" s="29"/>
      <c r="X6835" s="29"/>
      <c r="Y6835" s="29"/>
      <c r="Z6835" s="29"/>
      <c r="AA6835" s="29"/>
      <c r="AB6835" s="29"/>
      <c r="AC6835" s="29"/>
      <c r="AD6835" s="29"/>
      <c r="AE6835" s="29"/>
      <c r="AF6835" s="29"/>
      <c r="AG6835" s="29"/>
      <c r="AH6835" s="29"/>
      <c r="AI6835" s="29"/>
      <c r="AJ6835" s="29"/>
      <c r="AK6835" s="29"/>
      <c r="AL6835" s="29"/>
      <c r="AM6835" s="29"/>
      <c r="AN6835" s="29"/>
      <c r="AO6835" s="29"/>
      <c r="AP6835" s="29"/>
      <c r="AQ6835" s="29"/>
      <c r="AR6835" s="29"/>
      <c r="AS6835" s="29"/>
      <c r="AT6835" s="29"/>
      <c r="AU6835" s="29"/>
      <c r="AV6835" s="29"/>
      <c r="AW6835" s="29"/>
    </row>
    <row r="6836" spans="1:49" ht="35.25" customHeight="1" thickTop="1" thickBot="1">
      <c r="A6836" s="48"/>
      <c r="B6836" s="42"/>
      <c r="C6836" s="42"/>
      <c r="D6836" s="42"/>
      <c r="E6836" s="531"/>
      <c r="F6836" s="50"/>
      <c r="G6836" s="50"/>
      <c r="H6836" s="50"/>
      <c r="I6836" s="5" t="s">
        <v>2331</v>
      </c>
      <c r="J6836" s="364" t="s">
        <v>2891</v>
      </c>
      <c r="K6836" s="364" t="s">
        <v>2879</v>
      </c>
      <c r="L6836" s="364" t="s">
        <v>2880</v>
      </c>
      <c r="M6836" s="364" t="s">
        <v>2881</v>
      </c>
      <c r="N6836" s="364" t="s">
        <v>2882</v>
      </c>
      <c r="O6836" s="364" t="s">
        <v>2883</v>
      </c>
      <c r="P6836" s="364" t="s">
        <v>2884</v>
      </c>
      <c r="Q6836" s="364" t="s">
        <v>2885</v>
      </c>
      <c r="R6836" s="364" t="s">
        <v>2886</v>
      </c>
      <c r="S6836" s="364" t="s">
        <v>2887</v>
      </c>
      <c r="T6836" s="364" t="s">
        <v>2888</v>
      </c>
      <c r="U6836" s="364" t="s">
        <v>2889</v>
      </c>
      <c r="V6836" s="364" t="s">
        <v>2890</v>
      </c>
      <c r="W6836" s="365" t="s">
        <v>2893</v>
      </c>
      <c r="X6836" s="365" t="s">
        <v>2879</v>
      </c>
      <c r="Y6836" s="365" t="s">
        <v>2880</v>
      </c>
      <c r="Z6836" s="365" t="s">
        <v>2881</v>
      </c>
      <c r="AA6836" s="365" t="s">
        <v>2882</v>
      </c>
      <c r="AB6836" s="365" t="s">
        <v>2883</v>
      </c>
      <c r="AC6836" s="365" t="s">
        <v>2884</v>
      </c>
      <c r="AD6836" s="365" t="s">
        <v>2885</v>
      </c>
      <c r="AE6836" s="365" t="s">
        <v>2886</v>
      </c>
      <c r="AF6836" s="365" t="s">
        <v>2887</v>
      </c>
      <c r="AG6836" s="365" t="s">
        <v>2888</v>
      </c>
      <c r="AH6836" s="365" t="s">
        <v>2889</v>
      </c>
      <c r="AI6836" s="365" t="s">
        <v>2890</v>
      </c>
      <c r="AJ6836" s="366" t="s">
        <v>2892</v>
      </c>
      <c r="AK6836" s="366" t="s">
        <v>2879</v>
      </c>
      <c r="AL6836" s="366" t="s">
        <v>2880</v>
      </c>
      <c r="AM6836" s="366" t="s">
        <v>2881</v>
      </c>
      <c r="AN6836" s="366" t="s">
        <v>2882</v>
      </c>
      <c r="AO6836" s="366" t="s">
        <v>2883</v>
      </c>
      <c r="AP6836" s="366" t="s">
        <v>2884</v>
      </c>
      <c r="AQ6836" s="366" t="s">
        <v>2885</v>
      </c>
      <c r="AR6836" s="366" t="s">
        <v>2886</v>
      </c>
      <c r="AS6836" s="366" t="s">
        <v>2887</v>
      </c>
      <c r="AT6836" s="366" t="s">
        <v>2888</v>
      </c>
      <c r="AU6836" s="366" t="s">
        <v>2889</v>
      </c>
      <c r="AV6836" s="366" t="s">
        <v>2890</v>
      </c>
      <c r="AW6836" s="368" t="s">
        <v>2895</v>
      </c>
    </row>
    <row r="6837" spans="1:49">
      <c r="A6837" s="48"/>
      <c r="B6837" s="42"/>
      <c r="C6837" s="42"/>
      <c r="D6837" s="42"/>
      <c r="E6837" s="531"/>
      <c r="F6837" s="50"/>
      <c r="G6837" s="50"/>
      <c r="H6837" s="50"/>
      <c r="I6837" s="34"/>
      <c r="J6837" s="202" t="s">
        <v>1224</v>
      </c>
      <c r="K6837" s="202">
        <v>1</v>
      </c>
      <c r="L6837" s="202">
        <v>2</v>
      </c>
      <c r="M6837" s="202">
        <v>3</v>
      </c>
      <c r="N6837" s="202">
        <v>4</v>
      </c>
      <c r="O6837" s="202">
        <v>5</v>
      </c>
      <c r="P6837" s="202">
        <v>6</v>
      </c>
      <c r="Q6837" s="202">
        <v>7</v>
      </c>
      <c r="R6837" s="202">
        <v>8</v>
      </c>
      <c r="S6837" s="202">
        <v>9</v>
      </c>
      <c r="T6837" s="202">
        <v>10</v>
      </c>
      <c r="U6837" s="202">
        <v>13</v>
      </c>
      <c r="V6837" s="202">
        <v>14</v>
      </c>
      <c r="W6837" s="202" t="s">
        <v>1224</v>
      </c>
      <c r="X6837" s="202">
        <v>1</v>
      </c>
      <c r="Y6837" s="202">
        <v>2</v>
      </c>
      <c r="Z6837" s="202">
        <v>3</v>
      </c>
      <c r="AA6837" s="202">
        <v>4</v>
      </c>
      <c r="AB6837" s="202">
        <v>5</v>
      </c>
      <c r="AC6837" s="202">
        <v>6</v>
      </c>
      <c r="AD6837" s="202">
        <v>7</v>
      </c>
      <c r="AE6837" s="202">
        <v>8</v>
      </c>
      <c r="AF6837" s="202">
        <v>9</v>
      </c>
      <c r="AG6837" s="202">
        <v>10</v>
      </c>
      <c r="AH6837" s="202">
        <v>13</v>
      </c>
      <c r="AI6837" s="202">
        <v>14</v>
      </c>
      <c r="AJ6837" s="202" t="s">
        <v>1224</v>
      </c>
      <c r="AK6837" s="202">
        <v>1</v>
      </c>
      <c r="AL6837" s="202">
        <v>2</v>
      </c>
      <c r="AM6837" s="202">
        <v>3</v>
      </c>
      <c r="AN6837" s="202">
        <v>4</v>
      </c>
      <c r="AO6837" s="202">
        <v>5</v>
      </c>
      <c r="AP6837" s="202">
        <v>6</v>
      </c>
      <c r="AQ6837" s="202">
        <v>7</v>
      </c>
      <c r="AR6837" s="202">
        <v>8</v>
      </c>
      <c r="AS6837" s="202">
        <v>9</v>
      </c>
      <c r="AT6837" s="202">
        <v>10</v>
      </c>
      <c r="AU6837" s="202">
        <v>13</v>
      </c>
      <c r="AV6837" s="202">
        <v>14</v>
      </c>
      <c r="AW6837" s="202">
        <v>15</v>
      </c>
    </row>
    <row r="6838" spans="1:49">
      <c r="A6838" s="48"/>
      <c r="B6838" s="42"/>
      <c r="C6838" s="42"/>
      <c r="D6838" s="42"/>
      <c r="E6838" s="531"/>
      <c r="F6838" s="50"/>
      <c r="G6838" s="50"/>
      <c r="H6838" s="50"/>
      <c r="I6838" s="276" t="s">
        <v>2379</v>
      </c>
      <c r="J6838" s="277">
        <f>SUM(J6832)</f>
        <v>339900</v>
      </c>
      <c r="K6838" s="277">
        <f t="shared" ref="K6838:AT6838" si="1897">SUM(K6832)</f>
        <v>12492</v>
      </c>
      <c r="L6838" s="277">
        <f t="shared" si="1897"/>
        <v>12157</v>
      </c>
      <c r="M6838" s="277">
        <f t="shared" si="1897"/>
        <v>43437</v>
      </c>
      <c r="N6838" s="277">
        <f t="shared" si="1897"/>
        <v>19400</v>
      </c>
      <c r="O6838" s="277">
        <f t="shared" si="1897"/>
        <v>0</v>
      </c>
      <c r="P6838" s="277">
        <f t="shared" si="1897"/>
        <v>31859</v>
      </c>
      <c r="Q6838" s="277">
        <f t="shared" si="1897"/>
        <v>15501</v>
      </c>
      <c r="R6838" s="277">
        <f t="shared" si="1897"/>
        <v>0</v>
      </c>
      <c r="S6838" s="277">
        <f t="shared" si="1897"/>
        <v>19445</v>
      </c>
      <c r="T6838" s="277">
        <f t="shared" si="1897"/>
        <v>0</v>
      </c>
      <c r="U6838" s="277">
        <v>154291</v>
      </c>
      <c r="V6838" s="277">
        <v>185609</v>
      </c>
      <c r="W6838" s="277">
        <f>SUM(W6832)</f>
        <v>35000</v>
      </c>
      <c r="X6838" s="277">
        <f t="shared" si="1897"/>
        <v>0</v>
      </c>
      <c r="Y6838" s="277">
        <f t="shared" si="1897"/>
        <v>0</v>
      </c>
      <c r="Z6838" s="277">
        <f t="shared" si="1897"/>
        <v>0</v>
      </c>
      <c r="AA6838" s="277">
        <f t="shared" si="1897"/>
        <v>0</v>
      </c>
      <c r="AB6838" s="277">
        <f t="shared" si="1897"/>
        <v>0</v>
      </c>
      <c r="AC6838" s="277">
        <f t="shared" si="1897"/>
        <v>0</v>
      </c>
      <c r="AD6838" s="277">
        <f t="shared" si="1897"/>
        <v>0</v>
      </c>
      <c r="AE6838" s="277">
        <f t="shared" si="1897"/>
        <v>0</v>
      </c>
      <c r="AF6838" s="277">
        <f t="shared" si="1897"/>
        <v>0</v>
      </c>
      <c r="AG6838" s="277">
        <f t="shared" si="1897"/>
        <v>0</v>
      </c>
      <c r="AH6838" s="277">
        <v>0</v>
      </c>
      <c r="AI6838" s="277">
        <v>35000</v>
      </c>
      <c r="AJ6838" s="277">
        <f>SUM(AJ6832)</f>
        <v>4000</v>
      </c>
      <c r="AK6838" s="277">
        <f t="shared" si="1897"/>
        <v>0</v>
      </c>
      <c r="AL6838" s="277">
        <f t="shared" si="1897"/>
        <v>0</v>
      </c>
      <c r="AM6838" s="277">
        <f t="shared" si="1897"/>
        <v>0</v>
      </c>
      <c r="AN6838" s="277">
        <f t="shared" si="1897"/>
        <v>0</v>
      </c>
      <c r="AO6838" s="277">
        <f t="shared" si="1897"/>
        <v>0</v>
      </c>
      <c r="AP6838" s="277">
        <f t="shared" si="1897"/>
        <v>0</v>
      </c>
      <c r="AQ6838" s="277">
        <f t="shared" si="1897"/>
        <v>0</v>
      </c>
      <c r="AR6838" s="277">
        <f t="shared" si="1897"/>
        <v>0</v>
      </c>
      <c r="AS6838" s="277">
        <f t="shared" si="1897"/>
        <v>0</v>
      </c>
      <c r="AT6838" s="277">
        <f t="shared" si="1897"/>
        <v>0</v>
      </c>
      <c r="AU6838" s="277">
        <v>0</v>
      </c>
      <c r="AV6838" s="277">
        <v>4000</v>
      </c>
      <c r="AW6838" s="277">
        <f>U6838+AH6838+AU6838</f>
        <v>154291</v>
      </c>
    </row>
    <row r="6839" spans="1:49">
      <c r="A6839" s="48"/>
      <c r="B6839" s="42"/>
      <c r="C6839" s="42"/>
      <c r="D6839" s="42"/>
      <c r="E6839" s="531"/>
      <c r="F6839" s="50"/>
      <c r="G6839" s="50"/>
      <c r="H6839" s="50"/>
      <c r="I6839" s="276"/>
      <c r="J6839" s="277"/>
      <c r="K6839" s="277"/>
      <c r="L6839" s="277"/>
      <c r="M6839" s="277"/>
      <c r="N6839" s="277"/>
      <c r="O6839" s="277"/>
      <c r="P6839" s="277"/>
      <c r="Q6839" s="277"/>
      <c r="R6839" s="277"/>
      <c r="S6839" s="277"/>
      <c r="T6839" s="277"/>
      <c r="U6839" s="277">
        <v>0</v>
      </c>
      <c r="V6839" s="277">
        <v>0</v>
      </c>
      <c r="W6839" s="277"/>
      <c r="X6839" s="277"/>
      <c r="Y6839" s="277"/>
      <c r="Z6839" s="277"/>
      <c r="AA6839" s="277"/>
      <c r="AB6839" s="277"/>
      <c r="AC6839" s="277"/>
      <c r="AD6839" s="277"/>
      <c r="AE6839" s="277"/>
      <c r="AF6839" s="277"/>
      <c r="AG6839" s="277"/>
      <c r="AH6839" s="277">
        <v>0</v>
      </c>
      <c r="AI6839" s="277">
        <v>0</v>
      </c>
      <c r="AJ6839" s="277"/>
      <c r="AK6839" s="277"/>
      <c r="AL6839" s="277"/>
      <c r="AM6839" s="277"/>
      <c r="AN6839" s="277"/>
      <c r="AO6839" s="277"/>
      <c r="AP6839" s="277"/>
      <c r="AQ6839" s="277"/>
      <c r="AR6839" s="277"/>
      <c r="AS6839" s="277"/>
      <c r="AT6839" s="277"/>
      <c r="AU6839" s="277">
        <v>0</v>
      </c>
      <c r="AV6839" s="277">
        <v>0</v>
      </c>
      <c r="AW6839" s="277">
        <f>U6839+AH6839+AU6839</f>
        <v>0</v>
      </c>
    </row>
    <row r="6840" spans="1:49">
      <c r="A6840" s="48"/>
      <c r="B6840" s="42"/>
      <c r="C6840" s="42"/>
      <c r="D6840" s="42"/>
      <c r="E6840" s="531"/>
      <c r="F6840" s="50"/>
      <c r="G6840" s="50"/>
      <c r="H6840" s="50"/>
      <c r="I6840" s="276"/>
      <c r="J6840" s="277"/>
      <c r="K6840" s="277"/>
      <c r="L6840" s="277"/>
      <c r="M6840" s="277"/>
      <c r="N6840" s="277"/>
      <c r="O6840" s="277"/>
      <c r="P6840" s="277"/>
      <c r="Q6840" s="277"/>
      <c r="R6840" s="277"/>
      <c r="S6840" s="277"/>
      <c r="T6840" s="277"/>
      <c r="U6840" s="277">
        <v>0</v>
      </c>
      <c r="V6840" s="277">
        <v>0</v>
      </c>
      <c r="W6840" s="277"/>
      <c r="X6840" s="277"/>
      <c r="Y6840" s="277"/>
      <c r="Z6840" s="277"/>
      <c r="AA6840" s="277"/>
      <c r="AB6840" s="277"/>
      <c r="AC6840" s="277"/>
      <c r="AD6840" s="277"/>
      <c r="AE6840" s="277"/>
      <c r="AF6840" s="277"/>
      <c r="AG6840" s="277"/>
      <c r="AH6840" s="277">
        <v>0</v>
      </c>
      <c r="AI6840" s="277">
        <v>0</v>
      </c>
      <c r="AJ6840" s="277"/>
      <c r="AK6840" s="277"/>
      <c r="AL6840" s="277"/>
      <c r="AM6840" s="277"/>
      <c r="AN6840" s="277"/>
      <c r="AO6840" s="277"/>
      <c r="AP6840" s="277"/>
      <c r="AQ6840" s="277"/>
      <c r="AR6840" s="277"/>
      <c r="AS6840" s="277"/>
      <c r="AT6840" s="277"/>
      <c r="AU6840" s="277">
        <v>0</v>
      </c>
      <c r="AV6840" s="277">
        <v>0</v>
      </c>
      <c r="AW6840" s="277">
        <f>U6840+AH6840+AU6840</f>
        <v>0</v>
      </c>
    </row>
    <row r="6841" spans="1:49">
      <c r="A6841" s="48"/>
      <c r="B6841" s="42"/>
      <c r="C6841" s="42"/>
      <c r="D6841" s="42"/>
      <c r="E6841" s="531"/>
      <c r="F6841" s="50"/>
      <c r="G6841" s="50"/>
      <c r="H6841" s="50"/>
      <c r="I6841" s="276"/>
      <c r="J6841" s="277"/>
      <c r="K6841" s="277"/>
      <c r="L6841" s="277"/>
      <c r="M6841" s="277"/>
      <c r="N6841" s="277"/>
      <c r="O6841" s="277"/>
      <c r="P6841" s="277"/>
      <c r="Q6841" s="277"/>
      <c r="R6841" s="277"/>
      <c r="S6841" s="277"/>
      <c r="T6841" s="277"/>
      <c r="U6841" s="277">
        <v>0</v>
      </c>
      <c r="V6841" s="277">
        <v>0</v>
      </c>
      <c r="W6841" s="277"/>
      <c r="X6841" s="277"/>
      <c r="Y6841" s="277"/>
      <c r="Z6841" s="277"/>
      <c r="AA6841" s="277"/>
      <c r="AB6841" s="277"/>
      <c r="AC6841" s="277"/>
      <c r="AD6841" s="277"/>
      <c r="AE6841" s="277"/>
      <c r="AF6841" s="277"/>
      <c r="AG6841" s="277"/>
      <c r="AH6841" s="277">
        <v>0</v>
      </c>
      <c r="AI6841" s="277">
        <v>0</v>
      </c>
      <c r="AJ6841" s="277"/>
      <c r="AK6841" s="277"/>
      <c r="AL6841" s="277"/>
      <c r="AM6841" s="277"/>
      <c r="AN6841" s="277"/>
      <c r="AO6841" s="277"/>
      <c r="AP6841" s="277"/>
      <c r="AQ6841" s="277"/>
      <c r="AR6841" s="277"/>
      <c r="AS6841" s="277"/>
      <c r="AT6841" s="277"/>
      <c r="AU6841" s="277">
        <v>0</v>
      </c>
      <c r="AV6841" s="277">
        <v>0</v>
      </c>
      <c r="AW6841" s="277">
        <f>U6841+AH6841+AU6841</f>
        <v>0</v>
      </c>
    </row>
    <row r="6842" spans="1:49">
      <c r="A6842" s="48"/>
      <c r="B6842" s="42"/>
      <c r="C6842" s="42"/>
      <c r="D6842" s="42"/>
      <c r="E6842" s="531"/>
      <c r="F6842" s="50"/>
      <c r="G6842" s="50"/>
      <c r="H6842" s="50"/>
      <c r="I6842" s="276" t="s">
        <v>1631</v>
      </c>
      <c r="J6842" s="277">
        <f>SUM(J6838:J6841)</f>
        <v>339900</v>
      </c>
      <c r="K6842" s="277">
        <f t="shared" ref="K6842:AT6842" si="1898">SUM(K6838:K6841)</f>
        <v>12492</v>
      </c>
      <c r="L6842" s="277">
        <f t="shared" si="1898"/>
        <v>12157</v>
      </c>
      <c r="M6842" s="277">
        <f t="shared" si="1898"/>
        <v>43437</v>
      </c>
      <c r="N6842" s="277">
        <f t="shared" si="1898"/>
        <v>19400</v>
      </c>
      <c r="O6842" s="277">
        <f t="shared" si="1898"/>
        <v>0</v>
      </c>
      <c r="P6842" s="277">
        <f t="shared" si="1898"/>
        <v>31859</v>
      </c>
      <c r="Q6842" s="277">
        <f t="shared" si="1898"/>
        <v>15501</v>
      </c>
      <c r="R6842" s="277">
        <f t="shared" si="1898"/>
        <v>0</v>
      </c>
      <c r="S6842" s="277">
        <f t="shared" si="1898"/>
        <v>19445</v>
      </c>
      <c r="T6842" s="277">
        <f t="shared" si="1898"/>
        <v>0</v>
      </c>
      <c r="U6842" s="277">
        <v>154291</v>
      </c>
      <c r="V6842" s="277">
        <v>185609</v>
      </c>
      <c r="W6842" s="277">
        <f>SUM(W6838:W6841)</f>
        <v>35000</v>
      </c>
      <c r="X6842" s="277">
        <f t="shared" si="1898"/>
        <v>0</v>
      </c>
      <c r="Y6842" s="277">
        <f t="shared" si="1898"/>
        <v>0</v>
      </c>
      <c r="Z6842" s="277">
        <f t="shared" si="1898"/>
        <v>0</v>
      </c>
      <c r="AA6842" s="277">
        <f t="shared" si="1898"/>
        <v>0</v>
      </c>
      <c r="AB6842" s="277">
        <f t="shared" si="1898"/>
        <v>0</v>
      </c>
      <c r="AC6842" s="277">
        <f t="shared" si="1898"/>
        <v>0</v>
      </c>
      <c r="AD6842" s="277">
        <f t="shared" si="1898"/>
        <v>0</v>
      </c>
      <c r="AE6842" s="277">
        <f t="shared" si="1898"/>
        <v>0</v>
      </c>
      <c r="AF6842" s="277">
        <f t="shared" si="1898"/>
        <v>0</v>
      </c>
      <c r="AG6842" s="277">
        <f t="shared" si="1898"/>
        <v>0</v>
      </c>
      <c r="AH6842" s="277">
        <v>0</v>
      </c>
      <c r="AI6842" s="277">
        <v>35000</v>
      </c>
      <c r="AJ6842" s="277">
        <f>SUM(AJ6838:AJ6841)</f>
        <v>4000</v>
      </c>
      <c r="AK6842" s="277">
        <f t="shared" si="1898"/>
        <v>0</v>
      </c>
      <c r="AL6842" s="277">
        <f t="shared" si="1898"/>
        <v>0</v>
      </c>
      <c r="AM6842" s="277">
        <f t="shared" si="1898"/>
        <v>0</v>
      </c>
      <c r="AN6842" s="277">
        <f t="shared" si="1898"/>
        <v>0</v>
      </c>
      <c r="AO6842" s="277">
        <f t="shared" si="1898"/>
        <v>0</v>
      </c>
      <c r="AP6842" s="277">
        <f t="shared" si="1898"/>
        <v>0</v>
      </c>
      <c r="AQ6842" s="277">
        <f t="shared" si="1898"/>
        <v>0</v>
      </c>
      <c r="AR6842" s="277">
        <f t="shared" si="1898"/>
        <v>0</v>
      </c>
      <c r="AS6842" s="277">
        <f t="shared" si="1898"/>
        <v>0</v>
      </c>
      <c r="AT6842" s="277">
        <f t="shared" si="1898"/>
        <v>0</v>
      </c>
      <c r="AU6842" s="277">
        <v>0</v>
      </c>
      <c r="AV6842" s="277">
        <v>4000</v>
      </c>
      <c r="AW6842" s="277">
        <f>U6842+AH6842+AU6842</f>
        <v>154291</v>
      </c>
    </row>
    <row r="6843" spans="1:49">
      <c r="A6843" s="48"/>
      <c r="B6843" s="42"/>
      <c r="C6843" s="42"/>
      <c r="D6843" s="42"/>
      <c r="E6843" s="531"/>
      <c r="F6843" s="50"/>
      <c r="G6843" s="50"/>
      <c r="H6843" s="50"/>
      <c r="I6843" s="146"/>
      <c r="J6843" s="29"/>
      <c r="K6843" s="29"/>
      <c r="L6843" s="29"/>
      <c r="M6843" s="29"/>
      <c r="N6843" s="29"/>
      <c r="O6843" s="29"/>
      <c r="P6843" s="29"/>
      <c r="Q6843" s="29"/>
      <c r="R6843" s="29"/>
      <c r="S6843" s="29"/>
      <c r="T6843" s="29"/>
      <c r="U6843" s="29"/>
      <c r="V6843" s="29"/>
      <c r="W6843" s="29"/>
      <c r="X6843" s="29"/>
      <c r="Y6843" s="29"/>
      <c r="Z6843" s="29"/>
      <c r="AA6843" s="29"/>
      <c r="AB6843" s="29"/>
      <c r="AC6843" s="29"/>
      <c r="AD6843" s="29"/>
      <c r="AE6843" s="29"/>
      <c r="AF6843" s="29"/>
      <c r="AG6843" s="29"/>
      <c r="AH6843" s="29"/>
      <c r="AI6843" s="29"/>
      <c r="AJ6843" s="29"/>
      <c r="AK6843" s="29"/>
      <c r="AL6843" s="29"/>
      <c r="AM6843" s="29"/>
      <c r="AN6843" s="29"/>
      <c r="AO6843" s="29"/>
      <c r="AP6843" s="29"/>
      <c r="AQ6843" s="29"/>
      <c r="AR6843" s="29"/>
      <c r="AS6843" s="29"/>
      <c r="AT6843" s="29"/>
      <c r="AU6843" s="29"/>
      <c r="AV6843" s="29"/>
      <c r="AW6843" s="29"/>
    </row>
    <row r="6844" spans="1:49">
      <c r="A6844" s="48"/>
      <c r="B6844" s="42"/>
      <c r="C6844" s="42"/>
      <c r="D6844" s="42"/>
      <c r="E6844" s="531"/>
      <c r="F6844" s="50"/>
      <c r="G6844" s="50"/>
      <c r="H6844" s="50"/>
      <c r="I6844" s="113"/>
    </row>
    <row r="6845" spans="1:49" ht="16.5" thickBot="1">
      <c r="A6845" s="78" t="s">
        <v>2146</v>
      </c>
      <c r="B6845" s="78"/>
      <c r="C6845" s="78"/>
      <c r="D6845" s="463"/>
      <c r="E6845" s="539"/>
      <c r="F6845" s="129"/>
      <c r="G6845" s="129"/>
      <c r="H6845" s="129"/>
      <c r="I6845" s="103"/>
    </row>
    <row r="6846" spans="1:49" s="151" customFormat="1" ht="36" customHeight="1" thickTop="1" thickBot="1">
      <c r="A6846" s="147" t="s">
        <v>2079</v>
      </c>
      <c r="B6846" s="5" t="s">
        <v>2080</v>
      </c>
      <c r="C6846" s="5" t="s">
        <v>1335</v>
      </c>
      <c r="D6846" s="450"/>
      <c r="E6846" s="148" t="s">
        <v>1570</v>
      </c>
      <c r="F6846" s="149" t="s">
        <v>1438</v>
      </c>
      <c r="G6846" s="149"/>
      <c r="H6846" s="149" t="s">
        <v>2332</v>
      </c>
      <c r="I6846" s="5" t="s">
        <v>856</v>
      </c>
      <c r="J6846" s="364" t="s">
        <v>2891</v>
      </c>
      <c r="K6846" s="364" t="s">
        <v>2879</v>
      </c>
      <c r="L6846" s="364" t="s">
        <v>2880</v>
      </c>
      <c r="M6846" s="364" t="s">
        <v>2881</v>
      </c>
      <c r="N6846" s="364" t="s">
        <v>2882</v>
      </c>
      <c r="O6846" s="364" t="s">
        <v>2883</v>
      </c>
      <c r="P6846" s="364" t="s">
        <v>2884</v>
      </c>
      <c r="Q6846" s="364" t="s">
        <v>2885</v>
      </c>
      <c r="R6846" s="364" t="s">
        <v>2886</v>
      </c>
      <c r="S6846" s="364" t="s">
        <v>2887</v>
      </c>
      <c r="T6846" s="364" t="s">
        <v>2888</v>
      </c>
      <c r="U6846" s="364" t="s">
        <v>2889</v>
      </c>
      <c r="V6846" s="364" t="s">
        <v>2890</v>
      </c>
      <c r="W6846" s="365" t="s">
        <v>2893</v>
      </c>
      <c r="X6846" s="365" t="s">
        <v>2879</v>
      </c>
      <c r="Y6846" s="365" t="s">
        <v>2880</v>
      </c>
      <c r="Z6846" s="365" t="s">
        <v>2881</v>
      </c>
      <c r="AA6846" s="365" t="s">
        <v>2882</v>
      </c>
      <c r="AB6846" s="365" t="s">
        <v>2883</v>
      </c>
      <c r="AC6846" s="365" t="s">
        <v>2884</v>
      </c>
      <c r="AD6846" s="365" t="s">
        <v>2885</v>
      </c>
      <c r="AE6846" s="365" t="s">
        <v>2886</v>
      </c>
      <c r="AF6846" s="365" t="s">
        <v>2887</v>
      </c>
      <c r="AG6846" s="365" t="s">
        <v>2888</v>
      </c>
      <c r="AH6846" s="365" t="s">
        <v>2889</v>
      </c>
      <c r="AI6846" s="365" t="s">
        <v>2890</v>
      </c>
      <c r="AJ6846" s="366" t="s">
        <v>2892</v>
      </c>
      <c r="AK6846" s="366" t="s">
        <v>2879</v>
      </c>
      <c r="AL6846" s="366" t="s">
        <v>2880</v>
      </c>
      <c r="AM6846" s="366" t="s">
        <v>2881</v>
      </c>
      <c r="AN6846" s="366" t="s">
        <v>2882</v>
      </c>
      <c r="AO6846" s="366" t="s">
        <v>2883</v>
      </c>
      <c r="AP6846" s="366" t="s">
        <v>2884</v>
      </c>
      <c r="AQ6846" s="366" t="s">
        <v>2885</v>
      </c>
      <c r="AR6846" s="366" t="s">
        <v>2886</v>
      </c>
      <c r="AS6846" s="366" t="s">
        <v>2887</v>
      </c>
      <c r="AT6846" s="366" t="s">
        <v>2888</v>
      </c>
      <c r="AU6846" s="366" t="s">
        <v>2889</v>
      </c>
      <c r="AV6846" s="366" t="s">
        <v>2890</v>
      </c>
      <c r="AW6846" s="368" t="s">
        <v>2895</v>
      </c>
    </row>
    <row r="6847" spans="1:49">
      <c r="A6847" s="33"/>
      <c r="B6847" s="34"/>
      <c r="C6847" s="34"/>
      <c r="D6847" s="34"/>
      <c r="E6847" s="35"/>
      <c r="F6847" s="36"/>
      <c r="G6847" s="36"/>
      <c r="H6847" s="36"/>
      <c r="I6847" s="34"/>
      <c r="J6847" s="202" t="s">
        <v>1224</v>
      </c>
      <c r="K6847" s="202">
        <v>1</v>
      </c>
      <c r="L6847" s="202">
        <v>2</v>
      </c>
      <c r="M6847" s="202">
        <v>3</v>
      </c>
      <c r="N6847" s="202">
        <v>4</v>
      </c>
      <c r="O6847" s="202">
        <v>5</v>
      </c>
      <c r="P6847" s="202">
        <v>6</v>
      </c>
      <c r="Q6847" s="202">
        <v>7</v>
      </c>
      <c r="R6847" s="202">
        <v>8</v>
      </c>
      <c r="S6847" s="202">
        <v>9</v>
      </c>
      <c r="T6847" s="202">
        <v>10</v>
      </c>
      <c r="U6847" s="202">
        <v>13</v>
      </c>
      <c r="V6847" s="202">
        <v>14</v>
      </c>
      <c r="W6847" s="202" t="s">
        <v>1224</v>
      </c>
      <c r="X6847" s="202">
        <v>1</v>
      </c>
      <c r="Y6847" s="202">
        <v>2</v>
      </c>
      <c r="Z6847" s="202">
        <v>3</v>
      </c>
      <c r="AA6847" s="202">
        <v>4</v>
      </c>
      <c r="AB6847" s="202">
        <v>5</v>
      </c>
      <c r="AC6847" s="202">
        <v>6</v>
      </c>
      <c r="AD6847" s="202">
        <v>7</v>
      </c>
      <c r="AE6847" s="202">
        <v>8</v>
      </c>
      <c r="AF6847" s="202">
        <v>9</v>
      </c>
      <c r="AG6847" s="202">
        <v>10</v>
      </c>
      <c r="AH6847" s="202">
        <v>13</v>
      </c>
      <c r="AI6847" s="202">
        <v>14</v>
      </c>
      <c r="AJ6847" s="202" t="s">
        <v>1224</v>
      </c>
      <c r="AK6847" s="202">
        <v>1</v>
      </c>
      <c r="AL6847" s="202">
        <v>2</v>
      </c>
      <c r="AM6847" s="202">
        <v>3</v>
      </c>
      <c r="AN6847" s="202">
        <v>4</v>
      </c>
      <c r="AO6847" s="202">
        <v>5</v>
      </c>
      <c r="AP6847" s="202">
        <v>6</v>
      </c>
      <c r="AQ6847" s="202">
        <v>7</v>
      </c>
      <c r="AR6847" s="202">
        <v>8</v>
      </c>
      <c r="AS6847" s="202">
        <v>9</v>
      </c>
      <c r="AT6847" s="202">
        <v>10</v>
      </c>
      <c r="AU6847" s="202">
        <v>13</v>
      </c>
      <c r="AV6847" s="202">
        <v>14</v>
      </c>
      <c r="AW6847" s="202">
        <v>15</v>
      </c>
    </row>
    <row r="6848" spans="1:49">
      <c r="A6848" s="37"/>
      <c r="B6848" s="38"/>
      <c r="C6848" s="38"/>
      <c r="D6848" s="38"/>
      <c r="E6848" s="60"/>
      <c r="F6848" s="61"/>
      <c r="G6848" s="61"/>
      <c r="H6848" s="61"/>
      <c r="I6848" s="38"/>
      <c r="J6848" s="134"/>
      <c r="K6848" s="134"/>
      <c r="L6848" s="134"/>
      <c r="M6848" s="134"/>
      <c r="N6848" s="134"/>
      <c r="O6848" s="134"/>
      <c r="P6848" s="134"/>
      <c r="Q6848" s="134"/>
      <c r="R6848" s="134"/>
      <c r="S6848" s="134"/>
      <c r="T6848" s="134"/>
      <c r="U6848" s="134"/>
      <c r="V6848" s="134"/>
      <c r="W6848" s="134"/>
      <c r="X6848" s="134"/>
      <c r="Y6848" s="134"/>
      <c r="Z6848" s="134"/>
      <c r="AA6848" s="134"/>
      <c r="AB6848" s="134"/>
      <c r="AC6848" s="134"/>
      <c r="AD6848" s="134"/>
      <c r="AE6848" s="134"/>
      <c r="AF6848" s="134"/>
      <c r="AG6848" s="134"/>
      <c r="AH6848" s="134"/>
      <c r="AI6848" s="134"/>
      <c r="AJ6848" s="134"/>
      <c r="AK6848" s="134"/>
      <c r="AL6848" s="134"/>
      <c r="AM6848" s="134"/>
      <c r="AN6848" s="134"/>
      <c r="AO6848" s="134"/>
      <c r="AP6848" s="134"/>
      <c r="AQ6848" s="134"/>
      <c r="AR6848" s="134"/>
      <c r="AS6848" s="134"/>
      <c r="AT6848" s="134"/>
      <c r="AU6848" s="134"/>
      <c r="AV6848" s="134"/>
      <c r="AW6848" s="134"/>
    </row>
    <row r="6849" spans="1:49">
      <c r="A6849" s="92" t="s">
        <v>797</v>
      </c>
      <c r="B6849" s="93" t="s">
        <v>1031</v>
      </c>
      <c r="C6849" s="93" t="s">
        <v>1094</v>
      </c>
      <c r="D6849" s="460"/>
      <c r="E6849" s="531"/>
      <c r="F6849" s="50"/>
      <c r="G6849" s="50"/>
      <c r="H6849" s="50"/>
      <c r="I6849" s="108" t="s">
        <v>1542</v>
      </c>
      <c r="J6849" s="28"/>
      <c r="K6849" s="28"/>
      <c r="L6849" s="28"/>
      <c r="M6849" s="28"/>
      <c r="N6849" s="28"/>
      <c r="O6849" s="28"/>
      <c r="P6849" s="28"/>
      <c r="Q6849" s="28"/>
      <c r="R6849" s="28"/>
      <c r="S6849" s="28"/>
      <c r="T6849" s="28"/>
      <c r="U6849" s="28"/>
      <c r="V6849" s="28"/>
      <c r="W6849" s="28"/>
      <c r="X6849" s="28"/>
      <c r="Y6849" s="28"/>
      <c r="Z6849" s="28"/>
      <c r="AA6849" s="28"/>
      <c r="AB6849" s="28"/>
      <c r="AC6849" s="28"/>
      <c r="AD6849" s="28"/>
      <c r="AE6849" s="28"/>
      <c r="AF6849" s="28"/>
      <c r="AG6849" s="28"/>
      <c r="AH6849" s="28"/>
      <c r="AI6849" s="28"/>
      <c r="AJ6849" s="28"/>
      <c r="AK6849" s="28"/>
      <c r="AL6849" s="28"/>
      <c r="AM6849" s="28"/>
      <c r="AN6849" s="28"/>
      <c r="AO6849" s="28"/>
      <c r="AP6849" s="28"/>
      <c r="AQ6849" s="28"/>
      <c r="AR6849" s="28"/>
      <c r="AS6849" s="28"/>
      <c r="AT6849" s="28"/>
      <c r="AU6849" s="28"/>
      <c r="AV6849" s="28"/>
      <c r="AW6849" s="28"/>
    </row>
    <row r="6850" spans="1:49">
      <c r="A6850" s="48"/>
      <c r="B6850" s="260"/>
      <c r="C6850" s="260"/>
      <c r="D6850" s="369"/>
      <c r="E6850" s="531"/>
      <c r="F6850" s="50"/>
      <c r="G6850" s="50"/>
      <c r="H6850" s="50"/>
      <c r="I6850" s="109"/>
      <c r="J6850" s="28"/>
      <c r="K6850" s="28"/>
      <c r="L6850" s="28"/>
      <c r="M6850" s="28"/>
      <c r="N6850" s="28"/>
      <c r="O6850" s="28"/>
      <c r="P6850" s="28"/>
      <c r="Q6850" s="28"/>
      <c r="R6850" s="28"/>
      <c r="S6850" s="28"/>
      <c r="T6850" s="28"/>
      <c r="U6850" s="28"/>
      <c r="V6850" s="28"/>
      <c r="W6850" s="28"/>
      <c r="X6850" s="28"/>
      <c r="Y6850" s="28"/>
      <c r="Z6850" s="28"/>
      <c r="AA6850" s="28"/>
      <c r="AB6850" s="28"/>
      <c r="AC6850" s="28"/>
      <c r="AD6850" s="28"/>
      <c r="AE6850" s="28"/>
      <c r="AF6850" s="28"/>
      <c r="AG6850" s="28"/>
      <c r="AH6850" s="28"/>
      <c r="AI6850" s="28"/>
      <c r="AJ6850" s="28"/>
      <c r="AK6850" s="28"/>
      <c r="AL6850" s="28"/>
      <c r="AM6850" s="28"/>
      <c r="AN6850" s="28"/>
      <c r="AO6850" s="28"/>
      <c r="AP6850" s="28"/>
      <c r="AQ6850" s="28"/>
      <c r="AR6850" s="28"/>
      <c r="AS6850" s="28"/>
      <c r="AT6850" s="28"/>
      <c r="AU6850" s="28"/>
      <c r="AV6850" s="28"/>
      <c r="AW6850" s="28"/>
    </row>
    <row r="6851" spans="1:49">
      <c r="A6851" s="48"/>
      <c r="B6851" s="42"/>
      <c r="C6851" s="42"/>
      <c r="D6851" s="42"/>
      <c r="E6851" s="531"/>
      <c r="F6851" s="50"/>
      <c r="G6851" s="50"/>
      <c r="H6851" s="50"/>
      <c r="I6851" s="49" t="s">
        <v>1559</v>
      </c>
      <c r="J6851" s="12">
        <f>SUM(J6852,J6860,J6862)</f>
        <v>0</v>
      </c>
      <c r="K6851" s="12">
        <f t="shared" ref="K6851:AT6851" si="1899">SUM(K6852,K6860,K6862)</f>
        <v>0</v>
      </c>
      <c r="L6851" s="12">
        <f t="shared" si="1899"/>
        <v>0</v>
      </c>
      <c r="M6851" s="12">
        <f t="shared" si="1899"/>
        <v>0</v>
      </c>
      <c r="N6851" s="12">
        <f t="shared" si="1899"/>
        <v>0</v>
      </c>
      <c r="O6851" s="12">
        <f t="shared" si="1899"/>
        <v>0</v>
      </c>
      <c r="P6851" s="12">
        <f t="shared" si="1899"/>
        <v>0</v>
      </c>
      <c r="Q6851" s="12">
        <f t="shared" si="1899"/>
        <v>0</v>
      </c>
      <c r="R6851" s="12">
        <f t="shared" si="1899"/>
        <v>0</v>
      </c>
      <c r="S6851" s="12">
        <f t="shared" si="1899"/>
        <v>0</v>
      </c>
      <c r="T6851" s="12">
        <f t="shared" si="1899"/>
        <v>0</v>
      </c>
      <c r="U6851" s="12">
        <v>0</v>
      </c>
      <c r="V6851" s="12">
        <v>0</v>
      </c>
      <c r="W6851" s="12">
        <f>SUM(W6852,W6860,W6862)</f>
        <v>0</v>
      </c>
      <c r="X6851" s="12">
        <f t="shared" si="1899"/>
        <v>0</v>
      </c>
      <c r="Y6851" s="12">
        <f t="shared" si="1899"/>
        <v>0</v>
      </c>
      <c r="Z6851" s="12">
        <f t="shared" si="1899"/>
        <v>0</v>
      </c>
      <c r="AA6851" s="12">
        <f t="shared" si="1899"/>
        <v>0</v>
      </c>
      <c r="AB6851" s="12">
        <f t="shared" si="1899"/>
        <v>0</v>
      </c>
      <c r="AC6851" s="12">
        <f t="shared" si="1899"/>
        <v>0</v>
      </c>
      <c r="AD6851" s="12">
        <f t="shared" si="1899"/>
        <v>0</v>
      </c>
      <c r="AE6851" s="12">
        <f t="shared" si="1899"/>
        <v>0</v>
      </c>
      <c r="AF6851" s="12">
        <f t="shared" si="1899"/>
        <v>0</v>
      </c>
      <c r="AG6851" s="12">
        <f t="shared" si="1899"/>
        <v>0</v>
      </c>
      <c r="AH6851" s="12">
        <v>0</v>
      </c>
      <c r="AI6851" s="12">
        <v>0</v>
      </c>
      <c r="AJ6851" s="12">
        <f>SUM(AJ6852,AJ6860,AJ6862)</f>
        <v>0</v>
      </c>
      <c r="AK6851" s="12">
        <f t="shared" si="1899"/>
        <v>0</v>
      </c>
      <c r="AL6851" s="12">
        <f t="shared" si="1899"/>
        <v>0</v>
      </c>
      <c r="AM6851" s="12">
        <f t="shared" si="1899"/>
        <v>0</v>
      </c>
      <c r="AN6851" s="12">
        <f t="shared" si="1899"/>
        <v>0</v>
      </c>
      <c r="AO6851" s="12">
        <f t="shared" si="1899"/>
        <v>0</v>
      </c>
      <c r="AP6851" s="12">
        <f t="shared" si="1899"/>
        <v>0</v>
      </c>
      <c r="AQ6851" s="12">
        <f t="shared" si="1899"/>
        <v>0</v>
      </c>
      <c r="AR6851" s="12">
        <f t="shared" si="1899"/>
        <v>0</v>
      </c>
      <c r="AS6851" s="12">
        <f t="shared" si="1899"/>
        <v>0</v>
      </c>
      <c r="AT6851" s="12">
        <f t="shared" si="1899"/>
        <v>0</v>
      </c>
      <c r="AU6851" s="12">
        <v>0</v>
      </c>
      <c r="AV6851" s="12">
        <v>0</v>
      </c>
      <c r="AW6851" s="12">
        <f t="shared" ref="AW6851:AW6877" si="1900">U6851+AH6851+AU6851</f>
        <v>0</v>
      </c>
    </row>
    <row r="6852" spans="1:49">
      <c r="A6852" s="44" t="s">
        <v>797</v>
      </c>
      <c r="B6852" s="45" t="s">
        <v>1031</v>
      </c>
      <c r="C6852" s="45" t="s">
        <v>1094</v>
      </c>
      <c r="D6852" s="452" t="s">
        <v>3028</v>
      </c>
      <c r="E6852" s="213" t="s">
        <v>771</v>
      </c>
      <c r="F6852" s="65"/>
      <c r="G6852" s="65"/>
      <c r="H6852" s="65"/>
      <c r="I6852" s="260" t="s">
        <v>1500</v>
      </c>
      <c r="J6852" s="9">
        <f>SUM(J6853:J6854)</f>
        <v>0</v>
      </c>
      <c r="K6852" s="9">
        <f t="shared" ref="K6852:AT6852" si="1901">SUM(K6853:K6854)</f>
        <v>0</v>
      </c>
      <c r="L6852" s="9">
        <f t="shared" si="1901"/>
        <v>0</v>
      </c>
      <c r="M6852" s="9">
        <f t="shared" si="1901"/>
        <v>0</v>
      </c>
      <c r="N6852" s="9">
        <f t="shared" si="1901"/>
        <v>0</v>
      </c>
      <c r="O6852" s="9">
        <f t="shared" si="1901"/>
        <v>0</v>
      </c>
      <c r="P6852" s="9">
        <f t="shared" si="1901"/>
        <v>0</v>
      </c>
      <c r="Q6852" s="9">
        <f t="shared" si="1901"/>
        <v>0</v>
      </c>
      <c r="R6852" s="9">
        <f t="shared" si="1901"/>
        <v>0</v>
      </c>
      <c r="S6852" s="9">
        <f t="shared" si="1901"/>
        <v>0</v>
      </c>
      <c r="T6852" s="9">
        <f t="shared" si="1901"/>
        <v>0</v>
      </c>
      <c r="U6852" s="9">
        <v>0</v>
      </c>
      <c r="V6852" s="9">
        <v>0</v>
      </c>
      <c r="W6852" s="9">
        <f>SUM(W6853:W6854)</f>
        <v>0</v>
      </c>
      <c r="X6852" s="9">
        <f t="shared" si="1901"/>
        <v>0</v>
      </c>
      <c r="Y6852" s="9">
        <f t="shared" si="1901"/>
        <v>0</v>
      </c>
      <c r="Z6852" s="9">
        <f t="shared" si="1901"/>
        <v>0</v>
      </c>
      <c r="AA6852" s="9">
        <f t="shared" si="1901"/>
        <v>0</v>
      </c>
      <c r="AB6852" s="9">
        <f t="shared" si="1901"/>
        <v>0</v>
      </c>
      <c r="AC6852" s="9">
        <f t="shared" si="1901"/>
        <v>0</v>
      </c>
      <c r="AD6852" s="9">
        <f t="shared" si="1901"/>
        <v>0</v>
      </c>
      <c r="AE6852" s="9">
        <f t="shared" si="1901"/>
        <v>0</v>
      </c>
      <c r="AF6852" s="9">
        <f t="shared" si="1901"/>
        <v>0</v>
      </c>
      <c r="AG6852" s="9">
        <f t="shared" si="1901"/>
        <v>0</v>
      </c>
      <c r="AH6852" s="9">
        <v>0</v>
      </c>
      <c r="AI6852" s="9">
        <v>0</v>
      </c>
      <c r="AJ6852" s="9">
        <f>SUM(AJ6853:AJ6854)</f>
        <v>0</v>
      </c>
      <c r="AK6852" s="9">
        <f t="shared" si="1901"/>
        <v>0</v>
      </c>
      <c r="AL6852" s="9">
        <f t="shared" si="1901"/>
        <v>0</v>
      </c>
      <c r="AM6852" s="9">
        <f t="shared" si="1901"/>
        <v>0</v>
      </c>
      <c r="AN6852" s="9">
        <f t="shared" si="1901"/>
        <v>0</v>
      </c>
      <c r="AO6852" s="9">
        <f t="shared" si="1901"/>
        <v>0</v>
      </c>
      <c r="AP6852" s="9">
        <f t="shared" si="1901"/>
        <v>0</v>
      </c>
      <c r="AQ6852" s="9">
        <f t="shared" si="1901"/>
        <v>0</v>
      </c>
      <c r="AR6852" s="9">
        <f t="shared" si="1901"/>
        <v>0</v>
      </c>
      <c r="AS6852" s="9">
        <f t="shared" si="1901"/>
        <v>0</v>
      </c>
      <c r="AT6852" s="9">
        <f t="shared" si="1901"/>
        <v>0</v>
      </c>
      <c r="AU6852" s="9">
        <v>0</v>
      </c>
      <c r="AV6852" s="9">
        <v>0</v>
      </c>
      <c r="AW6852" s="9">
        <f t="shared" si="1900"/>
        <v>0</v>
      </c>
    </row>
    <row r="6853" spans="1:49">
      <c r="A6853" s="44" t="s">
        <v>797</v>
      </c>
      <c r="B6853" s="45" t="s">
        <v>1031</v>
      </c>
      <c r="C6853" s="45" t="s">
        <v>1094</v>
      </c>
      <c r="D6853" s="452" t="s">
        <v>3028</v>
      </c>
      <c r="E6853" s="367" t="s">
        <v>834</v>
      </c>
      <c r="F6853" s="50"/>
      <c r="G6853" s="468" t="s">
        <v>3076</v>
      </c>
      <c r="H6853" s="50" t="s">
        <v>2334</v>
      </c>
      <c r="I6853" s="42" t="s">
        <v>1165</v>
      </c>
      <c r="U6853" s="15">
        <v>0</v>
      </c>
      <c r="V6853" s="15">
        <v>0</v>
      </c>
      <c r="AH6853" s="15">
        <v>0</v>
      </c>
      <c r="AI6853" s="15">
        <v>0</v>
      </c>
      <c r="AU6853" s="15">
        <v>0</v>
      </c>
      <c r="AV6853" s="15">
        <v>0</v>
      </c>
      <c r="AW6853" s="15">
        <f t="shared" si="1900"/>
        <v>0</v>
      </c>
    </row>
    <row r="6854" spans="1:49">
      <c r="A6854" s="44" t="s">
        <v>797</v>
      </c>
      <c r="B6854" s="45" t="s">
        <v>1031</v>
      </c>
      <c r="C6854" s="45" t="s">
        <v>1094</v>
      </c>
      <c r="D6854" s="452" t="s">
        <v>3028</v>
      </c>
      <c r="E6854" s="367" t="s">
        <v>772</v>
      </c>
      <c r="F6854" s="50"/>
      <c r="G6854" s="468" t="s">
        <v>3076</v>
      </c>
      <c r="H6854" s="50" t="s">
        <v>2334</v>
      </c>
      <c r="I6854" s="42" t="s">
        <v>1227</v>
      </c>
      <c r="J6854" s="15">
        <f>SUM(J6855:J6859)</f>
        <v>0</v>
      </c>
      <c r="K6854" s="15">
        <f t="shared" ref="K6854:AT6854" si="1902">SUM(K6855:K6859)</f>
        <v>0</v>
      </c>
      <c r="L6854" s="15">
        <f t="shared" si="1902"/>
        <v>0</v>
      </c>
      <c r="M6854" s="15">
        <f t="shared" si="1902"/>
        <v>0</v>
      </c>
      <c r="N6854" s="15">
        <f t="shared" si="1902"/>
        <v>0</v>
      </c>
      <c r="O6854" s="15">
        <f t="shared" si="1902"/>
        <v>0</v>
      </c>
      <c r="P6854" s="15">
        <f t="shared" si="1902"/>
        <v>0</v>
      </c>
      <c r="Q6854" s="15">
        <f t="shared" si="1902"/>
        <v>0</v>
      </c>
      <c r="R6854" s="15">
        <f t="shared" si="1902"/>
        <v>0</v>
      </c>
      <c r="S6854" s="15">
        <f t="shared" si="1902"/>
        <v>0</v>
      </c>
      <c r="T6854" s="15">
        <f t="shared" si="1902"/>
        <v>0</v>
      </c>
      <c r="U6854" s="15">
        <v>0</v>
      </c>
      <c r="V6854" s="15">
        <v>0</v>
      </c>
      <c r="W6854" s="15">
        <f>SUM(W6855:W6859)</f>
        <v>0</v>
      </c>
      <c r="X6854" s="15">
        <f t="shared" si="1902"/>
        <v>0</v>
      </c>
      <c r="Y6854" s="15">
        <f t="shared" si="1902"/>
        <v>0</v>
      </c>
      <c r="Z6854" s="15">
        <f t="shared" si="1902"/>
        <v>0</v>
      </c>
      <c r="AA6854" s="15">
        <f t="shared" si="1902"/>
        <v>0</v>
      </c>
      <c r="AB6854" s="15">
        <f t="shared" si="1902"/>
        <v>0</v>
      </c>
      <c r="AC6854" s="15">
        <f t="shared" si="1902"/>
        <v>0</v>
      </c>
      <c r="AD6854" s="15">
        <f t="shared" si="1902"/>
        <v>0</v>
      </c>
      <c r="AE6854" s="15">
        <f t="shared" si="1902"/>
        <v>0</v>
      </c>
      <c r="AF6854" s="15">
        <f t="shared" si="1902"/>
        <v>0</v>
      </c>
      <c r="AG6854" s="15">
        <f t="shared" si="1902"/>
        <v>0</v>
      </c>
      <c r="AH6854" s="15">
        <v>0</v>
      </c>
      <c r="AI6854" s="15">
        <v>0</v>
      </c>
      <c r="AJ6854" s="15">
        <f>SUM(AJ6855:AJ6859)</f>
        <v>0</v>
      </c>
      <c r="AK6854" s="15">
        <f t="shared" si="1902"/>
        <v>0</v>
      </c>
      <c r="AL6854" s="15">
        <f t="shared" si="1902"/>
        <v>0</v>
      </c>
      <c r="AM6854" s="15">
        <f t="shared" si="1902"/>
        <v>0</v>
      </c>
      <c r="AN6854" s="15">
        <f t="shared" si="1902"/>
        <v>0</v>
      </c>
      <c r="AO6854" s="15">
        <f t="shared" si="1902"/>
        <v>0</v>
      </c>
      <c r="AP6854" s="15">
        <f t="shared" si="1902"/>
        <v>0</v>
      </c>
      <c r="AQ6854" s="15">
        <f t="shared" si="1902"/>
        <v>0</v>
      </c>
      <c r="AR6854" s="15">
        <f t="shared" si="1902"/>
        <v>0</v>
      </c>
      <c r="AS6854" s="15">
        <f t="shared" si="1902"/>
        <v>0</v>
      </c>
      <c r="AT6854" s="15">
        <f t="shared" si="1902"/>
        <v>0</v>
      </c>
      <c r="AU6854" s="15">
        <v>0</v>
      </c>
      <c r="AV6854" s="15">
        <v>0</v>
      </c>
      <c r="AW6854" s="15">
        <f t="shared" si="1900"/>
        <v>0</v>
      </c>
    </row>
    <row r="6855" spans="1:49" s="144" customFormat="1">
      <c r="A6855" s="44" t="s">
        <v>797</v>
      </c>
      <c r="B6855" s="45" t="s">
        <v>1031</v>
      </c>
      <c r="C6855" s="45" t="s">
        <v>1094</v>
      </c>
      <c r="D6855" s="452" t="s">
        <v>3028</v>
      </c>
      <c r="E6855" s="140" t="s">
        <v>850</v>
      </c>
      <c r="F6855" s="141" t="s">
        <v>1884</v>
      </c>
      <c r="G6855" s="468" t="s">
        <v>3076</v>
      </c>
      <c r="H6855" s="50" t="s">
        <v>2334</v>
      </c>
      <c r="I6855" s="142" t="s">
        <v>1119</v>
      </c>
      <c r="J6855" s="15"/>
      <c r="K6855" s="15"/>
      <c r="L6855" s="15"/>
      <c r="M6855" s="15"/>
      <c r="N6855" s="15"/>
      <c r="O6855" s="15"/>
      <c r="P6855" s="15"/>
      <c r="Q6855" s="15"/>
      <c r="R6855" s="15"/>
      <c r="S6855" s="15"/>
      <c r="T6855" s="15"/>
      <c r="U6855" s="15">
        <v>0</v>
      </c>
      <c r="V6855" s="15">
        <v>0</v>
      </c>
      <c r="W6855" s="15"/>
      <c r="X6855" s="15"/>
      <c r="Y6855" s="15"/>
      <c r="Z6855" s="15"/>
      <c r="AA6855" s="15"/>
      <c r="AB6855" s="15"/>
      <c r="AC6855" s="15"/>
      <c r="AD6855" s="15"/>
      <c r="AE6855" s="15"/>
      <c r="AF6855" s="15"/>
      <c r="AG6855" s="15"/>
      <c r="AH6855" s="15">
        <v>0</v>
      </c>
      <c r="AI6855" s="15">
        <v>0</v>
      </c>
      <c r="AJ6855" s="15"/>
      <c r="AK6855" s="15"/>
      <c r="AL6855" s="15"/>
      <c r="AM6855" s="15"/>
      <c r="AN6855" s="15"/>
      <c r="AO6855" s="15"/>
      <c r="AP6855" s="15"/>
      <c r="AQ6855" s="15"/>
      <c r="AR6855" s="15"/>
      <c r="AS6855" s="15"/>
      <c r="AT6855" s="15"/>
      <c r="AU6855" s="15">
        <v>0</v>
      </c>
      <c r="AV6855" s="15">
        <v>0</v>
      </c>
      <c r="AW6855" s="15">
        <f t="shared" si="1900"/>
        <v>0</v>
      </c>
    </row>
    <row r="6856" spans="1:49" s="144" customFormat="1">
      <c r="A6856" s="44" t="s">
        <v>797</v>
      </c>
      <c r="B6856" s="45" t="s">
        <v>1031</v>
      </c>
      <c r="C6856" s="45" t="s">
        <v>1094</v>
      </c>
      <c r="D6856" s="452" t="s">
        <v>3028</v>
      </c>
      <c r="E6856" s="140" t="s">
        <v>851</v>
      </c>
      <c r="F6856" s="141" t="s">
        <v>1885</v>
      </c>
      <c r="G6856" s="468" t="s">
        <v>3076</v>
      </c>
      <c r="H6856" s="50" t="s">
        <v>2334</v>
      </c>
      <c r="I6856" s="142" t="s">
        <v>1290</v>
      </c>
      <c r="J6856" s="15"/>
      <c r="K6856" s="15"/>
      <c r="L6856" s="15"/>
      <c r="M6856" s="15"/>
      <c r="N6856" s="15"/>
      <c r="O6856" s="15"/>
      <c r="P6856" s="15"/>
      <c r="Q6856" s="15"/>
      <c r="R6856" s="15"/>
      <c r="S6856" s="15"/>
      <c r="T6856" s="15"/>
      <c r="U6856" s="15">
        <v>0</v>
      </c>
      <c r="V6856" s="15">
        <v>0</v>
      </c>
      <c r="W6856" s="15"/>
      <c r="X6856" s="15"/>
      <c r="Y6856" s="15"/>
      <c r="Z6856" s="15"/>
      <c r="AA6856" s="15"/>
      <c r="AB6856" s="15"/>
      <c r="AC6856" s="15"/>
      <c r="AD6856" s="15"/>
      <c r="AE6856" s="15"/>
      <c r="AF6856" s="15"/>
      <c r="AG6856" s="15"/>
      <c r="AH6856" s="15">
        <v>0</v>
      </c>
      <c r="AI6856" s="15">
        <v>0</v>
      </c>
      <c r="AJ6856" s="15"/>
      <c r="AK6856" s="15"/>
      <c r="AL6856" s="15"/>
      <c r="AM6856" s="15"/>
      <c r="AN6856" s="15"/>
      <c r="AO6856" s="15"/>
      <c r="AP6856" s="15"/>
      <c r="AQ6856" s="15"/>
      <c r="AR6856" s="15"/>
      <c r="AS6856" s="15"/>
      <c r="AT6856" s="15"/>
      <c r="AU6856" s="15">
        <v>0</v>
      </c>
      <c r="AV6856" s="15">
        <v>0</v>
      </c>
      <c r="AW6856" s="15">
        <f t="shared" si="1900"/>
        <v>0</v>
      </c>
    </row>
    <row r="6857" spans="1:49" s="144" customFormat="1">
      <c r="A6857" s="44" t="s">
        <v>797</v>
      </c>
      <c r="B6857" s="45" t="s">
        <v>1031</v>
      </c>
      <c r="C6857" s="45" t="s">
        <v>1094</v>
      </c>
      <c r="D6857" s="452" t="s">
        <v>3028</v>
      </c>
      <c r="E6857" s="140" t="s">
        <v>852</v>
      </c>
      <c r="F6857" s="141" t="s">
        <v>1886</v>
      </c>
      <c r="G6857" s="468" t="s">
        <v>3076</v>
      </c>
      <c r="H6857" s="50" t="s">
        <v>2334</v>
      </c>
      <c r="I6857" s="142" t="s">
        <v>1733</v>
      </c>
      <c r="J6857" s="15"/>
      <c r="K6857" s="15"/>
      <c r="L6857" s="15"/>
      <c r="M6857" s="15"/>
      <c r="N6857" s="15"/>
      <c r="O6857" s="15"/>
      <c r="P6857" s="15"/>
      <c r="Q6857" s="15"/>
      <c r="R6857" s="15"/>
      <c r="S6857" s="15"/>
      <c r="T6857" s="15"/>
      <c r="U6857" s="15">
        <v>0</v>
      </c>
      <c r="V6857" s="15">
        <v>0</v>
      </c>
      <c r="W6857" s="15"/>
      <c r="X6857" s="15"/>
      <c r="Y6857" s="15"/>
      <c r="Z6857" s="15"/>
      <c r="AA6857" s="15"/>
      <c r="AB6857" s="15"/>
      <c r="AC6857" s="15"/>
      <c r="AD6857" s="15"/>
      <c r="AE6857" s="15"/>
      <c r="AF6857" s="15"/>
      <c r="AG6857" s="15"/>
      <c r="AH6857" s="15">
        <v>0</v>
      </c>
      <c r="AI6857" s="15">
        <v>0</v>
      </c>
      <c r="AJ6857" s="15"/>
      <c r="AK6857" s="15"/>
      <c r="AL6857" s="15"/>
      <c r="AM6857" s="15"/>
      <c r="AN6857" s="15"/>
      <c r="AO6857" s="15"/>
      <c r="AP6857" s="15"/>
      <c r="AQ6857" s="15"/>
      <c r="AR6857" s="15"/>
      <c r="AS6857" s="15"/>
      <c r="AT6857" s="15"/>
      <c r="AU6857" s="15">
        <v>0</v>
      </c>
      <c r="AV6857" s="15">
        <v>0</v>
      </c>
      <c r="AW6857" s="15">
        <f t="shared" si="1900"/>
        <v>0</v>
      </c>
    </row>
    <row r="6858" spans="1:49" s="144" customFormat="1">
      <c r="A6858" s="44" t="s">
        <v>797</v>
      </c>
      <c r="B6858" s="45" t="s">
        <v>1031</v>
      </c>
      <c r="C6858" s="45" t="s">
        <v>1094</v>
      </c>
      <c r="D6858" s="452" t="s">
        <v>3028</v>
      </c>
      <c r="E6858" s="140" t="s">
        <v>853</v>
      </c>
      <c r="F6858" s="141" t="s">
        <v>1887</v>
      </c>
      <c r="G6858" s="468" t="s">
        <v>3076</v>
      </c>
      <c r="H6858" s="50" t="s">
        <v>2334</v>
      </c>
      <c r="I6858" s="142" t="s">
        <v>1734</v>
      </c>
      <c r="J6858" s="15"/>
      <c r="K6858" s="15"/>
      <c r="L6858" s="15"/>
      <c r="M6858" s="15"/>
      <c r="N6858" s="15"/>
      <c r="O6858" s="15"/>
      <c r="P6858" s="15"/>
      <c r="Q6858" s="15"/>
      <c r="R6858" s="15"/>
      <c r="S6858" s="15"/>
      <c r="T6858" s="15"/>
      <c r="U6858" s="15">
        <v>0</v>
      </c>
      <c r="V6858" s="15">
        <v>0</v>
      </c>
      <c r="W6858" s="15"/>
      <c r="X6858" s="15"/>
      <c r="Y6858" s="15"/>
      <c r="Z6858" s="15"/>
      <c r="AA6858" s="15"/>
      <c r="AB6858" s="15"/>
      <c r="AC6858" s="15"/>
      <c r="AD6858" s="15"/>
      <c r="AE6858" s="15"/>
      <c r="AF6858" s="15"/>
      <c r="AG6858" s="15"/>
      <c r="AH6858" s="15">
        <v>0</v>
      </c>
      <c r="AI6858" s="15">
        <v>0</v>
      </c>
      <c r="AJ6858" s="15"/>
      <c r="AK6858" s="15"/>
      <c r="AL6858" s="15"/>
      <c r="AM6858" s="15"/>
      <c r="AN6858" s="15"/>
      <c r="AO6858" s="15"/>
      <c r="AP6858" s="15"/>
      <c r="AQ6858" s="15"/>
      <c r="AR6858" s="15"/>
      <c r="AS6858" s="15"/>
      <c r="AT6858" s="15"/>
      <c r="AU6858" s="15">
        <v>0</v>
      </c>
      <c r="AV6858" s="15">
        <v>0</v>
      </c>
      <c r="AW6858" s="15">
        <f t="shared" si="1900"/>
        <v>0</v>
      </c>
    </row>
    <row r="6859" spans="1:49" s="144" customFormat="1">
      <c r="A6859" s="44" t="s">
        <v>797</v>
      </c>
      <c r="B6859" s="45" t="s">
        <v>1031</v>
      </c>
      <c r="C6859" s="45" t="s">
        <v>1094</v>
      </c>
      <c r="D6859" s="452" t="s">
        <v>3028</v>
      </c>
      <c r="E6859" s="140" t="s">
        <v>854</v>
      </c>
      <c r="F6859" s="141" t="s">
        <v>1888</v>
      </c>
      <c r="G6859" s="468" t="s">
        <v>3076</v>
      </c>
      <c r="H6859" s="50" t="s">
        <v>2334</v>
      </c>
      <c r="I6859" s="142" t="s">
        <v>1735</v>
      </c>
      <c r="J6859" s="15"/>
      <c r="K6859" s="15"/>
      <c r="L6859" s="15"/>
      <c r="M6859" s="15"/>
      <c r="N6859" s="15"/>
      <c r="O6859" s="15"/>
      <c r="P6859" s="15"/>
      <c r="Q6859" s="15"/>
      <c r="R6859" s="15"/>
      <c r="S6859" s="15"/>
      <c r="T6859" s="15"/>
      <c r="U6859" s="15">
        <v>0</v>
      </c>
      <c r="V6859" s="15">
        <v>0</v>
      </c>
      <c r="W6859" s="15"/>
      <c r="X6859" s="15"/>
      <c r="Y6859" s="15"/>
      <c r="Z6859" s="15"/>
      <c r="AA6859" s="15"/>
      <c r="AB6859" s="15"/>
      <c r="AC6859" s="15"/>
      <c r="AD6859" s="15"/>
      <c r="AE6859" s="15"/>
      <c r="AF6859" s="15"/>
      <c r="AG6859" s="15"/>
      <c r="AH6859" s="15">
        <v>0</v>
      </c>
      <c r="AI6859" s="15">
        <v>0</v>
      </c>
      <c r="AJ6859" s="15"/>
      <c r="AK6859" s="15"/>
      <c r="AL6859" s="15"/>
      <c r="AM6859" s="15"/>
      <c r="AN6859" s="15"/>
      <c r="AO6859" s="15"/>
      <c r="AP6859" s="15"/>
      <c r="AQ6859" s="15"/>
      <c r="AR6859" s="15"/>
      <c r="AS6859" s="15"/>
      <c r="AT6859" s="15"/>
      <c r="AU6859" s="15">
        <v>0</v>
      </c>
      <c r="AV6859" s="15">
        <v>0</v>
      </c>
      <c r="AW6859" s="15">
        <f t="shared" si="1900"/>
        <v>0</v>
      </c>
    </row>
    <row r="6860" spans="1:49">
      <c r="A6860" s="44" t="s">
        <v>797</v>
      </c>
      <c r="B6860" s="45" t="s">
        <v>1031</v>
      </c>
      <c r="C6860" s="45" t="s">
        <v>1094</v>
      </c>
      <c r="D6860" s="452" t="s">
        <v>3028</v>
      </c>
      <c r="E6860" s="213" t="s">
        <v>773</v>
      </c>
      <c r="F6860" s="65"/>
      <c r="G6860" s="65"/>
      <c r="H6860" s="65"/>
      <c r="I6860" s="260" t="s">
        <v>1362</v>
      </c>
      <c r="J6860" s="9">
        <f>SUM(J6861)</f>
        <v>0</v>
      </c>
      <c r="K6860" s="9">
        <f t="shared" ref="K6860:AT6860" si="1903">SUM(K6861)</f>
        <v>0</v>
      </c>
      <c r="L6860" s="9">
        <f t="shared" si="1903"/>
        <v>0</v>
      </c>
      <c r="M6860" s="9">
        <f t="shared" si="1903"/>
        <v>0</v>
      </c>
      <c r="N6860" s="9">
        <f t="shared" si="1903"/>
        <v>0</v>
      </c>
      <c r="O6860" s="9">
        <f t="shared" si="1903"/>
        <v>0</v>
      </c>
      <c r="P6860" s="9">
        <f t="shared" si="1903"/>
        <v>0</v>
      </c>
      <c r="Q6860" s="9">
        <f t="shared" si="1903"/>
        <v>0</v>
      </c>
      <c r="R6860" s="9">
        <f t="shared" si="1903"/>
        <v>0</v>
      </c>
      <c r="S6860" s="9">
        <f t="shared" si="1903"/>
        <v>0</v>
      </c>
      <c r="T6860" s="9">
        <f t="shared" si="1903"/>
        <v>0</v>
      </c>
      <c r="U6860" s="9">
        <v>0</v>
      </c>
      <c r="V6860" s="9">
        <v>0</v>
      </c>
      <c r="W6860" s="9">
        <f>SUM(W6861)</f>
        <v>0</v>
      </c>
      <c r="X6860" s="9">
        <f t="shared" si="1903"/>
        <v>0</v>
      </c>
      <c r="Y6860" s="9">
        <f t="shared" si="1903"/>
        <v>0</v>
      </c>
      <c r="Z6860" s="9">
        <f t="shared" si="1903"/>
        <v>0</v>
      </c>
      <c r="AA6860" s="9">
        <f t="shared" si="1903"/>
        <v>0</v>
      </c>
      <c r="AB6860" s="9">
        <f t="shared" si="1903"/>
        <v>0</v>
      </c>
      <c r="AC6860" s="9">
        <f t="shared" si="1903"/>
        <v>0</v>
      </c>
      <c r="AD6860" s="9">
        <f t="shared" si="1903"/>
        <v>0</v>
      </c>
      <c r="AE6860" s="9">
        <f t="shared" si="1903"/>
        <v>0</v>
      </c>
      <c r="AF6860" s="9">
        <f t="shared" si="1903"/>
        <v>0</v>
      </c>
      <c r="AG6860" s="9">
        <f t="shared" si="1903"/>
        <v>0</v>
      </c>
      <c r="AH6860" s="9">
        <v>0</v>
      </c>
      <c r="AI6860" s="9">
        <v>0</v>
      </c>
      <c r="AJ6860" s="9">
        <f>SUM(AJ6861)</f>
        <v>0</v>
      </c>
      <c r="AK6860" s="9">
        <f t="shared" si="1903"/>
        <v>0</v>
      </c>
      <c r="AL6860" s="9">
        <f t="shared" si="1903"/>
        <v>0</v>
      </c>
      <c r="AM6860" s="9">
        <f t="shared" si="1903"/>
        <v>0</v>
      </c>
      <c r="AN6860" s="9">
        <f t="shared" si="1903"/>
        <v>0</v>
      </c>
      <c r="AO6860" s="9">
        <f t="shared" si="1903"/>
        <v>0</v>
      </c>
      <c r="AP6860" s="9">
        <f t="shared" si="1903"/>
        <v>0</v>
      </c>
      <c r="AQ6860" s="9">
        <f t="shared" si="1903"/>
        <v>0</v>
      </c>
      <c r="AR6860" s="9">
        <f t="shared" si="1903"/>
        <v>0</v>
      </c>
      <c r="AS6860" s="9">
        <f t="shared" si="1903"/>
        <v>0</v>
      </c>
      <c r="AT6860" s="9">
        <f t="shared" si="1903"/>
        <v>0</v>
      </c>
      <c r="AU6860" s="9">
        <v>0</v>
      </c>
      <c r="AV6860" s="9">
        <v>0</v>
      </c>
      <c r="AW6860" s="9">
        <f t="shared" si="1900"/>
        <v>0</v>
      </c>
    </row>
    <row r="6861" spans="1:49">
      <c r="A6861" s="44" t="s">
        <v>797</v>
      </c>
      <c r="B6861" s="45" t="s">
        <v>1031</v>
      </c>
      <c r="C6861" s="45" t="s">
        <v>1094</v>
      </c>
      <c r="D6861" s="452" t="s">
        <v>3028</v>
      </c>
      <c r="E6861" s="367" t="s">
        <v>785</v>
      </c>
      <c r="F6861" s="50"/>
      <c r="G6861" s="468" t="s">
        <v>3076</v>
      </c>
      <c r="H6861" s="50" t="s">
        <v>2334</v>
      </c>
      <c r="I6861" s="42" t="s">
        <v>1363</v>
      </c>
      <c r="U6861" s="15">
        <v>0</v>
      </c>
      <c r="V6861" s="15">
        <v>0</v>
      </c>
      <c r="AH6861" s="15">
        <v>0</v>
      </c>
      <c r="AI6861" s="15">
        <v>0</v>
      </c>
      <c r="AU6861" s="15">
        <v>0</v>
      </c>
      <c r="AV6861" s="15">
        <v>0</v>
      </c>
      <c r="AW6861" s="15">
        <f t="shared" si="1900"/>
        <v>0</v>
      </c>
    </row>
    <row r="6862" spans="1:49">
      <c r="A6862" s="44" t="s">
        <v>797</v>
      </c>
      <c r="B6862" s="45" t="s">
        <v>1031</v>
      </c>
      <c r="C6862" s="45" t="s">
        <v>1094</v>
      </c>
      <c r="D6862" s="452" t="s">
        <v>3028</v>
      </c>
      <c r="E6862" s="213" t="s">
        <v>1364</v>
      </c>
      <c r="F6862" s="65"/>
      <c r="G6862" s="65"/>
      <c r="H6862" s="65"/>
      <c r="I6862" s="260" t="s">
        <v>2104</v>
      </c>
      <c r="J6862" s="9">
        <f>SUM(J6863:J6872)</f>
        <v>0</v>
      </c>
      <c r="K6862" s="9">
        <f t="shared" ref="K6862:AT6862" si="1904">SUM(K6863:K6872)</f>
        <v>0</v>
      </c>
      <c r="L6862" s="9">
        <f t="shared" si="1904"/>
        <v>0</v>
      </c>
      <c r="M6862" s="9">
        <f t="shared" si="1904"/>
        <v>0</v>
      </c>
      <c r="N6862" s="9">
        <f t="shared" si="1904"/>
        <v>0</v>
      </c>
      <c r="O6862" s="9">
        <f t="shared" si="1904"/>
        <v>0</v>
      </c>
      <c r="P6862" s="9">
        <f t="shared" si="1904"/>
        <v>0</v>
      </c>
      <c r="Q6862" s="9">
        <f t="shared" si="1904"/>
        <v>0</v>
      </c>
      <c r="R6862" s="9">
        <f t="shared" si="1904"/>
        <v>0</v>
      </c>
      <c r="S6862" s="9">
        <f t="shared" si="1904"/>
        <v>0</v>
      </c>
      <c r="T6862" s="9">
        <f t="shared" si="1904"/>
        <v>0</v>
      </c>
      <c r="U6862" s="9">
        <v>0</v>
      </c>
      <c r="V6862" s="9">
        <v>0</v>
      </c>
      <c r="W6862" s="9">
        <f>SUM(W6863:W6872)</f>
        <v>0</v>
      </c>
      <c r="X6862" s="9">
        <f t="shared" si="1904"/>
        <v>0</v>
      </c>
      <c r="Y6862" s="9">
        <f t="shared" si="1904"/>
        <v>0</v>
      </c>
      <c r="Z6862" s="9">
        <f t="shared" si="1904"/>
        <v>0</v>
      </c>
      <c r="AA6862" s="9">
        <f t="shared" si="1904"/>
        <v>0</v>
      </c>
      <c r="AB6862" s="9">
        <f t="shared" si="1904"/>
        <v>0</v>
      </c>
      <c r="AC6862" s="9">
        <f t="shared" si="1904"/>
        <v>0</v>
      </c>
      <c r="AD6862" s="9">
        <f t="shared" si="1904"/>
        <v>0</v>
      </c>
      <c r="AE6862" s="9">
        <f t="shared" si="1904"/>
        <v>0</v>
      </c>
      <c r="AF6862" s="9">
        <f t="shared" si="1904"/>
        <v>0</v>
      </c>
      <c r="AG6862" s="9">
        <f t="shared" si="1904"/>
        <v>0</v>
      </c>
      <c r="AH6862" s="9">
        <v>0</v>
      </c>
      <c r="AI6862" s="9">
        <v>0</v>
      </c>
      <c r="AJ6862" s="9">
        <f>SUM(AJ6863:AJ6872)</f>
        <v>0</v>
      </c>
      <c r="AK6862" s="9">
        <f t="shared" si="1904"/>
        <v>0</v>
      </c>
      <c r="AL6862" s="9">
        <f t="shared" si="1904"/>
        <v>0</v>
      </c>
      <c r="AM6862" s="9">
        <f t="shared" si="1904"/>
        <v>0</v>
      </c>
      <c r="AN6862" s="9">
        <f t="shared" si="1904"/>
        <v>0</v>
      </c>
      <c r="AO6862" s="9">
        <f t="shared" si="1904"/>
        <v>0</v>
      </c>
      <c r="AP6862" s="9">
        <f t="shared" si="1904"/>
        <v>0</v>
      </c>
      <c r="AQ6862" s="9">
        <f t="shared" si="1904"/>
        <v>0</v>
      </c>
      <c r="AR6862" s="9">
        <f t="shared" si="1904"/>
        <v>0</v>
      </c>
      <c r="AS6862" s="9">
        <f t="shared" si="1904"/>
        <v>0</v>
      </c>
      <c r="AT6862" s="9">
        <f t="shared" si="1904"/>
        <v>0</v>
      </c>
      <c r="AU6862" s="9">
        <v>0</v>
      </c>
      <c r="AV6862" s="9">
        <v>0</v>
      </c>
      <c r="AW6862" s="9">
        <f t="shared" si="1900"/>
        <v>0</v>
      </c>
    </row>
    <row r="6863" spans="1:49">
      <c r="A6863" s="44" t="s">
        <v>797</v>
      </c>
      <c r="B6863" s="45" t="s">
        <v>1031</v>
      </c>
      <c r="C6863" s="45" t="s">
        <v>1094</v>
      </c>
      <c r="D6863" s="452" t="s">
        <v>3028</v>
      </c>
      <c r="E6863" s="367" t="s">
        <v>786</v>
      </c>
      <c r="F6863" s="50"/>
      <c r="G6863" s="468" t="s">
        <v>3076</v>
      </c>
      <c r="H6863" s="50" t="s">
        <v>2334</v>
      </c>
      <c r="I6863" s="42" t="s">
        <v>1191</v>
      </c>
      <c r="U6863" s="15">
        <v>0</v>
      </c>
      <c r="V6863" s="15">
        <v>0</v>
      </c>
      <c r="AH6863" s="15">
        <v>0</v>
      </c>
      <c r="AI6863" s="15">
        <v>0</v>
      </c>
      <c r="AU6863" s="15">
        <v>0</v>
      </c>
      <c r="AV6863" s="15">
        <v>0</v>
      </c>
      <c r="AW6863" s="15">
        <f t="shared" si="1900"/>
        <v>0</v>
      </c>
    </row>
    <row r="6864" spans="1:49">
      <c r="A6864" s="44" t="s">
        <v>797</v>
      </c>
      <c r="B6864" s="45" t="s">
        <v>1031</v>
      </c>
      <c r="C6864" s="45" t="s">
        <v>1094</v>
      </c>
      <c r="D6864" s="452" t="s">
        <v>3028</v>
      </c>
      <c r="E6864" s="367" t="s">
        <v>1528</v>
      </c>
      <c r="F6864" s="50"/>
      <c r="G6864" s="468" t="s">
        <v>3076</v>
      </c>
      <c r="H6864" s="50" t="s">
        <v>2334</v>
      </c>
      <c r="I6864" s="42" t="s">
        <v>989</v>
      </c>
      <c r="U6864" s="15">
        <v>0</v>
      </c>
      <c r="V6864" s="15">
        <v>0</v>
      </c>
      <c r="AH6864" s="15">
        <v>0</v>
      </c>
      <c r="AI6864" s="15">
        <v>0</v>
      </c>
      <c r="AU6864" s="15">
        <v>0</v>
      </c>
      <c r="AV6864" s="15">
        <v>0</v>
      </c>
      <c r="AW6864" s="15">
        <f t="shared" si="1900"/>
        <v>0</v>
      </c>
    </row>
    <row r="6865" spans="1:49">
      <c r="A6865" s="44" t="s">
        <v>797</v>
      </c>
      <c r="B6865" s="45" t="s">
        <v>1031</v>
      </c>
      <c r="C6865" s="45" t="s">
        <v>1094</v>
      </c>
      <c r="D6865" s="452" t="s">
        <v>3028</v>
      </c>
      <c r="E6865" s="367" t="s">
        <v>1679</v>
      </c>
      <c r="F6865" s="50"/>
      <c r="G6865" s="468" t="s">
        <v>3076</v>
      </c>
      <c r="H6865" s="50" t="s">
        <v>2334</v>
      </c>
      <c r="I6865" s="42" t="s">
        <v>1048</v>
      </c>
      <c r="U6865" s="15">
        <v>0</v>
      </c>
      <c r="V6865" s="15">
        <v>0</v>
      </c>
      <c r="AH6865" s="15">
        <v>0</v>
      </c>
      <c r="AI6865" s="15">
        <v>0</v>
      </c>
      <c r="AU6865" s="15">
        <v>0</v>
      </c>
      <c r="AV6865" s="15">
        <v>0</v>
      </c>
      <c r="AW6865" s="15">
        <f t="shared" si="1900"/>
        <v>0</v>
      </c>
    </row>
    <row r="6866" spans="1:49">
      <c r="A6866" s="44" t="s">
        <v>797</v>
      </c>
      <c r="B6866" s="45" t="s">
        <v>1031</v>
      </c>
      <c r="C6866" s="45" t="s">
        <v>1094</v>
      </c>
      <c r="D6866" s="452" t="s">
        <v>3028</v>
      </c>
      <c r="E6866" s="367" t="s">
        <v>787</v>
      </c>
      <c r="F6866" s="50"/>
      <c r="G6866" s="468" t="s">
        <v>3076</v>
      </c>
      <c r="H6866" s="50" t="s">
        <v>2334</v>
      </c>
      <c r="I6866" s="42" t="s">
        <v>2078</v>
      </c>
      <c r="U6866" s="15">
        <v>0</v>
      </c>
      <c r="V6866" s="15">
        <v>0</v>
      </c>
      <c r="AH6866" s="15">
        <v>0</v>
      </c>
      <c r="AI6866" s="15">
        <v>0</v>
      </c>
      <c r="AU6866" s="15">
        <v>0</v>
      </c>
      <c r="AV6866" s="15">
        <v>0</v>
      </c>
      <c r="AW6866" s="15">
        <f t="shared" si="1900"/>
        <v>0</v>
      </c>
    </row>
    <row r="6867" spans="1:49">
      <c r="A6867" s="44" t="s">
        <v>797</v>
      </c>
      <c r="B6867" s="45" t="s">
        <v>1031</v>
      </c>
      <c r="C6867" s="45" t="s">
        <v>1094</v>
      </c>
      <c r="D6867" s="452" t="s">
        <v>3028</v>
      </c>
      <c r="E6867" s="367" t="s">
        <v>1116</v>
      </c>
      <c r="F6867" s="50"/>
      <c r="G6867" s="468" t="s">
        <v>3076</v>
      </c>
      <c r="H6867" s="50" t="s">
        <v>2334</v>
      </c>
      <c r="I6867" s="42" t="s">
        <v>1487</v>
      </c>
      <c r="U6867" s="15">
        <v>0</v>
      </c>
      <c r="V6867" s="15">
        <v>0</v>
      </c>
      <c r="AH6867" s="15">
        <v>0</v>
      </c>
      <c r="AI6867" s="15">
        <v>0</v>
      </c>
      <c r="AU6867" s="15">
        <v>0</v>
      </c>
      <c r="AV6867" s="15">
        <v>0</v>
      </c>
      <c r="AW6867" s="15">
        <f t="shared" si="1900"/>
        <v>0</v>
      </c>
    </row>
    <row r="6868" spans="1:49">
      <c r="A6868" s="44" t="s">
        <v>797</v>
      </c>
      <c r="B6868" s="45" t="s">
        <v>1031</v>
      </c>
      <c r="C6868" s="45" t="s">
        <v>1094</v>
      </c>
      <c r="D6868" s="452" t="s">
        <v>3028</v>
      </c>
      <c r="E6868" s="367" t="s">
        <v>1703</v>
      </c>
      <c r="F6868" s="50"/>
      <c r="G6868" s="468" t="s">
        <v>3076</v>
      </c>
      <c r="H6868" s="50" t="s">
        <v>2334</v>
      </c>
      <c r="I6868" s="42" t="s">
        <v>1047</v>
      </c>
      <c r="U6868" s="15">
        <v>0</v>
      </c>
      <c r="V6868" s="15">
        <v>0</v>
      </c>
      <c r="AH6868" s="15">
        <v>0</v>
      </c>
      <c r="AI6868" s="15">
        <v>0</v>
      </c>
      <c r="AU6868" s="15">
        <v>0</v>
      </c>
      <c r="AV6868" s="15">
        <v>0</v>
      </c>
      <c r="AW6868" s="15">
        <f t="shared" si="1900"/>
        <v>0</v>
      </c>
    </row>
    <row r="6869" spans="1:49">
      <c r="A6869" s="44" t="s">
        <v>797</v>
      </c>
      <c r="B6869" s="45" t="s">
        <v>1031</v>
      </c>
      <c r="C6869" s="45" t="s">
        <v>1094</v>
      </c>
      <c r="D6869" s="452" t="s">
        <v>3028</v>
      </c>
      <c r="E6869" s="367" t="s">
        <v>826</v>
      </c>
      <c r="F6869" s="50"/>
      <c r="G6869" s="468" t="s">
        <v>3076</v>
      </c>
      <c r="H6869" s="50" t="s">
        <v>2334</v>
      </c>
      <c r="I6869" s="42" t="s">
        <v>935</v>
      </c>
      <c r="U6869" s="15">
        <v>0</v>
      </c>
      <c r="V6869" s="15">
        <v>0</v>
      </c>
      <c r="AH6869" s="15">
        <v>0</v>
      </c>
      <c r="AI6869" s="15">
        <v>0</v>
      </c>
      <c r="AU6869" s="15">
        <v>0</v>
      </c>
      <c r="AV6869" s="15">
        <v>0</v>
      </c>
      <c r="AW6869" s="15">
        <f t="shared" si="1900"/>
        <v>0</v>
      </c>
    </row>
    <row r="6870" spans="1:49">
      <c r="A6870" s="44" t="s">
        <v>797</v>
      </c>
      <c r="B6870" s="45" t="s">
        <v>1031</v>
      </c>
      <c r="C6870" s="45" t="s">
        <v>1094</v>
      </c>
      <c r="D6870" s="452" t="s">
        <v>3028</v>
      </c>
      <c r="E6870" s="367" t="s">
        <v>1115</v>
      </c>
      <c r="F6870" s="50"/>
      <c r="G6870" s="468" t="s">
        <v>3076</v>
      </c>
      <c r="H6870" s="50" t="s">
        <v>2334</v>
      </c>
      <c r="I6870" s="42" t="s">
        <v>990</v>
      </c>
      <c r="U6870" s="15">
        <v>0</v>
      </c>
      <c r="V6870" s="15">
        <v>0</v>
      </c>
      <c r="AH6870" s="15">
        <v>0</v>
      </c>
      <c r="AI6870" s="15">
        <v>0</v>
      </c>
      <c r="AU6870" s="15">
        <v>0</v>
      </c>
      <c r="AV6870" s="15">
        <v>0</v>
      </c>
      <c r="AW6870" s="15">
        <f t="shared" si="1900"/>
        <v>0</v>
      </c>
    </row>
    <row r="6871" spans="1:49">
      <c r="A6871" s="44" t="s">
        <v>797</v>
      </c>
      <c r="B6871" s="45" t="s">
        <v>1031</v>
      </c>
      <c r="C6871" s="45" t="s">
        <v>1094</v>
      </c>
      <c r="D6871" s="452" t="s">
        <v>3028</v>
      </c>
      <c r="E6871" s="367" t="s">
        <v>1677</v>
      </c>
      <c r="F6871" s="50"/>
      <c r="G6871" s="468" t="s">
        <v>3076</v>
      </c>
      <c r="H6871" s="50" t="s">
        <v>2334</v>
      </c>
      <c r="I6871" s="42" t="s">
        <v>1688</v>
      </c>
      <c r="U6871" s="15">
        <v>0</v>
      </c>
      <c r="V6871" s="15">
        <v>0</v>
      </c>
      <c r="AH6871" s="15">
        <v>0</v>
      </c>
      <c r="AI6871" s="15">
        <v>0</v>
      </c>
      <c r="AU6871" s="15">
        <v>0</v>
      </c>
      <c r="AV6871" s="15">
        <v>0</v>
      </c>
      <c r="AW6871" s="15">
        <f t="shared" si="1900"/>
        <v>0</v>
      </c>
    </row>
    <row r="6872" spans="1:49">
      <c r="A6872" s="44" t="s">
        <v>797</v>
      </c>
      <c r="B6872" s="45" t="s">
        <v>1031</v>
      </c>
      <c r="C6872" s="45" t="s">
        <v>1094</v>
      </c>
      <c r="D6872" s="452" t="s">
        <v>3028</v>
      </c>
      <c r="E6872" s="367" t="s">
        <v>1677</v>
      </c>
      <c r="F6872" s="50" t="s">
        <v>1889</v>
      </c>
      <c r="G6872" s="468" t="s">
        <v>3076</v>
      </c>
      <c r="H6872" s="50" t="s">
        <v>2334</v>
      </c>
      <c r="I6872" s="42" t="s">
        <v>25</v>
      </c>
      <c r="U6872" s="15">
        <v>0</v>
      </c>
      <c r="V6872" s="15">
        <v>0</v>
      </c>
      <c r="AH6872" s="15">
        <v>0</v>
      </c>
      <c r="AI6872" s="15">
        <v>0</v>
      </c>
      <c r="AU6872" s="15">
        <v>0</v>
      </c>
      <c r="AV6872" s="15">
        <v>0</v>
      </c>
      <c r="AW6872" s="15">
        <f t="shared" si="1900"/>
        <v>0</v>
      </c>
    </row>
    <row r="6873" spans="1:49" s="52" customFormat="1">
      <c r="A6873" s="41"/>
      <c r="B6873" s="346"/>
      <c r="C6873" s="346"/>
      <c r="D6873" s="369"/>
      <c r="E6873" s="213"/>
      <c r="F6873" s="65"/>
      <c r="G6873" s="65"/>
      <c r="H6873" s="65"/>
      <c r="I6873" s="49" t="s">
        <v>3</v>
      </c>
      <c r="J6873" s="6">
        <f>SUM(J6874)</f>
        <v>0</v>
      </c>
      <c r="K6873" s="6">
        <f t="shared" ref="K6873:AT6874" si="1905">SUM(K6874)</f>
        <v>0</v>
      </c>
      <c r="L6873" s="6">
        <f t="shared" si="1905"/>
        <v>0</v>
      </c>
      <c r="M6873" s="6">
        <f t="shared" si="1905"/>
        <v>0</v>
      </c>
      <c r="N6873" s="6">
        <f t="shared" si="1905"/>
        <v>0</v>
      </c>
      <c r="O6873" s="6">
        <f t="shared" si="1905"/>
        <v>0</v>
      </c>
      <c r="P6873" s="6">
        <f t="shared" si="1905"/>
        <v>0</v>
      </c>
      <c r="Q6873" s="6">
        <f t="shared" si="1905"/>
        <v>0</v>
      </c>
      <c r="R6873" s="6">
        <f t="shared" si="1905"/>
        <v>0</v>
      </c>
      <c r="S6873" s="6">
        <f t="shared" si="1905"/>
        <v>0</v>
      </c>
      <c r="T6873" s="6">
        <f t="shared" si="1905"/>
        <v>0</v>
      </c>
      <c r="U6873" s="6">
        <v>0</v>
      </c>
      <c r="V6873" s="6">
        <v>0</v>
      </c>
      <c r="W6873" s="6">
        <f>SUM(W6874)</f>
        <v>0</v>
      </c>
      <c r="X6873" s="6">
        <f t="shared" si="1905"/>
        <v>0</v>
      </c>
      <c r="Y6873" s="6">
        <f t="shared" si="1905"/>
        <v>0</v>
      </c>
      <c r="Z6873" s="6">
        <f t="shared" si="1905"/>
        <v>0</v>
      </c>
      <c r="AA6873" s="6">
        <f t="shared" si="1905"/>
        <v>0</v>
      </c>
      <c r="AB6873" s="6">
        <f t="shared" si="1905"/>
        <v>0</v>
      </c>
      <c r="AC6873" s="6">
        <f t="shared" si="1905"/>
        <v>0</v>
      </c>
      <c r="AD6873" s="6">
        <f t="shared" si="1905"/>
        <v>0</v>
      </c>
      <c r="AE6873" s="6">
        <f t="shared" si="1905"/>
        <v>0</v>
      </c>
      <c r="AF6873" s="6">
        <f t="shared" si="1905"/>
        <v>0</v>
      </c>
      <c r="AG6873" s="6">
        <f t="shared" si="1905"/>
        <v>0</v>
      </c>
      <c r="AH6873" s="6">
        <v>0</v>
      </c>
      <c r="AI6873" s="6">
        <v>0</v>
      </c>
      <c r="AJ6873" s="6">
        <f>SUM(AJ6874)</f>
        <v>0</v>
      </c>
      <c r="AK6873" s="6">
        <f t="shared" si="1905"/>
        <v>0</v>
      </c>
      <c r="AL6873" s="6">
        <f t="shared" si="1905"/>
        <v>0</v>
      </c>
      <c r="AM6873" s="6">
        <f t="shared" si="1905"/>
        <v>0</v>
      </c>
      <c r="AN6873" s="6">
        <f t="shared" si="1905"/>
        <v>0</v>
      </c>
      <c r="AO6873" s="6">
        <f t="shared" si="1905"/>
        <v>0</v>
      </c>
      <c r="AP6873" s="6">
        <f t="shared" si="1905"/>
        <v>0</v>
      </c>
      <c r="AQ6873" s="6">
        <f t="shared" si="1905"/>
        <v>0</v>
      </c>
      <c r="AR6873" s="6">
        <f t="shared" si="1905"/>
        <v>0</v>
      </c>
      <c r="AS6873" s="6">
        <f t="shared" si="1905"/>
        <v>0</v>
      </c>
      <c r="AT6873" s="6">
        <f t="shared" si="1905"/>
        <v>0</v>
      </c>
      <c r="AU6873" s="6">
        <v>0</v>
      </c>
      <c r="AV6873" s="6">
        <v>0</v>
      </c>
      <c r="AW6873" s="6">
        <f t="shared" si="1900"/>
        <v>0</v>
      </c>
    </row>
    <row r="6874" spans="1:49" s="52" customFormat="1">
      <c r="A6874" s="44" t="s">
        <v>797</v>
      </c>
      <c r="B6874" s="45" t="s">
        <v>1031</v>
      </c>
      <c r="C6874" s="45" t="s">
        <v>1094</v>
      </c>
      <c r="D6874" s="452" t="s">
        <v>3028</v>
      </c>
      <c r="E6874" s="213" t="s">
        <v>833</v>
      </c>
      <c r="F6874" s="65"/>
      <c r="G6874" s="65"/>
      <c r="H6874" s="65"/>
      <c r="I6874" s="53" t="s">
        <v>1</v>
      </c>
      <c r="J6874" s="200">
        <f>SUM(J6875)</f>
        <v>0</v>
      </c>
      <c r="K6874" s="200">
        <f t="shared" si="1905"/>
        <v>0</v>
      </c>
      <c r="L6874" s="200">
        <f t="shared" si="1905"/>
        <v>0</v>
      </c>
      <c r="M6874" s="200">
        <f t="shared" si="1905"/>
        <v>0</v>
      </c>
      <c r="N6874" s="200">
        <f t="shared" si="1905"/>
        <v>0</v>
      </c>
      <c r="O6874" s="200">
        <f t="shared" si="1905"/>
        <v>0</v>
      </c>
      <c r="P6874" s="200">
        <f t="shared" si="1905"/>
        <v>0</v>
      </c>
      <c r="Q6874" s="200">
        <f t="shared" si="1905"/>
        <v>0</v>
      </c>
      <c r="R6874" s="200">
        <f t="shared" si="1905"/>
        <v>0</v>
      </c>
      <c r="S6874" s="200">
        <f t="shared" si="1905"/>
        <v>0</v>
      </c>
      <c r="T6874" s="200">
        <f t="shared" si="1905"/>
        <v>0</v>
      </c>
      <c r="U6874" s="200">
        <v>0</v>
      </c>
      <c r="V6874" s="200">
        <v>0</v>
      </c>
      <c r="W6874" s="200">
        <f>SUM(W6875)</f>
        <v>0</v>
      </c>
      <c r="X6874" s="200">
        <f t="shared" si="1905"/>
        <v>0</v>
      </c>
      <c r="Y6874" s="200">
        <f t="shared" si="1905"/>
        <v>0</v>
      </c>
      <c r="Z6874" s="200">
        <f t="shared" si="1905"/>
        <v>0</v>
      </c>
      <c r="AA6874" s="200">
        <f t="shared" si="1905"/>
        <v>0</v>
      </c>
      <c r="AB6874" s="200">
        <f t="shared" si="1905"/>
        <v>0</v>
      </c>
      <c r="AC6874" s="200">
        <f t="shared" si="1905"/>
        <v>0</v>
      </c>
      <c r="AD6874" s="200">
        <f t="shared" si="1905"/>
        <v>0</v>
      </c>
      <c r="AE6874" s="200">
        <f t="shared" si="1905"/>
        <v>0</v>
      </c>
      <c r="AF6874" s="200">
        <f t="shared" si="1905"/>
        <v>0</v>
      </c>
      <c r="AG6874" s="200">
        <f t="shared" si="1905"/>
        <v>0</v>
      </c>
      <c r="AH6874" s="200">
        <v>0</v>
      </c>
      <c r="AI6874" s="200">
        <v>0</v>
      </c>
      <c r="AJ6874" s="200">
        <f>SUM(AJ6875)</f>
        <v>0</v>
      </c>
      <c r="AK6874" s="200">
        <f t="shared" si="1905"/>
        <v>0</v>
      </c>
      <c r="AL6874" s="200">
        <f t="shared" si="1905"/>
        <v>0</v>
      </c>
      <c r="AM6874" s="200">
        <f t="shared" si="1905"/>
        <v>0</v>
      </c>
      <c r="AN6874" s="200">
        <f t="shared" si="1905"/>
        <v>0</v>
      </c>
      <c r="AO6874" s="200">
        <f t="shared" si="1905"/>
        <v>0</v>
      </c>
      <c r="AP6874" s="200">
        <f t="shared" si="1905"/>
        <v>0</v>
      </c>
      <c r="AQ6874" s="200">
        <f t="shared" si="1905"/>
        <v>0</v>
      </c>
      <c r="AR6874" s="200">
        <f t="shared" si="1905"/>
        <v>0</v>
      </c>
      <c r="AS6874" s="200">
        <f t="shared" si="1905"/>
        <v>0</v>
      </c>
      <c r="AT6874" s="200">
        <f t="shared" si="1905"/>
        <v>0</v>
      </c>
      <c r="AU6874" s="200">
        <v>0</v>
      </c>
      <c r="AV6874" s="200">
        <v>0</v>
      </c>
      <c r="AW6874" s="200">
        <f t="shared" si="1900"/>
        <v>0</v>
      </c>
    </row>
    <row r="6875" spans="1:49" s="59" customFormat="1">
      <c r="A6875" s="44" t="s">
        <v>797</v>
      </c>
      <c r="B6875" s="45" t="s">
        <v>1031</v>
      </c>
      <c r="C6875" s="45" t="s">
        <v>1094</v>
      </c>
      <c r="D6875" s="452" t="s">
        <v>3028</v>
      </c>
      <c r="E6875" s="57" t="s">
        <v>1517</v>
      </c>
      <c r="F6875" s="58"/>
      <c r="G6875" s="468" t="s">
        <v>3076</v>
      </c>
      <c r="H6875" s="50" t="s">
        <v>2334</v>
      </c>
      <c r="I6875" s="188" t="s">
        <v>2584</v>
      </c>
      <c r="J6875" s="13"/>
      <c r="K6875" s="13"/>
      <c r="L6875" s="13"/>
      <c r="M6875" s="13"/>
      <c r="N6875" s="13"/>
      <c r="O6875" s="13"/>
      <c r="P6875" s="13"/>
      <c r="Q6875" s="13"/>
      <c r="R6875" s="13"/>
      <c r="S6875" s="13"/>
      <c r="T6875" s="13"/>
      <c r="U6875" s="13">
        <v>0</v>
      </c>
      <c r="V6875" s="13">
        <v>0</v>
      </c>
      <c r="W6875" s="13"/>
      <c r="X6875" s="13"/>
      <c r="Y6875" s="13"/>
      <c r="Z6875" s="13"/>
      <c r="AA6875" s="13"/>
      <c r="AB6875" s="13"/>
      <c r="AC6875" s="13"/>
      <c r="AD6875" s="13"/>
      <c r="AE6875" s="13"/>
      <c r="AF6875" s="13"/>
      <c r="AG6875" s="13"/>
      <c r="AH6875" s="13">
        <v>0</v>
      </c>
      <c r="AI6875" s="13">
        <v>0</v>
      </c>
      <c r="AJ6875" s="13"/>
      <c r="AK6875" s="13"/>
      <c r="AL6875" s="13"/>
      <c r="AM6875" s="13"/>
      <c r="AN6875" s="13"/>
      <c r="AO6875" s="13"/>
      <c r="AP6875" s="13"/>
      <c r="AQ6875" s="13"/>
      <c r="AR6875" s="13"/>
      <c r="AS6875" s="13"/>
      <c r="AT6875" s="13"/>
      <c r="AU6875" s="13">
        <v>0</v>
      </c>
      <c r="AV6875" s="13">
        <v>0</v>
      </c>
      <c r="AW6875" s="13">
        <f t="shared" si="1900"/>
        <v>0</v>
      </c>
    </row>
    <row r="6876" spans="1:49">
      <c r="A6876" s="44"/>
      <c r="B6876" s="45"/>
      <c r="C6876" s="45"/>
      <c r="D6876" s="45"/>
      <c r="E6876" s="531"/>
      <c r="F6876" s="50"/>
      <c r="G6876" s="50"/>
      <c r="H6876" s="50"/>
      <c r="I6876" s="42"/>
      <c r="U6876" s="15">
        <v>0</v>
      </c>
      <c r="V6876" s="15">
        <v>0</v>
      </c>
      <c r="AH6876" s="15">
        <v>0</v>
      </c>
      <c r="AI6876" s="15">
        <v>0</v>
      </c>
      <c r="AU6876" s="15">
        <v>0</v>
      </c>
      <c r="AV6876" s="15">
        <v>0</v>
      </c>
      <c r="AW6876" s="15">
        <f t="shared" si="1900"/>
        <v>0</v>
      </c>
    </row>
    <row r="6877" spans="1:49">
      <c r="A6877" s="44"/>
      <c r="B6877" s="45"/>
      <c r="C6877" s="45"/>
      <c r="D6877" s="45"/>
      <c r="E6877" s="531"/>
      <c r="F6877" s="50"/>
      <c r="G6877" s="50"/>
      <c r="H6877" s="50"/>
      <c r="I6877" s="49" t="s">
        <v>1631</v>
      </c>
      <c r="J6877" s="12">
        <f>SUM(J6851,J6873)</f>
        <v>0</v>
      </c>
      <c r="K6877" s="12">
        <f t="shared" ref="K6877:AT6877" si="1906">SUM(K6851,K6873)</f>
        <v>0</v>
      </c>
      <c r="L6877" s="12">
        <f t="shared" si="1906"/>
        <v>0</v>
      </c>
      <c r="M6877" s="12">
        <f t="shared" si="1906"/>
        <v>0</v>
      </c>
      <c r="N6877" s="12">
        <f t="shared" si="1906"/>
        <v>0</v>
      </c>
      <c r="O6877" s="12">
        <f t="shared" si="1906"/>
        <v>0</v>
      </c>
      <c r="P6877" s="12">
        <f t="shared" si="1906"/>
        <v>0</v>
      </c>
      <c r="Q6877" s="12">
        <f t="shared" si="1906"/>
        <v>0</v>
      </c>
      <c r="R6877" s="12">
        <f t="shared" si="1906"/>
        <v>0</v>
      </c>
      <c r="S6877" s="12">
        <f t="shared" si="1906"/>
        <v>0</v>
      </c>
      <c r="T6877" s="12">
        <f t="shared" si="1906"/>
        <v>0</v>
      </c>
      <c r="U6877" s="12">
        <v>0</v>
      </c>
      <c r="V6877" s="12">
        <v>0</v>
      </c>
      <c r="W6877" s="12">
        <f>SUM(W6851,W6873)</f>
        <v>0</v>
      </c>
      <c r="X6877" s="12">
        <f t="shared" si="1906"/>
        <v>0</v>
      </c>
      <c r="Y6877" s="12">
        <f t="shared" si="1906"/>
        <v>0</v>
      </c>
      <c r="Z6877" s="12">
        <f t="shared" si="1906"/>
        <v>0</v>
      </c>
      <c r="AA6877" s="12">
        <f t="shared" si="1906"/>
        <v>0</v>
      </c>
      <c r="AB6877" s="12">
        <f t="shared" si="1906"/>
        <v>0</v>
      </c>
      <c r="AC6877" s="12">
        <f t="shared" si="1906"/>
        <v>0</v>
      </c>
      <c r="AD6877" s="12">
        <f t="shared" si="1906"/>
        <v>0</v>
      </c>
      <c r="AE6877" s="12">
        <f t="shared" si="1906"/>
        <v>0</v>
      </c>
      <c r="AF6877" s="12">
        <f t="shared" si="1906"/>
        <v>0</v>
      </c>
      <c r="AG6877" s="12">
        <f t="shared" si="1906"/>
        <v>0</v>
      </c>
      <c r="AH6877" s="12">
        <v>0</v>
      </c>
      <c r="AI6877" s="12">
        <v>0</v>
      </c>
      <c r="AJ6877" s="12">
        <f>SUM(AJ6851,AJ6873)</f>
        <v>0</v>
      </c>
      <c r="AK6877" s="12">
        <f t="shared" si="1906"/>
        <v>0</v>
      </c>
      <c r="AL6877" s="12">
        <f t="shared" si="1906"/>
        <v>0</v>
      </c>
      <c r="AM6877" s="12">
        <f t="shared" si="1906"/>
        <v>0</v>
      </c>
      <c r="AN6877" s="12">
        <f t="shared" si="1906"/>
        <v>0</v>
      </c>
      <c r="AO6877" s="12">
        <f t="shared" si="1906"/>
        <v>0</v>
      </c>
      <c r="AP6877" s="12">
        <f t="shared" si="1906"/>
        <v>0</v>
      </c>
      <c r="AQ6877" s="12">
        <f t="shared" si="1906"/>
        <v>0</v>
      </c>
      <c r="AR6877" s="12">
        <f t="shared" si="1906"/>
        <v>0</v>
      </c>
      <c r="AS6877" s="12">
        <f t="shared" si="1906"/>
        <v>0</v>
      </c>
      <c r="AT6877" s="12">
        <f t="shared" si="1906"/>
        <v>0</v>
      </c>
      <c r="AU6877" s="12">
        <v>0</v>
      </c>
      <c r="AV6877" s="12">
        <v>0</v>
      </c>
      <c r="AW6877" s="12">
        <f t="shared" si="1900"/>
        <v>0</v>
      </c>
    </row>
    <row r="6878" spans="1:49">
      <c r="A6878" s="48"/>
      <c r="B6878" s="42"/>
      <c r="C6878" s="42"/>
      <c r="D6878" s="42"/>
      <c r="E6878" s="531"/>
      <c r="F6878" s="50"/>
      <c r="G6878" s="50"/>
      <c r="H6878" s="50"/>
      <c r="I6878" s="75"/>
    </row>
    <row r="6879" spans="1:49">
      <c r="A6879" s="48"/>
      <c r="B6879" s="42"/>
      <c r="C6879" s="42"/>
      <c r="D6879" s="42"/>
      <c r="E6879" s="531"/>
      <c r="F6879" s="50"/>
      <c r="G6879" s="50"/>
      <c r="H6879" s="50"/>
      <c r="I6879" s="146" t="s">
        <v>970</v>
      </c>
      <c r="J6879" s="29"/>
      <c r="K6879" s="29"/>
      <c r="L6879" s="29"/>
      <c r="M6879" s="29"/>
      <c r="N6879" s="29"/>
      <c r="O6879" s="29"/>
      <c r="P6879" s="29"/>
      <c r="Q6879" s="29"/>
      <c r="R6879" s="29"/>
      <c r="S6879" s="29"/>
      <c r="T6879" s="29"/>
      <c r="U6879" s="29"/>
      <c r="V6879" s="29"/>
      <c r="W6879" s="29"/>
      <c r="X6879" s="29"/>
      <c r="Y6879" s="29"/>
      <c r="Z6879" s="29"/>
      <c r="AA6879" s="29"/>
      <c r="AB6879" s="29"/>
      <c r="AC6879" s="29"/>
      <c r="AD6879" s="29"/>
      <c r="AE6879" s="29"/>
      <c r="AF6879" s="29"/>
      <c r="AG6879" s="29"/>
      <c r="AH6879" s="29"/>
      <c r="AI6879" s="29"/>
      <c r="AJ6879" s="29"/>
      <c r="AK6879" s="29"/>
      <c r="AL6879" s="29"/>
      <c r="AM6879" s="29"/>
      <c r="AN6879" s="29"/>
      <c r="AO6879" s="29"/>
      <c r="AP6879" s="29"/>
      <c r="AQ6879" s="29"/>
      <c r="AR6879" s="29"/>
      <c r="AS6879" s="29"/>
      <c r="AT6879" s="29"/>
      <c r="AU6879" s="29"/>
      <c r="AV6879" s="29"/>
      <c r="AW6879" s="29"/>
    </row>
    <row r="6880" spans="1:49" ht="13.5" thickBot="1">
      <c r="A6880" s="48"/>
      <c r="B6880" s="42"/>
      <c r="C6880" s="42"/>
      <c r="D6880" s="42"/>
      <c r="E6880" s="531"/>
      <c r="F6880" s="50"/>
      <c r="G6880" s="50"/>
      <c r="H6880" s="50"/>
      <c r="I6880" s="146"/>
      <c r="J6880" s="29"/>
      <c r="K6880" s="29"/>
      <c r="L6880" s="29"/>
      <c r="M6880" s="29"/>
      <c r="N6880" s="29"/>
      <c r="O6880" s="29"/>
      <c r="P6880" s="29"/>
      <c r="Q6880" s="29"/>
      <c r="R6880" s="29"/>
      <c r="S6880" s="29"/>
      <c r="T6880" s="29"/>
      <c r="U6880" s="29"/>
      <c r="V6880" s="29"/>
      <c r="W6880" s="29"/>
      <c r="X6880" s="29"/>
      <c r="Y6880" s="29"/>
      <c r="Z6880" s="29"/>
      <c r="AA6880" s="29"/>
      <c r="AB6880" s="29"/>
      <c r="AC6880" s="29"/>
      <c r="AD6880" s="29"/>
      <c r="AE6880" s="29"/>
      <c r="AF6880" s="29"/>
      <c r="AG6880" s="29"/>
      <c r="AH6880" s="29"/>
      <c r="AI6880" s="29"/>
      <c r="AJ6880" s="29"/>
      <c r="AK6880" s="29"/>
      <c r="AL6880" s="29"/>
      <c r="AM6880" s="29"/>
      <c r="AN6880" s="29"/>
      <c r="AO6880" s="29"/>
      <c r="AP6880" s="29"/>
      <c r="AQ6880" s="29"/>
      <c r="AR6880" s="29"/>
      <c r="AS6880" s="29"/>
      <c r="AT6880" s="29"/>
      <c r="AU6880" s="29"/>
      <c r="AV6880" s="29"/>
      <c r="AW6880" s="29"/>
    </row>
    <row r="6881" spans="1:49" ht="35.25" customHeight="1" thickTop="1" thickBot="1">
      <c r="A6881" s="48"/>
      <c r="B6881" s="42"/>
      <c r="C6881" s="42"/>
      <c r="D6881" s="42"/>
      <c r="E6881" s="531"/>
      <c r="F6881" s="50"/>
      <c r="G6881" s="50"/>
      <c r="H6881" s="50"/>
      <c r="I6881" s="5" t="s">
        <v>2331</v>
      </c>
      <c r="J6881" s="364" t="s">
        <v>2891</v>
      </c>
      <c r="K6881" s="364" t="s">
        <v>2879</v>
      </c>
      <c r="L6881" s="364" t="s">
        <v>2880</v>
      </c>
      <c r="M6881" s="364" t="s">
        <v>2881</v>
      </c>
      <c r="N6881" s="364" t="s">
        <v>2882</v>
      </c>
      <c r="O6881" s="364" t="s">
        <v>2883</v>
      </c>
      <c r="P6881" s="364" t="s">
        <v>2884</v>
      </c>
      <c r="Q6881" s="364" t="s">
        <v>2885</v>
      </c>
      <c r="R6881" s="364" t="s">
        <v>2886</v>
      </c>
      <c r="S6881" s="364" t="s">
        <v>2887</v>
      </c>
      <c r="T6881" s="364" t="s">
        <v>2888</v>
      </c>
      <c r="U6881" s="364" t="s">
        <v>2889</v>
      </c>
      <c r="V6881" s="364" t="s">
        <v>2890</v>
      </c>
      <c r="W6881" s="365" t="s">
        <v>2893</v>
      </c>
      <c r="X6881" s="365" t="s">
        <v>2879</v>
      </c>
      <c r="Y6881" s="365" t="s">
        <v>2880</v>
      </c>
      <c r="Z6881" s="365" t="s">
        <v>2881</v>
      </c>
      <c r="AA6881" s="365" t="s">
        <v>2882</v>
      </c>
      <c r="AB6881" s="365" t="s">
        <v>2883</v>
      </c>
      <c r="AC6881" s="365" t="s">
        <v>2884</v>
      </c>
      <c r="AD6881" s="365" t="s">
        <v>2885</v>
      </c>
      <c r="AE6881" s="365" t="s">
        <v>2886</v>
      </c>
      <c r="AF6881" s="365" t="s">
        <v>2887</v>
      </c>
      <c r="AG6881" s="365" t="s">
        <v>2888</v>
      </c>
      <c r="AH6881" s="365" t="s">
        <v>2889</v>
      </c>
      <c r="AI6881" s="365" t="s">
        <v>2890</v>
      </c>
      <c r="AJ6881" s="366" t="s">
        <v>2892</v>
      </c>
      <c r="AK6881" s="366" t="s">
        <v>2879</v>
      </c>
      <c r="AL6881" s="366" t="s">
        <v>2880</v>
      </c>
      <c r="AM6881" s="366" t="s">
        <v>2881</v>
      </c>
      <c r="AN6881" s="366" t="s">
        <v>2882</v>
      </c>
      <c r="AO6881" s="366" t="s">
        <v>2883</v>
      </c>
      <c r="AP6881" s="366" t="s">
        <v>2884</v>
      </c>
      <c r="AQ6881" s="366" t="s">
        <v>2885</v>
      </c>
      <c r="AR6881" s="366" t="s">
        <v>2886</v>
      </c>
      <c r="AS6881" s="366" t="s">
        <v>2887</v>
      </c>
      <c r="AT6881" s="366" t="s">
        <v>2888</v>
      </c>
      <c r="AU6881" s="366" t="s">
        <v>2889</v>
      </c>
      <c r="AV6881" s="366" t="s">
        <v>2890</v>
      </c>
      <c r="AW6881" s="368" t="s">
        <v>2895</v>
      </c>
    </row>
    <row r="6882" spans="1:49">
      <c r="A6882" s="48"/>
      <c r="B6882" s="42"/>
      <c r="C6882" s="42"/>
      <c r="D6882" s="42"/>
      <c r="E6882" s="531"/>
      <c r="F6882" s="50"/>
      <c r="G6882" s="50"/>
      <c r="H6882" s="50"/>
      <c r="I6882" s="34"/>
      <c r="J6882" s="202" t="s">
        <v>1224</v>
      </c>
      <c r="K6882" s="202">
        <v>1</v>
      </c>
      <c r="L6882" s="202">
        <v>2</v>
      </c>
      <c r="M6882" s="202">
        <v>3</v>
      </c>
      <c r="N6882" s="202">
        <v>4</v>
      </c>
      <c r="O6882" s="202">
        <v>5</v>
      </c>
      <c r="P6882" s="202">
        <v>6</v>
      </c>
      <c r="Q6882" s="202">
        <v>7</v>
      </c>
      <c r="R6882" s="202">
        <v>8</v>
      </c>
      <c r="S6882" s="202">
        <v>9</v>
      </c>
      <c r="T6882" s="202">
        <v>10</v>
      </c>
      <c r="U6882" s="202">
        <v>13</v>
      </c>
      <c r="V6882" s="202">
        <v>14</v>
      </c>
      <c r="W6882" s="202" t="s">
        <v>1224</v>
      </c>
      <c r="X6882" s="202">
        <v>1</v>
      </c>
      <c r="Y6882" s="202">
        <v>2</v>
      </c>
      <c r="Z6882" s="202">
        <v>3</v>
      </c>
      <c r="AA6882" s="202">
        <v>4</v>
      </c>
      <c r="AB6882" s="202">
        <v>5</v>
      </c>
      <c r="AC6882" s="202">
        <v>6</v>
      </c>
      <c r="AD6882" s="202">
        <v>7</v>
      </c>
      <c r="AE6882" s="202">
        <v>8</v>
      </c>
      <c r="AF6882" s="202">
        <v>9</v>
      </c>
      <c r="AG6882" s="202">
        <v>10</v>
      </c>
      <c r="AH6882" s="202">
        <v>13</v>
      </c>
      <c r="AI6882" s="202">
        <v>14</v>
      </c>
      <c r="AJ6882" s="202" t="s">
        <v>1224</v>
      </c>
      <c r="AK6882" s="202">
        <v>1</v>
      </c>
      <c r="AL6882" s="202">
        <v>2</v>
      </c>
      <c r="AM6882" s="202">
        <v>3</v>
      </c>
      <c r="AN6882" s="202">
        <v>4</v>
      </c>
      <c r="AO6882" s="202">
        <v>5</v>
      </c>
      <c r="AP6882" s="202">
        <v>6</v>
      </c>
      <c r="AQ6882" s="202">
        <v>7</v>
      </c>
      <c r="AR6882" s="202">
        <v>8</v>
      </c>
      <c r="AS6882" s="202">
        <v>9</v>
      </c>
      <c r="AT6882" s="202">
        <v>10</v>
      </c>
      <c r="AU6882" s="202">
        <v>13</v>
      </c>
      <c r="AV6882" s="202">
        <v>14</v>
      </c>
      <c r="AW6882" s="202">
        <v>15</v>
      </c>
    </row>
    <row r="6883" spans="1:49">
      <c r="A6883" s="48"/>
      <c r="B6883" s="42"/>
      <c r="C6883" s="42"/>
      <c r="D6883" s="42"/>
      <c r="E6883" s="531"/>
      <c r="F6883" s="50"/>
      <c r="G6883" s="50"/>
      <c r="H6883" s="50"/>
      <c r="I6883" s="276" t="s">
        <v>2379</v>
      </c>
      <c r="J6883" s="277">
        <f>SUM(J6877)</f>
        <v>0</v>
      </c>
      <c r="K6883" s="277">
        <f t="shared" ref="K6883:AT6883" si="1907">SUM(K6877)</f>
        <v>0</v>
      </c>
      <c r="L6883" s="277">
        <f t="shared" si="1907"/>
        <v>0</v>
      </c>
      <c r="M6883" s="277">
        <f t="shared" si="1907"/>
        <v>0</v>
      </c>
      <c r="N6883" s="277">
        <f t="shared" si="1907"/>
        <v>0</v>
      </c>
      <c r="O6883" s="277">
        <f t="shared" si="1907"/>
        <v>0</v>
      </c>
      <c r="P6883" s="277">
        <f t="shared" si="1907"/>
        <v>0</v>
      </c>
      <c r="Q6883" s="277">
        <f t="shared" si="1907"/>
        <v>0</v>
      </c>
      <c r="R6883" s="277">
        <f t="shared" si="1907"/>
        <v>0</v>
      </c>
      <c r="S6883" s="277">
        <f t="shared" si="1907"/>
        <v>0</v>
      </c>
      <c r="T6883" s="277">
        <f t="shared" si="1907"/>
        <v>0</v>
      </c>
      <c r="U6883" s="277">
        <v>0</v>
      </c>
      <c r="V6883" s="277">
        <v>0</v>
      </c>
      <c r="W6883" s="277">
        <f>SUM(W6877)</f>
        <v>0</v>
      </c>
      <c r="X6883" s="277">
        <f t="shared" si="1907"/>
        <v>0</v>
      </c>
      <c r="Y6883" s="277">
        <f t="shared" si="1907"/>
        <v>0</v>
      </c>
      <c r="Z6883" s="277">
        <f t="shared" si="1907"/>
        <v>0</v>
      </c>
      <c r="AA6883" s="277">
        <f t="shared" si="1907"/>
        <v>0</v>
      </c>
      <c r="AB6883" s="277">
        <f t="shared" si="1907"/>
        <v>0</v>
      </c>
      <c r="AC6883" s="277">
        <f t="shared" si="1907"/>
        <v>0</v>
      </c>
      <c r="AD6883" s="277">
        <f t="shared" si="1907"/>
        <v>0</v>
      </c>
      <c r="AE6883" s="277">
        <f t="shared" si="1907"/>
        <v>0</v>
      </c>
      <c r="AF6883" s="277">
        <f t="shared" si="1907"/>
        <v>0</v>
      </c>
      <c r="AG6883" s="277">
        <f t="shared" si="1907"/>
        <v>0</v>
      </c>
      <c r="AH6883" s="277">
        <v>0</v>
      </c>
      <c r="AI6883" s="277">
        <v>0</v>
      </c>
      <c r="AJ6883" s="277">
        <f>SUM(AJ6877)</f>
        <v>0</v>
      </c>
      <c r="AK6883" s="277">
        <f t="shared" si="1907"/>
        <v>0</v>
      </c>
      <c r="AL6883" s="277">
        <f t="shared" si="1907"/>
        <v>0</v>
      </c>
      <c r="AM6883" s="277">
        <f t="shared" si="1907"/>
        <v>0</v>
      </c>
      <c r="AN6883" s="277">
        <f t="shared" si="1907"/>
        <v>0</v>
      </c>
      <c r="AO6883" s="277">
        <f t="shared" si="1907"/>
        <v>0</v>
      </c>
      <c r="AP6883" s="277">
        <f t="shared" si="1907"/>
        <v>0</v>
      </c>
      <c r="AQ6883" s="277">
        <f t="shared" si="1907"/>
        <v>0</v>
      </c>
      <c r="AR6883" s="277">
        <f t="shared" si="1907"/>
        <v>0</v>
      </c>
      <c r="AS6883" s="277">
        <f t="shared" si="1907"/>
        <v>0</v>
      </c>
      <c r="AT6883" s="277">
        <f t="shared" si="1907"/>
        <v>0</v>
      </c>
      <c r="AU6883" s="277">
        <v>0</v>
      </c>
      <c r="AV6883" s="277">
        <v>0</v>
      </c>
      <c r="AW6883" s="277">
        <f>U6883+AH6883+AU6883</f>
        <v>0</v>
      </c>
    </row>
    <row r="6884" spans="1:49">
      <c r="A6884" s="48"/>
      <c r="B6884" s="42"/>
      <c r="C6884" s="42"/>
      <c r="D6884" s="42"/>
      <c r="E6884" s="531"/>
      <c r="F6884" s="50"/>
      <c r="G6884" s="50"/>
      <c r="H6884" s="50"/>
      <c r="I6884" s="276"/>
      <c r="J6884" s="277"/>
      <c r="K6884" s="277"/>
      <c r="L6884" s="277"/>
      <c r="M6884" s="277"/>
      <c r="N6884" s="277"/>
      <c r="O6884" s="277"/>
      <c r="P6884" s="277"/>
      <c r="Q6884" s="277"/>
      <c r="R6884" s="277"/>
      <c r="S6884" s="277"/>
      <c r="T6884" s="277"/>
      <c r="U6884" s="277">
        <v>0</v>
      </c>
      <c r="V6884" s="277">
        <v>0</v>
      </c>
      <c r="W6884" s="277"/>
      <c r="X6884" s="277"/>
      <c r="Y6884" s="277"/>
      <c r="Z6884" s="277"/>
      <c r="AA6884" s="277"/>
      <c r="AB6884" s="277"/>
      <c r="AC6884" s="277"/>
      <c r="AD6884" s="277"/>
      <c r="AE6884" s="277"/>
      <c r="AF6884" s="277"/>
      <c r="AG6884" s="277"/>
      <c r="AH6884" s="277">
        <v>0</v>
      </c>
      <c r="AI6884" s="277">
        <v>0</v>
      </c>
      <c r="AJ6884" s="277"/>
      <c r="AK6884" s="277"/>
      <c r="AL6884" s="277"/>
      <c r="AM6884" s="277"/>
      <c r="AN6884" s="277"/>
      <c r="AO6884" s="277"/>
      <c r="AP6884" s="277"/>
      <c r="AQ6884" s="277"/>
      <c r="AR6884" s="277"/>
      <c r="AS6884" s="277"/>
      <c r="AT6884" s="277"/>
      <c r="AU6884" s="277">
        <v>0</v>
      </c>
      <c r="AV6884" s="277">
        <v>0</v>
      </c>
      <c r="AW6884" s="277">
        <f>U6884+AH6884+AU6884</f>
        <v>0</v>
      </c>
    </row>
    <row r="6885" spans="1:49">
      <c r="A6885" s="48"/>
      <c r="B6885" s="42"/>
      <c r="C6885" s="42"/>
      <c r="D6885" s="42"/>
      <c r="E6885" s="531"/>
      <c r="F6885" s="50"/>
      <c r="G6885" s="50"/>
      <c r="H6885" s="50"/>
      <c r="I6885" s="276"/>
      <c r="J6885" s="277"/>
      <c r="K6885" s="277"/>
      <c r="L6885" s="277"/>
      <c r="M6885" s="277"/>
      <c r="N6885" s="277"/>
      <c r="O6885" s="277"/>
      <c r="P6885" s="277"/>
      <c r="Q6885" s="277"/>
      <c r="R6885" s="277"/>
      <c r="S6885" s="277"/>
      <c r="T6885" s="277"/>
      <c r="U6885" s="277">
        <v>0</v>
      </c>
      <c r="V6885" s="277">
        <v>0</v>
      </c>
      <c r="W6885" s="277"/>
      <c r="X6885" s="277"/>
      <c r="Y6885" s="277"/>
      <c r="Z6885" s="277"/>
      <c r="AA6885" s="277"/>
      <c r="AB6885" s="277"/>
      <c r="AC6885" s="277"/>
      <c r="AD6885" s="277"/>
      <c r="AE6885" s="277"/>
      <c r="AF6885" s="277"/>
      <c r="AG6885" s="277"/>
      <c r="AH6885" s="277">
        <v>0</v>
      </c>
      <c r="AI6885" s="277">
        <v>0</v>
      </c>
      <c r="AJ6885" s="277"/>
      <c r="AK6885" s="277"/>
      <c r="AL6885" s="277"/>
      <c r="AM6885" s="277"/>
      <c r="AN6885" s="277"/>
      <c r="AO6885" s="277"/>
      <c r="AP6885" s="277"/>
      <c r="AQ6885" s="277"/>
      <c r="AR6885" s="277"/>
      <c r="AS6885" s="277"/>
      <c r="AT6885" s="277"/>
      <c r="AU6885" s="277">
        <v>0</v>
      </c>
      <c r="AV6885" s="277">
        <v>0</v>
      </c>
      <c r="AW6885" s="277">
        <f>U6885+AH6885+AU6885</f>
        <v>0</v>
      </c>
    </row>
    <row r="6886" spans="1:49">
      <c r="A6886" s="48"/>
      <c r="B6886" s="42"/>
      <c r="C6886" s="42"/>
      <c r="D6886" s="42"/>
      <c r="E6886" s="531"/>
      <c r="F6886" s="50"/>
      <c r="G6886" s="50"/>
      <c r="H6886" s="50"/>
      <c r="I6886" s="276"/>
      <c r="J6886" s="277"/>
      <c r="K6886" s="277"/>
      <c r="L6886" s="277"/>
      <c r="M6886" s="277"/>
      <c r="N6886" s="277"/>
      <c r="O6886" s="277"/>
      <c r="P6886" s="277"/>
      <c r="Q6886" s="277"/>
      <c r="R6886" s="277"/>
      <c r="S6886" s="277"/>
      <c r="T6886" s="277"/>
      <c r="U6886" s="277">
        <v>0</v>
      </c>
      <c r="V6886" s="277">
        <v>0</v>
      </c>
      <c r="W6886" s="277"/>
      <c r="X6886" s="277"/>
      <c r="Y6886" s="277"/>
      <c r="Z6886" s="277"/>
      <c r="AA6886" s="277"/>
      <c r="AB6886" s="277"/>
      <c r="AC6886" s="277"/>
      <c r="AD6886" s="277"/>
      <c r="AE6886" s="277"/>
      <c r="AF6886" s="277"/>
      <c r="AG6886" s="277"/>
      <c r="AH6886" s="277">
        <v>0</v>
      </c>
      <c r="AI6886" s="277">
        <v>0</v>
      </c>
      <c r="AJ6886" s="277"/>
      <c r="AK6886" s="277"/>
      <c r="AL6886" s="277"/>
      <c r="AM6886" s="277"/>
      <c r="AN6886" s="277"/>
      <c r="AO6886" s="277"/>
      <c r="AP6886" s="277"/>
      <c r="AQ6886" s="277"/>
      <c r="AR6886" s="277"/>
      <c r="AS6886" s="277"/>
      <c r="AT6886" s="277"/>
      <c r="AU6886" s="277">
        <v>0</v>
      </c>
      <c r="AV6886" s="277">
        <v>0</v>
      </c>
      <c r="AW6886" s="277">
        <f>U6886+AH6886+AU6886</f>
        <v>0</v>
      </c>
    </row>
    <row r="6887" spans="1:49">
      <c r="A6887" s="48"/>
      <c r="B6887" s="42"/>
      <c r="C6887" s="42"/>
      <c r="D6887" s="42"/>
      <c r="E6887" s="531"/>
      <c r="F6887" s="50"/>
      <c r="G6887" s="50"/>
      <c r="H6887" s="50"/>
      <c r="I6887" s="276" t="s">
        <v>1631</v>
      </c>
      <c r="J6887" s="277">
        <f>SUM(J6883:J6886)</f>
        <v>0</v>
      </c>
      <c r="K6887" s="277">
        <f t="shared" ref="K6887:AT6887" si="1908">SUM(K6883:K6886)</f>
        <v>0</v>
      </c>
      <c r="L6887" s="277">
        <f t="shared" si="1908"/>
        <v>0</v>
      </c>
      <c r="M6887" s="277">
        <f t="shared" si="1908"/>
        <v>0</v>
      </c>
      <c r="N6887" s="277">
        <f t="shared" si="1908"/>
        <v>0</v>
      </c>
      <c r="O6887" s="277">
        <f t="shared" si="1908"/>
        <v>0</v>
      </c>
      <c r="P6887" s="277">
        <f t="shared" si="1908"/>
        <v>0</v>
      </c>
      <c r="Q6887" s="277">
        <f t="shared" si="1908"/>
        <v>0</v>
      </c>
      <c r="R6887" s="277">
        <f t="shared" si="1908"/>
        <v>0</v>
      </c>
      <c r="S6887" s="277">
        <f t="shared" si="1908"/>
        <v>0</v>
      </c>
      <c r="T6887" s="277">
        <f t="shared" si="1908"/>
        <v>0</v>
      </c>
      <c r="U6887" s="277">
        <v>0</v>
      </c>
      <c r="V6887" s="277">
        <v>0</v>
      </c>
      <c r="W6887" s="277">
        <f>SUM(W6883:W6886)</f>
        <v>0</v>
      </c>
      <c r="X6887" s="277">
        <f t="shared" si="1908"/>
        <v>0</v>
      </c>
      <c r="Y6887" s="277">
        <f t="shared" si="1908"/>
        <v>0</v>
      </c>
      <c r="Z6887" s="277">
        <f t="shared" si="1908"/>
        <v>0</v>
      </c>
      <c r="AA6887" s="277">
        <f t="shared" si="1908"/>
        <v>0</v>
      </c>
      <c r="AB6887" s="277">
        <f t="shared" si="1908"/>
        <v>0</v>
      </c>
      <c r="AC6887" s="277">
        <f t="shared" si="1908"/>
        <v>0</v>
      </c>
      <c r="AD6887" s="277">
        <f t="shared" si="1908"/>
        <v>0</v>
      </c>
      <c r="AE6887" s="277">
        <f t="shared" si="1908"/>
        <v>0</v>
      </c>
      <c r="AF6887" s="277">
        <f t="shared" si="1908"/>
        <v>0</v>
      </c>
      <c r="AG6887" s="277">
        <f t="shared" si="1908"/>
        <v>0</v>
      </c>
      <c r="AH6887" s="277">
        <v>0</v>
      </c>
      <c r="AI6887" s="277">
        <v>0</v>
      </c>
      <c r="AJ6887" s="277">
        <f>SUM(AJ6883:AJ6886)</f>
        <v>0</v>
      </c>
      <c r="AK6887" s="277">
        <f t="shared" si="1908"/>
        <v>0</v>
      </c>
      <c r="AL6887" s="277">
        <f t="shared" si="1908"/>
        <v>0</v>
      </c>
      <c r="AM6887" s="277">
        <f t="shared" si="1908"/>
        <v>0</v>
      </c>
      <c r="AN6887" s="277">
        <f t="shared" si="1908"/>
        <v>0</v>
      </c>
      <c r="AO6887" s="277">
        <f t="shared" si="1908"/>
        <v>0</v>
      </c>
      <c r="AP6887" s="277">
        <f t="shared" si="1908"/>
        <v>0</v>
      </c>
      <c r="AQ6887" s="277">
        <f t="shared" si="1908"/>
        <v>0</v>
      </c>
      <c r="AR6887" s="277">
        <f t="shared" si="1908"/>
        <v>0</v>
      </c>
      <c r="AS6887" s="277">
        <f t="shared" si="1908"/>
        <v>0</v>
      </c>
      <c r="AT6887" s="277">
        <f t="shared" si="1908"/>
        <v>0</v>
      </c>
      <c r="AU6887" s="277">
        <v>0</v>
      </c>
      <c r="AV6887" s="277">
        <v>0</v>
      </c>
      <c r="AW6887" s="277">
        <f>U6887+AH6887+AU6887</f>
        <v>0</v>
      </c>
    </row>
    <row r="6888" spans="1:49">
      <c r="A6888" s="48"/>
      <c r="B6888" s="42"/>
      <c r="C6888" s="42"/>
      <c r="D6888" s="42"/>
      <c r="E6888" s="531"/>
      <c r="F6888" s="50"/>
      <c r="G6888" s="50"/>
      <c r="H6888" s="50"/>
      <c r="I6888" s="146"/>
      <c r="J6888" s="29"/>
      <c r="K6888" s="29"/>
      <c r="L6888" s="29"/>
      <c r="M6888" s="29"/>
      <c r="N6888" s="29"/>
      <c r="O6888" s="29"/>
      <c r="P6888" s="29"/>
      <c r="Q6888" s="29"/>
      <c r="R6888" s="29"/>
      <c r="S6888" s="29"/>
      <c r="T6888" s="29"/>
      <c r="U6888" s="29"/>
      <c r="V6888" s="29"/>
      <c r="W6888" s="29"/>
      <c r="X6888" s="29"/>
      <c r="Y6888" s="29"/>
      <c r="Z6888" s="29"/>
      <c r="AA6888" s="29"/>
      <c r="AB6888" s="29"/>
      <c r="AC6888" s="29"/>
      <c r="AD6888" s="29"/>
      <c r="AE6888" s="29"/>
      <c r="AF6888" s="29"/>
      <c r="AG6888" s="29"/>
      <c r="AH6888" s="29"/>
      <c r="AI6888" s="29"/>
      <c r="AJ6888" s="29"/>
      <c r="AK6888" s="29"/>
      <c r="AL6888" s="29"/>
      <c r="AM6888" s="29"/>
      <c r="AN6888" s="29"/>
      <c r="AO6888" s="29"/>
      <c r="AP6888" s="29"/>
      <c r="AQ6888" s="29"/>
      <c r="AR6888" s="29"/>
      <c r="AS6888" s="29"/>
      <c r="AT6888" s="29"/>
      <c r="AU6888" s="29"/>
      <c r="AV6888" s="29"/>
      <c r="AW6888" s="29"/>
    </row>
    <row r="6889" spans="1:49">
      <c r="A6889" s="48"/>
      <c r="B6889" s="42"/>
      <c r="C6889" s="42"/>
      <c r="D6889" s="42"/>
      <c r="E6889" s="531"/>
      <c r="F6889" s="50"/>
      <c r="G6889" s="50"/>
      <c r="H6889" s="50"/>
      <c r="I6889" s="113"/>
    </row>
    <row r="6890" spans="1:49" ht="16.5" thickBot="1">
      <c r="A6890" s="78" t="s">
        <v>2146</v>
      </c>
      <c r="B6890" s="78"/>
      <c r="C6890" s="78"/>
      <c r="D6890" s="463"/>
      <c r="E6890" s="539"/>
      <c r="F6890" s="129"/>
      <c r="G6890" s="129"/>
      <c r="H6890" s="129"/>
      <c r="I6890" s="103"/>
    </row>
    <row r="6891" spans="1:49" s="151" customFormat="1" ht="36" customHeight="1" thickTop="1" thickBot="1">
      <c r="A6891" s="147" t="s">
        <v>2079</v>
      </c>
      <c r="B6891" s="5" t="s">
        <v>2080</v>
      </c>
      <c r="C6891" s="5" t="s">
        <v>1335</v>
      </c>
      <c r="D6891" s="450"/>
      <c r="E6891" s="148" t="s">
        <v>1570</v>
      </c>
      <c r="F6891" s="149" t="s">
        <v>1438</v>
      </c>
      <c r="G6891" s="149"/>
      <c r="H6891" s="149" t="s">
        <v>2332</v>
      </c>
      <c r="I6891" s="5" t="s">
        <v>856</v>
      </c>
      <c r="J6891" s="364" t="s">
        <v>2891</v>
      </c>
      <c r="K6891" s="364" t="s">
        <v>2879</v>
      </c>
      <c r="L6891" s="364" t="s">
        <v>2880</v>
      </c>
      <c r="M6891" s="364" t="s">
        <v>2881</v>
      </c>
      <c r="N6891" s="364" t="s">
        <v>2882</v>
      </c>
      <c r="O6891" s="364" t="s">
        <v>2883</v>
      </c>
      <c r="P6891" s="364" t="s">
        <v>2884</v>
      </c>
      <c r="Q6891" s="364" t="s">
        <v>2885</v>
      </c>
      <c r="R6891" s="364" t="s">
        <v>2886</v>
      </c>
      <c r="S6891" s="364" t="s">
        <v>2887</v>
      </c>
      <c r="T6891" s="364" t="s">
        <v>2888</v>
      </c>
      <c r="U6891" s="364" t="s">
        <v>2889</v>
      </c>
      <c r="V6891" s="364" t="s">
        <v>2890</v>
      </c>
      <c r="W6891" s="365" t="s">
        <v>2893</v>
      </c>
      <c r="X6891" s="365" t="s">
        <v>2879</v>
      </c>
      <c r="Y6891" s="365" t="s">
        <v>2880</v>
      </c>
      <c r="Z6891" s="365" t="s">
        <v>2881</v>
      </c>
      <c r="AA6891" s="365" t="s">
        <v>2882</v>
      </c>
      <c r="AB6891" s="365" t="s">
        <v>2883</v>
      </c>
      <c r="AC6891" s="365" t="s">
        <v>2884</v>
      </c>
      <c r="AD6891" s="365" t="s">
        <v>2885</v>
      </c>
      <c r="AE6891" s="365" t="s">
        <v>2886</v>
      </c>
      <c r="AF6891" s="365" t="s">
        <v>2887</v>
      </c>
      <c r="AG6891" s="365" t="s">
        <v>2888</v>
      </c>
      <c r="AH6891" s="365" t="s">
        <v>2889</v>
      </c>
      <c r="AI6891" s="365" t="s">
        <v>2890</v>
      </c>
      <c r="AJ6891" s="366" t="s">
        <v>2892</v>
      </c>
      <c r="AK6891" s="366" t="s">
        <v>2879</v>
      </c>
      <c r="AL6891" s="366" t="s">
        <v>2880</v>
      </c>
      <c r="AM6891" s="366" t="s">
        <v>2881</v>
      </c>
      <c r="AN6891" s="366" t="s">
        <v>2882</v>
      </c>
      <c r="AO6891" s="366" t="s">
        <v>2883</v>
      </c>
      <c r="AP6891" s="366" t="s">
        <v>2884</v>
      </c>
      <c r="AQ6891" s="366" t="s">
        <v>2885</v>
      </c>
      <c r="AR6891" s="366" t="s">
        <v>2886</v>
      </c>
      <c r="AS6891" s="366" t="s">
        <v>2887</v>
      </c>
      <c r="AT6891" s="366" t="s">
        <v>2888</v>
      </c>
      <c r="AU6891" s="366" t="s">
        <v>2889</v>
      </c>
      <c r="AV6891" s="366" t="s">
        <v>2890</v>
      </c>
      <c r="AW6891" s="368" t="s">
        <v>2895</v>
      </c>
    </row>
    <row r="6892" spans="1:49">
      <c r="A6892" s="33"/>
      <c r="B6892" s="34"/>
      <c r="C6892" s="34"/>
      <c r="D6892" s="34"/>
      <c r="E6892" s="35"/>
      <c r="F6892" s="36"/>
      <c r="G6892" s="36"/>
      <c r="H6892" s="36"/>
      <c r="I6892" s="34"/>
      <c r="J6892" s="202" t="s">
        <v>1224</v>
      </c>
      <c r="K6892" s="202">
        <v>1</v>
      </c>
      <c r="L6892" s="202">
        <v>2</v>
      </c>
      <c r="M6892" s="202">
        <v>3</v>
      </c>
      <c r="N6892" s="202">
        <v>4</v>
      </c>
      <c r="O6892" s="202">
        <v>5</v>
      </c>
      <c r="P6892" s="202">
        <v>6</v>
      </c>
      <c r="Q6892" s="202">
        <v>7</v>
      </c>
      <c r="R6892" s="202">
        <v>8</v>
      </c>
      <c r="S6892" s="202">
        <v>9</v>
      </c>
      <c r="T6892" s="202">
        <v>10</v>
      </c>
      <c r="U6892" s="202">
        <v>13</v>
      </c>
      <c r="V6892" s="202">
        <v>14</v>
      </c>
      <c r="W6892" s="202" t="s">
        <v>1224</v>
      </c>
      <c r="X6892" s="202">
        <v>1</v>
      </c>
      <c r="Y6892" s="202">
        <v>2</v>
      </c>
      <c r="Z6892" s="202">
        <v>3</v>
      </c>
      <c r="AA6892" s="202">
        <v>4</v>
      </c>
      <c r="AB6892" s="202">
        <v>5</v>
      </c>
      <c r="AC6892" s="202">
        <v>6</v>
      </c>
      <c r="AD6892" s="202">
        <v>7</v>
      </c>
      <c r="AE6892" s="202">
        <v>8</v>
      </c>
      <c r="AF6892" s="202">
        <v>9</v>
      </c>
      <c r="AG6892" s="202">
        <v>10</v>
      </c>
      <c r="AH6892" s="202">
        <v>13</v>
      </c>
      <c r="AI6892" s="202">
        <v>14</v>
      </c>
      <c r="AJ6892" s="202" t="s">
        <v>1224</v>
      </c>
      <c r="AK6892" s="202">
        <v>1</v>
      </c>
      <c r="AL6892" s="202">
        <v>2</v>
      </c>
      <c r="AM6892" s="202">
        <v>3</v>
      </c>
      <c r="AN6892" s="202">
        <v>4</v>
      </c>
      <c r="AO6892" s="202">
        <v>5</v>
      </c>
      <c r="AP6892" s="202">
        <v>6</v>
      </c>
      <c r="AQ6892" s="202">
        <v>7</v>
      </c>
      <c r="AR6892" s="202">
        <v>8</v>
      </c>
      <c r="AS6892" s="202">
        <v>9</v>
      </c>
      <c r="AT6892" s="202">
        <v>10</v>
      </c>
      <c r="AU6892" s="202">
        <v>13</v>
      </c>
      <c r="AV6892" s="202">
        <v>14</v>
      </c>
      <c r="AW6892" s="202">
        <v>15</v>
      </c>
    </row>
    <row r="6893" spans="1:49">
      <c r="A6893" s="37"/>
      <c r="B6893" s="38"/>
      <c r="C6893" s="38"/>
      <c r="D6893" s="38"/>
      <c r="E6893" s="60"/>
      <c r="F6893" s="61"/>
      <c r="G6893" s="61"/>
      <c r="H6893" s="61"/>
      <c r="I6893" s="38"/>
      <c r="J6893" s="134"/>
      <c r="K6893" s="134"/>
      <c r="L6893" s="134"/>
      <c r="M6893" s="134"/>
      <c r="N6893" s="134"/>
      <c r="O6893" s="134"/>
      <c r="P6893" s="134"/>
      <c r="Q6893" s="134"/>
      <c r="R6893" s="134"/>
      <c r="S6893" s="134"/>
      <c r="T6893" s="134"/>
      <c r="U6893" s="134"/>
      <c r="V6893" s="134"/>
      <c r="W6893" s="134"/>
      <c r="X6893" s="134"/>
      <c r="Y6893" s="134"/>
      <c r="Z6893" s="134"/>
      <c r="AA6893" s="134"/>
      <c r="AB6893" s="134"/>
      <c r="AC6893" s="134"/>
      <c r="AD6893" s="134"/>
      <c r="AE6893" s="134"/>
      <c r="AF6893" s="134"/>
      <c r="AG6893" s="134"/>
      <c r="AH6893" s="134"/>
      <c r="AI6893" s="134"/>
      <c r="AJ6893" s="134"/>
      <c r="AK6893" s="134"/>
      <c r="AL6893" s="134"/>
      <c r="AM6893" s="134"/>
      <c r="AN6893" s="134"/>
      <c r="AO6893" s="134"/>
      <c r="AP6893" s="134"/>
      <c r="AQ6893" s="134"/>
      <c r="AR6893" s="134"/>
      <c r="AS6893" s="134"/>
      <c r="AT6893" s="134"/>
      <c r="AU6893" s="134"/>
      <c r="AV6893" s="134"/>
      <c r="AW6893" s="134"/>
    </row>
    <row r="6894" spans="1:49">
      <c r="A6894" s="92" t="s">
        <v>797</v>
      </c>
      <c r="B6894" s="93" t="s">
        <v>1137</v>
      </c>
      <c r="C6894" s="93" t="s">
        <v>1549</v>
      </c>
      <c r="D6894" s="460"/>
      <c r="E6894" s="531"/>
      <c r="F6894" s="50"/>
      <c r="G6894" s="50"/>
      <c r="H6894" s="50"/>
      <c r="I6894" s="41" t="s">
        <v>700</v>
      </c>
      <c r="J6894" s="28"/>
      <c r="K6894" s="28"/>
      <c r="L6894" s="28"/>
      <c r="M6894" s="28"/>
      <c r="N6894" s="28"/>
      <c r="O6894" s="28"/>
      <c r="P6894" s="28"/>
      <c r="Q6894" s="28"/>
      <c r="R6894" s="28"/>
      <c r="S6894" s="28"/>
      <c r="T6894" s="28"/>
      <c r="U6894" s="28"/>
      <c r="V6894" s="28"/>
      <c r="W6894" s="28"/>
      <c r="X6894" s="28"/>
      <c r="Y6894" s="28"/>
      <c r="Z6894" s="28"/>
      <c r="AA6894" s="28"/>
      <c r="AB6894" s="28"/>
      <c r="AC6894" s="28"/>
      <c r="AD6894" s="28"/>
      <c r="AE6894" s="28"/>
      <c r="AF6894" s="28"/>
      <c r="AG6894" s="28"/>
      <c r="AH6894" s="28"/>
      <c r="AI6894" s="28"/>
      <c r="AJ6894" s="28"/>
      <c r="AK6894" s="28"/>
      <c r="AL6894" s="28"/>
      <c r="AM6894" s="28"/>
      <c r="AN6894" s="28"/>
      <c r="AO6894" s="28"/>
      <c r="AP6894" s="28"/>
      <c r="AQ6894" s="28"/>
      <c r="AR6894" s="28"/>
      <c r="AS6894" s="28"/>
      <c r="AT6894" s="28"/>
      <c r="AU6894" s="28"/>
      <c r="AV6894" s="28"/>
      <c r="AW6894" s="28"/>
    </row>
    <row r="6895" spans="1:49">
      <c r="A6895" s="48"/>
      <c r="B6895" s="260"/>
      <c r="C6895" s="260"/>
      <c r="D6895" s="369"/>
      <c r="E6895" s="531"/>
      <c r="F6895" s="50"/>
      <c r="G6895" s="50"/>
      <c r="H6895" s="50"/>
      <c r="I6895" s="108"/>
      <c r="J6895" s="28"/>
      <c r="K6895" s="28"/>
      <c r="L6895" s="28"/>
      <c r="M6895" s="28"/>
      <c r="N6895" s="28"/>
      <c r="O6895" s="28"/>
      <c r="P6895" s="28"/>
      <c r="Q6895" s="28"/>
      <c r="R6895" s="28"/>
      <c r="S6895" s="28"/>
      <c r="T6895" s="28"/>
      <c r="U6895" s="28"/>
      <c r="V6895" s="28"/>
      <c r="W6895" s="28"/>
      <c r="X6895" s="28"/>
      <c r="Y6895" s="28"/>
      <c r="Z6895" s="28"/>
      <c r="AA6895" s="28"/>
      <c r="AB6895" s="28"/>
      <c r="AC6895" s="28"/>
      <c r="AD6895" s="28"/>
      <c r="AE6895" s="28"/>
      <c r="AF6895" s="28"/>
      <c r="AG6895" s="28"/>
      <c r="AH6895" s="28"/>
      <c r="AI6895" s="28"/>
      <c r="AJ6895" s="28"/>
      <c r="AK6895" s="28"/>
      <c r="AL6895" s="28"/>
      <c r="AM6895" s="28"/>
      <c r="AN6895" s="28"/>
      <c r="AO6895" s="28"/>
      <c r="AP6895" s="28"/>
      <c r="AQ6895" s="28"/>
      <c r="AR6895" s="28"/>
      <c r="AS6895" s="28"/>
      <c r="AT6895" s="28"/>
      <c r="AU6895" s="28"/>
      <c r="AV6895" s="28"/>
      <c r="AW6895" s="28"/>
    </row>
    <row r="6896" spans="1:49">
      <c r="A6896" s="48"/>
      <c r="B6896" s="42"/>
      <c r="C6896" s="42"/>
      <c r="D6896" s="42"/>
      <c r="E6896" s="531"/>
      <c r="F6896" s="50"/>
      <c r="G6896" s="50"/>
      <c r="H6896" s="50"/>
      <c r="I6896" s="49" t="s">
        <v>1559</v>
      </c>
      <c r="J6896" s="12">
        <f>SUM(J6897,J6905,J6907)</f>
        <v>4030000</v>
      </c>
      <c r="K6896" s="12">
        <f t="shared" ref="K6896:AT6896" si="1909">SUM(K6897,K6905,K6907)</f>
        <v>315500</v>
      </c>
      <c r="L6896" s="12">
        <f t="shared" si="1909"/>
        <v>259000</v>
      </c>
      <c r="M6896" s="12">
        <f t="shared" si="1909"/>
        <v>309000</v>
      </c>
      <c r="N6896" s="12">
        <f t="shared" si="1909"/>
        <v>309900</v>
      </c>
      <c r="O6896" s="12">
        <f t="shared" si="1909"/>
        <v>206150</v>
      </c>
      <c r="P6896" s="12">
        <f t="shared" si="1909"/>
        <v>366055</v>
      </c>
      <c r="Q6896" s="12">
        <f t="shared" si="1909"/>
        <v>198300</v>
      </c>
      <c r="R6896" s="12">
        <f t="shared" si="1909"/>
        <v>193650</v>
      </c>
      <c r="S6896" s="12">
        <f t="shared" si="1909"/>
        <v>370776</v>
      </c>
      <c r="T6896" s="12">
        <f t="shared" si="1909"/>
        <v>277000</v>
      </c>
      <c r="U6896" s="12">
        <v>2805331</v>
      </c>
      <c r="V6896" s="12">
        <v>1224669</v>
      </c>
      <c r="W6896" s="12">
        <f>SUM(W6897,W6905,W6907)</f>
        <v>850</v>
      </c>
      <c r="X6896" s="12">
        <f t="shared" si="1909"/>
        <v>0</v>
      </c>
      <c r="Y6896" s="12">
        <f t="shared" si="1909"/>
        <v>0</v>
      </c>
      <c r="Z6896" s="12">
        <f t="shared" si="1909"/>
        <v>150</v>
      </c>
      <c r="AA6896" s="12">
        <f t="shared" si="1909"/>
        <v>500</v>
      </c>
      <c r="AB6896" s="12">
        <f t="shared" si="1909"/>
        <v>0</v>
      </c>
      <c r="AC6896" s="12">
        <f t="shared" si="1909"/>
        <v>200</v>
      </c>
      <c r="AD6896" s="12">
        <f t="shared" si="1909"/>
        <v>0</v>
      </c>
      <c r="AE6896" s="12">
        <f t="shared" si="1909"/>
        <v>0</v>
      </c>
      <c r="AF6896" s="12">
        <f t="shared" si="1909"/>
        <v>0</v>
      </c>
      <c r="AG6896" s="12">
        <f t="shared" si="1909"/>
        <v>0</v>
      </c>
      <c r="AH6896" s="12">
        <v>850</v>
      </c>
      <c r="AI6896" s="12">
        <v>0</v>
      </c>
      <c r="AJ6896" s="12">
        <f>SUM(AJ6897,AJ6905,AJ6907)</f>
        <v>307958</v>
      </c>
      <c r="AK6896" s="12">
        <f t="shared" si="1909"/>
        <v>20128</v>
      </c>
      <c r="AL6896" s="12">
        <f t="shared" si="1909"/>
        <v>0</v>
      </c>
      <c r="AM6896" s="12">
        <f t="shared" si="1909"/>
        <v>81230</v>
      </c>
      <c r="AN6896" s="12">
        <f t="shared" si="1909"/>
        <v>19792</v>
      </c>
      <c r="AO6896" s="12">
        <f t="shared" si="1909"/>
        <v>20240</v>
      </c>
      <c r="AP6896" s="12">
        <f t="shared" si="1909"/>
        <v>21174</v>
      </c>
      <c r="AQ6896" s="12">
        <f t="shared" si="1909"/>
        <v>0</v>
      </c>
      <c r="AR6896" s="12">
        <f t="shared" si="1909"/>
        <v>0</v>
      </c>
      <c r="AS6896" s="12">
        <f t="shared" si="1909"/>
        <v>39312</v>
      </c>
      <c r="AT6896" s="12">
        <f t="shared" si="1909"/>
        <v>33492</v>
      </c>
      <c r="AU6896" s="12">
        <v>235368</v>
      </c>
      <c r="AV6896" s="12">
        <v>72590</v>
      </c>
      <c r="AW6896" s="12">
        <f t="shared" ref="AW6896:AW6926" si="1910">U6896+AH6896+AU6896</f>
        <v>3041549</v>
      </c>
    </row>
    <row r="6897" spans="1:49">
      <c r="A6897" s="44" t="s">
        <v>797</v>
      </c>
      <c r="B6897" s="45" t="s">
        <v>1137</v>
      </c>
      <c r="C6897" s="45" t="s">
        <v>1549</v>
      </c>
      <c r="D6897" s="452" t="s">
        <v>3029</v>
      </c>
      <c r="E6897" s="213" t="s">
        <v>771</v>
      </c>
      <c r="F6897" s="65"/>
      <c r="G6897" s="65"/>
      <c r="H6897" s="65"/>
      <c r="I6897" s="260" t="s">
        <v>1500</v>
      </c>
      <c r="J6897" s="9">
        <f>SUM(J6898:J6899)</f>
        <v>2031000</v>
      </c>
      <c r="K6897" s="9">
        <f t="shared" ref="K6897:AT6897" si="1911">SUM(K6898:K6899)</f>
        <v>172000</v>
      </c>
      <c r="L6897" s="9">
        <f t="shared" si="1911"/>
        <v>95000</v>
      </c>
      <c r="M6897" s="9">
        <f t="shared" si="1911"/>
        <v>160500</v>
      </c>
      <c r="N6897" s="9">
        <f t="shared" si="1911"/>
        <v>158300</v>
      </c>
      <c r="O6897" s="9">
        <f t="shared" si="1911"/>
        <v>143330</v>
      </c>
      <c r="P6897" s="9">
        <f t="shared" si="1911"/>
        <v>299505</v>
      </c>
      <c r="Q6897" s="9">
        <f t="shared" si="1911"/>
        <v>100000</v>
      </c>
      <c r="R6897" s="9">
        <f t="shared" si="1911"/>
        <v>100550</v>
      </c>
      <c r="S6897" s="9">
        <f t="shared" si="1911"/>
        <v>222005</v>
      </c>
      <c r="T6897" s="9">
        <f t="shared" si="1911"/>
        <v>130000</v>
      </c>
      <c r="U6897" s="9">
        <v>1581190</v>
      </c>
      <c r="V6897" s="9">
        <v>449810</v>
      </c>
      <c r="W6897" s="9">
        <f>SUM(W6898:W6899)</f>
        <v>0</v>
      </c>
      <c r="X6897" s="9">
        <f t="shared" si="1911"/>
        <v>0</v>
      </c>
      <c r="Y6897" s="9">
        <f t="shared" si="1911"/>
        <v>0</v>
      </c>
      <c r="Z6897" s="9">
        <f t="shared" si="1911"/>
        <v>0</v>
      </c>
      <c r="AA6897" s="9">
        <f t="shared" si="1911"/>
        <v>0</v>
      </c>
      <c r="AB6897" s="9">
        <f t="shared" si="1911"/>
        <v>0</v>
      </c>
      <c r="AC6897" s="9">
        <f t="shared" si="1911"/>
        <v>0</v>
      </c>
      <c r="AD6897" s="9">
        <f t="shared" si="1911"/>
        <v>0</v>
      </c>
      <c r="AE6897" s="9">
        <f t="shared" si="1911"/>
        <v>0</v>
      </c>
      <c r="AF6897" s="9">
        <f t="shared" si="1911"/>
        <v>0</v>
      </c>
      <c r="AG6897" s="9">
        <f t="shared" si="1911"/>
        <v>0</v>
      </c>
      <c r="AH6897" s="9">
        <v>0</v>
      </c>
      <c r="AI6897" s="9">
        <v>0</v>
      </c>
      <c r="AJ6897" s="9">
        <f>SUM(AJ6898:AJ6899)</f>
        <v>0</v>
      </c>
      <c r="AK6897" s="9">
        <f t="shared" si="1911"/>
        <v>0</v>
      </c>
      <c r="AL6897" s="9">
        <f t="shared" si="1911"/>
        <v>0</v>
      </c>
      <c r="AM6897" s="9">
        <f t="shared" si="1911"/>
        <v>0</v>
      </c>
      <c r="AN6897" s="9">
        <f t="shared" si="1911"/>
        <v>0</v>
      </c>
      <c r="AO6897" s="9">
        <f t="shared" si="1911"/>
        <v>0</v>
      </c>
      <c r="AP6897" s="9">
        <f t="shared" si="1911"/>
        <v>0</v>
      </c>
      <c r="AQ6897" s="9">
        <f t="shared" si="1911"/>
        <v>0</v>
      </c>
      <c r="AR6897" s="9">
        <f t="shared" si="1911"/>
        <v>0</v>
      </c>
      <c r="AS6897" s="9">
        <f t="shared" si="1911"/>
        <v>0</v>
      </c>
      <c r="AT6897" s="9">
        <f t="shared" si="1911"/>
        <v>0</v>
      </c>
      <c r="AU6897" s="9">
        <v>0</v>
      </c>
      <c r="AV6897" s="9">
        <v>0</v>
      </c>
      <c r="AW6897" s="9">
        <f t="shared" si="1910"/>
        <v>1581190</v>
      </c>
    </row>
    <row r="6898" spans="1:49">
      <c r="A6898" s="44" t="s">
        <v>797</v>
      </c>
      <c r="B6898" s="45" t="s">
        <v>1137</v>
      </c>
      <c r="C6898" s="45" t="s">
        <v>1549</v>
      </c>
      <c r="D6898" s="452" t="s">
        <v>3029</v>
      </c>
      <c r="E6898" s="367" t="s">
        <v>834</v>
      </c>
      <c r="F6898" s="50"/>
      <c r="G6898" s="468" t="s">
        <v>3096</v>
      </c>
      <c r="H6898" s="50" t="s">
        <v>2333</v>
      </c>
      <c r="I6898" s="42" t="s">
        <v>2232</v>
      </c>
      <c r="J6898" s="15">
        <v>1473400</v>
      </c>
      <c r="K6898" s="15">
        <v>140000</v>
      </c>
      <c r="L6898" s="15">
        <v>70000</v>
      </c>
      <c r="M6898" s="15">
        <v>130000</v>
      </c>
      <c r="N6898" s="15">
        <v>120000</v>
      </c>
      <c r="O6898" s="15">
        <v>120000</v>
      </c>
      <c r="P6898" s="15">
        <v>137000</v>
      </c>
      <c r="Q6898" s="15">
        <v>80000</v>
      </c>
      <c r="R6898" s="15">
        <v>90000</v>
      </c>
      <c r="S6898" s="15">
        <v>180000</v>
      </c>
      <c r="T6898" s="15">
        <v>120000</v>
      </c>
      <c r="U6898" s="15">
        <v>1187000</v>
      </c>
      <c r="V6898" s="15">
        <v>286400</v>
      </c>
      <c r="AH6898" s="15">
        <v>0</v>
      </c>
      <c r="AI6898" s="15">
        <v>0</v>
      </c>
      <c r="AU6898" s="15">
        <v>0</v>
      </c>
      <c r="AV6898" s="15">
        <v>0</v>
      </c>
      <c r="AW6898" s="15">
        <f t="shared" si="1910"/>
        <v>1187000</v>
      </c>
    </row>
    <row r="6899" spans="1:49">
      <c r="A6899" s="44" t="s">
        <v>797</v>
      </c>
      <c r="B6899" s="45" t="s">
        <v>1137</v>
      </c>
      <c r="C6899" s="45" t="s">
        <v>1549</v>
      </c>
      <c r="D6899" s="452" t="s">
        <v>3029</v>
      </c>
      <c r="E6899" s="367" t="s">
        <v>772</v>
      </c>
      <c r="F6899" s="50"/>
      <c r="G6899" s="468" t="s">
        <v>3096</v>
      </c>
      <c r="H6899" s="50" t="s">
        <v>2333</v>
      </c>
      <c r="I6899" s="42" t="s">
        <v>1227</v>
      </c>
      <c r="J6899" s="15">
        <f>SUM(J6900:J6904)</f>
        <v>557600</v>
      </c>
      <c r="K6899" s="15">
        <f t="shared" ref="K6899:AT6899" si="1912">SUM(K6900:K6904)</f>
        <v>32000</v>
      </c>
      <c r="L6899" s="15">
        <f t="shared" si="1912"/>
        <v>25000</v>
      </c>
      <c r="M6899" s="15">
        <f t="shared" si="1912"/>
        <v>30500</v>
      </c>
      <c r="N6899" s="15">
        <f t="shared" si="1912"/>
        <v>38300</v>
      </c>
      <c r="O6899" s="15">
        <f t="shared" si="1912"/>
        <v>23330</v>
      </c>
      <c r="P6899" s="15">
        <f t="shared" si="1912"/>
        <v>162505</v>
      </c>
      <c r="Q6899" s="15">
        <f t="shared" si="1912"/>
        <v>20000</v>
      </c>
      <c r="R6899" s="15">
        <f t="shared" si="1912"/>
        <v>10550</v>
      </c>
      <c r="S6899" s="15">
        <f t="shared" si="1912"/>
        <v>42005</v>
      </c>
      <c r="T6899" s="15">
        <f t="shared" si="1912"/>
        <v>10000</v>
      </c>
      <c r="U6899" s="15">
        <v>394190</v>
      </c>
      <c r="V6899" s="15">
        <v>163410</v>
      </c>
      <c r="W6899" s="15">
        <f>SUM(W6900:W6904)</f>
        <v>0</v>
      </c>
      <c r="X6899" s="15">
        <f t="shared" si="1912"/>
        <v>0</v>
      </c>
      <c r="Y6899" s="15">
        <f t="shared" si="1912"/>
        <v>0</v>
      </c>
      <c r="Z6899" s="15">
        <f t="shared" si="1912"/>
        <v>0</v>
      </c>
      <c r="AA6899" s="15">
        <f t="shared" si="1912"/>
        <v>0</v>
      </c>
      <c r="AB6899" s="15">
        <f t="shared" si="1912"/>
        <v>0</v>
      </c>
      <c r="AC6899" s="15">
        <f t="shared" si="1912"/>
        <v>0</v>
      </c>
      <c r="AD6899" s="15">
        <f t="shared" si="1912"/>
        <v>0</v>
      </c>
      <c r="AE6899" s="15">
        <f t="shared" si="1912"/>
        <v>0</v>
      </c>
      <c r="AF6899" s="15">
        <f t="shared" si="1912"/>
        <v>0</v>
      </c>
      <c r="AG6899" s="15">
        <f t="shared" si="1912"/>
        <v>0</v>
      </c>
      <c r="AH6899" s="15">
        <v>0</v>
      </c>
      <c r="AI6899" s="15">
        <v>0</v>
      </c>
      <c r="AJ6899" s="15">
        <f>SUM(AJ6900:AJ6904)</f>
        <v>0</v>
      </c>
      <c r="AK6899" s="15">
        <f t="shared" si="1912"/>
        <v>0</v>
      </c>
      <c r="AL6899" s="15">
        <f t="shared" si="1912"/>
        <v>0</v>
      </c>
      <c r="AM6899" s="15">
        <f t="shared" si="1912"/>
        <v>0</v>
      </c>
      <c r="AN6899" s="15">
        <f t="shared" si="1912"/>
        <v>0</v>
      </c>
      <c r="AO6899" s="15">
        <f t="shared" si="1912"/>
        <v>0</v>
      </c>
      <c r="AP6899" s="15">
        <f t="shared" si="1912"/>
        <v>0</v>
      </c>
      <c r="AQ6899" s="15">
        <f t="shared" si="1912"/>
        <v>0</v>
      </c>
      <c r="AR6899" s="15">
        <f t="shared" si="1912"/>
        <v>0</v>
      </c>
      <c r="AS6899" s="15">
        <f t="shared" si="1912"/>
        <v>0</v>
      </c>
      <c r="AT6899" s="15">
        <f t="shared" si="1912"/>
        <v>0</v>
      </c>
      <c r="AU6899" s="15">
        <v>0</v>
      </c>
      <c r="AV6899" s="15">
        <v>0</v>
      </c>
      <c r="AW6899" s="15">
        <f t="shared" si="1910"/>
        <v>394190</v>
      </c>
    </row>
    <row r="6900" spans="1:49" s="144" customFormat="1">
      <c r="A6900" s="44" t="s">
        <v>797</v>
      </c>
      <c r="B6900" s="45" t="s">
        <v>1137</v>
      </c>
      <c r="C6900" s="45" t="s">
        <v>1549</v>
      </c>
      <c r="D6900" s="452" t="s">
        <v>3029</v>
      </c>
      <c r="E6900" s="140" t="s">
        <v>850</v>
      </c>
      <c r="F6900" s="141" t="s">
        <v>2126</v>
      </c>
      <c r="G6900" s="468" t="s">
        <v>3096</v>
      </c>
      <c r="H6900" s="50" t="s">
        <v>2333</v>
      </c>
      <c r="I6900" s="142" t="s">
        <v>1119</v>
      </c>
      <c r="J6900" s="15">
        <v>84500</v>
      </c>
      <c r="K6900" s="15">
        <v>5000</v>
      </c>
      <c r="L6900" s="15">
        <v>15000</v>
      </c>
      <c r="M6900" s="15">
        <v>5000</v>
      </c>
      <c r="N6900" s="15">
        <v>7000</v>
      </c>
      <c r="O6900" s="15">
        <v>5000</v>
      </c>
      <c r="P6900" s="15">
        <v>5000</v>
      </c>
      <c r="Q6900" s="15">
        <v>10000</v>
      </c>
      <c r="R6900" s="15"/>
      <c r="S6900" s="15"/>
      <c r="T6900" s="15"/>
      <c r="U6900" s="15">
        <v>52000</v>
      </c>
      <c r="V6900" s="15">
        <v>32500</v>
      </c>
      <c r="W6900" s="15"/>
      <c r="X6900" s="15"/>
      <c r="Y6900" s="15"/>
      <c r="Z6900" s="15"/>
      <c r="AA6900" s="15"/>
      <c r="AB6900" s="15"/>
      <c r="AC6900" s="15"/>
      <c r="AD6900" s="15"/>
      <c r="AE6900" s="15"/>
      <c r="AF6900" s="15"/>
      <c r="AG6900" s="15"/>
      <c r="AH6900" s="15">
        <v>0</v>
      </c>
      <c r="AI6900" s="15">
        <v>0</v>
      </c>
      <c r="AJ6900" s="15"/>
      <c r="AK6900" s="15"/>
      <c r="AL6900" s="15"/>
      <c r="AM6900" s="15"/>
      <c r="AN6900" s="15"/>
      <c r="AO6900" s="15"/>
      <c r="AP6900" s="15"/>
      <c r="AQ6900" s="15"/>
      <c r="AR6900" s="15"/>
      <c r="AS6900" s="15"/>
      <c r="AT6900" s="15"/>
      <c r="AU6900" s="15">
        <v>0</v>
      </c>
      <c r="AV6900" s="15">
        <v>0</v>
      </c>
      <c r="AW6900" s="15">
        <f t="shared" si="1910"/>
        <v>52000</v>
      </c>
    </row>
    <row r="6901" spans="1:49" s="144" customFormat="1">
      <c r="A6901" s="44" t="s">
        <v>797</v>
      </c>
      <c r="B6901" s="45" t="s">
        <v>1137</v>
      </c>
      <c r="C6901" s="45" t="s">
        <v>1549</v>
      </c>
      <c r="D6901" s="452" t="s">
        <v>3029</v>
      </c>
      <c r="E6901" s="140" t="s">
        <v>851</v>
      </c>
      <c r="F6901" s="141" t="s">
        <v>2127</v>
      </c>
      <c r="G6901" s="468" t="s">
        <v>3096</v>
      </c>
      <c r="H6901" s="50" t="s">
        <v>2333</v>
      </c>
      <c r="I6901" s="142" t="s">
        <v>2233</v>
      </c>
      <c r="J6901" s="15">
        <v>173100</v>
      </c>
      <c r="K6901" s="15">
        <v>20000</v>
      </c>
      <c r="L6901" s="15">
        <v>10000</v>
      </c>
      <c r="M6901" s="15">
        <v>20000</v>
      </c>
      <c r="N6901" s="15">
        <v>25000</v>
      </c>
      <c r="O6901" s="15">
        <v>15000</v>
      </c>
      <c r="P6901" s="15">
        <v>5000</v>
      </c>
      <c r="Q6901" s="15">
        <v>10000</v>
      </c>
      <c r="R6901" s="15"/>
      <c r="S6901" s="15">
        <v>30000</v>
      </c>
      <c r="T6901" s="15">
        <v>10000</v>
      </c>
      <c r="U6901" s="15">
        <v>145000</v>
      </c>
      <c r="V6901" s="15">
        <v>28100</v>
      </c>
      <c r="W6901" s="15"/>
      <c r="X6901" s="15"/>
      <c r="Y6901" s="15"/>
      <c r="Z6901" s="15"/>
      <c r="AA6901" s="15"/>
      <c r="AB6901" s="15"/>
      <c r="AC6901" s="15"/>
      <c r="AD6901" s="15"/>
      <c r="AE6901" s="15"/>
      <c r="AF6901" s="15"/>
      <c r="AG6901" s="15"/>
      <c r="AH6901" s="15">
        <v>0</v>
      </c>
      <c r="AI6901" s="15">
        <v>0</v>
      </c>
      <c r="AJ6901" s="15"/>
      <c r="AK6901" s="15"/>
      <c r="AL6901" s="15"/>
      <c r="AM6901" s="15"/>
      <c r="AN6901" s="15"/>
      <c r="AO6901" s="15"/>
      <c r="AP6901" s="15"/>
      <c r="AQ6901" s="15"/>
      <c r="AR6901" s="15"/>
      <c r="AS6901" s="15"/>
      <c r="AT6901" s="15"/>
      <c r="AU6901" s="15">
        <v>0</v>
      </c>
      <c r="AV6901" s="15">
        <v>0</v>
      </c>
      <c r="AW6901" s="15">
        <f t="shared" si="1910"/>
        <v>145000</v>
      </c>
    </row>
    <row r="6902" spans="1:49" s="144" customFormat="1">
      <c r="A6902" s="44" t="s">
        <v>797</v>
      </c>
      <c r="B6902" s="45" t="s">
        <v>1137</v>
      </c>
      <c r="C6902" s="45" t="s">
        <v>1549</v>
      </c>
      <c r="D6902" s="452" t="s">
        <v>3029</v>
      </c>
      <c r="E6902" s="140" t="s">
        <v>852</v>
      </c>
      <c r="F6902" s="141" t="s">
        <v>2128</v>
      </c>
      <c r="G6902" s="468" t="s">
        <v>3096</v>
      </c>
      <c r="H6902" s="50" t="s">
        <v>2333</v>
      </c>
      <c r="I6902" s="142" t="s">
        <v>1733</v>
      </c>
      <c r="J6902" s="15">
        <v>145000</v>
      </c>
      <c r="K6902" s="15"/>
      <c r="L6902" s="15"/>
      <c r="M6902" s="15"/>
      <c r="N6902" s="15"/>
      <c r="O6902" s="15"/>
      <c r="P6902" s="15">
        <v>135705</v>
      </c>
      <c r="Q6902" s="15"/>
      <c r="R6902" s="15"/>
      <c r="S6902" s="15"/>
      <c r="T6902" s="15"/>
      <c r="U6902" s="15">
        <v>135705</v>
      </c>
      <c r="V6902" s="15">
        <v>9295</v>
      </c>
      <c r="W6902" s="15"/>
      <c r="X6902" s="15"/>
      <c r="Y6902" s="15"/>
      <c r="Z6902" s="15"/>
      <c r="AA6902" s="15"/>
      <c r="AB6902" s="15"/>
      <c r="AC6902" s="15"/>
      <c r="AD6902" s="15"/>
      <c r="AE6902" s="15"/>
      <c r="AF6902" s="15"/>
      <c r="AG6902" s="15"/>
      <c r="AH6902" s="15">
        <v>0</v>
      </c>
      <c r="AI6902" s="15">
        <v>0</v>
      </c>
      <c r="AJ6902" s="15"/>
      <c r="AK6902" s="15"/>
      <c r="AL6902" s="15"/>
      <c r="AM6902" s="15"/>
      <c r="AN6902" s="15"/>
      <c r="AO6902" s="15"/>
      <c r="AP6902" s="15"/>
      <c r="AQ6902" s="15"/>
      <c r="AR6902" s="15"/>
      <c r="AS6902" s="15"/>
      <c r="AT6902" s="15"/>
      <c r="AU6902" s="15">
        <v>0</v>
      </c>
      <c r="AV6902" s="15">
        <v>0</v>
      </c>
      <c r="AW6902" s="15">
        <f t="shared" si="1910"/>
        <v>135705</v>
      </c>
    </row>
    <row r="6903" spans="1:49" s="144" customFormat="1">
      <c r="A6903" s="44" t="s">
        <v>797</v>
      </c>
      <c r="B6903" s="45" t="s">
        <v>1137</v>
      </c>
      <c r="C6903" s="45" t="s">
        <v>1549</v>
      </c>
      <c r="D6903" s="452" t="s">
        <v>3029</v>
      </c>
      <c r="E6903" s="140" t="s">
        <v>853</v>
      </c>
      <c r="F6903" s="141" t="s">
        <v>2129</v>
      </c>
      <c r="G6903" s="468" t="s">
        <v>3096</v>
      </c>
      <c r="H6903" s="50" t="s">
        <v>2333</v>
      </c>
      <c r="I6903" s="142" t="s">
        <v>1734</v>
      </c>
      <c r="J6903" s="15">
        <v>95000</v>
      </c>
      <c r="K6903" s="15"/>
      <c r="L6903" s="15"/>
      <c r="M6903" s="15">
        <v>5500</v>
      </c>
      <c r="N6903" s="15"/>
      <c r="O6903" s="15"/>
      <c r="P6903" s="15"/>
      <c r="Q6903" s="15"/>
      <c r="R6903" s="15">
        <v>6290</v>
      </c>
      <c r="S6903" s="15">
        <v>12005</v>
      </c>
      <c r="T6903" s="15"/>
      <c r="U6903" s="15">
        <v>23795</v>
      </c>
      <c r="V6903" s="15">
        <v>71205</v>
      </c>
      <c r="W6903" s="15"/>
      <c r="X6903" s="15"/>
      <c r="Y6903" s="15"/>
      <c r="Z6903" s="15"/>
      <c r="AA6903" s="15"/>
      <c r="AB6903" s="15"/>
      <c r="AC6903" s="15"/>
      <c r="AD6903" s="15"/>
      <c r="AE6903" s="15"/>
      <c r="AF6903" s="15"/>
      <c r="AG6903" s="15"/>
      <c r="AH6903" s="15">
        <v>0</v>
      </c>
      <c r="AI6903" s="15">
        <v>0</v>
      </c>
      <c r="AJ6903" s="15"/>
      <c r="AK6903" s="15"/>
      <c r="AL6903" s="15"/>
      <c r="AM6903" s="15"/>
      <c r="AN6903" s="15"/>
      <c r="AO6903" s="15"/>
      <c r="AP6903" s="15"/>
      <c r="AQ6903" s="15"/>
      <c r="AR6903" s="15"/>
      <c r="AS6903" s="15"/>
      <c r="AT6903" s="15"/>
      <c r="AU6903" s="15">
        <v>0</v>
      </c>
      <c r="AV6903" s="15">
        <v>0</v>
      </c>
      <c r="AW6903" s="15">
        <f t="shared" si="1910"/>
        <v>23795</v>
      </c>
    </row>
    <row r="6904" spans="1:49" s="144" customFormat="1">
      <c r="A6904" s="44" t="s">
        <v>797</v>
      </c>
      <c r="B6904" s="45" t="s">
        <v>1137</v>
      </c>
      <c r="C6904" s="45" t="s">
        <v>1549</v>
      </c>
      <c r="D6904" s="452" t="s">
        <v>3029</v>
      </c>
      <c r="E6904" s="140" t="s">
        <v>854</v>
      </c>
      <c r="F6904" s="141" t="s">
        <v>2130</v>
      </c>
      <c r="G6904" s="468" t="s">
        <v>3096</v>
      </c>
      <c r="H6904" s="50" t="s">
        <v>2333</v>
      </c>
      <c r="I6904" s="142" t="s">
        <v>1735</v>
      </c>
      <c r="J6904" s="15">
        <v>60000</v>
      </c>
      <c r="K6904" s="15">
        <v>7000</v>
      </c>
      <c r="L6904" s="15"/>
      <c r="M6904" s="15"/>
      <c r="N6904" s="15">
        <v>6300</v>
      </c>
      <c r="O6904" s="15">
        <v>3330</v>
      </c>
      <c r="P6904" s="15">
        <v>16800</v>
      </c>
      <c r="Q6904" s="15"/>
      <c r="R6904" s="15">
        <v>4260</v>
      </c>
      <c r="S6904" s="15"/>
      <c r="T6904" s="15"/>
      <c r="U6904" s="15">
        <v>37690</v>
      </c>
      <c r="V6904" s="15">
        <v>22310</v>
      </c>
      <c r="W6904" s="15"/>
      <c r="X6904" s="15"/>
      <c r="Y6904" s="15"/>
      <c r="Z6904" s="15"/>
      <c r="AA6904" s="15"/>
      <c r="AB6904" s="15"/>
      <c r="AC6904" s="15"/>
      <c r="AD6904" s="15"/>
      <c r="AE6904" s="15"/>
      <c r="AF6904" s="15"/>
      <c r="AG6904" s="15"/>
      <c r="AH6904" s="15">
        <v>0</v>
      </c>
      <c r="AI6904" s="15">
        <v>0</v>
      </c>
      <c r="AJ6904" s="15"/>
      <c r="AK6904" s="15"/>
      <c r="AL6904" s="15"/>
      <c r="AM6904" s="15"/>
      <c r="AN6904" s="15"/>
      <c r="AO6904" s="15"/>
      <c r="AP6904" s="15"/>
      <c r="AQ6904" s="15"/>
      <c r="AR6904" s="15"/>
      <c r="AS6904" s="15"/>
      <c r="AT6904" s="15"/>
      <c r="AU6904" s="15">
        <v>0</v>
      </c>
      <c r="AV6904" s="15">
        <v>0</v>
      </c>
      <c r="AW6904" s="15">
        <f t="shared" si="1910"/>
        <v>37690</v>
      </c>
    </row>
    <row r="6905" spans="1:49">
      <c r="A6905" s="44" t="s">
        <v>797</v>
      </c>
      <c r="B6905" s="45" t="s">
        <v>1137</v>
      </c>
      <c r="C6905" s="45" t="s">
        <v>1549</v>
      </c>
      <c r="D6905" s="452" t="s">
        <v>3029</v>
      </c>
      <c r="E6905" s="213" t="s">
        <v>773</v>
      </c>
      <c r="F6905" s="65"/>
      <c r="G6905" s="65"/>
      <c r="H6905" s="65"/>
      <c r="I6905" s="260" t="s">
        <v>1362</v>
      </c>
      <c r="J6905" s="9">
        <f>SUM(J6906)</f>
        <v>155600</v>
      </c>
      <c r="K6905" s="9">
        <f t="shared" ref="K6905:AT6905" si="1913">SUM(K6906)</f>
        <v>17000</v>
      </c>
      <c r="L6905" s="9">
        <f t="shared" si="1913"/>
        <v>20000</v>
      </c>
      <c r="M6905" s="9">
        <f t="shared" si="1913"/>
        <v>5000</v>
      </c>
      <c r="N6905" s="9">
        <f t="shared" si="1913"/>
        <v>15000</v>
      </c>
      <c r="O6905" s="9">
        <f t="shared" si="1913"/>
        <v>10000</v>
      </c>
      <c r="P6905" s="9">
        <f t="shared" si="1913"/>
        <v>15000</v>
      </c>
      <c r="Q6905" s="9">
        <f t="shared" si="1913"/>
        <v>5000</v>
      </c>
      <c r="R6905" s="9">
        <f t="shared" si="1913"/>
        <v>0</v>
      </c>
      <c r="S6905" s="9">
        <f t="shared" si="1913"/>
        <v>0</v>
      </c>
      <c r="T6905" s="9">
        <f t="shared" si="1913"/>
        <v>10000</v>
      </c>
      <c r="U6905" s="9">
        <v>97000</v>
      </c>
      <c r="V6905" s="9">
        <v>58600</v>
      </c>
      <c r="W6905" s="9">
        <f>SUM(W6906)</f>
        <v>0</v>
      </c>
      <c r="X6905" s="9">
        <f t="shared" si="1913"/>
        <v>0</v>
      </c>
      <c r="Y6905" s="9">
        <f t="shared" si="1913"/>
        <v>0</v>
      </c>
      <c r="Z6905" s="9">
        <f t="shared" si="1913"/>
        <v>0</v>
      </c>
      <c r="AA6905" s="9">
        <f t="shared" si="1913"/>
        <v>0</v>
      </c>
      <c r="AB6905" s="9">
        <f t="shared" si="1913"/>
        <v>0</v>
      </c>
      <c r="AC6905" s="9">
        <f t="shared" si="1913"/>
        <v>0</v>
      </c>
      <c r="AD6905" s="9">
        <f t="shared" si="1913"/>
        <v>0</v>
      </c>
      <c r="AE6905" s="9">
        <f t="shared" si="1913"/>
        <v>0</v>
      </c>
      <c r="AF6905" s="9">
        <f t="shared" si="1913"/>
        <v>0</v>
      </c>
      <c r="AG6905" s="9">
        <f t="shared" si="1913"/>
        <v>0</v>
      </c>
      <c r="AH6905" s="9">
        <v>0</v>
      </c>
      <c r="AI6905" s="9">
        <v>0</v>
      </c>
      <c r="AJ6905" s="9">
        <f>SUM(AJ6906)</f>
        <v>0</v>
      </c>
      <c r="AK6905" s="9">
        <f t="shared" si="1913"/>
        <v>0</v>
      </c>
      <c r="AL6905" s="9">
        <f t="shared" si="1913"/>
        <v>0</v>
      </c>
      <c r="AM6905" s="9">
        <f t="shared" si="1913"/>
        <v>0</v>
      </c>
      <c r="AN6905" s="9">
        <f t="shared" si="1913"/>
        <v>0</v>
      </c>
      <c r="AO6905" s="9">
        <f t="shared" si="1913"/>
        <v>0</v>
      </c>
      <c r="AP6905" s="9">
        <f t="shared" si="1913"/>
        <v>0</v>
      </c>
      <c r="AQ6905" s="9">
        <f t="shared" si="1913"/>
        <v>0</v>
      </c>
      <c r="AR6905" s="9">
        <f t="shared" si="1913"/>
        <v>0</v>
      </c>
      <c r="AS6905" s="9">
        <f t="shared" si="1913"/>
        <v>0</v>
      </c>
      <c r="AT6905" s="9">
        <f t="shared" si="1913"/>
        <v>0</v>
      </c>
      <c r="AU6905" s="9">
        <v>0</v>
      </c>
      <c r="AV6905" s="9">
        <v>0</v>
      </c>
      <c r="AW6905" s="9">
        <f t="shared" si="1910"/>
        <v>97000</v>
      </c>
    </row>
    <row r="6906" spans="1:49">
      <c r="A6906" s="44" t="s">
        <v>797</v>
      </c>
      <c r="B6906" s="45" t="s">
        <v>1137</v>
      </c>
      <c r="C6906" s="45" t="s">
        <v>1549</v>
      </c>
      <c r="D6906" s="452" t="s">
        <v>3029</v>
      </c>
      <c r="E6906" s="367" t="s">
        <v>785</v>
      </c>
      <c r="F6906" s="50"/>
      <c r="G6906" s="468" t="s">
        <v>3096</v>
      </c>
      <c r="H6906" s="50" t="s">
        <v>2333</v>
      </c>
      <c r="I6906" s="42" t="s">
        <v>2234</v>
      </c>
      <c r="J6906" s="15">
        <v>155600</v>
      </c>
      <c r="K6906" s="15">
        <v>17000</v>
      </c>
      <c r="L6906" s="15">
        <v>20000</v>
      </c>
      <c r="M6906" s="15">
        <v>5000</v>
      </c>
      <c r="N6906" s="15">
        <v>15000</v>
      </c>
      <c r="O6906" s="15">
        <v>10000</v>
      </c>
      <c r="P6906" s="15">
        <v>15000</v>
      </c>
      <c r="Q6906" s="15">
        <v>5000</v>
      </c>
      <c r="T6906" s="15">
        <v>10000</v>
      </c>
      <c r="U6906" s="15">
        <v>97000</v>
      </c>
      <c r="V6906" s="15">
        <v>58600</v>
      </c>
      <c r="AH6906" s="15">
        <v>0</v>
      </c>
      <c r="AI6906" s="15">
        <v>0</v>
      </c>
      <c r="AU6906" s="15">
        <v>0</v>
      </c>
      <c r="AV6906" s="15">
        <v>0</v>
      </c>
      <c r="AW6906" s="15">
        <f t="shared" si="1910"/>
        <v>97000</v>
      </c>
    </row>
    <row r="6907" spans="1:49">
      <c r="A6907" s="44" t="s">
        <v>797</v>
      </c>
      <c r="B6907" s="45" t="s">
        <v>1137</v>
      </c>
      <c r="C6907" s="45" t="s">
        <v>1549</v>
      </c>
      <c r="D6907" s="452" t="s">
        <v>3029</v>
      </c>
      <c r="E6907" s="213" t="s">
        <v>1364</v>
      </c>
      <c r="F6907" s="65"/>
      <c r="G6907" s="65"/>
      <c r="H6907" s="65"/>
      <c r="I6907" s="260" t="s">
        <v>2104</v>
      </c>
      <c r="J6907" s="9">
        <f>SUM(J6908:J6917)</f>
        <v>1843400</v>
      </c>
      <c r="K6907" s="9">
        <f t="shared" ref="K6907:AT6907" si="1914">SUM(K6908:K6917)</f>
        <v>126500</v>
      </c>
      <c r="L6907" s="9">
        <f t="shared" si="1914"/>
        <v>144000</v>
      </c>
      <c r="M6907" s="9">
        <f t="shared" si="1914"/>
        <v>143500</v>
      </c>
      <c r="N6907" s="9">
        <f t="shared" si="1914"/>
        <v>136600</v>
      </c>
      <c r="O6907" s="9">
        <f t="shared" si="1914"/>
        <v>52820</v>
      </c>
      <c r="P6907" s="9">
        <f t="shared" si="1914"/>
        <v>51550</v>
      </c>
      <c r="Q6907" s="9">
        <f t="shared" si="1914"/>
        <v>93300</v>
      </c>
      <c r="R6907" s="9">
        <f t="shared" si="1914"/>
        <v>93100</v>
      </c>
      <c r="S6907" s="9">
        <f t="shared" si="1914"/>
        <v>148771</v>
      </c>
      <c r="T6907" s="9">
        <f t="shared" si="1914"/>
        <v>137000</v>
      </c>
      <c r="U6907" s="9">
        <v>1127141</v>
      </c>
      <c r="V6907" s="9">
        <v>716259</v>
      </c>
      <c r="W6907" s="9">
        <f>SUM(W6908:W6917)</f>
        <v>850</v>
      </c>
      <c r="X6907" s="9">
        <f t="shared" si="1914"/>
        <v>0</v>
      </c>
      <c r="Y6907" s="9">
        <f t="shared" si="1914"/>
        <v>0</v>
      </c>
      <c r="Z6907" s="9">
        <f t="shared" si="1914"/>
        <v>150</v>
      </c>
      <c r="AA6907" s="9">
        <f t="shared" si="1914"/>
        <v>500</v>
      </c>
      <c r="AB6907" s="9">
        <f t="shared" si="1914"/>
        <v>0</v>
      </c>
      <c r="AC6907" s="9">
        <f t="shared" si="1914"/>
        <v>200</v>
      </c>
      <c r="AD6907" s="9">
        <f t="shared" si="1914"/>
        <v>0</v>
      </c>
      <c r="AE6907" s="9">
        <f t="shared" si="1914"/>
        <v>0</v>
      </c>
      <c r="AF6907" s="9">
        <f t="shared" si="1914"/>
        <v>0</v>
      </c>
      <c r="AG6907" s="9">
        <f t="shared" si="1914"/>
        <v>0</v>
      </c>
      <c r="AH6907" s="9">
        <v>850</v>
      </c>
      <c r="AI6907" s="9">
        <v>0</v>
      </c>
      <c r="AJ6907" s="9">
        <f>SUM(AJ6908:AJ6917)</f>
        <v>307958</v>
      </c>
      <c r="AK6907" s="9">
        <f t="shared" si="1914"/>
        <v>20128</v>
      </c>
      <c r="AL6907" s="9">
        <f t="shared" si="1914"/>
        <v>0</v>
      </c>
      <c r="AM6907" s="9">
        <f t="shared" si="1914"/>
        <v>81230</v>
      </c>
      <c r="AN6907" s="9">
        <f t="shared" si="1914"/>
        <v>19792</v>
      </c>
      <c r="AO6907" s="9">
        <f t="shared" si="1914"/>
        <v>20240</v>
      </c>
      <c r="AP6907" s="9">
        <f t="shared" si="1914"/>
        <v>21174</v>
      </c>
      <c r="AQ6907" s="9">
        <f t="shared" si="1914"/>
        <v>0</v>
      </c>
      <c r="AR6907" s="9">
        <f t="shared" si="1914"/>
        <v>0</v>
      </c>
      <c r="AS6907" s="9">
        <f t="shared" si="1914"/>
        <v>39312</v>
      </c>
      <c r="AT6907" s="9">
        <f t="shared" si="1914"/>
        <v>33492</v>
      </c>
      <c r="AU6907" s="9">
        <v>235368</v>
      </c>
      <c r="AV6907" s="9">
        <v>72590</v>
      </c>
      <c r="AW6907" s="9">
        <f t="shared" si="1910"/>
        <v>1363359</v>
      </c>
    </row>
    <row r="6908" spans="1:49">
      <c r="A6908" s="44" t="s">
        <v>797</v>
      </c>
      <c r="B6908" s="45" t="s">
        <v>1137</v>
      </c>
      <c r="C6908" s="45" t="s">
        <v>1549</v>
      </c>
      <c r="D6908" s="452" t="s">
        <v>3029</v>
      </c>
      <c r="E6908" s="367" t="s">
        <v>786</v>
      </c>
      <c r="F6908" s="50"/>
      <c r="G6908" s="468" t="s">
        <v>3096</v>
      </c>
      <c r="H6908" s="50" t="s">
        <v>2333</v>
      </c>
      <c r="I6908" s="42" t="s">
        <v>2323</v>
      </c>
      <c r="J6908" s="15">
        <v>4000</v>
      </c>
      <c r="N6908" s="15">
        <v>1500</v>
      </c>
      <c r="O6908" s="15">
        <v>10</v>
      </c>
      <c r="R6908" s="15">
        <v>600</v>
      </c>
      <c r="S6908" s="15">
        <v>271</v>
      </c>
      <c r="U6908" s="15">
        <v>2381</v>
      </c>
      <c r="V6908" s="15">
        <v>1619</v>
      </c>
      <c r="AH6908" s="15">
        <v>0</v>
      </c>
      <c r="AI6908" s="15">
        <v>0</v>
      </c>
      <c r="AU6908" s="15">
        <v>0</v>
      </c>
      <c r="AV6908" s="15">
        <v>0</v>
      </c>
      <c r="AW6908" s="15">
        <f t="shared" si="1910"/>
        <v>2381</v>
      </c>
    </row>
    <row r="6909" spans="1:49">
      <c r="A6909" s="44" t="s">
        <v>797</v>
      </c>
      <c r="B6909" s="45" t="s">
        <v>1137</v>
      </c>
      <c r="C6909" s="45" t="s">
        <v>1549</v>
      </c>
      <c r="D6909" s="452" t="s">
        <v>3029</v>
      </c>
      <c r="E6909" s="367" t="s">
        <v>1528</v>
      </c>
      <c r="F6909" s="50"/>
      <c r="G6909" s="468" t="s">
        <v>3096</v>
      </c>
      <c r="H6909" s="50" t="s">
        <v>2333</v>
      </c>
      <c r="I6909" s="42" t="s">
        <v>2227</v>
      </c>
      <c r="J6909" s="15">
        <v>376000</v>
      </c>
      <c r="K6909" s="15">
        <v>40000</v>
      </c>
      <c r="L6909" s="15">
        <v>50000</v>
      </c>
      <c r="M6909" s="15">
        <v>50000</v>
      </c>
      <c r="N6909" s="15">
        <v>40000</v>
      </c>
      <c r="U6909" s="15">
        <v>180000</v>
      </c>
      <c r="V6909" s="15">
        <v>196000</v>
      </c>
      <c r="AH6909" s="15">
        <v>0</v>
      </c>
      <c r="AI6909" s="15">
        <v>0</v>
      </c>
      <c r="AJ6909" s="15">
        <v>263000</v>
      </c>
      <c r="AK6909" s="15">
        <v>20128</v>
      </c>
      <c r="AM6909" s="15">
        <v>38772</v>
      </c>
      <c r="AN6909" s="15">
        <v>19792</v>
      </c>
      <c r="AO6909" s="15">
        <v>20240</v>
      </c>
      <c r="AP6909" s="15">
        <v>20672</v>
      </c>
      <c r="AS6909" s="15">
        <v>39312</v>
      </c>
      <c r="AT6909" s="15">
        <v>33492</v>
      </c>
      <c r="AU6909" s="15">
        <v>192408</v>
      </c>
      <c r="AV6909" s="15">
        <v>70592</v>
      </c>
      <c r="AW6909" s="15">
        <f t="shared" si="1910"/>
        <v>372408</v>
      </c>
    </row>
    <row r="6910" spans="1:49">
      <c r="A6910" s="44" t="s">
        <v>797</v>
      </c>
      <c r="B6910" s="45" t="s">
        <v>1137</v>
      </c>
      <c r="C6910" s="45" t="s">
        <v>1549</v>
      </c>
      <c r="D6910" s="452" t="s">
        <v>3029</v>
      </c>
      <c r="E6910" s="367" t="s">
        <v>1679</v>
      </c>
      <c r="F6910" s="50"/>
      <c r="G6910" s="468" t="s">
        <v>3096</v>
      </c>
      <c r="H6910" s="50" t="s">
        <v>2333</v>
      </c>
      <c r="I6910" s="42" t="s">
        <v>1048</v>
      </c>
      <c r="J6910" s="15">
        <v>147000</v>
      </c>
      <c r="K6910" s="15">
        <v>8000</v>
      </c>
      <c r="L6910" s="15">
        <v>20000</v>
      </c>
      <c r="M6910" s="15">
        <v>10000</v>
      </c>
      <c r="N6910" s="15">
        <v>15000</v>
      </c>
      <c r="O6910" s="15">
        <v>10000</v>
      </c>
      <c r="P6910" s="15">
        <v>10000</v>
      </c>
      <c r="Q6910" s="15">
        <v>20000</v>
      </c>
      <c r="S6910" s="15">
        <v>15000</v>
      </c>
      <c r="T6910" s="15">
        <v>15000</v>
      </c>
      <c r="U6910" s="15">
        <v>123000</v>
      </c>
      <c r="V6910" s="15">
        <v>24000</v>
      </c>
      <c r="AH6910" s="15">
        <v>0</v>
      </c>
      <c r="AI6910" s="15">
        <v>0</v>
      </c>
      <c r="AU6910" s="15">
        <v>0</v>
      </c>
      <c r="AV6910" s="15">
        <v>0</v>
      </c>
      <c r="AW6910" s="15">
        <f t="shared" si="1910"/>
        <v>123000</v>
      </c>
    </row>
    <row r="6911" spans="1:49">
      <c r="A6911" s="44" t="s">
        <v>797</v>
      </c>
      <c r="B6911" s="45" t="s">
        <v>1137</v>
      </c>
      <c r="C6911" s="45" t="s">
        <v>1549</v>
      </c>
      <c r="D6911" s="452" t="s">
        <v>3029</v>
      </c>
      <c r="E6911" s="367" t="s">
        <v>787</v>
      </c>
      <c r="F6911" s="50"/>
      <c r="G6911" s="468" t="s">
        <v>3096</v>
      </c>
      <c r="H6911" s="50" t="s">
        <v>2333</v>
      </c>
      <c r="I6911" s="42" t="s">
        <v>2226</v>
      </c>
      <c r="J6911" s="15">
        <v>710000</v>
      </c>
      <c r="K6911" s="15">
        <v>32000</v>
      </c>
      <c r="L6911" s="15">
        <v>50000</v>
      </c>
      <c r="M6911" s="15">
        <v>50000</v>
      </c>
      <c r="N6911" s="15">
        <v>50000</v>
      </c>
      <c r="O6911" s="15">
        <v>20000</v>
      </c>
      <c r="P6911" s="15">
        <v>20000</v>
      </c>
      <c r="Q6911" s="15">
        <v>50000</v>
      </c>
      <c r="R6911" s="15">
        <v>20000</v>
      </c>
      <c r="S6911" s="15">
        <v>80000</v>
      </c>
      <c r="T6911" s="15">
        <v>70000</v>
      </c>
      <c r="U6911" s="15">
        <v>442000</v>
      </c>
      <c r="V6911" s="15">
        <v>268000</v>
      </c>
      <c r="W6911" s="15">
        <v>850</v>
      </c>
      <c r="Z6911" s="15">
        <v>150</v>
      </c>
      <c r="AA6911" s="15">
        <v>500</v>
      </c>
      <c r="AC6911" s="15">
        <v>200</v>
      </c>
      <c r="AH6911" s="15">
        <v>850</v>
      </c>
      <c r="AI6911" s="15">
        <v>0</v>
      </c>
      <c r="AJ6911" s="15">
        <v>34958</v>
      </c>
      <c r="AM6911" s="15">
        <v>32458</v>
      </c>
      <c r="AP6911" s="15">
        <v>502</v>
      </c>
      <c r="AU6911" s="15">
        <v>32960</v>
      </c>
      <c r="AV6911" s="15">
        <v>1998</v>
      </c>
      <c r="AW6911" s="15">
        <f t="shared" si="1910"/>
        <v>475810</v>
      </c>
    </row>
    <row r="6912" spans="1:49">
      <c r="A6912" s="44" t="s">
        <v>797</v>
      </c>
      <c r="B6912" s="45" t="s">
        <v>1137</v>
      </c>
      <c r="C6912" s="45" t="s">
        <v>1549</v>
      </c>
      <c r="D6912" s="452" t="s">
        <v>3029</v>
      </c>
      <c r="E6912" s="367" t="s">
        <v>1116</v>
      </c>
      <c r="F6912" s="50"/>
      <c r="G6912" s="468" t="s">
        <v>3096</v>
      </c>
      <c r="H6912" s="50" t="s">
        <v>2333</v>
      </c>
      <c r="I6912" s="42" t="s">
        <v>1487</v>
      </c>
      <c r="J6912" s="15">
        <v>23000</v>
      </c>
      <c r="K6912" s="15">
        <v>2000</v>
      </c>
      <c r="L6912" s="15">
        <v>2000</v>
      </c>
      <c r="M6912" s="15">
        <v>1000</v>
      </c>
      <c r="N6912" s="15">
        <v>1000</v>
      </c>
      <c r="Q6912" s="15">
        <v>1500</v>
      </c>
      <c r="R6912" s="15">
        <v>1000</v>
      </c>
      <c r="S6912" s="15">
        <v>1000</v>
      </c>
      <c r="U6912" s="15">
        <v>9500</v>
      </c>
      <c r="V6912" s="15">
        <v>13500</v>
      </c>
      <c r="AH6912" s="15">
        <v>0</v>
      </c>
      <c r="AI6912" s="15">
        <v>0</v>
      </c>
      <c r="AU6912" s="15">
        <v>0</v>
      </c>
      <c r="AV6912" s="15">
        <v>0</v>
      </c>
      <c r="AW6912" s="15">
        <f t="shared" si="1910"/>
        <v>9500</v>
      </c>
    </row>
    <row r="6913" spans="1:49">
      <c r="A6913" s="44" t="s">
        <v>797</v>
      </c>
      <c r="B6913" s="45" t="s">
        <v>1137</v>
      </c>
      <c r="C6913" s="45" t="s">
        <v>1549</v>
      </c>
      <c r="D6913" s="452" t="s">
        <v>3029</v>
      </c>
      <c r="E6913" s="367" t="s">
        <v>1703</v>
      </c>
      <c r="F6913" s="50"/>
      <c r="G6913" s="468" t="s">
        <v>3096</v>
      </c>
      <c r="H6913" s="50" t="s">
        <v>2333</v>
      </c>
      <c r="I6913" s="42" t="s">
        <v>1047</v>
      </c>
      <c r="J6913" s="15">
        <v>17300</v>
      </c>
      <c r="K6913" s="15">
        <v>1500</v>
      </c>
      <c r="L6913" s="15">
        <v>1500</v>
      </c>
      <c r="M6913" s="15">
        <v>1500</v>
      </c>
      <c r="N6913" s="15">
        <v>1500</v>
      </c>
      <c r="O6913" s="15">
        <v>2610</v>
      </c>
      <c r="P6913" s="15">
        <v>1500</v>
      </c>
      <c r="Q6913" s="15">
        <v>1500</v>
      </c>
      <c r="R6913" s="15">
        <v>1300</v>
      </c>
      <c r="S6913" s="15">
        <v>1500</v>
      </c>
      <c r="T6913" s="15">
        <v>1500</v>
      </c>
      <c r="U6913" s="15">
        <v>15910</v>
      </c>
      <c r="V6913" s="15">
        <v>1390</v>
      </c>
      <c r="AH6913" s="15">
        <v>0</v>
      </c>
      <c r="AI6913" s="15">
        <v>0</v>
      </c>
      <c r="AU6913" s="15">
        <v>0</v>
      </c>
      <c r="AV6913" s="15">
        <v>0</v>
      </c>
      <c r="AW6913" s="15">
        <f t="shared" si="1910"/>
        <v>15910</v>
      </c>
    </row>
    <row r="6914" spans="1:49">
      <c r="A6914" s="44" t="s">
        <v>797</v>
      </c>
      <c r="B6914" s="45" t="s">
        <v>1137</v>
      </c>
      <c r="C6914" s="45" t="s">
        <v>1549</v>
      </c>
      <c r="D6914" s="452" t="s">
        <v>3029</v>
      </c>
      <c r="E6914" s="367" t="s">
        <v>826</v>
      </c>
      <c r="F6914" s="50"/>
      <c r="G6914" s="468" t="s">
        <v>3096</v>
      </c>
      <c r="H6914" s="50" t="s">
        <v>2333</v>
      </c>
      <c r="I6914" s="42" t="s">
        <v>2170</v>
      </c>
      <c r="J6914" s="15">
        <v>270000</v>
      </c>
      <c r="K6914" s="15">
        <v>2000</v>
      </c>
      <c r="L6914" s="15">
        <v>10000</v>
      </c>
      <c r="M6914" s="15">
        <v>10000</v>
      </c>
      <c r="N6914" s="15">
        <v>5000</v>
      </c>
      <c r="Q6914" s="15">
        <v>10000</v>
      </c>
      <c r="R6914" s="15">
        <v>60000</v>
      </c>
      <c r="S6914" s="15">
        <v>20000</v>
      </c>
      <c r="T6914" s="15">
        <v>30000</v>
      </c>
      <c r="U6914" s="15">
        <v>147000</v>
      </c>
      <c r="V6914" s="15">
        <v>123000</v>
      </c>
      <c r="AH6914" s="15">
        <v>0</v>
      </c>
      <c r="AI6914" s="15">
        <v>0</v>
      </c>
      <c r="AJ6914" s="15">
        <v>10000</v>
      </c>
      <c r="AM6914" s="15">
        <v>10000</v>
      </c>
      <c r="AU6914" s="15">
        <v>10000</v>
      </c>
      <c r="AV6914" s="15">
        <v>0</v>
      </c>
      <c r="AW6914" s="15">
        <f t="shared" si="1910"/>
        <v>157000</v>
      </c>
    </row>
    <row r="6915" spans="1:49">
      <c r="A6915" s="44" t="s">
        <v>797</v>
      </c>
      <c r="B6915" s="45" t="s">
        <v>1137</v>
      </c>
      <c r="C6915" s="45" t="s">
        <v>1549</v>
      </c>
      <c r="D6915" s="452" t="s">
        <v>3029</v>
      </c>
      <c r="E6915" s="367" t="s">
        <v>1115</v>
      </c>
      <c r="F6915" s="50"/>
      <c r="G6915" s="468" t="s">
        <v>3096</v>
      </c>
      <c r="H6915" s="50" t="s">
        <v>2333</v>
      </c>
      <c r="I6915" s="42" t="s">
        <v>990</v>
      </c>
      <c r="J6915" s="15">
        <v>20100</v>
      </c>
      <c r="K6915" s="15">
        <v>500</v>
      </c>
      <c r="M6915" s="15">
        <v>1000</v>
      </c>
      <c r="N6915" s="15">
        <v>12600</v>
      </c>
      <c r="O6915" s="15">
        <v>200</v>
      </c>
      <c r="P6915" s="15">
        <v>50</v>
      </c>
      <c r="Q6915" s="15">
        <v>300</v>
      </c>
      <c r="R6915" s="15">
        <v>200</v>
      </c>
      <c r="U6915" s="15">
        <v>14850</v>
      </c>
      <c r="V6915" s="15">
        <v>5250</v>
      </c>
      <c r="AH6915" s="15">
        <v>0</v>
      </c>
      <c r="AI6915" s="15">
        <v>0</v>
      </c>
      <c r="AU6915" s="15">
        <v>0</v>
      </c>
      <c r="AV6915" s="15">
        <v>0</v>
      </c>
      <c r="AW6915" s="15">
        <f t="shared" si="1910"/>
        <v>14850</v>
      </c>
    </row>
    <row r="6916" spans="1:49">
      <c r="A6916" s="44" t="s">
        <v>797</v>
      </c>
      <c r="B6916" s="45" t="s">
        <v>1137</v>
      </c>
      <c r="C6916" s="45" t="s">
        <v>1549</v>
      </c>
      <c r="D6916" s="452" t="s">
        <v>3029</v>
      </c>
      <c r="E6916" s="367" t="s">
        <v>1677</v>
      </c>
      <c r="F6916" s="50"/>
      <c r="G6916" s="468" t="s">
        <v>3096</v>
      </c>
      <c r="H6916" s="50" t="s">
        <v>2333</v>
      </c>
      <c r="I6916" s="42" t="s">
        <v>1198</v>
      </c>
      <c r="J6916" s="15">
        <v>271000</v>
      </c>
      <c r="K6916" s="15">
        <v>40000</v>
      </c>
      <c r="L6916" s="15">
        <v>10000</v>
      </c>
      <c r="M6916" s="15">
        <v>20000</v>
      </c>
      <c r="N6916" s="15">
        <v>10000</v>
      </c>
      <c r="O6916" s="15">
        <v>20000</v>
      </c>
      <c r="P6916" s="15">
        <v>20000</v>
      </c>
      <c r="Q6916" s="15">
        <v>10000</v>
      </c>
      <c r="R6916" s="15">
        <v>10000</v>
      </c>
      <c r="S6916" s="15">
        <v>30000</v>
      </c>
      <c r="T6916" s="15">
        <v>20000</v>
      </c>
      <c r="U6916" s="15">
        <v>190000</v>
      </c>
      <c r="V6916" s="15">
        <v>81000</v>
      </c>
      <c r="AH6916" s="15">
        <v>0</v>
      </c>
      <c r="AI6916" s="15">
        <v>0</v>
      </c>
      <c r="AU6916" s="15">
        <v>0</v>
      </c>
      <c r="AV6916" s="15">
        <v>0</v>
      </c>
      <c r="AW6916" s="15">
        <f t="shared" si="1910"/>
        <v>190000</v>
      </c>
    </row>
    <row r="6917" spans="1:49">
      <c r="A6917" s="44" t="s">
        <v>797</v>
      </c>
      <c r="B6917" s="45" t="s">
        <v>1137</v>
      </c>
      <c r="C6917" s="45" t="s">
        <v>1549</v>
      </c>
      <c r="D6917" s="452" t="s">
        <v>3029</v>
      </c>
      <c r="E6917" s="367" t="s">
        <v>1677</v>
      </c>
      <c r="F6917" s="141" t="s">
        <v>2131</v>
      </c>
      <c r="G6917" s="468" t="s">
        <v>3096</v>
      </c>
      <c r="H6917" s="50" t="s">
        <v>2333</v>
      </c>
      <c r="I6917" s="42" t="s">
        <v>25</v>
      </c>
      <c r="J6917" s="15">
        <v>5000</v>
      </c>
      <c r="K6917" s="15">
        <v>500</v>
      </c>
      <c r="L6917" s="15">
        <v>500</v>
      </c>
      <c r="S6917" s="15">
        <v>1000</v>
      </c>
      <c r="T6917" s="15">
        <v>500</v>
      </c>
      <c r="U6917" s="15">
        <v>2500</v>
      </c>
      <c r="V6917" s="15">
        <v>2500</v>
      </c>
      <c r="AH6917" s="15">
        <v>0</v>
      </c>
      <c r="AI6917" s="15">
        <v>0</v>
      </c>
      <c r="AU6917" s="15">
        <v>0</v>
      </c>
      <c r="AV6917" s="15">
        <v>0</v>
      </c>
      <c r="AW6917" s="15">
        <f t="shared" si="1910"/>
        <v>2500</v>
      </c>
    </row>
    <row r="6918" spans="1:49" s="52" customFormat="1">
      <c r="A6918" s="41"/>
      <c r="B6918" s="346"/>
      <c r="C6918" s="346"/>
      <c r="D6918" s="369"/>
      <c r="E6918" s="213"/>
      <c r="F6918" s="65"/>
      <c r="G6918" s="65"/>
      <c r="H6918" s="65"/>
      <c r="I6918" s="49" t="s">
        <v>3</v>
      </c>
      <c r="J6918" s="6">
        <f>SUM(J6919)</f>
        <v>0</v>
      </c>
      <c r="K6918" s="6">
        <f t="shared" ref="K6918:AT6919" si="1915">SUM(K6919)</f>
        <v>0</v>
      </c>
      <c r="L6918" s="6">
        <f t="shared" si="1915"/>
        <v>0</v>
      </c>
      <c r="M6918" s="6">
        <f t="shared" si="1915"/>
        <v>0</v>
      </c>
      <c r="N6918" s="6">
        <f t="shared" si="1915"/>
        <v>0</v>
      </c>
      <c r="O6918" s="6">
        <f t="shared" si="1915"/>
        <v>0</v>
      </c>
      <c r="P6918" s="6">
        <f t="shared" si="1915"/>
        <v>0</v>
      </c>
      <c r="Q6918" s="6">
        <f t="shared" si="1915"/>
        <v>0</v>
      </c>
      <c r="R6918" s="6">
        <f t="shared" si="1915"/>
        <v>0</v>
      </c>
      <c r="S6918" s="6">
        <f t="shared" si="1915"/>
        <v>0</v>
      </c>
      <c r="T6918" s="6">
        <f t="shared" si="1915"/>
        <v>0</v>
      </c>
      <c r="U6918" s="6">
        <v>0</v>
      </c>
      <c r="V6918" s="6">
        <v>0</v>
      </c>
      <c r="W6918" s="6">
        <f>SUM(W6919)</f>
        <v>0</v>
      </c>
      <c r="X6918" s="6">
        <f t="shared" si="1915"/>
        <v>0</v>
      </c>
      <c r="Y6918" s="6">
        <f t="shared" si="1915"/>
        <v>0</v>
      </c>
      <c r="Z6918" s="6">
        <f t="shared" si="1915"/>
        <v>0</v>
      </c>
      <c r="AA6918" s="6">
        <f t="shared" si="1915"/>
        <v>0</v>
      </c>
      <c r="AB6918" s="6">
        <f t="shared" si="1915"/>
        <v>0</v>
      </c>
      <c r="AC6918" s="6">
        <f t="shared" si="1915"/>
        <v>0</v>
      </c>
      <c r="AD6918" s="6">
        <f t="shared" si="1915"/>
        <v>0</v>
      </c>
      <c r="AE6918" s="6">
        <f t="shared" si="1915"/>
        <v>0</v>
      </c>
      <c r="AF6918" s="6">
        <f t="shared" si="1915"/>
        <v>0</v>
      </c>
      <c r="AG6918" s="6">
        <f t="shared" si="1915"/>
        <v>0</v>
      </c>
      <c r="AH6918" s="6">
        <v>0</v>
      </c>
      <c r="AI6918" s="6">
        <v>0</v>
      </c>
      <c r="AJ6918" s="6">
        <f>SUM(AJ6919)</f>
        <v>0</v>
      </c>
      <c r="AK6918" s="6">
        <f t="shared" si="1915"/>
        <v>0</v>
      </c>
      <c r="AL6918" s="6">
        <f t="shared" si="1915"/>
        <v>0</v>
      </c>
      <c r="AM6918" s="6">
        <f t="shared" si="1915"/>
        <v>0</v>
      </c>
      <c r="AN6918" s="6">
        <f t="shared" si="1915"/>
        <v>0</v>
      </c>
      <c r="AO6918" s="6">
        <f t="shared" si="1915"/>
        <v>0</v>
      </c>
      <c r="AP6918" s="6">
        <f t="shared" si="1915"/>
        <v>0</v>
      </c>
      <c r="AQ6918" s="6">
        <f t="shared" si="1915"/>
        <v>0</v>
      </c>
      <c r="AR6918" s="6">
        <f t="shared" si="1915"/>
        <v>0</v>
      </c>
      <c r="AS6918" s="6">
        <f t="shared" si="1915"/>
        <v>0</v>
      </c>
      <c r="AT6918" s="6">
        <f t="shared" si="1915"/>
        <v>0</v>
      </c>
      <c r="AU6918" s="6">
        <v>0</v>
      </c>
      <c r="AV6918" s="6">
        <v>0</v>
      </c>
      <c r="AW6918" s="6">
        <f t="shared" si="1910"/>
        <v>0</v>
      </c>
    </row>
    <row r="6919" spans="1:49" s="52" customFormat="1">
      <c r="A6919" s="44" t="s">
        <v>797</v>
      </c>
      <c r="B6919" s="45" t="s">
        <v>1137</v>
      </c>
      <c r="C6919" s="45" t="s">
        <v>1549</v>
      </c>
      <c r="D6919" s="452" t="s">
        <v>3029</v>
      </c>
      <c r="E6919" s="213" t="s">
        <v>833</v>
      </c>
      <c r="F6919" s="65"/>
      <c r="G6919" s="65"/>
      <c r="H6919" s="65"/>
      <c r="I6919" s="53" t="s">
        <v>1</v>
      </c>
      <c r="J6919" s="200">
        <f>SUM(J6920)</f>
        <v>0</v>
      </c>
      <c r="K6919" s="200">
        <f t="shared" si="1915"/>
        <v>0</v>
      </c>
      <c r="L6919" s="200">
        <f t="shared" si="1915"/>
        <v>0</v>
      </c>
      <c r="M6919" s="200">
        <f t="shared" si="1915"/>
        <v>0</v>
      </c>
      <c r="N6919" s="200">
        <f t="shared" si="1915"/>
        <v>0</v>
      </c>
      <c r="O6919" s="200">
        <f t="shared" si="1915"/>
        <v>0</v>
      </c>
      <c r="P6919" s="200">
        <f t="shared" si="1915"/>
        <v>0</v>
      </c>
      <c r="Q6919" s="200">
        <f t="shared" si="1915"/>
        <v>0</v>
      </c>
      <c r="R6919" s="200">
        <f t="shared" si="1915"/>
        <v>0</v>
      </c>
      <c r="S6919" s="200">
        <f t="shared" si="1915"/>
        <v>0</v>
      </c>
      <c r="T6919" s="200">
        <f t="shared" si="1915"/>
        <v>0</v>
      </c>
      <c r="U6919" s="200">
        <v>0</v>
      </c>
      <c r="V6919" s="200">
        <v>0</v>
      </c>
      <c r="W6919" s="200">
        <f>SUM(W6920)</f>
        <v>0</v>
      </c>
      <c r="X6919" s="200">
        <f t="shared" si="1915"/>
        <v>0</v>
      </c>
      <c r="Y6919" s="200">
        <f t="shared" si="1915"/>
        <v>0</v>
      </c>
      <c r="Z6919" s="200">
        <f t="shared" si="1915"/>
        <v>0</v>
      </c>
      <c r="AA6919" s="200">
        <f t="shared" si="1915"/>
        <v>0</v>
      </c>
      <c r="AB6919" s="200">
        <f t="shared" si="1915"/>
        <v>0</v>
      </c>
      <c r="AC6919" s="200">
        <f t="shared" si="1915"/>
        <v>0</v>
      </c>
      <c r="AD6919" s="200">
        <f t="shared" si="1915"/>
        <v>0</v>
      </c>
      <c r="AE6919" s="200">
        <f t="shared" si="1915"/>
        <v>0</v>
      </c>
      <c r="AF6919" s="200">
        <f t="shared" si="1915"/>
        <v>0</v>
      </c>
      <c r="AG6919" s="200">
        <f t="shared" si="1915"/>
        <v>0</v>
      </c>
      <c r="AH6919" s="200">
        <v>0</v>
      </c>
      <c r="AI6919" s="200">
        <v>0</v>
      </c>
      <c r="AJ6919" s="200">
        <f>SUM(AJ6920)</f>
        <v>0</v>
      </c>
      <c r="AK6919" s="200">
        <f t="shared" si="1915"/>
        <v>0</v>
      </c>
      <c r="AL6919" s="200">
        <f t="shared" si="1915"/>
        <v>0</v>
      </c>
      <c r="AM6919" s="200">
        <f t="shared" si="1915"/>
        <v>0</v>
      </c>
      <c r="AN6919" s="200">
        <f t="shared" si="1915"/>
        <v>0</v>
      </c>
      <c r="AO6919" s="200">
        <f t="shared" si="1915"/>
        <v>0</v>
      </c>
      <c r="AP6919" s="200">
        <f t="shared" si="1915"/>
        <v>0</v>
      </c>
      <c r="AQ6919" s="200">
        <f t="shared" si="1915"/>
        <v>0</v>
      </c>
      <c r="AR6919" s="200">
        <f t="shared" si="1915"/>
        <v>0</v>
      </c>
      <c r="AS6919" s="200">
        <f t="shared" si="1915"/>
        <v>0</v>
      </c>
      <c r="AT6919" s="200">
        <f t="shared" si="1915"/>
        <v>0</v>
      </c>
      <c r="AU6919" s="200">
        <v>0</v>
      </c>
      <c r="AV6919" s="200">
        <v>0</v>
      </c>
      <c r="AW6919" s="200">
        <f t="shared" si="1910"/>
        <v>0</v>
      </c>
    </row>
    <row r="6920" spans="1:49" s="59" customFormat="1">
      <c r="A6920" s="44" t="s">
        <v>797</v>
      </c>
      <c r="B6920" s="45" t="s">
        <v>1137</v>
      </c>
      <c r="C6920" s="45" t="s">
        <v>1549</v>
      </c>
      <c r="D6920" s="452" t="s">
        <v>3029</v>
      </c>
      <c r="E6920" s="57" t="s">
        <v>1517</v>
      </c>
      <c r="F6920" s="58"/>
      <c r="G6920" s="468" t="s">
        <v>3096</v>
      </c>
      <c r="H6920" s="50" t="s">
        <v>2333</v>
      </c>
      <c r="I6920" s="188" t="s">
        <v>2584</v>
      </c>
      <c r="J6920" s="13"/>
      <c r="K6920" s="13"/>
      <c r="L6920" s="13"/>
      <c r="M6920" s="13"/>
      <c r="N6920" s="13"/>
      <c r="O6920" s="13"/>
      <c r="P6920" s="13"/>
      <c r="Q6920" s="13"/>
      <c r="R6920" s="13"/>
      <c r="S6920" s="13"/>
      <c r="T6920" s="13"/>
      <c r="U6920" s="13">
        <v>0</v>
      </c>
      <c r="V6920" s="13">
        <v>0</v>
      </c>
      <c r="W6920" s="13"/>
      <c r="X6920" s="13"/>
      <c r="Y6920" s="13"/>
      <c r="Z6920" s="13"/>
      <c r="AA6920" s="13"/>
      <c r="AB6920" s="13"/>
      <c r="AC6920" s="13"/>
      <c r="AD6920" s="13"/>
      <c r="AE6920" s="13"/>
      <c r="AF6920" s="13"/>
      <c r="AG6920" s="13"/>
      <c r="AH6920" s="13">
        <v>0</v>
      </c>
      <c r="AI6920" s="13">
        <v>0</v>
      </c>
      <c r="AJ6920" s="13"/>
      <c r="AK6920" s="13"/>
      <c r="AL6920" s="13"/>
      <c r="AM6920" s="13"/>
      <c r="AN6920" s="13"/>
      <c r="AO6920" s="13"/>
      <c r="AP6920" s="13"/>
      <c r="AQ6920" s="13"/>
      <c r="AR6920" s="13"/>
      <c r="AS6920" s="13"/>
      <c r="AT6920" s="13"/>
      <c r="AU6920" s="13">
        <v>0</v>
      </c>
      <c r="AV6920" s="13">
        <v>0</v>
      </c>
      <c r="AW6920" s="13">
        <f t="shared" si="1910"/>
        <v>0</v>
      </c>
    </row>
    <row r="6921" spans="1:49">
      <c r="A6921" s="68" t="s">
        <v>2050</v>
      </c>
      <c r="B6921" s="69"/>
      <c r="C6921" s="69"/>
      <c r="D6921" s="455"/>
      <c r="E6921" s="367"/>
      <c r="F6921" s="50"/>
      <c r="G6921" s="50"/>
      <c r="H6921" s="50"/>
      <c r="I6921" s="49" t="s">
        <v>1157</v>
      </c>
      <c r="J6921" s="12">
        <f>SUM(J6922)</f>
        <v>630000</v>
      </c>
      <c r="K6921" s="12">
        <f t="shared" ref="K6921:AT6921" si="1916">SUM(K6922)</f>
        <v>0</v>
      </c>
      <c r="L6921" s="12">
        <f t="shared" si="1916"/>
        <v>7000</v>
      </c>
      <c r="M6921" s="12">
        <f t="shared" si="1916"/>
        <v>170</v>
      </c>
      <c r="N6921" s="12">
        <f t="shared" si="1916"/>
        <v>0</v>
      </c>
      <c r="O6921" s="12">
        <f t="shared" si="1916"/>
        <v>0</v>
      </c>
      <c r="P6921" s="12">
        <f t="shared" si="1916"/>
        <v>42120</v>
      </c>
      <c r="Q6921" s="12">
        <f t="shared" si="1916"/>
        <v>0</v>
      </c>
      <c r="R6921" s="12">
        <f t="shared" si="1916"/>
        <v>104000</v>
      </c>
      <c r="S6921" s="12">
        <f t="shared" si="1916"/>
        <v>13000</v>
      </c>
      <c r="T6921" s="12">
        <f t="shared" si="1916"/>
        <v>27000</v>
      </c>
      <c r="U6921" s="12">
        <v>193290</v>
      </c>
      <c r="V6921" s="12">
        <v>436710</v>
      </c>
      <c r="W6921" s="12">
        <f>SUM(W6922)</f>
        <v>23400</v>
      </c>
      <c r="X6921" s="12">
        <f t="shared" si="1916"/>
        <v>0</v>
      </c>
      <c r="Y6921" s="12">
        <f t="shared" si="1916"/>
        <v>0</v>
      </c>
      <c r="Z6921" s="12">
        <f t="shared" si="1916"/>
        <v>0</v>
      </c>
      <c r="AA6921" s="12">
        <f t="shared" si="1916"/>
        <v>0</v>
      </c>
      <c r="AB6921" s="12">
        <f t="shared" si="1916"/>
        <v>0</v>
      </c>
      <c r="AC6921" s="12">
        <f t="shared" si="1916"/>
        <v>0</v>
      </c>
      <c r="AD6921" s="12">
        <f t="shared" si="1916"/>
        <v>0</v>
      </c>
      <c r="AE6921" s="12">
        <f t="shared" si="1916"/>
        <v>0</v>
      </c>
      <c r="AF6921" s="12">
        <f t="shared" si="1916"/>
        <v>0</v>
      </c>
      <c r="AG6921" s="12">
        <f t="shared" si="1916"/>
        <v>0</v>
      </c>
      <c r="AH6921" s="12">
        <v>0</v>
      </c>
      <c r="AI6921" s="12">
        <v>23400</v>
      </c>
      <c r="AJ6921" s="12">
        <f>SUM(AJ6922)</f>
        <v>60000</v>
      </c>
      <c r="AK6921" s="12">
        <f t="shared" si="1916"/>
        <v>0</v>
      </c>
      <c r="AL6921" s="12">
        <f t="shared" si="1916"/>
        <v>0</v>
      </c>
      <c r="AM6921" s="12">
        <f t="shared" si="1916"/>
        <v>60000</v>
      </c>
      <c r="AN6921" s="12">
        <f t="shared" si="1916"/>
        <v>0</v>
      </c>
      <c r="AO6921" s="12">
        <f t="shared" si="1916"/>
        <v>0</v>
      </c>
      <c r="AP6921" s="12">
        <f t="shared" si="1916"/>
        <v>0</v>
      </c>
      <c r="AQ6921" s="12">
        <f t="shared" si="1916"/>
        <v>0</v>
      </c>
      <c r="AR6921" s="12">
        <f t="shared" si="1916"/>
        <v>0</v>
      </c>
      <c r="AS6921" s="12">
        <f t="shared" si="1916"/>
        <v>0</v>
      </c>
      <c r="AT6921" s="12">
        <f t="shared" si="1916"/>
        <v>0</v>
      </c>
      <c r="AU6921" s="12">
        <v>60000</v>
      </c>
      <c r="AV6921" s="12">
        <v>0</v>
      </c>
      <c r="AW6921" s="12">
        <f t="shared" si="1910"/>
        <v>253290</v>
      </c>
    </row>
    <row r="6922" spans="1:49">
      <c r="A6922" s="44" t="s">
        <v>797</v>
      </c>
      <c r="B6922" s="45" t="s">
        <v>1137</v>
      </c>
      <c r="C6922" s="45" t="s">
        <v>1549</v>
      </c>
      <c r="D6922" s="452" t="s">
        <v>3029</v>
      </c>
      <c r="E6922" s="213" t="s">
        <v>1402</v>
      </c>
      <c r="F6922" s="65"/>
      <c r="G6922" s="65"/>
      <c r="H6922" s="65"/>
      <c r="I6922" s="260" t="s">
        <v>1158</v>
      </c>
      <c r="J6922" s="9">
        <f>SUM(J6923:J6924)</f>
        <v>630000</v>
      </c>
      <c r="K6922" s="9">
        <f t="shared" ref="K6922:AT6922" si="1917">SUM(K6923:K6924)</f>
        <v>0</v>
      </c>
      <c r="L6922" s="9">
        <f t="shared" si="1917"/>
        <v>7000</v>
      </c>
      <c r="M6922" s="9">
        <f t="shared" si="1917"/>
        <v>170</v>
      </c>
      <c r="N6922" s="9">
        <f t="shared" si="1917"/>
        <v>0</v>
      </c>
      <c r="O6922" s="9">
        <f t="shared" si="1917"/>
        <v>0</v>
      </c>
      <c r="P6922" s="9">
        <f t="shared" si="1917"/>
        <v>42120</v>
      </c>
      <c r="Q6922" s="9">
        <f t="shared" si="1917"/>
        <v>0</v>
      </c>
      <c r="R6922" s="9">
        <f t="shared" si="1917"/>
        <v>104000</v>
      </c>
      <c r="S6922" s="9">
        <f t="shared" si="1917"/>
        <v>13000</v>
      </c>
      <c r="T6922" s="9">
        <f t="shared" si="1917"/>
        <v>27000</v>
      </c>
      <c r="U6922" s="9">
        <v>193290</v>
      </c>
      <c r="V6922" s="9">
        <v>436710</v>
      </c>
      <c r="W6922" s="9">
        <f>SUM(W6923:W6924)</f>
        <v>23400</v>
      </c>
      <c r="X6922" s="9">
        <f t="shared" si="1917"/>
        <v>0</v>
      </c>
      <c r="Y6922" s="9">
        <f t="shared" si="1917"/>
        <v>0</v>
      </c>
      <c r="Z6922" s="9">
        <f t="shared" si="1917"/>
        <v>0</v>
      </c>
      <c r="AA6922" s="9">
        <f t="shared" si="1917"/>
        <v>0</v>
      </c>
      <c r="AB6922" s="9">
        <f t="shared" si="1917"/>
        <v>0</v>
      </c>
      <c r="AC6922" s="9">
        <f t="shared" si="1917"/>
        <v>0</v>
      </c>
      <c r="AD6922" s="9">
        <f t="shared" si="1917"/>
        <v>0</v>
      </c>
      <c r="AE6922" s="9">
        <f t="shared" si="1917"/>
        <v>0</v>
      </c>
      <c r="AF6922" s="9">
        <f t="shared" si="1917"/>
        <v>0</v>
      </c>
      <c r="AG6922" s="9">
        <f t="shared" si="1917"/>
        <v>0</v>
      </c>
      <c r="AH6922" s="9">
        <v>0</v>
      </c>
      <c r="AI6922" s="9">
        <v>23400</v>
      </c>
      <c r="AJ6922" s="9">
        <f>SUM(AJ6923:AJ6924)</f>
        <v>60000</v>
      </c>
      <c r="AK6922" s="9">
        <f t="shared" si="1917"/>
        <v>0</v>
      </c>
      <c r="AL6922" s="9">
        <f t="shared" si="1917"/>
        <v>0</v>
      </c>
      <c r="AM6922" s="9">
        <f t="shared" si="1917"/>
        <v>60000</v>
      </c>
      <c r="AN6922" s="9">
        <f t="shared" si="1917"/>
        <v>0</v>
      </c>
      <c r="AO6922" s="9">
        <f t="shared" si="1917"/>
        <v>0</v>
      </c>
      <c r="AP6922" s="9">
        <f t="shared" si="1917"/>
        <v>0</v>
      </c>
      <c r="AQ6922" s="9">
        <f t="shared" si="1917"/>
        <v>0</v>
      </c>
      <c r="AR6922" s="9">
        <f t="shared" si="1917"/>
        <v>0</v>
      </c>
      <c r="AS6922" s="9">
        <f t="shared" si="1917"/>
        <v>0</v>
      </c>
      <c r="AT6922" s="9">
        <f t="shared" si="1917"/>
        <v>0</v>
      </c>
      <c r="AU6922" s="9">
        <v>60000</v>
      </c>
      <c r="AV6922" s="9">
        <v>0</v>
      </c>
      <c r="AW6922" s="9">
        <f t="shared" si="1910"/>
        <v>253290</v>
      </c>
    </row>
    <row r="6923" spans="1:49" s="59" customFormat="1">
      <c r="A6923" s="44" t="s">
        <v>797</v>
      </c>
      <c r="B6923" s="45" t="s">
        <v>1137</v>
      </c>
      <c r="C6923" s="45" t="s">
        <v>1549</v>
      </c>
      <c r="D6923" s="452" t="s">
        <v>3029</v>
      </c>
      <c r="E6923" s="57" t="s">
        <v>1409</v>
      </c>
      <c r="F6923" s="58"/>
      <c r="G6923" s="468" t="s">
        <v>3096</v>
      </c>
      <c r="H6923" s="50" t="s">
        <v>2333</v>
      </c>
      <c r="I6923" s="56" t="s">
        <v>1691</v>
      </c>
      <c r="J6923" s="21">
        <v>130000</v>
      </c>
      <c r="K6923" s="21"/>
      <c r="L6923" s="21">
        <v>7000</v>
      </c>
      <c r="M6923" s="21">
        <v>170</v>
      </c>
      <c r="N6923" s="21"/>
      <c r="O6923" s="21"/>
      <c r="P6923" s="21">
        <v>21060</v>
      </c>
      <c r="Q6923" s="21"/>
      <c r="R6923" s="21">
        <v>54000</v>
      </c>
      <c r="S6923" s="21">
        <v>13000</v>
      </c>
      <c r="T6923" s="21">
        <v>7000</v>
      </c>
      <c r="U6923" s="21">
        <v>102230</v>
      </c>
      <c r="V6923" s="21">
        <v>27770</v>
      </c>
      <c r="W6923" s="21"/>
      <c r="X6923" s="21"/>
      <c r="Y6923" s="21"/>
      <c r="Z6923" s="21"/>
      <c r="AA6923" s="21"/>
      <c r="AB6923" s="21"/>
      <c r="AC6923" s="21"/>
      <c r="AD6923" s="21"/>
      <c r="AE6923" s="21"/>
      <c r="AF6923" s="21"/>
      <c r="AG6923" s="21"/>
      <c r="AH6923" s="21">
        <v>0</v>
      </c>
      <c r="AI6923" s="21">
        <v>0</v>
      </c>
      <c r="AJ6923" s="21">
        <v>25000</v>
      </c>
      <c r="AK6923" s="21"/>
      <c r="AL6923" s="21"/>
      <c r="AM6923" s="21">
        <v>25000</v>
      </c>
      <c r="AN6923" s="21"/>
      <c r="AO6923" s="21"/>
      <c r="AP6923" s="21"/>
      <c r="AQ6923" s="21"/>
      <c r="AR6923" s="21"/>
      <c r="AS6923" s="21"/>
      <c r="AT6923" s="21"/>
      <c r="AU6923" s="21">
        <v>25000</v>
      </c>
      <c r="AV6923" s="21">
        <v>0</v>
      </c>
      <c r="AW6923" s="21">
        <f t="shared" si="1910"/>
        <v>127230</v>
      </c>
    </row>
    <row r="6924" spans="1:49" s="59" customFormat="1">
      <c r="A6924" s="44" t="s">
        <v>797</v>
      </c>
      <c r="B6924" s="45" t="s">
        <v>1137</v>
      </c>
      <c r="C6924" s="45" t="s">
        <v>1549</v>
      </c>
      <c r="D6924" s="452" t="s">
        <v>3029</v>
      </c>
      <c r="E6924" s="57" t="s">
        <v>1367</v>
      </c>
      <c r="F6924" s="58"/>
      <c r="G6924" s="468" t="s">
        <v>3096</v>
      </c>
      <c r="H6924" s="50" t="s">
        <v>2333</v>
      </c>
      <c r="I6924" s="56" t="s">
        <v>2230</v>
      </c>
      <c r="J6924" s="21">
        <v>500000</v>
      </c>
      <c r="K6924" s="21"/>
      <c r="L6924" s="21"/>
      <c r="M6924" s="21"/>
      <c r="N6924" s="21"/>
      <c r="O6924" s="21"/>
      <c r="P6924" s="21">
        <v>21060</v>
      </c>
      <c r="Q6924" s="21"/>
      <c r="R6924" s="21">
        <v>50000</v>
      </c>
      <c r="S6924" s="21"/>
      <c r="T6924" s="21">
        <v>20000</v>
      </c>
      <c r="U6924" s="21">
        <v>91060</v>
      </c>
      <c r="V6924" s="21">
        <v>408940</v>
      </c>
      <c r="W6924" s="21">
        <v>23400</v>
      </c>
      <c r="X6924" s="21"/>
      <c r="Y6924" s="21"/>
      <c r="Z6924" s="21"/>
      <c r="AA6924" s="21"/>
      <c r="AB6924" s="21"/>
      <c r="AC6924" s="21"/>
      <c r="AD6924" s="21"/>
      <c r="AE6924" s="21"/>
      <c r="AF6924" s="21"/>
      <c r="AG6924" s="21"/>
      <c r="AH6924" s="21">
        <v>0</v>
      </c>
      <c r="AI6924" s="21">
        <v>23400</v>
      </c>
      <c r="AJ6924" s="21">
        <v>35000</v>
      </c>
      <c r="AK6924" s="21"/>
      <c r="AL6924" s="21"/>
      <c r="AM6924" s="21">
        <v>35000</v>
      </c>
      <c r="AN6924" s="21"/>
      <c r="AO6924" s="21"/>
      <c r="AP6924" s="21"/>
      <c r="AQ6924" s="21"/>
      <c r="AR6924" s="21"/>
      <c r="AS6924" s="21"/>
      <c r="AT6924" s="21"/>
      <c r="AU6924" s="21">
        <v>35000</v>
      </c>
      <c r="AV6924" s="21">
        <v>0</v>
      </c>
      <c r="AW6924" s="21">
        <f t="shared" si="1910"/>
        <v>126060</v>
      </c>
    </row>
    <row r="6925" spans="1:49">
      <c r="A6925" s="44"/>
      <c r="B6925" s="45"/>
      <c r="C6925" s="45"/>
      <c r="D6925" s="45"/>
      <c r="E6925" s="367"/>
      <c r="F6925" s="50"/>
      <c r="G6925" s="50"/>
      <c r="H6925" s="50"/>
      <c r="I6925" s="42"/>
      <c r="U6925" s="15">
        <v>0</v>
      </c>
      <c r="V6925" s="15">
        <v>0</v>
      </c>
      <c r="AH6925" s="15">
        <v>0</v>
      </c>
      <c r="AI6925" s="15">
        <v>0</v>
      </c>
      <c r="AU6925" s="15">
        <v>0</v>
      </c>
      <c r="AV6925" s="15">
        <v>0</v>
      </c>
      <c r="AW6925" s="15">
        <f t="shared" si="1910"/>
        <v>0</v>
      </c>
    </row>
    <row r="6926" spans="1:49">
      <c r="A6926" s="48"/>
      <c r="B6926" s="42"/>
      <c r="C6926" s="42"/>
      <c r="D6926" s="42"/>
      <c r="E6926" s="531"/>
      <c r="F6926" s="50"/>
      <c r="G6926" s="50"/>
      <c r="H6926" s="50"/>
      <c r="I6926" s="49" t="s">
        <v>1631</v>
      </c>
      <c r="J6926" s="12">
        <f>SUM(J6896,J6921,J6918)</f>
        <v>4660000</v>
      </c>
      <c r="K6926" s="12">
        <f t="shared" ref="K6926:AT6926" si="1918">SUM(K6896,K6921,K6918)</f>
        <v>315500</v>
      </c>
      <c r="L6926" s="12">
        <f t="shared" si="1918"/>
        <v>266000</v>
      </c>
      <c r="M6926" s="12">
        <f t="shared" si="1918"/>
        <v>309170</v>
      </c>
      <c r="N6926" s="12">
        <f t="shared" si="1918"/>
        <v>309900</v>
      </c>
      <c r="O6926" s="12">
        <f t="shared" si="1918"/>
        <v>206150</v>
      </c>
      <c r="P6926" s="12">
        <f t="shared" si="1918"/>
        <v>408175</v>
      </c>
      <c r="Q6926" s="12">
        <f t="shared" si="1918"/>
        <v>198300</v>
      </c>
      <c r="R6926" s="12">
        <f t="shared" si="1918"/>
        <v>297650</v>
      </c>
      <c r="S6926" s="12">
        <f t="shared" si="1918"/>
        <v>383776</v>
      </c>
      <c r="T6926" s="12">
        <f t="shared" si="1918"/>
        <v>304000</v>
      </c>
      <c r="U6926" s="12">
        <v>2998621</v>
      </c>
      <c r="V6926" s="12">
        <v>1661379</v>
      </c>
      <c r="W6926" s="12">
        <f>SUM(W6896,W6921,W6918)</f>
        <v>24250</v>
      </c>
      <c r="X6926" s="12">
        <f t="shared" si="1918"/>
        <v>0</v>
      </c>
      <c r="Y6926" s="12">
        <f t="shared" si="1918"/>
        <v>0</v>
      </c>
      <c r="Z6926" s="12">
        <f t="shared" si="1918"/>
        <v>150</v>
      </c>
      <c r="AA6926" s="12">
        <f t="shared" si="1918"/>
        <v>500</v>
      </c>
      <c r="AB6926" s="12">
        <f t="shared" si="1918"/>
        <v>0</v>
      </c>
      <c r="AC6926" s="12">
        <f t="shared" si="1918"/>
        <v>200</v>
      </c>
      <c r="AD6926" s="12">
        <f t="shared" si="1918"/>
        <v>0</v>
      </c>
      <c r="AE6926" s="12">
        <f t="shared" si="1918"/>
        <v>0</v>
      </c>
      <c r="AF6926" s="12">
        <f t="shared" si="1918"/>
        <v>0</v>
      </c>
      <c r="AG6926" s="12">
        <f t="shared" si="1918"/>
        <v>0</v>
      </c>
      <c r="AH6926" s="12">
        <v>850</v>
      </c>
      <c r="AI6926" s="12">
        <v>23400</v>
      </c>
      <c r="AJ6926" s="12">
        <f>SUM(AJ6896,AJ6921,AJ6918)</f>
        <v>367958</v>
      </c>
      <c r="AK6926" s="12">
        <f t="shared" si="1918"/>
        <v>20128</v>
      </c>
      <c r="AL6926" s="12">
        <f t="shared" si="1918"/>
        <v>0</v>
      </c>
      <c r="AM6926" s="12">
        <f t="shared" si="1918"/>
        <v>141230</v>
      </c>
      <c r="AN6926" s="12">
        <f t="shared" si="1918"/>
        <v>19792</v>
      </c>
      <c r="AO6926" s="12">
        <f t="shared" si="1918"/>
        <v>20240</v>
      </c>
      <c r="AP6926" s="12">
        <f t="shared" si="1918"/>
        <v>21174</v>
      </c>
      <c r="AQ6926" s="12">
        <f t="shared" si="1918"/>
        <v>0</v>
      </c>
      <c r="AR6926" s="12">
        <f t="shared" si="1918"/>
        <v>0</v>
      </c>
      <c r="AS6926" s="12">
        <f t="shared" si="1918"/>
        <v>39312</v>
      </c>
      <c r="AT6926" s="12">
        <f t="shared" si="1918"/>
        <v>33492</v>
      </c>
      <c r="AU6926" s="12">
        <v>295368</v>
      </c>
      <c r="AV6926" s="12">
        <v>72590</v>
      </c>
      <c r="AW6926" s="12">
        <f t="shared" si="1910"/>
        <v>3294839</v>
      </c>
    </row>
    <row r="6927" spans="1:49">
      <c r="A6927" s="48"/>
      <c r="B6927" s="42"/>
      <c r="C6927" s="42"/>
      <c r="D6927" s="42"/>
      <c r="E6927" s="531"/>
      <c r="F6927" s="50"/>
      <c r="G6927" s="50"/>
      <c r="H6927" s="50"/>
      <c r="I6927" s="53"/>
    </row>
    <row r="6928" spans="1:49">
      <c r="A6928" s="48"/>
      <c r="B6928" s="42"/>
      <c r="C6928" s="42"/>
      <c r="D6928" s="42"/>
      <c r="E6928" s="531"/>
      <c r="F6928" s="50"/>
      <c r="G6928" s="50"/>
      <c r="H6928" s="50"/>
      <c r="I6928" s="146" t="s">
        <v>970</v>
      </c>
      <c r="J6928" s="266"/>
      <c r="K6928" s="266"/>
      <c r="L6928" s="266"/>
      <c r="M6928" s="266"/>
      <c r="N6928" s="266"/>
      <c r="O6928" s="266"/>
      <c r="P6928" s="266"/>
      <c r="Q6928" s="266"/>
      <c r="R6928" s="266"/>
      <c r="S6928" s="266"/>
      <c r="T6928" s="266"/>
      <c r="U6928" s="266"/>
      <c r="V6928" s="266"/>
      <c r="W6928" s="266"/>
      <c r="X6928" s="266"/>
      <c r="Y6928" s="266"/>
      <c r="Z6928" s="266"/>
      <c r="AA6928" s="266"/>
      <c r="AB6928" s="266"/>
      <c r="AC6928" s="266"/>
      <c r="AD6928" s="266"/>
      <c r="AE6928" s="266"/>
      <c r="AF6928" s="266"/>
      <c r="AG6928" s="266"/>
      <c r="AH6928" s="266"/>
      <c r="AI6928" s="266"/>
      <c r="AJ6928" s="266"/>
      <c r="AK6928" s="266"/>
      <c r="AL6928" s="266"/>
      <c r="AM6928" s="266"/>
      <c r="AN6928" s="266"/>
      <c r="AO6928" s="266"/>
      <c r="AP6928" s="266"/>
      <c r="AQ6928" s="266"/>
      <c r="AR6928" s="266"/>
      <c r="AS6928" s="266"/>
      <c r="AT6928" s="266"/>
      <c r="AU6928" s="266"/>
      <c r="AV6928" s="266"/>
      <c r="AW6928" s="266"/>
    </row>
    <row r="6929" spans="1:49" ht="13.5" thickBot="1">
      <c r="A6929" s="48"/>
      <c r="B6929" s="42"/>
      <c r="C6929" s="42"/>
      <c r="D6929" s="42"/>
      <c r="E6929" s="531"/>
      <c r="F6929" s="50"/>
      <c r="G6929" s="50"/>
      <c r="H6929" s="50"/>
      <c r="I6929" s="146"/>
      <c r="J6929" s="29"/>
      <c r="K6929" s="29"/>
      <c r="L6929" s="29"/>
      <c r="M6929" s="29"/>
      <c r="N6929" s="29"/>
      <c r="O6929" s="29"/>
      <c r="P6929" s="29"/>
      <c r="Q6929" s="29"/>
      <c r="R6929" s="29"/>
      <c r="S6929" s="29"/>
      <c r="T6929" s="29"/>
      <c r="U6929" s="29"/>
      <c r="V6929" s="29"/>
      <c r="W6929" s="29"/>
      <c r="X6929" s="29"/>
      <c r="Y6929" s="29"/>
      <c r="Z6929" s="29"/>
      <c r="AA6929" s="29"/>
      <c r="AB6929" s="29"/>
      <c r="AC6929" s="29"/>
      <c r="AD6929" s="29"/>
      <c r="AE6929" s="29"/>
      <c r="AF6929" s="29"/>
      <c r="AG6929" s="29"/>
      <c r="AH6929" s="29"/>
      <c r="AI6929" s="29"/>
      <c r="AJ6929" s="29"/>
      <c r="AK6929" s="29"/>
      <c r="AL6929" s="29"/>
      <c r="AM6929" s="29"/>
      <c r="AN6929" s="29"/>
      <c r="AO6929" s="29"/>
      <c r="AP6929" s="29"/>
      <c r="AQ6929" s="29"/>
      <c r="AR6929" s="29"/>
      <c r="AS6929" s="29"/>
      <c r="AT6929" s="29"/>
      <c r="AU6929" s="29"/>
      <c r="AV6929" s="29"/>
      <c r="AW6929" s="29"/>
    </row>
    <row r="6930" spans="1:49" ht="35.25" customHeight="1" thickTop="1" thickBot="1">
      <c r="A6930" s="48"/>
      <c r="B6930" s="42"/>
      <c r="C6930" s="42"/>
      <c r="D6930" s="42"/>
      <c r="E6930" s="531"/>
      <c r="F6930" s="50"/>
      <c r="G6930" s="50"/>
      <c r="H6930" s="50"/>
      <c r="I6930" s="5" t="s">
        <v>2331</v>
      </c>
      <c r="J6930" s="364" t="s">
        <v>2891</v>
      </c>
      <c r="K6930" s="364" t="s">
        <v>2879</v>
      </c>
      <c r="L6930" s="364" t="s">
        <v>2880</v>
      </c>
      <c r="M6930" s="364" t="s">
        <v>2881</v>
      </c>
      <c r="N6930" s="364" t="s">
        <v>2882</v>
      </c>
      <c r="O6930" s="364" t="s">
        <v>2883</v>
      </c>
      <c r="P6930" s="364" t="s">
        <v>2884</v>
      </c>
      <c r="Q6930" s="364" t="s">
        <v>2885</v>
      </c>
      <c r="R6930" s="364" t="s">
        <v>2886</v>
      </c>
      <c r="S6930" s="364" t="s">
        <v>2887</v>
      </c>
      <c r="T6930" s="364" t="s">
        <v>2888</v>
      </c>
      <c r="U6930" s="364" t="s">
        <v>2889</v>
      </c>
      <c r="V6930" s="364" t="s">
        <v>2890</v>
      </c>
      <c r="W6930" s="365" t="s">
        <v>2893</v>
      </c>
      <c r="X6930" s="365" t="s">
        <v>2879</v>
      </c>
      <c r="Y6930" s="365" t="s">
        <v>2880</v>
      </c>
      <c r="Z6930" s="365" t="s">
        <v>2881</v>
      </c>
      <c r="AA6930" s="365" t="s">
        <v>2882</v>
      </c>
      <c r="AB6930" s="365" t="s">
        <v>2883</v>
      </c>
      <c r="AC6930" s="365" t="s">
        <v>2884</v>
      </c>
      <c r="AD6930" s="365" t="s">
        <v>2885</v>
      </c>
      <c r="AE6930" s="365" t="s">
        <v>2886</v>
      </c>
      <c r="AF6930" s="365" t="s">
        <v>2887</v>
      </c>
      <c r="AG6930" s="365" t="s">
        <v>2888</v>
      </c>
      <c r="AH6930" s="365" t="s">
        <v>2889</v>
      </c>
      <c r="AI6930" s="365" t="s">
        <v>2890</v>
      </c>
      <c r="AJ6930" s="366" t="s">
        <v>2892</v>
      </c>
      <c r="AK6930" s="366" t="s">
        <v>2879</v>
      </c>
      <c r="AL6930" s="366" t="s">
        <v>2880</v>
      </c>
      <c r="AM6930" s="366" t="s">
        <v>2881</v>
      </c>
      <c r="AN6930" s="366" t="s">
        <v>2882</v>
      </c>
      <c r="AO6930" s="366" t="s">
        <v>2883</v>
      </c>
      <c r="AP6930" s="366" t="s">
        <v>2884</v>
      </c>
      <c r="AQ6930" s="366" t="s">
        <v>2885</v>
      </c>
      <c r="AR6930" s="366" t="s">
        <v>2886</v>
      </c>
      <c r="AS6930" s="366" t="s">
        <v>2887</v>
      </c>
      <c r="AT6930" s="366" t="s">
        <v>2888</v>
      </c>
      <c r="AU6930" s="366" t="s">
        <v>2889</v>
      </c>
      <c r="AV6930" s="366" t="s">
        <v>2890</v>
      </c>
      <c r="AW6930" s="368" t="s">
        <v>2895</v>
      </c>
    </row>
    <row r="6931" spans="1:49">
      <c r="A6931" s="48"/>
      <c r="B6931" s="42"/>
      <c r="C6931" s="42"/>
      <c r="D6931" s="42"/>
      <c r="E6931" s="531"/>
      <c r="F6931" s="50"/>
      <c r="G6931" s="50"/>
      <c r="H6931" s="50"/>
      <c r="I6931" s="34"/>
      <c r="J6931" s="202" t="s">
        <v>1224</v>
      </c>
      <c r="K6931" s="202">
        <v>1</v>
      </c>
      <c r="L6931" s="202">
        <v>2</v>
      </c>
      <c r="M6931" s="202">
        <v>3</v>
      </c>
      <c r="N6931" s="202">
        <v>4</v>
      </c>
      <c r="O6931" s="202">
        <v>5</v>
      </c>
      <c r="P6931" s="202">
        <v>6</v>
      </c>
      <c r="Q6931" s="202">
        <v>7</v>
      </c>
      <c r="R6931" s="202">
        <v>8</v>
      </c>
      <c r="S6931" s="202">
        <v>9</v>
      </c>
      <c r="T6931" s="202">
        <v>10</v>
      </c>
      <c r="U6931" s="202">
        <v>13</v>
      </c>
      <c r="V6931" s="202">
        <v>14</v>
      </c>
      <c r="W6931" s="202" t="s">
        <v>1224</v>
      </c>
      <c r="X6931" s="202">
        <v>1</v>
      </c>
      <c r="Y6931" s="202">
        <v>2</v>
      </c>
      <c r="Z6931" s="202">
        <v>3</v>
      </c>
      <c r="AA6931" s="202">
        <v>4</v>
      </c>
      <c r="AB6931" s="202">
        <v>5</v>
      </c>
      <c r="AC6931" s="202">
        <v>6</v>
      </c>
      <c r="AD6931" s="202">
        <v>7</v>
      </c>
      <c r="AE6931" s="202">
        <v>8</v>
      </c>
      <c r="AF6931" s="202">
        <v>9</v>
      </c>
      <c r="AG6931" s="202">
        <v>10</v>
      </c>
      <c r="AH6931" s="202">
        <v>13</v>
      </c>
      <c r="AI6931" s="202">
        <v>14</v>
      </c>
      <c r="AJ6931" s="202" t="s">
        <v>1224</v>
      </c>
      <c r="AK6931" s="202">
        <v>1</v>
      </c>
      <c r="AL6931" s="202">
        <v>2</v>
      </c>
      <c r="AM6931" s="202">
        <v>3</v>
      </c>
      <c r="AN6931" s="202">
        <v>4</v>
      </c>
      <c r="AO6931" s="202">
        <v>5</v>
      </c>
      <c r="AP6931" s="202">
        <v>6</v>
      </c>
      <c r="AQ6931" s="202">
        <v>7</v>
      </c>
      <c r="AR6931" s="202">
        <v>8</v>
      </c>
      <c r="AS6931" s="202">
        <v>9</v>
      </c>
      <c r="AT6931" s="202">
        <v>10</v>
      </c>
      <c r="AU6931" s="202">
        <v>13</v>
      </c>
      <c r="AV6931" s="202">
        <v>14</v>
      </c>
      <c r="AW6931" s="202">
        <v>15</v>
      </c>
    </row>
    <row r="6932" spans="1:49">
      <c r="A6932" s="48"/>
      <c r="B6932" s="42"/>
      <c r="C6932" s="42"/>
      <c r="D6932" s="42"/>
      <c r="E6932" s="531"/>
      <c r="F6932" s="50"/>
      <c r="G6932" s="50"/>
      <c r="H6932" s="50"/>
      <c r="I6932" s="276" t="s">
        <v>2429</v>
      </c>
      <c r="J6932" s="277">
        <f>SUM(J6926)</f>
        <v>4660000</v>
      </c>
      <c r="K6932" s="277">
        <f t="shared" ref="K6932:AT6932" si="1919">SUM(K6926)</f>
        <v>315500</v>
      </c>
      <c r="L6932" s="277">
        <f t="shared" si="1919"/>
        <v>266000</v>
      </c>
      <c r="M6932" s="277">
        <f t="shared" si="1919"/>
        <v>309170</v>
      </c>
      <c r="N6932" s="277">
        <f t="shared" si="1919"/>
        <v>309900</v>
      </c>
      <c r="O6932" s="277">
        <f t="shared" si="1919"/>
        <v>206150</v>
      </c>
      <c r="P6932" s="277">
        <f t="shared" si="1919"/>
        <v>408175</v>
      </c>
      <c r="Q6932" s="277">
        <f t="shared" si="1919"/>
        <v>198300</v>
      </c>
      <c r="R6932" s="277">
        <f t="shared" si="1919"/>
        <v>297650</v>
      </c>
      <c r="S6932" s="277">
        <f t="shared" si="1919"/>
        <v>383776</v>
      </c>
      <c r="T6932" s="277">
        <f t="shared" si="1919"/>
        <v>304000</v>
      </c>
      <c r="U6932" s="277">
        <v>2998621</v>
      </c>
      <c r="V6932" s="277">
        <v>1661379</v>
      </c>
      <c r="W6932" s="277">
        <f>SUM(W6926)</f>
        <v>24250</v>
      </c>
      <c r="X6932" s="277">
        <f t="shared" si="1919"/>
        <v>0</v>
      </c>
      <c r="Y6932" s="277">
        <f t="shared" si="1919"/>
        <v>0</v>
      </c>
      <c r="Z6932" s="277">
        <f t="shared" si="1919"/>
        <v>150</v>
      </c>
      <c r="AA6932" s="277">
        <f t="shared" si="1919"/>
        <v>500</v>
      </c>
      <c r="AB6932" s="277">
        <f t="shared" si="1919"/>
        <v>0</v>
      </c>
      <c r="AC6932" s="277">
        <f t="shared" si="1919"/>
        <v>200</v>
      </c>
      <c r="AD6932" s="277">
        <f t="shared" si="1919"/>
        <v>0</v>
      </c>
      <c r="AE6932" s="277">
        <f t="shared" si="1919"/>
        <v>0</v>
      </c>
      <c r="AF6932" s="277">
        <f t="shared" si="1919"/>
        <v>0</v>
      </c>
      <c r="AG6932" s="277">
        <f t="shared" si="1919"/>
        <v>0</v>
      </c>
      <c r="AH6932" s="277">
        <v>850</v>
      </c>
      <c r="AI6932" s="277">
        <v>23400</v>
      </c>
      <c r="AJ6932" s="277">
        <f>SUM(AJ6926)</f>
        <v>367958</v>
      </c>
      <c r="AK6932" s="277">
        <f t="shared" si="1919"/>
        <v>20128</v>
      </c>
      <c r="AL6932" s="277">
        <f t="shared" si="1919"/>
        <v>0</v>
      </c>
      <c r="AM6932" s="277">
        <f t="shared" si="1919"/>
        <v>141230</v>
      </c>
      <c r="AN6932" s="277">
        <f t="shared" si="1919"/>
        <v>19792</v>
      </c>
      <c r="AO6932" s="277">
        <f t="shared" si="1919"/>
        <v>20240</v>
      </c>
      <c r="AP6932" s="277">
        <f t="shared" si="1919"/>
        <v>21174</v>
      </c>
      <c r="AQ6932" s="277">
        <f t="shared" si="1919"/>
        <v>0</v>
      </c>
      <c r="AR6932" s="277">
        <f t="shared" si="1919"/>
        <v>0</v>
      </c>
      <c r="AS6932" s="277">
        <f t="shared" si="1919"/>
        <v>39312</v>
      </c>
      <c r="AT6932" s="277">
        <f t="shared" si="1919"/>
        <v>33492</v>
      </c>
      <c r="AU6932" s="277">
        <v>295368</v>
      </c>
      <c r="AV6932" s="277">
        <v>72590</v>
      </c>
      <c r="AW6932" s="277">
        <f>U6932+AH6932+AU6932</f>
        <v>3294839</v>
      </c>
    </row>
    <row r="6933" spans="1:49">
      <c r="A6933" s="48"/>
      <c r="B6933" s="42"/>
      <c r="C6933" s="42"/>
      <c r="D6933" s="42"/>
      <c r="E6933" s="531"/>
      <c r="F6933" s="50"/>
      <c r="G6933" s="50"/>
      <c r="H6933" s="50"/>
      <c r="I6933" s="276"/>
      <c r="J6933" s="277"/>
      <c r="K6933" s="277"/>
      <c r="L6933" s="277"/>
      <c r="M6933" s="277"/>
      <c r="N6933" s="277"/>
      <c r="O6933" s="277"/>
      <c r="P6933" s="277"/>
      <c r="Q6933" s="277"/>
      <c r="R6933" s="277"/>
      <c r="S6933" s="277"/>
      <c r="T6933" s="277"/>
      <c r="U6933" s="277">
        <v>0</v>
      </c>
      <c r="V6933" s="277">
        <v>0</v>
      </c>
      <c r="W6933" s="277"/>
      <c r="X6933" s="277"/>
      <c r="Y6933" s="277"/>
      <c r="Z6933" s="277"/>
      <c r="AA6933" s="277"/>
      <c r="AB6933" s="277"/>
      <c r="AC6933" s="277"/>
      <c r="AD6933" s="277"/>
      <c r="AE6933" s="277"/>
      <c r="AF6933" s="277"/>
      <c r="AG6933" s="277"/>
      <c r="AH6933" s="277">
        <v>0</v>
      </c>
      <c r="AI6933" s="277">
        <v>0</v>
      </c>
      <c r="AJ6933" s="277"/>
      <c r="AK6933" s="277"/>
      <c r="AL6933" s="277"/>
      <c r="AM6933" s="277"/>
      <c r="AN6933" s="277"/>
      <c r="AO6933" s="277"/>
      <c r="AP6933" s="277"/>
      <c r="AQ6933" s="277"/>
      <c r="AR6933" s="277"/>
      <c r="AS6933" s="277"/>
      <c r="AT6933" s="277"/>
      <c r="AU6933" s="277">
        <v>0</v>
      </c>
      <c r="AV6933" s="277">
        <v>0</v>
      </c>
      <c r="AW6933" s="277">
        <f>U6933+AH6933+AU6933</f>
        <v>0</v>
      </c>
    </row>
    <row r="6934" spans="1:49">
      <c r="A6934" s="48"/>
      <c r="B6934" s="42"/>
      <c r="C6934" s="42"/>
      <c r="D6934" s="42"/>
      <c r="E6934" s="531"/>
      <c r="F6934" s="50"/>
      <c r="G6934" s="50"/>
      <c r="H6934" s="50"/>
      <c r="I6934" s="276"/>
      <c r="J6934" s="277"/>
      <c r="K6934" s="277"/>
      <c r="L6934" s="277"/>
      <c r="M6934" s="277"/>
      <c r="N6934" s="277"/>
      <c r="O6934" s="277"/>
      <c r="P6934" s="277"/>
      <c r="Q6934" s="277"/>
      <c r="R6934" s="277"/>
      <c r="S6934" s="277"/>
      <c r="T6934" s="277"/>
      <c r="U6934" s="277">
        <v>0</v>
      </c>
      <c r="V6934" s="277">
        <v>0</v>
      </c>
      <c r="W6934" s="277"/>
      <c r="X6934" s="277"/>
      <c r="Y6934" s="277"/>
      <c r="Z6934" s="277"/>
      <c r="AA6934" s="277"/>
      <c r="AB6934" s="277"/>
      <c r="AC6934" s="277"/>
      <c r="AD6934" s="277"/>
      <c r="AE6934" s="277"/>
      <c r="AF6934" s="277"/>
      <c r="AG6934" s="277"/>
      <c r="AH6934" s="277">
        <v>0</v>
      </c>
      <c r="AI6934" s="277">
        <v>0</v>
      </c>
      <c r="AJ6934" s="277"/>
      <c r="AK6934" s="277"/>
      <c r="AL6934" s="277"/>
      <c r="AM6934" s="277"/>
      <c r="AN6934" s="277"/>
      <c r="AO6934" s="277"/>
      <c r="AP6934" s="277"/>
      <c r="AQ6934" s="277"/>
      <c r="AR6934" s="277"/>
      <c r="AS6934" s="277"/>
      <c r="AT6934" s="277"/>
      <c r="AU6934" s="277">
        <v>0</v>
      </c>
      <c r="AV6934" s="277">
        <v>0</v>
      </c>
      <c r="AW6934" s="277">
        <f>U6934+AH6934+AU6934</f>
        <v>0</v>
      </c>
    </row>
    <row r="6935" spans="1:49">
      <c r="A6935" s="48"/>
      <c r="B6935" s="42"/>
      <c r="C6935" s="42"/>
      <c r="D6935" s="42"/>
      <c r="E6935" s="531"/>
      <c r="F6935" s="50"/>
      <c r="G6935" s="50"/>
      <c r="H6935" s="50"/>
      <c r="I6935" s="276"/>
      <c r="J6935" s="277"/>
      <c r="K6935" s="277"/>
      <c r="L6935" s="277"/>
      <c r="M6935" s="277"/>
      <c r="N6935" s="277"/>
      <c r="O6935" s="277"/>
      <c r="P6935" s="277"/>
      <c r="Q6935" s="277"/>
      <c r="R6935" s="277"/>
      <c r="S6935" s="277"/>
      <c r="T6935" s="277"/>
      <c r="U6935" s="277">
        <v>0</v>
      </c>
      <c r="V6935" s="277">
        <v>0</v>
      </c>
      <c r="W6935" s="277"/>
      <c r="X6935" s="277"/>
      <c r="Y6935" s="277"/>
      <c r="Z6935" s="277"/>
      <c r="AA6935" s="277"/>
      <c r="AB6935" s="277"/>
      <c r="AC6935" s="277"/>
      <c r="AD6935" s="277"/>
      <c r="AE6935" s="277"/>
      <c r="AF6935" s="277"/>
      <c r="AG6935" s="277"/>
      <c r="AH6935" s="277">
        <v>0</v>
      </c>
      <c r="AI6935" s="277">
        <v>0</v>
      </c>
      <c r="AJ6935" s="277"/>
      <c r="AK6935" s="277"/>
      <c r="AL6935" s="277"/>
      <c r="AM6935" s="277"/>
      <c r="AN6935" s="277"/>
      <c r="AO6935" s="277"/>
      <c r="AP6935" s="277"/>
      <c r="AQ6935" s="277"/>
      <c r="AR6935" s="277"/>
      <c r="AS6935" s="277"/>
      <c r="AT6935" s="277"/>
      <c r="AU6935" s="277">
        <v>0</v>
      </c>
      <c r="AV6935" s="277">
        <v>0</v>
      </c>
      <c r="AW6935" s="277">
        <f>U6935+AH6935+AU6935</f>
        <v>0</v>
      </c>
    </row>
    <row r="6936" spans="1:49">
      <c r="A6936" s="48"/>
      <c r="B6936" s="42"/>
      <c r="C6936" s="42"/>
      <c r="D6936" s="42"/>
      <c r="E6936" s="531"/>
      <c r="F6936" s="50"/>
      <c r="G6936" s="50"/>
      <c r="H6936" s="50"/>
      <c r="I6936" s="276" t="s">
        <v>1631</v>
      </c>
      <c r="J6936" s="277">
        <f>SUM(J6932:J6935)</f>
        <v>4660000</v>
      </c>
      <c r="K6936" s="277">
        <f t="shared" ref="K6936:AT6936" si="1920">SUM(K6932:K6935)</f>
        <v>315500</v>
      </c>
      <c r="L6936" s="277">
        <f t="shared" si="1920"/>
        <v>266000</v>
      </c>
      <c r="M6936" s="277">
        <f t="shared" si="1920"/>
        <v>309170</v>
      </c>
      <c r="N6936" s="277">
        <f t="shared" si="1920"/>
        <v>309900</v>
      </c>
      <c r="O6936" s="277">
        <f t="shared" si="1920"/>
        <v>206150</v>
      </c>
      <c r="P6936" s="277">
        <f t="shared" si="1920"/>
        <v>408175</v>
      </c>
      <c r="Q6936" s="277">
        <f t="shared" si="1920"/>
        <v>198300</v>
      </c>
      <c r="R6936" s="277">
        <f t="shared" si="1920"/>
        <v>297650</v>
      </c>
      <c r="S6936" s="277">
        <f t="shared" si="1920"/>
        <v>383776</v>
      </c>
      <c r="T6936" s="277">
        <f t="shared" si="1920"/>
        <v>304000</v>
      </c>
      <c r="U6936" s="277">
        <v>2998621</v>
      </c>
      <c r="V6936" s="277">
        <v>1661379</v>
      </c>
      <c r="W6936" s="277">
        <f>SUM(W6932:W6935)</f>
        <v>24250</v>
      </c>
      <c r="X6936" s="277">
        <f t="shared" si="1920"/>
        <v>0</v>
      </c>
      <c r="Y6936" s="277">
        <f t="shared" si="1920"/>
        <v>0</v>
      </c>
      <c r="Z6936" s="277">
        <f t="shared" si="1920"/>
        <v>150</v>
      </c>
      <c r="AA6936" s="277">
        <f t="shared" si="1920"/>
        <v>500</v>
      </c>
      <c r="AB6936" s="277">
        <f t="shared" si="1920"/>
        <v>0</v>
      </c>
      <c r="AC6936" s="277">
        <f t="shared" si="1920"/>
        <v>200</v>
      </c>
      <c r="AD6936" s="277">
        <f t="shared" si="1920"/>
        <v>0</v>
      </c>
      <c r="AE6936" s="277">
        <f t="shared" si="1920"/>
        <v>0</v>
      </c>
      <c r="AF6936" s="277">
        <f t="shared" si="1920"/>
        <v>0</v>
      </c>
      <c r="AG6936" s="277">
        <f t="shared" si="1920"/>
        <v>0</v>
      </c>
      <c r="AH6936" s="277">
        <v>850</v>
      </c>
      <c r="AI6936" s="277">
        <v>23400</v>
      </c>
      <c r="AJ6936" s="277">
        <f>SUM(AJ6932:AJ6935)</f>
        <v>367958</v>
      </c>
      <c r="AK6936" s="277">
        <f t="shared" si="1920"/>
        <v>20128</v>
      </c>
      <c r="AL6936" s="277">
        <f t="shared" si="1920"/>
        <v>0</v>
      </c>
      <c r="AM6936" s="277">
        <f t="shared" si="1920"/>
        <v>141230</v>
      </c>
      <c r="AN6936" s="277">
        <f t="shared" si="1920"/>
        <v>19792</v>
      </c>
      <c r="AO6936" s="277">
        <f t="shared" si="1920"/>
        <v>20240</v>
      </c>
      <c r="AP6936" s="277">
        <f t="shared" si="1920"/>
        <v>21174</v>
      </c>
      <c r="AQ6936" s="277">
        <f t="shared" si="1920"/>
        <v>0</v>
      </c>
      <c r="AR6936" s="277">
        <f t="shared" si="1920"/>
        <v>0</v>
      </c>
      <c r="AS6936" s="277">
        <f t="shared" si="1920"/>
        <v>39312</v>
      </c>
      <c r="AT6936" s="277">
        <f t="shared" si="1920"/>
        <v>33492</v>
      </c>
      <c r="AU6936" s="277">
        <v>295368</v>
      </c>
      <c r="AV6936" s="277">
        <v>72590</v>
      </c>
      <c r="AW6936" s="277">
        <f>U6936+AH6936+AU6936</f>
        <v>3294839</v>
      </c>
    </row>
    <row r="6937" spans="1:49">
      <c r="A6937" s="48"/>
      <c r="B6937" s="42"/>
      <c r="C6937" s="42"/>
      <c r="D6937" s="42"/>
      <c r="E6937" s="531"/>
      <c r="F6937" s="50"/>
      <c r="G6937" s="50"/>
      <c r="H6937" s="50"/>
      <c r="I6937" s="146"/>
      <c r="J6937" s="29"/>
      <c r="K6937" s="29"/>
      <c r="L6937" s="29"/>
      <c r="M6937" s="29"/>
      <c r="N6937" s="29"/>
      <c r="O6937" s="29"/>
      <c r="P6937" s="29"/>
      <c r="Q6937" s="29"/>
      <c r="R6937" s="29"/>
      <c r="S6937" s="29"/>
      <c r="T6937" s="29"/>
      <c r="U6937" s="29"/>
      <c r="V6937" s="29"/>
      <c r="W6937" s="29"/>
      <c r="X6937" s="29"/>
      <c r="Y6937" s="29"/>
      <c r="Z6937" s="29"/>
      <c r="AA6937" s="29"/>
      <c r="AB6937" s="29"/>
      <c r="AC6937" s="29"/>
      <c r="AD6937" s="29"/>
      <c r="AE6937" s="29"/>
      <c r="AF6937" s="29"/>
      <c r="AG6937" s="29"/>
      <c r="AH6937" s="29"/>
      <c r="AI6937" s="29"/>
      <c r="AJ6937" s="29"/>
      <c r="AK6937" s="29"/>
      <c r="AL6937" s="29"/>
      <c r="AM6937" s="29"/>
      <c r="AN6937" s="29"/>
      <c r="AO6937" s="29"/>
      <c r="AP6937" s="29"/>
      <c r="AQ6937" s="29"/>
      <c r="AR6937" s="29"/>
      <c r="AS6937" s="29"/>
      <c r="AT6937" s="29"/>
      <c r="AU6937" s="29"/>
      <c r="AV6937" s="29"/>
      <c r="AW6937" s="29"/>
    </row>
    <row r="6938" spans="1:49">
      <c r="A6938" s="48"/>
      <c r="B6938" s="42"/>
      <c r="C6938" s="42"/>
      <c r="D6938" s="42"/>
      <c r="E6938" s="531"/>
      <c r="F6938" s="50"/>
      <c r="G6938" s="50"/>
      <c r="H6938" s="50"/>
      <c r="I6938" s="113"/>
    </row>
    <row r="6939" spans="1:49" ht="14.25">
      <c r="A6939" s="48"/>
      <c r="B6939" s="42"/>
      <c r="C6939" s="42"/>
      <c r="D6939" s="42"/>
      <c r="E6939" s="531"/>
      <c r="F6939" s="50"/>
      <c r="G6939" s="50"/>
      <c r="H6939" s="50"/>
      <c r="I6939" s="114" t="s">
        <v>1152</v>
      </c>
      <c r="J6939" s="24">
        <f t="shared" ref="J6939:T6939" si="1921">SUM(J1774,J1823,J5176,J6926)</f>
        <v>13231244</v>
      </c>
      <c r="K6939" s="24">
        <f t="shared" si="1921"/>
        <v>724710</v>
      </c>
      <c r="L6939" s="24">
        <f t="shared" si="1921"/>
        <v>932785</v>
      </c>
      <c r="M6939" s="24">
        <f t="shared" si="1921"/>
        <v>1062903</v>
      </c>
      <c r="N6939" s="24">
        <f t="shared" si="1921"/>
        <v>944742</v>
      </c>
      <c r="O6939" s="24">
        <f t="shared" si="1921"/>
        <v>1003795</v>
      </c>
      <c r="P6939" s="24">
        <f t="shared" si="1921"/>
        <v>895558</v>
      </c>
      <c r="Q6939" s="24">
        <f t="shared" si="1921"/>
        <v>389449</v>
      </c>
      <c r="R6939" s="24">
        <f t="shared" si="1921"/>
        <v>922118</v>
      </c>
      <c r="S6939" s="24">
        <f t="shared" si="1921"/>
        <v>1127589</v>
      </c>
      <c r="T6939" s="24">
        <f t="shared" si="1921"/>
        <v>858689</v>
      </c>
      <c r="U6939" s="24">
        <v>8862338</v>
      </c>
      <c r="V6939" s="24">
        <v>4368906</v>
      </c>
      <c r="W6939" s="24">
        <f t="shared" ref="W6939:AG6939" si="1922">SUM(W1774,W1823,W5176,W6926)</f>
        <v>348357</v>
      </c>
      <c r="X6939" s="24">
        <f t="shared" si="1922"/>
        <v>0</v>
      </c>
      <c r="Y6939" s="24">
        <f t="shared" si="1922"/>
        <v>10953</v>
      </c>
      <c r="Z6939" s="24">
        <f t="shared" si="1922"/>
        <v>26120</v>
      </c>
      <c r="AA6939" s="24">
        <f t="shared" si="1922"/>
        <v>14073</v>
      </c>
      <c r="AB6939" s="24">
        <f t="shared" si="1922"/>
        <v>28967</v>
      </c>
      <c r="AC6939" s="24">
        <f t="shared" si="1922"/>
        <v>71624</v>
      </c>
      <c r="AD6939" s="24">
        <f t="shared" si="1922"/>
        <v>0</v>
      </c>
      <c r="AE6939" s="24">
        <f t="shared" si="1922"/>
        <v>1000</v>
      </c>
      <c r="AF6939" s="24">
        <f t="shared" si="1922"/>
        <v>14776</v>
      </c>
      <c r="AG6939" s="24">
        <f t="shared" si="1922"/>
        <v>13618</v>
      </c>
      <c r="AH6939" s="24">
        <v>181131</v>
      </c>
      <c r="AI6939" s="24">
        <v>167226</v>
      </c>
      <c r="AJ6939" s="24">
        <f t="shared" ref="AJ6939:AT6939" si="1923">SUM(AJ1774,AJ1823,AJ5176,AJ6926)</f>
        <v>2074893</v>
      </c>
      <c r="AK6939" s="24">
        <f t="shared" si="1923"/>
        <v>27430</v>
      </c>
      <c r="AL6939" s="24">
        <f t="shared" si="1923"/>
        <v>51482</v>
      </c>
      <c r="AM6939" s="24">
        <f t="shared" si="1923"/>
        <v>287506</v>
      </c>
      <c r="AN6939" s="24">
        <f t="shared" si="1923"/>
        <v>170551</v>
      </c>
      <c r="AO6939" s="24">
        <f t="shared" si="1923"/>
        <v>90205</v>
      </c>
      <c r="AP6939" s="24">
        <f t="shared" si="1923"/>
        <v>270563</v>
      </c>
      <c r="AQ6939" s="24">
        <f t="shared" si="1923"/>
        <v>66414</v>
      </c>
      <c r="AR6939" s="24">
        <f t="shared" si="1923"/>
        <v>265822</v>
      </c>
      <c r="AS6939" s="24">
        <f t="shared" si="1923"/>
        <v>119954</v>
      </c>
      <c r="AT6939" s="24">
        <f t="shared" si="1923"/>
        <v>115530</v>
      </c>
      <c r="AU6939" s="24">
        <v>1465457</v>
      </c>
      <c r="AV6939" s="24">
        <v>609436</v>
      </c>
      <c r="AW6939" s="24">
        <f>U6939+AH6939+AU6939</f>
        <v>10508926</v>
      </c>
    </row>
    <row r="6940" spans="1:49">
      <c r="A6940" s="48"/>
      <c r="B6940" s="42"/>
      <c r="C6940" s="42"/>
      <c r="D6940" s="42"/>
      <c r="E6940" s="531"/>
      <c r="F6940" s="50"/>
      <c r="G6940" s="50"/>
      <c r="H6940" s="50"/>
      <c r="I6940" s="146" t="s">
        <v>1249</v>
      </c>
      <c r="J6940" s="9"/>
      <c r="K6940" s="9"/>
      <c r="L6940" s="9"/>
      <c r="M6940" s="9"/>
      <c r="N6940" s="9"/>
      <c r="O6940" s="9"/>
      <c r="P6940" s="9"/>
      <c r="Q6940" s="9"/>
      <c r="R6940" s="9"/>
      <c r="S6940" s="9"/>
      <c r="T6940" s="9"/>
      <c r="U6940" s="9"/>
      <c r="V6940" s="9"/>
      <c r="W6940" s="9"/>
      <c r="X6940" s="9"/>
      <c r="Y6940" s="9"/>
      <c r="Z6940" s="9"/>
      <c r="AA6940" s="9"/>
      <c r="AB6940" s="9"/>
      <c r="AC6940" s="9"/>
      <c r="AD6940" s="9"/>
      <c r="AE6940" s="9"/>
      <c r="AF6940" s="9"/>
      <c r="AG6940" s="9"/>
      <c r="AH6940" s="9"/>
      <c r="AI6940" s="9"/>
      <c r="AJ6940" s="9"/>
      <c r="AK6940" s="9"/>
      <c r="AL6940" s="9"/>
      <c r="AM6940" s="9"/>
      <c r="AN6940" s="9"/>
      <c r="AO6940" s="9"/>
      <c r="AP6940" s="9"/>
      <c r="AQ6940" s="9"/>
      <c r="AR6940" s="9"/>
      <c r="AS6940" s="9"/>
      <c r="AT6940" s="9"/>
      <c r="AU6940" s="9"/>
      <c r="AV6940" s="9"/>
      <c r="AW6940" s="9"/>
    </row>
    <row r="6941" spans="1:49" ht="13.5" thickBot="1">
      <c r="A6941" s="78" t="s">
        <v>1042</v>
      </c>
      <c r="B6941" s="79"/>
      <c r="C6941" s="79"/>
      <c r="D6941" s="456"/>
      <c r="E6941" s="535"/>
      <c r="F6941" s="127"/>
      <c r="G6941" s="127"/>
      <c r="H6941" s="127"/>
      <c r="I6941" s="79"/>
    </row>
    <row r="6942" spans="1:49" s="151" customFormat="1" ht="36" customHeight="1" thickTop="1" thickBot="1">
      <c r="A6942" s="147" t="s">
        <v>2079</v>
      </c>
      <c r="B6942" s="5" t="s">
        <v>2080</v>
      </c>
      <c r="C6942" s="5" t="s">
        <v>1335</v>
      </c>
      <c r="D6942" s="450"/>
      <c r="E6942" s="148" t="s">
        <v>1570</v>
      </c>
      <c r="F6942" s="149" t="s">
        <v>1438</v>
      </c>
      <c r="G6942" s="149"/>
      <c r="H6942" s="149" t="s">
        <v>2332</v>
      </c>
      <c r="I6942" s="5" t="s">
        <v>856</v>
      </c>
      <c r="J6942" s="364" t="s">
        <v>2891</v>
      </c>
      <c r="K6942" s="364" t="s">
        <v>2879</v>
      </c>
      <c r="L6942" s="364" t="s">
        <v>2880</v>
      </c>
      <c r="M6942" s="364" t="s">
        <v>2881</v>
      </c>
      <c r="N6942" s="364" t="s">
        <v>2882</v>
      </c>
      <c r="O6942" s="364" t="s">
        <v>2883</v>
      </c>
      <c r="P6942" s="364" t="s">
        <v>2884</v>
      </c>
      <c r="Q6942" s="364" t="s">
        <v>2885</v>
      </c>
      <c r="R6942" s="364" t="s">
        <v>2886</v>
      </c>
      <c r="S6942" s="364" t="s">
        <v>2887</v>
      </c>
      <c r="T6942" s="364" t="s">
        <v>2888</v>
      </c>
      <c r="U6942" s="364" t="s">
        <v>2889</v>
      </c>
      <c r="V6942" s="364" t="s">
        <v>2890</v>
      </c>
      <c r="W6942" s="365" t="s">
        <v>2893</v>
      </c>
      <c r="X6942" s="365" t="s">
        <v>2879</v>
      </c>
      <c r="Y6942" s="365" t="s">
        <v>2880</v>
      </c>
      <c r="Z6942" s="365" t="s">
        <v>2881</v>
      </c>
      <c r="AA6942" s="365" t="s">
        <v>2882</v>
      </c>
      <c r="AB6942" s="365" t="s">
        <v>2883</v>
      </c>
      <c r="AC6942" s="365" t="s">
        <v>2884</v>
      </c>
      <c r="AD6942" s="365" t="s">
        <v>2885</v>
      </c>
      <c r="AE6942" s="365" t="s">
        <v>2886</v>
      </c>
      <c r="AF6942" s="365" t="s">
        <v>2887</v>
      </c>
      <c r="AG6942" s="365" t="s">
        <v>2888</v>
      </c>
      <c r="AH6942" s="365" t="s">
        <v>2889</v>
      </c>
      <c r="AI6942" s="365" t="s">
        <v>2890</v>
      </c>
      <c r="AJ6942" s="366" t="s">
        <v>2892</v>
      </c>
      <c r="AK6942" s="366" t="s">
        <v>2879</v>
      </c>
      <c r="AL6942" s="366" t="s">
        <v>2880</v>
      </c>
      <c r="AM6942" s="366" t="s">
        <v>2881</v>
      </c>
      <c r="AN6942" s="366" t="s">
        <v>2882</v>
      </c>
      <c r="AO6942" s="366" t="s">
        <v>2883</v>
      </c>
      <c r="AP6942" s="366" t="s">
        <v>2884</v>
      </c>
      <c r="AQ6942" s="366" t="s">
        <v>2885</v>
      </c>
      <c r="AR6942" s="366" t="s">
        <v>2886</v>
      </c>
      <c r="AS6942" s="366" t="s">
        <v>2887</v>
      </c>
      <c r="AT6942" s="366" t="s">
        <v>2888</v>
      </c>
      <c r="AU6942" s="366" t="s">
        <v>2889</v>
      </c>
      <c r="AV6942" s="366" t="s">
        <v>2890</v>
      </c>
      <c r="AW6942" s="368" t="s">
        <v>2895</v>
      </c>
    </row>
    <row r="6943" spans="1:49">
      <c r="A6943" s="33"/>
      <c r="B6943" s="34"/>
      <c r="C6943" s="34"/>
      <c r="D6943" s="34"/>
      <c r="E6943" s="35"/>
      <c r="F6943" s="36"/>
      <c r="G6943" s="36"/>
      <c r="H6943" s="36"/>
      <c r="I6943" s="34"/>
      <c r="J6943" s="202" t="s">
        <v>1224</v>
      </c>
      <c r="K6943" s="202">
        <v>1</v>
      </c>
      <c r="L6943" s="202">
        <v>2</v>
      </c>
      <c r="M6943" s="202">
        <v>3</v>
      </c>
      <c r="N6943" s="202">
        <v>4</v>
      </c>
      <c r="O6943" s="202">
        <v>5</v>
      </c>
      <c r="P6943" s="202">
        <v>6</v>
      </c>
      <c r="Q6943" s="202">
        <v>7</v>
      </c>
      <c r="R6943" s="202">
        <v>8</v>
      </c>
      <c r="S6943" s="202">
        <v>9</v>
      </c>
      <c r="T6943" s="202">
        <v>10</v>
      </c>
      <c r="U6943" s="202">
        <v>13</v>
      </c>
      <c r="V6943" s="202">
        <v>14</v>
      </c>
      <c r="W6943" s="202" t="s">
        <v>1224</v>
      </c>
      <c r="X6943" s="202">
        <v>1</v>
      </c>
      <c r="Y6943" s="202">
        <v>2</v>
      </c>
      <c r="Z6943" s="202">
        <v>3</v>
      </c>
      <c r="AA6943" s="202">
        <v>4</v>
      </c>
      <c r="AB6943" s="202">
        <v>5</v>
      </c>
      <c r="AC6943" s="202">
        <v>6</v>
      </c>
      <c r="AD6943" s="202">
        <v>7</v>
      </c>
      <c r="AE6943" s="202">
        <v>8</v>
      </c>
      <c r="AF6943" s="202">
        <v>9</v>
      </c>
      <c r="AG6943" s="202">
        <v>10</v>
      </c>
      <c r="AH6943" s="202">
        <v>13</v>
      </c>
      <c r="AI6943" s="202">
        <v>14</v>
      </c>
      <c r="AJ6943" s="202" t="s">
        <v>1224</v>
      </c>
      <c r="AK6943" s="202">
        <v>1</v>
      </c>
      <c r="AL6943" s="202">
        <v>2</v>
      </c>
      <c r="AM6943" s="202">
        <v>3</v>
      </c>
      <c r="AN6943" s="202">
        <v>4</v>
      </c>
      <c r="AO6943" s="202">
        <v>5</v>
      </c>
      <c r="AP6943" s="202">
        <v>6</v>
      </c>
      <c r="AQ6943" s="202">
        <v>7</v>
      </c>
      <c r="AR6943" s="202">
        <v>8</v>
      </c>
      <c r="AS6943" s="202">
        <v>9</v>
      </c>
      <c r="AT6943" s="202">
        <v>10</v>
      </c>
      <c r="AU6943" s="202">
        <v>13</v>
      </c>
      <c r="AV6943" s="202">
        <v>14</v>
      </c>
      <c r="AW6943" s="202">
        <v>15</v>
      </c>
    </row>
    <row r="6944" spans="1:49">
      <c r="A6944" s="37"/>
      <c r="B6944" s="38"/>
      <c r="C6944" s="38"/>
      <c r="D6944" s="38"/>
      <c r="E6944" s="60"/>
      <c r="F6944" s="61"/>
      <c r="G6944" s="61"/>
      <c r="H6944" s="61"/>
      <c r="I6944" s="38"/>
      <c r="J6944" s="134"/>
      <c r="K6944" s="134"/>
      <c r="L6944" s="134"/>
      <c r="M6944" s="134"/>
      <c r="N6944" s="134"/>
      <c r="O6944" s="134"/>
      <c r="P6944" s="134"/>
      <c r="Q6944" s="134"/>
      <c r="R6944" s="134"/>
      <c r="S6944" s="134"/>
      <c r="T6944" s="134"/>
      <c r="U6944" s="134"/>
      <c r="V6944" s="134"/>
      <c r="W6944" s="134"/>
      <c r="X6944" s="134"/>
      <c r="Y6944" s="134"/>
      <c r="Z6944" s="134"/>
      <c r="AA6944" s="134"/>
      <c r="AB6944" s="134"/>
      <c r="AC6944" s="134"/>
      <c r="AD6944" s="134"/>
      <c r="AE6944" s="134"/>
      <c r="AF6944" s="134"/>
      <c r="AG6944" s="134"/>
      <c r="AH6944" s="134"/>
      <c r="AI6944" s="134"/>
      <c r="AJ6944" s="134"/>
      <c r="AK6944" s="134"/>
      <c r="AL6944" s="134"/>
      <c r="AM6944" s="134"/>
      <c r="AN6944" s="134"/>
      <c r="AO6944" s="134"/>
      <c r="AP6944" s="134"/>
      <c r="AQ6944" s="134"/>
      <c r="AR6944" s="134"/>
      <c r="AS6944" s="134"/>
      <c r="AT6944" s="134"/>
      <c r="AU6944" s="134"/>
      <c r="AV6944" s="134"/>
      <c r="AW6944" s="134"/>
    </row>
    <row r="6945" spans="1:49">
      <c r="A6945" s="41" t="s">
        <v>1039</v>
      </c>
      <c r="B6945" s="260" t="s">
        <v>1029</v>
      </c>
      <c r="C6945" s="260"/>
      <c r="D6945" s="451"/>
      <c r="E6945" s="531"/>
      <c r="F6945" s="50"/>
      <c r="G6945" s="50"/>
      <c r="H6945" s="50"/>
      <c r="I6945" s="260" t="s">
        <v>1042</v>
      </c>
      <c r="J6945" s="28"/>
      <c r="K6945" s="28"/>
      <c r="L6945" s="28"/>
      <c r="M6945" s="28"/>
      <c r="N6945" s="28"/>
      <c r="O6945" s="28"/>
      <c r="P6945" s="28"/>
      <c r="Q6945" s="28"/>
      <c r="R6945" s="28"/>
      <c r="S6945" s="28"/>
      <c r="T6945" s="28"/>
      <c r="U6945" s="28"/>
      <c r="V6945" s="28"/>
      <c r="W6945" s="28"/>
      <c r="X6945" s="28"/>
      <c r="Y6945" s="28"/>
      <c r="Z6945" s="28"/>
      <c r="AA6945" s="28"/>
      <c r="AB6945" s="28"/>
      <c r="AC6945" s="28"/>
      <c r="AD6945" s="28"/>
      <c r="AE6945" s="28"/>
      <c r="AF6945" s="28"/>
      <c r="AG6945" s="28"/>
      <c r="AH6945" s="28"/>
      <c r="AI6945" s="28"/>
      <c r="AJ6945" s="28"/>
      <c r="AK6945" s="28"/>
      <c r="AL6945" s="28"/>
      <c r="AM6945" s="28"/>
      <c r="AN6945" s="28"/>
      <c r="AO6945" s="28"/>
      <c r="AP6945" s="28"/>
      <c r="AQ6945" s="28"/>
      <c r="AR6945" s="28"/>
      <c r="AS6945" s="28"/>
      <c r="AT6945" s="28"/>
      <c r="AU6945" s="28"/>
      <c r="AV6945" s="28"/>
      <c r="AW6945" s="28"/>
    </row>
    <row r="6946" spans="1:49">
      <c r="A6946" s="41" t="s">
        <v>1039</v>
      </c>
      <c r="B6946" s="260" t="s">
        <v>1029</v>
      </c>
      <c r="C6946" s="260" t="s">
        <v>1549</v>
      </c>
      <c r="D6946" s="451"/>
      <c r="E6946" s="531"/>
      <c r="F6946" s="50"/>
      <c r="G6946" s="50"/>
      <c r="H6946" s="50"/>
      <c r="I6946" s="260" t="s">
        <v>1042</v>
      </c>
      <c r="J6946" s="28"/>
      <c r="K6946" s="28"/>
      <c r="L6946" s="28"/>
      <c r="M6946" s="28"/>
      <c r="N6946" s="28"/>
      <c r="O6946" s="28"/>
      <c r="P6946" s="28"/>
      <c r="Q6946" s="28"/>
      <c r="R6946" s="28"/>
      <c r="S6946" s="28"/>
      <c r="T6946" s="28"/>
      <c r="U6946" s="28"/>
      <c r="V6946" s="28"/>
      <c r="W6946" s="28"/>
      <c r="X6946" s="28"/>
      <c r="Y6946" s="28"/>
      <c r="Z6946" s="28"/>
      <c r="AA6946" s="28"/>
      <c r="AB6946" s="28"/>
      <c r="AC6946" s="28"/>
      <c r="AD6946" s="28"/>
      <c r="AE6946" s="28"/>
      <c r="AF6946" s="28"/>
      <c r="AG6946" s="28"/>
      <c r="AH6946" s="28"/>
      <c r="AI6946" s="28"/>
      <c r="AJ6946" s="28"/>
      <c r="AK6946" s="28"/>
      <c r="AL6946" s="28"/>
      <c r="AM6946" s="28"/>
      <c r="AN6946" s="28"/>
      <c r="AO6946" s="28"/>
      <c r="AP6946" s="28"/>
      <c r="AQ6946" s="28"/>
      <c r="AR6946" s="28"/>
      <c r="AS6946" s="28"/>
      <c r="AT6946" s="28"/>
      <c r="AU6946" s="28"/>
      <c r="AV6946" s="28"/>
      <c r="AW6946" s="28"/>
    </row>
    <row r="6947" spans="1:49">
      <c r="A6947" s="41"/>
      <c r="B6947" s="260"/>
      <c r="C6947" s="260"/>
      <c r="D6947" s="369"/>
      <c r="E6947" s="531"/>
      <c r="F6947" s="50"/>
      <c r="G6947" s="50"/>
      <c r="H6947" s="50"/>
      <c r="I6947" s="260"/>
    </row>
    <row r="6948" spans="1:49">
      <c r="A6948" s="48"/>
      <c r="B6948" s="42"/>
      <c r="C6948" s="42"/>
      <c r="D6948" s="42"/>
      <c r="E6948" s="531"/>
      <c r="F6948" s="50"/>
      <c r="G6948" s="50"/>
      <c r="H6948" s="50"/>
      <c r="I6948" s="49" t="s">
        <v>1559</v>
      </c>
      <c r="J6948" s="12">
        <f>SUM(J6949,J6957,J6959)</f>
        <v>0</v>
      </c>
      <c r="K6948" s="12">
        <f t="shared" ref="K6948:AT6948" si="1924">SUM(K6949,K6957,K6959)</f>
        <v>0</v>
      </c>
      <c r="L6948" s="12">
        <f t="shared" si="1924"/>
        <v>0</v>
      </c>
      <c r="M6948" s="12">
        <f t="shared" si="1924"/>
        <v>0</v>
      </c>
      <c r="N6948" s="12">
        <f t="shared" si="1924"/>
        <v>0</v>
      </c>
      <c r="O6948" s="12">
        <f t="shared" si="1924"/>
        <v>0</v>
      </c>
      <c r="P6948" s="12">
        <f t="shared" si="1924"/>
        <v>0</v>
      </c>
      <c r="Q6948" s="12">
        <f t="shared" si="1924"/>
        <v>0</v>
      </c>
      <c r="R6948" s="12">
        <f t="shared" si="1924"/>
        <v>0</v>
      </c>
      <c r="S6948" s="12">
        <f t="shared" si="1924"/>
        <v>0</v>
      </c>
      <c r="T6948" s="12">
        <f t="shared" si="1924"/>
        <v>0</v>
      </c>
      <c r="U6948" s="12">
        <v>0</v>
      </c>
      <c r="V6948" s="12">
        <v>0</v>
      </c>
      <c r="W6948" s="12">
        <f>SUM(W6949,W6957,W6959)</f>
        <v>0</v>
      </c>
      <c r="X6948" s="12">
        <f t="shared" si="1924"/>
        <v>0</v>
      </c>
      <c r="Y6948" s="12">
        <f t="shared" si="1924"/>
        <v>0</v>
      </c>
      <c r="Z6948" s="12">
        <f t="shared" si="1924"/>
        <v>0</v>
      </c>
      <c r="AA6948" s="12">
        <f t="shared" si="1924"/>
        <v>0</v>
      </c>
      <c r="AB6948" s="12">
        <f t="shared" si="1924"/>
        <v>0</v>
      </c>
      <c r="AC6948" s="12">
        <f t="shared" si="1924"/>
        <v>0</v>
      </c>
      <c r="AD6948" s="12">
        <f t="shared" si="1924"/>
        <v>0</v>
      </c>
      <c r="AE6948" s="12">
        <f t="shared" si="1924"/>
        <v>0</v>
      </c>
      <c r="AF6948" s="12">
        <f t="shared" si="1924"/>
        <v>0</v>
      </c>
      <c r="AG6948" s="12">
        <f t="shared" si="1924"/>
        <v>0</v>
      </c>
      <c r="AH6948" s="12">
        <v>0</v>
      </c>
      <c r="AI6948" s="12">
        <v>0</v>
      </c>
      <c r="AJ6948" s="12">
        <f>SUM(AJ6949,AJ6957,AJ6959)</f>
        <v>0</v>
      </c>
      <c r="AK6948" s="12">
        <f t="shared" si="1924"/>
        <v>0</v>
      </c>
      <c r="AL6948" s="12">
        <f t="shared" si="1924"/>
        <v>0</v>
      </c>
      <c r="AM6948" s="12">
        <f t="shared" si="1924"/>
        <v>0</v>
      </c>
      <c r="AN6948" s="12">
        <f t="shared" si="1924"/>
        <v>0</v>
      </c>
      <c r="AO6948" s="12">
        <f t="shared" si="1924"/>
        <v>0</v>
      </c>
      <c r="AP6948" s="12">
        <f t="shared" si="1924"/>
        <v>0</v>
      </c>
      <c r="AQ6948" s="12">
        <f t="shared" si="1924"/>
        <v>0</v>
      </c>
      <c r="AR6948" s="12">
        <f t="shared" si="1924"/>
        <v>0</v>
      </c>
      <c r="AS6948" s="12">
        <f t="shared" si="1924"/>
        <v>0</v>
      </c>
      <c r="AT6948" s="12">
        <f t="shared" si="1924"/>
        <v>0</v>
      </c>
      <c r="AU6948" s="12">
        <v>0</v>
      </c>
      <c r="AV6948" s="12">
        <v>0</v>
      </c>
      <c r="AW6948" s="12">
        <f t="shared" ref="AW6948:AW6979" si="1925">U6948+AH6948+AU6948</f>
        <v>0</v>
      </c>
    </row>
    <row r="6949" spans="1:49">
      <c r="A6949" s="44" t="s">
        <v>1039</v>
      </c>
      <c r="B6949" s="45" t="s">
        <v>1029</v>
      </c>
      <c r="C6949" s="45" t="s">
        <v>1549</v>
      </c>
      <c r="D6949" s="452" t="s">
        <v>3030</v>
      </c>
      <c r="E6949" s="213" t="s">
        <v>771</v>
      </c>
      <c r="F6949" s="65"/>
      <c r="G6949" s="65"/>
      <c r="H6949" s="65"/>
      <c r="I6949" s="260" t="s">
        <v>1500</v>
      </c>
      <c r="J6949" s="9">
        <f>SUM(J6950:J6951)</f>
        <v>0</v>
      </c>
      <c r="K6949" s="9">
        <f t="shared" ref="K6949:AT6949" si="1926">SUM(K6950:K6951)</f>
        <v>0</v>
      </c>
      <c r="L6949" s="9">
        <f t="shared" si="1926"/>
        <v>0</v>
      </c>
      <c r="M6949" s="9">
        <f t="shared" si="1926"/>
        <v>0</v>
      </c>
      <c r="N6949" s="9">
        <f t="shared" si="1926"/>
        <v>0</v>
      </c>
      <c r="O6949" s="9">
        <f t="shared" si="1926"/>
        <v>0</v>
      </c>
      <c r="P6949" s="9">
        <f t="shared" si="1926"/>
        <v>0</v>
      </c>
      <c r="Q6949" s="9">
        <f t="shared" si="1926"/>
        <v>0</v>
      </c>
      <c r="R6949" s="9">
        <f t="shared" si="1926"/>
        <v>0</v>
      </c>
      <c r="S6949" s="9">
        <f t="shared" si="1926"/>
        <v>0</v>
      </c>
      <c r="T6949" s="9">
        <f t="shared" si="1926"/>
        <v>0</v>
      </c>
      <c r="U6949" s="9">
        <v>0</v>
      </c>
      <c r="V6949" s="9">
        <v>0</v>
      </c>
      <c r="W6949" s="9">
        <f>SUM(W6950:W6951)</f>
        <v>0</v>
      </c>
      <c r="X6949" s="9">
        <f t="shared" si="1926"/>
        <v>0</v>
      </c>
      <c r="Y6949" s="9">
        <f t="shared" si="1926"/>
        <v>0</v>
      </c>
      <c r="Z6949" s="9">
        <f t="shared" si="1926"/>
        <v>0</v>
      </c>
      <c r="AA6949" s="9">
        <f t="shared" si="1926"/>
        <v>0</v>
      </c>
      <c r="AB6949" s="9">
        <f t="shared" si="1926"/>
        <v>0</v>
      </c>
      <c r="AC6949" s="9">
        <f t="shared" si="1926"/>
        <v>0</v>
      </c>
      <c r="AD6949" s="9">
        <f t="shared" si="1926"/>
        <v>0</v>
      </c>
      <c r="AE6949" s="9">
        <f t="shared" si="1926"/>
        <v>0</v>
      </c>
      <c r="AF6949" s="9">
        <f t="shared" si="1926"/>
        <v>0</v>
      </c>
      <c r="AG6949" s="9">
        <f t="shared" si="1926"/>
        <v>0</v>
      </c>
      <c r="AH6949" s="9">
        <v>0</v>
      </c>
      <c r="AI6949" s="9">
        <v>0</v>
      </c>
      <c r="AJ6949" s="9">
        <f>SUM(AJ6950:AJ6951)</f>
        <v>0</v>
      </c>
      <c r="AK6949" s="9">
        <f t="shared" si="1926"/>
        <v>0</v>
      </c>
      <c r="AL6949" s="9">
        <f t="shared" si="1926"/>
        <v>0</v>
      </c>
      <c r="AM6949" s="9">
        <f t="shared" si="1926"/>
        <v>0</v>
      </c>
      <c r="AN6949" s="9">
        <f t="shared" si="1926"/>
        <v>0</v>
      </c>
      <c r="AO6949" s="9">
        <f t="shared" si="1926"/>
        <v>0</v>
      </c>
      <c r="AP6949" s="9">
        <f t="shared" si="1926"/>
        <v>0</v>
      </c>
      <c r="AQ6949" s="9">
        <f t="shared" si="1926"/>
        <v>0</v>
      </c>
      <c r="AR6949" s="9">
        <f t="shared" si="1926"/>
        <v>0</v>
      </c>
      <c r="AS6949" s="9">
        <f t="shared" si="1926"/>
        <v>0</v>
      </c>
      <c r="AT6949" s="9">
        <f t="shared" si="1926"/>
        <v>0</v>
      </c>
      <c r="AU6949" s="9">
        <v>0</v>
      </c>
      <c r="AV6949" s="9">
        <v>0</v>
      </c>
      <c r="AW6949" s="9">
        <f t="shared" si="1925"/>
        <v>0</v>
      </c>
    </row>
    <row r="6950" spans="1:49">
      <c r="A6950" s="44" t="s">
        <v>1039</v>
      </c>
      <c r="B6950" s="45" t="s">
        <v>1029</v>
      </c>
      <c r="C6950" s="45" t="s">
        <v>1549</v>
      </c>
      <c r="D6950" s="452" t="s">
        <v>3030</v>
      </c>
      <c r="E6950" s="367" t="s">
        <v>834</v>
      </c>
      <c r="F6950" s="50"/>
      <c r="G6950" s="468" t="s">
        <v>3097</v>
      </c>
      <c r="H6950" s="50" t="s">
        <v>2389</v>
      </c>
      <c r="I6950" s="42" t="s">
        <v>1165</v>
      </c>
      <c r="U6950" s="15">
        <v>0</v>
      </c>
      <c r="V6950" s="15">
        <v>0</v>
      </c>
      <c r="AH6950" s="15">
        <v>0</v>
      </c>
      <c r="AI6950" s="15">
        <v>0</v>
      </c>
      <c r="AU6950" s="15">
        <v>0</v>
      </c>
      <c r="AV6950" s="15">
        <v>0</v>
      </c>
      <c r="AW6950" s="15">
        <f t="shared" si="1925"/>
        <v>0</v>
      </c>
    </row>
    <row r="6951" spans="1:49">
      <c r="A6951" s="44" t="s">
        <v>1039</v>
      </c>
      <c r="B6951" s="45" t="s">
        <v>1029</v>
      </c>
      <c r="C6951" s="45" t="s">
        <v>1549</v>
      </c>
      <c r="D6951" s="452" t="s">
        <v>3030</v>
      </c>
      <c r="E6951" s="367" t="s">
        <v>772</v>
      </c>
      <c r="F6951" s="50"/>
      <c r="G6951" s="50"/>
      <c r="H6951" s="50"/>
      <c r="I6951" s="42" t="s">
        <v>1227</v>
      </c>
      <c r="J6951" s="15">
        <f>SUM(J6952:J6956)</f>
        <v>0</v>
      </c>
      <c r="K6951" s="15">
        <f t="shared" ref="K6951:AT6951" si="1927">SUM(K6952:K6956)</f>
        <v>0</v>
      </c>
      <c r="L6951" s="15">
        <f t="shared" si="1927"/>
        <v>0</v>
      </c>
      <c r="M6951" s="15">
        <f t="shared" si="1927"/>
        <v>0</v>
      </c>
      <c r="N6951" s="15">
        <f t="shared" si="1927"/>
        <v>0</v>
      </c>
      <c r="O6951" s="15">
        <f t="shared" si="1927"/>
        <v>0</v>
      </c>
      <c r="P6951" s="15">
        <f t="shared" si="1927"/>
        <v>0</v>
      </c>
      <c r="Q6951" s="15">
        <f t="shared" si="1927"/>
        <v>0</v>
      </c>
      <c r="R6951" s="15">
        <f t="shared" si="1927"/>
        <v>0</v>
      </c>
      <c r="S6951" s="15">
        <f t="shared" si="1927"/>
        <v>0</v>
      </c>
      <c r="T6951" s="15">
        <f t="shared" si="1927"/>
        <v>0</v>
      </c>
      <c r="U6951" s="15">
        <v>0</v>
      </c>
      <c r="V6951" s="15">
        <v>0</v>
      </c>
      <c r="W6951" s="15">
        <f>SUM(W6952:W6956)</f>
        <v>0</v>
      </c>
      <c r="X6951" s="15">
        <f t="shared" si="1927"/>
        <v>0</v>
      </c>
      <c r="Y6951" s="15">
        <f t="shared" si="1927"/>
        <v>0</v>
      </c>
      <c r="Z6951" s="15">
        <f t="shared" si="1927"/>
        <v>0</v>
      </c>
      <c r="AA6951" s="15">
        <f t="shared" si="1927"/>
        <v>0</v>
      </c>
      <c r="AB6951" s="15">
        <f t="shared" si="1927"/>
        <v>0</v>
      </c>
      <c r="AC6951" s="15">
        <f t="shared" si="1927"/>
        <v>0</v>
      </c>
      <c r="AD6951" s="15">
        <f t="shared" si="1927"/>
        <v>0</v>
      </c>
      <c r="AE6951" s="15">
        <f t="shared" si="1927"/>
        <v>0</v>
      </c>
      <c r="AF6951" s="15">
        <f t="shared" si="1927"/>
        <v>0</v>
      </c>
      <c r="AG6951" s="15">
        <f t="shared" si="1927"/>
        <v>0</v>
      </c>
      <c r="AH6951" s="15">
        <v>0</v>
      </c>
      <c r="AI6951" s="15">
        <v>0</v>
      </c>
      <c r="AJ6951" s="15">
        <f>SUM(AJ6952:AJ6956)</f>
        <v>0</v>
      </c>
      <c r="AK6951" s="15">
        <f t="shared" si="1927"/>
        <v>0</v>
      </c>
      <c r="AL6951" s="15">
        <f t="shared" si="1927"/>
        <v>0</v>
      </c>
      <c r="AM6951" s="15">
        <f t="shared" si="1927"/>
        <v>0</v>
      </c>
      <c r="AN6951" s="15">
        <f t="shared" si="1927"/>
        <v>0</v>
      </c>
      <c r="AO6951" s="15">
        <f t="shared" si="1927"/>
        <v>0</v>
      </c>
      <c r="AP6951" s="15">
        <f t="shared" si="1927"/>
        <v>0</v>
      </c>
      <c r="AQ6951" s="15">
        <f t="shared" si="1927"/>
        <v>0</v>
      </c>
      <c r="AR6951" s="15">
        <f t="shared" si="1927"/>
        <v>0</v>
      </c>
      <c r="AS6951" s="15">
        <f t="shared" si="1927"/>
        <v>0</v>
      </c>
      <c r="AT6951" s="15">
        <f t="shared" si="1927"/>
        <v>0</v>
      </c>
      <c r="AU6951" s="15">
        <v>0</v>
      </c>
      <c r="AV6951" s="15">
        <v>0</v>
      </c>
      <c r="AW6951" s="15">
        <f t="shared" si="1925"/>
        <v>0</v>
      </c>
    </row>
    <row r="6952" spans="1:49" s="144" customFormat="1">
      <c r="A6952" s="44" t="s">
        <v>1039</v>
      </c>
      <c r="B6952" s="45" t="s">
        <v>1029</v>
      </c>
      <c r="C6952" s="45" t="s">
        <v>1549</v>
      </c>
      <c r="D6952" s="452" t="s">
        <v>3030</v>
      </c>
      <c r="E6952" s="140" t="s">
        <v>850</v>
      </c>
      <c r="F6952" s="141" t="s">
        <v>1890</v>
      </c>
      <c r="G6952" s="468" t="s">
        <v>3097</v>
      </c>
      <c r="H6952" s="50" t="s">
        <v>2389</v>
      </c>
      <c r="I6952" s="142" t="s">
        <v>1119</v>
      </c>
      <c r="J6952" s="15"/>
      <c r="K6952" s="15"/>
      <c r="L6952" s="15"/>
      <c r="M6952" s="15"/>
      <c r="N6952" s="15"/>
      <c r="O6952" s="15"/>
      <c r="P6952" s="15"/>
      <c r="Q6952" s="15"/>
      <c r="R6952" s="15"/>
      <c r="S6952" s="15"/>
      <c r="T6952" s="15"/>
      <c r="U6952" s="15">
        <v>0</v>
      </c>
      <c r="V6952" s="15">
        <v>0</v>
      </c>
      <c r="W6952" s="15"/>
      <c r="X6952" s="15"/>
      <c r="Y6952" s="15"/>
      <c r="Z6952" s="15"/>
      <c r="AA6952" s="15"/>
      <c r="AB6952" s="15"/>
      <c r="AC6952" s="15"/>
      <c r="AD6952" s="15"/>
      <c r="AE6952" s="15"/>
      <c r="AF6952" s="15"/>
      <c r="AG6952" s="15"/>
      <c r="AH6952" s="15">
        <v>0</v>
      </c>
      <c r="AI6952" s="15">
        <v>0</v>
      </c>
      <c r="AJ6952" s="15"/>
      <c r="AK6952" s="15"/>
      <c r="AL6952" s="15"/>
      <c r="AM6952" s="15"/>
      <c r="AN6952" s="15"/>
      <c r="AO6952" s="15"/>
      <c r="AP6952" s="15"/>
      <c r="AQ6952" s="15"/>
      <c r="AR6952" s="15"/>
      <c r="AS6952" s="15"/>
      <c r="AT6952" s="15"/>
      <c r="AU6952" s="15">
        <v>0</v>
      </c>
      <c r="AV6952" s="15">
        <v>0</v>
      </c>
      <c r="AW6952" s="15">
        <f t="shared" si="1925"/>
        <v>0</v>
      </c>
    </row>
    <row r="6953" spans="1:49" s="144" customFormat="1">
      <c r="A6953" s="44" t="s">
        <v>1039</v>
      </c>
      <c r="B6953" s="45" t="s">
        <v>1029</v>
      </c>
      <c r="C6953" s="45" t="s">
        <v>1549</v>
      </c>
      <c r="D6953" s="452" t="s">
        <v>3030</v>
      </c>
      <c r="E6953" s="140" t="s">
        <v>851</v>
      </c>
      <c r="F6953" s="141" t="s">
        <v>1891</v>
      </c>
      <c r="G6953" s="468" t="s">
        <v>3097</v>
      </c>
      <c r="H6953" s="50" t="s">
        <v>2389</v>
      </c>
      <c r="I6953" s="142" t="s">
        <v>1290</v>
      </c>
      <c r="J6953" s="15"/>
      <c r="K6953" s="15"/>
      <c r="L6953" s="15"/>
      <c r="M6953" s="15"/>
      <c r="N6953" s="15"/>
      <c r="O6953" s="15"/>
      <c r="P6953" s="15"/>
      <c r="Q6953" s="15"/>
      <c r="R6953" s="15"/>
      <c r="S6953" s="15"/>
      <c r="T6953" s="15"/>
      <c r="U6953" s="15">
        <v>0</v>
      </c>
      <c r="V6953" s="15">
        <v>0</v>
      </c>
      <c r="W6953" s="15"/>
      <c r="X6953" s="15"/>
      <c r="Y6953" s="15"/>
      <c r="Z6953" s="15"/>
      <c r="AA6953" s="15"/>
      <c r="AB6953" s="15"/>
      <c r="AC6953" s="15"/>
      <c r="AD6953" s="15"/>
      <c r="AE6953" s="15"/>
      <c r="AF6953" s="15"/>
      <c r="AG6953" s="15"/>
      <c r="AH6953" s="15">
        <v>0</v>
      </c>
      <c r="AI6953" s="15">
        <v>0</v>
      </c>
      <c r="AJ6953" s="15"/>
      <c r="AK6953" s="15"/>
      <c r="AL6953" s="15"/>
      <c r="AM6953" s="15"/>
      <c r="AN6953" s="15"/>
      <c r="AO6953" s="15"/>
      <c r="AP6953" s="15"/>
      <c r="AQ6953" s="15"/>
      <c r="AR6953" s="15"/>
      <c r="AS6953" s="15"/>
      <c r="AT6953" s="15"/>
      <c r="AU6953" s="15">
        <v>0</v>
      </c>
      <c r="AV6953" s="15">
        <v>0</v>
      </c>
      <c r="AW6953" s="15">
        <f t="shared" si="1925"/>
        <v>0</v>
      </c>
    </row>
    <row r="6954" spans="1:49" s="144" customFormat="1">
      <c r="A6954" s="44" t="s">
        <v>1039</v>
      </c>
      <c r="B6954" s="45" t="s">
        <v>1029</v>
      </c>
      <c r="C6954" s="45" t="s">
        <v>1549</v>
      </c>
      <c r="D6954" s="452" t="s">
        <v>3030</v>
      </c>
      <c r="E6954" s="140" t="s">
        <v>852</v>
      </c>
      <c r="F6954" s="141" t="s">
        <v>1892</v>
      </c>
      <c r="G6954" s="468" t="s">
        <v>3097</v>
      </c>
      <c r="H6954" s="50" t="s">
        <v>2389</v>
      </c>
      <c r="I6954" s="142" t="s">
        <v>1733</v>
      </c>
      <c r="J6954" s="15"/>
      <c r="K6954" s="15"/>
      <c r="L6954" s="15"/>
      <c r="M6954" s="15"/>
      <c r="N6954" s="15"/>
      <c r="O6954" s="15"/>
      <c r="P6954" s="15"/>
      <c r="Q6954" s="15"/>
      <c r="R6954" s="15"/>
      <c r="S6954" s="15"/>
      <c r="T6954" s="15"/>
      <c r="U6954" s="15">
        <v>0</v>
      </c>
      <c r="V6954" s="15">
        <v>0</v>
      </c>
      <c r="W6954" s="15"/>
      <c r="X6954" s="15"/>
      <c r="Y6954" s="15"/>
      <c r="Z6954" s="15"/>
      <c r="AA6954" s="15"/>
      <c r="AB6954" s="15"/>
      <c r="AC6954" s="15"/>
      <c r="AD6954" s="15"/>
      <c r="AE6954" s="15"/>
      <c r="AF6954" s="15"/>
      <c r="AG6954" s="15"/>
      <c r="AH6954" s="15">
        <v>0</v>
      </c>
      <c r="AI6954" s="15">
        <v>0</v>
      </c>
      <c r="AJ6954" s="15"/>
      <c r="AK6954" s="15"/>
      <c r="AL6954" s="15"/>
      <c r="AM6954" s="15"/>
      <c r="AN6954" s="15"/>
      <c r="AO6954" s="15"/>
      <c r="AP6954" s="15"/>
      <c r="AQ6954" s="15"/>
      <c r="AR6954" s="15"/>
      <c r="AS6954" s="15"/>
      <c r="AT6954" s="15"/>
      <c r="AU6954" s="15">
        <v>0</v>
      </c>
      <c r="AV6954" s="15">
        <v>0</v>
      </c>
      <c r="AW6954" s="15">
        <f t="shared" si="1925"/>
        <v>0</v>
      </c>
    </row>
    <row r="6955" spans="1:49" s="144" customFormat="1">
      <c r="A6955" s="44" t="s">
        <v>1039</v>
      </c>
      <c r="B6955" s="45" t="s">
        <v>1029</v>
      </c>
      <c r="C6955" s="45" t="s">
        <v>1549</v>
      </c>
      <c r="D6955" s="452" t="s">
        <v>3030</v>
      </c>
      <c r="E6955" s="140" t="s">
        <v>853</v>
      </c>
      <c r="F6955" s="141" t="s">
        <v>1893</v>
      </c>
      <c r="G6955" s="468" t="s">
        <v>3097</v>
      </c>
      <c r="H6955" s="50" t="s">
        <v>2389</v>
      </c>
      <c r="I6955" s="142" t="s">
        <v>1734</v>
      </c>
      <c r="J6955" s="15"/>
      <c r="K6955" s="15"/>
      <c r="L6955" s="15"/>
      <c r="M6955" s="15"/>
      <c r="N6955" s="15"/>
      <c r="O6955" s="15"/>
      <c r="P6955" s="15"/>
      <c r="Q6955" s="15"/>
      <c r="R6955" s="15"/>
      <c r="S6955" s="15"/>
      <c r="T6955" s="15"/>
      <c r="U6955" s="15">
        <v>0</v>
      </c>
      <c r="V6955" s="15">
        <v>0</v>
      </c>
      <c r="W6955" s="15"/>
      <c r="X6955" s="15"/>
      <c r="Y6955" s="15"/>
      <c r="Z6955" s="15"/>
      <c r="AA6955" s="15"/>
      <c r="AB6955" s="15"/>
      <c r="AC6955" s="15"/>
      <c r="AD6955" s="15"/>
      <c r="AE6955" s="15"/>
      <c r="AF6955" s="15"/>
      <c r="AG6955" s="15"/>
      <c r="AH6955" s="15">
        <v>0</v>
      </c>
      <c r="AI6955" s="15">
        <v>0</v>
      </c>
      <c r="AJ6955" s="15"/>
      <c r="AK6955" s="15"/>
      <c r="AL6955" s="15"/>
      <c r="AM6955" s="15"/>
      <c r="AN6955" s="15"/>
      <c r="AO6955" s="15"/>
      <c r="AP6955" s="15"/>
      <c r="AQ6955" s="15"/>
      <c r="AR6955" s="15"/>
      <c r="AS6955" s="15"/>
      <c r="AT6955" s="15"/>
      <c r="AU6955" s="15">
        <v>0</v>
      </c>
      <c r="AV6955" s="15">
        <v>0</v>
      </c>
      <c r="AW6955" s="15">
        <f t="shared" si="1925"/>
        <v>0</v>
      </c>
    </row>
    <row r="6956" spans="1:49" s="144" customFormat="1">
      <c r="A6956" s="44" t="s">
        <v>1039</v>
      </c>
      <c r="B6956" s="45" t="s">
        <v>1029</v>
      </c>
      <c r="C6956" s="45" t="s">
        <v>1549</v>
      </c>
      <c r="D6956" s="452" t="s">
        <v>3030</v>
      </c>
      <c r="E6956" s="140" t="s">
        <v>854</v>
      </c>
      <c r="F6956" s="141" t="s">
        <v>1894</v>
      </c>
      <c r="G6956" s="468" t="s">
        <v>3097</v>
      </c>
      <c r="H6956" s="50" t="s">
        <v>2389</v>
      </c>
      <c r="I6956" s="142" t="s">
        <v>1735</v>
      </c>
      <c r="J6956" s="15"/>
      <c r="K6956" s="15"/>
      <c r="L6956" s="15"/>
      <c r="M6956" s="15"/>
      <c r="N6956" s="15"/>
      <c r="O6956" s="15"/>
      <c r="P6956" s="15"/>
      <c r="Q6956" s="15"/>
      <c r="R6956" s="15"/>
      <c r="S6956" s="15"/>
      <c r="T6956" s="15"/>
      <c r="U6956" s="15">
        <v>0</v>
      </c>
      <c r="V6956" s="15">
        <v>0</v>
      </c>
      <c r="W6956" s="15"/>
      <c r="X6956" s="15"/>
      <c r="Y6956" s="15"/>
      <c r="Z6956" s="15"/>
      <c r="AA6956" s="15"/>
      <c r="AB6956" s="15"/>
      <c r="AC6956" s="15"/>
      <c r="AD6956" s="15"/>
      <c r="AE6956" s="15"/>
      <c r="AF6956" s="15"/>
      <c r="AG6956" s="15"/>
      <c r="AH6956" s="15">
        <v>0</v>
      </c>
      <c r="AI6956" s="15">
        <v>0</v>
      </c>
      <c r="AJ6956" s="15"/>
      <c r="AK6956" s="15"/>
      <c r="AL6956" s="15"/>
      <c r="AM6956" s="15"/>
      <c r="AN6956" s="15"/>
      <c r="AO6956" s="15"/>
      <c r="AP6956" s="15"/>
      <c r="AQ6956" s="15"/>
      <c r="AR6956" s="15"/>
      <c r="AS6956" s="15"/>
      <c r="AT6956" s="15"/>
      <c r="AU6956" s="15">
        <v>0</v>
      </c>
      <c r="AV6956" s="15">
        <v>0</v>
      </c>
      <c r="AW6956" s="15">
        <f t="shared" si="1925"/>
        <v>0</v>
      </c>
    </row>
    <row r="6957" spans="1:49">
      <c r="A6957" s="44" t="s">
        <v>1039</v>
      </c>
      <c r="B6957" s="45" t="s">
        <v>1029</v>
      </c>
      <c r="C6957" s="45" t="s">
        <v>1549</v>
      </c>
      <c r="D6957" s="452" t="s">
        <v>3030</v>
      </c>
      <c r="E6957" s="213" t="s">
        <v>773</v>
      </c>
      <c r="F6957" s="65"/>
      <c r="G6957" s="50"/>
      <c r="H6957" s="50"/>
      <c r="I6957" s="260" t="s">
        <v>1362</v>
      </c>
      <c r="J6957" s="9">
        <f>SUM(J6958)</f>
        <v>0</v>
      </c>
      <c r="K6957" s="9">
        <f t="shared" ref="K6957:AT6957" si="1928">SUM(K6958)</f>
        <v>0</v>
      </c>
      <c r="L6957" s="9">
        <f t="shared" si="1928"/>
        <v>0</v>
      </c>
      <c r="M6957" s="9">
        <f t="shared" si="1928"/>
        <v>0</v>
      </c>
      <c r="N6957" s="9">
        <f t="shared" si="1928"/>
        <v>0</v>
      </c>
      <c r="O6957" s="9">
        <f t="shared" si="1928"/>
        <v>0</v>
      </c>
      <c r="P6957" s="9">
        <f t="shared" si="1928"/>
        <v>0</v>
      </c>
      <c r="Q6957" s="9">
        <f t="shared" si="1928"/>
        <v>0</v>
      </c>
      <c r="R6957" s="9">
        <f t="shared" si="1928"/>
        <v>0</v>
      </c>
      <c r="S6957" s="9">
        <f t="shared" si="1928"/>
        <v>0</v>
      </c>
      <c r="T6957" s="9">
        <f t="shared" si="1928"/>
        <v>0</v>
      </c>
      <c r="U6957" s="9">
        <v>0</v>
      </c>
      <c r="V6957" s="9">
        <v>0</v>
      </c>
      <c r="W6957" s="9">
        <f>SUM(W6958)</f>
        <v>0</v>
      </c>
      <c r="X6957" s="9">
        <f t="shared" si="1928"/>
        <v>0</v>
      </c>
      <c r="Y6957" s="9">
        <f t="shared" si="1928"/>
        <v>0</v>
      </c>
      <c r="Z6957" s="9">
        <f t="shared" si="1928"/>
        <v>0</v>
      </c>
      <c r="AA6957" s="9">
        <f t="shared" si="1928"/>
        <v>0</v>
      </c>
      <c r="AB6957" s="9">
        <f t="shared" si="1928"/>
        <v>0</v>
      </c>
      <c r="AC6957" s="9">
        <f t="shared" si="1928"/>
        <v>0</v>
      </c>
      <c r="AD6957" s="9">
        <f t="shared" si="1928"/>
        <v>0</v>
      </c>
      <c r="AE6957" s="9">
        <f t="shared" si="1928"/>
        <v>0</v>
      </c>
      <c r="AF6957" s="9">
        <f t="shared" si="1928"/>
        <v>0</v>
      </c>
      <c r="AG6957" s="9">
        <f t="shared" si="1928"/>
        <v>0</v>
      </c>
      <c r="AH6957" s="9">
        <v>0</v>
      </c>
      <c r="AI6957" s="9">
        <v>0</v>
      </c>
      <c r="AJ6957" s="9">
        <f>SUM(AJ6958)</f>
        <v>0</v>
      </c>
      <c r="AK6957" s="9">
        <f t="shared" si="1928"/>
        <v>0</v>
      </c>
      <c r="AL6957" s="9">
        <f t="shared" si="1928"/>
        <v>0</v>
      </c>
      <c r="AM6957" s="9">
        <f t="shared" si="1928"/>
        <v>0</v>
      </c>
      <c r="AN6957" s="9">
        <f t="shared" si="1928"/>
        <v>0</v>
      </c>
      <c r="AO6957" s="9">
        <f t="shared" si="1928"/>
        <v>0</v>
      </c>
      <c r="AP6957" s="9">
        <f t="shared" si="1928"/>
        <v>0</v>
      </c>
      <c r="AQ6957" s="9">
        <f t="shared" si="1928"/>
        <v>0</v>
      </c>
      <c r="AR6957" s="9">
        <f t="shared" si="1928"/>
        <v>0</v>
      </c>
      <c r="AS6957" s="9">
        <f t="shared" si="1928"/>
        <v>0</v>
      </c>
      <c r="AT6957" s="9">
        <f t="shared" si="1928"/>
        <v>0</v>
      </c>
      <c r="AU6957" s="9">
        <v>0</v>
      </c>
      <c r="AV6957" s="9">
        <v>0</v>
      </c>
      <c r="AW6957" s="9">
        <f t="shared" si="1925"/>
        <v>0</v>
      </c>
    </row>
    <row r="6958" spans="1:49">
      <c r="A6958" s="44" t="s">
        <v>1039</v>
      </c>
      <c r="B6958" s="45" t="s">
        <v>1029</v>
      </c>
      <c r="C6958" s="45" t="s">
        <v>1549</v>
      </c>
      <c r="D6958" s="452" t="s">
        <v>3030</v>
      </c>
      <c r="E6958" s="367" t="s">
        <v>785</v>
      </c>
      <c r="F6958" s="50"/>
      <c r="G6958" s="468" t="s">
        <v>3097</v>
      </c>
      <c r="H6958" s="50" t="s">
        <v>2389</v>
      </c>
      <c r="I6958" s="42" t="s">
        <v>1363</v>
      </c>
      <c r="U6958" s="15">
        <v>0</v>
      </c>
      <c r="V6958" s="15">
        <v>0</v>
      </c>
      <c r="AH6958" s="15">
        <v>0</v>
      </c>
      <c r="AI6958" s="15">
        <v>0</v>
      </c>
      <c r="AU6958" s="15">
        <v>0</v>
      </c>
      <c r="AV6958" s="15">
        <v>0</v>
      </c>
      <c r="AW6958" s="15">
        <f t="shared" si="1925"/>
        <v>0</v>
      </c>
    </row>
    <row r="6959" spans="1:49">
      <c r="A6959" s="44" t="s">
        <v>1039</v>
      </c>
      <c r="B6959" s="45" t="s">
        <v>1029</v>
      </c>
      <c r="C6959" s="45" t="s">
        <v>1549</v>
      </c>
      <c r="D6959" s="452" t="s">
        <v>3030</v>
      </c>
      <c r="E6959" s="213" t="s">
        <v>1364</v>
      </c>
      <c r="F6959" s="65"/>
      <c r="G6959" s="50"/>
      <c r="H6959" s="50"/>
      <c r="I6959" s="260" t="s">
        <v>2104</v>
      </c>
      <c r="J6959" s="9">
        <f>SUM(J6960:J6969)</f>
        <v>0</v>
      </c>
      <c r="K6959" s="9">
        <f t="shared" ref="K6959:AT6959" si="1929">SUM(K6960:K6969)</f>
        <v>0</v>
      </c>
      <c r="L6959" s="9">
        <f t="shared" si="1929"/>
        <v>0</v>
      </c>
      <c r="M6959" s="9">
        <f t="shared" si="1929"/>
        <v>0</v>
      </c>
      <c r="N6959" s="9">
        <f t="shared" si="1929"/>
        <v>0</v>
      </c>
      <c r="O6959" s="9">
        <f t="shared" si="1929"/>
        <v>0</v>
      </c>
      <c r="P6959" s="9">
        <f t="shared" si="1929"/>
        <v>0</v>
      </c>
      <c r="Q6959" s="9">
        <f t="shared" si="1929"/>
        <v>0</v>
      </c>
      <c r="R6959" s="9">
        <f t="shared" si="1929"/>
        <v>0</v>
      </c>
      <c r="S6959" s="9">
        <f t="shared" si="1929"/>
        <v>0</v>
      </c>
      <c r="T6959" s="9">
        <f t="shared" si="1929"/>
        <v>0</v>
      </c>
      <c r="U6959" s="9">
        <v>0</v>
      </c>
      <c r="V6959" s="9">
        <v>0</v>
      </c>
      <c r="W6959" s="9">
        <f>SUM(W6960:W6969)</f>
        <v>0</v>
      </c>
      <c r="X6959" s="9">
        <f t="shared" si="1929"/>
        <v>0</v>
      </c>
      <c r="Y6959" s="9">
        <f t="shared" si="1929"/>
        <v>0</v>
      </c>
      <c r="Z6959" s="9">
        <f t="shared" si="1929"/>
        <v>0</v>
      </c>
      <c r="AA6959" s="9">
        <f t="shared" si="1929"/>
        <v>0</v>
      </c>
      <c r="AB6959" s="9">
        <f t="shared" si="1929"/>
        <v>0</v>
      </c>
      <c r="AC6959" s="9">
        <f t="shared" si="1929"/>
        <v>0</v>
      </c>
      <c r="AD6959" s="9">
        <f t="shared" si="1929"/>
        <v>0</v>
      </c>
      <c r="AE6959" s="9">
        <f t="shared" si="1929"/>
        <v>0</v>
      </c>
      <c r="AF6959" s="9">
        <f t="shared" si="1929"/>
        <v>0</v>
      </c>
      <c r="AG6959" s="9">
        <f t="shared" si="1929"/>
        <v>0</v>
      </c>
      <c r="AH6959" s="9">
        <v>0</v>
      </c>
      <c r="AI6959" s="9">
        <v>0</v>
      </c>
      <c r="AJ6959" s="9">
        <f>SUM(AJ6960:AJ6969)</f>
        <v>0</v>
      </c>
      <c r="AK6959" s="9">
        <f t="shared" si="1929"/>
        <v>0</v>
      </c>
      <c r="AL6959" s="9">
        <f t="shared" si="1929"/>
        <v>0</v>
      </c>
      <c r="AM6959" s="9">
        <f t="shared" si="1929"/>
        <v>0</v>
      </c>
      <c r="AN6959" s="9">
        <f t="shared" si="1929"/>
        <v>0</v>
      </c>
      <c r="AO6959" s="9">
        <f t="shared" si="1929"/>
        <v>0</v>
      </c>
      <c r="AP6959" s="9">
        <f t="shared" si="1929"/>
        <v>0</v>
      </c>
      <c r="AQ6959" s="9">
        <f t="shared" si="1929"/>
        <v>0</v>
      </c>
      <c r="AR6959" s="9">
        <f t="shared" si="1929"/>
        <v>0</v>
      </c>
      <c r="AS6959" s="9">
        <f t="shared" si="1929"/>
        <v>0</v>
      </c>
      <c r="AT6959" s="9">
        <f t="shared" si="1929"/>
        <v>0</v>
      </c>
      <c r="AU6959" s="9">
        <v>0</v>
      </c>
      <c r="AV6959" s="9">
        <v>0</v>
      </c>
      <c r="AW6959" s="9">
        <f t="shared" si="1925"/>
        <v>0</v>
      </c>
    </row>
    <row r="6960" spans="1:49">
      <c r="A6960" s="44" t="s">
        <v>1039</v>
      </c>
      <c r="B6960" s="45" t="s">
        <v>1029</v>
      </c>
      <c r="C6960" s="45" t="s">
        <v>1549</v>
      </c>
      <c r="D6960" s="452" t="s">
        <v>3030</v>
      </c>
      <c r="E6960" s="367" t="s">
        <v>786</v>
      </c>
      <c r="F6960" s="50"/>
      <c r="G6960" s="468" t="s">
        <v>3097</v>
      </c>
      <c r="H6960" s="50" t="s">
        <v>2389</v>
      </c>
      <c r="I6960" s="42" t="s">
        <v>1191</v>
      </c>
      <c r="U6960" s="15">
        <v>0</v>
      </c>
      <c r="V6960" s="15">
        <v>0</v>
      </c>
      <c r="AH6960" s="15">
        <v>0</v>
      </c>
      <c r="AI6960" s="15">
        <v>0</v>
      </c>
      <c r="AU6960" s="15">
        <v>0</v>
      </c>
      <c r="AV6960" s="15">
        <v>0</v>
      </c>
      <c r="AW6960" s="15">
        <f t="shared" si="1925"/>
        <v>0</v>
      </c>
    </row>
    <row r="6961" spans="1:49">
      <c r="A6961" s="44" t="s">
        <v>1039</v>
      </c>
      <c r="B6961" s="45" t="s">
        <v>1029</v>
      </c>
      <c r="C6961" s="45" t="s">
        <v>1549</v>
      </c>
      <c r="D6961" s="452" t="s">
        <v>3030</v>
      </c>
      <c r="E6961" s="367" t="s">
        <v>1528</v>
      </c>
      <c r="F6961" s="50"/>
      <c r="G6961" s="468" t="s">
        <v>3097</v>
      </c>
      <c r="H6961" s="50" t="s">
        <v>2389</v>
      </c>
      <c r="I6961" s="42" t="s">
        <v>989</v>
      </c>
      <c r="U6961" s="15">
        <v>0</v>
      </c>
      <c r="V6961" s="15">
        <v>0</v>
      </c>
      <c r="AH6961" s="15">
        <v>0</v>
      </c>
      <c r="AI6961" s="15">
        <v>0</v>
      </c>
      <c r="AU6961" s="15">
        <v>0</v>
      </c>
      <c r="AV6961" s="15">
        <v>0</v>
      </c>
      <c r="AW6961" s="15">
        <f t="shared" si="1925"/>
        <v>0</v>
      </c>
    </row>
    <row r="6962" spans="1:49">
      <c r="A6962" s="44" t="s">
        <v>1039</v>
      </c>
      <c r="B6962" s="45" t="s">
        <v>1029</v>
      </c>
      <c r="C6962" s="45" t="s">
        <v>1549</v>
      </c>
      <c r="D6962" s="452" t="s">
        <v>3030</v>
      </c>
      <c r="E6962" s="367" t="s">
        <v>1679</v>
      </c>
      <c r="F6962" s="50"/>
      <c r="G6962" s="468" t="s">
        <v>3097</v>
      </c>
      <c r="H6962" s="50" t="s">
        <v>2389</v>
      </c>
      <c r="I6962" s="42" t="s">
        <v>1048</v>
      </c>
      <c r="U6962" s="15">
        <v>0</v>
      </c>
      <c r="V6962" s="15">
        <v>0</v>
      </c>
      <c r="AH6962" s="15">
        <v>0</v>
      </c>
      <c r="AI6962" s="15">
        <v>0</v>
      </c>
      <c r="AU6962" s="15">
        <v>0</v>
      </c>
      <c r="AV6962" s="15">
        <v>0</v>
      </c>
      <c r="AW6962" s="15">
        <f t="shared" si="1925"/>
        <v>0</v>
      </c>
    </row>
    <row r="6963" spans="1:49">
      <c r="A6963" s="44" t="s">
        <v>1039</v>
      </c>
      <c r="B6963" s="45" t="s">
        <v>1029</v>
      </c>
      <c r="C6963" s="45" t="s">
        <v>1549</v>
      </c>
      <c r="D6963" s="452" t="s">
        <v>3030</v>
      </c>
      <c r="E6963" s="367" t="s">
        <v>787</v>
      </c>
      <c r="F6963" s="50"/>
      <c r="G6963" s="468" t="s">
        <v>3097</v>
      </c>
      <c r="H6963" s="50" t="s">
        <v>2389</v>
      </c>
      <c r="I6963" s="42" t="s">
        <v>2078</v>
      </c>
      <c r="U6963" s="15">
        <v>0</v>
      </c>
      <c r="V6963" s="15">
        <v>0</v>
      </c>
      <c r="AH6963" s="15">
        <v>0</v>
      </c>
      <c r="AI6963" s="15">
        <v>0</v>
      </c>
      <c r="AU6963" s="15">
        <v>0</v>
      </c>
      <c r="AV6963" s="15">
        <v>0</v>
      </c>
      <c r="AW6963" s="15">
        <f t="shared" si="1925"/>
        <v>0</v>
      </c>
    </row>
    <row r="6964" spans="1:49">
      <c r="A6964" s="44" t="s">
        <v>1039</v>
      </c>
      <c r="B6964" s="45" t="s">
        <v>1029</v>
      </c>
      <c r="C6964" s="45" t="s">
        <v>1549</v>
      </c>
      <c r="D6964" s="452" t="s">
        <v>3030</v>
      </c>
      <c r="E6964" s="367" t="s">
        <v>1116</v>
      </c>
      <c r="F6964" s="50"/>
      <c r="G6964" s="468" t="s">
        <v>3097</v>
      </c>
      <c r="H6964" s="50" t="s">
        <v>2389</v>
      </c>
      <c r="I6964" s="42" t="s">
        <v>1487</v>
      </c>
      <c r="U6964" s="15">
        <v>0</v>
      </c>
      <c r="V6964" s="15">
        <v>0</v>
      </c>
      <c r="AH6964" s="15">
        <v>0</v>
      </c>
      <c r="AI6964" s="15">
        <v>0</v>
      </c>
      <c r="AU6964" s="15">
        <v>0</v>
      </c>
      <c r="AV6964" s="15">
        <v>0</v>
      </c>
      <c r="AW6964" s="15">
        <f t="shared" si="1925"/>
        <v>0</v>
      </c>
    </row>
    <row r="6965" spans="1:49">
      <c r="A6965" s="44" t="s">
        <v>1039</v>
      </c>
      <c r="B6965" s="45" t="s">
        <v>1029</v>
      </c>
      <c r="C6965" s="45" t="s">
        <v>1549</v>
      </c>
      <c r="D6965" s="452" t="s">
        <v>3030</v>
      </c>
      <c r="E6965" s="367" t="s">
        <v>1703</v>
      </c>
      <c r="F6965" s="50"/>
      <c r="G6965" s="468" t="s">
        <v>3097</v>
      </c>
      <c r="H6965" s="50" t="s">
        <v>2389</v>
      </c>
      <c r="I6965" s="42" t="s">
        <v>1047</v>
      </c>
      <c r="U6965" s="15">
        <v>0</v>
      </c>
      <c r="V6965" s="15">
        <v>0</v>
      </c>
      <c r="AH6965" s="15">
        <v>0</v>
      </c>
      <c r="AI6965" s="15">
        <v>0</v>
      </c>
      <c r="AU6965" s="15">
        <v>0</v>
      </c>
      <c r="AV6965" s="15">
        <v>0</v>
      </c>
      <c r="AW6965" s="15">
        <f t="shared" si="1925"/>
        <v>0</v>
      </c>
    </row>
    <row r="6966" spans="1:49">
      <c r="A6966" s="44" t="s">
        <v>1039</v>
      </c>
      <c r="B6966" s="45" t="s">
        <v>1029</v>
      </c>
      <c r="C6966" s="45" t="s">
        <v>1549</v>
      </c>
      <c r="D6966" s="452" t="s">
        <v>3030</v>
      </c>
      <c r="E6966" s="367" t="s">
        <v>826</v>
      </c>
      <c r="F6966" s="50"/>
      <c r="G6966" s="468" t="s">
        <v>3097</v>
      </c>
      <c r="H6966" s="50" t="s">
        <v>2389</v>
      </c>
      <c r="I6966" s="42" t="s">
        <v>935</v>
      </c>
      <c r="U6966" s="15">
        <v>0</v>
      </c>
      <c r="V6966" s="15">
        <v>0</v>
      </c>
      <c r="AH6966" s="15">
        <v>0</v>
      </c>
      <c r="AI6966" s="15">
        <v>0</v>
      </c>
      <c r="AU6966" s="15">
        <v>0</v>
      </c>
      <c r="AV6966" s="15">
        <v>0</v>
      </c>
      <c r="AW6966" s="15">
        <f t="shared" si="1925"/>
        <v>0</v>
      </c>
    </row>
    <row r="6967" spans="1:49">
      <c r="A6967" s="44" t="s">
        <v>1039</v>
      </c>
      <c r="B6967" s="45" t="s">
        <v>1029</v>
      </c>
      <c r="C6967" s="45" t="s">
        <v>1549</v>
      </c>
      <c r="D6967" s="452" t="s">
        <v>3030</v>
      </c>
      <c r="E6967" s="367" t="s">
        <v>1115</v>
      </c>
      <c r="F6967" s="50"/>
      <c r="G6967" s="468" t="s">
        <v>3097</v>
      </c>
      <c r="H6967" s="50" t="s">
        <v>2389</v>
      </c>
      <c r="I6967" s="42" t="s">
        <v>990</v>
      </c>
      <c r="U6967" s="15">
        <v>0</v>
      </c>
      <c r="V6967" s="15">
        <v>0</v>
      </c>
      <c r="AH6967" s="15">
        <v>0</v>
      </c>
      <c r="AI6967" s="15">
        <v>0</v>
      </c>
      <c r="AU6967" s="15">
        <v>0</v>
      </c>
      <c r="AV6967" s="15">
        <v>0</v>
      </c>
      <c r="AW6967" s="15">
        <f t="shared" si="1925"/>
        <v>0</v>
      </c>
    </row>
    <row r="6968" spans="1:49">
      <c r="A6968" s="44" t="s">
        <v>1039</v>
      </c>
      <c r="B6968" s="45" t="s">
        <v>1029</v>
      </c>
      <c r="C6968" s="45" t="s">
        <v>1549</v>
      </c>
      <c r="D6968" s="452" t="s">
        <v>3030</v>
      </c>
      <c r="E6968" s="367" t="s">
        <v>1677</v>
      </c>
      <c r="F6968" s="50"/>
      <c r="G6968" s="468" t="s">
        <v>3097</v>
      </c>
      <c r="H6968" s="50" t="s">
        <v>2389</v>
      </c>
      <c r="I6968" s="42" t="s">
        <v>1688</v>
      </c>
      <c r="U6968" s="15">
        <v>0</v>
      </c>
      <c r="V6968" s="15">
        <v>0</v>
      </c>
      <c r="AH6968" s="15">
        <v>0</v>
      </c>
      <c r="AI6968" s="15">
        <v>0</v>
      </c>
      <c r="AU6968" s="15">
        <v>0</v>
      </c>
      <c r="AV6968" s="15">
        <v>0</v>
      </c>
      <c r="AW6968" s="15">
        <f t="shared" si="1925"/>
        <v>0</v>
      </c>
    </row>
    <row r="6969" spans="1:49">
      <c r="A6969" s="44" t="s">
        <v>1039</v>
      </c>
      <c r="B6969" s="45" t="s">
        <v>1029</v>
      </c>
      <c r="C6969" s="45" t="s">
        <v>1549</v>
      </c>
      <c r="D6969" s="452" t="s">
        <v>3030</v>
      </c>
      <c r="E6969" s="367" t="s">
        <v>1677</v>
      </c>
      <c r="F6969" s="50" t="s">
        <v>1895</v>
      </c>
      <c r="G6969" s="468" t="s">
        <v>3097</v>
      </c>
      <c r="H6969" s="50" t="s">
        <v>2389</v>
      </c>
      <c r="I6969" s="42" t="s">
        <v>25</v>
      </c>
      <c r="U6969" s="15">
        <v>0</v>
      </c>
      <c r="V6969" s="15">
        <v>0</v>
      </c>
      <c r="AH6969" s="15">
        <v>0</v>
      </c>
      <c r="AI6969" s="15">
        <v>0</v>
      </c>
      <c r="AU6969" s="15">
        <v>0</v>
      </c>
      <c r="AV6969" s="15">
        <v>0</v>
      </c>
      <c r="AW6969" s="15">
        <f t="shared" si="1925"/>
        <v>0</v>
      </c>
    </row>
    <row r="6970" spans="1:49">
      <c r="A6970" s="68" t="s">
        <v>2050</v>
      </c>
      <c r="B6970" s="69" t="s">
        <v>1029</v>
      </c>
      <c r="C6970" s="69"/>
      <c r="D6970" s="455"/>
      <c r="E6970" s="531"/>
      <c r="F6970" s="50"/>
      <c r="G6970" s="50"/>
      <c r="H6970" s="50"/>
      <c r="I6970" s="49" t="s">
        <v>3</v>
      </c>
      <c r="J6970" s="12">
        <f>SUM(J6971)</f>
        <v>0</v>
      </c>
      <c r="K6970" s="12">
        <f t="shared" ref="K6970:AT6970" si="1930">SUM(K6971)</f>
        <v>0</v>
      </c>
      <c r="L6970" s="12">
        <f t="shared" si="1930"/>
        <v>0</v>
      </c>
      <c r="M6970" s="12">
        <f t="shared" si="1930"/>
        <v>0</v>
      </c>
      <c r="N6970" s="12">
        <f t="shared" si="1930"/>
        <v>0</v>
      </c>
      <c r="O6970" s="12">
        <f t="shared" si="1930"/>
        <v>0</v>
      </c>
      <c r="P6970" s="12">
        <f t="shared" si="1930"/>
        <v>0</v>
      </c>
      <c r="Q6970" s="12">
        <f t="shared" si="1930"/>
        <v>0</v>
      </c>
      <c r="R6970" s="12">
        <f t="shared" si="1930"/>
        <v>0</v>
      </c>
      <c r="S6970" s="12">
        <f t="shared" si="1930"/>
        <v>0</v>
      </c>
      <c r="T6970" s="12">
        <f t="shared" si="1930"/>
        <v>0</v>
      </c>
      <c r="U6970" s="12">
        <v>0</v>
      </c>
      <c r="V6970" s="12">
        <v>0</v>
      </c>
      <c r="W6970" s="12">
        <f>SUM(W6971)</f>
        <v>0</v>
      </c>
      <c r="X6970" s="12">
        <f t="shared" si="1930"/>
        <v>0</v>
      </c>
      <c r="Y6970" s="12">
        <f t="shared" si="1930"/>
        <v>0</v>
      </c>
      <c r="Z6970" s="12">
        <f t="shared" si="1930"/>
        <v>0</v>
      </c>
      <c r="AA6970" s="12">
        <f t="shared" si="1930"/>
        <v>0</v>
      </c>
      <c r="AB6970" s="12">
        <f t="shared" si="1930"/>
        <v>0</v>
      </c>
      <c r="AC6970" s="12">
        <f t="shared" si="1930"/>
        <v>0</v>
      </c>
      <c r="AD6970" s="12">
        <f t="shared" si="1930"/>
        <v>0</v>
      </c>
      <c r="AE6970" s="12">
        <f t="shared" si="1930"/>
        <v>0</v>
      </c>
      <c r="AF6970" s="12">
        <f t="shared" si="1930"/>
        <v>0</v>
      </c>
      <c r="AG6970" s="12">
        <f t="shared" si="1930"/>
        <v>0</v>
      </c>
      <c r="AH6970" s="12">
        <v>0</v>
      </c>
      <c r="AI6970" s="12">
        <v>0</v>
      </c>
      <c r="AJ6970" s="12">
        <f>SUM(AJ6971)</f>
        <v>0</v>
      </c>
      <c r="AK6970" s="12">
        <f t="shared" si="1930"/>
        <v>0</v>
      </c>
      <c r="AL6970" s="12">
        <f t="shared" si="1930"/>
        <v>0</v>
      </c>
      <c r="AM6970" s="12">
        <f t="shared" si="1930"/>
        <v>0</v>
      </c>
      <c r="AN6970" s="12">
        <f t="shared" si="1930"/>
        <v>0</v>
      </c>
      <c r="AO6970" s="12">
        <f t="shared" si="1930"/>
        <v>0</v>
      </c>
      <c r="AP6970" s="12">
        <f t="shared" si="1930"/>
        <v>0</v>
      </c>
      <c r="AQ6970" s="12">
        <f t="shared" si="1930"/>
        <v>0</v>
      </c>
      <c r="AR6970" s="12">
        <f t="shared" si="1930"/>
        <v>0</v>
      </c>
      <c r="AS6970" s="12">
        <f t="shared" si="1930"/>
        <v>0</v>
      </c>
      <c r="AT6970" s="12">
        <f t="shared" si="1930"/>
        <v>0</v>
      </c>
      <c r="AU6970" s="12">
        <v>0</v>
      </c>
      <c r="AV6970" s="12">
        <v>0</v>
      </c>
      <c r="AW6970" s="12">
        <f t="shared" si="1925"/>
        <v>0</v>
      </c>
    </row>
    <row r="6971" spans="1:49">
      <c r="A6971" s="44" t="s">
        <v>1039</v>
      </c>
      <c r="B6971" s="45" t="s">
        <v>1029</v>
      </c>
      <c r="C6971" s="45" t="s">
        <v>1549</v>
      </c>
      <c r="D6971" s="452" t="s">
        <v>3030</v>
      </c>
      <c r="E6971" s="213" t="s">
        <v>833</v>
      </c>
      <c r="F6971" s="65"/>
      <c r="G6971" s="65"/>
      <c r="H6971" s="65"/>
      <c r="I6971" s="53" t="s">
        <v>1</v>
      </c>
      <c r="J6971" s="9">
        <f>SUM(J6972,J6978,J7123)</f>
        <v>0</v>
      </c>
      <c r="K6971" s="9">
        <f t="shared" ref="K6971:AT6971" si="1931">SUM(K6972,K6978,K7123)</f>
        <v>0</v>
      </c>
      <c r="L6971" s="9">
        <f t="shared" si="1931"/>
        <v>0</v>
      </c>
      <c r="M6971" s="9">
        <f t="shared" si="1931"/>
        <v>0</v>
      </c>
      <c r="N6971" s="9">
        <f t="shared" si="1931"/>
        <v>0</v>
      </c>
      <c r="O6971" s="9">
        <f t="shared" si="1931"/>
        <v>0</v>
      </c>
      <c r="P6971" s="9">
        <f t="shared" si="1931"/>
        <v>0</v>
      </c>
      <c r="Q6971" s="9">
        <f t="shared" si="1931"/>
        <v>0</v>
      </c>
      <c r="R6971" s="9">
        <f t="shared" si="1931"/>
        <v>0</v>
      </c>
      <c r="S6971" s="9">
        <f t="shared" si="1931"/>
        <v>0</v>
      </c>
      <c r="T6971" s="9">
        <f t="shared" si="1931"/>
        <v>0</v>
      </c>
      <c r="U6971" s="9">
        <v>0</v>
      </c>
      <c r="V6971" s="9">
        <v>0</v>
      </c>
      <c r="W6971" s="9">
        <f>SUM(W6972,W6978,W7123)</f>
        <v>0</v>
      </c>
      <c r="X6971" s="9">
        <f t="shared" si="1931"/>
        <v>0</v>
      </c>
      <c r="Y6971" s="9">
        <f t="shared" si="1931"/>
        <v>0</v>
      </c>
      <c r="Z6971" s="9">
        <f t="shared" si="1931"/>
        <v>0</v>
      </c>
      <c r="AA6971" s="9">
        <f t="shared" si="1931"/>
        <v>0</v>
      </c>
      <c r="AB6971" s="9">
        <f t="shared" si="1931"/>
        <v>0</v>
      </c>
      <c r="AC6971" s="9">
        <f t="shared" si="1931"/>
        <v>0</v>
      </c>
      <c r="AD6971" s="9">
        <f t="shared" si="1931"/>
        <v>0</v>
      </c>
      <c r="AE6971" s="9">
        <f t="shared" si="1931"/>
        <v>0</v>
      </c>
      <c r="AF6971" s="9">
        <f t="shared" si="1931"/>
        <v>0</v>
      </c>
      <c r="AG6971" s="9">
        <f t="shared" si="1931"/>
        <v>0</v>
      </c>
      <c r="AH6971" s="9">
        <v>0</v>
      </c>
      <c r="AI6971" s="9">
        <v>0</v>
      </c>
      <c r="AJ6971" s="9">
        <f>SUM(AJ6972,AJ6978,AJ7123)</f>
        <v>0</v>
      </c>
      <c r="AK6971" s="9">
        <f t="shared" si="1931"/>
        <v>0</v>
      </c>
      <c r="AL6971" s="9">
        <f t="shared" si="1931"/>
        <v>0</v>
      </c>
      <c r="AM6971" s="9">
        <f t="shared" si="1931"/>
        <v>0</v>
      </c>
      <c r="AN6971" s="9">
        <f t="shared" si="1931"/>
        <v>0</v>
      </c>
      <c r="AO6971" s="9">
        <f t="shared" si="1931"/>
        <v>0</v>
      </c>
      <c r="AP6971" s="9">
        <f t="shared" si="1931"/>
        <v>0</v>
      </c>
      <c r="AQ6971" s="9">
        <f t="shared" si="1931"/>
        <v>0</v>
      </c>
      <c r="AR6971" s="9">
        <f t="shared" si="1931"/>
        <v>0</v>
      </c>
      <c r="AS6971" s="9">
        <f t="shared" si="1931"/>
        <v>0</v>
      </c>
      <c r="AT6971" s="9">
        <f t="shared" si="1931"/>
        <v>0</v>
      </c>
      <c r="AU6971" s="9">
        <v>0</v>
      </c>
      <c r="AV6971" s="9">
        <v>0</v>
      </c>
      <c r="AW6971" s="9">
        <f t="shared" si="1925"/>
        <v>0</v>
      </c>
    </row>
    <row r="6972" spans="1:49">
      <c r="A6972" s="44" t="s">
        <v>1039</v>
      </c>
      <c r="B6972" s="45" t="s">
        <v>1029</v>
      </c>
      <c r="C6972" s="45" t="s">
        <v>1549</v>
      </c>
      <c r="D6972" s="452" t="s">
        <v>3030</v>
      </c>
      <c r="E6972" s="54" t="s">
        <v>1715</v>
      </c>
      <c r="F6972" s="65" t="s">
        <v>2894</v>
      </c>
      <c r="G6972" s="65"/>
      <c r="H6972" s="65"/>
      <c r="I6972" s="327" t="s">
        <v>5</v>
      </c>
      <c r="J6972" s="9">
        <f>SUM(J6973:J6977)</f>
        <v>0</v>
      </c>
      <c r="K6972" s="9">
        <f t="shared" ref="K6972:AT6972" si="1932">SUM(K6973:K6977)</f>
        <v>0</v>
      </c>
      <c r="L6972" s="9">
        <f t="shared" si="1932"/>
        <v>0</v>
      </c>
      <c r="M6972" s="9">
        <f t="shared" si="1932"/>
        <v>0</v>
      </c>
      <c r="N6972" s="9">
        <f t="shared" si="1932"/>
        <v>0</v>
      </c>
      <c r="O6972" s="9">
        <f t="shared" si="1932"/>
        <v>0</v>
      </c>
      <c r="P6972" s="9">
        <f t="shared" si="1932"/>
        <v>0</v>
      </c>
      <c r="Q6972" s="9">
        <f t="shared" si="1932"/>
        <v>0</v>
      </c>
      <c r="R6972" s="9">
        <f t="shared" si="1932"/>
        <v>0</v>
      </c>
      <c r="S6972" s="9">
        <f t="shared" si="1932"/>
        <v>0</v>
      </c>
      <c r="T6972" s="9">
        <f t="shared" si="1932"/>
        <v>0</v>
      </c>
      <c r="U6972" s="9">
        <v>0</v>
      </c>
      <c r="V6972" s="9">
        <v>0</v>
      </c>
      <c r="W6972" s="9">
        <f>SUM(W6973:W6977)</f>
        <v>0</v>
      </c>
      <c r="X6972" s="9">
        <f t="shared" si="1932"/>
        <v>0</v>
      </c>
      <c r="Y6972" s="9">
        <f t="shared" si="1932"/>
        <v>0</v>
      </c>
      <c r="Z6972" s="9">
        <f t="shared" si="1932"/>
        <v>0</v>
      </c>
      <c r="AA6972" s="9">
        <f t="shared" si="1932"/>
        <v>0</v>
      </c>
      <c r="AB6972" s="9">
        <f t="shared" si="1932"/>
        <v>0</v>
      </c>
      <c r="AC6972" s="9">
        <f t="shared" si="1932"/>
        <v>0</v>
      </c>
      <c r="AD6972" s="9">
        <f t="shared" si="1932"/>
        <v>0</v>
      </c>
      <c r="AE6972" s="9">
        <f t="shared" si="1932"/>
        <v>0</v>
      </c>
      <c r="AF6972" s="9">
        <f t="shared" si="1932"/>
        <v>0</v>
      </c>
      <c r="AG6972" s="9">
        <f t="shared" si="1932"/>
        <v>0</v>
      </c>
      <c r="AH6972" s="9">
        <v>0</v>
      </c>
      <c r="AI6972" s="9">
        <v>0</v>
      </c>
      <c r="AJ6972" s="9">
        <f>SUM(AJ6973:AJ6977)</f>
        <v>0</v>
      </c>
      <c r="AK6972" s="9">
        <f t="shared" si="1932"/>
        <v>0</v>
      </c>
      <c r="AL6972" s="9">
        <f t="shared" si="1932"/>
        <v>0</v>
      </c>
      <c r="AM6972" s="9">
        <f t="shared" si="1932"/>
        <v>0</v>
      </c>
      <c r="AN6972" s="9">
        <f t="shared" si="1932"/>
        <v>0</v>
      </c>
      <c r="AO6972" s="9">
        <f t="shared" si="1932"/>
        <v>0</v>
      </c>
      <c r="AP6972" s="9">
        <f t="shared" si="1932"/>
        <v>0</v>
      </c>
      <c r="AQ6972" s="9">
        <f t="shared" si="1932"/>
        <v>0</v>
      </c>
      <c r="AR6972" s="9">
        <f t="shared" si="1932"/>
        <v>0</v>
      </c>
      <c r="AS6972" s="9">
        <f t="shared" si="1932"/>
        <v>0</v>
      </c>
      <c r="AT6972" s="9">
        <f t="shared" si="1932"/>
        <v>0</v>
      </c>
      <c r="AU6972" s="9">
        <v>0</v>
      </c>
      <c r="AV6972" s="9">
        <v>0</v>
      </c>
      <c r="AW6972" s="9">
        <f t="shared" si="1925"/>
        <v>0</v>
      </c>
    </row>
    <row r="6973" spans="1:49">
      <c r="A6973" s="44" t="s">
        <v>1039</v>
      </c>
      <c r="B6973" s="45" t="s">
        <v>1029</v>
      </c>
      <c r="C6973" s="45" t="s">
        <v>1549</v>
      </c>
      <c r="D6973" s="452" t="s">
        <v>3030</v>
      </c>
      <c r="E6973" s="54" t="s">
        <v>1715</v>
      </c>
      <c r="F6973" s="51" t="s">
        <v>1663</v>
      </c>
      <c r="G6973" s="468" t="s">
        <v>3063</v>
      </c>
      <c r="H6973" s="51" t="s">
        <v>2358</v>
      </c>
      <c r="I6973" s="42" t="s">
        <v>779</v>
      </c>
      <c r="U6973" s="15">
        <v>0</v>
      </c>
      <c r="V6973" s="15">
        <v>0</v>
      </c>
      <c r="AH6973" s="15">
        <v>0</v>
      </c>
      <c r="AI6973" s="15">
        <v>0</v>
      </c>
      <c r="AU6973" s="15">
        <v>0</v>
      </c>
      <c r="AV6973" s="15">
        <v>0</v>
      </c>
      <c r="AW6973" s="15">
        <f t="shared" si="1925"/>
        <v>0</v>
      </c>
    </row>
    <row r="6974" spans="1:49">
      <c r="A6974" s="44" t="s">
        <v>1039</v>
      </c>
      <c r="B6974" s="45" t="s">
        <v>1029</v>
      </c>
      <c r="C6974" s="45" t="s">
        <v>1549</v>
      </c>
      <c r="D6974" s="452" t="s">
        <v>3030</v>
      </c>
      <c r="E6974" s="54" t="s">
        <v>1715</v>
      </c>
      <c r="F6974" s="51" t="s">
        <v>1664</v>
      </c>
      <c r="G6974" s="468" t="s">
        <v>3063</v>
      </c>
      <c r="H6974" s="51" t="s">
        <v>2358</v>
      </c>
      <c r="I6974" s="39" t="s">
        <v>1547</v>
      </c>
      <c r="U6974" s="15">
        <v>0</v>
      </c>
      <c r="V6974" s="15">
        <v>0</v>
      </c>
      <c r="AH6974" s="15">
        <v>0</v>
      </c>
      <c r="AI6974" s="15">
        <v>0</v>
      </c>
      <c r="AU6974" s="15">
        <v>0</v>
      </c>
      <c r="AV6974" s="15">
        <v>0</v>
      </c>
      <c r="AW6974" s="15">
        <f t="shared" si="1925"/>
        <v>0</v>
      </c>
    </row>
    <row r="6975" spans="1:49">
      <c r="A6975" s="44" t="s">
        <v>1039</v>
      </c>
      <c r="B6975" s="45" t="s">
        <v>1029</v>
      </c>
      <c r="C6975" s="45" t="s">
        <v>1549</v>
      </c>
      <c r="D6975" s="452" t="s">
        <v>3030</v>
      </c>
      <c r="E6975" s="54" t="s">
        <v>1715</v>
      </c>
      <c r="F6975" s="51" t="s">
        <v>1665</v>
      </c>
      <c r="G6975" s="468" t="s">
        <v>3063</v>
      </c>
      <c r="H6975" s="51" t="s">
        <v>2358</v>
      </c>
      <c r="I6975" s="39" t="s">
        <v>1354</v>
      </c>
      <c r="U6975" s="15">
        <v>0</v>
      </c>
      <c r="V6975" s="15">
        <v>0</v>
      </c>
      <c r="AH6975" s="15">
        <v>0</v>
      </c>
      <c r="AI6975" s="15">
        <v>0</v>
      </c>
      <c r="AU6975" s="15">
        <v>0</v>
      </c>
      <c r="AV6975" s="15">
        <v>0</v>
      </c>
      <c r="AW6975" s="15">
        <f t="shared" si="1925"/>
        <v>0</v>
      </c>
    </row>
    <row r="6976" spans="1:49">
      <c r="A6976" s="44" t="s">
        <v>1039</v>
      </c>
      <c r="B6976" s="45" t="s">
        <v>1029</v>
      </c>
      <c r="C6976" s="45" t="s">
        <v>1549</v>
      </c>
      <c r="D6976" s="452" t="s">
        <v>3030</v>
      </c>
      <c r="E6976" s="54" t="s">
        <v>1715</v>
      </c>
      <c r="F6976" s="51" t="s">
        <v>1082</v>
      </c>
      <c r="G6976" s="468" t="s">
        <v>3063</v>
      </c>
      <c r="H6976" s="51" t="s">
        <v>2358</v>
      </c>
      <c r="I6976" s="42" t="s">
        <v>1016</v>
      </c>
      <c r="U6976" s="15">
        <v>0</v>
      </c>
      <c r="V6976" s="15">
        <v>0</v>
      </c>
      <c r="AH6976" s="15">
        <v>0</v>
      </c>
      <c r="AI6976" s="15">
        <v>0</v>
      </c>
      <c r="AU6976" s="15">
        <v>0</v>
      </c>
      <c r="AV6976" s="15">
        <v>0</v>
      </c>
      <c r="AW6976" s="15">
        <f t="shared" si="1925"/>
        <v>0</v>
      </c>
    </row>
    <row r="6977" spans="1:49">
      <c r="A6977" s="44" t="s">
        <v>1039</v>
      </c>
      <c r="B6977" s="45" t="s">
        <v>1029</v>
      </c>
      <c r="C6977" s="45" t="s">
        <v>1549</v>
      </c>
      <c r="D6977" s="452" t="s">
        <v>3030</v>
      </c>
      <c r="E6977" s="54" t="s">
        <v>1715</v>
      </c>
      <c r="F6977" s="51" t="s">
        <v>1083</v>
      </c>
      <c r="G6977" s="468" t="s">
        <v>3063</v>
      </c>
      <c r="H6977" s="51" t="s">
        <v>2358</v>
      </c>
      <c r="I6977" s="42" t="s">
        <v>1730</v>
      </c>
      <c r="U6977" s="15">
        <v>0</v>
      </c>
      <c r="V6977" s="15">
        <v>0</v>
      </c>
      <c r="AH6977" s="15">
        <v>0</v>
      </c>
      <c r="AI6977" s="15">
        <v>0</v>
      </c>
      <c r="AU6977" s="15">
        <v>0</v>
      </c>
      <c r="AV6977" s="15">
        <v>0</v>
      </c>
      <c r="AW6977" s="15">
        <f t="shared" si="1925"/>
        <v>0</v>
      </c>
    </row>
    <row r="6978" spans="1:49">
      <c r="A6978" s="44" t="s">
        <v>1039</v>
      </c>
      <c r="B6978" s="45" t="s">
        <v>1029</v>
      </c>
      <c r="C6978" s="45" t="s">
        <v>1549</v>
      </c>
      <c r="D6978" s="452" t="s">
        <v>3030</v>
      </c>
      <c r="E6978" s="54" t="s">
        <v>1678</v>
      </c>
      <c r="F6978" s="65" t="s">
        <v>2894</v>
      </c>
      <c r="G6978" s="65"/>
      <c r="H6978" s="65"/>
      <c r="I6978" s="327" t="s">
        <v>14</v>
      </c>
      <c r="J6978" s="9">
        <f>SUM(J6979,J6998,J7044)</f>
        <v>0</v>
      </c>
      <c r="K6978" s="9">
        <f t="shared" ref="K6978:AT6978" si="1933">SUM(K6979,K6998,K7044)</f>
        <v>0</v>
      </c>
      <c r="L6978" s="9">
        <f t="shared" si="1933"/>
        <v>0</v>
      </c>
      <c r="M6978" s="9">
        <f t="shared" si="1933"/>
        <v>0</v>
      </c>
      <c r="N6978" s="9">
        <f t="shared" si="1933"/>
        <v>0</v>
      </c>
      <c r="O6978" s="9">
        <f t="shared" si="1933"/>
        <v>0</v>
      </c>
      <c r="P6978" s="9">
        <f t="shared" si="1933"/>
        <v>0</v>
      </c>
      <c r="Q6978" s="9">
        <f t="shared" si="1933"/>
        <v>0</v>
      </c>
      <c r="R6978" s="9">
        <f t="shared" si="1933"/>
        <v>0</v>
      </c>
      <c r="S6978" s="9">
        <f t="shared" si="1933"/>
        <v>0</v>
      </c>
      <c r="T6978" s="9">
        <f t="shared" si="1933"/>
        <v>0</v>
      </c>
      <c r="U6978" s="9">
        <v>0</v>
      </c>
      <c r="V6978" s="9">
        <v>0</v>
      </c>
      <c r="W6978" s="9">
        <f>SUM(W6979,W6998,W7044)</f>
        <v>0</v>
      </c>
      <c r="X6978" s="9">
        <f t="shared" si="1933"/>
        <v>0</v>
      </c>
      <c r="Y6978" s="9">
        <f t="shared" si="1933"/>
        <v>0</v>
      </c>
      <c r="Z6978" s="9">
        <f t="shared" si="1933"/>
        <v>0</v>
      </c>
      <c r="AA6978" s="9">
        <f t="shared" si="1933"/>
        <v>0</v>
      </c>
      <c r="AB6978" s="9">
        <f t="shared" si="1933"/>
        <v>0</v>
      </c>
      <c r="AC6978" s="9">
        <f t="shared" si="1933"/>
        <v>0</v>
      </c>
      <c r="AD6978" s="9">
        <f t="shared" si="1933"/>
        <v>0</v>
      </c>
      <c r="AE6978" s="9">
        <f t="shared" si="1933"/>
        <v>0</v>
      </c>
      <c r="AF6978" s="9">
        <f t="shared" si="1933"/>
        <v>0</v>
      </c>
      <c r="AG6978" s="9">
        <f t="shared" si="1933"/>
        <v>0</v>
      </c>
      <c r="AH6978" s="9">
        <v>0</v>
      </c>
      <c r="AI6978" s="9">
        <v>0</v>
      </c>
      <c r="AJ6978" s="9">
        <f>SUM(AJ6979,AJ6998,AJ7044)</f>
        <v>0</v>
      </c>
      <c r="AK6978" s="9">
        <f t="shared" si="1933"/>
        <v>0</v>
      </c>
      <c r="AL6978" s="9">
        <f t="shared" si="1933"/>
        <v>0</v>
      </c>
      <c r="AM6978" s="9">
        <f t="shared" si="1933"/>
        <v>0</v>
      </c>
      <c r="AN6978" s="9">
        <f t="shared" si="1933"/>
        <v>0</v>
      </c>
      <c r="AO6978" s="9">
        <f t="shared" si="1933"/>
        <v>0</v>
      </c>
      <c r="AP6978" s="9">
        <f t="shared" si="1933"/>
        <v>0</v>
      </c>
      <c r="AQ6978" s="9">
        <f t="shared" si="1933"/>
        <v>0</v>
      </c>
      <c r="AR6978" s="9">
        <f t="shared" si="1933"/>
        <v>0</v>
      </c>
      <c r="AS6978" s="9">
        <f t="shared" si="1933"/>
        <v>0</v>
      </c>
      <c r="AT6978" s="9">
        <f t="shared" si="1933"/>
        <v>0</v>
      </c>
      <c r="AU6978" s="9">
        <v>0</v>
      </c>
      <c r="AV6978" s="9">
        <v>0</v>
      </c>
      <c r="AW6978" s="9">
        <f t="shared" si="1925"/>
        <v>0</v>
      </c>
    </row>
    <row r="6979" spans="1:49">
      <c r="A6979" s="44" t="s">
        <v>1039</v>
      </c>
      <c r="B6979" s="45" t="s">
        <v>1029</v>
      </c>
      <c r="C6979" s="45" t="s">
        <v>1549</v>
      </c>
      <c r="D6979" s="452" t="s">
        <v>3030</v>
      </c>
      <c r="E6979" s="54" t="s">
        <v>1678</v>
      </c>
      <c r="F6979" s="51"/>
      <c r="G6979" s="51"/>
      <c r="H6979" s="51"/>
      <c r="I6979" s="327" t="s">
        <v>1751</v>
      </c>
      <c r="J6979" s="9">
        <f>SUM(J6980:J6997)</f>
        <v>0</v>
      </c>
      <c r="K6979" s="9">
        <f t="shared" ref="K6979:AT6979" si="1934">SUM(K6980:K6997)</f>
        <v>0</v>
      </c>
      <c r="L6979" s="9">
        <f t="shared" si="1934"/>
        <v>0</v>
      </c>
      <c r="M6979" s="9">
        <f t="shared" si="1934"/>
        <v>0</v>
      </c>
      <c r="N6979" s="9">
        <f t="shared" si="1934"/>
        <v>0</v>
      </c>
      <c r="O6979" s="9">
        <f t="shared" si="1934"/>
        <v>0</v>
      </c>
      <c r="P6979" s="9">
        <f t="shared" si="1934"/>
        <v>0</v>
      </c>
      <c r="Q6979" s="9">
        <f t="shared" si="1934"/>
        <v>0</v>
      </c>
      <c r="R6979" s="9">
        <f t="shared" si="1934"/>
        <v>0</v>
      </c>
      <c r="S6979" s="9">
        <f t="shared" si="1934"/>
        <v>0</v>
      </c>
      <c r="T6979" s="9">
        <f t="shared" si="1934"/>
        <v>0</v>
      </c>
      <c r="U6979" s="9">
        <v>0</v>
      </c>
      <c r="V6979" s="9">
        <v>0</v>
      </c>
      <c r="W6979" s="9">
        <f>SUM(W6980:W6997)</f>
        <v>0</v>
      </c>
      <c r="X6979" s="9">
        <f t="shared" si="1934"/>
        <v>0</v>
      </c>
      <c r="Y6979" s="9">
        <f t="shared" si="1934"/>
        <v>0</v>
      </c>
      <c r="Z6979" s="9">
        <f t="shared" si="1934"/>
        <v>0</v>
      </c>
      <c r="AA6979" s="9">
        <f t="shared" si="1934"/>
        <v>0</v>
      </c>
      <c r="AB6979" s="9">
        <f t="shared" si="1934"/>
        <v>0</v>
      </c>
      <c r="AC6979" s="9">
        <f t="shared" si="1934"/>
        <v>0</v>
      </c>
      <c r="AD6979" s="9">
        <f t="shared" si="1934"/>
        <v>0</v>
      </c>
      <c r="AE6979" s="9">
        <f t="shared" si="1934"/>
        <v>0</v>
      </c>
      <c r="AF6979" s="9">
        <f t="shared" si="1934"/>
        <v>0</v>
      </c>
      <c r="AG6979" s="9">
        <f t="shared" si="1934"/>
        <v>0</v>
      </c>
      <c r="AH6979" s="9">
        <v>0</v>
      </c>
      <c r="AI6979" s="9">
        <v>0</v>
      </c>
      <c r="AJ6979" s="9">
        <f>SUM(AJ6980:AJ6997)</f>
        <v>0</v>
      </c>
      <c r="AK6979" s="9">
        <f t="shared" si="1934"/>
        <v>0</v>
      </c>
      <c r="AL6979" s="9">
        <f t="shared" si="1934"/>
        <v>0</v>
      </c>
      <c r="AM6979" s="9">
        <f t="shared" si="1934"/>
        <v>0</v>
      </c>
      <c r="AN6979" s="9">
        <f t="shared" si="1934"/>
        <v>0</v>
      </c>
      <c r="AO6979" s="9">
        <f t="shared" si="1934"/>
        <v>0</v>
      </c>
      <c r="AP6979" s="9">
        <f t="shared" si="1934"/>
        <v>0</v>
      </c>
      <c r="AQ6979" s="9">
        <f t="shared" si="1934"/>
        <v>0</v>
      </c>
      <c r="AR6979" s="9">
        <f t="shared" si="1934"/>
        <v>0</v>
      </c>
      <c r="AS6979" s="9">
        <f t="shared" si="1934"/>
        <v>0</v>
      </c>
      <c r="AT6979" s="9">
        <f t="shared" si="1934"/>
        <v>0</v>
      </c>
      <c r="AU6979" s="9">
        <v>0</v>
      </c>
      <c r="AV6979" s="9">
        <v>0</v>
      </c>
      <c r="AW6979" s="9">
        <f t="shared" si="1925"/>
        <v>0</v>
      </c>
    </row>
    <row r="6980" spans="1:49">
      <c r="A6980" s="44" t="s">
        <v>1039</v>
      </c>
      <c r="B6980" s="45" t="s">
        <v>1029</v>
      </c>
      <c r="C6980" s="45" t="s">
        <v>1549</v>
      </c>
      <c r="D6980" s="452" t="s">
        <v>3030</v>
      </c>
      <c r="E6980" s="54" t="s">
        <v>1678</v>
      </c>
      <c r="F6980" s="50" t="s">
        <v>802</v>
      </c>
      <c r="G6980" s="468" t="s">
        <v>3063</v>
      </c>
      <c r="H6980" s="50" t="s">
        <v>2358</v>
      </c>
      <c r="I6980" s="43" t="s">
        <v>811</v>
      </c>
      <c r="U6980" s="15">
        <v>0</v>
      </c>
      <c r="V6980" s="15">
        <v>0</v>
      </c>
      <c r="AH6980" s="15">
        <v>0</v>
      </c>
      <c r="AI6980" s="15">
        <v>0</v>
      </c>
      <c r="AU6980" s="15">
        <v>0</v>
      </c>
      <c r="AV6980" s="15">
        <v>0</v>
      </c>
      <c r="AW6980" s="15">
        <f t="shared" ref="AW6980:AW7008" si="1935">U6980+AH6980+AU6980</f>
        <v>0</v>
      </c>
    </row>
    <row r="6981" spans="1:49">
      <c r="A6981" s="44" t="s">
        <v>1039</v>
      </c>
      <c r="B6981" s="45" t="s">
        <v>1029</v>
      </c>
      <c r="C6981" s="45" t="s">
        <v>1549</v>
      </c>
      <c r="D6981" s="452" t="s">
        <v>3030</v>
      </c>
      <c r="E6981" s="54" t="s">
        <v>1678</v>
      </c>
      <c r="F6981" s="50" t="s">
        <v>744</v>
      </c>
      <c r="G6981" s="468" t="s">
        <v>3063</v>
      </c>
      <c r="H6981" s="50" t="s">
        <v>2358</v>
      </c>
      <c r="I6981" s="43" t="s">
        <v>798</v>
      </c>
      <c r="U6981" s="15">
        <v>0</v>
      </c>
      <c r="V6981" s="15">
        <v>0</v>
      </c>
      <c r="AH6981" s="15">
        <v>0</v>
      </c>
      <c r="AI6981" s="15">
        <v>0</v>
      </c>
      <c r="AU6981" s="15">
        <v>0</v>
      </c>
      <c r="AV6981" s="15">
        <v>0</v>
      </c>
      <c r="AW6981" s="15">
        <f t="shared" si="1935"/>
        <v>0</v>
      </c>
    </row>
    <row r="6982" spans="1:49">
      <c r="A6982" s="44" t="s">
        <v>1039</v>
      </c>
      <c r="B6982" s="45" t="s">
        <v>1029</v>
      </c>
      <c r="C6982" s="45" t="s">
        <v>1549</v>
      </c>
      <c r="D6982" s="452" t="s">
        <v>3030</v>
      </c>
      <c r="E6982" s="54" t="s">
        <v>1678</v>
      </c>
      <c r="F6982" s="50" t="s">
        <v>745</v>
      </c>
      <c r="G6982" s="468" t="s">
        <v>3063</v>
      </c>
      <c r="H6982" s="50" t="s">
        <v>2358</v>
      </c>
      <c r="I6982" s="43" t="s">
        <v>1585</v>
      </c>
      <c r="U6982" s="15">
        <v>0</v>
      </c>
      <c r="V6982" s="15">
        <v>0</v>
      </c>
      <c r="AH6982" s="15">
        <v>0</v>
      </c>
      <c r="AI6982" s="15">
        <v>0</v>
      </c>
      <c r="AU6982" s="15">
        <v>0</v>
      </c>
      <c r="AV6982" s="15">
        <v>0</v>
      </c>
      <c r="AW6982" s="15">
        <f t="shared" si="1935"/>
        <v>0</v>
      </c>
    </row>
    <row r="6983" spans="1:49">
      <c r="A6983" s="44" t="s">
        <v>1039</v>
      </c>
      <c r="B6983" s="45" t="s">
        <v>1029</v>
      </c>
      <c r="C6983" s="45" t="s">
        <v>1549</v>
      </c>
      <c r="D6983" s="452" t="s">
        <v>3030</v>
      </c>
      <c r="E6983" s="54" t="s">
        <v>1678</v>
      </c>
      <c r="F6983" s="50" t="s">
        <v>942</v>
      </c>
      <c r="G6983" s="468" t="s">
        <v>3063</v>
      </c>
      <c r="H6983" s="50" t="s">
        <v>2358</v>
      </c>
      <c r="I6983" s="43" t="s">
        <v>1586</v>
      </c>
      <c r="U6983" s="15">
        <v>0</v>
      </c>
      <c r="V6983" s="15">
        <v>0</v>
      </c>
      <c r="AH6983" s="15">
        <v>0</v>
      </c>
      <c r="AI6983" s="15">
        <v>0</v>
      </c>
      <c r="AU6983" s="15">
        <v>0</v>
      </c>
      <c r="AV6983" s="15">
        <v>0</v>
      </c>
      <c r="AW6983" s="15">
        <f t="shared" si="1935"/>
        <v>0</v>
      </c>
    </row>
    <row r="6984" spans="1:49">
      <c r="A6984" s="44" t="s">
        <v>1039</v>
      </c>
      <c r="B6984" s="45" t="s">
        <v>1029</v>
      </c>
      <c r="C6984" s="45" t="s">
        <v>1549</v>
      </c>
      <c r="D6984" s="452" t="s">
        <v>3030</v>
      </c>
      <c r="E6984" s="54" t="s">
        <v>1678</v>
      </c>
      <c r="F6984" s="50" t="s">
        <v>924</v>
      </c>
      <c r="G6984" s="468" t="s">
        <v>3063</v>
      </c>
      <c r="H6984" s="50" t="s">
        <v>2358</v>
      </c>
      <c r="I6984" s="43" t="s">
        <v>1222</v>
      </c>
      <c r="U6984" s="15">
        <v>0</v>
      </c>
      <c r="V6984" s="15">
        <v>0</v>
      </c>
      <c r="AH6984" s="15">
        <v>0</v>
      </c>
      <c r="AI6984" s="15">
        <v>0</v>
      </c>
      <c r="AU6984" s="15">
        <v>0</v>
      </c>
      <c r="AV6984" s="15">
        <v>0</v>
      </c>
      <c r="AW6984" s="15">
        <f t="shared" si="1935"/>
        <v>0</v>
      </c>
    </row>
    <row r="6985" spans="1:49">
      <c r="A6985" s="44" t="s">
        <v>1039</v>
      </c>
      <c r="B6985" s="45" t="s">
        <v>1029</v>
      </c>
      <c r="C6985" s="45" t="s">
        <v>1549</v>
      </c>
      <c r="D6985" s="452" t="s">
        <v>3030</v>
      </c>
      <c r="E6985" s="54" t="s">
        <v>1678</v>
      </c>
      <c r="F6985" s="50" t="s">
        <v>1192</v>
      </c>
      <c r="G6985" s="468" t="s">
        <v>3063</v>
      </c>
      <c r="H6985" s="50" t="s">
        <v>2358</v>
      </c>
      <c r="I6985" s="43" t="s">
        <v>1725</v>
      </c>
      <c r="U6985" s="15">
        <v>0</v>
      </c>
      <c r="V6985" s="15">
        <v>0</v>
      </c>
      <c r="AH6985" s="15">
        <v>0</v>
      </c>
      <c r="AI6985" s="15">
        <v>0</v>
      </c>
      <c r="AU6985" s="15">
        <v>0</v>
      </c>
      <c r="AV6985" s="15">
        <v>0</v>
      </c>
      <c r="AW6985" s="15">
        <f t="shared" si="1935"/>
        <v>0</v>
      </c>
    </row>
    <row r="6986" spans="1:49">
      <c r="A6986" s="44" t="s">
        <v>1039</v>
      </c>
      <c r="B6986" s="45" t="s">
        <v>1029</v>
      </c>
      <c r="C6986" s="45" t="s">
        <v>1549</v>
      </c>
      <c r="D6986" s="452" t="s">
        <v>3030</v>
      </c>
      <c r="E6986" s="54" t="s">
        <v>1678</v>
      </c>
      <c r="F6986" s="50" t="s">
        <v>1419</v>
      </c>
      <c r="G6986" s="468" t="s">
        <v>3063</v>
      </c>
      <c r="H6986" s="50" t="s">
        <v>2358</v>
      </c>
      <c r="I6986" s="43" t="s">
        <v>1199</v>
      </c>
      <c r="U6986" s="15">
        <v>0</v>
      </c>
      <c r="V6986" s="15">
        <v>0</v>
      </c>
      <c r="AH6986" s="15">
        <v>0</v>
      </c>
      <c r="AI6986" s="15">
        <v>0</v>
      </c>
      <c r="AU6986" s="15">
        <v>0</v>
      </c>
      <c r="AV6986" s="15">
        <v>0</v>
      </c>
      <c r="AW6986" s="15">
        <f t="shared" si="1935"/>
        <v>0</v>
      </c>
    </row>
    <row r="6987" spans="1:49">
      <c r="A6987" s="44" t="s">
        <v>1039</v>
      </c>
      <c r="B6987" s="45" t="s">
        <v>1029</v>
      </c>
      <c r="C6987" s="45" t="s">
        <v>1549</v>
      </c>
      <c r="D6987" s="452" t="s">
        <v>3030</v>
      </c>
      <c r="E6987" s="54" t="s">
        <v>1678</v>
      </c>
      <c r="F6987" s="50" t="s">
        <v>1420</v>
      </c>
      <c r="G6987" s="468" t="s">
        <v>3063</v>
      </c>
      <c r="H6987" s="50" t="s">
        <v>2358</v>
      </c>
      <c r="I6987" s="43" t="s">
        <v>1200</v>
      </c>
      <c r="U6987" s="15">
        <v>0</v>
      </c>
      <c r="V6987" s="15">
        <v>0</v>
      </c>
      <c r="AH6987" s="15">
        <v>0</v>
      </c>
      <c r="AI6987" s="15">
        <v>0</v>
      </c>
      <c r="AU6987" s="15">
        <v>0</v>
      </c>
      <c r="AV6987" s="15">
        <v>0</v>
      </c>
      <c r="AW6987" s="15">
        <f t="shared" si="1935"/>
        <v>0</v>
      </c>
    </row>
    <row r="6988" spans="1:49">
      <c r="A6988" s="44" t="s">
        <v>1039</v>
      </c>
      <c r="B6988" s="45" t="s">
        <v>1029</v>
      </c>
      <c r="C6988" s="45" t="s">
        <v>1549</v>
      </c>
      <c r="D6988" s="452" t="s">
        <v>3030</v>
      </c>
      <c r="E6988" s="54" t="s">
        <v>1678</v>
      </c>
      <c r="F6988" s="50" t="s">
        <v>793</v>
      </c>
      <c r="G6988" s="468" t="s">
        <v>3063</v>
      </c>
      <c r="H6988" s="50" t="s">
        <v>2358</v>
      </c>
      <c r="I6988" s="43" t="s">
        <v>1201</v>
      </c>
      <c r="U6988" s="15">
        <v>0</v>
      </c>
      <c r="V6988" s="15">
        <v>0</v>
      </c>
      <c r="AH6988" s="15">
        <v>0</v>
      </c>
      <c r="AI6988" s="15">
        <v>0</v>
      </c>
      <c r="AU6988" s="15">
        <v>0</v>
      </c>
      <c r="AV6988" s="15">
        <v>0</v>
      </c>
      <c r="AW6988" s="15">
        <f t="shared" si="1935"/>
        <v>0</v>
      </c>
    </row>
    <row r="6989" spans="1:49">
      <c r="A6989" s="44" t="s">
        <v>1039</v>
      </c>
      <c r="B6989" s="45" t="s">
        <v>1029</v>
      </c>
      <c r="C6989" s="45" t="s">
        <v>1549</v>
      </c>
      <c r="D6989" s="452" t="s">
        <v>3030</v>
      </c>
      <c r="E6989" s="54" t="s">
        <v>1678</v>
      </c>
      <c r="F6989" s="50" t="s">
        <v>794</v>
      </c>
      <c r="G6989" s="468" t="s">
        <v>3063</v>
      </c>
      <c r="H6989" s="50" t="s">
        <v>2358</v>
      </c>
      <c r="I6989" s="43" t="s">
        <v>953</v>
      </c>
      <c r="U6989" s="15">
        <v>0</v>
      </c>
      <c r="V6989" s="15">
        <v>0</v>
      </c>
      <c r="AH6989" s="15">
        <v>0</v>
      </c>
      <c r="AI6989" s="15">
        <v>0</v>
      </c>
      <c r="AU6989" s="15">
        <v>0</v>
      </c>
      <c r="AV6989" s="15">
        <v>0</v>
      </c>
      <c r="AW6989" s="15">
        <f t="shared" si="1935"/>
        <v>0</v>
      </c>
    </row>
    <row r="6990" spans="1:49">
      <c r="A6990" s="44" t="s">
        <v>1039</v>
      </c>
      <c r="B6990" s="45" t="s">
        <v>1029</v>
      </c>
      <c r="C6990" s="45" t="s">
        <v>1549</v>
      </c>
      <c r="D6990" s="452" t="s">
        <v>3030</v>
      </c>
      <c r="E6990" s="54" t="s">
        <v>1678</v>
      </c>
      <c r="F6990" s="50" t="s">
        <v>1712</v>
      </c>
      <c r="G6990" s="468" t="s">
        <v>3063</v>
      </c>
      <c r="H6990" s="50" t="s">
        <v>2358</v>
      </c>
      <c r="I6990" s="43" t="s">
        <v>975</v>
      </c>
      <c r="U6990" s="15">
        <v>0</v>
      </c>
      <c r="V6990" s="15">
        <v>0</v>
      </c>
      <c r="AH6990" s="15">
        <v>0</v>
      </c>
      <c r="AI6990" s="15">
        <v>0</v>
      </c>
      <c r="AU6990" s="15">
        <v>0</v>
      </c>
      <c r="AV6990" s="15">
        <v>0</v>
      </c>
      <c r="AW6990" s="15">
        <f t="shared" si="1935"/>
        <v>0</v>
      </c>
    </row>
    <row r="6991" spans="1:49">
      <c r="A6991" s="44" t="s">
        <v>1039</v>
      </c>
      <c r="B6991" s="45" t="s">
        <v>1029</v>
      </c>
      <c r="C6991" s="45" t="s">
        <v>1549</v>
      </c>
      <c r="D6991" s="452" t="s">
        <v>3030</v>
      </c>
      <c r="E6991" s="54" t="s">
        <v>1678</v>
      </c>
      <c r="F6991" s="50" t="s">
        <v>1713</v>
      </c>
      <c r="G6991" s="468" t="s">
        <v>3063</v>
      </c>
      <c r="H6991" s="50" t="s">
        <v>2358</v>
      </c>
      <c r="I6991" s="43" t="s">
        <v>1597</v>
      </c>
      <c r="U6991" s="15">
        <v>0</v>
      </c>
      <c r="V6991" s="15">
        <v>0</v>
      </c>
      <c r="AH6991" s="15">
        <v>0</v>
      </c>
      <c r="AI6991" s="15">
        <v>0</v>
      </c>
      <c r="AU6991" s="15">
        <v>0</v>
      </c>
      <c r="AV6991" s="15">
        <v>0</v>
      </c>
      <c r="AW6991" s="15">
        <f t="shared" si="1935"/>
        <v>0</v>
      </c>
    </row>
    <row r="6992" spans="1:49">
      <c r="A6992" s="44" t="s">
        <v>1039</v>
      </c>
      <c r="B6992" s="45" t="s">
        <v>1029</v>
      </c>
      <c r="C6992" s="45" t="s">
        <v>1549</v>
      </c>
      <c r="D6992" s="452" t="s">
        <v>3030</v>
      </c>
      <c r="E6992" s="54" t="s">
        <v>1678</v>
      </c>
      <c r="F6992" s="50" t="s">
        <v>1684</v>
      </c>
      <c r="G6992" s="468" t="s">
        <v>3063</v>
      </c>
      <c r="H6992" s="50" t="s">
        <v>2358</v>
      </c>
      <c r="I6992" s="43" t="s">
        <v>813</v>
      </c>
      <c r="U6992" s="15">
        <v>0</v>
      </c>
      <c r="V6992" s="15">
        <v>0</v>
      </c>
      <c r="AH6992" s="15">
        <v>0</v>
      </c>
      <c r="AI6992" s="15">
        <v>0</v>
      </c>
      <c r="AU6992" s="15">
        <v>0</v>
      </c>
      <c r="AV6992" s="15">
        <v>0</v>
      </c>
      <c r="AW6992" s="15">
        <f t="shared" si="1935"/>
        <v>0</v>
      </c>
    </row>
    <row r="6993" spans="1:49">
      <c r="A6993" s="44" t="s">
        <v>1039</v>
      </c>
      <c r="B6993" s="45" t="s">
        <v>1029</v>
      </c>
      <c r="C6993" s="45" t="s">
        <v>1549</v>
      </c>
      <c r="D6993" s="452" t="s">
        <v>3030</v>
      </c>
      <c r="E6993" s="54" t="s">
        <v>1678</v>
      </c>
      <c r="F6993" s="50" t="s">
        <v>1685</v>
      </c>
      <c r="G6993" s="468" t="s">
        <v>3063</v>
      </c>
      <c r="H6993" s="50" t="s">
        <v>2358</v>
      </c>
      <c r="I6993" s="43" t="s">
        <v>1494</v>
      </c>
      <c r="U6993" s="15">
        <v>0</v>
      </c>
      <c r="V6993" s="15">
        <v>0</v>
      </c>
      <c r="AH6993" s="15">
        <v>0</v>
      </c>
      <c r="AI6993" s="15">
        <v>0</v>
      </c>
      <c r="AU6993" s="15">
        <v>0</v>
      </c>
      <c r="AV6993" s="15">
        <v>0</v>
      </c>
      <c r="AW6993" s="15">
        <f t="shared" si="1935"/>
        <v>0</v>
      </c>
    </row>
    <row r="6994" spans="1:49">
      <c r="A6994" s="44" t="s">
        <v>1039</v>
      </c>
      <c r="B6994" s="45" t="s">
        <v>1029</v>
      </c>
      <c r="C6994" s="45" t="s">
        <v>1549</v>
      </c>
      <c r="D6994" s="452" t="s">
        <v>3030</v>
      </c>
      <c r="E6994" s="54" t="s">
        <v>1678</v>
      </c>
      <c r="F6994" s="50" t="s">
        <v>1686</v>
      </c>
      <c r="G6994" s="468" t="s">
        <v>3063</v>
      </c>
      <c r="H6994" s="50" t="s">
        <v>2358</v>
      </c>
      <c r="I6994" s="43" t="s">
        <v>1417</v>
      </c>
      <c r="U6994" s="15">
        <v>0</v>
      </c>
      <c r="V6994" s="15">
        <v>0</v>
      </c>
      <c r="AH6994" s="15">
        <v>0</v>
      </c>
      <c r="AI6994" s="15">
        <v>0</v>
      </c>
      <c r="AU6994" s="15">
        <v>0</v>
      </c>
      <c r="AV6994" s="15">
        <v>0</v>
      </c>
      <c r="AW6994" s="15">
        <f t="shared" si="1935"/>
        <v>0</v>
      </c>
    </row>
    <row r="6995" spans="1:49">
      <c r="A6995" s="44" t="s">
        <v>1039</v>
      </c>
      <c r="B6995" s="45" t="s">
        <v>1029</v>
      </c>
      <c r="C6995" s="45" t="s">
        <v>1549</v>
      </c>
      <c r="D6995" s="452" t="s">
        <v>3030</v>
      </c>
      <c r="E6995" s="54" t="s">
        <v>1678</v>
      </c>
      <c r="F6995" s="50" t="s">
        <v>1507</v>
      </c>
      <c r="G6995" s="468" t="s">
        <v>3063</v>
      </c>
      <c r="H6995" s="50" t="s">
        <v>2358</v>
      </c>
      <c r="I6995" s="43" t="s">
        <v>1692</v>
      </c>
      <c r="U6995" s="15">
        <v>0</v>
      </c>
      <c r="V6995" s="15">
        <v>0</v>
      </c>
      <c r="AH6995" s="15">
        <v>0</v>
      </c>
      <c r="AI6995" s="15">
        <v>0</v>
      </c>
      <c r="AU6995" s="15">
        <v>0</v>
      </c>
      <c r="AV6995" s="15">
        <v>0</v>
      </c>
      <c r="AW6995" s="15">
        <f t="shared" si="1935"/>
        <v>0</v>
      </c>
    </row>
    <row r="6996" spans="1:49">
      <c r="A6996" s="44" t="s">
        <v>1039</v>
      </c>
      <c r="B6996" s="45" t="s">
        <v>1029</v>
      </c>
      <c r="C6996" s="45" t="s">
        <v>1549</v>
      </c>
      <c r="D6996" s="452" t="s">
        <v>3030</v>
      </c>
      <c r="E6996" s="54" t="s">
        <v>1678</v>
      </c>
      <c r="F6996" s="50" t="s">
        <v>2275</v>
      </c>
      <c r="G6996" s="468" t="s">
        <v>3063</v>
      </c>
      <c r="H6996" s="50" t="s">
        <v>2358</v>
      </c>
      <c r="I6996" s="43" t="s">
        <v>2259</v>
      </c>
      <c r="U6996" s="15">
        <v>0</v>
      </c>
      <c r="V6996" s="15">
        <v>0</v>
      </c>
      <c r="AH6996" s="15">
        <v>0</v>
      </c>
      <c r="AI6996" s="15">
        <v>0</v>
      </c>
      <c r="AU6996" s="15">
        <v>0</v>
      </c>
      <c r="AV6996" s="15">
        <v>0</v>
      </c>
      <c r="AW6996" s="15">
        <f t="shared" si="1935"/>
        <v>0</v>
      </c>
    </row>
    <row r="6997" spans="1:49">
      <c r="A6997" s="44" t="s">
        <v>1039</v>
      </c>
      <c r="B6997" s="45" t="s">
        <v>1029</v>
      </c>
      <c r="C6997" s="45" t="s">
        <v>1549</v>
      </c>
      <c r="D6997" s="452" t="s">
        <v>3030</v>
      </c>
      <c r="E6997" s="54" t="s">
        <v>1678</v>
      </c>
      <c r="F6997" s="50" t="s">
        <v>1194</v>
      </c>
      <c r="G6997" s="468" t="s">
        <v>3063</v>
      </c>
      <c r="H6997" s="50" t="s">
        <v>2358</v>
      </c>
      <c r="I6997" s="43" t="s">
        <v>1503</v>
      </c>
      <c r="U6997" s="15">
        <v>0</v>
      </c>
      <c r="V6997" s="15">
        <v>0</v>
      </c>
      <c r="AH6997" s="15">
        <v>0</v>
      </c>
      <c r="AI6997" s="15">
        <v>0</v>
      </c>
      <c r="AU6997" s="15">
        <v>0</v>
      </c>
      <c r="AV6997" s="15">
        <v>0</v>
      </c>
      <c r="AW6997" s="15">
        <f t="shared" si="1935"/>
        <v>0</v>
      </c>
    </row>
    <row r="6998" spans="1:49" s="52" customFormat="1">
      <c r="A6998" s="44" t="s">
        <v>1039</v>
      </c>
      <c r="B6998" s="45" t="s">
        <v>1029</v>
      </c>
      <c r="C6998" s="45" t="s">
        <v>1549</v>
      </c>
      <c r="D6998" s="452" t="s">
        <v>3030</v>
      </c>
      <c r="E6998" s="54" t="s">
        <v>1678</v>
      </c>
      <c r="F6998" s="50"/>
      <c r="G6998" s="106"/>
      <c r="H6998" s="106"/>
      <c r="I6998" s="327" t="s">
        <v>20</v>
      </c>
      <c r="J6998" s="9">
        <f>SUM(J6999:J7001,J7016:J7018,J7019,J7008)</f>
        <v>0</v>
      </c>
      <c r="K6998" s="9">
        <f t="shared" ref="K6998:AT6998" si="1936">SUM(K6999:K7001,K7016:K7018,K7019,K7008)</f>
        <v>0</v>
      </c>
      <c r="L6998" s="9">
        <f t="shared" si="1936"/>
        <v>0</v>
      </c>
      <c r="M6998" s="9">
        <f t="shared" si="1936"/>
        <v>0</v>
      </c>
      <c r="N6998" s="9">
        <f t="shared" si="1936"/>
        <v>0</v>
      </c>
      <c r="O6998" s="9">
        <f t="shared" si="1936"/>
        <v>0</v>
      </c>
      <c r="P6998" s="9">
        <f t="shared" si="1936"/>
        <v>0</v>
      </c>
      <c r="Q6998" s="9">
        <f t="shared" si="1936"/>
        <v>0</v>
      </c>
      <c r="R6998" s="9">
        <f t="shared" si="1936"/>
        <v>0</v>
      </c>
      <c r="S6998" s="9">
        <f t="shared" si="1936"/>
        <v>0</v>
      </c>
      <c r="T6998" s="9">
        <f t="shared" si="1936"/>
        <v>0</v>
      </c>
      <c r="U6998" s="9">
        <v>0</v>
      </c>
      <c r="V6998" s="9">
        <v>0</v>
      </c>
      <c r="W6998" s="9">
        <f>SUM(W6999:W7001,W7016:W7018,W7019,W7008)</f>
        <v>0</v>
      </c>
      <c r="X6998" s="9">
        <f t="shared" si="1936"/>
        <v>0</v>
      </c>
      <c r="Y6998" s="9">
        <f t="shared" si="1936"/>
        <v>0</v>
      </c>
      <c r="Z6998" s="9">
        <f t="shared" si="1936"/>
        <v>0</v>
      </c>
      <c r="AA6998" s="9">
        <f t="shared" si="1936"/>
        <v>0</v>
      </c>
      <c r="AB6998" s="9">
        <f t="shared" si="1936"/>
        <v>0</v>
      </c>
      <c r="AC6998" s="9">
        <f t="shared" si="1936"/>
        <v>0</v>
      </c>
      <c r="AD6998" s="9">
        <f t="shared" si="1936"/>
        <v>0</v>
      </c>
      <c r="AE6998" s="9">
        <f t="shared" si="1936"/>
        <v>0</v>
      </c>
      <c r="AF6998" s="9">
        <f t="shared" si="1936"/>
        <v>0</v>
      </c>
      <c r="AG6998" s="9">
        <f t="shared" si="1936"/>
        <v>0</v>
      </c>
      <c r="AH6998" s="9">
        <v>0</v>
      </c>
      <c r="AI6998" s="9">
        <v>0</v>
      </c>
      <c r="AJ6998" s="9">
        <f>SUM(AJ6999:AJ7001,AJ7016:AJ7018,AJ7019,AJ7008)</f>
        <v>0</v>
      </c>
      <c r="AK6998" s="9">
        <f t="shared" si="1936"/>
        <v>0</v>
      </c>
      <c r="AL6998" s="9">
        <f t="shared" si="1936"/>
        <v>0</v>
      </c>
      <c r="AM6998" s="9">
        <f t="shared" si="1936"/>
        <v>0</v>
      </c>
      <c r="AN6998" s="9">
        <f t="shared" si="1936"/>
        <v>0</v>
      </c>
      <c r="AO6998" s="9">
        <f t="shared" si="1936"/>
        <v>0</v>
      </c>
      <c r="AP6998" s="9">
        <f t="shared" si="1936"/>
        <v>0</v>
      </c>
      <c r="AQ6998" s="9">
        <f t="shared" si="1936"/>
        <v>0</v>
      </c>
      <c r="AR6998" s="9">
        <f t="shared" si="1936"/>
        <v>0</v>
      </c>
      <c r="AS6998" s="9">
        <f t="shared" si="1936"/>
        <v>0</v>
      </c>
      <c r="AT6998" s="9">
        <f t="shared" si="1936"/>
        <v>0</v>
      </c>
      <c r="AU6998" s="9">
        <v>0</v>
      </c>
      <c r="AV6998" s="9">
        <v>0</v>
      </c>
      <c r="AW6998" s="9">
        <f t="shared" si="1935"/>
        <v>0</v>
      </c>
    </row>
    <row r="6999" spans="1:49">
      <c r="A6999" s="44" t="s">
        <v>1039</v>
      </c>
      <c r="B6999" s="45" t="s">
        <v>1029</v>
      </c>
      <c r="C6999" s="45" t="s">
        <v>1549</v>
      </c>
      <c r="D6999" s="452" t="s">
        <v>3030</v>
      </c>
      <c r="E6999" s="54" t="s">
        <v>1678</v>
      </c>
      <c r="F6999" s="50" t="s">
        <v>884</v>
      </c>
      <c r="G6999" s="468" t="s">
        <v>3063</v>
      </c>
      <c r="H6999" s="50" t="s">
        <v>2358</v>
      </c>
      <c r="I6999" s="39" t="s">
        <v>2120</v>
      </c>
      <c r="U6999" s="15">
        <v>0</v>
      </c>
      <c r="V6999" s="15">
        <v>0</v>
      </c>
      <c r="AH6999" s="15">
        <v>0</v>
      </c>
      <c r="AI6999" s="15">
        <v>0</v>
      </c>
      <c r="AU6999" s="15">
        <v>0</v>
      </c>
      <c r="AV6999" s="15">
        <v>0</v>
      </c>
      <c r="AW6999" s="15">
        <f t="shared" si="1935"/>
        <v>0</v>
      </c>
    </row>
    <row r="7000" spans="1:49">
      <c r="A7000" s="44" t="s">
        <v>1039</v>
      </c>
      <c r="B7000" s="45" t="s">
        <v>1029</v>
      </c>
      <c r="C7000" s="45" t="s">
        <v>1549</v>
      </c>
      <c r="D7000" s="452" t="s">
        <v>3030</v>
      </c>
      <c r="E7000" s="54" t="s">
        <v>1678</v>
      </c>
      <c r="F7000" s="50" t="s">
        <v>885</v>
      </c>
      <c r="G7000" s="468" t="s">
        <v>3063</v>
      </c>
      <c r="H7000" s="50" t="s">
        <v>2358</v>
      </c>
      <c r="I7000" s="39" t="s">
        <v>1540</v>
      </c>
      <c r="U7000" s="15">
        <v>0</v>
      </c>
      <c r="V7000" s="15">
        <v>0</v>
      </c>
      <c r="AH7000" s="15">
        <v>0</v>
      </c>
      <c r="AI7000" s="15">
        <v>0</v>
      </c>
      <c r="AU7000" s="15">
        <v>0</v>
      </c>
      <c r="AV7000" s="15">
        <v>0</v>
      </c>
      <c r="AW7000" s="15">
        <f t="shared" si="1935"/>
        <v>0</v>
      </c>
    </row>
    <row r="7001" spans="1:49">
      <c r="A7001" s="44" t="s">
        <v>1039</v>
      </c>
      <c r="B7001" s="45" t="s">
        <v>1029</v>
      </c>
      <c r="C7001" s="45" t="s">
        <v>1549</v>
      </c>
      <c r="D7001" s="452" t="s">
        <v>3030</v>
      </c>
      <c r="E7001" s="54" t="s">
        <v>1678</v>
      </c>
      <c r="F7001" s="50"/>
      <c r="G7001" s="50"/>
      <c r="H7001" s="50"/>
      <c r="I7001" s="90" t="s">
        <v>1015</v>
      </c>
      <c r="J7001" s="7">
        <f>SUM(J7002:J7007)</f>
        <v>0</v>
      </c>
      <c r="K7001" s="7">
        <f t="shared" ref="K7001:AT7001" si="1937">SUM(K7002:K7007)</f>
        <v>0</v>
      </c>
      <c r="L7001" s="7">
        <f t="shared" si="1937"/>
        <v>0</v>
      </c>
      <c r="M7001" s="7">
        <f t="shared" si="1937"/>
        <v>0</v>
      </c>
      <c r="N7001" s="7">
        <f t="shared" si="1937"/>
        <v>0</v>
      </c>
      <c r="O7001" s="7">
        <f t="shared" si="1937"/>
        <v>0</v>
      </c>
      <c r="P7001" s="7">
        <f t="shared" si="1937"/>
        <v>0</v>
      </c>
      <c r="Q7001" s="7">
        <f t="shared" si="1937"/>
        <v>0</v>
      </c>
      <c r="R7001" s="7">
        <f t="shared" si="1937"/>
        <v>0</v>
      </c>
      <c r="S7001" s="7">
        <f t="shared" si="1937"/>
        <v>0</v>
      </c>
      <c r="T7001" s="7">
        <f t="shared" si="1937"/>
        <v>0</v>
      </c>
      <c r="U7001" s="7">
        <v>0</v>
      </c>
      <c r="V7001" s="7">
        <v>0</v>
      </c>
      <c r="W7001" s="7">
        <f>SUM(W7002:W7007)</f>
        <v>0</v>
      </c>
      <c r="X7001" s="7">
        <f t="shared" si="1937"/>
        <v>0</v>
      </c>
      <c r="Y7001" s="7">
        <f t="shared" si="1937"/>
        <v>0</v>
      </c>
      <c r="Z7001" s="7">
        <f t="shared" si="1937"/>
        <v>0</v>
      </c>
      <c r="AA7001" s="7">
        <f t="shared" si="1937"/>
        <v>0</v>
      </c>
      <c r="AB7001" s="7">
        <f t="shared" si="1937"/>
        <v>0</v>
      </c>
      <c r="AC7001" s="7">
        <f t="shared" si="1937"/>
        <v>0</v>
      </c>
      <c r="AD7001" s="7">
        <f t="shared" si="1937"/>
        <v>0</v>
      </c>
      <c r="AE7001" s="7">
        <f t="shared" si="1937"/>
        <v>0</v>
      </c>
      <c r="AF7001" s="7">
        <f t="shared" si="1937"/>
        <v>0</v>
      </c>
      <c r="AG7001" s="7">
        <f t="shared" si="1937"/>
        <v>0</v>
      </c>
      <c r="AH7001" s="7">
        <v>0</v>
      </c>
      <c r="AI7001" s="7">
        <v>0</v>
      </c>
      <c r="AJ7001" s="7">
        <f>SUM(AJ7002:AJ7007)</f>
        <v>0</v>
      </c>
      <c r="AK7001" s="7">
        <f t="shared" si="1937"/>
        <v>0</v>
      </c>
      <c r="AL7001" s="7">
        <f t="shared" si="1937"/>
        <v>0</v>
      </c>
      <c r="AM7001" s="7">
        <f t="shared" si="1937"/>
        <v>0</v>
      </c>
      <c r="AN7001" s="7">
        <f t="shared" si="1937"/>
        <v>0</v>
      </c>
      <c r="AO7001" s="7">
        <f t="shared" si="1937"/>
        <v>0</v>
      </c>
      <c r="AP7001" s="7">
        <f t="shared" si="1937"/>
        <v>0</v>
      </c>
      <c r="AQ7001" s="7">
        <f t="shared" si="1937"/>
        <v>0</v>
      </c>
      <c r="AR7001" s="7">
        <f t="shared" si="1937"/>
        <v>0</v>
      </c>
      <c r="AS7001" s="7">
        <f t="shared" si="1937"/>
        <v>0</v>
      </c>
      <c r="AT7001" s="7">
        <f t="shared" si="1937"/>
        <v>0</v>
      </c>
      <c r="AU7001" s="7">
        <v>0</v>
      </c>
      <c r="AV7001" s="7">
        <v>0</v>
      </c>
      <c r="AW7001" s="7">
        <f t="shared" si="1935"/>
        <v>0</v>
      </c>
    </row>
    <row r="7002" spans="1:49">
      <c r="A7002" s="44" t="s">
        <v>1039</v>
      </c>
      <c r="B7002" s="45" t="s">
        <v>1029</v>
      </c>
      <c r="C7002" s="45" t="s">
        <v>1549</v>
      </c>
      <c r="D7002" s="452" t="s">
        <v>3030</v>
      </c>
      <c r="E7002" s="54" t="s">
        <v>1678</v>
      </c>
      <c r="F7002" s="50" t="s">
        <v>1616</v>
      </c>
      <c r="G7002" s="468" t="s">
        <v>3063</v>
      </c>
      <c r="H7002" s="50" t="s">
        <v>2358</v>
      </c>
      <c r="I7002" s="39" t="s">
        <v>996</v>
      </c>
      <c r="U7002" s="15">
        <v>0</v>
      </c>
      <c r="V7002" s="15">
        <v>0</v>
      </c>
      <c r="AH7002" s="15">
        <v>0</v>
      </c>
      <c r="AI7002" s="15">
        <v>0</v>
      </c>
      <c r="AU7002" s="15">
        <v>0</v>
      </c>
      <c r="AV7002" s="15">
        <v>0</v>
      </c>
      <c r="AW7002" s="15">
        <f t="shared" si="1935"/>
        <v>0</v>
      </c>
    </row>
    <row r="7003" spans="1:49">
      <c r="A7003" s="44" t="s">
        <v>1039</v>
      </c>
      <c r="B7003" s="45" t="s">
        <v>1029</v>
      </c>
      <c r="C7003" s="45" t="s">
        <v>1549</v>
      </c>
      <c r="D7003" s="452" t="s">
        <v>3030</v>
      </c>
      <c r="E7003" s="54" t="s">
        <v>1678</v>
      </c>
      <c r="F7003" s="50" t="s">
        <v>1617</v>
      </c>
      <c r="G7003" s="468" t="s">
        <v>3063</v>
      </c>
      <c r="H7003" s="50" t="s">
        <v>2358</v>
      </c>
      <c r="I7003" s="39" t="s">
        <v>719</v>
      </c>
      <c r="U7003" s="15">
        <v>0</v>
      </c>
      <c r="V7003" s="15">
        <v>0</v>
      </c>
      <c r="AH7003" s="15">
        <v>0</v>
      </c>
      <c r="AI7003" s="15">
        <v>0</v>
      </c>
      <c r="AU7003" s="15">
        <v>0</v>
      </c>
      <c r="AV7003" s="15">
        <v>0</v>
      </c>
      <c r="AW7003" s="15">
        <f t="shared" si="1935"/>
        <v>0</v>
      </c>
    </row>
    <row r="7004" spans="1:49">
      <c r="A7004" s="44" t="s">
        <v>1039</v>
      </c>
      <c r="B7004" s="45" t="s">
        <v>1029</v>
      </c>
      <c r="C7004" s="45" t="s">
        <v>1549</v>
      </c>
      <c r="D7004" s="452" t="s">
        <v>3030</v>
      </c>
      <c r="E7004" s="54" t="s">
        <v>1678</v>
      </c>
      <c r="F7004" s="50" t="s">
        <v>1618</v>
      </c>
      <c r="G7004" s="468" t="s">
        <v>3063</v>
      </c>
      <c r="H7004" s="50" t="s">
        <v>2358</v>
      </c>
      <c r="I7004" s="39" t="s">
        <v>879</v>
      </c>
      <c r="U7004" s="15">
        <v>0</v>
      </c>
      <c r="V7004" s="15">
        <v>0</v>
      </c>
      <c r="AH7004" s="15">
        <v>0</v>
      </c>
      <c r="AI7004" s="15">
        <v>0</v>
      </c>
      <c r="AU7004" s="15">
        <v>0</v>
      </c>
      <c r="AV7004" s="15">
        <v>0</v>
      </c>
      <c r="AW7004" s="15">
        <f t="shared" si="1935"/>
        <v>0</v>
      </c>
    </row>
    <row r="7005" spans="1:49">
      <c r="A7005" s="44" t="s">
        <v>1039</v>
      </c>
      <c r="B7005" s="45" t="s">
        <v>1029</v>
      </c>
      <c r="C7005" s="45" t="s">
        <v>1549</v>
      </c>
      <c r="D7005" s="452" t="s">
        <v>3030</v>
      </c>
      <c r="E7005" s="54" t="s">
        <v>1678</v>
      </c>
      <c r="F7005" s="50" t="s">
        <v>1413</v>
      </c>
      <c r="G7005" s="468" t="s">
        <v>3063</v>
      </c>
      <c r="H7005" s="50" t="s">
        <v>2358</v>
      </c>
      <c r="I7005" s="39" t="s">
        <v>880</v>
      </c>
      <c r="U7005" s="15">
        <v>0</v>
      </c>
      <c r="V7005" s="15">
        <v>0</v>
      </c>
      <c r="AH7005" s="15">
        <v>0</v>
      </c>
      <c r="AI7005" s="15">
        <v>0</v>
      </c>
      <c r="AU7005" s="15">
        <v>0</v>
      </c>
      <c r="AV7005" s="15">
        <v>0</v>
      </c>
      <c r="AW7005" s="15">
        <f t="shared" si="1935"/>
        <v>0</v>
      </c>
    </row>
    <row r="7006" spans="1:49">
      <c r="A7006" s="44" t="s">
        <v>1039</v>
      </c>
      <c r="B7006" s="45" t="s">
        <v>1029</v>
      </c>
      <c r="C7006" s="45" t="s">
        <v>1549</v>
      </c>
      <c r="D7006" s="452" t="s">
        <v>3030</v>
      </c>
      <c r="E7006" s="54" t="s">
        <v>1678</v>
      </c>
      <c r="F7006" s="50" t="s">
        <v>1414</v>
      </c>
      <c r="G7006" s="468" t="s">
        <v>3063</v>
      </c>
      <c r="H7006" s="50" t="s">
        <v>2358</v>
      </c>
      <c r="I7006" s="39" t="s">
        <v>1365</v>
      </c>
      <c r="U7006" s="15">
        <v>0</v>
      </c>
      <c r="V7006" s="15">
        <v>0</v>
      </c>
      <c r="AH7006" s="15">
        <v>0</v>
      </c>
      <c r="AI7006" s="15">
        <v>0</v>
      </c>
      <c r="AU7006" s="15">
        <v>0</v>
      </c>
      <c r="AV7006" s="15">
        <v>0</v>
      </c>
      <c r="AW7006" s="15">
        <f t="shared" si="1935"/>
        <v>0</v>
      </c>
    </row>
    <row r="7007" spans="1:49">
      <c r="A7007" s="44" t="s">
        <v>1039</v>
      </c>
      <c r="B7007" s="45" t="s">
        <v>1029</v>
      </c>
      <c r="C7007" s="45" t="s">
        <v>1549</v>
      </c>
      <c r="D7007" s="452" t="s">
        <v>3030</v>
      </c>
      <c r="E7007" s="54" t="s">
        <v>1678</v>
      </c>
      <c r="F7007" s="50" t="s">
        <v>1415</v>
      </c>
      <c r="G7007" s="468" t="s">
        <v>3063</v>
      </c>
      <c r="H7007" s="50" t="s">
        <v>2358</v>
      </c>
      <c r="I7007" s="39" t="s">
        <v>932</v>
      </c>
      <c r="U7007" s="15">
        <v>0</v>
      </c>
      <c r="V7007" s="15">
        <v>0</v>
      </c>
      <c r="AH7007" s="15">
        <v>0</v>
      </c>
      <c r="AI7007" s="15">
        <v>0</v>
      </c>
      <c r="AU7007" s="15">
        <v>0</v>
      </c>
      <c r="AV7007" s="15">
        <v>0</v>
      </c>
      <c r="AW7007" s="15">
        <f t="shared" si="1935"/>
        <v>0</v>
      </c>
    </row>
    <row r="7008" spans="1:49">
      <c r="A7008" s="44" t="s">
        <v>1039</v>
      </c>
      <c r="B7008" s="45" t="s">
        <v>1029</v>
      </c>
      <c r="C7008" s="45" t="s">
        <v>1549</v>
      </c>
      <c r="D7008" s="452" t="s">
        <v>3030</v>
      </c>
      <c r="E7008" s="54" t="s">
        <v>1678</v>
      </c>
      <c r="F7008" s="50" t="s">
        <v>886</v>
      </c>
      <c r="G7008" s="468" t="s">
        <v>3063</v>
      </c>
      <c r="H7008" s="50" t="s">
        <v>2358</v>
      </c>
      <c r="I7008" s="39" t="s">
        <v>1541</v>
      </c>
      <c r="U7008" s="15">
        <v>0</v>
      </c>
      <c r="V7008" s="15">
        <v>0</v>
      </c>
      <c r="AH7008" s="15">
        <v>0</v>
      </c>
      <c r="AI7008" s="15">
        <v>0</v>
      </c>
      <c r="AU7008" s="15">
        <v>0</v>
      </c>
      <c r="AV7008" s="15">
        <v>0</v>
      </c>
      <c r="AW7008" s="15">
        <f t="shared" si="1935"/>
        <v>0</v>
      </c>
    </row>
    <row r="7009" spans="1:49" ht="13.5" thickBot="1">
      <c r="A7009" s="78" t="s">
        <v>1042</v>
      </c>
      <c r="B7009" s="79"/>
      <c r="C7009" s="79"/>
      <c r="D7009" s="456"/>
      <c r="E7009" s="535"/>
      <c r="F7009" s="127"/>
      <c r="G7009" s="127"/>
      <c r="H7009" s="127"/>
      <c r="I7009" s="79"/>
    </row>
    <row r="7010" spans="1:49" s="151" customFormat="1" ht="36" customHeight="1" thickTop="1" thickBot="1">
      <c r="A7010" s="147" t="s">
        <v>2079</v>
      </c>
      <c r="B7010" s="5" t="s">
        <v>2080</v>
      </c>
      <c r="C7010" s="5" t="s">
        <v>1335</v>
      </c>
      <c r="D7010" s="450"/>
      <c r="E7010" s="148" t="s">
        <v>1570</v>
      </c>
      <c r="F7010" s="149" t="s">
        <v>1438</v>
      </c>
      <c r="G7010" s="149"/>
      <c r="H7010" s="149" t="s">
        <v>2332</v>
      </c>
      <c r="I7010" s="5" t="s">
        <v>856</v>
      </c>
      <c r="J7010" s="364" t="s">
        <v>2891</v>
      </c>
      <c r="K7010" s="364" t="s">
        <v>2879</v>
      </c>
      <c r="L7010" s="364" t="s">
        <v>2880</v>
      </c>
      <c r="M7010" s="364" t="s">
        <v>2881</v>
      </c>
      <c r="N7010" s="364" t="s">
        <v>2882</v>
      </c>
      <c r="O7010" s="364" t="s">
        <v>2883</v>
      </c>
      <c r="P7010" s="364" t="s">
        <v>2884</v>
      </c>
      <c r="Q7010" s="364" t="s">
        <v>2885</v>
      </c>
      <c r="R7010" s="364" t="s">
        <v>2886</v>
      </c>
      <c r="S7010" s="364" t="s">
        <v>2887</v>
      </c>
      <c r="T7010" s="364" t="s">
        <v>2888</v>
      </c>
      <c r="U7010" s="364" t="s">
        <v>2889</v>
      </c>
      <c r="V7010" s="364" t="s">
        <v>2890</v>
      </c>
      <c r="W7010" s="365" t="s">
        <v>2893</v>
      </c>
      <c r="X7010" s="365" t="s">
        <v>2879</v>
      </c>
      <c r="Y7010" s="365" t="s">
        <v>2880</v>
      </c>
      <c r="Z7010" s="365" t="s">
        <v>2881</v>
      </c>
      <c r="AA7010" s="365" t="s">
        <v>2882</v>
      </c>
      <c r="AB7010" s="365" t="s">
        <v>2883</v>
      </c>
      <c r="AC7010" s="365" t="s">
        <v>2884</v>
      </c>
      <c r="AD7010" s="365" t="s">
        <v>2885</v>
      </c>
      <c r="AE7010" s="365" t="s">
        <v>2886</v>
      </c>
      <c r="AF7010" s="365" t="s">
        <v>2887</v>
      </c>
      <c r="AG7010" s="365" t="s">
        <v>2888</v>
      </c>
      <c r="AH7010" s="365" t="s">
        <v>2889</v>
      </c>
      <c r="AI7010" s="365" t="s">
        <v>2890</v>
      </c>
      <c r="AJ7010" s="366" t="s">
        <v>2892</v>
      </c>
      <c r="AK7010" s="366" t="s">
        <v>2879</v>
      </c>
      <c r="AL7010" s="366" t="s">
        <v>2880</v>
      </c>
      <c r="AM7010" s="366" t="s">
        <v>2881</v>
      </c>
      <c r="AN7010" s="366" t="s">
        <v>2882</v>
      </c>
      <c r="AO7010" s="366" t="s">
        <v>2883</v>
      </c>
      <c r="AP7010" s="366" t="s">
        <v>2884</v>
      </c>
      <c r="AQ7010" s="366" t="s">
        <v>2885</v>
      </c>
      <c r="AR7010" s="366" t="s">
        <v>2886</v>
      </c>
      <c r="AS7010" s="366" t="s">
        <v>2887</v>
      </c>
      <c r="AT7010" s="366" t="s">
        <v>2888</v>
      </c>
      <c r="AU7010" s="366" t="s">
        <v>2889</v>
      </c>
      <c r="AV7010" s="366" t="s">
        <v>2890</v>
      </c>
      <c r="AW7010" s="368" t="s">
        <v>2895</v>
      </c>
    </row>
    <row r="7011" spans="1:49">
      <c r="A7011" s="33"/>
      <c r="B7011" s="34"/>
      <c r="C7011" s="34"/>
      <c r="D7011" s="34"/>
      <c r="E7011" s="35"/>
      <c r="F7011" s="36"/>
      <c r="G7011" s="36"/>
      <c r="H7011" s="36"/>
      <c r="I7011" s="34"/>
      <c r="J7011" s="202" t="s">
        <v>1224</v>
      </c>
      <c r="K7011" s="202">
        <v>1</v>
      </c>
      <c r="L7011" s="202">
        <v>2</v>
      </c>
      <c r="M7011" s="202">
        <v>3</v>
      </c>
      <c r="N7011" s="202">
        <v>4</v>
      </c>
      <c r="O7011" s="202">
        <v>5</v>
      </c>
      <c r="P7011" s="202">
        <v>6</v>
      </c>
      <c r="Q7011" s="202">
        <v>7</v>
      </c>
      <c r="R7011" s="202">
        <v>8</v>
      </c>
      <c r="S7011" s="202">
        <v>9</v>
      </c>
      <c r="T7011" s="202">
        <v>10</v>
      </c>
      <c r="U7011" s="202">
        <v>13</v>
      </c>
      <c r="V7011" s="202">
        <v>14</v>
      </c>
      <c r="W7011" s="202" t="s">
        <v>1224</v>
      </c>
      <c r="X7011" s="202">
        <v>1</v>
      </c>
      <c r="Y7011" s="202">
        <v>2</v>
      </c>
      <c r="Z7011" s="202">
        <v>3</v>
      </c>
      <c r="AA7011" s="202">
        <v>4</v>
      </c>
      <c r="AB7011" s="202">
        <v>5</v>
      </c>
      <c r="AC7011" s="202">
        <v>6</v>
      </c>
      <c r="AD7011" s="202">
        <v>7</v>
      </c>
      <c r="AE7011" s="202">
        <v>8</v>
      </c>
      <c r="AF7011" s="202">
        <v>9</v>
      </c>
      <c r="AG7011" s="202">
        <v>10</v>
      </c>
      <c r="AH7011" s="202">
        <v>13</v>
      </c>
      <c r="AI7011" s="202">
        <v>14</v>
      </c>
      <c r="AJ7011" s="202" t="s">
        <v>1224</v>
      </c>
      <c r="AK7011" s="202">
        <v>1</v>
      </c>
      <c r="AL7011" s="202">
        <v>2</v>
      </c>
      <c r="AM7011" s="202">
        <v>3</v>
      </c>
      <c r="AN7011" s="202">
        <v>4</v>
      </c>
      <c r="AO7011" s="202">
        <v>5</v>
      </c>
      <c r="AP7011" s="202">
        <v>6</v>
      </c>
      <c r="AQ7011" s="202">
        <v>7</v>
      </c>
      <c r="AR7011" s="202">
        <v>8</v>
      </c>
      <c r="AS7011" s="202">
        <v>9</v>
      </c>
      <c r="AT7011" s="202">
        <v>10</v>
      </c>
      <c r="AU7011" s="202">
        <v>13</v>
      </c>
      <c r="AV7011" s="202">
        <v>14</v>
      </c>
      <c r="AW7011" s="202">
        <v>15</v>
      </c>
    </row>
    <row r="7012" spans="1:49">
      <c r="A7012" s="37"/>
      <c r="B7012" s="38"/>
      <c r="C7012" s="38"/>
      <c r="D7012" s="38"/>
      <c r="E7012" s="60"/>
      <c r="F7012" s="61"/>
      <c r="G7012" s="61"/>
      <c r="H7012" s="61"/>
      <c r="I7012" s="38"/>
      <c r="J7012" s="134"/>
      <c r="K7012" s="134"/>
      <c r="L7012" s="134"/>
      <c r="M7012" s="134"/>
      <c r="N7012" s="134"/>
      <c r="O7012" s="134"/>
      <c r="P7012" s="134"/>
      <c r="Q7012" s="134"/>
      <c r="R7012" s="134"/>
      <c r="S7012" s="134"/>
      <c r="T7012" s="134"/>
      <c r="U7012" s="134"/>
      <c r="V7012" s="134"/>
      <c r="W7012" s="134"/>
      <c r="X7012" s="134"/>
      <c r="Y7012" s="134"/>
      <c r="Z7012" s="134"/>
      <c r="AA7012" s="134"/>
      <c r="AB7012" s="134"/>
      <c r="AC7012" s="134"/>
      <c r="AD7012" s="134"/>
      <c r="AE7012" s="134"/>
      <c r="AF7012" s="134"/>
      <c r="AG7012" s="134"/>
      <c r="AH7012" s="134"/>
      <c r="AI7012" s="134"/>
      <c r="AJ7012" s="134"/>
      <c r="AK7012" s="134"/>
      <c r="AL7012" s="134"/>
      <c r="AM7012" s="134"/>
      <c r="AN7012" s="134"/>
      <c r="AO7012" s="134"/>
      <c r="AP7012" s="134"/>
      <c r="AQ7012" s="134"/>
      <c r="AR7012" s="134"/>
      <c r="AS7012" s="134"/>
      <c r="AT7012" s="134"/>
      <c r="AU7012" s="134"/>
      <c r="AV7012" s="134"/>
      <c r="AW7012" s="134"/>
    </row>
    <row r="7013" spans="1:49">
      <c r="A7013" s="41" t="s">
        <v>1039</v>
      </c>
      <c r="B7013" s="260" t="s">
        <v>1029</v>
      </c>
      <c r="C7013" s="260" t="s">
        <v>1549</v>
      </c>
      <c r="D7013" s="451"/>
      <c r="E7013" s="531"/>
      <c r="F7013" s="50"/>
      <c r="G7013" s="50"/>
      <c r="H7013" s="50"/>
      <c r="I7013" s="260" t="s">
        <v>1042</v>
      </c>
      <c r="J7013" s="28"/>
      <c r="K7013" s="28"/>
      <c r="L7013" s="28"/>
      <c r="M7013" s="28"/>
      <c r="N7013" s="28"/>
      <c r="O7013" s="28"/>
      <c r="P7013" s="28"/>
      <c r="Q7013" s="28"/>
      <c r="R7013" s="28"/>
      <c r="S7013" s="28"/>
      <c r="T7013" s="28"/>
      <c r="U7013" s="28"/>
      <c r="V7013" s="28"/>
      <c r="W7013" s="28"/>
      <c r="X7013" s="28"/>
      <c r="Y7013" s="28"/>
      <c r="Z7013" s="28"/>
      <c r="AA7013" s="28"/>
      <c r="AB7013" s="28"/>
      <c r="AC7013" s="28"/>
      <c r="AD7013" s="28"/>
      <c r="AE7013" s="28"/>
      <c r="AF7013" s="28"/>
      <c r="AG7013" s="28"/>
      <c r="AH7013" s="28"/>
      <c r="AI7013" s="28"/>
      <c r="AJ7013" s="28"/>
      <c r="AK7013" s="28"/>
      <c r="AL7013" s="28"/>
      <c r="AM7013" s="28"/>
      <c r="AN7013" s="28"/>
      <c r="AO7013" s="28"/>
      <c r="AP7013" s="28"/>
      <c r="AQ7013" s="28"/>
      <c r="AR7013" s="28"/>
      <c r="AS7013" s="28"/>
      <c r="AT7013" s="28"/>
      <c r="AU7013" s="28"/>
      <c r="AV7013" s="28"/>
      <c r="AW7013" s="28"/>
    </row>
    <row r="7014" spans="1:49">
      <c r="A7014" s="41"/>
      <c r="B7014" s="358"/>
      <c r="C7014" s="358"/>
      <c r="D7014" s="369"/>
      <c r="E7014" s="531"/>
      <c r="F7014" s="50"/>
      <c r="G7014" s="50"/>
      <c r="H7014" s="50"/>
      <c r="I7014" s="358"/>
      <c r="J7014" s="28"/>
      <c r="K7014" s="28"/>
      <c r="L7014" s="28"/>
      <c r="M7014" s="28"/>
      <c r="N7014" s="28"/>
      <c r="O7014" s="28"/>
      <c r="P7014" s="28"/>
      <c r="Q7014" s="28"/>
      <c r="R7014" s="28"/>
      <c r="S7014" s="28"/>
      <c r="T7014" s="28"/>
      <c r="U7014" s="28"/>
      <c r="V7014" s="28"/>
      <c r="W7014" s="28"/>
      <c r="X7014" s="28"/>
      <c r="Y7014" s="28"/>
      <c r="Z7014" s="28"/>
      <c r="AA7014" s="28"/>
      <c r="AB7014" s="28"/>
      <c r="AC7014" s="28"/>
      <c r="AD7014" s="28"/>
      <c r="AE7014" s="28"/>
      <c r="AF7014" s="28"/>
      <c r="AG7014" s="28"/>
      <c r="AH7014" s="28"/>
      <c r="AI7014" s="28"/>
      <c r="AJ7014" s="28"/>
      <c r="AK7014" s="28"/>
      <c r="AL7014" s="28"/>
      <c r="AM7014" s="28"/>
      <c r="AN7014" s="28"/>
      <c r="AO7014" s="28"/>
      <c r="AP7014" s="28"/>
      <c r="AQ7014" s="28"/>
      <c r="AR7014" s="28"/>
      <c r="AS7014" s="28"/>
      <c r="AT7014" s="28"/>
      <c r="AU7014" s="28"/>
      <c r="AV7014" s="28"/>
      <c r="AW7014" s="28"/>
    </row>
    <row r="7015" spans="1:49">
      <c r="A7015" s="44"/>
      <c r="B7015" s="45"/>
      <c r="C7015" s="45"/>
      <c r="D7015" s="45"/>
      <c r="E7015" s="213"/>
      <c r="F7015" s="51"/>
      <c r="G7015" s="51"/>
      <c r="H7015" s="51"/>
      <c r="I7015" s="83"/>
      <c r="J7015" s="84"/>
      <c r="K7015" s="84"/>
      <c r="L7015" s="84"/>
      <c r="M7015" s="84"/>
      <c r="N7015" s="84"/>
      <c r="O7015" s="84"/>
      <c r="P7015" s="84"/>
      <c r="Q7015" s="84"/>
      <c r="R7015" s="84"/>
      <c r="S7015" s="84"/>
      <c r="T7015" s="84"/>
      <c r="U7015" s="84">
        <v>0</v>
      </c>
      <c r="V7015" s="84">
        <v>0</v>
      </c>
      <c r="W7015" s="84"/>
      <c r="X7015" s="84"/>
      <c r="Y7015" s="84"/>
      <c r="Z7015" s="84"/>
      <c r="AA7015" s="84"/>
      <c r="AB7015" s="84"/>
      <c r="AC7015" s="84"/>
      <c r="AD7015" s="84"/>
      <c r="AE7015" s="84"/>
      <c r="AF7015" s="84"/>
      <c r="AG7015" s="84"/>
      <c r="AH7015" s="84">
        <v>0</v>
      </c>
      <c r="AI7015" s="84">
        <v>0</v>
      </c>
      <c r="AJ7015" s="84"/>
      <c r="AK7015" s="84"/>
      <c r="AL7015" s="84"/>
      <c r="AM7015" s="84"/>
      <c r="AN7015" s="84"/>
      <c r="AO7015" s="84"/>
      <c r="AP7015" s="84"/>
      <c r="AQ7015" s="84"/>
      <c r="AR7015" s="84"/>
      <c r="AS7015" s="84"/>
      <c r="AT7015" s="84"/>
      <c r="AU7015" s="84">
        <v>0</v>
      </c>
      <c r="AV7015" s="84">
        <v>0</v>
      </c>
      <c r="AW7015" s="84">
        <f t="shared" ref="AW7015:AW7046" si="1938">U7015+AH7015+AU7015</f>
        <v>0</v>
      </c>
    </row>
    <row r="7016" spans="1:49">
      <c r="A7016" s="44" t="s">
        <v>1039</v>
      </c>
      <c r="B7016" s="45" t="s">
        <v>1029</v>
      </c>
      <c r="C7016" s="45" t="s">
        <v>1549</v>
      </c>
      <c r="D7016" s="452" t="s">
        <v>3030</v>
      </c>
      <c r="E7016" s="54" t="s">
        <v>1678</v>
      </c>
      <c r="F7016" s="51" t="s">
        <v>803</v>
      </c>
      <c r="G7016" s="468" t="s">
        <v>3063</v>
      </c>
      <c r="H7016" s="50" t="s">
        <v>2358</v>
      </c>
      <c r="I7016" s="39" t="s">
        <v>1493</v>
      </c>
      <c r="U7016" s="15">
        <v>0</v>
      </c>
      <c r="V7016" s="15">
        <v>0</v>
      </c>
      <c r="AH7016" s="15">
        <v>0</v>
      </c>
      <c r="AI7016" s="15">
        <v>0</v>
      </c>
      <c r="AU7016" s="15">
        <v>0</v>
      </c>
      <c r="AV7016" s="15">
        <v>0</v>
      </c>
      <c r="AW7016" s="15">
        <f t="shared" si="1938"/>
        <v>0</v>
      </c>
    </row>
    <row r="7017" spans="1:49">
      <c r="A7017" s="44" t="s">
        <v>1039</v>
      </c>
      <c r="B7017" s="45" t="s">
        <v>1029</v>
      </c>
      <c r="C7017" s="45" t="s">
        <v>1549</v>
      </c>
      <c r="D7017" s="452" t="s">
        <v>3030</v>
      </c>
      <c r="E7017" s="54" t="s">
        <v>1678</v>
      </c>
      <c r="F7017" s="51" t="s">
        <v>804</v>
      </c>
      <c r="G7017" s="468" t="s">
        <v>3063</v>
      </c>
      <c r="H7017" s="50" t="s">
        <v>2358</v>
      </c>
      <c r="I7017" s="39" t="s">
        <v>1028</v>
      </c>
      <c r="U7017" s="15">
        <v>0</v>
      </c>
      <c r="V7017" s="15">
        <v>0</v>
      </c>
      <c r="AH7017" s="15">
        <v>0</v>
      </c>
      <c r="AI7017" s="15">
        <v>0</v>
      </c>
      <c r="AU7017" s="15">
        <v>0</v>
      </c>
      <c r="AV7017" s="15">
        <v>0</v>
      </c>
      <c r="AW7017" s="15">
        <f t="shared" si="1938"/>
        <v>0</v>
      </c>
    </row>
    <row r="7018" spans="1:49">
      <c r="A7018" s="44" t="s">
        <v>1039</v>
      </c>
      <c r="B7018" s="45" t="s">
        <v>1029</v>
      </c>
      <c r="C7018" s="45" t="s">
        <v>1549</v>
      </c>
      <c r="D7018" s="452" t="s">
        <v>3030</v>
      </c>
      <c r="E7018" s="54" t="s">
        <v>1678</v>
      </c>
      <c r="F7018" s="51" t="s">
        <v>908</v>
      </c>
      <c r="G7018" s="468" t="s">
        <v>3063</v>
      </c>
      <c r="H7018" s="50" t="s">
        <v>2358</v>
      </c>
      <c r="I7018" s="39" t="s">
        <v>1609</v>
      </c>
      <c r="U7018" s="15">
        <v>0</v>
      </c>
      <c r="V7018" s="15">
        <v>0</v>
      </c>
      <c r="AH7018" s="15">
        <v>0</v>
      </c>
      <c r="AI7018" s="15">
        <v>0</v>
      </c>
      <c r="AU7018" s="15">
        <v>0</v>
      </c>
      <c r="AV7018" s="15">
        <v>0</v>
      </c>
      <c r="AW7018" s="15">
        <f t="shared" si="1938"/>
        <v>0</v>
      </c>
    </row>
    <row r="7019" spans="1:49">
      <c r="A7019" s="44" t="s">
        <v>1039</v>
      </c>
      <c r="B7019" s="45" t="s">
        <v>1029</v>
      </c>
      <c r="C7019" s="45" t="s">
        <v>1549</v>
      </c>
      <c r="D7019" s="452" t="s">
        <v>3030</v>
      </c>
      <c r="E7019" s="54" t="s">
        <v>1678</v>
      </c>
      <c r="F7019" s="51"/>
      <c r="G7019" s="51"/>
      <c r="H7019" s="51"/>
      <c r="I7019" s="90" t="s">
        <v>2075</v>
      </c>
      <c r="J7019" s="7">
        <f>SUM(J7020,J7028:J7043)</f>
        <v>0</v>
      </c>
      <c r="K7019" s="7">
        <f t="shared" ref="K7019:AT7019" si="1939">SUM(K7020,K7028:K7043)</f>
        <v>0</v>
      </c>
      <c r="L7019" s="7">
        <f t="shared" si="1939"/>
        <v>0</v>
      </c>
      <c r="M7019" s="7">
        <f t="shared" si="1939"/>
        <v>0</v>
      </c>
      <c r="N7019" s="7">
        <f t="shared" si="1939"/>
        <v>0</v>
      </c>
      <c r="O7019" s="7">
        <f t="shared" si="1939"/>
        <v>0</v>
      </c>
      <c r="P7019" s="7">
        <f t="shared" si="1939"/>
        <v>0</v>
      </c>
      <c r="Q7019" s="7">
        <f t="shared" si="1939"/>
        <v>0</v>
      </c>
      <c r="R7019" s="7">
        <f t="shared" si="1939"/>
        <v>0</v>
      </c>
      <c r="S7019" s="7">
        <f t="shared" si="1939"/>
        <v>0</v>
      </c>
      <c r="T7019" s="7">
        <f t="shared" si="1939"/>
        <v>0</v>
      </c>
      <c r="U7019" s="7">
        <v>0</v>
      </c>
      <c r="V7019" s="7">
        <v>0</v>
      </c>
      <c r="W7019" s="7">
        <f>SUM(W7020,W7028:W7043)</f>
        <v>0</v>
      </c>
      <c r="X7019" s="7">
        <f t="shared" si="1939"/>
        <v>0</v>
      </c>
      <c r="Y7019" s="7">
        <f t="shared" si="1939"/>
        <v>0</v>
      </c>
      <c r="Z7019" s="7">
        <f t="shared" si="1939"/>
        <v>0</v>
      </c>
      <c r="AA7019" s="7">
        <f t="shared" si="1939"/>
        <v>0</v>
      </c>
      <c r="AB7019" s="7">
        <f t="shared" si="1939"/>
        <v>0</v>
      </c>
      <c r="AC7019" s="7">
        <f t="shared" si="1939"/>
        <v>0</v>
      </c>
      <c r="AD7019" s="7">
        <f t="shared" si="1939"/>
        <v>0</v>
      </c>
      <c r="AE7019" s="7">
        <f t="shared" si="1939"/>
        <v>0</v>
      </c>
      <c r="AF7019" s="7">
        <f t="shared" si="1939"/>
        <v>0</v>
      </c>
      <c r="AG7019" s="7">
        <f t="shared" si="1939"/>
        <v>0</v>
      </c>
      <c r="AH7019" s="7">
        <v>0</v>
      </c>
      <c r="AI7019" s="7">
        <v>0</v>
      </c>
      <c r="AJ7019" s="7">
        <f>SUM(AJ7020,AJ7028:AJ7043)</f>
        <v>0</v>
      </c>
      <c r="AK7019" s="7">
        <f t="shared" si="1939"/>
        <v>0</v>
      </c>
      <c r="AL7019" s="7">
        <f t="shared" si="1939"/>
        <v>0</v>
      </c>
      <c r="AM7019" s="7">
        <f t="shared" si="1939"/>
        <v>0</v>
      </c>
      <c r="AN7019" s="7">
        <f t="shared" si="1939"/>
        <v>0</v>
      </c>
      <c r="AO7019" s="7">
        <f t="shared" si="1939"/>
        <v>0</v>
      </c>
      <c r="AP7019" s="7">
        <f t="shared" si="1939"/>
        <v>0</v>
      </c>
      <c r="AQ7019" s="7">
        <f t="shared" si="1939"/>
        <v>0</v>
      </c>
      <c r="AR7019" s="7">
        <f t="shared" si="1939"/>
        <v>0</v>
      </c>
      <c r="AS7019" s="7">
        <f t="shared" si="1939"/>
        <v>0</v>
      </c>
      <c r="AT7019" s="7">
        <f t="shared" si="1939"/>
        <v>0</v>
      </c>
      <c r="AU7019" s="7">
        <v>0</v>
      </c>
      <c r="AV7019" s="7">
        <v>0</v>
      </c>
      <c r="AW7019" s="7">
        <f t="shared" si="1938"/>
        <v>0</v>
      </c>
    </row>
    <row r="7020" spans="1:49">
      <c r="A7020" s="44" t="s">
        <v>1039</v>
      </c>
      <c r="B7020" s="45" t="s">
        <v>1029</v>
      </c>
      <c r="C7020" s="45" t="s">
        <v>1549</v>
      </c>
      <c r="D7020" s="452" t="s">
        <v>3030</v>
      </c>
      <c r="E7020" s="54" t="s">
        <v>1678</v>
      </c>
      <c r="F7020" s="51"/>
      <c r="G7020" s="468" t="s">
        <v>3063</v>
      </c>
      <c r="H7020" s="51" t="s">
        <v>2358</v>
      </c>
      <c r="I7020" s="40" t="s">
        <v>1423</v>
      </c>
      <c r="J7020" s="8">
        <f>SUM(J7021:J7027)</f>
        <v>0</v>
      </c>
      <c r="K7020" s="8">
        <f t="shared" ref="K7020:AT7020" si="1940">SUM(K7021:K7027)</f>
        <v>0</v>
      </c>
      <c r="L7020" s="8">
        <f t="shared" si="1940"/>
        <v>0</v>
      </c>
      <c r="M7020" s="8">
        <f t="shared" si="1940"/>
        <v>0</v>
      </c>
      <c r="N7020" s="8">
        <f t="shared" si="1940"/>
        <v>0</v>
      </c>
      <c r="O7020" s="8">
        <f t="shared" si="1940"/>
        <v>0</v>
      </c>
      <c r="P7020" s="8">
        <f t="shared" si="1940"/>
        <v>0</v>
      </c>
      <c r="Q7020" s="8">
        <f t="shared" si="1940"/>
        <v>0</v>
      </c>
      <c r="R7020" s="8">
        <f t="shared" si="1940"/>
        <v>0</v>
      </c>
      <c r="S7020" s="8">
        <f t="shared" si="1940"/>
        <v>0</v>
      </c>
      <c r="T7020" s="8">
        <f t="shared" si="1940"/>
        <v>0</v>
      </c>
      <c r="U7020" s="8">
        <v>0</v>
      </c>
      <c r="V7020" s="8">
        <v>0</v>
      </c>
      <c r="W7020" s="8">
        <f>SUM(W7021:W7027)</f>
        <v>0</v>
      </c>
      <c r="X7020" s="8">
        <f t="shared" si="1940"/>
        <v>0</v>
      </c>
      <c r="Y7020" s="8">
        <f t="shared" si="1940"/>
        <v>0</v>
      </c>
      <c r="Z7020" s="8">
        <f t="shared" si="1940"/>
        <v>0</v>
      </c>
      <c r="AA7020" s="8">
        <f t="shared" si="1940"/>
        <v>0</v>
      </c>
      <c r="AB7020" s="8">
        <f t="shared" si="1940"/>
        <v>0</v>
      </c>
      <c r="AC7020" s="8">
        <f t="shared" si="1940"/>
        <v>0</v>
      </c>
      <c r="AD7020" s="8">
        <f t="shared" si="1940"/>
        <v>0</v>
      </c>
      <c r="AE7020" s="8">
        <f t="shared" si="1940"/>
        <v>0</v>
      </c>
      <c r="AF7020" s="8">
        <f t="shared" si="1940"/>
        <v>0</v>
      </c>
      <c r="AG7020" s="8">
        <f t="shared" si="1940"/>
        <v>0</v>
      </c>
      <c r="AH7020" s="8">
        <v>0</v>
      </c>
      <c r="AI7020" s="8">
        <v>0</v>
      </c>
      <c r="AJ7020" s="8">
        <f>SUM(AJ7021:AJ7027)</f>
        <v>0</v>
      </c>
      <c r="AK7020" s="8">
        <f t="shared" si="1940"/>
        <v>0</v>
      </c>
      <c r="AL7020" s="8">
        <f t="shared" si="1940"/>
        <v>0</v>
      </c>
      <c r="AM7020" s="8">
        <f t="shared" si="1940"/>
        <v>0</v>
      </c>
      <c r="AN7020" s="8">
        <f t="shared" si="1940"/>
        <v>0</v>
      </c>
      <c r="AO7020" s="8">
        <f t="shared" si="1940"/>
        <v>0</v>
      </c>
      <c r="AP7020" s="8">
        <f t="shared" si="1940"/>
        <v>0</v>
      </c>
      <c r="AQ7020" s="8">
        <f t="shared" si="1940"/>
        <v>0</v>
      </c>
      <c r="AR7020" s="8">
        <f t="shared" si="1940"/>
        <v>0</v>
      </c>
      <c r="AS7020" s="8">
        <f t="shared" si="1940"/>
        <v>0</v>
      </c>
      <c r="AT7020" s="8">
        <f t="shared" si="1940"/>
        <v>0</v>
      </c>
      <c r="AU7020" s="8">
        <v>0</v>
      </c>
      <c r="AV7020" s="8">
        <v>0</v>
      </c>
      <c r="AW7020" s="8">
        <f t="shared" si="1938"/>
        <v>0</v>
      </c>
    </row>
    <row r="7021" spans="1:49">
      <c r="A7021" s="44" t="s">
        <v>1039</v>
      </c>
      <c r="B7021" s="45" t="s">
        <v>1029</v>
      </c>
      <c r="C7021" s="45" t="s">
        <v>1549</v>
      </c>
      <c r="D7021" s="452" t="s">
        <v>3030</v>
      </c>
      <c r="E7021" s="54" t="s">
        <v>1678</v>
      </c>
      <c r="F7021" s="51" t="s">
        <v>1084</v>
      </c>
      <c r="G7021" s="468" t="s">
        <v>3063</v>
      </c>
      <c r="H7021" s="115" t="s">
        <v>2358</v>
      </c>
      <c r="I7021" s="42" t="s">
        <v>775</v>
      </c>
      <c r="U7021" s="15">
        <v>0</v>
      </c>
      <c r="V7021" s="15">
        <v>0</v>
      </c>
      <c r="AH7021" s="15">
        <v>0</v>
      </c>
      <c r="AI7021" s="15">
        <v>0</v>
      </c>
      <c r="AU7021" s="15">
        <v>0</v>
      </c>
      <c r="AV7021" s="15">
        <v>0</v>
      </c>
      <c r="AW7021" s="15">
        <f t="shared" si="1938"/>
        <v>0</v>
      </c>
    </row>
    <row r="7022" spans="1:49">
      <c r="A7022" s="44" t="s">
        <v>1039</v>
      </c>
      <c r="B7022" s="45" t="s">
        <v>1029</v>
      </c>
      <c r="C7022" s="45" t="s">
        <v>1549</v>
      </c>
      <c r="D7022" s="452" t="s">
        <v>3030</v>
      </c>
      <c r="E7022" s="54" t="s">
        <v>1678</v>
      </c>
      <c r="F7022" s="51" t="s">
        <v>1085</v>
      </c>
      <c r="G7022" s="468" t="s">
        <v>3063</v>
      </c>
      <c r="H7022" s="115" t="s">
        <v>2358</v>
      </c>
      <c r="I7022" s="42" t="s">
        <v>776</v>
      </c>
      <c r="U7022" s="15">
        <v>0</v>
      </c>
      <c r="V7022" s="15">
        <v>0</v>
      </c>
      <c r="AH7022" s="15">
        <v>0</v>
      </c>
      <c r="AI7022" s="15">
        <v>0</v>
      </c>
      <c r="AU7022" s="15">
        <v>0</v>
      </c>
      <c r="AV7022" s="15">
        <v>0</v>
      </c>
      <c r="AW7022" s="15">
        <f t="shared" si="1938"/>
        <v>0</v>
      </c>
    </row>
    <row r="7023" spans="1:49">
      <c r="A7023" s="44" t="s">
        <v>1039</v>
      </c>
      <c r="B7023" s="45" t="s">
        <v>1029</v>
      </c>
      <c r="C7023" s="45" t="s">
        <v>1549</v>
      </c>
      <c r="D7023" s="452" t="s">
        <v>3030</v>
      </c>
      <c r="E7023" s="54" t="s">
        <v>1678</v>
      </c>
      <c r="F7023" s="51" t="s">
        <v>1086</v>
      </c>
      <c r="G7023" s="468" t="s">
        <v>3063</v>
      </c>
      <c r="H7023" s="115" t="s">
        <v>2358</v>
      </c>
      <c r="I7023" s="42" t="s">
        <v>1421</v>
      </c>
      <c r="U7023" s="15">
        <v>0</v>
      </c>
      <c r="V7023" s="15">
        <v>0</v>
      </c>
      <c r="AH7023" s="15">
        <v>0</v>
      </c>
      <c r="AI7023" s="15">
        <v>0</v>
      </c>
      <c r="AU7023" s="15">
        <v>0</v>
      </c>
      <c r="AV7023" s="15">
        <v>0</v>
      </c>
      <c r="AW7023" s="15">
        <f t="shared" si="1938"/>
        <v>0</v>
      </c>
    </row>
    <row r="7024" spans="1:49">
      <c r="A7024" s="44" t="s">
        <v>1039</v>
      </c>
      <c r="B7024" s="45" t="s">
        <v>1029</v>
      </c>
      <c r="C7024" s="45" t="s">
        <v>1549</v>
      </c>
      <c r="D7024" s="452" t="s">
        <v>3030</v>
      </c>
      <c r="E7024" s="54" t="s">
        <v>1678</v>
      </c>
      <c r="F7024" s="51" t="s">
        <v>1067</v>
      </c>
      <c r="G7024" s="468" t="s">
        <v>3063</v>
      </c>
      <c r="H7024" s="115" t="s">
        <v>2358</v>
      </c>
      <c r="I7024" s="42" t="s">
        <v>1422</v>
      </c>
      <c r="U7024" s="15">
        <v>0</v>
      </c>
      <c r="V7024" s="15">
        <v>0</v>
      </c>
      <c r="AH7024" s="15">
        <v>0</v>
      </c>
      <c r="AI7024" s="15">
        <v>0</v>
      </c>
      <c r="AU7024" s="15">
        <v>0</v>
      </c>
      <c r="AV7024" s="15">
        <v>0</v>
      </c>
      <c r="AW7024" s="15">
        <f t="shared" si="1938"/>
        <v>0</v>
      </c>
    </row>
    <row r="7025" spans="1:49">
      <c r="A7025" s="44" t="s">
        <v>1039</v>
      </c>
      <c r="B7025" s="45" t="s">
        <v>1029</v>
      </c>
      <c r="C7025" s="45" t="s">
        <v>1549</v>
      </c>
      <c r="D7025" s="452" t="s">
        <v>3030</v>
      </c>
      <c r="E7025" s="54" t="s">
        <v>1678</v>
      </c>
      <c r="F7025" s="51" t="s">
        <v>1068</v>
      </c>
      <c r="G7025" s="468" t="s">
        <v>3063</v>
      </c>
      <c r="H7025" s="115" t="s">
        <v>2358</v>
      </c>
      <c r="I7025" s="42" t="s">
        <v>1278</v>
      </c>
      <c r="U7025" s="15">
        <v>0</v>
      </c>
      <c r="V7025" s="15">
        <v>0</v>
      </c>
      <c r="AH7025" s="15">
        <v>0</v>
      </c>
      <c r="AI7025" s="15">
        <v>0</v>
      </c>
      <c r="AU7025" s="15">
        <v>0</v>
      </c>
      <c r="AV7025" s="15">
        <v>0</v>
      </c>
      <c r="AW7025" s="15">
        <f t="shared" si="1938"/>
        <v>0</v>
      </c>
    </row>
    <row r="7026" spans="1:49">
      <c r="A7026" s="44" t="s">
        <v>1039</v>
      </c>
      <c r="B7026" s="45" t="s">
        <v>1029</v>
      </c>
      <c r="C7026" s="45" t="s">
        <v>1549</v>
      </c>
      <c r="D7026" s="452" t="s">
        <v>3030</v>
      </c>
      <c r="E7026" s="54" t="s">
        <v>1678</v>
      </c>
      <c r="F7026" s="51" t="s">
        <v>1069</v>
      </c>
      <c r="G7026" s="468" t="s">
        <v>3063</v>
      </c>
      <c r="H7026" s="115" t="s">
        <v>2358</v>
      </c>
      <c r="I7026" s="42" t="s">
        <v>1279</v>
      </c>
      <c r="U7026" s="15">
        <v>0</v>
      </c>
      <c r="V7026" s="15">
        <v>0</v>
      </c>
      <c r="AH7026" s="15">
        <v>0</v>
      </c>
      <c r="AI7026" s="15">
        <v>0</v>
      </c>
      <c r="AU7026" s="15">
        <v>0</v>
      </c>
      <c r="AV7026" s="15">
        <v>0</v>
      </c>
      <c r="AW7026" s="15">
        <f t="shared" si="1938"/>
        <v>0</v>
      </c>
    </row>
    <row r="7027" spans="1:49">
      <c r="A7027" s="44" t="s">
        <v>1039</v>
      </c>
      <c r="B7027" s="45" t="s">
        <v>1029</v>
      </c>
      <c r="C7027" s="45" t="s">
        <v>1549</v>
      </c>
      <c r="D7027" s="452" t="s">
        <v>3030</v>
      </c>
      <c r="E7027" s="54" t="s">
        <v>1678</v>
      </c>
      <c r="F7027" s="51" t="s">
        <v>1070</v>
      </c>
      <c r="G7027" s="468" t="s">
        <v>3063</v>
      </c>
      <c r="H7027" s="115" t="s">
        <v>2358</v>
      </c>
      <c r="I7027" s="42" t="s">
        <v>1254</v>
      </c>
      <c r="U7027" s="15">
        <v>0</v>
      </c>
      <c r="V7027" s="15">
        <v>0</v>
      </c>
      <c r="AH7027" s="15">
        <v>0</v>
      </c>
      <c r="AI7027" s="15">
        <v>0</v>
      </c>
      <c r="AU7027" s="15">
        <v>0</v>
      </c>
      <c r="AV7027" s="15">
        <v>0</v>
      </c>
      <c r="AW7027" s="15">
        <f t="shared" si="1938"/>
        <v>0</v>
      </c>
    </row>
    <row r="7028" spans="1:49">
      <c r="A7028" s="44" t="s">
        <v>1039</v>
      </c>
      <c r="B7028" s="45" t="s">
        <v>1029</v>
      </c>
      <c r="C7028" s="45" t="s">
        <v>1549</v>
      </c>
      <c r="D7028" s="452" t="s">
        <v>3030</v>
      </c>
      <c r="E7028" s="54" t="s">
        <v>1678</v>
      </c>
      <c r="F7028" s="51" t="s">
        <v>747</v>
      </c>
      <c r="G7028" s="468" t="s">
        <v>3063</v>
      </c>
      <c r="H7028" s="115" t="s">
        <v>2358</v>
      </c>
      <c r="I7028" s="40" t="s">
        <v>1516</v>
      </c>
      <c r="U7028" s="15">
        <v>0</v>
      </c>
      <c r="V7028" s="15">
        <v>0</v>
      </c>
      <c r="AH7028" s="15">
        <v>0</v>
      </c>
      <c r="AI7028" s="15">
        <v>0</v>
      </c>
      <c r="AU7028" s="15">
        <v>0</v>
      </c>
      <c r="AV7028" s="15">
        <v>0</v>
      </c>
      <c r="AW7028" s="15">
        <f t="shared" si="1938"/>
        <v>0</v>
      </c>
    </row>
    <row r="7029" spans="1:49">
      <c r="A7029" s="44" t="s">
        <v>1039</v>
      </c>
      <c r="B7029" s="45" t="s">
        <v>1029</v>
      </c>
      <c r="C7029" s="45" t="s">
        <v>1549</v>
      </c>
      <c r="D7029" s="452" t="s">
        <v>3030</v>
      </c>
      <c r="E7029" s="54" t="s">
        <v>1678</v>
      </c>
      <c r="F7029" s="51" t="s">
        <v>1248</v>
      </c>
      <c r="G7029" s="468" t="s">
        <v>3063</v>
      </c>
      <c r="H7029" s="115" t="s">
        <v>2358</v>
      </c>
      <c r="I7029" s="40" t="s">
        <v>710</v>
      </c>
      <c r="U7029" s="15">
        <v>0</v>
      </c>
      <c r="V7029" s="15">
        <v>0</v>
      </c>
      <c r="AH7029" s="15">
        <v>0</v>
      </c>
      <c r="AI7029" s="15">
        <v>0</v>
      </c>
      <c r="AU7029" s="15">
        <v>0</v>
      </c>
      <c r="AV7029" s="15">
        <v>0</v>
      </c>
      <c r="AW7029" s="15">
        <f t="shared" si="1938"/>
        <v>0</v>
      </c>
    </row>
    <row r="7030" spans="1:49">
      <c r="A7030" s="44" t="s">
        <v>1039</v>
      </c>
      <c r="B7030" s="45" t="s">
        <v>1029</v>
      </c>
      <c r="C7030" s="45" t="s">
        <v>1549</v>
      </c>
      <c r="D7030" s="452" t="s">
        <v>3030</v>
      </c>
      <c r="E7030" s="54" t="s">
        <v>1678</v>
      </c>
      <c r="F7030" s="51" t="s">
        <v>734</v>
      </c>
      <c r="G7030" s="468" t="s">
        <v>3063</v>
      </c>
      <c r="H7030" s="115" t="s">
        <v>2358</v>
      </c>
      <c r="I7030" s="40" t="s">
        <v>1006</v>
      </c>
      <c r="U7030" s="15">
        <v>0</v>
      </c>
      <c r="V7030" s="15">
        <v>0</v>
      </c>
      <c r="AH7030" s="15">
        <v>0</v>
      </c>
      <c r="AI7030" s="15">
        <v>0</v>
      </c>
      <c r="AU7030" s="15">
        <v>0</v>
      </c>
      <c r="AV7030" s="15">
        <v>0</v>
      </c>
      <c r="AW7030" s="15">
        <f t="shared" si="1938"/>
        <v>0</v>
      </c>
    </row>
    <row r="7031" spans="1:49">
      <c r="A7031" s="44" t="s">
        <v>1039</v>
      </c>
      <c r="B7031" s="45" t="s">
        <v>1029</v>
      </c>
      <c r="C7031" s="45" t="s">
        <v>1549</v>
      </c>
      <c r="D7031" s="452" t="s">
        <v>3030</v>
      </c>
      <c r="E7031" s="54" t="s">
        <v>1678</v>
      </c>
      <c r="F7031" s="51" t="s">
        <v>735</v>
      </c>
      <c r="G7031" s="468" t="s">
        <v>3063</v>
      </c>
      <c r="H7031" s="115" t="s">
        <v>2358</v>
      </c>
      <c r="I7031" s="40" t="s">
        <v>1547</v>
      </c>
      <c r="U7031" s="15">
        <v>0</v>
      </c>
      <c r="V7031" s="15">
        <v>0</v>
      </c>
      <c r="AH7031" s="15">
        <v>0</v>
      </c>
      <c r="AI7031" s="15">
        <v>0</v>
      </c>
      <c r="AU7031" s="15">
        <v>0</v>
      </c>
      <c r="AV7031" s="15">
        <v>0</v>
      </c>
      <c r="AW7031" s="15">
        <f t="shared" si="1938"/>
        <v>0</v>
      </c>
    </row>
    <row r="7032" spans="1:49">
      <c r="A7032" s="44" t="s">
        <v>1039</v>
      </c>
      <c r="B7032" s="45" t="s">
        <v>1029</v>
      </c>
      <c r="C7032" s="45" t="s">
        <v>1549</v>
      </c>
      <c r="D7032" s="452" t="s">
        <v>3030</v>
      </c>
      <c r="E7032" s="54" t="s">
        <v>1678</v>
      </c>
      <c r="F7032" s="51" t="s">
        <v>2069</v>
      </c>
      <c r="G7032" s="468" t="s">
        <v>3063</v>
      </c>
      <c r="H7032" s="115" t="s">
        <v>2358</v>
      </c>
      <c r="I7032" s="40" t="s">
        <v>1061</v>
      </c>
      <c r="U7032" s="15">
        <v>0</v>
      </c>
      <c r="V7032" s="15">
        <v>0</v>
      </c>
      <c r="AH7032" s="15">
        <v>0</v>
      </c>
      <c r="AI7032" s="15">
        <v>0</v>
      </c>
      <c r="AU7032" s="15">
        <v>0</v>
      </c>
      <c r="AV7032" s="15">
        <v>0</v>
      </c>
      <c r="AW7032" s="15">
        <f t="shared" si="1938"/>
        <v>0</v>
      </c>
    </row>
    <row r="7033" spans="1:49">
      <c r="A7033" s="44" t="s">
        <v>1039</v>
      </c>
      <c r="B7033" s="45" t="s">
        <v>1029</v>
      </c>
      <c r="C7033" s="45" t="s">
        <v>1549</v>
      </c>
      <c r="D7033" s="452" t="s">
        <v>3030</v>
      </c>
      <c r="E7033" s="54" t="s">
        <v>1678</v>
      </c>
      <c r="F7033" s="51" t="s">
        <v>736</v>
      </c>
      <c r="G7033" s="468" t="s">
        <v>3063</v>
      </c>
      <c r="H7033" s="115" t="s">
        <v>2358</v>
      </c>
      <c r="I7033" s="40" t="s">
        <v>1573</v>
      </c>
      <c r="U7033" s="15">
        <v>0</v>
      </c>
      <c r="V7033" s="15">
        <v>0</v>
      </c>
      <c r="AH7033" s="15">
        <v>0</v>
      </c>
      <c r="AI7033" s="15">
        <v>0</v>
      </c>
      <c r="AU7033" s="15">
        <v>0</v>
      </c>
      <c r="AV7033" s="15">
        <v>0</v>
      </c>
      <c r="AW7033" s="15">
        <f t="shared" si="1938"/>
        <v>0</v>
      </c>
    </row>
    <row r="7034" spans="1:49">
      <c r="A7034" s="44" t="s">
        <v>1039</v>
      </c>
      <c r="B7034" s="45" t="s">
        <v>1029</v>
      </c>
      <c r="C7034" s="45" t="s">
        <v>1549</v>
      </c>
      <c r="D7034" s="452" t="s">
        <v>3030</v>
      </c>
      <c r="E7034" s="54" t="s">
        <v>1678</v>
      </c>
      <c r="F7034" s="51" t="s">
        <v>909</v>
      </c>
      <c r="G7034" s="468" t="s">
        <v>3063</v>
      </c>
      <c r="H7034" s="115" t="s">
        <v>2358</v>
      </c>
      <c r="I7034" s="40" t="s">
        <v>1131</v>
      </c>
      <c r="U7034" s="15">
        <v>0</v>
      </c>
      <c r="V7034" s="15">
        <v>0</v>
      </c>
      <c r="AH7034" s="15">
        <v>0</v>
      </c>
      <c r="AI7034" s="15">
        <v>0</v>
      </c>
      <c r="AU7034" s="15">
        <v>0</v>
      </c>
      <c r="AV7034" s="15">
        <v>0</v>
      </c>
      <c r="AW7034" s="15">
        <f t="shared" si="1938"/>
        <v>0</v>
      </c>
    </row>
    <row r="7035" spans="1:49">
      <c r="A7035" s="44" t="s">
        <v>1039</v>
      </c>
      <c r="B7035" s="45" t="s">
        <v>1029</v>
      </c>
      <c r="C7035" s="45" t="s">
        <v>1549</v>
      </c>
      <c r="D7035" s="452" t="s">
        <v>3030</v>
      </c>
      <c r="E7035" s="54" t="s">
        <v>1678</v>
      </c>
      <c r="F7035" s="51" t="s">
        <v>1195</v>
      </c>
      <c r="G7035" s="468" t="s">
        <v>3063</v>
      </c>
      <c r="H7035" s="115" t="s">
        <v>2358</v>
      </c>
      <c r="I7035" s="42" t="s">
        <v>830</v>
      </c>
      <c r="U7035" s="15">
        <v>0</v>
      </c>
      <c r="V7035" s="15">
        <v>0</v>
      </c>
      <c r="AH7035" s="15">
        <v>0</v>
      </c>
      <c r="AI7035" s="15">
        <v>0</v>
      </c>
      <c r="AU7035" s="15">
        <v>0</v>
      </c>
      <c r="AV7035" s="15">
        <v>0</v>
      </c>
      <c r="AW7035" s="15">
        <f t="shared" si="1938"/>
        <v>0</v>
      </c>
    </row>
    <row r="7036" spans="1:49">
      <c r="A7036" s="44" t="s">
        <v>1039</v>
      </c>
      <c r="B7036" s="45" t="s">
        <v>1029</v>
      </c>
      <c r="C7036" s="45" t="s">
        <v>1549</v>
      </c>
      <c r="D7036" s="452" t="s">
        <v>3030</v>
      </c>
      <c r="E7036" s="54" t="s">
        <v>1678</v>
      </c>
      <c r="F7036" s="51" t="s">
        <v>678</v>
      </c>
      <c r="G7036" s="468" t="s">
        <v>3063</v>
      </c>
      <c r="H7036" s="115" t="s">
        <v>2358</v>
      </c>
      <c r="I7036" s="42" t="s">
        <v>1718</v>
      </c>
      <c r="U7036" s="15">
        <v>0</v>
      </c>
      <c r="V7036" s="15">
        <v>0</v>
      </c>
      <c r="AH7036" s="15">
        <v>0</v>
      </c>
      <c r="AI7036" s="15">
        <v>0</v>
      </c>
      <c r="AU7036" s="15">
        <v>0</v>
      </c>
      <c r="AV7036" s="15">
        <v>0</v>
      </c>
      <c r="AW7036" s="15">
        <f t="shared" si="1938"/>
        <v>0</v>
      </c>
    </row>
    <row r="7037" spans="1:49">
      <c r="A7037" s="44" t="s">
        <v>1039</v>
      </c>
      <c r="B7037" s="45" t="s">
        <v>1029</v>
      </c>
      <c r="C7037" s="45" t="s">
        <v>1549</v>
      </c>
      <c r="D7037" s="452" t="s">
        <v>3030</v>
      </c>
      <c r="E7037" s="54" t="s">
        <v>1678</v>
      </c>
      <c r="F7037" s="51" t="s">
        <v>1447</v>
      </c>
      <c r="G7037" s="468" t="s">
        <v>3063</v>
      </c>
      <c r="H7037" s="115" t="s">
        <v>2358</v>
      </c>
      <c r="I7037" s="42" t="s">
        <v>1458</v>
      </c>
      <c r="U7037" s="15">
        <v>0</v>
      </c>
      <c r="V7037" s="15">
        <v>0</v>
      </c>
      <c r="AH7037" s="15">
        <v>0</v>
      </c>
      <c r="AI7037" s="15">
        <v>0</v>
      </c>
      <c r="AU7037" s="15">
        <v>0</v>
      </c>
      <c r="AV7037" s="15">
        <v>0</v>
      </c>
      <c r="AW7037" s="15">
        <f t="shared" si="1938"/>
        <v>0</v>
      </c>
    </row>
    <row r="7038" spans="1:49">
      <c r="A7038" s="44" t="s">
        <v>1039</v>
      </c>
      <c r="B7038" s="45" t="s">
        <v>1029</v>
      </c>
      <c r="C7038" s="45" t="s">
        <v>1549</v>
      </c>
      <c r="D7038" s="452" t="s">
        <v>3030</v>
      </c>
      <c r="E7038" s="54" t="s">
        <v>1678</v>
      </c>
      <c r="F7038" s="51" t="s">
        <v>2132</v>
      </c>
      <c r="G7038" s="468" t="s">
        <v>3063</v>
      </c>
      <c r="H7038" s="115" t="s">
        <v>2358</v>
      </c>
      <c r="I7038" s="42" t="s">
        <v>711</v>
      </c>
      <c r="U7038" s="15">
        <v>0</v>
      </c>
      <c r="V7038" s="15">
        <v>0</v>
      </c>
      <c r="AH7038" s="15">
        <v>0</v>
      </c>
      <c r="AI7038" s="15">
        <v>0</v>
      </c>
      <c r="AU7038" s="15">
        <v>0</v>
      </c>
      <c r="AV7038" s="15">
        <v>0</v>
      </c>
      <c r="AW7038" s="15">
        <f t="shared" si="1938"/>
        <v>0</v>
      </c>
    </row>
    <row r="7039" spans="1:49">
      <c r="A7039" s="44" t="s">
        <v>1039</v>
      </c>
      <c r="B7039" s="45" t="s">
        <v>1029</v>
      </c>
      <c r="C7039" s="45" t="s">
        <v>1549</v>
      </c>
      <c r="D7039" s="452" t="s">
        <v>3030</v>
      </c>
      <c r="E7039" s="54" t="s">
        <v>1678</v>
      </c>
      <c r="F7039" s="51" t="s">
        <v>2133</v>
      </c>
      <c r="G7039" s="468" t="s">
        <v>3063</v>
      </c>
      <c r="H7039" s="115" t="s">
        <v>2358</v>
      </c>
      <c r="I7039" s="42" t="s">
        <v>712</v>
      </c>
      <c r="U7039" s="15">
        <v>0</v>
      </c>
      <c r="V7039" s="15">
        <v>0</v>
      </c>
      <c r="AH7039" s="15">
        <v>0</v>
      </c>
      <c r="AI7039" s="15">
        <v>0</v>
      </c>
      <c r="AU7039" s="15">
        <v>0</v>
      </c>
      <c r="AV7039" s="15">
        <v>0</v>
      </c>
      <c r="AW7039" s="15">
        <f t="shared" si="1938"/>
        <v>0</v>
      </c>
    </row>
    <row r="7040" spans="1:49">
      <c r="A7040" s="44" t="s">
        <v>1039</v>
      </c>
      <c r="B7040" s="45" t="s">
        <v>1029</v>
      </c>
      <c r="C7040" s="45" t="s">
        <v>1549</v>
      </c>
      <c r="D7040" s="452" t="s">
        <v>3030</v>
      </c>
      <c r="E7040" s="54" t="s">
        <v>1678</v>
      </c>
      <c r="F7040" s="51" t="s">
        <v>2134</v>
      </c>
      <c r="G7040" s="468" t="s">
        <v>3063</v>
      </c>
      <c r="H7040" s="115" t="s">
        <v>2358</v>
      </c>
      <c r="I7040" s="42" t="s">
        <v>2168</v>
      </c>
      <c r="U7040" s="15">
        <v>0</v>
      </c>
      <c r="V7040" s="15">
        <v>0</v>
      </c>
      <c r="AH7040" s="15">
        <v>0</v>
      </c>
      <c r="AI7040" s="15">
        <v>0</v>
      </c>
      <c r="AU7040" s="15">
        <v>0</v>
      </c>
      <c r="AV7040" s="15">
        <v>0</v>
      </c>
      <c r="AW7040" s="15">
        <f t="shared" si="1938"/>
        <v>0</v>
      </c>
    </row>
    <row r="7041" spans="1:49">
      <c r="A7041" s="44" t="s">
        <v>1039</v>
      </c>
      <c r="B7041" s="45" t="s">
        <v>1029</v>
      </c>
      <c r="C7041" s="45" t="s">
        <v>1549</v>
      </c>
      <c r="D7041" s="452" t="s">
        <v>3030</v>
      </c>
      <c r="E7041" s="54" t="s">
        <v>1678</v>
      </c>
      <c r="F7041" s="51" t="s">
        <v>2841</v>
      </c>
      <c r="G7041" s="468" t="s">
        <v>3063</v>
      </c>
      <c r="H7041" s="115" t="s">
        <v>2358</v>
      </c>
      <c r="I7041" s="42" t="s">
        <v>2777</v>
      </c>
      <c r="U7041" s="15">
        <v>0</v>
      </c>
      <c r="V7041" s="15">
        <v>0</v>
      </c>
      <c r="AH7041" s="15">
        <v>0</v>
      </c>
      <c r="AI7041" s="15">
        <v>0</v>
      </c>
      <c r="AU7041" s="15">
        <v>0</v>
      </c>
      <c r="AV7041" s="15">
        <v>0</v>
      </c>
      <c r="AW7041" s="15">
        <f t="shared" si="1938"/>
        <v>0</v>
      </c>
    </row>
    <row r="7042" spans="1:49">
      <c r="A7042" s="44" t="s">
        <v>1039</v>
      </c>
      <c r="B7042" s="45" t="s">
        <v>1029</v>
      </c>
      <c r="C7042" s="45" t="s">
        <v>1549</v>
      </c>
      <c r="D7042" s="452" t="s">
        <v>3030</v>
      </c>
      <c r="E7042" s="54" t="s">
        <v>1678</v>
      </c>
      <c r="F7042" s="51" t="s">
        <v>2842</v>
      </c>
      <c r="G7042" s="468" t="s">
        <v>3063</v>
      </c>
      <c r="H7042" s="115" t="s">
        <v>2358</v>
      </c>
      <c r="I7042" s="42" t="s">
        <v>2778</v>
      </c>
      <c r="U7042" s="15">
        <v>0</v>
      </c>
      <c r="V7042" s="15">
        <v>0</v>
      </c>
      <c r="AH7042" s="15">
        <v>0</v>
      </c>
      <c r="AI7042" s="15">
        <v>0</v>
      </c>
      <c r="AU7042" s="15">
        <v>0</v>
      </c>
      <c r="AV7042" s="15">
        <v>0</v>
      </c>
      <c r="AW7042" s="15">
        <f t="shared" si="1938"/>
        <v>0</v>
      </c>
    </row>
    <row r="7043" spans="1:49">
      <c r="A7043" s="44" t="s">
        <v>1039</v>
      </c>
      <c r="B7043" s="45" t="s">
        <v>1029</v>
      </c>
      <c r="C7043" s="45" t="s">
        <v>1549</v>
      </c>
      <c r="D7043" s="452" t="s">
        <v>3030</v>
      </c>
      <c r="E7043" s="54" t="s">
        <v>1678</v>
      </c>
      <c r="F7043" s="51" t="s">
        <v>2843</v>
      </c>
      <c r="G7043" s="468" t="s">
        <v>3063</v>
      </c>
      <c r="H7043" s="115" t="s">
        <v>2358</v>
      </c>
      <c r="I7043" s="42" t="s">
        <v>2716</v>
      </c>
      <c r="U7043" s="15">
        <v>0</v>
      </c>
      <c r="V7043" s="15">
        <v>0</v>
      </c>
      <c r="AH7043" s="15">
        <v>0</v>
      </c>
      <c r="AI7043" s="15">
        <v>0</v>
      </c>
      <c r="AU7043" s="15">
        <v>0</v>
      </c>
      <c r="AV7043" s="15">
        <v>0</v>
      </c>
      <c r="AW7043" s="15">
        <f t="shared" si="1938"/>
        <v>0</v>
      </c>
    </row>
    <row r="7044" spans="1:49" s="52" customFormat="1">
      <c r="A7044" s="44" t="s">
        <v>1039</v>
      </c>
      <c r="B7044" s="45" t="s">
        <v>1029</v>
      </c>
      <c r="C7044" s="45" t="s">
        <v>1549</v>
      </c>
      <c r="D7044" s="452" t="s">
        <v>3030</v>
      </c>
      <c r="E7044" s="54" t="s">
        <v>1678</v>
      </c>
      <c r="F7044" s="65"/>
      <c r="G7044" s="65"/>
      <c r="H7044" s="65"/>
      <c r="I7044" s="327" t="s">
        <v>21</v>
      </c>
      <c r="J7044" s="9">
        <f>SUM(J7045:J7055,J7056:J7073,J7081:J7092,J7093:J7108,J7109:J7122)</f>
        <v>0</v>
      </c>
      <c r="K7044" s="9">
        <f t="shared" ref="K7044:AT7044" si="1941">SUM(K7045:K7055,K7056:K7073,K7081:K7092,K7093:K7108,K7109:K7122)</f>
        <v>0</v>
      </c>
      <c r="L7044" s="9">
        <f t="shared" si="1941"/>
        <v>0</v>
      </c>
      <c r="M7044" s="9">
        <f t="shared" si="1941"/>
        <v>0</v>
      </c>
      <c r="N7044" s="9">
        <f t="shared" si="1941"/>
        <v>0</v>
      </c>
      <c r="O7044" s="9">
        <f t="shared" si="1941"/>
        <v>0</v>
      </c>
      <c r="P7044" s="9">
        <f t="shared" si="1941"/>
        <v>0</v>
      </c>
      <c r="Q7044" s="9">
        <f t="shared" si="1941"/>
        <v>0</v>
      </c>
      <c r="R7044" s="9">
        <f t="shared" si="1941"/>
        <v>0</v>
      </c>
      <c r="S7044" s="9">
        <f t="shared" si="1941"/>
        <v>0</v>
      </c>
      <c r="T7044" s="9">
        <f t="shared" si="1941"/>
        <v>0</v>
      </c>
      <c r="U7044" s="9">
        <v>0</v>
      </c>
      <c r="V7044" s="9">
        <v>0</v>
      </c>
      <c r="W7044" s="9">
        <f>SUM(W7045:W7055,W7056:W7073,W7081:W7092,W7093:W7108,W7109:W7122)</f>
        <v>0</v>
      </c>
      <c r="X7044" s="9">
        <f t="shared" si="1941"/>
        <v>0</v>
      </c>
      <c r="Y7044" s="9">
        <f t="shared" si="1941"/>
        <v>0</v>
      </c>
      <c r="Z7044" s="9">
        <f t="shared" si="1941"/>
        <v>0</v>
      </c>
      <c r="AA7044" s="9">
        <f t="shared" si="1941"/>
        <v>0</v>
      </c>
      <c r="AB7044" s="9">
        <f t="shared" si="1941"/>
        <v>0</v>
      </c>
      <c r="AC7044" s="9">
        <f t="shared" si="1941"/>
        <v>0</v>
      </c>
      <c r="AD7044" s="9">
        <f t="shared" si="1941"/>
        <v>0</v>
      </c>
      <c r="AE7044" s="9">
        <f t="shared" si="1941"/>
        <v>0</v>
      </c>
      <c r="AF7044" s="9">
        <f t="shared" si="1941"/>
        <v>0</v>
      </c>
      <c r="AG7044" s="9">
        <f t="shared" si="1941"/>
        <v>0</v>
      </c>
      <c r="AH7044" s="9">
        <v>0</v>
      </c>
      <c r="AI7044" s="9">
        <v>0</v>
      </c>
      <c r="AJ7044" s="9">
        <f>SUM(AJ7045:AJ7055,AJ7056:AJ7073,AJ7081:AJ7092,AJ7093:AJ7108,AJ7109:AJ7122)</f>
        <v>0</v>
      </c>
      <c r="AK7044" s="9">
        <f t="shared" si="1941"/>
        <v>0</v>
      </c>
      <c r="AL7044" s="9">
        <f t="shared" si="1941"/>
        <v>0</v>
      </c>
      <c r="AM7044" s="9">
        <f t="shared" si="1941"/>
        <v>0</v>
      </c>
      <c r="AN7044" s="9">
        <f t="shared" si="1941"/>
        <v>0</v>
      </c>
      <c r="AO7044" s="9">
        <f t="shared" si="1941"/>
        <v>0</v>
      </c>
      <c r="AP7044" s="9">
        <f t="shared" si="1941"/>
        <v>0</v>
      </c>
      <c r="AQ7044" s="9">
        <f t="shared" si="1941"/>
        <v>0</v>
      </c>
      <c r="AR7044" s="9">
        <f t="shared" si="1941"/>
        <v>0</v>
      </c>
      <c r="AS7044" s="9">
        <f t="shared" si="1941"/>
        <v>0</v>
      </c>
      <c r="AT7044" s="9">
        <f t="shared" si="1941"/>
        <v>0</v>
      </c>
      <c r="AU7044" s="9">
        <v>0</v>
      </c>
      <c r="AV7044" s="9">
        <v>0</v>
      </c>
      <c r="AW7044" s="9">
        <f t="shared" si="1938"/>
        <v>0</v>
      </c>
    </row>
    <row r="7045" spans="1:49">
      <c r="A7045" s="44" t="s">
        <v>1039</v>
      </c>
      <c r="B7045" s="45" t="s">
        <v>1029</v>
      </c>
      <c r="C7045" s="45" t="s">
        <v>1549</v>
      </c>
      <c r="D7045" s="452" t="s">
        <v>3030</v>
      </c>
      <c r="E7045" s="54" t="s">
        <v>1678</v>
      </c>
      <c r="F7045" s="51" t="s">
        <v>887</v>
      </c>
      <c r="G7045" s="468" t="s">
        <v>3097</v>
      </c>
      <c r="H7045" s="51" t="s">
        <v>2389</v>
      </c>
      <c r="I7045" s="39" t="s">
        <v>1710</v>
      </c>
      <c r="U7045" s="15">
        <v>0</v>
      </c>
      <c r="V7045" s="15">
        <v>0</v>
      </c>
      <c r="AH7045" s="15">
        <v>0</v>
      </c>
      <c r="AI7045" s="15">
        <v>0</v>
      </c>
      <c r="AU7045" s="15">
        <v>0</v>
      </c>
      <c r="AV7045" s="15">
        <v>0</v>
      </c>
      <c r="AW7045" s="15">
        <f t="shared" si="1938"/>
        <v>0</v>
      </c>
    </row>
    <row r="7046" spans="1:49">
      <c r="A7046" s="44" t="s">
        <v>1039</v>
      </c>
      <c r="B7046" s="45" t="s">
        <v>1029</v>
      </c>
      <c r="C7046" s="45" t="s">
        <v>1549</v>
      </c>
      <c r="D7046" s="452" t="s">
        <v>3030</v>
      </c>
      <c r="E7046" s="54" t="s">
        <v>1678</v>
      </c>
      <c r="F7046" s="51" t="s">
        <v>888</v>
      </c>
      <c r="G7046" s="468" t="s">
        <v>3097</v>
      </c>
      <c r="H7046" s="51" t="s">
        <v>2389</v>
      </c>
      <c r="I7046" s="39" t="s">
        <v>841</v>
      </c>
      <c r="U7046" s="15">
        <v>0</v>
      </c>
      <c r="V7046" s="15">
        <v>0</v>
      </c>
      <c r="AH7046" s="15">
        <v>0</v>
      </c>
      <c r="AI7046" s="15">
        <v>0</v>
      </c>
      <c r="AU7046" s="15">
        <v>0</v>
      </c>
      <c r="AV7046" s="15">
        <v>0</v>
      </c>
      <c r="AW7046" s="15">
        <f t="shared" si="1938"/>
        <v>0</v>
      </c>
    </row>
    <row r="7047" spans="1:49">
      <c r="A7047" s="44" t="s">
        <v>1039</v>
      </c>
      <c r="B7047" s="45" t="s">
        <v>1029</v>
      </c>
      <c r="C7047" s="45" t="s">
        <v>1549</v>
      </c>
      <c r="D7047" s="452" t="s">
        <v>3030</v>
      </c>
      <c r="E7047" s="54" t="s">
        <v>1678</v>
      </c>
      <c r="F7047" s="51" t="s">
        <v>889</v>
      </c>
      <c r="G7047" s="468" t="s">
        <v>3097</v>
      </c>
      <c r="H7047" s="51" t="s">
        <v>2389</v>
      </c>
      <c r="I7047" s="39" t="s">
        <v>1141</v>
      </c>
      <c r="U7047" s="15">
        <v>0</v>
      </c>
      <c r="V7047" s="15">
        <v>0</v>
      </c>
      <c r="AH7047" s="15">
        <v>0</v>
      </c>
      <c r="AI7047" s="15">
        <v>0</v>
      </c>
      <c r="AU7047" s="15">
        <v>0</v>
      </c>
      <c r="AV7047" s="15">
        <v>0</v>
      </c>
      <c r="AW7047" s="15">
        <f t="shared" ref="AW7047:AW7073" si="1942">U7047+AH7047+AU7047</f>
        <v>0</v>
      </c>
    </row>
    <row r="7048" spans="1:49">
      <c r="A7048" s="44" t="s">
        <v>1039</v>
      </c>
      <c r="B7048" s="45" t="s">
        <v>1029</v>
      </c>
      <c r="C7048" s="45" t="s">
        <v>1549</v>
      </c>
      <c r="D7048" s="452" t="s">
        <v>3030</v>
      </c>
      <c r="E7048" s="54" t="s">
        <v>1678</v>
      </c>
      <c r="F7048" s="51" t="s">
        <v>1196</v>
      </c>
      <c r="G7048" s="468" t="s">
        <v>3097</v>
      </c>
      <c r="H7048" s="51" t="s">
        <v>2389</v>
      </c>
      <c r="I7048" s="39" t="s">
        <v>831</v>
      </c>
      <c r="U7048" s="15">
        <v>0</v>
      </c>
      <c r="V7048" s="15">
        <v>0</v>
      </c>
      <c r="AH7048" s="15">
        <v>0</v>
      </c>
      <c r="AI7048" s="15">
        <v>0</v>
      </c>
      <c r="AU7048" s="15">
        <v>0</v>
      </c>
      <c r="AV7048" s="15">
        <v>0</v>
      </c>
      <c r="AW7048" s="15">
        <f t="shared" si="1942"/>
        <v>0</v>
      </c>
    </row>
    <row r="7049" spans="1:49">
      <c r="A7049" s="44" t="s">
        <v>1039</v>
      </c>
      <c r="B7049" s="45" t="s">
        <v>1029</v>
      </c>
      <c r="C7049" s="45" t="s">
        <v>1549</v>
      </c>
      <c r="D7049" s="452" t="s">
        <v>3030</v>
      </c>
      <c r="E7049" s="54" t="s">
        <v>1678</v>
      </c>
      <c r="F7049" s="51" t="s">
        <v>890</v>
      </c>
      <c r="G7049" s="468" t="s">
        <v>3097</v>
      </c>
      <c r="H7049" s="51" t="s">
        <v>2389</v>
      </c>
      <c r="I7049" s="39" t="s">
        <v>1275</v>
      </c>
      <c r="U7049" s="15">
        <v>0</v>
      </c>
      <c r="V7049" s="15">
        <v>0</v>
      </c>
      <c r="AH7049" s="15">
        <v>0</v>
      </c>
      <c r="AI7049" s="15">
        <v>0</v>
      </c>
      <c r="AU7049" s="15">
        <v>0</v>
      </c>
      <c r="AV7049" s="15">
        <v>0</v>
      </c>
      <c r="AW7049" s="15">
        <f t="shared" si="1942"/>
        <v>0</v>
      </c>
    </row>
    <row r="7050" spans="1:49">
      <c r="A7050" s="44" t="s">
        <v>1039</v>
      </c>
      <c r="B7050" s="45" t="s">
        <v>1029</v>
      </c>
      <c r="C7050" s="45" t="s">
        <v>1549</v>
      </c>
      <c r="D7050" s="452" t="s">
        <v>3030</v>
      </c>
      <c r="E7050" s="54" t="s">
        <v>1678</v>
      </c>
      <c r="F7050" s="51" t="s">
        <v>891</v>
      </c>
      <c r="G7050" s="468" t="s">
        <v>3097</v>
      </c>
      <c r="H7050" s="51" t="s">
        <v>2389</v>
      </c>
      <c r="I7050" s="39" t="s">
        <v>1475</v>
      </c>
      <c r="U7050" s="15">
        <v>0</v>
      </c>
      <c r="V7050" s="15">
        <v>0</v>
      </c>
      <c r="AH7050" s="15">
        <v>0</v>
      </c>
      <c r="AI7050" s="15">
        <v>0</v>
      </c>
      <c r="AU7050" s="15">
        <v>0</v>
      </c>
      <c r="AV7050" s="15">
        <v>0</v>
      </c>
      <c r="AW7050" s="15">
        <f t="shared" si="1942"/>
        <v>0</v>
      </c>
    </row>
    <row r="7051" spans="1:49">
      <c r="A7051" s="44" t="s">
        <v>1039</v>
      </c>
      <c r="B7051" s="45" t="s">
        <v>1029</v>
      </c>
      <c r="C7051" s="45" t="s">
        <v>1549</v>
      </c>
      <c r="D7051" s="452" t="s">
        <v>3030</v>
      </c>
      <c r="E7051" s="54" t="s">
        <v>1678</v>
      </c>
      <c r="F7051" s="51" t="s">
        <v>892</v>
      </c>
      <c r="G7051" s="468" t="s">
        <v>3097</v>
      </c>
      <c r="H7051" s="51" t="s">
        <v>2389</v>
      </c>
      <c r="I7051" s="39" t="s">
        <v>1207</v>
      </c>
      <c r="U7051" s="15">
        <v>0</v>
      </c>
      <c r="V7051" s="15">
        <v>0</v>
      </c>
      <c r="AH7051" s="15">
        <v>0</v>
      </c>
      <c r="AI7051" s="15">
        <v>0</v>
      </c>
      <c r="AU7051" s="15">
        <v>0</v>
      </c>
      <c r="AV7051" s="15">
        <v>0</v>
      </c>
      <c r="AW7051" s="15">
        <f t="shared" si="1942"/>
        <v>0</v>
      </c>
    </row>
    <row r="7052" spans="1:49">
      <c r="A7052" s="44" t="s">
        <v>1039</v>
      </c>
      <c r="B7052" s="45" t="s">
        <v>1029</v>
      </c>
      <c r="C7052" s="45" t="s">
        <v>1549</v>
      </c>
      <c r="D7052" s="452" t="s">
        <v>3030</v>
      </c>
      <c r="E7052" s="54" t="s">
        <v>1678</v>
      </c>
      <c r="F7052" s="51" t="s">
        <v>893</v>
      </c>
      <c r="G7052" s="468" t="s">
        <v>3097</v>
      </c>
      <c r="H7052" s="51" t="s">
        <v>2389</v>
      </c>
      <c r="I7052" s="39" t="s">
        <v>1153</v>
      </c>
      <c r="U7052" s="15">
        <v>0</v>
      </c>
      <c r="V7052" s="15">
        <v>0</v>
      </c>
      <c r="AH7052" s="15">
        <v>0</v>
      </c>
      <c r="AI7052" s="15">
        <v>0</v>
      </c>
      <c r="AU7052" s="15">
        <v>0</v>
      </c>
      <c r="AV7052" s="15">
        <v>0</v>
      </c>
      <c r="AW7052" s="15">
        <f t="shared" si="1942"/>
        <v>0</v>
      </c>
    </row>
    <row r="7053" spans="1:49">
      <c r="A7053" s="44" t="s">
        <v>1039</v>
      </c>
      <c r="B7053" s="45" t="s">
        <v>1029</v>
      </c>
      <c r="C7053" s="45" t="s">
        <v>1549</v>
      </c>
      <c r="D7053" s="452" t="s">
        <v>3030</v>
      </c>
      <c r="E7053" s="54" t="s">
        <v>1678</v>
      </c>
      <c r="F7053" s="51" t="s">
        <v>894</v>
      </c>
      <c r="G7053" s="468" t="s">
        <v>3097</v>
      </c>
      <c r="H7053" s="51" t="s">
        <v>2389</v>
      </c>
      <c r="I7053" s="39" t="s">
        <v>1154</v>
      </c>
      <c r="U7053" s="15">
        <v>0</v>
      </c>
      <c r="V7053" s="15">
        <v>0</v>
      </c>
      <c r="AH7053" s="15">
        <v>0</v>
      </c>
      <c r="AI7053" s="15">
        <v>0</v>
      </c>
      <c r="AU7053" s="15">
        <v>0</v>
      </c>
      <c r="AV7053" s="15">
        <v>0</v>
      </c>
      <c r="AW7053" s="15">
        <f t="shared" si="1942"/>
        <v>0</v>
      </c>
    </row>
    <row r="7054" spans="1:49">
      <c r="A7054" s="44" t="s">
        <v>1039</v>
      </c>
      <c r="B7054" s="45" t="s">
        <v>1029</v>
      </c>
      <c r="C7054" s="45" t="s">
        <v>1549</v>
      </c>
      <c r="D7054" s="452" t="s">
        <v>3030</v>
      </c>
      <c r="E7054" s="54" t="s">
        <v>1678</v>
      </c>
      <c r="F7054" s="51" t="s">
        <v>895</v>
      </c>
      <c r="G7054" s="468" t="s">
        <v>3097</v>
      </c>
      <c r="H7054" s="51" t="s">
        <v>2389</v>
      </c>
      <c r="I7054" s="39" t="s">
        <v>789</v>
      </c>
      <c r="U7054" s="15">
        <v>0</v>
      </c>
      <c r="V7054" s="15">
        <v>0</v>
      </c>
      <c r="AH7054" s="15">
        <v>0</v>
      </c>
      <c r="AI7054" s="15">
        <v>0</v>
      </c>
      <c r="AU7054" s="15">
        <v>0</v>
      </c>
      <c r="AV7054" s="15">
        <v>0</v>
      </c>
      <c r="AW7054" s="15">
        <f t="shared" si="1942"/>
        <v>0</v>
      </c>
    </row>
    <row r="7055" spans="1:49">
      <c r="A7055" s="44" t="s">
        <v>1039</v>
      </c>
      <c r="B7055" s="45" t="s">
        <v>1029</v>
      </c>
      <c r="C7055" s="45" t="s">
        <v>1549</v>
      </c>
      <c r="D7055" s="452" t="s">
        <v>3030</v>
      </c>
      <c r="E7055" s="54" t="s">
        <v>1678</v>
      </c>
      <c r="F7055" s="51" t="s">
        <v>896</v>
      </c>
      <c r="G7055" s="468" t="s">
        <v>3097</v>
      </c>
      <c r="H7055" s="51" t="s">
        <v>2389</v>
      </c>
      <c r="I7055" s="42" t="s">
        <v>933</v>
      </c>
      <c r="U7055" s="15">
        <v>0</v>
      </c>
      <c r="V7055" s="15">
        <v>0</v>
      </c>
      <c r="AH7055" s="15">
        <v>0</v>
      </c>
      <c r="AI7055" s="15">
        <v>0</v>
      </c>
      <c r="AU7055" s="15">
        <v>0</v>
      </c>
      <c r="AV7055" s="15">
        <v>0</v>
      </c>
      <c r="AW7055" s="15">
        <f t="shared" si="1942"/>
        <v>0</v>
      </c>
    </row>
    <row r="7056" spans="1:49">
      <c r="A7056" s="44" t="s">
        <v>1039</v>
      </c>
      <c r="B7056" s="45" t="s">
        <v>1029</v>
      </c>
      <c r="C7056" s="45" t="s">
        <v>1549</v>
      </c>
      <c r="D7056" s="452" t="s">
        <v>3030</v>
      </c>
      <c r="E7056" s="54" t="s">
        <v>1678</v>
      </c>
      <c r="F7056" s="51" t="s">
        <v>897</v>
      </c>
      <c r="G7056" s="468" t="s">
        <v>3097</v>
      </c>
      <c r="H7056" s="51" t="s">
        <v>2389</v>
      </c>
      <c r="I7056" s="42" t="s">
        <v>939</v>
      </c>
      <c r="U7056" s="15">
        <v>0</v>
      </c>
      <c r="V7056" s="15">
        <v>0</v>
      </c>
      <c r="AH7056" s="15">
        <v>0</v>
      </c>
      <c r="AI7056" s="15">
        <v>0</v>
      </c>
      <c r="AU7056" s="15">
        <v>0</v>
      </c>
      <c r="AV7056" s="15">
        <v>0</v>
      </c>
      <c r="AW7056" s="15">
        <f t="shared" si="1942"/>
        <v>0</v>
      </c>
    </row>
    <row r="7057" spans="1:49">
      <c r="A7057" s="44" t="s">
        <v>1039</v>
      </c>
      <c r="B7057" s="45" t="s">
        <v>1029</v>
      </c>
      <c r="C7057" s="45" t="s">
        <v>1549</v>
      </c>
      <c r="D7057" s="452" t="s">
        <v>3030</v>
      </c>
      <c r="E7057" s="54" t="s">
        <v>1678</v>
      </c>
      <c r="F7057" s="51" t="s">
        <v>737</v>
      </c>
      <c r="G7057" s="468" t="s">
        <v>3097</v>
      </c>
      <c r="H7057" s="51" t="s">
        <v>2389</v>
      </c>
      <c r="I7057" s="39" t="s">
        <v>1639</v>
      </c>
      <c r="U7057" s="15">
        <v>0</v>
      </c>
      <c r="V7057" s="15">
        <v>0</v>
      </c>
      <c r="AH7057" s="15">
        <v>0</v>
      </c>
      <c r="AI7057" s="15">
        <v>0</v>
      </c>
      <c r="AU7057" s="15">
        <v>0</v>
      </c>
      <c r="AV7057" s="15">
        <v>0</v>
      </c>
      <c r="AW7057" s="15">
        <f t="shared" si="1942"/>
        <v>0</v>
      </c>
    </row>
    <row r="7058" spans="1:49">
      <c r="A7058" s="44" t="s">
        <v>1039</v>
      </c>
      <c r="B7058" s="45" t="s">
        <v>1029</v>
      </c>
      <c r="C7058" s="45" t="s">
        <v>1549</v>
      </c>
      <c r="D7058" s="452" t="s">
        <v>3030</v>
      </c>
      <c r="E7058" s="54" t="s">
        <v>1678</v>
      </c>
      <c r="F7058" s="51" t="s">
        <v>738</v>
      </c>
      <c r="G7058" s="468" t="s">
        <v>3097</v>
      </c>
      <c r="H7058" s="51" t="s">
        <v>2389</v>
      </c>
      <c r="I7058" s="39" t="s">
        <v>1506</v>
      </c>
      <c r="U7058" s="15">
        <v>0</v>
      </c>
      <c r="V7058" s="15">
        <v>0</v>
      </c>
      <c r="AH7058" s="15">
        <v>0</v>
      </c>
      <c r="AI7058" s="15">
        <v>0</v>
      </c>
      <c r="AU7058" s="15">
        <v>0</v>
      </c>
      <c r="AV7058" s="15">
        <v>0</v>
      </c>
      <c r="AW7058" s="15">
        <f t="shared" si="1942"/>
        <v>0</v>
      </c>
    </row>
    <row r="7059" spans="1:49">
      <c r="A7059" s="44" t="s">
        <v>1039</v>
      </c>
      <c r="B7059" s="45" t="s">
        <v>1029</v>
      </c>
      <c r="C7059" s="45" t="s">
        <v>1549</v>
      </c>
      <c r="D7059" s="452" t="s">
        <v>3030</v>
      </c>
      <c r="E7059" s="54" t="s">
        <v>1678</v>
      </c>
      <c r="F7059" s="51" t="s">
        <v>1213</v>
      </c>
      <c r="G7059" s="468" t="s">
        <v>3097</v>
      </c>
      <c r="H7059" s="51" t="s">
        <v>2389</v>
      </c>
      <c r="I7059" s="39" t="s">
        <v>1750</v>
      </c>
      <c r="U7059" s="15">
        <v>0</v>
      </c>
      <c r="V7059" s="15">
        <v>0</v>
      </c>
      <c r="AH7059" s="15">
        <v>0</v>
      </c>
      <c r="AI7059" s="15">
        <v>0</v>
      </c>
      <c r="AU7059" s="15">
        <v>0</v>
      </c>
      <c r="AV7059" s="15">
        <v>0</v>
      </c>
      <c r="AW7059" s="15">
        <f t="shared" si="1942"/>
        <v>0</v>
      </c>
    </row>
    <row r="7060" spans="1:49">
      <c r="A7060" s="44" t="s">
        <v>1039</v>
      </c>
      <c r="B7060" s="45" t="s">
        <v>1029</v>
      </c>
      <c r="C7060" s="45" t="s">
        <v>1549</v>
      </c>
      <c r="D7060" s="452" t="s">
        <v>3030</v>
      </c>
      <c r="E7060" s="54" t="s">
        <v>1678</v>
      </c>
      <c r="F7060" s="51" t="s">
        <v>1214</v>
      </c>
      <c r="G7060" s="468" t="s">
        <v>3097</v>
      </c>
      <c r="H7060" s="51" t="s">
        <v>2389</v>
      </c>
      <c r="I7060" s="39" t="s">
        <v>1392</v>
      </c>
      <c r="U7060" s="15">
        <v>0</v>
      </c>
      <c r="V7060" s="15">
        <v>0</v>
      </c>
      <c r="AH7060" s="15">
        <v>0</v>
      </c>
      <c r="AI7060" s="15">
        <v>0</v>
      </c>
      <c r="AU7060" s="15">
        <v>0</v>
      </c>
      <c r="AV7060" s="15">
        <v>0</v>
      </c>
      <c r="AW7060" s="15">
        <f t="shared" si="1942"/>
        <v>0</v>
      </c>
    </row>
    <row r="7061" spans="1:49">
      <c r="A7061" s="44" t="s">
        <v>1039</v>
      </c>
      <c r="B7061" s="45" t="s">
        <v>1029</v>
      </c>
      <c r="C7061" s="45" t="s">
        <v>1549</v>
      </c>
      <c r="D7061" s="452" t="s">
        <v>3030</v>
      </c>
      <c r="E7061" s="54" t="s">
        <v>1678</v>
      </c>
      <c r="F7061" s="51" t="s">
        <v>829</v>
      </c>
      <c r="G7061" s="468" t="s">
        <v>3097</v>
      </c>
      <c r="H7061" s="51" t="s">
        <v>2389</v>
      </c>
      <c r="I7061" s="39" t="s">
        <v>1569</v>
      </c>
      <c r="U7061" s="15">
        <v>0</v>
      </c>
      <c r="V7061" s="15">
        <v>0</v>
      </c>
      <c r="AH7061" s="15">
        <v>0</v>
      </c>
      <c r="AI7061" s="15">
        <v>0</v>
      </c>
      <c r="AU7061" s="15">
        <v>0</v>
      </c>
      <c r="AV7061" s="15">
        <v>0</v>
      </c>
      <c r="AW7061" s="15">
        <f t="shared" si="1942"/>
        <v>0</v>
      </c>
    </row>
    <row r="7062" spans="1:49">
      <c r="A7062" s="44" t="s">
        <v>1039</v>
      </c>
      <c r="B7062" s="45" t="s">
        <v>1029</v>
      </c>
      <c r="C7062" s="45" t="s">
        <v>1549</v>
      </c>
      <c r="D7062" s="452" t="s">
        <v>3030</v>
      </c>
      <c r="E7062" s="54" t="s">
        <v>1678</v>
      </c>
      <c r="F7062" s="51" t="s">
        <v>1519</v>
      </c>
      <c r="G7062" s="468" t="s">
        <v>3097</v>
      </c>
      <c r="H7062" s="51" t="s">
        <v>2389</v>
      </c>
      <c r="I7062" s="39" t="s">
        <v>937</v>
      </c>
      <c r="U7062" s="15">
        <v>0</v>
      </c>
      <c r="V7062" s="15">
        <v>0</v>
      </c>
      <c r="AH7062" s="15">
        <v>0</v>
      </c>
      <c r="AI7062" s="15">
        <v>0</v>
      </c>
      <c r="AU7062" s="15">
        <v>0</v>
      </c>
      <c r="AV7062" s="15">
        <v>0</v>
      </c>
      <c r="AW7062" s="15">
        <f t="shared" si="1942"/>
        <v>0</v>
      </c>
    </row>
    <row r="7063" spans="1:49">
      <c r="A7063" s="44" t="s">
        <v>1039</v>
      </c>
      <c r="B7063" s="45" t="s">
        <v>1029</v>
      </c>
      <c r="C7063" s="45" t="s">
        <v>1549</v>
      </c>
      <c r="D7063" s="452" t="s">
        <v>3030</v>
      </c>
      <c r="E7063" s="54" t="s">
        <v>1678</v>
      </c>
      <c r="F7063" s="51" t="s">
        <v>1520</v>
      </c>
      <c r="G7063" s="468" t="s">
        <v>3097</v>
      </c>
      <c r="H7063" s="51" t="s">
        <v>2389</v>
      </c>
      <c r="I7063" s="39" t="s">
        <v>877</v>
      </c>
      <c r="U7063" s="15">
        <v>0</v>
      </c>
      <c r="V7063" s="15">
        <v>0</v>
      </c>
      <c r="AH7063" s="15">
        <v>0</v>
      </c>
      <c r="AI7063" s="15">
        <v>0</v>
      </c>
      <c r="AU7063" s="15">
        <v>0</v>
      </c>
      <c r="AV7063" s="15">
        <v>0</v>
      </c>
      <c r="AW7063" s="15">
        <f t="shared" si="1942"/>
        <v>0</v>
      </c>
    </row>
    <row r="7064" spans="1:49">
      <c r="A7064" s="44" t="s">
        <v>1039</v>
      </c>
      <c r="B7064" s="45" t="s">
        <v>1029</v>
      </c>
      <c r="C7064" s="45" t="s">
        <v>1549</v>
      </c>
      <c r="D7064" s="452" t="s">
        <v>3030</v>
      </c>
      <c r="E7064" s="54" t="s">
        <v>1678</v>
      </c>
      <c r="F7064" s="51" t="s">
        <v>1521</v>
      </c>
      <c r="G7064" s="468" t="s">
        <v>3097</v>
      </c>
      <c r="H7064" s="51" t="s">
        <v>2389</v>
      </c>
      <c r="I7064" s="39" t="s">
        <v>946</v>
      </c>
      <c r="U7064" s="15">
        <v>0</v>
      </c>
      <c r="V7064" s="15">
        <v>0</v>
      </c>
      <c r="AH7064" s="15">
        <v>0</v>
      </c>
      <c r="AI7064" s="15">
        <v>0</v>
      </c>
      <c r="AU7064" s="15">
        <v>0</v>
      </c>
      <c r="AV7064" s="15">
        <v>0</v>
      </c>
      <c r="AW7064" s="15">
        <f t="shared" si="1942"/>
        <v>0</v>
      </c>
    </row>
    <row r="7065" spans="1:49">
      <c r="A7065" s="44" t="s">
        <v>1039</v>
      </c>
      <c r="B7065" s="45" t="s">
        <v>1029</v>
      </c>
      <c r="C7065" s="45" t="s">
        <v>1549</v>
      </c>
      <c r="D7065" s="452" t="s">
        <v>3030</v>
      </c>
      <c r="E7065" s="54" t="s">
        <v>1678</v>
      </c>
      <c r="F7065" s="51" t="s">
        <v>927</v>
      </c>
      <c r="G7065" s="468" t="s">
        <v>3097</v>
      </c>
      <c r="H7065" s="51" t="s">
        <v>2389</v>
      </c>
      <c r="I7065" s="39" t="s">
        <v>1548</v>
      </c>
      <c r="U7065" s="15">
        <v>0</v>
      </c>
      <c r="V7065" s="15">
        <v>0</v>
      </c>
      <c r="AH7065" s="15">
        <v>0</v>
      </c>
      <c r="AI7065" s="15">
        <v>0</v>
      </c>
      <c r="AU7065" s="15">
        <v>0</v>
      </c>
      <c r="AV7065" s="15">
        <v>0</v>
      </c>
      <c r="AW7065" s="15">
        <f t="shared" si="1942"/>
        <v>0</v>
      </c>
    </row>
    <row r="7066" spans="1:49">
      <c r="A7066" s="44" t="s">
        <v>1039</v>
      </c>
      <c r="B7066" s="45" t="s">
        <v>1029</v>
      </c>
      <c r="C7066" s="45" t="s">
        <v>1549</v>
      </c>
      <c r="D7066" s="452" t="s">
        <v>3030</v>
      </c>
      <c r="E7066" s="54" t="s">
        <v>1678</v>
      </c>
      <c r="F7066" s="51" t="s">
        <v>679</v>
      </c>
      <c r="G7066" s="468" t="s">
        <v>3097</v>
      </c>
      <c r="H7066" s="51" t="s">
        <v>2389</v>
      </c>
      <c r="I7066" s="39" t="s">
        <v>1515</v>
      </c>
      <c r="U7066" s="15">
        <v>0</v>
      </c>
      <c r="V7066" s="15">
        <v>0</v>
      </c>
      <c r="AH7066" s="15">
        <v>0</v>
      </c>
      <c r="AI7066" s="15">
        <v>0</v>
      </c>
      <c r="AU7066" s="15">
        <v>0</v>
      </c>
      <c r="AV7066" s="15">
        <v>0</v>
      </c>
      <c r="AW7066" s="15">
        <f t="shared" si="1942"/>
        <v>0</v>
      </c>
    </row>
    <row r="7067" spans="1:49">
      <c r="A7067" s="44" t="s">
        <v>1039</v>
      </c>
      <c r="B7067" s="45" t="s">
        <v>1029</v>
      </c>
      <c r="C7067" s="45" t="s">
        <v>1549</v>
      </c>
      <c r="D7067" s="452" t="s">
        <v>3030</v>
      </c>
      <c r="E7067" s="54" t="s">
        <v>1678</v>
      </c>
      <c r="F7067" s="51" t="s">
        <v>764</v>
      </c>
      <c r="G7067" s="468" t="s">
        <v>3097</v>
      </c>
      <c r="H7067" s="51" t="s">
        <v>2389</v>
      </c>
      <c r="I7067" s="39" t="s">
        <v>866</v>
      </c>
      <c r="U7067" s="15">
        <v>0</v>
      </c>
      <c r="V7067" s="15">
        <v>0</v>
      </c>
      <c r="AH7067" s="15">
        <v>0</v>
      </c>
      <c r="AI7067" s="15">
        <v>0</v>
      </c>
      <c r="AU7067" s="15">
        <v>0</v>
      </c>
      <c r="AV7067" s="15">
        <v>0</v>
      </c>
      <c r="AW7067" s="15">
        <f t="shared" si="1942"/>
        <v>0</v>
      </c>
    </row>
    <row r="7068" spans="1:49">
      <c r="A7068" s="44" t="s">
        <v>1039</v>
      </c>
      <c r="B7068" s="45" t="s">
        <v>1029</v>
      </c>
      <c r="C7068" s="45" t="s">
        <v>1549</v>
      </c>
      <c r="D7068" s="452" t="s">
        <v>3030</v>
      </c>
      <c r="E7068" s="54" t="s">
        <v>1678</v>
      </c>
      <c r="F7068" s="51" t="s">
        <v>1340</v>
      </c>
      <c r="G7068" s="468" t="s">
        <v>3097</v>
      </c>
      <c r="H7068" s="51" t="s">
        <v>2389</v>
      </c>
      <c r="I7068" s="39" t="s">
        <v>1032</v>
      </c>
      <c r="U7068" s="15">
        <v>0</v>
      </c>
      <c r="V7068" s="15">
        <v>0</v>
      </c>
      <c r="AH7068" s="15">
        <v>0</v>
      </c>
      <c r="AI7068" s="15">
        <v>0</v>
      </c>
      <c r="AU7068" s="15">
        <v>0</v>
      </c>
      <c r="AV7068" s="15">
        <v>0</v>
      </c>
      <c r="AW7068" s="15">
        <f t="shared" si="1942"/>
        <v>0</v>
      </c>
    </row>
    <row r="7069" spans="1:49">
      <c r="A7069" s="44" t="s">
        <v>1039</v>
      </c>
      <c r="B7069" s="45" t="s">
        <v>1029</v>
      </c>
      <c r="C7069" s="45" t="s">
        <v>1549</v>
      </c>
      <c r="D7069" s="452" t="s">
        <v>3030</v>
      </c>
      <c r="E7069" s="54" t="s">
        <v>1678</v>
      </c>
      <c r="F7069" s="51" t="s">
        <v>2043</v>
      </c>
      <c r="G7069" s="468" t="s">
        <v>3097</v>
      </c>
      <c r="H7069" s="51" t="s">
        <v>2389</v>
      </c>
      <c r="I7069" s="39" t="s">
        <v>1459</v>
      </c>
      <c r="U7069" s="15">
        <v>0</v>
      </c>
      <c r="V7069" s="15">
        <v>0</v>
      </c>
      <c r="AH7069" s="15">
        <v>0</v>
      </c>
      <c r="AI7069" s="15">
        <v>0</v>
      </c>
      <c r="AU7069" s="15">
        <v>0</v>
      </c>
      <c r="AV7069" s="15">
        <v>0</v>
      </c>
      <c r="AW7069" s="15">
        <f t="shared" si="1942"/>
        <v>0</v>
      </c>
    </row>
    <row r="7070" spans="1:49">
      <c r="A7070" s="44" t="s">
        <v>1039</v>
      </c>
      <c r="B7070" s="45" t="s">
        <v>1029</v>
      </c>
      <c r="C7070" s="45" t="s">
        <v>1549</v>
      </c>
      <c r="D7070" s="452" t="s">
        <v>3030</v>
      </c>
      <c r="E7070" s="54" t="s">
        <v>1678</v>
      </c>
      <c r="F7070" s="51" t="s">
        <v>2044</v>
      </c>
      <c r="G7070" s="468" t="s">
        <v>3097</v>
      </c>
      <c r="H7070" s="51" t="s">
        <v>2389</v>
      </c>
      <c r="I7070" s="39" t="s">
        <v>1142</v>
      </c>
      <c r="U7070" s="15">
        <v>0</v>
      </c>
      <c r="V7070" s="15">
        <v>0</v>
      </c>
      <c r="AH7070" s="15">
        <v>0</v>
      </c>
      <c r="AI7070" s="15">
        <v>0</v>
      </c>
      <c r="AU7070" s="15">
        <v>0</v>
      </c>
      <c r="AV7070" s="15">
        <v>0</v>
      </c>
      <c r="AW7070" s="15">
        <f t="shared" si="1942"/>
        <v>0</v>
      </c>
    </row>
    <row r="7071" spans="1:49">
      <c r="A7071" s="44" t="s">
        <v>1039</v>
      </c>
      <c r="B7071" s="45" t="s">
        <v>1029</v>
      </c>
      <c r="C7071" s="45" t="s">
        <v>1549</v>
      </c>
      <c r="D7071" s="452" t="s">
        <v>3030</v>
      </c>
      <c r="E7071" s="54" t="s">
        <v>1678</v>
      </c>
      <c r="F7071" s="51" t="s">
        <v>2045</v>
      </c>
      <c r="G7071" s="468" t="s">
        <v>3097</v>
      </c>
      <c r="H7071" s="51" t="s">
        <v>2389</v>
      </c>
      <c r="I7071" s="39" t="s">
        <v>948</v>
      </c>
      <c r="U7071" s="15">
        <v>0</v>
      </c>
      <c r="V7071" s="15">
        <v>0</v>
      </c>
      <c r="AH7071" s="15">
        <v>0</v>
      </c>
      <c r="AI7071" s="15">
        <v>0</v>
      </c>
      <c r="AU7071" s="15">
        <v>0</v>
      </c>
      <c r="AV7071" s="15">
        <v>0</v>
      </c>
      <c r="AW7071" s="15">
        <f t="shared" si="1942"/>
        <v>0</v>
      </c>
    </row>
    <row r="7072" spans="1:49">
      <c r="A7072" s="44" t="s">
        <v>1039</v>
      </c>
      <c r="B7072" s="45" t="s">
        <v>1029</v>
      </c>
      <c r="C7072" s="45" t="s">
        <v>1549</v>
      </c>
      <c r="D7072" s="452" t="s">
        <v>3030</v>
      </c>
      <c r="E7072" s="54" t="s">
        <v>1678</v>
      </c>
      <c r="F7072" s="51" t="s">
        <v>2046</v>
      </c>
      <c r="G7072" s="468" t="s">
        <v>3097</v>
      </c>
      <c r="H7072" s="51" t="s">
        <v>2389</v>
      </c>
      <c r="I7072" s="39" t="s">
        <v>1385</v>
      </c>
      <c r="U7072" s="15">
        <v>0</v>
      </c>
      <c r="V7072" s="15">
        <v>0</v>
      </c>
      <c r="AH7072" s="15">
        <v>0</v>
      </c>
      <c r="AI7072" s="15">
        <v>0</v>
      </c>
      <c r="AU7072" s="15">
        <v>0</v>
      </c>
      <c r="AV7072" s="15">
        <v>0</v>
      </c>
      <c r="AW7072" s="15">
        <f t="shared" si="1942"/>
        <v>0</v>
      </c>
    </row>
    <row r="7073" spans="1:49">
      <c r="A7073" s="44" t="s">
        <v>1039</v>
      </c>
      <c r="B7073" s="45" t="s">
        <v>1029</v>
      </c>
      <c r="C7073" s="45" t="s">
        <v>1549</v>
      </c>
      <c r="D7073" s="452" t="s">
        <v>3030</v>
      </c>
      <c r="E7073" s="54" t="s">
        <v>1678</v>
      </c>
      <c r="F7073" s="51" t="s">
        <v>1118</v>
      </c>
      <c r="G7073" s="468" t="s">
        <v>3097</v>
      </c>
      <c r="H7073" s="51" t="s">
        <v>2389</v>
      </c>
      <c r="I7073" s="39" t="s">
        <v>2093</v>
      </c>
      <c r="U7073" s="15">
        <v>0</v>
      </c>
      <c r="V7073" s="15">
        <v>0</v>
      </c>
      <c r="AH7073" s="15">
        <v>0</v>
      </c>
      <c r="AI7073" s="15">
        <v>0</v>
      </c>
      <c r="AU7073" s="15">
        <v>0</v>
      </c>
      <c r="AV7073" s="15">
        <v>0</v>
      </c>
      <c r="AW7073" s="15">
        <f t="shared" si="1942"/>
        <v>0</v>
      </c>
    </row>
    <row r="7074" spans="1:49" ht="13.5" thickBot="1">
      <c r="A7074" s="78" t="s">
        <v>1042</v>
      </c>
      <c r="B7074" s="79"/>
      <c r="C7074" s="79"/>
      <c r="D7074" s="456"/>
      <c r="E7074" s="535"/>
      <c r="F7074" s="127"/>
      <c r="G7074" s="127"/>
      <c r="H7074" s="127"/>
      <c r="I7074" s="79"/>
    </row>
    <row r="7075" spans="1:49" s="151" customFormat="1" ht="36" customHeight="1" thickTop="1" thickBot="1">
      <c r="A7075" s="147" t="s">
        <v>2079</v>
      </c>
      <c r="B7075" s="5" t="s">
        <v>2080</v>
      </c>
      <c r="C7075" s="5" t="s">
        <v>1335</v>
      </c>
      <c r="D7075" s="450"/>
      <c r="E7075" s="148" t="s">
        <v>1570</v>
      </c>
      <c r="F7075" s="149" t="s">
        <v>1438</v>
      </c>
      <c r="G7075" s="149"/>
      <c r="H7075" s="149" t="s">
        <v>2332</v>
      </c>
      <c r="I7075" s="5" t="s">
        <v>856</v>
      </c>
      <c r="J7075" s="364" t="s">
        <v>2891</v>
      </c>
      <c r="K7075" s="364" t="s">
        <v>2879</v>
      </c>
      <c r="L7075" s="364" t="s">
        <v>2880</v>
      </c>
      <c r="M7075" s="364" t="s">
        <v>2881</v>
      </c>
      <c r="N7075" s="364" t="s">
        <v>2882</v>
      </c>
      <c r="O7075" s="364" t="s">
        <v>2883</v>
      </c>
      <c r="P7075" s="364" t="s">
        <v>2884</v>
      </c>
      <c r="Q7075" s="364" t="s">
        <v>2885</v>
      </c>
      <c r="R7075" s="364" t="s">
        <v>2886</v>
      </c>
      <c r="S7075" s="364" t="s">
        <v>2887</v>
      </c>
      <c r="T7075" s="364" t="s">
        <v>2888</v>
      </c>
      <c r="U7075" s="364" t="s">
        <v>2889</v>
      </c>
      <c r="V7075" s="364" t="s">
        <v>2890</v>
      </c>
      <c r="W7075" s="365" t="s">
        <v>2893</v>
      </c>
      <c r="X7075" s="365" t="s">
        <v>2879</v>
      </c>
      <c r="Y7075" s="365" t="s">
        <v>2880</v>
      </c>
      <c r="Z7075" s="365" t="s">
        <v>2881</v>
      </c>
      <c r="AA7075" s="365" t="s">
        <v>2882</v>
      </c>
      <c r="AB7075" s="365" t="s">
        <v>2883</v>
      </c>
      <c r="AC7075" s="365" t="s">
        <v>2884</v>
      </c>
      <c r="AD7075" s="365" t="s">
        <v>2885</v>
      </c>
      <c r="AE7075" s="365" t="s">
        <v>2886</v>
      </c>
      <c r="AF7075" s="365" t="s">
        <v>2887</v>
      </c>
      <c r="AG7075" s="365" t="s">
        <v>2888</v>
      </c>
      <c r="AH7075" s="365" t="s">
        <v>2889</v>
      </c>
      <c r="AI7075" s="365" t="s">
        <v>2890</v>
      </c>
      <c r="AJ7075" s="366" t="s">
        <v>2892</v>
      </c>
      <c r="AK7075" s="366" t="s">
        <v>2879</v>
      </c>
      <c r="AL7075" s="366" t="s">
        <v>2880</v>
      </c>
      <c r="AM7075" s="366" t="s">
        <v>2881</v>
      </c>
      <c r="AN7075" s="366" t="s">
        <v>2882</v>
      </c>
      <c r="AO7075" s="366" t="s">
        <v>2883</v>
      </c>
      <c r="AP7075" s="366" t="s">
        <v>2884</v>
      </c>
      <c r="AQ7075" s="366" t="s">
        <v>2885</v>
      </c>
      <c r="AR7075" s="366" t="s">
        <v>2886</v>
      </c>
      <c r="AS7075" s="366" t="s">
        <v>2887</v>
      </c>
      <c r="AT7075" s="366" t="s">
        <v>2888</v>
      </c>
      <c r="AU7075" s="366" t="s">
        <v>2889</v>
      </c>
      <c r="AV7075" s="366" t="s">
        <v>2890</v>
      </c>
      <c r="AW7075" s="368" t="s">
        <v>2895</v>
      </c>
    </row>
    <row r="7076" spans="1:49">
      <c r="A7076" s="33"/>
      <c r="B7076" s="34"/>
      <c r="C7076" s="34"/>
      <c r="D7076" s="34"/>
      <c r="E7076" s="35"/>
      <c r="F7076" s="36"/>
      <c r="G7076" s="36"/>
      <c r="H7076" s="36"/>
      <c r="I7076" s="34"/>
      <c r="J7076" s="202" t="s">
        <v>1224</v>
      </c>
      <c r="K7076" s="202">
        <v>1</v>
      </c>
      <c r="L7076" s="202">
        <v>2</v>
      </c>
      <c r="M7076" s="202">
        <v>3</v>
      </c>
      <c r="N7076" s="202">
        <v>4</v>
      </c>
      <c r="O7076" s="202">
        <v>5</v>
      </c>
      <c r="P7076" s="202">
        <v>6</v>
      </c>
      <c r="Q7076" s="202">
        <v>7</v>
      </c>
      <c r="R7076" s="202">
        <v>8</v>
      </c>
      <c r="S7076" s="202">
        <v>9</v>
      </c>
      <c r="T7076" s="202">
        <v>10</v>
      </c>
      <c r="U7076" s="202">
        <v>13</v>
      </c>
      <c r="V7076" s="202">
        <v>14</v>
      </c>
      <c r="W7076" s="202" t="s">
        <v>1224</v>
      </c>
      <c r="X7076" s="202">
        <v>1</v>
      </c>
      <c r="Y7076" s="202">
        <v>2</v>
      </c>
      <c r="Z7076" s="202">
        <v>3</v>
      </c>
      <c r="AA7076" s="202">
        <v>4</v>
      </c>
      <c r="AB7076" s="202">
        <v>5</v>
      </c>
      <c r="AC7076" s="202">
        <v>6</v>
      </c>
      <c r="AD7076" s="202">
        <v>7</v>
      </c>
      <c r="AE7076" s="202">
        <v>8</v>
      </c>
      <c r="AF7076" s="202">
        <v>9</v>
      </c>
      <c r="AG7076" s="202">
        <v>10</v>
      </c>
      <c r="AH7076" s="202">
        <v>13</v>
      </c>
      <c r="AI7076" s="202">
        <v>14</v>
      </c>
      <c r="AJ7076" s="202" t="s">
        <v>1224</v>
      </c>
      <c r="AK7076" s="202">
        <v>1</v>
      </c>
      <c r="AL7076" s="202">
        <v>2</v>
      </c>
      <c r="AM7076" s="202">
        <v>3</v>
      </c>
      <c r="AN7076" s="202">
        <v>4</v>
      </c>
      <c r="AO7076" s="202">
        <v>5</v>
      </c>
      <c r="AP7076" s="202">
        <v>6</v>
      </c>
      <c r="AQ7076" s="202">
        <v>7</v>
      </c>
      <c r="AR7076" s="202">
        <v>8</v>
      </c>
      <c r="AS7076" s="202">
        <v>9</v>
      </c>
      <c r="AT7076" s="202">
        <v>10</v>
      </c>
      <c r="AU7076" s="202">
        <v>13</v>
      </c>
      <c r="AV7076" s="202">
        <v>14</v>
      </c>
      <c r="AW7076" s="202">
        <v>15</v>
      </c>
    </row>
    <row r="7077" spans="1:49">
      <c r="A7077" s="48"/>
      <c r="B7077" s="42"/>
      <c r="C7077" s="42"/>
      <c r="D7077" s="42"/>
      <c r="E7077" s="531"/>
      <c r="F7077" s="51"/>
      <c r="G7077" s="51"/>
      <c r="H7077" s="51"/>
      <c r="I7077" s="39"/>
      <c r="J7077" s="133"/>
      <c r="K7077" s="133"/>
      <c r="L7077" s="133"/>
      <c r="M7077" s="133"/>
      <c r="N7077" s="133"/>
      <c r="O7077" s="133"/>
      <c r="P7077" s="133"/>
      <c r="Q7077" s="133"/>
      <c r="R7077" s="133"/>
      <c r="S7077" s="133"/>
      <c r="T7077" s="133"/>
      <c r="U7077" s="133"/>
      <c r="V7077" s="133"/>
      <c r="W7077" s="133"/>
      <c r="X7077" s="133"/>
      <c r="Y7077" s="133"/>
      <c r="Z7077" s="133"/>
      <c r="AA7077" s="133"/>
      <c r="AB7077" s="133"/>
      <c r="AC7077" s="133"/>
      <c r="AD7077" s="133"/>
      <c r="AE7077" s="133"/>
      <c r="AF7077" s="133"/>
      <c r="AG7077" s="133"/>
      <c r="AH7077" s="133"/>
      <c r="AI7077" s="133"/>
      <c r="AJ7077" s="133"/>
      <c r="AK7077" s="133"/>
      <c r="AL7077" s="133"/>
      <c r="AM7077" s="133"/>
      <c r="AN7077" s="133"/>
      <c r="AO7077" s="133"/>
      <c r="AP7077" s="133"/>
      <c r="AQ7077" s="133"/>
      <c r="AR7077" s="133"/>
      <c r="AS7077" s="133"/>
      <c r="AT7077" s="133"/>
      <c r="AU7077" s="133"/>
      <c r="AV7077" s="133"/>
      <c r="AW7077" s="133"/>
    </row>
    <row r="7078" spans="1:49">
      <c r="A7078" s="41" t="s">
        <v>1039</v>
      </c>
      <c r="B7078" s="260" t="s">
        <v>1029</v>
      </c>
      <c r="C7078" s="260" t="s">
        <v>1549</v>
      </c>
      <c r="D7078" s="451"/>
      <c r="E7078" s="531"/>
      <c r="F7078" s="50"/>
      <c r="G7078" s="50"/>
      <c r="H7078" s="50"/>
      <c r="I7078" s="260" t="s">
        <v>1042</v>
      </c>
      <c r="J7078" s="28"/>
      <c r="K7078" s="28"/>
      <c r="L7078" s="28"/>
      <c r="M7078" s="28"/>
      <c r="N7078" s="28"/>
      <c r="O7078" s="28"/>
      <c r="P7078" s="28"/>
      <c r="Q7078" s="28"/>
      <c r="R7078" s="28"/>
      <c r="S7078" s="28"/>
      <c r="T7078" s="28"/>
      <c r="U7078" s="28"/>
      <c r="V7078" s="28"/>
      <c r="W7078" s="28"/>
      <c r="X7078" s="28"/>
      <c r="Y7078" s="28"/>
      <c r="Z7078" s="28"/>
      <c r="AA7078" s="28"/>
      <c r="AB7078" s="28"/>
      <c r="AC7078" s="28"/>
      <c r="AD7078" s="28"/>
      <c r="AE7078" s="28"/>
      <c r="AF7078" s="28"/>
      <c r="AG7078" s="28"/>
      <c r="AH7078" s="28"/>
      <c r="AI7078" s="28"/>
      <c r="AJ7078" s="28"/>
      <c r="AK7078" s="28"/>
      <c r="AL7078" s="28"/>
      <c r="AM7078" s="28"/>
      <c r="AN7078" s="28"/>
      <c r="AO7078" s="28"/>
      <c r="AP7078" s="28"/>
      <c r="AQ7078" s="28"/>
      <c r="AR7078" s="28"/>
      <c r="AS7078" s="28"/>
      <c r="AT7078" s="28"/>
      <c r="AU7078" s="28"/>
      <c r="AV7078" s="28"/>
      <c r="AW7078" s="28"/>
    </row>
    <row r="7079" spans="1:49">
      <c r="A7079" s="48"/>
      <c r="B7079" s="42"/>
      <c r="C7079" s="42"/>
      <c r="D7079" s="42"/>
      <c r="E7079" s="531"/>
      <c r="F7079" s="51"/>
      <c r="G7079" s="51"/>
      <c r="H7079" s="51"/>
      <c r="I7079" s="42"/>
      <c r="J7079" s="28"/>
      <c r="K7079" s="28"/>
      <c r="L7079" s="28"/>
      <c r="M7079" s="28"/>
      <c r="N7079" s="28"/>
      <c r="O7079" s="28"/>
      <c r="P7079" s="28"/>
      <c r="Q7079" s="28"/>
      <c r="R7079" s="28"/>
      <c r="S7079" s="28"/>
      <c r="T7079" s="28"/>
      <c r="U7079" s="28"/>
      <c r="V7079" s="28"/>
      <c r="W7079" s="28"/>
      <c r="X7079" s="28"/>
      <c r="Y7079" s="28"/>
      <c r="Z7079" s="28"/>
      <c r="AA7079" s="28"/>
      <c r="AB7079" s="28"/>
      <c r="AC7079" s="28"/>
      <c r="AD7079" s="28"/>
      <c r="AE7079" s="28"/>
      <c r="AF7079" s="28"/>
      <c r="AG7079" s="28"/>
      <c r="AH7079" s="28"/>
      <c r="AI7079" s="28"/>
      <c r="AJ7079" s="28"/>
      <c r="AK7079" s="28"/>
      <c r="AL7079" s="28"/>
      <c r="AM7079" s="28"/>
      <c r="AN7079" s="28"/>
      <c r="AO7079" s="28"/>
      <c r="AP7079" s="28"/>
      <c r="AQ7079" s="28"/>
      <c r="AR7079" s="28"/>
      <c r="AS7079" s="28"/>
      <c r="AT7079" s="28"/>
      <c r="AU7079" s="28"/>
      <c r="AV7079" s="28"/>
      <c r="AW7079" s="28"/>
    </row>
    <row r="7080" spans="1:49">
      <c r="A7080" s="44"/>
      <c r="B7080" s="45"/>
      <c r="C7080" s="45"/>
      <c r="D7080" s="45"/>
      <c r="E7080" s="213"/>
      <c r="F7080" s="51"/>
      <c r="G7080" s="51"/>
      <c r="H7080" s="51"/>
      <c r="I7080" s="83"/>
      <c r="J7080" s="84"/>
      <c r="K7080" s="84"/>
      <c r="L7080" s="84"/>
      <c r="M7080" s="84"/>
      <c r="N7080" s="84"/>
      <c r="O7080" s="84"/>
      <c r="P7080" s="84"/>
      <c r="Q7080" s="84"/>
      <c r="R7080" s="84"/>
      <c r="S7080" s="84"/>
      <c r="T7080" s="84"/>
      <c r="U7080" s="84">
        <v>0</v>
      </c>
      <c r="V7080" s="84">
        <v>0</v>
      </c>
      <c r="W7080" s="84"/>
      <c r="X7080" s="84"/>
      <c r="Y7080" s="84"/>
      <c r="Z7080" s="84"/>
      <c r="AA7080" s="84"/>
      <c r="AB7080" s="84"/>
      <c r="AC7080" s="84"/>
      <c r="AD7080" s="84"/>
      <c r="AE7080" s="84"/>
      <c r="AF7080" s="84"/>
      <c r="AG7080" s="84"/>
      <c r="AH7080" s="84">
        <v>0</v>
      </c>
      <c r="AI7080" s="84">
        <v>0</v>
      </c>
      <c r="AJ7080" s="84"/>
      <c r="AK7080" s="84"/>
      <c r="AL7080" s="84"/>
      <c r="AM7080" s="84"/>
      <c r="AN7080" s="84"/>
      <c r="AO7080" s="84"/>
      <c r="AP7080" s="84"/>
      <c r="AQ7080" s="84"/>
      <c r="AR7080" s="84"/>
      <c r="AS7080" s="84"/>
      <c r="AT7080" s="84"/>
      <c r="AU7080" s="84">
        <v>0</v>
      </c>
      <c r="AV7080" s="84">
        <v>0</v>
      </c>
      <c r="AW7080" s="84">
        <f t="shared" ref="AW7080:AW7123" si="1943">U7080+AH7080+AU7080</f>
        <v>0</v>
      </c>
    </row>
    <row r="7081" spans="1:49" ht="25.5">
      <c r="A7081" s="44" t="s">
        <v>1039</v>
      </c>
      <c r="B7081" s="45" t="s">
        <v>1029</v>
      </c>
      <c r="C7081" s="45" t="s">
        <v>1549</v>
      </c>
      <c r="D7081" s="452" t="s">
        <v>3030</v>
      </c>
      <c r="E7081" s="54" t="s">
        <v>1678</v>
      </c>
      <c r="F7081" s="51" t="s">
        <v>1709</v>
      </c>
      <c r="G7081" s="468" t="s">
        <v>3097</v>
      </c>
      <c r="H7081" s="51" t="s">
        <v>2389</v>
      </c>
      <c r="I7081" s="39" t="s">
        <v>859</v>
      </c>
      <c r="U7081" s="15">
        <v>0</v>
      </c>
      <c r="V7081" s="15">
        <v>0</v>
      </c>
      <c r="AH7081" s="15">
        <v>0</v>
      </c>
      <c r="AI7081" s="15">
        <v>0</v>
      </c>
      <c r="AU7081" s="15">
        <v>0</v>
      </c>
      <c r="AV7081" s="15">
        <v>0</v>
      </c>
      <c r="AW7081" s="15">
        <f t="shared" si="1943"/>
        <v>0</v>
      </c>
    </row>
    <row r="7082" spans="1:49">
      <c r="A7082" s="44" t="s">
        <v>1039</v>
      </c>
      <c r="B7082" s="45" t="s">
        <v>1029</v>
      </c>
      <c r="C7082" s="45" t="s">
        <v>1549</v>
      </c>
      <c r="D7082" s="452" t="s">
        <v>3030</v>
      </c>
      <c r="E7082" s="54" t="s">
        <v>1678</v>
      </c>
      <c r="F7082" s="51" t="s">
        <v>1741</v>
      </c>
      <c r="G7082" s="468" t="s">
        <v>3097</v>
      </c>
      <c r="H7082" s="51" t="s">
        <v>2389</v>
      </c>
      <c r="I7082" s="39" t="s">
        <v>874</v>
      </c>
      <c r="U7082" s="15">
        <v>0</v>
      </c>
      <c r="V7082" s="15">
        <v>0</v>
      </c>
      <c r="AH7082" s="15">
        <v>0</v>
      </c>
      <c r="AI7082" s="15">
        <v>0</v>
      </c>
      <c r="AU7082" s="15">
        <v>0</v>
      </c>
      <c r="AV7082" s="15">
        <v>0</v>
      </c>
      <c r="AW7082" s="15">
        <f t="shared" si="1943"/>
        <v>0</v>
      </c>
    </row>
    <row r="7083" spans="1:49">
      <c r="A7083" s="44" t="s">
        <v>1039</v>
      </c>
      <c r="B7083" s="45" t="s">
        <v>1029</v>
      </c>
      <c r="C7083" s="45" t="s">
        <v>1549</v>
      </c>
      <c r="D7083" s="452" t="s">
        <v>3030</v>
      </c>
      <c r="E7083" s="54" t="s">
        <v>1678</v>
      </c>
      <c r="F7083" s="51" t="s">
        <v>1560</v>
      </c>
      <c r="G7083" s="468" t="s">
        <v>3097</v>
      </c>
      <c r="H7083" s="51" t="s">
        <v>2389</v>
      </c>
      <c r="I7083" s="42" t="s">
        <v>976</v>
      </c>
      <c r="U7083" s="15">
        <v>0</v>
      </c>
      <c r="V7083" s="15">
        <v>0</v>
      </c>
      <c r="AH7083" s="15">
        <v>0</v>
      </c>
      <c r="AI7083" s="15">
        <v>0</v>
      </c>
      <c r="AU7083" s="15">
        <v>0</v>
      </c>
      <c r="AV7083" s="15">
        <v>0</v>
      </c>
      <c r="AW7083" s="15">
        <f t="shared" si="1943"/>
        <v>0</v>
      </c>
    </row>
    <row r="7084" spans="1:49">
      <c r="A7084" s="44" t="s">
        <v>1039</v>
      </c>
      <c r="B7084" s="45" t="s">
        <v>1029</v>
      </c>
      <c r="C7084" s="45" t="s">
        <v>1549</v>
      </c>
      <c r="D7084" s="452" t="s">
        <v>3030</v>
      </c>
      <c r="E7084" s="54" t="s">
        <v>1678</v>
      </c>
      <c r="F7084" s="51" t="s">
        <v>980</v>
      </c>
      <c r="G7084" s="468" t="s">
        <v>3097</v>
      </c>
      <c r="H7084" s="51" t="s">
        <v>2389</v>
      </c>
      <c r="I7084" s="42" t="s">
        <v>969</v>
      </c>
      <c r="U7084" s="15">
        <v>0</v>
      </c>
      <c r="V7084" s="15">
        <v>0</v>
      </c>
      <c r="AH7084" s="15">
        <v>0</v>
      </c>
      <c r="AI7084" s="15">
        <v>0</v>
      </c>
      <c r="AU7084" s="15">
        <v>0</v>
      </c>
      <c r="AV7084" s="15">
        <v>0</v>
      </c>
      <c r="AW7084" s="15">
        <f t="shared" si="1943"/>
        <v>0</v>
      </c>
    </row>
    <row r="7085" spans="1:49">
      <c r="A7085" s="44" t="s">
        <v>1039</v>
      </c>
      <c r="B7085" s="45" t="s">
        <v>1029</v>
      </c>
      <c r="C7085" s="45" t="s">
        <v>1549</v>
      </c>
      <c r="D7085" s="452" t="s">
        <v>3030</v>
      </c>
      <c r="E7085" s="54" t="s">
        <v>1678</v>
      </c>
      <c r="F7085" s="51" t="s">
        <v>981</v>
      </c>
      <c r="G7085" s="468" t="s">
        <v>3097</v>
      </c>
      <c r="H7085" s="51" t="s">
        <v>2389</v>
      </c>
      <c r="I7085" s="39" t="s">
        <v>1330</v>
      </c>
      <c r="U7085" s="15">
        <v>0</v>
      </c>
      <c r="V7085" s="15">
        <v>0</v>
      </c>
      <c r="AH7085" s="15">
        <v>0</v>
      </c>
      <c r="AI7085" s="15">
        <v>0</v>
      </c>
      <c r="AU7085" s="15">
        <v>0</v>
      </c>
      <c r="AV7085" s="15">
        <v>0</v>
      </c>
      <c r="AW7085" s="15">
        <f t="shared" si="1943"/>
        <v>0</v>
      </c>
    </row>
    <row r="7086" spans="1:49">
      <c r="A7086" s="44" t="s">
        <v>1039</v>
      </c>
      <c r="B7086" s="45" t="s">
        <v>1029</v>
      </c>
      <c r="C7086" s="45" t="s">
        <v>1549</v>
      </c>
      <c r="D7086" s="452" t="s">
        <v>3030</v>
      </c>
      <c r="E7086" s="54" t="s">
        <v>1678</v>
      </c>
      <c r="F7086" s="51" t="s">
        <v>982</v>
      </c>
      <c r="G7086" s="468" t="s">
        <v>3097</v>
      </c>
      <c r="H7086" s="51" t="s">
        <v>2389</v>
      </c>
      <c r="I7086" s="39" t="s">
        <v>2042</v>
      </c>
      <c r="U7086" s="15">
        <v>0</v>
      </c>
      <c r="V7086" s="15">
        <v>0</v>
      </c>
      <c r="AH7086" s="15">
        <v>0</v>
      </c>
      <c r="AI7086" s="15">
        <v>0</v>
      </c>
      <c r="AU7086" s="15">
        <v>0</v>
      </c>
      <c r="AV7086" s="15">
        <v>0</v>
      </c>
      <c r="AW7086" s="15">
        <f t="shared" si="1943"/>
        <v>0</v>
      </c>
    </row>
    <row r="7087" spans="1:49">
      <c r="A7087" s="44" t="s">
        <v>1039</v>
      </c>
      <c r="B7087" s="45" t="s">
        <v>1029</v>
      </c>
      <c r="C7087" s="45" t="s">
        <v>1549</v>
      </c>
      <c r="D7087" s="452" t="s">
        <v>3030</v>
      </c>
      <c r="E7087" s="54" t="s">
        <v>1678</v>
      </c>
      <c r="F7087" s="51" t="s">
        <v>983</v>
      </c>
      <c r="G7087" s="468" t="s">
        <v>3097</v>
      </c>
      <c r="H7087" s="51" t="s">
        <v>2389</v>
      </c>
      <c r="I7087" s="39" t="s">
        <v>1120</v>
      </c>
      <c r="U7087" s="15">
        <v>0</v>
      </c>
      <c r="V7087" s="15">
        <v>0</v>
      </c>
      <c r="AH7087" s="15">
        <v>0</v>
      </c>
      <c r="AI7087" s="15">
        <v>0</v>
      </c>
      <c r="AU7087" s="15">
        <v>0</v>
      </c>
      <c r="AV7087" s="15">
        <v>0</v>
      </c>
      <c r="AW7087" s="15">
        <f t="shared" si="1943"/>
        <v>0</v>
      </c>
    </row>
    <row r="7088" spans="1:49">
      <c r="A7088" s="44" t="s">
        <v>1039</v>
      </c>
      <c r="B7088" s="45" t="s">
        <v>1029</v>
      </c>
      <c r="C7088" s="45" t="s">
        <v>1549</v>
      </c>
      <c r="D7088" s="452" t="s">
        <v>3030</v>
      </c>
      <c r="E7088" s="54" t="s">
        <v>1678</v>
      </c>
      <c r="F7088" s="51" t="s">
        <v>984</v>
      </c>
      <c r="G7088" s="468" t="s">
        <v>3097</v>
      </c>
      <c r="H7088" s="51" t="s">
        <v>2389</v>
      </c>
      <c r="I7088" s="39" t="s">
        <v>1720</v>
      </c>
      <c r="U7088" s="15">
        <v>0</v>
      </c>
      <c r="V7088" s="15">
        <v>0</v>
      </c>
      <c r="AH7088" s="15">
        <v>0</v>
      </c>
      <c r="AI7088" s="15">
        <v>0</v>
      </c>
      <c r="AU7088" s="15">
        <v>0</v>
      </c>
      <c r="AV7088" s="15">
        <v>0</v>
      </c>
      <c r="AW7088" s="15">
        <f t="shared" si="1943"/>
        <v>0</v>
      </c>
    </row>
    <row r="7089" spans="1:49">
      <c r="A7089" s="44" t="s">
        <v>1039</v>
      </c>
      <c r="B7089" s="45" t="s">
        <v>1029</v>
      </c>
      <c r="C7089" s="45" t="s">
        <v>1549</v>
      </c>
      <c r="D7089" s="452" t="s">
        <v>3030</v>
      </c>
      <c r="E7089" s="54" t="s">
        <v>1678</v>
      </c>
      <c r="F7089" s="51" t="s">
        <v>985</v>
      </c>
      <c r="G7089" s="468" t="s">
        <v>3097</v>
      </c>
      <c r="H7089" s="51" t="s">
        <v>2389</v>
      </c>
      <c r="I7089" s="39" t="s">
        <v>1121</v>
      </c>
      <c r="U7089" s="15">
        <v>0</v>
      </c>
      <c r="V7089" s="15">
        <v>0</v>
      </c>
      <c r="AH7089" s="15">
        <v>0</v>
      </c>
      <c r="AI7089" s="15">
        <v>0</v>
      </c>
      <c r="AU7089" s="15">
        <v>0</v>
      </c>
      <c r="AV7089" s="15">
        <v>0</v>
      </c>
      <c r="AW7089" s="15">
        <f t="shared" si="1943"/>
        <v>0</v>
      </c>
    </row>
    <row r="7090" spans="1:49">
      <c r="A7090" s="44" t="s">
        <v>1039</v>
      </c>
      <c r="B7090" s="45" t="s">
        <v>1029</v>
      </c>
      <c r="C7090" s="45" t="s">
        <v>1549</v>
      </c>
      <c r="D7090" s="452" t="s">
        <v>3030</v>
      </c>
      <c r="E7090" s="54" t="s">
        <v>1678</v>
      </c>
      <c r="F7090" s="51" t="s">
        <v>1632</v>
      </c>
      <c r="G7090" s="468" t="s">
        <v>3097</v>
      </c>
      <c r="H7090" s="51" t="s">
        <v>2389</v>
      </c>
      <c r="I7090" s="39" t="s">
        <v>870</v>
      </c>
      <c r="U7090" s="15">
        <v>0</v>
      </c>
      <c r="V7090" s="15">
        <v>0</v>
      </c>
      <c r="AH7090" s="15">
        <v>0</v>
      </c>
      <c r="AI7090" s="15">
        <v>0</v>
      </c>
      <c r="AU7090" s="15">
        <v>0</v>
      </c>
      <c r="AV7090" s="15">
        <v>0</v>
      </c>
      <c r="AW7090" s="15">
        <f t="shared" si="1943"/>
        <v>0</v>
      </c>
    </row>
    <row r="7091" spans="1:49">
      <c r="A7091" s="44" t="s">
        <v>1039</v>
      </c>
      <c r="B7091" s="45" t="s">
        <v>1029</v>
      </c>
      <c r="C7091" s="45" t="s">
        <v>1549</v>
      </c>
      <c r="D7091" s="452" t="s">
        <v>3030</v>
      </c>
      <c r="E7091" s="54" t="s">
        <v>1678</v>
      </c>
      <c r="F7091" s="51" t="s">
        <v>1633</v>
      </c>
      <c r="G7091" s="468" t="s">
        <v>3097</v>
      </c>
      <c r="H7091" s="51" t="s">
        <v>2389</v>
      </c>
      <c r="I7091" s="39" t="s">
        <v>871</v>
      </c>
      <c r="U7091" s="15">
        <v>0</v>
      </c>
      <c r="V7091" s="15">
        <v>0</v>
      </c>
      <c r="AH7091" s="15">
        <v>0</v>
      </c>
      <c r="AI7091" s="15">
        <v>0</v>
      </c>
      <c r="AU7091" s="15">
        <v>0</v>
      </c>
      <c r="AV7091" s="15">
        <v>0</v>
      </c>
      <c r="AW7091" s="15">
        <f t="shared" si="1943"/>
        <v>0</v>
      </c>
    </row>
    <row r="7092" spans="1:49">
      <c r="A7092" s="44" t="s">
        <v>1039</v>
      </c>
      <c r="B7092" s="45" t="s">
        <v>1029</v>
      </c>
      <c r="C7092" s="45" t="s">
        <v>1549</v>
      </c>
      <c r="D7092" s="452" t="s">
        <v>3030</v>
      </c>
      <c r="E7092" s="54" t="s">
        <v>1678</v>
      </c>
      <c r="F7092" s="51" t="s">
        <v>1634</v>
      </c>
      <c r="G7092" s="468" t="s">
        <v>3097</v>
      </c>
      <c r="H7092" s="51" t="s">
        <v>2389</v>
      </c>
      <c r="I7092" s="39" t="s">
        <v>1622</v>
      </c>
      <c r="U7092" s="15">
        <v>0</v>
      </c>
      <c r="V7092" s="15">
        <v>0</v>
      </c>
      <c r="AH7092" s="15">
        <v>0</v>
      </c>
      <c r="AI7092" s="15">
        <v>0</v>
      </c>
      <c r="AU7092" s="15">
        <v>0</v>
      </c>
      <c r="AV7092" s="15">
        <v>0</v>
      </c>
      <c r="AW7092" s="15">
        <f t="shared" si="1943"/>
        <v>0</v>
      </c>
    </row>
    <row r="7093" spans="1:49">
      <c r="A7093" s="44" t="s">
        <v>1039</v>
      </c>
      <c r="B7093" s="45" t="s">
        <v>1029</v>
      </c>
      <c r="C7093" s="45" t="s">
        <v>1549</v>
      </c>
      <c r="D7093" s="452" t="s">
        <v>3030</v>
      </c>
      <c r="E7093" s="54" t="s">
        <v>1678</v>
      </c>
      <c r="F7093" s="51" t="s">
        <v>1177</v>
      </c>
      <c r="G7093" s="468" t="s">
        <v>3097</v>
      </c>
      <c r="H7093" s="115" t="s">
        <v>2389</v>
      </c>
      <c r="I7093" s="39" t="s">
        <v>875</v>
      </c>
      <c r="U7093" s="15">
        <v>0</v>
      </c>
      <c r="V7093" s="15">
        <v>0</v>
      </c>
      <c r="AH7093" s="15">
        <v>0</v>
      </c>
      <c r="AI7093" s="15">
        <v>0</v>
      </c>
      <c r="AU7093" s="15">
        <v>0</v>
      </c>
      <c r="AV7093" s="15">
        <v>0</v>
      </c>
      <c r="AW7093" s="15">
        <f t="shared" si="1943"/>
        <v>0</v>
      </c>
    </row>
    <row r="7094" spans="1:49">
      <c r="A7094" s="44" t="s">
        <v>1039</v>
      </c>
      <c r="B7094" s="45" t="s">
        <v>1029</v>
      </c>
      <c r="C7094" s="45" t="s">
        <v>1549</v>
      </c>
      <c r="D7094" s="452" t="s">
        <v>3030</v>
      </c>
      <c r="E7094" s="54" t="s">
        <v>1678</v>
      </c>
      <c r="F7094" s="51" t="s">
        <v>1178</v>
      </c>
      <c r="G7094" s="468" t="s">
        <v>3097</v>
      </c>
      <c r="H7094" s="115" t="s">
        <v>2389</v>
      </c>
      <c r="I7094" s="39" t="s">
        <v>876</v>
      </c>
      <c r="U7094" s="15">
        <v>0</v>
      </c>
      <c r="V7094" s="15">
        <v>0</v>
      </c>
      <c r="AH7094" s="15">
        <v>0</v>
      </c>
      <c r="AI7094" s="15">
        <v>0</v>
      </c>
      <c r="AU7094" s="15">
        <v>0</v>
      </c>
      <c r="AV7094" s="15">
        <v>0</v>
      </c>
      <c r="AW7094" s="15">
        <f t="shared" si="1943"/>
        <v>0</v>
      </c>
    </row>
    <row r="7095" spans="1:49">
      <c r="A7095" s="44" t="s">
        <v>1039</v>
      </c>
      <c r="B7095" s="45" t="s">
        <v>1029</v>
      </c>
      <c r="C7095" s="45" t="s">
        <v>1549</v>
      </c>
      <c r="D7095" s="452" t="s">
        <v>3030</v>
      </c>
      <c r="E7095" s="54" t="s">
        <v>1678</v>
      </c>
      <c r="F7095" s="51" t="s">
        <v>1179</v>
      </c>
      <c r="G7095" s="468" t="s">
        <v>3097</v>
      </c>
      <c r="H7095" s="115" t="s">
        <v>2389</v>
      </c>
      <c r="I7095" s="39" t="s">
        <v>1266</v>
      </c>
      <c r="U7095" s="15">
        <v>0</v>
      </c>
      <c r="V7095" s="15">
        <v>0</v>
      </c>
      <c r="AH7095" s="15">
        <v>0</v>
      </c>
      <c r="AI7095" s="15">
        <v>0</v>
      </c>
      <c r="AU7095" s="15">
        <v>0</v>
      </c>
      <c r="AV7095" s="15">
        <v>0</v>
      </c>
      <c r="AW7095" s="15">
        <f t="shared" si="1943"/>
        <v>0</v>
      </c>
    </row>
    <row r="7096" spans="1:49">
      <c r="A7096" s="44" t="s">
        <v>1039</v>
      </c>
      <c r="B7096" s="45" t="s">
        <v>1029</v>
      </c>
      <c r="C7096" s="45" t="s">
        <v>1549</v>
      </c>
      <c r="D7096" s="452" t="s">
        <v>3030</v>
      </c>
      <c r="E7096" s="54" t="s">
        <v>1678</v>
      </c>
      <c r="F7096" s="51" t="s">
        <v>1071</v>
      </c>
      <c r="G7096" s="468" t="s">
        <v>3097</v>
      </c>
      <c r="H7096" s="115" t="s">
        <v>2389</v>
      </c>
      <c r="I7096" s="39" t="s">
        <v>1610</v>
      </c>
      <c r="U7096" s="15">
        <v>0</v>
      </c>
      <c r="V7096" s="15">
        <v>0</v>
      </c>
      <c r="AH7096" s="15">
        <v>0</v>
      </c>
      <c r="AI7096" s="15">
        <v>0</v>
      </c>
      <c r="AU7096" s="15">
        <v>0</v>
      </c>
      <c r="AV7096" s="15">
        <v>0</v>
      </c>
      <c r="AW7096" s="15">
        <f t="shared" si="1943"/>
        <v>0</v>
      </c>
    </row>
    <row r="7097" spans="1:49">
      <c r="A7097" s="44" t="s">
        <v>1039</v>
      </c>
      <c r="B7097" s="45" t="s">
        <v>1029</v>
      </c>
      <c r="C7097" s="45" t="s">
        <v>1549</v>
      </c>
      <c r="D7097" s="452" t="s">
        <v>3030</v>
      </c>
      <c r="E7097" s="54" t="s">
        <v>1678</v>
      </c>
      <c r="F7097" s="51" t="s">
        <v>1072</v>
      </c>
      <c r="G7097" s="468" t="s">
        <v>3097</v>
      </c>
      <c r="H7097" s="115" t="s">
        <v>2389</v>
      </c>
      <c r="I7097" s="39" t="s">
        <v>1396</v>
      </c>
      <c r="U7097" s="15">
        <v>0</v>
      </c>
      <c r="V7097" s="15">
        <v>0</v>
      </c>
      <c r="AH7097" s="15">
        <v>0</v>
      </c>
      <c r="AI7097" s="15">
        <v>0</v>
      </c>
      <c r="AU7097" s="15">
        <v>0</v>
      </c>
      <c r="AV7097" s="15">
        <v>0</v>
      </c>
      <c r="AW7097" s="15">
        <f t="shared" si="1943"/>
        <v>0</v>
      </c>
    </row>
    <row r="7098" spans="1:49">
      <c r="A7098" s="44" t="s">
        <v>1039</v>
      </c>
      <c r="B7098" s="45" t="s">
        <v>1029</v>
      </c>
      <c r="C7098" s="45" t="s">
        <v>1549</v>
      </c>
      <c r="D7098" s="452" t="s">
        <v>3030</v>
      </c>
      <c r="E7098" s="54" t="s">
        <v>1678</v>
      </c>
      <c r="F7098" s="51" t="s">
        <v>1073</v>
      </c>
      <c r="G7098" s="468" t="s">
        <v>3097</v>
      </c>
      <c r="H7098" s="115" t="s">
        <v>2389</v>
      </c>
      <c r="I7098" s="39" t="s">
        <v>2105</v>
      </c>
      <c r="U7098" s="15">
        <v>0</v>
      </c>
      <c r="V7098" s="15">
        <v>0</v>
      </c>
      <c r="AH7098" s="15">
        <v>0</v>
      </c>
      <c r="AI7098" s="15">
        <v>0</v>
      </c>
      <c r="AU7098" s="15">
        <v>0</v>
      </c>
      <c r="AV7098" s="15">
        <v>0</v>
      </c>
      <c r="AW7098" s="15">
        <f t="shared" si="1943"/>
        <v>0</v>
      </c>
    </row>
    <row r="7099" spans="1:49">
      <c r="A7099" s="44" t="s">
        <v>1039</v>
      </c>
      <c r="B7099" s="45" t="s">
        <v>1029</v>
      </c>
      <c r="C7099" s="45" t="s">
        <v>1549</v>
      </c>
      <c r="D7099" s="452" t="s">
        <v>3030</v>
      </c>
      <c r="E7099" s="54" t="s">
        <v>1678</v>
      </c>
      <c r="F7099" s="51" t="s">
        <v>1074</v>
      </c>
      <c r="G7099" s="468" t="s">
        <v>3097</v>
      </c>
      <c r="H7099" s="115" t="s">
        <v>2389</v>
      </c>
      <c r="I7099" s="39" t="s">
        <v>1251</v>
      </c>
      <c r="U7099" s="15">
        <v>0</v>
      </c>
      <c r="V7099" s="15">
        <v>0</v>
      </c>
      <c r="AH7099" s="15">
        <v>0</v>
      </c>
      <c r="AI7099" s="15">
        <v>0</v>
      </c>
      <c r="AU7099" s="15">
        <v>0</v>
      </c>
      <c r="AV7099" s="15">
        <v>0</v>
      </c>
      <c r="AW7099" s="15">
        <f t="shared" si="1943"/>
        <v>0</v>
      </c>
    </row>
    <row r="7100" spans="1:49">
      <c r="A7100" s="44" t="s">
        <v>1039</v>
      </c>
      <c r="B7100" s="45" t="s">
        <v>1029</v>
      </c>
      <c r="C7100" s="45" t="s">
        <v>1549</v>
      </c>
      <c r="D7100" s="452" t="s">
        <v>3030</v>
      </c>
      <c r="E7100" s="54" t="s">
        <v>1678</v>
      </c>
      <c r="F7100" s="51" t="s">
        <v>1075</v>
      </c>
      <c r="G7100" s="468" t="s">
        <v>3097</v>
      </c>
      <c r="H7100" s="115" t="s">
        <v>2389</v>
      </c>
      <c r="I7100" s="39" t="s">
        <v>1062</v>
      </c>
      <c r="U7100" s="15">
        <v>0</v>
      </c>
      <c r="V7100" s="15">
        <v>0</v>
      </c>
      <c r="AH7100" s="15">
        <v>0</v>
      </c>
      <c r="AI7100" s="15">
        <v>0</v>
      </c>
      <c r="AU7100" s="15">
        <v>0</v>
      </c>
      <c r="AV7100" s="15">
        <v>0</v>
      </c>
      <c r="AW7100" s="15">
        <f t="shared" si="1943"/>
        <v>0</v>
      </c>
    </row>
    <row r="7101" spans="1:49">
      <c r="A7101" s="44" t="s">
        <v>1039</v>
      </c>
      <c r="B7101" s="45" t="s">
        <v>1029</v>
      </c>
      <c r="C7101" s="45" t="s">
        <v>1549</v>
      </c>
      <c r="D7101" s="452" t="s">
        <v>3030</v>
      </c>
      <c r="E7101" s="54" t="s">
        <v>1678</v>
      </c>
      <c r="F7101" s="51" t="s">
        <v>1076</v>
      </c>
      <c r="G7101" s="468" t="s">
        <v>3097</v>
      </c>
      <c r="H7101" s="115" t="s">
        <v>2389</v>
      </c>
      <c r="I7101" s="39" t="s">
        <v>1460</v>
      </c>
      <c r="U7101" s="15">
        <v>0</v>
      </c>
      <c r="V7101" s="15">
        <v>0</v>
      </c>
      <c r="AH7101" s="15">
        <v>0</v>
      </c>
      <c r="AI7101" s="15">
        <v>0</v>
      </c>
      <c r="AU7101" s="15">
        <v>0</v>
      </c>
      <c r="AV7101" s="15">
        <v>0</v>
      </c>
      <c r="AW7101" s="15">
        <f t="shared" si="1943"/>
        <v>0</v>
      </c>
    </row>
    <row r="7102" spans="1:49">
      <c r="A7102" s="44" t="s">
        <v>1039</v>
      </c>
      <c r="B7102" s="45" t="s">
        <v>1029</v>
      </c>
      <c r="C7102" s="45" t="s">
        <v>1549</v>
      </c>
      <c r="D7102" s="452" t="s">
        <v>3030</v>
      </c>
      <c r="E7102" s="54" t="s">
        <v>1678</v>
      </c>
      <c r="F7102" s="51" t="s">
        <v>1726</v>
      </c>
      <c r="G7102" s="468" t="s">
        <v>3097</v>
      </c>
      <c r="H7102" s="115" t="s">
        <v>2389</v>
      </c>
      <c r="I7102" s="39" t="s">
        <v>957</v>
      </c>
      <c r="U7102" s="15">
        <v>0</v>
      </c>
      <c r="V7102" s="15">
        <v>0</v>
      </c>
      <c r="AH7102" s="15">
        <v>0</v>
      </c>
      <c r="AI7102" s="15">
        <v>0</v>
      </c>
      <c r="AU7102" s="15">
        <v>0</v>
      </c>
      <c r="AV7102" s="15">
        <v>0</v>
      </c>
      <c r="AW7102" s="15">
        <f t="shared" si="1943"/>
        <v>0</v>
      </c>
    </row>
    <row r="7103" spans="1:49">
      <c r="A7103" s="44" t="s">
        <v>1039</v>
      </c>
      <c r="B7103" s="45" t="s">
        <v>1029</v>
      </c>
      <c r="C7103" s="45" t="s">
        <v>1549</v>
      </c>
      <c r="D7103" s="452" t="s">
        <v>3030</v>
      </c>
      <c r="E7103" s="54" t="s">
        <v>1678</v>
      </c>
      <c r="F7103" s="51" t="s">
        <v>1727</v>
      </c>
      <c r="G7103" s="468" t="s">
        <v>3097</v>
      </c>
      <c r="H7103" s="115" t="s">
        <v>2389</v>
      </c>
      <c r="I7103" s="39" t="s">
        <v>1461</v>
      </c>
      <c r="U7103" s="15">
        <v>0</v>
      </c>
      <c r="V7103" s="15">
        <v>0</v>
      </c>
      <c r="AH7103" s="15">
        <v>0</v>
      </c>
      <c r="AI7103" s="15">
        <v>0</v>
      </c>
      <c r="AU7103" s="15">
        <v>0</v>
      </c>
      <c r="AV7103" s="15">
        <v>0</v>
      </c>
      <c r="AW7103" s="15">
        <f t="shared" si="1943"/>
        <v>0</v>
      </c>
    </row>
    <row r="7104" spans="1:49">
      <c r="A7104" s="44" t="s">
        <v>1039</v>
      </c>
      <c r="B7104" s="45" t="s">
        <v>1029</v>
      </c>
      <c r="C7104" s="45" t="s">
        <v>1549</v>
      </c>
      <c r="D7104" s="452" t="s">
        <v>3030</v>
      </c>
      <c r="E7104" s="54" t="s">
        <v>1678</v>
      </c>
      <c r="F7104" s="51" t="s">
        <v>1728</v>
      </c>
      <c r="G7104" s="468" t="s">
        <v>3097</v>
      </c>
      <c r="H7104" s="115" t="s">
        <v>2389</v>
      </c>
      <c r="I7104" s="39" t="s">
        <v>783</v>
      </c>
      <c r="U7104" s="15">
        <v>0</v>
      </c>
      <c r="V7104" s="15">
        <v>0</v>
      </c>
      <c r="AH7104" s="15">
        <v>0</v>
      </c>
      <c r="AI7104" s="15">
        <v>0</v>
      </c>
      <c r="AU7104" s="15">
        <v>0</v>
      </c>
      <c r="AV7104" s="15">
        <v>0</v>
      </c>
      <c r="AW7104" s="15">
        <f t="shared" si="1943"/>
        <v>0</v>
      </c>
    </row>
    <row r="7105" spans="1:49">
      <c r="A7105" s="44" t="s">
        <v>1039</v>
      </c>
      <c r="B7105" s="45" t="s">
        <v>1029</v>
      </c>
      <c r="C7105" s="45" t="s">
        <v>1549</v>
      </c>
      <c r="D7105" s="452" t="s">
        <v>3030</v>
      </c>
      <c r="E7105" s="54" t="s">
        <v>1678</v>
      </c>
      <c r="F7105" s="51" t="s">
        <v>1488</v>
      </c>
      <c r="G7105" s="468" t="s">
        <v>3097</v>
      </c>
      <c r="H7105" s="115" t="s">
        <v>2389</v>
      </c>
      <c r="I7105" s="39" t="s">
        <v>844</v>
      </c>
      <c r="U7105" s="15">
        <v>0</v>
      </c>
      <c r="V7105" s="15">
        <v>0</v>
      </c>
      <c r="AH7105" s="15">
        <v>0</v>
      </c>
      <c r="AI7105" s="15">
        <v>0</v>
      </c>
      <c r="AU7105" s="15">
        <v>0</v>
      </c>
      <c r="AV7105" s="15">
        <v>0</v>
      </c>
      <c r="AW7105" s="15">
        <f t="shared" si="1943"/>
        <v>0</v>
      </c>
    </row>
    <row r="7106" spans="1:49">
      <c r="A7106" s="44" t="s">
        <v>1039</v>
      </c>
      <c r="B7106" s="45" t="s">
        <v>1029</v>
      </c>
      <c r="C7106" s="45" t="s">
        <v>1549</v>
      </c>
      <c r="D7106" s="452" t="s">
        <v>3030</v>
      </c>
      <c r="E7106" s="54" t="s">
        <v>1678</v>
      </c>
      <c r="F7106" s="51" t="s">
        <v>1489</v>
      </c>
      <c r="G7106" s="468" t="s">
        <v>3097</v>
      </c>
      <c r="H7106" s="115" t="s">
        <v>2389</v>
      </c>
      <c r="I7106" s="39" t="s">
        <v>1096</v>
      </c>
      <c r="U7106" s="15">
        <v>0</v>
      </c>
      <c r="V7106" s="15">
        <v>0</v>
      </c>
      <c r="AH7106" s="15">
        <v>0</v>
      </c>
      <c r="AI7106" s="15">
        <v>0</v>
      </c>
      <c r="AU7106" s="15">
        <v>0</v>
      </c>
      <c r="AV7106" s="15">
        <v>0</v>
      </c>
      <c r="AW7106" s="15">
        <f t="shared" si="1943"/>
        <v>0</v>
      </c>
    </row>
    <row r="7107" spans="1:49">
      <c r="A7107" s="44" t="s">
        <v>1039</v>
      </c>
      <c r="B7107" s="45" t="s">
        <v>1029</v>
      </c>
      <c r="C7107" s="45" t="s">
        <v>1549</v>
      </c>
      <c r="D7107" s="452" t="s">
        <v>3030</v>
      </c>
      <c r="E7107" s="54" t="s">
        <v>1678</v>
      </c>
      <c r="F7107" s="51" t="s">
        <v>1490</v>
      </c>
      <c r="G7107" s="468" t="s">
        <v>3097</v>
      </c>
      <c r="H7107" s="115" t="s">
        <v>2389</v>
      </c>
      <c r="I7107" s="39" t="s">
        <v>1155</v>
      </c>
      <c r="U7107" s="15">
        <v>0</v>
      </c>
      <c r="V7107" s="15">
        <v>0</v>
      </c>
      <c r="AH7107" s="15">
        <v>0</v>
      </c>
      <c r="AI7107" s="15">
        <v>0</v>
      </c>
      <c r="AU7107" s="15">
        <v>0</v>
      </c>
      <c r="AV7107" s="15">
        <v>0</v>
      </c>
      <c r="AW7107" s="15">
        <f t="shared" si="1943"/>
        <v>0</v>
      </c>
    </row>
    <row r="7108" spans="1:49">
      <c r="A7108" s="44" t="s">
        <v>1039</v>
      </c>
      <c r="B7108" s="45" t="s">
        <v>1029</v>
      </c>
      <c r="C7108" s="45" t="s">
        <v>1549</v>
      </c>
      <c r="D7108" s="452" t="s">
        <v>3030</v>
      </c>
      <c r="E7108" s="54" t="s">
        <v>1678</v>
      </c>
      <c r="F7108" s="51" t="s">
        <v>1491</v>
      </c>
      <c r="G7108" s="468" t="s">
        <v>3097</v>
      </c>
      <c r="H7108" s="115" t="s">
        <v>2389</v>
      </c>
      <c r="I7108" s="39" t="s">
        <v>1462</v>
      </c>
      <c r="U7108" s="15">
        <v>0</v>
      </c>
      <c r="V7108" s="15">
        <v>0</v>
      </c>
      <c r="AH7108" s="15">
        <v>0</v>
      </c>
      <c r="AI7108" s="15">
        <v>0</v>
      </c>
      <c r="AU7108" s="15">
        <v>0</v>
      </c>
      <c r="AV7108" s="15">
        <v>0</v>
      </c>
      <c r="AW7108" s="15">
        <f t="shared" si="1943"/>
        <v>0</v>
      </c>
    </row>
    <row r="7109" spans="1:49">
      <c r="A7109" s="44" t="s">
        <v>1039</v>
      </c>
      <c r="B7109" s="45" t="s">
        <v>1029</v>
      </c>
      <c r="C7109" s="45" t="s">
        <v>1549</v>
      </c>
      <c r="D7109" s="452" t="s">
        <v>3030</v>
      </c>
      <c r="E7109" s="54" t="s">
        <v>1678</v>
      </c>
      <c r="F7109" s="51" t="s">
        <v>1492</v>
      </c>
      <c r="G7109" s="468" t="s">
        <v>3097</v>
      </c>
      <c r="H7109" s="115" t="s">
        <v>2389</v>
      </c>
      <c r="I7109" s="39" t="s">
        <v>1463</v>
      </c>
      <c r="U7109" s="15">
        <v>0</v>
      </c>
      <c r="V7109" s="15">
        <v>0</v>
      </c>
      <c r="AH7109" s="15">
        <v>0</v>
      </c>
      <c r="AI7109" s="15">
        <v>0</v>
      </c>
      <c r="AU7109" s="15">
        <v>0</v>
      </c>
      <c r="AV7109" s="15">
        <v>0</v>
      </c>
      <c r="AW7109" s="15">
        <f t="shared" si="1943"/>
        <v>0</v>
      </c>
    </row>
    <row r="7110" spans="1:49">
      <c r="A7110" s="44" t="s">
        <v>1039</v>
      </c>
      <c r="B7110" s="45" t="s">
        <v>1029</v>
      </c>
      <c r="C7110" s="45" t="s">
        <v>1549</v>
      </c>
      <c r="D7110" s="452" t="s">
        <v>3030</v>
      </c>
      <c r="E7110" s="54" t="s">
        <v>1678</v>
      </c>
      <c r="F7110" s="51" t="s">
        <v>1106</v>
      </c>
      <c r="G7110" s="468" t="s">
        <v>3097</v>
      </c>
      <c r="H7110" s="115" t="s">
        <v>2389</v>
      </c>
      <c r="I7110" s="39" t="s">
        <v>1464</v>
      </c>
      <c r="U7110" s="15">
        <v>0</v>
      </c>
      <c r="V7110" s="15">
        <v>0</v>
      </c>
      <c r="AH7110" s="15">
        <v>0</v>
      </c>
      <c r="AI7110" s="15">
        <v>0</v>
      </c>
      <c r="AU7110" s="15">
        <v>0</v>
      </c>
      <c r="AV7110" s="15">
        <v>0</v>
      </c>
      <c r="AW7110" s="15">
        <f t="shared" si="1943"/>
        <v>0</v>
      </c>
    </row>
    <row r="7111" spans="1:49">
      <c r="A7111" s="44" t="s">
        <v>1039</v>
      </c>
      <c r="B7111" s="45" t="s">
        <v>1029</v>
      </c>
      <c r="C7111" s="45" t="s">
        <v>1549</v>
      </c>
      <c r="D7111" s="452" t="s">
        <v>3030</v>
      </c>
      <c r="E7111" s="54" t="s">
        <v>1678</v>
      </c>
      <c r="F7111" s="51" t="s">
        <v>1589</v>
      </c>
      <c r="G7111" s="468" t="s">
        <v>3097</v>
      </c>
      <c r="H7111" s="115" t="s">
        <v>2389</v>
      </c>
      <c r="I7111" s="42" t="s">
        <v>2767</v>
      </c>
      <c r="U7111" s="15">
        <v>0</v>
      </c>
      <c r="V7111" s="15">
        <v>0</v>
      </c>
      <c r="AH7111" s="15">
        <v>0</v>
      </c>
      <c r="AI7111" s="15">
        <v>0</v>
      </c>
      <c r="AU7111" s="15">
        <v>0</v>
      </c>
      <c r="AV7111" s="15">
        <v>0</v>
      </c>
      <c r="AW7111" s="15">
        <f t="shared" si="1943"/>
        <v>0</v>
      </c>
    </row>
    <row r="7112" spans="1:49">
      <c r="A7112" s="44" t="s">
        <v>1039</v>
      </c>
      <c r="B7112" s="45" t="s">
        <v>1029</v>
      </c>
      <c r="C7112" s="45" t="s">
        <v>1549</v>
      </c>
      <c r="D7112" s="452" t="s">
        <v>3030</v>
      </c>
      <c r="E7112" s="54" t="s">
        <v>1678</v>
      </c>
      <c r="F7112" s="51" t="s">
        <v>1123</v>
      </c>
      <c r="G7112" s="468" t="s">
        <v>3097</v>
      </c>
      <c r="H7112" s="115" t="s">
        <v>2389</v>
      </c>
      <c r="I7112" s="42" t="s">
        <v>1122</v>
      </c>
      <c r="U7112" s="15">
        <v>0</v>
      </c>
      <c r="V7112" s="15">
        <v>0</v>
      </c>
      <c r="AH7112" s="15">
        <v>0</v>
      </c>
      <c r="AI7112" s="15">
        <v>0</v>
      </c>
      <c r="AU7112" s="15">
        <v>0</v>
      </c>
      <c r="AV7112" s="15">
        <v>0</v>
      </c>
      <c r="AW7112" s="15">
        <f t="shared" si="1943"/>
        <v>0</v>
      </c>
    </row>
    <row r="7113" spans="1:49">
      <c r="A7113" s="44" t="s">
        <v>1039</v>
      </c>
      <c r="B7113" s="45" t="s">
        <v>1029</v>
      </c>
      <c r="C7113" s="45" t="s">
        <v>1549</v>
      </c>
      <c r="D7113" s="452" t="s">
        <v>3030</v>
      </c>
      <c r="E7113" s="54" t="s">
        <v>1678</v>
      </c>
      <c r="F7113" s="51" t="s">
        <v>910</v>
      </c>
      <c r="G7113" s="468" t="s">
        <v>3097</v>
      </c>
      <c r="H7113" s="115" t="s">
        <v>2389</v>
      </c>
      <c r="I7113" s="42" t="s">
        <v>1327</v>
      </c>
      <c r="U7113" s="15">
        <v>0</v>
      </c>
      <c r="V7113" s="15">
        <v>0</v>
      </c>
      <c r="AH7113" s="15">
        <v>0</v>
      </c>
      <c r="AI7113" s="15">
        <v>0</v>
      </c>
      <c r="AU7113" s="15">
        <v>0</v>
      </c>
      <c r="AV7113" s="15">
        <v>0</v>
      </c>
      <c r="AW7113" s="15">
        <f t="shared" si="1943"/>
        <v>0</v>
      </c>
    </row>
    <row r="7114" spans="1:49">
      <c r="A7114" s="44" t="s">
        <v>1039</v>
      </c>
      <c r="B7114" s="45" t="s">
        <v>1029</v>
      </c>
      <c r="C7114" s="45" t="s">
        <v>1549</v>
      </c>
      <c r="D7114" s="452" t="s">
        <v>3030</v>
      </c>
      <c r="E7114" s="54" t="s">
        <v>1678</v>
      </c>
      <c r="F7114" s="51" t="s">
        <v>1448</v>
      </c>
      <c r="G7114" s="468" t="s">
        <v>3097</v>
      </c>
      <c r="H7114" s="115" t="s">
        <v>2389</v>
      </c>
      <c r="I7114" s="42" t="s">
        <v>825</v>
      </c>
      <c r="U7114" s="15">
        <v>0</v>
      </c>
      <c r="V7114" s="15">
        <v>0</v>
      </c>
      <c r="AH7114" s="15">
        <v>0</v>
      </c>
      <c r="AI7114" s="15">
        <v>0</v>
      </c>
      <c r="AU7114" s="15">
        <v>0</v>
      </c>
      <c r="AV7114" s="15">
        <v>0</v>
      </c>
      <c r="AW7114" s="15">
        <f t="shared" si="1943"/>
        <v>0</v>
      </c>
    </row>
    <row r="7115" spans="1:49">
      <c r="A7115" s="44" t="s">
        <v>1039</v>
      </c>
      <c r="B7115" s="45" t="s">
        <v>1029</v>
      </c>
      <c r="C7115" s="45" t="s">
        <v>1549</v>
      </c>
      <c r="D7115" s="452" t="s">
        <v>3030</v>
      </c>
      <c r="E7115" s="54" t="s">
        <v>1678</v>
      </c>
      <c r="F7115" s="51" t="s">
        <v>1292</v>
      </c>
      <c r="G7115" s="468" t="s">
        <v>3097</v>
      </c>
      <c r="H7115" s="115" t="s">
        <v>2389</v>
      </c>
      <c r="I7115" s="42" t="s">
        <v>1526</v>
      </c>
      <c r="U7115" s="15">
        <v>0</v>
      </c>
      <c r="V7115" s="15">
        <v>0</v>
      </c>
      <c r="AH7115" s="15">
        <v>0</v>
      </c>
      <c r="AI7115" s="15">
        <v>0</v>
      </c>
      <c r="AU7115" s="15">
        <v>0</v>
      </c>
      <c r="AV7115" s="15">
        <v>0</v>
      </c>
      <c r="AW7115" s="15">
        <f t="shared" si="1943"/>
        <v>0</v>
      </c>
    </row>
    <row r="7116" spans="1:49">
      <c r="A7116" s="44" t="s">
        <v>1039</v>
      </c>
      <c r="B7116" s="45" t="s">
        <v>1029</v>
      </c>
      <c r="C7116" s="45" t="s">
        <v>1549</v>
      </c>
      <c r="D7116" s="452" t="s">
        <v>3030</v>
      </c>
      <c r="E7116" s="54" t="s">
        <v>1678</v>
      </c>
      <c r="F7116" s="51" t="s">
        <v>2453</v>
      </c>
      <c r="G7116" s="468" t="s">
        <v>3097</v>
      </c>
      <c r="H7116" s="115" t="s">
        <v>2389</v>
      </c>
      <c r="I7116" s="42" t="s">
        <v>2442</v>
      </c>
      <c r="U7116" s="15">
        <v>0</v>
      </c>
      <c r="V7116" s="15">
        <v>0</v>
      </c>
      <c r="AH7116" s="15">
        <v>0</v>
      </c>
      <c r="AI7116" s="15">
        <v>0</v>
      </c>
      <c r="AU7116" s="15">
        <v>0</v>
      </c>
      <c r="AV7116" s="15">
        <v>0</v>
      </c>
      <c r="AW7116" s="15">
        <f t="shared" si="1943"/>
        <v>0</v>
      </c>
    </row>
    <row r="7117" spans="1:49">
      <c r="A7117" s="44" t="s">
        <v>1039</v>
      </c>
      <c r="B7117" s="45" t="s">
        <v>1029</v>
      </c>
      <c r="C7117" s="45" t="s">
        <v>1549</v>
      </c>
      <c r="D7117" s="452" t="s">
        <v>3030</v>
      </c>
      <c r="E7117" s="54" t="s">
        <v>1678</v>
      </c>
      <c r="F7117" s="51" t="s">
        <v>2619</v>
      </c>
      <c r="G7117" s="468" t="s">
        <v>3097</v>
      </c>
      <c r="H7117" s="115" t="s">
        <v>2389</v>
      </c>
      <c r="I7117" s="42" t="s">
        <v>2573</v>
      </c>
      <c r="U7117" s="15">
        <v>0</v>
      </c>
      <c r="V7117" s="15">
        <v>0</v>
      </c>
      <c r="AH7117" s="15">
        <v>0</v>
      </c>
      <c r="AI7117" s="15">
        <v>0</v>
      </c>
      <c r="AU7117" s="15">
        <v>0</v>
      </c>
      <c r="AV7117" s="15">
        <v>0</v>
      </c>
      <c r="AW7117" s="15">
        <f t="shared" si="1943"/>
        <v>0</v>
      </c>
    </row>
    <row r="7118" spans="1:49">
      <c r="A7118" s="44" t="s">
        <v>1039</v>
      </c>
      <c r="B7118" s="45" t="s">
        <v>1029</v>
      </c>
      <c r="C7118" s="45" t="s">
        <v>1549</v>
      </c>
      <c r="D7118" s="452" t="s">
        <v>3030</v>
      </c>
      <c r="E7118" s="54" t="s">
        <v>1678</v>
      </c>
      <c r="F7118" s="51" t="s">
        <v>2620</v>
      </c>
      <c r="G7118" s="468" t="s">
        <v>3097</v>
      </c>
      <c r="H7118" s="115" t="s">
        <v>2389</v>
      </c>
      <c r="I7118" s="42" t="s">
        <v>2583</v>
      </c>
      <c r="U7118" s="15">
        <v>0</v>
      </c>
      <c r="V7118" s="15">
        <v>0</v>
      </c>
      <c r="AH7118" s="15">
        <v>0</v>
      </c>
      <c r="AI7118" s="15">
        <v>0</v>
      </c>
      <c r="AU7118" s="15">
        <v>0</v>
      </c>
      <c r="AV7118" s="15">
        <v>0</v>
      </c>
      <c r="AW7118" s="15">
        <f t="shared" si="1943"/>
        <v>0</v>
      </c>
    </row>
    <row r="7119" spans="1:49">
      <c r="A7119" s="44" t="s">
        <v>1039</v>
      </c>
      <c r="B7119" s="45" t="s">
        <v>1029</v>
      </c>
      <c r="C7119" s="45" t="s">
        <v>1549</v>
      </c>
      <c r="D7119" s="452" t="s">
        <v>3030</v>
      </c>
      <c r="E7119" s="54" t="s">
        <v>1678</v>
      </c>
      <c r="F7119" s="51" t="s">
        <v>2844</v>
      </c>
      <c r="G7119" s="468" t="s">
        <v>3097</v>
      </c>
      <c r="H7119" s="115" t="s">
        <v>2389</v>
      </c>
      <c r="I7119" s="42" t="s">
        <v>2795</v>
      </c>
      <c r="U7119" s="15">
        <v>0</v>
      </c>
      <c r="V7119" s="15">
        <v>0</v>
      </c>
      <c r="AH7119" s="15">
        <v>0</v>
      </c>
      <c r="AI7119" s="15">
        <v>0</v>
      </c>
      <c r="AU7119" s="15">
        <v>0</v>
      </c>
      <c r="AV7119" s="15">
        <v>0</v>
      </c>
      <c r="AW7119" s="15">
        <f t="shared" si="1943"/>
        <v>0</v>
      </c>
    </row>
    <row r="7120" spans="1:49" s="212" customFormat="1">
      <c r="A7120" s="44" t="s">
        <v>1039</v>
      </c>
      <c r="B7120" s="45" t="s">
        <v>1029</v>
      </c>
      <c r="C7120" s="45" t="s">
        <v>1549</v>
      </c>
      <c r="D7120" s="452" t="s">
        <v>3030</v>
      </c>
      <c r="E7120" s="54" t="s">
        <v>1678</v>
      </c>
      <c r="F7120" s="51" t="s">
        <v>2841</v>
      </c>
      <c r="G7120" s="468" t="s">
        <v>3097</v>
      </c>
      <c r="H7120" s="361" t="s">
        <v>2389</v>
      </c>
      <c r="I7120" s="184" t="s">
        <v>2801</v>
      </c>
      <c r="J7120" s="209"/>
      <c r="K7120" s="209"/>
      <c r="L7120" s="209"/>
      <c r="M7120" s="209"/>
      <c r="N7120" s="209"/>
      <c r="O7120" s="209"/>
      <c r="P7120" s="209"/>
      <c r="Q7120" s="209"/>
      <c r="R7120" s="209"/>
      <c r="S7120" s="209"/>
      <c r="T7120" s="209"/>
      <c r="U7120" s="209">
        <v>0</v>
      </c>
      <c r="V7120" s="209">
        <v>0</v>
      </c>
      <c r="W7120" s="209"/>
      <c r="X7120" s="209"/>
      <c r="Y7120" s="209"/>
      <c r="Z7120" s="209"/>
      <c r="AA7120" s="209"/>
      <c r="AB7120" s="209"/>
      <c r="AC7120" s="209"/>
      <c r="AD7120" s="209"/>
      <c r="AE7120" s="209"/>
      <c r="AF7120" s="209"/>
      <c r="AG7120" s="209"/>
      <c r="AH7120" s="209">
        <v>0</v>
      </c>
      <c r="AI7120" s="209">
        <v>0</v>
      </c>
      <c r="AJ7120" s="209"/>
      <c r="AK7120" s="209"/>
      <c r="AL7120" s="209"/>
      <c r="AM7120" s="209"/>
      <c r="AN7120" s="209"/>
      <c r="AO7120" s="209"/>
      <c r="AP7120" s="209"/>
      <c r="AQ7120" s="209"/>
      <c r="AR7120" s="209"/>
      <c r="AS7120" s="209"/>
      <c r="AT7120" s="209"/>
      <c r="AU7120" s="209">
        <v>0</v>
      </c>
      <c r="AV7120" s="209">
        <v>0</v>
      </c>
      <c r="AW7120" s="209">
        <f t="shared" si="1943"/>
        <v>0</v>
      </c>
    </row>
    <row r="7121" spans="1:50" s="212" customFormat="1">
      <c r="A7121" s="44" t="s">
        <v>1039</v>
      </c>
      <c r="B7121" s="45" t="s">
        <v>1029</v>
      </c>
      <c r="C7121" s="45" t="s">
        <v>1549</v>
      </c>
      <c r="D7121" s="452" t="s">
        <v>3030</v>
      </c>
      <c r="E7121" s="54" t="s">
        <v>1678</v>
      </c>
      <c r="F7121" s="51" t="s">
        <v>2842</v>
      </c>
      <c r="G7121" s="468" t="s">
        <v>3097</v>
      </c>
      <c r="H7121" s="361" t="s">
        <v>2389</v>
      </c>
      <c r="I7121" s="184" t="s">
        <v>2805</v>
      </c>
      <c r="J7121" s="209"/>
      <c r="K7121" s="209"/>
      <c r="L7121" s="209"/>
      <c r="M7121" s="209"/>
      <c r="N7121" s="209"/>
      <c r="O7121" s="209"/>
      <c r="P7121" s="209"/>
      <c r="Q7121" s="209"/>
      <c r="R7121" s="209"/>
      <c r="S7121" s="209"/>
      <c r="T7121" s="209"/>
      <c r="U7121" s="209">
        <v>0</v>
      </c>
      <c r="V7121" s="209">
        <v>0</v>
      </c>
      <c r="W7121" s="209"/>
      <c r="X7121" s="209"/>
      <c r="Y7121" s="209"/>
      <c r="Z7121" s="209"/>
      <c r="AA7121" s="209"/>
      <c r="AB7121" s="209"/>
      <c r="AC7121" s="209"/>
      <c r="AD7121" s="209"/>
      <c r="AE7121" s="209"/>
      <c r="AF7121" s="209"/>
      <c r="AG7121" s="209"/>
      <c r="AH7121" s="209">
        <v>0</v>
      </c>
      <c r="AI7121" s="209">
        <v>0</v>
      </c>
      <c r="AJ7121" s="209"/>
      <c r="AK7121" s="209"/>
      <c r="AL7121" s="209"/>
      <c r="AM7121" s="209"/>
      <c r="AN7121" s="209"/>
      <c r="AO7121" s="209"/>
      <c r="AP7121" s="209"/>
      <c r="AQ7121" s="209"/>
      <c r="AR7121" s="209"/>
      <c r="AS7121" s="209"/>
      <c r="AT7121" s="209"/>
      <c r="AU7121" s="209">
        <v>0</v>
      </c>
      <c r="AV7121" s="209">
        <v>0</v>
      </c>
      <c r="AW7121" s="209">
        <f t="shared" si="1943"/>
        <v>0</v>
      </c>
    </row>
    <row r="7122" spans="1:50" s="212" customFormat="1">
      <c r="A7122" s="44" t="s">
        <v>1039</v>
      </c>
      <c r="B7122" s="45" t="s">
        <v>1029</v>
      </c>
      <c r="C7122" s="45" t="s">
        <v>1549</v>
      </c>
      <c r="D7122" s="452" t="s">
        <v>3030</v>
      </c>
      <c r="E7122" s="54" t="s">
        <v>1678</v>
      </c>
      <c r="F7122" s="51" t="s">
        <v>2843</v>
      </c>
      <c r="G7122" s="468" t="s">
        <v>3097</v>
      </c>
      <c r="H7122" s="361" t="s">
        <v>2389</v>
      </c>
      <c r="I7122" s="184" t="s">
        <v>2800</v>
      </c>
      <c r="J7122" s="209"/>
      <c r="K7122" s="209"/>
      <c r="L7122" s="209"/>
      <c r="M7122" s="209"/>
      <c r="N7122" s="209"/>
      <c r="O7122" s="209"/>
      <c r="P7122" s="209"/>
      <c r="Q7122" s="209"/>
      <c r="R7122" s="209"/>
      <c r="S7122" s="209"/>
      <c r="T7122" s="209"/>
      <c r="U7122" s="209">
        <v>0</v>
      </c>
      <c r="V7122" s="209">
        <v>0</v>
      </c>
      <c r="W7122" s="209"/>
      <c r="X7122" s="209"/>
      <c r="Y7122" s="209"/>
      <c r="Z7122" s="209"/>
      <c r="AA7122" s="209"/>
      <c r="AB7122" s="209"/>
      <c r="AC7122" s="209"/>
      <c r="AD7122" s="209"/>
      <c r="AE7122" s="209"/>
      <c r="AF7122" s="209"/>
      <c r="AG7122" s="209"/>
      <c r="AH7122" s="209">
        <v>0</v>
      </c>
      <c r="AI7122" s="209">
        <v>0</v>
      </c>
      <c r="AJ7122" s="209"/>
      <c r="AK7122" s="209"/>
      <c r="AL7122" s="209"/>
      <c r="AM7122" s="209"/>
      <c r="AN7122" s="209"/>
      <c r="AO7122" s="209"/>
      <c r="AP7122" s="209"/>
      <c r="AQ7122" s="209"/>
      <c r="AR7122" s="209"/>
      <c r="AS7122" s="209"/>
      <c r="AT7122" s="209"/>
      <c r="AU7122" s="209">
        <v>0</v>
      </c>
      <c r="AV7122" s="209">
        <v>0</v>
      </c>
      <c r="AW7122" s="209">
        <f t="shared" si="1943"/>
        <v>0</v>
      </c>
    </row>
    <row r="7123" spans="1:50" s="59" customFormat="1">
      <c r="A7123" s="55" t="s">
        <v>1039</v>
      </c>
      <c r="B7123" s="45" t="s">
        <v>1029</v>
      </c>
      <c r="C7123" s="77" t="s">
        <v>1549</v>
      </c>
      <c r="D7123" s="452" t="s">
        <v>3030</v>
      </c>
      <c r="E7123" s="94" t="s">
        <v>1517</v>
      </c>
      <c r="F7123" s="106"/>
      <c r="G7123" s="468" t="s">
        <v>3097</v>
      </c>
      <c r="H7123" s="106" t="s">
        <v>2389</v>
      </c>
      <c r="I7123" s="343" t="s">
        <v>2584</v>
      </c>
      <c r="J7123" s="11"/>
      <c r="K7123" s="11"/>
      <c r="L7123" s="11"/>
      <c r="M7123" s="11"/>
      <c r="N7123" s="11"/>
      <c r="O7123" s="11"/>
      <c r="P7123" s="11"/>
      <c r="Q7123" s="11"/>
      <c r="R7123" s="11"/>
      <c r="S7123" s="11"/>
      <c r="T7123" s="11"/>
      <c r="U7123" s="11">
        <v>0</v>
      </c>
      <c r="V7123" s="11">
        <v>0</v>
      </c>
      <c r="W7123" s="11"/>
      <c r="X7123" s="11"/>
      <c r="Y7123" s="11"/>
      <c r="Z7123" s="11"/>
      <c r="AA7123" s="11"/>
      <c r="AB7123" s="11"/>
      <c r="AC7123" s="11"/>
      <c r="AD7123" s="11"/>
      <c r="AE7123" s="11"/>
      <c r="AF7123" s="11"/>
      <c r="AG7123" s="11"/>
      <c r="AH7123" s="11">
        <v>0</v>
      </c>
      <c r="AI7123" s="11">
        <v>0</v>
      </c>
      <c r="AJ7123" s="11"/>
      <c r="AK7123" s="11"/>
      <c r="AL7123" s="11"/>
      <c r="AM7123" s="11"/>
      <c r="AN7123" s="11"/>
      <c r="AO7123" s="11"/>
      <c r="AP7123" s="11"/>
      <c r="AQ7123" s="11"/>
      <c r="AR7123" s="11"/>
      <c r="AS7123" s="11"/>
      <c r="AT7123" s="11"/>
      <c r="AU7123" s="11">
        <v>0</v>
      </c>
      <c r="AV7123" s="11">
        <v>0</v>
      </c>
      <c r="AW7123" s="11">
        <f t="shared" si="1943"/>
        <v>0</v>
      </c>
    </row>
    <row r="7124" spans="1:50" ht="13.5" thickBot="1">
      <c r="A7124" s="78" t="s">
        <v>1042</v>
      </c>
      <c r="B7124" s="79"/>
      <c r="C7124" s="79"/>
      <c r="D7124" s="456"/>
      <c r="E7124" s="535"/>
      <c r="F7124" s="127"/>
      <c r="G7124" s="127"/>
      <c r="H7124" s="127"/>
      <c r="I7124" s="79"/>
    </row>
    <row r="7125" spans="1:50" s="151" customFormat="1" ht="36" customHeight="1" thickTop="1" thickBot="1">
      <c r="A7125" s="147" t="s">
        <v>2079</v>
      </c>
      <c r="B7125" s="5" t="s">
        <v>2080</v>
      </c>
      <c r="C7125" s="5" t="s">
        <v>1335</v>
      </c>
      <c r="D7125" s="450"/>
      <c r="E7125" s="148" t="s">
        <v>1570</v>
      </c>
      <c r="F7125" s="149" t="s">
        <v>1438</v>
      </c>
      <c r="G7125" s="149"/>
      <c r="H7125" s="149" t="s">
        <v>2332</v>
      </c>
      <c r="I7125" s="5" t="s">
        <v>856</v>
      </c>
      <c r="J7125" s="364" t="s">
        <v>2891</v>
      </c>
      <c r="K7125" s="364" t="s">
        <v>2879</v>
      </c>
      <c r="L7125" s="364" t="s">
        <v>2880</v>
      </c>
      <c r="M7125" s="364" t="s">
        <v>2881</v>
      </c>
      <c r="N7125" s="364" t="s">
        <v>2882</v>
      </c>
      <c r="O7125" s="364" t="s">
        <v>2883</v>
      </c>
      <c r="P7125" s="364" t="s">
        <v>2884</v>
      </c>
      <c r="Q7125" s="364" t="s">
        <v>2885</v>
      </c>
      <c r="R7125" s="364" t="s">
        <v>2886</v>
      </c>
      <c r="S7125" s="364" t="s">
        <v>2887</v>
      </c>
      <c r="T7125" s="364" t="s">
        <v>2888</v>
      </c>
      <c r="U7125" s="364" t="s">
        <v>2889</v>
      </c>
      <c r="V7125" s="364" t="s">
        <v>2890</v>
      </c>
      <c r="W7125" s="365" t="s">
        <v>2893</v>
      </c>
      <c r="X7125" s="365" t="s">
        <v>2879</v>
      </c>
      <c r="Y7125" s="365" t="s">
        <v>2880</v>
      </c>
      <c r="Z7125" s="365" t="s">
        <v>2881</v>
      </c>
      <c r="AA7125" s="365" t="s">
        <v>2882</v>
      </c>
      <c r="AB7125" s="365" t="s">
        <v>2883</v>
      </c>
      <c r="AC7125" s="365" t="s">
        <v>2884</v>
      </c>
      <c r="AD7125" s="365" t="s">
        <v>2885</v>
      </c>
      <c r="AE7125" s="365" t="s">
        <v>2886</v>
      </c>
      <c r="AF7125" s="365" t="s">
        <v>2887</v>
      </c>
      <c r="AG7125" s="365" t="s">
        <v>2888</v>
      </c>
      <c r="AH7125" s="365" t="s">
        <v>2889</v>
      </c>
      <c r="AI7125" s="365" t="s">
        <v>2890</v>
      </c>
      <c r="AJ7125" s="366" t="s">
        <v>2892</v>
      </c>
      <c r="AK7125" s="366" t="s">
        <v>2879</v>
      </c>
      <c r="AL7125" s="366" t="s">
        <v>2880</v>
      </c>
      <c r="AM7125" s="366" t="s">
        <v>2881</v>
      </c>
      <c r="AN7125" s="366" t="s">
        <v>2882</v>
      </c>
      <c r="AO7125" s="366" t="s">
        <v>2883</v>
      </c>
      <c r="AP7125" s="366" t="s">
        <v>2884</v>
      </c>
      <c r="AQ7125" s="366" t="s">
        <v>2885</v>
      </c>
      <c r="AR7125" s="366" t="s">
        <v>2886</v>
      </c>
      <c r="AS7125" s="366" t="s">
        <v>2887</v>
      </c>
      <c r="AT7125" s="366" t="s">
        <v>2888</v>
      </c>
      <c r="AU7125" s="366" t="s">
        <v>2889</v>
      </c>
      <c r="AV7125" s="366" t="s">
        <v>2890</v>
      </c>
      <c r="AW7125" s="368" t="s">
        <v>2895</v>
      </c>
    </row>
    <row r="7126" spans="1:50">
      <c r="A7126" s="33"/>
      <c r="B7126" s="34"/>
      <c r="C7126" s="34"/>
      <c r="D7126" s="34"/>
      <c r="E7126" s="35"/>
      <c r="F7126" s="36"/>
      <c r="G7126" s="36"/>
      <c r="H7126" s="36"/>
      <c r="I7126" s="34"/>
      <c r="J7126" s="202" t="s">
        <v>1224</v>
      </c>
      <c r="K7126" s="202">
        <v>1</v>
      </c>
      <c r="L7126" s="202">
        <v>2</v>
      </c>
      <c r="M7126" s="202">
        <v>3</v>
      </c>
      <c r="N7126" s="202">
        <v>4</v>
      </c>
      <c r="O7126" s="202">
        <v>5</v>
      </c>
      <c r="P7126" s="202">
        <v>6</v>
      </c>
      <c r="Q7126" s="202">
        <v>7</v>
      </c>
      <c r="R7126" s="202">
        <v>8</v>
      </c>
      <c r="S7126" s="202">
        <v>9</v>
      </c>
      <c r="T7126" s="202">
        <v>10</v>
      </c>
      <c r="U7126" s="202">
        <v>13</v>
      </c>
      <c r="V7126" s="202">
        <v>14</v>
      </c>
      <c r="W7126" s="202" t="s">
        <v>1224</v>
      </c>
      <c r="X7126" s="202">
        <v>1</v>
      </c>
      <c r="Y7126" s="202">
        <v>2</v>
      </c>
      <c r="Z7126" s="202">
        <v>3</v>
      </c>
      <c r="AA7126" s="202">
        <v>4</v>
      </c>
      <c r="AB7126" s="202">
        <v>5</v>
      </c>
      <c r="AC7126" s="202">
        <v>6</v>
      </c>
      <c r="AD7126" s="202">
        <v>7</v>
      </c>
      <c r="AE7126" s="202">
        <v>8</v>
      </c>
      <c r="AF7126" s="202">
        <v>9</v>
      </c>
      <c r="AG7126" s="202">
        <v>10</v>
      </c>
      <c r="AH7126" s="202">
        <v>13</v>
      </c>
      <c r="AI7126" s="202">
        <v>14</v>
      </c>
      <c r="AJ7126" s="202" t="s">
        <v>1224</v>
      </c>
      <c r="AK7126" s="202">
        <v>1</v>
      </c>
      <c r="AL7126" s="202">
        <v>2</v>
      </c>
      <c r="AM7126" s="202">
        <v>3</v>
      </c>
      <c r="AN7126" s="202">
        <v>4</v>
      </c>
      <c r="AO7126" s="202">
        <v>5</v>
      </c>
      <c r="AP7126" s="202">
        <v>6</v>
      </c>
      <c r="AQ7126" s="202">
        <v>7</v>
      </c>
      <c r="AR7126" s="202">
        <v>8</v>
      </c>
      <c r="AS7126" s="202">
        <v>9</v>
      </c>
      <c r="AT7126" s="202">
        <v>10</v>
      </c>
      <c r="AU7126" s="202">
        <v>13</v>
      </c>
      <c r="AV7126" s="202">
        <v>14</v>
      </c>
      <c r="AW7126" s="202">
        <v>15</v>
      </c>
    </row>
    <row r="7127" spans="1:50">
      <c r="A7127" s="48"/>
      <c r="B7127" s="42"/>
      <c r="C7127" s="42"/>
      <c r="D7127" s="42"/>
      <c r="E7127" s="531"/>
      <c r="F7127" s="51"/>
      <c r="G7127" s="51"/>
      <c r="H7127" s="51"/>
      <c r="I7127" s="39"/>
      <c r="J7127" s="133"/>
      <c r="K7127" s="133"/>
      <c r="L7127" s="133"/>
      <c r="M7127" s="133"/>
      <c r="N7127" s="133"/>
      <c r="O7127" s="133"/>
      <c r="P7127" s="133"/>
      <c r="Q7127" s="133"/>
      <c r="R7127" s="133"/>
      <c r="S7127" s="133"/>
      <c r="T7127" s="133"/>
      <c r="U7127" s="133"/>
      <c r="V7127" s="133"/>
      <c r="W7127" s="133"/>
      <c r="X7127" s="133"/>
      <c r="Y7127" s="133"/>
      <c r="Z7127" s="133"/>
      <c r="AA7127" s="133"/>
      <c r="AB7127" s="133"/>
      <c r="AC7127" s="133"/>
      <c r="AD7127" s="133"/>
      <c r="AE7127" s="133"/>
      <c r="AF7127" s="133"/>
      <c r="AG7127" s="133"/>
      <c r="AH7127" s="133"/>
      <c r="AI7127" s="133"/>
      <c r="AJ7127" s="133"/>
      <c r="AK7127" s="133"/>
      <c r="AL7127" s="133"/>
      <c r="AM7127" s="133"/>
      <c r="AN7127" s="133"/>
      <c r="AO7127" s="133"/>
      <c r="AP7127" s="133"/>
      <c r="AQ7127" s="133"/>
      <c r="AR7127" s="133"/>
      <c r="AS7127" s="133"/>
      <c r="AT7127" s="133"/>
      <c r="AU7127" s="133"/>
      <c r="AV7127" s="133"/>
      <c r="AW7127" s="133"/>
    </row>
    <row r="7128" spans="1:50">
      <c r="A7128" s="41" t="s">
        <v>1039</v>
      </c>
      <c r="B7128" s="286" t="s">
        <v>1029</v>
      </c>
      <c r="C7128" s="286" t="s">
        <v>1549</v>
      </c>
      <c r="D7128" s="451"/>
      <c r="E7128" s="531"/>
      <c r="F7128" s="50"/>
      <c r="G7128" s="50"/>
      <c r="H7128" s="50"/>
      <c r="I7128" s="286" t="s">
        <v>1042</v>
      </c>
      <c r="J7128" s="28"/>
      <c r="K7128" s="28"/>
      <c r="L7128" s="28"/>
      <c r="M7128" s="28"/>
      <c r="N7128" s="28"/>
      <c r="O7128" s="28"/>
      <c r="P7128" s="28"/>
      <c r="Q7128" s="28"/>
      <c r="R7128" s="28"/>
      <c r="S7128" s="28"/>
      <c r="T7128" s="28"/>
      <c r="U7128" s="28"/>
      <c r="V7128" s="28"/>
      <c r="W7128" s="28"/>
      <c r="X7128" s="28"/>
      <c r="Y7128" s="28"/>
      <c r="Z7128" s="28"/>
      <c r="AA7128" s="28"/>
      <c r="AB7128" s="28"/>
      <c r="AC7128" s="28"/>
      <c r="AD7128" s="28"/>
      <c r="AE7128" s="28"/>
      <c r="AF7128" s="28"/>
      <c r="AG7128" s="28"/>
      <c r="AH7128" s="28"/>
      <c r="AI7128" s="28"/>
      <c r="AJ7128" s="28"/>
      <c r="AK7128" s="28"/>
      <c r="AL7128" s="28"/>
      <c r="AM7128" s="28"/>
      <c r="AN7128" s="28"/>
      <c r="AO7128" s="28"/>
      <c r="AP7128" s="28"/>
      <c r="AQ7128" s="28"/>
      <c r="AR7128" s="28"/>
      <c r="AS7128" s="28"/>
      <c r="AT7128" s="28"/>
      <c r="AU7128" s="28"/>
      <c r="AV7128" s="28"/>
      <c r="AW7128" s="28"/>
    </row>
    <row r="7129" spans="1:50">
      <c r="A7129" s="48"/>
      <c r="B7129" s="42"/>
      <c r="C7129" s="42"/>
      <c r="D7129" s="42"/>
      <c r="E7129" s="531"/>
      <c r="F7129" s="51"/>
      <c r="G7129" s="51"/>
      <c r="H7129" s="51"/>
      <c r="I7129" s="42"/>
      <c r="J7129" s="28"/>
      <c r="K7129" s="28"/>
      <c r="L7129" s="28"/>
      <c r="M7129" s="28"/>
      <c r="N7129" s="28"/>
      <c r="O7129" s="28"/>
      <c r="P7129" s="28"/>
      <c r="Q7129" s="28"/>
      <c r="R7129" s="28"/>
      <c r="S7129" s="28"/>
      <c r="T7129" s="28"/>
      <c r="U7129" s="28"/>
      <c r="V7129" s="28"/>
      <c r="W7129" s="28"/>
      <c r="X7129" s="28"/>
      <c r="Y7129" s="28"/>
      <c r="Z7129" s="28"/>
      <c r="AA7129" s="28"/>
      <c r="AB7129" s="28"/>
      <c r="AC7129" s="28"/>
      <c r="AD7129" s="28"/>
      <c r="AE7129" s="28"/>
      <c r="AF7129" s="28"/>
      <c r="AG7129" s="28"/>
      <c r="AH7129" s="28"/>
      <c r="AI7129" s="28"/>
      <c r="AJ7129" s="28"/>
      <c r="AK7129" s="28"/>
      <c r="AL7129" s="28"/>
      <c r="AM7129" s="28"/>
      <c r="AN7129" s="28"/>
      <c r="AO7129" s="28"/>
      <c r="AP7129" s="28"/>
      <c r="AQ7129" s="28"/>
      <c r="AR7129" s="28"/>
      <c r="AS7129" s="28"/>
      <c r="AT7129" s="28"/>
      <c r="AU7129" s="28"/>
      <c r="AV7129" s="28"/>
      <c r="AW7129" s="28"/>
    </row>
    <row r="7130" spans="1:50">
      <c r="A7130" s="48"/>
      <c r="B7130" s="42"/>
      <c r="C7130" s="42"/>
      <c r="D7130" s="42"/>
      <c r="E7130" s="531"/>
      <c r="F7130" s="51"/>
      <c r="G7130" s="51"/>
      <c r="H7130" s="51"/>
      <c r="I7130" s="49" t="s">
        <v>1697</v>
      </c>
      <c r="J7130" s="6">
        <f>SUM(J7131)</f>
        <v>0</v>
      </c>
      <c r="K7130" s="6">
        <f t="shared" ref="K7130:AT7132" si="1944">SUM(K7131)</f>
        <v>0</v>
      </c>
      <c r="L7130" s="6">
        <f t="shared" si="1944"/>
        <v>0</v>
      </c>
      <c r="M7130" s="6">
        <f t="shared" si="1944"/>
        <v>0</v>
      </c>
      <c r="N7130" s="6">
        <f t="shared" si="1944"/>
        <v>0</v>
      </c>
      <c r="O7130" s="6">
        <f t="shared" si="1944"/>
        <v>0</v>
      </c>
      <c r="P7130" s="6">
        <f t="shared" si="1944"/>
        <v>0</v>
      </c>
      <c r="Q7130" s="6">
        <f t="shared" si="1944"/>
        <v>0</v>
      </c>
      <c r="R7130" s="6">
        <f t="shared" si="1944"/>
        <v>0</v>
      </c>
      <c r="S7130" s="6">
        <f t="shared" si="1944"/>
        <v>0</v>
      </c>
      <c r="T7130" s="6">
        <f t="shared" si="1944"/>
        <v>0</v>
      </c>
      <c r="U7130" s="6">
        <v>0</v>
      </c>
      <c r="V7130" s="6">
        <v>0</v>
      </c>
      <c r="W7130" s="6">
        <f>SUM(W7131)</f>
        <v>0</v>
      </c>
      <c r="X7130" s="6">
        <f t="shared" si="1944"/>
        <v>0</v>
      </c>
      <c r="Y7130" s="6">
        <f t="shared" si="1944"/>
        <v>0</v>
      </c>
      <c r="Z7130" s="6">
        <f t="shared" si="1944"/>
        <v>0</v>
      </c>
      <c r="AA7130" s="6">
        <f t="shared" si="1944"/>
        <v>0</v>
      </c>
      <c r="AB7130" s="6">
        <f t="shared" si="1944"/>
        <v>0</v>
      </c>
      <c r="AC7130" s="6">
        <f t="shared" si="1944"/>
        <v>0</v>
      </c>
      <c r="AD7130" s="6">
        <f t="shared" si="1944"/>
        <v>0</v>
      </c>
      <c r="AE7130" s="6">
        <f t="shared" si="1944"/>
        <v>0</v>
      </c>
      <c r="AF7130" s="6">
        <f t="shared" si="1944"/>
        <v>0</v>
      </c>
      <c r="AG7130" s="6">
        <f t="shared" si="1944"/>
        <v>0</v>
      </c>
      <c r="AH7130" s="6">
        <v>0</v>
      </c>
      <c r="AI7130" s="6">
        <v>0</v>
      </c>
      <c r="AJ7130" s="6">
        <f>SUM(AJ7131)</f>
        <v>0</v>
      </c>
      <c r="AK7130" s="6">
        <f t="shared" si="1944"/>
        <v>0</v>
      </c>
      <c r="AL7130" s="6">
        <f t="shared" si="1944"/>
        <v>0</v>
      </c>
      <c r="AM7130" s="6">
        <f t="shared" si="1944"/>
        <v>0</v>
      </c>
      <c r="AN7130" s="6">
        <f t="shared" si="1944"/>
        <v>0</v>
      </c>
      <c r="AO7130" s="6">
        <f t="shared" si="1944"/>
        <v>0</v>
      </c>
      <c r="AP7130" s="6">
        <f t="shared" si="1944"/>
        <v>0</v>
      </c>
      <c r="AQ7130" s="6">
        <f t="shared" si="1944"/>
        <v>0</v>
      </c>
      <c r="AR7130" s="6">
        <f t="shared" si="1944"/>
        <v>0</v>
      </c>
      <c r="AS7130" s="6">
        <f t="shared" si="1944"/>
        <v>0</v>
      </c>
      <c r="AT7130" s="6">
        <f t="shared" si="1944"/>
        <v>0</v>
      </c>
      <c r="AU7130" s="6">
        <v>0</v>
      </c>
      <c r="AV7130" s="6">
        <v>0</v>
      </c>
      <c r="AW7130" s="6">
        <f>U7130+AH7130+AU7130</f>
        <v>0</v>
      </c>
    </row>
    <row r="7131" spans="1:50">
      <c r="A7131" s="44" t="s">
        <v>1039</v>
      </c>
      <c r="B7131" s="44" t="s">
        <v>1029</v>
      </c>
      <c r="C7131" s="45" t="s">
        <v>1549</v>
      </c>
      <c r="D7131" s="452" t="s">
        <v>3030</v>
      </c>
      <c r="E7131" s="54" t="s">
        <v>2115</v>
      </c>
      <c r="F7131" s="51"/>
      <c r="G7131" s="468" t="s">
        <v>3063</v>
      </c>
      <c r="H7131" s="51" t="s">
        <v>2358</v>
      </c>
      <c r="I7131" s="260" t="s">
        <v>1698</v>
      </c>
      <c r="J7131" s="9">
        <f>SUM(J7132)</f>
        <v>0</v>
      </c>
      <c r="K7131" s="9">
        <f t="shared" si="1944"/>
        <v>0</v>
      </c>
      <c r="L7131" s="9">
        <f t="shared" si="1944"/>
        <v>0</v>
      </c>
      <c r="M7131" s="9">
        <f t="shared" si="1944"/>
        <v>0</v>
      </c>
      <c r="N7131" s="9">
        <f t="shared" si="1944"/>
        <v>0</v>
      </c>
      <c r="O7131" s="9">
        <f t="shared" si="1944"/>
        <v>0</v>
      </c>
      <c r="P7131" s="9">
        <f t="shared" si="1944"/>
        <v>0</v>
      </c>
      <c r="Q7131" s="9">
        <f t="shared" si="1944"/>
        <v>0</v>
      </c>
      <c r="R7131" s="9">
        <f t="shared" si="1944"/>
        <v>0</v>
      </c>
      <c r="S7131" s="9">
        <f t="shared" si="1944"/>
        <v>0</v>
      </c>
      <c r="T7131" s="9">
        <f t="shared" si="1944"/>
        <v>0</v>
      </c>
      <c r="U7131" s="9">
        <v>0</v>
      </c>
      <c r="V7131" s="9">
        <v>0</v>
      </c>
      <c r="W7131" s="9">
        <f>SUM(W7132)</f>
        <v>0</v>
      </c>
      <c r="X7131" s="9">
        <f t="shared" si="1944"/>
        <v>0</v>
      </c>
      <c r="Y7131" s="9">
        <f t="shared" si="1944"/>
        <v>0</v>
      </c>
      <c r="Z7131" s="9">
        <f t="shared" si="1944"/>
        <v>0</v>
      </c>
      <c r="AA7131" s="9">
        <f t="shared" si="1944"/>
        <v>0</v>
      </c>
      <c r="AB7131" s="9">
        <f t="shared" si="1944"/>
        <v>0</v>
      </c>
      <c r="AC7131" s="9">
        <f t="shared" si="1944"/>
        <v>0</v>
      </c>
      <c r="AD7131" s="9">
        <f t="shared" si="1944"/>
        <v>0</v>
      </c>
      <c r="AE7131" s="9">
        <f t="shared" si="1944"/>
        <v>0</v>
      </c>
      <c r="AF7131" s="9">
        <f t="shared" si="1944"/>
        <v>0</v>
      </c>
      <c r="AG7131" s="9">
        <f t="shared" si="1944"/>
        <v>0</v>
      </c>
      <c r="AH7131" s="9">
        <v>0</v>
      </c>
      <c r="AI7131" s="9">
        <v>0</v>
      </c>
      <c r="AJ7131" s="9">
        <f>SUM(AJ7132)</f>
        <v>0</v>
      </c>
      <c r="AK7131" s="9">
        <f t="shared" si="1944"/>
        <v>0</v>
      </c>
      <c r="AL7131" s="9">
        <f t="shared" si="1944"/>
        <v>0</v>
      </c>
      <c r="AM7131" s="9">
        <f t="shared" si="1944"/>
        <v>0</v>
      </c>
      <c r="AN7131" s="9">
        <f t="shared" si="1944"/>
        <v>0</v>
      </c>
      <c r="AO7131" s="9">
        <f t="shared" si="1944"/>
        <v>0</v>
      </c>
      <c r="AP7131" s="9">
        <f t="shared" si="1944"/>
        <v>0</v>
      </c>
      <c r="AQ7131" s="9">
        <f t="shared" si="1944"/>
        <v>0</v>
      </c>
      <c r="AR7131" s="9">
        <f t="shared" si="1944"/>
        <v>0</v>
      </c>
      <c r="AS7131" s="9">
        <f t="shared" si="1944"/>
        <v>0</v>
      </c>
      <c r="AT7131" s="9">
        <f t="shared" si="1944"/>
        <v>0</v>
      </c>
      <c r="AU7131" s="9">
        <v>0</v>
      </c>
      <c r="AV7131" s="9">
        <v>0</v>
      </c>
      <c r="AW7131" s="9">
        <f>U7131+AH7131+AU7131</f>
        <v>0</v>
      </c>
    </row>
    <row r="7132" spans="1:50">
      <c r="A7132" s="44" t="s">
        <v>1039</v>
      </c>
      <c r="B7132" s="44" t="s">
        <v>1029</v>
      </c>
      <c r="C7132" s="45" t="s">
        <v>1549</v>
      </c>
      <c r="D7132" s="452" t="s">
        <v>3030</v>
      </c>
      <c r="E7132" s="54" t="s">
        <v>649</v>
      </c>
      <c r="F7132" s="51"/>
      <c r="G7132" s="468" t="s">
        <v>3063</v>
      </c>
      <c r="H7132" s="51" t="s">
        <v>2358</v>
      </c>
      <c r="I7132" s="260" t="s">
        <v>1700</v>
      </c>
      <c r="J7132" s="9">
        <f>SUM(J7133)</f>
        <v>0</v>
      </c>
      <c r="K7132" s="9">
        <f t="shared" si="1944"/>
        <v>0</v>
      </c>
      <c r="L7132" s="9">
        <f t="shared" si="1944"/>
        <v>0</v>
      </c>
      <c r="M7132" s="9">
        <f t="shared" si="1944"/>
        <v>0</v>
      </c>
      <c r="N7132" s="9">
        <f t="shared" si="1944"/>
        <v>0</v>
      </c>
      <c r="O7132" s="9">
        <f t="shared" si="1944"/>
        <v>0</v>
      </c>
      <c r="P7132" s="9">
        <f t="shared" si="1944"/>
        <v>0</v>
      </c>
      <c r="Q7132" s="9">
        <f t="shared" si="1944"/>
        <v>0</v>
      </c>
      <c r="R7132" s="9">
        <f t="shared" si="1944"/>
        <v>0</v>
      </c>
      <c r="S7132" s="9">
        <f t="shared" si="1944"/>
        <v>0</v>
      </c>
      <c r="T7132" s="9">
        <f t="shared" si="1944"/>
        <v>0</v>
      </c>
      <c r="U7132" s="9">
        <v>0</v>
      </c>
      <c r="V7132" s="9">
        <v>0</v>
      </c>
      <c r="W7132" s="9">
        <f>SUM(W7133)</f>
        <v>0</v>
      </c>
      <c r="X7132" s="9">
        <f t="shared" si="1944"/>
        <v>0</v>
      </c>
      <c r="Y7132" s="9">
        <f t="shared" si="1944"/>
        <v>0</v>
      </c>
      <c r="Z7132" s="9">
        <f t="shared" si="1944"/>
        <v>0</v>
      </c>
      <c r="AA7132" s="9">
        <f t="shared" si="1944"/>
        <v>0</v>
      </c>
      <c r="AB7132" s="9">
        <f t="shared" si="1944"/>
        <v>0</v>
      </c>
      <c r="AC7132" s="9">
        <f t="shared" si="1944"/>
        <v>0</v>
      </c>
      <c r="AD7132" s="9">
        <f t="shared" si="1944"/>
        <v>0</v>
      </c>
      <c r="AE7132" s="9">
        <f t="shared" si="1944"/>
        <v>0</v>
      </c>
      <c r="AF7132" s="9">
        <f t="shared" si="1944"/>
        <v>0</v>
      </c>
      <c r="AG7132" s="9">
        <f t="shared" si="1944"/>
        <v>0</v>
      </c>
      <c r="AH7132" s="9">
        <v>0</v>
      </c>
      <c r="AI7132" s="9">
        <v>0</v>
      </c>
      <c r="AJ7132" s="9">
        <f>SUM(AJ7133)</f>
        <v>0</v>
      </c>
      <c r="AK7132" s="9">
        <f t="shared" si="1944"/>
        <v>0</v>
      </c>
      <c r="AL7132" s="9">
        <f t="shared" si="1944"/>
        <v>0</v>
      </c>
      <c r="AM7132" s="9">
        <f t="shared" si="1944"/>
        <v>0</v>
      </c>
      <c r="AN7132" s="9">
        <f t="shared" si="1944"/>
        <v>0</v>
      </c>
      <c r="AO7132" s="9">
        <f t="shared" si="1944"/>
        <v>0</v>
      </c>
      <c r="AP7132" s="9">
        <f t="shared" si="1944"/>
        <v>0</v>
      </c>
      <c r="AQ7132" s="9">
        <f t="shared" si="1944"/>
        <v>0</v>
      </c>
      <c r="AR7132" s="9">
        <f t="shared" si="1944"/>
        <v>0</v>
      </c>
      <c r="AS7132" s="9">
        <f t="shared" si="1944"/>
        <v>0</v>
      </c>
      <c r="AT7132" s="9">
        <f t="shared" si="1944"/>
        <v>0</v>
      </c>
      <c r="AU7132" s="9">
        <v>0</v>
      </c>
      <c r="AV7132" s="9">
        <v>0</v>
      </c>
      <c r="AW7132" s="9">
        <f>U7132+AH7132+AU7132</f>
        <v>0</v>
      </c>
    </row>
    <row r="7133" spans="1:50" s="166" customFormat="1">
      <c r="A7133" s="44" t="s">
        <v>1039</v>
      </c>
      <c r="B7133" s="44" t="s">
        <v>1029</v>
      </c>
      <c r="C7133" s="45" t="s">
        <v>1549</v>
      </c>
      <c r="D7133" s="452" t="s">
        <v>3030</v>
      </c>
      <c r="E7133" s="54" t="s">
        <v>649</v>
      </c>
      <c r="F7133" s="51"/>
      <c r="G7133" s="51"/>
      <c r="H7133" s="51"/>
      <c r="I7133" s="85" t="s">
        <v>698</v>
      </c>
      <c r="J7133" s="167">
        <f>SUM(J7134:J7135)</f>
        <v>0</v>
      </c>
      <c r="K7133" s="167">
        <f t="shared" ref="K7133:AW7133" si="1945">SUM(K7134:K7135)</f>
        <v>0</v>
      </c>
      <c r="L7133" s="167">
        <f t="shared" si="1945"/>
        <v>0</v>
      </c>
      <c r="M7133" s="167">
        <f t="shared" si="1945"/>
        <v>0</v>
      </c>
      <c r="N7133" s="167">
        <f t="shared" si="1945"/>
        <v>0</v>
      </c>
      <c r="O7133" s="167">
        <f t="shared" si="1945"/>
        <v>0</v>
      </c>
      <c r="P7133" s="167">
        <f t="shared" si="1945"/>
        <v>0</v>
      </c>
      <c r="Q7133" s="167">
        <f t="shared" si="1945"/>
        <v>0</v>
      </c>
      <c r="R7133" s="167">
        <f t="shared" si="1945"/>
        <v>0</v>
      </c>
      <c r="S7133" s="167">
        <f t="shared" si="1945"/>
        <v>0</v>
      </c>
      <c r="T7133" s="167">
        <f t="shared" si="1945"/>
        <v>0</v>
      </c>
      <c r="U7133" s="167">
        <v>0</v>
      </c>
      <c r="V7133" s="167">
        <v>0</v>
      </c>
      <c r="W7133" s="167">
        <f>SUM(W7134:W7135)</f>
        <v>0</v>
      </c>
      <c r="X7133" s="167">
        <f t="shared" si="1945"/>
        <v>0</v>
      </c>
      <c r="Y7133" s="167">
        <f t="shared" si="1945"/>
        <v>0</v>
      </c>
      <c r="Z7133" s="167">
        <f t="shared" si="1945"/>
        <v>0</v>
      </c>
      <c r="AA7133" s="167">
        <f t="shared" si="1945"/>
        <v>0</v>
      </c>
      <c r="AB7133" s="167">
        <f t="shared" si="1945"/>
        <v>0</v>
      </c>
      <c r="AC7133" s="167">
        <f t="shared" si="1945"/>
        <v>0</v>
      </c>
      <c r="AD7133" s="167">
        <f t="shared" si="1945"/>
        <v>0</v>
      </c>
      <c r="AE7133" s="167">
        <f t="shared" si="1945"/>
        <v>0</v>
      </c>
      <c r="AF7133" s="167">
        <f t="shared" si="1945"/>
        <v>0</v>
      </c>
      <c r="AG7133" s="167">
        <f t="shared" si="1945"/>
        <v>0</v>
      </c>
      <c r="AH7133" s="167">
        <v>0</v>
      </c>
      <c r="AI7133" s="167">
        <v>0</v>
      </c>
      <c r="AJ7133" s="167">
        <f>SUM(AJ7134:AJ7135)</f>
        <v>0</v>
      </c>
      <c r="AK7133" s="167">
        <f t="shared" si="1945"/>
        <v>0</v>
      </c>
      <c r="AL7133" s="167">
        <f t="shared" si="1945"/>
        <v>0</v>
      </c>
      <c r="AM7133" s="167">
        <f t="shared" si="1945"/>
        <v>0</v>
      </c>
      <c r="AN7133" s="167">
        <f t="shared" si="1945"/>
        <v>0</v>
      </c>
      <c r="AO7133" s="167">
        <f t="shared" si="1945"/>
        <v>0</v>
      </c>
      <c r="AP7133" s="167">
        <f t="shared" si="1945"/>
        <v>0</v>
      </c>
      <c r="AQ7133" s="167">
        <f t="shared" si="1945"/>
        <v>0</v>
      </c>
      <c r="AR7133" s="167">
        <f t="shared" si="1945"/>
        <v>0</v>
      </c>
      <c r="AS7133" s="167">
        <f t="shared" si="1945"/>
        <v>0</v>
      </c>
      <c r="AT7133" s="167">
        <f t="shared" si="1945"/>
        <v>0</v>
      </c>
      <c r="AU7133" s="167">
        <v>0</v>
      </c>
      <c r="AV7133" s="167">
        <v>0</v>
      </c>
      <c r="AW7133" s="167">
        <f t="shared" si="1945"/>
        <v>0</v>
      </c>
      <c r="AX7133" s="167"/>
    </row>
    <row r="7134" spans="1:50" s="166" customFormat="1">
      <c r="A7134" s="44" t="s">
        <v>1039</v>
      </c>
      <c r="B7134" s="44" t="s">
        <v>1029</v>
      </c>
      <c r="C7134" s="45" t="s">
        <v>1549</v>
      </c>
      <c r="D7134" s="452" t="s">
        <v>3030</v>
      </c>
      <c r="E7134" s="54" t="s">
        <v>649</v>
      </c>
      <c r="F7134" s="51" t="s">
        <v>2454</v>
      </c>
      <c r="G7134" s="468" t="s">
        <v>3063</v>
      </c>
      <c r="H7134" s="51" t="s">
        <v>2358</v>
      </c>
      <c r="I7134" s="42" t="s">
        <v>2307</v>
      </c>
      <c r="J7134" s="15"/>
      <c r="K7134" s="15"/>
      <c r="L7134" s="15"/>
      <c r="M7134" s="15"/>
      <c r="N7134" s="15"/>
      <c r="O7134" s="15"/>
      <c r="P7134" s="15"/>
      <c r="Q7134" s="15"/>
      <c r="R7134" s="15"/>
      <c r="S7134" s="15"/>
      <c r="T7134" s="15"/>
      <c r="U7134" s="15">
        <v>0</v>
      </c>
      <c r="V7134" s="15">
        <v>0</v>
      </c>
      <c r="W7134" s="15"/>
      <c r="X7134" s="15"/>
      <c r="Y7134" s="15"/>
      <c r="Z7134" s="15"/>
      <c r="AA7134" s="15"/>
      <c r="AB7134" s="15"/>
      <c r="AC7134" s="15"/>
      <c r="AD7134" s="15"/>
      <c r="AE7134" s="15"/>
      <c r="AF7134" s="15"/>
      <c r="AG7134" s="15"/>
      <c r="AH7134" s="15">
        <v>0</v>
      </c>
      <c r="AI7134" s="15">
        <v>0</v>
      </c>
      <c r="AJ7134" s="15"/>
      <c r="AK7134" s="15"/>
      <c r="AL7134" s="15"/>
      <c r="AM7134" s="15"/>
      <c r="AN7134" s="15"/>
      <c r="AO7134" s="15"/>
      <c r="AP7134" s="15"/>
      <c r="AQ7134" s="15"/>
      <c r="AR7134" s="15"/>
      <c r="AS7134" s="15"/>
      <c r="AT7134" s="15"/>
      <c r="AU7134" s="15">
        <v>0</v>
      </c>
      <c r="AV7134" s="15">
        <v>0</v>
      </c>
      <c r="AW7134" s="15">
        <f>U7134+AH7134+AU7134</f>
        <v>0</v>
      </c>
    </row>
    <row r="7135" spans="1:50" s="376" customFormat="1">
      <c r="A7135" s="370" t="s">
        <v>1039</v>
      </c>
      <c r="B7135" s="371" t="s">
        <v>1029</v>
      </c>
      <c r="C7135" s="371" t="s">
        <v>1549</v>
      </c>
      <c r="D7135" s="473" t="s">
        <v>3030</v>
      </c>
      <c r="E7135" s="372" t="s">
        <v>649</v>
      </c>
      <c r="F7135" s="383" t="s">
        <v>3168</v>
      </c>
      <c r="G7135" s="474" t="s">
        <v>3063</v>
      </c>
      <c r="H7135" s="383"/>
      <c r="I7135" s="382" t="s">
        <v>3169</v>
      </c>
      <c r="J7135" s="375"/>
      <c r="K7135" s="375"/>
      <c r="L7135" s="375"/>
      <c r="M7135" s="375"/>
      <c r="N7135" s="375"/>
      <c r="O7135" s="375"/>
      <c r="P7135" s="375"/>
      <c r="Q7135" s="375"/>
      <c r="R7135" s="375"/>
      <c r="S7135" s="375"/>
      <c r="T7135" s="375"/>
      <c r="U7135" s="375"/>
      <c r="V7135" s="375"/>
      <c r="W7135" s="375"/>
      <c r="X7135" s="375"/>
      <c r="Y7135" s="375"/>
      <c r="Z7135" s="375"/>
      <c r="AA7135" s="375"/>
      <c r="AB7135" s="375"/>
      <c r="AC7135" s="375"/>
      <c r="AD7135" s="375"/>
      <c r="AE7135" s="375"/>
      <c r="AF7135" s="375"/>
      <c r="AG7135" s="375"/>
      <c r="AH7135" s="375"/>
      <c r="AI7135" s="375"/>
      <c r="AJ7135" s="375"/>
      <c r="AK7135" s="375"/>
      <c r="AL7135" s="375"/>
      <c r="AM7135" s="375"/>
      <c r="AN7135" s="375"/>
      <c r="AO7135" s="375"/>
      <c r="AP7135" s="375"/>
      <c r="AQ7135" s="375"/>
      <c r="AR7135" s="375"/>
      <c r="AS7135" s="375"/>
      <c r="AT7135" s="375"/>
      <c r="AU7135" s="375"/>
      <c r="AV7135" s="375"/>
      <c r="AW7135" s="375"/>
    </row>
    <row r="7136" spans="1:50" s="234" customFormat="1">
      <c r="A7136" s="235"/>
      <c r="B7136" s="236"/>
      <c r="C7136" s="236"/>
      <c r="D7136" s="236"/>
      <c r="E7136" s="239"/>
      <c r="F7136" s="244"/>
      <c r="G7136" s="244"/>
      <c r="H7136" s="244"/>
      <c r="I7136" s="238" t="s">
        <v>1157</v>
      </c>
      <c r="J7136" s="245">
        <f>SUM(J7137)</f>
        <v>0</v>
      </c>
      <c r="K7136" s="245">
        <f t="shared" ref="K7136:AT7137" si="1946">SUM(K7137)</f>
        <v>0</v>
      </c>
      <c r="L7136" s="245">
        <f t="shared" si="1946"/>
        <v>0</v>
      </c>
      <c r="M7136" s="245">
        <f t="shared" si="1946"/>
        <v>0</v>
      </c>
      <c r="N7136" s="245">
        <f t="shared" si="1946"/>
        <v>0</v>
      </c>
      <c r="O7136" s="245">
        <f t="shared" si="1946"/>
        <v>0</v>
      </c>
      <c r="P7136" s="245">
        <f t="shared" si="1946"/>
        <v>0</v>
      </c>
      <c r="Q7136" s="245">
        <f t="shared" si="1946"/>
        <v>0</v>
      </c>
      <c r="R7136" s="245">
        <f t="shared" si="1946"/>
        <v>0</v>
      </c>
      <c r="S7136" s="245">
        <f t="shared" si="1946"/>
        <v>0</v>
      </c>
      <c r="T7136" s="245">
        <f t="shared" si="1946"/>
        <v>0</v>
      </c>
      <c r="U7136" s="245">
        <v>0</v>
      </c>
      <c r="V7136" s="245">
        <v>0</v>
      </c>
      <c r="W7136" s="245">
        <f>SUM(W7137)</f>
        <v>0</v>
      </c>
      <c r="X7136" s="245">
        <f t="shared" si="1946"/>
        <v>0</v>
      </c>
      <c r="Y7136" s="245">
        <f t="shared" si="1946"/>
        <v>0</v>
      </c>
      <c r="Z7136" s="245">
        <f t="shared" si="1946"/>
        <v>0</v>
      </c>
      <c r="AA7136" s="245">
        <f t="shared" si="1946"/>
        <v>0</v>
      </c>
      <c r="AB7136" s="245">
        <f t="shared" si="1946"/>
        <v>0</v>
      </c>
      <c r="AC7136" s="245">
        <f t="shared" si="1946"/>
        <v>0</v>
      </c>
      <c r="AD7136" s="245">
        <f t="shared" si="1946"/>
        <v>0</v>
      </c>
      <c r="AE7136" s="245">
        <f t="shared" si="1946"/>
        <v>0</v>
      </c>
      <c r="AF7136" s="245">
        <f t="shared" si="1946"/>
        <v>0</v>
      </c>
      <c r="AG7136" s="245">
        <f t="shared" si="1946"/>
        <v>0</v>
      </c>
      <c r="AH7136" s="245">
        <v>0</v>
      </c>
      <c r="AI7136" s="245">
        <v>0</v>
      </c>
      <c r="AJ7136" s="245">
        <f>SUM(AJ7137)</f>
        <v>0</v>
      </c>
      <c r="AK7136" s="245">
        <f t="shared" si="1946"/>
        <v>0</v>
      </c>
      <c r="AL7136" s="245">
        <f t="shared" si="1946"/>
        <v>0</v>
      </c>
      <c r="AM7136" s="245">
        <f t="shared" si="1946"/>
        <v>0</v>
      </c>
      <c r="AN7136" s="245">
        <f t="shared" si="1946"/>
        <v>0</v>
      </c>
      <c r="AO7136" s="245">
        <f t="shared" si="1946"/>
        <v>0</v>
      </c>
      <c r="AP7136" s="245">
        <f t="shared" si="1946"/>
        <v>0</v>
      </c>
      <c r="AQ7136" s="245">
        <f t="shared" si="1946"/>
        <v>0</v>
      </c>
      <c r="AR7136" s="245">
        <f t="shared" si="1946"/>
        <v>0</v>
      </c>
      <c r="AS7136" s="245">
        <f t="shared" si="1946"/>
        <v>0</v>
      </c>
      <c r="AT7136" s="245">
        <f t="shared" si="1946"/>
        <v>0</v>
      </c>
      <c r="AU7136" s="245">
        <v>0</v>
      </c>
      <c r="AV7136" s="245">
        <v>0</v>
      </c>
      <c r="AW7136" s="245">
        <f>U7136+AH7136+AU7136</f>
        <v>0</v>
      </c>
    </row>
    <row r="7137" spans="1:49" s="234" customFormat="1">
      <c r="A7137" s="44" t="s">
        <v>1039</v>
      </c>
      <c r="B7137" s="44" t="s">
        <v>1029</v>
      </c>
      <c r="C7137" s="45" t="s">
        <v>1549</v>
      </c>
      <c r="D7137" s="452" t="s">
        <v>3030</v>
      </c>
      <c r="E7137" s="292" t="s">
        <v>1402</v>
      </c>
      <c r="F7137" s="244"/>
      <c r="G7137" s="244"/>
      <c r="H7137" s="244"/>
      <c r="I7137" s="237" t="s">
        <v>1158</v>
      </c>
      <c r="J7137" s="243">
        <f>SUM(J7138)</f>
        <v>0</v>
      </c>
      <c r="K7137" s="243">
        <f t="shared" si="1946"/>
        <v>0</v>
      </c>
      <c r="L7137" s="243">
        <f t="shared" si="1946"/>
        <v>0</v>
      </c>
      <c r="M7137" s="243">
        <f t="shared" si="1946"/>
        <v>0</v>
      </c>
      <c r="N7137" s="243">
        <f t="shared" si="1946"/>
        <v>0</v>
      </c>
      <c r="O7137" s="243">
        <f t="shared" si="1946"/>
        <v>0</v>
      </c>
      <c r="P7137" s="243">
        <f t="shared" si="1946"/>
        <v>0</v>
      </c>
      <c r="Q7137" s="243">
        <f t="shared" si="1946"/>
        <v>0</v>
      </c>
      <c r="R7137" s="243">
        <f t="shared" si="1946"/>
        <v>0</v>
      </c>
      <c r="S7137" s="243">
        <f t="shared" si="1946"/>
        <v>0</v>
      </c>
      <c r="T7137" s="243">
        <f t="shared" si="1946"/>
        <v>0</v>
      </c>
      <c r="U7137" s="243">
        <v>0</v>
      </c>
      <c r="V7137" s="243">
        <v>0</v>
      </c>
      <c r="W7137" s="243">
        <f>SUM(W7138)</f>
        <v>0</v>
      </c>
      <c r="X7137" s="243">
        <f t="shared" si="1946"/>
        <v>0</v>
      </c>
      <c r="Y7137" s="243">
        <f t="shared" si="1946"/>
        <v>0</v>
      </c>
      <c r="Z7137" s="243">
        <f t="shared" si="1946"/>
        <v>0</v>
      </c>
      <c r="AA7137" s="243">
        <f t="shared" si="1946"/>
        <v>0</v>
      </c>
      <c r="AB7137" s="243">
        <f t="shared" si="1946"/>
        <v>0</v>
      </c>
      <c r="AC7137" s="243">
        <f t="shared" si="1946"/>
        <v>0</v>
      </c>
      <c r="AD7137" s="243">
        <f t="shared" si="1946"/>
        <v>0</v>
      </c>
      <c r="AE7137" s="243">
        <f t="shared" si="1946"/>
        <v>0</v>
      </c>
      <c r="AF7137" s="243">
        <f t="shared" si="1946"/>
        <v>0</v>
      </c>
      <c r="AG7137" s="243">
        <f t="shared" si="1946"/>
        <v>0</v>
      </c>
      <c r="AH7137" s="243">
        <v>0</v>
      </c>
      <c r="AI7137" s="243">
        <v>0</v>
      </c>
      <c r="AJ7137" s="243">
        <f>SUM(AJ7138)</f>
        <v>0</v>
      </c>
      <c r="AK7137" s="243">
        <f t="shared" si="1946"/>
        <v>0</v>
      </c>
      <c r="AL7137" s="243">
        <f t="shared" si="1946"/>
        <v>0</v>
      </c>
      <c r="AM7137" s="243">
        <f t="shared" si="1946"/>
        <v>0</v>
      </c>
      <c r="AN7137" s="243">
        <f t="shared" si="1946"/>
        <v>0</v>
      </c>
      <c r="AO7137" s="243">
        <f t="shared" si="1946"/>
        <v>0</v>
      </c>
      <c r="AP7137" s="243">
        <f t="shared" si="1946"/>
        <v>0</v>
      </c>
      <c r="AQ7137" s="243">
        <f t="shared" si="1946"/>
        <v>0</v>
      </c>
      <c r="AR7137" s="243">
        <f t="shared" si="1946"/>
        <v>0</v>
      </c>
      <c r="AS7137" s="243">
        <f t="shared" si="1946"/>
        <v>0</v>
      </c>
      <c r="AT7137" s="243">
        <f t="shared" si="1946"/>
        <v>0</v>
      </c>
      <c r="AU7137" s="243">
        <v>0</v>
      </c>
      <c r="AV7137" s="243">
        <v>0</v>
      </c>
      <c r="AW7137" s="243">
        <f>U7137+AH7137+AU7137</f>
        <v>0</v>
      </c>
    </row>
    <row r="7138" spans="1:49" s="234" customFormat="1">
      <c r="A7138" s="44" t="s">
        <v>1039</v>
      </c>
      <c r="B7138" s="44" t="s">
        <v>1029</v>
      </c>
      <c r="C7138" s="45" t="s">
        <v>1549</v>
      </c>
      <c r="D7138" s="452" t="s">
        <v>3030</v>
      </c>
      <c r="E7138" s="239" t="s">
        <v>1409</v>
      </c>
      <c r="F7138" s="244"/>
      <c r="G7138" s="468" t="s">
        <v>3097</v>
      </c>
      <c r="H7138" s="244" t="s">
        <v>2389</v>
      </c>
      <c r="I7138" s="236" t="s">
        <v>1691</v>
      </c>
      <c r="J7138" s="233"/>
      <c r="K7138" s="233"/>
      <c r="L7138" s="233"/>
      <c r="M7138" s="233"/>
      <c r="N7138" s="233"/>
      <c r="O7138" s="233"/>
      <c r="P7138" s="233"/>
      <c r="Q7138" s="233"/>
      <c r="R7138" s="233"/>
      <c r="S7138" s="233"/>
      <c r="T7138" s="233"/>
      <c r="U7138" s="233">
        <v>0</v>
      </c>
      <c r="V7138" s="233">
        <v>0</v>
      </c>
      <c r="W7138" s="233"/>
      <c r="X7138" s="233"/>
      <c r="Y7138" s="233"/>
      <c r="Z7138" s="233"/>
      <c r="AA7138" s="233"/>
      <c r="AB7138" s="233"/>
      <c r="AC7138" s="233"/>
      <c r="AD7138" s="233"/>
      <c r="AE7138" s="233"/>
      <c r="AF7138" s="233"/>
      <c r="AG7138" s="233"/>
      <c r="AH7138" s="233">
        <v>0</v>
      </c>
      <c r="AI7138" s="233">
        <v>0</v>
      </c>
      <c r="AJ7138" s="233"/>
      <c r="AK7138" s="233"/>
      <c r="AL7138" s="233"/>
      <c r="AM7138" s="233"/>
      <c r="AN7138" s="233"/>
      <c r="AO7138" s="233"/>
      <c r="AP7138" s="233"/>
      <c r="AQ7138" s="233"/>
      <c r="AR7138" s="233"/>
      <c r="AS7138" s="233"/>
      <c r="AT7138" s="233"/>
      <c r="AU7138" s="233">
        <v>0</v>
      </c>
      <c r="AV7138" s="233">
        <v>0</v>
      </c>
      <c r="AW7138" s="233">
        <f>U7138+AH7138+AU7138</f>
        <v>0</v>
      </c>
    </row>
    <row r="7139" spans="1:49">
      <c r="A7139" s="48"/>
      <c r="B7139" s="42"/>
      <c r="C7139" s="42"/>
      <c r="D7139" s="42"/>
      <c r="E7139" s="531"/>
      <c r="F7139" s="51"/>
      <c r="G7139" s="51"/>
      <c r="H7139" s="51"/>
      <c r="I7139" s="42"/>
      <c r="U7139" s="15">
        <v>0</v>
      </c>
      <c r="V7139" s="15">
        <v>0</v>
      </c>
      <c r="AH7139" s="15">
        <v>0</v>
      </c>
      <c r="AI7139" s="15">
        <v>0</v>
      </c>
      <c r="AU7139" s="15">
        <v>0</v>
      </c>
      <c r="AV7139" s="15">
        <v>0</v>
      </c>
      <c r="AW7139" s="15">
        <f>U7139+AH7139+AU7139</f>
        <v>0</v>
      </c>
    </row>
    <row r="7140" spans="1:49">
      <c r="A7140" s="48"/>
      <c r="B7140" s="42"/>
      <c r="C7140" s="42"/>
      <c r="D7140" s="42"/>
      <c r="E7140" s="531"/>
      <c r="F7140" s="50"/>
      <c r="G7140" s="50"/>
      <c r="H7140" s="50"/>
      <c r="I7140" s="49" t="s">
        <v>1611</v>
      </c>
      <c r="J7140" s="12">
        <f>SUM(J6948,J6970,J7130,J7136)</f>
        <v>0</v>
      </c>
      <c r="K7140" s="12">
        <f t="shared" ref="K7140:AT7140" si="1947">SUM(K6948,K6970,K7130,K7136)</f>
        <v>0</v>
      </c>
      <c r="L7140" s="12">
        <f t="shared" si="1947"/>
        <v>0</v>
      </c>
      <c r="M7140" s="12">
        <f t="shared" si="1947"/>
        <v>0</v>
      </c>
      <c r="N7140" s="12">
        <f t="shared" si="1947"/>
        <v>0</v>
      </c>
      <c r="O7140" s="12">
        <f t="shared" si="1947"/>
        <v>0</v>
      </c>
      <c r="P7140" s="12">
        <f t="shared" si="1947"/>
        <v>0</v>
      </c>
      <c r="Q7140" s="12">
        <f t="shared" si="1947"/>
        <v>0</v>
      </c>
      <c r="R7140" s="12">
        <f t="shared" si="1947"/>
        <v>0</v>
      </c>
      <c r="S7140" s="12">
        <f t="shared" si="1947"/>
        <v>0</v>
      </c>
      <c r="T7140" s="12">
        <f t="shared" si="1947"/>
        <v>0</v>
      </c>
      <c r="U7140" s="12">
        <v>0</v>
      </c>
      <c r="V7140" s="12">
        <v>0</v>
      </c>
      <c r="W7140" s="12">
        <f>SUM(W6948,W6970,W7130,W7136)</f>
        <v>0</v>
      </c>
      <c r="X7140" s="12">
        <f t="shared" si="1947"/>
        <v>0</v>
      </c>
      <c r="Y7140" s="12">
        <f t="shared" si="1947"/>
        <v>0</v>
      </c>
      <c r="Z7140" s="12">
        <f t="shared" si="1947"/>
        <v>0</v>
      </c>
      <c r="AA7140" s="12">
        <f t="shared" si="1947"/>
        <v>0</v>
      </c>
      <c r="AB7140" s="12">
        <f t="shared" si="1947"/>
        <v>0</v>
      </c>
      <c r="AC7140" s="12">
        <f t="shared" si="1947"/>
        <v>0</v>
      </c>
      <c r="AD7140" s="12">
        <f t="shared" si="1947"/>
        <v>0</v>
      </c>
      <c r="AE7140" s="12">
        <f t="shared" si="1947"/>
        <v>0</v>
      </c>
      <c r="AF7140" s="12">
        <f t="shared" si="1947"/>
        <v>0</v>
      </c>
      <c r="AG7140" s="12">
        <f t="shared" si="1947"/>
        <v>0</v>
      </c>
      <c r="AH7140" s="12">
        <v>0</v>
      </c>
      <c r="AI7140" s="12">
        <v>0</v>
      </c>
      <c r="AJ7140" s="12">
        <f>SUM(AJ6948,AJ6970,AJ7130,AJ7136)</f>
        <v>0</v>
      </c>
      <c r="AK7140" s="12">
        <f t="shared" si="1947"/>
        <v>0</v>
      </c>
      <c r="AL7140" s="12">
        <f t="shared" si="1947"/>
        <v>0</v>
      </c>
      <c r="AM7140" s="12">
        <f t="shared" si="1947"/>
        <v>0</v>
      </c>
      <c r="AN7140" s="12">
        <f t="shared" si="1947"/>
        <v>0</v>
      </c>
      <c r="AO7140" s="12">
        <f t="shared" si="1947"/>
        <v>0</v>
      </c>
      <c r="AP7140" s="12">
        <f t="shared" si="1947"/>
        <v>0</v>
      </c>
      <c r="AQ7140" s="12">
        <f t="shared" si="1947"/>
        <v>0</v>
      </c>
      <c r="AR7140" s="12">
        <f t="shared" si="1947"/>
        <v>0</v>
      </c>
      <c r="AS7140" s="12">
        <f t="shared" si="1947"/>
        <v>0</v>
      </c>
      <c r="AT7140" s="12">
        <f t="shared" si="1947"/>
        <v>0</v>
      </c>
      <c r="AU7140" s="12">
        <v>0</v>
      </c>
      <c r="AV7140" s="12">
        <v>0</v>
      </c>
      <c r="AW7140" s="12">
        <f>U7140+AH7140+AU7140</f>
        <v>0</v>
      </c>
    </row>
    <row r="7141" spans="1:49">
      <c r="A7141" s="48"/>
      <c r="B7141" s="42"/>
      <c r="C7141" s="42"/>
      <c r="D7141" s="42"/>
      <c r="E7141" s="531"/>
      <c r="F7141" s="50"/>
      <c r="G7141" s="50"/>
      <c r="H7141" s="50"/>
      <c r="I7141" s="146" t="s">
        <v>970</v>
      </c>
      <c r="J7141" s="14"/>
      <c r="K7141" s="14"/>
      <c r="L7141" s="14"/>
      <c r="M7141" s="14"/>
      <c r="N7141" s="14"/>
      <c r="O7141" s="14"/>
      <c r="P7141" s="14"/>
      <c r="Q7141" s="14"/>
      <c r="R7141" s="14"/>
      <c r="S7141" s="14"/>
      <c r="T7141" s="14"/>
      <c r="U7141" s="14"/>
      <c r="V7141" s="14"/>
      <c r="W7141" s="14"/>
      <c r="X7141" s="14"/>
      <c r="Y7141" s="14"/>
      <c r="Z7141" s="14"/>
      <c r="AA7141" s="14"/>
      <c r="AB7141" s="14"/>
      <c r="AC7141" s="14"/>
      <c r="AD7141" s="14"/>
      <c r="AE7141" s="14"/>
      <c r="AF7141" s="14"/>
      <c r="AG7141" s="14"/>
      <c r="AH7141" s="14"/>
      <c r="AI7141" s="14"/>
      <c r="AJ7141" s="14"/>
      <c r="AK7141" s="14"/>
      <c r="AL7141" s="14"/>
      <c r="AM7141" s="14"/>
      <c r="AN7141" s="14"/>
      <c r="AO7141" s="14"/>
      <c r="AP7141" s="14"/>
      <c r="AQ7141" s="14"/>
      <c r="AR7141" s="14"/>
      <c r="AS7141" s="14"/>
      <c r="AT7141" s="14"/>
      <c r="AU7141" s="14"/>
      <c r="AV7141" s="14"/>
      <c r="AW7141" s="14"/>
    </row>
    <row r="7142" spans="1:49" ht="13.5" thickBot="1">
      <c r="A7142" s="48"/>
      <c r="B7142" s="42"/>
      <c r="C7142" s="42"/>
      <c r="D7142" s="42"/>
      <c r="E7142" s="531"/>
      <c r="F7142" s="50"/>
      <c r="G7142" s="50"/>
      <c r="H7142" s="50"/>
      <c r="I7142" s="146"/>
      <c r="J7142" s="29"/>
      <c r="K7142" s="29"/>
      <c r="L7142" s="29"/>
      <c r="M7142" s="29"/>
      <c r="N7142" s="29"/>
      <c r="O7142" s="29"/>
      <c r="P7142" s="29"/>
      <c r="Q7142" s="29"/>
      <c r="R7142" s="29"/>
      <c r="S7142" s="29"/>
      <c r="T7142" s="29"/>
      <c r="U7142" s="29"/>
      <c r="V7142" s="29"/>
      <c r="W7142" s="29"/>
      <c r="X7142" s="29"/>
      <c r="Y7142" s="29"/>
      <c r="Z7142" s="29"/>
      <c r="AA7142" s="29"/>
      <c r="AB7142" s="29"/>
      <c r="AC7142" s="29"/>
      <c r="AD7142" s="29"/>
      <c r="AE7142" s="29"/>
      <c r="AF7142" s="29"/>
      <c r="AG7142" s="29"/>
      <c r="AH7142" s="29"/>
      <c r="AI7142" s="29"/>
      <c r="AJ7142" s="29"/>
      <c r="AK7142" s="29"/>
      <c r="AL7142" s="29"/>
      <c r="AM7142" s="29"/>
      <c r="AN7142" s="29"/>
      <c r="AO7142" s="29"/>
      <c r="AP7142" s="29"/>
      <c r="AQ7142" s="29"/>
      <c r="AR7142" s="29"/>
      <c r="AS7142" s="29"/>
      <c r="AT7142" s="29"/>
      <c r="AU7142" s="29"/>
      <c r="AV7142" s="29"/>
      <c r="AW7142" s="29"/>
    </row>
    <row r="7143" spans="1:49" ht="35.25" customHeight="1" thickTop="1" thickBot="1">
      <c r="A7143" s="48"/>
      <c r="B7143" s="42"/>
      <c r="C7143" s="42"/>
      <c r="D7143" s="42"/>
      <c r="E7143" s="531"/>
      <c r="F7143" s="50"/>
      <c r="G7143" s="50"/>
      <c r="H7143" s="50"/>
      <c r="I7143" s="5" t="s">
        <v>2331</v>
      </c>
      <c r="J7143" s="364" t="s">
        <v>2891</v>
      </c>
      <c r="K7143" s="364" t="s">
        <v>2879</v>
      </c>
      <c r="L7143" s="364" t="s">
        <v>2880</v>
      </c>
      <c r="M7143" s="364" t="s">
        <v>2881</v>
      </c>
      <c r="N7143" s="364" t="s">
        <v>2882</v>
      </c>
      <c r="O7143" s="364" t="s">
        <v>2883</v>
      </c>
      <c r="P7143" s="364" t="s">
        <v>2884</v>
      </c>
      <c r="Q7143" s="364" t="s">
        <v>2885</v>
      </c>
      <c r="R7143" s="364" t="s">
        <v>2886</v>
      </c>
      <c r="S7143" s="364" t="s">
        <v>2887</v>
      </c>
      <c r="T7143" s="364" t="s">
        <v>2888</v>
      </c>
      <c r="U7143" s="364" t="s">
        <v>2889</v>
      </c>
      <c r="V7143" s="364" t="s">
        <v>2890</v>
      </c>
      <c r="W7143" s="365" t="s">
        <v>2893</v>
      </c>
      <c r="X7143" s="365" t="s">
        <v>2879</v>
      </c>
      <c r="Y7143" s="365" t="s">
        <v>2880</v>
      </c>
      <c r="Z7143" s="365" t="s">
        <v>2881</v>
      </c>
      <c r="AA7143" s="365" t="s">
        <v>2882</v>
      </c>
      <c r="AB7143" s="365" t="s">
        <v>2883</v>
      </c>
      <c r="AC7143" s="365" t="s">
        <v>2884</v>
      </c>
      <c r="AD7143" s="365" t="s">
        <v>2885</v>
      </c>
      <c r="AE7143" s="365" t="s">
        <v>2886</v>
      </c>
      <c r="AF7143" s="365" t="s">
        <v>2887</v>
      </c>
      <c r="AG7143" s="365" t="s">
        <v>2888</v>
      </c>
      <c r="AH7143" s="365" t="s">
        <v>2889</v>
      </c>
      <c r="AI7143" s="365" t="s">
        <v>2890</v>
      </c>
      <c r="AJ7143" s="366" t="s">
        <v>2892</v>
      </c>
      <c r="AK7143" s="366" t="s">
        <v>2879</v>
      </c>
      <c r="AL7143" s="366" t="s">
        <v>2880</v>
      </c>
      <c r="AM7143" s="366" t="s">
        <v>2881</v>
      </c>
      <c r="AN7143" s="366" t="s">
        <v>2882</v>
      </c>
      <c r="AO7143" s="366" t="s">
        <v>2883</v>
      </c>
      <c r="AP7143" s="366" t="s">
        <v>2884</v>
      </c>
      <c r="AQ7143" s="366" t="s">
        <v>2885</v>
      </c>
      <c r="AR7143" s="366" t="s">
        <v>2886</v>
      </c>
      <c r="AS7143" s="366" t="s">
        <v>2887</v>
      </c>
      <c r="AT7143" s="366" t="s">
        <v>2888</v>
      </c>
      <c r="AU7143" s="366" t="s">
        <v>2889</v>
      </c>
      <c r="AV7143" s="366" t="s">
        <v>2890</v>
      </c>
      <c r="AW7143" s="368" t="s">
        <v>2895</v>
      </c>
    </row>
    <row r="7144" spans="1:49">
      <c r="A7144" s="48"/>
      <c r="B7144" s="42"/>
      <c r="C7144" s="42"/>
      <c r="D7144" s="42"/>
      <c r="E7144" s="531"/>
      <c r="F7144" s="50"/>
      <c r="G7144" s="50"/>
      <c r="H7144" s="50"/>
      <c r="I7144" s="34"/>
      <c r="J7144" s="202" t="s">
        <v>1224</v>
      </c>
      <c r="K7144" s="202">
        <v>1</v>
      </c>
      <c r="L7144" s="202">
        <v>2</v>
      </c>
      <c r="M7144" s="202">
        <v>3</v>
      </c>
      <c r="N7144" s="202">
        <v>4</v>
      </c>
      <c r="O7144" s="202">
        <v>5</v>
      </c>
      <c r="P7144" s="202">
        <v>6</v>
      </c>
      <c r="Q7144" s="202">
        <v>7</v>
      </c>
      <c r="R7144" s="202">
        <v>8</v>
      </c>
      <c r="S7144" s="202">
        <v>9</v>
      </c>
      <c r="T7144" s="202">
        <v>10</v>
      </c>
      <c r="U7144" s="202">
        <v>13</v>
      </c>
      <c r="V7144" s="202">
        <v>14</v>
      </c>
      <c r="W7144" s="202" t="s">
        <v>1224</v>
      </c>
      <c r="X7144" s="202">
        <v>1</v>
      </c>
      <c r="Y7144" s="202">
        <v>2</v>
      </c>
      <c r="Z7144" s="202">
        <v>3</v>
      </c>
      <c r="AA7144" s="202">
        <v>4</v>
      </c>
      <c r="AB7144" s="202">
        <v>5</v>
      </c>
      <c r="AC7144" s="202">
        <v>6</v>
      </c>
      <c r="AD7144" s="202">
        <v>7</v>
      </c>
      <c r="AE7144" s="202">
        <v>8</v>
      </c>
      <c r="AF7144" s="202">
        <v>9</v>
      </c>
      <c r="AG7144" s="202">
        <v>10</v>
      </c>
      <c r="AH7144" s="202">
        <v>13</v>
      </c>
      <c r="AI7144" s="202">
        <v>14</v>
      </c>
      <c r="AJ7144" s="202" t="s">
        <v>1224</v>
      </c>
      <c r="AK7144" s="202">
        <v>1</v>
      </c>
      <c r="AL7144" s="202">
        <v>2</v>
      </c>
      <c r="AM7144" s="202">
        <v>3</v>
      </c>
      <c r="AN7144" s="202">
        <v>4</v>
      </c>
      <c r="AO7144" s="202">
        <v>5</v>
      </c>
      <c r="AP7144" s="202">
        <v>6</v>
      </c>
      <c r="AQ7144" s="202">
        <v>7</v>
      </c>
      <c r="AR7144" s="202">
        <v>8</v>
      </c>
      <c r="AS7144" s="202">
        <v>9</v>
      </c>
      <c r="AT7144" s="202">
        <v>10</v>
      </c>
      <c r="AU7144" s="202">
        <v>13</v>
      </c>
      <c r="AV7144" s="202">
        <v>14</v>
      </c>
      <c r="AW7144" s="202">
        <v>15</v>
      </c>
    </row>
    <row r="7145" spans="1:49">
      <c r="A7145" s="48"/>
      <c r="B7145" s="42"/>
      <c r="C7145" s="42"/>
      <c r="D7145" s="42"/>
      <c r="E7145" s="531"/>
      <c r="F7145" s="50"/>
      <c r="G7145" s="50"/>
      <c r="H7145" s="50"/>
      <c r="I7145" s="276" t="s">
        <v>2428</v>
      </c>
      <c r="J7145" s="277">
        <f>SUM(J6950,J6952:J6956,J6958,J6960:J6969,J7045:J7073,J7081:J7123,J7138)</f>
        <v>0</v>
      </c>
      <c r="K7145" s="277">
        <f t="shared" ref="K7145:AT7145" si="1948">SUM(K6950,K6952:K6956,K6958,K6960:K6969,K7045:K7073,K7081:K7123,K7138)</f>
        <v>0</v>
      </c>
      <c r="L7145" s="277">
        <f t="shared" si="1948"/>
        <v>0</v>
      </c>
      <c r="M7145" s="277">
        <f t="shared" si="1948"/>
        <v>0</v>
      </c>
      <c r="N7145" s="277">
        <f t="shared" si="1948"/>
        <v>0</v>
      </c>
      <c r="O7145" s="277">
        <f t="shared" si="1948"/>
        <v>0</v>
      </c>
      <c r="P7145" s="277">
        <f t="shared" si="1948"/>
        <v>0</v>
      </c>
      <c r="Q7145" s="277">
        <f t="shared" si="1948"/>
        <v>0</v>
      </c>
      <c r="R7145" s="277">
        <f t="shared" si="1948"/>
        <v>0</v>
      </c>
      <c r="S7145" s="277">
        <f t="shared" si="1948"/>
        <v>0</v>
      </c>
      <c r="T7145" s="277">
        <f t="shared" si="1948"/>
        <v>0</v>
      </c>
      <c r="U7145" s="277">
        <v>0</v>
      </c>
      <c r="V7145" s="277">
        <v>0</v>
      </c>
      <c r="W7145" s="277">
        <f>SUM(W6950,W6952:W6956,W6958,W6960:W6969,W7045:W7073,W7081:W7123,W7138)</f>
        <v>0</v>
      </c>
      <c r="X7145" s="277">
        <f t="shared" si="1948"/>
        <v>0</v>
      </c>
      <c r="Y7145" s="277">
        <f t="shared" si="1948"/>
        <v>0</v>
      </c>
      <c r="Z7145" s="277">
        <f t="shared" si="1948"/>
        <v>0</v>
      </c>
      <c r="AA7145" s="277">
        <f t="shared" si="1948"/>
        <v>0</v>
      </c>
      <c r="AB7145" s="277">
        <f t="shared" si="1948"/>
        <v>0</v>
      </c>
      <c r="AC7145" s="277">
        <f t="shared" si="1948"/>
        <v>0</v>
      </c>
      <c r="AD7145" s="277">
        <f t="shared" si="1948"/>
        <v>0</v>
      </c>
      <c r="AE7145" s="277">
        <f t="shared" si="1948"/>
        <v>0</v>
      </c>
      <c r="AF7145" s="277">
        <f t="shared" si="1948"/>
        <v>0</v>
      </c>
      <c r="AG7145" s="277">
        <f t="shared" si="1948"/>
        <v>0</v>
      </c>
      <c r="AH7145" s="277">
        <v>0</v>
      </c>
      <c r="AI7145" s="277">
        <v>0</v>
      </c>
      <c r="AJ7145" s="277">
        <f>SUM(AJ6950,AJ6952:AJ6956,AJ6958,AJ6960:AJ6969,AJ7045:AJ7073,AJ7081:AJ7123,AJ7138)</f>
        <v>0</v>
      </c>
      <c r="AK7145" s="277">
        <f t="shared" si="1948"/>
        <v>0</v>
      </c>
      <c r="AL7145" s="277">
        <f t="shared" si="1948"/>
        <v>0</v>
      </c>
      <c r="AM7145" s="277">
        <f t="shared" si="1948"/>
        <v>0</v>
      </c>
      <c r="AN7145" s="277">
        <f t="shared" si="1948"/>
        <v>0</v>
      </c>
      <c r="AO7145" s="277">
        <f t="shared" si="1948"/>
        <v>0</v>
      </c>
      <c r="AP7145" s="277">
        <f t="shared" si="1948"/>
        <v>0</v>
      </c>
      <c r="AQ7145" s="277">
        <f t="shared" si="1948"/>
        <v>0</v>
      </c>
      <c r="AR7145" s="277">
        <f t="shared" si="1948"/>
        <v>0</v>
      </c>
      <c r="AS7145" s="277">
        <f t="shared" si="1948"/>
        <v>0</v>
      </c>
      <c r="AT7145" s="277">
        <f t="shared" si="1948"/>
        <v>0</v>
      </c>
      <c r="AU7145" s="277">
        <v>0</v>
      </c>
      <c r="AV7145" s="277">
        <v>0</v>
      </c>
      <c r="AW7145" s="277">
        <f>U7145+AH7145+AU7145</f>
        <v>0</v>
      </c>
    </row>
    <row r="7146" spans="1:49">
      <c r="A7146" s="48"/>
      <c r="B7146" s="42"/>
      <c r="C7146" s="42"/>
      <c r="D7146" s="42"/>
      <c r="E7146" s="531"/>
      <c r="F7146" s="50"/>
      <c r="G7146" s="50"/>
      <c r="H7146" s="50"/>
      <c r="I7146" s="276" t="s">
        <v>2370</v>
      </c>
      <c r="J7146" s="277">
        <f>SUM(J6973:J6977,J6980:J6997,J6999:J7000,J7002:J7008,J7016:J7018,J7021:J7043,J7134:J7135)</f>
        <v>0</v>
      </c>
      <c r="K7146" s="277">
        <f t="shared" ref="K7146:AT7146" si="1949">SUM(K6973:K6977,K6980:K6997,K6999:K7000,K7002:K7008,K7016:K7018,K7021:K7043,K7134:K7134)</f>
        <v>0</v>
      </c>
      <c r="L7146" s="277">
        <f t="shared" si="1949"/>
        <v>0</v>
      </c>
      <c r="M7146" s="277">
        <f t="shared" si="1949"/>
        <v>0</v>
      </c>
      <c r="N7146" s="277">
        <f t="shared" si="1949"/>
        <v>0</v>
      </c>
      <c r="O7146" s="277">
        <f t="shared" si="1949"/>
        <v>0</v>
      </c>
      <c r="P7146" s="277">
        <f t="shared" si="1949"/>
        <v>0</v>
      </c>
      <c r="Q7146" s="277">
        <f t="shared" si="1949"/>
        <v>0</v>
      </c>
      <c r="R7146" s="277">
        <f t="shared" si="1949"/>
        <v>0</v>
      </c>
      <c r="S7146" s="277">
        <f t="shared" si="1949"/>
        <v>0</v>
      </c>
      <c r="T7146" s="277">
        <f t="shared" si="1949"/>
        <v>0</v>
      </c>
      <c r="U7146" s="277">
        <v>0</v>
      </c>
      <c r="V7146" s="277">
        <v>0</v>
      </c>
      <c r="W7146" s="277">
        <f>SUM(W6973:W6977,W6980:W6997,W6999:W7000,W7002:W7008,W7016:W7018,W7021:W7043,W7134:W7135)</f>
        <v>0</v>
      </c>
      <c r="X7146" s="277">
        <f t="shared" si="1949"/>
        <v>0</v>
      </c>
      <c r="Y7146" s="277">
        <f t="shared" si="1949"/>
        <v>0</v>
      </c>
      <c r="Z7146" s="277">
        <f t="shared" si="1949"/>
        <v>0</v>
      </c>
      <c r="AA7146" s="277">
        <f t="shared" si="1949"/>
        <v>0</v>
      </c>
      <c r="AB7146" s="277">
        <f t="shared" si="1949"/>
        <v>0</v>
      </c>
      <c r="AC7146" s="277">
        <f t="shared" si="1949"/>
        <v>0</v>
      </c>
      <c r="AD7146" s="277">
        <f t="shared" si="1949"/>
        <v>0</v>
      </c>
      <c r="AE7146" s="277">
        <f t="shared" si="1949"/>
        <v>0</v>
      </c>
      <c r="AF7146" s="277">
        <f t="shared" si="1949"/>
        <v>0</v>
      </c>
      <c r="AG7146" s="277">
        <f t="shared" si="1949"/>
        <v>0</v>
      </c>
      <c r="AH7146" s="277">
        <v>0</v>
      </c>
      <c r="AI7146" s="277">
        <v>0</v>
      </c>
      <c r="AJ7146" s="277">
        <f>SUM(AJ6973:AJ6977,AJ6980:AJ6997,AJ6999:AJ7000,AJ7002:AJ7008,AJ7016:AJ7018,AJ7021:AJ7043,AJ7134:AJ7135)</f>
        <v>0</v>
      </c>
      <c r="AK7146" s="277">
        <f t="shared" si="1949"/>
        <v>0</v>
      </c>
      <c r="AL7146" s="277">
        <f t="shared" si="1949"/>
        <v>0</v>
      </c>
      <c r="AM7146" s="277">
        <f t="shared" si="1949"/>
        <v>0</v>
      </c>
      <c r="AN7146" s="277">
        <f t="shared" si="1949"/>
        <v>0</v>
      </c>
      <c r="AO7146" s="277">
        <f t="shared" si="1949"/>
        <v>0</v>
      </c>
      <c r="AP7146" s="277">
        <f t="shared" si="1949"/>
        <v>0</v>
      </c>
      <c r="AQ7146" s="277">
        <f t="shared" si="1949"/>
        <v>0</v>
      </c>
      <c r="AR7146" s="277">
        <f t="shared" si="1949"/>
        <v>0</v>
      </c>
      <c r="AS7146" s="277">
        <f t="shared" si="1949"/>
        <v>0</v>
      </c>
      <c r="AT7146" s="277">
        <f t="shared" si="1949"/>
        <v>0</v>
      </c>
      <c r="AU7146" s="277">
        <v>0</v>
      </c>
      <c r="AV7146" s="277">
        <v>0</v>
      </c>
      <c r="AW7146" s="277">
        <f>U7146+AH7146+AU7146</f>
        <v>0</v>
      </c>
    </row>
    <row r="7147" spans="1:49">
      <c r="A7147" s="48"/>
      <c r="B7147" s="42"/>
      <c r="C7147" s="42"/>
      <c r="D7147" s="42"/>
      <c r="E7147" s="531"/>
      <c r="F7147" s="50"/>
      <c r="G7147" s="50"/>
      <c r="H7147" s="50"/>
      <c r="I7147" s="276"/>
      <c r="J7147" s="277"/>
      <c r="K7147" s="277"/>
      <c r="L7147" s="277"/>
      <c r="M7147" s="277"/>
      <c r="N7147" s="277"/>
      <c r="O7147" s="277"/>
      <c r="P7147" s="277"/>
      <c r="Q7147" s="277"/>
      <c r="R7147" s="277"/>
      <c r="S7147" s="277"/>
      <c r="T7147" s="277"/>
      <c r="U7147" s="277">
        <v>0</v>
      </c>
      <c r="V7147" s="277">
        <v>0</v>
      </c>
      <c r="W7147" s="277"/>
      <c r="X7147" s="277"/>
      <c r="Y7147" s="277"/>
      <c r="Z7147" s="277"/>
      <c r="AA7147" s="277"/>
      <c r="AB7147" s="277"/>
      <c r="AC7147" s="277"/>
      <c r="AD7147" s="277"/>
      <c r="AE7147" s="277"/>
      <c r="AF7147" s="277"/>
      <c r="AG7147" s="277"/>
      <c r="AH7147" s="277">
        <v>0</v>
      </c>
      <c r="AI7147" s="277">
        <v>0</v>
      </c>
      <c r="AJ7147" s="277"/>
      <c r="AK7147" s="277"/>
      <c r="AL7147" s="277"/>
      <c r="AM7147" s="277"/>
      <c r="AN7147" s="277"/>
      <c r="AO7147" s="277"/>
      <c r="AP7147" s="277"/>
      <c r="AQ7147" s="277"/>
      <c r="AR7147" s="277"/>
      <c r="AS7147" s="277"/>
      <c r="AT7147" s="277"/>
      <c r="AU7147" s="277">
        <v>0</v>
      </c>
      <c r="AV7147" s="277">
        <v>0</v>
      </c>
      <c r="AW7147" s="277">
        <f>U7147+AH7147+AU7147</f>
        <v>0</v>
      </c>
    </row>
    <row r="7148" spans="1:49">
      <c r="A7148" s="48"/>
      <c r="B7148" s="42"/>
      <c r="C7148" s="42"/>
      <c r="D7148" s="42"/>
      <c r="E7148" s="531"/>
      <c r="F7148" s="50"/>
      <c r="G7148" s="50"/>
      <c r="H7148" s="50"/>
      <c r="I7148" s="276"/>
      <c r="J7148" s="277"/>
      <c r="K7148" s="277"/>
      <c r="L7148" s="277"/>
      <c r="M7148" s="277"/>
      <c r="N7148" s="277"/>
      <c r="O7148" s="277"/>
      <c r="P7148" s="277"/>
      <c r="Q7148" s="277"/>
      <c r="R7148" s="277"/>
      <c r="S7148" s="277"/>
      <c r="T7148" s="277"/>
      <c r="U7148" s="277">
        <v>0</v>
      </c>
      <c r="V7148" s="277">
        <v>0</v>
      </c>
      <c r="W7148" s="277"/>
      <c r="X7148" s="277"/>
      <c r="Y7148" s="277"/>
      <c r="Z7148" s="277"/>
      <c r="AA7148" s="277"/>
      <c r="AB7148" s="277"/>
      <c r="AC7148" s="277"/>
      <c r="AD7148" s="277"/>
      <c r="AE7148" s="277"/>
      <c r="AF7148" s="277"/>
      <c r="AG7148" s="277"/>
      <c r="AH7148" s="277">
        <v>0</v>
      </c>
      <c r="AI7148" s="277">
        <v>0</v>
      </c>
      <c r="AJ7148" s="277"/>
      <c r="AK7148" s="277"/>
      <c r="AL7148" s="277"/>
      <c r="AM7148" s="277"/>
      <c r="AN7148" s="277"/>
      <c r="AO7148" s="277"/>
      <c r="AP7148" s="277"/>
      <c r="AQ7148" s="277"/>
      <c r="AR7148" s="277"/>
      <c r="AS7148" s="277"/>
      <c r="AT7148" s="277"/>
      <c r="AU7148" s="277">
        <v>0</v>
      </c>
      <c r="AV7148" s="277">
        <v>0</v>
      </c>
      <c r="AW7148" s="277">
        <f>U7148+AH7148+AU7148</f>
        <v>0</v>
      </c>
    </row>
    <row r="7149" spans="1:49">
      <c r="A7149" s="48"/>
      <c r="B7149" s="42"/>
      <c r="C7149" s="42"/>
      <c r="D7149" s="42"/>
      <c r="E7149" s="531"/>
      <c r="F7149" s="50"/>
      <c r="G7149" s="50"/>
      <c r="H7149" s="50"/>
      <c r="I7149" s="276" t="s">
        <v>1631</v>
      </c>
      <c r="J7149" s="277">
        <f>SUM(J7145:J7148)</f>
        <v>0</v>
      </c>
      <c r="K7149" s="277">
        <f t="shared" ref="K7149:AT7149" si="1950">SUM(K7145:K7148)</f>
        <v>0</v>
      </c>
      <c r="L7149" s="277">
        <f t="shared" si="1950"/>
        <v>0</v>
      </c>
      <c r="M7149" s="277">
        <f t="shared" si="1950"/>
        <v>0</v>
      </c>
      <c r="N7149" s="277">
        <f t="shared" si="1950"/>
        <v>0</v>
      </c>
      <c r="O7149" s="277">
        <f t="shared" si="1950"/>
        <v>0</v>
      </c>
      <c r="P7149" s="277">
        <f t="shared" si="1950"/>
        <v>0</v>
      </c>
      <c r="Q7149" s="277">
        <f t="shared" si="1950"/>
        <v>0</v>
      </c>
      <c r="R7149" s="277">
        <f t="shared" si="1950"/>
        <v>0</v>
      </c>
      <c r="S7149" s="277">
        <f t="shared" si="1950"/>
        <v>0</v>
      </c>
      <c r="T7149" s="277">
        <f t="shared" si="1950"/>
        <v>0</v>
      </c>
      <c r="U7149" s="277">
        <v>0</v>
      </c>
      <c r="V7149" s="277">
        <v>0</v>
      </c>
      <c r="W7149" s="277">
        <f>SUM(W7145:W7148)</f>
        <v>0</v>
      </c>
      <c r="X7149" s="277">
        <f t="shared" si="1950"/>
        <v>0</v>
      </c>
      <c r="Y7149" s="277">
        <f t="shared" si="1950"/>
        <v>0</v>
      </c>
      <c r="Z7149" s="277">
        <f t="shared" si="1950"/>
        <v>0</v>
      </c>
      <c r="AA7149" s="277">
        <f t="shared" si="1950"/>
        <v>0</v>
      </c>
      <c r="AB7149" s="277">
        <f t="shared" si="1950"/>
        <v>0</v>
      </c>
      <c r="AC7149" s="277">
        <f t="shared" si="1950"/>
        <v>0</v>
      </c>
      <c r="AD7149" s="277">
        <f t="shared" si="1950"/>
        <v>0</v>
      </c>
      <c r="AE7149" s="277">
        <f t="shared" si="1950"/>
        <v>0</v>
      </c>
      <c r="AF7149" s="277">
        <f t="shared" si="1950"/>
        <v>0</v>
      </c>
      <c r="AG7149" s="277">
        <f t="shared" si="1950"/>
        <v>0</v>
      </c>
      <c r="AH7149" s="277">
        <v>0</v>
      </c>
      <c r="AI7149" s="277">
        <v>0</v>
      </c>
      <c r="AJ7149" s="277">
        <f>SUM(AJ7145:AJ7148)</f>
        <v>0</v>
      </c>
      <c r="AK7149" s="277">
        <f t="shared" si="1950"/>
        <v>0</v>
      </c>
      <c r="AL7149" s="277">
        <f t="shared" si="1950"/>
        <v>0</v>
      </c>
      <c r="AM7149" s="277">
        <f t="shared" si="1950"/>
        <v>0</v>
      </c>
      <c r="AN7149" s="277">
        <f t="shared" si="1950"/>
        <v>0</v>
      </c>
      <c r="AO7149" s="277">
        <f t="shared" si="1950"/>
        <v>0</v>
      </c>
      <c r="AP7149" s="277">
        <f t="shared" si="1950"/>
        <v>0</v>
      </c>
      <c r="AQ7149" s="277">
        <f t="shared" si="1950"/>
        <v>0</v>
      </c>
      <c r="AR7149" s="277">
        <f t="shared" si="1950"/>
        <v>0</v>
      </c>
      <c r="AS7149" s="277">
        <f t="shared" si="1950"/>
        <v>0</v>
      </c>
      <c r="AT7149" s="277">
        <f t="shared" si="1950"/>
        <v>0</v>
      </c>
      <c r="AU7149" s="277">
        <v>0</v>
      </c>
      <c r="AV7149" s="277">
        <v>0</v>
      </c>
      <c r="AW7149" s="277">
        <f>U7149+AH7149+AU7149</f>
        <v>0</v>
      </c>
    </row>
    <row r="7150" spans="1:49" ht="13.5" thickBot="1">
      <c r="A7150" s="78" t="s">
        <v>1042</v>
      </c>
      <c r="B7150" s="79"/>
      <c r="C7150" s="79"/>
      <c r="D7150" s="456"/>
      <c r="E7150" s="535"/>
      <c r="F7150" s="127"/>
      <c r="G7150" s="127"/>
      <c r="H7150" s="127"/>
      <c r="I7150" s="79"/>
    </row>
    <row r="7151" spans="1:49" s="151" customFormat="1" ht="36" customHeight="1" thickTop="1" thickBot="1">
      <c r="A7151" s="147" t="s">
        <v>2079</v>
      </c>
      <c r="B7151" s="5" t="s">
        <v>2080</v>
      </c>
      <c r="C7151" s="5" t="s">
        <v>1335</v>
      </c>
      <c r="D7151" s="450"/>
      <c r="E7151" s="148" t="s">
        <v>1570</v>
      </c>
      <c r="F7151" s="149" t="s">
        <v>1438</v>
      </c>
      <c r="G7151" s="149"/>
      <c r="H7151" s="149" t="s">
        <v>2332</v>
      </c>
      <c r="I7151" s="5" t="s">
        <v>856</v>
      </c>
      <c r="J7151" s="364" t="s">
        <v>2891</v>
      </c>
      <c r="K7151" s="364" t="s">
        <v>2879</v>
      </c>
      <c r="L7151" s="364" t="s">
        <v>2880</v>
      </c>
      <c r="M7151" s="364" t="s">
        <v>2881</v>
      </c>
      <c r="N7151" s="364" t="s">
        <v>2882</v>
      </c>
      <c r="O7151" s="364" t="s">
        <v>2883</v>
      </c>
      <c r="P7151" s="364" t="s">
        <v>2884</v>
      </c>
      <c r="Q7151" s="364" t="s">
        <v>2885</v>
      </c>
      <c r="R7151" s="364" t="s">
        <v>2886</v>
      </c>
      <c r="S7151" s="364" t="s">
        <v>2887</v>
      </c>
      <c r="T7151" s="364" t="s">
        <v>2888</v>
      </c>
      <c r="U7151" s="364" t="s">
        <v>2889</v>
      </c>
      <c r="V7151" s="364" t="s">
        <v>2890</v>
      </c>
      <c r="W7151" s="365" t="s">
        <v>2893</v>
      </c>
      <c r="X7151" s="365" t="s">
        <v>2879</v>
      </c>
      <c r="Y7151" s="365" t="s">
        <v>2880</v>
      </c>
      <c r="Z7151" s="365" t="s">
        <v>2881</v>
      </c>
      <c r="AA7151" s="365" t="s">
        <v>2882</v>
      </c>
      <c r="AB7151" s="365" t="s">
        <v>2883</v>
      </c>
      <c r="AC7151" s="365" t="s">
        <v>2884</v>
      </c>
      <c r="AD7151" s="365" t="s">
        <v>2885</v>
      </c>
      <c r="AE7151" s="365" t="s">
        <v>2886</v>
      </c>
      <c r="AF7151" s="365" t="s">
        <v>2887</v>
      </c>
      <c r="AG7151" s="365" t="s">
        <v>2888</v>
      </c>
      <c r="AH7151" s="365" t="s">
        <v>2889</v>
      </c>
      <c r="AI7151" s="365" t="s">
        <v>2890</v>
      </c>
      <c r="AJ7151" s="366" t="s">
        <v>2892</v>
      </c>
      <c r="AK7151" s="366" t="s">
        <v>2879</v>
      </c>
      <c r="AL7151" s="366" t="s">
        <v>2880</v>
      </c>
      <c r="AM7151" s="366" t="s">
        <v>2881</v>
      </c>
      <c r="AN7151" s="366" t="s">
        <v>2882</v>
      </c>
      <c r="AO7151" s="366" t="s">
        <v>2883</v>
      </c>
      <c r="AP7151" s="366" t="s">
        <v>2884</v>
      </c>
      <c r="AQ7151" s="366" t="s">
        <v>2885</v>
      </c>
      <c r="AR7151" s="366" t="s">
        <v>2886</v>
      </c>
      <c r="AS7151" s="366" t="s">
        <v>2887</v>
      </c>
      <c r="AT7151" s="366" t="s">
        <v>2888</v>
      </c>
      <c r="AU7151" s="366" t="s">
        <v>2889</v>
      </c>
      <c r="AV7151" s="366" t="s">
        <v>2890</v>
      </c>
      <c r="AW7151" s="368" t="s">
        <v>2895</v>
      </c>
    </row>
    <row r="7152" spans="1:49">
      <c r="A7152" s="33"/>
      <c r="B7152" s="34"/>
      <c r="C7152" s="34"/>
      <c r="D7152" s="34"/>
      <c r="E7152" s="35"/>
      <c r="F7152" s="36"/>
      <c r="G7152" s="36"/>
      <c r="H7152" s="36"/>
      <c r="I7152" s="34"/>
      <c r="J7152" s="202" t="s">
        <v>1224</v>
      </c>
      <c r="K7152" s="202">
        <v>1</v>
      </c>
      <c r="L7152" s="202">
        <v>2</v>
      </c>
      <c r="M7152" s="202">
        <v>3</v>
      </c>
      <c r="N7152" s="202">
        <v>4</v>
      </c>
      <c r="O7152" s="202">
        <v>5</v>
      </c>
      <c r="P7152" s="202">
        <v>6</v>
      </c>
      <c r="Q7152" s="202">
        <v>7</v>
      </c>
      <c r="R7152" s="202">
        <v>8</v>
      </c>
      <c r="S7152" s="202">
        <v>9</v>
      </c>
      <c r="T7152" s="202">
        <v>10</v>
      </c>
      <c r="U7152" s="202">
        <v>13</v>
      </c>
      <c r="V7152" s="202">
        <v>14</v>
      </c>
      <c r="W7152" s="202" t="s">
        <v>1224</v>
      </c>
      <c r="X7152" s="202">
        <v>1</v>
      </c>
      <c r="Y7152" s="202">
        <v>2</v>
      </c>
      <c r="Z7152" s="202">
        <v>3</v>
      </c>
      <c r="AA7152" s="202">
        <v>4</v>
      </c>
      <c r="AB7152" s="202">
        <v>5</v>
      </c>
      <c r="AC7152" s="202">
        <v>6</v>
      </c>
      <c r="AD7152" s="202">
        <v>7</v>
      </c>
      <c r="AE7152" s="202">
        <v>8</v>
      </c>
      <c r="AF7152" s="202">
        <v>9</v>
      </c>
      <c r="AG7152" s="202">
        <v>10</v>
      </c>
      <c r="AH7152" s="202">
        <v>13</v>
      </c>
      <c r="AI7152" s="202">
        <v>14</v>
      </c>
      <c r="AJ7152" s="202" t="s">
        <v>1224</v>
      </c>
      <c r="AK7152" s="202">
        <v>1</v>
      </c>
      <c r="AL7152" s="202">
        <v>2</v>
      </c>
      <c r="AM7152" s="202">
        <v>3</v>
      </c>
      <c r="AN7152" s="202">
        <v>4</v>
      </c>
      <c r="AO7152" s="202">
        <v>5</v>
      </c>
      <c r="AP7152" s="202">
        <v>6</v>
      </c>
      <c r="AQ7152" s="202">
        <v>7</v>
      </c>
      <c r="AR7152" s="202">
        <v>8</v>
      </c>
      <c r="AS7152" s="202">
        <v>9</v>
      </c>
      <c r="AT7152" s="202">
        <v>10</v>
      </c>
      <c r="AU7152" s="202">
        <v>13</v>
      </c>
      <c r="AV7152" s="202">
        <v>14</v>
      </c>
      <c r="AW7152" s="202">
        <v>15</v>
      </c>
    </row>
    <row r="7153" spans="1:49">
      <c r="A7153" s="37"/>
      <c r="B7153" s="38"/>
      <c r="C7153" s="38"/>
      <c r="D7153" s="38"/>
      <c r="E7153" s="60"/>
      <c r="F7153" s="61"/>
      <c r="G7153" s="61"/>
      <c r="H7153" s="61"/>
      <c r="I7153" s="38"/>
      <c r="J7153" s="134"/>
      <c r="K7153" s="134"/>
      <c r="L7153" s="134"/>
      <c r="M7153" s="134"/>
      <c r="N7153" s="134"/>
      <c r="O7153" s="134"/>
      <c r="P7153" s="134"/>
      <c r="Q7153" s="134"/>
      <c r="R7153" s="134"/>
      <c r="S7153" s="134"/>
      <c r="T7153" s="134"/>
      <c r="U7153" s="134"/>
      <c r="V7153" s="134"/>
      <c r="W7153" s="134"/>
      <c r="X7153" s="134"/>
      <c r="Y7153" s="134"/>
      <c r="Z7153" s="134"/>
      <c r="AA7153" s="134"/>
      <c r="AB7153" s="134"/>
      <c r="AC7153" s="134"/>
      <c r="AD7153" s="134"/>
      <c r="AE7153" s="134"/>
      <c r="AF7153" s="134"/>
      <c r="AG7153" s="134"/>
      <c r="AH7153" s="134"/>
      <c r="AI7153" s="134"/>
      <c r="AJ7153" s="134"/>
      <c r="AK7153" s="134"/>
      <c r="AL7153" s="134"/>
      <c r="AM7153" s="134"/>
      <c r="AN7153" s="134"/>
      <c r="AO7153" s="134"/>
      <c r="AP7153" s="134"/>
      <c r="AQ7153" s="134"/>
      <c r="AR7153" s="134"/>
      <c r="AS7153" s="134"/>
      <c r="AT7153" s="134"/>
      <c r="AU7153" s="134"/>
      <c r="AV7153" s="134"/>
      <c r="AW7153" s="134"/>
    </row>
    <row r="7154" spans="1:49">
      <c r="A7154" s="41" t="s">
        <v>1039</v>
      </c>
      <c r="B7154" s="260" t="s">
        <v>1030</v>
      </c>
      <c r="C7154" s="260" t="s">
        <v>1514</v>
      </c>
      <c r="D7154" s="451"/>
      <c r="E7154" s="531"/>
      <c r="F7154" s="50"/>
      <c r="G7154" s="50"/>
      <c r="H7154" s="50"/>
      <c r="I7154" s="41" t="s">
        <v>940</v>
      </c>
      <c r="J7154" s="28"/>
      <c r="K7154" s="28"/>
      <c r="L7154" s="28"/>
      <c r="M7154" s="28"/>
      <c r="N7154" s="28"/>
      <c r="O7154" s="28"/>
      <c r="P7154" s="28"/>
      <c r="Q7154" s="28"/>
      <c r="R7154" s="28"/>
      <c r="S7154" s="28"/>
      <c r="T7154" s="28"/>
      <c r="U7154" s="28"/>
      <c r="V7154" s="28"/>
      <c r="W7154" s="28"/>
      <c r="X7154" s="28"/>
      <c r="Y7154" s="28"/>
      <c r="Z7154" s="28"/>
      <c r="AA7154" s="28"/>
      <c r="AB7154" s="28"/>
      <c r="AC7154" s="28"/>
      <c r="AD7154" s="28"/>
      <c r="AE7154" s="28"/>
      <c r="AF7154" s="28"/>
      <c r="AG7154" s="28"/>
      <c r="AH7154" s="28"/>
      <c r="AI7154" s="28"/>
      <c r="AJ7154" s="28"/>
      <c r="AK7154" s="28"/>
      <c r="AL7154" s="28"/>
      <c r="AM7154" s="28"/>
      <c r="AN7154" s="28"/>
      <c r="AO7154" s="28"/>
      <c r="AP7154" s="28"/>
      <c r="AQ7154" s="28"/>
      <c r="AR7154" s="28"/>
      <c r="AS7154" s="28"/>
      <c r="AT7154" s="28"/>
      <c r="AU7154" s="28"/>
      <c r="AV7154" s="28"/>
      <c r="AW7154" s="28"/>
    </row>
    <row r="7155" spans="1:49">
      <c r="A7155" s="41"/>
      <c r="B7155" s="260"/>
      <c r="C7155" s="260"/>
      <c r="D7155" s="369"/>
      <c r="E7155" s="531"/>
      <c r="F7155" s="50"/>
      <c r="G7155" s="50"/>
      <c r="H7155" s="50"/>
      <c r="I7155" s="260"/>
      <c r="J7155" s="28"/>
      <c r="K7155" s="28"/>
      <c r="L7155" s="28"/>
      <c r="M7155" s="28"/>
      <c r="N7155" s="28"/>
      <c r="O7155" s="28"/>
      <c r="P7155" s="28"/>
      <c r="Q7155" s="28"/>
      <c r="R7155" s="28"/>
      <c r="S7155" s="28"/>
      <c r="T7155" s="28"/>
      <c r="U7155" s="28"/>
      <c r="V7155" s="28"/>
      <c r="W7155" s="28"/>
      <c r="X7155" s="28"/>
      <c r="Y7155" s="28"/>
      <c r="Z7155" s="28"/>
      <c r="AA7155" s="28"/>
      <c r="AB7155" s="28"/>
      <c r="AC7155" s="28"/>
      <c r="AD7155" s="28"/>
      <c r="AE7155" s="28"/>
      <c r="AF7155" s="28"/>
      <c r="AG7155" s="28"/>
      <c r="AH7155" s="28"/>
      <c r="AI7155" s="28"/>
      <c r="AJ7155" s="28"/>
      <c r="AK7155" s="28"/>
      <c r="AL7155" s="28"/>
      <c r="AM7155" s="28"/>
      <c r="AN7155" s="28"/>
      <c r="AO7155" s="28"/>
      <c r="AP7155" s="28"/>
      <c r="AQ7155" s="28"/>
      <c r="AR7155" s="28"/>
      <c r="AS7155" s="28"/>
      <c r="AT7155" s="28"/>
      <c r="AU7155" s="28"/>
      <c r="AV7155" s="28"/>
      <c r="AW7155" s="28"/>
    </row>
    <row r="7156" spans="1:49">
      <c r="A7156" s="48"/>
      <c r="B7156" s="42"/>
      <c r="C7156" s="42"/>
      <c r="D7156" s="42"/>
      <c r="E7156" s="531"/>
      <c r="F7156" s="50"/>
      <c r="G7156" s="50"/>
      <c r="H7156" s="50"/>
      <c r="I7156" s="49" t="s">
        <v>1559</v>
      </c>
      <c r="J7156" s="12">
        <f>SUM(J7157,J7165,J7167)</f>
        <v>1428600</v>
      </c>
      <c r="K7156" s="12">
        <f t="shared" ref="K7156:AT7156" si="1951">SUM(K7157,K7165,K7167)</f>
        <v>52628</v>
      </c>
      <c r="L7156" s="12">
        <f t="shared" si="1951"/>
        <v>70216</v>
      </c>
      <c r="M7156" s="12">
        <f t="shared" si="1951"/>
        <v>77768</v>
      </c>
      <c r="N7156" s="12">
        <f t="shared" si="1951"/>
        <v>107586</v>
      </c>
      <c r="O7156" s="12">
        <f t="shared" si="1951"/>
        <v>115527</v>
      </c>
      <c r="P7156" s="12">
        <f t="shared" si="1951"/>
        <v>107290</v>
      </c>
      <c r="Q7156" s="12">
        <f t="shared" si="1951"/>
        <v>32763</v>
      </c>
      <c r="R7156" s="12">
        <f t="shared" si="1951"/>
        <v>101192</v>
      </c>
      <c r="S7156" s="12">
        <f t="shared" si="1951"/>
        <v>131876</v>
      </c>
      <c r="T7156" s="12">
        <f t="shared" si="1951"/>
        <v>73262</v>
      </c>
      <c r="U7156" s="12">
        <v>870108</v>
      </c>
      <c r="V7156" s="12">
        <v>558492</v>
      </c>
      <c r="W7156" s="12">
        <f>SUM(W7157,W7165,W7167)</f>
        <v>61500</v>
      </c>
      <c r="X7156" s="12">
        <f t="shared" si="1951"/>
        <v>0</v>
      </c>
      <c r="Y7156" s="12">
        <f t="shared" si="1951"/>
        <v>0</v>
      </c>
      <c r="Z7156" s="12">
        <f t="shared" si="1951"/>
        <v>4500</v>
      </c>
      <c r="AA7156" s="12">
        <f t="shared" si="1951"/>
        <v>0</v>
      </c>
      <c r="AB7156" s="12">
        <f t="shared" si="1951"/>
        <v>0</v>
      </c>
      <c r="AC7156" s="12">
        <f t="shared" si="1951"/>
        <v>0</v>
      </c>
      <c r="AD7156" s="12">
        <f t="shared" si="1951"/>
        <v>0</v>
      </c>
      <c r="AE7156" s="12">
        <f t="shared" si="1951"/>
        <v>0</v>
      </c>
      <c r="AF7156" s="12">
        <f t="shared" si="1951"/>
        <v>0</v>
      </c>
      <c r="AG7156" s="12">
        <f t="shared" si="1951"/>
        <v>2000</v>
      </c>
      <c r="AH7156" s="12">
        <v>6500</v>
      </c>
      <c r="AI7156" s="12">
        <v>55000</v>
      </c>
      <c r="AJ7156" s="12">
        <f>SUM(AJ7157,AJ7165,AJ7167)</f>
        <v>683200</v>
      </c>
      <c r="AK7156" s="12">
        <f t="shared" si="1951"/>
        <v>0</v>
      </c>
      <c r="AL7156" s="12">
        <f t="shared" si="1951"/>
        <v>20753</v>
      </c>
      <c r="AM7156" s="12">
        <f t="shared" si="1951"/>
        <v>46100</v>
      </c>
      <c r="AN7156" s="12">
        <f t="shared" si="1951"/>
        <v>10500</v>
      </c>
      <c r="AO7156" s="12">
        <f t="shared" si="1951"/>
        <v>36500</v>
      </c>
      <c r="AP7156" s="12">
        <f t="shared" si="1951"/>
        <v>5100</v>
      </c>
      <c r="AQ7156" s="12">
        <f t="shared" si="1951"/>
        <v>10000</v>
      </c>
      <c r="AR7156" s="12">
        <f t="shared" si="1951"/>
        <v>104400</v>
      </c>
      <c r="AS7156" s="12">
        <f t="shared" si="1951"/>
        <v>39400</v>
      </c>
      <c r="AT7156" s="12">
        <f t="shared" si="1951"/>
        <v>3117</v>
      </c>
      <c r="AU7156" s="12">
        <v>275870</v>
      </c>
      <c r="AV7156" s="12">
        <v>407330</v>
      </c>
      <c r="AW7156" s="12">
        <f t="shared" ref="AW7156:AW7178" si="1952">U7156+AH7156+AU7156</f>
        <v>1152478</v>
      </c>
    </row>
    <row r="7157" spans="1:49">
      <c r="A7157" s="44" t="s">
        <v>1039</v>
      </c>
      <c r="B7157" s="45" t="s">
        <v>1030</v>
      </c>
      <c r="C7157" s="45" t="s">
        <v>1514</v>
      </c>
      <c r="D7157" s="452" t="s">
        <v>3031</v>
      </c>
      <c r="E7157" s="213" t="s">
        <v>771</v>
      </c>
      <c r="F7157" s="65"/>
      <c r="G7157" s="65"/>
      <c r="H7157" s="65"/>
      <c r="I7157" s="260" t="s">
        <v>1500</v>
      </c>
      <c r="J7157" s="9">
        <f>SUM(J7158:J7159)</f>
        <v>0</v>
      </c>
      <c r="K7157" s="9">
        <f t="shared" ref="K7157:AT7157" si="1953">SUM(K7158:K7159)</f>
        <v>0</v>
      </c>
      <c r="L7157" s="9">
        <f t="shared" si="1953"/>
        <v>0</v>
      </c>
      <c r="M7157" s="9">
        <f t="shared" si="1953"/>
        <v>0</v>
      </c>
      <c r="N7157" s="9">
        <f t="shared" si="1953"/>
        <v>0</v>
      </c>
      <c r="O7157" s="9">
        <f t="shared" si="1953"/>
        <v>0</v>
      </c>
      <c r="P7157" s="9">
        <f t="shared" si="1953"/>
        <v>0</v>
      </c>
      <c r="Q7157" s="9">
        <f t="shared" si="1953"/>
        <v>0</v>
      </c>
      <c r="R7157" s="9">
        <f t="shared" si="1953"/>
        <v>0</v>
      </c>
      <c r="S7157" s="9">
        <f t="shared" si="1953"/>
        <v>0</v>
      </c>
      <c r="T7157" s="9">
        <f t="shared" si="1953"/>
        <v>0</v>
      </c>
      <c r="U7157" s="9">
        <v>0</v>
      </c>
      <c r="V7157" s="9">
        <v>0</v>
      </c>
      <c r="W7157" s="9">
        <f>SUM(W7158:W7159)</f>
        <v>0</v>
      </c>
      <c r="X7157" s="9">
        <f t="shared" si="1953"/>
        <v>0</v>
      </c>
      <c r="Y7157" s="9">
        <f t="shared" si="1953"/>
        <v>0</v>
      </c>
      <c r="Z7157" s="9">
        <f t="shared" si="1953"/>
        <v>0</v>
      </c>
      <c r="AA7157" s="9">
        <f t="shared" si="1953"/>
        <v>0</v>
      </c>
      <c r="AB7157" s="9">
        <f t="shared" si="1953"/>
        <v>0</v>
      </c>
      <c r="AC7157" s="9">
        <f t="shared" si="1953"/>
        <v>0</v>
      </c>
      <c r="AD7157" s="9">
        <f t="shared" si="1953"/>
        <v>0</v>
      </c>
      <c r="AE7157" s="9">
        <f t="shared" si="1953"/>
        <v>0</v>
      </c>
      <c r="AF7157" s="9">
        <f t="shared" si="1953"/>
        <v>0</v>
      </c>
      <c r="AG7157" s="9">
        <f t="shared" si="1953"/>
        <v>0</v>
      </c>
      <c r="AH7157" s="9">
        <v>0</v>
      </c>
      <c r="AI7157" s="9">
        <v>0</v>
      </c>
      <c r="AJ7157" s="9">
        <f>SUM(AJ7158:AJ7159)</f>
        <v>0</v>
      </c>
      <c r="AK7157" s="9">
        <f t="shared" si="1953"/>
        <v>0</v>
      </c>
      <c r="AL7157" s="9">
        <f t="shared" si="1953"/>
        <v>0</v>
      </c>
      <c r="AM7157" s="9">
        <f t="shared" si="1953"/>
        <v>0</v>
      </c>
      <c r="AN7157" s="9">
        <f t="shared" si="1953"/>
        <v>0</v>
      </c>
      <c r="AO7157" s="9">
        <f t="shared" si="1953"/>
        <v>0</v>
      </c>
      <c r="AP7157" s="9">
        <f t="shared" si="1953"/>
        <v>0</v>
      </c>
      <c r="AQ7157" s="9">
        <f t="shared" si="1953"/>
        <v>0</v>
      </c>
      <c r="AR7157" s="9">
        <f t="shared" si="1953"/>
        <v>0</v>
      </c>
      <c r="AS7157" s="9">
        <f t="shared" si="1953"/>
        <v>0</v>
      </c>
      <c r="AT7157" s="9">
        <f t="shared" si="1953"/>
        <v>0</v>
      </c>
      <c r="AU7157" s="9">
        <v>0</v>
      </c>
      <c r="AV7157" s="9">
        <v>0</v>
      </c>
      <c r="AW7157" s="9">
        <f t="shared" si="1952"/>
        <v>0</v>
      </c>
    </row>
    <row r="7158" spans="1:49">
      <c r="A7158" s="44" t="s">
        <v>1039</v>
      </c>
      <c r="B7158" s="45" t="s">
        <v>1030</v>
      </c>
      <c r="C7158" s="45" t="s">
        <v>1514</v>
      </c>
      <c r="D7158" s="452" t="s">
        <v>3031</v>
      </c>
      <c r="E7158" s="367" t="s">
        <v>834</v>
      </c>
      <c r="F7158" s="50"/>
      <c r="G7158" s="468" t="s">
        <v>3063</v>
      </c>
      <c r="H7158" s="50" t="s">
        <v>2358</v>
      </c>
      <c r="I7158" s="42" t="s">
        <v>1165</v>
      </c>
      <c r="J7158" s="8">
        <f>SUM(J7213,J7260,J7308,J7356,J7403,J7450,J7498,J7553,J7609,J7656,J7704,J7751)</f>
        <v>0</v>
      </c>
      <c r="K7158" s="8">
        <f t="shared" ref="K7158:AT7158" si="1954">SUM(K7213,K7260,K7308,K7356,K7403,K7450,K7498,K7553,K7609,K7656,K7704,K7751)</f>
        <v>0</v>
      </c>
      <c r="L7158" s="8">
        <f t="shared" si="1954"/>
        <v>0</v>
      </c>
      <c r="M7158" s="8">
        <f t="shared" si="1954"/>
        <v>0</v>
      </c>
      <c r="N7158" s="8">
        <f t="shared" si="1954"/>
        <v>0</v>
      </c>
      <c r="O7158" s="8">
        <f t="shared" si="1954"/>
        <v>0</v>
      </c>
      <c r="P7158" s="8">
        <f t="shared" si="1954"/>
        <v>0</v>
      </c>
      <c r="Q7158" s="8">
        <f t="shared" si="1954"/>
        <v>0</v>
      </c>
      <c r="R7158" s="8">
        <f t="shared" si="1954"/>
        <v>0</v>
      </c>
      <c r="S7158" s="8">
        <f t="shared" si="1954"/>
        <v>0</v>
      </c>
      <c r="T7158" s="8">
        <f t="shared" si="1954"/>
        <v>0</v>
      </c>
      <c r="U7158" s="8">
        <v>0</v>
      </c>
      <c r="V7158" s="8">
        <v>0</v>
      </c>
      <c r="W7158" s="8">
        <f>SUM(W7213,W7260,W7308,W7356,W7403,W7450,W7498,W7553,W7609,W7656,W7704,W7751)</f>
        <v>0</v>
      </c>
      <c r="X7158" s="8">
        <f t="shared" si="1954"/>
        <v>0</v>
      </c>
      <c r="Y7158" s="8">
        <f t="shared" si="1954"/>
        <v>0</v>
      </c>
      <c r="Z7158" s="8">
        <f t="shared" si="1954"/>
        <v>0</v>
      </c>
      <c r="AA7158" s="8">
        <f t="shared" si="1954"/>
        <v>0</v>
      </c>
      <c r="AB7158" s="8">
        <f t="shared" si="1954"/>
        <v>0</v>
      </c>
      <c r="AC7158" s="8">
        <f t="shared" si="1954"/>
        <v>0</v>
      </c>
      <c r="AD7158" s="8">
        <f t="shared" si="1954"/>
        <v>0</v>
      </c>
      <c r="AE7158" s="8">
        <f t="shared" si="1954"/>
        <v>0</v>
      </c>
      <c r="AF7158" s="8">
        <f t="shared" si="1954"/>
        <v>0</v>
      </c>
      <c r="AG7158" s="8">
        <f t="shared" si="1954"/>
        <v>0</v>
      </c>
      <c r="AH7158" s="8">
        <v>0</v>
      </c>
      <c r="AI7158" s="8">
        <v>0</v>
      </c>
      <c r="AJ7158" s="8">
        <f>SUM(AJ7213,AJ7260,AJ7308,AJ7356,AJ7403,AJ7450,AJ7498,AJ7553,AJ7609,AJ7656,AJ7704,AJ7751)</f>
        <v>0</v>
      </c>
      <c r="AK7158" s="8">
        <f t="shared" si="1954"/>
        <v>0</v>
      </c>
      <c r="AL7158" s="8">
        <f t="shared" si="1954"/>
        <v>0</v>
      </c>
      <c r="AM7158" s="8">
        <f t="shared" si="1954"/>
        <v>0</v>
      </c>
      <c r="AN7158" s="8">
        <f t="shared" si="1954"/>
        <v>0</v>
      </c>
      <c r="AO7158" s="8">
        <f t="shared" si="1954"/>
        <v>0</v>
      </c>
      <c r="AP7158" s="8">
        <f t="shared" si="1954"/>
        <v>0</v>
      </c>
      <c r="AQ7158" s="8">
        <f t="shared" si="1954"/>
        <v>0</v>
      </c>
      <c r="AR7158" s="8">
        <f t="shared" si="1954"/>
        <v>0</v>
      </c>
      <c r="AS7158" s="8">
        <f t="shared" si="1954"/>
        <v>0</v>
      </c>
      <c r="AT7158" s="8">
        <f t="shared" si="1954"/>
        <v>0</v>
      </c>
      <c r="AU7158" s="8">
        <v>0</v>
      </c>
      <c r="AV7158" s="8">
        <v>0</v>
      </c>
      <c r="AW7158" s="8">
        <f t="shared" si="1952"/>
        <v>0</v>
      </c>
    </row>
    <row r="7159" spans="1:49">
      <c r="A7159" s="44" t="s">
        <v>1039</v>
      </c>
      <c r="B7159" s="45" t="s">
        <v>1030</v>
      </c>
      <c r="C7159" s="45" t="s">
        <v>1514</v>
      </c>
      <c r="D7159" s="452" t="s">
        <v>3031</v>
      </c>
      <c r="E7159" s="367" t="s">
        <v>772</v>
      </c>
      <c r="F7159" s="50"/>
      <c r="G7159" s="50"/>
      <c r="H7159" s="50"/>
      <c r="I7159" s="42" t="s">
        <v>1227</v>
      </c>
      <c r="J7159" s="8">
        <f>SUM(J7214,J7261,J7309,J7357,J7404,J7451,J7499,J7554,J7610,J7657,J7705,J7752)</f>
        <v>0</v>
      </c>
      <c r="K7159" s="8">
        <f t="shared" ref="K7159:AT7159" si="1955">SUM(K7214,K7261,K7309,K7357,K7404,K7451,K7499,K7554,K7610,K7657,K7705,K7752)</f>
        <v>0</v>
      </c>
      <c r="L7159" s="8">
        <f t="shared" si="1955"/>
        <v>0</v>
      </c>
      <c r="M7159" s="8">
        <f t="shared" si="1955"/>
        <v>0</v>
      </c>
      <c r="N7159" s="8">
        <f t="shared" si="1955"/>
        <v>0</v>
      </c>
      <c r="O7159" s="8">
        <f t="shared" si="1955"/>
        <v>0</v>
      </c>
      <c r="P7159" s="8">
        <f t="shared" si="1955"/>
        <v>0</v>
      </c>
      <c r="Q7159" s="8">
        <f t="shared" si="1955"/>
        <v>0</v>
      </c>
      <c r="R7159" s="8">
        <f t="shared" si="1955"/>
        <v>0</v>
      </c>
      <c r="S7159" s="8">
        <f t="shared" si="1955"/>
        <v>0</v>
      </c>
      <c r="T7159" s="8">
        <f t="shared" si="1955"/>
        <v>0</v>
      </c>
      <c r="U7159" s="8">
        <v>0</v>
      </c>
      <c r="V7159" s="8">
        <v>0</v>
      </c>
      <c r="W7159" s="8">
        <f>SUM(W7214,W7261,W7309,W7357,W7404,W7451,W7499,W7554,W7610,W7657,W7705,W7752)</f>
        <v>0</v>
      </c>
      <c r="X7159" s="8">
        <f t="shared" si="1955"/>
        <v>0</v>
      </c>
      <c r="Y7159" s="8">
        <f t="shared" si="1955"/>
        <v>0</v>
      </c>
      <c r="Z7159" s="8">
        <f t="shared" si="1955"/>
        <v>0</v>
      </c>
      <c r="AA7159" s="8">
        <f t="shared" si="1955"/>
        <v>0</v>
      </c>
      <c r="AB7159" s="8">
        <f t="shared" si="1955"/>
        <v>0</v>
      </c>
      <c r="AC7159" s="8">
        <f t="shared" si="1955"/>
        <v>0</v>
      </c>
      <c r="AD7159" s="8">
        <f t="shared" si="1955"/>
        <v>0</v>
      </c>
      <c r="AE7159" s="8">
        <f t="shared" si="1955"/>
        <v>0</v>
      </c>
      <c r="AF7159" s="8">
        <f t="shared" si="1955"/>
        <v>0</v>
      </c>
      <c r="AG7159" s="8">
        <f t="shared" si="1955"/>
        <v>0</v>
      </c>
      <c r="AH7159" s="8">
        <v>0</v>
      </c>
      <c r="AI7159" s="8">
        <v>0</v>
      </c>
      <c r="AJ7159" s="8">
        <f>SUM(AJ7214,AJ7261,AJ7309,AJ7357,AJ7404,AJ7451,AJ7499,AJ7554,AJ7610,AJ7657,AJ7705,AJ7752)</f>
        <v>0</v>
      </c>
      <c r="AK7159" s="8">
        <f t="shared" si="1955"/>
        <v>0</v>
      </c>
      <c r="AL7159" s="8">
        <f t="shared" si="1955"/>
        <v>0</v>
      </c>
      <c r="AM7159" s="8">
        <f t="shared" si="1955"/>
        <v>0</v>
      </c>
      <c r="AN7159" s="8">
        <f t="shared" si="1955"/>
        <v>0</v>
      </c>
      <c r="AO7159" s="8">
        <f t="shared" si="1955"/>
        <v>0</v>
      </c>
      <c r="AP7159" s="8">
        <f t="shared" si="1955"/>
        <v>0</v>
      </c>
      <c r="AQ7159" s="8">
        <f t="shared" si="1955"/>
        <v>0</v>
      </c>
      <c r="AR7159" s="8">
        <f t="shared" si="1955"/>
        <v>0</v>
      </c>
      <c r="AS7159" s="8">
        <f t="shared" si="1955"/>
        <v>0</v>
      </c>
      <c r="AT7159" s="8">
        <f t="shared" si="1955"/>
        <v>0</v>
      </c>
      <c r="AU7159" s="8">
        <v>0</v>
      </c>
      <c r="AV7159" s="8">
        <v>0</v>
      </c>
      <c r="AW7159" s="8">
        <f t="shared" si="1952"/>
        <v>0</v>
      </c>
    </row>
    <row r="7160" spans="1:49" s="144" customFormat="1">
      <c r="A7160" s="44" t="s">
        <v>1039</v>
      </c>
      <c r="B7160" s="45" t="s">
        <v>1030</v>
      </c>
      <c r="C7160" s="45" t="s">
        <v>1514</v>
      </c>
      <c r="D7160" s="452" t="s">
        <v>3031</v>
      </c>
      <c r="E7160" s="140" t="s">
        <v>850</v>
      </c>
      <c r="F7160" s="141"/>
      <c r="G7160" s="468" t="s">
        <v>3063</v>
      </c>
      <c r="H7160" s="50" t="s">
        <v>2358</v>
      </c>
      <c r="I7160" s="142" t="s">
        <v>1119</v>
      </c>
      <c r="J7160" s="8">
        <f>SUM(J7215,J7262,J7310,J7358,J7405,J7452,J7500,J7555,J7611,J7658,J7706,J7753)</f>
        <v>0</v>
      </c>
      <c r="K7160" s="8">
        <f t="shared" ref="K7160:AT7160" si="1956">SUM(K7215,K7262,K7310,K7358,K7405,K7452,K7500,K7555,K7611,K7658,K7706,K7753)</f>
        <v>0</v>
      </c>
      <c r="L7160" s="8">
        <f t="shared" si="1956"/>
        <v>0</v>
      </c>
      <c r="M7160" s="8">
        <f t="shared" si="1956"/>
        <v>0</v>
      </c>
      <c r="N7160" s="8">
        <f t="shared" si="1956"/>
        <v>0</v>
      </c>
      <c r="O7160" s="8">
        <f t="shared" si="1956"/>
        <v>0</v>
      </c>
      <c r="P7160" s="8">
        <f t="shared" si="1956"/>
        <v>0</v>
      </c>
      <c r="Q7160" s="8">
        <f t="shared" si="1956"/>
        <v>0</v>
      </c>
      <c r="R7160" s="8">
        <f t="shared" si="1956"/>
        <v>0</v>
      </c>
      <c r="S7160" s="8">
        <f t="shared" si="1956"/>
        <v>0</v>
      </c>
      <c r="T7160" s="8">
        <f t="shared" si="1956"/>
        <v>0</v>
      </c>
      <c r="U7160" s="8">
        <v>0</v>
      </c>
      <c r="V7160" s="8">
        <v>0</v>
      </c>
      <c r="W7160" s="8">
        <f>SUM(W7215,W7262,W7310,W7358,W7405,W7452,W7500,W7555,W7611,W7658,W7706,W7753)</f>
        <v>0</v>
      </c>
      <c r="X7160" s="8">
        <f t="shared" si="1956"/>
        <v>0</v>
      </c>
      <c r="Y7160" s="8">
        <f t="shared" si="1956"/>
        <v>0</v>
      </c>
      <c r="Z7160" s="8">
        <f t="shared" si="1956"/>
        <v>0</v>
      </c>
      <c r="AA7160" s="8">
        <f t="shared" si="1956"/>
        <v>0</v>
      </c>
      <c r="AB7160" s="8">
        <f t="shared" si="1956"/>
        <v>0</v>
      </c>
      <c r="AC7160" s="8">
        <f t="shared" si="1956"/>
        <v>0</v>
      </c>
      <c r="AD7160" s="8">
        <f t="shared" si="1956"/>
        <v>0</v>
      </c>
      <c r="AE7160" s="8">
        <f t="shared" si="1956"/>
        <v>0</v>
      </c>
      <c r="AF7160" s="8">
        <f t="shared" si="1956"/>
        <v>0</v>
      </c>
      <c r="AG7160" s="8">
        <f t="shared" si="1956"/>
        <v>0</v>
      </c>
      <c r="AH7160" s="8">
        <v>0</v>
      </c>
      <c r="AI7160" s="8">
        <v>0</v>
      </c>
      <c r="AJ7160" s="8">
        <f>SUM(AJ7215,AJ7262,AJ7310,AJ7358,AJ7405,AJ7452,AJ7500,AJ7555,AJ7611,AJ7658,AJ7706,AJ7753)</f>
        <v>0</v>
      </c>
      <c r="AK7160" s="8">
        <f t="shared" si="1956"/>
        <v>0</v>
      </c>
      <c r="AL7160" s="8">
        <f t="shared" si="1956"/>
        <v>0</v>
      </c>
      <c r="AM7160" s="8">
        <f t="shared" si="1956"/>
        <v>0</v>
      </c>
      <c r="AN7160" s="8">
        <f t="shared" si="1956"/>
        <v>0</v>
      </c>
      <c r="AO7160" s="8">
        <f t="shared" si="1956"/>
        <v>0</v>
      </c>
      <c r="AP7160" s="8">
        <f t="shared" si="1956"/>
        <v>0</v>
      </c>
      <c r="AQ7160" s="8">
        <f t="shared" si="1956"/>
        <v>0</v>
      </c>
      <c r="AR7160" s="8">
        <f t="shared" si="1956"/>
        <v>0</v>
      </c>
      <c r="AS7160" s="8">
        <f t="shared" si="1956"/>
        <v>0</v>
      </c>
      <c r="AT7160" s="8">
        <f t="shared" si="1956"/>
        <v>0</v>
      </c>
      <c r="AU7160" s="8">
        <v>0</v>
      </c>
      <c r="AV7160" s="8">
        <v>0</v>
      </c>
      <c r="AW7160" s="8">
        <f t="shared" si="1952"/>
        <v>0</v>
      </c>
    </row>
    <row r="7161" spans="1:49" s="144" customFormat="1">
      <c r="A7161" s="44" t="s">
        <v>1039</v>
      </c>
      <c r="B7161" s="45" t="s">
        <v>1030</v>
      </c>
      <c r="C7161" s="45" t="s">
        <v>1514</v>
      </c>
      <c r="D7161" s="452" t="s">
        <v>3031</v>
      </c>
      <c r="E7161" s="140" t="s">
        <v>851</v>
      </c>
      <c r="F7161" s="141"/>
      <c r="G7161" s="468" t="s">
        <v>3063</v>
      </c>
      <c r="H7161" s="50" t="s">
        <v>2358</v>
      </c>
      <c r="I7161" s="142" t="s">
        <v>1290</v>
      </c>
      <c r="J7161" s="8">
        <f>SUM(J7216,J7263,J7311,J7359,J7406,J7453,J7501,J7556,J7612,J7659,J7707,J7754)</f>
        <v>0</v>
      </c>
      <c r="K7161" s="8">
        <f t="shared" ref="K7161:AT7161" si="1957">SUM(K7216,K7263,K7311,K7359,K7406,K7453,K7501,K7556,K7612,K7659,K7707,K7754)</f>
        <v>0</v>
      </c>
      <c r="L7161" s="8">
        <f t="shared" si="1957"/>
        <v>0</v>
      </c>
      <c r="M7161" s="8">
        <f t="shared" si="1957"/>
        <v>0</v>
      </c>
      <c r="N7161" s="8">
        <f t="shared" si="1957"/>
        <v>0</v>
      </c>
      <c r="O7161" s="8">
        <f t="shared" si="1957"/>
        <v>0</v>
      </c>
      <c r="P7161" s="8">
        <f t="shared" si="1957"/>
        <v>0</v>
      </c>
      <c r="Q7161" s="8">
        <f t="shared" si="1957"/>
        <v>0</v>
      </c>
      <c r="R7161" s="8">
        <f t="shared" si="1957"/>
        <v>0</v>
      </c>
      <c r="S7161" s="8">
        <f t="shared" si="1957"/>
        <v>0</v>
      </c>
      <c r="T7161" s="8">
        <f t="shared" si="1957"/>
        <v>0</v>
      </c>
      <c r="U7161" s="8">
        <v>0</v>
      </c>
      <c r="V7161" s="8">
        <v>0</v>
      </c>
      <c r="W7161" s="8">
        <f>SUM(W7216,W7263,W7311,W7359,W7406,W7453,W7501,W7556,W7612,W7659,W7707,W7754)</f>
        <v>0</v>
      </c>
      <c r="X7161" s="8">
        <f t="shared" si="1957"/>
        <v>0</v>
      </c>
      <c r="Y7161" s="8">
        <f t="shared" si="1957"/>
        <v>0</v>
      </c>
      <c r="Z7161" s="8">
        <f t="shared" si="1957"/>
        <v>0</v>
      </c>
      <c r="AA7161" s="8">
        <f t="shared" si="1957"/>
        <v>0</v>
      </c>
      <c r="AB7161" s="8">
        <f t="shared" si="1957"/>
        <v>0</v>
      </c>
      <c r="AC7161" s="8">
        <f t="shared" si="1957"/>
        <v>0</v>
      </c>
      <c r="AD7161" s="8">
        <f t="shared" si="1957"/>
        <v>0</v>
      </c>
      <c r="AE7161" s="8">
        <f t="shared" si="1957"/>
        <v>0</v>
      </c>
      <c r="AF7161" s="8">
        <f t="shared" si="1957"/>
        <v>0</v>
      </c>
      <c r="AG7161" s="8">
        <f t="shared" si="1957"/>
        <v>0</v>
      </c>
      <c r="AH7161" s="8">
        <v>0</v>
      </c>
      <c r="AI7161" s="8">
        <v>0</v>
      </c>
      <c r="AJ7161" s="8">
        <f>SUM(AJ7216,AJ7263,AJ7311,AJ7359,AJ7406,AJ7453,AJ7501,AJ7556,AJ7612,AJ7659,AJ7707,AJ7754)</f>
        <v>0</v>
      </c>
      <c r="AK7161" s="8">
        <f t="shared" si="1957"/>
        <v>0</v>
      </c>
      <c r="AL7161" s="8">
        <f t="shared" si="1957"/>
        <v>0</v>
      </c>
      <c r="AM7161" s="8">
        <f t="shared" si="1957"/>
        <v>0</v>
      </c>
      <c r="AN7161" s="8">
        <f t="shared" si="1957"/>
        <v>0</v>
      </c>
      <c r="AO7161" s="8">
        <f t="shared" si="1957"/>
        <v>0</v>
      </c>
      <c r="AP7161" s="8">
        <f t="shared" si="1957"/>
        <v>0</v>
      </c>
      <c r="AQ7161" s="8">
        <f t="shared" si="1957"/>
        <v>0</v>
      </c>
      <c r="AR7161" s="8">
        <f t="shared" si="1957"/>
        <v>0</v>
      </c>
      <c r="AS7161" s="8">
        <f t="shared" si="1957"/>
        <v>0</v>
      </c>
      <c r="AT7161" s="8">
        <f t="shared" si="1957"/>
        <v>0</v>
      </c>
      <c r="AU7161" s="8">
        <v>0</v>
      </c>
      <c r="AV7161" s="8">
        <v>0</v>
      </c>
      <c r="AW7161" s="8">
        <f t="shared" si="1952"/>
        <v>0</v>
      </c>
    </row>
    <row r="7162" spans="1:49" s="144" customFormat="1">
      <c r="A7162" s="44" t="s">
        <v>1039</v>
      </c>
      <c r="B7162" s="45" t="s">
        <v>1030</v>
      </c>
      <c r="C7162" s="45" t="s">
        <v>1514</v>
      </c>
      <c r="D7162" s="452" t="s">
        <v>3031</v>
      </c>
      <c r="E7162" s="140" t="s">
        <v>852</v>
      </c>
      <c r="F7162" s="141"/>
      <c r="G7162" s="468" t="s">
        <v>3063</v>
      </c>
      <c r="H7162" s="50" t="s">
        <v>2358</v>
      </c>
      <c r="I7162" s="142" t="s">
        <v>1733</v>
      </c>
      <c r="J7162" s="8">
        <f>SUM(J7217,J7264,J7312,J7360,J7407,J7454,J7502,J7557,J7613,J7660,J7708,,J7755)</f>
        <v>0</v>
      </c>
      <c r="K7162" s="8">
        <f t="shared" ref="K7162:AT7162" si="1958">SUM(K7217,K7264,K7312,K7360,K7407,K7454,K7502,K7557,K7613,K7660,K7708,,K7755)</f>
        <v>0</v>
      </c>
      <c r="L7162" s="8">
        <f t="shared" si="1958"/>
        <v>0</v>
      </c>
      <c r="M7162" s="8">
        <f t="shared" si="1958"/>
        <v>0</v>
      </c>
      <c r="N7162" s="8">
        <f t="shared" si="1958"/>
        <v>0</v>
      </c>
      <c r="O7162" s="8">
        <f t="shared" si="1958"/>
        <v>0</v>
      </c>
      <c r="P7162" s="8">
        <f t="shared" si="1958"/>
        <v>0</v>
      </c>
      <c r="Q7162" s="8">
        <f t="shared" si="1958"/>
        <v>0</v>
      </c>
      <c r="R7162" s="8">
        <f t="shared" si="1958"/>
        <v>0</v>
      </c>
      <c r="S7162" s="8">
        <f t="shared" si="1958"/>
        <v>0</v>
      </c>
      <c r="T7162" s="8">
        <f t="shared" si="1958"/>
        <v>0</v>
      </c>
      <c r="U7162" s="8">
        <v>0</v>
      </c>
      <c r="V7162" s="8">
        <v>0</v>
      </c>
      <c r="W7162" s="8">
        <f>SUM(W7217,W7264,W7312,W7360,W7407,W7454,W7502,W7557,W7613,W7660,W7708,,W7755)</f>
        <v>0</v>
      </c>
      <c r="X7162" s="8">
        <f t="shared" si="1958"/>
        <v>0</v>
      </c>
      <c r="Y7162" s="8">
        <f t="shared" si="1958"/>
        <v>0</v>
      </c>
      <c r="Z7162" s="8">
        <f t="shared" si="1958"/>
        <v>0</v>
      </c>
      <c r="AA7162" s="8">
        <f t="shared" si="1958"/>
        <v>0</v>
      </c>
      <c r="AB7162" s="8">
        <f t="shared" si="1958"/>
        <v>0</v>
      </c>
      <c r="AC7162" s="8">
        <f t="shared" si="1958"/>
        <v>0</v>
      </c>
      <c r="AD7162" s="8">
        <f t="shared" si="1958"/>
        <v>0</v>
      </c>
      <c r="AE7162" s="8">
        <f t="shared" si="1958"/>
        <v>0</v>
      </c>
      <c r="AF7162" s="8">
        <f t="shared" si="1958"/>
        <v>0</v>
      </c>
      <c r="AG7162" s="8">
        <f t="shared" si="1958"/>
        <v>0</v>
      </c>
      <c r="AH7162" s="8">
        <v>0</v>
      </c>
      <c r="AI7162" s="8">
        <v>0</v>
      </c>
      <c r="AJ7162" s="8">
        <f>SUM(AJ7217,AJ7264,AJ7312,AJ7360,AJ7407,AJ7454,AJ7502,AJ7557,AJ7613,AJ7660,AJ7708,,AJ7755)</f>
        <v>0</v>
      </c>
      <c r="AK7162" s="8">
        <f t="shared" si="1958"/>
        <v>0</v>
      </c>
      <c r="AL7162" s="8">
        <f t="shared" si="1958"/>
        <v>0</v>
      </c>
      <c r="AM7162" s="8">
        <f t="shared" si="1958"/>
        <v>0</v>
      </c>
      <c r="AN7162" s="8">
        <f t="shared" si="1958"/>
        <v>0</v>
      </c>
      <c r="AO7162" s="8">
        <f t="shared" si="1958"/>
        <v>0</v>
      </c>
      <c r="AP7162" s="8">
        <f t="shared" si="1958"/>
        <v>0</v>
      </c>
      <c r="AQ7162" s="8">
        <f t="shared" si="1958"/>
        <v>0</v>
      </c>
      <c r="AR7162" s="8">
        <f t="shared" si="1958"/>
        <v>0</v>
      </c>
      <c r="AS7162" s="8">
        <f t="shared" si="1958"/>
        <v>0</v>
      </c>
      <c r="AT7162" s="8">
        <f t="shared" si="1958"/>
        <v>0</v>
      </c>
      <c r="AU7162" s="8">
        <v>0</v>
      </c>
      <c r="AV7162" s="8">
        <v>0</v>
      </c>
      <c r="AW7162" s="8">
        <f t="shared" si="1952"/>
        <v>0</v>
      </c>
    </row>
    <row r="7163" spans="1:49" s="144" customFormat="1">
      <c r="A7163" s="44" t="s">
        <v>1039</v>
      </c>
      <c r="B7163" s="45" t="s">
        <v>1030</v>
      </c>
      <c r="C7163" s="45" t="s">
        <v>1514</v>
      </c>
      <c r="D7163" s="452" t="s">
        <v>3031</v>
      </c>
      <c r="E7163" s="140" t="s">
        <v>853</v>
      </c>
      <c r="F7163" s="141"/>
      <c r="G7163" s="468" t="s">
        <v>3063</v>
      </c>
      <c r="H7163" s="50" t="s">
        <v>2358</v>
      </c>
      <c r="I7163" s="142" t="s">
        <v>1734</v>
      </c>
      <c r="J7163" s="8">
        <f>SUM(J7218,J7265,J7313,J7361,J7408,J7455,J7503,J7558,J7614,J7661,J7709,,J7756)</f>
        <v>0</v>
      </c>
      <c r="K7163" s="8">
        <f t="shared" ref="K7163:AT7163" si="1959">SUM(K7218,K7265,K7313,K7361,K7408,K7455,K7503,K7558,K7614,K7661,K7709,,K7756)</f>
        <v>0</v>
      </c>
      <c r="L7163" s="8">
        <f t="shared" si="1959"/>
        <v>0</v>
      </c>
      <c r="M7163" s="8">
        <f t="shared" si="1959"/>
        <v>0</v>
      </c>
      <c r="N7163" s="8">
        <f t="shared" si="1959"/>
        <v>0</v>
      </c>
      <c r="O7163" s="8">
        <f t="shared" si="1959"/>
        <v>0</v>
      </c>
      <c r="P7163" s="8">
        <f t="shared" si="1959"/>
        <v>0</v>
      </c>
      <c r="Q7163" s="8">
        <f t="shared" si="1959"/>
        <v>0</v>
      </c>
      <c r="R7163" s="8">
        <f t="shared" si="1959"/>
        <v>0</v>
      </c>
      <c r="S7163" s="8">
        <f t="shared" si="1959"/>
        <v>0</v>
      </c>
      <c r="T7163" s="8">
        <f t="shared" si="1959"/>
        <v>0</v>
      </c>
      <c r="U7163" s="8">
        <v>0</v>
      </c>
      <c r="V7163" s="8">
        <v>0</v>
      </c>
      <c r="W7163" s="8">
        <f>SUM(W7218,W7265,W7313,W7361,W7408,W7455,W7503,W7558,W7614,W7661,W7709,,W7756)</f>
        <v>0</v>
      </c>
      <c r="X7163" s="8">
        <f t="shared" si="1959"/>
        <v>0</v>
      </c>
      <c r="Y7163" s="8">
        <f t="shared" si="1959"/>
        <v>0</v>
      </c>
      <c r="Z7163" s="8">
        <f t="shared" si="1959"/>
        <v>0</v>
      </c>
      <c r="AA7163" s="8">
        <f t="shared" si="1959"/>
        <v>0</v>
      </c>
      <c r="AB7163" s="8">
        <f t="shared" si="1959"/>
        <v>0</v>
      </c>
      <c r="AC7163" s="8">
        <f t="shared" si="1959"/>
        <v>0</v>
      </c>
      <c r="AD7163" s="8">
        <f t="shared" si="1959"/>
        <v>0</v>
      </c>
      <c r="AE7163" s="8">
        <f t="shared" si="1959"/>
        <v>0</v>
      </c>
      <c r="AF7163" s="8">
        <f t="shared" si="1959"/>
        <v>0</v>
      </c>
      <c r="AG7163" s="8">
        <f t="shared" si="1959"/>
        <v>0</v>
      </c>
      <c r="AH7163" s="8">
        <v>0</v>
      </c>
      <c r="AI7163" s="8">
        <v>0</v>
      </c>
      <c r="AJ7163" s="8">
        <f>SUM(AJ7218,AJ7265,AJ7313,AJ7361,AJ7408,AJ7455,AJ7503,AJ7558,AJ7614,AJ7661,AJ7709,,AJ7756)</f>
        <v>0</v>
      </c>
      <c r="AK7163" s="8">
        <f t="shared" si="1959"/>
        <v>0</v>
      </c>
      <c r="AL7163" s="8">
        <f t="shared" si="1959"/>
        <v>0</v>
      </c>
      <c r="AM7163" s="8">
        <f t="shared" si="1959"/>
        <v>0</v>
      </c>
      <c r="AN7163" s="8">
        <f t="shared" si="1959"/>
        <v>0</v>
      </c>
      <c r="AO7163" s="8">
        <f t="shared" si="1959"/>
        <v>0</v>
      </c>
      <c r="AP7163" s="8">
        <f t="shared" si="1959"/>
        <v>0</v>
      </c>
      <c r="AQ7163" s="8">
        <f t="shared" si="1959"/>
        <v>0</v>
      </c>
      <c r="AR7163" s="8">
        <f t="shared" si="1959"/>
        <v>0</v>
      </c>
      <c r="AS7163" s="8">
        <f t="shared" si="1959"/>
        <v>0</v>
      </c>
      <c r="AT7163" s="8">
        <f t="shared" si="1959"/>
        <v>0</v>
      </c>
      <c r="AU7163" s="8">
        <v>0</v>
      </c>
      <c r="AV7163" s="8">
        <v>0</v>
      </c>
      <c r="AW7163" s="8">
        <f t="shared" si="1952"/>
        <v>0</v>
      </c>
    </row>
    <row r="7164" spans="1:49" s="144" customFormat="1">
      <c r="A7164" s="44" t="s">
        <v>1039</v>
      </c>
      <c r="B7164" s="45" t="s">
        <v>1030</v>
      </c>
      <c r="C7164" s="45" t="s">
        <v>1514</v>
      </c>
      <c r="D7164" s="452" t="s">
        <v>3031</v>
      </c>
      <c r="E7164" s="140" t="s">
        <v>854</v>
      </c>
      <c r="F7164" s="141"/>
      <c r="G7164" s="468" t="s">
        <v>3063</v>
      </c>
      <c r="H7164" s="50" t="s">
        <v>2358</v>
      </c>
      <c r="I7164" s="142" t="s">
        <v>1735</v>
      </c>
      <c r="J7164" s="8">
        <f>SUM(J7219,J7266,J7314,J7362,J7409,J7456,J7504,J7559,J7615,J7662,J7710,,J7757)</f>
        <v>0</v>
      </c>
      <c r="K7164" s="8">
        <f t="shared" ref="K7164:AT7164" si="1960">SUM(K7219,K7266,K7314,K7362,K7409,K7456,K7504,K7559,K7615,K7662,K7710,,K7757)</f>
        <v>0</v>
      </c>
      <c r="L7164" s="8">
        <f t="shared" si="1960"/>
        <v>0</v>
      </c>
      <c r="M7164" s="8">
        <f t="shared" si="1960"/>
        <v>0</v>
      </c>
      <c r="N7164" s="8">
        <f t="shared" si="1960"/>
        <v>0</v>
      </c>
      <c r="O7164" s="8">
        <f t="shared" si="1960"/>
        <v>0</v>
      </c>
      <c r="P7164" s="8">
        <f t="shared" si="1960"/>
        <v>0</v>
      </c>
      <c r="Q7164" s="8">
        <f t="shared" si="1960"/>
        <v>0</v>
      </c>
      <c r="R7164" s="8">
        <f t="shared" si="1960"/>
        <v>0</v>
      </c>
      <c r="S7164" s="8">
        <f t="shared" si="1960"/>
        <v>0</v>
      </c>
      <c r="T7164" s="8">
        <f t="shared" si="1960"/>
        <v>0</v>
      </c>
      <c r="U7164" s="8">
        <v>0</v>
      </c>
      <c r="V7164" s="8">
        <v>0</v>
      </c>
      <c r="W7164" s="8">
        <f>SUM(W7219,W7266,W7314,W7362,W7409,W7456,W7504,W7559,W7615,W7662,W7710,,W7757)</f>
        <v>0</v>
      </c>
      <c r="X7164" s="8">
        <f t="shared" si="1960"/>
        <v>0</v>
      </c>
      <c r="Y7164" s="8">
        <f t="shared" si="1960"/>
        <v>0</v>
      </c>
      <c r="Z7164" s="8">
        <f t="shared" si="1960"/>
        <v>0</v>
      </c>
      <c r="AA7164" s="8">
        <f t="shared" si="1960"/>
        <v>0</v>
      </c>
      <c r="AB7164" s="8">
        <f t="shared" si="1960"/>
        <v>0</v>
      </c>
      <c r="AC7164" s="8">
        <f t="shared" si="1960"/>
        <v>0</v>
      </c>
      <c r="AD7164" s="8">
        <f t="shared" si="1960"/>
        <v>0</v>
      </c>
      <c r="AE7164" s="8">
        <f t="shared" si="1960"/>
        <v>0</v>
      </c>
      <c r="AF7164" s="8">
        <f t="shared" si="1960"/>
        <v>0</v>
      </c>
      <c r="AG7164" s="8">
        <f t="shared" si="1960"/>
        <v>0</v>
      </c>
      <c r="AH7164" s="8">
        <v>0</v>
      </c>
      <c r="AI7164" s="8">
        <v>0</v>
      </c>
      <c r="AJ7164" s="8">
        <f>SUM(AJ7219,AJ7266,AJ7314,AJ7362,AJ7409,AJ7456,AJ7504,AJ7559,AJ7615,AJ7662,AJ7710,,AJ7757)</f>
        <v>0</v>
      </c>
      <c r="AK7164" s="8">
        <f t="shared" si="1960"/>
        <v>0</v>
      </c>
      <c r="AL7164" s="8">
        <f t="shared" si="1960"/>
        <v>0</v>
      </c>
      <c r="AM7164" s="8">
        <f t="shared" si="1960"/>
        <v>0</v>
      </c>
      <c r="AN7164" s="8">
        <f t="shared" si="1960"/>
        <v>0</v>
      </c>
      <c r="AO7164" s="8">
        <f t="shared" si="1960"/>
        <v>0</v>
      </c>
      <c r="AP7164" s="8">
        <f t="shared" si="1960"/>
        <v>0</v>
      </c>
      <c r="AQ7164" s="8">
        <f t="shared" si="1960"/>
        <v>0</v>
      </c>
      <c r="AR7164" s="8">
        <f t="shared" si="1960"/>
        <v>0</v>
      </c>
      <c r="AS7164" s="8">
        <f t="shared" si="1960"/>
        <v>0</v>
      </c>
      <c r="AT7164" s="8">
        <f t="shared" si="1960"/>
        <v>0</v>
      </c>
      <c r="AU7164" s="8">
        <v>0</v>
      </c>
      <c r="AV7164" s="8">
        <v>0</v>
      </c>
      <c r="AW7164" s="8">
        <f t="shared" si="1952"/>
        <v>0</v>
      </c>
    </row>
    <row r="7165" spans="1:49" s="52" customFormat="1">
      <c r="A7165" s="44" t="s">
        <v>1039</v>
      </c>
      <c r="B7165" s="45" t="s">
        <v>1030</v>
      </c>
      <c r="C7165" s="45" t="s">
        <v>1514</v>
      </c>
      <c r="D7165" s="452" t="s">
        <v>3031</v>
      </c>
      <c r="E7165" s="213" t="s">
        <v>773</v>
      </c>
      <c r="F7165" s="65"/>
      <c r="G7165" s="65"/>
      <c r="H7165" s="65"/>
      <c r="I7165" s="260" t="s">
        <v>1362</v>
      </c>
      <c r="J7165" s="9">
        <f>SUM(J7166)</f>
        <v>0</v>
      </c>
      <c r="K7165" s="9">
        <f t="shared" ref="K7165:AT7165" si="1961">SUM(K7166)</f>
        <v>0</v>
      </c>
      <c r="L7165" s="9">
        <f t="shared" si="1961"/>
        <v>0</v>
      </c>
      <c r="M7165" s="9">
        <f t="shared" si="1961"/>
        <v>0</v>
      </c>
      <c r="N7165" s="9">
        <f t="shared" si="1961"/>
        <v>0</v>
      </c>
      <c r="O7165" s="9">
        <f t="shared" si="1961"/>
        <v>0</v>
      </c>
      <c r="P7165" s="9">
        <f t="shared" si="1961"/>
        <v>0</v>
      </c>
      <c r="Q7165" s="9">
        <f t="shared" si="1961"/>
        <v>0</v>
      </c>
      <c r="R7165" s="9">
        <f t="shared" si="1961"/>
        <v>0</v>
      </c>
      <c r="S7165" s="9">
        <f t="shared" si="1961"/>
        <v>0</v>
      </c>
      <c r="T7165" s="9">
        <f t="shared" si="1961"/>
        <v>0</v>
      </c>
      <c r="U7165" s="9">
        <v>0</v>
      </c>
      <c r="V7165" s="9">
        <v>0</v>
      </c>
      <c r="W7165" s="9">
        <f>SUM(W7166)</f>
        <v>0</v>
      </c>
      <c r="X7165" s="9">
        <f t="shared" si="1961"/>
        <v>0</v>
      </c>
      <c r="Y7165" s="9">
        <f t="shared" si="1961"/>
        <v>0</v>
      </c>
      <c r="Z7165" s="9">
        <f t="shared" si="1961"/>
        <v>0</v>
      </c>
      <c r="AA7165" s="9">
        <f t="shared" si="1961"/>
        <v>0</v>
      </c>
      <c r="AB7165" s="9">
        <f t="shared" si="1961"/>
        <v>0</v>
      </c>
      <c r="AC7165" s="9">
        <f t="shared" si="1961"/>
        <v>0</v>
      </c>
      <c r="AD7165" s="9">
        <f t="shared" si="1961"/>
        <v>0</v>
      </c>
      <c r="AE7165" s="9">
        <f t="shared" si="1961"/>
        <v>0</v>
      </c>
      <c r="AF7165" s="9">
        <f t="shared" si="1961"/>
        <v>0</v>
      </c>
      <c r="AG7165" s="9">
        <f t="shared" si="1961"/>
        <v>0</v>
      </c>
      <c r="AH7165" s="9">
        <v>0</v>
      </c>
      <c r="AI7165" s="9">
        <v>0</v>
      </c>
      <c r="AJ7165" s="9">
        <f>SUM(AJ7166)</f>
        <v>0</v>
      </c>
      <c r="AK7165" s="9">
        <f t="shared" si="1961"/>
        <v>0</v>
      </c>
      <c r="AL7165" s="9">
        <f t="shared" si="1961"/>
        <v>0</v>
      </c>
      <c r="AM7165" s="9">
        <f t="shared" si="1961"/>
        <v>0</v>
      </c>
      <c r="AN7165" s="9">
        <f t="shared" si="1961"/>
        <v>0</v>
      </c>
      <c r="AO7165" s="9">
        <f t="shared" si="1961"/>
        <v>0</v>
      </c>
      <c r="AP7165" s="9">
        <f t="shared" si="1961"/>
        <v>0</v>
      </c>
      <c r="AQ7165" s="9">
        <f t="shared" si="1961"/>
        <v>0</v>
      </c>
      <c r="AR7165" s="9">
        <f t="shared" si="1961"/>
        <v>0</v>
      </c>
      <c r="AS7165" s="9">
        <f t="shared" si="1961"/>
        <v>0</v>
      </c>
      <c r="AT7165" s="9">
        <f t="shared" si="1961"/>
        <v>0</v>
      </c>
      <c r="AU7165" s="9">
        <v>0</v>
      </c>
      <c r="AV7165" s="9">
        <v>0</v>
      </c>
      <c r="AW7165" s="9">
        <f t="shared" si="1952"/>
        <v>0</v>
      </c>
    </row>
    <row r="7166" spans="1:49">
      <c r="A7166" s="44" t="s">
        <v>1039</v>
      </c>
      <c r="B7166" s="45" t="s">
        <v>1030</v>
      </c>
      <c r="C7166" s="45" t="s">
        <v>1514</v>
      </c>
      <c r="D7166" s="452" t="s">
        <v>3031</v>
      </c>
      <c r="E7166" s="367" t="s">
        <v>785</v>
      </c>
      <c r="F7166" s="50"/>
      <c r="G7166" s="468" t="s">
        <v>3063</v>
      </c>
      <c r="H7166" s="50" t="s">
        <v>2358</v>
      </c>
      <c r="I7166" s="42" t="s">
        <v>1363</v>
      </c>
      <c r="J7166" s="8">
        <f>SUM(J7221,J7268,J7316,J7364,J7411,J7458,J7506,J7561,J7617,J7664,J7712,J7759)</f>
        <v>0</v>
      </c>
      <c r="K7166" s="8">
        <f t="shared" ref="K7166:AT7166" si="1962">SUM(K7221,K7268,K7316,K7364,K7411,K7458,K7506,K7561,K7617,K7664,K7712,K7759)</f>
        <v>0</v>
      </c>
      <c r="L7166" s="8">
        <f t="shared" si="1962"/>
        <v>0</v>
      </c>
      <c r="M7166" s="8">
        <f t="shared" si="1962"/>
        <v>0</v>
      </c>
      <c r="N7166" s="8">
        <f t="shared" si="1962"/>
        <v>0</v>
      </c>
      <c r="O7166" s="8">
        <f t="shared" si="1962"/>
        <v>0</v>
      </c>
      <c r="P7166" s="8">
        <f t="shared" si="1962"/>
        <v>0</v>
      </c>
      <c r="Q7166" s="8">
        <f t="shared" si="1962"/>
        <v>0</v>
      </c>
      <c r="R7166" s="8">
        <f t="shared" si="1962"/>
        <v>0</v>
      </c>
      <c r="S7166" s="8">
        <f t="shared" si="1962"/>
        <v>0</v>
      </c>
      <c r="T7166" s="8">
        <f t="shared" si="1962"/>
        <v>0</v>
      </c>
      <c r="U7166" s="8">
        <v>0</v>
      </c>
      <c r="V7166" s="8">
        <v>0</v>
      </c>
      <c r="W7166" s="8">
        <f>SUM(W7221,W7268,W7316,W7364,W7411,W7458,W7506,W7561,W7617,W7664,W7712,W7759)</f>
        <v>0</v>
      </c>
      <c r="X7166" s="8">
        <f t="shared" si="1962"/>
        <v>0</v>
      </c>
      <c r="Y7166" s="8">
        <f t="shared" si="1962"/>
        <v>0</v>
      </c>
      <c r="Z7166" s="8">
        <f t="shared" si="1962"/>
        <v>0</v>
      </c>
      <c r="AA7166" s="8">
        <f t="shared" si="1962"/>
        <v>0</v>
      </c>
      <c r="AB7166" s="8">
        <f t="shared" si="1962"/>
        <v>0</v>
      </c>
      <c r="AC7166" s="8">
        <f t="shared" si="1962"/>
        <v>0</v>
      </c>
      <c r="AD7166" s="8">
        <f t="shared" si="1962"/>
        <v>0</v>
      </c>
      <c r="AE7166" s="8">
        <f t="shared" si="1962"/>
        <v>0</v>
      </c>
      <c r="AF7166" s="8">
        <f t="shared" si="1962"/>
        <v>0</v>
      </c>
      <c r="AG7166" s="8">
        <f t="shared" si="1962"/>
        <v>0</v>
      </c>
      <c r="AH7166" s="8">
        <v>0</v>
      </c>
      <c r="AI7166" s="8">
        <v>0</v>
      </c>
      <c r="AJ7166" s="8">
        <f>SUM(AJ7221,AJ7268,AJ7316,AJ7364,AJ7411,AJ7458,AJ7506,AJ7561,AJ7617,AJ7664,AJ7712,AJ7759)</f>
        <v>0</v>
      </c>
      <c r="AK7166" s="8">
        <f t="shared" si="1962"/>
        <v>0</v>
      </c>
      <c r="AL7166" s="8">
        <f t="shared" si="1962"/>
        <v>0</v>
      </c>
      <c r="AM7166" s="8">
        <f t="shared" si="1962"/>
        <v>0</v>
      </c>
      <c r="AN7166" s="8">
        <f t="shared" si="1962"/>
        <v>0</v>
      </c>
      <c r="AO7166" s="8">
        <f t="shared" si="1962"/>
        <v>0</v>
      </c>
      <c r="AP7166" s="8">
        <f t="shared" si="1962"/>
        <v>0</v>
      </c>
      <c r="AQ7166" s="8">
        <f t="shared" si="1962"/>
        <v>0</v>
      </c>
      <c r="AR7166" s="8">
        <f t="shared" si="1962"/>
        <v>0</v>
      </c>
      <c r="AS7166" s="8">
        <f t="shared" si="1962"/>
        <v>0</v>
      </c>
      <c r="AT7166" s="8">
        <f t="shared" si="1962"/>
        <v>0</v>
      </c>
      <c r="AU7166" s="8">
        <v>0</v>
      </c>
      <c r="AV7166" s="8">
        <v>0</v>
      </c>
      <c r="AW7166" s="8">
        <f t="shared" si="1952"/>
        <v>0</v>
      </c>
    </row>
    <row r="7167" spans="1:49" s="52" customFormat="1">
      <c r="A7167" s="44" t="s">
        <v>1039</v>
      </c>
      <c r="B7167" s="45" t="s">
        <v>1030</v>
      </c>
      <c r="C7167" s="45" t="s">
        <v>1514</v>
      </c>
      <c r="D7167" s="452" t="s">
        <v>3031</v>
      </c>
      <c r="E7167" s="213" t="s">
        <v>1364</v>
      </c>
      <c r="F7167" s="65"/>
      <c r="G7167" s="65"/>
      <c r="H7167" s="65"/>
      <c r="I7167" s="260" t="s">
        <v>2104</v>
      </c>
      <c r="J7167" s="9">
        <f>SUM(J7168:J7176)</f>
        <v>1428600</v>
      </c>
      <c r="K7167" s="9">
        <f t="shared" ref="K7167:AT7167" si="1963">SUM(K7168:K7176)</f>
        <v>52628</v>
      </c>
      <c r="L7167" s="9">
        <f t="shared" si="1963"/>
        <v>70216</v>
      </c>
      <c r="M7167" s="9">
        <f t="shared" si="1963"/>
        <v>77768</v>
      </c>
      <c r="N7167" s="9">
        <f t="shared" si="1963"/>
        <v>107586</v>
      </c>
      <c r="O7167" s="9">
        <f t="shared" si="1963"/>
        <v>115527</v>
      </c>
      <c r="P7167" s="9">
        <f t="shared" si="1963"/>
        <v>107290</v>
      </c>
      <c r="Q7167" s="9">
        <f t="shared" si="1963"/>
        <v>32763</v>
      </c>
      <c r="R7167" s="9">
        <f t="shared" si="1963"/>
        <v>101192</v>
      </c>
      <c r="S7167" s="9">
        <f t="shared" si="1963"/>
        <v>131876</v>
      </c>
      <c r="T7167" s="9">
        <f t="shared" si="1963"/>
        <v>73262</v>
      </c>
      <c r="U7167" s="9">
        <v>870108</v>
      </c>
      <c r="V7167" s="9">
        <v>558492</v>
      </c>
      <c r="W7167" s="9">
        <f>SUM(W7168:W7176)</f>
        <v>61500</v>
      </c>
      <c r="X7167" s="9">
        <f t="shared" si="1963"/>
        <v>0</v>
      </c>
      <c r="Y7167" s="9">
        <f t="shared" si="1963"/>
        <v>0</v>
      </c>
      <c r="Z7167" s="9">
        <f t="shared" si="1963"/>
        <v>4500</v>
      </c>
      <c r="AA7167" s="9">
        <f t="shared" si="1963"/>
        <v>0</v>
      </c>
      <c r="AB7167" s="9">
        <f t="shared" si="1963"/>
        <v>0</v>
      </c>
      <c r="AC7167" s="9">
        <f t="shared" si="1963"/>
        <v>0</v>
      </c>
      <c r="AD7167" s="9">
        <f t="shared" si="1963"/>
        <v>0</v>
      </c>
      <c r="AE7167" s="9">
        <f t="shared" si="1963"/>
        <v>0</v>
      </c>
      <c r="AF7167" s="9">
        <f t="shared" si="1963"/>
        <v>0</v>
      </c>
      <c r="AG7167" s="9">
        <f t="shared" si="1963"/>
        <v>2000</v>
      </c>
      <c r="AH7167" s="9">
        <v>6500</v>
      </c>
      <c r="AI7167" s="9">
        <v>55000</v>
      </c>
      <c r="AJ7167" s="9">
        <f>SUM(AJ7168:AJ7176)</f>
        <v>683200</v>
      </c>
      <c r="AK7167" s="9">
        <f t="shared" si="1963"/>
        <v>0</v>
      </c>
      <c r="AL7167" s="9">
        <f t="shared" si="1963"/>
        <v>20753</v>
      </c>
      <c r="AM7167" s="9">
        <f t="shared" si="1963"/>
        <v>46100</v>
      </c>
      <c r="AN7167" s="9">
        <f t="shared" si="1963"/>
        <v>10500</v>
      </c>
      <c r="AO7167" s="9">
        <f t="shared" si="1963"/>
        <v>36500</v>
      </c>
      <c r="AP7167" s="9">
        <f t="shared" si="1963"/>
        <v>5100</v>
      </c>
      <c r="AQ7167" s="9">
        <f t="shared" si="1963"/>
        <v>10000</v>
      </c>
      <c r="AR7167" s="9">
        <f t="shared" si="1963"/>
        <v>104400</v>
      </c>
      <c r="AS7167" s="9">
        <f t="shared" si="1963"/>
        <v>39400</v>
      </c>
      <c r="AT7167" s="9">
        <f t="shared" si="1963"/>
        <v>3117</v>
      </c>
      <c r="AU7167" s="9">
        <v>275870</v>
      </c>
      <c r="AV7167" s="9">
        <v>407330</v>
      </c>
      <c r="AW7167" s="9">
        <f t="shared" si="1952"/>
        <v>1152478</v>
      </c>
    </row>
    <row r="7168" spans="1:49">
      <c r="A7168" s="44" t="s">
        <v>1039</v>
      </c>
      <c r="B7168" s="45" t="s">
        <v>1030</v>
      </c>
      <c r="C7168" s="45" t="s">
        <v>1514</v>
      </c>
      <c r="D7168" s="452" t="s">
        <v>3031</v>
      </c>
      <c r="E7168" s="367" t="s">
        <v>786</v>
      </c>
      <c r="F7168" s="50"/>
      <c r="G7168" s="468" t="s">
        <v>3063</v>
      </c>
      <c r="H7168" s="50" t="s">
        <v>2358</v>
      </c>
      <c r="I7168" s="42" t="s">
        <v>1191</v>
      </c>
      <c r="J7168" s="8">
        <f t="shared" ref="J7168:J7175" si="1964">SUM(J7223,J7270,J7318,J7366,J7413,J7460,J7508,J7563,J7619,J7666,J7714,J7761)</f>
        <v>176720</v>
      </c>
      <c r="K7168" s="8">
        <f t="shared" ref="K7168:AT7168" si="1965">SUM(K7223,K7270,K7318,K7366,K7413,K7460,K7508,K7563,K7619,K7666,K7714,K7761)</f>
        <v>4126</v>
      </c>
      <c r="L7168" s="8">
        <f t="shared" si="1965"/>
        <v>600</v>
      </c>
      <c r="M7168" s="8">
        <f t="shared" si="1965"/>
        <v>10000</v>
      </c>
      <c r="N7168" s="8">
        <f t="shared" si="1965"/>
        <v>5705</v>
      </c>
      <c r="O7168" s="8">
        <f t="shared" si="1965"/>
        <v>10692</v>
      </c>
      <c r="P7168" s="8">
        <f t="shared" si="1965"/>
        <v>6519</v>
      </c>
      <c r="Q7168" s="8">
        <f t="shared" si="1965"/>
        <v>5000</v>
      </c>
      <c r="R7168" s="8">
        <f t="shared" si="1965"/>
        <v>11100</v>
      </c>
      <c r="S7168" s="8">
        <f t="shared" si="1965"/>
        <v>18653</v>
      </c>
      <c r="T7168" s="8">
        <f t="shared" si="1965"/>
        <v>5840</v>
      </c>
      <c r="U7168" s="8">
        <v>78235</v>
      </c>
      <c r="V7168" s="8">
        <v>98485</v>
      </c>
      <c r="W7168" s="8">
        <f t="shared" ref="W7168:W7175" si="1966">SUM(W7223,W7270,W7318,W7366,W7413,W7460,W7508,W7563,W7619,W7666,W7714,W7761)</f>
        <v>0</v>
      </c>
      <c r="X7168" s="8">
        <f t="shared" si="1965"/>
        <v>0</v>
      </c>
      <c r="Y7168" s="8">
        <f t="shared" si="1965"/>
        <v>0</v>
      </c>
      <c r="Z7168" s="8">
        <f t="shared" si="1965"/>
        <v>0</v>
      </c>
      <c r="AA7168" s="8">
        <f t="shared" si="1965"/>
        <v>0</v>
      </c>
      <c r="AB7168" s="8">
        <f t="shared" si="1965"/>
        <v>0</v>
      </c>
      <c r="AC7168" s="8">
        <f t="shared" si="1965"/>
        <v>0</v>
      </c>
      <c r="AD7168" s="8">
        <f t="shared" si="1965"/>
        <v>0</v>
      </c>
      <c r="AE7168" s="8">
        <f t="shared" si="1965"/>
        <v>0</v>
      </c>
      <c r="AF7168" s="8">
        <f t="shared" si="1965"/>
        <v>0</v>
      </c>
      <c r="AG7168" s="8">
        <f t="shared" si="1965"/>
        <v>0</v>
      </c>
      <c r="AH7168" s="8">
        <v>0</v>
      </c>
      <c r="AI7168" s="8">
        <v>0</v>
      </c>
      <c r="AJ7168" s="8">
        <f t="shared" ref="AJ7168:AJ7175" si="1967">SUM(AJ7223,AJ7270,AJ7318,AJ7366,AJ7413,AJ7460,AJ7508,AJ7563,AJ7619,AJ7666,AJ7714,AJ7761)</f>
        <v>10000</v>
      </c>
      <c r="AK7168" s="8">
        <f t="shared" si="1965"/>
        <v>0</v>
      </c>
      <c r="AL7168" s="8">
        <f t="shared" si="1965"/>
        <v>0</v>
      </c>
      <c r="AM7168" s="8">
        <f t="shared" si="1965"/>
        <v>0</v>
      </c>
      <c r="AN7168" s="8">
        <f t="shared" si="1965"/>
        <v>3500</v>
      </c>
      <c r="AO7168" s="8">
        <f t="shared" si="1965"/>
        <v>0</v>
      </c>
      <c r="AP7168" s="8">
        <f t="shared" si="1965"/>
        <v>0</v>
      </c>
      <c r="AQ7168" s="8">
        <f t="shared" si="1965"/>
        <v>0</v>
      </c>
      <c r="AR7168" s="8">
        <f t="shared" si="1965"/>
        <v>0</v>
      </c>
      <c r="AS7168" s="8">
        <f t="shared" si="1965"/>
        <v>0</v>
      </c>
      <c r="AT7168" s="8">
        <f t="shared" si="1965"/>
        <v>0</v>
      </c>
      <c r="AU7168" s="8">
        <v>3500</v>
      </c>
      <c r="AV7168" s="8">
        <v>6500</v>
      </c>
      <c r="AW7168" s="8">
        <f t="shared" si="1952"/>
        <v>81735</v>
      </c>
    </row>
    <row r="7169" spans="1:49">
      <c r="A7169" s="44" t="s">
        <v>1039</v>
      </c>
      <c r="B7169" s="45" t="s">
        <v>1030</v>
      </c>
      <c r="C7169" s="45" t="s">
        <v>1514</v>
      </c>
      <c r="D7169" s="452" t="s">
        <v>3031</v>
      </c>
      <c r="E7169" s="367" t="s">
        <v>1528</v>
      </c>
      <c r="F7169" s="50"/>
      <c r="G7169" s="468" t="s">
        <v>3063</v>
      </c>
      <c r="H7169" s="50" t="s">
        <v>2358</v>
      </c>
      <c r="I7169" s="42" t="s">
        <v>989</v>
      </c>
      <c r="J7169" s="8">
        <f t="shared" si="1964"/>
        <v>21000</v>
      </c>
      <c r="K7169" s="8">
        <f t="shared" ref="K7169:AT7169" si="1968">SUM(K7224,K7271,K7319,K7367,K7414,K7461,K7509,K7564,K7620,K7667,K7715,K7762)</f>
        <v>0</v>
      </c>
      <c r="L7169" s="8">
        <f t="shared" si="1968"/>
        <v>0</v>
      </c>
      <c r="M7169" s="8">
        <f t="shared" si="1968"/>
        <v>0</v>
      </c>
      <c r="N7169" s="8">
        <f t="shared" si="1968"/>
        <v>1000</v>
      </c>
      <c r="O7169" s="8">
        <f t="shared" si="1968"/>
        <v>0</v>
      </c>
      <c r="P7169" s="8">
        <f t="shared" si="1968"/>
        <v>3000</v>
      </c>
      <c r="Q7169" s="8">
        <f t="shared" si="1968"/>
        <v>0</v>
      </c>
      <c r="R7169" s="8">
        <f t="shared" si="1968"/>
        <v>7000</v>
      </c>
      <c r="S7169" s="8">
        <f t="shared" si="1968"/>
        <v>3000</v>
      </c>
      <c r="T7169" s="8">
        <f t="shared" si="1968"/>
        <v>0</v>
      </c>
      <c r="U7169" s="8">
        <v>14000</v>
      </c>
      <c r="V7169" s="8">
        <v>7000</v>
      </c>
      <c r="W7169" s="8">
        <f t="shared" si="1966"/>
        <v>0</v>
      </c>
      <c r="X7169" s="8">
        <f t="shared" si="1968"/>
        <v>0</v>
      </c>
      <c r="Y7169" s="8">
        <f t="shared" si="1968"/>
        <v>0</v>
      </c>
      <c r="Z7169" s="8">
        <f t="shared" si="1968"/>
        <v>0</v>
      </c>
      <c r="AA7169" s="8">
        <f t="shared" si="1968"/>
        <v>0</v>
      </c>
      <c r="AB7169" s="8">
        <f t="shared" si="1968"/>
        <v>0</v>
      </c>
      <c r="AC7169" s="8">
        <f t="shared" si="1968"/>
        <v>0</v>
      </c>
      <c r="AD7169" s="8">
        <f t="shared" si="1968"/>
        <v>0</v>
      </c>
      <c r="AE7169" s="8">
        <f t="shared" si="1968"/>
        <v>0</v>
      </c>
      <c r="AF7169" s="8">
        <f t="shared" si="1968"/>
        <v>0</v>
      </c>
      <c r="AG7169" s="8">
        <f t="shared" si="1968"/>
        <v>0</v>
      </c>
      <c r="AH7169" s="8">
        <v>0</v>
      </c>
      <c r="AI7169" s="8">
        <v>0</v>
      </c>
      <c r="AJ7169" s="8">
        <f t="shared" si="1967"/>
        <v>0</v>
      </c>
      <c r="AK7169" s="8">
        <f t="shared" si="1968"/>
        <v>0</v>
      </c>
      <c r="AL7169" s="8">
        <f t="shared" si="1968"/>
        <v>0</v>
      </c>
      <c r="AM7169" s="8">
        <f t="shared" si="1968"/>
        <v>0</v>
      </c>
      <c r="AN7169" s="8">
        <f t="shared" si="1968"/>
        <v>0</v>
      </c>
      <c r="AO7169" s="8">
        <f t="shared" si="1968"/>
        <v>0</v>
      </c>
      <c r="AP7169" s="8">
        <f t="shared" si="1968"/>
        <v>0</v>
      </c>
      <c r="AQ7169" s="8">
        <f t="shared" si="1968"/>
        <v>0</v>
      </c>
      <c r="AR7169" s="8">
        <f t="shared" si="1968"/>
        <v>0</v>
      </c>
      <c r="AS7169" s="8">
        <f t="shared" si="1968"/>
        <v>0</v>
      </c>
      <c r="AT7169" s="8">
        <f t="shared" si="1968"/>
        <v>0</v>
      </c>
      <c r="AU7169" s="8">
        <v>0</v>
      </c>
      <c r="AV7169" s="8">
        <v>0</v>
      </c>
      <c r="AW7169" s="8">
        <f t="shared" si="1952"/>
        <v>14000</v>
      </c>
    </row>
    <row r="7170" spans="1:49">
      <c r="A7170" s="44" t="s">
        <v>1039</v>
      </c>
      <c r="B7170" s="45" t="s">
        <v>1030</v>
      </c>
      <c r="C7170" s="45" t="s">
        <v>1514</v>
      </c>
      <c r="D7170" s="452" t="s">
        <v>3031</v>
      </c>
      <c r="E7170" s="367" t="s">
        <v>1679</v>
      </c>
      <c r="F7170" s="50"/>
      <c r="G7170" s="468" t="s">
        <v>3063</v>
      </c>
      <c r="H7170" s="50" t="s">
        <v>2358</v>
      </c>
      <c r="I7170" s="42" t="s">
        <v>1048</v>
      </c>
      <c r="J7170" s="8">
        <f t="shared" si="1964"/>
        <v>20600</v>
      </c>
      <c r="K7170" s="8">
        <f t="shared" ref="K7170:AT7170" si="1969">SUM(K7225,K7272,K7320,K7368,K7415,K7462,K7510,K7565,K7621,K7668,K7716,K7763)</f>
        <v>0</v>
      </c>
      <c r="L7170" s="8">
        <f t="shared" si="1969"/>
        <v>0</v>
      </c>
      <c r="M7170" s="8">
        <f t="shared" si="1969"/>
        <v>0</v>
      </c>
      <c r="N7170" s="8">
        <f t="shared" si="1969"/>
        <v>0</v>
      </c>
      <c r="O7170" s="8">
        <f t="shared" si="1969"/>
        <v>2600</v>
      </c>
      <c r="P7170" s="8">
        <f t="shared" si="1969"/>
        <v>1000</v>
      </c>
      <c r="Q7170" s="8">
        <f t="shared" si="1969"/>
        <v>0</v>
      </c>
      <c r="R7170" s="8">
        <f t="shared" si="1969"/>
        <v>0</v>
      </c>
      <c r="S7170" s="8">
        <f t="shared" si="1969"/>
        <v>2000</v>
      </c>
      <c r="T7170" s="8">
        <f t="shared" si="1969"/>
        <v>0</v>
      </c>
      <c r="U7170" s="8">
        <v>5600</v>
      </c>
      <c r="V7170" s="8">
        <v>15000</v>
      </c>
      <c r="W7170" s="8">
        <f t="shared" si="1966"/>
        <v>0</v>
      </c>
      <c r="X7170" s="8">
        <f t="shared" si="1969"/>
        <v>0</v>
      </c>
      <c r="Y7170" s="8">
        <f t="shared" si="1969"/>
        <v>0</v>
      </c>
      <c r="Z7170" s="8">
        <f t="shared" si="1969"/>
        <v>0</v>
      </c>
      <c r="AA7170" s="8">
        <f t="shared" si="1969"/>
        <v>0</v>
      </c>
      <c r="AB7170" s="8">
        <f t="shared" si="1969"/>
        <v>0</v>
      </c>
      <c r="AC7170" s="8">
        <f t="shared" si="1969"/>
        <v>0</v>
      </c>
      <c r="AD7170" s="8">
        <f t="shared" si="1969"/>
        <v>0</v>
      </c>
      <c r="AE7170" s="8">
        <f t="shared" si="1969"/>
        <v>0</v>
      </c>
      <c r="AF7170" s="8">
        <f t="shared" si="1969"/>
        <v>0</v>
      </c>
      <c r="AG7170" s="8">
        <f t="shared" si="1969"/>
        <v>0</v>
      </c>
      <c r="AH7170" s="8">
        <v>0</v>
      </c>
      <c r="AI7170" s="8">
        <v>0</v>
      </c>
      <c r="AJ7170" s="8">
        <f t="shared" si="1967"/>
        <v>0</v>
      </c>
      <c r="AK7170" s="8">
        <f t="shared" si="1969"/>
        <v>0</v>
      </c>
      <c r="AL7170" s="8">
        <f t="shared" si="1969"/>
        <v>0</v>
      </c>
      <c r="AM7170" s="8">
        <f t="shared" si="1969"/>
        <v>0</v>
      </c>
      <c r="AN7170" s="8">
        <f t="shared" si="1969"/>
        <v>0</v>
      </c>
      <c r="AO7170" s="8">
        <f t="shared" si="1969"/>
        <v>0</v>
      </c>
      <c r="AP7170" s="8">
        <f t="shared" si="1969"/>
        <v>0</v>
      </c>
      <c r="AQ7170" s="8">
        <f t="shared" si="1969"/>
        <v>0</v>
      </c>
      <c r="AR7170" s="8">
        <f t="shared" si="1969"/>
        <v>0</v>
      </c>
      <c r="AS7170" s="8">
        <f t="shared" si="1969"/>
        <v>0</v>
      </c>
      <c r="AT7170" s="8">
        <f t="shared" si="1969"/>
        <v>0</v>
      </c>
      <c r="AU7170" s="8">
        <v>0</v>
      </c>
      <c r="AV7170" s="8">
        <v>0</v>
      </c>
      <c r="AW7170" s="8">
        <f t="shared" si="1952"/>
        <v>5600</v>
      </c>
    </row>
    <row r="7171" spans="1:49">
      <c r="A7171" s="44" t="s">
        <v>1039</v>
      </c>
      <c r="B7171" s="45" t="s">
        <v>1030</v>
      </c>
      <c r="C7171" s="45" t="s">
        <v>1514</v>
      </c>
      <c r="D7171" s="452" t="s">
        <v>3031</v>
      </c>
      <c r="E7171" s="367" t="s">
        <v>787</v>
      </c>
      <c r="F7171" s="50"/>
      <c r="G7171" s="468" t="s">
        <v>3063</v>
      </c>
      <c r="H7171" s="50" t="s">
        <v>2358</v>
      </c>
      <c r="I7171" s="42" t="s">
        <v>2078</v>
      </c>
      <c r="J7171" s="8">
        <f t="shared" si="1964"/>
        <v>124780</v>
      </c>
      <c r="K7171" s="8">
        <f t="shared" ref="K7171:AT7171" si="1970">SUM(K7226,K7273,K7321,K7369,K7416,K7463,K7511,K7566,K7622,K7669,K7717,K7764)</f>
        <v>0</v>
      </c>
      <c r="L7171" s="8">
        <f t="shared" si="1970"/>
        <v>14000</v>
      </c>
      <c r="M7171" s="8">
        <f t="shared" si="1970"/>
        <v>430</v>
      </c>
      <c r="N7171" s="8">
        <f t="shared" si="1970"/>
        <v>3000</v>
      </c>
      <c r="O7171" s="8">
        <f t="shared" si="1970"/>
        <v>1600</v>
      </c>
      <c r="P7171" s="8">
        <f t="shared" si="1970"/>
        <v>3000</v>
      </c>
      <c r="Q7171" s="8">
        <f t="shared" si="1970"/>
        <v>500</v>
      </c>
      <c r="R7171" s="8">
        <f t="shared" si="1970"/>
        <v>1000</v>
      </c>
      <c r="S7171" s="8">
        <f t="shared" si="1970"/>
        <v>10113</v>
      </c>
      <c r="T7171" s="8">
        <f t="shared" si="1970"/>
        <v>1600</v>
      </c>
      <c r="U7171" s="8">
        <v>35243</v>
      </c>
      <c r="V7171" s="8">
        <v>89537</v>
      </c>
      <c r="W7171" s="8">
        <f t="shared" si="1966"/>
        <v>6000</v>
      </c>
      <c r="X7171" s="8">
        <f t="shared" si="1970"/>
        <v>0</v>
      </c>
      <c r="Y7171" s="8">
        <f t="shared" si="1970"/>
        <v>0</v>
      </c>
      <c r="Z7171" s="8">
        <f t="shared" si="1970"/>
        <v>0</v>
      </c>
      <c r="AA7171" s="8">
        <f t="shared" si="1970"/>
        <v>0</v>
      </c>
      <c r="AB7171" s="8">
        <f t="shared" si="1970"/>
        <v>0</v>
      </c>
      <c r="AC7171" s="8">
        <f t="shared" si="1970"/>
        <v>0</v>
      </c>
      <c r="AD7171" s="8">
        <f t="shared" si="1970"/>
        <v>0</v>
      </c>
      <c r="AE7171" s="8">
        <f t="shared" si="1970"/>
        <v>0</v>
      </c>
      <c r="AF7171" s="8">
        <f t="shared" si="1970"/>
        <v>0</v>
      </c>
      <c r="AG7171" s="8">
        <f t="shared" si="1970"/>
        <v>1000</v>
      </c>
      <c r="AH7171" s="8">
        <v>1000</v>
      </c>
      <c r="AI7171" s="8">
        <v>5000</v>
      </c>
      <c r="AJ7171" s="8">
        <f t="shared" si="1967"/>
        <v>38600</v>
      </c>
      <c r="AK7171" s="8">
        <f t="shared" si="1970"/>
        <v>0</v>
      </c>
      <c r="AL7171" s="8">
        <f t="shared" si="1970"/>
        <v>0</v>
      </c>
      <c r="AM7171" s="8">
        <f t="shared" si="1970"/>
        <v>19600</v>
      </c>
      <c r="AN7171" s="8">
        <f t="shared" si="1970"/>
        <v>0</v>
      </c>
      <c r="AO7171" s="8">
        <f t="shared" si="1970"/>
        <v>0</v>
      </c>
      <c r="AP7171" s="8">
        <f t="shared" si="1970"/>
        <v>0</v>
      </c>
      <c r="AQ7171" s="8">
        <f t="shared" si="1970"/>
        <v>0</v>
      </c>
      <c r="AR7171" s="8">
        <f t="shared" si="1970"/>
        <v>0</v>
      </c>
      <c r="AS7171" s="8">
        <f t="shared" si="1970"/>
        <v>0</v>
      </c>
      <c r="AT7171" s="8">
        <f t="shared" si="1970"/>
        <v>0</v>
      </c>
      <c r="AU7171" s="8">
        <v>19600</v>
      </c>
      <c r="AV7171" s="8">
        <v>19000</v>
      </c>
      <c r="AW7171" s="8">
        <f t="shared" si="1952"/>
        <v>55843</v>
      </c>
    </row>
    <row r="7172" spans="1:49">
      <c r="A7172" s="44" t="s">
        <v>1039</v>
      </c>
      <c r="B7172" s="45" t="s">
        <v>1030</v>
      </c>
      <c r="C7172" s="45" t="s">
        <v>1514</v>
      </c>
      <c r="D7172" s="452" t="s">
        <v>3031</v>
      </c>
      <c r="E7172" s="367" t="s">
        <v>1116</v>
      </c>
      <c r="F7172" s="50"/>
      <c r="G7172" s="468" t="s">
        <v>3063</v>
      </c>
      <c r="H7172" s="50" t="s">
        <v>2358</v>
      </c>
      <c r="I7172" s="42" t="s">
        <v>1487</v>
      </c>
      <c r="J7172" s="8">
        <f t="shared" si="1964"/>
        <v>81500</v>
      </c>
      <c r="K7172" s="8">
        <f t="shared" ref="K7172:AT7172" si="1971">SUM(K7227,K7274,K7322,K7370,K7417,K7464,K7512,K7567,K7623,K7670,K7718,K7765)</f>
        <v>1600</v>
      </c>
      <c r="L7172" s="8">
        <f t="shared" si="1971"/>
        <v>320</v>
      </c>
      <c r="M7172" s="8">
        <f t="shared" si="1971"/>
        <v>8000</v>
      </c>
      <c r="N7172" s="8">
        <f t="shared" si="1971"/>
        <v>310</v>
      </c>
      <c r="O7172" s="8">
        <f t="shared" si="1971"/>
        <v>1500</v>
      </c>
      <c r="P7172" s="8">
        <f t="shared" si="1971"/>
        <v>250</v>
      </c>
      <c r="Q7172" s="8">
        <f t="shared" si="1971"/>
        <v>500</v>
      </c>
      <c r="R7172" s="8">
        <f t="shared" si="1971"/>
        <v>0</v>
      </c>
      <c r="S7172" s="8">
        <f t="shared" si="1971"/>
        <v>15467</v>
      </c>
      <c r="T7172" s="8">
        <f t="shared" si="1971"/>
        <v>840</v>
      </c>
      <c r="U7172" s="8">
        <v>28787</v>
      </c>
      <c r="V7172" s="8">
        <v>52713</v>
      </c>
      <c r="W7172" s="8">
        <f t="shared" si="1966"/>
        <v>0</v>
      </c>
      <c r="X7172" s="8">
        <f t="shared" si="1971"/>
        <v>0</v>
      </c>
      <c r="Y7172" s="8">
        <f t="shared" si="1971"/>
        <v>0</v>
      </c>
      <c r="Z7172" s="8">
        <f t="shared" si="1971"/>
        <v>0</v>
      </c>
      <c r="AA7172" s="8">
        <f t="shared" si="1971"/>
        <v>0</v>
      </c>
      <c r="AB7172" s="8">
        <f t="shared" si="1971"/>
        <v>0</v>
      </c>
      <c r="AC7172" s="8">
        <f t="shared" si="1971"/>
        <v>0</v>
      </c>
      <c r="AD7172" s="8">
        <f t="shared" si="1971"/>
        <v>0</v>
      </c>
      <c r="AE7172" s="8">
        <f t="shared" si="1971"/>
        <v>0</v>
      </c>
      <c r="AF7172" s="8">
        <f t="shared" si="1971"/>
        <v>0</v>
      </c>
      <c r="AG7172" s="8">
        <f t="shared" si="1971"/>
        <v>0</v>
      </c>
      <c r="AH7172" s="8">
        <v>0</v>
      </c>
      <c r="AI7172" s="8">
        <v>0</v>
      </c>
      <c r="AJ7172" s="8">
        <f t="shared" si="1967"/>
        <v>21000</v>
      </c>
      <c r="AK7172" s="8">
        <f t="shared" si="1971"/>
        <v>0</v>
      </c>
      <c r="AL7172" s="8">
        <f t="shared" si="1971"/>
        <v>0</v>
      </c>
      <c r="AM7172" s="8">
        <f t="shared" si="1971"/>
        <v>0</v>
      </c>
      <c r="AN7172" s="8">
        <f t="shared" si="1971"/>
        <v>0</v>
      </c>
      <c r="AO7172" s="8">
        <f t="shared" si="1971"/>
        <v>0</v>
      </c>
      <c r="AP7172" s="8">
        <f t="shared" si="1971"/>
        <v>0</v>
      </c>
      <c r="AQ7172" s="8">
        <f t="shared" si="1971"/>
        <v>0</v>
      </c>
      <c r="AR7172" s="8">
        <f t="shared" si="1971"/>
        <v>2400</v>
      </c>
      <c r="AS7172" s="8">
        <f t="shared" si="1971"/>
        <v>2400</v>
      </c>
      <c r="AT7172" s="8">
        <f t="shared" si="1971"/>
        <v>0</v>
      </c>
      <c r="AU7172" s="8">
        <v>4800</v>
      </c>
      <c r="AV7172" s="8">
        <v>16200</v>
      </c>
      <c r="AW7172" s="8">
        <f t="shared" si="1952"/>
        <v>33587</v>
      </c>
    </row>
    <row r="7173" spans="1:49">
      <c r="A7173" s="44" t="s">
        <v>1039</v>
      </c>
      <c r="B7173" s="45" t="s">
        <v>1030</v>
      </c>
      <c r="C7173" s="45" t="s">
        <v>1514</v>
      </c>
      <c r="D7173" s="452" t="s">
        <v>3031</v>
      </c>
      <c r="E7173" s="367" t="s">
        <v>1703</v>
      </c>
      <c r="F7173" s="50"/>
      <c r="G7173" s="468" t="s">
        <v>3063</v>
      </c>
      <c r="H7173" s="50" t="s">
        <v>2358</v>
      </c>
      <c r="I7173" s="42" t="s">
        <v>1047</v>
      </c>
      <c r="J7173" s="8">
        <f t="shared" si="1964"/>
        <v>28500</v>
      </c>
      <c r="K7173" s="8">
        <f t="shared" ref="K7173:AT7173" si="1972">SUM(K7228,K7275,K7323,K7371,K7418,K7465,K7513,K7568,K7624,K7671,K7719,K7766)</f>
        <v>1000</v>
      </c>
      <c r="L7173" s="8">
        <f t="shared" si="1972"/>
        <v>2600</v>
      </c>
      <c r="M7173" s="8">
        <f t="shared" si="1972"/>
        <v>1100</v>
      </c>
      <c r="N7173" s="8">
        <f t="shared" si="1972"/>
        <v>0</v>
      </c>
      <c r="O7173" s="8">
        <f t="shared" si="1972"/>
        <v>2200</v>
      </c>
      <c r="P7173" s="8">
        <f t="shared" si="1972"/>
        <v>9500</v>
      </c>
      <c r="Q7173" s="8">
        <f t="shared" si="1972"/>
        <v>3000</v>
      </c>
      <c r="R7173" s="8">
        <f t="shared" si="1972"/>
        <v>1000</v>
      </c>
      <c r="S7173" s="8">
        <f t="shared" si="1972"/>
        <v>2000</v>
      </c>
      <c r="T7173" s="8">
        <f t="shared" si="1972"/>
        <v>100</v>
      </c>
      <c r="U7173" s="8">
        <v>22500</v>
      </c>
      <c r="V7173" s="8">
        <v>6000</v>
      </c>
      <c r="W7173" s="8">
        <f t="shared" si="1966"/>
        <v>5000</v>
      </c>
      <c r="X7173" s="8">
        <f t="shared" si="1972"/>
        <v>0</v>
      </c>
      <c r="Y7173" s="8">
        <f t="shared" si="1972"/>
        <v>0</v>
      </c>
      <c r="Z7173" s="8">
        <f t="shared" si="1972"/>
        <v>0</v>
      </c>
      <c r="AA7173" s="8">
        <f t="shared" si="1972"/>
        <v>0</v>
      </c>
      <c r="AB7173" s="8">
        <f t="shared" si="1972"/>
        <v>0</v>
      </c>
      <c r="AC7173" s="8">
        <f t="shared" si="1972"/>
        <v>0</v>
      </c>
      <c r="AD7173" s="8">
        <f t="shared" si="1972"/>
        <v>0</v>
      </c>
      <c r="AE7173" s="8">
        <f t="shared" si="1972"/>
        <v>0</v>
      </c>
      <c r="AF7173" s="8">
        <f t="shared" si="1972"/>
        <v>0</v>
      </c>
      <c r="AG7173" s="8">
        <f t="shared" si="1972"/>
        <v>0</v>
      </c>
      <c r="AH7173" s="8">
        <v>0</v>
      </c>
      <c r="AI7173" s="8">
        <v>5000</v>
      </c>
      <c r="AJ7173" s="8">
        <f t="shared" si="1967"/>
        <v>20000</v>
      </c>
      <c r="AK7173" s="8">
        <f t="shared" si="1972"/>
        <v>0</v>
      </c>
      <c r="AL7173" s="8">
        <f t="shared" si="1972"/>
        <v>0</v>
      </c>
      <c r="AM7173" s="8">
        <f t="shared" si="1972"/>
        <v>0</v>
      </c>
      <c r="AN7173" s="8">
        <f t="shared" si="1972"/>
        <v>3000</v>
      </c>
      <c r="AO7173" s="8">
        <f t="shared" si="1972"/>
        <v>0</v>
      </c>
      <c r="AP7173" s="8">
        <f t="shared" si="1972"/>
        <v>0</v>
      </c>
      <c r="AQ7173" s="8">
        <f t="shared" si="1972"/>
        <v>0</v>
      </c>
      <c r="AR7173" s="8">
        <f t="shared" si="1972"/>
        <v>6000</v>
      </c>
      <c r="AS7173" s="8">
        <f t="shared" si="1972"/>
        <v>0</v>
      </c>
      <c r="AT7173" s="8">
        <f t="shared" si="1972"/>
        <v>0</v>
      </c>
      <c r="AU7173" s="8">
        <v>9000</v>
      </c>
      <c r="AV7173" s="8">
        <v>11000</v>
      </c>
      <c r="AW7173" s="8">
        <f t="shared" si="1952"/>
        <v>31500</v>
      </c>
    </row>
    <row r="7174" spans="1:49">
      <c r="A7174" s="44" t="s">
        <v>1039</v>
      </c>
      <c r="B7174" s="45" t="s">
        <v>1030</v>
      </c>
      <c r="C7174" s="45" t="s">
        <v>1514</v>
      </c>
      <c r="D7174" s="452" t="s">
        <v>3031</v>
      </c>
      <c r="E7174" s="367" t="s">
        <v>826</v>
      </c>
      <c r="F7174" s="50"/>
      <c r="G7174" s="468" t="s">
        <v>3063</v>
      </c>
      <c r="H7174" s="50" t="s">
        <v>2358</v>
      </c>
      <c r="I7174" s="42" t="s">
        <v>935</v>
      </c>
      <c r="J7174" s="8">
        <f t="shared" si="1964"/>
        <v>100500</v>
      </c>
      <c r="K7174" s="8">
        <f t="shared" ref="K7174:AT7174" si="1973">SUM(K7229,K7276,K7324,K7372,K7419,K7466,K7514,K7569,K7625,K7672,K7720,K7767)</f>
        <v>2000</v>
      </c>
      <c r="L7174" s="8">
        <f t="shared" si="1973"/>
        <v>3000</v>
      </c>
      <c r="M7174" s="8">
        <f t="shared" si="1973"/>
        <v>16000</v>
      </c>
      <c r="N7174" s="8">
        <f t="shared" si="1973"/>
        <v>1500</v>
      </c>
      <c r="O7174" s="8">
        <f t="shared" si="1973"/>
        <v>820</v>
      </c>
      <c r="P7174" s="8">
        <f t="shared" si="1973"/>
        <v>1600</v>
      </c>
      <c r="Q7174" s="8">
        <f t="shared" si="1973"/>
        <v>3500</v>
      </c>
      <c r="R7174" s="8">
        <f t="shared" si="1973"/>
        <v>2000</v>
      </c>
      <c r="S7174" s="8">
        <f t="shared" si="1973"/>
        <v>15638</v>
      </c>
      <c r="T7174" s="8">
        <f t="shared" si="1973"/>
        <v>8893</v>
      </c>
      <c r="U7174" s="8">
        <v>54951</v>
      </c>
      <c r="V7174" s="8">
        <v>45549</v>
      </c>
      <c r="W7174" s="8">
        <f t="shared" si="1966"/>
        <v>0</v>
      </c>
      <c r="X7174" s="8">
        <f t="shared" si="1973"/>
        <v>0</v>
      </c>
      <c r="Y7174" s="8">
        <f t="shared" si="1973"/>
        <v>0</v>
      </c>
      <c r="Z7174" s="8">
        <f t="shared" si="1973"/>
        <v>0</v>
      </c>
      <c r="AA7174" s="8">
        <f t="shared" si="1973"/>
        <v>0</v>
      </c>
      <c r="AB7174" s="8">
        <f t="shared" si="1973"/>
        <v>0</v>
      </c>
      <c r="AC7174" s="8">
        <f t="shared" si="1973"/>
        <v>0</v>
      </c>
      <c r="AD7174" s="8">
        <f t="shared" si="1973"/>
        <v>0</v>
      </c>
      <c r="AE7174" s="8">
        <f t="shared" si="1973"/>
        <v>0</v>
      </c>
      <c r="AF7174" s="8">
        <f t="shared" si="1973"/>
        <v>0</v>
      </c>
      <c r="AG7174" s="8">
        <f t="shared" si="1973"/>
        <v>0</v>
      </c>
      <c r="AH7174" s="8">
        <v>0</v>
      </c>
      <c r="AI7174" s="8">
        <v>0</v>
      </c>
      <c r="AJ7174" s="8">
        <f t="shared" si="1967"/>
        <v>8000</v>
      </c>
      <c r="AK7174" s="8">
        <f t="shared" si="1973"/>
        <v>0</v>
      </c>
      <c r="AL7174" s="8">
        <f t="shared" si="1973"/>
        <v>0</v>
      </c>
      <c r="AM7174" s="8">
        <f t="shared" si="1973"/>
        <v>0</v>
      </c>
      <c r="AN7174" s="8">
        <f t="shared" si="1973"/>
        <v>0</v>
      </c>
      <c r="AO7174" s="8">
        <f t="shared" si="1973"/>
        <v>1500</v>
      </c>
      <c r="AP7174" s="8">
        <f t="shared" si="1973"/>
        <v>0</v>
      </c>
      <c r="AQ7174" s="8">
        <f t="shared" si="1973"/>
        <v>0</v>
      </c>
      <c r="AR7174" s="8">
        <f t="shared" si="1973"/>
        <v>500</v>
      </c>
      <c r="AS7174" s="8">
        <f t="shared" si="1973"/>
        <v>0</v>
      </c>
      <c r="AT7174" s="8">
        <f t="shared" si="1973"/>
        <v>0</v>
      </c>
      <c r="AU7174" s="8">
        <v>2000</v>
      </c>
      <c r="AV7174" s="8">
        <v>6000</v>
      </c>
      <c r="AW7174" s="8">
        <f t="shared" si="1952"/>
        <v>56951</v>
      </c>
    </row>
    <row r="7175" spans="1:49">
      <c r="A7175" s="44" t="s">
        <v>1039</v>
      </c>
      <c r="B7175" s="45" t="s">
        <v>1030</v>
      </c>
      <c r="C7175" s="45" t="s">
        <v>1514</v>
      </c>
      <c r="D7175" s="452" t="s">
        <v>3031</v>
      </c>
      <c r="E7175" s="367" t="s">
        <v>1115</v>
      </c>
      <c r="F7175" s="50"/>
      <c r="G7175" s="468" t="s">
        <v>3063</v>
      </c>
      <c r="H7175" s="50" t="s">
        <v>2358</v>
      </c>
      <c r="I7175" s="42" t="s">
        <v>990</v>
      </c>
      <c r="J7175" s="8">
        <f t="shared" si="1964"/>
        <v>11000</v>
      </c>
      <c r="K7175" s="8">
        <f t="shared" ref="K7175:AT7175" si="1974">SUM(K7230,K7277,K7325,K7373,K7420,K7467,K7515,K7570,K7626,K7673,K7721,K7768)</f>
        <v>0</v>
      </c>
      <c r="L7175" s="8">
        <f t="shared" si="1974"/>
        <v>500</v>
      </c>
      <c r="M7175" s="8">
        <f t="shared" si="1974"/>
        <v>0</v>
      </c>
      <c r="N7175" s="8">
        <f t="shared" si="1974"/>
        <v>3000</v>
      </c>
      <c r="O7175" s="8">
        <f t="shared" si="1974"/>
        <v>0</v>
      </c>
      <c r="P7175" s="8">
        <f t="shared" si="1974"/>
        <v>1000</v>
      </c>
      <c r="Q7175" s="8">
        <f t="shared" si="1974"/>
        <v>500</v>
      </c>
      <c r="R7175" s="8">
        <f t="shared" si="1974"/>
        <v>500</v>
      </c>
      <c r="S7175" s="8">
        <f t="shared" si="1974"/>
        <v>0</v>
      </c>
      <c r="T7175" s="8">
        <f t="shared" si="1974"/>
        <v>0</v>
      </c>
      <c r="U7175" s="8">
        <v>5500</v>
      </c>
      <c r="V7175" s="8">
        <v>5500</v>
      </c>
      <c r="W7175" s="8">
        <f t="shared" si="1966"/>
        <v>0</v>
      </c>
      <c r="X7175" s="8">
        <f t="shared" si="1974"/>
        <v>0</v>
      </c>
      <c r="Y7175" s="8">
        <f t="shared" si="1974"/>
        <v>0</v>
      </c>
      <c r="Z7175" s="8">
        <f t="shared" si="1974"/>
        <v>0</v>
      </c>
      <c r="AA7175" s="8">
        <f t="shared" si="1974"/>
        <v>0</v>
      </c>
      <c r="AB7175" s="8">
        <f t="shared" si="1974"/>
        <v>0</v>
      </c>
      <c r="AC7175" s="8">
        <f t="shared" si="1974"/>
        <v>0</v>
      </c>
      <c r="AD7175" s="8">
        <f t="shared" si="1974"/>
        <v>0</v>
      </c>
      <c r="AE7175" s="8">
        <f t="shared" si="1974"/>
        <v>0</v>
      </c>
      <c r="AF7175" s="8">
        <f t="shared" si="1974"/>
        <v>0</v>
      </c>
      <c r="AG7175" s="8">
        <f t="shared" si="1974"/>
        <v>0</v>
      </c>
      <c r="AH7175" s="8">
        <v>0</v>
      </c>
      <c r="AI7175" s="8">
        <v>0</v>
      </c>
      <c r="AJ7175" s="8">
        <f t="shared" si="1967"/>
        <v>500</v>
      </c>
      <c r="AK7175" s="8">
        <f t="shared" si="1974"/>
        <v>0</v>
      </c>
      <c r="AL7175" s="8">
        <f t="shared" si="1974"/>
        <v>0</v>
      </c>
      <c r="AM7175" s="8">
        <f t="shared" si="1974"/>
        <v>0</v>
      </c>
      <c r="AN7175" s="8">
        <f t="shared" si="1974"/>
        <v>0</v>
      </c>
      <c r="AO7175" s="8">
        <f t="shared" si="1974"/>
        <v>0</v>
      </c>
      <c r="AP7175" s="8">
        <f t="shared" si="1974"/>
        <v>0</v>
      </c>
      <c r="AQ7175" s="8">
        <f t="shared" si="1974"/>
        <v>0</v>
      </c>
      <c r="AR7175" s="8">
        <f t="shared" si="1974"/>
        <v>500</v>
      </c>
      <c r="AS7175" s="8">
        <f t="shared" si="1974"/>
        <v>0</v>
      </c>
      <c r="AT7175" s="8">
        <f t="shared" si="1974"/>
        <v>0</v>
      </c>
      <c r="AU7175" s="8">
        <v>500</v>
      </c>
      <c r="AV7175" s="8">
        <v>0</v>
      </c>
      <c r="AW7175" s="8">
        <f t="shared" si="1952"/>
        <v>6000</v>
      </c>
    </row>
    <row r="7176" spans="1:49">
      <c r="A7176" s="44" t="s">
        <v>1039</v>
      </c>
      <c r="B7176" s="45" t="s">
        <v>1030</v>
      </c>
      <c r="C7176" s="45" t="s">
        <v>1514</v>
      </c>
      <c r="D7176" s="452" t="s">
        <v>3031</v>
      </c>
      <c r="E7176" s="367" t="s">
        <v>1677</v>
      </c>
      <c r="F7176" s="50"/>
      <c r="G7176" s="468" t="s">
        <v>3063</v>
      </c>
      <c r="H7176" s="50" t="s">
        <v>2358</v>
      </c>
      <c r="I7176" s="42" t="s">
        <v>1688</v>
      </c>
      <c r="J7176" s="8">
        <f>SUM(J7231:J7232,J7278:J7279,J7326:J7327,J7374:J7375,J7421:J7422,J7468:J7469,J7516:J7517,J7571:J7572,J7627:J7628,J7674:J7675,J7722:J7723,J7769:J7770)</f>
        <v>864000</v>
      </c>
      <c r="K7176" s="8">
        <f t="shared" ref="K7176:AT7176" si="1975">SUM(K7231:K7232,K7278:K7279,K7326:K7327,K7374:K7375,K7421:K7422,K7468:K7469,K7516:K7517,K7571:K7572,K7627:K7628,K7674:K7675,K7722:K7723,K7769:K7770)</f>
        <v>43902</v>
      </c>
      <c r="L7176" s="8">
        <f t="shared" si="1975"/>
        <v>49196</v>
      </c>
      <c r="M7176" s="8">
        <f t="shared" si="1975"/>
        <v>42238</v>
      </c>
      <c r="N7176" s="8">
        <f t="shared" si="1975"/>
        <v>93071</v>
      </c>
      <c r="O7176" s="8">
        <f t="shared" si="1975"/>
        <v>96115</v>
      </c>
      <c r="P7176" s="8">
        <f t="shared" si="1975"/>
        <v>81421</v>
      </c>
      <c r="Q7176" s="8">
        <f t="shared" si="1975"/>
        <v>19763</v>
      </c>
      <c r="R7176" s="8">
        <f t="shared" si="1975"/>
        <v>78592</v>
      </c>
      <c r="S7176" s="8">
        <f t="shared" si="1975"/>
        <v>65005</v>
      </c>
      <c r="T7176" s="8">
        <f t="shared" si="1975"/>
        <v>55989</v>
      </c>
      <c r="U7176" s="8">
        <v>625292</v>
      </c>
      <c r="V7176" s="8">
        <v>238708</v>
      </c>
      <c r="W7176" s="8">
        <f>SUM(W7231:W7232,W7278:W7279,W7326:W7327,W7374:W7375,W7421:W7422,W7468:W7469,W7516:W7517,W7571:W7572,W7627:W7628,W7674:W7675,W7722:W7723,W7769:W7770)</f>
        <v>50500</v>
      </c>
      <c r="X7176" s="8">
        <f t="shared" si="1975"/>
        <v>0</v>
      </c>
      <c r="Y7176" s="8">
        <f t="shared" si="1975"/>
        <v>0</v>
      </c>
      <c r="Z7176" s="8">
        <f t="shared" si="1975"/>
        <v>4500</v>
      </c>
      <c r="AA7176" s="8">
        <f t="shared" si="1975"/>
        <v>0</v>
      </c>
      <c r="AB7176" s="8">
        <f t="shared" si="1975"/>
        <v>0</v>
      </c>
      <c r="AC7176" s="8">
        <f t="shared" si="1975"/>
        <v>0</v>
      </c>
      <c r="AD7176" s="8">
        <f t="shared" si="1975"/>
        <v>0</v>
      </c>
      <c r="AE7176" s="8">
        <f t="shared" si="1975"/>
        <v>0</v>
      </c>
      <c r="AF7176" s="8">
        <f t="shared" si="1975"/>
        <v>0</v>
      </c>
      <c r="AG7176" s="8">
        <f t="shared" si="1975"/>
        <v>1000</v>
      </c>
      <c r="AH7176" s="8">
        <v>5500</v>
      </c>
      <c r="AI7176" s="8">
        <v>45000</v>
      </c>
      <c r="AJ7176" s="8">
        <f>SUM(AJ7231:AJ7232,AJ7278:AJ7279,AJ7326:AJ7327,AJ7374:AJ7375,AJ7421:AJ7422,AJ7468:AJ7469,AJ7516:AJ7517,AJ7571:AJ7572,AJ7627:AJ7628,AJ7674:AJ7675,AJ7722:AJ7723,AJ7769:AJ7770)</f>
        <v>585100</v>
      </c>
      <c r="AK7176" s="8">
        <f t="shared" si="1975"/>
        <v>0</v>
      </c>
      <c r="AL7176" s="8">
        <f t="shared" si="1975"/>
        <v>20753</v>
      </c>
      <c r="AM7176" s="8">
        <f t="shared" si="1975"/>
        <v>26500</v>
      </c>
      <c r="AN7176" s="8">
        <f t="shared" si="1975"/>
        <v>4000</v>
      </c>
      <c r="AO7176" s="8">
        <f t="shared" si="1975"/>
        <v>35000</v>
      </c>
      <c r="AP7176" s="8">
        <f t="shared" si="1975"/>
        <v>5100</v>
      </c>
      <c r="AQ7176" s="8">
        <f t="shared" si="1975"/>
        <v>10000</v>
      </c>
      <c r="AR7176" s="8">
        <f t="shared" si="1975"/>
        <v>95000</v>
      </c>
      <c r="AS7176" s="8">
        <f t="shared" si="1975"/>
        <v>37000</v>
      </c>
      <c r="AT7176" s="8">
        <f t="shared" si="1975"/>
        <v>3117</v>
      </c>
      <c r="AU7176" s="8">
        <v>236470</v>
      </c>
      <c r="AV7176" s="8">
        <v>348630</v>
      </c>
      <c r="AW7176" s="8">
        <f t="shared" si="1952"/>
        <v>867262</v>
      </c>
    </row>
    <row r="7177" spans="1:49">
      <c r="A7177" s="44"/>
      <c r="B7177" s="45"/>
      <c r="C7177" s="45"/>
      <c r="D7177" s="45"/>
      <c r="E7177" s="531"/>
      <c r="F7177" s="50"/>
      <c r="G7177" s="50"/>
      <c r="H7177" s="50"/>
      <c r="I7177" s="49" t="s">
        <v>3</v>
      </c>
      <c r="J7177" s="6">
        <f>SUM(J7178)</f>
        <v>48570</v>
      </c>
      <c r="K7177" s="6">
        <f t="shared" ref="K7177:AT7177" si="1976">SUM(K7178)</f>
        <v>4000</v>
      </c>
      <c r="L7177" s="6">
        <f t="shared" si="1976"/>
        <v>4000</v>
      </c>
      <c r="M7177" s="6">
        <f t="shared" si="1976"/>
        <v>4000</v>
      </c>
      <c r="N7177" s="6">
        <f t="shared" si="1976"/>
        <v>4570</v>
      </c>
      <c r="O7177" s="6">
        <f t="shared" si="1976"/>
        <v>6000</v>
      </c>
      <c r="P7177" s="6">
        <f t="shared" si="1976"/>
        <v>10000</v>
      </c>
      <c r="Q7177" s="6">
        <f t="shared" si="1976"/>
        <v>0</v>
      </c>
      <c r="R7177" s="6">
        <f t="shared" si="1976"/>
        <v>4000</v>
      </c>
      <c r="S7177" s="6">
        <f t="shared" si="1976"/>
        <v>6000</v>
      </c>
      <c r="T7177" s="6">
        <f t="shared" si="1976"/>
        <v>0</v>
      </c>
      <c r="U7177" s="6">
        <v>42570</v>
      </c>
      <c r="V7177" s="6">
        <v>6000</v>
      </c>
      <c r="W7177" s="6">
        <f>SUM(W7178)</f>
        <v>0</v>
      </c>
      <c r="X7177" s="6">
        <f t="shared" si="1976"/>
        <v>0</v>
      </c>
      <c r="Y7177" s="6">
        <f t="shared" si="1976"/>
        <v>0</v>
      </c>
      <c r="Z7177" s="6">
        <f t="shared" si="1976"/>
        <v>0</v>
      </c>
      <c r="AA7177" s="6">
        <f t="shared" si="1976"/>
        <v>0</v>
      </c>
      <c r="AB7177" s="6">
        <f t="shared" si="1976"/>
        <v>0</v>
      </c>
      <c r="AC7177" s="6">
        <f t="shared" si="1976"/>
        <v>0</v>
      </c>
      <c r="AD7177" s="6">
        <f t="shared" si="1976"/>
        <v>0</v>
      </c>
      <c r="AE7177" s="6">
        <f t="shared" si="1976"/>
        <v>0</v>
      </c>
      <c r="AF7177" s="6">
        <f t="shared" si="1976"/>
        <v>0</v>
      </c>
      <c r="AG7177" s="6">
        <f t="shared" si="1976"/>
        <v>0</v>
      </c>
      <c r="AH7177" s="6">
        <v>0</v>
      </c>
      <c r="AI7177" s="6">
        <v>0</v>
      </c>
      <c r="AJ7177" s="6">
        <f>SUM(AJ7178)</f>
        <v>0</v>
      </c>
      <c r="AK7177" s="6">
        <f t="shared" si="1976"/>
        <v>0</v>
      </c>
      <c r="AL7177" s="6">
        <f t="shared" si="1976"/>
        <v>0</v>
      </c>
      <c r="AM7177" s="6">
        <f t="shared" si="1976"/>
        <v>0</v>
      </c>
      <c r="AN7177" s="6">
        <f t="shared" si="1976"/>
        <v>0</v>
      </c>
      <c r="AO7177" s="6">
        <f t="shared" si="1976"/>
        <v>0</v>
      </c>
      <c r="AP7177" s="6">
        <f t="shared" si="1976"/>
        <v>0</v>
      </c>
      <c r="AQ7177" s="6">
        <f t="shared" si="1976"/>
        <v>0</v>
      </c>
      <c r="AR7177" s="6">
        <f t="shared" si="1976"/>
        <v>0</v>
      </c>
      <c r="AS7177" s="6">
        <f t="shared" si="1976"/>
        <v>0</v>
      </c>
      <c r="AT7177" s="6">
        <f t="shared" si="1976"/>
        <v>0</v>
      </c>
      <c r="AU7177" s="6">
        <v>0</v>
      </c>
      <c r="AV7177" s="6">
        <v>0</v>
      </c>
      <c r="AW7177" s="6">
        <f t="shared" si="1952"/>
        <v>42570</v>
      </c>
    </row>
    <row r="7178" spans="1:49">
      <c r="A7178" s="44" t="s">
        <v>1039</v>
      </c>
      <c r="B7178" s="45" t="s">
        <v>1030</v>
      </c>
      <c r="C7178" s="45" t="s">
        <v>1514</v>
      </c>
      <c r="D7178" s="452" t="s">
        <v>3031</v>
      </c>
      <c r="E7178" s="213" t="s">
        <v>833</v>
      </c>
      <c r="F7178" s="65"/>
      <c r="G7178" s="65"/>
      <c r="H7178" s="65"/>
      <c r="I7178" s="53" t="s">
        <v>1</v>
      </c>
      <c r="J7178" s="9">
        <f>SUM(J7179:J7182)</f>
        <v>48570</v>
      </c>
      <c r="K7178" s="9">
        <f t="shared" ref="K7178:AT7178" si="1977">SUM(K7179:K7182)</f>
        <v>4000</v>
      </c>
      <c r="L7178" s="9">
        <f t="shared" si="1977"/>
        <v>4000</v>
      </c>
      <c r="M7178" s="9">
        <f t="shared" si="1977"/>
        <v>4000</v>
      </c>
      <c r="N7178" s="9">
        <f t="shared" si="1977"/>
        <v>4570</v>
      </c>
      <c r="O7178" s="9">
        <f t="shared" si="1977"/>
        <v>6000</v>
      </c>
      <c r="P7178" s="9">
        <f t="shared" si="1977"/>
        <v>10000</v>
      </c>
      <c r="Q7178" s="9">
        <f t="shared" si="1977"/>
        <v>0</v>
      </c>
      <c r="R7178" s="9">
        <f t="shared" si="1977"/>
        <v>4000</v>
      </c>
      <c r="S7178" s="9">
        <f t="shared" si="1977"/>
        <v>6000</v>
      </c>
      <c r="T7178" s="9">
        <f t="shared" si="1977"/>
        <v>0</v>
      </c>
      <c r="U7178" s="9">
        <v>42570</v>
      </c>
      <c r="V7178" s="9">
        <v>6000</v>
      </c>
      <c r="W7178" s="9">
        <f>SUM(W7179:W7182)</f>
        <v>0</v>
      </c>
      <c r="X7178" s="9">
        <f t="shared" si="1977"/>
        <v>0</v>
      </c>
      <c r="Y7178" s="9">
        <f t="shared" si="1977"/>
        <v>0</v>
      </c>
      <c r="Z7178" s="9">
        <f t="shared" si="1977"/>
        <v>0</v>
      </c>
      <c r="AA7178" s="9">
        <f t="shared" si="1977"/>
        <v>0</v>
      </c>
      <c r="AB7178" s="9">
        <f t="shared" si="1977"/>
        <v>0</v>
      </c>
      <c r="AC7178" s="9">
        <f t="shared" si="1977"/>
        <v>0</v>
      </c>
      <c r="AD7178" s="9">
        <f t="shared" si="1977"/>
        <v>0</v>
      </c>
      <c r="AE7178" s="9">
        <f t="shared" si="1977"/>
        <v>0</v>
      </c>
      <c r="AF7178" s="9">
        <f t="shared" si="1977"/>
        <v>0</v>
      </c>
      <c r="AG7178" s="9">
        <f t="shared" si="1977"/>
        <v>0</v>
      </c>
      <c r="AH7178" s="9">
        <v>0</v>
      </c>
      <c r="AI7178" s="9">
        <v>0</v>
      </c>
      <c r="AJ7178" s="9">
        <f>SUM(AJ7179:AJ7182)</f>
        <v>0</v>
      </c>
      <c r="AK7178" s="9">
        <f t="shared" si="1977"/>
        <v>0</v>
      </c>
      <c r="AL7178" s="9">
        <f t="shared" si="1977"/>
        <v>0</v>
      </c>
      <c r="AM7178" s="9">
        <f t="shared" si="1977"/>
        <v>0</v>
      </c>
      <c r="AN7178" s="9">
        <f t="shared" si="1977"/>
        <v>0</v>
      </c>
      <c r="AO7178" s="9">
        <f t="shared" si="1977"/>
        <v>0</v>
      </c>
      <c r="AP7178" s="9">
        <f t="shared" si="1977"/>
        <v>0</v>
      </c>
      <c r="AQ7178" s="9">
        <f t="shared" si="1977"/>
        <v>0</v>
      </c>
      <c r="AR7178" s="9">
        <f t="shared" si="1977"/>
        <v>0</v>
      </c>
      <c r="AS7178" s="9">
        <f t="shared" si="1977"/>
        <v>0</v>
      </c>
      <c r="AT7178" s="9">
        <f t="shared" si="1977"/>
        <v>0</v>
      </c>
      <c r="AU7178" s="9">
        <v>0</v>
      </c>
      <c r="AV7178" s="9">
        <v>0</v>
      </c>
      <c r="AW7178" s="9">
        <f t="shared" si="1952"/>
        <v>42570</v>
      </c>
    </row>
    <row r="7179" spans="1:49">
      <c r="A7179" s="44" t="s">
        <v>1039</v>
      </c>
      <c r="B7179" s="45" t="s">
        <v>1030</v>
      </c>
      <c r="C7179" s="45" t="s">
        <v>1514</v>
      </c>
      <c r="D7179" s="452" t="s">
        <v>3031</v>
      </c>
      <c r="E7179" s="367" t="s">
        <v>1715</v>
      </c>
      <c r="F7179" s="65"/>
      <c r="G7179" s="468" t="s">
        <v>3063</v>
      </c>
      <c r="H7179" s="50" t="s">
        <v>2358</v>
      </c>
      <c r="I7179" s="42" t="s">
        <v>5</v>
      </c>
      <c r="J7179" s="8">
        <f t="shared" ref="J7179:AT7179" si="1978">SUM(J7520,J7472)</f>
        <v>5570</v>
      </c>
      <c r="K7179" s="8">
        <f t="shared" si="1978"/>
        <v>0</v>
      </c>
      <c r="L7179" s="8">
        <f t="shared" si="1978"/>
        <v>0</v>
      </c>
      <c r="M7179" s="8">
        <f t="shared" si="1978"/>
        <v>0</v>
      </c>
      <c r="N7179" s="8">
        <f t="shared" si="1978"/>
        <v>2570</v>
      </c>
      <c r="O7179" s="8">
        <f t="shared" si="1978"/>
        <v>0</v>
      </c>
      <c r="P7179" s="8">
        <f t="shared" si="1978"/>
        <v>0</v>
      </c>
      <c r="Q7179" s="8">
        <f t="shared" si="1978"/>
        <v>0</v>
      </c>
      <c r="R7179" s="8">
        <f t="shared" si="1978"/>
        <v>0</v>
      </c>
      <c r="S7179" s="8">
        <f t="shared" si="1978"/>
        <v>0</v>
      </c>
      <c r="T7179" s="8">
        <f t="shared" si="1978"/>
        <v>0</v>
      </c>
      <c r="U7179" s="8">
        <v>2570</v>
      </c>
      <c r="V7179" s="8">
        <v>3000</v>
      </c>
      <c r="W7179" s="8">
        <f t="shared" si="1978"/>
        <v>0</v>
      </c>
      <c r="X7179" s="8">
        <f t="shared" si="1978"/>
        <v>0</v>
      </c>
      <c r="Y7179" s="8">
        <f t="shared" si="1978"/>
        <v>0</v>
      </c>
      <c r="Z7179" s="8">
        <f t="shared" si="1978"/>
        <v>0</v>
      </c>
      <c r="AA7179" s="8">
        <f t="shared" si="1978"/>
        <v>0</v>
      </c>
      <c r="AB7179" s="8">
        <f t="shared" si="1978"/>
        <v>0</v>
      </c>
      <c r="AC7179" s="8">
        <f t="shared" si="1978"/>
        <v>0</v>
      </c>
      <c r="AD7179" s="8">
        <f t="shared" si="1978"/>
        <v>0</v>
      </c>
      <c r="AE7179" s="8">
        <f t="shared" si="1978"/>
        <v>0</v>
      </c>
      <c r="AF7179" s="8">
        <f t="shared" si="1978"/>
        <v>0</v>
      </c>
      <c r="AG7179" s="8">
        <f t="shared" si="1978"/>
        <v>0</v>
      </c>
      <c r="AH7179" s="8">
        <v>0</v>
      </c>
      <c r="AI7179" s="8">
        <v>0</v>
      </c>
      <c r="AJ7179" s="8">
        <f t="shared" si="1978"/>
        <v>0</v>
      </c>
      <c r="AK7179" s="8">
        <f t="shared" si="1978"/>
        <v>0</v>
      </c>
      <c r="AL7179" s="8">
        <f t="shared" si="1978"/>
        <v>0</v>
      </c>
      <c r="AM7179" s="8">
        <f t="shared" si="1978"/>
        <v>0</v>
      </c>
      <c r="AN7179" s="8">
        <f t="shared" si="1978"/>
        <v>0</v>
      </c>
      <c r="AO7179" s="8">
        <f t="shared" si="1978"/>
        <v>0</v>
      </c>
      <c r="AP7179" s="8">
        <f t="shared" si="1978"/>
        <v>0</v>
      </c>
      <c r="AQ7179" s="8">
        <f t="shared" si="1978"/>
        <v>0</v>
      </c>
      <c r="AR7179" s="8">
        <f t="shared" si="1978"/>
        <v>0</v>
      </c>
      <c r="AS7179" s="8">
        <f t="shared" si="1978"/>
        <v>0</v>
      </c>
      <c r="AT7179" s="8">
        <f t="shared" si="1978"/>
        <v>0</v>
      </c>
      <c r="AU7179" s="8">
        <v>0</v>
      </c>
      <c r="AV7179" s="8">
        <v>0</v>
      </c>
      <c r="AW7179" s="8">
        <f t="shared" ref="AW7179" si="1979">SUM(AW7520,AW7472)</f>
        <v>0</v>
      </c>
    </row>
    <row r="7180" spans="1:49">
      <c r="A7180" s="44" t="s">
        <v>1039</v>
      </c>
      <c r="B7180" s="45" t="s">
        <v>1030</v>
      </c>
      <c r="C7180" s="45" t="s">
        <v>1514</v>
      </c>
      <c r="D7180" s="452" t="s">
        <v>3031</v>
      </c>
      <c r="E7180" s="367" t="s">
        <v>1678</v>
      </c>
      <c r="F7180" s="65"/>
      <c r="G7180" s="468" t="s">
        <v>3063</v>
      </c>
      <c r="H7180" s="50" t="s">
        <v>2358</v>
      </c>
      <c r="I7180" s="56" t="s">
        <v>6</v>
      </c>
      <c r="J7180" s="8">
        <f>SUM(J7522)</f>
        <v>3000</v>
      </c>
      <c r="K7180" s="8">
        <f t="shared" ref="K7180:AT7180" si="1980">SUM(K7522)</f>
        <v>0</v>
      </c>
      <c r="L7180" s="8">
        <f t="shared" si="1980"/>
        <v>0</v>
      </c>
      <c r="M7180" s="8">
        <f t="shared" si="1980"/>
        <v>0</v>
      </c>
      <c r="N7180" s="8">
        <f t="shared" si="1980"/>
        <v>0</v>
      </c>
      <c r="O7180" s="8">
        <f t="shared" si="1980"/>
        <v>0</v>
      </c>
      <c r="P7180" s="8">
        <f t="shared" si="1980"/>
        <v>0</v>
      </c>
      <c r="Q7180" s="8">
        <f t="shared" si="1980"/>
        <v>0</v>
      </c>
      <c r="R7180" s="8">
        <f t="shared" si="1980"/>
        <v>0</v>
      </c>
      <c r="S7180" s="8">
        <f t="shared" si="1980"/>
        <v>0</v>
      </c>
      <c r="T7180" s="8">
        <f t="shared" si="1980"/>
        <v>0</v>
      </c>
      <c r="U7180" s="8">
        <v>0</v>
      </c>
      <c r="V7180" s="8">
        <v>3000</v>
      </c>
      <c r="W7180" s="8">
        <f>SUM(W7522)</f>
        <v>0</v>
      </c>
      <c r="X7180" s="8">
        <f t="shared" si="1980"/>
        <v>0</v>
      </c>
      <c r="Y7180" s="8">
        <f t="shared" si="1980"/>
        <v>0</v>
      </c>
      <c r="Z7180" s="8">
        <f t="shared" si="1980"/>
        <v>0</v>
      </c>
      <c r="AA7180" s="8">
        <f t="shared" si="1980"/>
        <v>0</v>
      </c>
      <c r="AB7180" s="8">
        <f t="shared" si="1980"/>
        <v>0</v>
      </c>
      <c r="AC7180" s="8">
        <f t="shared" si="1980"/>
        <v>0</v>
      </c>
      <c r="AD7180" s="8">
        <f t="shared" si="1980"/>
        <v>0</v>
      </c>
      <c r="AE7180" s="8">
        <f t="shared" si="1980"/>
        <v>0</v>
      </c>
      <c r="AF7180" s="8">
        <f t="shared" si="1980"/>
        <v>0</v>
      </c>
      <c r="AG7180" s="8">
        <f t="shared" si="1980"/>
        <v>0</v>
      </c>
      <c r="AH7180" s="8">
        <v>0</v>
      </c>
      <c r="AI7180" s="8">
        <v>0</v>
      </c>
      <c r="AJ7180" s="8">
        <f>SUM(AJ7522)</f>
        <v>0</v>
      </c>
      <c r="AK7180" s="8">
        <f t="shared" si="1980"/>
        <v>0</v>
      </c>
      <c r="AL7180" s="8">
        <f t="shared" si="1980"/>
        <v>0</v>
      </c>
      <c r="AM7180" s="8">
        <f t="shared" si="1980"/>
        <v>0</v>
      </c>
      <c r="AN7180" s="8">
        <f t="shared" si="1980"/>
        <v>0</v>
      </c>
      <c r="AO7180" s="8">
        <f t="shared" si="1980"/>
        <v>0</v>
      </c>
      <c r="AP7180" s="8">
        <f t="shared" si="1980"/>
        <v>0</v>
      </c>
      <c r="AQ7180" s="8">
        <f t="shared" si="1980"/>
        <v>0</v>
      </c>
      <c r="AR7180" s="8">
        <f t="shared" si="1980"/>
        <v>0</v>
      </c>
      <c r="AS7180" s="8">
        <f t="shared" si="1980"/>
        <v>0</v>
      </c>
      <c r="AT7180" s="8">
        <f t="shared" si="1980"/>
        <v>0</v>
      </c>
      <c r="AU7180" s="8">
        <v>0</v>
      </c>
      <c r="AV7180" s="8">
        <v>0</v>
      </c>
      <c r="AW7180" s="8">
        <f t="shared" ref="AW7180:AW7192" si="1981">U7180+AH7180+AU7180</f>
        <v>0</v>
      </c>
    </row>
    <row r="7181" spans="1:49">
      <c r="A7181" s="44" t="s">
        <v>1039</v>
      </c>
      <c r="B7181" s="45" t="s">
        <v>1030</v>
      </c>
      <c r="C7181" s="45" t="s">
        <v>1514</v>
      </c>
      <c r="D7181" s="452" t="s">
        <v>3031</v>
      </c>
      <c r="E7181" s="367" t="s">
        <v>1517</v>
      </c>
      <c r="F7181" s="65"/>
      <c r="G7181" s="468" t="s">
        <v>3063</v>
      </c>
      <c r="H7181" s="50" t="s">
        <v>2358</v>
      </c>
      <c r="I7181" s="56" t="s">
        <v>652</v>
      </c>
      <c r="J7181" s="8">
        <f>SUM(J7678)</f>
        <v>40000</v>
      </c>
      <c r="K7181" s="8">
        <f t="shared" ref="K7181:AT7181" si="1982">SUM(K7678)</f>
        <v>4000</v>
      </c>
      <c r="L7181" s="8">
        <f t="shared" si="1982"/>
        <v>4000</v>
      </c>
      <c r="M7181" s="8">
        <f t="shared" si="1982"/>
        <v>4000</v>
      </c>
      <c r="N7181" s="8">
        <f t="shared" si="1982"/>
        <v>2000</v>
      </c>
      <c r="O7181" s="8">
        <f t="shared" si="1982"/>
        <v>6000</v>
      </c>
      <c r="P7181" s="8">
        <f t="shared" si="1982"/>
        <v>10000</v>
      </c>
      <c r="Q7181" s="8">
        <f t="shared" si="1982"/>
        <v>0</v>
      </c>
      <c r="R7181" s="8">
        <f t="shared" si="1982"/>
        <v>4000</v>
      </c>
      <c r="S7181" s="8">
        <f t="shared" si="1982"/>
        <v>6000</v>
      </c>
      <c r="T7181" s="8">
        <f t="shared" si="1982"/>
        <v>0</v>
      </c>
      <c r="U7181" s="8">
        <v>40000</v>
      </c>
      <c r="V7181" s="8">
        <v>0</v>
      </c>
      <c r="W7181" s="8">
        <f>SUM(W7678)</f>
        <v>0</v>
      </c>
      <c r="X7181" s="8">
        <f t="shared" si="1982"/>
        <v>0</v>
      </c>
      <c r="Y7181" s="8">
        <f t="shared" si="1982"/>
        <v>0</v>
      </c>
      <c r="Z7181" s="8">
        <f t="shared" si="1982"/>
        <v>0</v>
      </c>
      <c r="AA7181" s="8">
        <f t="shared" si="1982"/>
        <v>0</v>
      </c>
      <c r="AB7181" s="8">
        <f t="shared" si="1982"/>
        <v>0</v>
      </c>
      <c r="AC7181" s="8">
        <f t="shared" si="1982"/>
        <v>0</v>
      </c>
      <c r="AD7181" s="8">
        <f t="shared" si="1982"/>
        <v>0</v>
      </c>
      <c r="AE7181" s="8">
        <f t="shared" si="1982"/>
        <v>0</v>
      </c>
      <c r="AF7181" s="8">
        <f t="shared" si="1982"/>
        <v>0</v>
      </c>
      <c r="AG7181" s="8">
        <f t="shared" si="1982"/>
        <v>0</v>
      </c>
      <c r="AH7181" s="8">
        <v>0</v>
      </c>
      <c r="AI7181" s="8">
        <v>0</v>
      </c>
      <c r="AJ7181" s="8">
        <f>SUM(AJ7678)</f>
        <v>0</v>
      </c>
      <c r="AK7181" s="8">
        <f t="shared" si="1982"/>
        <v>0</v>
      </c>
      <c r="AL7181" s="8">
        <f t="shared" si="1982"/>
        <v>0</v>
      </c>
      <c r="AM7181" s="8">
        <f t="shared" si="1982"/>
        <v>0</v>
      </c>
      <c r="AN7181" s="8">
        <f t="shared" si="1982"/>
        <v>0</v>
      </c>
      <c r="AO7181" s="8">
        <f t="shared" si="1982"/>
        <v>0</v>
      </c>
      <c r="AP7181" s="8">
        <f t="shared" si="1982"/>
        <v>0</v>
      </c>
      <c r="AQ7181" s="8">
        <f t="shared" si="1982"/>
        <v>0</v>
      </c>
      <c r="AR7181" s="8">
        <f t="shared" si="1982"/>
        <v>0</v>
      </c>
      <c r="AS7181" s="8">
        <f t="shared" si="1982"/>
        <v>0</v>
      </c>
      <c r="AT7181" s="8">
        <f t="shared" si="1982"/>
        <v>0</v>
      </c>
      <c r="AU7181" s="8">
        <v>0</v>
      </c>
      <c r="AV7181" s="8">
        <v>0</v>
      </c>
      <c r="AW7181" s="8">
        <f t="shared" si="1981"/>
        <v>40000</v>
      </c>
    </row>
    <row r="7182" spans="1:49">
      <c r="A7182" s="44" t="s">
        <v>1039</v>
      </c>
      <c r="B7182" s="45" t="s">
        <v>1030</v>
      </c>
      <c r="C7182" s="45" t="s">
        <v>1514</v>
      </c>
      <c r="D7182" s="452" t="s">
        <v>3031</v>
      </c>
      <c r="E7182" s="367" t="s">
        <v>1517</v>
      </c>
      <c r="F7182" s="65"/>
      <c r="G7182" s="468" t="s">
        <v>3063</v>
      </c>
      <c r="H7182" s="50" t="s">
        <v>2358</v>
      </c>
      <c r="I7182" s="188" t="s">
        <v>2584</v>
      </c>
      <c r="J7182" s="8">
        <f>J7235+J7282+J7330+J7378+J7425+J7473+J7524+J7575+J7631+J7679+J7726+J7773</f>
        <v>0</v>
      </c>
      <c r="K7182" s="8">
        <f t="shared" ref="K7182:AT7182" si="1983">K7235+K7282+K7330+K7378+K7425+K7473+K7524+K7575+K7631+K7679+K7726+K7773</f>
        <v>0</v>
      </c>
      <c r="L7182" s="8">
        <f t="shared" si="1983"/>
        <v>0</v>
      </c>
      <c r="M7182" s="8">
        <f t="shared" si="1983"/>
        <v>0</v>
      </c>
      <c r="N7182" s="8">
        <f t="shared" si="1983"/>
        <v>0</v>
      </c>
      <c r="O7182" s="8">
        <f t="shared" si="1983"/>
        <v>0</v>
      </c>
      <c r="P7182" s="8">
        <f t="shared" si="1983"/>
        <v>0</v>
      </c>
      <c r="Q7182" s="8">
        <f t="shared" si="1983"/>
        <v>0</v>
      </c>
      <c r="R7182" s="8">
        <f t="shared" si="1983"/>
        <v>0</v>
      </c>
      <c r="S7182" s="8">
        <f t="shared" si="1983"/>
        <v>0</v>
      </c>
      <c r="T7182" s="8">
        <f t="shared" si="1983"/>
        <v>0</v>
      </c>
      <c r="U7182" s="8">
        <v>0</v>
      </c>
      <c r="V7182" s="8">
        <v>0</v>
      </c>
      <c r="W7182" s="8">
        <f>W7235+W7282+W7330+W7378+W7425+W7473+W7524+W7575+W7631+W7679+W7726+W7773</f>
        <v>0</v>
      </c>
      <c r="X7182" s="8">
        <f t="shared" si="1983"/>
        <v>0</v>
      </c>
      <c r="Y7182" s="8">
        <f t="shared" si="1983"/>
        <v>0</v>
      </c>
      <c r="Z7182" s="8">
        <f t="shared" si="1983"/>
        <v>0</v>
      </c>
      <c r="AA7182" s="8">
        <f t="shared" si="1983"/>
        <v>0</v>
      </c>
      <c r="AB7182" s="8">
        <f t="shared" si="1983"/>
        <v>0</v>
      </c>
      <c r="AC7182" s="8">
        <f t="shared" si="1983"/>
        <v>0</v>
      </c>
      <c r="AD7182" s="8">
        <f t="shared" si="1983"/>
        <v>0</v>
      </c>
      <c r="AE7182" s="8">
        <f t="shared" si="1983"/>
        <v>0</v>
      </c>
      <c r="AF7182" s="8">
        <f t="shared" si="1983"/>
        <v>0</v>
      </c>
      <c r="AG7182" s="8">
        <f t="shared" si="1983"/>
        <v>0</v>
      </c>
      <c r="AH7182" s="8">
        <v>0</v>
      </c>
      <c r="AI7182" s="8">
        <v>0</v>
      </c>
      <c r="AJ7182" s="8">
        <f>AJ7235+AJ7282+AJ7330+AJ7378+AJ7425+AJ7473+AJ7524+AJ7575+AJ7631+AJ7679+AJ7726+AJ7773</f>
        <v>0</v>
      </c>
      <c r="AK7182" s="8">
        <f t="shared" si="1983"/>
        <v>0</v>
      </c>
      <c r="AL7182" s="8">
        <f t="shared" si="1983"/>
        <v>0</v>
      </c>
      <c r="AM7182" s="8">
        <f t="shared" si="1983"/>
        <v>0</v>
      </c>
      <c r="AN7182" s="8">
        <f t="shared" si="1983"/>
        <v>0</v>
      </c>
      <c r="AO7182" s="8">
        <f t="shared" si="1983"/>
        <v>0</v>
      </c>
      <c r="AP7182" s="8">
        <f t="shared" si="1983"/>
        <v>0</v>
      </c>
      <c r="AQ7182" s="8">
        <f t="shared" si="1983"/>
        <v>0</v>
      </c>
      <c r="AR7182" s="8">
        <f t="shared" si="1983"/>
        <v>0</v>
      </c>
      <c r="AS7182" s="8">
        <f t="shared" si="1983"/>
        <v>0</v>
      </c>
      <c r="AT7182" s="8">
        <f t="shared" si="1983"/>
        <v>0</v>
      </c>
      <c r="AU7182" s="8">
        <v>0</v>
      </c>
      <c r="AV7182" s="8">
        <v>0</v>
      </c>
      <c r="AW7182" s="8">
        <f t="shared" si="1981"/>
        <v>0</v>
      </c>
    </row>
    <row r="7183" spans="1:49">
      <c r="A7183" s="44"/>
      <c r="B7183" s="45"/>
      <c r="C7183" s="45"/>
      <c r="D7183" s="45"/>
      <c r="E7183" s="531"/>
      <c r="F7183" s="51"/>
      <c r="G7183" s="51"/>
      <c r="H7183" s="51"/>
      <c r="I7183" s="49" t="s">
        <v>1697</v>
      </c>
      <c r="J7183" s="6">
        <f>SUM(J7184)</f>
        <v>4000</v>
      </c>
      <c r="K7183" s="6">
        <f t="shared" ref="K7183:AT7183" si="1984">SUM(K7184)</f>
        <v>0</v>
      </c>
      <c r="L7183" s="6">
        <f t="shared" si="1984"/>
        <v>0</v>
      </c>
      <c r="M7183" s="6">
        <f t="shared" si="1984"/>
        <v>0</v>
      </c>
      <c r="N7183" s="6">
        <f t="shared" si="1984"/>
        <v>0</v>
      </c>
      <c r="O7183" s="6">
        <f t="shared" si="1984"/>
        <v>0</v>
      </c>
      <c r="P7183" s="6">
        <f t="shared" si="1984"/>
        <v>0</v>
      </c>
      <c r="Q7183" s="6">
        <f t="shared" si="1984"/>
        <v>0</v>
      </c>
      <c r="R7183" s="6">
        <f t="shared" si="1984"/>
        <v>3000</v>
      </c>
      <c r="S7183" s="6">
        <f t="shared" si="1984"/>
        <v>0</v>
      </c>
      <c r="T7183" s="6">
        <f t="shared" si="1984"/>
        <v>0</v>
      </c>
      <c r="U7183" s="6">
        <v>3000</v>
      </c>
      <c r="V7183" s="6">
        <v>1000</v>
      </c>
      <c r="W7183" s="6">
        <f>SUM(W7184)</f>
        <v>0</v>
      </c>
      <c r="X7183" s="6">
        <f t="shared" si="1984"/>
        <v>0</v>
      </c>
      <c r="Y7183" s="6">
        <f t="shared" si="1984"/>
        <v>0</v>
      </c>
      <c r="Z7183" s="6">
        <f t="shared" si="1984"/>
        <v>0</v>
      </c>
      <c r="AA7183" s="6">
        <f t="shared" si="1984"/>
        <v>0</v>
      </c>
      <c r="AB7183" s="6">
        <f t="shared" si="1984"/>
        <v>0</v>
      </c>
      <c r="AC7183" s="6">
        <f t="shared" si="1984"/>
        <v>0</v>
      </c>
      <c r="AD7183" s="6">
        <f t="shared" si="1984"/>
        <v>0</v>
      </c>
      <c r="AE7183" s="6">
        <f t="shared" si="1984"/>
        <v>0</v>
      </c>
      <c r="AF7183" s="6">
        <f t="shared" si="1984"/>
        <v>0</v>
      </c>
      <c r="AG7183" s="6">
        <f t="shared" si="1984"/>
        <v>0</v>
      </c>
      <c r="AH7183" s="6">
        <v>0</v>
      </c>
      <c r="AI7183" s="6">
        <v>0</v>
      </c>
      <c r="AJ7183" s="6">
        <f>SUM(AJ7184)</f>
        <v>22141</v>
      </c>
      <c r="AK7183" s="6">
        <f t="shared" si="1984"/>
        <v>0</v>
      </c>
      <c r="AL7183" s="6">
        <f t="shared" si="1984"/>
        <v>0</v>
      </c>
      <c r="AM7183" s="6">
        <f t="shared" si="1984"/>
        <v>12141</v>
      </c>
      <c r="AN7183" s="6">
        <f t="shared" si="1984"/>
        <v>0</v>
      </c>
      <c r="AO7183" s="6">
        <f t="shared" si="1984"/>
        <v>0</v>
      </c>
      <c r="AP7183" s="6">
        <f t="shared" si="1984"/>
        <v>0</v>
      </c>
      <c r="AQ7183" s="6">
        <f t="shared" si="1984"/>
        <v>0</v>
      </c>
      <c r="AR7183" s="6">
        <f t="shared" si="1984"/>
        <v>0</v>
      </c>
      <c r="AS7183" s="6">
        <f t="shared" si="1984"/>
        <v>4000</v>
      </c>
      <c r="AT7183" s="6">
        <f t="shared" si="1984"/>
        <v>0</v>
      </c>
      <c r="AU7183" s="6">
        <v>16141</v>
      </c>
      <c r="AV7183" s="6">
        <v>6000</v>
      </c>
      <c r="AW7183" s="6">
        <f t="shared" si="1981"/>
        <v>19141</v>
      </c>
    </row>
    <row r="7184" spans="1:49">
      <c r="A7184" s="44" t="s">
        <v>1039</v>
      </c>
      <c r="B7184" s="45" t="s">
        <v>1030</v>
      </c>
      <c r="C7184" s="45" t="s">
        <v>1514</v>
      </c>
      <c r="D7184" s="452" t="s">
        <v>3031</v>
      </c>
      <c r="E7184" s="54" t="s">
        <v>2115</v>
      </c>
      <c r="F7184" s="51"/>
      <c r="G7184" s="51"/>
      <c r="H7184" s="51"/>
      <c r="I7184" s="260" t="s">
        <v>1698</v>
      </c>
      <c r="J7184" s="9">
        <f>SUM(J7185:J7186)</f>
        <v>4000</v>
      </c>
      <c r="K7184" s="9">
        <f t="shared" ref="K7184:AT7184" si="1985">SUM(K7185:K7186)</f>
        <v>0</v>
      </c>
      <c r="L7184" s="9">
        <f t="shared" si="1985"/>
        <v>0</v>
      </c>
      <c r="M7184" s="9">
        <f t="shared" si="1985"/>
        <v>0</v>
      </c>
      <c r="N7184" s="9">
        <f t="shared" si="1985"/>
        <v>0</v>
      </c>
      <c r="O7184" s="9">
        <f t="shared" si="1985"/>
        <v>0</v>
      </c>
      <c r="P7184" s="9">
        <f t="shared" si="1985"/>
        <v>0</v>
      </c>
      <c r="Q7184" s="9">
        <f t="shared" si="1985"/>
        <v>0</v>
      </c>
      <c r="R7184" s="9">
        <f t="shared" si="1985"/>
        <v>3000</v>
      </c>
      <c r="S7184" s="9">
        <f t="shared" si="1985"/>
        <v>0</v>
      </c>
      <c r="T7184" s="9">
        <f t="shared" si="1985"/>
        <v>0</v>
      </c>
      <c r="U7184" s="9">
        <v>3000</v>
      </c>
      <c r="V7184" s="9">
        <v>1000</v>
      </c>
      <c r="W7184" s="9">
        <f>SUM(W7185:W7186)</f>
        <v>0</v>
      </c>
      <c r="X7184" s="9">
        <f t="shared" si="1985"/>
        <v>0</v>
      </c>
      <c r="Y7184" s="9">
        <f t="shared" si="1985"/>
        <v>0</v>
      </c>
      <c r="Z7184" s="9">
        <f t="shared" si="1985"/>
        <v>0</v>
      </c>
      <c r="AA7184" s="9">
        <f t="shared" si="1985"/>
        <v>0</v>
      </c>
      <c r="AB7184" s="9">
        <f t="shared" si="1985"/>
        <v>0</v>
      </c>
      <c r="AC7184" s="9">
        <f t="shared" si="1985"/>
        <v>0</v>
      </c>
      <c r="AD7184" s="9">
        <f t="shared" si="1985"/>
        <v>0</v>
      </c>
      <c r="AE7184" s="9">
        <f t="shared" si="1985"/>
        <v>0</v>
      </c>
      <c r="AF7184" s="9">
        <f t="shared" si="1985"/>
        <v>0</v>
      </c>
      <c r="AG7184" s="9">
        <f t="shared" si="1985"/>
        <v>0</v>
      </c>
      <c r="AH7184" s="9">
        <v>0</v>
      </c>
      <c r="AI7184" s="9">
        <v>0</v>
      </c>
      <c r="AJ7184" s="9">
        <f>SUM(AJ7185:AJ7186)</f>
        <v>22141</v>
      </c>
      <c r="AK7184" s="9">
        <f t="shared" si="1985"/>
        <v>0</v>
      </c>
      <c r="AL7184" s="9">
        <f t="shared" si="1985"/>
        <v>0</v>
      </c>
      <c r="AM7184" s="9">
        <f t="shared" si="1985"/>
        <v>12141</v>
      </c>
      <c r="AN7184" s="9">
        <f t="shared" si="1985"/>
        <v>0</v>
      </c>
      <c r="AO7184" s="9">
        <f t="shared" si="1985"/>
        <v>0</v>
      </c>
      <c r="AP7184" s="9">
        <f t="shared" si="1985"/>
        <v>0</v>
      </c>
      <c r="AQ7184" s="9">
        <f t="shared" si="1985"/>
        <v>0</v>
      </c>
      <c r="AR7184" s="9">
        <f t="shared" si="1985"/>
        <v>0</v>
      </c>
      <c r="AS7184" s="9">
        <f t="shared" si="1985"/>
        <v>4000</v>
      </c>
      <c r="AT7184" s="9">
        <f t="shared" si="1985"/>
        <v>0</v>
      </c>
      <c r="AU7184" s="9">
        <v>16141</v>
      </c>
      <c r="AV7184" s="9">
        <v>6000</v>
      </c>
      <c r="AW7184" s="9">
        <f t="shared" si="1981"/>
        <v>19141</v>
      </c>
    </row>
    <row r="7185" spans="1:49">
      <c r="A7185" s="44" t="s">
        <v>1039</v>
      </c>
      <c r="B7185" s="45" t="s">
        <v>1030</v>
      </c>
      <c r="C7185" s="45" t="s">
        <v>1514</v>
      </c>
      <c r="D7185" s="452" t="s">
        <v>3031</v>
      </c>
      <c r="E7185" s="367" t="s">
        <v>997</v>
      </c>
      <c r="F7185" s="50"/>
      <c r="G7185" s="468" t="s">
        <v>3063</v>
      </c>
      <c r="H7185" s="50" t="s">
        <v>2358</v>
      </c>
      <c r="I7185" s="42" t="s">
        <v>651</v>
      </c>
      <c r="J7185" s="8">
        <f>SUM(J7527)</f>
        <v>4000</v>
      </c>
      <c r="K7185" s="8">
        <f t="shared" ref="K7185:AT7185" si="1986">SUM(K7527)</f>
        <v>0</v>
      </c>
      <c r="L7185" s="8">
        <f t="shared" si="1986"/>
        <v>0</v>
      </c>
      <c r="M7185" s="8">
        <f t="shared" si="1986"/>
        <v>0</v>
      </c>
      <c r="N7185" s="8">
        <f t="shared" si="1986"/>
        <v>0</v>
      </c>
      <c r="O7185" s="8">
        <f t="shared" si="1986"/>
        <v>0</v>
      </c>
      <c r="P7185" s="8">
        <f t="shared" si="1986"/>
        <v>0</v>
      </c>
      <c r="Q7185" s="8">
        <f t="shared" si="1986"/>
        <v>0</v>
      </c>
      <c r="R7185" s="8">
        <f t="shared" si="1986"/>
        <v>3000</v>
      </c>
      <c r="S7185" s="8">
        <f t="shared" si="1986"/>
        <v>0</v>
      </c>
      <c r="T7185" s="8">
        <f t="shared" si="1986"/>
        <v>0</v>
      </c>
      <c r="U7185" s="8">
        <v>3000</v>
      </c>
      <c r="V7185" s="8">
        <v>1000</v>
      </c>
      <c r="W7185" s="8">
        <f>SUM(W7527)</f>
        <v>0</v>
      </c>
      <c r="X7185" s="8">
        <f t="shared" si="1986"/>
        <v>0</v>
      </c>
      <c r="Y7185" s="8">
        <f t="shared" si="1986"/>
        <v>0</v>
      </c>
      <c r="Z7185" s="8">
        <f t="shared" si="1986"/>
        <v>0</v>
      </c>
      <c r="AA7185" s="8">
        <f t="shared" si="1986"/>
        <v>0</v>
      </c>
      <c r="AB7185" s="8">
        <f t="shared" si="1986"/>
        <v>0</v>
      </c>
      <c r="AC7185" s="8">
        <f t="shared" si="1986"/>
        <v>0</v>
      </c>
      <c r="AD7185" s="8">
        <f t="shared" si="1986"/>
        <v>0</v>
      </c>
      <c r="AE7185" s="8">
        <f t="shared" si="1986"/>
        <v>0</v>
      </c>
      <c r="AF7185" s="8">
        <f t="shared" si="1986"/>
        <v>0</v>
      </c>
      <c r="AG7185" s="8">
        <f t="shared" si="1986"/>
        <v>0</v>
      </c>
      <c r="AH7185" s="8">
        <v>0</v>
      </c>
      <c r="AI7185" s="8">
        <v>0</v>
      </c>
      <c r="AJ7185" s="8">
        <f>SUM(AJ7527)</f>
        <v>0</v>
      </c>
      <c r="AK7185" s="8">
        <f t="shared" si="1986"/>
        <v>0</v>
      </c>
      <c r="AL7185" s="8">
        <f t="shared" si="1986"/>
        <v>0</v>
      </c>
      <c r="AM7185" s="8">
        <f t="shared" si="1986"/>
        <v>0</v>
      </c>
      <c r="AN7185" s="8">
        <f t="shared" si="1986"/>
        <v>0</v>
      </c>
      <c r="AO7185" s="8">
        <f t="shared" si="1986"/>
        <v>0</v>
      </c>
      <c r="AP7185" s="8">
        <f t="shared" si="1986"/>
        <v>0</v>
      </c>
      <c r="AQ7185" s="8">
        <f t="shared" si="1986"/>
        <v>0</v>
      </c>
      <c r="AR7185" s="8">
        <f t="shared" si="1986"/>
        <v>0</v>
      </c>
      <c r="AS7185" s="8">
        <f t="shared" si="1986"/>
        <v>0</v>
      </c>
      <c r="AT7185" s="8">
        <f t="shared" si="1986"/>
        <v>0</v>
      </c>
      <c r="AU7185" s="8">
        <v>0</v>
      </c>
      <c r="AV7185" s="8">
        <v>0</v>
      </c>
      <c r="AW7185" s="8">
        <f t="shared" si="1981"/>
        <v>3000</v>
      </c>
    </row>
    <row r="7186" spans="1:49">
      <c r="A7186" s="44" t="s">
        <v>1039</v>
      </c>
      <c r="B7186" s="45" t="s">
        <v>1030</v>
      </c>
      <c r="C7186" s="45" t="s">
        <v>1514</v>
      </c>
      <c r="D7186" s="452" t="s">
        <v>3031</v>
      </c>
      <c r="E7186" s="367" t="s">
        <v>649</v>
      </c>
      <c r="F7186" s="50"/>
      <c r="G7186" s="468" t="s">
        <v>3063</v>
      </c>
      <c r="H7186" s="50" t="s">
        <v>2358</v>
      </c>
      <c r="I7186" s="56" t="s">
        <v>650</v>
      </c>
      <c r="J7186" s="8">
        <f>SUM(J7578)</f>
        <v>0</v>
      </c>
      <c r="K7186" s="8">
        <f t="shared" ref="K7186:AT7186" si="1987">SUM(K7578)</f>
        <v>0</v>
      </c>
      <c r="L7186" s="8">
        <f t="shared" si="1987"/>
        <v>0</v>
      </c>
      <c r="M7186" s="8">
        <f t="shared" si="1987"/>
        <v>0</v>
      </c>
      <c r="N7186" s="8">
        <f t="shared" si="1987"/>
        <v>0</v>
      </c>
      <c r="O7186" s="8">
        <f t="shared" si="1987"/>
        <v>0</v>
      </c>
      <c r="P7186" s="8">
        <f t="shared" si="1987"/>
        <v>0</v>
      </c>
      <c r="Q7186" s="8">
        <f t="shared" si="1987"/>
        <v>0</v>
      </c>
      <c r="R7186" s="8">
        <f t="shared" si="1987"/>
        <v>0</v>
      </c>
      <c r="S7186" s="8">
        <f t="shared" si="1987"/>
        <v>0</v>
      </c>
      <c r="T7186" s="8">
        <f t="shared" si="1987"/>
        <v>0</v>
      </c>
      <c r="U7186" s="8">
        <v>0</v>
      </c>
      <c r="V7186" s="8">
        <v>0</v>
      </c>
      <c r="W7186" s="8">
        <f>SUM(W7578)</f>
        <v>0</v>
      </c>
      <c r="X7186" s="8">
        <f t="shared" si="1987"/>
        <v>0</v>
      </c>
      <c r="Y7186" s="8">
        <f t="shared" si="1987"/>
        <v>0</v>
      </c>
      <c r="Z7186" s="8">
        <f t="shared" si="1987"/>
        <v>0</v>
      </c>
      <c r="AA7186" s="8">
        <f t="shared" si="1987"/>
        <v>0</v>
      </c>
      <c r="AB7186" s="8">
        <f t="shared" si="1987"/>
        <v>0</v>
      </c>
      <c r="AC7186" s="8">
        <f t="shared" si="1987"/>
        <v>0</v>
      </c>
      <c r="AD7186" s="8">
        <f t="shared" si="1987"/>
        <v>0</v>
      </c>
      <c r="AE7186" s="8">
        <f t="shared" si="1987"/>
        <v>0</v>
      </c>
      <c r="AF7186" s="8">
        <f t="shared" si="1987"/>
        <v>0</v>
      </c>
      <c r="AG7186" s="8">
        <f t="shared" si="1987"/>
        <v>0</v>
      </c>
      <c r="AH7186" s="8">
        <v>0</v>
      </c>
      <c r="AI7186" s="8">
        <v>0</v>
      </c>
      <c r="AJ7186" s="8">
        <f>SUM(AJ7578)</f>
        <v>22141</v>
      </c>
      <c r="AK7186" s="8">
        <f t="shared" si="1987"/>
        <v>0</v>
      </c>
      <c r="AL7186" s="8">
        <f t="shared" si="1987"/>
        <v>0</v>
      </c>
      <c r="AM7186" s="8">
        <f t="shared" si="1987"/>
        <v>12141</v>
      </c>
      <c r="AN7186" s="8">
        <f t="shared" si="1987"/>
        <v>0</v>
      </c>
      <c r="AO7186" s="8">
        <f t="shared" si="1987"/>
        <v>0</v>
      </c>
      <c r="AP7186" s="8">
        <f t="shared" si="1987"/>
        <v>0</v>
      </c>
      <c r="AQ7186" s="8">
        <f t="shared" si="1987"/>
        <v>0</v>
      </c>
      <c r="AR7186" s="8">
        <f t="shared" si="1987"/>
        <v>0</v>
      </c>
      <c r="AS7186" s="8">
        <f t="shared" si="1987"/>
        <v>4000</v>
      </c>
      <c r="AT7186" s="8">
        <f t="shared" si="1987"/>
        <v>0</v>
      </c>
      <c r="AU7186" s="8">
        <v>16141</v>
      </c>
      <c r="AV7186" s="8">
        <v>6000</v>
      </c>
      <c r="AW7186" s="8">
        <f t="shared" si="1981"/>
        <v>16141</v>
      </c>
    </row>
    <row r="7187" spans="1:49">
      <c r="A7187" s="68" t="s">
        <v>2050</v>
      </c>
      <c r="B7187" s="69" t="s">
        <v>1030</v>
      </c>
      <c r="C7187" s="69"/>
      <c r="D7187" s="455"/>
      <c r="E7187" s="531"/>
      <c r="F7187" s="50"/>
      <c r="G7187" s="50"/>
      <c r="H7187" s="50"/>
      <c r="I7187" s="49" t="s">
        <v>1157</v>
      </c>
      <c r="J7187" s="6">
        <f>SUM(J7188)</f>
        <v>146400</v>
      </c>
      <c r="K7187" s="6">
        <f t="shared" ref="K7187:AT7187" si="1988">SUM(K7188)</f>
        <v>1000</v>
      </c>
      <c r="L7187" s="6">
        <f t="shared" si="1988"/>
        <v>1000</v>
      </c>
      <c r="M7187" s="6">
        <f t="shared" si="1988"/>
        <v>100</v>
      </c>
      <c r="N7187" s="6">
        <f t="shared" si="1988"/>
        <v>5000</v>
      </c>
      <c r="O7187" s="6">
        <f t="shared" si="1988"/>
        <v>10750</v>
      </c>
      <c r="P7187" s="6">
        <f t="shared" si="1988"/>
        <v>0</v>
      </c>
      <c r="Q7187" s="6">
        <f t="shared" si="1988"/>
        <v>1000</v>
      </c>
      <c r="R7187" s="6">
        <f t="shared" si="1988"/>
        <v>9720</v>
      </c>
      <c r="S7187" s="6">
        <f t="shared" si="1988"/>
        <v>10000</v>
      </c>
      <c r="T7187" s="6">
        <f t="shared" si="1988"/>
        <v>36900</v>
      </c>
      <c r="U7187" s="6">
        <v>75470</v>
      </c>
      <c r="V7187" s="6">
        <v>70930</v>
      </c>
      <c r="W7187" s="6">
        <f>SUM(W7188)</f>
        <v>1000</v>
      </c>
      <c r="X7187" s="6">
        <f t="shared" si="1988"/>
        <v>0</v>
      </c>
      <c r="Y7187" s="6">
        <f t="shared" si="1988"/>
        <v>0</v>
      </c>
      <c r="Z7187" s="6">
        <f t="shared" si="1988"/>
        <v>0</v>
      </c>
      <c r="AA7187" s="6">
        <f t="shared" si="1988"/>
        <v>0</v>
      </c>
      <c r="AB7187" s="6">
        <f t="shared" si="1988"/>
        <v>0</v>
      </c>
      <c r="AC7187" s="6">
        <f t="shared" si="1988"/>
        <v>0</v>
      </c>
      <c r="AD7187" s="6">
        <f t="shared" si="1988"/>
        <v>0</v>
      </c>
      <c r="AE7187" s="6">
        <f t="shared" si="1988"/>
        <v>0</v>
      </c>
      <c r="AF7187" s="6">
        <f t="shared" si="1988"/>
        <v>0</v>
      </c>
      <c r="AG7187" s="6">
        <f t="shared" si="1988"/>
        <v>1000</v>
      </c>
      <c r="AH7187" s="6">
        <v>1000</v>
      </c>
      <c r="AI7187" s="6">
        <v>0</v>
      </c>
      <c r="AJ7187" s="6">
        <f>SUM(AJ7188)</f>
        <v>31250</v>
      </c>
      <c r="AK7187" s="6">
        <f t="shared" si="1988"/>
        <v>0</v>
      </c>
      <c r="AL7187" s="6">
        <f t="shared" si="1988"/>
        <v>0</v>
      </c>
      <c r="AM7187" s="6">
        <f t="shared" si="1988"/>
        <v>0</v>
      </c>
      <c r="AN7187" s="6">
        <f t="shared" si="1988"/>
        <v>0</v>
      </c>
      <c r="AO7187" s="6">
        <f t="shared" si="1988"/>
        <v>25000</v>
      </c>
      <c r="AP7187" s="6">
        <f t="shared" si="1988"/>
        <v>0</v>
      </c>
      <c r="AQ7187" s="6">
        <f t="shared" si="1988"/>
        <v>0</v>
      </c>
      <c r="AR7187" s="6">
        <f t="shared" si="1988"/>
        <v>0</v>
      </c>
      <c r="AS7187" s="6">
        <f t="shared" si="1988"/>
        <v>1250</v>
      </c>
      <c r="AT7187" s="6">
        <f t="shared" si="1988"/>
        <v>0</v>
      </c>
      <c r="AU7187" s="6">
        <v>26250</v>
      </c>
      <c r="AV7187" s="6">
        <v>5000</v>
      </c>
      <c r="AW7187" s="6">
        <f t="shared" si="1981"/>
        <v>102720</v>
      </c>
    </row>
    <row r="7188" spans="1:49">
      <c r="A7188" s="44" t="s">
        <v>1039</v>
      </c>
      <c r="B7188" s="45" t="s">
        <v>1030</v>
      </c>
      <c r="C7188" s="45" t="s">
        <v>1514</v>
      </c>
      <c r="D7188" s="452" t="s">
        <v>3031</v>
      </c>
      <c r="E7188" s="213" t="s">
        <v>1402</v>
      </c>
      <c r="F7188" s="65"/>
      <c r="G7188" s="65"/>
      <c r="H7188" s="65"/>
      <c r="I7188" s="260" t="s">
        <v>1158</v>
      </c>
      <c r="J7188" s="9">
        <f>SUM(J7189:J7190)</f>
        <v>146400</v>
      </c>
      <c r="K7188" s="9">
        <f t="shared" ref="K7188:AT7188" si="1989">SUM(K7189:K7190)</f>
        <v>1000</v>
      </c>
      <c r="L7188" s="9">
        <f t="shared" si="1989"/>
        <v>1000</v>
      </c>
      <c r="M7188" s="9">
        <f t="shared" si="1989"/>
        <v>100</v>
      </c>
      <c r="N7188" s="9">
        <f t="shared" si="1989"/>
        <v>5000</v>
      </c>
      <c r="O7188" s="9">
        <f t="shared" si="1989"/>
        <v>10750</v>
      </c>
      <c r="P7188" s="9">
        <f t="shared" si="1989"/>
        <v>0</v>
      </c>
      <c r="Q7188" s="9">
        <f t="shared" si="1989"/>
        <v>1000</v>
      </c>
      <c r="R7188" s="9">
        <f t="shared" si="1989"/>
        <v>9720</v>
      </c>
      <c r="S7188" s="9">
        <f t="shared" si="1989"/>
        <v>10000</v>
      </c>
      <c r="T7188" s="9">
        <f t="shared" si="1989"/>
        <v>36900</v>
      </c>
      <c r="U7188" s="9">
        <v>75470</v>
      </c>
      <c r="V7188" s="9">
        <v>70930</v>
      </c>
      <c r="W7188" s="9">
        <f>SUM(W7189:W7190)</f>
        <v>1000</v>
      </c>
      <c r="X7188" s="9">
        <f t="shared" si="1989"/>
        <v>0</v>
      </c>
      <c r="Y7188" s="9">
        <f t="shared" si="1989"/>
        <v>0</v>
      </c>
      <c r="Z7188" s="9">
        <f t="shared" si="1989"/>
        <v>0</v>
      </c>
      <c r="AA7188" s="9">
        <f t="shared" si="1989"/>
        <v>0</v>
      </c>
      <c r="AB7188" s="9">
        <f t="shared" si="1989"/>
        <v>0</v>
      </c>
      <c r="AC7188" s="9">
        <f t="shared" si="1989"/>
        <v>0</v>
      </c>
      <c r="AD7188" s="9">
        <f t="shared" si="1989"/>
        <v>0</v>
      </c>
      <c r="AE7188" s="9">
        <f t="shared" si="1989"/>
        <v>0</v>
      </c>
      <c r="AF7188" s="9">
        <f t="shared" si="1989"/>
        <v>0</v>
      </c>
      <c r="AG7188" s="9">
        <f t="shared" si="1989"/>
        <v>1000</v>
      </c>
      <c r="AH7188" s="9">
        <v>1000</v>
      </c>
      <c r="AI7188" s="9">
        <v>0</v>
      </c>
      <c r="AJ7188" s="9">
        <f>SUM(AJ7189:AJ7190)</f>
        <v>31250</v>
      </c>
      <c r="AK7188" s="9">
        <f t="shared" si="1989"/>
        <v>0</v>
      </c>
      <c r="AL7188" s="9">
        <f t="shared" si="1989"/>
        <v>0</v>
      </c>
      <c r="AM7188" s="9">
        <f t="shared" si="1989"/>
        <v>0</v>
      </c>
      <c r="AN7188" s="9">
        <f t="shared" si="1989"/>
        <v>0</v>
      </c>
      <c r="AO7188" s="9">
        <f t="shared" si="1989"/>
        <v>25000</v>
      </c>
      <c r="AP7188" s="9">
        <f t="shared" si="1989"/>
        <v>0</v>
      </c>
      <c r="AQ7188" s="9">
        <f t="shared" si="1989"/>
        <v>0</v>
      </c>
      <c r="AR7188" s="9">
        <f t="shared" si="1989"/>
        <v>0</v>
      </c>
      <c r="AS7188" s="9">
        <f t="shared" si="1989"/>
        <v>1250</v>
      </c>
      <c r="AT7188" s="9">
        <f t="shared" si="1989"/>
        <v>0</v>
      </c>
      <c r="AU7188" s="9">
        <v>26250</v>
      </c>
      <c r="AV7188" s="9">
        <v>5000</v>
      </c>
      <c r="AW7188" s="9">
        <f t="shared" si="1981"/>
        <v>102720</v>
      </c>
    </row>
    <row r="7189" spans="1:49">
      <c r="A7189" s="44" t="s">
        <v>1039</v>
      </c>
      <c r="B7189" s="45" t="s">
        <v>1030</v>
      </c>
      <c r="C7189" s="45" t="s">
        <v>1514</v>
      </c>
      <c r="D7189" s="452" t="s">
        <v>3031</v>
      </c>
      <c r="E7189" s="367" t="s">
        <v>1409</v>
      </c>
      <c r="F7189" s="50"/>
      <c r="G7189" s="468" t="s">
        <v>3063</v>
      </c>
      <c r="H7189" s="50" t="s">
        <v>2358</v>
      </c>
      <c r="I7189" s="42" t="s">
        <v>1518</v>
      </c>
      <c r="J7189" s="8">
        <f>SUM(J7238,J7285,J7333,J7381,J7428,J7476,J7531,J7587,J7634,J7682,J7776,J7729)</f>
        <v>145400</v>
      </c>
      <c r="K7189" s="8">
        <f t="shared" ref="K7189:AT7189" si="1990">SUM(K7238,K7285,K7333,K7381,K7428,K7476,K7531,K7587,K7634,K7682,K7776,K7729)</f>
        <v>1000</v>
      </c>
      <c r="L7189" s="8">
        <f t="shared" si="1990"/>
        <v>1000</v>
      </c>
      <c r="M7189" s="8">
        <f t="shared" si="1990"/>
        <v>100</v>
      </c>
      <c r="N7189" s="8">
        <f t="shared" si="1990"/>
        <v>5000</v>
      </c>
      <c r="O7189" s="8">
        <f t="shared" si="1990"/>
        <v>10750</v>
      </c>
      <c r="P7189" s="8">
        <f t="shared" si="1990"/>
        <v>0</v>
      </c>
      <c r="Q7189" s="8">
        <f t="shared" si="1990"/>
        <v>1000</v>
      </c>
      <c r="R7189" s="8">
        <f t="shared" si="1990"/>
        <v>9720</v>
      </c>
      <c r="S7189" s="8">
        <f t="shared" si="1990"/>
        <v>10000</v>
      </c>
      <c r="T7189" s="8">
        <f t="shared" si="1990"/>
        <v>36900</v>
      </c>
      <c r="U7189" s="8">
        <v>75470</v>
      </c>
      <c r="V7189" s="8">
        <v>69930</v>
      </c>
      <c r="W7189" s="8">
        <f>SUM(W7238,W7285,W7333,W7381,W7428,W7476,W7531,W7587,W7634,W7682,W7776,W7729)</f>
        <v>1000</v>
      </c>
      <c r="X7189" s="8">
        <f t="shared" si="1990"/>
        <v>0</v>
      </c>
      <c r="Y7189" s="8">
        <f t="shared" si="1990"/>
        <v>0</v>
      </c>
      <c r="Z7189" s="8">
        <f t="shared" si="1990"/>
        <v>0</v>
      </c>
      <c r="AA7189" s="8">
        <f t="shared" si="1990"/>
        <v>0</v>
      </c>
      <c r="AB7189" s="8">
        <f t="shared" si="1990"/>
        <v>0</v>
      </c>
      <c r="AC7189" s="8">
        <f t="shared" si="1990"/>
        <v>0</v>
      </c>
      <c r="AD7189" s="8">
        <f t="shared" si="1990"/>
        <v>0</v>
      </c>
      <c r="AE7189" s="8">
        <f t="shared" si="1990"/>
        <v>0</v>
      </c>
      <c r="AF7189" s="8">
        <f t="shared" si="1990"/>
        <v>0</v>
      </c>
      <c r="AG7189" s="8">
        <f t="shared" si="1990"/>
        <v>1000</v>
      </c>
      <c r="AH7189" s="8">
        <v>1000</v>
      </c>
      <c r="AI7189" s="8">
        <v>0</v>
      </c>
      <c r="AJ7189" s="8">
        <f>SUM(AJ7238,AJ7285,AJ7333,AJ7381,AJ7428,AJ7476,AJ7531,AJ7587,AJ7634,AJ7682,AJ7776,AJ7729)</f>
        <v>31250</v>
      </c>
      <c r="AK7189" s="8">
        <f t="shared" si="1990"/>
        <v>0</v>
      </c>
      <c r="AL7189" s="8">
        <f t="shared" si="1990"/>
        <v>0</v>
      </c>
      <c r="AM7189" s="8">
        <f t="shared" si="1990"/>
        <v>0</v>
      </c>
      <c r="AN7189" s="8">
        <f t="shared" si="1990"/>
        <v>0</v>
      </c>
      <c r="AO7189" s="8">
        <f t="shared" si="1990"/>
        <v>25000</v>
      </c>
      <c r="AP7189" s="8">
        <f t="shared" si="1990"/>
        <v>0</v>
      </c>
      <c r="AQ7189" s="8">
        <f t="shared" si="1990"/>
        <v>0</v>
      </c>
      <c r="AR7189" s="8">
        <f t="shared" si="1990"/>
        <v>0</v>
      </c>
      <c r="AS7189" s="8">
        <f t="shared" si="1990"/>
        <v>1250</v>
      </c>
      <c r="AT7189" s="8">
        <f t="shared" si="1990"/>
        <v>0</v>
      </c>
      <c r="AU7189" s="8">
        <v>26250</v>
      </c>
      <c r="AV7189" s="8">
        <v>5000</v>
      </c>
      <c r="AW7189" s="8">
        <f t="shared" si="1981"/>
        <v>102720</v>
      </c>
    </row>
    <row r="7190" spans="1:49">
      <c r="A7190" s="44" t="s">
        <v>1039</v>
      </c>
      <c r="B7190" s="45" t="s">
        <v>1030</v>
      </c>
      <c r="C7190" s="45" t="s">
        <v>1514</v>
      </c>
      <c r="D7190" s="452" t="s">
        <v>3031</v>
      </c>
      <c r="E7190" s="367" t="s">
        <v>1367</v>
      </c>
      <c r="F7190" s="50"/>
      <c r="G7190" s="468" t="s">
        <v>3063</v>
      </c>
      <c r="H7190" s="50" t="s">
        <v>2358</v>
      </c>
      <c r="I7190" s="42" t="s">
        <v>1400</v>
      </c>
      <c r="J7190" s="15">
        <f>SUM(J7334)</f>
        <v>1000</v>
      </c>
      <c r="K7190" s="15">
        <f t="shared" ref="K7190:AT7190" si="1991">SUM(K7334)</f>
        <v>0</v>
      </c>
      <c r="L7190" s="15">
        <f t="shared" si="1991"/>
        <v>0</v>
      </c>
      <c r="M7190" s="15">
        <f t="shared" si="1991"/>
        <v>0</v>
      </c>
      <c r="N7190" s="15">
        <f t="shared" si="1991"/>
        <v>0</v>
      </c>
      <c r="O7190" s="15">
        <f t="shared" si="1991"/>
        <v>0</v>
      </c>
      <c r="P7190" s="15">
        <f t="shared" si="1991"/>
        <v>0</v>
      </c>
      <c r="Q7190" s="15">
        <f t="shared" si="1991"/>
        <v>0</v>
      </c>
      <c r="R7190" s="15">
        <f t="shared" si="1991"/>
        <v>0</v>
      </c>
      <c r="S7190" s="15">
        <f t="shared" si="1991"/>
        <v>0</v>
      </c>
      <c r="T7190" s="15">
        <f t="shared" si="1991"/>
        <v>0</v>
      </c>
      <c r="U7190" s="15">
        <v>0</v>
      </c>
      <c r="V7190" s="15">
        <v>1000</v>
      </c>
      <c r="W7190" s="15">
        <f>SUM(W7334)</f>
        <v>0</v>
      </c>
      <c r="X7190" s="15">
        <f t="shared" si="1991"/>
        <v>0</v>
      </c>
      <c r="Y7190" s="15">
        <f t="shared" si="1991"/>
        <v>0</v>
      </c>
      <c r="Z7190" s="15">
        <f t="shared" si="1991"/>
        <v>0</v>
      </c>
      <c r="AA7190" s="15">
        <f t="shared" si="1991"/>
        <v>0</v>
      </c>
      <c r="AB7190" s="15">
        <f t="shared" si="1991"/>
        <v>0</v>
      </c>
      <c r="AC7190" s="15">
        <f t="shared" si="1991"/>
        <v>0</v>
      </c>
      <c r="AD7190" s="15">
        <f t="shared" si="1991"/>
        <v>0</v>
      </c>
      <c r="AE7190" s="15">
        <f t="shared" si="1991"/>
        <v>0</v>
      </c>
      <c r="AF7190" s="15">
        <f t="shared" si="1991"/>
        <v>0</v>
      </c>
      <c r="AG7190" s="15">
        <f t="shared" si="1991"/>
        <v>0</v>
      </c>
      <c r="AH7190" s="15">
        <v>0</v>
      </c>
      <c r="AI7190" s="15">
        <v>0</v>
      </c>
      <c r="AJ7190" s="15">
        <f>SUM(AJ7334)</f>
        <v>0</v>
      </c>
      <c r="AK7190" s="15">
        <f t="shared" si="1991"/>
        <v>0</v>
      </c>
      <c r="AL7190" s="15">
        <f t="shared" si="1991"/>
        <v>0</v>
      </c>
      <c r="AM7190" s="15">
        <f t="shared" si="1991"/>
        <v>0</v>
      </c>
      <c r="AN7190" s="15">
        <f t="shared" si="1991"/>
        <v>0</v>
      </c>
      <c r="AO7190" s="15">
        <f t="shared" si="1991"/>
        <v>0</v>
      </c>
      <c r="AP7190" s="15">
        <f t="shared" si="1991"/>
        <v>0</v>
      </c>
      <c r="AQ7190" s="15">
        <f t="shared" si="1991"/>
        <v>0</v>
      </c>
      <c r="AR7190" s="15">
        <f t="shared" si="1991"/>
        <v>0</v>
      </c>
      <c r="AS7190" s="15">
        <f t="shared" si="1991"/>
        <v>0</v>
      </c>
      <c r="AT7190" s="15">
        <f t="shared" si="1991"/>
        <v>0</v>
      </c>
      <c r="AU7190" s="15">
        <v>0</v>
      </c>
      <c r="AV7190" s="15">
        <v>0</v>
      </c>
      <c r="AW7190" s="15">
        <f t="shared" si="1981"/>
        <v>0</v>
      </c>
    </row>
    <row r="7191" spans="1:49">
      <c r="A7191" s="44"/>
      <c r="B7191" s="45"/>
      <c r="C7191" s="45"/>
      <c r="D7191" s="45"/>
      <c r="E7191" s="367"/>
      <c r="F7191" s="50"/>
      <c r="G7191" s="50"/>
      <c r="H7191" s="50"/>
      <c r="I7191" s="42"/>
      <c r="U7191" s="15">
        <v>0</v>
      </c>
      <c r="V7191" s="15">
        <v>0</v>
      </c>
      <c r="AH7191" s="15">
        <v>0</v>
      </c>
      <c r="AI7191" s="15">
        <v>0</v>
      </c>
      <c r="AU7191" s="15">
        <v>0</v>
      </c>
      <c r="AV7191" s="15">
        <v>0</v>
      </c>
      <c r="AW7191" s="15">
        <f t="shared" si="1981"/>
        <v>0</v>
      </c>
    </row>
    <row r="7192" spans="1:49">
      <c r="A7192" s="48"/>
      <c r="B7192" s="42"/>
      <c r="C7192" s="42"/>
      <c r="D7192" s="42"/>
      <c r="E7192" s="531"/>
      <c r="F7192" s="50"/>
      <c r="G7192" s="50"/>
      <c r="H7192" s="50"/>
      <c r="I7192" s="49" t="s">
        <v>1098</v>
      </c>
      <c r="J7192" s="12">
        <f>SUM(J7156,J7177,J7183,J7187)</f>
        <v>1627570</v>
      </c>
      <c r="K7192" s="12">
        <f t="shared" ref="K7192:AT7192" si="1992">SUM(K7156,K7177,K7183,K7187)</f>
        <v>57628</v>
      </c>
      <c r="L7192" s="12">
        <f t="shared" si="1992"/>
        <v>75216</v>
      </c>
      <c r="M7192" s="12">
        <f t="shared" si="1992"/>
        <v>81868</v>
      </c>
      <c r="N7192" s="12">
        <f t="shared" si="1992"/>
        <v>117156</v>
      </c>
      <c r="O7192" s="12">
        <f t="shared" si="1992"/>
        <v>132277</v>
      </c>
      <c r="P7192" s="12">
        <f t="shared" si="1992"/>
        <v>117290</v>
      </c>
      <c r="Q7192" s="12">
        <f t="shared" si="1992"/>
        <v>33763</v>
      </c>
      <c r="R7192" s="12">
        <f t="shared" si="1992"/>
        <v>117912</v>
      </c>
      <c r="S7192" s="12">
        <f t="shared" si="1992"/>
        <v>147876</v>
      </c>
      <c r="T7192" s="12">
        <f t="shared" si="1992"/>
        <v>110162</v>
      </c>
      <c r="U7192" s="12">
        <v>991148</v>
      </c>
      <c r="V7192" s="12">
        <v>636422</v>
      </c>
      <c r="W7192" s="12">
        <f>SUM(W7156,W7177,W7183,W7187)</f>
        <v>62500</v>
      </c>
      <c r="X7192" s="12">
        <f t="shared" si="1992"/>
        <v>0</v>
      </c>
      <c r="Y7192" s="12">
        <f t="shared" si="1992"/>
        <v>0</v>
      </c>
      <c r="Z7192" s="12">
        <f t="shared" si="1992"/>
        <v>4500</v>
      </c>
      <c r="AA7192" s="12">
        <f t="shared" si="1992"/>
        <v>0</v>
      </c>
      <c r="AB7192" s="12">
        <f t="shared" si="1992"/>
        <v>0</v>
      </c>
      <c r="AC7192" s="12">
        <f t="shared" si="1992"/>
        <v>0</v>
      </c>
      <c r="AD7192" s="12">
        <f t="shared" si="1992"/>
        <v>0</v>
      </c>
      <c r="AE7192" s="12">
        <f t="shared" si="1992"/>
        <v>0</v>
      </c>
      <c r="AF7192" s="12">
        <f t="shared" si="1992"/>
        <v>0</v>
      </c>
      <c r="AG7192" s="12">
        <f t="shared" si="1992"/>
        <v>3000</v>
      </c>
      <c r="AH7192" s="12">
        <v>7500</v>
      </c>
      <c r="AI7192" s="12">
        <v>55000</v>
      </c>
      <c r="AJ7192" s="12">
        <f>SUM(AJ7156,AJ7177,AJ7183,AJ7187)</f>
        <v>736591</v>
      </c>
      <c r="AK7192" s="12">
        <f t="shared" si="1992"/>
        <v>0</v>
      </c>
      <c r="AL7192" s="12">
        <f t="shared" si="1992"/>
        <v>20753</v>
      </c>
      <c r="AM7192" s="12">
        <f t="shared" si="1992"/>
        <v>58241</v>
      </c>
      <c r="AN7192" s="12">
        <f t="shared" si="1992"/>
        <v>10500</v>
      </c>
      <c r="AO7192" s="12">
        <f t="shared" si="1992"/>
        <v>61500</v>
      </c>
      <c r="AP7192" s="12">
        <f t="shared" si="1992"/>
        <v>5100</v>
      </c>
      <c r="AQ7192" s="12">
        <f t="shared" si="1992"/>
        <v>10000</v>
      </c>
      <c r="AR7192" s="12">
        <f t="shared" si="1992"/>
        <v>104400</v>
      </c>
      <c r="AS7192" s="12">
        <f t="shared" si="1992"/>
        <v>44650</v>
      </c>
      <c r="AT7192" s="12">
        <f t="shared" si="1992"/>
        <v>3117</v>
      </c>
      <c r="AU7192" s="12">
        <v>318261</v>
      </c>
      <c r="AV7192" s="12">
        <v>418330</v>
      </c>
      <c r="AW7192" s="12">
        <f t="shared" si="1981"/>
        <v>1316909</v>
      </c>
    </row>
    <row r="7193" spans="1:49">
      <c r="A7193" s="48"/>
      <c r="B7193" s="42"/>
      <c r="C7193" s="42"/>
      <c r="D7193" s="42"/>
      <c r="E7193" s="531"/>
      <c r="F7193" s="50"/>
      <c r="G7193" s="50"/>
      <c r="H7193" s="50"/>
      <c r="I7193" s="42"/>
    </row>
    <row r="7194" spans="1:49">
      <c r="A7194" s="48"/>
      <c r="B7194" s="42"/>
      <c r="C7194" s="42"/>
      <c r="D7194" s="42"/>
      <c r="E7194" s="531"/>
      <c r="F7194" s="50"/>
      <c r="G7194" s="50"/>
      <c r="H7194" s="50"/>
      <c r="I7194" s="146" t="s">
        <v>970</v>
      </c>
      <c r="J7194" s="9"/>
      <c r="K7194" s="9"/>
      <c r="L7194" s="9"/>
      <c r="M7194" s="9"/>
      <c r="N7194" s="9"/>
      <c r="O7194" s="9"/>
      <c r="P7194" s="9"/>
      <c r="Q7194" s="9"/>
      <c r="R7194" s="9"/>
      <c r="S7194" s="9"/>
      <c r="T7194" s="9"/>
      <c r="U7194" s="9"/>
      <c r="V7194" s="9"/>
      <c r="W7194" s="9"/>
      <c r="X7194" s="9"/>
      <c r="Y7194" s="9"/>
      <c r="Z7194" s="9"/>
      <c r="AA7194" s="9"/>
      <c r="AB7194" s="9"/>
      <c r="AC7194" s="9"/>
      <c r="AD7194" s="9"/>
      <c r="AE7194" s="9"/>
      <c r="AF7194" s="9"/>
      <c r="AG7194" s="9"/>
      <c r="AH7194" s="9"/>
      <c r="AI7194" s="9"/>
      <c r="AJ7194" s="9"/>
      <c r="AK7194" s="9"/>
      <c r="AL7194" s="9"/>
      <c r="AM7194" s="9"/>
      <c r="AN7194" s="9"/>
      <c r="AO7194" s="9"/>
      <c r="AP7194" s="9"/>
      <c r="AQ7194" s="9"/>
      <c r="AR7194" s="9"/>
      <c r="AS7194" s="9"/>
      <c r="AT7194" s="9"/>
      <c r="AU7194" s="9"/>
      <c r="AV7194" s="9"/>
      <c r="AW7194" s="9"/>
    </row>
    <row r="7195" spans="1:49" ht="13.5" thickBot="1">
      <c r="A7195" s="48"/>
      <c r="B7195" s="42"/>
      <c r="C7195" s="42"/>
      <c r="D7195" s="42"/>
      <c r="E7195" s="531"/>
      <c r="F7195" s="50"/>
      <c r="G7195" s="50"/>
      <c r="H7195" s="50"/>
      <c r="I7195" s="146"/>
      <c r="J7195" s="29"/>
      <c r="K7195" s="29"/>
      <c r="L7195" s="29"/>
      <c r="M7195" s="29"/>
      <c r="N7195" s="29"/>
      <c r="O7195" s="29"/>
      <c r="P7195" s="29"/>
      <c r="Q7195" s="29"/>
      <c r="R7195" s="29"/>
      <c r="S7195" s="29"/>
      <c r="T7195" s="29"/>
      <c r="U7195" s="29"/>
      <c r="V7195" s="29"/>
      <c r="W7195" s="29"/>
      <c r="X7195" s="29"/>
      <c r="Y7195" s="29"/>
      <c r="Z7195" s="29"/>
      <c r="AA7195" s="29"/>
      <c r="AB7195" s="29"/>
      <c r="AC7195" s="29"/>
      <c r="AD7195" s="29"/>
      <c r="AE7195" s="29"/>
      <c r="AF7195" s="29"/>
      <c r="AG7195" s="29"/>
      <c r="AH7195" s="29"/>
      <c r="AI7195" s="29"/>
      <c r="AJ7195" s="29"/>
      <c r="AK7195" s="29"/>
      <c r="AL7195" s="29"/>
      <c r="AM7195" s="29"/>
      <c r="AN7195" s="29"/>
      <c r="AO7195" s="29"/>
      <c r="AP7195" s="29"/>
      <c r="AQ7195" s="29"/>
      <c r="AR7195" s="29"/>
      <c r="AS7195" s="29"/>
      <c r="AT7195" s="29"/>
      <c r="AU7195" s="29"/>
      <c r="AV7195" s="29"/>
      <c r="AW7195" s="29"/>
    </row>
    <row r="7196" spans="1:49" ht="35.25" customHeight="1" thickTop="1" thickBot="1">
      <c r="A7196" s="48"/>
      <c r="B7196" s="42"/>
      <c r="C7196" s="42"/>
      <c r="D7196" s="42"/>
      <c r="E7196" s="531"/>
      <c r="F7196" s="50"/>
      <c r="G7196" s="50"/>
      <c r="H7196" s="50"/>
      <c r="I7196" s="5" t="s">
        <v>2331</v>
      </c>
      <c r="J7196" s="364" t="s">
        <v>2891</v>
      </c>
      <c r="K7196" s="364" t="s">
        <v>2879</v>
      </c>
      <c r="L7196" s="364" t="s">
        <v>2880</v>
      </c>
      <c r="M7196" s="364" t="s">
        <v>2881</v>
      </c>
      <c r="N7196" s="364" t="s">
        <v>2882</v>
      </c>
      <c r="O7196" s="364" t="s">
        <v>2883</v>
      </c>
      <c r="P7196" s="364" t="s">
        <v>2884</v>
      </c>
      <c r="Q7196" s="364" t="s">
        <v>2885</v>
      </c>
      <c r="R7196" s="364" t="s">
        <v>2886</v>
      </c>
      <c r="S7196" s="364" t="s">
        <v>2887</v>
      </c>
      <c r="T7196" s="364" t="s">
        <v>2888</v>
      </c>
      <c r="U7196" s="364" t="s">
        <v>2889</v>
      </c>
      <c r="V7196" s="364" t="s">
        <v>2890</v>
      </c>
      <c r="W7196" s="365" t="s">
        <v>2893</v>
      </c>
      <c r="X7196" s="365" t="s">
        <v>2879</v>
      </c>
      <c r="Y7196" s="365" t="s">
        <v>2880</v>
      </c>
      <c r="Z7196" s="365" t="s">
        <v>2881</v>
      </c>
      <c r="AA7196" s="365" t="s">
        <v>2882</v>
      </c>
      <c r="AB7196" s="365" t="s">
        <v>2883</v>
      </c>
      <c r="AC7196" s="365" t="s">
        <v>2884</v>
      </c>
      <c r="AD7196" s="365" t="s">
        <v>2885</v>
      </c>
      <c r="AE7196" s="365" t="s">
        <v>2886</v>
      </c>
      <c r="AF7196" s="365" t="s">
        <v>2887</v>
      </c>
      <c r="AG7196" s="365" t="s">
        <v>2888</v>
      </c>
      <c r="AH7196" s="365" t="s">
        <v>2889</v>
      </c>
      <c r="AI7196" s="365" t="s">
        <v>2890</v>
      </c>
      <c r="AJ7196" s="366" t="s">
        <v>2892</v>
      </c>
      <c r="AK7196" s="366" t="s">
        <v>2879</v>
      </c>
      <c r="AL7196" s="366" t="s">
        <v>2880</v>
      </c>
      <c r="AM7196" s="366" t="s">
        <v>2881</v>
      </c>
      <c r="AN7196" s="366" t="s">
        <v>2882</v>
      </c>
      <c r="AO7196" s="366" t="s">
        <v>2883</v>
      </c>
      <c r="AP7196" s="366" t="s">
        <v>2884</v>
      </c>
      <c r="AQ7196" s="366" t="s">
        <v>2885</v>
      </c>
      <c r="AR7196" s="366" t="s">
        <v>2886</v>
      </c>
      <c r="AS7196" s="366" t="s">
        <v>2887</v>
      </c>
      <c r="AT7196" s="366" t="s">
        <v>2888</v>
      </c>
      <c r="AU7196" s="366" t="s">
        <v>2889</v>
      </c>
      <c r="AV7196" s="366" t="s">
        <v>2890</v>
      </c>
      <c r="AW7196" s="368" t="s">
        <v>2895</v>
      </c>
    </row>
    <row r="7197" spans="1:49">
      <c r="A7197" s="48"/>
      <c r="B7197" s="42"/>
      <c r="C7197" s="42"/>
      <c r="D7197" s="42"/>
      <c r="E7197" s="531"/>
      <c r="F7197" s="50"/>
      <c r="G7197" s="50"/>
      <c r="H7197" s="50"/>
      <c r="I7197" s="34"/>
      <c r="J7197" s="202" t="s">
        <v>1224</v>
      </c>
      <c r="K7197" s="202">
        <v>1</v>
      </c>
      <c r="L7197" s="202">
        <v>2</v>
      </c>
      <c r="M7197" s="202">
        <v>3</v>
      </c>
      <c r="N7197" s="202">
        <v>4</v>
      </c>
      <c r="O7197" s="202">
        <v>5</v>
      </c>
      <c r="P7197" s="202">
        <v>6</v>
      </c>
      <c r="Q7197" s="202">
        <v>7</v>
      </c>
      <c r="R7197" s="202">
        <v>8</v>
      </c>
      <c r="S7197" s="202">
        <v>9</v>
      </c>
      <c r="T7197" s="202">
        <v>10</v>
      </c>
      <c r="U7197" s="202">
        <v>13</v>
      </c>
      <c r="V7197" s="202">
        <v>14</v>
      </c>
      <c r="W7197" s="202" t="s">
        <v>1224</v>
      </c>
      <c r="X7197" s="202">
        <v>1</v>
      </c>
      <c r="Y7197" s="202">
        <v>2</v>
      </c>
      <c r="Z7197" s="202">
        <v>3</v>
      </c>
      <c r="AA7197" s="202">
        <v>4</v>
      </c>
      <c r="AB7197" s="202">
        <v>5</v>
      </c>
      <c r="AC7197" s="202">
        <v>6</v>
      </c>
      <c r="AD7197" s="202">
        <v>7</v>
      </c>
      <c r="AE7197" s="202">
        <v>8</v>
      </c>
      <c r="AF7197" s="202">
        <v>9</v>
      </c>
      <c r="AG7197" s="202">
        <v>10</v>
      </c>
      <c r="AH7197" s="202">
        <v>13</v>
      </c>
      <c r="AI7197" s="202">
        <v>14</v>
      </c>
      <c r="AJ7197" s="202" t="s">
        <v>1224</v>
      </c>
      <c r="AK7197" s="202">
        <v>1</v>
      </c>
      <c r="AL7197" s="202">
        <v>2</v>
      </c>
      <c r="AM7197" s="202">
        <v>3</v>
      </c>
      <c r="AN7197" s="202">
        <v>4</v>
      </c>
      <c r="AO7197" s="202">
        <v>5</v>
      </c>
      <c r="AP7197" s="202">
        <v>6</v>
      </c>
      <c r="AQ7197" s="202">
        <v>7</v>
      </c>
      <c r="AR7197" s="202">
        <v>8</v>
      </c>
      <c r="AS7197" s="202">
        <v>9</v>
      </c>
      <c r="AT7197" s="202">
        <v>10</v>
      </c>
      <c r="AU7197" s="202">
        <v>13</v>
      </c>
      <c r="AV7197" s="202">
        <v>14</v>
      </c>
      <c r="AW7197" s="202">
        <v>15</v>
      </c>
    </row>
    <row r="7198" spans="1:49">
      <c r="A7198" s="48"/>
      <c r="B7198" s="42"/>
      <c r="C7198" s="42"/>
      <c r="D7198" s="42"/>
      <c r="E7198" s="531"/>
      <c r="F7198" s="50"/>
      <c r="G7198" s="50"/>
      <c r="H7198" s="50"/>
      <c r="I7198" s="276" t="s">
        <v>2370</v>
      </c>
      <c r="J7198" s="277">
        <f>SUM(J7192)</f>
        <v>1627570</v>
      </c>
      <c r="K7198" s="277">
        <f t="shared" ref="K7198:AT7198" si="1993">SUM(K7192)</f>
        <v>57628</v>
      </c>
      <c r="L7198" s="277">
        <f t="shared" si="1993"/>
        <v>75216</v>
      </c>
      <c r="M7198" s="277">
        <f t="shared" si="1993"/>
        <v>81868</v>
      </c>
      <c r="N7198" s="277">
        <f t="shared" si="1993"/>
        <v>117156</v>
      </c>
      <c r="O7198" s="277">
        <f t="shared" si="1993"/>
        <v>132277</v>
      </c>
      <c r="P7198" s="277">
        <f t="shared" si="1993"/>
        <v>117290</v>
      </c>
      <c r="Q7198" s="277">
        <f t="shared" si="1993"/>
        <v>33763</v>
      </c>
      <c r="R7198" s="277">
        <f t="shared" si="1993"/>
        <v>117912</v>
      </c>
      <c r="S7198" s="277">
        <f t="shared" si="1993"/>
        <v>147876</v>
      </c>
      <c r="T7198" s="277">
        <f t="shared" si="1993"/>
        <v>110162</v>
      </c>
      <c r="U7198" s="277">
        <v>991148</v>
      </c>
      <c r="V7198" s="277">
        <v>636422</v>
      </c>
      <c r="W7198" s="277">
        <f>SUM(W7192)</f>
        <v>62500</v>
      </c>
      <c r="X7198" s="277">
        <f t="shared" si="1993"/>
        <v>0</v>
      </c>
      <c r="Y7198" s="277">
        <f t="shared" si="1993"/>
        <v>0</v>
      </c>
      <c r="Z7198" s="277">
        <f t="shared" si="1993"/>
        <v>4500</v>
      </c>
      <c r="AA7198" s="277">
        <f t="shared" si="1993"/>
        <v>0</v>
      </c>
      <c r="AB7198" s="277">
        <f t="shared" si="1993"/>
        <v>0</v>
      </c>
      <c r="AC7198" s="277">
        <f t="shared" si="1993"/>
        <v>0</v>
      </c>
      <c r="AD7198" s="277">
        <f t="shared" si="1993"/>
        <v>0</v>
      </c>
      <c r="AE7198" s="277">
        <f t="shared" si="1993"/>
        <v>0</v>
      </c>
      <c r="AF7198" s="277">
        <f t="shared" si="1993"/>
        <v>0</v>
      </c>
      <c r="AG7198" s="277">
        <f t="shared" si="1993"/>
        <v>3000</v>
      </c>
      <c r="AH7198" s="277">
        <v>7500</v>
      </c>
      <c r="AI7198" s="277">
        <v>55000</v>
      </c>
      <c r="AJ7198" s="277">
        <f>SUM(AJ7192)</f>
        <v>736591</v>
      </c>
      <c r="AK7198" s="277">
        <f t="shared" si="1993"/>
        <v>0</v>
      </c>
      <c r="AL7198" s="277">
        <f t="shared" si="1993"/>
        <v>20753</v>
      </c>
      <c r="AM7198" s="277">
        <f t="shared" si="1993"/>
        <v>58241</v>
      </c>
      <c r="AN7198" s="277">
        <f t="shared" si="1993"/>
        <v>10500</v>
      </c>
      <c r="AO7198" s="277">
        <f t="shared" si="1993"/>
        <v>61500</v>
      </c>
      <c r="AP7198" s="277">
        <f t="shared" si="1993"/>
        <v>5100</v>
      </c>
      <c r="AQ7198" s="277">
        <f t="shared" si="1993"/>
        <v>10000</v>
      </c>
      <c r="AR7198" s="277">
        <f t="shared" si="1993"/>
        <v>104400</v>
      </c>
      <c r="AS7198" s="277">
        <f t="shared" si="1993"/>
        <v>44650</v>
      </c>
      <c r="AT7198" s="277">
        <f t="shared" si="1993"/>
        <v>3117</v>
      </c>
      <c r="AU7198" s="277">
        <v>318261</v>
      </c>
      <c r="AV7198" s="277">
        <v>418330</v>
      </c>
      <c r="AW7198" s="277">
        <f>U7198+AH7198+AU7198</f>
        <v>1316909</v>
      </c>
    </row>
    <row r="7199" spans="1:49">
      <c r="A7199" s="48"/>
      <c r="B7199" s="42"/>
      <c r="C7199" s="42"/>
      <c r="D7199" s="42"/>
      <c r="E7199" s="531"/>
      <c r="F7199" s="50"/>
      <c r="G7199" s="50"/>
      <c r="H7199" s="50"/>
      <c r="I7199" s="276"/>
      <c r="J7199" s="277"/>
      <c r="K7199" s="277"/>
      <c r="L7199" s="277"/>
      <c r="M7199" s="277"/>
      <c r="N7199" s="277"/>
      <c r="O7199" s="277"/>
      <c r="P7199" s="277"/>
      <c r="Q7199" s="277"/>
      <c r="R7199" s="277"/>
      <c r="S7199" s="277"/>
      <c r="T7199" s="277"/>
      <c r="U7199" s="277">
        <v>0</v>
      </c>
      <c r="V7199" s="277">
        <v>0</v>
      </c>
      <c r="W7199" s="277"/>
      <c r="X7199" s="277"/>
      <c r="Y7199" s="277"/>
      <c r="Z7199" s="277"/>
      <c r="AA7199" s="277"/>
      <c r="AB7199" s="277"/>
      <c r="AC7199" s="277"/>
      <c r="AD7199" s="277"/>
      <c r="AE7199" s="277"/>
      <c r="AF7199" s="277"/>
      <c r="AG7199" s="277"/>
      <c r="AH7199" s="277">
        <v>0</v>
      </c>
      <c r="AI7199" s="277">
        <v>0</v>
      </c>
      <c r="AJ7199" s="277"/>
      <c r="AK7199" s="277"/>
      <c r="AL7199" s="277"/>
      <c r="AM7199" s="277"/>
      <c r="AN7199" s="277"/>
      <c r="AO7199" s="277"/>
      <c r="AP7199" s="277"/>
      <c r="AQ7199" s="277"/>
      <c r="AR7199" s="277"/>
      <c r="AS7199" s="277"/>
      <c r="AT7199" s="277"/>
      <c r="AU7199" s="277">
        <v>0</v>
      </c>
      <c r="AV7199" s="277">
        <v>0</v>
      </c>
      <c r="AW7199" s="277">
        <f>U7199+AH7199+AU7199</f>
        <v>0</v>
      </c>
    </row>
    <row r="7200" spans="1:49">
      <c r="A7200" s="48"/>
      <c r="B7200" s="42"/>
      <c r="C7200" s="42"/>
      <c r="D7200" s="42"/>
      <c r="E7200" s="531"/>
      <c r="F7200" s="50"/>
      <c r="G7200" s="50"/>
      <c r="H7200" s="50"/>
      <c r="I7200" s="276"/>
      <c r="J7200" s="277"/>
      <c r="K7200" s="277"/>
      <c r="L7200" s="277"/>
      <c r="M7200" s="277"/>
      <c r="N7200" s="277"/>
      <c r="O7200" s="277"/>
      <c r="P7200" s="277"/>
      <c r="Q7200" s="277"/>
      <c r="R7200" s="277"/>
      <c r="S7200" s="277"/>
      <c r="T7200" s="277"/>
      <c r="U7200" s="277">
        <v>0</v>
      </c>
      <c r="V7200" s="277">
        <v>0</v>
      </c>
      <c r="W7200" s="277"/>
      <c r="X7200" s="277"/>
      <c r="Y7200" s="277"/>
      <c r="Z7200" s="277"/>
      <c r="AA7200" s="277"/>
      <c r="AB7200" s="277"/>
      <c r="AC7200" s="277"/>
      <c r="AD7200" s="277"/>
      <c r="AE7200" s="277"/>
      <c r="AF7200" s="277"/>
      <c r="AG7200" s="277"/>
      <c r="AH7200" s="277">
        <v>0</v>
      </c>
      <c r="AI7200" s="277">
        <v>0</v>
      </c>
      <c r="AJ7200" s="277"/>
      <c r="AK7200" s="277"/>
      <c r="AL7200" s="277"/>
      <c r="AM7200" s="277"/>
      <c r="AN7200" s="277"/>
      <c r="AO7200" s="277"/>
      <c r="AP7200" s="277"/>
      <c r="AQ7200" s="277"/>
      <c r="AR7200" s="277"/>
      <c r="AS7200" s="277"/>
      <c r="AT7200" s="277"/>
      <c r="AU7200" s="277">
        <v>0</v>
      </c>
      <c r="AV7200" s="277">
        <v>0</v>
      </c>
      <c r="AW7200" s="277">
        <f>U7200+AH7200+AU7200</f>
        <v>0</v>
      </c>
    </row>
    <row r="7201" spans="1:49">
      <c r="A7201" s="48"/>
      <c r="B7201" s="42"/>
      <c r="C7201" s="42"/>
      <c r="D7201" s="42"/>
      <c r="E7201" s="531"/>
      <c r="F7201" s="50"/>
      <c r="G7201" s="50"/>
      <c r="H7201" s="50"/>
      <c r="I7201" s="276"/>
      <c r="J7201" s="277"/>
      <c r="K7201" s="277"/>
      <c r="L7201" s="277"/>
      <c r="M7201" s="277"/>
      <c r="N7201" s="277"/>
      <c r="O7201" s="277"/>
      <c r="P7201" s="277"/>
      <c r="Q7201" s="277"/>
      <c r="R7201" s="277"/>
      <c r="S7201" s="277"/>
      <c r="T7201" s="277"/>
      <c r="U7201" s="277">
        <v>0</v>
      </c>
      <c r="V7201" s="277">
        <v>0</v>
      </c>
      <c r="W7201" s="277"/>
      <c r="X7201" s="277"/>
      <c r="Y7201" s="277"/>
      <c r="Z7201" s="277"/>
      <c r="AA7201" s="277"/>
      <c r="AB7201" s="277"/>
      <c r="AC7201" s="277"/>
      <c r="AD7201" s="277"/>
      <c r="AE7201" s="277"/>
      <c r="AF7201" s="277"/>
      <c r="AG7201" s="277"/>
      <c r="AH7201" s="277">
        <v>0</v>
      </c>
      <c r="AI7201" s="277">
        <v>0</v>
      </c>
      <c r="AJ7201" s="277"/>
      <c r="AK7201" s="277"/>
      <c r="AL7201" s="277"/>
      <c r="AM7201" s="277"/>
      <c r="AN7201" s="277"/>
      <c r="AO7201" s="277"/>
      <c r="AP7201" s="277"/>
      <c r="AQ7201" s="277"/>
      <c r="AR7201" s="277"/>
      <c r="AS7201" s="277"/>
      <c r="AT7201" s="277"/>
      <c r="AU7201" s="277">
        <v>0</v>
      </c>
      <c r="AV7201" s="277">
        <v>0</v>
      </c>
      <c r="AW7201" s="277">
        <f>U7201+AH7201+AU7201</f>
        <v>0</v>
      </c>
    </row>
    <row r="7202" spans="1:49">
      <c r="A7202" s="48"/>
      <c r="B7202" s="42"/>
      <c r="C7202" s="42"/>
      <c r="D7202" s="42"/>
      <c r="E7202" s="531"/>
      <c r="F7202" s="50"/>
      <c r="G7202" s="50"/>
      <c r="H7202" s="50"/>
      <c r="I7202" s="276" t="s">
        <v>1631</v>
      </c>
      <c r="J7202" s="277">
        <f>SUM(J7198:J7201)</f>
        <v>1627570</v>
      </c>
      <c r="K7202" s="277">
        <f t="shared" ref="K7202:AT7202" si="1994">SUM(K7198:K7201)</f>
        <v>57628</v>
      </c>
      <c r="L7202" s="277">
        <f t="shared" si="1994"/>
        <v>75216</v>
      </c>
      <c r="M7202" s="277">
        <f t="shared" si="1994"/>
        <v>81868</v>
      </c>
      <c r="N7202" s="277">
        <f t="shared" si="1994"/>
        <v>117156</v>
      </c>
      <c r="O7202" s="277">
        <f t="shared" si="1994"/>
        <v>132277</v>
      </c>
      <c r="P7202" s="277">
        <f t="shared" si="1994"/>
        <v>117290</v>
      </c>
      <c r="Q7202" s="277">
        <f t="shared" si="1994"/>
        <v>33763</v>
      </c>
      <c r="R7202" s="277">
        <f t="shared" si="1994"/>
        <v>117912</v>
      </c>
      <c r="S7202" s="277">
        <f t="shared" si="1994"/>
        <v>147876</v>
      </c>
      <c r="T7202" s="277">
        <f t="shared" si="1994"/>
        <v>110162</v>
      </c>
      <c r="U7202" s="277">
        <v>991148</v>
      </c>
      <c r="V7202" s="277">
        <v>636422</v>
      </c>
      <c r="W7202" s="277">
        <f>SUM(W7198:W7201)</f>
        <v>62500</v>
      </c>
      <c r="X7202" s="277">
        <f t="shared" si="1994"/>
        <v>0</v>
      </c>
      <c r="Y7202" s="277">
        <f t="shared" si="1994"/>
        <v>0</v>
      </c>
      <c r="Z7202" s="277">
        <f t="shared" si="1994"/>
        <v>4500</v>
      </c>
      <c r="AA7202" s="277">
        <f t="shared" si="1994"/>
        <v>0</v>
      </c>
      <c r="AB7202" s="277">
        <f t="shared" si="1994"/>
        <v>0</v>
      </c>
      <c r="AC7202" s="277">
        <f t="shared" si="1994"/>
        <v>0</v>
      </c>
      <c r="AD7202" s="277">
        <f t="shared" si="1994"/>
        <v>0</v>
      </c>
      <c r="AE7202" s="277">
        <f t="shared" si="1994"/>
        <v>0</v>
      </c>
      <c r="AF7202" s="277">
        <f t="shared" si="1994"/>
        <v>0</v>
      </c>
      <c r="AG7202" s="277">
        <f t="shared" si="1994"/>
        <v>3000</v>
      </c>
      <c r="AH7202" s="277">
        <v>7500</v>
      </c>
      <c r="AI7202" s="277">
        <v>55000</v>
      </c>
      <c r="AJ7202" s="277">
        <f>SUM(AJ7198:AJ7201)</f>
        <v>736591</v>
      </c>
      <c r="AK7202" s="277">
        <f t="shared" si="1994"/>
        <v>0</v>
      </c>
      <c r="AL7202" s="277">
        <f t="shared" si="1994"/>
        <v>20753</v>
      </c>
      <c r="AM7202" s="277">
        <f t="shared" si="1994"/>
        <v>58241</v>
      </c>
      <c r="AN7202" s="277">
        <f t="shared" si="1994"/>
        <v>10500</v>
      </c>
      <c r="AO7202" s="277">
        <f t="shared" si="1994"/>
        <v>61500</v>
      </c>
      <c r="AP7202" s="277">
        <f t="shared" si="1994"/>
        <v>5100</v>
      </c>
      <c r="AQ7202" s="277">
        <f t="shared" si="1994"/>
        <v>10000</v>
      </c>
      <c r="AR7202" s="277">
        <f t="shared" si="1994"/>
        <v>104400</v>
      </c>
      <c r="AS7202" s="277">
        <f t="shared" si="1994"/>
        <v>44650</v>
      </c>
      <c r="AT7202" s="277">
        <f t="shared" si="1994"/>
        <v>3117</v>
      </c>
      <c r="AU7202" s="277">
        <v>318261</v>
      </c>
      <c r="AV7202" s="277">
        <v>418330</v>
      </c>
      <c r="AW7202" s="277">
        <f>U7202+AH7202+AU7202</f>
        <v>1316909</v>
      </c>
    </row>
    <row r="7203" spans="1:49">
      <c r="A7203" s="48"/>
      <c r="B7203" s="42"/>
      <c r="C7203" s="42"/>
      <c r="D7203" s="42"/>
      <c r="E7203" s="531"/>
      <c r="F7203" s="50"/>
      <c r="G7203" s="50"/>
      <c r="H7203" s="50"/>
      <c r="I7203" s="146"/>
      <c r="J7203" s="29"/>
      <c r="K7203" s="29"/>
      <c r="L7203" s="29"/>
      <c r="M7203" s="29"/>
      <c r="N7203" s="29"/>
      <c r="O7203" s="29"/>
      <c r="P7203" s="29"/>
      <c r="Q7203" s="29"/>
      <c r="R7203" s="29"/>
      <c r="S7203" s="29"/>
      <c r="T7203" s="29"/>
      <c r="U7203" s="29"/>
      <c r="V7203" s="29"/>
      <c r="W7203" s="29"/>
      <c r="X7203" s="29"/>
      <c r="Y7203" s="29"/>
      <c r="Z7203" s="29"/>
      <c r="AA7203" s="29"/>
      <c r="AB7203" s="29"/>
      <c r="AC7203" s="29"/>
      <c r="AD7203" s="29"/>
      <c r="AE7203" s="29"/>
      <c r="AF7203" s="29"/>
      <c r="AG7203" s="29"/>
      <c r="AH7203" s="29"/>
      <c r="AI7203" s="29"/>
      <c r="AJ7203" s="29"/>
      <c r="AK7203" s="29"/>
      <c r="AL7203" s="29"/>
      <c r="AM7203" s="29"/>
      <c r="AN7203" s="29"/>
      <c r="AO7203" s="29"/>
      <c r="AP7203" s="29"/>
      <c r="AQ7203" s="29"/>
      <c r="AR7203" s="29"/>
      <c r="AS7203" s="29"/>
      <c r="AT7203" s="29"/>
      <c r="AU7203" s="29"/>
      <c r="AV7203" s="29"/>
      <c r="AW7203" s="29"/>
    </row>
    <row r="7204" spans="1:49">
      <c r="A7204" s="48"/>
      <c r="B7204" s="42"/>
      <c r="C7204" s="42"/>
      <c r="D7204" s="42"/>
      <c r="E7204" s="531"/>
      <c r="F7204" s="50"/>
      <c r="G7204" s="50"/>
      <c r="H7204" s="50"/>
      <c r="I7204" s="75"/>
    </row>
    <row r="7205" spans="1:49" ht="13.5" thickBot="1">
      <c r="A7205" s="78" t="s">
        <v>1042</v>
      </c>
      <c r="B7205" s="79"/>
      <c r="C7205" s="79"/>
      <c r="D7205" s="456"/>
      <c r="E7205" s="535"/>
      <c r="F7205" s="127"/>
      <c r="G7205" s="127"/>
      <c r="H7205" s="127"/>
      <c r="I7205" s="79"/>
    </row>
    <row r="7206" spans="1:49" s="151" customFormat="1" ht="36" customHeight="1" thickTop="1" thickBot="1">
      <c r="A7206" s="147" t="s">
        <v>2079</v>
      </c>
      <c r="B7206" s="5" t="s">
        <v>2080</v>
      </c>
      <c r="C7206" s="5" t="s">
        <v>1335</v>
      </c>
      <c r="D7206" s="450"/>
      <c r="E7206" s="148" t="s">
        <v>1570</v>
      </c>
      <c r="F7206" s="149" t="s">
        <v>1438</v>
      </c>
      <c r="G7206" s="149"/>
      <c r="H7206" s="149" t="s">
        <v>2332</v>
      </c>
      <c r="I7206" s="5" t="s">
        <v>856</v>
      </c>
      <c r="J7206" s="364" t="s">
        <v>2891</v>
      </c>
      <c r="K7206" s="364" t="s">
        <v>2879</v>
      </c>
      <c r="L7206" s="364" t="s">
        <v>2880</v>
      </c>
      <c r="M7206" s="364" t="s">
        <v>2881</v>
      </c>
      <c r="N7206" s="364" t="s">
        <v>2882</v>
      </c>
      <c r="O7206" s="364" t="s">
        <v>2883</v>
      </c>
      <c r="P7206" s="364" t="s">
        <v>2884</v>
      </c>
      <c r="Q7206" s="364" t="s">
        <v>2885</v>
      </c>
      <c r="R7206" s="364" t="s">
        <v>2886</v>
      </c>
      <c r="S7206" s="364" t="s">
        <v>2887</v>
      </c>
      <c r="T7206" s="364" t="s">
        <v>2888</v>
      </c>
      <c r="U7206" s="364" t="s">
        <v>2889</v>
      </c>
      <c r="V7206" s="364" t="s">
        <v>2890</v>
      </c>
      <c r="W7206" s="365" t="s">
        <v>2893</v>
      </c>
      <c r="X7206" s="365" t="s">
        <v>2879</v>
      </c>
      <c r="Y7206" s="365" t="s">
        <v>2880</v>
      </c>
      <c r="Z7206" s="365" t="s">
        <v>2881</v>
      </c>
      <c r="AA7206" s="365" t="s">
        <v>2882</v>
      </c>
      <c r="AB7206" s="365" t="s">
        <v>2883</v>
      </c>
      <c r="AC7206" s="365" t="s">
        <v>2884</v>
      </c>
      <c r="AD7206" s="365" t="s">
        <v>2885</v>
      </c>
      <c r="AE7206" s="365" t="s">
        <v>2886</v>
      </c>
      <c r="AF7206" s="365" t="s">
        <v>2887</v>
      </c>
      <c r="AG7206" s="365" t="s">
        <v>2888</v>
      </c>
      <c r="AH7206" s="365" t="s">
        <v>2889</v>
      </c>
      <c r="AI7206" s="365" t="s">
        <v>2890</v>
      </c>
      <c r="AJ7206" s="366" t="s">
        <v>2892</v>
      </c>
      <c r="AK7206" s="366" t="s">
        <v>2879</v>
      </c>
      <c r="AL7206" s="366" t="s">
        <v>2880</v>
      </c>
      <c r="AM7206" s="366" t="s">
        <v>2881</v>
      </c>
      <c r="AN7206" s="366" t="s">
        <v>2882</v>
      </c>
      <c r="AO7206" s="366" t="s">
        <v>2883</v>
      </c>
      <c r="AP7206" s="366" t="s">
        <v>2884</v>
      </c>
      <c r="AQ7206" s="366" t="s">
        <v>2885</v>
      </c>
      <c r="AR7206" s="366" t="s">
        <v>2886</v>
      </c>
      <c r="AS7206" s="366" t="s">
        <v>2887</v>
      </c>
      <c r="AT7206" s="366" t="s">
        <v>2888</v>
      </c>
      <c r="AU7206" s="366" t="s">
        <v>2889</v>
      </c>
      <c r="AV7206" s="366" t="s">
        <v>2890</v>
      </c>
      <c r="AW7206" s="368" t="s">
        <v>2895</v>
      </c>
    </row>
    <row r="7207" spans="1:49">
      <c r="A7207" s="33"/>
      <c r="B7207" s="34"/>
      <c r="C7207" s="34"/>
      <c r="D7207" s="34"/>
      <c r="E7207" s="35"/>
      <c r="F7207" s="36"/>
      <c r="G7207" s="36"/>
      <c r="H7207" s="36"/>
      <c r="I7207" s="34"/>
      <c r="J7207" s="202" t="s">
        <v>1224</v>
      </c>
      <c r="K7207" s="202">
        <v>1</v>
      </c>
      <c r="L7207" s="202">
        <v>2</v>
      </c>
      <c r="M7207" s="202">
        <v>3</v>
      </c>
      <c r="N7207" s="202">
        <v>4</v>
      </c>
      <c r="O7207" s="202">
        <v>5</v>
      </c>
      <c r="P7207" s="202">
        <v>6</v>
      </c>
      <c r="Q7207" s="202">
        <v>7</v>
      </c>
      <c r="R7207" s="202">
        <v>8</v>
      </c>
      <c r="S7207" s="202">
        <v>9</v>
      </c>
      <c r="T7207" s="202">
        <v>10</v>
      </c>
      <c r="U7207" s="202">
        <v>13</v>
      </c>
      <c r="V7207" s="202">
        <v>14</v>
      </c>
      <c r="W7207" s="202" t="s">
        <v>1224</v>
      </c>
      <c r="X7207" s="202">
        <v>1</v>
      </c>
      <c r="Y7207" s="202">
        <v>2</v>
      </c>
      <c r="Z7207" s="202">
        <v>3</v>
      </c>
      <c r="AA7207" s="202">
        <v>4</v>
      </c>
      <c r="AB7207" s="202">
        <v>5</v>
      </c>
      <c r="AC7207" s="202">
        <v>6</v>
      </c>
      <c r="AD7207" s="202">
        <v>7</v>
      </c>
      <c r="AE7207" s="202">
        <v>8</v>
      </c>
      <c r="AF7207" s="202">
        <v>9</v>
      </c>
      <c r="AG7207" s="202">
        <v>10</v>
      </c>
      <c r="AH7207" s="202">
        <v>13</v>
      </c>
      <c r="AI7207" s="202">
        <v>14</v>
      </c>
      <c r="AJ7207" s="202" t="s">
        <v>1224</v>
      </c>
      <c r="AK7207" s="202">
        <v>1</v>
      </c>
      <c r="AL7207" s="202">
        <v>2</v>
      </c>
      <c r="AM7207" s="202">
        <v>3</v>
      </c>
      <c r="AN7207" s="202">
        <v>4</v>
      </c>
      <c r="AO7207" s="202">
        <v>5</v>
      </c>
      <c r="AP7207" s="202">
        <v>6</v>
      </c>
      <c r="AQ7207" s="202">
        <v>7</v>
      </c>
      <c r="AR7207" s="202">
        <v>8</v>
      </c>
      <c r="AS7207" s="202">
        <v>9</v>
      </c>
      <c r="AT7207" s="202">
        <v>10</v>
      </c>
      <c r="AU7207" s="202">
        <v>13</v>
      </c>
      <c r="AV7207" s="202">
        <v>14</v>
      </c>
      <c r="AW7207" s="202">
        <v>15</v>
      </c>
    </row>
    <row r="7208" spans="1:49">
      <c r="A7208" s="37"/>
      <c r="B7208" s="38"/>
      <c r="C7208" s="38"/>
      <c r="D7208" s="38"/>
      <c r="E7208" s="60"/>
      <c r="F7208" s="61"/>
      <c r="G7208" s="61"/>
      <c r="H7208" s="61"/>
      <c r="I7208" s="38"/>
      <c r="J7208" s="134"/>
      <c r="K7208" s="134"/>
      <c r="L7208" s="134"/>
      <c r="M7208" s="134"/>
      <c r="N7208" s="134"/>
      <c r="O7208" s="134"/>
      <c r="P7208" s="134"/>
      <c r="Q7208" s="134"/>
      <c r="R7208" s="134"/>
      <c r="S7208" s="134"/>
      <c r="T7208" s="134"/>
      <c r="U7208" s="134"/>
      <c r="V7208" s="134"/>
      <c r="W7208" s="134"/>
      <c r="X7208" s="134"/>
      <c r="Y7208" s="134"/>
      <c r="Z7208" s="134"/>
      <c r="AA7208" s="134"/>
      <c r="AB7208" s="134"/>
      <c r="AC7208" s="134"/>
      <c r="AD7208" s="134"/>
      <c r="AE7208" s="134"/>
      <c r="AF7208" s="134"/>
      <c r="AG7208" s="134"/>
      <c r="AH7208" s="134"/>
      <c r="AI7208" s="134"/>
      <c r="AJ7208" s="134"/>
      <c r="AK7208" s="134"/>
      <c r="AL7208" s="134"/>
      <c r="AM7208" s="134"/>
      <c r="AN7208" s="134"/>
      <c r="AO7208" s="134"/>
      <c r="AP7208" s="134"/>
      <c r="AQ7208" s="134"/>
      <c r="AR7208" s="134"/>
      <c r="AS7208" s="134"/>
      <c r="AT7208" s="134"/>
      <c r="AU7208" s="134"/>
      <c r="AV7208" s="134"/>
      <c r="AW7208" s="134"/>
    </row>
    <row r="7209" spans="1:49">
      <c r="A7209" s="92" t="s">
        <v>1039</v>
      </c>
      <c r="B7209" s="93" t="s">
        <v>1030</v>
      </c>
      <c r="C7209" s="93" t="s">
        <v>1549</v>
      </c>
      <c r="D7209" s="460"/>
      <c r="E7209" s="531"/>
      <c r="F7209" s="50"/>
      <c r="G7209" s="50"/>
      <c r="H7209" s="50"/>
      <c r="I7209" s="260" t="s">
        <v>1747</v>
      </c>
      <c r="J7209" s="28"/>
      <c r="K7209" s="28"/>
      <c r="L7209" s="28"/>
      <c r="M7209" s="28"/>
      <c r="N7209" s="28"/>
      <c r="O7209" s="28"/>
      <c r="P7209" s="28"/>
      <c r="Q7209" s="28"/>
      <c r="R7209" s="28"/>
      <c r="S7209" s="28"/>
      <c r="T7209" s="28"/>
      <c r="U7209" s="28"/>
      <c r="V7209" s="28"/>
      <c r="W7209" s="28"/>
      <c r="X7209" s="28"/>
      <c r="Y7209" s="28"/>
      <c r="Z7209" s="28"/>
      <c r="AA7209" s="28"/>
      <c r="AB7209" s="28"/>
      <c r="AC7209" s="28"/>
      <c r="AD7209" s="28"/>
      <c r="AE7209" s="28"/>
      <c r="AF7209" s="28"/>
      <c r="AG7209" s="28"/>
      <c r="AH7209" s="28"/>
      <c r="AI7209" s="28"/>
      <c r="AJ7209" s="28"/>
      <c r="AK7209" s="28"/>
      <c r="AL7209" s="28"/>
      <c r="AM7209" s="28"/>
      <c r="AN7209" s="28"/>
      <c r="AO7209" s="28"/>
      <c r="AP7209" s="28"/>
      <c r="AQ7209" s="28"/>
      <c r="AR7209" s="28"/>
      <c r="AS7209" s="28"/>
      <c r="AT7209" s="28"/>
      <c r="AU7209" s="28"/>
      <c r="AV7209" s="28"/>
      <c r="AW7209" s="28"/>
    </row>
    <row r="7210" spans="1:49">
      <c r="A7210" s="48"/>
      <c r="B7210" s="260"/>
      <c r="C7210" s="260"/>
      <c r="D7210" s="369"/>
      <c r="E7210" s="531"/>
      <c r="F7210" s="50"/>
      <c r="G7210" s="50"/>
      <c r="H7210" s="50"/>
      <c r="I7210" s="260"/>
    </row>
    <row r="7211" spans="1:49">
      <c r="A7211" s="48"/>
      <c r="B7211" s="42"/>
      <c r="C7211" s="42"/>
      <c r="D7211" s="42"/>
      <c r="E7211" s="531"/>
      <c r="F7211" s="50"/>
      <c r="G7211" s="50"/>
      <c r="H7211" s="50"/>
      <c r="I7211" s="49" t="s">
        <v>1559</v>
      </c>
      <c r="J7211" s="12">
        <f>SUM(J7212,J7220,J7222)</f>
        <v>360000</v>
      </c>
      <c r="K7211" s="12">
        <f t="shared" ref="K7211:AT7211" si="1995">SUM(K7212,K7220,K7222)</f>
        <v>15008</v>
      </c>
      <c r="L7211" s="12">
        <f t="shared" si="1995"/>
        <v>34665</v>
      </c>
      <c r="M7211" s="12">
        <f t="shared" si="1995"/>
        <v>46287</v>
      </c>
      <c r="N7211" s="12">
        <f t="shared" si="1995"/>
        <v>0</v>
      </c>
      <c r="O7211" s="12">
        <f t="shared" si="1995"/>
        <v>55060</v>
      </c>
      <c r="P7211" s="12">
        <f t="shared" si="1995"/>
        <v>32500</v>
      </c>
      <c r="Q7211" s="12">
        <f t="shared" si="1995"/>
        <v>0</v>
      </c>
      <c r="R7211" s="12">
        <f t="shared" si="1995"/>
        <v>41687</v>
      </c>
      <c r="S7211" s="12">
        <f t="shared" si="1995"/>
        <v>28000</v>
      </c>
      <c r="T7211" s="12">
        <f t="shared" si="1995"/>
        <v>16306</v>
      </c>
      <c r="U7211" s="12">
        <v>269513</v>
      </c>
      <c r="V7211" s="12">
        <v>90487</v>
      </c>
      <c r="W7211" s="12">
        <f>SUM(W7212,W7220,W7222)</f>
        <v>0</v>
      </c>
      <c r="X7211" s="12">
        <f t="shared" si="1995"/>
        <v>0</v>
      </c>
      <c r="Y7211" s="12">
        <f t="shared" si="1995"/>
        <v>0</v>
      </c>
      <c r="Z7211" s="12">
        <f t="shared" si="1995"/>
        <v>0</v>
      </c>
      <c r="AA7211" s="12">
        <f t="shared" si="1995"/>
        <v>0</v>
      </c>
      <c r="AB7211" s="12">
        <f t="shared" si="1995"/>
        <v>0</v>
      </c>
      <c r="AC7211" s="12">
        <f t="shared" si="1995"/>
        <v>0</v>
      </c>
      <c r="AD7211" s="12">
        <f t="shared" si="1995"/>
        <v>0</v>
      </c>
      <c r="AE7211" s="12">
        <f t="shared" si="1995"/>
        <v>0</v>
      </c>
      <c r="AF7211" s="12">
        <f t="shared" si="1995"/>
        <v>0</v>
      </c>
      <c r="AG7211" s="12">
        <f t="shared" si="1995"/>
        <v>0</v>
      </c>
      <c r="AH7211" s="12">
        <v>0</v>
      </c>
      <c r="AI7211" s="12">
        <v>0</v>
      </c>
      <c r="AJ7211" s="12">
        <f>SUM(AJ7212,AJ7220,AJ7222)</f>
        <v>34600</v>
      </c>
      <c r="AK7211" s="12">
        <f t="shared" si="1995"/>
        <v>0</v>
      </c>
      <c r="AL7211" s="12">
        <f t="shared" si="1995"/>
        <v>0</v>
      </c>
      <c r="AM7211" s="12">
        <f t="shared" si="1995"/>
        <v>34600</v>
      </c>
      <c r="AN7211" s="12">
        <f t="shared" si="1995"/>
        <v>0</v>
      </c>
      <c r="AO7211" s="12">
        <f t="shared" si="1995"/>
        <v>0</v>
      </c>
      <c r="AP7211" s="12">
        <f t="shared" si="1995"/>
        <v>0</v>
      </c>
      <c r="AQ7211" s="12">
        <f t="shared" si="1995"/>
        <v>0</v>
      </c>
      <c r="AR7211" s="12">
        <f t="shared" si="1995"/>
        <v>0</v>
      </c>
      <c r="AS7211" s="12">
        <f t="shared" si="1995"/>
        <v>0</v>
      </c>
      <c r="AT7211" s="12">
        <f t="shared" si="1995"/>
        <v>0</v>
      </c>
      <c r="AU7211" s="12">
        <v>34600</v>
      </c>
      <c r="AV7211" s="12">
        <v>0</v>
      </c>
      <c r="AW7211" s="12">
        <f t="shared" ref="AW7211:AW7240" si="1996">U7211+AH7211+AU7211</f>
        <v>304113</v>
      </c>
    </row>
    <row r="7212" spans="1:49">
      <c r="A7212" s="44" t="s">
        <v>1039</v>
      </c>
      <c r="B7212" s="45" t="s">
        <v>1030</v>
      </c>
      <c r="C7212" s="45" t="s">
        <v>1549</v>
      </c>
      <c r="D7212" s="452" t="s">
        <v>3032</v>
      </c>
      <c r="E7212" s="213" t="s">
        <v>771</v>
      </c>
      <c r="F7212" s="65"/>
      <c r="G7212" s="65"/>
      <c r="H7212" s="65"/>
      <c r="I7212" s="260" t="s">
        <v>1500</v>
      </c>
      <c r="J7212" s="9">
        <f>SUM(J7213:J7214)</f>
        <v>0</v>
      </c>
      <c r="K7212" s="9">
        <f t="shared" ref="K7212:AT7212" si="1997">SUM(K7213:K7214)</f>
        <v>0</v>
      </c>
      <c r="L7212" s="9">
        <f t="shared" si="1997"/>
        <v>0</v>
      </c>
      <c r="M7212" s="9">
        <f t="shared" si="1997"/>
        <v>0</v>
      </c>
      <c r="N7212" s="9">
        <f t="shared" si="1997"/>
        <v>0</v>
      </c>
      <c r="O7212" s="9">
        <f t="shared" si="1997"/>
        <v>0</v>
      </c>
      <c r="P7212" s="9">
        <f t="shared" si="1997"/>
        <v>0</v>
      </c>
      <c r="Q7212" s="9">
        <f t="shared" si="1997"/>
        <v>0</v>
      </c>
      <c r="R7212" s="9">
        <f t="shared" si="1997"/>
        <v>0</v>
      </c>
      <c r="S7212" s="9">
        <f t="shared" si="1997"/>
        <v>0</v>
      </c>
      <c r="T7212" s="9">
        <f t="shared" si="1997"/>
        <v>0</v>
      </c>
      <c r="U7212" s="9">
        <v>0</v>
      </c>
      <c r="V7212" s="9">
        <v>0</v>
      </c>
      <c r="W7212" s="9">
        <f>SUM(W7213:W7214)</f>
        <v>0</v>
      </c>
      <c r="X7212" s="9">
        <f t="shared" si="1997"/>
        <v>0</v>
      </c>
      <c r="Y7212" s="9">
        <f t="shared" si="1997"/>
        <v>0</v>
      </c>
      <c r="Z7212" s="9">
        <f t="shared" si="1997"/>
        <v>0</v>
      </c>
      <c r="AA7212" s="9">
        <f t="shared" si="1997"/>
        <v>0</v>
      </c>
      <c r="AB7212" s="9">
        <f t="shared" si="1997"/>
        <v>0</v>
      </c>
      <c r="AC7212" s="9">
        <f t="shared" si="1997"/>
        <v>0</v>
      </c>
      <c r="AD7212" s="9">
        <f t="shared" si="1997"/>
        <v>0</v>
      </c>
      <c r="AE7212" s="9">
        <f t="shared" si="1997"/>
        <v>0</v>
      </c>
      <c r="AF7212" s="9">
        <f t="shared" si="1997"/>
        <v>0</v>
      </c>
      <c r="AG7212" s="9">
        <f t="shared" si="1997"/>
        <v>0</v>
      </c>
      <c r="AH7212" s="9">
        <v>0</v>
      </c>
      <c r="AI7212" s="9">
        <v>0</v>
      </c>
      <c r="AJ7212" s="9">
        <f>SUM(AJ7213:AJ7214)</f>
        <v>0</v>
      </c>
      <c r="AK7212" s="9">
        <f t="shared" si="1997"/>
        <v>0</v>
      </c>
      <c r="AL7212" s="9">
        <f t="shared" si="1997"/>
        <v>0</v>
      </c>
      <c r="AM7212" s="9">
        <f t="shared" si="1997"/>
        <v>0</v>
      </c>
      <c r="AN7212" s="9">
        <f t="shared" si="1997"/>
        <v>0</v>
      </c>
      <c r="AO7212" s="9">
        <f t="shared" si="1997"/>
        <v>0</v>
      </c>
      <c r="AP7212" s="9">
        <f t="shared" si="1997"/>
        <v>0</v>
      </c>
      <c r="AQ7212" s="9">
        <f t="shared" si="1997"/>
        <v>0</v>
      </c>
      <c r="AR7212" s="9">
        <f t="shared" si="1997"/>
        <v>0</v>
      </c>
      <c r="AS7212" s="9">
        <f t="shared" si="1997"/>
        <v>0</v>
      </c>
      <c r="AT7212" s="9">
        <f t="shared" si="1997"/>
        <v>0</v>
      </c>
      <c r="AU7212" s="9">
        <v>0</v>
      </c>
      <c r="AV7212" s="9">
        <v>0</v>
      </c>
      <c r="AW7212" s="9">
        <f t="shared" si="1996"/>
        <v>0</v>
      </c>
    </row>
    <row r="7213" spans="1:49">
      <c r="A7213" s="44" t="s">
        <v>1039</v>
      </c>
      <c r="B7213" s="45" t="s">
        <v>1030</v>
      </c>
      <c r="C7213" s="45" t="s">
        <v>1549</v>
      </c>
      <c r="D7213" s="452" t="s">
        <v>3032</v>
      </c>
      <c r="E7213" s="367" t="s">
        <v>834</v>
      </c>
      <c r="F7213" s="50"/>
      <c r="G7213" s="468" t="s">
        <v>3063</v>
      </c>
      <c r="H7213" s="50" t="s">
        <v>2358</v>
      </c>
      <c r="I7213" s="42" t="s">
        <v>1165</v>
      </c>
      <c r="U7213" s="15">
        <v>0</v>
      </c>
      <c r="V7213" s="15">
        <v>0</v>
      </c>
      <c r="AH7213" s="15">
        <v>0</v>
      </c>
      <c r="AI7213" s="15">
        <v>0</v>
      </c>
      <c r="AU7213" s="15">
        <v>0</v>
      </c>
      <c r="AV7213" s="15">
        <v>0</v>
      </c>
      <c r="AW7213" s="15">
        <f t="shared" si="1996"/>
        <v>0</v>
      </c>
    </row>
    <row r="7214" spans="1:49">
      <c r="A7214" s="44" t="s">
        <v>1039</v>
      </c>
      <c r="B7214" s="45" t="s">
        <v>1030</v>
      </c>
      <c r="C7214" s="45" t="s">
        <v>1549</v>
      </c>
      <c r="D7214" s="452" t="s">
        <v>3032</v>
      </c>
      <c r="E7214" s="367" t="s">
        <v>772</v>
      </c>
      <c r="F7214" s="50"/>
      <c r="G7214" s="50"/>
      <c r="H7214" s="50"/>
      <c r="I7214" s="42" t="s">
        <v>1227</v>
      </c>
      <c r="J7214" s="15">
        <f>SUM(J7215:J7219)</f>
        <v>0</v>
      </c>
      <c r="K7214" s="15">
        <f t="shared" ref="K7214:AT7214" si="1998">SUM(K7215:K7219)</f>
        <v>0</v>
      </c>
      <c r="L7214" s="15">
        <f t="shared" si="1998"/>
        <v>0</v>
      </c>
      <c r="M7214" s="15">
        <f t="shared" si="1998"/>
        <v>0</v>
      </c>
      <c r="N7214" s="15">
        <f t="shared" si="1998"/>
        <v>0</v>
      </c>
      <c r="O7214" s="15">
        <f t="shared" si="1998"/>
        <v>0</v>
      </c>
      <c r="P7214" s="15">
        <f t="shared" si="1998"/>
        <v>0</v>
      </c>
      <c r="Q7214" s="15">
        <f t="shared" si="1998"/>
        <v>0</v>
      </c>
      <c r="R7214" s="15">
        <f t="shared" si="1998"/>
        <v>0</v>
      </c>
      <c r="S7214" s="15">
        <f t="shared" si="1998"/>
        <v>0</v>
      </c>
      <c r="T7214" s="15">
        <f t="shared" si="1998"/>
        <v>0</v>
      </c>
      <c r="U7214" s="15">
        <v>0</v>
      </c>
      <c r="V7214" s="15">
        <v>0</v>
      </c>
      <c r="W7214" s="15">
        <f>SUM(W7215:W7219)</f>
        <v>0</v>
      </c>
      <c r="X7214" s="15">
        <f t="shared" si="1998"/>
        <v>0</v>
      </c>
      <c r="Y7214" s="15">
        <f t="shared" si="1998"/>
        <v>0</v>
      </c>
      <c r="Z7214" s="15">
        <f t="shared" si="1998"/>
        <v>0</v>
      </c>
      <c r="AA7214" s="15">
        <f t="shared" si="1998"/>
        <v>0</v>
      </c>
      <c r="AB7214" s="15">
        <f t="shared" si="1998"/>
        <v>0</v>
      </c>
      <c r="AC7214" s="15">
        <f t="shared" si="1998"/>
        <v>0</v>
      </c>
      <c r="AD7214" s="15">
        <f t="shared" si="1998"/>
        <v>0</v>
      </c>
      <c r="AE7214" s="15">
        <f t="shared" si="1998"/>
        <v>0</v>
      </c>
      <c r="AF7214" s="15">
        <f t="shared" si="1998"/>
        <v>0</v>
      </c>
      <c r="AG7214" s="15">
        <f t="shared" si="1998"/>
        <v>0</v>
      </c>
      <c r="AH7214" s="15">
        <v>0</v>
      </c>
      <c r="AI7214" s="15">
        <v>0</v>
      </c>
      <c r="AJ7214" s="15">
        <f>SUM(AJ7215:AJ7219)</f>
        <v>0</v>
      </c>
      <c r="AK7214" s="15">
        <f t="shared" si="1998"/>
        <v>0</v>
      </c>
      <c r="AL7214" s="15">
        <f t="shared" si="1998"/>
        <v>0</v>
      </c>
      <c r="AM7214" s="15">
        <f t="shared" si="1998"/>
        <v>0</v>
      </c>
      <c r="AN7214" s="15">
        <f t="shared" si="1998"/>
        <v>0</v>
      </c>
      <c r="AO7214" s="15">
        <f t="shared" si="1998"/>
        <v>0</v>
      </c>
      <c r="AP7214" s="15">
        <f t="shared" si="1998"/>
        <v>0</v>
      </c>
      <c r="AQ7214" s="15">
        <f t="shared" si="1998"/>
        <v>0</v>
      </c>
      <c r="AR7214" s="15">
        <f t="shared" si="1998"/>
        <v>0</v>
      </c>
      <c r="AS7214" s="15">
        <f t="shared" si="1998"/>
        <v>0</v>
      </c>
      <c r="AT7214" s="15">
        <f t="shared" si="1998"/>
        <v>0</v>
      </c>
      <c r="AU7214" s="15">
        <v>0</v>
      </c>
      <c r="AV7214" s="15">
        <v>0</v>
      </c>
      <c r="AW7214" s="15">
        <f t="shared" si="1996"/>
        <v>0</v>
      </c>
    </row>
    <row r="7215" spans="1:49" s="144" customFormat="1">
      <c r="A7215" s="44" t="s">
        <v>1039</v>
      </c>
      <c r="B7215" s="45" t="s">
        <v>1030</v>
      </c>
      <c r="C7215" s="45" t="s">
        <v>1549</v>
      </c>
      <c r="D7215" s="452" t="s">
        <v>3032</v>
      </c>
      <c r="E7215" s="140" t="s">
        <v>850</v>
      </c>
      <c r="F7215" s="141" t="s">
        <v>1896</v>
      </c>
      <c r="G7215" s="468" t="s">
        <v>3063</v>
      </c>
      <c r="H7215" s="50" t="s">
        <v>2358</v>
      </c>
      <c r="I7215" s="142" t="s">
        <v>1119</v>
      </c>
      <c r="J7215" s="15"/>
      <c r="K7215" s="15"/>
      <c r="L7215" s="15"/>
      <c r="M7215" s="15"/>
      <c r="N7215" s="15"/>
      <c r="O7215" s="15"/>
      <c r="P7215" s="15"/>
      <c r="Q7215" s="15"/>
      <c r="R7215" s="15"/>
      <c r="S7215" s="15"/>
      <c r="T7215" s="15"/>
      <c r="U7215" s="15">
        <v>0</v>
      </c>
      <c r="V7215" s="15">
        <v>0</v>
      </c>
      <c r="W7215" s="15"/>
      <c r="X7215" s="15"/>
      <c r="Y7215" s="15"/>
      <c r="Z7215" s="15"/>
      <c r="AA7215" s="15"/>
      <c r="AB7215" s="15"/>
      <c r="AC7215" s="15"/>
      <c r="AD7215" s="15"/>
      <c r="AE7215" s="15"/>
      <c r="AF7215" s="15"/>
      <c r="AG7215" s="15"/>
      <c r="AH7215" s="15">
        <v>0</v>
      </c>
      <c r="AI7215" s="15">
        <v>0</v>
      </c>
      <c r="AJ7215" s="15"/>
      <c r="AK7215" s="15"/>
      <c r="AL7215" s="15"/>
      <c r="AM7215" s="15"/>
      <c r="AN7215" s="15"/>
      <c r="AO7215" s="15"/>
      <c r="AP7215" s="15"/>
      <c r="AQ7215" s="15"/>
      <c r="AR7215" s="15"/>
      <c r="AS7215" s="15"/>
      <c r="AT7215" s="15"/>
      <c r="AU7215" s="15">
        <v>0</v>
      </c>
      <c r="AV7215" s="15">
        <v>0</v>
      </c>
      <c r="AW7215" s="15">
        <f t="shared" si="1996"/>
        <v>0</v>
      </c>
    </row>
    <row r="7216" spans="1:49" s="144" customFormat="1">
      <c r="A7216" s="44" t="s">
        <v>1039</v>
      </c>
      <c r="B7216" s="45" t="s">
        <v>1030</v>
      </c>
      <c r="C7216" s="45" t="s">
        <v>1549</v>
      </c>
      <c r="D7216" s="452" t="s">
        <v>3032</v>
      </c>
      <c r="E7216" s="140" t="s">
        <v>851</v>
      </c>
      <c r="F7216" s="141" t="s">
        <v>1897</v>
      </c>
      <c r="G7216" s="468" t="s">
        <v>3063</v>
      </c>
      <c r="H7216" s="50" t="s">
        <v>2358</v>
      </c>
      <c r="I7216" s="142" t="s">
        <v>1290</v>
      </c>
      <c r="J7216" s="15"/>
      <c r="K7216" s="15"/>
      <c r="L7216" s="15"/>
      <c r="M7216" s="15"/>
      <c r="N7216" s="15"/>
      <c r="O7216" s="15"/>
      <c r="P7216" s="15"/>
      <c r="Q7216" s="15"/>
      <c r="R7216" s="15"/>
      <c r="S7216" s="15"/>
      <c r="T7216" s="15"/>
      <c r="U7216" s="15">
        <v>0</v>
      </c>
      <c r="V7216" s="15">
        <v>0</v>
      </c>
      <c r="W7216" s="15"/>
      <c r="X7216" s="15"/>
      <c r="Y7216" s="15"/>
      <c r="Z7216" s="15"/>
      <c r="AA7216" s="15"/>
      <c r="AB7216" s="15"/>
      <c r="AC7216" s="15"/>
      <c r="AD7216" s="15"/>
      <c r="AE7216" s="15"/>
      <c r="AF7216" s="15"/>
      <c r="AG7216" s="15"/>
      <c r="AH7216" s="15">
        <v>0</v>
      </c>
      <c r="AI7216" s="15">
        <v>0</v>
      </c>
      <c r="AJ7216" s="15"/>
      <c r="AK7216" s="15"/>
      <c r="AL7216" s="15"/>
      <c r="AM7216" s="15"/>
      <c r="AN7216" s="15"/>
      <c r="AO7216" s="15"/>
      <c r="AP7216" s="15"/>
      <c r="AQ7216" s="15"/>
      <c r="AR7216" s="15"/>
      <c r="AS7216" s="15"/>
      <c r="AT7216" s="15"/>
      <c r="AU7216" s="15">
        <v>0</v>
      </c>
      <c r="AV7216" s="15">
        <v>0</v>
      </c>
      <c r="AW7216" s="15">
        <f t="shared" si="1996"/>
        <v>0</v>
      </c>
    </row>
    <row r="7217" spans="1:49" s="144" customFormat="1">
      <c r="A7217" s="44" t="s">
        <v>1039</v>
      </c>
      <c r="B7217" s="45" t="s">
        <v>1030</v>
      </c>
      <c r="C7217" s="45" t="s">
        <v>1549</v>
      </c>
      <c r="D7217" s="452" t="s">
        <v>3032</v>
      </c>
      <c r="E7217" s="140" t="s">
        <v>852</v>
      </c>
      <c r="F7217" s="141" t="s">
        <v>1898</v>
      </c>
      <c r="G7217" s="468" t="s">
        <v>3063</v>
      </c>
      <c r="H7217" s="50" t="s">
        <v>2358</v>
      </c>
      <c r="I7217" s="142" t="s">
        <v>1733</v>
      </c>
      <c r="J7217" s="15"/>
      <c r="K7217" s="15"/>
      <c r="L7217" s="15"/>
      <c r="M7217" s="15"/>
      <c r="N7217" s="15"/>
      <c r="O7217" s="15"/>
      <c r="P7217" s="15"/>
      <c r="Q7217" s="15"/>
      <c r="R7217" s="15"/>
      <c r="S7217" s="15"/>
      <c r="T7217" s="15"/>
      <c r="U7217" s="15">
        <v>0</v>
      </c>
      <c r="V7217" s="15">
        <v>0</v>
      </c>
      <c r="W7217" s="15"/>
      <c r="X7217" s="15"/>
      <c r="Y7217" s="15"/>
      <c r="Z7217" s="15"/>
      <c r="AA7217" s="15"/>
      <c r="AB7217" s="15"/>
      <c r="AC7217" s="15"/>
      <c r="AD7217" s="15"/>
      <c r="AE7217" s="15"/>
      <c r="AF7217" s="15"/>
      <c r="AG7217" s="15"/>
      <c r="AH7217" s="15">
        <v>0</v>
      </c>
      <c r="AI7217" s="15">
        <v>0</v>
      </c>
      <c r="AJ7217" s="15"/>
      <c r="AK7217" s="15"/>
      <c r="AL7217" s="15"/>
      <c r="AM7217" s="15"/>
      <c r="AN7217" s="15"/>
      <c r="AO7217" s="15"/>
      <c r="AP7217" s="15"/>
      <c r="AQ7217" s="15"/>
      <c r="AR7217" s="15"/>
      <c r="AS7217" s="15"/>
      <c r="AT7217" s="15"/>
      <c r="AU7217" s="15">
        <v>0</v>
      </c>
      <c r="AV7217" s="15">
        <v>0</v>
      </c>
      <c r="AW7217" s="15">
        <f t="shared" si="1996"/>
        <v>0</v>
      </c>
    </row>
    <row r="7218" spans="1:49" s="144" customFormat="1">
      <c r="A7218" s="44" t="s">
        <v>1039</v>
      </c>
      <c r="B7218" s="45" t="s">
        <v>1030</v>
      </c>
      <c r="C7218" s="45" t="s">
        <v>1549</v>
      </c>
      <c r="D7218" s="452" t="s">
        <v>3032</v>
      </c>
      <c r="E7218" s="140" t="s">
        <v>853</v>
      </c>
      <c r="F7218" s="141" t="s">
        <v>1899</v>
      </c>
      <c r="G7218" s="468" t="s">
        <v>3063</v>
      </c>
      <c r="H7218" s="50" t="s">
        <v>2358</v>
      </c>
      <c r="I7218" s="142" t="s">
        <v>1734</v>
      </c>
      <c r="J7218" s="15"/>
      <c r="K7218" s="15"/>
      <c r="L7218" s="15"/>
      <c r="M7218" s="15"/>
      <c r="N7218" s="15"/>
      <c r="O7218" s="15"/>
      <c r="P7218" s="15"/>
      <c r="Q7218" s="15"/>
      <c r="R7218" s="15"/>
      <c r="S7218" s="15"/>
      <c r="T7218" s="15"/>
      <c r="U7218" s="15">
        <v>0</v>
      </c>
      <c r="V7218" s="15">
        <v>0</v>
      </c>
      <c r="W7218" s="15"/>
      <c r="X7218" s="15"/>
      <c r="Y7218" s="15"/>
      <c r="Z7218" s="15"/>
      <c r="AA7218" s="15"/>
      <c r="AB7218" s="15"/>
      <c r="AC7218" s="15"/>
      <c r="AD7218" s="15"/>
      <c r="AE7218" s="15"/>
      <c r="AF7218" s="15"/>
      <c r="AG7218" s="15"/>
      <c r="AH7218" s="15">
        <v>0</v>
      </c>
      <c r="AI7218" s="15">
        <v>0</v>
      </c>
      <c r="AJ7218" s="15"/>
      <c r="AK7218" s="15"/>
      <c r="AL7218" s="15"/>
      <c r="AM7218" s="15"/>
      <c r="AN7218" s="15"/>
      <c r="AO7218" s="15"/>
      <c r="AP7218" s="15"/>
      <c r="AQ7218" s="15"/>
      <c r="AR7218" s="15"/>
      <c r="AS7218" s="15"/>
      <c r="AT7218" s="15"/>
      <c r="AU7218" s="15">
        <v>0</v>
      </c>
      <c r="AV7218" s="15">
        <v>0</v>
      </c>
      <c r="AW7218" s="15">
        <f t="shared" si="1996"/>
        <v>0</v>
      </c>
    </row>
    <row r="7219" spans="1:49" s="144" customFormat="1">
      <c r="A7219" s="44" t="s">
        <v>1039</v>
      </c>
      <c r="B7219" s="45" t="s">
        <v>1030</v>
      </c>
      <c r="C7219" s="45" t="s">
        <v>1549</v>
      </c>
      <c r="D7219" s="452" t="s">
        <v>3032</v>
      </c>
      <c r="E7219" s="140" t="s">
        <v>854</v>
      </c>
      <c r="F7219" s="141" t="s">
        <v>1900</v>
      </c>
      <c r="G7219" s="468" t="s">
        <v>3063</v>
      </c>
      <c r="H7219" s="50" t="s">
        <v>2358</v>
      </c>
      <c r="I7219" s="142" t="s">
        <v>1735</v>
      </c>
      <c r="J7219" s="15"/>
      <c r="K7219" s="15"/>
      <c r="L7219" s="15"/>
      <c r="M7219" s="15"/>
      <c r="N7219" s="15"/>
      <c r="O7219" s="15"/>
      <c r="P7219" s="15"/>
      <c r="Q7219" s="15"/>
      <c r="R7219" s="15"/>
      <c r="S7219" s="15"/>
      <c r="T7219" s="15"/>
      <c r="U7219" s="15">
        <v>0</v>
      </c>
      <c r="V7219" s="15">
        <v>0</v>
      </c>
      <c r="W7219" s="15"/>
      <c r="X7219" s="15"/>
      <c r="Y7219" s="15"/>
      <c r="Z7219" s="15"/>
      <c r="AA7219" s="15"/>
      <c r="AB7219" s="15"/>
      <c r="AC7219" s="15"/>
      <c r="AD7219" s="15"/>
      <c r="AE7219" s="15"/>
      <c r="AF7219" s="15"/>
      <c r="AG7219" s="15"/>
      <c r="AH7219" s="15">
        <v>0</v>
      </c>
      <c r="AI7219" s="15">
        <v>0</v>
      </c>
      <c r="AJ7219" s="15"/>
      <c r="AK7219" s="15"/>
      <c r="AL7219" s="15"/>
      <c r="AM7219" s="15"/>
      <c r="AN7219" s="15"/>
      <c r="AO7219" s="15"/>
      <c r="AP7219" s="15"/>
      <c r="AQ7219" s="15"/>
      <c r="AR7219" s="15"/>
      <c r="AS7219" s="15"/>
      <c r="AT7219" s="15"/>
      <c r="AU7219" s="15">
        <v>0</v>
      </c>
      <c r="AV7219" s="15">
        <v>0</v>
      </c>
      <c r="AW7219" s="15">
        <f t="shared" si="1996"/>
        <v>0</v>
      </c>
    </row>
    <row r="7220" spans="1:49">
      <c r="A7220" s="44" t="s">
        <v>1039</v>
      </c>
      <c r="B7220" s="45" t="s">
        <v>1030</v>
      </c>
      <c r="C7220" s="45" t="s">
        <v>1549</v>
      </c>
      <c r="D7220" s="452" t="s">
        <v>3032</v>
      </c>
      <c r="E7220" s="213" t="s">
        <v>773</v>
      </c>
      <c r="F7220" s="65"/>
      <c r="G7220" s="65"/>
      <c r="H7220" s="65"/>
      <c r="I7220" s="260" t="s">
        <v>1362</v>
      </c>
      <c r="J7220" s="9">
        <f>SUM(J7221)</f>
        <v>0</v>
      </c>
      <c r="K7220" s="9">
        <f t="shared" ref="K7220:AT7220" si="1999">SUM(K7221)</f>
        <v>0</v>
      </c>
      <c r="L7220" s="9">
        <f t="shared" si="1999"/>
        <v>0</v>
      </c>
      <c r="M7220" s="9">
        <f t="shared" si="1999"/>
        <v>0</v>
      </c>
      <c r="N7220" s="9">
        <f t="shared" si="1999"/>
        <v>0</v>
      </c>
      <c r="O7220" s="9">
        <f t="shared" si="1999"/>
        <v>0</v>
      </c>
      <c r="P7220" s="9">
        <f t="shared" si="1999"/>
        <v>0</v>
      </c>
      <c r="Q7220" s="9">
        <f t="shared" si="1999"/>
        <v>0</v>
      </c>
      <c r="R7220" s="9">
        <f t="shared" si="1999"/>
        <v>0</v>
      </c>
      <c r="S7220" s="9">
        <f t="shared" si="1999"/>
        <v>0</v>
      </c>
      <c r="T7220" s="9">
        <f t="shared" si="1999"/>
        <v>0</v>
      </c>
      <c r="U7220" s="9">
        <v>0</v>
      </c>
      <c r="V7220" s="9">
        <v>0</v>
      </c>
      <c r="W7220" s="9">
        <f>SUM(W7221)</f>
        <v>0</v>
      </c>
      <c r="X7220" s="9">
        <f t="shared" si="1999"/>
        <v>0</v>
      </c>
      <c r="Y7220" s="9">
        <f t="shared" si="1999"/>
        <v>0</v>
      </c>
      <c r="Z7220" s="9">
        <f t="shared" si="1999"/>
        <v>0</v>
      </c>
      <c r="AA7220" s="9">
        <f t="shared" si="1999"/>
        <v>0</v>
      </c>
      <c r="AB7220" s="9">
        <f t="shared" si="1999"/>
        <v>0</v>
      </c>
      <c r="AC7220" s="9">
        <f t="shared" si="1999"/>
        <v>0</v>
      </c>
      <c r="AD7220" s="9">
        <f t="shared" si="1999"/>
        <v>0</v>
      </c>
      <c r="AE7220" s="9">
        <f t="shared" si="1999"/>
        <v>0</v>
      </c>
      <c r="AF7220" s="9">
        <f t="shared" si="1999"/>
        <v>0</v>
      </c>
      <c r="AG7220" s="9">
        <f t="shared" si="1999"/>
        <v>0</v>
      </c>
      <c r="AH7220" s="9">
        <v>0</v>
      </c>
      <c r="AI7220" s="9">
        <v>0</v>
      </c>
      <c r="AJ7220" s="9">
        <f>SUM(AJ7221)</f>
        <v>0</v>
      </c>
      <c r="AK7220" s="9">
        <f t="shared" si="1999"/>
        <v>0</v>
      </c>
      <c r="AL7220" s="9">
        <f t="shared" si="1999"/>
        <v>0</v>
      </c>
      <c r="AM7220" s="9">
        <f t="shared" si="1999"/>
        <v>0</v>
      </c>
      <c r="AN7220" s="9">
        <f t="shared" si="1999"/>
        <v>0</v>
      </c>
      <c r="AO7220" s="9">
        <f t="shared" si="1999"/>
        <v>0</v>
      </c>
      <c r="AP7220" s="9">
        <f t="shared" si="1999"/>
        <v>0</v>
      </c>
      <c r="AQ7220" s="9">
        <f t="shared" si="1999"/>
        <v>0</v>
      </c>
      <c r="AR7220" s="9">
        <f t="shared" si="1999"/>
        <v>0</v>
      </c>
      <c r="AS7220" s="9">
        <f t="shared" si="1999"/>
        <v>0</v>
      </c>
      <c r="AT7220" s="9">
        <f t="shared" si="1999"/>
        <v>0</v>
      </c>
      <c r="AU7220" s="9">
        <v>0</v>
      </c>
      <c r="AV7220" s="9">
        <v>0</v>
      </c>
      <c r="AW7220" s="9">
        <f t="shared" si="1996"/>
        <v>0</v>
      </c>
    </row>
    <row r="7221" spans="1:49">
      <c r="A7221" s="44" t="s">
        <v>1039</v>
      </c>
      <c r="B7221" s="45" t="s">
        <v>1030</v>
      </c>
      <c r="C7221" s="45" t="s">
        <v>1549</v>
      </c>
      <c r="D7221" s="452" t="s">
        <v>3032</v>
      </c>
      <c r="E7221" s="367" t="s">
        <v>785</v>
      </c>
      <c r="F7221" s="50"/>
      <c r="G7221" s="468" t="s">
        <v>3063</v>
      </c>
      <c r="H7221" s="50" t="s">
        <v>2358</v>
      </c>
      <c r="I7221" s="42" t="s">
        <v>1363</v>
      </c>
      <c r="U7221" s="15">
        <v>0</v>
      </c>
      <c r="V7221" s="15">
        <v>0</v>
      </c>
      <c r="AH7221" s="15">
        <v>0</v>
      </c>
      <c r="AI7221" s="15">
        <v>0</v>
      </c>
      <c r="AU7221" s="15">
        <v>0</v>
      </c>
      <c r="AV7221" s="15">
        <v>0</v>
      </c>
      <c r="AW7221" s="15">
        <f t="shared" si="1996"/>
        <v>0</v>
      </c>
    </row>
    <row r="7222" spans="1:49">
      <c r="A7222" s="44" t="s">
        <v>1039</v>
      </c>
      <c r="B7222" s="45" t="s">
        <v>1030</v>
      </c>
      <c r="C7222" s="45" t="s">
        <v>1549</v>
      </c>
      <c r="D7222" s="452" t="s">
        <v>3032</v>
      </c>
      <c r="E7222" s="213" t="s">
        <v>1364</v>
      </c>
      <c r="F7222" s="65"/>
      <c r="G7222" s="65"/>
      <c r="H7222" s="65"/>
      <c r="I7222" s="260" t="s">
        <v>2104</v>
      </c>
      <c r="J7222" s="9">
        <f>SUM(J7223:J7232)</f>
        <v>360000</v>
      </c>
      <c r="K7222" s="9">
        <f t="shared" ref="K7222:AT7222" si="2000">SUM(K7223:K7232)</f>
        <v>15008</v>
      </c>
      <c r="L7222" s="9">
        <f t="shared" si="2000"/>
        <v>34665</v>
      </c>
      <c r="M7222" s="9">
        <f t="shared" si="2000"/>
        <v>46287</v>
      </c>
      <c r="N7222" s="9">
        <f t="shared" si="2000"/>
        <v>0</v>
      </c>
      <c r="O7222" s="9">
        <f t="shared" si="2000"/>
        <v>55060</v>
      </c>
      <c r="P7222" s="9">
        <f t="shared" si="2000"/>
        <v>32500</v>
      </c>
      <c r="Q7222" s="9">
        <f t="shared" si="2000"/>
        <v>0</v>
      </c>
      <c r="R7222" s="9">
        <f t="shared" si="2000"/>
        <v>41687</v>
      </c>
      <c r="S7222" s="9">
        <f t="shared" si="2000"/>
        <v>28000</v>
      </c>
      <c r="T7222" s="9">
        <f t="shared" si="2000"/>
        <v>16306</v>
      </c>
      <c r="U7222" s="9">
        <v>269513</v>
      </c>
      <c r="V7222" s="9">
        <v>90487</v>
      </c>
      <c r="W7222" s="9">
        <f>SUM(W7223:W7232)</f>
        <v>0</v>
      </c>
      <c r="X7222" s="9">
        <f t="shared" si="2000"/>
        <v>0</v>
      </c>
      <c r="Y7222" s="9">
        <f t="shared" si="2000"/>
        <v>0</v>
      </c>
      <c r="Z7222" s="9">
        <f t="shared" si="2000"/>
        <v>0</v>
      </c>
      <c r="AA7222" s="9">
        <f t="shared" si="2000"/>
        <v>0</v>
      </c>
      <c r="AB7222" s="9">
        <f t="shared" si="2000"/>
        <v>0</v>
      </c>
      <c r="AC7222" s="9">
        <f t="shared" si="2000"/>
        <v>0</v>
      </c>
      <c r="AD7222" s="9">
        <f t="shared" si="2000"/>
        <v>0</v>
      </c>
      <c r="AE7222" s="9">
        <f t="shared" si="2000"/>
        <v>0</v>
      </c>
      <c r="AF7222" s="9">
        <f t="shared" si="2000"/>
        <v>0</v>
      </c>
      <c r="AG7222" s="9">
        <f t="shared" si="2000"/>
        <v>0</v>
      </c>
      <c r="AH7222" s="9">
        <v>0</v>
      </c>
      <c r="AI7222" s="9">
        <v>0</v>
      </c>
      <c r="AJ7222" s="9">
        <f>SUM(AJ7223:AJ7232)</f>
        <v>34600</v>
      </c>
      <c r="AK7222" s="9">
        <f t="shared" si="2000"/>
        <v>0</v>
      </c>
      <c r="AL7222" s="9">
        <f t="shared" si="2000"/>
        <v>0</v>
      </c>
      <c r="AM7222" s="9">
        <f t="shared" si="2000"/>
        <v>34600</v>
      </c>
      <c r="AN7222" s="9">
        <f t="shared" si="2000"/>
        <v>0</v>
      </c>
      <c r="AO7222" s="9">
        <f t="shared" si="2000"/>
        <v>0</v>
      </c>
      <c r="AP7222" s="9">
        <f t="shared" si="2000"/>
        <v>0</v>
      </c>
      <c r="AQ7222" s="9">
        <f t="shared" si="2000"/>
        <v>0</v>
      </c>
      <c r="AR7222" s="9">
        <f t="shared" si="2000"/>
        <v>0</v>
      </c>
      <c r="AS7222" s="9">
        <f t="shared" si="2000"/>
        <v>0</v>
      </c>
      <c r="AT7222" s="9">
        <f t="shared" si="2000"/>
        <v>0</v>
      </c>
      <c r="AU7222" s="9">
        <v>34600</v>
      </c>
      <c r="AV7222" s="9">
        <v>0</v>
      </c>
      <c r="AW7222" s="9">
        <f t="shared" si="1996"/>
        <v>304113</v>
      </c>
    </row>
    <row r="7223" spans="1:49">
      <c r="A7223" s="44" t="s">
        <v>1039</v>
      </c>
      <c r="B7223" s="45" t="s">
        <v>1030</v>
      </c>
      <c r="C7223" s="45" t="s">
        <v>1549</v>
      </c>
      <c r="D7223" s="452" t="s">
        <v>3032</v>
      </c>
      <c r="E7223" s="367" t="s">
        <v>786</v>
      </c>
      <c r="F7223" s="50"/>
      <c r="G7223" s="468" t="s">
        <v>3063</v>
      </c>
      <c r="H7223" s="50" t="s">
        <v>2358</v>
      </c>
      <c r="I7223" s="42" t="s">
        <v>2225</v>
      </c>
      <c r="J7223" s="15">
        <v>60000</v>
      </c>
      <c r="K7223" s="15">
        <v>4000</v>
      </c>
      <c r="M7223" s="15">
        <v>10000</v>
      </c>
      <c r="O7223" s="15">
        <v>5000</v>
      </c>
      <c r="R7223" s="15">
        <v>10000</v>
      </c>
      <c r="S7223" s="15">
        <v>12000</v>
      </c>
      <c r="T7223" s="15">
        <v>1620</v>
      </c>
      <c r="U7223" s="15">
        <v>42620</v>
      </c>
      <c r="V7223" s="15">
        <v>17380</v>
      </c>
      <c r="AH7223" s="15">
        <v>0</v>
      </c>
      <c r="AI7223" s="15">
        <v>0</v>
      </c>
      <c r="AU7223" s="15">
        <v>0</v>
      </c>
      <c r="AV7223" s="15">
        <v>0</v>
      </c>
      <c r="AW7223" s="15">
        <f t="shared" si="1996"/>
        <v>42620</v>
      </c>
    </row>
    <row r="7224" spans="1:49">
      <c r="A7224" s="44" t="s">
        <v>1039</v>
      </c>
      <c r="B7224" s="45" t="s">
        <v>1030</v>
      </c>
      <c r="C7224" s="45" t="s">
        <v>1549</v>
      </c>
      <c r="D7224" s="452" t="s">
        <v>3032</v>
      </c>
      <c r="E7224" s="367" t="s">
        <v>1528</v>
      </c>
      <c r="F7224" s="50"/>
      <c r="G7224" s="468" t="s">
        <v>3063</v>
      </c>
      <c r="H7224" s="50" t="s">
        <v>2358</v>
      </c>
      <c r="I7224" s="42" t="s">
        <v>989</v>
      </c>
      <c r="J7224" s="15">
        <v>5000</v>
      </c>
      <c r="R7224" s="15">
        <v>5000</v>
      </c>
      <c r="U7224" s="15">
        <v>5000</v>
      </c>
      <c r="V7224" s="15">
        <v>0</v>
      </c>
      <c r="AH7224" s="15">
        <v>0</v>
      </c>
      <c r="AI7224" s="15">
        <v>0</v>
      </c>
      <c r="AU7224" s="15">
        <v>0</v>
      </c>
      <c r="AV7224" s="15">
        <v>0</v>
      </c>
      <c r="AW7224" s="15">
        <f t="shared" si="1996"/>
        <v>5000</v>
      </c>
    </row>
    <row r="7225" spans="1:49">
      <c r="A7225" s="44" t="s">
        <v>1039</v>
      </c>
      <c r="B7225" s="45" t="s">
        <v>1030</v>
      </c>
      <c r="C7225" s="45" t="s">
        <v>1549</v>
      </c>
      <c r="D7225" s="452" t="s">
        <v>3032</v>
      </c>
      <c r="E7225" s="367" t="s">
        <v>1679</v>
      </c>
      <c r="F7225" s="50"/>
      <c r="G7225" s="468" t="s">
        <v>3063</v>
      </c>
      <c r="H7225" s="50" t="s">
        <v>2358</v>
      </c>
      <c r="I7225" s="42" t="s">
        <v>1048</v>
      </c>
      <c r="J7225" s="15">
        <v>5000</v>
      </c>
      <c r="U7225" s="15">
        <v>0</v>
      </c>
      <c r="V7225" s="15">
        <v>5000</v>
      </c>
      <c r="AH7225" s="15">
        <v>0</v>
      </c>
      <c r="AI7225" s="15">
        <v>0</v>
      </c>
      <c r="AU7225" s="15">
        <v>0</v>
      </c>
      <c r="AV7225" s="15">
        <v>0</v>
      </c>
      <c r="AW7225" s="15">
        <f t="shared" si="1996"/>
        <v>0</v>
      </c>
    </row>
    <row r="7226" spans="1:49">
      <c r="A7226" s="44" t="s">
        <v>1039</v>
      </c>
      <c r="B7226" s="45" t="s">
        <v>1030</v>
      </c>
      <c r="C7226" s="45" t="s">
        <v>1549</v>
      </c>
      <c r="D7226" s="452" t="s">
        <v>3032</v>
      </c>
      <c r="E7226" s="367" t="s">
        <v>787</v>
      </c>
      <c r="F7226" s="50"/>
      <c r="G7226" s="468" t="s">
        <v>3063</v>
      </c>
      <c r="H7226" s="50" t="s">
        <v>2358</v>
      </c>
      <c r="I7226" s="42" t="s">
        <v>2078</v>
      </c>
      <c r="J7226" s="15">
        <v>70000</v>
      </c>
      <c r="L7226" s="15">
        <v>13000</v>
      </c>
      <c r="S7226" s="15">
        <v>5000</v>
      </c>
      <c r="U7226" s="15">
        <v>18000</v>
      </c>
      <c r="V7226" s="15">
        <v>52000</v>
      </c>
      <c r="AH7226" s="15">
        <v>0</v>
      </c>
      <c r="AI7226" s="15">
        <v>0</v>
      </c>
      <c r="AJ7226" s="15">
        <v>19600</v>
      </c>
      <c r="AM7226" s="15">
        <v>19600</v>
      </c>
      <c r="AU7226" s="15">
        <v>19600</v>
      </c>
      <c r="AV7226" s="15">
        <v>0</v>
      </c>
      <c r="AW7226" s="15">
        <f t="shared" si="1996"/>
        <v>37600</v>
      </c>
    </row>
    <row r="7227" spans="1:49">
      <c r="A7227" s="44" t="s">
        <v>1039</v>
      </c>
      <c r="B7227" s="45" t="s">
        <v>1030</v>
      </c>
      <c r="C7227" s="45" t="s">
        <v>1549</v>
      </c>
      <c r="D7227" s="452" t="s">
        <v>3032</v>
      </c>
      <c r="E7227" s="367" t="s">
        <v>1116</v>
      </c>
      <c r="F7227" s="50"/>
      <c r="G7227" s="468" t="s">
        <v>3063</v>
      </c>
      <c r="H7227" s="50" t="s">
        <v>2358</v>
      </c>
      <c r="I7227" s="42" t="s">
        <v>2228</v>
      </c>
      <c r="J7227" s="15">
        <v>20000</v>
      </c>
      <c r="K7227" s="15">
        <v>1000</v>
      </c>
      <c r="M7227" s="15">
        <v>8000</v>
      </c>
      <c r="S7227" s="15">
        <v>9000</v>
      </c>
      <c r="U7227" s="15">
        <v>18000</v>
      </c>
      <c r="V7227" s="15">
        <v>2000</v>
      </c>
      <c r="AH7227" s="15">
        <v>0</v>
      </c>
      <c r="AI7227" s="15">
        <v>0</v>
      </c>
      <c r="AU7227" s="15">
        <v>0</v>
      </c>
      <c r="AV7227" s="15">
        <v>0</v>
      </c>
      <c r="AW7227" s="15">
        <f t="shared" si="1996"/>
        <v>18000</v>
      </c>
    </row>
    <row r="7228" spans="1:49">
      <c r="A7228" s="44" t="s">
        <v>1039</v>
      </c>
      <c r="B7228" s="45" t="s">
        <v>1030</v>
      </c>
      <c r="C7228" s="45" t="s">
        <v>1549</v>
      </c>
      <c r="D7228" s="452" t="s">
        <v>3032</v>
      </c>
      <c r="E7228" s="367" t="s">
        <v>1703</v>
      </c>
      <c r="F7228" s="50"/>
      <c r="G7228" s="468" t="s">
        <v>3063</v>
      </c>
      <c r="H7228" s="50" t="s">
        <v>2358</v>
      </c>
      <c r="I7228" s="42" t="s">
        <v>1047</v>
      </c>
      <c r="J7228" s="15">
        <v>10000</v>
      </c>
      <c r="K7228" s="15">
        <v>1000</v>
      </c>
      <c r="L7228" s="15">
        <v>1100</v>
      </c>
      <c r="M7228" s="15">
        <v>1100</v>
      </c>
      <c r="O7228" s="15">
        <v>2200</v>
      </c>
      <c r="P7228" s="15">
        <v>2500</v>
      </c>
      <c r="S7228" s="15">
        <v>2000</v>
      </c>
      <c r="T7228" s="15">
        <v>100</v>
      </c>
      <c r="U7228" s="15">
        <v>10000</v>
      </c>
      <c r="V7228" s="15">
        <v>0</v>
      </c>
      <c r="AH7228" s="15">
        <v>0</v>
      </c>
      <c r="AI7228" s="15">
        <v>0</v>
      </c>
      <c r="AU7228" s="15">
        <v>0</v>
      </c>
      <c r="AV7228" s="15">
        <v>0</v>
      </c>
      <c r="AW7228" s="15">
        <f t="shared" si="1996"/>
        <v>10000</v>
      </c>
    </row>
    <row r="7229" spans="1:49">
      <c r="A7229" s="44" t="s">
        <v>1039</v>
      </c>
      <c r="B7229" s="45" t="s">
        <v>1030</v>
      </c>
      <c r="C7229" s="45" t="s">
        <v>1549</v>
      </c>
      <c r="D7229" s="452" t="s">
        <v>3032</v>
      </c>
      <c r="E7229" s="367" t="s">
        <v>826</v>
      </c>
      <c r="F7229" s="50"/>
      <c r="G7229" s="468" t="s">
        <v>3063</v>
      </c>
      <c r="H7229" s="50" t="s">
        <v>2358</v>
      </c>
      <c r="I7229" s="42" t="s">
        <v>935</v>
      </c>
      <c r="J7229" s="15">
        <v>40000</v>
      </c>
      <c r="K7229" s="15">
        <v>2000</v>
      </c>
      <c r="M7229" s="15">
        <v>15000</v>
      </c>
      <c r="T7229" s="15">
        <v>8893</v>
      </c>
      <c r="U7229" s="15">
        <v>25893</v>
      </c>
      <c r="V7229" s="15">
        <v>14107</v>
      </c>
      <c r="AH7229" s="15">
        <v>0</v>
      </c>
      <c r="AI7229" s="15">
        <v>0</v>
      </c>
      <c r="AU7229" s="15">
        <v>0</v>
      </c>
      <c r="AV7229" s="15">
        <v>0</v>
      </c>
      <c r="AW7229" s="15">
        <f t="shared" si="1996"/>
        <v>25893</v>
      </c>
    </row>
    <row r="7230" spans="1:49">
      <c r="A7230" s="44" t="s">
        <v>1039</v>
      </c>
      <c r="B7230" s="45" t="s">
        <v>1030</v>
      </c>
      <c r="C7230" s="45" t="s">
        <v>1549</v>
      </c>
      <c r="D7230" s="452" t="s">
        <v>3032</v>
      </c>
      <c r="E7230" s="367" t="s">
        <v>1115</v>
      </c>
      <c r="F7230" s="50"/>
      <c r="G7230" s="468" t="s">
        <v>3063</v>
      </c>
      <c r="H7230" s="50" t="s">
        <v>2358</v>
      </c>
      <c r="I7230" s="42" t="s">
        <v>990</v>
      </c>
      <c r="U7230" s="15">
        <v>0</v>
      </c>
      <c r="V7230" s="15">
        <v>0</v>
      </c>
      <c r="AH7230" s="15">
        <v>0</v>
      </c>
      <c r="AI7230" s="15">
        <v>0</v>
      </c>
      <c r="AU7230" s="15">
        <v>0</v>
      </c>
      <c r="AV7230" s="15">
        <v>0</v>
      </c>
      <c r="AW7230" s="15">
        <f t="shared" si="1996"/>
        <v>0</v>
      </c>
    </row>
    <row r="7231" spans="1:49">
      <c r="A7231" s="44" t="s">
        <v>1039</v>
      </c>
      <c r="B7231" s="45" t="s">
        <v>1030</v>
      </c>
      <c r="C7231" s="45" t="s">
        <v>1549</v>
      </c>
      <c r="D7231" s="452" t="s">
        <v>3032</v>
      </c>
      <c r="E7231" s="367" t="s">
        <v>1677</v>
      </c>
      <c r="F7231" s="50"/>
      <c r="G7231" s="468" t="s">
        <v>3063</v>
      </c>
      <c r="H7231" s="50" t="s">
        <v>2358</v>
      </c>
      <c r="I7231" s="42" t="s">
        <v>1198</v>
      </c>
      <c r="J7231" s="15">
        <v>150000</v>
      </c>
      <c r="K7231" s="15">
        <v>7008</v>
      </c>
      <c r="L7231" s="15">
        <v>20565</v>
      </c>
      <c r="M7231" s="15">
        <v>12187</v>
      </c>
      <c r="O7231" s="15">
        <v>47860</v>
      </c>
      <c r="P7231" s="15">
        <v>30000</v>
      </c>
      <c r="R7231" s="15">
        <v>26687</v>
      </c>
      <c r="T7231" s="15">
        <v>5693</v>
      </c>
      <c r="U7231" s="15">
        <v>150000</v>
      </c>
      <c r="V7231" s="15">
        <v>0</v>
      </c>
      <c r="AH7231" s="15">
        <v>0</v>
      </c>
      <c r="AI7231" s="15">
        <v>0</v>
      </c>
      <c r="AJ7231" s="15">
        <v>15000</v>
      </c>
      <c r="AM7231" s="15">
        <v>15000</v>
      </c>
      <c r="AU7231" s="15">
        <v>15000</v>
      </c>
      <c r="AV7231" s="15">
        <v>0</v>
      </c>
      <c r="AW7231" s="15">
        <f t="shared" si="1996"/>
        <v>165000</v>
      </c>
    </row>
    <row r="7232" spans="1:49">
      <c r="A7232" s="44" t="s">
        <v>1039</v>
      </c>
      <c r="B7232" s="45" t="s">
        <v>1030</v>
      </c>
      <c r="C7232" s="45" t="s">
        <v>1549</v>
      </c>
      <c r="D7232" s="452" t="s">
        <v>3032</v>
      </c>
      <c r="E7232" s="367" t="s">
        <v>1677</v>
      </c>
      <c r="F7232" s="50" t="s">
        <v>1901</v>
      </c>
      <c r="G7232" s="468" t="s">
        <v>3063</v>
      </c>
      <c r="H7232" s="50" t="s">
        <v>2358</v>
      </c>
      <c r="I7232" s="42" t="s">
        <v>25</v>
      </c>
      <c r="U7232" s="15">
        <v>0</v>
      </c>
      <c r="V7232" s="15">
        <v>0</v>
      </c>
      <c r="AH7232" s="15">
        <v>0</v>
      </c>
      <c r="AI7232" s="15">
        <v>0</v>
      </c>
      <c r="AU7232" s="15">
        <v>0</v>
      </c>
      <c r="AV7232" s="15">
        <v>0</v>
      </c>
      <c r="AW7232" s="15">
        <f t="shared" si="1996"/>
        <v>0</v>
      </c>
    </row>
    <row r="7233" spans="1:49" s="52" customFormat="1">
      <c r="A7233" s="41"/>
      <c r="B7233" s="346"/>
      <c r="C7233" s="346"/>
      <c r="D7233" s="369"/>
      <c r="E7233" s="213"/>
      <c r="F7233" s="65"/>
      <c r="G7233" s="65"/>
      <c r="H7233" s="65"/>
      <c r="I7233" s="49" t="s">
        <v>3</v>
      </c>
      <c r="J7233" s="6">
        <f>SUM(J7234)</f>
        <v>0</v>
      </c>
      <c r="K7233" s="6">
        <f t="shared" ref="K7233:AT7234" si="2001">SUM(K7234)</f>
        <v>0</v>
      </c>
      <c r="L7233" s="6">
        <f t="shared" si="2001"/>
        <v>0</v>
      </c>
      <c r="M7233" s="6">
        <f t="shared" si="2001"/>
        <v>0</v>
      </c>
      <c r="N7233" s="6">
        <f t="shared" si="2001"/>
        <v>0</v>
      </c>
      <c r="O7233" s="6">
        <f t="shared" si="2001"/>
        <v>0</v>
      </c>
      <c r="P7233" s="6">
        <f t="shared" si="2001"/>
        <v>0</v>
      </c>
      <c r="Q7233" s="6">
        <f t="shared" si="2001"/>
        <v>0</v>
      </c>
      <c r="R7233" s="6">
        <f t="shared" si="2001"/>
        <v>0</v>
      </c>
      <c r="S7233" s="6">
        <f t="shared" si="2001"/>
        <v>0</v>
      </c>
      <c r="T7233" s="6">
        <f t="shared" si="2001"/>
        <v>0</v>
      </c>
      <c r="U7233" s="6">
        <v>0</v>
      </c>
      <c r="V7233" s="6">
        <v>0</v>
      </c>
      <c r="W7233" s="6">
        <f>SUM(W7234)</f>
        <v>0</v>
      </c>
      <c r="X7233" s="6">
        <f t="shared" si="2001"/>
        <v>0</v>
      </c>
      <c r="Y7233" s="6">
        <f t="shared" si="2001"/>
        <v>0</v>
      </c>
      <c r="Z7233" s="6">
        <f t="shared" si="2001"/>
        <v>0</v>
      </c>
      <c r="AA7233" s="6">
        <f t="shared" si="2001"/>
        <v>0</v>
      </c>
      <c r="AB7233" s="6">
        <f t="shared" si="2001"/>
        <v>0</v>
      </c>
      <c r="AC7233" s="6">
        <f t="shared" si="2001"/>
        <v>0</v>
      </c>
      <c r="AD7233" s="6">
        <f t="shared" si="2001"/>
        <v>0</v>
      </c>
      <c r="AE7233" s="6">
        <f t="shared" si="2001"/>
        <v>0</v>
      </c>
      <c r="AF7233" s="6">
        <f t="shared" si="2001"/>
        <v>0</v>
      </c>
      <c r="AG7233" s="6">
        <f t="shared" si="2001"/>
        <v>0</v>
      </c>
      <c r="AH7233" s="6">
        <v>0</v>
      </c>
      <c r="AI7233" s="6">
        <v>0</v>
      </c>
      <c r="AJ7233" s="6">
        <f>SUM(AJ7234)</f>
        <v>0</v>
      </c>
      <c r="AK7233" s="6">
        <f t="shared" si="2001"/>
        <v>0</v>
      </c>
      <c r="AL7233" s="6">
        <f t="shared" si="2001"/>
        <v>0</v>
      </c>
      <c r="AM7233" s="6">
        <f t="shared" si="2001"/>
        <v>0</v>
      </c>
      <c r="AN7233" s="6">
        <f t="shared" si="2001"/>
        <v>0</v>
      </c>
      <c r="AO7233" s="6">
        <f t="shared" si="2001"/>
        <v>0</v>
      </c>
      <c r="AP7233" s="6">
        <f t="shared" si="2001"/>
        <v>0</v>
      </c>
      <c r="AQ7233" s="6">
        <f t="shared" si="2001"/>
        <v>0</v>
      </c>
      <c r="AR7233" s="6">
        <f t="shared" si="2001"/>
        <v>0</v>
      </c>
      <c r="AS7233" s="6">
        <f t="shared" si="2001"/>
        <v>0</v>
      </c>
      <c r="AT7233" s="6">
        <f t="shared" si="2001"/>
        <v>0</v>
      </c>
      <c r="AU7233" s="6">
        <v>0</v>
      </c>
      <c r="AV7233" s="6">
        <v>0</v>
      </c>
      <c r="AW7233" s="6">
        <f t="shared" si="1996"/>
        <v>0</v>
      </c>
    </row>
    <row r="7234" spans="1:49" s="52" customFormat="1">
      <c r="A7234" s="44" t="s">
        <v>1039</v>
      </c>
      <c r="B7234" s="45" t="s">
        <v>1030</v>
      </c>
      <c r="C7234" s="45" t="s">
        <v>1549</v>
      </c>
      <c r="D7234" s="452" t="s">
        <v>3032</v>
      </c>
      <c r="E7234" s="213" t="s">
        <v>833</v>
      </c>
      <c r="F7234" s="65"/>
      <c r="G7234" s="65"/>
      <c r="H7234" s="65"/>
      <c r="I7234" s="53" t="s">
        <v>1</v>
      </c>
      <c r="J7234" s="200">
        <f>SUM(J7235)</f>
        <v>0</v>
      </c>
      <c r="K7234" s="200">
        <f t="shared" si="2001"/>
        <v>0</v>
      </c>
      <c r="L7234" s="200">
        <f t="shared" si="2001"/>
        <v>0</v>
      </c>
      <c r="M7234" s="200">
        <f t="shared" si="2001"/>
        <v>0</v>
      </c>
      <c r="N7234" s="200">
        <f t="shared" si="2001"/>
        <v>0</v>
      </c>
      <c r="O7234" s="200">
        <f t="shared" si="2001"/>
        <v>0</v>
      </c>
      <c r="P7234" s="200">
        <f t="shared" si="2001"/>
        <v>0</v>
      </c>
      <c r="Q7234" s="200">
        <f t="shared" si="2001"/>
        <v>0</v>
      </c>
      <c r="R7234" s="200">
        <f t="shared" si="2001"/>
        <v>0</v>
      </c>
      <c r="S7234" s="200">
        <f t="shared" si="2001"/>
        <v>0</v>
      </c>
      <c r="T7234" s="200">
        <f t="shared" si="2001"/>
        <v>0</v>
      </c>
      <c r="U7234" s="200">
        <v>0</v>
      </c>
      <c r="V7234" s="200">
        <v>0</v>
      </c>
      <c r="W7234" s="200">
        <f>SUM(W7235)</f>
        <v>0</v>
      </c>
      <c r="X7234" s="200">
        <f t="shared" si="2001"/>
        <v>0</v>
      </c>
      <c r="Y7234" s="200">
        <f t="shared" si="2001"/>
        <v>0</v>
      </c>
      <c r="Z7234" s="200">
        <f t="shared" si="2001"/>
        <v>0</v>
      </c>
      <c r="AA7234" s="200">
        <f t="shared" si="2001"/>
        <v>0</v>
      </c>
      <c r="AB7234" s="200">
        <f t="shared" si="2001"/>
        <v>0</v>
      </c>
      <c r="AC7234" s="200">
        <f t="shared" si="2001"/>
        <v>0</v>
      </c>
      <c r="AD7234" s="200">
        <f t="shared" si="2001"/>
        <v>0</v>
      </c>
      <c r="AE7234" s="200">
        <f t="shared" si="2001"/>
        <v>0</v>
      </c>
      <c r="AF7234" s="200">
        <f t="shared" si="2001"/>
        <v>0</v>
      </c>
      <c r="AG7234" s="200">
        <f t="shared" si="2001"/>
        <v>0</v>
      </c>
      <c r="AH7234" s="200">
        <v>0</v>
      </c>
      <c r="AI7234" s="200">
        <v>0</v>
      </c>
      <c r="AJ7234" s="200">
        <f>SUM(AJ7235)</f>
        <v>0</v>
      </c>
      <c r="AK7234" s="200">
        <f t="shared" si="2001"/>
        <v>0</v>
      </c>
      <c r="AL7234" s="200">
        <f t="shared" si="2001"/>
        <v>0</v>
      </c>
      <c r="AM7234" s="200">
        <f t="shared" si="2001"/>
        <v>0</v>
      </c>
      <c r="AN7234" s="200">
        <f t="shared" si="2001"/>
        <v>0</v>
      </c>
      <c r="AO7234" s="200">
        <f t="shared" si="2001"/>
        <v>0</v>
      </c>
      <c r="AP7234" s="200">
        <f t="shared" si="2001"/>
        <v>0</v>
      </c>
      <c r="AQ7234" s="200">
        <f t="shared" si="2001"/>
        <v>0</v>
      </c>
      <c r="AR7234" s="200">
        <f t="shared" si="2001"/>
        <v>0</v>
      </c>
      <c r="AS7234" s="200">
        <f t="shared" si="2001"/>
        <v>0</v>
      </c>
      <c r="AT7234" s="200">
        <f t="shared" si="2001"/>
        <v>0</v>
      </c>
      <c r="AU7234" s="200">
        <v>0</v>
      </c>
      <c r="AV7234" s="200">
        <v>0</v>
      </c>
      <c r="AW7234" s="200">
        <f t="shared" si="1996"/>
        <v>0</v>
      </c>
    </row>
    <row r="7235" spans="1:49" s="59" customFormat="1">
      <c r="A7235" s="44" t="s">
        <v>1039</v>
      </c>
      <c r="B7235" s="45" t="s">
        <v>1030</v>
      </c>
      <c r="C7235" s="45" t="s">
        <v>1549</v>
      </c>
      <c r="D7235" s="452" t="s">
        <v>3032</v>
      </c>
      <c r="E7235" s="57" t="s">
        <v>1517</v>
      </c>
      <c r="F7235" s="58"/>
      <c r="G7235" s="468" t="s">
        <v>3063</v>
      </c>
      <c r="H7235" s="50" t="s">
        <v>2358</v>
      </c>
      <c r="I7235" s="188" t="s">
        <v>2584</v>
      </c>
      <c r="J7235" s="13"/>
      <c r="K7235" s="13"/>
      <c r="L7235" s="13"/>
      <c r="M7235" s="13"/>
      <c r="N7235" s="13"/>
      <c r="O7235" s="13"/>
      <c r="P7235" s="13"/>
      <c r="Q7235" s="13"/>
      <c r="R7235" s="13"/>
      <c r="S7235" s="13"/>
      <c r="T7235" s="13"/>
      <c r="U7235" s="13">
        <v>0</v>
      </c>
      <c r="V7235" s="13">
        <v>0</v>
      </c>
      <c r="W7235" s="13"/>
      <c r="X7235" s="13"/>
      <c r="Y7235" s="13"/>
      <c r="Z7235" s="13"/>
      <c r="AA7235" s="13"/>
      <c r="AB7235" s="13"/>
      <c r="AC7235" s="13"/>
      <c r="AD7235" s="13"/>
      <c r="AE7235" s="13"/>
      <c r="AF7235" s="13"/>
      <c r="AG7235" s="13"/>
      <c r="AH7235" s="13">
        <v>0</v>
      </c>
      <c r="AI7235" s="13">
        <v>0</v>
      </c>
      <c r="AJ7235" s="13"/>
      <c r="AK7235" s="13"/>
      <c r="AL7235" s="13"/>
      <c r="AM7235" s="13"/>
      <c r="AN7235" s="13"/>
      <c r="AO7235" s="13"/>
      <c r="AP7235" s="13"/>
      <c r="AQ7235" s="13"/>
      <c r="AR7235" s="13"/>
      <c r="AS7235" s="13"/>
      <c r="AT7235" s="13"/>
      <c r="AU7235" s="13">
        <v>0</v>
      </c>
      <c r="AV7235" s="13">
        <v>0</v>
      </c>
      <c r="AW7235" s="13">
        <f t="shared" si="1996"/>
        <v>0</v>
      </c>
    </row>
    <row r="7236" spans="1:49">
      <c r="A7236" s="44"/>
      <c r="B7236" s="45"/>
      <c r="C7236" s="45"/>
      <c r="D7236" s="45"/>
      <c r="E7236" s="531"/>
      <c r="F7236" s="50"/>
      <c r="G7236" s="50"/>
      <c r="H7236" s="50"/>
      <c r="I7236" s="49" t="s">
        <v>1157</v>
      </c>
      <c r="J7236" s="6">
        <f>SUM(J7237)</f>
        <v>20000</v>
      </c>
      <c r="K7236" s="6">
        <f t="shared" ref="K7236:AT7236" si="2002">SUM(K7237)</f>
        <v>1000</v>
      </c>
      <c r="L7236" s="6">
        <f t="shared" si="2002"/>
        <v>0</v>
      </c>
      <c r="M7236" s="6">
        <f t="shared" si="2002"/>
        <v>0</v>
      </c>
      <c r="N7236" s="6">
        <f t="shared" si="2002"/>
        <v>0</v>
      </c>
      <c r="O7236" s="6">
        <f t="shared" si="2002"/>
        <v>0</v>
      </c>
      <c r="P7236" s="6">
        <f t="shared" si="2002"/>
        <v>0</v>
      </c>
      <c r="Q7236" s="6">
        <f t="shared" si="2002"/>
        <v>0</v>
      </c>
      <c r="R7236" s="6">
        <f t="shared" si="2002"/>
        <v>0</v>
      </c>
      <c r="S7236" s="6">
        <f t="shared" si="2002"/>
        <v>0</v>
      </c>
      <c r="T7236" s="6">
        <f t="shared" si="2002"/>
        <v>6000</v>
      </c>
      <c r="U7236" s="6">
        <v>7000</v>
      </c>
      <c r="V7236" s="6">
        <v>13000</v>
      </c>
      <c r="W7236" s="6">
        <f>SUM(W7237)</f>
        <v>0</v>
      </c>
      <c r="X7236" s="6">
        <f t="shared" si="2002"/>
        <v>0</v>
      </c>
      <c r="Y7236" s="6">
        <f t="shared" si="2002"/>
        <v>0</v>
      </c>
      <c r="Z7236" s="6">
        <f t="shared" si="2002"/>
        <v>0</v>
      </c>
      <c r="AA7236" s="6">
        <f t="shared" si="2002"/>
        <v>0</v>
      </c>
      <c r="AB7236" s="6">
        <f t="shared" si="2002"/>
        <v>0</v>
      </c>
      <c r="AC7236" s="6">
        <f t="shared" si="2002"/>
        <v>0</v>
      </c>
      <c r="AD7236" s="6">
        <f t="shared" si="2002"/>
        <v>0</v>
      </c>
      <c r="AE7236" s="6">
        <f t="shared" si="2002"/>
        <v>0</v>
      </c>
      <c r="AF7236" s="6">
        <f t="shared" si="2002"/>
        <v>0</v>
      </c>
      <c r="AG7236" s="6">
        <f t="shared" si="2002"/>
        <v>0</v>
      </c>
      <c r="AH7236" s="6">
        <v>0</v>
      </c>
      <c r="AI7236" s="6">
        <v>0</v>
      </c>
      <c r="AJ7236" s="6">
        <f>SUM(AJ7237)</f>
        <v>0</v>
      </c>
      <c r="AK7236" s="6">
        <f t="shared" si="2002"/>
        <v>0</v>
      </c>
      <c r="AL7236" s="6">
        <f t="shared" si="2002"/>
        <v>0</v>
      </c>
      <c r="AM7236" s="6">
        <f t="shared" si="2002"/>
        <v>0</v>
      </c>
      <c r="AN7236" s="6">
        <f t="shared" si="2002"/>
        <v>0</v>
      </c>
      <c r="AO7236" s="6">
        <f t="shared" si="2002"/>
        <v>0</v>
      </c>
      <c r="AP7236" s="6">
        <f t="shared" si="2002"/>
        <v>0</v>
      </c>
      <c r="AQ7236" s="6">
        <f t="shared" si="2002"/>
        <v>0</v>
      </c>
      <c r="AR7236" s="6">
        <f t="shared" si="2002"/>
        <v>0</v>
      </c>
      <c r="AS7236" s="6">
        <f t="shared" si="2002"/>
        <v>0</v>
      </c>
      <c r="AT7236" s="6">
        <f t="shared" si="2002"/>
        <v>0</v>
      </c>
      <c r="AU7236" s="6">
        <v>0</v>
      </c>
      <c r="AV7236" s="6">
        <v>0</v>
      </c>
      <c r="AW7236" s="6">
        <f t="shared" si="1996"/>
        <v>7000</v>
      </c>
    </row>
    <row r="7237" spans="1:49">
      <c r="A7237" s="44" t="s">
        <v>1039</v>
      </c>
      <c r="B7237" s="45" t="s">
        <v>1030</v>
      </c>
      <c r="C7237" s="45" t="s">
        <v>1549</v>
      </c>
      <c r="D7237" s="452" t="s">
        <v>3032</v>
      </c>
      <c r="E7237" s="54" t="s">
        <v>1402</v>
      </c>
      <c r="F7237" s="50"/>
      <c r="G7237" s="50"/>
      <c r="H7237" s="50"/>
      <c r="I7237" s="260" t="s">
        <v>1158</v>
      </c>
      <c r="J7237" s="9">
        <f>SUM(J7238:J7238)</f>
        <v>20000</v>
      </c>
      <c r="K7237" s="9">
        <f t="shared" ref="K7237:AT7237" si="2003">SUM(K7238:K7238)</f>
        <v>1000</v>
      </c>
      <c r="L7237" s="9">
        <f t="shared" si="2003"/>
        <v>0</v>
      </c>
      <c r="M7237" s="9">
        <f t="shared" si="2003"/>
        <v>0</v>
      </c>
      <c r="N7237" s="9">
        <f t="shared" si="2003"/>
        <v>0</v>
      </c>
      <c r="O7237" s="9">
        <f t="shared" si="2003"/>
        <v>0</v>
      </c>
      <c r="P7237" s="9">
        <f t="shared" si="2003"/>
        <v>0</v>
      </c>
      <c r="Q7237" s="9">
        <f t="shared" si="2003"/>
        <v>0</v>
      </c>
      <c r="R7237" s="9">
        <f t="shared" si="2003"/>
        <v>0</v>
      </c>
      <c r="S7237" s="9">
        <f t="shared" si="2003"/>
        <v>0</v>
      </c>
      <c r="T7237" s="9">
        <f t="shared" si="2003"/>
        <v>6000</v>
      </c>
      <c r="U7237" s="9">
        <v>7000</v>
      </c>
      <c r="V7237" s="9">
        <v>13000</v>
      </c>
      <c r="W7237" s="9">
        <f>SUM(W7238:W7238)</f>
        <v>0</v>
      </c>
      <c r="X7237" s="9">
        <f t="shared" si="2003"/>
        <v>0</v>
      </c>
      <c r="Y7237" s="9">
        <f t="shared" si="2003"/>
        <v>0</v>
      </c>
      <c r="Z7237" s="9">
        <f t="shared" si="2003"/>
        <v>0</v>
      </c>
      <c r="AA7237" s="9">
        <f t="shared" si="2003"/>
        <v>0</v>
      </c>
      <c r="AB7237" s="9">
        <f t="shared" si="2003"/>
        <v>0</v>
      </c>
      <c r="AC7237" s="9">
        <f t="shared" si="2003"/>
        <v>0</v>
      </c>
      <c r="AD7237" s="9">
        <f t="shared" si="2003"/>
        <v>0</v>
      </c>
      <c r="AE7237" s="9">
        <f t="shared" si="2003"/>
        <v>0</v>
      </c>
      <c r="AF7237" s="9">
        <f t="shared" si="2003"/>
        <v>0</v>
      </c>
      <c r="AG7237" s="9">
        <f t="shared" si="2003"/>
        <v>0</v>
      </c>
      <c r="AH7237" s="9">
        <v>0</v>
      </c>
      <c r="AI7237" s="9">
        <v>0</v>
      </c>
      <c r="AJ7237" s="9">
        <f>SUM(AJ7238:AJ7238)</f>
        <v>0</v>
      </c>
      <c r="AK7237" s="9">
        <f t="shared" si="2003"/>
        <v>0</v>
      </c>
      <c r="AL7237" s="9">
        <f t="shared" si="2003"/>
        <v>0</v>
      </c>
      <c r="AM7237" s="9">
        <f t="shared" si="2003"/>
        <v>0</v>
      </c>
      <c r="AN7237" s="9">
        <f t="shared" si="2003"/>
        <v>0</v>
      </c>
      <c r="AO7237" s="9">
        <f t="shared" si="2003"/>
        <v>0</v>
      </c>
      <c r="AP7237" s="9">
        <f t="shared" si="2003"/>
        <v>0</v>
      </c>
      <c r="AQ7237" s="9">
        <f t="shared" si="2003"/>
        <v>0</v>
      </c>
      <c r="AR7237" s="9">
        <f t="shared" si="2003"/>
        <v>0</v>
      </c>
      <c r="AS7237" s="9">
        <f t="shared" si="2003"/>
        <v>0</v>
      </c>
      <c r="AT7237" s="9">
        <f t="shared" si="2003"/>
        <v>0</v>
      </c>
      <c r="AU7237" s="9">
        <v>0</v>
      </c>
      <c r="AV7237" s="9">
        <v>0</v>
      </c>
      <c r="AW7237" s="9">
        <f t="shared" si="1996"/>
        <v>7000</v>
      </c>
    </row>
    <row r="7238" spans="1:49">
      <c r="A7238" s="44" t="s">
        <v>1039</v>
      </c>
      <c r="B7238" s="45" t="s">
        <v>1030</v>
      </c>
      <c r="C7238" s="45" t="s">
        <v>1549</v>
      </c>
      <c r="D7238" s="452" t="s">
        <v>3032</v>
      </c>
      <c r="E7238" s="367" t="s">
        <v>1409</v>
      </c>
      <c r="F7238" s="50"/>
      <c r="G7238" s="468" t="s">
        <v>3063</v>
      </c>
      <c r="H7238" s="50" t="s">
        <v>2358</v>
      </c>
      <c r="I7238" s="42" t="s">
        <v>1518</v>
      </c>
      <c r="J7238" s="15">
        <v>20000</v>
      </c>
      <c r="K7238" s="15">
        <v>1000</v>
      </c>
      <c r="T7238" s="15">
        <v>6000</v>
      </c>
      <c r="U7238" s="15">
        <v>7000</v>
      </c>
      <c r="V7238" s="15">
        <v>13000</v>
      </c>
      <c r="AH7238" s="15">
        <v>0</v>
      </c>
      <c r="AI7238" s="15">
        <v>0</v>
      </c>
      <c r="AU7238" s="15">
        <v>0</v>
      </c>
      <c r="AV7238" s="15">
        <v>0</v>
      </c>
      <c r="AW7238" s="15">
        <f t="shared" si="1996"/>
        <v>7000</v>
      </c>
    </row>
    <row r="7239" spans="1:49">
      <c r="A7239" s="44"/>
      <c r="B7239" s="45"/>
      <c r="C7239" s="45"/>
      <c r="D7239" s="45"/>
      <c r="E7239" s="367"/>
      <c r="F7239" s="50"/>
      <c r="G7239" s="50"/>
      <c r="H7239" s="50"/>
      <c r="I7239" s="42"/>
      <c r="U7239" s="15">
        <v>0</v>
      </c>
      <c r="V7239" s="15">
        <v>0</v>
      </c>
      <c r="AH7239" s="15">
        <v>0</v>
      </c>
      <c r="AI7239" s="15">
        <v>0</v>
      </c>
      <c r="AU7239" s="15">
        <v>0</v>
      </c>
      <c r="AV7239" s="15">
        <v>0</v>
      </c>
      <c r="AW7239" s="15">
        <f t="shared" si="1996"/>
        <v>0</v>
      </c>
    </row>
    <row r="7240" spans="1:49">
      <c r="A7240" s="44"/>
      <c r="B7240" s="45"/>
      <c r="C7240" s="45"/>
      <c r="D7240" s="45"/>
      <c r="E7240" s="531"/>
      <c r="F7240" s="50"/>
      <c r="G7240" s="50"/>
      <c r="H7240" s="50"/>
      <c r="I7240" s="49" t="s">
        <v>1631</v>
      </c>
      <c r="J7240" s="12">
        <f>SUM(J7211,J7236,J7233)</f>
        <v>380000</v>
      </c>
      <c r="K7240" s="12">
        <f t="shared" ref="K7240:AT7240" si="2004">SUM(K7211,K7236,K7233)</f>
        <v>16008</v>
      </c>
      <c r="L7240" s="12">
        <f t="shared" si="2004"/>
        <v>34665</v>
      </c>
      <c r="M7240" s="12">
        <f t="shared" si="2004"/>
        <v>46287</v>
      </c>
      <c r="N7240" s="12">
        <f t="shared" si="2004"/>
        <v>0</v>
      </c>
      <c r="O7240" s="12">
        <f t="shared" si="2004"/>
        <v>55060</v>
      </c>
      <c r="P7240" s="12">
        <f t="shared" si="2004"/>
        <v>32500</v>
      </c>
      <c r="Q7240" s="12">
        <f t="shared" si="2004"/>
        <v>0</v>
      </c>
      <c r="R7240" s="12">
        <f t="shared" si="2004"/>
        <v>41687</v>
      </c>
      <c r="S7240" s="12">
        <f t="shared" si="2004"/>
        <v>28000</v>
      </c>
      <c r="T7240" s="12">
        <f t="shared" si="2004"/>
        <v>22306</v>
      </c>
      <c r="U7240" s="12">
        <v>276513</v>
      </c>
      <c r="V7240" s="12">
        <v>103487</v>
      </c>
      <c r="W7240" s="12">
        <f>SUM(W7211,W7236,W7233)</f>
        <v>0</v>
      </c>
      <c r="X7240" s="12">
        <f t="shared" si="2004"/>
        <v>0</v>
      </c>
      <c r="Y7240" s="12">
        <f t="shared" si="2004"/>
        <v>0</v>
      </c>
      <c r="Z7240" s="12">
        <f t="shared" si="2004"/>
        <v>0</v>
      </c>
      <c r="AA7240" s="12">
        <f t="shared" si="2004"/>
        <v>0</v>
      </c>
      <c r="AB7240" s="12">
        <f t="shared" si="2004"/>
        <v>0</v>
      </c>
      <c r="AC7240" s="12">
        <f t="shared" si="2004"/>
        <v>0</v>
      </c>
      <c r="AD7240" s="12">
        <f t="shared" si="2004"/>
        <v>0</v>
      </c>
      <c r="AE7240" s="12">
        <f t="shared" si="2004"/>
        <v>0</v>
      </c>
      <c r="AF7240" s="12">
        <f t="shared" si="2004"/>
        <v>0</v>
      </c>
      <c r="AG7240" s="12">
        <f t="shared" si="2004"/>
        <v>0</v>
      </c>
      <c r="AH7240" s="12">
        <v>0</v>
      </c>
      <c r="AI7240" s="12">
        <v>0</v>
      </c>
      <c r="AJ7240" s="12">
        <f>SUM(AJ7211,AJ7236,AJ7233)</f>
        <v>34600</v>
      </c>
      <c r="AK7240" s="12">
        <f t="shared" si="2004"/>
        <v>0</v>
      </c>
      <c r="AL7240" s="12">
        <f t="shared" si="2004"/>
        <v>0</v>
      </c>
      <c r="AM7240" s="12">
        <f t="shared" si="2004"/>
        <v>34600</v>
      </c>
      <c r="AN7240" s="12">
        <f t="shared" si="2004"/>
        <v>0</v>
      </c>
      <c r="AO7240" s="12">
        <f t="shared" si="2004"/>
        <v>0</v>
      </c>
      <c r="AP7240" s="12">
        <f t="shared" si="2004"/>
        <v>0</v>
      </c>
      <c r="AQ7240" s="12">
        <f t="shared" si="2004"/>
        <v>0</v>
      </c>
      <c r="AR7240" s="12">
        <f t="shared" si="2004"/>
        <v>0</v>
      </c>
      <c r="AS7240" s="12">
        <f t="shared" si="2004"/>
        <v>0</v>
      </c>
      <c r="AT7240" s="12">
        <f t="shared" si="2004"/>
        <v>0</v>
      </c>
      <c r="AU7240" s="12">
        <v>34600</v>
      </c>
      <c r="AV7240" s="12">
        <v>0</v>
      </c>
      <c r="AW7240" s="12">
        <f t="shared" si="1996"/>
        <v>311113</v>
      </c>
    </row>
    <row r="7241" spans="1:49">
      <c r="A7241" s="44"/>
      <c r="B7241" s="45"/>
      <c r="C7241" s="45"/>
      <c r="D7241" s="45"/>
      <c r="E7241" s="531"/>
      <c r="F7241" s="50"/>
      <c r="G7241" s="50"/>
      <c r="H7241" s="50"/>
      <c r="I7241" s="146" t="s">
        <v>970</v>
      </c>
      <c r="J7241" s="29"/>
      <c r="K7241" s="29"/>
      <c r="L7241" s="29"/>
      <c r="M7241" s="29"/>
      <c r="N7241" s="29"/>
      <c r="O7241" s="29"/>
      <c r="P7241" s="29"/>
      <c r="Q7241" s="29"/>
      <c r="R7241" s="29"/>
      <c r="S7241" s="29"/>
      <c r="T7241" s="29"/>
      <c r="U7241" s="29"/>
      <c r="V7241" s="29"/>
      <c r="W7241" s="29"/>
      <c r="X7241" s="29"/>
      <c r="Y7241" s="29"/>
      <c r="Z7241" s="29"/>
      <c r="AA7241" s="29"/>
      <c r="AB7241" s="29"/>
      <c r="AC7241" s="29"/>
      <c r="AD7241" s="29"/>
      <c r="AE7241" s="29"/>
      <c r="AF7241" s="29"/>
      <c r="AG7241" s="29"/>
      <c r="AH7241" s="29"/>
      <c r="AI7241" s="29"/>
      <c r="AJ7241" s="29"/>
      <c r="AK7241" s="29"/>
      <c r="AL7241" s="29"/>
      <c r="AM7241" s="29"/>
      <c r="AN7241" s="29"/>
      <c r="AO7241" s="29"/>
      <c r="AP7241" s="29"/>
      <c r="AQ7241" s="29"/>
      <c r="AR7241" s="29"/>
      <c r="AS7241" s="29"/>
      <c r="AT7241" s="29"/>
      <c r="AU7241" s="29"/>
      <c r="AV7241" s="29"/>
      <c r="AW7241" s="29"/>
    </row>
    <row r="7242" spans="1:49" ht="13.5" thickBot="1">
      <c r="A7242" s="48"/>
      <c r="B7242" s="42"/>
      <c r="C7242" s="42"/>
      <c r="D7242" s="42"/>
      <c r="E7242" s="531"/>
      <c r="F7242" s="50"/>
      <c r="G7242" s="50"/>
      <c r="H7242" s="50"/>
      <c r="I7242" s="146"/>
      <c r="J7242" s="29"/>
      <c r="K7242" s="29"/>
      <c r="L7242" s="29"/>
      <c r="M7242" s="29"/>
      <c r="N7242" s="29"/>
      <c r="O7242" s="29"/>
      <c r="P7242" s="29"/>
      <c r="Q7242" s="29"/>
      <c r="R7242" s="29"/>
      <c r="S7242" s="29"/>
      <c r="T7242" s="29"/>
      <c r="U7242" s="29"/>
      <c r="V7242" s="29"/>
      <c r="W7242" s="29"/>
      <c r="X7242" s="29"/>
      <c r="Y7242" s="29"/>
      <c r="Z7242" s="29"/>
      <c r="AA7242" s="29"/>
      <c r="AB7242" s="29"/>
      <c r="AC7242" s="29"/>
      <c r="AD7242" s="29"/>
      <c r="AE7242" s="29"/>
      <c r="AF7242" s="29"/>
      <c r="AG7242" s="29"/>
      <c r="AH7242" s="29"/>
      <c r="AI7242" s="29"/>
      <c r="AJ7242" s="29"/>
      <c r="AK7242" s="29"/>
      <c r="AL7242" s="29"/>
      <c r="AM7242" s="29"/>
      <c r="AN7242" s="29"/>
      <c r="AO7242" s="29"/>
      <c r="AP7242" s="29"/>
      <c r="AQ7242" s="29"/>
      <c r="AR7242" s="29"/>
      <c r="AS7242" s="29"/>
      <c r="AT7242" s="29"/>
      <c r="AU7242" s="29"/>
      <c r="AV7242" s="29"/>
      <c r="AW7242" s="29"/>
    </row>
    <row r="7243" spans="1:49" ht="35.25" customHeight="1" thickTop="1" thickBot="1">
      <c r="A7243" s="48"/>
      <c r="B7243" s="42"/>
      <c r="C7243" s="42"/>
      <c r="D7243" s="42"/>
      <c r="E7243" s="531"/>
      <c r="F7243" s="50"/>
      <c r="G7243" s="50"/>
      <c r="H7243" s="50"/>
      <c r="I7243" s="5" t="s">
        <v>2331</v>
      </c>
      <c r="J7243" s="364" t="s">
        <v>2891</v>
      </c>
      <c r="K7243" s="364" t="s">
        <v>2879</v>
      </c>
      <c r="L7243" s="364" t="s">
        <v>2880</v>
      </c>
      <c r="M7243" s="364" t="s">
        <v>2881</v>
      </c>
      <c r="N7243" s="364" t="s">
        <v>2882</v>
      </c>
      <c r="O7243" s="364" t="s">
        <v>2883</v>
      </c>
      <c r="P7243" s="364" t="s">
        <v>2884</v>
      </c>
      <c r="Q7243" s="364" t="s">
        <v>2885</v>
      </c>
      <c r="R7243" s="364" t="s">
        <v>2886</v>
      </c>
      <c r="S7243" s="364" t="s">
        <v>2887</v>
      </c>
      <c r="T7243" s="364" t="s">
        <v>2888</v>
      </c>
      <c r="U7243" s="364" t="s">
        <v>2889</v>
      </c>
      <c r="V7243" s="364" t="s">
        <v>2890</v>
      </c>
      <c r="W7243" s="365" t="s">
        <v>2893</v>
      </c>
      <c r="X7243" s="365" t="s">
        <v>2879</v>
      </c>
      <c r="Y7243" s="365" t="s">
        <v>2880</v>
      </c>
      <c r="Z7243" s="365" t="s">
        <v>2881</v>
      </c>
      <c r="AA7243" s="365" t="s">
        <v>2882</v>
      </c>
      <c r="AB7243" s="365" t="s">
        <v>2883</v>
      </c>
      <c r="AC7243" s="365" t="s">
        <v>2884</v>
      </c>
      <c r="AD7243" s="365" t="s">
        <v>2885</v>
      </c>
      <c r="AE7243" s="365" t="s">
        <v>2886</v>
      </c>
      <c r="AF7243" s="365" t="s">
        <v>2887</v>
      </c>
      <c r="AG7243" s="365" t="s">
        <v>2888</v>
      </c>
      <c r="AH7243" s="365" t="s">
        <v>2889</v>
      </c>
      <c r="AI7243" s="365" t="s">
        <v>2890</v>
      </c>
      <c r="AJ7243" s="366" t="s">
        <v>2892</v>
      </c>
      <c r="AK7243" s="366" t="s">
        <v>2879</v>
      </c>
      <c r="AL7243" s="366" t="s">
        <v>2880</v>
      </c>
      <c r="AM7243" s="366" t="s">
        <v>2881</v>
      </c>
      <c r="AN7243" s="366" t="s">
        <v>2882</v>
      </c>
      <c r="AO7243" s="366" t="s">
        <v>2883</v>
      </c>
      <c r="AP7243" s="366" t="s">
        <v>2884</v>
      </c>
      <c r="AQ7243" s="366" t="s">
        <v>2885</v>
      </c>
      <c r="AR7243" s="366" t="s">
        <v>2886</v>
      </c>
      <c r="AS7243" s="366" t="s">
        <v>2887</v>
      </c>
      <c r="AT7243" s="366" t="s">
        <v>2888</v>
      </c>
      <c r="AU7243" s="366" t="s">
        <v>2889</v>
      </c>
      <c r="AV7243" s="366" t="s">
        <v>2890</v>
      </c>
      <c r="AW7243" s="368" t="s">
        <v>2895</v>
      </c>
    </row>
    <row r="7244" spans="1:49">
      <c r="A7244" s="48"/>
      <c r="B7244" s="42"/>
      <c r="C7244" s="42"/>
      <c r="D7244" s="42"/>
      <c r="E7244" s="531"/>
      <c r="F7244" s="50"/>
      <c r="G7244" s="50"/>
      <c r="H7244" s="50"/>
      <c r="I7244" s="34"/>
      <c r="J7244" s="202" t="s">
        <v>1224</v>
      </c>
      <c r="K7244" s="202">
        <v>1</v>
      </c>
      <c r="L7244" s="202">
        <v>2</v>
      </c>
      <c r="M7244" s="202">
        <v>3</v>
      </c>
      <c r="N7244" s="202">
        <v>4</v>
      </c>
      <c r="O7244" s="202">
        <v>5</v>
      </c>
      <c r="P7244" s="202">
        <v>6</v>
      </c>
      <c r="Q7244" s="202">
        <v>7</v>
      </c>
      <c r="R7244" s="202">
        <v>8</v>
      </c>
      <c r="S7244" s="202">
        <v>9</v>
      </c>
      <c r="T7244" s="202">
        <v>10</v>
      </c>
      <c r="U7244" s="202">
        <v>13</v>
      </c>
      <c r="V7244" s="202">
        <v>14</v>
      </c>
      <c r="W7244" s="202" t="s">
        <v>1224</v>
      </c>
      <c r="X7244" s="202">
        <v>1</v>
      </c>
      <c r="Y7244" s="202">
        <v>2</v>
      </c>
      <c r="Z7244" s="202">
        <v>3</v>
      </c>
      <c r="AA7244" s="202">
        <v>4</v>
      </c>
      <c r="AB7244" s="202">
        <v>5</v>
      </c>
      <c r="AC7244" s="202">
        <v>6</v>
      </c>
      <c r="AD7244" s="202">
        <v>7</v>
      </c>
      <c r="AE7244" s="202">
        <v>8</v>
      </c>
      <c r="AF7244" s="202">
        <v>9</v>
      </c>
      <c r="AG7244" s="202">
        <v>10</v>
      </c>
      <c r="AH7244" s="202">
        <v>13</v>
      </c>
      <c r="AI7244" s="202">
        <v>14</v>
      </c>
      <c r="AJ7244" s="202" t="s">
        <v>1224</v>
      </c>
      <c r="AK7244" s="202">
        <v>1</v>
      </c>
      <c r="AL7244" s="202">
        <v>2</v>
      </c>
      <c r="AM7244" s="202">
        <v>3</v>
      </c>
      <c r="AN7244" s="202">
        <v>4</v>
      </c>
      <c r="AO7244" s="202">
        <v>5</v>
      </c>
      <c r="AP7244" s="202">
        <v>6</v>
      </c>
      <c r="AQ7244" s="202">
        <v>7</v>
      </c>
      <c r="AR7244" s="202">
        <v>8</v>
      </c>
      <c r="AS7244" s="202">
        <v>9</v>
      </c>
      <c r="AT7244" s="202">
        <v>10</v>
      </c>
      <c r="AU7244" s="202">
        <v>13</v>
      </c>
      <c r="AV7244" s="202">
        <v>14</v>
      </c>
      <c r="AW7244" s="202">
        <v>15</v>
      </c>
    </row>
    <row r="7245" spans="1:49">
      <c r="A7245" s="48"/>
      <c r="B7245" s="42"/>
      <c r="C7245" s="42"/>
      <c r="D7245" s="42"/>
      <c r="E7245" s="531"/>
      <c r="F7245" s="50"/>
      <c r="G7245" s="50"/>
      <c r="H7245" s="50"/>
      <c r="I7245" s="276" t="s">
        <v>2370</v>
      </c>
      <c r="J7245" s="277">
        <f>SUM(J7240)</f>
        <v>380000</v>
      </c>
      <c r="K7245" s="277">
        <f t="shared" ref="K7245:AT7245" si="2005">SUM(K7240)</f>
        <v>16008</v>
      </c>
      <c r="L7245" s="277">
        <f t="shared" si="2005"/>
        <v>34665</v>
      </c>
      <c r="M7245" s="277">
        <f t="shared" si="2005"/>
        <v>46287</v>
      </c>
      <c r="N7245" s="277">
        <f t="shared" si="2005"/>
        <v>0</v>
      </c>
      <c r="O7245" s="277">
        <f t="shared" si="2005"/>
        <v>55060</v>
      </c>
      <c r="P7245" s="277">
        <f t="shared" si="2005"/>
        <v>32500</v>
      </c>
      <c r="Q7245" s="277">
        <f t="shared" si="2005"/>
        <v>0</v>
      </c>
      <c r="R7245" s="277">
        <f t="shared" si="2005"/>
        <v>41687</v>
      </c>
      <c r="S7245" s="277">
        <f t="shared" si="2005"/>
        <v>28000</v>
      </c>
      <c r="T7245" s="277">
        <f t="shared" si="2005"/>
        <v>22306</v>
      </c>
      <c r="U7245" s="277">
        <v>276513</v>
      </c>
      <c r="V7245" s="277">
        <v>103487</v>
      </c>
      <c r="W7245" s="277">
        <f>SUM(W7240)</f>
        <v>0</v>
      </c>
      <c r="X7245" s="277">
        <f t="shared" si="2005"/>
        <v>0</v>
      </c>
      <c r="Y7245" s="277">
        <f t="shared" si="2005"/>
        <v>0</v>
      </c>
      <c r="Z7245" s="277">
        <f t="shared" si="2005"/>
        <v>0</v>
      </c>
      <c r="AA7245" s="277">
        <f t="shared" si="2005"/>
        <v>0</v>
      </c>
      <c r="AB7245" s="277">
        <f t="shared" si="2005"/>
        <v>0</v>
      </c>
      <c r="AC7245" s="277">
        <f t="shared" si="2005"/>
        <v>0</v>
      </c>
      <c r="AD7245" s="277">
        <f t="shared" si="2005"/>
        <v>0</v>
      </c>
      <c r="AE7245" s="277">
        <f t="shared" si="2005"/>
        <v>0</v>
      </c>
      <c r="AF7245" s="277">
        <f t="shared" si="2005"/>
        <v>0</v>
      </c>
      <c r="AG7245" s="277">
        <f t="shared" si="2005"/>
        <v>0</v>
      </c>
      <c r="AH7245" s="277">
        <v>0</v>
      </c>
      <c r="AI7245" s="277">
        <v>0</v>
      </c>
      <c r="AJ7245" s="277">
        <f>SUM(AJ7240)</f>
        <v>34600</v>
      </c>
      <c r="AK7245" s="277">
        <f t="shared" si="2005"/>
        <v>0</v>
      </c>
      <c r="AL7245" s="277">
        <f t="shared" si="2005"/>
        <v>0</v>
      </c>
      <c r="AM7245" s="277">
        <f t="shared" si="2005"/>
        <v>34600</v>
      </c>
      <c r="AN7245" s="277">
        <f t="shared" si="2005"/>
        <v>0</v>
      </c>
      <c r="AO7245" s="277">
        <f t="shared" si="2005"/>
        <v>0</v>
      </c>
      <c r="AP7245" s="277">
        <f t="shared" si="2005"/>
        <v>0</v>
      </c>
      <c r="AQ7245" s="277">
        <f t="shared" si="2005"/>
        <v>0</v>
      </c>
      <c r="AR7245" s="277">
        <f t="shared" si="2005"/>
        <v>0</v>
      </c>
      <c r="AS7245" s="277">
        <f t="shared" si="2005"/>
        <v>0</v>
      </c>
      <c r="AT7245" s="277">
        <f t="shared" si="2005"/>
        <v>0</v>
      </c>
      <c r="AU7245" s="277">
        <v>34600</v>
      </c>
      <c r="AV7245" s="277">
        <v>0</v>
      </c>
      <c r="AW7245" s="277">
        <f>U7245+AH7245+AU7245</f>
        <v>311113</v>
      </c>
    </row>
    <row r="7246" spans="1:49">
      <c r="A7246" s="48"/>
      <c r="B7246" s="42"/>
      <c r="C7246" s="42"/>
      <c r="D7246" s="42"/>
      <c r="E7246" s="531"/>
      <c r="F7246" s="50"/>
      <c r="G7246" s="50"/>
      <c r="H7246" s="50"/>
      <c r="I7246" s="276"/>
      <c r="J7246" s="277"/>
      <c r="K7246" s="277"/>
      <c r="L7246" s="277"/>
      <c r="M7246" s="277"/>
      <c r="N7246" s="277"/>
      <c r="O7246" s="277"/>
      <c r="P7246" s="277"/>
      <c r="Q7246" s="277"/>
      <c r="R7246" s="277"/>
      <c r="S7246" s="277"/>
      <c r="T7246" s="277"/>
      <c r="U7246" s="277">
        <v>0</v>
      </c>
      <c r="V7246" s="277">
        <v>0</v>
      </c>
      <c r="W7246" s="277"/>
      <c r="X7246" s="277"/>
      <c r="Y7246" s="277"/>
      <c r="Z7246" s="277"/>
      <c r="AA7246" s="277"/>
      <c r="AB7246" s="277"/>
      <c r="AC7246" s="277"/>
      <c r="AD7246" s="277"/>
      <c r="AE7246" s="277"/>
      <c r="AF7246" s="277"/>
      <c r="AG7246" s="277"/>
      <c r="AH7246" s="277">
        <v>0</v>
      </c>
      <c r="AI7246" s="277">
        <v>0</v>
      </c>
      <c r="AJ7246" s="277"/>
      <c r="AK7246" s="277"/>
      <c r="AL7246" s="277"/>
      <c r="AM7246" s="277"/>
      <c r="AN7246" s="277"/>
      <c r="AO7246" s="277"/>
      <c r="AP7246" s="277"/>
      <c r="AQ7246" s="277"/>
      <c r="AR7246" s="277"/>
      <c r="AS7246" s="277"/>
      <c r="AT7246" s="277"/>
      <c r="AU7246" s="277">
        <v>0</v>
      </c>
      <c r="AV7246" s="277">
        <v>0</v>
      </c>
      <c r="AW7246" s="277">
        <f>U7246+AH7246+AU7246</f>
        <v>0</v>
      </c>
    </row>
    <row r="7247" spans="1:49">
      <c r="A7247" s="48"/>
      <c r="B7247" s="42"/>
      <c r="C7247" s="42"/>
      <c r="D7247" s="42"/>
      <c r="E7247" s="531"/>
      <c r="F7247" s="50"/>
      <c r="G7247" s="50"/>
      <c r="H7247" s="50"/>
      <c r="I7247" s="276"/>
      <c r="J7247" s="277"/>
      <c r="K7247" s="277"/>
      <c r="L7247" s="277"/>
      <c r="M7247" s="277"/>
      <c r="N7247" s="277"/>
      <c r="O7247" s="277"/>
      <c r="P7247" s="277"/>
      <c r="Q7247" s="277"/>
      <c r="R7247" s="277"/>
      <c r="S7247" s="277"/>
      <c r="T7247" s="277"/>
      <c r="U7247" s="277">
        <v>0</v>
      </c>
      <c r="V7247" s="277">
        <v>0</v>
      </c>
      <c r="W7247" s="277"/>
      <c r="X7247" s="277"/>
      <c r="Y7247" s="277"/>
      <c r="Z7247" s="277"/>
      <c r="AA7247" s="277"/>
      <c r="AB7247" s="277"/>
      <c r="AC7247" s="277"/>
      <c r="AD7247" s="277"/>
      <c r="AE7247" s="277"/>
      <c r="AF7247" s="277"/>
      <c r="AG7247" s="277"/>
      <c r="AH7247" s="277">
        <v>0</v>
      </c>
      <c r="AI7247" s="277">
        <v>0</v>
      </c>
      <c r="AJ7247" s="277"/>
      <c r="AK7247" s="277"/>
      <c r="AL7247" s="277"/>
      <c r="AM7247" s="277"/>
      <c r="AN7247" s="277"/>
      <c r="AO7247" s="277"/>
      <c r="AP7247" s="277"/>
      <c r="AQ7247" s="277"/>
      <c r="AR7247" s="277"/>
      <c r="AS7247" s="277"/>
      <c r="AT7247" s="277"/>
      <c r="AU7247" s="277">
        <v>0</v>
      </c>
      <c r="AV7247" s="277">
        <v>0</v>
      </c>
      <c r="AW7247" s="277">
        <f>U7247+AH7247+AU7247</f>
        <v>0</v>
      </c>
    </row>
    <row r="7248" spans="1:49">
      <c r="A7248" s="48"/>
      <c r="B7248" s="42"/>
      <c r="C7248" s="42"/>
      <c r="D7248" s="42"/>
      <c r="E7248" s="531"/>
      <c r="F7248" s="50"/>
      <c r="G7248" s="50"/>
      <c r="H7248" s="50"/>
      <c r="I7248" s="276"/>
      <c r="J7248" s="277"/>
      <c r="K7248" s="277"/>
      <c r="L7248" s="277"/>
      <c r="M7248" s="277"/>
      <c r="N7248" s="277"/>
      <c r="O7248" s="277"/>
      <c r="P7248" s="277"/>
      <c r="Q7248" s="277"/>
      <c r="R7248" s="277"/>
      <c r="S7248" s="277"/>
      <c r="T7248" s="277"/>
      <c r="U7248" s="277">
        <v>0</v>
      </c>
      <c r="V7248" s="277">
        <v>0</v>
      </c>
      <c r="W7248" s="277"/>
      <c r="X7248" s="277"/>
      <c r="Y7248" s="277"/>
      <c r="Z7248" s="277"/>
      <c r="AA7248" s="277"/>
      <c r="AB7248" s="277"/>
      <c r="AC7248" s="277"/>
      <c r="AD7248" s="277"/>
      <c r="AE7248" s="277"/>
      <c r="AF7248" s="277"/>
      <c r="AG7248" s="277"/>
      <c r="AH7248" s="277">
        <v>0</v>
      </c>
      <c r="AI7248" s="277">
        <v>0</v>
      </c>
      <c r="AJ7248" s="277"/>
      <c r="AK7248" s="277"/>
      <c r="AL7248" s="277"/>
      <c r="AM7248" s="277"/>
      <c r="AN7248" s="277"/>
      <c r="AO7248" s="277"/>
      <c r="AP7248" s="277"/>
      <c r="AQ7248" s="277"/>
      <c r="AR7248" s="277"/>
      <c r="AS7248" s="277"/>
      <c r="AT7248" s="277"/>
      <c r="AU7248" s="277">
        <v>0</v>
      </c>
      <c r="AV7248" s="277">
        <v>0</v>
      </c>
      <c r="AW7248" s="277">
        <f>U7248+AH7248+AU7248</f>
        <v>0</v>
      </c>
    </row>
    <row r="7249" spans="1:49">
      <c r="A7249" s="48"/>
      <c r="B7249" s="42"/>
      <c r="C7249" s="42"/>
      <c r="D7249" s="42"/>
      <c r="E7249" s="531"/>
      <c r="F7249" s="50"/>
      <c r="G7249" s="50"/>
      <c r="H7249" s="50"/>
      <c r="I7249" s="276" t="s">
        <v>1631</v>
      </c>
      <c r="J7249" s="277">
        <f>SUM(J7245:J7248)</f>
        <v>380000</v>
      </c>
      <c r="K7249" s="277">
        <f t="shared" ref="K7249:AT7249" si="2006">SUM(K7245:K7248)</f>
        <v>16008</v>
      </c>
      <c r="L7249" s="277">
        <f t="shared" si="2006"/>
        <v>34665</v>
      </c>
      <c r="M7249" s="277">
        <f t="shared" si="2006"/>
        <v>46287</v>
      </c>
      <c r="N7249" s="277">
        <f t="shared" si="2006"/>
        <v>0</v>
      </c>
      <c r="O7249" s="277">
        <f t="shared" si="2006"/>
        <v>55060</v>
      </c>
      <c r="P7249" s="277">
        <f t="shared" si="2006"/>
        <v>32500</v>
      </c>
      <c r="Q7249" s="277">
        <f t="shared" si="2006"/>
        <v>0</v>
      </c>
      <c r="R7249" s="277">
        <f t="shared" si="2006"/>
        <v>41687</v>
      </c>
      <c r="S7249" s="277">
        <f t="shared" si="2006"/>
        <v>28000</v>
      </c>
      <c r="T7249" s="277">
        <f t="shared" si="2006"/>
        <v>22306</v>
      </c>
      <c r="U7249" s="277">
        <v>276513</v>
      </c>
      <c r="V7249" s="277">
        <v>103487</v>
      </c>
      <c r="W7249" s="277">
        <f>SUM(W7245:W7248)</f>
        <v>0</v>
      </c>
      <c r="X7249" s="277">
        <f t="shared" si="2006"/>
        <v>0</v>
      </c>
      <c r="Y7249" s="277">
        <f t="shared" si="2006"/>
        <v>0</v>
      </c>
      <c r="Z7249" s="277">
        <f t="shared" si="2006"/>
        <v>0</v>
      </c>
      <c r="AA7249" s="277">
        <f t="shared" si="2006"/>
        <v>0</v>
      </c>
      <c r="AB7249" s="277">
        <f t="shared" si="2006"/>
        <v>0</v>
      </c>
      <c r="AC7249" s="277">
        <f t="shared" si="2006"/>
        <v>0</v>
      </c>
      <c r="AD7249" s="277">
        <f t="shared" si="2006"/>
        <v>0</v>
      </c>
      <c r="AE7249" s="277">
        <f t="shared" si="2006"/>
        <v>0</v>
      </c>
      <c r="AF7249" s="277">
        <f t="shared" si="2006"/>
        <v>0</v>
      </c>
      <c r="AG7249" s="277">
        <f t="shared" si="2006"/>
        <v>0</v>
      </c>
      <c r="AH7249" s="277">
        <v>0</v>
      </c>
      <c r="AI7249" s="277">
        <v>0</v>
      </c>
      <c r="AJ7249" s="277">
        <f>SUM(AJ7245:AJ7248)</f>
        <v>34600</v>
      </c>
      <c r="AK7249" s="277">
        <f t="shared" si="2006"/>
        <v>0</v>
      </c>
      <c r="AL7249" s="277">
        <f t="shared" si="2006"/>
        <v>0</v>
      </c>
      <c r="AM7249" s="277">
        <f t="shared" si="2006"/>
        <v>34600</v>
      </c>
      <c r="AN7249" s="277">
        <f t="shared" si="2006"/>
        <v>0</v>
      </c>
      <c r="AO7249" s="277">
        <f t="shared" si="2006"/>
        <v>0</v>
      </c>
      <c r="AP7249" s="277">
        <f t="shared" si="2006"/>
        <v>0</v>
      </c>
      <c r="AQ7249" s="277">
        <f t="shared" si="2006"/>
        <v>0</v>
      </c>
      <c r="AR7249" s="277">
        <f t="shared" si="2006"/>
        <v>0</v>
      </c>
      <c r="AS7249" s="277">
        <f t="shared" si="2006"/>
        <v>0</v>
      </c>
      <c r="AT7249" s="277">
        <f t="shared" si="2006"/>
        <v>0</v>
      </c>
      <c r="AU7249" s="277">
        <v>34600</v>
      </c>
      <c r="AV7249" s="277">
        <v>0</v>
      </c>
      <c r="AW7249" s="277">
        <f>U7249+AH7249+AU7249</f>
        <v>311113</v>
      </c>
    </row>
    <row r="7250" spans="1:49">
      <c r="A7250" s="48"/>
      <c r="B7250" s="42"/>
      <c r="C7250" s="42"/>
      <c r="D7250" s="42"/>
      <c r="E7250" s="531"/>
      <c r="F7250" s="50"/>
      <c r="G7250" s="50"/>
      <c r="H7250" s="50"/>
      <c r="I7250" s="146"/>
      <c r="J7250" s="29"/>
      <c r="K7250" s="29"/>
      <c r="L7250" s="29"/>
      <c r="M7250" s="29"/>
      <c r="N7250" s="29"/>
      <c r="O7250" s="29"/>
      <c r="P7250" s="29"/>
      <c r="Q7250" s="29"/>
      <c r="R7250" s="29"/>
      <c r="S7250" s="29"/>
      <c r="T7250" s="29"/>
      <c r="U7250" s="29"/>
      <c r="V7250" s="29"/>
      <c r="W7250" s="29"/>
      <c r="X7250" s="29"/>
      <c r="Y7250" s="29"/>
      <c r="Z7250" s="29"/>
      <c r="AA7250" s="29"/>
      <c r="AB7250" s="29"/>
      <c r="AC7250" s="29"/>
      <c r="AD7250" s="29"/>
      <c r="AE7250" s="29"/>
      <c r="AF7250" s="29"/>
      <c r="AG7250" s="29"/>
      <c r="AH7250" s="29"/>
      <c r="AI7250" s="29"/>
      <c r="AJ7250" s="29"/>
      <c r="AK7250" s="29"/>
      <c r="AL7250" s="29"/>
      <c r="AM7250" s="29"/>
      <c r="AN7250" s="29"/>
      <c r="AO7250" s="29"/>
      <c r="AP7250" s="29"/>
      <c r="AQ7250" s="29"/>
      <c r="AR7250" s="29"/>
      <c r="AS7250" s="29"/>
      <c r="AT7250" s="29"/>
      <c r="AU7250" s="29"/>
      <c r="AV7250" s="29"/>
      <c r="AW7250" s="29"/>
    </row>
    <row r="7251" spans="1:49">
      <c r="A7251" s="41"/>
      <c r="B7251" s="260"/>
      <c r="C7251" s="260"/>
      <c r="D7251" s="369"/>
      <c r="E7251" s="531"/>
      <c r="F7251" s="50"/>
      <c r="G7251" s="50"/>
      <c r="H7251" s="50"/>
      <c r="I7251" s="53"/>
      <c r="J7251" s="29"/>
      <c r="K7251" s="29"/>
      <c r="L7251" s="29"/>
      <c r="M7251" s="29"/>
      <c r="N7251" s="29"/>
      <c r="O7251" s="29"/>
      <c r="P7251" s="29"/>
      <c r="Q7251" s="29"/>
      <c r="R7251" s="29"/>
      <c r="S7251" s="29"/>
      <c r="T7251" s="29"/>
      <c r="U7251" s="29"/>
      <c r="V7251" s="29"/>
      <c r="W7251" s="29"/>
      <c r="X7251" s="29"/>
      <c r="Y7251" s="29"/>
      <c r="Z7251" s="29"/>
      <c r="AA7251" s="29"/>
      <c r="AB7251" s="29"/>
      <c r="AC7251" s="29"/>
      <c r="AD7251" s="29"/>
      <c r="AE7251" s="29"/>
      <c r="AF7251" s="29"/>
      <c r="AG7251" s="29"/>
      <c r="AH7251" s="29"/>
      <c r="AI7251" s="29"/>
      <c r="AJ7251" s="29"/>
      <c r="AK7251" s="29"/>
      <c r="AL7251" s="29"/>
      <c r="AM7251" s="29"/>
      <c r="AN7251" s="29"/>
      <c r="AO7251" s="29"/>
      <c r="AP7251" s="29"/>
      <c r="AQ7251" s="29"/>
      <c r="AR7251" s="29"/>
      <c r="AS7251" s="29"/>
      <c r="AT7251" s="29"/>
      <c r="AU7251" s="29"/>
      <c r="AV7251" s="29"/>
      <c r="AW7251" s="29"/>
    </row>
    <row r="7252" spans="1:49" ht="13.5" thickBot="1">
      <c r="A7252" s="78" t="s">
        <v>1042</v>
      </c>
      <c r="B7252" s="79"/>
      <c r="C7252" s="79"/>
      <c r="D7252" s="456"/>
      <c r="E7252" s="535"/>
      <c r="F7252" s="127"/>
      <c r="G7252" s="127"/>
      <c r="H7252" s="127"/>
      <c r="I7252" s="79"/>
    </row>
    <row r="7253" spans="1:49" s="151" customFormat="1" ht="36" customHeight="1" thickTop="1" thickBot="1">
      <c r="A7253" s="147" t="s">
        <v>2079</v>
      </c>
      <c r="B7253" s="5" t="s">
        <v>2080</v>
      </c>
      <c r="C7253" s="5" t="s">
        <v>1335</v>
      </c>
      <c r="D7253" s="450"/>
      <c r="E7253" s="148" t="s">
        <v>1570</v>
      </c>
      <c r="F7253" s="149" t="s">
        <v>1438</v>
      </c>
      <c r="G7253" s="149"/>
      <c r="H7253" s="149" t="s">
        <v>2332</v>
      </c>
      <c r="I7253" s="5" t="s">
        <v>856</v>
      </c>
      <c r="J7253" s="364" t="s">
        <v>2891</v>
      </c>
      <c r="K7253" s="364" t="s">
        <v>2879</v>
      </c>
      <c r="L7253" s="364" t="s">
        <v>2880</v>
      </c>
      <c r="M7253" s="364" t="s">
        <v>2881</v>
      </c>
      <c r="N7253" s="364" t="s">
        <v>2882</v>
      </c>
      <c r="O7253" s="364" t="s">
        <v>2883</v>
      </c>
      <c r="P7253" s="364" t="s">
        <v>2884</v>
      </c>
      <c r="Q7253" s="364" t="s">
        <v>2885</v>
      </c>
      <c r="R7253" s="364" t="s">
        <v>2886</v>
      </c>
      <c r="S7253" s="364" t="s">
        <v>2887</v>
      </c>
      <c r="T7253" s="364" t="s">
        <v>2888</v>
      </c>
      <c r="U7253" s="364" t="s">
        <v>2889</v>
      </c>
      <c r="V7253" s="364" t="s">
        <v>2890</v>
      </c>
      <c r="W7253" s="365" t="s">
        <v>2893</v>
      </c>
      <c r="X7253" s="365" t="s">
        <v>2879</v>
      </c>
      <c r="Y7253" s="365" t="s">
        <v>2880</v>
      </c>
      <c r="Z7253" s="365" t="s">
        <v>2881</v>
      </c>
      <c r="AA7253" s="365" t="s">
        <v>2882</v>
      </c>
      <c r="AB7253" s="365" t="s">
        <v>2883</v>
      </c>
      <c r="AC7253" s="365" t="s">
        <v>2884</v>
      </c>
      <c r="AD7253" s="365" t="s">
        <v>2885</v>
      </c>
      <c r="AE7253" s="365" t="s">
        <v>2886</v>
      </c>
      <c r="AF7253" s="365" t="s">
        <v>2887</v>
      </c>
      <c r="AG7253" s="365" t="s">
        <v>2888</v>
      </c>
      <c r="AH7253" s="365" t="s">
        <v>2889</v>
      </c>
      <c r="AI7253" s="365" t="s">
        <v>2890</v>
      </c>
      <c r="AJ7253" s="366" t="s">
        <v>2892</v>
      </c>
      <c r="AK7253" s="366" t="s">
        <v>2879</v>
      </c>
      <c r="AL7253" s="366" t="s">
        <v>2880</v>
      </c>
      <c r="AM7253" s="366" t="s">
        <v>2881</v>
      </c>
      <c r="AN7253" s="366" t="s">
        <v>2882</v>
      </c>
      <c r="AO7253" s="366" t="s">
        <v>2883</v>
      </c>
      <c r="AP7253" s="366" t="s">
        <v>2884</v>
      </c>
      <c r="AQ7253" s="366" t="s">
        <v>2885</v>
      </c>
      <c r="AR7253" s="366" t="s">
        <v>2886</v>
      </c>
      <c r="AS7253" s="366" t="s">
        <v>2887</v>
      </c>
      <c r="AT7253" s="366" t="s">
        <v>2888</v>
      </c>
      <c r="AU7253" s="366" t="s">
        <v>2889</v>
      </c>
      <c r="AV7253" s="366" t="s">
        <v>2890</v>
      </c>
      <c r="AW7253" s="368" t="s">
        <v>2895</v>
      </c>
    </row>
    <row r="7254" spans="1:49">
      <c r="A7254" s="33"/>
      <c r="B7254" s="34"/>
      <c r="C7254" s="34"/>
      <c r="D7254" s="34"/>
      <c r="E7254" s="35"/>
      <c r="F7254" s="36"/>
      <c r="G7254" s="36"/>
      <c r="H7254" s="36"/>
      <c r="I7254" s="34"/>
      <c r="J7254" s="202" t="s">
        <v>1224</v>
      </c>
      <c r="K7254" s="202">
        <v>1</v>
      </c>
      <c r="L7254" s="202">
        <v>2</v>
      </c>
      <c r="M7254" s="202">
        <v>3</v>
      </c>
      <c r="N7254" s="202">
        <v>4</v>
      </c>
      <c r="O7254" s="202">
        <v>5</v>
      </c>
      <c r="P7254" s="202">
        <v>6</v>
      </c>
      <c r="Q7254" s="202">
        <v>7</v>
      </c>
      <c r="R7254" s="202">
        <v>8</v>
      </c>
      <c r="S7254" s="202">
        <v>9</v>
      </c>
      <c r="T7254" s="202">
        <v>10</v>
      </c>
      <c r="U7254" s="202">
        <v>13</v>
      </c>
      <c r="V7254" s="202">
        <v>14</v>
      </c>
      <c r="W7254" s="202" t="s">
        <v>1224</v>
      </c>
      <c r="X7254" s="202">
        <v>1</v>
      </c>
      <c r="Y7254" s="202">
        <v>2</v>
      </c>
      <c r="Z7254" s="202">
        <v>3</v>
      </c>
      <c r="AA7254" s="202">
        <v>4</v>
      </c>
      <c r="AB7254" s="202">
        <v>5</v>
      </c>
      <c r="AC7254" s="202">
        <v>6</v>
      </c>
      <c r="AD7254" s="202">
        <v>7</v>
      </c>
      <c r="AE7254" s="202">
        <v>8</v>
      </c>
      <c r="AF7254" s="202">
        <v>9</v>
      </c>
      <c r="AG7254" s="202">
        <v>10</v>
      </c>
      <c r="AH7254" s="202">
        <v>13</v>
      </c>
      <c r="AI7254" s="202">
        <v>14</v>
      </c>
      <c r="AJ7254" s="202" t="s">
        <v>1224</v>
      </c>
      <c r="AK7254" s="202">
        <v>1</v>
      </c>
      <c r="AL7254" s="202">
        <v>2</v>
      </c>
      <c r="AM7254" s="202">
        <v>3</v>
      </c>
      <c r="AN7254" s="202">
        <v>4</v>
      </c>
      <c r="AO7254" s="202">
        <v>5</v>
      </c>
      <c r="AP7254" s="202">
        <v>6</v>
      </c>
      <c r="AQ7254" s="202">
        <v>7</v>
      </c>
      <c r="AR7254" s="202">
        <v>8</v>
      </c>
      <c r="AS7254" s="202">
        <v>9</v>
      </c>
      <c r="AT7254" s="202">
        <v>10</v>
      </c>
      <c r="AU7254" s="202">
        <v>13</v>
      </c>
      <c r="AV7254" s="202">
        <v>14</v>
      </c>
      <c r="AW7254" s="202">
        <v>15</v>
      </c>
    </row>
    <row r="7255" spans="1:49">
      <c r="A7255" s="37"/>
      <c r="B7255" s="38"/>
      <c r="C7255" s="38"/>
      <c r="D7255" s="38"/>
      <c r="E7255" s="60"/>
      <c r="F7255" s="61"/>
      <c r="G7255" s="61"/>
      <c r="H7255" s="61"/>
      <c r="I7255" s="38"/>
      <c r="J7255" s="134"/>
      <c r="K7255" s="134"/>
      <c r="L7255" s="134"/>
      <c r="M7255" s="134"/>
      <c r="N7255" s="134"/>
      <c r="O7255" s="134"/>
      <c r="P7255" s="134"/>
      <c r="Q7255" s="134"/>
      <c r="R7255" s="134"/>
      <c r="S7255" s="134"/>
      <c r="T7255" s="134"/>
      <c r="U7255" s="134"/>
      <c r="V7255" s="134"/>
      <c r="W7255" s="134"/>
      <c r="X7255" s="134"/>
      <c r="Y7255" s="134"/>
      <c r="Z7255" s="134"/>
      <c r="AA7255" s="134"/>
      <c r="AB7255" s="134"/>
      <c r="AC7255" s="134"/>
      <c r="AD7255" s="134"/>
      <c r="AE7255" s="134"/>
      <c r="AF7255" s="134"/>
      <c r="AG7255" s="134"/>
      <c r="AH7255" s="134"/>
      <c r="AI7255" s="134"/>
      <c r="AJ7255" s="134"/>
      <c r="AK7255" s="134"/>
      <c r="AL7255" s="134"/>
      <c r="AM7255" s="134"/>
      <c r="AN7255" s="134"/>
      <c r="AO7255" s="134"/>
      <c r="AP7255" s="134"/>
      <c r="AQ7255" s="134"/>
      <c r="AR7255" s="134"/>
      <c r="AS7255" s="134"/>
      <c r="AT7255" s="134"/>
      <c r="AU7255" s="134"/>
      <c r="AV7255" s="134"/>
      <c r="AW7255" s="134"/>
    </row>
    <row r="7256" spans="1:49">
      <c r="A7256" s="92" t="s">
        <v>1039</v>
      </c>
      <c r="B7256" s="93" t="s">
        <v>1030</v>
      </c>
      <c r="C7256" s="93" t="s">
        <v>1550</v>
      </c>
      <c r="D7256" s="460"/>
      <c r="E7256" s="531"/>
      <c r="F7256" s="50"/>
      <c r="G7256" s="50"/>
      <c r="H7256" s="50"/>
      <c r="I7256" s="260" t="s">
        <v>1748</v>
      </c>
      <c r="J7256" s="28"/>
      <c r="K7256" s="28"/>
      <c r="L7256" s="28"/>
      <c r="M7256" s="28"/>
      <c r="N7256" s="28"/>
      <c r="O7256" s="28"/>
      <c r="P7256" s="28"/>
      <c r="Q7256" s="28"/>
      <c r="R7256" s="28"/>
      <c r="S7256" s="28"/>
      <c r="T7256" s="28"/>
      <c r="U7256" s="28"/>
      <c r="V7256" s="28"/>
      <c r="W7256" s="28"/>
      <c r="X7256" s="28"/>
      <c r="Y7256" s="28"/>
      <c r="Z7256" s="28"/>
      <c r="AA7256" s="28"/>
      <c r="AB7256" s="28"/>
      <c r="AC7256" s="28"/>
      <c r="AD7256" s="28"/>
      <c r="AE7256" s="28"/>
      <c r="AF7256" s="28"/>
      <c r="AG7256" s="28"/>
      <c r="AH7256" s="28"/>
      <c r="AI7256" s="28"/>
      <c r="AJ7256" s="28"/>
      <c r="AK7256" s="28"/>
      <c r="AL7256" s="28"/>
      <c r="AM7256" s="28"/>
      <c r="AN7256" s="28"/>
      <c r="AO7256" s="28"/>
      <c r="AP7256" s="28"/>
      <c r="AQ7256" s="28"/>
      <c r="AR7256" s="28"/>
      <c r="AS7256" s="28"/>
      <c r="AT7256" s="28"/>
      <c r="AU7256" s="28"/>
      <c r="AV7256" s="28"/>
      <c r="AW7256" s="28"/>
    </row>
    <row r="7257" spans="1:49">
      <c r="A7257" s="48"/>
      <c r="B7257" s="260"/>
      <c r="C7257" s="260"/>
      <c r="D7257" s="369"/>
      <c r="E7257" s="531"/>
      <c r="F7257" s="50"/>
      <c r="G7257" s="50"/>
      <c r="H7257" s="50"/>
      <c r="I7257" s="260"/>
      <c r="J7257" s="28"/>
      <c r="K7257" s="28"/>
      <c r="L7257" s="28"/>
      <c r="M7257" s="28"/>
      <c r="N7257" s="28"/>
      <c r="O7257" s="28"/>
      <c r="P7257" s="28"/>
      <c r="Q7257" s="28"/>
      <c r="R7257" s="28"/>
      <c r="S7257" s="28"/>
      <c r="T7257" s="28"/>
      <c r="U7257" s="28"/>
      <c r="V7257" s="28"/>
      <c r="W7257" s="28"/>
      <c r="X7257" s="28"/>
      <c r="Y7257" s="28"/>
      <c r="Z7257" s="28"/>
      <c r="AA7257" s="28"/>
      <c r="AB7257" s="28"/>
      <c r="AC7257" s="28"/>
      <c r="AD7257" s="28"/>
      <c r="AE7257" s="28"/>
      <c r="AF7257" s="28"/>
      <c r="AG7257" s="28"/>
      <c r="AH7257" s="28"/>
      <c r="AI7257" s="28"/>
      <c r="AJ7257" s="28"/>
      <c r="AK7257" s="28"/>
      <c r="AL7257" s="28"/>
      <c r="AM7257" s="28"/>
      <c r="AN7257" s="28"/>
      <c r="AO7257" s="28"/>
      <c r="AP7257" s="28"/>
      <c r="AQ7257" s="28"/>
      <c r="AR7257" s="28"/>
      <c r="AS7257" s="28"/>
      <c r="AT7257" s="28"/>
      <c r="AU7257" s="28"/>
      <c r="AV7257" s="28"/>
      <c r="AW7257" s="28"/>
    </row>
    <row r="7258" spans="1:49">
      <c r="A7258" s="48"/>
      <c r="B7258" s="42"/>
      <c r="C7258" s="42"/>
      <c r="D7258" s="42"/>
      <c r="E7258" s="531"/>
      <c r="F7258" s="50"/>
      <c r="G7258" s="50"/>
      <c r="H7258" s="50"/>
      <c r="I7258" s="49" t="s">
        <v>1559</v>
      </c>
      <c r="J7258" s="12">
        <f>SUM(J7259,J7267,J7269)</f>
        <v>134000</v>
      </c>
      <c r="K7258" s="12">
        <f t="shared" ref="K7258:AT7258" si="2007">SUM(K7259,K7267,K7269)</f>
        <v>36260</v>
      </c>
      <c r="L7258" s="12">
        <f t="shared" si="2007"/>
        <v>0</v>
      </c>
      <c r="M7258" s="12">
        <f t="shared" si="2007"/>
        <v>0</v>
      </c>
      <c r="N7258" s="12">
        <f t="shared" si="2007"/>
        <v>11000</v>
      </c>
      <c r="O7258" s="12">
        <f t="shared" si="2007"/>
        <v>23000</v>
      </c>
      <c r="P7258" s="12">
        <f t="shared" si="2007"/>
        <v>0</v>
      </c>
      <c r="Q7258" s="12">
        <f t="shared" si="2007"/>
        <v>0</v>
      </c>
      <c r="R7258" s="12">
        <f t="shared" si="2007"/>
        <v>0</v>
      </c>
      <c r="S7258" s="12">
        <f t="shared" si="2007"/>
        <v>10000</v>
      </c>
      <c r="T7258" s="12">
        <f t="shared" si="2007"/>
        <v>10000</v>
      </c>
      <c r="U7258" s="12">
        <v>90260</v>
      </c>
      <c r="V7258" s="12">
        <v>43740</v>
      </c>
      <c r="W7258" s="12">
        <f>SUM(W7259,W7267,W7269)</f>
        <v>0</v>
      </c>
      <c r="X7258" s="12">
        <f t="shared" si="2007"/>
        <v>0</v>
      </c>
      <c r="Y7258" s="12">
        <f t="shared" si="2007"/>
        <v>0</v>
      </c>
      <c r="Z7258" s="12">
        <f t="shared" si="2007"/>
        <v>0</v>
      </c>
      <c r="AA7258" s="12">
        <f t="shared" si="2007"/>
        <v>0</v>
      </c>
      <c r="AB7258" s="12">
        <f t="shared" si="2007"/>
        <v>0</v>
      </c>
      <c r="AC7258" s="12">
        <f t="shared" si="2007"/>
        <v>0</v>
      </c>
      <c r="AD7258" s="12">
        <f t="shared" si="2007"/>
        <v>0</v>
      </c>
      <c r="AE7258" s="12">
        <f t="shared" si="2007"/>
        <v>0</v>
      </c>
      <c r="AF7258" s="12">
        <f t="shared" si="2007"/>
        <v>0</v>
      </c>
      <c r="AG7258" s="12">
        <f t="shared" si="2007"/>
        <v>0</v>
      </c>
      <c r="AH7258" s="12">
        <v>0</v>
      </c>
      <c r="AI7258" s="12">
        <v>0</v>
      </c>
      <c r="AJ7258" s="12">
        <f>SUM(AJ7259,AJ7267,AJ7269)</f>
        <v>0</v>
      </c>
      <c r="AK7258" s="12">
        <f t="shared" si="2007"/>
        <v>0</v>
      </c>
      <c r="AL7258" s="12">
        <f t="shared" si="2007"/>
        <v>0</v>
      </c>
      <c r="AM7258" s="12">
        <f t="shared" si="2007"/>
        <v>0</v>
      </c>
      <c r="AN7258" s="12">
        <f t="shared" si="2007"/>
        <v>0</v>
      </c>
      <c r="AO7258" s="12">
        <f t="shared" si="2007"/>
        <v>0</v>
      </c>
      <c r="AP7258" s="12">
        <f t="shared" si="2007"/>
        <v>0</v>
      </c>
      <c r="AQ7258" s="12">
        <f t="shared" si="2007"/>
        <v>0</v>
      </c>
      <c r="AR7258" s="12">
        <f t="shared" si="2007"/>
        <v>0</v>
      </c>
      <c r="AS7258" s="12">
        <f t="shared" si="2007"/>
        <v>0</v>
      </c>
      <c r="AT7258" s="12">
        <f t="shared" si="2007"/>
        <v>0</v>
      </c>
      <c r="AU7258" s="12">
        <v>0</v>
      </c>
      <c r="AV7258" s="12">
        <v>0</v>
      </c>
      <c r="AW7258" s="12">
        <f t="shared" ref="AW7258:AW7287" si="2008">U7258+AH7258+AU7258</f>
        <v>90260</v>
      </c>
    </row>
    <row r="7259" spans="1:49">
      <c r="A7259" s="44" t="s">
        <v>1039</v>
      </c>
      <c r="B7259" s="45" t="s">
        <v>1030</v>
      </c>
      <c r="C7259" s="45" t="s">
        <v>1550</v>
      </c>
      <c r="D7259" s="452" t="s">
        <v>3033</v>
      </c>
      <c r="E7259" s="213" t="s">
        <v>771</v>
      </c>
      <c r="F7259" s="65"/>
      <c r="G7259" s="65"/>
      <c r="H7259" s="65"/>
      <c r="I7259" s="260" t="s">
        <v>1500</v>
      </c>
      <c r="J7259" s="9">
        <f>SUM(J7260:J7261)</f>
        <v>0</v>
      </c>
      <c r="K7259" s="9">
        <f t="shared" ref="K7259:AT7259" si="2009">SUM(K7260:K7261)</f>
        <v>0</v>
      </c>
      <c r="L7259" s="9">
        <f t="shared" si="2009"/>
        <v>0</v>
      </c>
      <c r="M7259" s="9">
        <f t="shared" si="2009"/>
        <v>0</v>
      </c>
      <c r="N7259" s="9">
        <f t="shared" si="2009"/>
        <v>0</v>
      </c>
      <c r="O7259" s="9">
        <f t="shared" si="2009"/>
        <v>0</v>
      </c>
      <c r="P7259" s="9">
        <f t="shared" si="2009"/>
        <v>0</v>
      </c>
      <c r="Q7259" s="9">
        <f t="shared" si="2009"/>
        <v>0</v>
      </c>
      <c r="R7259" s="9">
        <f t="shared" si="2009"/>
        <v>0</v>
      </c>
      <c r="S7259" s="9">
        <f t="shared" si="2009"/>
        <v>0</v>
      </c>
      <c r="T7259" s="9">
        <f t="shared" si="2009"/>
        <v>0</v>
      </c>
      <c r="U7259" s="9">
        <v>0</v>
      </c>
      <c r="V7259" s="9">
        <v>0</v>
      </c>
      <c r="W7259" s="9">
        <f>SUM(W7260:W7261)</f>
        <v>0</v>
      </c>
      <c r="X7259" s="9">
        <f t="shared" si="2009"/>
        <v>0</v>
      </c>
      <c r="Y7259" s="9">
        <f t="shared" si="2009"/>
        <v>0</v>
      </c>
      <c r="Z7259" s="9">
        <f t="shared" si="2009"/>
        <v>0</v>
      </c>
      <c r="AA7259" s="9">
        <f t="shared" si="2009"/>
        <v>0</v>
      </c>
      <c r="AB7259" s="9">
        <f t="shared" si="2009"/>
        <v>0</v>
      </c>
      <c r="AC7259" s="9">
        <f t="shared" si="2009"/>
        <v>0</v>
      </c>
      <c r="AD7259" s="9">
        <f t="shared" si="2009"/>
        <v>0</v>
      </c>
      <c r="AE7259" s="9">
        <f t="shared" si="2009"/>
        <v>0</v>
      </c>
      <c r="AF7259" s="9">
        <f t="shared" si="2009"/>
        <v>0</v>
      </c>
      <c r="AG7259" s="9">
        <f t="shared" si="2009"/>
        <v>0</v>
      </c>
      <c r="AH7259" s="9">
        <v>0</v>
      </c>
      <c r="AI7259" s="9">
        <v>0</v>
      </c>
      <c r="AJ7259" s="9">
        <f>SUM(AJ7260:AJ7261)</f>
        <v>0</v>
      </c>
      <c r="AK7259" s="9">
        <f t="shared" si="2009"/>
        <v>0</v>
      </c>
      <c r="AL7259" s="9">
        <f t="shared" si="2009"/>
        <v>0</v>
      </c>
      <c r="AM7259" s="9">
        <f t="shared" si="2009"/>
        <v>0</v>
      </c>
      <c r="AN7259" s="9">
        <f t="shared" si="2009"/>
        <v>0</v>
      </c>
      <c r="AO7259" s="9">
        <f t="shared" si="2009"/>
        <v>0</v>
      </c>
      <c r="AP7259" s="9">
        <f t="shared" si="2009"/>
        <v>0</v>
      </c>
      <c r="AQ7259" s="9">
        <f t="shared" si="2009"/>
        <v>0</v>
      </c>
      <c r="AR7259" s="9">
        <f t="shared" si="2009"/>
        <v>0</v>
      </c>
      <c r="AS7259" s="9">
        <f t="shared" si="2009"/>
        <v>0</v>
      </c>
      <c r="AT7259" s="9">
        <f t="shared" si="2009"/>
        <v>0</v>
      </c>
      <c r="AU7259" s="9">
        <v>0</v>
      </c>
      <c r="AV7259" s="9">
        <v>0</v>
      </c>
      <c r="AW7259" s="9">
        <f t="shared" si="2008"/>
        <v>0</v>
      </c>
    </row>
    <row r="7260" spans="1:49">
      <c r="A7260" s="44" t="s">
        <v>1039</v>
      </c>
      <c r="B7260" s="45" t="s">
        <v>1030</v>
      </c>
      <c r="C7260" s="45" t="s">
        <v>1550</v>
      </c>
      <c r="D7260" s="452" t="s">
        <v>3033</v>
      </c>
      <c r="E7260" s="367" t="s">
        <v>834</v>
      </c>
      <c r="F7260" s="50"/>
      <c r="G7260" s="468" t="s">
        <v>3063</v>
      </c>
      <c r="H7260" s="50" t="s">
        <v>2358</v>
      </c>
      <c r="I7260" s="42" t="s">
        <v>1165</v>
      </c>
      <c r="U7260" s="15">
        <v>0</v>
      </c>
      <c r="V7260" s="15">
        <v>0</v>
      </c>
      <c r="AH7260" s="15">
        <v>0</v>
      </c>
      <c r="AI7260" s="15">
        <v>0</v>
      </c>
      <c r="AU7260" s="15">
        <v>0</v>
      </c>
      <c r="AV7260" s="15">
        <v>0</v>
      </c>
      <c r="AW7260" s="15">
        <f t="shared" si="2008"/>
        <v>0</v>
      </c>
    </row>
    <row r="7261" spans="1:49">
      <c r="A7261" s="44" t="s">
        <v>1039</v>
      </c>
      <c r="B7261" s="45" t="s">
        <v>1030</v>
      </c>
      <c r="C7261" s="45" t="s">
        <v>1550</v>
      </c>
      <c r="D7261" s="452" t="s">
        <v>3033</v>
      </c>
      <c r="E7261" s="367" t="s">
        <v>772</v>
      </c>
      <c r="F7261" s="50"/>
      <c r="G7261" s="50"/>
      <c r="H7261" s="50"/>
      <c r="I7261" s="42" t="s">
        <v>1227</v>
      </c>
      <c r="J7261" s="15">
        <f>SUM(J7262:J7266)</f>
        <v>0</v>
      </c>
      <c r="K7261" s="15">
        <f t="shared" ref="K7261:AT7261" si="2010">SUM(K7262:K7266)</f>
        <v>0</v>
      </c>
      <c r="L7261" s="15">
        <f t="shared" si="2010"/>
        <v>0</v>
      </c>
      <c r="M7261" s="15">
        <f t="shared" si="2010"/>
        <v>0</v>
      </c>
      <c r="N7261" s="15">
        <f t="shared" si="2010"/>
        <v>0</v>
      </c>
      <c r="O7261" s="15">
        <f t="shared" si="2010"/>
        <v>0</v>
      </c>
      <c r="P7261" s="15">
        <f t="shared" si="2010"/>
        <v>0</v>
      </c>
      <c r="Q7261" s="15">
        <f t="shared" si="2010"/>
        <v>0</v>
      </c>
      <c r="R7261" s="15">
        <f t="shared" si="2010"/>
        <v>0</v>
      </c>
      <c r="S7261" s="15">
        <f t="shared" si="2010"/>
        <v>0</v>
      </c>
      <c r="T7261" s="15">
        <f t="shared" si="2010"/>
        <v>0</v>
      </c>
      <c r="U7261" s="15">
        <v>0</v>
      </c>
      <c r="V7261" s="15">
        <v>0</v>
      </c>
      <c r="W7261" s="15">
        <f>SUM(W7262:W7266)</f>
        <v>0</v>
      </c>
      <c r="X7261" s="15">
        <f t="shared" si="2010"/>
        <v>0</v>
      </c>
      <c r="Y7261" s="15">
        <f t="shared" si="2010"/>
        <v>0</v>
      </c>
      <c r="Z7261" s="15">
        <f t="shared" si="2010"/>
        <v>0</v>
      </c>
      <c r="AA7261" s="15">
        <f t="shared" si="2010"/>
        <v>0</v>
      </c>
      <c r="AB7261" s="15">
        <f t="shared" si="2010"/>
        <v>0</v>
      </c>
      <c r="AC7261" s="15">
        <f t="shared" si="2010"/>
        <v>0</v>
      </c>
      <c r="AD7261" s="15">
        <f t="shared" si="2010"/>
        <v>0</v>
      </c>
      <c r="AE7261" s="15">
        <f t="shared" si="2010"/>
        <v>0</v>
      </c>
      <c r="AF7261" s="15">
        <f t="shared" si="2010"/>
        <v>0</v>
      </c>
      <c r="AG7261" s="15">
        <f t="shared" si="2010"/>
        <v>0</v>
      </c>
      <c r="AH7261" s="15">
        <v>0</v>
      </c>
      <c r="AI7261" s="15">
        <v>0</v>
      </c>
      <c r="AJ7261" s="15">
        <f>SUM(AJ7262:AJ7266)</f>
        <v>0</v>
      </c>
      <c r="AK7261" s="15">
        <f t="shared" si="2010"/>
        <v>0</v>
      </c>
      <c r="AL7261" s="15">
        <f t="shared" si="2010"/>
        <v>0</v>
      </c>
      <c r="AM7261" s="15">
        <f t="shared" si="2010"/>
        <v>0</v>
      </c>
      <c r="AN7261" s="15">
        <f t="shared" si="2010"/>
        <v>0</v>
      </c>
      <c r="AO7261" s="15">
        <f t="shared" si="2010"/>
        <v>0</v>
      </c>
      <c r="AP7261" s="15">
        <f t="shared" si="2010"/>
        <v>0</v>
      </c>
      <c r="AQ7261" s="15">
        <f t="shared" si="2010"/>
        <v>0</v>
      </c>
      <c r="AR7261" s="15">
        <f t="shared" si="2010"/>
        <v>0</v>
      </c>
      <c r="AS7261" s="15">
        <f t="shared" si="2010"/>
        <v>0</v>
      </c>
      <c r="AT7261" s="15">
        <f t="shared" si="2010"/>
        <v>0</v>
      </c>
      <c r="AU7261" s="15">
        <v>0</v>
      </c>
      <c r="AV7261" s="15">
        <v>0</v>
      </c>
      <c r="AW7261" s="15">
        <f t="shared" si="2008"/>
        <v>0</v>
      </c>
    </row>
    <row r="7262" spans="1:49" s="144" customFormat="1">
      <c r="A7262" s="44" t="s">
        <v>1039</v>
      </c>
      <c r="B7262" s="45" t="s">
        <v>1030</v>
      </c>
      <c r="C7262" s="45" t="s">
        <v>1550</v>
      </c>
      <c r="D7262" s="452" t="s">
        <v>3033</v>
      </c>
      <c r="E7262" s="140" t="s">
        <v>850</v>
      </c>
      <c r="F7262" s="141" t="s">
        <v>1902</v>
      </c>
      <c r="G7262" s="468" t="s">
        <v>3063</v>
      </c>
      <c r="H7262" s="50" t="s">
        <v>2358</v>
      </c>
      <c r="I7262" s="142" t="s">
        <v>1119</v>
      </c>
      <c r="J7262" s="15"/>
      <c r="K7262" s="15"/>
      <c r="L7262" s="15"/>
      <c r="M7262" s="15"/>
      <c r="N7262" s="15"/>
      <c r="O7262" s="15"/>
      <c r="P7262" s="15"/>
      <c r="Q7262" s="15"/>
      <c r="R7262" s="15"/>
      <c r="S7262" s="15"/>
      <c r="T7262" s="15"/>
      <c r="U7262" s="15">
        <v>0</v>
      </c>
      <c r="V7262" s="15">
        <v>0</v>
      </c>
      <c r="W7262" s="15"/>
      <c r="X7262" s="15"/>
      <c r="Y7262" s="15"/>
      <c r="Z7262" s="15"/>
      <c r="AA7262" s="15"/>
      <c r="AB7262" s="15"/>
      <c r="AC7262" s="15"/>
      <c r="AD7262" s="15"/>
      <c r="AE7262" s="15"/>
      <c r="AF7262" s="15"/>
      <c r="AG7262" s="15"/>
      <c r="AH7262" s="15">
        <v>0</v>
      </c>
      <c r="AI7262" s="15">
        <v>0</v>
      </c>
      <c r="AJ7262" s="15"/>
      <c r="AK7262" s="15"/>
      <c r="AL7262" s="15"/>
      <c r="AM7262" s="15"/>
      <c r="AN7262" s="15"/>
      <c r="AO7262" s="15"/>
      <c r="AP7262" s="15"/>
      <c r="AQ7262" s="15"/>
      <c r="AR7262" s="15"/>
      <c r="AS7262" s="15"/>
      <c r="AT7262" s="15"/>
      <c r="AU7262" s="15">
        <v>0</v>
      </c>
      <c r="AV7262" s="15">
        <v>0</v>
      </c>
      <c r="AW7262" s="15">
        <f t="shared" si="2008"/>
        <v>0</v>
      </c>
    </row>
    <row r="7263" spans="1:49" s="144" customFormat="1">
      <c r="A7263" s="44" t="s">
        <v>1039</v>
      </c>
      <c r="B7263" s="45" t="s">
        <v>1030</v>
      </c>
      <c r="C7263" s="45" t="s">
        <v>1550</v>
      </c>
      <c r="D7263" s="452" t="s">
        <v>3033</v>
      </c>
      <c r="E7263" s="140" t="s">
        <v>851</v>
      </c>
      <c r="F7263" s="141" t="s">
        <v>1903</v>
      </c>
      <c r="G7263" s="468" t="s">
        <v>3063</v>
      </c>
      <c r="H7263" s="50" t="s">
        <v>2358</v>
      </c>
      <c r="I7263" s="142" t="s">
        <v>1290</v>
      </c>
      <c r="J7263" s="15"/>
      <c r="K7263" s="15"/>
      <c r="L7263" s="15"/>
      <c r="M7263" s="15"/>
      <c r="N7263" s="15"/>
      <c r="O7263" s="15"/>
      <c r="P7263" s="15"/>
      <c r="Q7263" s="15"/>
      <c r="R7263" s="15"/>
      <c r="S7263" s="15"/>
      <c r="T7263" s="15"/>
      <c r="U7263" s="15">
        <v>0</v>
      </c>
      <c r="V7263" s="15">
        <v>0</v>
      </c>
      <c r="W7263" s="15"/>
      <c r="X7263" s="15"/>
      <c r="Y7263" s="15"/>
      <c r="Z7263" s="15"/>
      <c r="AA7263" s="15"/>
      <c r="AB7263" s="15"/>
      <c r="AC7263" s="15"/>
      <c r="AD7263" s="15"/>
      <c r="AE7263" s="15"/>
      <c r="AF7263" s="15"/>
      <c r="AG7263" s="15"/>
      <c r="AH7263" s="15">
        <v>0</v>
      </c>
      <c r="AI7263" s="15">
        <v>0</v>
      </c>
      <c r="AJ7263" s="15"/>
      <c r="AK7263" s="15"/>
      <c r="AL7263" s="15"/>
      <c r="AM7263" s="15"/>
      <c r="AN7263" s="15"/>
      <c r="AO7263" s="15"/>
      <c r="AP7263" s="15"/>
      <c r="AQ7263" s="15"/>
      <c r="AR7263" s="15"/>
      <c r="AS7263" s="15"/>
      <c r="AT7263" s="15"/>
      <c r="AU7263" s="15">
        <v>0</v>
      </c>
      <c r="AV7263" s="15">
        <v>0</v>
      </c>
      <c r="AW7263" s="15">
        <f t="shared" si="2008"/>
        <v>0</v>
      </c>
    </row>
    <row r="7264" spans="1:49" s="144" customFormat="1">
      <c r="A7264" s="44" t="s">
        <v>1039</v>
      </c>
      <c r="B7264" s="45" t="s">
        <v>1030</v>
      </c>
      <c r="C7264" s="45" t="s">
        <v>1550</v>
      </c>
      <c r="D7264" s="452" t="s">
        <v>3033</v>
      </c>
      <c r="E7264" s="140" t="s">
        <v>852</v>
      </c>
      <c r="F7264" s="141" t="s">
        <v>1904</v>
      </c>
      <c r="G7264" s="468" t="s">
        <v>3063</v>
      </c>
      <c r="H7264" s="50" t="s">
        <v>2358</v>
      </c>
      <c r="I7264" s="142" t="s">
        <v>1733</v>
      </c>
      <c r="J7264" s="15"/>
      <c r="K7264" s="15"/>
      <c r="L7264" s="15"/>
      <c r="M7264" s="15"/>
      <c r="N7264" s="15"/>
      <c r="O7264" s="15"/>
      <c r="P7264" s="15"/>
      <c r="Q7264" s="15"/>
      <c r="R7264" s="15"/>
      <c r="S7264" s="15"/>
      <c r="T7264" s="15"/>
      <c r="U7264" s="15">
        <v>0</v>
      </c>
      <c r="V7264" s="15">
        <v>0</v>
      </c>
      <c r="W7264" s="15"/>
      <c r="X7264" s="15"/>
      <c r="Y7264" s="15"/>
      <c r="Z7264" s="15"/>
      <c r="AA7264" s="15"/>
      <c r="AB7264" s="15"/>
      <c r="AC7264" s="15"/>
      <c r="AD7264" s="15"/>
      <c r="AE7264" s="15"/>
      <c r="AF7264" s="15"/>
      <c r="AG7264" s="15"/>
      <c r="AH7264" s="15">
        <v>0</v>
      </c>
      <c r="AI7264" s="15">
        <v>0</v>
      </c>
      <c r="AJ7264" s="15"/>
      <c r="AK7264" s="15"/>
      <c r="AL7264" s="15"/>
      <c r="AM7264" s="15"/>
      <c r="AN7264" s="15"/>
      <c r="AO7264" s="15"/>
      <c r="AP7264" s="15"/>
      <c r="AQ7264" s="15"/>
      <c r="AR7264" s="15"/>
      <c r="AS7264" s="15"/>
      <c r="AT7264" s="15"/>
      <c r="AU7264" s="15">
        <v>0</v>
      </c>
      <c r="AV7264" s="15">
        <v>0</v>
      </c>
      <c r="AW7264" s="15">
        <f t="shared" si="2008"/>
        <v>0</v>
      </c>
    </row>
    <row r="7265" spans="1:49" s="144" customFormat="1">
      <c r="A7265" s="44" t="s">
        <v>1039</v>
      </c>
      <c r="B7265" s="45" t="s">
        <v>1030</v>
      </c>
      <c r="C7265" s="45" t="s">
        <v>1550</v>
      </c>
      <c r="D7265" s="452" t="s">
        <v>3033</v>
      </c>
      <c r="E7265" s="140" t="s">
        <v>853</v>
      </c>
      <c r="F7265" s="141" t="s">
        <v>1905</v>
      </c>
      <c r="G7265" s="468" t="s">
        <v>3063</v>
      </c>
      <c r="H7265" s="50" t="s">
        <v>2358</v>
      </c>
      <c r="I7265" s="142" t="s">
        <v>1734</v>
      </c>
      <c r="J7265" s="15"/>
      <c r="K7265" s="15"/>
      <c r="L7265" s="15"/>
      <c r="M7265" s="15"/>
      <c r="N7265" s="15"/>
      <c r="O7265" s="15"/>
      <c r="P7265" s="15"/>
      <c r="Q7265" s="15"/>
      <c r="R7265" s="15"/>
      <c r="S7265" s="15"/>
      <c r="T7265" s="15"/>
      <c r="U7265" s="15">
        <v>0</v>
      </c>
      <c r="V7265" s="15">
        <v>0</v>
      </c>
      <c r="W7265" s="15"/>
      <c r="X7265" s="15"/>
      <c r="Y7265" s="15"/>
      <c r="Z7265" s="15"/>
      <c r="AA7265" s="15"/>
      <c r="AB7265" s="15"/>
      <c r="AC7265" s="15"/>
      <c r="AD7265" s="15"/>
      <c r="AE7265" s="15"/>
      <c r="AF7265" s="15"/>
      <c r="AG7265" s="15"/>
      <c r="AH7265" s="15">
        <v>0</v>
      </c>
      <c r="AI7265" s="15">
        <v>0</v>
      </c>
      <c r="AJ7265" s="15"/>
      <c r="AK7265" s="15"/>
      <c r="AL7265" s="15"/>
      <c r="AM7265" s="15"/>
      <c r="AN7265" s="15"/>
      <c r="AO7265" s="15"/>
      <c r="AP7265" s="15"/>
      <c r="AQ7265" s="15"/>
      <c r="AR7265" s="15"/>
      <c r="AS7265" s="15"/>
      <c r="AT7265" s="15"/>
      <c r="AU7265" s="15">
        <v>0</v>
      </c>
      <c r="AV7265" s="15">
        <v>0</v>
      </c>
      <c r="AW7265" s="15">
        <f t="shared" si="2008"/>
        <v>0</v>
      </c>
    </row>
    <row r="7266" spans="1:49" s="144" customFormat="1">
      <c r="A7266" s="44" t="s">
        <v>1039</v>
      </c>
      <c r="B7266" s="45" t="s">
        <v>1030</v>
      </c>
      <c r="C7266" s="45" t="s">
        <v>1550</v>
      </c>
      <c r="D7266" s="452" t="s">
        <v>3033</v>
      </c>
      <c r="E7266" s="140" t="s">
        <v>854</v>
      </c>
      <c r="F7266" s="141" t="s">
        <v>1906</v>
      </c>
      <c r="G7266" s="468" t="s">
        <v>3063</v>
      </c>
      <c r="H7266" s="50" t="s">
        <v>2358</v>
      </c>
      <c r="I7266" s="142" t="s">
        <v>1735</v>
      </c>
      <c r="J7266" s="15"/>
      <c r="K7266" s="15"/>
      <c r="L7266" s="15"/>
      <c r="M7266" s="15"/>
      <c r="N7266" s="15"/>
      <c r="O7266" s="15"/>
      <c r="P7266" s="15"/>
      <c r="Q7266" s="15"/>
      <c r="R7266" s="15"/>
      <c r="S7266" s="15"/>
      <c r="T7266" s="15"/>
      <c r="U7266" s="15">
        <v>0</v>
      </c>
      <c r="V7266" s="15">
        <v>0</v>
      </c>
      <c r="W7266" s="15"/>
      <c r="X7266" s="15"/>
      <c r="Y7266" s="15"/>
      <c r="Z7266" s="15"/>
      <c r="AA7266" s="15"/>
      <c r="AB7266" s="15"/>
      <c r="AC7266" s="15"/>
      <c r="AD7266" s="15"/>
      <c r="AE7266" s="15"/>
      <c r="AF7266" s="15"/>
      <c r="AG7266" s="15"/>
      <c r="AH7266" s="15">
        <v>0</v>
      </c>
      <c r="AI7266" s="15">
        <v>0</v>
      </c>
      <c r="AJ7266" s="15"/>
      <c r="AK7266" s="15"/>
      <c r="AL7266" s="15"/>
      <c r="AM7266" s="15"/>
      <c r="AN7266" s="15"/>
      <c r="AO7266" s="15"/>
      <c r="AP7266" s="15"/>
      <c r="AQ7266" s="15"/>
      <c r="AR7266" s="15"/>
      <c r="AS7266" s="15"/>
      <c r="AT7266" s="15"/>
      <c r="AU7266" s="15">
        <v>0</v>
      </c>
      <c r="AV7266" s="15">
        <v>0</v>
      </c>
      <c r="AW7266" s="15">
        <f t="shared" si="2008"/>
        <v>0</v>
      </c>
    </row>
    <row r="7267" spans="1:49">
      <c r="A7267" s="44" t="s">
        <v>1039</v>
      </c>
      <c r="B7267" s="45" t="s">
        <v>1030</v>
      </c>
      <c r="C7267" s="45" t="s">
        <v>1550</v>
      </c>
      <c r="D7267" s="452" t="s">
        <v>3033</v>
      </c>
      <c r="E7267" s="213" t="s">
        <v>773</v>
      </c>
      <c r="F7267" s="65"/>
      <c r="G7267" s="65"/>
      <c r="H7267" s="65"/>
      <c r="I7267" s="260" t="s">
        <v>1362</v>
      </c>
      <c r="J7267" s="9">
        <f>SUM(J7268)</f>
        <v>0</v>
      </c>
      <c r="K7267" s="9">
        <f t="shared" ref="K7267:AT7267" si="2011">SUM(K7268)</f>
        <v>0</v>
      </c>
      <c r="L7267" s="9">
        <f t="shared" si="2011"/>
        <v>0</v>
      </c>
      <c r="M7267" s="9">
        <f t="shared" si="2011"/>
        <v>0</v>
      </c>
      <c r="N7267" s="9">
        <f t="shared" si="2011"/>
        <v>0</v>
      </c>
      <c r="O7267" s="9">
        <f t="shared" si="2011"/>
        <v>0</v>
      </c>
      <c r="P7267" s="9">
        <f t="shared" si="2011"/>
        <v>0</v>
      </c>
      <c r="Q7267" s="9">
        <f t="shared" si="2011"/>
        <v>0</v>
      </c>
      <c r="R7267" s="9">
        <f t="shared" si="2011"/>
        <v>0</v>
      </c>
      <c r="S7267" s="9">
        <f t="shared" si="2011"/>
        <v>0</v>
      </c>
      <c r="T7267" s="9">
        <f t="shared" si="2011"/>
        <v>0</v>
      </c>
      <c r="U7267" s="9">
        <v>0</v>
      </c>
      <c r="V7267" s="9">
        <v>0</v>
      </c>
      <c r="W7267" s="9">
        <f>SUM(W7268)</f>
        <v>0</v>
      </c>
      <c r="X7267" s="9">
        <f t="shared" si="2011"/>
        <v>0</v>
      </c>
      <c r="Y7267" s="9">
        <f t="shared" si="2011"/>
        <v>0</v>
      </c>
      <c r="Z7267" s="9">
        <f t="shared" si="2011"/>
        <v>0</v>
      </c>
      <c r="AA7267" s="9">
        <f t="shared" si="2011"/>
        <v>0</v>
      </c>
      <c r="AB7267" s="9">
        <f t="shared" si="2011"/>
        <v>0</v>
      </c>
      <c r="AC7267" s="9">
        <f t="shared" si="2011"/>
        <v>0</v>
      </c>
      <c r="AD7267" s="9">
        <f t="shared" si="2011"/>
        <v>0</v>
      </c>
      <c r="AE7267" s="9">
        <f t="shared" si="2011"/>
        <v>0</v>
      </c>
      <c r="AF7267" s="9">
        <f t="shared" si="2011"/>
        <v>0</v>
      </c>
      <c r="AG7267" s="9">
        <f t="shared" si="2011"/>
        <v>0</v>
      </c>
      <c r="AH7267" s="9">
        <v>0</v>
      </c>
      <c r="AI7267" s="9">
        <v>0</v>
      </c>
      <c r="AJ7267" s="9">
        <f>SUM(AJ7268)</f>
        <v>0</v>
      </c>
      <c r="AK7267" s="9">
        <f t="shared" si="2011"/>
        <v>0</v>
      </c>
      <c r="AL7267" s="9">
        <f t="shared" si="2011"/>
        <v>0</v>
      </c>
      <c r="AM7267" s="9">
        <f t="shared" si="2011"/>
        <v>0</v>
      </c>
      <c r="AN7267" s="9">
        <f t="shared" si="2011"/>
        <v>0</v>
      </c>
      <c r="AO7267" s="9">
        <f t="shared" si="2011"/>
        <v>0</v>
      </c>
      <c r="AP7267" s="9">
        <f t="shared" si="2011"/>
        <v>0</v>
      </c>
      <c r="AQ7267" s="9">
        <f t="shared" si="2011"/>
        <v>0</v>
      </c>
      <c r="AR7267" s="9">
        <f t="shared" si="2011"/>
        <v>0</v>
      </c>
      <c r="AS7267" s="9">
        <f t="shared" si="2011"/>
        <v>0</v>
      </c>
      <c r="AT7267" s="9">
        <f t="shared" si="2011"/>
        <v>0</v>
      </c>
      <c r="AU7267" s="9">
        <v>0</v>
      </c>
      <c r="AV7267" s="9">
        <v>0</v>
      </c>
      <c r="AW7267" s="9">
        <f t="shared" si="2008"/>
        <v>0</v>
      </c>
    </row>
    <row r="7268" spans="1:49">
      <c r="A7268" s="44" t="s">
        <v>1039</v>
      </c>
      <c r="B7268" s="45" t="s">
        <v>1030</v>
      </c>
      <c r="C7268" s="45" t="s">
        <v>1550</v>
      </c>
      <c r="D7268" s="452" t="s">
        <v>3033</v>
      </c>
      <c r="E7268" s="367" t="s">
        <v>785</v>
      </c>
      <c r="F7268" s="50"/>
      <c r="G7268" s="468" t="s">
        <v>3063</v>
      </c>
      <c r="H7268" s="50" t="s">
        <v>2358</v>
      </c>
      <c r="I7268" s="42" t="s">
        <v>1363</v>
      </c>
      <c r="U7268" s="15">
        <v>0</v>
      </c>
      <c r="V7268" s="15">
        <v>0</v>
      </c>
      <c r="AH7268" s="15">
        <v>0</v>
      </c>
      <c r="AI7268" s="15">
        <v>0</v>
      </c>
      <c r="AU7268" s="15">
        <v>0</v>
      </c>
      <c r="AV7268" s="15">
        <v>0</v>
      </c>
      <c r="AW7268" s="15">
        <f t="shared" si="2008"/>
        <v>0</v>
      </c>
    </row>
    <row r="7269" spans="1:49">
      <c r="A7269" s="44" t="s">
        <v>1039</v>
      </c>
      <c r="B7269" s="45" t="s">
        <v>1030</v>
      </c>
      <c r="C7269" s="45" t="s">
        <v>1550</v>
      </c>
      <c r="D7269" s="452" t="s">
        <v>3033</v>
      </c>
      <c r="E7269" s="213" t="s">
        <v>1364</v>
      </c>
      <c r="F7269" s="65"/>
      <c r="G7269" s="65"/>
      <c r="H7269" s="65"/>
      <c r="I7269" s="260" t="s">
        <v>2104</v>
      </c>
      <c r="J7269" s="9">
        <f>SUM(J7270:J7279)</f>
        <v>134000</v>
      </c>
      <c r="K7269" s="9">
        <f t="shared" ref="K7269:AT7269" si="2012">SUM(K7270:K7279)</f>
        <v>36260</v>
      </c>
      <c r="L7269" s="9">
        <f t="shared" si="2012"/>
        <v>0</v>
      </c>
      <c r="M7269" s="9">
        <f t="shared" si="2012"/>
        <v>0</v>
      </c>
      <c r="N7269" s="9">
        <f t="shared" si="2012"/>
        <v>11000</v>
      </c>
      <c r="O7269" s="9">
        <f t="shared" si="2012"/>
        <v>23000</v>
      </c>
      <c r="P7269" s="9">
        <f t="shared" si="2012"/>
        <v>0</v>
      </c>
      <c r="Q7269" s="9">
        <f t="shared" si="2012"/>
        <v>0</v>
      </c>
      <c r="R7269" s="9">
        <f t="shared" si="2012"/>
        <v>0</v>
      </c>
      <c r="S7269" s="9">
        <f t="shared" si="2012"/>
        <v>10000</v>
      </c>
      <c r="T7269" s="9">
        <f t="shared" si="2012"/>
        <v>10000</v>
      </c>
      <c r="U7269" s="9">
        <v>90260</v>
      </c>
      <c r="V7269" s="9">
        <v>43740</v>
      </c>
      <c r="W7269" s="9">
        <f>SUM(W7270:W7279)</f>
        <v>0</v>
      </c>
      <c r="X7269" s="9">
        <f t="shared" si="2012"/>
        <v>0</v>
      </c>
      <c r="Y7269" s="9">
        <f t="shared" si="2012"/>
        <v>0</v>
      </c>
      <c r="Z7269" s="9">
        <f t="shared" si="2012"/>
        <v>0</v>
      </c>
      <c r="AA7269" s="9">
        <f t="shared" si="2012"/>
        <v>0</v>
      </c>
      <c r="AB7269" s="9">
        <f t="shared" si="2012"/>
        <v>0</v>
      </c>
      <c r="AC7269" s="9">
        <f t="shared" si="2012"/>
        <v>0</v>
      </c>
      <c r="AD7269" s="9">
        <f t="shared" si="2012"/>
        <v>0</v>
      </c>
      <c r="AE7269" s="9">
        <f t="shared" si="2012"/>
        <v>0</v>
      </c>
      <c r="AF7269" s="9">
        <f t="shared" si="2012"/>
        <v>0</v>
      </c>
      <c r="AG7269" s="9">
        <f t="shared" si="2012"/>
        <v>0</v>
      </c>
      <c r="AH7269" s="9">
        <v>0</v>
      </c>
      <c r="AI7269" s="9">
        <v>0</v>
      </c>
      <c r="AJ7269" s="9">
        <f>SUM(AJ7270:AJ7279)</f>
        <v>0</v>
      </c>
      <c r="AK7269" s="9">
        <f t="shared" si="2012"/>
        <v>0</v>
      </c>
      <c r="AL7269" s="9">
        <f t="shared" si="2012"/>
        <v>0</v>
      </c>
      <c r="AM7269" s="9">
        <f t="shared" si="2012"/>
        <v>0</v>
      </c>
      <c r="AN7269" s="9">
        <f t="shared" si="2012"/>
        <v>0</v>
      </c>
      <c r="AO7269" s="9">
        <f t="shared" si="2012"/>
        <v>0</v>
      </c>
      <c r="AP7269" s="9">
        <f t="shared" si="2012"/>
        <v>0</v>
      </c>
      <c r="AQ7269" s="9">
        <f t="shared" si="2012"/>
        <v>0</v>
      </c>
      <c r="AR7269" s="9">
        <f t="shared" si="2012"/>
        <v>0</v>
      </c>
      <c r="AS7269" s="9">
        <f t="shared" si="2012"/>
        <v>0</v>
      </c>
      <c r="AT7269" s="9">
        <f t="shared" si="2012"/>
        <v>0</v>
      </c>
      <c r="AU7269" s="9">
        <v>0</v>
      </c>
      <c r="AV7269" s="9">
        <v>0</v>
      </c>
      <c r="AW7269" s="9">
        <f t="shared" si="2008"/>
        <v>90260</v>
      </c>
    </row>
    <row r="7270" spans="1:49">
      <c r="A7270" s="44" t="s">
        <v>1039</v>
      </c>
      <c r="B7270" s="45" t="s">
        <v>1030</v>
      </c>
      <c r="C7270" s="45" t="s">
        <v>1550</v>
      </c>
      <c r="D7270" s="452" t="s">
        <v>3033</v>
      </c>
      <c r="E7270" s="367" t="s">
        <v>786</v>
      </c>
      <c r="F7270" s="50"/>
      <c r="G7270" s="468" t="s">
        <v>3063</v>
      </c>
      <c r="H7270" s="50" t="s">
        <v>2358</v>
      </c>
      <c r="I7270" s="42" t="s">
        <v>1191</v>
      </c>
      <c r="J7270" s="15">
        <v>4000</v>
      </c>
      <c r="N7270" s="15">
        <v>1000</v>
      </c>
      <c r="O7270" s="15">
        <v>3000</v>
      </c>
      <c r="U7270" s="15">
        <v>4000</v>
      </c>
      <c r="V7270" s="15">
        <v>0</v>
      </c>
      <c r="AH7270" s="15">
        <v>0</v>
      </c>
      <c r="AI7270" s="15">
        <v>0</v>
      </c>
      <c r="AU7270" s="15">
        <v>0</v>
      </c>
      <c r="AV7270" s="15">
        <v>0</v>
      </c>
      <c r="AW7270" s="15">
        <f t="shared" si="2008"/>
        <v>4000</v>
      </c>
    </row>
    <row r="7271" spans="1:49">
      <c r="A7271" s="44" t="s">
        <v>1039</v>
      </c>
      <c r="B7271" s="45" t="s">
        <v>1030</v>
      </c>
      <c r="C7271" s="45" t="s">
        <v>1550</v>
      </c>
      <c r="D7271" s="452" t="s">
        <v>3033</v>
      </c>
      <c r="E7271" s="367" t="s">
        <v>1528</v>
      </c>
      <c r="F7271" s="50"/>
      <c r="G7271" s="468" t="s">
        <v>3063</v>
      </c>
      <c r="H7271" s="50" t="s">
        <v>2358</v>
      </c>
      <c r="I7271" s="42" t="s">
        <v>989</v>
      </c>
      <c r="U7271" s="15">
        <v>0</v>
      </c>
      <c r="V7271" s="15">
        <v>0</v>
      </c>
      <c r="AH7271" s="15">
        <v>0</v>
      </c>
      <c r="AI7271" s="15">
        <v>0</v>
      </c>
      <c r="AU7271" s="15">
        <v>0</v>
      </c>
      <c r="AV7271" s="15">
        <v>0</v>
      </c>
      <c r="AW7271" s="15">
        <f t="shared" si="2008"/>
        <v>0</v>
      </c>
    </row>
    <row r="7272" spans="1:49">
      <c r="A7272" s="44" t="s">
        <v>1039</v>
      </c>
      <c r="B7272" s="45" t="s">
        <v>1030</v>
      </c>
      <c r="C7272" s="45" t="s">
        <v>1550</v>
      </c>
      <c r="D7272" s="452" t="s">
        <v>3033</v>
      </c>
      <c r="E7272" s="367" t="s">
        <v>1679</v>
      </c>
      <c r="F7272" s="50"/>
      <c r="G7272" s="468" t="s">
        <v>3063</v>
      </c>
      <c r="H7272" s="50" t="s">
        <v>2358</v>
      </c>
      <c r="I7272" s="42" t="s">
        <v>1048</v>
      </c>
      <c r="U7272" s="15">
        <v>0</v>
      </c>
      <c r="V7272" s="15">
        <v>0</v>
      </c>
      <c r="AH7272" s="15">
        <v>0</v>
      </c>
      <c r="AI7272" s="15">
        <v>0</v>
      </c>
      <c r="AU7272" s="15">
        <v>0</v>
      </c>
      <c r="AV7272" s="15">
        <v>0</v>
      </c>
      <c r="AW7272" s="15">
        <f t="shared" si="2008"/>
        <v>0</v>
      </c>
    </row>
    <row r="7273" spans="1:49">
      <c r="A7273" s="44" t="s">
        <v>1039</v>
      </c>
      <c r="B7273" s="45" t="s">
        <v>1030</v>
      </c>
      <c r="C7273" s="45" t="s">
        <v>1550</v>
      </c>
      <c r="D7273" s="452" t="s">
        <v>3033</v>
      </c>
      <c r="E7273" s="367" t="s">
        <v>787</v>
      </c>
      <c r="F7273" s="50"/>
      <c r="G7273" s="468" t="s">
        <v>3063</v>
      </c>
      <c r="H7273" s="50" t="s">
        <v>2358</v>
      </c>
      <c r="I7273" s="42" t="s">
        <v>2078</v>
      </c>
      <c r="U7273" s="15">
        <v>0</v>
      </c>
      <c r="V7273" s="15">
        <v>0</v>
      </c>
      <c r="AH7273" s="15">
        <v>0</v>
      </c>
      <c r="AI7273" s="15">
        <v>0</v>
      </c>
      <c r="AU7273" s="15">
        <v>0</v>
      </c>
      <c r="AV7273" s="15">
        <v>0</v>
      </c>
      <c r="AW7273" s="15">
        <f t="shared" si="2008"/>
        <v>0</v>
      </c>
    </row>
    <row r="7274" spans="1:49">
      <c r="A7274" s="44" t="s">
        <v>1039</v>
      </c>
      <c r="B7274" s="45" t="s">
        <v>1030</v>
      </c>
      <c r="C7274" s="45" t="s">
        <v>1550</v>
      </c>
      <c r="D7274" s="452" t="s">
        <v>3033</v>
      </c>
      <c r="E7274" s="367" t="s">
        <v>1116</v>
      </c>
      <c r="F7274" s="50"/>
      <c r="G7274" s="468" t="s">
        <v>3063</v>
      </c>
      <c r="H7274" s="50" t="s">
        <v>2358</v>
      </c>
      <c r="I7274" s="42" t="s">
        <v>1487</v>
      </c>
      <c r="U7274" s="15">
        <v>0</v>
      </c>
      <c r="V7274" s="15">
        <v>0</v>
      </c>
      <c r="AH7274" s="15">
        <v>0</v>
      </c>
      <c r="AI7274" s="15">
        <v>0</v>
      </c>
      <c r="AU7274" s="15">
        <v>0</v>
      </c>
      <c r="AV7274" s="15">
        <v>0</v>
      </c>
      <c r="AW7274" s="15">
        <f t="shared" si="2008"/>
        <v>0</v>
      </c>
    </row>
    <row r="7275" spans="1:49">
      <c r="A7275" s="44" t="s">
        <v>1039</v>
      </c>
      <c r="B7275" s="45" t="s">
        <v>1030</v>
      </c>
      <c r="C7275" s="45" t="s">
        <v>1550</v>
      </c>
      <c r="D7275" s="452" t="s">
        <v>3033</v>
      </c>
      <c r="E7275" s="367" t="s">
        <v>1703</v>
      </c>
      <c r="F7275" s="50"/>
      <c r="G7275" s="468" t="s">
        <v>3063</v>
      </c>
      <c r="H7275" s="50" t="s">
        <v>2358</v>
      </c>
      <c r="I7275" s="42" t="s">
        <v>1047</v>
      </c>
      <c r="U7275" s="15">
        <v>0</v>
      </c>
      <c r="V7275" s="15">
        <v>0</v>
      </c>
      <c r="AH7275" s="15">
        <v>0</v>
      </c>
      <c r="AI7275" s="15">
        <v>0</v>
      </c>
      <c r="AU7275" s="15">
        <v>0</v>
      </c>
      <c r="AV7275" s="15">
        <v>0</v>
      </c>
      <c r="AW7275" s="15">
        <f t="shared" si="2008"/>
        <v>0</v>
      </c>
    </row>
    <row r="7276" spans="1:49">
      <c r="A7276" s="44" t="s">
        <v>1039</v>
      </c>
      <c r="B7276" s="45" t="s">
        <v>1030</v>
      </c>
      <c r="C7276" s="45" t="s">
        <v>1550</v>
      </c>
      <c r="D7276" s="452" t="s">
        <v>3033</v>
      </c>
      <c r="E7276" s="367" t="s">
        <v>826</v>
      </c>
      <c r="F7276" s="50"/>
      <c r="G7276" s="468" t="s">
        <v>3063</v>
      </c>
      <c r="H7276" s="50" t="s">
        <v>2358</v>
      </c>
      <c r="I7276" s="42" t="s">
        <v>935</v>
      </c>
      <c r="U7276" s="15">
        <v>0</v>
      </c>
      <c r="V7276" s="15">
        <v>0</v>
      </c>
      <c r="AH7276" s="15">
        <v>0</v>
      </c>
      <c r="AI7276" s="15">
        <v>0</v>
      </c>
      <c r="AU7276" s="15">
        <v>0</v>
      </c>
      <c r="AV7276" s="15">
        <v>0</v>
      </c>
      <c r="AW7276" s="15">
        <f t="shared" si="2008"/>
        <v>0</v>
      </c>
    </row>
    <row r="7277" spans="1:49">
      <c r="A7277" s="44" t="s">
        <v>1039</v>
      </c>
      <c r="B7277" s="45" t="s">
        <v>1030</v>
      </c>
      <c r="C7277" s="45" t="s">
        <v>1550</v>
      </c>
      <c r="D7277" s="452" t="s">
        <v>3033</v>
      </c>
      <c r="E7277" s="367" t="s">
        <v>1115</v>
      </c>
      <c r="F7277" s="50"/>
      <c r="G7277" s="468" t="s">
        <v>3063</v>
      </c>
      <c r="H7277" s="50" t="s">
        <v>2358</v>
      </c>
      <c r="I7277" s="42" t="s">
        <v>990</v>
      </c>
      <c r="U7277" s="15">
        <v>0</v>
      </c>
      <c r="V7277" s="15">
        <v>0</v>
      </c>
      <c r="AH7277" s="15">
        <v>0</v>
      </c>
      <c r="AI7277" s="15">
        <v>0</v>
      </c>
      <c r="AU7277" s="15">
        <v>0</v>
      </c>
      <c r="AV7277" s="15">
        <v>0</v>
      </c>
      <c r="AW7277" s="15">
        <f t="shared" si="2008"/>
        <v>0</v>
      </c>
    </row>
    <row r="7278" spans="1:49">
      <c r="A7278" s="44" t="s">
        <v>1039</v>
      </c>
      <c r="B7278" s="45" t="s">
        <v>1030</v>
      </c>
      <c r="C7278" s="45" t="s">
        <v>1550</v>
      </c>
      <c r="D7278" s="452" t="s">
        <v>3033</v>
      </c>
      <c r="E7278" s="367" t="s">
        <v>1677</v>
      </c>
      <c r="F7278" s="50"/>
      <c r="G7278" s="468" t="s">
        <v>3063</v>
      </c>
      <c r="H7278" s="50" t="s">
        <v>2358</v>
      </c>
      <c r="I7278" s="42" t="s">
        <v>1688</v>
      </c>
      <c r="J7278" s="15">
        <v>130000</v>
      </c>
      <c r="K7278" s="15">
        <v>36260</v>
      </c>
      <c r="N7278" s="15">
        <v>10000</v>
      </c>
      <c r="O7278" s="15">
        <v>20000</v>
      </c>
      <c r="S7278" s="15">
        <v>10000</v>
      </c>
      <c r="T7278" s="15">
        <v>10000</v>
      </c>
      <c r="U7278" s="15">
        <v>86260</v>
      </c>
      <c r="V7278" s="15">
        <v>43740</v>
      </c>
      <c r="AH7278" s="15">
        <v>0</v>
      </c>
      <c r="AI7278" s="15">
        <v>0</v>
      </c>
      <c r="AU7278" s="15">
        <v>0</v>
      </c>
      <c r="AV7278" s="15">
        <v>0</v>
      </c>
      <c r="AW7278" s="15">
        <f t="shared" si="2008"/>
        <v>86260</v>
      </c>
    </row>
    <row r="7279" spans="1:49">
      <c r="A7279" s="44" t="s">
        <v>1039</v>
      </c>
      <c r="B7279" s="45" t="s">
        <v>1030</v>
      </c>
      <c r="C7279" s="45" t="s">
        <v>1550</v>
      </c>
      <c r="D7279" s="452" t="s">
        <v>3033</v>
      </c>
      <c r="E7279" s="367" t="s">
        <v>1677</v>
      </c>
      <c r="F7279" s="50" t="s">
        <v>1907</v>
      </c>
      <c r="G7279" s="468" t="s">
        <v>3063</v>
      </c>
      <c r="H7279" s="50" t="s">
        <v>2358</v>
      </c>
      <c r="I7279" s="42" t="s">
        <v>25</v>
      </c>
      <c r="U7279" s="15">
        <v>0</v>
      </c>
      <c r="V7279" s="15">
        <v>0</v>
      </c>
      <c r="AH7279" s="15">
        <v>0</v>
      </c>
      <c r="AI7279" s="15">
        <v>0</v>
      </c>
      <c r="AU7279" s="15">
        <v>0</v>
      </c>
      <c r="AV7279" s="15">
        <v>0</v>
      </c>
      <c r="AW7279" s="15">
        <f t="shared" si="2008"/>
        <v>0</v>
      </c>
    </row>
    <row r="7280" spans="1:49" s="52" customFormat="1">
      <c r="A7280" s="41"/>
      <c r="B7280" s="346"/>
      <c r="C7280" s="346"/>
      <c r="D7280" s="369"/>
      <c r="E7280" s="213"/>
      <c r="F7280" s="65"/>
      <c r="G7280" s="65"/>
      <c r="H7280" s="65"/>
      <c r="I7280" s="49" t="s">
        <v>3</v>
      </c>
      <c r="J7280" s="6">
        <f>SUM(J7281)</f>
        <v>0</v>
      </c>
      <c r="K7280" s="6">
        <f t="shared" ref="K7280:AT7281" si="2013">SUM(K7281)</f>
        <v>0</v>
      </c>
      <c r="L7280" s="6">
        <f t="shared" si="2013"/>
        <v>0</v>
      </c>
      <c r="M7280" s="6">
        <f t="shared" si="2013"/>
        <v>0</v>
      </c>
      <c r="N7280" s="6">
        <f t="shared" si="2013"/>
        <v>0</v>
      </c>
      <c r="O7280" s="6">
        <f t="shared" si="2013"/>
        <v>0</v>
      </c>
      <c r="P7280" s="6">
        <f t="shared" si="2013"/>
        <v>0</v>
      </c>
      <c r="Q7280" s="6">
        <f t="shared" si="2013"/>
        <v>0</v>
      </c>
      <c r="R7280" s="6">
        <f t="shared" si="2013"/>
        <v>0</v>
      </c>
      <c r="S7280" s="6">
        <f t="shared" si="2013"/>
        <v>0</v>
      </c>
      <c r="T7280" s="6">
        <f t="shared" si="2013"/>
        <v>0</v>
      </c>
      <c r="U7280" s="6">
        <v>0</v>
      </c>
      <c r="V7280" s="6">
        <v>0</v>
      </c>
      <c r="W7280" s="6">
        <f>SUM(W7281)</f>
        <v>0</v>
      </c>
      <c r="X7280" s="6">
        <f t="shared" si="2013"/>
        <v>0</v>
      </c>
      <c r="Y7280" s="6">
        <f t="shared" si="2013"/>
        <v>0</v>
      </c>
      <c r="Z7280" s="6">
        <f t="shared" si="2013"/>
        <v>0</v>
      </c>
      <c r="AA7280" s="6">
        <f t="shared" si="2013"/>
        <v>0</v>
      </c>
      <c r="AB7280" s="6">
        <f t="shared" si="2013"/>
        <v>0</v>
      </c>
      <c r="AC7280" s="6">
        <f t="shared" si="2013"/>
        <v>0</v>
      </c>
      <c r="AD7280" s="6">
        <f t="shared" si="2013"/>
        <v>0</v>
      </c>
      <c r="AE7280" s="6">
        <f t="shared" si="2013"/>
        <v>0</v>
      </c>
      <c r="AF7280" s="6">
        <f t="shared" si="2013"/>
        <v>0</v>
      </c>
      <c r="AG7280" s="6">
        <f t="shared" si="2013"/>
        <v>0</v>
      </c>
      <c r="AH7280" s="6">
        <v>0</v>
      </c>
      <c r="AI7280" s="6">
        <v>0</v>
      </c>
      <c r="AJ7280" s="6">
        <f>SUM(AJ7281)</f>
        <v>0</v>
      </c>
      <c r="AK7280" s="6">
        <f t="shared" si="2013"/>
        <v>0</v>
      </c>
      <c r="AL7280" s="6">
        <f t="shared" si="2013"/>
        <v>0</v>
      </c>
      <c r="AM7280" s="6">
        <f t="shared" si="2013"/>
        <v>0</v>
      </c>
      <c r="AN7280" s="6">
        <f t="shared" si="2013"/>
        <v>0</v>
      </c>
      <c r="AO7280" s="6">
        <f t="shared" si="2013"/>
        <v>0</v>
      </c>
      <c r="AP7280" s="6">
        <f t="shared" si="2013"/>
        <v>0</v>
      </c>
      <c r="AQ7280" s="6">
        <f t="shared" si="2013"/>
        <v>0</v>
      </c>
      <c r="AR7280" s="6">
        <f t="shared" si="2013"/>
        <v>0</v>
      </c>
      <c r="AS7280" s="6">
        <f t="shared" si="2013"/>
        <v>0</v>
      </c>
      <c r="AT7280" s="6">
        <f t="shared" si="2013"/>
        <v>0</v>
      </c>
      <c r="AU7280" s="6">
        <v>0</v>
      </c>
      <c r="AV7280" s="6">
        <v>0</v>
      </c>
      <c r="AW7280" s="6">
        <f t="shared" si="2008"/>
        <v>0</v>
      </c>
    </row>
    <row r="7281" spans="1:49" s="52" customFormat="1">
      <c r="A7281" s="44" t="s">
        <v>1039</v>
      </c>
      <c r="B7281" s="45" t="s">
        <v>1030</v>
      </c>
      <c r="C7281" s="45" t="s">
        <v>1550</v>
      </c>
      <c r="D7281" s="452" t="s">
        <v>3033</v>
      </c>
      <c r="E7281" s="213" t="s">
        <v>833</v>
      </c>
      <c r="F7281" s="65"/>
      <c r="G7281" s="65"/>
      <c r="H7281" s="65"/>
      <c r="I7281" s="53" t="s">
        <v>1</v>
      </c>
      <c r="J7281" s="200">
        <f>SUM(J7282)</f>
        <v>0</v>
      </c>
      <c r="K7281" s="200">
        <f t="shared" si="2013"/>
        <v>0</v>
      </c>
      <c r="L7281" s="200">
        <f t="shared" si="2013"/>
        <v>0</v>
      </c>
      <c r="M7281" s="200">
        <f t="shared" si="2013"/>
        <v>0</v>
      </c>
      <c r="N7281" s="200">
        <f t="shared" si="2013"/>
        <v>0</v>
      </c>
      <c r="O7281" s="200">
        <f t="shared" si="2013"/>
        <v>0</v>
      </c>
      <c r="P7281" s="200">
        <f t="shared" si="2013"/>
        <v>0</v>
      </c>
      <c r="Q7281" s="200">
        <f t="shared" si="2013"/>
        <v>0</v>
      </c>
      <c r="R7281" s="200">
        <f t="shared" si="2013"/>
        <v>0</v>
      </c>
      <c r="S7281" s="200">
        <f t="shared" si="2013"/>
        <v>0</v>
      </c>
      <c r="T7281" s="200">
        <f t="shared" si="2013"/>
        <v>0</v>
      </c>
      <c r="U7281" s="200">
        <v>0</v>
      </c>
      <c r="V7281" s="200">
        <v>0</v>
      </c>
      <c r="W7281" s="200">
        <f>SUM(W7282)</f>
        <v>0</v>
      </c>
      <c r="X7281" s="200">
        <f t="shared" si="2013"/>
        <v>0</v>
      </c>
      <c r="Y7281" s="200">
        <f t="shared" si="2013"/>
        <v>0</v>
      </c>
      <c r="Z7281" s="200">
        <f t="shared" si="2013"/>
        <v>0</v>
      </c>
      <c r="AA7281" s="200">
        <f t="shared" si="2013"/>
        <v>0</v>
      </c>
      <c r="AB7281" s="200">
        <f t="shared" si="2013"/>
        <v>0</v>
      </c>
      <c r="AC7281" s="200">
        <f t="shared" si="2013"/>
        <v>0</v>
      </c>
      <c r="AD7281" s="200">
        <f t="shared" si="2013"/>
        <v>0</v>
      </c>
      <c r="AE7281" s="200">
        <f t="shared" si="2013"/>
        <v>0</v>
      </c>
      <c r="AF7281" s="200">
        <f t="shared" si="2013"/>
        <v>0</v>
      </c>
      <c r="AG7281" s="200">
        <f t="shared" si="2013"/>
        <v>0</v>
      </c>
      <c r="AH7281" s="200">
        <v>0</v>
      </c>
      <c r="AI7281" s="200">
        <v>0</v>
      </c>
      <c r="AJ7281" s="200">
        <f>SUM(AJ7282)</f>
        <v>0</v>
      </c>
      <c r="AK7281" s="200">
        <f t="shared" si="2013"/>
        <v>0</v>
      </c>
      <c r="AL7281" s="200">
        <f t="shared" si="2013"/>
        <v>0</v>
      </c>
      <c r="AM7281" s="200">
        <f t="shared" si="2013"/>
        <v>0</v>
      </c>
      <c r="AN7281" s="200">
        <f t="shared" si="2013"/>
        <v>0</v>
      </c>
      <c r="AO7281" s="200">
        <f t="shared" si="2013"/>
        <v>0</v>
      </c>
      <c r="AP7281" s="200">
        <f t="shared" si="2013"/>
        <v>0</v>
      </c>
      <c r="AQ7281" s="200">
        <f t="shared" si="2013"/>
        <v>0</v>
      </c>
      <c r="AR7281" s="200">
        <f t="shared" si="2013"/>
        <v>0</v>
      </c>
      <c r="AS7281" s="200">
        <f t="shared" si="2013"/>
        <v>0</v>
      </c>
      <c r="AT7281" s="200">
        <f t="shared" si="2013"/>
        <v>0</v>
      </c>
      <c r="AU7281" s="200">
        <v>0</v>
      </c>
      <c r="AV7281" s="200">
        <v>0</v>
      </c>
      <c r="AW7281" s="200">
        <f t="shared" si="2008"/>
        <v>0</v>
      </c>
    </row>
    <row r="7282" spans="1:49" s="59" customFormat="1">
      <c r="A7282" s="44" t="s">
        <v>1039</v>
      </c>
      <c r="B7282" s="45" t="s">
        <v>1030</v>
      </c>
      <c r="C7282" s="45" t="s">
        <v>1550</v>
      </c>
      <c r="D7282" s="452" t="s">
        <v>3033</v>
      </c>
      <c r="E7282" s="57" t="s">
        <v>1517</v>
      </c>
      <c r="F7282" s="58"/>
      <c r="G7282" s="468" t="s">
        <v>3063</v>
      </c>
      <c r="H7282" s="50" t="s">
        <v>2358</v>
      </c>
      <c r="I7282" s="188" t="s">
        <v>2584</v>
      </c>
      <c r="J7282" s="13"/>
      <c r="K7282" s="13"/>
      <c r="L7282" s="13"/>
      <c r="M7282" s="13"/>
      <c r="N7282" s="13"/>
      <c r="O7282" s="13"/>
      <c r="P7282" s="13"/>
      <c r="Q7282" s="13"/>
      <c r="R7282" s="13"/>
      <c r="S7282" s="13"/>
      <c r="T7282" s="13"/>
      <c r="U7282" s="13">
        <v>0</v>
      </c>
      <c r="V7282" s="13">
        <v>0</v>
      </c>
      <c r="W7282" s="13"/>
      <c r="X7282" s="13"/>
      <c r="Y7282" s="13"/>
      <c r="Z7282" s="13"/>
      <c r="AA7282" s="13"/>
      <c r="AB7282" s="13"/>
      <c r="AC7282" s="13"/>
      <c r="AD7282" s="13"/>
      <c r="AE7282" s="13"/>
      <c r="AF7282" s="13"/>
      <c r="AG7282" s="13"/>
      <c r="AH7282" s="13">
        <v>0</v>
      </c>
      <c r="AI7282" s="13">
        <v>0</v>
      </c>
      <c r="AJ7282" s="13"/>
      <c r="AK7282" s="13"/>
      <c r="AL7282" s="13"/>
      <c r="AM7282" s="13"/>
      <c r="AN7282" s="13"/>
      <c r="AO7282" s="13"/>
      <c r="AP7282" s="13"/>
      <c r="AQ7282" s="13"/>
      <c r="AR7282" s="13"/>
      <c r="AS7282" s="13"/>
      <c r="AT7282" s="13"/>
      <c r="AU7282" s="13">
        <v>0</v>
      </c>
      <c r="AV7282" s="13">
        <v>0</v>
      </c>
      <c r="AW7282" s="13">
        <f t="shared" si="2008"/>
        <v>0</v>
      </c>
    </row>
    <row r="7283" spans="1:49">
      <c r="A7283" s="48"/>
      <c r="B7283" s="42"/>
      <c r="C7283" s="42"/>
      <c r="D7283" s="42"/>
      <c r="E7283" s="367"/>
      <c r="F7283" s="50"/>
      <c r="G7283" s="50"/>
      <c r="H7283" s="50"/>
      <c r="I7283" s="191" t="s">
        <v>1157</v>
      </c>
      <c r="J7283" s="192">
        <f>SUM(J7284)</f>
        <v>10000</v>
      </c>
      <c r="K7283" s="192">
        <f t="shared" ref="K7283:AT7284" si="2014">SUM(K7284)</f>
        <v>0</v>
      </c>
      <c r="L7283" s="192">
        <f t="shared" si="2014"/>
        <v>0</v>
      </c>
      <c r="M7283" s="192">
        <f t="shared" si="2014"/>
        <v>0</v>
      </c>
      <c r="N7283" s="192">
        <f t="shared" si="2014"/>
        <v>0</v>
      </c>
      <c r="O7283" s="192">
        <f t="shared" si="2014"/>
        <v>0</v>
      </c>
      <c r="P7283" s="192">
        <f t="shared" si="2014"/>
        <v>0</v>
      </c>
      <c r="Q7283" s="192">
        <f t="shared" si="2014"/>
        <v>0</v>
      </c>
      <c r="R7283" s="192">
        <f t="shared" si="2014"/>
        <v>0</v>
      </c>
      <c r="S7283" s="192">
        <f t="shared" si="2014"/>
        <v>0</v>
      </c>
      <c r="T7283" s="192">
        <f t="shared" si="2014"/>
        <v>0</v>
      </c>
      <c r="U7283" s="192">
        <v>0</v>
      </c>
      <c r="V7283" s="192">
        <v>10000</v>
      </c>
      <c r="W7283" s="192">
        <f>SUM(W7284)</f>
        <v>0</v>
      </c>
      <c r="X7283" s="192">
        <f t="shared" si="2014"/>
        <v>0</v>
      </c>
      <c r="Y7283" s="192">
        <f t="shared" si="2014"/>
        <v>0</v>
      </c>
      <c r="Z7283" s="192">
        <f t="shared" si="2014"/>
        <v>0</v>
      </c>
      <c r="AA7283" s="192">
        <f t="shared" si="2014"/>
        <v>0</v>
      </c>
      <c r="AB7283" s="192">
        <f t="shared" si="2014"/>
        <v>0</v>
      </c>
      <c r="AC7283" s="192">
        <f t="shared" si="2014"/>
        <v>0</v>
      </c>
      <c r="AD7283" s="192">
        <f t="shared" si="2014"/>
        <v>0</v>
      </c>
      <c r="AE7283" s="192">
        <f t="shared" si="2014"/>
        <v>0</v>
      </c>
      <c r="AF7283" s="192">
        <f t="shared" si="2014"/>
        <v>0</v>
      </c>
      <c r="AG7283" s="192">
        <f t="shared" si="2014"/>
        <v>0</v>
      </c>
      <c r="AH7283" s="192">
        <v>0</v>
      </c>
      <c r="AI7283" s="192">
        <v>0</v>
      </c>
      <c r="AJ7283" s="192">
        <f>SUM(AJ7284)</f>
        <v>0</v>
      </c>
      <c r="AK7283" s="192">
        <f t="shared" si="2014"/>
        <v>0</v>
      </c>
      <c r="AL7283" s="192">
        <f t="shared" si="2014"/>
        <v>0</v>
      </c>
      <c r="AM7283" s="192">
        <f t="shared" si="2014"/>
        <v>0</v>
      </c>
      <c r="AN7283" s="192">
        <f t="shared" si="2014"/>
        <v>0</v>
      </c>
      <c r="AO7283" s="192">
        <f t="shared" si="2014"/>
        <v>0</v>
      </c>
      <c r="AP7283" s="192">
        <f t="shared" si="2014"/>
        <v>0</v>
      </c>
      <c r="AQ7283" s="192">
        <f t="shared" si="2014"/>
        <v>0</v>
      </c>
      <c r="AR7283" s="192">
        <f t="shared" si="2014"/>
        <v>0</v>
      </c>
      <c r="AS7283" s="192">
        <f t="shared" si="2014"/>
        <v>0</v>
      </c>
      <c r="AT7283" s="192">
        <f t="shared" si="2014"/>
        <v>0</v>
      </c>
      <c r="AU7283" s="192">
        <v>0</v>
      </c>
      <c r="AV7283" s="192">
        <v>0</v>
      </c>
      <c r="AW7283" s="192">
        <f t="shared" si="2008"/>
        <v>0</v>
      </c>
    </row>
    <row r="7284" spans="1:49">
      <c r="A7284" s="44" t="s">
        <v>1039</v>
      </c>
      <c r="B7284" s="45" t="s">
        <v>1030</v>
      </c>
      <c r="C7284" s="45" t="s">
        <v>1550</v>
      </c>
      <c r="D7284" s="452" t="s">
        <v>3033</v>
      </c>
      <c r="E7284" s="367" t="s">
        <v>1402</v>
      </c>
      <c r="F7284" s="50"/>
      <c r="G7284" s="50"/>
      <c r="H7284" s="50"/>
      <c r="I7284" s="74" t="s">
        <v>1158</v>
      </c>
      <c r="J7284" s="15">
        <f>SUM(J7285)</f>
        <v>10000</v>
      </c>
      <c r="K7284" s="15">
        <f t="shared" si="2014"/>
        <v>0</v>
      </c>
      <c r="L7284" s="15">
        <f t="shared" si="2014"/>
        <v>0</v>
      </c>
      <c r="M7284" s="15">
        <f t="shared" si="2014"/>
        <v>0</v>
      </c>
      <c r="N7284" s="15">
        <f t="shared" si="2014"/>
        <v>0</v>
      </c>
      <c r="O7284" s="15">
        <f t="shared" si="2014"/>
        <v>0</v>
      </c>
      <c r="P7284" s="15">
        <f t="shared" si="2014"/>
        <v>0</v>
      </c>
      <c r="Q7284" s="15">
        <f t="shared" si="2014"/>
        <v>0</v>
      </c>
      <c r="R7284" s="15">
        <f t="shared" si="2014"/>
        <v>0</v>
      </c>
      <c r="S7284" s="15">
        <f t="shared" si="2014"/>
        <v>0</v>
      </c>
      <c r="T7284" s="15">
        <f t="shared" si="2014"/>
        <v>0</v>
      </c>
      <c r="U7284" s="15">
        <v>0</v>
      </c>
      <c r="V7284" s="15">
        <v>10000</v>
      </c>
      <c r="W7284" s="15">
        <f>SUM(W7285)</f>
        <v>0</v>
      </c>
      <c r="X7284" s="15">
        <f t="shared" si="2014"/>
        <v>0</v>
      </c>
      <c r="Y7284" s="15">
        <f t="shared" si="2014"/>
        <v>0</v>
      </c>
      <c r="Z7284" s="15">
        <f t="shared" si="2014"/>
        <v>0</v>
      </c>
      <c r="AA7284" s="15">
        <f t="shared" si="2014"/>
        <v>0</v>
      </c>
      <c r="AB7284" s="15">
        <f t="shared" si="2014"/>
        <v>0</v>
      </c>
      <c r="AC7284" s="15">
        <f t="shared" si="2014"/>
        <v>0</v>
      </c>
      <c r="AD7284" s="15">
        <f t="shared" si="2014"/>
        <v>0</v>
      </c>
      <c r="AE7284" s="15">
        <f t="shared" si="2014"/>
        <v>0</v>
      </c>
      <c r="AF7284" s="15">
        <f t="shared" si="2014"/>
        <v>0</v>
      </c>
      <c r="AG7284" s="15">
        <f t="shared" si="2014"/>
        <v>0</v>
      </c>
      <c r="AH7284" s="15">
        <v>0</v>
      </c>
      <c r="AI7284" s="15">
        <v>0</v>
      </c>
      <c r="AJ7284" s="15">
        <f>SUM(AJ7285)</f>
        <v>0</v>
      </c>
      <c r="AK7284" s="15">
        <f t="shared" si="2014"/>
        <v>0</v>
      </c>
      <c r="AL7284" s="15">
        <f t="shared" si="2014"/>
        <v>0</v>
      </c>
      <c r="AM7284" s="15">
        <f t="shared" si="2014"/>
        <v>0</v>
      </c>
      <c r="AN7284" s="15">
        <f t="shared" si="2014"/>
        <v>0</v>
      </c>
      <c r="AO7284" s="15">
        <f t="shared" si="2014"/>
        <v>0</v>
      </c>
      <c r="AP7284" s="15">
        <f t="shared" si="2014"/>
        <v>0</v>
      </c>
      <c r="AQ7284" s="15">
        <f t="shared" si="2014"/>
        <v>0</v>
      </c>
      <c r="AR7284" s="15">
        <f t="shared" si="2014"/>
        <v>0</v>
      </c>
      <c r="AS7284" s="15">
        <f t="shared" si="2014"/>
        <v>0</v>
      </c>
      <c r="AT7284" s="15">
        <f t="shared" si="2014"/>
        <v>0</v>
      </c>
      <c r="AU7284" s="15">
        <v>0</v>
      </c>
      <c r="AV7284" s="15">
        <v>0</v>
      </c>
      <c r="AW7284" s="15">
        <f t="shared" si="2008"/>
        <v>0</v>
      </c>
    </row>
    <row r="7285" spans="1:49">
      <c r="A7285" s="44" t="s">
        <v>1039</v>
      </c>
      <c r="B7285" s="45" t="s">
        <v>1030</v>
      </c>
      <c r="C7285" s="45" t="s">
        <v>1550</v>
      </c>
      <c r="D7285" s="452" t="s">
        <v>3033</v>
      </c>
      <c r="E7285" s="94" t="s">
        <v>1409</v>
      </c>
      <c r="F7285" s="50"/>
      <c r="G7285" s="468" t="s">
        <v>3063</v>
      </c>
      <c r="H7285" s="50" t="s">
        <v>2358</v>
      </c>
      <c r="I7285" s="42" t="s">
        <v>1518</v>
      </c>
      <c r="J7285" s="15">
        <v>10000</v>
      </c>
      <c r="U7285" s="15">
        <v>0</v>
      </c>
      <c r="V7285" s="15">
        <v>10000</v>
      </c>
      <c r="AH7285" s="15">
        <v>0</v>
      </c>
      <c r="AI7285" s="15">
        <v>0</v>
      </c>
      <c r="AU7285" s="15">
        <v>0</v>
      </c>
      <c r="AV7285" s="15">
        <v>0</v>
      </c>
      <c r="AW7285" s="15">
        <f t="shared" si="2008"/>
        <v>0</v>
      </c>
    </row>
    <row r="7286" spans="1:49">
      <c r="A7286" s="44"/>
      <c r="B7286" s="45"/>
      <c r="C7286" s="45"/>
      <c r="D7286" s="45"/>
      <c r="E7286" s="531"/>
      <c r="F7286" s="50"/>
      <c r="G7286" s="50"/>
      <c r="H7286" s="50"/>
      <c r="I7286" s="42"/>
      <c r="U7286" s="15">
        <v>0</v>
      </c>
      <c r="V7286" s="15">
        <v>0</v>
      </c>
      <c r="AH7286" s="15">
        <v>0</v>
      </c>
      <c r="AI7286" s="15">
        <v>0</v>
      </c>
      <c r="AU7286" s="15">
        <v>0</v>
      </c>
      <c r="AV7286" s="15">
        <v>0</v>
      </c>
      <c r="AW7286" s="15">
        <f t="shared" si="2008"/>
        <v>0</v>
      </c>
    </row>
    <row r="7287" spans="1:49">
      <c r="A7287" s="48"/>
      <c r="B7287" s="42"/>
      <c r="C7287" s="42"/>
      <c r="D7287" s="42"/>
      <c r="E7287" s="531"/>
      <c r="F7287" s="50"/>
      <c r="G7287" s="50"/>
      <c r="H7287" s="50"/>
      <c r="I7287" s="49" t="s">
        <v>1631</v>
      </c>
      <c r="J7287" s="12">
        <f>SUM(J7258,J7283,J7280)</f>
        <v>144000</v>
      </c>
      <c r="K7287" s="12">
        <f t="shared" ref="K7287:AT7287" si="2015">SUM(K7258,K7283,K7280)</f>
        <v>36260</v>
      </c>
      <c r="L7287" s="12">
        <f t="shared" si="2015"/>
        <v>0</v>
      </c>
      <c r="M7287" s="12">
        <f t="shared" si="2015"/>
        <v>0</v>
      </c>
      <c r="N7287" s="12">
        <f t="shared" si="2015"/>
        <v>11000</v>
      </c>
      <c r="O7287" s="12">
        <f t="shared" si="2015"/>
        <v>23000</v>
      </c>
      <c r="P7287" s="12">
        <f t="shared" si="2015"/>
        <v>0</v>
      </c>
      <c r="Q7287" s="12">
        <f t="shared" si="2015"/>
        <v>0</v>
      </c>
      <c r="R7287" s="12">
        <f t="shared" si="2015"/>
        <v>0</v>
      </c>
      <c r="S7287" s="12">
        <f t="shared" si="2015"/>
        <v>10000</v>
      </c>
      <c r="T7287" s="12">
        <f t="shared" si="2015"/>
        <v>10000</v>
      </c>
      <c r="U7287" s="12">
        <v>90260</v>
      </c>
      <c r="V7287" s="12">
        <v>53740</v>
      </c>
      <c r="W7287" s="12">
        <f>SUM(W7258,W7283,W7280)</f>
        <v>0</v>
      </c>
      <c r="X7287" s="12">
        <f t="shared" si="2015"/>
        <v>0</v>
      </c>
      <c r="Y7287" s="12">
        <f t="shared" si="2015"/>
        <v>0</v>
      </c>
      <c r="Z7287" s="12">
        <f t="shared" si="2015"/>
        <v>0</v>
      </c>
      <c r="AA7287" s="12">
        <f t="shared" si="2015"/>
        <v>0</v>
      </c>
      <c r="AB7287" s="12">
        <f t="shared" si="2015"/>
        <v>0</v>
      </c>
      <c r="AC7287" s="12">
        <f t="shared" si="2015"/>
        <v>0</v>
      </c>
      <c r="AD7287" s="12">
        <f t="shared" si="2015"/>
        <v>0</v>
      </c>
      <c r="AE7287" s="12">
        <f t="shared" si="2015"/>
        <v>0</v>
      </c>
      <c r="AF7287" s="12">
        <f t="shared" si="2015"/>
        <v>0</v>
      </c>
      <c r="AG7287" s="12">
        <f t="shared" si="2015"/>
        <v>0</v>
      </c>
      <c r="AH7287" s="12">
        <v>0</v>
      </c>
      <c r="AI7287" s="12">
        <v>0</v>
      </c>
      <c r="AJ7287" s="12">
        <f>SUM(AJ7258,AJ7283,AJ7280)</f>
        <v>0</v>
      </c>
      <c r="AK7287" s="12">
        <f t="shared" si="2015"/>
        <v>0</v>
      </c>
      <c r="AL7287" s="12">
        <f t="shared" si="2015"/>
        <v>0</v>
      </c>
      <c r="AM7287" s="12">
        <f t="shared" si="2015"/>
        <v>0</v>
      </c>
      <c r="AN7287" s="12">
        <f t="shared" si="2015"/>
        <v>0</v>
      </c>
      <c r="AO7287" s="12">
        <f t="shared" si="2015"/>
        <v>0</v>
      </c>
      <c r="AP7287" s="12">
        <f t="shared" si="2015"/>
        <v>0</v>
      </c>
      <c r="AQ7287" s="12">
        <f t="shared" si="2015"/>
        <v>0</v>
      </c>
      <c r="AR7287" s="12">
        <f t="shared" si="2015"/>
        <v>0</v>
      </c>
      <c r="AS7287" s="12">
        <f t="shared" si="2015"/>
        <v>0</v>
      </c>
      <c r="AT7287" s="12">
        <f t="shared" si="2015"/>
        <v>0</v>
      </c>
      <c r="AU7287" s="12">
        <v>0</v>
      </c>
      <c r="AV7287" s="12">
        <v>0</v>
      </c>
      <c r="AW7287" s="12">
        <f t="shared" si="2008"/>
        <v>90260</v>
      </c>
    </row>
    <row r="7288" spans="1:49">
      <c r="A7288" s="48"/>
      <c r="B7288" s="42"/>
      <c r="C7288" s="42"/>
      <c r="D7288" s="42"/>
      <c r="E7288" s="531"/>
      <c r="F7288" s="50"/>
      <c r="G7288" s="50"/>
      <c r="H7288" s="50"/>
      <c r="I7288" s="75"/>
    </row>
    <row r="7289" spans="1:49">
      <c r="A7289" s="48"/>
      <c r="B7289" s="42"/>
      <c r="C7289" s="42"/>
      <c r="D7289" s="42"/>
      <c r="E7289" s="531"/>
      <c r="F7289" s="50"/>
      <c r="G7289" s="50"/>
      <c r="H7289" s="50"/>
      <c r="I7289" s="146" t="s">
        <v>970</v>
      </c>
      <c r="J7289" s="29"/>
      <c r="K7289" s="29"/>
      <c r="L7289" s="29"/>
      <c r="M7289" s="29"/>
      <c r="N7289" s="29"/>
      <c r="O7289" s="29"/>
      <c r="P7289" s="29"/>
      <c r="Q7289" s="29"/>
      <c r="R7289" s="29"/>
      <c r="S7289" s="29"/>
      <c r="T7289" s="29"/>
      <c r="U7289" s="29"/>
      <c r="V7289" s="29"/>
      <c r="W7289" s="29"/>
      <c r="X7289" s="29"/>
      <c r="Y7289" s="29"/>
      <c r="Z7289" s="29"/>
      <c r="AA7289" s="29"/>
      <c r="AB7289" s="29"/>
      <c r="AC7289" s="29"/>
      <c r="AD7289" s="29"/>
      <c r="AE7289" s="29"/>
      <c r="AF7289" s="29"/>
      <c r="AG7289" s="29"/>
      <c r="AH7289" s="29"/>
      <c r="AI7289" s="29"/>
      <c r="AJ7289" s="29"/>
      <c r="AK7289" s="29"/>
      <c r="AL7289" s="29"/>
      <c r="AM7289" s="29"/>
      <c r="AN7289" s="29"/>
      <c r="AO7289" s="29"/>
      <c r="AP7289" s="29"/>
      <c r="AQ7289" s="29"/>
      <c r="AR7289" s="29"/>
      <c r="AS7289" s="29"/>
      <c r="AT7289" s="29"/>
      <c r="AU7289" s="29"/>
      <c r="AV7289" s="29"/>
      <c r="AW7289" s="29"/>
    </row>
    <row r="7290" spans="1:49" ht="13.5" thickBot="1">
      <c r="A7290" s="48"/>
      <c r="B7290" s="42"/>
      <c r="C7290" s="42"/>
      <c r="D7290" s="42"/>
      <c r="E7290" s="531"/>
      <c r="F7290" s="50"/>
      <c r="G7290" s="50"/>
      <c r="H7290" s="50"/>
      <c r="I7290" s="146"/>
      <c r="J7290" s="29"/>
      <c r="K7290" s="29"/>
      <c r="L7290" s="29"/>
      <c r="M7290" s="29"/>
      <c r="N7290" s="29"/>
      <c r="O7290" s="29"/>
      <c r="P7290" s="29"/>
      <c r="Q7290" s="29"/>
      <c r="R7290" s="29"/>
      <c r="S7290" s="29"/>
      <c r="T7290" s="29"/>
      <c r="U7290" s="29"/>
      <c r="V7290" s="29"/>
      <c r="W7290" s="29"/>
      <c r="X7290" s="29"/>
      <c r="Y7290" s="29"/>
      <c r="Z7290" s="29"/>
      <c r="AA7290" s="29"/>
      <c r="AB7290" s="29"/>
      <c r="AC7290" s="29"/>
      <c r="AD7290" s="29"/>
      <c r="AE7290" s="29"/>
      <c r="AF7290" s="29"/>
      <c r="AG7290" s="29"/>
      <c r="AH7290" s="29"/>
      <c r="AI7290" s="29"/>
      <c r="AJ7290" s="29"/>
      <c r="AK7290" s="29"/>
      <c r="AL7290" s="29"/>
      <c r="AM7290" s="29"/>
      <c r="AN7290" s="29"/>
      <c r="AO7290" s="29"/>
      <c r="AP7290" s="29"/>
      <c r="AQ7290" s="29"/>
      <c r="AR7290" s="29"/>
      <c r="AS7290" s="29"/>
      <c r="AT7290" s="29"/>
      <c r="AU7290" s="29"/>
      <c r="AV7290" s="29"/>
      <c r="AW7290" s="29"/>
    </row>
    <row r="7291" spans="1:49" ht="35.25" customHeight="1" thickTop="1" thickBot="1">
      <c r="A7291" s="48"/>
      <c r="B7291" s="42"/>
      <c r="C7291" s="42"/>
      <c r="D7291" s="42"/>
      <c r="E7291" s="531"/>
      <c r="F7291" s="50"/>
      <c r="G7291" s="50"/>
      <c r="H7291" s="50"/>
      <c r="I7291" s="5" t="s">
        <v>2331</v>
      </c>
      <c r="J7291" s="364" t="s">
        <v>2891</v>
      </c>
      <c r="K7291" s="364" t="s">
        <v>2879</v>
      </c>
      <c r="L7291" s="364" t="s">
        <v>2880</v>
      </c>
      <c r="M7291" s="364" t="s">
        <v>2881</v>
      </c>
      <c r="N7291" s="364" t="s">
        <v>2882</v>
      </c>
      <c r="O7291" s="364" t="s">
        <v>2883</v>
      </c>
      <c r="P7291" s="364" t="s">
        <v>2884</v>
      </c>
      <c r="Q7291" s="364" t="s">
        <v>2885</v>
      </c>
      <c r="R7291" s="364" t="s">
        <v>2886</v>
      </c>
      <c r="S7291" s="364" t="s">
        <v>2887</v>
      </c>
      <c r="T7291" s="364" t="s">
        <v>2888</v>
      </c>
      <c r="U7291" s="364" t="s">
        <v>2889</v>
      </c>
      <c r="V7291" s="364" t="s">
        <v>2890</v>
      </c>
      <c r="W7291" s="365" t="s">
        <v>2893</v>
      </c>
      <c r="X7291" s="365" t="s">
        <v>2879</v>
      </c>
      <c r="Y7291" s="365" t="s">
        <v>2880</v>
      </c>
      <c r="Z7291" s="365" t="s">
        <v>2881</v>
      </c>
      <c r="AA7291" s="365" t="s">
        <v>2882</v>
      </c>
      <c r="AB7291" s="365" t="s">
        <v>2883</v>
      </c>
      <c r="AC7291" s="365" t="s">
        <v>2884</v>
      </c>
      <c r="AD7291" s="365" t="s">
        <v>2885</v>
      </c>
      <c r="AE7291" s="365" t="s">
        <v>2886</v>
      </c>
      <c r="AF7291" s="365" t="s">
        <v>2887</v>
      </c>
      <c r="AG7291" s="365" t="s">
        <v>2888</v>
      </c>
      <c r="AH7291" s="365" t="s">
        <v>2889</v>
      </c>
      <c r="AI7291" s="365" t="s">
        <v>2890</v>
      </c>
      <c r="AJ7291" s="366" t="s">
        <v>2892</v>
      </c>
      <c r="AK7291" s="366" t="s">
        <v>2879</v>
      </c>
      <c r="AL7291" s="366" t="s">
        <v>2880</v>
      </c>
      <c r="AM7291" s="366" t="s">
        <v>2881</v>
      </c>
      <c r="AN7291" s="366" t="s">
        <v>2882</v>
      </c>
      <c r="AO7291" s="366" t="s">
        <v>2883</v>
      </c>
      <c r="AP7291" s="366" t="s">
        <v>2884</v>
      </c>
      <c r="AQ7291" s="366" t="s">
        <v>2885</v>
      </c>
      <c r="AR7291" s="366" t="s">
        <v>2886</v>
      </c>
      <c r="AS7291" s="366" t="s">
        <v>2887</v>
      </c>
      <c r="AT7291" s="366" t="s">
        <v>2888</v>
      </c>
      <c r="AU7291" s="366" t="s">
        <v>2889</v>
      </c>
      <c r="AV7291" s="366" t="s">
        <v>2890</v>
      </c>
      <c r="AW7291" s="368" t="s">
        <v>2895</v>
      </c>
    </row>
    <row r="7292" spans="1:49">
      <c r="A7292" s="48"/>
      <c r="B7292" s="42"/>
      <c r="C7292" s="42"/>
      <c r="D7292" s="42"/>
      <c r="E7292" s="531"/>
      <c r="F7292" s="50"/>
      <c r="G7292" s="50"/>
      <c r="H7292" s="50"/>
      <c r="I7292" s="34"/>
      <c r="J7292" s="202" t="s">
        <v>1224</v>
      </c>
      <c r="K7292" s="202">
        <v>1</v>
      </c>
      <c r="L7292" s="202">
        <v>2</v>
      </c>
      <c r="M7292" s="202">
        <v>3</v>
      </c>
      <c r="N7292" s="202">
        <v>4</v>
      </c>
      <c r="O7292" s="202">
        <v>5</v>
      </c>
      <c r="P7292" s="202">
        <v>6</v>
      </c>
      <c r="Q7292" s="202">
        <v>7</v>
      </c>
      <c r="R7292" s="202">
        <v>8</v>
      </c>
      <c r="S7292" s="202">
        <v>9</v>
      </c>
      <c r="T7292" s="202">
        <v>10</v>
      </c>
      <c r="U7292" s="202">
        <v>13</v>
      </c>
      <c r="V7292" s="202">
        <v>14</v>
      </c>
      <c r="W7292" s="202" t="s">
        <v>1224</v>
      </c>
      <c r="X7292" s="202">
        <v>1</v>
      </c>
      <c r="Y7292" s="202">
        <v>2</v>
      </c>
      <c r="Z7292" s="202">
        <v>3</v>
      </c>
      <c r="AA7292" s="202">
        <v>4</v>
      </c>
      <c r="AB7292" s="202">
        <v>5</v>
      </c>
      <c r="AC7292" s="202">
        <v>6</v>
      </c>
      <c r="AD7292" s="202">
        <v>7</v>
      </c>
      <c r="AE7292" s="202">
        <v>8</v>
      </c>
      <c r="AF7292" s="202">
        <v>9</v>
      </c>
      <c r="AG7292" s="202">
        <v>10</v>
      </c>
      <c r="AH7292" s="202">
        <v>13</v>
      </c>
      <c r="AI7292" s="202">
        <v>14</v>
      </c>
      <c r="AJ7292" s="202" t="s">
        <v>1224</v>
      </c>
      <c r="AK7292" s="202">
        <v>1</v>
      </c>
      <c r="AL7292" s="202">
        <v>2</v>
      </c>
      <c r="AM7292" s="202">
        <v>3</v>
      </c>
      <c r="AN7292" s="202">
        <v>4</v>
      </c>
      <c r="AO7292" s="202">
        <v>5</v>
      </c>
      <c r="AP7292" s="202">
        <v>6</v>
      </c>
      <c r="AQ7292" s="202">
        <v>7</v>
      </c>
      <c r="AR7292" s="202">
        <v>8</v>
      </c>
      <c r="AS7292" s="202">
        <v>9</v>
      </c>
      <c r="AT7292" s="202">
        <v>10</v>
      </c>
      <c r="AU7292" s="202">
        <v>13</v>
      </c>
      <c r="AV7292" s="202">
        <v>14</v>
      </c>
      <c r="AW7292" s="202">
        <v>15</v>
      </c>
    </row>
    <row r="7293" spans="1:49">
      <c r="A7293" s="48"/>
      <c r="B7293" s="42"/>
      <c r="C7293" s="42"/>
      <c r="D7293" s="42"/>
      <c r="E7293" s="531"/>
      <c r="F7293" s="50"/>
      <c r="G7293" s="50"/>
      <c r="H7293" s="50"/>
      <c r="I7293" s="276" t="s">
        <v>2370</v>
      </c>
      <c r="J7293" s="277">
        <f>SUM(J7287)</f>
        <v>144000</v>
      </c>
      <c r="K7293" s="277">
        <f t="shared" ref="K7293:AT7293" si="2016">SUM(K7287)</f>
        <v>36260</v>
      </c>
      <c r="L7293" s="277">
        <f t="shared" si="2016"/>
        <v>0</v>
      </c>
      <c r="M7293" s="277">
        <f t="shared" si="2016"/>
        <v>0</v>
      </c>
      <c r="N7293" s="277">
        <f t="shared" si="2016"/>
        <v>11000</v>
      </c>
      <c r="O7293" s="277">
        <f t="shared" si="2016"/>
        <v>23000</v>
      </c>
      <c r="P7293" s="277">
        <f t="shared" si="2016"/>
        <v>0</v>
      </c>
      <c r="Q7293" s="277">
        <f t="shared" si="2016"/>
        <v>0</v>
      </c>
      <c r="R7293" s="277">
        <f t="shared" si="2016"/>
        <v>0</v>
      </c>
      <c r="S7293" s="277">
        <f t="shared" si="2016"/>
        <v>10000</v>
      </c>
      <c r="T7293" s="277">
        <f t="shared" si="2016"/>
        <v>10000</v>
      </c>
      <c r="U7293" s="277">
        <v>90260</v>
      </c>
      <c r="V7293" s="277">
        <v>53740</v>
      </c>
      <c r="W7293" s="277">
        <f>SUM(W7287)</f>
        <v>0</v>
      </c>
      <c r="X7293" s="277">
        <f t="shared" si="2016"/>
        <v>0</v>
      </c>
      <c r="Y7293" s="277">
        <f t="shared" si="2016"/>
        <v>0</v>
      </c>
      <c r="Z7293" s="277">
        <f t="shared" si="2016"/>
        <v>0</v>
      </c>
      <c r="AA7293" s="277">
        <f t="shared" si="2016"/>
        <v>0</v>
      </c>
      <c r="AB7293" s="277">
        <f t="shared" si="2016"/>
        <v>0</v>
      </c>
      <c r="AC7293" s="277">
        <f t="shared" si="2016"/>
        <v>0</v>
      </c>
      <c r="AD7293" s="277">
        <f t="shared" si="2016"/>
        <v>0</v>
      </c>
      <c r="AE7293" s="277">
        <f t="shared" si="2016"/>
        <v>0</v>
      </c>
      <c r="AF7293" s="277">
        <f t="shared" si="2016"/>
        <v>0</v>
      </c>
      <c r="AG7293" s="277">
        <f t="shared" si="2016"/>
        <v>0</v>
      </c>
      <c r="AH7293" s="277">
        <v>0</v>
      </c>
      <c r="AI7293" s="277">
        <v>0</v>
      </c>
      <c r="AJ7293" s="277">
        <f>SUM(AJ7287)</f>
        <v>0</v>
      </c>
      <c r="AK7293" s="277">
        <f t="shared" si="2016"/>
        <v>0</v>
      </c>
      <c r="AL7293" s="277">
        <f t="shared" si="2016"/>
        <v>0</v>
      </c>
      <c r="AM7293" s="277">
        <f t="shared" si="2016"/>
        <v>0</v>
      </c>
      <c r="AN7293" s="277">
        <f t="shared" si="2016"/>
        <v>0</v>
      </c>
      <c r="AO7293" s="277">
        <f t="shared" si="2016"/>
        <v>0</v>
      </c>
      <c r="AP7293" s="277">
        <f t="shared" si="2016"/>
        <v>0</v>
      </c>
      <c r="AQ7293" s="277">
        <f t="shared" si="2016"/>
        <v>0</v>
      </c>
      <c r="AR7293" s="277">
        <f t="shared" si="2016"/>
        <v>0</v>
      </c>
      <c r="AS7293" s="277">
        <f t="shared" si="2016"/>
        <v>0</v>
      </c>
      <c r="AT7293" s="277">
        <f t="shared" si="2016"/>
        <v>0</v>
      </c>
      <c r="AU7293" s="277">
        <v>0</v>
      </c>
      <c r="AV7293" s="277">
        <v>0</v>
      </c>
      <c r="AW7293" s="277">
        <f>U7293+AH7293+AU7293</f>
        <v>90260</v>
      </c>
    </row>
    <row r="7294" spans="1:49">
      <c r="A7294" s="48"/>
      <c r="B7294" s="42"/>
      <c r="C7294" s="42"/>
      <c r="D7294" s="42"/>
      <c r="E7294" s="531"/>
      <c r="F7294" s="50"/>
      <c r="G7294" s="50"/>
      <c r="H7294" s="50"/>
      <c r="I7294" s="276"/>
      <c r="J7294" s="277"/>
      <c r="K7294" s="277"/>
      <c r="L7294" s="277"/>
      <c r="M7294" s="277"/>
      <c r="N7294" s="277"/>
      <c r="O7294" s="277"/>
      <c r="P7294" s="277"/>
      <c r="Q7294" s="277"/>
      <c r="R7294" s="277"/>
      <c r="S7294" s="277"/>
      <c r="T7294" s="277"/>
      <c r="U7294" s="277">
        <v>0</v>
      </c>
      <c r="V7294" s="277">
        <v>0</v>
      </c>
      <c r="W7294" s="277"/>
      <c r="X7294" s="277"/>
      <c r="Y7294" s="277"/>
      <c r="Z7294" s="277"/>
      <c r="AA7294" s="277"/>
      <c r="AB7294" s="277"/>
      <c r="AC7294" s="277"/>
      <c r="AD7294" s="277"/>
      <c r="AE7294" s="277"/>
      <c r="AF7294" s="277"/>
      <c r="AG7294" s="277"/>
      <c r="AH7294" s="277">
        <v>0</v>
      </c>
      <c r="AI7294" s="277">
        <v>0</v>
      </c>
      <c r="AJ7294" s="277"/>
      <c r="AK7294" s="277"/>
      <c r="AL7294" s="277"/>
      <c r="AM7294" s="277"/>
      <c r="AN7294" s="277"/>
      <c r="AO7294" s="277"/>
      <c r="AP7294" s="277"/>
      <c r="AQ7294" s="277"/>
      <c r="AR7294" s="277"/>
      <c r="AS7294" s="277"/>
      <c r="AT7294" s="277"/>
      <c r="AU7294" s="277">
        <v>0</v>
      </c>
      <c r="AV7294" s="277">
        <v>0</v>
      </c>
      <c r="AW7294" s="277">
        <f>U7294+AH7294+AU7294</f>
        <v>0</v>
      </c>
    </row>
    <row r="7295" spans="1:49">
      <c r="A7295" s="48"/>
      <c r="B7295" s="42"/>
      <c r="C7295" s="42"/>
      <c r="D7295" s="42"/>
      <c r="E7295" s="531"/>
      <c r="F7295" s="50"/>
      <c r="G7295" s="50"/>
      <c r="H7295" s="50"/>
      <c r="I7295" s="276"/>
      <c r="J7295" s="277"/>
      <c r="K7295" s="277"/>
      <c r="L7295" s="277"/>
      <c r="M7295" s="277"/>
      <c r="N7295" s="277"/>
      <c r="O7295" s="277"/>
      <c r="P7295" s="277"/>
      <c r="Q7295" s="277"/>
      <c r="R7295" s="277"/>
      <c r="S7295" s="277"/>
      <c r="T7295" s="277"/>
      <c r="U7295" s="277">
        <v>0</v>
      </c>
      <c r="V7295" s="277">
        <v>0</v>
      </c>
      <c r="W7295" s="277"/>
      <c r="X7295" s="277"/>
      <c r="Y7295" s="277"/>
      <c r="Z7295" s="277"/>
      <c r="AA7295" s="277"/>
      <c r="AB7295" s="277"/>
      <c r="AC7295" s="277"/>
      <c r="AD7295" s="277"/>
      <c r="AE7295" s="277"/>
      <c r="AF7295" s="277"/>
      <c r="AG7295" s="277"/>
      <c r="AH7295" s="277">
        <v>0</v>
      </c>
      <c r="AI7295" s="277">
        <v>0</v>
      </c>
      <c r="AJ7295" s="277"/>
      <c r="AK7295" s="277"/>
      <c r="AL7295" s="277"/>
      <c r="AM7295" s="277"/>
      <c r="AN7295" s="277"/>
      <c r="AO7295" s="277"/>
      <c r="AP7295" s="277"/>
      <c r="AQ7295" s="277"/>
      <c r="AR7295" s="277"/>
      <c r="AS7295" s="277"/>
      <c r="AT7295" s="277"/>
      <c r="AU7295" s="277">
        <v>0</v>
      </c>
      <c r="AV7295" s="277">
        <v>0</v>
      </c>
      <c r="AW7295" s="277">
        <f>U7295+AH7295+AU7295</f>
        <v>0</v>
      </c>
    </row>
    <row r="7296" spans="1:49">
      <c r="A7296" s="48"/>
      <c r="B7296" s="42"/>
      <c r="C7296" s="42"/>
      <c r="D7296" s="42"/>
      <c r="E7296" s="531"/>
      <c r="F7296" s="50"/>
      <c r="G7296" s="50"/>
      <c r="H7296" s="50"/>
      <c r="I7296" s="276"/>
      <c r="J7296" s="277"/>
      <c r="K7296" s="277"/>
      <c r="L7296" s="277"/>
      <c r="M7296" s="277"/>
      <c r="N7296" s="277"/>
      <c r="O7296" s="277"/>
      <c r="P7296" s="277"/>
      <c r="Q7296" s="277"/>
      <c r="R7296" s="277"/>
      <c r="S7296" s="277"/>
      <c r="T7296" s="277"/>
      <c r="U7296" s="277">
        <v>0</v>
      </c>
      <c r="V7296" s="277">
        <v>0</v>
      </c>
      <c r="W7296" s="277"/>
      <c r="X7296" s="277"/>
      <c r="Y7296" s="277"/>
      <c r="Z7296" s="277"/>
      <c r="AA7296" s="277"/>
      <c r="AB7296" s="277"/>
      <c r="AC7296" s="277"/>
      <c r="AD7296" s="277"/>
      <c r="AE7296" s="277"/>
      <c r="AF7296" s="277"/>
      <c r="AG7296" s="277"/>
      <c r="AH7296" s="277">
        <v>0</v>
      </c>
      <c r="AI7296" s="277">
        <v>0</v>
      </c>
      <c r="AJ7296" s="277"/>
      <c r="AK7296" s="277"/>
      <c r="AL7296" s="277"/>
      <c r="AM7296" s="277"/>
      <c r="AN7296" s="277"/>
      <c r="AO7296" s="277"/>
      <c r="AP7296" s="277"/>
      <c r="AQ7296" s="277"/>
      <c r="AR7296" s="277"/>
      <c r="AS7296" s="277"/>
      <c r="AT7296" s="277"/>
      <c r="AU7296" s="277">
        <v>0</v>
      </c>
      <c r="AV7296" s="277">
        <v>0</v>
      </c>
      <c r="AW7296" s="277">
        <f>U7296+AH7296+AU7296</f>
        <v>0</v>
      </c>
    </row>
    <row r="7297" spans="1:49">
      <c r="A7297" s="48"/>
      <c r="B7297" s="42"/>
      <c r="C7297" s="42"/>
      <c r="D7297" s="42"/>
      <c r="E7297" s="531"/>
      <c r="F7297" s="50"/>
      <c r="G7297" s="50"/>
      <c r="H7297" s="50"/>
      <c r="I7297" s="276" t="s">
        <v>1631</v>
      </c>
      <c r="J7297" s="277">
        <f>SUM(J7293:J7296)</f>
        <v>144000</v>
      </c>
      <c r="K7297" s="277">
        <f t="shared" ref="K7297:AT7297" si="2017">SUM(K7293:K7296)</f>
        <v>36260</v>
      </c>
      <c r="L7297" s="277">
        <f t="shared" si="2017"/>
        <v>0</v>
      </c>
      <c r="M7297" s="277">
        <f t="shared" si="2017"/>
        <v>0</v>
      </c>
      <c r="N7297" s="277">
        <f t="shared" si="2017"/>
        <v>11000</v>
      </c>
      <c r="O7297" s="277">
        <f t="shared" si="2017"/>
        <v>23000</v>
      </c>
      <c r="P7297" s="277">
        <f t="shared" si="2017"/>
        <v>0</v>
      </c>
      <c r="Q7297" s="277">
        <f t="shared" si="2017"/>
        <v>0</v>
      </c>
      <c r="R7297" s="277">
        <f t="shared" si="2017"/>
        <v>0</v>
      </c>
      <c r="S7297" s="277">
        <f t="shared" si="2017"/>
        <v>10000</v>
      </c>
      <c r="T7297" s="277">
        <f t="shared" si="2017"/>
        <v>10000</v>
      </c>
      <c r="U7297" s="277">
        <v>90260</v>
      </c>
      <c r="V7297" s="277">
        <v>53740</v>
      </c>
      <c r="W7297" s="277">
        <f>SUM(W7293:W7296)</f>
        <v>0</v>
      </c>
      <c r="X7297" s="277">
        <f t="shared" si="2017"/>
        <v>0</v>
      </c>
      <c r="Y7297" s="277">
        <f t="shared" si="2017"/>
        <v>0</v>
      </c>
      <c r="Z7297" s="277">
        <f t="shared" si="2017"/>
        <v>0</v>
      </c>
      <c r="AA7297" s="277">
        <f t="shared" si="2017"/>
        <v>0</v>
      </c>
      <c r="AB7297" s="277">
        <f t="shared" si="2017"/>
        <v>0</v>
      </c>
      <c r="AC7297" s="277">
        <f t="shared" si="2017"/>
        <v>0</v>
      </c>
      <c r="AD7297" s="277">
        <f t="shared" si="2017"/>
        <v>0</v>
      </c>
      <c r="AE7297" s="277">
        <f t="shared" si="2017"/>
        <v>0</v>
      </c>
      <c r="AF7297" s="277">
        <f t="shared" si="2017"/>
        <v>0</v>
      </c>
      <c r="AG7297" s="277">
        <f t="shared" si="2017"/>
        <v>0</v>
      </c>
      <c r="AH7297" s="277">
        <v>0</v>
      </c>
      <c r="AI7297" s="277">
        <v>0</v>
      </c>
      <c r="AJ7297" s="277">
        <f>SUM(AJ7293:AJ7296)</f>
        <v>0</v>
      </c>
      <c r="AK7297" s="277">
        <f t="shared" si="2017"/>
        <v>0</v>
      </c>
      <c r="AL7297" s="277">
        <f t="shared" si="2017"/>
        <v>0</v>
      </c>
      <c r="AM7297" s="277">
        <f t="shared" si="2017"/>
        <v>0</v>
      </c>
      <c r="AN7297" s="277">
        <f t="shared" si="2017"/>
        <v>0</v>
      </c>
      <c r="AO7297" s="277">
        <f t="shared" si="2017"/>
        <v>0</v>
      </c>
      <c r="AP7297" s="277">
        <f t="shared" si="2017"/>
        <v>0</v>
      </c>
      <c r="AQ7297" s="277">
        <f t="shared" si="2017"/>
        <v>0</v>
      </c>
      <c r="AR7297" s="277">
        <f t="shared" si="2017"/>
        <v>0</v>
      </c>
      <c r="AS7297" s="277">
        <f t="shared" si="2017"/>
        <v>0</v>
      </c>
      <c r="AT7297" s="277">
        <f t="shared" si="2017"/>
        <v>0</v>
      </c>
      <c r="AU7297" s="277">
        <v>0</v>
      </c>
      <c r="AV7297" s="277">
        <v>0</v>
      </c>
      <c r="AW7297" s="277">
        <f>U7297+AH7297+AU7297</f>
        <v>90260</v>
      </c>
    </row>
    <row r="7298" spans="1:49">
      <c r="A7298" s="48"/>
      <c r="B7298" s="42"/>
      <c r="C7298" s="42"/>
      <c r="D7298" s="42"/>
      <c r="E7298" s="531"/>
      <c r="F7298" s="50"/>
      <c r="G7298" s="50"/>
      <c r="H7298" s="50"/>
      <c r="I7298" s="146"/>
      <c r="J7298" s="29"/>
      <c r="K7298" s="29"/>
      <c r="L7298" s="29"/>
      <c r="M7298" s="29"/>
      <c r="N7298" s="29"/>
      <c r="O7298" s="29"/>
      <c r="P7298" s="29"/>
      <c r="Q7298" s="29"/>
      <c r="R7298" s="29"/>
      <c r="S7298" s="29"/>
      <c r="T7298" s="29"/>
      <c r="U7298" s="29"/>
      <c r="V7298" s="29"/>
      <c r="W7298" s="29"/>
      <c r="X7298" s="29"/>
      <c r="Y7298" s="29"/>
      <c r="Z7298" s="29"/>
      <c r="AA7298" s="29"/>
      <c r="AB7298" s="29"/>
      <c r="AC7298" s="29"/>
      <c r="AD7298" s="29"/>
      <c r="AE7298" s="29"/>
      <c r="AF7298" s="29"/>
      <c r="AG7298" s="29"/>
      <c r="AH7298" s="29"/>
      <c r="AI7298" s="29"/>
      <c r="AJ7298" s="29"/>
      <c r="AK7298" s="29"/>
      <c r="AL7298" s="29"/>
      <c r="AM7298" s="29"/>
      <c r="AN7298" s="29"/>
      <c r="AO7298" s="29"/>
      <c r="AP7298" s="29"/>
      <c r="AQ7298" s="29"/>
      <c r="AR7298" s="29"/>
      <c r="AS7298" s="29"/>
      <c r="AT7298" s="29"/>
      <c r="AU7298" s="29"/>
      <c r="AV7298" s="29"/>
      <c r="AW7298" s="29"/>
    </row>
    <row r="7299" spans="1:49">
      <c r="A7299" s="48"/>
      <c r="B7299" s="42"/>
      <c r="C7299" s="42"/>
      <c r="D7299" s="42"/>
      <c r="E7299" s="531"/>
      <c r="F7299" s="50"/>
      <c r="G7299" s="50"/>
      <c r="H7299" s="50"/>
      <c r="I7299" s="75"/>
    </row>
    <row r="7300" spans="1:49" ht="13.5" thickBot="1">
      <c r="A7300" s="78" t="s">
        <v>1042</v>
      </c>
      <c r="B7300" s="79"/>
      <c r="C7300" s="79"/>
      <c r="D7300" s="456"/>
      <c r="E7300" s="535"/>
      <c r="F7300" s="127"/>
      <c r="G7300" s="127"/>
      <c r="H7300" s="127"/>
      <c r="I7300" s="79"/>
    </row>
    <row r="7301" spans="1:49" s="151" customFormat="1" ht="36" customHeight="1" thickTop="1" thickBot="1">
      <c r="A7301" s="147" t="s">
        <v>2079</v>
      </c>
      <c r="B7301" s="5" t="s">
        <v>2080</v>
      </c>
      <c r="C7301" s="5" t="s">
        <v>1335</v>
      </c>
      <c r="D7301" s="450"/>
      <c r="E7301" s="148" t="s">
        <v>1570</v>
      </c>
      <c r="F7301" s="149" t="s">
        <v>1438</v>
      </c>
      <c r="G7301" s="149"/>
      <c r="H7301" s="149" t="s">
        <v>2332</v>
      </c>
      <c r="I7301" s="5" t="s">
        <v>856</v>
      </c>
      <c r="J7301" s="364" t="s">
        <v>2891</v>
      </c>
      <c r="K7301" s="364" t="s">
        <v>2879</v>
      </c>
      <c r="L7301" s="364" t="s">
        <v>2880</v>
      </c>
      <c r="M7301" s="364" t="s">
        <v>2881</v>
      </c>
      <c r="N7301" s="364" t="s">
        <v>2882</v>
      </c>
      <c r="O7301" s="364" t="s">
        <v>2883</v>
      </c>
      <c r="P7301" s="364" t="s">
        <v>2884</v>
      </c>
      <c r="Q7301" s="364" t="s">
        <v>2885</v>
      </c>
      <c r="R7301" s="364" t="s">
        <v>2886</v>
      </c>
      <c r="S7301" s="364" t="s">
        <v>2887</v>
      </c>
      <c r="T7301" s="364" t="s">
        <v>2888</v>
      </c>
      <c r="U7301" s="364" t="s">
        <v>2889</v>
      </c>
      <c r="V7301" s="364" t="s">
        <v>2890</v>
      </c>
      <c r="W7301" s="365" t="s">
        <v>2893</v>
      </c>
      <c r="X7301" s="365" t="s">
        <v>2879</v>
      </c>
      <c r="Y7301" s="365" t="s">
        <v>2880</v>
      </c>
      <c r="Z7301" s="365" t="s">
        <v>2881</v>
      </c>
      <c r="AA7301" s="365" t="s">
        <v>2882</v>
      </c>
      <c r="AB7301" s="365" t="s">
        <v>2883</v>
      </c>
      <c r="AC7301" s="365" t="s">
        <v>2884</v>
      </c>
      <c r="AD7301" s="365" t="s">
        <v>2885</v>
      </c>
      <c r="AE7301" s="365" t="s">
        <v>2886</v>
      </c>
      <c r="AF7301" s="365" t="s">
        <v>2887</v>
      </c>
      <c r="AG7301" s="365" t="s">
        <v>2888</v>
      </c>
      <c r="AH7301" s="365" t="s">
        <v>2889</v>
      </c>
      <c r="AI7301" s="365" t="s">
        <v>2890</v>
      </c>
      <c r="AJ7301" s="366" t="s">
        <v>2892</v>
      </c>
      <c r="AK7301" s="366" t="s">
        <v>2879</v>
      </c>
      <c r="AL7301" s="366" t="s">
        <v>2880</v>
      </c>
      <c r="AM7301" s="366" t="s">
        <v>2881</v>
      </c>
      <c r="AN7301" s="366" t="s">
        <v>2882</v>
      </c>
      <c r="AO7301" s="366" t="s">
        <v>2883</v>
      </c>
      <c r="AP7301" s="366" t="s">
        <v>2884</v>
      </c>
      <c r="AQ7301" s="366" t="s">
        <v>2885</v>
      </c>
      <c r="AR7301" s="366" t="s">
        <v>2886</v>
      </c>
      <c r="AS7301" s="366" t="s">
        <v>2887</v>
      </c>
      <c r="AT7301" s="366" t="s">
        <v>2888</v>
      </c>
      <c r="AU7301" s="366" t="s">
        <v>2889</v>
      </c>
      <c r="AV7301" s="366" t="s">
        <v>2890</v>
      </c>
      <c r="AW7301" s="368" t="s">
        <v>2895</v>
      </c>
    </row>
    <row r="7302" spans="1:49">
      <c r="A7302" s="33"/>
      <c r="B7302" s="34"/>
      <c r="C7302" s="34"/>
      <c r="D7302" s="34"/>
      <c r="E7302" s="35"/>
      <c r="F7302" s="36"/>
      <c r="G7302" s="36"/>
      <c r="H7302" s="36"/>
      <c r="I7302" s="34"/>
      <c r="J7302" s="202" t="s">
        <v>1224</v>
      </c>
      <c r="K7302" s="202">
        <v>1</v>
      </c>
      <c r="L7302" s="202">
        <v>2</v>
      </c>
      <c r="M7302" s="202">
        <v>3</v>
      </c>
      <c r="N7302" s="202">
        <v>4</v>
      </c>
      <c r="O7302" s="202">
        <v>5</v>
      </c>
      <c r="P7302" s="202">
        <v>6</v>
      </c>
      <c r="Q7302" s="202">
        <v>7</v>
      </c>
      <c r="R7302" s="202">
        <v>8</v>
      </c>
      <c r="S7302" s="202">
        <v>9</v>
      </c>
      <c r="T7302" s="202">
        <v>10</v>
      </c>
      <c r="U7302" s="202">
        <v>13</v>
      </c>
      <c r="V7302" s="202">
        <v>14</v>
      </c>
      <c r="W7302" s="202" t="s">
        <v>1224</v>
      </c>
      <c r="X7302" s="202">
        <v>1</v>
      </c>
      <c r="Y7302" s="202">
        <v>2</v>
      </c>
      <c r="Z7302" s="202">
        <v>3</v>
      </c>
      <c r="AA7302" s="202">
        <v>4</v>
      </c>
      <c r="AB7302" s="202">
        <v>5</v>
      </c>
      <c r="AC7302" s="202">
        <v>6</v>
      </c>
      <c r="AD7302" s="202">
        <v>7</v>
      </c>
      <c r="AE7302" s="202">
        <v>8</v>
      </c>
      <c r="AF7302" s="202">
        <v>9</v>
      </c>
      <c r="AG7302" s="202">
        <v>10</v>
      </c>
      <c r="AH7302" s="202">
        <v>13</v>
      </c>
      <c r="AI7302" s="202">
        <v>14</v>
      </c>
      <c r="AJ7302" s="202" t="s">
        <v>1224</v>
      </c>
      <c r="AK7302" s="202">
        <v>1</v>
      </c>
      <c r="AL7302" s="202">
        <v>2</v>
      </c>
      <c r="AM7302" s="202">
        <v>3</v>
      </c>
      <c r="AN7302" s="202">
        <v>4</v>
      </c>
      <c r="AO7302" s="202">
        <v>5</v>
      </c>
      <c r="AP7302" s="202">
        <v>6</v>
      </c>
      <c r="AQ7302" s="202">
        <v>7</v>
      </c>
      <c r="AR7302" s="202">
        <v>8</v>
      </c>
      <c r="AS7302" s="202">
        <v>9</v>
      </c>
      <c r="AT7302" s="202">
        <v>10</v>
      </c>
      <c r="AU7302" s="202">
        <v>13</v>
      </c>
      <c r="AV7302" s="202">
        <v>14</v>
      </c>
      <c r="AW7302" s="202">
        <v>15</v>
      </c>
    </row>
    <row r="7303" spans="1:49">
      <c r="A7303" s="37"/>
      <c r="B7303" s="38"/>
      <c r="C7303" s="38"/>
      <c r="D7303" s="38"/>
      <c r="E7303" s="60"/>
      <c r="F7303" s="61"/>
      <c r="G7303" s="61"/>
      <c r="H7303" s="61"/>
      <c r="I7303" s="38"/>
      <c r="J7303" s="134"/>
      <c r="K7303" s="134"/>
      <c r="L7303" s="134"/>
      <c r="M7303" s="134"/>
      <c r="N7303" s="134"/>
      <c r="O7303" s="134"/>
      <c r="P7303" s="134"/>
      <c r="Q7303" s="134"/>
      <c r="R7303" s="134"/>
      <c r="S7303" s="134"/>
      <c r="T7303" s="134"/>
      <c r="U7303" s="134"/>
      <c r="V7303" s="134"/>
      <c r="W7303" s="134"/>
      <c r="X7303" s="134"/>
      <c r="Y7303" s="134"/>
      <c r="Z7303" s="134"/>
      <c r="AA7303" s="134"/>
      <c r="AB7303" s="134"/>
      <c r="AC7303" s="134"/>
      <c r="AD7303" s="134"/>
      <c r="AE7303" s="134"/>
      <c r="AF7303" s="134"/>
      <c r="AG7303" s="134"/>
      <c r="AH7303" s="134"/>
      <c r="AI7303" s="134"/>
      <c r="AJ7303" s="134"/>
      <c r="AK7303" s="134"/>
      <c r="AL7303" s="134"/>
      <c r="AM7303" s="134"/>
      <c r="AN7303" s="134"/>
      <c r="AO7303" s="134"/>
      <c r="AP7303" s="134"/>
      <c r="AQ7303" s="134"/>
      <c r="AR7303" s="134"/>
      <c r="AS7303" s="134"/>
      <c r="AT7303" s="134"/>
      <c r="AU7303" s="134"/>
      <c r="AV7303" s="134"/>
      <c r="AW7303" s="134"/>
    </row>
    <row r="7304" spans="1:49">
      <c r="A7304" s="92" t="s">
        <v>1039</v>
      </c>
      <c r="B7304" s="93" t="s">
        <v>1030</v>
      </c>
      <c r="C7304" s="93" t="s">
        <v>1372</v>
      </c>
      <c r="D7304" s="460"/>
      <c r="E7304" s="531"/>
      <c r="F7304" s="50"/>
      <c r="G7304" s="50"/>
      <c r="H7304" s="50"/>
      <c r="I7304" s="260" t="s">
        <v>2111</v>
      </c>
      <c r="J7304" s="28"/>
      <c r="K7304" s="28"/>
      <c r="L7304" s="28"/>
      <c r="M7304" s="28"/>
      <c r="N7304" s="28"/>
      <c r="O7304" s="28"/>
      <c r="P7304" s="28"/>
      <c r="Q7304" s="28"/>
      <c r="R7304" s="28"/>
      <c r="S7304" s="28"/>
      <c r="T7304" s="28"/>
      <c r="U7304" s="28"/>
      <c r="V7304" s="28"/>
      <c r="W7304" s="28"/>
      <c r="X7304" s="28"/>
      <c r="Y7304" s="28"/>
      <c r="Z7304" s="28"/>
      <c r="AA7304" s="28"/>
      <c r="AB7304" s="28"/>
      <c r="AC7304" s="28"/>
      <c r="AD7304" s="28"/>
      <c r="AE7304" s="28"/>
      <c r="AF7304" s="28"/>
      <c r="AG7304" s="28"/>
      <c r="AH7304" s="28"/>
      <c r="AI7304" s="28"/>
      <c r="AJ7304" s="28"/>
      <c r="AK7304" s="28"/>
      <c r="AL7304" s="28"/>
      <c r="AM7304" s="28"/>
      <c r="AN7304" s="28"/>
      <c r="AO7304" s="28"/>
      <c r="AP7304" s="28"/>
      <c r="AQ7304" s="28"/>
      <c r="AR7304" s="28"/>
      <c r="AS7304" s="28"/>
      <c r="AT7304" s="28"/>
      <c r="AU7304" s="28"/>
      <c r="AV7304" s="28"/>
      <c r="AW7304" s="28"/>
    </row>
    <row r="7305" spans="1:49">
      <c r="A7305" s="48"/>
      <c r="B7305" s="260"/>
      <c r="C7305" s="260"/>
      <c r="D7305" s="369"/>
      <c r="E7305" s="531"/>
      <c r="F7305" s="50"/>
      <c r="G7305" s="50"/>
      <c r="H7305" s="50"/>
      <c r="I7305" s="260"/>
      <c r="J7305" s="28"/>
      <c r="K7305" s="28"/>
      <c r="L7305" s="28"/>
      <c r="M7305" s="28"/>
      <c r="N7305" s="28"/>
      <c r="O7305" s="28"/>
      <c r="P7305" s="28"/>
      <c r="Q7305" s="28"/>
      <c r="R7305" s="28"/>
      <c r="S7305" s="28"/>
      <c r="T7305" s="28"/>
      <c r="U7305" s="28"/>
      <c r="V7305" s="28"/>
      <c r="W7305" s="28"/>
      <c r="X7305" s="28"/>
      <c r="Y7305" s="28"/>
      <c r="Z7305" s="28"/>
      <c r="AA7305" s="28"/>
      <c r="AB7305" s="28"/>
      <c r="AC7305" s="28"/>
      <c r="AD7305" s="28"/>
      <c r="AE7305" s="28"/>
      <c r="AF7305" s="28"/>
      <c r="AG7305" s="28"/>
      <c r="AH7305" s="28"/>
      <c r="AI7305" s="28"/>
      <c r="AJ7305" s="28"/>
      <c r="AK7305" s="28"/>
      <c r="AL7305" s="28"/>
      <c r="AM7305" s="28"/>
      <c r="AN7305" s="28"/>
      <c r="AO7305" s="28"/>
      <c r="AP7305" s="28"/>
      <c r="AQ7305" s="28"/>
      <c r="AR7305" s="28"/>
      <c r="AS7305" s="28"/>
      <c r="AT7305" s="28"/>
      <c r="AU7305" s="28"/>
      <c r="AV7305" s="28"/>
      <c r="AW7305" s="28"/>
    </row>
    <row r="7306" spans="1:49">
      <c r="A7306" s="48"/>
      <c r="B7306" s="42"/>
      <c r="C7306" s="42"/>
      <c r="D7306" s="42"/>
      <c r="E7306" s="531"/>
      <c r="F7306" s="50"/>
      <c r="G7306" s="50"/>
      <c r="H7306" s="50"/>
      <c r="I7306" s="49" t="s">
        <v>1559</v>
      </c>
      <c r="J7306" s="12">
        <f>SUM(J7307,J7315,J7317)</f>
        <v>100000</v>
      </c>
      <c r="K7306" s="12">
        <f t="shared" ref="K7306:AT7306" si="2018">SUM(K7307,K7315,K7317)</f>
        <v>1234</v>
      </c>
      <c r="L7306" s="12">
        <f t="shared" si="2018"/>
        <v>2260</v>
      </c>
      <c r="M7306" s="12">
        <f t="shared" si="2018"/>
        <v>10601</v>
      </c>
      <c r="N7306" s="12">
        <f t="shared" si="2018"/>
        <v>10357</v>
      </c>
      <c r="O7306" s="12">
        <f t="shared" si="2018"/>
        <v>4333</v>
      </c>
      <c r="P7306" s="12">
        <f t="shared" si="2018"/>
        <v>9857</v>
      </c>
      <c r="Q7306" s="12">
        <f t="shared" si="2018"/>
        <v>0</v>
      </c>
      <c r="R7306" s="12">
        <f t="shared" si="2018"/>
        <v>0</v>
      </c>
      <c r="S7306" s="12">
        <f t="shared" si="2018"/>
        <v>3476</v>
      </c>
      <c r="T7306" s="12">
        <f t="shared" si="2018"/>
        <v>5396</v>
      </c>
      <c r="U7306" s="12">
        <v>47514</v>
      </c>
      <c r="V7306" s="12">
        <v>52486</v>
      </c>
      <c r="W7306" s="12">
        <f>SUM(W7307,W7315,W7317)</f>
        <v>0</v>
      </c>
      <c r="X7306" s="12">
        <f t="shared" si="2018"/>
        <v>0</v>
      </c>
      <c r="Y7306" s="12">
        <f t="shared" si="2018"/>
        <v>0</v>
      </c>
      <c r="Z7306" s="12">
        <f t="shared" si="2018"/>
        <v>0</v>
      </c>
      <c r="AA7306" s="12">
        <f t="shared" si="2018"/>
        <v>0</v>
      </c>
      <c r="AB7306" s="12">
        <f t="shared" si="2018"/>
        <v>0</v>
      </c>
      <c r="AC7306" s="12">
        <f t="shared" si="2018"/>
        <v>0</v>
      </c>
      <c r="AD7306" s="12">
        <f t="shared" si="2018"/>
        <v>0</v>
      </c>
      <c r="AE7306" s="12">
        <f t="shared" si="2018"/>
        <v>0</v>
      </c>
      <c r="AF7306" s="12">
        <f t="shared" si="2018"/>
        <v>0</v>
      </c>
      <c r="AG7306" s="12">
        <f t="shared" si="2018"/>
        <v>0</v>
      </c>
      <c r="AH7306" s="12">
        <v>0</v>
      </c>
      <c r="AI7306" s="12">
        <v>0</v>
      </c>
      <c r="AJ7306" s="12">
        <f>SUM(AJ7307,AJ7315,AJ7317)</f>
        <v>14000</v>
      </c>
      <c r="AK7306" s="12">
        <f t="shared" si="2018"/>
        <v>0</v>
      </c>
      <c r="AL7306" s="12">
        <f t="shared" si="2018"/>
        <v>8000</v>
      </c>
      <c r="AM7306" s="12">
        <f t="shared" si="2018"/>
        <v>0</v>
      </c>
      <c r="AN7306" s="12">
        <f t="shared" si="2018"/>
        <v>0</v>
      </c>
      <c r="AO7306" s="12">
        <f t="shared" si="2018"/>
        <v>0</v>
      </c>
      <c r="AP7306" s="12">
        <f t="shared" si="2018"/>
        <v>0</v>
      </c>
      <c r="AQ7306" s="12">
        <f t="shared" si="2018"/>
        <v>0</v>
      </c>
      <c r="AR7306" s="12">
        <f t="shared" si="2018"/>
        <v>0</v>
      </c>
      <c r="AS7306" s="12">
        <f t="shared" si="2018"/>
        <v>0</v>
      </c>
      <c r="AT7306" s="12">
        <f t="shared" si="2018"/>
        <v>0</v>
      </c>
      <c r="AU7306" s="12">
        <v>8000</v>
      </c>
      <c r="AV7306" s="12">
        <v>6000</v>
      </c>
      <c r="AW7306" s="12">
        <f t="shared" ref="AW7306:AW7336" si="2019">U7306+AH7306+AU7306</f>
        <v>55514</v>
      </c>
    </row>
    <row r="7307" spans="1:49">
      <c r="A7307" s="44" t="s">
        <v>1039</v>
      </c>
      <c r="B7307" s="45" t="s">
        <v>1030</v>
      </c>
      <c r="C7307" s="45" t="s">
        <v>1372</v>
      </c>
      <c r="D7307" s="452" t="s">
        <v>3034</v>
      </c>
      <c r="E7307" s="213" t="s">
        <v>771</v>
      </c>
      <c r="F7307" s="65"/>
      <c r="G7307" s="65"/>
      <c r="H7307" s="65"/>
      <c r="I7307" s="260" t="s">
        <v>1500</v>
      </c>
      <c r="J7307" s="9">
        <f>SUM(J7308:J7309)</f>
        <v>0</v>
      </c>
      <c r="K7307" s="9">
        <f t="shared" ref="K7307:AT7307" si="2020">SUM(K7308:K7309)</f>
        <v>0</v>
      </c>
      <c r="L7307" s="9">
        <f t="shared" si="2020"/>
        <v>0</v>
      </c>
      <c r="M7307" s="9">
        <f t="shared" si="2020"/>
        <v>0</v>
      </c>
      <c r="N7307" s="9">
        <f t="shared" si="2020"/>
        <v>0</v>
      </c>
      <c r="O7307" s="9">
        <f t="shared" si="2020"/>
        <v>0</v>
      </c>
      <c r="P7307" s="9">
        <f t="shared" si="2020"/>
        <v>0</v>
      </c>
      <c r="Q7307" s="9">
        <f t="shared" si="2020"/>
        <v>0</v>
      </c>
      <c r="R7307" s="9">
        <f t="shared" si="2020"/>
        <v>0</v>
      </c>
      <c r="S7307" s="9">
        <f t="shared" si="2020"/>
        <v>0</v>
      </c>
      <c r="T7307" s="9">
        <f t="shared" si="2020"/>
        <v>0</v>
      </c>
      <c r="U7307" s="9">
        <v>0</v>
      </c>
      <c r="V7307" s="9">
        <v>0</v>
      </c>
      <c r="W7307" s="9">
        <f>SUM(W7308:W7309)</f>
        <v>0</v>
      </c>
      <c r="X7307" s="9">
        <f t="shared" si="2020"/>
        <v>0</v>
      </c>
      <c r="Y7307" s="9">
        <f t="shared" si="2020"/>
        <v>0</v>
      </c>
      <c r="Z7307" s="9">
        <f t="shared" si="2020"/>
        <v>0</v>
      </c>
      <c r="AA7307" s="9">
        <f t="shared" si="2020"/>
        <v>0</v>
      </c>
      <c r="AB7307" s="9">
        <f t="shared" si="2020"/>
        <v>0</v>
      </c>
      <c r="AC7307" s="9">
        <f t="shared" si="2020"/>
        <v>0</v>
      </c>
      <c r="AD7307" s="9">
        <f t="shared" si="2020"/>
        <v>0</v>
      </c>
      <c r="AE7307" s="9">
        <f t="shared" si="2020"/>
        <v>0</v>
      </c>
      <c r="AF7307" s="9">
        <f t="shared" si="2020"/>
        <v>0</v>
      </c>
      <c r="AG7307" s="9">
        <f t="shared" si="2020"/>
        <v>0</v>
      </c>
      <c r="AH7307" s="9">
        <v>0</v>
      </c>
      <c r="AI7307" s="9">
        <v>0</v>
      </c>
      <c r="AJ7307" s="9">
        <f>SUM(AJ7308:AJ7309)</f>
        <v>0</v>
      </c>
      <c r="AK7307" s="9">
        <f t="shared" si="2020"/>
        <v>0</v>
      </c>
      <c r="AL7307" s="9">
        <f t="shared" si="2020"/>
        <v>0</v>
      </c>
      <c r="AM7307" s="9">
        <f t="shared" si="2020"/>
        <v>0</v>
      </c>
      <c r="AN7307" s="9">
        <f t="shared" si="2020"/>
        <v>0</v>
      </c>
      <c r="AO7307" s="9">
        <f t="shared" si="2020"/>
        <v>0</v>
      </c>
      <c r="AP7307" s="9">
        <f t="shared" si="2020"/>
        <v>0</v>
      </c>
      <c r="AQ7307" s="9">
        <f t="shared" si="2020"/>
        <v>0</v>
      </c>
      <c r="AR7307" s="9">
        <f t="shared" si="2020"/>
        <v>0</v>
      </c>
      <c r="AS7307" s="9">
        <f t="shared" si="2020"/>
        <v>0</v>
      </c>
      <c r="AT7307" s="9">
        <f t="shared" si="2020"/>
        <v>0</v>
      </c>
      <c r="AU7307" s="9">
        <v>0</v>
      </c>
      <c r="AV7307" s="9">
        <v>0</v>
      </c>
      <c r="AW7307" s="9">
        <f t="shared" si="2019"/>
        <v>0</v>
      </c>
    </row>
    <row r="7308" spans="1:49">
      <c r="A7308" s="44" t="s">
        <v>1039</v>
      </c>
      <c r="B7308" s="45" t="s">
        <v>1030</v>
      </c>
      <c r="C7308" s="45" t="s">
        <v>1372</v>
      </c>
      <c r="D7308" s="452" t="s">
        <v>3034</v>
      </c>
      <c r="E7308" s="367" t="s">
        <v>834</v>
      </c>
      <c r="F7308" s="50"/>
      <c r="G7308" s="468" t="s">
        <v>3063</v>
      </c>
      <c r="H7308" s="50" t="s">
        <v>2358</v>
      </c>
      <c r="I7308" s="42" t="s">
        <v>1165</v>
      </c>
      <c r="U7308" s="15">
        <v>0</v>
      </c>
      <c r="V7308" s="15">
        <v>0</v>
      </c>
      <c r="AH7308" s="15">
        <v>0</v>
      </c>
      <c r="AI7308" s="15">
        <v>0</v>
      </c>
      <c r="AU7308" s="15">
        <v>0</v>
      </c>
      <c r="AV7308" s="15">
        <v>0</v>
      </c>
      <c r="AW7308" s="15">
        <f t="shared" si="2019"/>
        <v>0</v>
      </c>
    </row>
    <row r="7309" spans="1:49">
      <c r="A7309" s="44" t="s">
        <v>1039</v>
      </c>
      <c r="B7309" s="45" t="s">
        <v>1030</v>
      </c>
      <c r="C7309" s="45" t="s">
        <v>1372</v>
      </c>
      <c r="D7309" s="452" t="s">
        <v>3034</v>
      </c>
      <c r="E7309" s="367" t="s">
        <v>772</v>
      </c>
      <c r="F7309" s="50"/>
      <c r="G7309" s="50"/>
      <c r="H7309" s="50"/>
      <c r="I7309" s="42" t="s">
        <v>1227</v>
      </c>
      <c r="J7309" s="15">
        <f>SUM(J7310:J7314)</f>
        <v>0</v>
      </c>
      <c r="K7309" s="15">
        <f t="shared" ref="K7309:AT7309" si="2021">SUM(K7310:K7314)</f>
        <v>0</v>
      </c>
      <c r="L7309" s="15">
        <f t="shared" si="2021"/>
        <v>0</v>
      </c>
      <c r="M7309" s="15">
        <f t="shared" si="2021"/>
        <v>0</v>
      </c>
      <c r="N7309" s="15">
        <f t="shared" si="2021"/>
        <v>0</v>
      </c>
      <c r="O7309" s="15">
        <f t="shared" si="2021"/>
        <v>0</v>
      </c>
      <c r="P7309" s="15">
        <f t="shared" si="2021"/>
        <v>0</v>
      </c>
      <c r="Q7309" s="15">
        <f t="shared" si="2021"/>
        <v>0</v>
      </c>
      <c r="R7309" s="15">
        <f t="shared" si="2021"/>
        <v>0</v>
      </c>
      <c r="S7309" s="15">
        <f t="shared" si="2021"/>
        <v>0</v>
      </c>
      <c r="T7309" s="15">
        <f t="shared" si="2021"/>
        <v>0</v>
      </c>
      <c r="U7309" s="15">
        <v>0</v>
      </c>
      <c r="V7309" s="15">
        <v>0</v>
      </c>
      <c r="W7309" s="15">
        <f>SUM(W7310:W7314)</f>
        <v>0</v>
      </c>
      <c r="X7309" s="15">
        <f t="shared" si="2021"/>
        <v>0</v>
      </c>
      <c r="Y7309" s="15">
        <f t="shared" si="2021"/>
        <v>0</v>
      </c>
      <c r="Z7309" s="15">
        <f t="shared" si="2021"/>
        <v>0</v>
      </c>
      <c r="AA7309" s="15">
        <f t="shared" si="2021"/>
        <v>0</v>
      </c>
      <c r="AB7309" s="15">
        <f t="shared" si="2021"/>
        <v>0</v>
      </c>
      <c r="AC7309" s="15">
        <f t="shared" si="2021"/>
        <v>0</v>
      </c>
      <c r="AD7309" s="15">
        <f t="shared" si="2021"/>
        <v>0</v>
      </c>
      <c r="AE7309" s="15">
        <f t="shared" si="2021"/>
        <v>0</v>
      </c>
      <c r="AF7309" s="15">
        <f t="shared" si="2021"/>
        <v>0</v>
      </c>
      <c r="AG7309" s="15">
        <f t="shared" si="2021"/>
        <v>0</v>
      </c>
      <c r="AH7309" s="15">
        <v>0</v>
      </c>
      <c r="AI7309" s="15">
        <v>0</v>
      </c>
      <c r="AJ7309" s="15">
        <f>SUM(AJ7310:AJ7314)</f>
        <v>0</v>
      </c>
      <c r="AK7309" s="15">
        <f t="shared" si="2021"/>
        <v>0</v>
      </c>
      <c r="AL7309" s="15">
        <f t="shared" si="2021"/>
        <v>0</v>
      </c>
      <c r="AM7309" s="15">
        <f t="shared" si="2021"/>
        <v>0</v>
      </c>
      <c r="AN7309" s="15">
        <f t="shared" si="2021"/>
        <v>0</v>
      </c>
      <c r="AO7309" s="15">
        <f t="shared" si="2021"/>
        <v>0</v>
      </c>
      <c r="AP7309" s="15">
        <f t="shared" si="2021"/>
        <v>0</v>
      </c>
      <c r="AQ7309" s="15">
        <f t="shared" si="2021"/>
        <v>0</v>
      </c>
      <c r="AR7309" s="15">
        <f t="shared" si="2021"/>
        <v>0</v>
      </c>
      <c r="AS7309" s="15">
        <f t="shared" si="2021"/>
        <v>0</v>
      </c>
      <c r="AT7309" s="15">
        <f t="shared" si="2021"/>
        <v>0</v>
      </c>
      <c r="AU7309" s="15">
        <v>0</v>
      </c>
      <c r="AV7309" s="15">
        <v>0</v>
      </c>
      <c r="AW7309" s="15">
        <f t="shared" si="2019"/>
        <v>0</v>
      </c>
    </row>
    <row r="7310" spans="1:49" s="144" customFormat="1">
      <c r="A7310" s="44" t="s">
        <v>1039</v>
      </c>
      <c r="B7310" s="45" t="s">
        <v>1030</v>
      </c>
      <c r="C7310" s="45" t="s">
        <v>1372</v>
      </c>
      <c r="D7310" s="452" t="s">
        <v>3034</v>
      </c>
      <c r="E7310" s="140" t="s">
        <v>850</v>
      </c>
      <c r="F7310" s="141" t="s">
        <v>1908</v>
      </c>
      <c r="G7310" s="468" t="s">
        <v>3063</v>
      </c>
      <c r="H7310" s="50" t="s">
        <v>2358</v>
      </c>
      <c r="I7310" s="142" t="s">
        <v>1119</v>
      </c>
      <c r="J7310" s="15"/>
      <c r="K7310" s="15"/>
      <c r="L7310" s="15"/>
      <c r="M7310" s="15"/>
      <c r="N7310" s="15"/>
      <c r="O7310" s="15"/>
      <c r="P7310" s="15"/>
      <c r="Q7310" s="15"/>
      <c r="R7310" s="15"/>
      <c r="S7310" s="15"/>
      <c r="T7310" s="15"/>
      <c r="U7310" s="15">
        <v>0</v>
      </c>
      <c r="V7310" s="15">
        <v>0</v>
      </c>
      <c r="W7310" s="15"/>
      <c r="X7310" s="15"/>
      <c r="Y7310" s="15"/>
      <c r="Z7310" s="15"/>
      <c r="AA7310" s="15"/>
      <c r="AB7310" s="15"/>
      <c r="AC7310" s="15"/>
      <c r="AD7310" s="15"/>
      <c r="AE7310" s="15"/>
      <c r="AF7310" s="15"/>
      <c r="AG7310" s="15"/>
      <c r="AH7310" s="15">
        <v>0</v>
      </c>
      <c r="AI7310" s="15">
        <v>0</v>
      </c>
      <c r="AJ7310" s="15"/>
      <c r="AK7310" s="15"/>
      <c r="AL7310" s="15"/>
      <c r="AM7310" s="15"/>
      <c r="AN7310" s="15"/>
      <c r="AO7310" s="15"/>
      <c r="AP7310" s="15"/>
      <c r="AQ7310" s="15"/>
      <c r="AR7310" s="15"/>
      <c r="AS7310" s="15"/>
      <c r="AT7310" s="15"/>
      <c r="AU7310" s="15">
        <v>0</v>
      </c>
      <c r="AV7310" s="15">
        <v>0</v>
      </c>
      <c r="AW7310" s="15">
        <f t="shared" si="2019"/>
        <v>0</v>
      </c>
    </row>
    <row r="7311" spans="1:49" s="144" customFormat="1">
      <c r="A7311" s="44" t="s">
        <v>1039</v>
      </c>
      <c r="B7311" s="45" t="s">
        <v>1030</v>
      </c>
      <c r="C7311" s="45" t="s">
        <v>1372</v>
      </c>
      <c r="D7311" s="452" t="s">
        <v>3034</v>
      </c>
      <c r="E7311" s="140" t="s">
        <v>851</v>
      </c>
      <c r="F7311" s="141" t="s">
        <v>1909</v>
      </c>
      <c r="G7311" s="468" t="s">
        <v>3063</v>
      </c>
      <c r="H7311" s="50" t="s">
        <v>2358</v>
      </c>
      <c r="I7311" s="142" t="s">
        <v>1290</v>
      </c>
      <c r="J7311" s="15"/>
      <c r="K7311" s="15"/>
      <c r="L7311" s="15"/>
      <c r="M7311" s="15"/>
      <c r="N7311" s="15"/>
      <c r="O7311" s="15"/>
      <c r="P7311" s="15"/>
      <c r="Q7311" s="15"/>
      <c r="R7311" s="15"/>
      <c r="S7311" s="15"/>
      <c r="T7311" s="15"/>
      <c r="U7311" s="15">
        <v>0</v>
      </c>
      <c r="V7311" s="15">
        <v>0</v>
      </c>
      <c r="W7311" s="15"/>
      <c r="X7311" s="15"/>
      <c r="Y7311" s="15"/>
      <c r="Z7311" s="15"/>
      <c r="AA7311" s="15"/>
      <c r="AB7311" s="15"/>
      <c r="AC7311" s="15"/>
      <c r="AD7311" s="15"/>
      <c r="AE7311" s="15"/>
      <c r="AF7311" s="15"/>
      <c r="AG7311" s="15"/>
      <c r="AH7311" s="15">
        <v>0</v>
      </c>
      <c r="AI7311" s="15">
        <v>0</v>
      </c>
      <c r="AJ7311" s="15"/>
      <c r="AK7311" s="15"/>
      <c r="AL7311" s="15"/>
      <c r="AM7311" s="15"/>
      <c r="AN7311" s="15"/>
      <c r="AO7311" s="15"/>
      <c r="AP7311" s="15"/>
      <c r="AQ7311" s="15"/>
      <c r="AR7311" s="15"/>
      <c r="AS7311" s="15"/>
      <c r="AT7311" s="15"/>
      <c r="AU7311" s="15">
        <v>0</v>
      </c>
      <c r="AV7311" s="15">
        <v>0</v>
      </c>
      <c r="AW7311" s="15">
        <f t="shared" si="2019"/>
        <v>0</v>
      </c>
    </row>
    <row r="7312" spans="1:49" s="144" customFormat="1">
      <c r="A7312" s="44" t="s">
        <v>1039</v>
      </c>
      <c r="B7312" s="45" t="s">
        <v>1030</v>
      </c>
      <c r="C7312" s="45" t="s">
        <v>1372</v>
      </c>
      <c r="D7312" s="452" t="s">
        <v>3034</v>
      </c>
      <c r="E7312" s="140" t="s">
        <v>852</v>
      </c>
      <c r="F7312" s="141" t="s">
        <v>1910</v>
      </c>
      <c r="G7312" s="468" t="s">
        <v>3063</v>
      </c>
      <c r="H7312" s="50" t="s">
        <v>2358</v>
      </c>
      <c r="I7312" s="142" t="s">
        <v>1733</v>
      </c>
      <c r="J7312" s="15"/>
      <c r="K7312" s="15"/>
      <c r="L7312" s="15"/>
      <c r="M7312" s="15"/>
      <c r="N7312" s="15"/>
      <c r="O7312" s="15"/>
      <c r="P7312" s="15"/>
      <c r="Q7312" s="15"/>
      <c r="R7312" s="15"/>
      <c r="S7312" s="15"/>
      <c r="T7312" s="15"/>
      <c r="U7312" s="15">
        <v>0</v>
      </c>
      <c r="V7312" s="15">
        <v>0</v>
      </c>
      <c r="W7312" s="15"/>
      <c r="X7312" s="15"/>
      <c r="Y7312" s="15"/>
      <c r="Z7312" s="15"/>
      <c r="AA7312" s="15"/>
      <c r="AB7312" s="15"/>
      <c r="AC7312" s="15"/>
      <c r="AD7312" s="15"/>
      <c r="AE7312" s="15"/>
      <c r="AF7312" s="15"/>
      <c r="AG7312" s="15"/>
      <c r="AH7312" s="15">
        <v>0</v>
      </c>
      <c r="AI7312" s="15">
        <v>0</v>
      </c>
      <c r="AJ7312" s="15"/>
      <c r="AK7312" s="15"/>
      <c r="AL7312" s="15"/>
      <c r="AM7312" s="15"/>
      <c r="AN7312" s="15"/>
      <c r="AO7312" s="15"/>
      <c r="AP7312" s="15"/>
      <c r="AQ7312" s="15"/>
      <c r="AR7312" s="15"/>
      <c r="AS7312" s="15"/>
      <c r="AT7312" s="15"/>
      <c r="AU7312" s="15">
        <v>0</v>
      </c>
      <c r="AV7312" s="15">
        <v>0</v>
      </c>
      <c r="AW7312" s="15">
        <f t="shared" si="2019"/>
        <v>0</v>
      </c>
    </row>
    <row r="7313" spans="1:49" s="144" customFormat="1">
      <c r="A7313" s="44" t="s">
        <v>1039</v>
      </c>
      <c r="B7313" s="45" t="s">
        <v>1030</v>
      </c>
      <c r="C7313" s="45" t="s">
        <v>1372</v>
      </c>
      <c r="D7313" s="452" t="s">
        <v>3034</v>
      </c>
      <c r="E7313" s="140" t="s">
        <v>853</v>
      </c>
      <c r="F7313" s="141" t="s">
        <v>1911</v>
      </c>
      <c r="G7313" s="468" t="s">
        <v>3063</v>
      </c>
      <c r="H7313" s="50" t="s">
        <v>2358</v>
      </c>
      <c r="I7313" s="142" t="s">
        <v>1734</v>
      </c>
      <c r="J7313" s="15"/>
      <c r="K7313" s="15"/>
      <c r="L7313" s="15"/>
      <c r="M7313" s="15"/>
      <c r="N7313" s="15"/>
      <c r="O7313" s="15"/>
      <c r="P7313" s="15"/>
      <c r="Q7313" s="15"/>
      <c r="R7313" s="15"/>
      <c r="S7313" s="15"/>
      <c r="T7313" s="15"/>
      <c r="U7313" s="15">
        <v>0</v>
      </c>
      <c r="V7313" s="15">
        <v>0</v>
      </c>
      <c r="W7313" s="15"/>
      <c r="X7313" s="15"/>
      <c r="Y7313" s="15"/>
      <c r="Z7313" s="15"/>
      <c r="AA7313" s="15"/>
      <c r="AB7313" s="15"/>
      <c r="AC7313" s="15"/>
      <c r="AD7313" s="15"/>
      <c r="AE7313" s="15"/>
      <c r="AF7313" s="15"/>
      <c r="AG7313" s="15"/>
      <c r="AH7313" s="15">
        <v>0</v>
      </c>
      <c r="AI7313" s="15">
        <v>0</v>
      </c>
      <c r="AJ7313" s="15"/>
      <c r="AK7313" s="15"/>
      <c r="AL7313" s="15"/>
      <c r="AM7313" s="15"/>
      <c r="AN7313" s="15"/>
      <c r="AO7313" s="15"/>
      <c r="AP7313" s="15"/>
      <c r="AQ7313" s="15"/>
      <c r="AR7313" s="15"/>
      <c r="AS7313" s="15"/>
      <c r="AT7313" s="15"/>
      <c r="AU7313" s="15">
        <v>0</v>
      </c>
      <c r="AV7313" s="15">
        <v>0</v>
      </c>
      <c r="AW7313" s="15">
        <f t="shared" si="2019"/>
        <v>0</v>
      </c>
    </row>
    <row r="7314" spans="1:49" s="144" customFormat="1">
      <c r="A7314" s="44" t="s">
        <v>1039</v>
      </c>
      <c r="B7314" s="45" t="s">
        <v>1030</v>
      </c>
      <c r="C7314" s="45" t="s">
        <v>1372</v>
      </c>
      <c r="D7314" s="452" t="s">
        <v>3034</v>
      </c>
      <c r="E7314" s="140" t="s">
        <v>854</v>
      </c>
      <c r="F7314" s="141" t="s">
        <v>1912</v>
      </c>
      <c r="G7314" s="468" t="s">
        <v>3063</v>
      </c>
      <c r="H7314" s="50" t="s">
        <v>2358</v>
      </c>
      <c r="I7314" s="142" t="s">
        <v>1735</v>
      </c>
      <c r="J7314" s="15"/>
      <c r="K7314" s="15"/>
      <c r="L7314" s="15"/>
      <c r="M7314" s="15"/>
      <c r="N7314" s="15"/>
      <c r="O7314" s="15"/>
      <c r="P7314" s="15"/>
      <c r="Q7314" s="15"/>
      <c r="R7314" s="15"/>
      <c r="S7314" s="15"/>
      <c r="T7314" s="15"/>
      <c r="U7314" s="15">
        <v>0</v>
      </c>
      <c r="V7314" s="15">
        <v>0</v>
      </c>
      <c r="W7314" s="15"/>
      <c r="X7314" s="15"/>
      <c r="Y7314" s="15"/>
      <c r="Z7314" s="15"/>
      <c r="AA7314" s="15"/>
      <c r="AB7314" s="15"/>
      <c r="AC7314" s="15"/>
      <c r="AD7314" s="15"/>
      <c r="AE7314" s="15"/>
      <c r="AF7314" s="15"/>
      <c r="AG7314" s="15"/>
      <c r="AH7314" s="15">
        <v>0</v>
      </c>
      <c r="AI7314" s="15">
        <v>0</v>
      </c>
      <c r="AJ7314" s="15"/>
      <c r="AK7314" s="15"/>
      <c r="AL7314" s="15"/>
      <c r="AM7314" s="15"/>
      <c r="AN7314" s="15"/>
      <c r="AO7314" s="15"/>
      <c r="AP7314" s="15"/>
      <c r="AQ7314" s="15"/>
      <c r="AR7314" s="15"/>
      <c r="AS7314" s="15"/>
      <c r="AT7314" s="15"/>
      <c r="AU7314" s="15">
        <v>0</v>
      </c>
      <c r="AV7314" s="15">
        <v>0</v>
      </c>
      <c r="AW7314" s="15">
        <f t="shared" si="2019"/>
        <v>0</v>
      </c>
    </row>
    <row r="7315" spans="1:49">
      <c r="A7315" s="44" t="s">
        <v>1039</v>
      </c>
      <c r="B7315" s="45" t="s">
        <v>1030</v>
      </c>
      <c r="C7315" s="45" t="s">
        <v>1372</v>
      </c>
      <c r="D7315" s="452" t="s">
        <v>3034</v>
      </c>
      <c r="E7315" s="213" t="s">
        <v>773</v>
      </c>
      <c r="F7315" s="65"/>
      <c r="G7315" s="65"/>
      <c r="H7315" s="65"/>
      <c r="I7315" s="260" t="s">
        <v>1362</v>
      </c>
      <c r="J7315" s="9">
        <f>SUM(J7316)</f>
        <v>0</v>
      </c>
      <c r="K7315" s="9">
        <f t="shared" ref="K7315:AT7315" si="2022">SUM(K7316)</f>
        <v>0</v>
      </c>
      <c r="L7315" s="9">
        <f t="shared" si="2022"/>
        <v>0</v>
      </c>
      <c r="M7315" s="9">
        <f t="shared" si="2022"/>
        <v>0</v>
      </c>
      <c r="N7315" s="9">
        <f t="shared" si="2022"/>
        <v>0</v>
      </c>
      <c r="O7315" s="9">
        <f t="shared" si="2022"/>
        <v>0</v>
      </c>
      <c r="P7315" s="9">
        <f t="shared" si="2022"/>
        <v>0</v>
      </c>
      <c r="Q7315" s="9">
        <f t="shared" si="2022"/>
        <v>0</v>
      </c>
      <c r="R7315" s="9">
        <f t="shared" si="2022"/>
        <v>0</v>
      </c>
      <c r="S7315" s="9">
        <f t="shared" si="2022"/>
        <v>0</v>
      </c>
      <c r="T7315" s="9">
        <f t="shared" si="2022"/>
        <v>0</v>
      </c>
      <c r="U7315" s="9">
        <v>0</v>
      </c>
      <c r="V7315" s="9">
        <v>0</v>
      </c>
      <c r="W7315" s="9">
        <f>SUM(W7316)</f>
        <v>0</v>
      </c>
      <c r="X7315" s="9">
        <f t="shared" si="2022"/>
        <v>0</v>
      </c>
      <c r="Y7315" s="9">
        <f t="shared" si="2022"/>
        <v>0</v>
      </c>
      <c r="Z7315" s="9">
        <f t="shared" si="2022"/>
        <v>0</v>
      </c>
      <c r="AA7315" s="9">
        <f t="shared" si="2022"/>
        <v>0</v>
      </c>
      <c r="AB7315" s="9">
        <f t="shared" si="2022"/>
        <v>0</v>
      </c>
      <c r="AC7315" s="9">
        <f t="shared" si="2022"/>
        <v>0</v>
      </c>
      <c r="AD7315" s="9">
        <f t="shared" si="2022"/>
        <v>0</v>
      </c>
      <c r="AE7315" s="9">
        <f t="shared" si="2022"/>
        <v>0</v>
      </c>
      <c r="AF7315" s="9">
        <f t="shared" si="2022"/>
        <v>0</v>
      </c>
      <c r="AG7315" s="9">
        <f t="shared" si="2022"/>
        <v>0</v>
      </c>
      <c r="AH7315" s="9">
        <v>0</v>
      </c>
      <c r="AI7315" s="9">
        <v>0</v>
      </c>
      <c r="AJ7315" s="9">
        <f>SUM(AJ7316)</f>
        <v>0</v>
      </c>
      <c r="AK7315" s="9">
        <f t="shared" si="2022"/>
        <v>0</v>
      </c>
      <c r="AL7315" s="9">
        <f t="shared" si="2022"/>
        <v>0</v>
      </c>
      <c r="AM7315" s="9">
        <f t="shared" si="2022"/>
        <v>0</v>
      </c>
      <c r="AN7315" s="9">
        <f t="shared" si="2022"/>
        <v>0</v>
      </c>
      <c r="AO7315" s="9">
        <f t="shared" si="2022"/>
        <v>0</v>
      </c>
      <c r="AP7315" s="9">
        <f t="shared" si="2022"/>
        <v>0</v>
      </c>
      <c r="AQ7315" s="9">
        <f t="shared" si="2022"/>
        <v>0</v>
      </c>
      <c r="AR7315" s="9">
        <f t="shared" si="2022"/>
        <v>0</v>
      </c>
      <c r="AS7315" s="9">
        <f t="shared" si="2022"/>
        <v>0</v>
      </c>
      <c r="AT7315" s="9">
        <f t="shared" si="2022"/>
        <v>0</v>
      </c>
      <c r="AU7315" s="9">
        <v>0</v>
      </c>
      <c r="AV7315" s="9">
        <v>0</v>
      </c>
      <c r="AW7315" s="9">
        <f t="shared" si="2019"/>
        <v>0</v>
      </c>
    </row>
    <row r="7316" spans="1:49">
      <c r="A7316" s="44" t="s">
        <v>1039</v>
      </c>
      <c r="B7316" s="45" t="s">
        <v>1030</v>
      </c>
      <c r="C7316" s="45" t="s">
        <v>1372</v>
      </c>
      <c r="D7316" s="452" t="s">
        <v>3034</v>
      </c>
      <c r="E7316" s="367" t="s">
        <v>785</v>
      </c>
      <c r="F7316" s="50"/>
      <c r="G7316" s="468" t="s">
        <v>3063</v>
      </c>
      <c r="H7316" s="50" t="s">
        <v>2358</v>
      </c>
      <c r="I7316" s="42" t="s">
        <v>1363</v>
      </c>
      <c r="U7316" s="15">
        <v>0</v>
      </c>
      <c r="V7316" s="15">
        <v>0</v>
      </c>
      <c r="AH7316" s="15">
        <v>0</v>
      </c>
      <c r="AI7316" s="15">
        <v>0</v>
      </c>
      <c r="AU7316" s="15">
        <v>0</v>
      </c>
      <c r="AV7316" s="15">
        <v>0</v>
      </c>
      <c r="AW7316" s="15">
        <f t="shared" si="2019"/>
        <v>0</v>
      </c>
    </row>
    <row r="7317" spans="1:49">
      <c r="A7317" s="44" t="s">
        <v>1039</v>
      </c>
      <c r="B7317" s="45" t="s">
        <v>1030</v>
      </c>
      <c r="C7317" s="45" t="s">
        <v>1372</v>
      </c>
      <c r="D7317" s="452" t="s">
        <v>3034</v>
      </c>
      <c r="E7317" s="213" t="s">
        <v>1364</v>
      </c>
      <c r="F7317" s="65"/>
      <c r="G7317" s="65"/>
      <c r="H7317" s="65"/>
      <c r="I7317" s="260" t="s">
        <v>2104</v>
      </c>
      <c r="J7317" s="9">
        <f>SUM(J7318:J7327)</f>
        <v>100000</v>
      </c>
      <c r="K7317" s="9">
        <f t="shared" ref="K7317:AT7317" si="2023">SUM(K7318:K7327)</f>
        <v>1234</v>
      </c>
      <c r="L7317" s="9">
        <f t="shared" si="2023"/>
        <v>2260</v>
      </c>
      <c r="M7317" s="9">
        <f t="shared" si="2023"/>
        <v>10601</v>
      </c>
      <c r="N7317" s="9">
        <f t="shared" si="2023"/>
        <v>10357</v>
      </c>
      <c r="O7317" s="9">
        <f t="shared" si="2023"/>
        <v>4333</v>
      </c>
      <c r="P7317" s="9">
        <f t="shared" si="2023"/>
        <v>9857</v>
      </c>
      <c r="Q7317" s="9">
        <f t="shared" si="2023"/>
        <v>0</v>
      </c>
      <c r="R7317" s="9">
        <f t="shared" si="2023"/>
        <v>0</v>
      </c>
      <c r="S7317" s="9">
        <f t="shared" si="2023"/>
        <v>3476</v>
      </c>
      <c r="T7317" s="9">
        <f t="shared" si="2023"/>
        <v>5396</v>
      </c>
      <c r="U7317" s="9">
        <v>47514</v>
      </c>
      <c r="V7317" s="9">
        <v>52486</v>
      </c>
      <c r="W7317" s="9">
        <f>SUM(W7318:W7327)</f>
        <v>0</v>
      </c>
      <c r="X7317" s="9">
        <f t="shared" si="2023"/>
        <v>0</v>
      </c>
      <c r="Y7317" s="9">
        <f t="shared" si="2023"/>
        <v>0</v>
      </c>
      <c r="Z7317" s="9">
        <f t="shared" si="2023"/>
        <v>0</v>
      </c>
      <c r="AA7317" s="9">
        <f t="shared" si="2023"/>
        <v>0</v>
      </c>
      <c r="AB7317" s="9">
        <f t="shared" si="2023"/>
        <v>0</v>
      </c>
      <c r="AC7317" s="9">
        <f t="shared" si="2023"/>
        <v>0</v>
      </c>
      <c r="AD7317" s="9">
        <f t="shared" si="2023"/>
        <v>0</v>
      </c>
      <c r="AE7317" s="9">
        <f t="shared" si="2023"/>
        <v>0</v>
      </c>
      <c r="AF7317" s="9">
        <f t="shared" si="2023"/>
        <v>0</v>
      </c>
      <c r="AG7317" s="9">
        <f t="shared" si="2023"/>
        <v>0</v>
      </c>
      <c r="AH7317" s="9">
        <v>0</v>
      </c>
      <c r="AI7317" s="9">
        <v>0</v>
      </c>
      <c r="AJ7317" s="9">
        <f>SUM(AJ7318:AJ7327)</f>
        <v>14000</v>
      </c>
      <c r="AK7317" s="9">
        <f t="shared" si="2023"/>
        <v>0</v>
      </c>
      <c r="AL7317" s="9">
        <f t="shared" si="2023"/>
        <v>8000</v>
      </c>
      <c r="AM7317" s="9">
        <f t="shared" si="2023"/>
        <v>0</v>
      </c>
      <c r="AN7317" s="9">
        <f t="shared" si="2023"/>
        <v>0</v>
      </c>
      <c r="AO7317" s="9">
        <f t="shared" si="2023"/>
        <v>0</v>
      </c>
      <c r="AP7317" s="9">
        <f t="shared" si="2023"/>
        <v>0</v>
      </c>
      <c r="AQ7317" s="9">
        <f t="shared" si="2023"/>
        <v>0</v>
      </c>
      <c r="AR7317" s="9">
        <f t="shared" si="2023"/>
        <v>0</v>
      </c>
      <c r="AS7317" s="9">
        <f t="shared" si="2023"/>
        <v>0</v>
      </c>
      <c r="AT7317" s="9">
        <f t="shared" si="2023"/>
        <v>0</v>
      </c>
      <c r="AU7317" s="9">
        <v>8000</v>
      </c>
      <c r="AV7317" s="9">
        <v>6000</v>
      </c>
      <c r="AW7317" s="9">
        <f t="shared" si="2019"/>
        <v>55514</v>
      </c>
    </row>
    <row r="7318" spans="1:49">
      <c r="A7318" s="44" t="s">
        <v>1039</v>
      </c>
      <c r="B7318" s="45" t="s">
        <v>1030</v>
      </c>
      <c r="C7318" s="45" t="s">
        <v>1372</v>
      </c>
      <c r="D7318" s="452" t="s">
        <v>3034</v>
      </c>
      <c r="E7318" s="367" t="s">
        <v>786</v>
      </c>
      <c r="F7318" s="50"/>
      <c r="G7318" s="468" t="s">
        <v>3063</v>
      </c>
      <c r="H7318" s="50" t="s">
        <v>2358</v>
      </c>
      <c r="I7318" s="42" t="s">
        <v>1191</v>
      </c>
      <c r="J7318" s="15">
        <v>20000</v>
      </c>
      <c r="O7318" s="15">
        <v>42</v>
      </c>
      <c r="S7318" s="15">
        <v>2153</v>
      </c>
      <c r="U7318" s="15">
        <v>2195</v>
      </c>
      <c r="V7318" s="15">
        <v>17805</v>
      </c>
      <c r="AH7318" s="15">
        <v>0</v>
      </c>
      <c r="AI7318" s="15">
        <v>0</v>
      </c>
      <c r="AU7318" s="15">
        <v>0</v>
      </c>
      <c r="AV7318" s="15">
        <v>0</v>
      </c>
      <c r="AW7318" s="15">
        <f t="shared" si="2019"/>
        <v>2195</v>
      </c>
    </row>
    <row r="7319" spans="1:49">
      <c r="A7319" s="44" t="s">
        <v>1039</v>
      </c>
      <c r="B7319" s="45" t="s">
        <v>1030</v>
      </c>
      <c r="C7319" s="45" t="s">
        <v>1372</v>
      </c>
      <c r="D7319" s="452" t="s">
        <v>3034</v>
      </c>
      <c r="E7319" s="367" t="s">
        <v>1528</v>
      </c>
      <c r="F7319" s="50"/>
      <c r="G7319" s="468" t="s">
        <v>3063</v>
      </c>
      <c r="H7319" s="50" t="s">
        <v>2358</v>
      </c>
      <c r="I7319" s="42" t="s">
        <v>989</v>
      </c>
      <c r="U7319" s="15">
        <v>0</v>
      </c>
      <c r="V7319" s="15">
        <v>0</v>
      </c>
      <c r="AH7319" s="15">
        <v>0</v>
      </c>
      <c r="AI7319" s="15">
        <v>0</v>
      </c>
      <c r="AU7319" s="15">
        <v>0</v>
      </c>
      <c r="AV7319" s="15">
        <v>0</v>
      </c>
      <c r="AW7319" s="15">
        <f t="shared" si="2019"/>
        <v>0</v>
      </c>
    </row>
    <row r="7320" spans="1:49">
      <c r="A7320" s="44" t="s">
        <v>1039</v>
      </c>
      <c r="B7320" s="45" t="s">
        <v>1030</v>
      </c>
      <c r="C7320" s="45" t="s">
        <v>1372</v>
      </c>
      <c r="D7320" s="452" t="s">
        <v>3034</v>
      </c>
      <c r="E7320" s="367" t="s">
        <v>1679</v>
      </c>
      <c r="F7320" s="50"/>
      <c r="G7320" s="468" t="s">
        <v>3063</v>
      </c>
      <c r="H7320" s="50" t="s">
        <v>2358</v>
      </c>
      <c r="I7320" s="42" t="s">
        <v>1048</v>
      </c>
      <c r="U7320" s="15">
        <v>0</v>
      </c>
      <c r="V7320" s="15">
        <v>0</v>
      </c>
      <c r="AH7320" s="15">
        <v>0</v>
      </c>
      <c r="AI7320" s="15">
        <v>0</v>
      </c>
      <c r="AU7320" s="15">
        <v>0</v>
      </c>
      <c r="AV7320" s="15">
        <v>0</v>
      </c>
      <c r="AW7320" s="15">
        <f t="shared" si="2019"/>
        <v>0</v>
      </c>
    </row>
    <row r="7321" spans="1:49">
      <c r="A7321" s="44" t="s">
        <v>1039</v>
      </c>
      <c r="B7321" s="45" t="s">
        <v>1030</v>
      </c>
      <c r="C7321" s="45" t="s">
        <v>1372</v>
      </c>
      <c r="D7321" s="452" t="s">
        <v>3034</v>
      </c>
      <c r="E7321" s="367" t="s">
        <v>787</v>
      </c>
      <c r="F7321" s="50"/>
      <c r="G7321" s="468" t="s">
        <v>3063</v>
      </c>
      <c r="H7321" s="50" t="s">
        <v>2358</v>
      </c>
      <c r="I7321" s="42" t="s">
        <v>2078</v>
      </c>
      <c r="U7321" s="15">
        <v>0</v>
      </c>
      <c r="V7321" s="15">
        <v>0</v>
      </c>
      <c r="AH7321" s="15">
        <v>0</v>
      </c>
      <c r="AI7321" s="15">
        <v>0</v>
      </c>
      <c r="AU7321" s="15">
        <v>0</v>
      </c>
      <c r="AV7321" s="15">
        <v>0</v>
      </c>
      <c r="AW7321" s="15">
        <f t="shared" si="2019"/>
        <v>0</v>
      </c>
    </row>
    <row r="7322" spans="1:49">
      <c r="A7322" s="44" t="s">
        <v>1039</v>
      </c>
      <c r="B7322" s="45" t="s">
        <v>1030</v>
      </c>
      <c r="C7322" s="45" t="s">
        <v>1372</v>
      </c>
      <c r="D7322" s="452" t="s">
        <v>3034</v>
      </c>
      <c r="E7322" s="367" t="s">
        <v>1116</v>
      </c>
      <c r="F7322" s="50"/>
      <c r="G7322" s="468" t="s">
        <v>3063</v>
      </c>
      <c r="H7322" s="50" t="s">
        <v>2358</v>
      </c>
      <c r="I7322" s="42" t="s">
        <v>1487</v>
      </c>
      <c r="J7322" s="15">
        <v>10000</v>
      </c>
      <c r="K7322" s="15">
        <v>600</v>
      </c>
      <c r="S7322" s="15">
        <v>387</v>
      </c>
      <c r="T7322" s="15">
        <v>50</v>
      </c>
      <c r="U7322" s="15">
        <v>1037</v>
      </c>
      <c r="V7322" s="15">
        <v>8963</v>
      </c>
      <c r="AH7322" s="15">
        <v>0</v>
      </c>
      <c r="AI7322" s="15">
        <v>0</v>
      </c>
      <c r="AU7322" s="15">
        <v>0</v>
      </c>
      <c r="AV7322" s="15">
        <v>0</v>
      </c>
      <c r="AW7322" s="15">
        <f t="shared" si="2019"/>
        <v>1037</v>
      </c>
    </row>
    <row r="7323" spans="1:49">
      <c r="A7323" s="44" t="s">
        <v>1039</v>
      </c>
      <c r="B7323" s="45" t="s">
        <v>1030</v>
      </c>
      <c r="C7323" s="45" t="s">
        <v>1372</v>
      </c>
      <c r="D7323" s="452" t="s">
        <v>3034</v>
      </c>
      <c r="E7323" s="367" t="s">
        <v>1703</v>
      </c>
      <c r="F7323" s="50"/>
      <c r="G7323" s="468" t="s">
        <v>3063</v>
      </c>
      <c r="H7323" s="50" t="s">
        <v>2358</v>
      </c>
      <c r="I7323" s="42" t="s">
        <v>1047</v>
      </c>
      <c r="U7323" s="15">
        <v>0</v>
      </c>
      <c r="V7323" s="15">
        <v>0</v>
      </c>
      <c r="AH7323" s="15">
        <v>0</v>
      </c>
      <c r="AI7323" s="15">
        <v>0</v>
      </c>
      <c r="AU7323" s="15">
        <v>0</v>
      </c>
      <c r="AV7323" s="15">
        <v>0</v>
      </c>
      <c r="AW7323" s="15">
        <f t="shared" si="2019"/>
        <v>0</v>
      </c>
    </row>
    <row r="7324" spans="1:49">
      <c r="A7324" s="44" t="s">
        <v>1039</v>
      </c>
      <c r="B7324" s="45" t="s">
        <v>1030</v>
      </c>
      <c r="C7324" s="45" t="s">
        <v>1372</v>
      </c>
      <c r="D7324" s="452" t="s">
        <v>3034</v>
      </c>
      <c r="E7324" s="367" t="s">
        <v>826</v>
      </c>
      <c r="F7324" s="50"/>
      <c r="G7324" s="468" t="s">
        <v>3063</v>
      </c>
      <c r="H7324" s="50" t="s">
        <v>2358</v>
      </c>
      <c r="I7324" s="42" t="s">
        <v>935</v>
      </c>
      <c r="U7324" s="15">
        <v>0</v>
      </c>
      <c r="V7324" s="15">
        <v>0</v>
      </c>
      <c r="AH7324" s="15">
        <v>0</v>
      </c>
      <c r="AI7324" s="15">
        <v>0</v>
      </c>
      <c r="AJ7324" s="15">
        <v>6000</v>
      </c>
      <c r="AU7324" s="15">
        <v>0</v>
      </c>
      <c r="AV7324" s="15">
        <v>6000</v>
      </c>
      <c r="AW7324" s="15">
        <f t="shared" si="2019"/>
        <v>0</v>
      </c>
    </row>
    <row r="7325" spans="1:49">
      <c r="A7325" s="44" t="s">
        <v>1039</v>
      </c>
      <c r="B7325" s="45" t="s">
        <v>1030</v>
      </c>
      <c r="C7325" s="45" t="s">
        <v>1372</v>
      </c>
      <c r="D7325" s="452" t="s">
        <v>3034</v>
      </c>
      <c r="E7325" s="367" t="s">
        <v>1115</v>
      </c>
      <c r="F7325" s="50"/>
      <c r="G7325" s="468" t="s">
        <v>3063</v>
      </c>
      <c r="H7325" s="50" t="s">
        <v>2358</v>
      </c>
      <c r="I7325" s="42" t="s">
        <v>990</v>
      </c>
      <c r="U7325" s="15">
        <v>0</v>
      </c>
      <c r="V7325" s="15">
        <v>0</v>
      </c>
      <c r="AH7325" s="15">
        <v>0</v>
      </c>
      <c r="AI7325" s="15">
        <v>0</v>
      </c>
      <c r="AU7325" s="15">
        <v>0</v>
      </c>
      <c r="AV7325" s="15">
        <v>0</v>
      </c>
      <c r="AW7325" s="15">
        <f t="shared" si="2019"/>
        <v>0</v>
      </c>
    </row>
    <row r="7326" spans="1:49">
      <c r="A7326" s="44" t="s">
        <v>1039</v>
      </c>
      <c r="B7326" s="45" t="s">
        <v>1030</v>
      </c>
      <c r="C7326" s="45" t="s">
        <v>1372</v>
      </c>
      <c r="D7326" s="452" t="s">
        <v>3034</v>
      </c>
      <c r="E7326" s="367" t="s">
        <v>1677</v>
      </c>
      <c r="F7326" s="50"/>
      <c r="G7326" s="468" t="s">
        <v>3063</v>
      </c>
      <c r="H7326" s="50" t="s">
        <v>2358</v>
      </c>
      <c r="I7326" s="42" t="s">
        <v>1688</v>
      </c>
      <c r="J7326" s="15">
        <v>70000</v>
      </c>
      <c r="K7326" s="15">
        <v>634</v>
      </c>
      <c r="L7326" s="15">
        <v>2260</v>
      </c>
      <c r="M7326" s="15">
        <v>10601</v>
      </c>
      <c r="N7326" s="15">
        <v>10357</v>
      </c>
      <c r="O7326" s="15">
        <v>4291</v>
      </c>
      <c r="P7326" s="15">
        <v>9857</v>
      </c>
      <c r="S7326" s="15">
        <v>936</v>
      </c>
      <c r="T7326" s="15">
        <v>5346</v>
      </c>
      <c r="U7326" s="15">
        <v>44282</v>
      </c>
      <c r="V7326" s="15">
        <v>25718</v>
      </c>
      <c r="AH7326" s="15">
        <v>0</v>
      </c>
      <c r="AI7326" s="15">
        <v>0</v>
      </c>
      <c r="AJ7326" s="15">
        <v>8000</v>
      </c>
      <c r="AL7326" s="15">
        <v>8000</v>
      </c>
      <c r="AU7326" s="15">
        <v>8000</v>
      </c>
      <c r="AV7326" s="15">
        <v>0</v>
      </c>
      <c r="AW7326" s="15">
        <f t="shared" si="2019"/>
        <v>52282</v>
      </c>
    </row>
    <row r="7327" spans="1:49">
      <c r="A7327" s="44" t="s">
        <v>1039</v>
      </c>
      <c r="B7327" s="45" t="s">
        <v>1030</v>
      </c>
      <c r="C7327" s="45" t="s">
        <v>1372</v>
      </c>
      <c r="D7327" s="452" t="s">
        <v>3034</v>
      </c>
      <c r="E7327" s="367" t="s">
        <v>1677</v>
      </c>
      <c r="F7327" s="50" t="s">
        <v>1913</v>
      </c>
      <c r="G7327" s="468" t="s">
        <v>3063</v>
      </c>
      <c r="H7327" s="50" t="s">
        <v>2358</v>
      </c>
      <c r="I7327" s="42" t="s">
        <v>25</v>
      </c>
      <c r="U7327" s="15">
        <v>0</v>
      </c>
      <c r="V7327" s="15">
        <v>0</v>
      </c>
      <c r="AH7327" s="15">
        <v>0</v>
      </c>
      <c r="AI7327" s="15">
        <v>0</v>
      </c>
      <c r="AU7327" s="15">
        <v>0</v>
      </c>
      <c r="AV7327" s="15">
        <v>0</v>
      </c>
      <c r="AW7327" s="15">
        <f t="shared" si="2019"/>
        <v>0</v>
      </c>
    </row>
    <row r="7328" spans="1:49" s="52" customFormat="1">
      <c r="A7328" s="41"/>
      <c r="B7328" s="346"/>
      <c r="C7328" s="346"/>
      <c r="D7328" s="369"/>
      <c r="E7328" s="213"/>
      <c r="F7328" s="65"/>
      <c r="G7328" s="65"/>
      <c r="H7328" s="65"/>
      <c r="I7328" s="49" t="s">
        <v>3</v>
      </c>
      <c r="J7328" s="6">
        <f>SUM(J7329)</f>
        <v>0</v>
      </c>
      <c r="K7328" s="6">
        <f t="shared" ref="K7328:AT7329" si="2024">SUM(K7329)</f>
        <v>0</v>
      </c>
      <c r="L7328" s="6">
        <f t="shared" si="2024"/>
        <v>0</v>
      </c>
      <c r="M7328" s="6">
        <f t="shared" si="2024"/>
        <v>0</v>
      </c>
      <c r="N7328" s="6">
        <f t="shared" si="2024"/>
        <v>0</v>
      </c>
      <c r="O7328" s="6">
        <f t="shared" si="2024"/>
        <v>0</v>
      </c>
      <c r="P7328" s="6">
        <f t="shared" si="2024"/>
        <v>0</v>
      </c>
      <c r="Q7328" s="6">
        <f t="shared" si="2024"/>
        <v>0</v>
      </c>
      <c r="R7328" s="6">
        <f t="shared" si="2024"/>
        <v>0</v>
      </c>
      <c r="S7328" s="6">
        <f t="shared" si="2024"/>
        <v>0</v>
      </c>
      <c r="T7328" s="6">
        <f t="shared" si="2024"/>
        <v>0</v>
      </c>
      <c r="U7328" s="6">
        <v>0</v>
      </c>
      <c r="V7328" s="6">
        <v>0</v>
      </c>
      <c r="W7328" s="6">
        <f>SUM(W7329)</f>
        <v>0</v>
      </c>
      <c r="X7328" s="6">
        <f t="shared" si="2024"/>
        <v>0</v>
      </c>
      <c r="Y7328" s="6">
        <f t="shared" si="2024"/>
        <v>0</v>
      </c>
      <c r="Z7328" s="6">
        <f t="shared" si="2024"/>
        <v>0</v>
      </c>
      <c r="AA7328" s="6">
        <f t="shared" si="2024"/>
        <v>0</v>
      </c>
      <c r="AB7328" s="6">
        <f t="shared" si="2024"/>
        <v>0</v>
      </c>
      <c r="AC7328" s="6">
        <f t="shared" si="2024"/>
        <v>0</v>
      </c>
      <c r="AD7328" s="6">
        <f t="shared" si="2024"/>
        <v>0</v>
      </c>
      <c r="AE7328" s="6">
        <f t="shared" si="2024"/>
        <v>0</v>
      </c>
      <c r="AF7328" s="6">
        <f t="shared" si="2024"/>
        <v>0</v>
      </c>
      <c r="AG7328" s="6">
        <f t="shared" si="2024"/>
        <v>0</v>
      </c>
      <c r="AH7328" s="6">
        <v>0</v>
      </c>
      <c r="AI7328" s="6">
        <v>0</v>
      </c>
      <c r="AJ7328" s="6">
        <f>SUM(AJ7329)</f>
        <v>0</v>
      </c>
      <c r="AK7328" s="6">
        <f t="shared" si="2024"/>
        <v>0</v>
      </c>
      <c r="AL7328" s="6">
        <f t="shared" si="2024"/>
        <v>0</v>
      </c>
      <c r="AM7328" s="6">
        <f t="shared" si="2024"/>
        <v>0</v>
      </c>
      <c r="AN7328" s="6">
        <f t="shared" si="2024"/>
        <v>0</v>
      </c>
      <c r="AO7328" s="6">
        <f t="shared" si="2024"/>
        <v>0</v>
      </c>
      <c r="AP7328" s="6">
        <f t="shared" si="2024"/>
        <v>0</v>
      </c>
      <c r="AQ7328" s="6">
        <f t="shared" si="2024"/>
        <v>0</v>
      </c>
      <c r="AR7328" s="6">
        <f t="shared" si="2024"/>
        <v>0</v>
      </c>
      <c r="AS7328" s="6">
        <f t="shared" si="2024"/>
        <v>0</v>
      </c>
      <c r="AT7328" s="6">
        <f t="shared" si="2024"/>
        <v>0</v>
      </c>
      <c r="AU7328" s="6">
        <v>0</v>
      </c>
      <c r="AV7328" s="6">
        <v>0</v>
      </c>
      <c r="AW7328" s="6">
        <f t="shared" si="2019"/>
        <v>0</v>
      </c>
    </row>
    <row r="7329" spans="1:49" s="52" customFormat="1">
      <c r="A7329" s="44" t="s">
        <v>1039</v>
      </c>
      <c r="B7329" s="45" t="s">
        <v>1030</v>
      </c>
      <c r="C7329" s="45" t="s">
        <v>1372</v>
      </c>
      <c r="D7329" s="452" t="s">
        <v>3034</v>
      </c>
      <c r="E7329" s="213" t="s">
        <v>833</v>
      </c>
      <c r="F7329" s="65"/>
      <c r="G7329" s="65"/>
      <c r="H7329" s="65"/>
      <c r="I7329" s="53" t="s">
        <v>1</v>
      </c>
      <c r="J7329" s="200">
        <f>SUM(J7330)</f>
        <v>0</v>
      </c>
      <c r="K7329" s="200">
        <f t="shared" si="2024"/>
        <v>0</v>
      </c>
      <c r="L7329" s="200">
        <f t="shared" si="2024"/>
        <v>0</v>
      </c>
      <c r="M7329" s="200">
        <f t="shared" si="2024"/>
        <v>0</v>
      </c>
      <c r="N7329" s="200">
        <f t="shared" si="2024"/>
        <v>0</v>
      </c>
      <c r="O7329" s="200">
        <f t="shared" si="2024"/>
        <v>0</v>
      </c>
      <c r="P7329" s="200">
        <f t="shared" si="2024"/>
        <v>0</v>
      </c>
      <c r="Q7329" s="200">
        <f t="shared" si="2024"/>
        <v>0</v>
      </c>
      <c r="R7329" s="200">
        <f t="shared" si="2024"/>
        <v>0</v>
      </c>
      <c r="S7329" s="200">
        <f t="shared" si="2024"/>
        <v>0</v>
      </c>
      <c r="T7329" s="200">
        <f t="shared" si="2024"/>
        <v>0</v>
      </c>
      <c r="U7329" s="200">
        <v>0</v>
      </c>
      <c r="V7329" s="200">
        <v>0</v>
      </c>
      <c r="W7329" s="200">
        <f>SUM(W7330)</f>
        <v>0</v>
      </c>
      <c r="X7329" s="200">
        <f t="shared" si="2024"/>
        <v>0</v>
      </c>
      <c r="Y7329" s="200">
        <f t="shared" si="2024"/>
        <v>0</v>
      </c>
      <c r="Z7329" s="200">
        <f t="shared" si="2024"/>
        <v>0</v>
      </c>
      <c r="AA7329" s="200">
        <f t="shared" si="2024"/>
        <v>0</v>
      </c>
      <c r="AB7329" s="200">
        <f t="shared" si="2024"/>
        <v>0</v>
      </c>
      <c r="AC7329" s="200">
        <f t="shared" si="2024"/>
        <v>0</v>
      </c>
      <c r="AD7329" s="200">
        <f t="shared" si="2024"/>
        <v>0</v>
      </c>
      <c r="AE7329" s="200">
        <f t="shared" si="2024"/>
        <v>0</v>
      </c>
      <c r="AF7329" s="200">
        <f t="shared" si="2024"/>
        <v>0</v>
      </c>
      <c r="AG7329" s="200">
        <f t="shared" si="2024"/>
        <v>0</v>
      </c>
      <c r="AH7329" s="200">
        <v>0</v>
      </c>
      <c r="AI7329" s="200">
        <v>0</v>
      </c>
      <c r="AJ7329" s="200">
        <f>SUM(AJ7330)</f>
        <v>0</v>
      </c>
      <c r="AK7329" s="200">
        <f t="shared" si="2024"/>
        <v>0</v>
      </c>
      <c r="AL7329" s="200">
        <f t="shared" si="2024"/>
        <v>0</v>
      </c>
      <c r="AM7329" s="200">
        <f t="shared" si="2024"/>
        <v>0</v>
      </c>
      <c r="AN7329" s="200">
        <f t="shared" si="2024"/>
        <v>0</v>
      </c>
      <c r="AO7329" s="200">
        <f t="shared" si="2024"/>
        <v>0</v>
      </c>
      <c r="AP7329" s="200">
        <f t="shared" si="2024"/>
        <v>0</v>
      </c>
      <c r="AQ7329" s="200">
        <f t="shared" si="2024"/>
        <v>0</v>
      </c>
      <c r="AR7329" s="200">
        <f t="shared" si="2024"/>
        <v>0</v>
      </c>
      <c r="AS7329" s="200">
        <f t="shared" si="2024"/>
        <v>0</v>
      </c>
      <c r="AT7329" s="200">
        <f t="shared" si="2024"/>
        <v>0</v>
      </c>
      <c r="AU7329" s="200">
        <v>0</v>
      </c>
      <c r="AV7329" s="200">
        <v>0</v>
      </c>
      <c r="AW7329" s="200">
        <f t="shared" si="2019"/>
        <v>0</v>
      </c>
    </row>
    <row r="7330" spans="1:49" s="59" customFormat="1">
      <c r="A7330" s="44" t="s">
        <v>1039</v>
      </c>
      <c r="B7330" s="45" t="s">
        <v>1030</v>
      </c>
      <c r="C7330" s="45" t="s">
        <v>1372</v>
      </c>
      <c r="D7330" s="452" t="s">
        <v>3034</v>
      </c>
      <c r="E7330" s="57" t="s">
        <v>1517</v>
      </c>
      <c r="F7330" s="58"/>
      <c r="G7330" s="468" t="s">
        <v>3063</v>
      </c>
      <c r="H7330" s="50" t="s">
        <v>2358</v>
      </c>
      <c r="I7330" s="188" t="s">
        <v>2584</v>
      </c>
      <c r="J7330" s="13"/>
      <c r="K7330" s="13"/>
      <c r="L7330" s="13"/>
      <c r="M7330" s="13"/>
      <c r="N7330" s="13"/>
      <c r="O7330" s="13"/>
      <c r="P7330" s="13"/>
      <c r="Q7330" s="13"/>
      <c r="R7330" s="13"/>
      <c r="S7330" s="13"/>
      <c r="T7330" s="13"/>
      <c r="U7330" s="13">
        <v>0</v>
      </c>
      <c r="V7330" s="13">
        <v>0</v>
      </c>
      <c r="W7330" s="13"/>
      <c r="X7330" s="13"/>
      <c r="Y7330" s="13"/>
      <c r="Z7330" s="13"/>
      <c r="AA7330" s="13"/>
      <c r="AB7330" s="13"/>
      <c r="AC7330" s="13"/>
      <c r="AD7330" s="13"/>
      <c r="AE7330" s="13"/>
      <c r="AF7330" s="13"/>
      <c r="AG7330" s="13"/>
      <c r="AH7330" s="13">
        <v>0</v>
      </c>
      <c r="AI7330" s="13">
        <v>0</v>
      </c>
      <c r="AJ7330" s="13"/>
      <c r="AK7330" s="13"/>
      <c r="AL7330" s="13"/>
      <c r="AM7330" s="13"/>
      <c r="AN7330" s="13"/>
      <c r="AO7330" s="13"/>
      <c r="AP7330" s="13"/>
      <c r="AQ7330" s="13"/>
      <c r="AR7330" s="13"/>
      <c r="AS7330" s="13"/>
      <c r="AT7330" s="13"/>
      <c r="AU7330" s="13">
        <v>0</v>
      </c>
      <c r="AV7330" s="13">
        <v>0</v>
      </c>
      <c r="AW7330" s="13">
        <f t="shared" si="2019"/>
        <v>0</v>
      </c>
    </row>
    <row r="7331" spans="1:49">
      <c r="A7331" s="44"/>
      <c r="B7331" s="45"/>
      <c r="C7331" s="45"/>
      <c r="D7331" s="45"/>
      <c r="E7331" s="367"/>
      <c r="F7331" s="50"/>
      <c r="G7331" s="50"/>
      <c r="H7331" s="50"/>
      <c r="I7331" s="73" t="s">
        <v>1157</v>
      </c>
      <c r="J7331" s="139">
        <f>SUM(J7332)</f>
        <v>5000</v>
      </c>
      <c r="K7331" s="139">
        <f t="shared" ref="K7331:AT7331" si="2025">SUM(K7332)</f>
        <v>0</v>
      </c>
      <c r="L7331" s="139">
        <f t="shared" si="2025"/>
        <v>0</v>
      </c>
      <c r="M7331" s="139">
        <f t="shared" si="2025"/>
        <v>0</v>
      </c>
      <c r="N7331" s="139">
        <f t="shared" si="2025"/>
        <v>0</v>
      </c>
      <c r="O7331" s="139">
        <f t="shared" si="2025"/>
        <v>0</v>
      </c>
      <c r="P7331" s="139">
        <f t="shared" si="2025"/>
        <v>0</v>
      </c>
      <c r="Q7331" s="139">
        <f t="shared" si="2025"/>
        <v>0</v>
      </c>
      <c r="R7331" s="139">
        <f t="shared" si="2025"/>
        <v>0</v>
      </c>
      <c r="S7331" s="139">
        <f t="shared" si="2025"/>
        <v>0</v>
      </c>
      <c r="T7331" s="139">
        <f t="shared" si="2025"/>
        <v>0</v>
      </c>
      <c r="U7331" s="139">
        <v>0</v>
      </c>
      <c r="V7331" s="139">
        <v>5000</v>
      </c>
      <c r="W7331" s="139">
        <f>SUM(W7332)</f>
        <v>0</v>
      </c>
      <c r="X7331" s="139">
        <f t="shared" si="2025"/>
        <v>0</v>
      </c>
      <c r="Y7331" s="139">
        <f t="shared" si="2025"/>
        <v>0</v>
      </c>
      <c r="Z7331" s="139">
        <f t="shared" si="2025"/>
        <v>0</v>
      </c>
      <c r="AA7331" s="139">
        <f t="shared" si="2025"/>
        <v>0</v>
      </c>
      <c r="AB7331" s="139">
        <f t="shared" si="2025"/>
        <v>0</v>
      </c>
      <c r="AC7331" s="139">
        <f t="shared" si="2025"/>
        <v>0</v>
      </c>
      <c r="AD7331" s="139">
        <f t="shared" si="2025"/>
        <v>0</v>
      </c>
      <c r="AE7331" s="139">
        <f t="shared" si="2025"/>
        <v>0</v>
      </c>
      <c r="AF7331" s="139">
        <f t="shared" si="2025"/>
        <v>0</v>
      </c>
      <c r="AG7331" s="139">
        <f t="shared" si="2025"/>
        <v>0</v>
      </c>
      <c r="AH7331" s="139">
        <v>0</v>
      </c>
      <c r="AI7331" s="139">
        <v>0</v>
      </c>
      <c r="AJ7331" s="139">
        <f>SUM(AJ7332)</f>
        <v>0</v>
      </c>
      <c r="AK7331" s="139">
        <f t="shared" si="2025"/>
        <v>0</v>
      </c>
      <c r="AL7331" s="139">
        <f t="shared" si="2025"/>
        <v>0</v>
      </c>
      <c r="AM7331" s="139">
        <f t="shared" si="2025"/>
        <v>0</v>
      </c>
      <c r="AN7331" s="139">
        <f t="shared" si="2025"/>
        <v>0</v>
      </c>
      <c r="AO7331" s="139">
        <f t="shared" si="2025"/>
        <v>0</v>
      </c>
      <c r="AP7331" s="139">
        <f t="shared" si="2025"/>
        <v>0</v>
      </c>
      <c r="AQ7331" s="139">
        <f t="shared" si="2025"/>
        <v>0</v>
      </c>
      <c r="AR7331" s="139">
        <f t="shared" si="2025"/>
        <v>0</v>
      </c>
      <c r="AS7331" s="139">
        <f t="shared" si="2025"/>
        <v>0</v>
      </c>
      <c r="AT7331" s="139">
        <f t="shared" si="2025"/>
        <v>0</v>
      </c>
      <c r="AU7331" s="139">
        <v>0</v>
      </c>
      <c r="AV7331" s="139">
        <v>0</v>
      </c>
      <c r="AW7331" s="139">
        <f t="shared" si="2019"/>
        <v>0</v>
      </c>
    </row>
    <row r="7332" spans="1:49">
      <c r="A7332" s="44" t="s">
        <v>1039</v>
      </c>
      <c r="B7332" s="45" t="s">
        <v>1030</v>
      </c>
      <c r="C7332" s="45" t="s">
        <v>1372</v>
      </c>
      <c r="D7332" s="452" t="s">
        <v>3034</v>
      </c>
      <c r="E7332" s="367" t="s">
        <v>1402</v>
      </c>
      <c r="F7332" s="50"/>
      <c r="G7332" s="50"/>
      <c r="H7332" s="50"/>
      <c r="I7332" s="74" t="s">
        <v>1158</v>
      </c>
      <c r="J7332" s="19">
        <f>SUM(J7333:J7334)</f>
        <v>5000</v>
      </c>
      <c r="K7332" s="19">
        <f t="shared" ref="K7332:AT7332" si="2026">SUM(K7333:K7334)</f>
        <v>0</v>
      </c>
      <c r="L7332" s="19">
        <f t="shared" si="2026"/>
        <v>0</v>
      </c>
      <c r="M7332" s="19">
        <f t="shared" si="2026"/>
        <v>0</v>
      </c>
      <c r="N7332" s="19">
        <f t="shared" si="2026"/>
        <v>0</v>
      </c>
      <c r="O7332" s="19">
        <f t="shared" si="2026"/>
        <v>0</v>
      </c>
      <c r="P7332" s="19">
        <f t="shared" si="2026"/>
        <v>0</v>
      </c>
      <c r="Q7332" s="19">
        <f t="shared" si="2026"/>
        <v>0</v>
      </c>
      <c r="R7332" s="19">
        <f t="shared" si="2026"/>
        <v>0</v>
      </c>
      <c r="S7332" s="19">
        <f t="shared" si="2026"/>
        <v>0</v>
      </c>
      <c r="T7332" s="19">
        <f t="shared" si="2026"/>
        <v>0</v>
      </c>
      <c r="U7332" s="19">
        <v>0</v>
      </c>
      <c r="V7332" s="19">
        <v>5000</v>
      </c>
      <c r="W7332" s="19">
        <f>SUM(W7333:W7334)</f>
        <v>0</v>
      </c>
      <c r="X7332" s="19">
        <f t="shared" si="2026"/>
        <v>0</v>
      </c>
      <c r="Y7332" s="19">
        <f t="shared" si="2026"/>
        <v>0</v>
      </c>
      <c r="Z7332" s="19">
        <f t="shared" si="2026"/>
        <v>0</v>
      </c>
      <c r="AA7332" s="19">
        <f t="shared" si="2026"/>
        <v>0</v>
      </c>
      <c r="AB7332" s="19">
        <f t="shared" si="2026"/>
        <v>0</v>
      </c>
      <c r="AC7332" s="19">
        <f t="shared" si="2026"/>
        <v>0</v>
      </c>
      <c r="AD7332" s="19">
        <f t="shared" si="2026"/>
        <v>0</v>
      </c>
      <c r="AE7332" s="19">
        <f t="shared" si="2026"/>
        <v>0</v>
      </c>
      <c r="AF7332" s="19">
        <f t="shared" si="2026"/>
        <v>0</v>
      </c>
      <c r="AG7332" s="19">
        <f t="shared" si="2026"/>
        <v>0</v>
      </c>
      <c r="AH7332" s="19">
        <v>0</v>
      </c>
      <c r="AI7332" s="19">
        <v>0</v>
      </c>
      <c r="AJ7332" s="19">
        <f>SUM(AJ7333:AJ7334)</f>
        <v>0</v>
      </c>
      <c r="AK7332" s="19">
        <f t="shared" si="2026"/>
        <v>0</v>
      </c>
      <c r="AL7332" s="19">
        <f t="shared" si="2026"/>
        <v>0</v>
      </c>
      <c r="AM7332" s="19">
        <f t="shared" si="2026"/>
        <v>0</v>
      </c>
      <c r="AN7332" s="19">
        <f t="shared" si="2026"/>
        <v>0</v>
      </c>
      <c r="AO7332" s="19">
        <f t="shared" si="2026"/>
        <v>0</v>
      </c>
      <c r="AP7332" s="19">
        <f t="shared" si="2026"/>
        <v>0</v>
      </c>
      <c r="AQ7332" s="19">
        <f t="shared" si="2026"/>
        <v>0</v>
      </c>
      <c r="AR7332" s="19">
        <f t="shared" si="2026"/>
        <v>0</v>
      </c>
      <c r="AS7332" s="19">
        <f t="shared" si="2026"/>
        <v>0</v>
      </c>
      <c r="AT7332" s="19">
        <f t="shared" si="2026"/>
        <v>0</v>
      </c>
      <c r="AU7332" s="19">
        <v>0</v>
      </c>
      <c r="AV7332" s="19">
        <v>0</v>
      </c>
      <c r="AW7332" s="19">
        <f t="shared" si="2019"/>
        <v>0</v>
      </c>
    </row>
    <row r="7333" spans="1:49">
      <c r="A7333" s="44" t="s">
        <v>1039</v>
      </c>
      <c r="B7333" s="45" t="s">
        <v>1030</v>
      </c>
      <c r="C7333" s="45" t="s">
        <v>1372</v>
      </c>
      <c r="D7333" s="452" t="s">
        <v>3034</v>
      </c>
      <c r="E7333" s="94" t="s">
        <v>1409</v>
      </c>
      <c r="F7333" s="50"/>
      <c r="G7333" s="468" t="s">
        <v>3063</v>
      </c>
      <c r="H7333" s="50" t="s">
        <v>2358</v>
      </c>
      <c r="I7333" s="42" t="s">
        <v>1518</v>
      </c>
      <c r="J7333" s="15">
        <v>4000</v>
      </c>
      <c r="U7333" s="15">
        <v>0</v>
      </c>
      <c r="V7333" s="15">
        <v>4000</v>
      </c>
      <c r="AH7333" s="15">
        <v>0</v>
      </c>
      <c r="AI7333" s="15">
        <v>0</v>
      </c>
      <c r="AU7333" s="15">
        <v>0</v>
      </c>
      <c r="AV7333" s="15">
        <v>0</v>
      </c>
      <c r="AW7333" s="15">
        <f t="shared" si="2019"/>
        <v>0</v>
      </c>
    </row>
    <row r="7334" spans="1:49">
      <c r="A7334" s="44" t="s">
        <v>1039</v>
      </c>
      <c r="B7334" s="45" t="s">
        <v>1030</v>
      </c>
      <c r="C7334" s="45" t="s">
        <v>1372</v>
      </c>
      <c r="D7334" s="452" t="s">
        <v>3034</v>
      </c>
      <c r="E7334" s="94" t="s">
        <v>1367</v>
      </c>
      <c r="F7334" s="50"/>
      <c r="G7334" s="468" t="s">
        <v>3063</v>
      </c>
      <c r="H7334" s="50" t="s">
        <v>2358</v>
      </c>
      <c r="I7334" s="42" t="s">
        <v>1400</v>
      </c>
      <c r="J7334" s="15">
        <v>1000</v>
      </c>
      <c r="U7334" s="15">
        <v>0</v>
      </c>
      <c r="V7334" s="15">
        <v>1000</v>
      </c>
      <c r="AH7334" s="15">
        <v>0</v>
      </c>
      <c r="AI7334" s="15">
        <v>0</v>
      </c>
      <c r="AU7334" s="15">
        <v>0</v>
      </c>
      <c r="AV7334" s="15">
        <v>0</v>
      </c>
      <c r="AW7334" s="15">
        <f t="shared" si="2019"/>
        <v>0</v>
      </c>
    </row>
    <row r="7335" spans="1:49">
      <c r="A7335" s="44"/>
      <c r="B7335" s="45"/>
      <c r="C7335" s="45"/>
      <c r="D7335" s="45"/>
      <c r="E7335" s="531"/>
      <c r="F7335" s="50"/>
      <c r="G7335" s="50"/>
      <c r="H7335" s="50"/>
      <c r="I7335" s="42"/>
      <c r="U7335" s="15">
        <v>0</v>
      </c>
      <c r="V7335" s="15">
        <v>0</v>
      </c>
      <c r="AH7335" s="15">
        <v>0</v>
      </c>
      <c r="AI7335" s="15">
        <v>0</v>
      </c>
      <c r="AU7335" s="15">
        <v>0</v>
      </c>
      <c r="AV7335" s="15">
        <v>0</v>
      </c>
      <c r="AW7335" s="15">
        <f t="shared" si="2019"/>
        <v>0</v>
      </c>
    </row>
    <row r="7336" spans="1:49">
      <c r="A7336" s="37"/>
      <c r="B7336" s="38"/>
      <c r="C7336" s="38"/>
      <c r="D7336" s="38"/>
      <c r="E7336" s="38"/>
      <c r="F7336" s="60"/>
      <c r="G7336" s="60"/>
      <c r="H7336" s="60"/>
      <c r="I7336" s="49" t="s">
        <v>1631</v>
      </c>
      <c r="J7336" s="12">
        <f>SUM(J7306,J7331,J7328)</f>
        <v>105000</v>
      </c>
      <c r="K7336" s="12">
        <f t="shared" ref="K7336:AT7336" si="2027">SUM(K7306,K7331,K7328)</f>
        <v>1234</v>
      </c>
      <c r="L7336" s="12">
        <f t="shared" si="2027"/>
        <v>2260</v>
      </c>
      <c r="M7336" s="12">
        <f t="shared" si="2027"/>
        <v>10601</v>
      </c>
      <c r="N7336" s="12">
        <f t="shared" si="2027"/>
        <v>10357</v>
      </c>
      <c r="O7336" s="12">
        <f t="shared" si="2027"/>
        <v>4333</v>
      </c>
      <c r="P7336" s="12">
        <f t="shared" si="2027"/>
        <v>9857</v>
      </c>
      <c r="Q7336" s="12">
        <f t="shared" si="2027"/>
        <v>0</v>
      </c>
      <c r="R7336" s="12">
        <f t="shared" si="2027"/>
        <v>0</v>
      </c>
      <c r="S7336" s="12">
        <f t="shared" si="2027"/>
        <v>3476</v>
      </c>
      <c r="T7336" s="12">
        <f t="shared" si="2027"/>
        <v>5396</v>
      </c>
      <c r="U7336" s="12">
        <v>47514</v>
      </c>
      <c r="V7336" s="12">
        <v>57486</v>
      </c>
      <c r="W7336" s="12">
        <f>SUM(W7306,W7331,W7328)</f>
        <v>0</v>
      </c>
      <c r="X7336" s="12">
        <f t="shared" si="2027"/>
        <v>0</v>
      </c>
      <c r="Y7336" s="12">
        <f t="shared" si="2027"/>
        <v>0</v>
      </c>
      <c r="Z7336" s="12">
        <f t="shared" si="2027"/>
        <v>0</v>
      </c>
      <c r="AA7336" s="12">
        <f t="shared" si="2027"/>
        <v>0</v>
      </c>
      <c r="AB7336" s="12">
        <f t="shared" si="2027"/>
        <v>0</v>
      </c>
      <c r="AC7336" s="12">
        <f t="shared" si="2027"/>
        <v>0</v>
      </c>
      <c r="AD7336" s="12">
        <f t="shared" si="2027"/>
        <v>0</v>
      </c>
      <c r="AE7336" s="12">
        <f t="shared" si="2027"/>
        <v>0</v>
      </c>
      <c r="AF7336" s="12">
        <f t="shared" si="2027"/>
        <v>0</v>
      </c>
      <c r="AG7336" s="12">
        <f t="shared" si="2027"/>
        <v>0</v>
      </c>
      <c r="AH7336" s="12">
        <v>0</v>
      </c>
      <c r="AI7336" s="12">
        <v>0</v>
      </c>
      <c r="AJ7336" s="12">
        <f>SUM(AJ7306,AJ7331,AJ7328)</f>
        <v>14000</v>
      </c>
      <c r="AK7336" s="12">
        <f t="shared" si="2027"/>
        <v>0</v>
      </c>
      <c r="AL7336" s="12">
        <f t="shared" si="2027"/>
        <v>8000</v>
      </c>
      <c r="AM7336" s="12">
        <f t="shared" si="2027"/>
        <v>0</v>
      </c>
      <c r="AN7336" s="12">
        <f t="shared" si="2027"/>
        <v>0</v>
      </c>
      <c r="AO7336" s="12">
        <f t="shared" si="2027"/>
        <v>0</v>
      </c>
      <c r="AP7336" s="12">
        <f t="shared" si="2027"/>
        <v>0</v>
      </c>
      <c r="AQ7336" s="12">
        <f t="shared" si="2027"/>
        <v>0</v>
      </c>
      <c r="AR7336" s="12">
        <f t="shared" si="2027"/>
        <v>0</v>
      </c>
      <c r="AS7336" s="12">
        <f t="shared" si="2027"/>
        <v>0</v>
      </c>
      <c r="AT7336" s="12">
        <f t="shared" si="2027"/>
        <v>0</v>
      </c>
      <c r="AU7336" s="12">
        <v>8000</v>
      </c>
      <c r="AV7336" s="12">
        <v>6000</v>
      </c>
      <c r="AW7336" s="12">
        <f t="shared" si="2019"/>
        <v>55514</v>
      </c>
    </row>
    <row r="7337" spans="1:49">
      <c r="A7337" s="37"/>
      <c r="B7337" s="38"/>
      <c r="C7337" s="38"/>
      <c r="D7337" s="38"/>
      <c r="E7337" s="38"/>
      <c r="F7337" s="60"/>
      <c r="G7337" s="60"/>
      <c r="H7337" s="60"/>
      <c r="I7337" s="53"/>
    </row>
    <row r="7338" spans="1:49">
      <c r="A7338" s="37"/>
      <c r="B7338" s="38"/>
      <c r="C7338" s="38"/>
      <c r="D7338" s="38"/>
      <c r="E7338" s="38"/>
      <c r="F7338" s="60"/>
      <c r="G7338" s="60"/>
      <c r="H7338" s="60"/>
      <c r="I7338" s="146" t="s">
        <v>970</v>
      </c>
      <c r="J7338" s="264"/>
      <c r="K7338" s="264"/>
      <c r="L7338" s="264"/>
      <c r="M7338" s="264"/>
      <c r="N7338" s="264"/>
      <c r="O7338" s="264"/>
      <c r="P7338" s="264"/>
      <c r="Q7338" s="264"/>
      <c r="R7338" s="264"/>
      <c r="S7338" s="264"/>
      <c r="T7338" s="264"/>
      <c r="U7338" s="264"/>
      <c r="V7338" s="264"/>
      <c r="W7338" s="264"/>
      <c r="X7338" s="264"/>
      <c r="Y7338" s="264"/>
      <c r="Z7338" s="264"/>
      <c r="AA7338" s="264"/>
      <c r="AB7338" s="264"/>
      <c r="AC7338" s="264"/>
      <c r="AD7338" s="264"/>
      <c r="AE7338" s="264"/>
      <c r="AF7338" s="264"/>
      <c r="AG7338" s="264"/>
      <c r="AH7338" s="264"/>
      <c r="AI7338" s="264"/>
      <c r="AJ7338" s="264"/>
      <c r="AK7338" s="264"/>
      <c r="AL7338" s="264"/>
      <c r="AM7338" s="264"/>
      <c r="AN7338" s="264"/>
      <c r="AO7338" s="264"/>
      <c r="AP7338" s="264"/>
      <c r="AQ7338" s="264"/>
      <c r="AR7338" s="264"/>
      <c r="AS7338" s="264"/>
      <c r="AT7338" s="264"/>
      <c r="AU7338" s="264"/>
      <c r="AV7338" s="264"/>
      <c r="AW7338" s="264"/>
    </row>
    <row r="7339" spans="1:49" ht="13.5" thickBot="1">
      <c r="A7339" s="48"/>
      <c r="B7339" s="42"/>
      <c r="C7339" s="42"/>
      <c r="D7339" s="42"/>
      <c r="E7339" s="531"/>
      <c r="F7339" s="50"/>
      <c r="G7339" s="50"/>
      <c r="H7339" s="50"/>
      <c r="I7339" s="146"/>
      <c r="J7339" s="29"/>
      <c r="K7339" s="29"/>
      <c r="L7339" s="29"/>
      <c r="M7339" s="29"/>
      <c r="N7339" s="29"/>
      <c r="O7339" s="29"/>
      <c r="P7339" s="29"/>
      <c r="Q7339" s="29"/>
      <c r="R7339" s="29"/>
      <c r="S7339" s="29"/>
      <c r="T7339" s="29"/>
      <c r="U7339" s="29"/>
      <c r="V7339" s="29"/>
      <c r="W7339" s="29"/>
      <c r="X7339" s="29"/>
      <c r="Y7339" s="29"/>
      <c r="Z7339" s="29"/>
      <c r="AA7339" s="29"/>
      <c r="AB7339" s="29"/>
      <c r="AC7339" s="29"/>
      <c r="AD7339" s="29"/>
      <c r="AE7339" s="29"/>
      <c r="AF7339" s="29"/>
      <c r="AG7339" s="29"/>
      <c r="AH7339" s="29"/>
      <c r="AI7339" s="29"/>
      <c r="AJ7339" s="29"/>
      <c r="AK7339" s="29"/>
      <c r="AL7339" s="29"/>
      <c r="AM7339" s="29"/>
      <c r="AN7339" s="29"/>
      <c r="AO7339" s="29"/>
      <c r="AP7339" s="29"/>
      <c r="AQ7339" s="29"/>
      <c r="AR7339" s="29"/>
      <c r="AS7339" s="29"/>
      <c r="AT7339" s="29"/>
      <c r="AU7339" s="29"/>
      <c r="AV7339" s="29"/>
      <c r="AW7339" s="29"/>
    </row>
    <row r="7340" spans="1:49" ht="35.25" customHeight="1" thickTop="1" thickBot="1">
      <c r="A7340" s="48"/>
      <c r="B7340" s="42"/>
      <c r="C7340" s="42"/>
      <c r="D7340" s="42"/>
      <c r="E7340" s="531"/>
      <c r="F7340" s="50"/>
      <c r="G7340" s="50"/>
      <c r="H7340" s="50"/>
      <c r="I7340" s="5" t="s">
        <v>2331</v>
      </c>
      <c r="J7340" s="364" t="s">
        <v>2891</v>
      </c>
      <c r="K7340" s="364" t="s">
        <v>2879</v>
      </c>
      <c r="L7340" s="364" t="s">
        <v>2880</v>
      </c>
      <c r="M7340" s="364" t="s">
        <v>2881</v>
      </c>
      <c r="N7340" s="364" t="s">
        <v>2882</v>
      </c>
      <c r="O7340" s="364" t="s">
        <v>2883</v>
      </c>
      <c r="P7340" s="364" t="s">
        <v>2884</v>
      </c>
      <c r="Q7340" s="364" t="s">
        <v>2885</v>
      </c>
      <c r="R7340" s="364" t="s">
        <v>2886</v>
      </c>
      <c r="S7340" s="364" t="s">
        <v>2887</v>
      </c>
      <c r="T7340" s="364" t="s">
        <v>2888</v>
      </c>
      <c r="U7340" s="364" t="s">
        <v>2889</v>
      </c>
      <c r="V7340" s="364" t="s">
        <v>2890</v>
      </c>
      <c r="W7340" s="365" t="s">
        <v>2893</v>
      </c>
      <c r="X7340" s="365" t="s">
        <v>2879</v>
      </c>
      <c r="Y7340" s="365" t="s">
        <v>2880</v>
      </c>
      <c r="Z7340" s="365" t="s">
        <v>2881</v>
      </c>
      <c r="AA7340" s="365" t="s">
        <v>2882</v>
      </c>
      <c r="AB7340" s="365" t="s">
        <v>2883</v>
      </c>
      <c r="AC7340" s="365" t="s">
        <v>2884</v>
      </c>
      <c r="AD7340" s="365" t="s">
        <v>2885</v>
      </c>
      <c r="AE7340" s="365" t="s">
        <v>2886</v>
      </c>
      <c r="AF7340" s="365" t="s">
        <v>2887</v>
      </c>
      <c r="AG7340" s="365" t="s">
        <v>2888</v>
      </c>
      <c r="AH7340" s="365" t="s">
        <v>2889</v>
      </c>
      <c r="AI7340" s="365" t="s">
        <v>2890</v>
      </c>
      <c r="AJ7340" s="366" t="s">
        <v>2892</v>
      </c>
      <c r="AK7340" s="366" t="s">
        <v>2879</v>
      </c>
      <c r="AL7340" s="366" t="s">
        <v>2880</v>
      </c>
      <c r="AM7340" s="366" t="s">
        <v>2881</v>
      </c>
      <c r="AN7340" s="366" t="s">
        <v>2882</v>
      </c>
      <c r="AO7340" s="366" t="s">
        <v>2883</v>
      </c>
      <c r="AP7340" s="366" t="s">
        <v>2884</v>
      </c>
      <c r="AQ7340" s="366" t="s">
        <v>2885</v>
      </c>
      <c r="AR7340" s="366" t="s">
        <v>2886</v>
      </c>
      <c r="AS7340" s="366" t="s">
        <v>2887</v>
      </c>
      <c r="AT7340" s="366" t="s">
        <v>2888</v>
      </c>
      <c r="AU7340" s="366" t="s">
        <v>2889</v>
      </c>
      <c r="AV7340" s="366" t="s">
        <v>2890</v>
      </c>
      <c r="AW7340" s="368" t="s">
        <v>2895</v>
      </c>
    </row>
    <row r="7341" spans="1:49">
      <c r="A7341" s="48"/>
      <c r="B7341" s="42"/>
      <c r="C7341" s="42"/>
      <c r="D7341" s="42"/>
      <c r="E7341" s="531"/>
      <c r="F7341" s="50"/>
      <c r="G7341" s="50"/>
      <c r="H7341" s="50"/>
      <c r="I7341" s="34"/>
      <c r="J7341" s="202" t="s">
        <v>1224</v>
      </c>
      <c r="K7341" s="202">
        <v>1</v>
      </c>
      <c r="L7341" s="202">
        <v>2</v>
      </c>
      <c r="M7341" s="202">
        <v>3</v>
      </c>
      <c r="N7341" s="202">
        <v>4</v>
      </c>
      <c r="O7341" s="202">
        <v>5</v>
      </c>
      <c r="P7341" s="202">
        <v>6</v>
      </c>
      <c r="Q7341" s="202">
        <v>7</v>
      </c>
      <c r="R7341" s="202">
        <v>8</v>
      </c>
      <c r="S7341" s="202">
        <v>9</v>
      </c>
      <c r="T7341" s="202">
        <v>10</v>
      </c>
      <c r="U7341" s="202">
        <v>13</v>
      </c>
      <c r="V7341" s="202">
        <v>14</v>
      </c>
      <c r="W7341" s="202" t="s">
        <v>1224</v>
      </c>
      <c r="X7341" s="202">
        <v>1</v>
      </c>
      <c r="Y7341" s="202">
        <v>2</v>
      </c>
      <c r="Z7341" s="202">
        <v>3</v>
      </c>
      <c r="AA7341" s="202">
        <v>4</v>
      </c>
      <c r="AB7341" s="202">
        <v>5</v>
      </c>
      <c r="AC7341" s="202">
        <v>6</v>
      </c>
      <c r="AD7341" s="202">
        <v>7</v>
      </c>
      <c r="AE7341" s="202">
        <v>8</v>
      </c>
      <c r="AF7341" s="202">
        <v>9</v>
      </c>
      <c r="AG7341" s="202">
        <v>10</v>
      </c>
      <c r="AH7341" s="202">
        <v>13</v>
      </c>
      <c r="AI7341" s="202">
        <v>14</v>
      </c>
      <c r="AJ7341" s="202" t="s">
        <v>1224</v>
      </c>
      <c r="AK7341" s="202">
        <v>1</v>
      </c>
      <c r="AL7341" s="202">
        <v>2</v>
      </c>
      <c r="AM7341" s="202">
        <v>3</v>
      </c>
      <c r="AN7341" s="202">
        <v>4</v>
      </c>
      <c r="AO7341" s="202">
        <v>5</v>
      </c>
      <c r="AP7341" s="202">
        <v>6</v>
      </c>
      <c r="AQ7341" s="202">
        <v>7</v>
      </c>
      <c r="AR7341" s="202">
        <v>8</v>
      </c>
      <c r="AS7341" s="202">
        <v>9</v>
      </c>
      <c r="AT7341" s="202">
        <v>10</v>
      </c>
      <c r="AU7341" s="202">
        <v>13</v>
      </c>
      <c r="AV7341" s="202">
        <v>14</v>
      </c>
      <c r="AW7341" s="202">
        <v>15</v>
      </c>
    </row>
    <row r="7342" spans="1:49">
      <c r="A7342" s="48"/>
      <c r="B7342" s="42"/>
      <c r="C7342" s="42"/>
      <c r="D7342" s="42"/>
      <c r="E7342" s="531"/>
      <c r="F7342" s="50"/>
      <c r="G7342" s="50"/>
      <c r="H7342" s="50"/>
      <c r="I7342" s="276" t="s">
        <v>2370</v>
      </c>
      <c r="J7342" s="277">
        <f>SUM(J7336)</f>
        <v>105000</v>
      </c>
      <c r="K7342" s="277">
        <f t="shared" ref="K7342:AT7342" si="2028">SUM(K7336)</f>
        <v>1234</v>
      </c>
      <c r="L7342" s="277">
        <f t="shared" si="2028"/>
        <v>2260</v>
      </c>
      <c r="M7342" s="277">
        <f t="shared" si="2028"/>
        <v>10601</v>
      </c>
      <c r="N7342" s="277">
        <f t="shared" si="2028"/>
        <v>10357</v>
      </c>
      <c r="O7342" s="277">
        <f t="shared" si="2028"/>
        <v>4333</v>
      </c>
      <c r="P7342" s="277">
        <f t="shared" si="2028"/>
        <v>9857</v>
      </c>
      <c r="Q7342" s="277">
        <f t="shared" si="2028"/>
        <v>0</v>
      </c>
      <c r="R7342" s="277">
        <f t="shared" si="2028"/>
        <v>0</v>
      </c>
      <c r="S7342" s="277">
        <f t="shared" si="2028"/>
        <v>3476</v>
      </c>
      <c r="T7342" s="277">
        <f t="shared" si="2028"/>
        <v>5396</v>
      </c>
      <c r="U7342" s="277">
        <v>47514</v>
      </c>
      <c r="V7342" s="277">
        <v>57486</v>
      </c>
      <c r="W7342" s="277">
        <f>SUM(W7336)</f>
        <v>0</v>
      </c>
      <c r="X7342" s="277">
        <f t="shared" si="2028"/>
        <v>0</v>
      </c>
      <c r="Y7342" s="277">
        <f t="shared" si="2028"/>
        <v>0</v>
      </c>
      <c r="Z7342" s="277">
        <f t="shared" si="2028"/>
        <v>0</v>
      </c>
      <c r="AA7342" s="277">
        <f t="shared" si="2028"/>
        <v>0</v>
      </c>
      <c r="AB7342" s="277">
        <f t="shared" si="2028"/>
        <v>0</v>
      </c>
      <c r="AC7342" s="277">
        <f t="shared" si="2028"/>
        <v>0</v>
      </c>
      <c r="AD7342" s="277">
        <f t="shared" si="2028"/>
        <v>0</v>
      </c>
      <c r="AE7342" s="277">
        <f t="shared" si="2028"/>
        <v>0</v>
      </c>
      <c r="AF7342" s="277">
        <f t="shared" si="2028"/>
        <v>0</v>
      </c>
      <c r="AG7342" s="277">
        <f t="shared" si="2028"/>
        <v>0</v>
      </c>
      <c r="AH7342" s="277">
        <v>0</v>
      </c>
      <c r="AI7342" s="277">
        <v>0</v>
      </c>
      <c r="AJ7342" s="277">
        <f>SUM(AJ7336)</f>
        <v>14000</v>
      </c>
      <c r="AK7342" s="277">
        <f t="shared" si="2028"/>
        <v>0</v>
      </c>
      <c r="AL7342" s="277">
        <f t="shared" si="2028"/>
        <v>8000</v>
      </c>
      <c r="AM7342" s="277">
        <f t="shared" si="2028"/>
        <v>0</v>
      </c>
      <c r="AN7342" s="277">
        <f t="shared" si="2028"/>
        <v>0</v>
      </c>
      <c r="AO7342" s="277">
        <f t="shared" si="2028"/>
        <v>0</v>
      </c>
      <c r="AP7342" s="277">
        <f t="shared" si="2028"/>
        <v>0</v>
      </c>
      <c r="AQ7342" s="277">
        <f t="shared" si="2028"/>
        <v>0</v>
      </c>
      <c r="AR7342" s="277">
        <f t="shared" si="2028"/>
        <v>0</v>
      </c>
      <c r="AS7342" s="277">
        <f t="shared" si="2028"/>
        <v>0</v>
      </c>
      <c r="AT7342" s="277">
        <f t="shared" si="2028"/>
        <v>0</v>
      </c>
      <c r="AU7342" s="277">
        <v>8000</v>
      </c>
      <c r="AV7342" s="277">
        <v>6000</v>
      </c>
      <c r="AW7342" s="277">
        <f>U7342+AH7342+AU7342</f>
        <v>55514</v>
      </c>
    </row>
    <row r="7343" spans="1:49">
      <c r="A7343" s="48"/>
      <c r="B7343" s="42"/>
      <c r="C7343" s="42"/>
      <c r="D7343" s="42"/>
      <c r="E7343" s="531"/>
      <c r="F7343" s="50"/>
      <c r="G7343" s="50"/>
      <c r="H7343" s="50"/>
      <c r="I7343" s="276"/>
      <c r="J7343" s="277"/>
      <c r="K7343" s="277"/>
      <c r="L7343" s="277"/>
      <c r="M7343" s="277"/>
      <c r="N7343" s="277"/>
      <c r="O7343" s="277"/>
      <c r="P7343" s="277"/>
      <c r="Q7343" s="277"/>
      <c r="R7343" s="277"/>
      <c r="S7343" s="277"/>
      <c r="T7343" s="277"/>
      <c r="U7343" s="277">
        <v>0</v>
      </c>
      <c r="V7343" s="277">
        <v>0</v>
      </c>
      <c r="W7343" s="277"/>
      <c r="X7343" s="277"/>
      <c r="Y7343" s="277"/>
      <c r="Z7343" s="277"/>
      <c r="AA7343" s="277"/>
      <c r="AB7343" s="277"/>
      <c r="AC7343" s="277"/>
      <c r="AD7343" s="277"/>
      <c r="AE7343" s="277"/>
      <c r="AF7343" s="277"/>
      <c r="AG7343" s="277"/>
      <c r="AH7343" s="277">
        <v>0</v>
      </c>
      <c r="AI7343" s="277">
        <v>0</v>
      </c>
      <c r="AJ7343" s="277"/>
      <c r="AK7343" s="277"/>
      <c r="AL7343" s="277"/>
      <c r="AM7343" s="277"/>
      <c r="AN7343" s="277"/>
      <c r="AO7343" s="277"/>
      <c r="AP7343" s="277"/>
      <c r="AQ7343" s="277"/>
      <c r="AR7343" s="277"/>
      <c r="AS7343" s="277"/>
      <c r="AT7343" s="277"/>
      <c r="AU7343" s="277">
        <v>0</v>
      </c>
      <c r="AV7343" s="277">
        <v>0</v>
      </c>
      <c r="AW7343" s="277">
        <f>U7343+AH7343+AU7343</f>
        <v>0</v>
      </c>
    </row>
    <row r="7344" spans="1:49">
      <c r="A7344" s="48"/>
      <c r="B7344" s="42"/>
      <c r="C7344" s="42"/>
      <c r="D7344" s="42"/>
      <c r="E7344" s="531"/>
      <c r="F7344" s="50"/>
      <c r="G7344" s="50"/>
      <c r="H7344" s="50"/>
      <c r="I7344" s="276"/>
      <c r="J7344" s="277"/>
      <c r="K7344" s="277"/>
      <c r="L7344" s="277"/>
      <c r="M7344" s="277"/>
      <c r="N7344" s="277"/>
      <c r="O7344" s="277"/>
      <c r="P7344" s="277"/>
      <c r="Q7344" s="277"/>
      <c r="R7344" s="277"/>
      <c r="S7344" s="277"/>
      <c r="T7344" s="277"/>
      <c r="U7344" s="277">
        <v>0</v>
      </c>
      <c r="V7344" s="277">
        <v>0</v>
      </c>
      <c r="W7344" s="277"/>
      <c r="X7344" s="277"/>
      <c r="Y7344" s="277"/>
      <c r="Z7344" s="277"/>
      <c r="AA7344" s="277"/>
      <c r="AB7344" s="277"/>
      <c r="AC7344" s="277"/>
      <c r="AD7344" s="277"/>
      <c r="AE7344" s="277"/>
      <c r="AF7344" s="277"/>
      <c r="AG7344" s="277"/>
      <c r="AH7344" s="277">
        <v>0</v>
      </c>
      <c r="AI7344" s="277">
        <v>0</v>
      </c>
      <c r="AJ7344" s="277"/>
      <c r="AK7344" s="277"/>
      <c r="AL7344" s="277"/>
      <c r="AM7344" s="277"/>
      <c r="AN7344" s="277"/>
      <c r="AO7344" s="277"/>
      <c r="AP7344" s="277"/>
      <c r="AQ7344" s="277"/>
      <c r="AR7344" s="277"/>
      <c r="AS7344" s="277"/>
      <c r="AT7344" s="277"/>
      <c r="AU7344" s="277">
        <v>0</v>
      </c>
      <c r="AV7344" s="277">
        <v>0</v>
      </c>
      <c r="AW7344" s="277">
        <f>U7344+AH7344+AU7344</f>
        <v>0</v>
      </c>
    </row>
    <row r="7345" spans="1:49">
      <c r="A7345" s="48"/>
      <c r="B7345" s="42"/>
      <c r="C7345" s="42"/>
      <c r="D7345" s="42"/>
      <c r="E7345" s="531"/>
      <c r="F7345" s="50"/>
      <c r="G7345" s="50"/>
      <c r="H7345" s="50"/>
      <c r="I7345" s="276"/>
      <c r="J7345" s="277"/>
      <c r="K7345" s="277"/>
      <c r="L7345" s="277"/>
      <c r="M7345" s="277"/>
      <c r="N7345" s="277"/>
      <c r="O7345" s="277"/>
      <c r="P7345" s="277"/>
      <c r="Q7345" s="277"/>
      <c r="R7345" s="277"/>
      <c r="S7345" s="277"/>
      <c r="T7345" s="277"/>
      <c r="U7345" s="277">
        <v>0</v>
      </c>
      <c r="V7345" s="277">
        <v>0</v>
      </c>
      <c r="W7345" s="277"/>
      <c r="X7345" s="277"/>
      <c r="Y7345" s="277"/>
      <c r="Z7345" s="277"/>
      <c r="AA7345" s="277"/>
      <c r="AB7345" s="277"/>
      <c r="AC7345" s="277"/>
      <c r="AD7345" s="277"/>
      <c r="AE7345" s="277"/>
      <c r="AF7345" s="277"/>
      <c r="AG7345" s="277"/>
      <c r="AH7345" s="277">
        <v>0</v>
      </c>
      <c r="AI7345" s="277">
        <v>0</v>
      </c>
      <c r="AJ7345" s="277"/>
      <c r="AK7345" s="277"/>
      <c r="AL7345" s="277"/>
      <c r="AM7345" s="277"/>
      <c r="AN7345" s="277"/>
      <c r="AO7345" s="277"/>
      <c r="AP7345" s="277"/>
      <c r="AQ7345" s="277"/>
      <c r="AR7345" s="277"/>
      <c r="AS7345" s="277"/>
      <c r="AT7345" s="277"/>
      <c r="AU7345" s="277">
        <v>0</v>
      </c>
      <c r="AV7345" s="277">
        <v>0</v>
      </c>
      <c r="AW7345" s="277">
        <f>U7345+AH7345+AU7345</f>
        <v>0</v>
      </c>
    </row>
    <row r="7346" spans="1:49">
      <c r="A7346" s="48"/>
      <c r="B7346" s="42"/>
      <c r="C7346" s="42"/>
      <c r="D7346" s="42"/>
      <c r="E7346" s="531"/>
      <c r="F7346" s="50"/>
      <c r="G7346" s="50"/>
      <c r="H7346" s="50"/>
      <c r="I7346" s="276" t="s">
        <v>1631</v>
      </c>
      <c r="J7346" s="277">
        <f>SUM(J7342:J7345)</f>
        <v>105000</v>
      </c>
      <c r="K7346" s="277">
        <f t="shared" ref="K7346:AT7346" si="2029">SUM(K7342:K7345)</f>
        <v>1234</v>
      </c>
      <c r="L7346" s="277">
        <f t="shared" si="2029"/>
        <v>2260</v>
      </c>
      <c r="M7346" s="277">
        <f t="shared" si="2029"/>
        <v>10601</v>
      </c>
      <c r="N7346" s="277">
        <f t="shared" si="2029"/>
        <v>10357</v>
      </c>
      <c r="O7346" s="277">
        <f t="shared" si="2029"/>
        <v>4333</v>
      </c>
      <c r="P7346" s="277">
        <f t="shared" si="2029"/>
        <v>9857</v>
      </c>
      <c r="Q7346" s="277">
        <f t="shared" si="2029"/>
        <v>0</v>
      </c>
      <c r="R7346" s="277">
        <f t="shared" si="2029"/>
        <v>0</v>
      </c>
      <c r="S7346" s="277">
        <f t="shared" si="2029"/>
        <v>3476</v>
      </c>
      <c r="T7346" s="277">
        <f t="shared" si="2029"/>
        <v>5396</v>
      </c>
      <c r="U7346" s="277">
        <v>47514</v>
      </c>
      <c r="V7346" s="277">
        <v>57486</v>
      </c>
      <c r="W7346" s="277">
        <f>SUM(W7342:W7345)</f>
        <v>0</v>
      </c>
      <c r="X7346" s="277">
        <f t="shared" si="2029"/>
        <v>0</v>
      </c>
      <c r="Y7346" s="277">
        <f t="shared" si="2029"/>
        <v>0</v>
      </c>
      <c r="Z7346" s="277">
        <f t="shared" si="2029"/>
        <v>0</v>
      </c>
      <c r="AA7346" s="277">
        <f t="shared" si="2029"/>
        <v>0</v>
      </c>
      <c r="AB7346" s="277">
        <f t="shared" si="2029"/>
        <v>0</v>
      </c>
      <c r="AC7346" s="277">
        <f t="shared" si="2029"/>
        <v>0</v>
      </c>
      <c r="AD7346" s="277">
        <f t="shared" si="2029"/>
        <v>0</v>
      </c>
      <c r="AE7346" s="277">
        <f t="shared" si="2029"/>
        <v>0</v>
      </c>
      <c r="AF7346" s="277">
        <f t="shared" si="2029"/>
        <v>0</v>
      </c>
      <c r="AG7346" s="277">
        <f t="shared" si="2029"/>
        <v>0</v>
      </c>
      <c r="AH7346" s="277">
        <v>0</v>
      </c>
      <c r="AI7346" s="277">
        <v>0</v>
      </c>
      <c r="AJ7346" s="277">
        <f>SUM(AJ7342:AJ7345)</f>
        <v>14000</v>
      </c>
      <c r="AK7346" s="277">
        <f t="shared" si="2029"/>
        <v>0</v>
      </c>
      <c r="AL7346" s="277">
        <f t="shared" si="2029"/>
        <v>8000</v>
      </c>
      <c r="AM7346" s="277">
        <f t="shared" si="2029"/>
        <v>0</v>
      </c>
      <c r="AN7346" s="277">
        <f t="shared" si="2029"/>
        <v>0</v>
      </c>
      <c r="AO7346" s="277">
        <f t="shared" si="2029"/>
        <v>0</v>
      </c>
      <c r="AP7346" s="277">
        <f t="shared" si="2029"/>
        <v>0</v>
      </c>
      <c r="AQ7346" s="277">
        <f t="shared" si="2029"/>
        <v>0</v>
      </c>
      <c r="AR7346" s="277">
        <f t="shared" si="2029"/>
        <v>0</v>
      </c>
      <c r="AS7346" s="277">
        <f t="shared" si="2029"/>
        <v>0</v>
      </c>
      <c r="AT7346" s="277">
        <f t="shared" si="2029"/>
        <v>0</v>
      </c>
      <c r="AU7346" s="277">
        <v>8000</v>
      </c>
      <c r="AV7346" s="277">
        <v>6000</v>
      </c>
      <c r="AW7346" s="277">
        <f>U7346+AH7346+AU7346</f>
        <v>55514</v>
      </c>
    </row>
    <row r="7347" spans="1:49">
      <c r="A7347" s="48"/>
      <c r="B7347" s="42"/>
      <c r="C7347" s="42"/>
      <c r="D7347" s="42"/>
      <c r="E7347" s="531"/>
      <c r="F7347" s="50"/>
      <c r="G7347" s="50"/>
      <c r="H7347" s="50"/>
      <c r="I7347" s="146"/>
      <c r="J7347" s="29"/>
      <c r="K7347" s="29"/>
      <c r="L7347" s="29"/>
      <c r="M7347" s="29"/>
      <c r="N7347" s="29"/>
      <c r="O7347" s="29"/>
      <c r="P7347" s="29"/>
      <c r="Q7347" s="29"/>
      <c r="R7347" s="29"/>
      <c r="S7347" s="29"/>
      <c r="T7347" s="29"/>
      <c r="U7347" s="29"/>
      <c r="V7347" s="29"/>
      <c r="W7347" s="29"/>
      <c r="X7347" s="29"/>
      <c r="Y7347" s="29"/>
      <c r="Z7347" s="29"/>
      <c r="AA7347" s="29"/>
      <c r="AB7347" s="29"/>
      <c r="AC7347" s="29"/>
      <c r="AD7347" s="29"/>
      <c r="AE7347" s="29"/>
      <c r="AF7347" s="29"/>
      <c r="AG7347" s="29"/>
      <c r="AH7347" s="29"/>
      <c r="AI7347" s="29"/>
      <c r="AJ7347" s="29"/>
      <c r="AK7347" s="29"/>
      <c r="AL7347" s="29"/>
      <c r="AM7347" s="29"/>
      <c r="AN7347" s="29"/>
      <c r="AO7347" s="29"/>
      <c r="AP7347" s="29"/>
      <c r="AQ7347" s="29"/>
      <c r="AR7347" s="29"/>
      <c r="AS7347" s="29"/>
      <c r="AT7347" s="29"/>
      <c r="AU7347" s="29"/>
      <c r="AV7347" s="29"/>
      <c r="AW7347" s="29"/>
    </row>
    <row r="7348" spans="1:49" ht="13.5" thickBot="1">
      <c r="A7348" s="78" t="s">
        <v>1042</v>
      </c>
      <c r="B7348" s="79"/>
      <c r="C7348" s="79"/>
      <c r="D7348" s="456"/>
      <c r="E7348" s="535"/>
      <c r="F7348" s="127"/>
      <c r="G7348" s="127"/>
      <c r="H7348" s="127"/>
      <c r="I7348" s="79"/>
    </row>
    <row r="7349" spans="1:49" s="151" customFormat="1" ht="36" customHeight="1" thickTop="1" thickBot="1">
      <c r="A7349" s="147" t="s">
        <v>2079</v>
      </c>
      <c r="B7349" s="5" t="s">
        <v>2080</v>
      </c>
      <c r="C7349" s="5" t="s">
        <v>1335</v>
      </c>
      <c r="D7349" s="450"/>
      <c r="E7349" s="148" t="s">
        <v>1570</v>
      </c>
      <c r="F7349" s="149" t="s">
        <v>1438</v>
      </c>
      <c r="G7349" s="149"/>
      <c r="H7349" s="149" t="s">
        <v>2332</v>
      </c>
      <c r="I7349" s="5" t="s">
        <v>856</v>
      </c>
      <c r="J7349" s="364" t="s">
        <v>2891</v>
      </c>
      <c r="K7349" s="364" t="s">
        <v>2879</v>
      </c>
      <c r="L7349" s="364" t="s">
        <v>2880</v>
      </c>
      <c r="M7349" s="364" t="s">
        <v>2881</v>
      </c>
      <c r="N7349" s="364" t="s">
        <v>2882</v>
      </c>
      <c r="O7349" s="364" t="s">
        <v>2883</v>
      </c>
      <c r="P7349" s="364" t="s">
        <v>2884</v>
      </c>
      <c r="Q7349" s="364" t="s">
        <v>2885</v>
      </c>
      <c r="R7349" s="364" t="s">
        <v>2886</v>
      </c>
      <c r="S7349" s="364" t="s">
        <v>2887</v>
      </c>
      <c r="T7349" s="364" t="s">
        <v>2888</v>
      </c>
      <c r="U7349" s="364" t="s">
        <v>2889</v>
      </c>
      <c r="V7349" s="364" t="s">
        <v>2890</v>
      </c>
      <c r="W7349" s="365" t="s">
        <v>2893</v>
      </c>
      <c r="X7349" s="365" t="s">
        <v>2879</v>
      </c>
      <c r="Y7349" s="365" t="s">
        <v>2880</v>
      </c>
      <c r="Z7349" s="365" t="s">
        <v>2881</v>
      </c>
      <c r="AA7349" s="365" t="s">
        <v>2882</v>
      </c>
      <c r="AB7349" s="365" t="s">
        <v>2883</v>
      </c>
      <c r="AC7349" s="365" t="s">
        <v>2884</v>
      </c>
      <c r="AD7349" s="365" t="s">
        <v>2885</v>
      </c>
      <c r="AE7349" s="365" t="s">
        <v>2886</v>
      </c>
      <c r="AF7349" s="365" t="s">
        <v>2887</v>
      </c>
      <c r="AG7349" s="365" t="s">
        <v>2888</v>
      </c>
      <c r="AH7349" s="365" t="s">
        <v>2889</v>
      </c>
      <c r="AI7349" s="365" t="s">
        <v>2890</v>
      </c>
      <c r="AJ7349" s="366" t="s">
        <v>2892</v>
      </c>
      <c r="AK7349" s="366" t="s">
        <v>2879</v>
      </c>
      <c r="AL7349" s="366" t="s">
        <v>2880</v>
      </c>
      <c r="AM7349" s="366" t="s">
        <v>2881</v>
      </c>
      <c r="AN7349" s="366" t="s">
        <v>2882</v>
      </c>
      <c r="AO7349" s="366" t="s">
        <v>2883</v>
      </c>
      <c r="AP7349" s="366" t="s">
        <v>2884</v>
      </c>
      <c r="AQ7349" s="366" t="s">
        <v>2885</v>
      </c>
      <c r="AR7349" s="366" t="s">
        <v>2886</v>
      </c>
      <c r="AS7349" s="366" t="s">
        <v>2887</v>
      </c>
      <c r="AT7349" s="366" t="s">
        <v>2888</v>
      </c>
      <c r="AU7349" s="366" t="s">
        <v>2889</v>
      </c>
      <c r="AV7349" s="366" t="s">
        <v>2890</v>
      </c>
      <c r="AW7349" s="368" t="s">
        <v>2895</v>
      </c>
    </row>
    <row r="7350" spans="1:49">
      <c r="A7350" s="33"/>
      <c r="B7350" s="34"/>
      <c r="C7350" s="34"/>
      <c r="D7350" s="34"/>
      <c r="E7350" s="35"/>
      <c r="F7350" s="36"/>
      <c r="G7350" s="36"/>
      <c r="H7350" s="36"/>
      <c r="I7350" s="34"/>
      <c r="J7350" s="202" t="s">
        <v>1224</v>
      </c>
      <c r="K7350" s="202">
        <v>1</v>
      </c>
      <c r="L7350" s="202">
        <v>2</v>
      </c>
      <c r="M7350" s="202">
        <v>3</v>
      </c>
      <c r="N7350" s="202">
        <v>4</v>
      </c>
      <c r="O7350" s="202">
        <v>5</v>
      </c>
      <c r="P7350" s="202">
        <v>6</v>
      </c>
      <c r="Q7350" s="202">
        <v>7</v>
      </c>
      <c r="R7350" s="202">
        <v>8</v>
      </c>
      <c r="S7350" s="202">
        <v>9</v>
      </c>
      <c r="T7350" s="202">
        <v>10</v>
      </c>
      <c r="U7350" s="202">
        <v>13</v>
      </c>
      <c r="V7350" s="202">
        <v>14</v>
      </c>
      <c r="W7350" s="202" t="s">
        <v>1224</v>
      </c>
      <c r="X7350" s="202">
        <v>1</v>
      </c>
      <c r="Y7350" s="202">
        <v>2</v>
      </c>
      <c r="Z7350" s="202">
        <v>3</v>
      </c>
      <c r="AA7350" s="202">
        <v>4</v>
      </c>
      <c r="AB7350" s="202">
        <v>5</v>
      </c>
      <c r="AC7350" s="202">
        <v>6</v>
      </c>
      <c r="AD7350" s="202">
        <v>7</v>
      </c>
      <c r="AE7350" s="202">
        <v>8</v>
      </c>
      <c r="AF7350" s="202">
        <v>9</v>
      </c>
      <c r="AG7350" s="202">
        <v>10</v>
      </c>
      <c r="AH7350" s="202">
        <v>13</v>
      </c>
      <c r="AI7350" s="202">
        <v>14</v>
      </c>
      <c r="AJ7350" s="202" t="s">
        <v>1224</v>
      </c>
      <c r="AK7350" s="202">
        <v>1</v>
      </c>
      <c r="AL7350" s="202">
        <v>2</v>
      </c>
      <c r="AM7350" s="202">
        <v>3</v>
      </c>
      <c r="AN7350" s="202">
        <v>4</v>
      </c>
      <c r="AO7350" s="202">
        <v>5</v>
      </c>
      <c r="AP7350" s="202">
        <v>6</v>
      </c>
      <c r="AQ7350" s="202">
        <v>7</v>
      </c>
      <c r="AR7350" s="202">
        <v>8</v>
      </c>
      <c r="AS7350" s="202">
        <v>9</v>
      </c>
      <c r="AT7350" s="202">
        <v>10</v>
      </c>
      <c r="AU7350" s="202">
        <v>13</v>
      </c>
      <c r="AV7350" s="202">
        <v>14</v>
      </c>
      <c r="AW7350" s="202">
        <v>15</v>
      </c>
    </row>
    <row r="7351" spans="1:49">
      <c r="A7351" s="37"/>
      <c r="B7351" s="38"/>
      <c r="C7351" s="38"/>
      <c r="D7351" s="38"/>
      <c r="E7351" s="60"/>
      <c r="F7351" s="61"/>
      <c r="G7351" s="61"/>
      <c r="H7351" s="61"/>
      <c r="I7351" s="38"/>
      <c r="J7351" s="134"/>
      <c r="K7351" s="134"/>
      <c r="L7351" s="134"/>
      <c r="M7351" s="134"/>
      <c r="N7351" s="134"/>
      <c r="O7351" s="134"/>
      <c r="P7351" s="134"/>
      <c r="Q7351" s="134"/>
      <c r="R7351" s="134"/>
      <c r="S7351" s="134"/>
      <c r="T7351" s="134"/>
      <c r="U7351" s="134"/>
      <c r="V7351" s="134"/>
      <c r="W7351" s="134"/>
      <c r="X7351" s="134"/>
      <c r="Y7351" s="134"/>
      <c r="Z7351" s="134"/>
      <c r="AA7351" s="134"/>
      <c r="AB7351" s="134"/>
      <c r="AC7351" s="134"/>
      <c r="AD7351" s="134"/>
      <c r="AE7351" s="134"/>
      <c r="AF7351" s="134"/>
      <c r="AG7351" s="134"/>
      <c r="AH7351" s="134"/>
      <c r="AI7351" s="134"/>
      <c r="AJ7351" s="134"/>
      <c r="AK7351" s="134"/>
      <c r="AL7351" s="134"/>
      <c r="AM7351" s="134"/>
      <c r="AN7351" s="134"/>
      <c r="AO7351" s="134"/>
      <c r="AP7351" s="134"/>
      <c r="AQ7351" s="134"/>
      <c r="AR7351" s="134"/>
      <c r="AS7351" s="134"/>
      <c r="AT7351" s="134"/>
      <c r="AU7351" s="134"/>
      <c r="AV7351" s="134"/>
      <c r="AW7351" s="134"/>
    </row>
    <row r="7352" spans="1:49">
      <c r="A7352" s="92" t="s">
        <v>1039</v>
      </c>
      <c r="B7352" s="93" t="s">
        <v>1030</v>
      </c>
      <c r="C7352" s="93" t="s">
        <v>1373</v>
      </c>
      <c r="D7352" s="460"/>
      <c r="E7352" s="531"/>
      <c r="F7352" s="50"/>
      <c r="G7352" s="50"/>
      <c r="H7352" s="50"/>
      <c r="I7352" s="260" t="s">
        <v>2112</v>
      </c>
      <c r="J7352" s="28"/>
      <c r="K7352" s="28"/>
      <c r="L7352" s="28"/>
      <c r="M7352" s="28"/>
      <c r="N7352" s="28"/>
      <c r="O7352" s="28"/>
      <c r="P7352" s="28"/>
      <c r="Q7352" s="28"/>
      <c r="R7352" s="28"/>
      <c r="S7352" s="28"/>
      <c r="T7352" s="28"/>
      <c r="U7352" s="28"/>
      <c r="V7352" s="28"/>
      <c r="W7352" s="28"/>
      <c r="X7352" s="28"/>
      <c r="Y7352" s="28"/>
      <c r="Z7352" s="28"/>
      <c r="AA7352" s="28"/>
      <c r="AB7352" s="28"/>
      <c r="AC7352" s="28"/>
      <c r="AD7352" s="28"/>
      <c r="AE7352" s="28"/>
      <c r="AF7352" s="28"/>
      <c r="AG7352" s="28"/>
      <c r="AH7352" s="28"/>
      <c r="AI7352" s="28"/>
      <c r="AJ7352" s="28"/>
      <c r="AK7352" s="28"/>
      <c r="AL7352" s="28"/>
      <c r="AM7352" s="28"/>
      <c r="AN7352" s="28"/>
      <c r="AO7352" s="28"/>
      <c r="AP7352" s="28"/>
      <c r="AQ7352" s="28"/>
      <c r="AR7352" s="28"/>
      <c r="AS7352" s="28"/>
      <c r="AT7352" s="28"/>
      <c r="AU7352" s="28"/>
      <c r="AV7352" s="28"/>
      <c r="AW7352" s="28"/>
    </row>
    <row r="7353" spans="1:49">
      <c r="A7353" s="48"/>
      <c r="B7353" s="260"/>
      <c r="C7353" s="260"/>
      <c r="D7353" s="369"/>
      <c r="E7353" s="531"/>
      <c r="F7353" s="50"/>
      <c r="G7353" s="50"/>
      <c r="H7353" s="50"/>
      <c r="I7353" s="260"/>
      <c r="J7353" s="28"/>
      <c r="K7353" s="28"/>
      <c r="L7353" s="28"/>
      <c r="M7353" s="28"/>
      <c r="N7353" s="28"/>
      <c r="O7353" s="28"/>
      <c r="P7353" s="28"/>
      <c r="Q7353" s="28"/>
      <c r="R7353" s="28"/>
      <c r="S7353" s="28"/>
      <c r="T7353" s="28"/>
      <c r="U7353" s="28"/>
      <c r="V7353" s="28"/>
      <c r="W7353" s="28"/>
      <c r="X7353" s="28"/>
      <c r="Y7353" s="28"/>
      <c r="Z7353" s="28"/>
      <c r="AA7353" s="28"/>
      <c r="AB7353" s="28"/>
      <c r="AC7353" s="28"/>
      <c r="AD7353" s="28"/>
      <c r="AE7353" s="28"/>
      <c r="AF7353" s="28"/>
      <c r="AG7353" s="28"/>
      <c r="AH7353" s="28"/>
      <c r="AI7353" s="28"/>
      <c r="AJ7353" s="28"/>
      <c r="AK7353" s="28"/>
      <c r="AL7353" s="28"/>
      <c r="AM7353" s="28"/>
      <c r="AN7353" s="28"/>
      <c r="AO7353" s="28"/>
      <c r="AP7353" s="28"/>
      <c r="AQ7353" s="28"/>
      <c r="AR7353" s="28"/>
      <c r="AS7353" s="28"/>
      <c r="AT7353" s="28"/>
      <c r="AU7353" s="28"/>
      <c r="AV7353" s="28"/>
      <c r="AW7353" s="28"/>
    </row>
    <row r="7354" spans="1:49">
      <c r="A7354" s="48"/>
      <c r="B7354" s="42"/>
      <c r="C7354" s="42"/>
      <c r="D7354" s="42"/>
      <c r="E7354" s="531"/>
      <c r="F7354" s="50"/>
      <c r="G7354" s="50"/>
      <c r="H7354" s="50"/>
      <c r="I7354" s="49" t="s">
        <v>1559</v>
      </c>
      <c r="J7354" s="12">
        <f>SUM(J7355,J7363,J7365)</f>
        <v>278000</v>
      </c>
      <c r="K7354" s="12">
        <f t="shared" ref="K7354:AT7354" si="2030">SUM(K7355,K7363,K7365)</f>
        <v>0</v>
      </c>
      <c r="L7354" s="12">
        <f t="shared" si="2030"/>
        <v>10121</v>
      </c>
      <c r="M7354" s="12">
        <f t="shared" si="2030"/>
        <v>20880</v>
      </c>
      <c r="N7354" s="12">
        <f t="shared" si="2030"/>
        <v>19247</v>
      </c>
      <c r="O7354" s="12">
        <f t="shared" si="2030"/>
        <v>17335</v>
      </c>
      <c r="P7354" s="12">
        <f t="shared" si="2030"/>
        <v>4108</v>
      </c>
      <c r="Q7354" s="12">
        <f t="shared" si="2030"/>
        <v>6657</v>
      </c>
      <c r="R7354" s="12">
        <f t="shared" si="2030"/>
        <v>22502</v>
      </c>
      <c r="S7354" s="12">
        <f t="shared" si="2030"/>
        <v>15950</v>
      </c>
      <c r="T7354" s="12">
        <f t="shared" si="2030"/>
        <v>12674</v>
      </c>
      <c r="U7354" s="12">
        <v>129474</v>
      </c>
      <c r="V7354" s="12">
        <v>148526</v>
      </c>
      <c r="W7354" s="12">
        <f>SUM(W7355,W7363,W7365)</f>
        <v>2000</v>
      </c>
      <c r="X7354" s="12">
        <f t="shared" si="2030"/>
        <v>0</v>
      </c>
      <c r="Y7354" s="12">
        <f t="shared" si="2030"/>
        <v>0</v>
      </c>
      <c r="Z7354" s="12">
        <f t="shared" si="2030"/>
        <v>2000</v>
      </c>
      <c r="AA7354" s="12">
        <f t="shared" si="2030"/>
        <v>0</v>
      </c>
      <c r="AB7354" s="12">
        <f t="shared" si="2030"/>
        <v>0</v>
      </c>
      <c r="AC7354" s="12">
        <f t="shared" si="2030"/>
        <v>0</v>
      </c>
      <c r="AD7354" s="12">
        <f t="shared" si="2030"/>
        <v>0</v>
      </c>
      <c r="AE7354" s="12">
        <f t="shared" si="2030"/>
        <v>0</v>
      </c>
      <c r="AF7354" s="12">
        <f t="shared" si="2030"/>
        <v>0</v>
      </c>
      <c r="AG7354" s="12">
        <f t="shared" si="2030"/>
        <v>0</v>
      </c>
      <c r="AH7354" s="12">
        <v>2000</v>
      </c>
      <c r="AI7354" s="12">
        <v>0</v>
      </c>
      <c r="AJ7354" s="12">
        <f>SUM(AJ7355,AJ7363,AJ7365)</f>
        <v>10000</v>
      </c>
      <c r="AK7354" s="12">
        <f t="shared" si="2030"/>
        <v>0</v>
      </c>
      <c r="AL7354" s="12">
        <f t="shared" si="2030"/>
        <v>0</v>
      </c>
      <c r="AM7354" s="12">
        <f t="shared" si="2030"/>
        <v>0</v>
      </c>
      <c r="AN7354" s="12">
        <f t="shared" si="2030"/>
        <v>0</v>
      </c>
      <c r="AO7354" s="12">
        <f t="shared" si="2030"/>
        <v>10000</v>
      </c>
      <c r="AP7354" s="12">
        <f t="shared" si="2030"/>
        <v>0</v>
      </c>
      <c r="AQ7354" s="12">
        <f t="shared" si="2030"/>
        <v>0</v>
      </c>
      <c r="AR7354" s="12">
        <f t="shared" si="2030"/>
        <v>0</v>
      </c>
      <c r="AS7354" s="12">
        <f t="shared" si="2030"/>
        <v>0</v>
      </c>
      <c r="AT7354" s="12">
        <f t="shared" si="2030"/>
        <v>0</v>
      </c>
      <c r="AU7354" s="12">
        <v>10000</v>
      </c>
      <c r="AV7354" s="12">
        <v>0</v>
      </c>
      <c r="AW7354" s="12">
        <f t="shared" ref="AW7354:AW7383" si="2031">U7354+AH7354+AU7354</f>
        <v>141474</v>
      </c>
    </row>
    <row r="7355" spans="1:49">
      <c r="A7355" s="44" t="s">
        <v>1039</v>
      </c>
      <c r="B7355" s="45" t="s">
        <v>1030</v>
      </c>
      <c r="C7355" s="45" t="s">
        <v>1373</v>
      </c>
      <c r="D7355" s="452" t="s">
        <v>3035</v>
      </c>
      <c r="E7355" s="213" t="s">
        <v>771</v>
      </c>
      <c r="F7355" s="65"/>
      <c r="G7355" s="65"/>
      <c r="H7355" s="65"/>
      <c r="I7355" s="260" t="s">
        <v>1500</v>
      </c>
      <c r="J7355" s="9">
        <f>SUM(J7356:J7357)</f>
        <v>0</v>
      </c>
      <c r="K7355" s="9">
        <f t="shared" ref="K7355:AT7355" si="2032">SUM(K7356:K7357)</f>
        <v>0</v>
      </c>
      <c r="L7355" s="9">
        <f t="shared" si="2032"/>
        <v>0</v>
      </c>
      <c r="M7355" s="9">
        <f t="shared" si="2032"/>
        <v>0</v>
      </c>
      <c r="N7355" s="9">
        <f t="shared" si="2032"/>
        <v>0</v>
      </c>
      <c r="O7355" s="9">
        <f t="shared" si="2032"/>
        <v>0</v>
      </c>
      <c r="P7355" s="9">
        <f t="shared" si="2032"/>
        <v>0</v>
      </c>
      <c r="Q7355" s="9">
        <f t="shared" si="2032"/>
        <v>0</v>
      </c>
      <c r="R7355" s="9">
        <f t="shared" si="2032"/>
        <v>0</v>
      </c>
      <c r="S7355" s="9">
        <f t="shared" si="2032"/>
        <v>0</v>
      </c>
      <c r="T7355" s="9">
        <f t="shared" si="2032"/>
        <v>0</v>
      </c>
      <c r="U7355" s="9">
        <v>0</v>
      </c>
      <c r="V7355" s="9">
        <v>0</v>
      </c>
      <c r="W7355" s="9">
        <f>SUM(W7356:W7357)</f>
        <v>0</v>
      </c>
      <c r="X7355" s="9">
        <f t="shared" si="2032"/>
        <v>0</v>
      </c>
      <c r="Y7355" s="9">
        <f t="shared" si="2032"/>
        <v>0</v>
      </c>
      <c r="Z7355" s="9">
        <f t="shared" si="2032"/>
        <v>0</v>
      </c>
      <c r="AA7355" s="9">
        <f t="shared" si="2032"/>
        <v>0</v>
      </c>
      <c r="AB7355" s="9">
        <f t="shared" si="2032"/>
        <v>0</v>
      </c>
      <c r="AC7355" s="9">
        <f t="shared" si="2032"/>
        <v>0</v>
      </c>
      <c r="AD7355" s="9">
        <f t="shared" si="2032"/>
        <v>0</v>
      </c>
      <c r="AE7355" s="9">
        <f t="shared" si="2032"/>
        <v>0</v>
      </c>
      <c r="AF7355" s="9">
        <f t="shared" si="2032"/>
        <v>0</v>
      </c>
      <c r="AG7355" s="9">
        <f t="shared" si="2032"/>
        <v>0</v>
      </c>
      <c r="AH7355" s="9">
        <v>0</v>
      </c>
      <c r="AI7355" s="9">
        <v>0</v>
      </c>
      <c r="AJ7355" s="9">
        <f>SUM(AJ7356:AJ7357)</f>
        <v>0</v>
      </c>
      <c r="AK7355" s="9">
        <f t="shared" si="2032"/>
        <v>0</v>
      </c>
      <c r="AL7355" s="9">
        <f t="shared" si="2032"/>
        <v>0</v>
      </c>
      <c r="AM7355" s="9">
        <f t="shared" si="2032"/>
        <v>0</v>
      </c>
      <c r="AN7355" s="9">
        <f t="shared" si="2032"/>
        <v>0</v>
      </c>
      <c r="AO7355" s="9">
        <f t="shared" si="2032"/>
        <v>0</v>
      </c>
      <c r="AP7355" s="9">
        <f t="shared" si="2032"/>
        <v>0</v>
      </c>
      <c r="AQ7355" s="9">
        <f t="shared" si="2032"/>
        <v>0</v>
      </c>
      <c r="AR7355" s="9">
        <f t="shared" si="2032"/>
        <v>0</v>
      </c>
      <c r="AS7355" s="9">
        <f t="shared" si="2032"/>
        <v>0</v>
      </c>
      <c r="AT7355" s="9">
        <f t="shared" si="2032"/>
        <v>0</v>
      </c>
      <c r="AU7355" s="9">
        <v>0</v>
      </c>
      <c r="AV7355" s="9">
        <v>0</v>
      </c>
      <c r="AW7355" s="9">
        <f t="shared" si="2031"/>
        <v>0</v>
      </c>
    </row>
    <row r="7356" spans="1:49">
      <c r="A7356" s="44" t="s">
        <v>1039</v>
      </c>
      <c r="B7356" s="45" t="s">
        <v>1030</v>
      </c>
      <c r="C7356" s="45" t="s">
        <v>1373</v>
      </c>
      <c r="D7356" s="452" t="s">
        <v>3035</v>
      </c>
      <c r="E7356" s="367" t="s">
        <v>834</v>
      </c>
      <c r="F7356" s="50"/>
      <c r="G7356" s="468" t="s">
        <v>3063</v>
      </c>
      <c r="H7356" s="50" t="s">
        <v>2358</v>
      </c>
      <c r="I7356" s="42" t="s">
        <v>1165</v>
      </c>
      <c r="U7356" s="15">
        <v>0</v>
      </c>
      <c r="V7356" s="15">
        <v>0</v>
      </c>
      <c r="AH7356" s="15">
        <v>0</v>
      </c>
      <c r="AI7356" s="15">
        <v>0</v>
      </c>
      <c r="AU7356" s="15">
        <v>0</v>
      </c>
      <c r="AV7356" s="15">
        <v>0</v>
      </c>
      <c r="AW7356" s="15">
        <f t="shared" si="2031"/>
        <v>0</v>
      </c>
    </row>
    <row r="7357" spans="1:49">
      <c r="A7357" s="44" t="s">
        <v>1039</v>
      </c>
      <c r="B7357" s="45" t="s">
        <v>1030</v>
      </c>
      <c r="C7357" s="45" t="s">
        <v>1373</v>
      </c>
      <c r="D7357" s="452" t="s">
        <v>3035</v>
      </c>
      <c r="E7357" s="367" t="s">
        <v>772</v>
      </c>
      <c r="F7357" s="50"/>
      <c r="G7357" s="50"/>
      <c r="H7357" s="50"/>
      <c r="I7357" s="42" t="s">
        <v>1227</v>
      </c>
      <c r="J7357" s="15">
        <f>SUM(J7358:J7362)</f>
        <v>0</v>
      </c>
      <c r="K7357" s="15">
        <f t="shared" ref="K7357:AT7357" si="2033">SUM(K7358:K7362)</f>
        <v>0</v>
      </c>
      <c r="L7357" s="15">
        <f t="shared" si="2033"/>
        <v>0</v>
      </c>
      <c r="M7357" s="15">
        <f t="shared" si="2033"/>
        <v>0</v>
      </c>
      <c r="N7357" s="15">
        <f t="shared" si="2033"/>
        <v>0</v>
      </c>
      <c r="O7357" s="15">
        <f t="shared" si="2033"/>
        <v>0</v>
      </c>
      <c r="P7357" s="15">
        <f t="shared" si="2033"/>
        <v>0</v>
      </c>
      <c r="Q7357" s="15">
        <f t="shared" si="2033"/>
        <v>0</v>
      </c>
      <c r="R7357" s="15">
        <f t="shared" si="2033"/>
        <v>0</v>
      </c>
      <c r="S7357" s="15">
        <f t="shared" si="2033"/>
        <v>0</v>
      </c>
      <c r="T7357" s="15">
        <f t="shared" si="2033"/>
        <v>0</v>
      </c>
      <c r="U7357" s="15">
        <v>0</v>
      </c>
      <c r="V7357" s="15">
        <v>0</v>
      </c>
      <c r="W7357" s="15">
        <f>SUM(W7358:W7362)</f>
        <v>0</v>
      </c>
      <c r="X7357" s="15">
        <f t="shared" si="2033"/>
        <v>0</v>
      </c>
      <c r="Y7357" s="15">
        <f t="shared" si="2033"/>
        <v>0</v>
      </c>
      <c r="Z7357" s="15">
        <f t="shared" si="2033"/>
        <v>0</v>
      </c>
      <c r="AA7357" s="15">
        <f t="shared" si="2033"/>
        <v>0</v>
      </c>
      <c r="AB7357" s="15">
        <f t="shared" si="2033"/>
        <v>0</v>
      </c>
      <c r="AC7357" s="15">
        <f t="shared" si="2033"/>
        <v>0</v>
      </c>
      <c r="AD7357" s="15">
        <f t="shared" si="2033"/>
        <v>0</v>
      </c>
      <c r="AE7357" s="15">
        <f t="shared" si="2033"/>
        <v>0</v>
      </c>
      <c r="AF7357" s="15">
        <f t="shared" si="2033"/>
        <v>0</v>
      </c>
      <c r="AG7357" s="15">
        <f t="shared" si="2033"/>
        <v>0</v>
      </c>
      <c r="AH7357" s="15">
        <v>0</v>
      </c>
      <c r="AI7357" s="15">
        <v>0</v>
      </c>
      <c r="AJ7357" s="15">
        <f>SUM(AJ7358:AJ7362)</f>
        <v>0</v>
      </c>
      <c r="AK7357" s="15">
        <f t="shared" si="2033"/>
        <v>0</v>
      </c>
      <c r="AL7357" s="15">
        <f t="shared" si="2033"/>
        <v>0</v>
      </c>
      <c r="AM7357" s="15">
        <f t="shared" si="2033"/>
        <v>0</v>
      </c>
      <c r="AN7357" s="15">
        <f t="shared" si="2033"/>
        <v>0</v>
      </c>
      <c r="AO7357" s="15">
        <f t="shared" si="2033"/>
        <v>0</v>
      </c>
      <c r="AP7357" s="15">
        <f t="shared" si="2033"/>
        <v>0</v>
      </c>
      <c r="AQ7357" s="15">
        <f t="shared" si="2033"/>
        <v>0</v>
      </c>
      <c r="AR7357" s="15">
        <f t="shared" si="2033"/>
        <v>0</v>
      </c>
      <c r="AS7357" s="15">
        <f t="shared" si="2033"/>
        <v>0</v>
      </c>
      <c r="AT7357" s="15">
        <f t="shared" si="2033"/>
        <v>0</v>
      </c>
      <c r="AU7357" s="15">
        <v>0</v>
      </c>
      <c r="AV7357" s="15">
        <v>0</v>
      </c>
      <c r="AW7357" s="15">
        <f t="shared" si="2031"/>
        <v>0</v>
      </c>
    </row>
    <row r="7358" spans="1:49" s="144" customFormat="1">
      <c r="A7358" s="44" t="s">
        <v>1039</v>
      </c>
      <c r="B7358" s="45" t="s">
        <v>1030</v>
      </c>
      <c r="C7358" s="45" t="s">
        <v>1373</v>
      </c>
      <c r="D7358" s="452" t="s">
        <v>3035</v>
      </c>
      <c r="E7358" s="140" t="s">
        <v>850</v>
      </c>
      <c r="F7358" s="141" t="s">
        <v>1914</v>
      </c>
      <c r="G7358" s="468" t="s">
        <v>3063</v>
      </c>
      <c r="H7358" s="50" t="s">
        <v>2358</v>
      </c>
      <c r="I7358" s="142" t="s">
        <v>1119</v>
      </c>
      <c r="J7358" s="15"/>
      <c r="K7358" s="15"/>
      <c r="L7358" s="15"/>
      <c r="M7358" s="15"/>
      <c r="N7358" s="15"/>
      <c r="O7358" s="15"/>
      <c r="P7358" s="15"/>
      <c r="Q7358" s="15"/>
      <c r="R7358" s="15"/>
      <c r="S7358" s="15"/>
      <c r="T7358" s="15"/>
      <c r="U7358" s="15">
        <v>0</v>
      </c>
      <c r="V7358" s="15">
        <v>0</v>
      </c>
      <c r="W7358" s="15"/>
      <c r="X7358" s="15"/>
      <c r="Y7358" s="15"/>
      <c r="Z7358" s="15"/>
      <c r="AA7358" s="15"/>
      <c r="AB7358" s="15"/>
      <c r="AC7358" s="15"/>
      <c r="AD7358" s="15"/>
      <c r="AE7358" s="15"/>
      <c r="AF7358" s="15"/>
      <c r="AG7358" s="15"/>
      <c r="AH7358" s="15">
        <v>0</v>
      </c>
      <c r="AI7358" s="15">
        <v>0</v>
      </c>
      <c r="AJ7358" s="15"/>
      <c r="AK7358" s="15"/>
      <c r="AL7358" s="15"/>
      <c r="AM7358" s="15"/>
      <c r="AN7358" s="15"/>
      <c r="AO7358" s="15"/>
      <c r="AP7358" s="15"/>
      <c r="AQ7358" s="15"/>
      <c r="AR7358" s="15"/>
      <c r="AS7358" s="15"/>
      <c r="AT7358" s="15"/>
      <c r="AU7358" s="15">
        <v>0</v>
      </c>
      <c r="AV7358" s="15">
        <v>0</v>
      </c>
      <c r="AW7358" s="15">
        <f t="shared" si="2031"/>
        <v>0</v>
      </c>
    </row>
    <row r="7359" spans="1:49" s="144" customFormat="1">
      <c r="A7359" s="44" t="s">
        <v>1039</v>
      </c>
      <c r="B7359" s="45" t="s">
        <v>1030</v>
      </c>
      <c r="C7359" s="45" t="s">
        <v>1373</v>
      </c>
      <c r="D7359" s="452" t="s">
        <v>3035</v>
      </c>
      <c r="E7359" s="140" t="s">
        <v>851</v>
      </c>
      <c r="F7359" s="141" t="s">
        <v>1915</v>
      </c>
      <c r="G7359" s="468" t="s">
        <v>3063</v>
      </c>
      <c r="H7359" s="50" t="s">
        <v>2358</v>
      </c>
      <c r="I7359" s="142" t="s">
        <v>1290</v>
      </c>
      <c r="J7359" s="15"/>
      <c r="K7359" s="15"/>
      <c r="L7359" s="15"/>
      <c r="M7359" s="15"/>
      <c r="N7359" s="15"/>
      <c r="O7359" s="15"/>
      <c r="P7359" s="15"/>
      <c r="Q7359" s="15"/>
      <c r="R7359" s="15"/>
      <c r="S7359" s="15"/>
      <c r="T7359" s="15"/>
      <c r="U7359" s="15">
        <v>0</v>
      </c>
      <c r="V7359" s="15">
        <v>0</v>
      </c>
      <c r="W7359" s="15"/>
      <c r="X7359" s="15"/>
      <c r="Y7359" s="15"/>
      <c r="Z7359" s="15"/>
      <c r="AA7359" s="15"/>
      <c r="AB7359" s="15"/>
      <c r="AC7359" s="15"/>
      <c r="AD7359" s="15"/>
      <c r="AE7359" s="15"/>
      <c r="AF7359" s="15"/>
      <c r="AG7359" s="15"/>
      <c r="AH7359" s="15">
        <v>0</v>
      </c>
      <c r="AI7359" s="15">
        <v>0</v>
      </c>
      <c r="AJ7359" s="15"/>
      <c r="AK7359" s="15"/>
      <c r="AL7359" s="15"/>
      <c r="AM7359" s="15"/>
      <c r="AN7359" s="15"/>
      <c r="AO7359" s="15"/>
      <c r="AP7359" s="15"/>
      <c r="AQ7359" s="15"/>
      <c r="AR7359" s="15"/>
      <c r="AS7359" s="15"/>
      <c r="AT7359" s="15"/>
      <c r="AU7359" s="15">
        <v>0</v>
      </c>
      <c r="AV7359" s="15">
        <v>0</v>
      </c>
      <c r="AW7359" s="15">
        <f t="shared" si="2031"/>
        <v>0</v>
      </c>
    </row>
    <row r="7360" spans="1:49" s="144" customFormat="1">
      <c r="A7360" s="44" t="s">
        <v>1039</v>
      </c>
      <c r="B7360" s="45" t="s">
        <v>1030</v>
      </c>
      <c r="C7360" s="45" t="s">
        <v>1373</v>
      </c>
      <c r="D7360" s="452" t="s">
        <v>3035</v>
      </c>
      <c r="E7360" s="140" t="s">
        <v>852</v>
      </c>
      <c r="F7360" s="141" t="s">
        <v>1916</v>
      </c>
      <c r="G7360" s="468" t="s">
        <v>3063</v>
      </c>
      <c r="H7360" s="50" t="s">
        <v>2358</v>
      </c>
      <c r="I7360" s="142" t="s">
        <v>1733</v>
      </c>
      <c r="J7360" s="15"/>
      <c r="K7360" s="15"/>
      <c r="L7360" s="15"/>
      <c r="M7360" s="15"/>
      <c r="N7360" s="15"/>
      <c r="O7360" s="15"/>
      <c r="P7360" s="15"/>
      <c r="Q7360" s="15"/>
      <c r="R7360" s="15"/>
      <c r="S7360" s="15"/>
      <c r="T7360" s="15"/>
      <c r="U7360" s="15">
        <v>0</v>
      </c>
      <c r="V7360" s="15">
        <v>0</v>
      </c>
      <c r="W7360" s="15"/>
      <c r="X7360" s="15"/>
      <c r="Y7360" s="15"/>
      <c r="Z7360" s="15"/>
      <c r="AA7360" s="15"/>
      <c r="AB7360" s="15"/>
      <c r="AC7360" s="15"/>
      <c r="AD7360" s="15"/>
      <c r="AE7360" s="15"/>
      <c r="AF7360" s="15"/>
      <c r="AG7360" s="15"/>
      <c r="AH7360" s="15">
        <v>0</v>
      </c>
      <c r="AI7360" s="15">
        <v>0</v>
      </c>
      <c r="AJ7360" s="15"/>
      <c r="AK7360" s="15"/>
      <c r="AL7360" s="15"/>
      <c r="AM7360" s="15"/>
      <c r="AN7360" s="15"/>
      <c r="AO7360" s="15"/>
      <c r="AP7360" s="15"/>
      <c r="AQ7360" s="15"/>
      <c r="AR7360" s="15"/>
      <c r="AS7360" s="15"/>
      <c r="AT7360" s="15"/>
      <c r="AU7360" s="15">
        <v>0</v>
      </c>
      <c r="AV7360" s="15">
        <v>0</v>
      </c>
      <c r="AW7360" s="15">
        <f t="shared" si="2031"/>
        <v>0</v>
      </c>
    </row>
    <row r="7361" spans="1:49" s="144" customFormat="1">
      <c r="A7361" s="44" t="s">
        <v>1039</v>
      </c>
      <c r="B7361" s="45" t="s">
        <v>1030</v>
      </c>
      <c r="C7361" s="45" t="s">
        <v>1373</v>
      </c>
      <c r="D7361" s="452" t="s">
        <v>3035</v>
      </c>
      <c r="E7361" s="140" t="s">
        <v>853</v>
      </c>
      <c r="F7361" s="141" t="s">
        <v>1917</v>
      </c>
      <c r="G7361" s="468" t="s">
        <v>3063</v>
      </c>
      <c r="H7361" s="50" t="s">
        <v>2358</v>
      </c>
      <c r="I7361" s="142" t="s">
        <v>1734</v>
      </c>
      <c r="J7361" s="15"/>
      <c r="K7361" s="15"/>
      <c r="L7361" s="15"/>
      <c r="M7361" s="15"/>
      <c r="N7361" s="15"/>
      <c r="O7361" s="15"/>
      <c r="P7361" s="15"/>
      <c r="Q7361" s="15"/>
      <c r="R7361" s="15"/>
      <c r="S7361" s="15"/>
      <c r="T7361" s="15"/>
      <c r="U7361" s="15">
        <v>0</v>
      </c>
      <c r="V7361" s="15">
        <v>0</v>
      </c>
      <c r="W7361" s="15"/>
      <c r="X7361" s="15"/>
      <c r="Y7361" s="15"/>
      <c r="Z7361" s="15"/>
      <c r="AA7361" s="15"/>
      <c r="AB7361" s="15"/>
      <c r="AC7361" s="15"/>
      <c r="AD7361" s="15"/>
      <c r="AE7361" s="15"/>
      <c r="AF7361" s="15"/>
      <c r="AG7361" s="15"/>
      <c r="AH7361" s="15">
        <v>0</v>
      </c>
      <c r="AI7361" s="15">
        <v>0</v>
      </c>
      <c r="AJ7361" s="15"/>
      <c r="AK7361" s="15"/>
      <c r="AL7361" s="15"/>
      <c r="AM7361" s="15"/>
      <c r="AN7361" s="15"/>
      <c r="AO7361" s="15"/>
      <c r="AP7361" s="15"/>
      <c r="AQ7361" s="15"/>
      <c r="AR7361" s="15"/>
      <c r="AS7361" s="15"/>
      <c r="AT7361" s="15"/>
      <c r="AU7361" s="15">
        <v>0</v>
      </c>
      <c r="AV7361" s="15">
        <v>0</v>
      </c>
      <c r="AW7361" s="15">
        <f t="shared" si="2031"/>
        <v>0</v>
      </c>
    </row>
    <row r="7362" spans="1:49" s="144" customFormat="1">
      <c r="A7362" s="44" t="s">
        <v>1039</v>
      </c>
      <c r="B7362" s="45" t="s">
        <v>1030</v>
      </c>
      <c r="C7362" s="45" t="s">
        <v>1373</v>
      </c>
      <c r="D7362" s="452" t="s">
        <v>3035</v>
      </c>
      <c r="E7362" s="140" t="s">
        <v>854</v>
      </c>
      <c r="F7362" s="141" t="s">
        <v>1918</v>
      </c>
      <c r="G7362" s="468" t="s">
        <v>3063</v>
      </c>
      <c r="H7362" s="50" t="s">
        <v>2358</v>
      </c>
      <c r="I7362" s="142" t="s">
        <v>1735</v>
      </c>
      <c r="J7362" s="15"/>
      <c r="K7362" s="15"/>
      <c r="L7362" s="15"/>
      <c r="M7362" s="15"/>
      <c r="N7362" s="15"/>
      <c r="O7362" s="15"/>
      <c r="P7362" s="15"/>
      <c r="Q7362" s="15"/>
      <c r="R7362" s="15"/>
      <c r="S7362" s="15"/>
      <c r="T7362" s="15"/>
      <c r="U7362" s="15">
        <v>0</v>
      </c>
      <c r="V7362" s="15">
        <v>0</v>
      </c>
      <c r="W7362" s="15"/>
      <c r="X7362" s="15"/>
      <c r="Y7362" s="15"/>
      <c r="Z7362" s="15"/>
      <c r="AA7362" s="15"/>
      <c r="AB7362" s="15"/>
      <c r="AC7362" s="15"/>
      <c r="AD7362" s="15"/>
      <c r="AE7362" s="15"/>
      <c r="AF7362" s="15"/>
      <c r="AG7362" s="15"/>
      <c r="AH7362" s="15">
        <v>0</v>
      </c>
      <c r="AI7362" s="15">
        <v>0</v>
      </c>
      <c r="AJ7362" s="15"/>
      <c r="AK7362" s="15"/>
      <c r="AL7362" s="15"/>
      <c r="AM7362" s="15"/>
      <c r="AN7362" s="15"/>
      <c r="AO7362" s="15"/>
      <c r="AP7362" s="15"/>
      <c r="AQ7362" s="15"/>
      <c r="AR7362" s="15"/>
      <c r="AS7362" s="15"/>
      <c r="AT7362" s="15"/>
      <c r="AU7362" s="15">
        <v>0</v>
      </c>
      <c r="AV7362" s="15">
        <v>0</v>
      </c>
      <c r="AW7362" s="15">
        <f t="shared" si="2031"/>
        <v>0</v>
      </c>
    </row>
    <row r="7363" spans="1:49">
      <c r="A7363" s="44" t="s">
        <v>1039</v>
      </c>
      <c r="B7363" s="45" t="s">
        <v>1030</v>
      </c>
      <c r="C7363" s="45" t="s">
        <v>1373</v>
      </c>
      <c r="D7363" s="452" t="s">
        <v>3035</v>
      </c>
      <c r="E7363" s="213" t="s">
        <v>773</v>
      </c>
      <c r="F7363" s="65"/>
      <c r="G7363" s="65"/>
      <c r="H7363" s="65"/>
      <c r="I7363" s="260" t="s">
        <v>1362</v>
      </c>
      <c r="J7363" s="9">
        <f>SUM(J7364)</f>
        <v>0</v>
      </c>
      <c r="K7363" s="9">
        <f t="shared" ref="K7363:AT7363" si="2034">SUM(K7364)</f>
        <v>0</v>
      </c>
      <c r="L7363" s="9">
        <f t="shared" si="2034"/>
        <v>0</v>
      </c>
      <c r="M7363" s="9">
        <f t="shared" si="2034"/>
        <v>0</v>
      </c>
      <c r="N7363" s="9">
        <f t="shared" si="2034"/>
        <v>0</v>
      </c>
      <c r="O7363" s="9">
        <f t="shared" si="2034"/>
        <v>0</v>
      </c>
      <c r="P7363" s="9">
        <f t="shared" si="2034"/>
        <v>0</v>
      </c>
      <c r="Q7363" s="9">
        <f t="shared" si="2034"/>
        <v>0</v>
      </c>
      <c r="R7363" s="9">
        <f t="shared" si="2034"/>
        <v>0</v>
      </c>
      <c r="S7363" s="9">
        <f t="shared" si="2034"/>
        <v>0</v>
      </c>
      <c r="T7363" s="9">
        <f t="shared" si="2034"/>
        <v>0</v>
      </c>
      <c r="U7363" s="9">
        <v>0</v>
      </c>
      <c r="V7363" s="9">
        <v>0</v>
      </c>
      <c r="W7363" s="9">
        <f>SUM(W7364)</f>
        <v>0</v>
      </c>
      <c r="X7363" s="9">
        <f t="shared" si="2034"/>
        <v>0</v>
      </c>
      <c r="Y7363" s="9">
        <f t="shared" si="2034"/>
        <v>0</v>
      </c>
      <c r="Z7363" s="9">
        <f t="shared" si="2034"/>
        <v>0</v>
      </c>
      <c r="AA7363" s="9">
        <f t="shared" si="2034"/>
        <v>0</v>
      </c>
      <c r="AB7363" s="9">
        <f t="shared" si="2034"/>
        <v>0</v>
      </c>
      <c r="AC7363" s="9">
        <f t="shared" si="2034"/>
        <v>0</v>
      </c>
      <c r="AD7363" s="9">
        <f t="shared" si="2034"/>
        <v>0</v>
      </c>
      <c r="AE7363" s="9">
        <f t="shared" si="2034"/>
        <v>0</v>
      </c>
      <c r="AF7363" s="9">
        <f t="shared" si="2034"/>
        <v>0</v>
      </c>
      <c r="AG7363" s="9">
        <f t="shared" si="2034"/>
        <v>0</v>
      </c>
      <c r="AH7363" s="9">
        <v>0</v>
      </c>
      <c r="AI7363" s="9">
        <v>0</v>
      </c>
      <c r="AJ7363" s="9">
        <f>SUM(AJ7364)</f>
        <v>0</v>
      </c>
      <c r="AK7363" s="9">
        <f t="shared" si="2034"/>
        <v>0</v>
      </c>
      <c r="AL7363" s="9">
        <f t="shared" si="2034"/>
        <v>0</v>
      </c>
      <c r="AM7363" s="9">
        <f t="shared" si="2034"/>
        <v>0</v>
      </c>
      <c r="AN7363" s="9">
        <f t="shared" si="2034"/>
        <v>0</v>
      </c>
      <c r="AO7363" s="9">
        <f t="shared" si="2034"/>
        <v>0</v>
      </c>
      <c r="AP7363" s="9">
        <f t="shared" si="2034"/>
        <v>0</v>
      </c>
      <c r="AQ7363" s="9">
        <f t="shared" si="2034"/>
        <v>0</v>
      </c>
      <c r="AR7363" s="9">
        <f t="shared" si="2034"/>
        <v>0</v>
      </c>
      <c r="AS7363" s="9">
        <f t="shared" si="2034"/>
        <v>0</v>
      </c>
      <c r="AT7363" s="9">
        <f t="shared" si="2034"/>
        <v>0</v>
      </c>
      <c r="AU7363" s="9">
        <v>0</v>
      </c>
      <c r="AV7363" s="9">
        <v>0</v>
      </c>
      <c r="AW7363" s="9">
        <f t="shared" si="2031"/>
        <v>0</v>
      </c>
    </row>
    <row r="7364" spans="1:49">
      <c r="A7364" s="44" t="s">
        <v>1039</v>
      </c>
      <c r="B7364" s="45" t="s">
        <v>1030</v>
      </c>
      <c r="C7364" s="45" t="s">
        <v>1373</v>
      </c>
      <c r="D7364" s="452" t="s">
        <v>3035</v>
      </c>
      <c r="E7364" s="367" t="s">
        <v>785</v>
      </c>
      <c r="F7364" s="50"/>
      <c r="G7364" s="468" t="s">
        <v>3063</v>
      </c>
      <c r="H7364" s="50" t="s">
        <v>2358</v>
      </c>
      <c r="I7364" s="42" t="s">
        <v>1363</v>
      </c>
      <c r="U7364" s="15">
        <v>0</v>
      </c>
      <c r="V7364" s="15">
        <v>0</v>
      </c>
      <c r="AH7364" s="15">
        <v>0</v>
      </c>
      <c r="AI7364" s="15">
        <v>0</v>
      </c>
      <c r="AU7364" s="15">
        <v>0</v>
      </c>
      <c r="AV7364" s="15">
        <v>0</v>
      </c>
      <c r="AW7364" s="15">
        <f t="shared" si="2031"/>
        <v>0</v>
      </c>
    </row>
    <row r="7365" spans="1:49">
      <c r="A7365" s="44" t="s">
        <v>1039</v>
      </c>
      <c r="B7365" s="45" t="s">
        <v>1030</v>
      </c>
      <c r="C7365" s="45" t="s">
        <v>1373</v>
      </c>
      <c r="D7365" s="452" t="s">
        <v>3035</v>
      </c>
      <c r="E7365" s="213" t="s">
        <v>1364</v>
      </c>
      <c r="F7365" s="65"/>
      <c r="G7365" s="65"/>
      <c r="H7365" s="65"/>
      <c r="I7365" s="260" t="s">
        <v>2104</v>
      </c>
      <c r="J7365" s="9">
        <f>SUM(J7366:J7375)</f>
        <v>278000</v>
      </c>
      <c r="K7365" s="9">
        <f t="shared" ref="K7365:AT7365" si="2035">SUM(K7366:K7375)</f>
        <v>0</v>
      </c>
      <c r="L7365" s="9">
        <f t="shared" si="2035"/>
        <v>10121</v>
      </c>
      <c r="M7365" s="9">
        <f t="shared" si="2035"/>
        <v>20880</v>
      </c>
      <c r="N7365" s="9">
        <f t="shared" si="2035"/>
        <v>19247</v>
      </c>
      <c r="O7365" s="9">
        <f t="shared" si="2035"/>
        <v>17335</v>
      </c>
      <c r="P7365" s="9">
        <f t="shared" si="2035"/>
        <v>4108</v>
      </c>
      <c r="Q7365" s="9">
        <f t="shared" si="2035"/>
        <v>6657</v>
      </c>
      <c r="R7365" s="9">
        <f t="shared" si="2035"/>
        <v>22502</v>
      </c>
      <c r="S7365" s="9">
        <f t="shared" si="2035"/>
        <v>15950</v>
      </c>
      <c r="T7365" s="9">
        <f t="shared" si="2035"/>
        <v>12674</v>
      </c>
      <c r="U7365" s="9">
        <v>129474</v>
      </c>
      <c r="V7365" s="9">
        <v>148526</v>
      </c>
      <c r="W7365" s="9">
        <f>SUM(W7366:W7375)</f>
        <v>2000</v>
      </c>
      <c r="X7365" s="9">
        <f t="shared" si="2035"/>
        <v>0</v>
      </c>
      <c r="Y7365" s="9">
        <f t="shared" si="2035"/>
        <v>0</v>
      </c>
      <c r="Z7365" s="9">
        <f t="shared" si="2035"/>
        <v>2000</v>
      </c>
      <c r="AA7365" s="9">
        <f t="shared" si="2035"/>
        <v>0</v>
      </c>
      <c r="AB7365" s="9">
        <f t="shared" si="2035"/>
        <v>0</v>
      </c>
      <c r="AC7365" s="9">
        <f t="shared" si="2035"/>
        <v>0</v>
      </c>
      <c r="AD7365" s="9">
        <f t="shared" si="2035"/>
        <v>0</v>
      </c>
      <c r="AE7365" s="9">
        <f t="shared" si="2035"/>
        <v>0</v>
      </c>
      <c r="AF7365" s="9">
        <f t="shared" si="2035"/>
        <v>0</v>
      </c>
      <c r="AG7365" s="9">
        <f t="shared" si="2035"/>
        <v>0</v>
      </c>
      <c r="AH7365" s="9">
        <v>2000</v>
      </c>
      <c r="AI7365" s="9">
        <v>0</v>
      </c>
      <c r="AJ7365" s="9">
        <f>SUM(AJ7366:AJ7375)</f>
        <v>10000</v>
      </c>
      <c r="AK7365" s="9">
        <f t="shared" si="2035"/>
        <v>0</v>
      </c>
      <c r="AL7365" s="9">
        <f t="shared" si="2035"/>
        <v>0</v>
      </c>
      <c r="AM7365" s="9">
        <f t="shared" si="2035"/>
        <v>0</v>
      </c>
      <c r="AN7365" s="9">
        <f t="shared" si="2035"/>
        <v>0</v>
      </c>
      <c r="AO7365" s="9">
        <f t="shared" si="2035"/>
        <v>10000</v>
      </c>
      <c r="AP7365" s="9">
        <f t="shared" si="2035"/>
        <v>0</v>
      </c>
      <c r="AQ7365" s="9">
        <f t="shared" si="2035"/>
        <v>0</v>
      </c>
      <c r="AR7365" s="9">
        <f t="shared" si="2035"/>
        <v>0</v>
      </c>
      <c r="AS7365" s="9">
        <f t="shared" si="2035"/>
        <v>0</v>
      </c>
      <c r="AT7365" s="9">
        <f t="shared" si="2035"/>
        <v>0</v>
      </c>
      <c r="AU7365" s="9">
        <v>10000</v>
      </c>
      <c r="AV7365" s="9">
        <v>0</v>
      </c>
      <c r="AW7365" s="9">
        <f t="shared" si="2031"/>
        <v>141474</v>
      </c>
    </row>
    <row r="7366" spans="1:49">
      <c r="A7366" s="44" t="s">
        <v>1039</v>
      </c>
      <c r="B7366" s="45" t="s">
        <v>1030</v>
      </c>
      <c r="C7366" s="45" t="s">
        <v>1373</v>
      </c>
      <c r="D7366" s="452" t="s">
        <v>3035</v>
      </c>
      <c r="E7366" s="367" t="s">
        <v>786</v>
      </c>
      <c r="F7366" s="50"/>
      <c r="G7366" s="468" t="s">
        <v>3063</v>
      </c>
      <c r="H7366" s="50" t="s">
        <v>2358</v>
      </c>
      <c r="I7366" s="42" t="s">
        <v>2225</v>
      </c>
      <c r="J7366" s="15">
        <v>55000</v>
      </c>
      <c r="U7366" s="15">
        <v>0</v>
      </c>
      <c r="V7366" s="15">
        <v>55000</v>
      </c>
      <c r="AH7366" s="15">
        <v>0</v>
      </c>
      <c r="AI7366" s="15">
        <v>0</v>
      </c>
      <c r="AU7366" s="15">
        <v>0</v>
      </c>
      <c r="AV7366" s="15">
        <v>0</v>
      </c>
      <c r="AW7366" s="15">
        <f t="shared" si="2031"/>
        <v>0</v>
      </c>
    </row>
    <row r="7367" spans="1:49">
      <c r="A7367" s="44" t="s">
        <v>1039</v>
      </c>
      <c r="B7367" s="45" t="s">
        <v>1030</v>
      </c>
      <c r="C7367" s="45" t="s">
        <v>1373</v>
      </c>
      <c r="D7367" s="452" t="s">
        <v>3035</v>
      </c>
      <c r="E7367" s="367" t="s">
        <v>1528</v>
      </c>
      <c r="F7367" s="50"/>
      <c r="G7367" s="468" t="s">
        <v>3063</v>
      </c>
      <c r="H7367" s="50" t="s">
        <v>2358</v>
      </c>
      <c r="I7367" s="42" t="s">
        <v>989</v>
      </c>
      <c r="U7367" s="15">
        <v>0</v>
      </c>
      <c r="V7367" s="15">
        <v>0</v>
      </c>
      <c r="AH7367" s="15">
        <v>0</v>
      </c>
      <c r="AI7367" s="15">
        <v>0</v>
      </c>
      <c r="AU7367" s="15">
        <v>0</v>
      </c>
      <c r="AV7367" s="15">
        <v>0</v>
      </c>
      <c r="AW7367" s="15">
        <f t="shared" si="2031"/>
        <v>0</v>
      </c>
    </row>
    <row r="7368" spans="1:49">
      <c r="A7368" s="44" t="s">
        <v>1039</v>
      </c>
      <c r="B7368" s="45" t="s">
        <v>1030</v>
      </c>
      <c r="C7368" s="45" t="s">
        <v>1373</v>
      </c>
      <c r="D7368" s="452" t="s">
        <v>3035</v>
      </c>
      <c r="E7368" s="367" t="s">
        <v>1679</v>
      </c>
      <c r="F7368" s="50"/>
      <c r="G7368" s="468" t="s">
        <v>3063</v>
      </c>
      <c r="H7368" s="50" t="s">
        <v>2358</v>
      </c>
      <c r="I7368" s="42" t="s">
        <v>1048</v>
      </c>
      <c r="J7368" s="15">
        <v>5000</v>
      </c>
      <c r="U7368" s="15">
        <v>0</v>
      </c>
      <c r="V7368" s="15">
        <v>5000</v>
      </c>
      <c r="AH7368" s="15">
        <v>0</v>
      </c>
      <c r="AI7368" s="15">
        <v>0</v>
      </c>
      <c r="AU7368" s="15">
        <v>0</v>
      </c>
      <c r="AV7368" s="15">
        <v>0</v>
      </c>
      <c r="AW7368" s="15">
        <f t="shared" si="2031"/>
        <v>0</v>
      </c>
    </row>
    <row r="7369" spans="1:49">
      <c r="A7369" s="44" t="s">
        <v>1039</v>
      </c>
      <c r="B7369" s="45" t="s">
        <v>1030</v>
      </c>
      <c r="C7369" s="45" t="s">
        <v>1373</v>
      </c>
      <c r="D7369" s="452" t="s">
        <v>3035</v>
      </c>
      <c r="E7369" s="367" t="s">
        <v>787</v>
      </c>
      <c r="F7369" s="50"/>
      <c r="G7369" s="468" t="s">
        <v>3063</v>
      </c>
      <c r="H7369" s="50" t="s">
        <v>2358</v>
      </c>
      <c r="I7369" s="42" t="s">
        <v>2078</v>
      </c>
      <c r="J7369" s="15">
        <v>15000</v>
      </c>
      <c r="M7369" s="15">
        <v>430</v>
      </c>
      <c r="O7369" s="15">
        <v>1600</v>
      </c>
      <c r="S7369" s="15">
        <v>2113</v>
      </c>
      <c r="T7369" s="15">
        <v>600</v>
      </c>
      <c r="U7369" s="15">
        <v>4743</v>
      </c>
      <c r="V7369" s="15">
        <v>10257</v>
      </c>
      <c r="AH7369" s="15">
        <v>0</v>
      </c>
      <c r="AI7369" s="15">
        <v>0</v>
      </c>
      <c r="AU7369" s="15">
        <v>0</v>
      </c>
      <c r="AV7369" s="15">
        <v>0</v>
      </c>
      <c r="AW7369" s="15">
        <f t="shared" si="2031"/>
        <v>4743</v>
      </c>
    </row>
    <row r="7370" spans="1:49">
      <c r="A7370" s="44" t="s">
        <v>1039</v>
      </c>
      <c r="B7370" s="45" t="s">
        <v>1030</v>
      </c>
      <c r="C7370" s="45" t="s">
        <v>1373</v>
      </c>
      <c r="D7370" s="452" t="s">
        <v>3035</v>
      </c>
      <c r="E7370" s="367" t="s">
        <v>1116</v>
      </c>
      <c r="F7370" s="50"/>
      <c r="G7370" s="468" t="s">
        <v>3063</v>
      </c>
      <c r="H7370" s="50" t="s">
        <v>2358</v>
      </c>
      <c r="I7370" s="42" t="s">
        <v>2228</v>
      </c>
      <c r="J7370" s="15">
        <v>34000</v>
      </c>
      <c r="S7370" s="15">
        <v>3300</v>
      </c>
      <c r="T7370" s="15">
        <v>1100</v>
      </c>
      <c r="U7370" s="15">
        <v>4400</v>
      </c>
      <c r="V7370" s="15">
        <v>29600</v>
      </c>
      <c r="AH7370" s="15">
        <v>0</v>
      </c>
      <c r="AI7370" s="15">
        <v>0</v>
      </c>
      <c r="AU7370" s="15">
        <v>0</v>
      </c>
      <c r="AV7370" s="15">
        <v>0</v>
      </c>
      <c r="AW7370" s="15">
        <f t="shared" si="2031"/>
        <v>4400</v>
      </c>
    </row>
    <row r="7371" spans="1:49">
      <c r="A7371" s="44" t="s">
        <v>1039</v>
      </c>
      <c r="B7371" s="45" t="s">
        <v>1030</v>
      </c>
      <c r="C7371" s="45" t="s">
        <v>1373</v>
      </c>
      <c r="D7371" s="452" t="s">
        <v>3035</v>
      </c>
      <c r="E7371" s="367" t="s">
        <v>1703</v>
      </c>
      <c r="F7371" s="50"/>
      <c r="G7371" s="468" t="s">
        <v>3063</v>
      </c>
      <c r="H7371" s="50" t="s">
        <v>2358</v>
      </c>
      <c r="I7371" s="42" t="s">
        <v>1047</v>
      </c>
      <c r="U7371" s="15">
        <v>0</v>
      </c>
      <c r="V7371" s="15">
        <v>0</v>
      </c>
      <c r="AH7371" s="15">
        <v>0</v>
      </c>
      <c r="AI7371" s="15">
        <v>0</v>
      </c>
      <c r="AU7371" s="15">
        <v>0</v>
      </c>
      <c r="AV7371" s="15">
        <v>0</v>
      </c>
      <c r="AW7371" s="15">
        <f t="shared" si="2031"/>
        <v>0</v>
      </c>
    </row>
    <row r="7372" spans="1:49">
      <c r="A7372" s="44" t="s">
        <v>1039</v>
      </c>
      <c r="B7372" s="45" t="s">
        <v>1030</v>
      </c>
      <c r="C7372" s="45" t="s">
        <v>1373</v>
      </c>
      <c r="D7372" s="452" t="s">
        <v>3035</v>
      </c>
      <c r="E7372" s="367" t="s">
        <v>826</v>
      </c>
      <c r="F7372" s="50"/>
      <c r="G7372" s="468" t="s">
        <v>3063</v>
      </c>
      <c r="H7372" s="50" t="s">
        <v>2358</v>
      </c>
      <c r="I7372" s="42" t="s">
        <v>935</v>
      </c>
      <c r="J7372" s="15">
        <v>11000</v>
      </c>
      <c r="L7372" s="15">
        <v>2000</v>
      </c>
      <c r="M7372" s="15">
        <v>1000</v>
      </c>
      <c r="O7372" s="15">
        <v>820</v>
      </c>
      <c r="S7372" s="15">
        <v>638</v>
      </c>
      <c r="U7372" s="15">
        <v>4458</v>
      </c>
      <c r="V7372" s="15">
        <v>6542</v>
      </c>
      <c r="AH7372" s="15">
        <v>0</v>
      </c>
      <c r="AI7372" s="15">
        <v>0</v>
      </c>
      <c r="AU7372" s="15">
        <v>0</v>
      </c>
      <c r="AV7372" s="15">
        <v>0</v>
      </c>
      <c r="AW7372" s="15">
        <f t="shared" si="2031"/>
        <v>4458</v>
      </c>
    </row>
    <row r="7373" spans="1:49">
      <c r="A7373" s="44" t="s">
        <v>1039</v>
      </c>
      <c r="B7373" s="45" t="s">
        <v>1030</v>
      </c>
      <c r="C7373" s="45" t="s">
        <v>1373</v>
      </c>
      <c r="D7373" s="452" t="s">
        <v>3035</v>
      </c>
      <c r="E7373" s="367" t="s">
        <v>1115</v>
      </c>
      <c r="F7373" s="50"/>
      <c r="G7373" s="468" t="s">
        <v>3063</v>
      </c>
      <c r="H7373" s="50" t="s">
        <v>2358</v>
      </c>
      <c r="I7373" s="42" t="s">
        <v>990</v>
      </c>
      <c r="J7373" s="15">
        <v>3000</v>
      </c>
      <c r="U7373" s="15">
        <v>0</v>
      </c>
      <c r="V7373" s="15">
        <v>3000</v>
      </c>
      <c r="AH7373" s="15">
        <v>0</v>
      </c>
      <c r="AI7373" s="15">
        <v>0</v>
      </c>
      <c r="AU7373" s="15">
        <v>0</v>
      </c>
      <c r="AV7373" s="15">
        <v>0</v>
      </c>
      <c r="AW7373" s="15">
        <f t="shared" si="2031"/>
        <v>0</v>
      </c>
    </row>
    <row r="7374" spans="1:49">
      <c r="A7374" s="44" t="s">
        <v>1039</v>
      </c>
      <c r="B7374" s="45" t="s">
        <v>1030</v>
      </c>
      <c r="C7374" s="45" t="s">
        <v>1373</v>
      </c>
      <c r="D7374" s="452" t="s">
        <v>3035</v>
      </c>
      <c r="E7374" s="367" t="s">
        <v>1677</v>
      </c>
      <c r="F7374" s="50"/>
      <c r="G7374" s="468" t="s">
        <v>3063</v>
      </c>
      <c r="H7374" s="50" t="s">
        <v>2358</v>
      </c>
      <c r="I7374" s="42" t="s">
        <v>2325</v>
      </c>
      <c r="J7374" s="15">
        <v>155000</v>
      </c>
      <c r="L7374" s="15">
        <v>8121</v>
      </c>
      <c r="M7374" s="15">
        <v>19450</v>
      </c>
      <c r="N7374" s="15">
        <v>19247</v>
      </c>
      <c r="O7374" s="15">
        <v>14915</v>
      </c>
      <c r="P7374" s="15">
        <v>4108</v>
      </c>
      <c r="Q7374" s="15">
        <v>6657</v>
      </c>
      <c r="R7374" s="15">
        <v>22502</v>
      </c>
      <c r="S7374" s="15">
        <v>9899</v>
      </c>
      <c r="T7374" s="15">
        <v>10974</v>
      </c>
      <c r="U7374" s="15">
        <v>115873</v>
      </c>
      <c r="V7374" s="15">
        <v>39127</v>
      </c>
      <c r="W7374" s="15">
        <v>2000</v>
      </c>
      <c r="Z7374" s="15">
        <v>2000</v>
      </c>
      <c r="AH7374" s="15">
        <v>2000</v>
      </c>
      <c r="AI7374" s="15">
        <v>0</v>
      </c>
      <c r="AJ7374" s="15">
        <v>10000</v>
      </c>
      <c r="AO7374" s="15">
        <v>10000</v>
      </c>
      <c r="AU7374" s="15">
        <v>10000</v>
      </c>
      <c r="AV7374" s="15">
        <v>0</v>
      </c>
      <c r="AW7374" s="15">
        <f t="shared" si="2031"/>
        <v>127873</v>
      </c>
    </row>
    <row r="7375" spans="1:49">
      <c r="A7375" s="44" t="s">
        <v>1039</v>
      </c>
      <c r="B7375" s="45" t="s">
        <v>1030</v>
      </c>
      <c r="C7375" s="45" t="s">
        <v>1373</v>
      </c>
      <c r="D7375" s="452" t="s">
        <v>3035</v>
      </c>
      <c r="E7375" s="367" t="s">
        <v>1677</v>
      </c>
      <c r="F7375" s="50" t="s">
        <v>1919</v>
      </c>
      <c r="G7375" s="468" t="s">
        <v>3063</v>
      </c>
      <c r="H7375" s="50" t="s">
        <v>2358</v>
      </c>
      <c r="I7375" s="42" t="s">
        <v>25</v>
      </c>
      <c r="U7375" s="15">
        <v>0</v>
      </c>
      <c r="V7375" s="15">
        <v>0</v>
      </c>
      <c r="AH7375" s="15">
        <v>0</v>
      </c>
      <c r="AI7375" s="15">
        <v>0</v>
      </c>
      <c r="AU7375" s="15">
        <v>0</v>
      </c>
      <c r="AV7375" s="15">
        <v>0</v>
      </c>
      <c r="AW7375" s="15">
        <f t="shared" si="2031"/>
        <v>0</v>
      </c>
    </row>
    <row r="7376" spans="1:49" s="52" customFormat="1">
      <c r="A7376" s="41"/>
      <c r="B7376" s="346"/>
      <c r="C7376" s="346"/>
      <c r="D7376" s="369"/>
      <c r="E7376" s="213"/>
      <c r="F7376" s="65"/>
      <c r="G7376" s="65"/>
      <c r="H7376" s="65"/>
      <c r="I7376" s="49" t="s">
        <v>3</v>
      </c>
      <c r="J7376" s="6">
        <f>SUM(J7377)</f>
        <v>0</v>
      </c>
      <c r="K7376" s="6">
        <f t="shared" ref="K7376:AT7377" si="2036">SUM(K7377)</f>
        <v>0</v>
      </c>
      <c r="L7376" s="6">
        <f t="shared" si="2036"/>
        <v>0</v>
      </c>
      <c r="M7376" s="6">
        <f t="shared" si="2036"/>
        <v>0</v>
      </c>
      <c r="N7376" s="6">
        <f t="shared" si="2036"/>
        <v>0</v>
      </c>
      <c r="O7376" s="6">
        <f t="shared" si="2036"/>
        <v>0</v>
      </c>
      <c r="P7376" s="6">
        <f t="shared" si="2036"/>
        <v>0</v>
      </c>
      <c r="Q7376" s="6">
        <f t="shared" si="2036"/>
        <v>0</v>
      </c>
      <c r="R7376" s="6">
        <f t="shared" si="2036"/>
        <v>0</v>
      </c>
      <c r="S7376" s="6">
        <f t="shared" si="2036"/>
        <v>0</v>
      </c>
      <c r="T7376" s="6">
        <f t="shared" si="2036"/>
        <v>0</v>
      </c>
      <c r="U7376" s="6">
        <v>0</v>
      </c>
      <c r="V7376" s="6">
        <v>0</v>
      </c>
      <c r="W7376" s="6">
        <f>SUM(W7377)</f>
        <v>0</v>
      </c>
      <c r="X7376" s="6">
        <f t="shared" si="2036"/>
        <v>0</v>
      </c>
      <c r="Y7376" s="6">
        <f t="shared" si="2036"/>
        <v>0</v>
      </c>
      <c r="Z7376" s="6">
        <f t="shared" si="2036"/>
        <v>0</v>
      </c>
      <c r="AA7376" s="6">
        <f t="shared" si="2036"/>
        <v>0</v>
      </c>
      <c r="AB7376" s="6">
        <f t="shared" si="2036"/>
        <v>0</v>
      </c>
      <c r="AC7376" s="6">
        <f t="shared" si="2036"/>
        <v>0</v>
      </c>
      <c r="AD7376" s="6">
        <f t="shared" si="2036"/>
        <v>0</v>
      </c>
      <c r="AE7376" s="6">
        <f t="shared" si="2036"/>
        <v>0</v>
      </c>
      <c r="AF7376" s="6">
        <f t="shared" si="2036"/>
        <v>0</v>
      </c>
      <c r="AG7376" s="6">
        <f t="shared" si="2036"/>
        <v>0</v>
      </c>
      <c r="AH7376" s="6">
        <v>0</v>
      </c>
      <c r="AI7376" s="6">
        <v>0</v>
      </c>
      <c r="AJ7376" s="6">
        <f>SUM(AJ7377)</f>
        <v>0</v>
      </c>
      <c r="AK7376" s="6">
        <f t="shared" si="2036"/>
        <v>0</v>
      </c>
      <c r="AL7376" s="6">
        <f t="shared" si="2036"/>
        <v>0</v>
      </c>
      <c r="AM7376" s="6">
        <f t="shared" si="2036"/>
        <v>0</v>
      </c>
      <c r="AN7376" s="6">
        <f t="shared" si="2036"/>
        <v>0</v>
      </c>
      <c r="AO7376" s="6">
        <f t="shared" si="2036"/>
        <v>0</v>
      </c>
      <c r="AP7376" s="6">
        <f t="shared" si="2036"/>
        <v>0</v>
      </c>
      <c r="AQ7376" s="6">
        <f t="shared" si="2036"/>
        <v>0</v>
      </c>
      <c r="AR7376" s="6">
        <f t="shared" si="2036"/>
        <v>0</v>
      </c>
      <c r="AS7376" s="6">
        <f t="shared" si="2036"/>
        <v>0</v>
      </c>
      <c r="AT7376" s="6">
        <f t="shared" si="2036"/>
        <v>0</v>
      </c>
      <c r="AU7376" s="6">
        <v>0</v>
      </c>
      <c r="AV7376" s="6">
        <v>0</v>
      </c>
      <c r="AW7376" s="6">
        <f t="shared" si="2031"/>
        <v>0</v>
      </c>
    </row>
    <row r="7377" spans="1:49" s="52" customFormat="1">
      <c r="A7377" s="44" t="s">
        <v>1039</v>
      </c>
      <c r="B7377" s="45" t="s">
        <v>1030</v>
      </c>
      <c r="C7377" s="45" t="s">
        <v>1373</v>
      </c>
      <c r="D7377" s="452" t="s">
        <v>3035</v>
      </c>
      <c r="E7377" s="213" t="s">
        <v>833</v>
      </c>
      <c r="F7377" s="65"/>
      <c r="G7377" s="65"/>
      <c r="H7377" s="65"/>
      <c r="I7377" s="53" t="s">
        <v>1</v>
      </c>
      <c r="J7377" s="200">
        <f>SUM(J7378)</f>
        <v>0</v>
      </c>
      <c r="K7377" s="200">
        <f t="shared" si="2036"/>
        <v>0</v>
      </c>
      <c r="L7377" s="200">
        <f t="shared" si="2036"/>
        <v>0</v>
      </c>
      <c r="M7377" s="200">
        <f t="shared" si="2036"/>
        <v>0</v>
      </c>
      <c r="N7377" s="200">
        <f t="shared" si="2036"/>
        <v>0</v>
      </c>
      <c r="O7377" s="200">
        <f t="shared" si="2036"/>
        <v>0</v>
      </c>
      <c r="P7377" s="200">
        <f t="shared" si="2036"/>
        <v>0</v>
      </c>
      <c r="Q7377" s="200">
        <f t="shared" si="2036"/>
        <v>0</v>
      </c>
      <c r="R7377" s="200">
        <f t="shared" si="2036"/>
        <v>0</v>
      </c>
      <c r="S7377" s="200">
        <f t="shared" si="2036"/>
        <v>0</v>
      </c>
      <c r="T7377" s="200">
        <f t="shared" si="2036"/>
        <v>0</v>
      </c>
      <c r="U7377" s="200">
        <v>0</v>
      </c>
      <c r="V7377" s="200">
        <v>0</v>
      </c>
      <c r="W7377" s="200">
        <f>SUM(W7378)</f>
        <v>0</v>
      </c>
      <c r="X7377" s="200">
        <f t="shared" si="2036"/>
        <v>0</v>
      </c>
      <c r="Y7377" s="200">
        <f t="shared" si="2036"/>
        <v>0</v>
      </c>
      <c r="Z7377" s="200">
        <f t="shared" si="2036"/>
        <v>0</v>
      </c>
      <c r="AA7377" s="200">
        <f t="shared" si="2036"/>
        <v>0</v>
      </c>
      <c r="AB7377" s="200">
        <f t="shared" si="2036"/>
        <v>0</v>
      </c>
      <c r="AC7377" s="200">
        <f t="shared" si="2036"/>
        <v>0</v>
      </c>
      <c r="AD7377" s="200">
        <f t="shared" si="2036"/>
        <v>0</v>
      </c>
      <c r="AE7377" s="200">
        <f t="shared" si="2036"/>
        <v>0</v>
      </c>
      <c r="AF7377" s="200">
        <f t="shared" si="2036"/>
        <v>0</v>
      </c>
      <c r="AG7377" s="200">
        <f t="shared" si="2036"/>
        <v>0</v>
      </c>
      <c r="AH7377" s="200">
        <v>0</v>
      </c>
      <c r="AI7377" s="200">
        <v>0</v>
      </c>
      <c r="AJ7377" s="200">
        <f>SUM(AJ7378)</f>
        <v>0</v>
      </c>
      <c r="AK7377" s="200">
        <f t="shared" si="2036"/>
        <v>0</v>
      </c>
      <c r="AL7377" s="200">
        <f t="shared" si="2036"/>
        <v>0</v>
      </c>
      <c r="AM7377" s="200">
        <f t="shared" si="2036"/>
        <v>0</v>
      </c>
      <c r="AN7377" s="200">
        <f t="shared" si="2036"/>
        <v>0</v>
      </c>
      <c r="AO7377" s="200">
        <f t="shared" si="2036"/>
        <v>0</v>
      </c>
      <c r="AP7377" s="200">
        <f t="shared" si="2036"/>
        <v>0</v>
      </c>
      <c r="AQ7377" s="200">
        <f t="shared" si="2036"/>
        <v>0</v>
      </c>
      <c r="AR7377" s="200">
        <f t="shared" si="2036"/>
        <v>0</v>
      </c>
      <c r="AS7377" s="200">
        <f t="shared" si="2036"/>
        <v>0</v>
      </c>
      <c r="AT7377" s="200">
        <f t="shared" si="2036"/>
        <v>0</v>
      </c>
      <c r="AU7377" s="200">
        <v>0</v>
      </c>
      <c r="AV7377" s="200">
        <v>0</v>
      </c>
      <c r="AW7377" s="200">
        <f t="shared" si="2031"/>
        <v>0</v>
      </c>
    </row>
    <row r="7378" spans="1:49" s="59" customFormat="1">
      <c r="A7378" s="44" t="s">
        <v>1039</v>
      </c>
      <c r="B7378" s="45" t="s">
        <v>1030</v>
      </c>
      <c r="C7378" s="45" t="s">
        <v>1373</v>
      </c>
      <c r="D7378" s="452" t="s">
        <v>3035</v>
      </c>
      <c r="E7378" s="57" t="s">
        <v>1517</v>
      </c>
      <c r="F7378" s="58"/>
      <c r="G7378" s="468" t="s">
        <v>3063</v>
      </c>
      <c r="H7378" s="50" t="s">
        <v>2358</v>
      </c>
      <c r="I7378" s="188" t="s">
        <v>2584</v>
      </c>
      <c r="J7378" s="13"/>
      <c r="K7378" s="13"/>
      <c r="L7378" s="13"/>
      <c r="M7378" s="13"/>
      <c r="N7378" s="13"/>
      <c r="O7378" s="13"/>
      <c r="P7378" s="13"/>
      <c r="Q7378" s="13"/>
      <c r="R7378" s="13"/>
      <c r="S7378" s="13"/>
      <c r="T7378" s="13"/>
      <c r="U7378" s="13">
        <v>0</v>
      </c>
      <c r="V7378" s="13">
        <v>0</v>
      </c>
      <c r="W7378" s="13"/>
      <c r="X7378" s="13"/>
      <c r="Y7378" s="13"/>
      <c r="Z7378" s="13"/>
      <c r="AA7378" s="13"/>
      <c r="AB7378" s="13"/>
      <c r="AC7378" s="13"/>
      <c r="AD7378" s="13"/>
      <c r="AE7378" s="13"/>
      <c r="AF7378" s="13"/>
      <c r="AG7378" s="13"/>
      <c r="AH7378" s="13">
        <v>0</v>
      </c>
      <c r="AI7378" s="13">
        <v>0</v>
      </c>
      <c r="AJ7378" s="13"/>
      <c r="AK7378" s="13"/>
      <c r="AL7378" s="13"/>
      <c r="AM7378" s="13"/>
      <c r="AN7378" s="13"/>
      <c r="AO7378" s="13"/>
      <c r="AP7378" s="13"/>
      <c r="AQ7378" s="13"/>
      <c r="AR7378" s="13"/>
      <c r="AS7378" s="13"/>
      <c r="AT7378" s="13"/>
      <c r="AU7378" s="13">
        <v>0</v>
      </c>
      <c r="AV7378" s="13">
        <v>0</v>
      </c>
      <c r="AW7378" s="13">
        <f t="shared" si="2031"/>
        <v>0</v>
      </c>
    </row>
    <row r="7379" spans="1:49">
      <c r="A7379" s="44"/>
      <c r="B7379" s="45"/>
      <c r="C7379" s="45"/>
      <c r="D7379" s="45"/>
      <c r="E7379" s="531"/>
      <c r="F7379" s="50"/>
      <c r="G7379" s="50"/>
      <c r="H7379" s="50"/>
      <c r="I7379" s="49" t="s">
        <v>1157</v>
      </c>
      <c r="J7379" s="6">
        <f>SUM(J7380)</f>
        <v>10000</v>
      </c>
      <c r="K7379" s="6">
        <f t="shared" ref="K7379:AT7379" si="2037">SUM(K7380)</f>
        <v>0</v>
      </c>
      <c r="L7379" s="6">
        <f t="shared" si="2037"/>
        <v>0</v>
      </c>
      <c r="M7379" s="6">
        <f t="shared" si="2037"/>
        <v>0</v>
      </c>
      <c r="N7379" s="6">
        <f t="shared" si="2037"/>
        <v>0</v>
      </c>
      <c r="O7379" s="6">
        <f t="shared" si="2037"/>
        <v>0</v>
      </c>
      <c r="P7379" s="6">
        <f t="shared" si="2037"/>
        <v>0</v>
      </c>
      <c r="Q7379" s="6">
        <f t="shared" si="2037"/>
        <v>0</v>
      </c>
      <c r="R7379" s="6">
        <f t="shared" si="2037"/>
        <v>0</v>
      </c>
      <c r="S7379" s="6">
        <f t="shared" si="2037"/>
        <v>0</v>
      </c>
      <c r="T7379" s="6">
        <f t="shared" si="2037"/>
        <v>0</v>
      </c>
      <c r="U7379" s="6">
        <v>0</v>
      </c>
      <c r="V7379" s="6">
        <v>10000</v>
      </c>
      <c r="W7379" s="6">
        <f>SUM(W7380)</f>
        <v>0</v>
      </c>
      <c r="X7379" s="6">
        <f t="shared" si="2037"/>
        <v>0</v>
      </c>
      <c r="Y7379" s="6">
        <f t="shared" si="2037"/>
        <v>0</v>
      </c>
      <c r="Z7379" s="6">
        <f t="shared" si="2037"/>
        <v>0</v>
      </c>
      <c r="AA7379" s="6">
        <f t="shared" si="2037"/>
        <v>0</v>
      </c>
      <c r="AB7379" s="6">
        <f t="shared" si="2037"/>
        <v>0</v>
      </c>
      <c r="AC7379" s="6">
        <f t="shared" si="2037"/>
        <v>0</v>
      </c>
      <c r="AD7379" s="6">
        <f t="shared" si="2037"/>
        <v>0</v>
      </c>
      <c r="AE7379" s="6">
        <f t="shared" si="2037"/>
        <v>0</v>
      </c>
      <c r="AF7379" s="6">
        <f t="shared" si="2037"/>
        <v>0</v>
      </c>
      <c r="AG7379" s="6">
        <f t="shared" si="2037"/>
        <v>0</v>
      </c>
      <c r="AH7379" s="6">
        <v>0</v>
      </c>
      <c r="AI7379" s="6">
        <v>0</v>
      </c>
      <c r="AJ7379" s="6">
        <f>SUM(AJ7380)</f>
        <v>25000</v>
      </c>
      <c r="AK7379" s="6">
        <f t="shared" si="2037"/>
        <v>0</v>
      </c>
      <c r="AL7379" s="6">
        <f t="shared" si="2037"/>
        <v>0</v>
      </c>
      <c r="AM7379" s="6">
        <f t="shared" si="2037"/>
        <v>0</v>
      </c>
      <c r="AN7379" s="6">
        <f t="shared" si="2037"/>
        <v>0</v>
      </c>
      <c r="AO7379" s="6">
        <f t="shared" si="2037"/>
        <v>25000</v>
      </c>
      <c r="AP7379" s="6">
        <f t="shared" si="2037"/>
        <v>0</v>
      </c>
      <c r="AQ7379" s="6">
        <f t="shared" si="2037"/>
        <v>0</v>
      </c>
      <c r="AR7379" s="6">
        <f t="shared" si="2037"/>
        <v>0</v>
      </c>
      <c r="AS7379" s="6">
        <f t="shared" si="2037"/>
        <v>0</v>
      </c>
      <c r="AT7379" s="6">
        <f t="shared" si="2037"/>
        <v>0</v>
      </c>
      <c r="AU7379" s="6">
        <v>25000</v>
      </c>
      <c r="AV7379" s="6">
        <v>0</v>
      </c>
      <c r="AW7379" s="6">
        <f t="shared" si="2031"/>
        <v>25000</v>
      </c>
    </row>
    <row r="7380" spans="1:49">
      <c r="A7380" s="44" t="s">
        <v>1039</v>
      </c>
      <c r="B7380" s="45" t="s">
        <v>1030</v>
      </c>
      <c r="C7380" s="45" t="s">
        <v>1373</v>
      </c>
      <c r="D7380" s="452" t="s">
        <v>3035</v>
      </c>
      <c r="E7380" s="54" t="s">
        <v>1402</v>
      </c>
      <c r="F7380" s="50"/>
      <c r="G7380" s="50"/>
      <c r="H7380" s="50"/>
      <c r="I7380" s="260" t="s">
        <v>1158</v>
      </c>
      <c r="J7380" s="9">
        <f>SUM(J7381:J7381)</f>
        <v>10000</v>
      </c>
      <c r="K7380" s="9">
        <f t="shared" ref="K7380:AT7380" si="2038">SUM(K7381:K7381)</f>
        <v>0</v>
      </c>
      <c r="L7380" s="9">
        <f t="shared" si="2038"/>
        <v>0</v>
      </c>
      <c r="M7380" s="9">
        <f t="shared" si="2038"/>
        <v>0</v>
      </c>
      <c r="N7380" s="9">
        <f t="shared" si="2038"/>
        <v>0</v>
      </c>
      <c r="O7380" s="9">
        <f t="shared" si="2038"/>
        <v>0</v>
      </c>
      <c r="P7380" s="9">
        <f t="shared" si="2038"/>
        <v>0</v>
      </c>
      <c r="Q7380" s="9">
        <f t="shared" si="2038"/>
        <v>0</v>
      </c>
      <c r="R7380" s="9">
        <f t="shared" si="2038"/>
        <v>0</v>
      </c>
      <c r="S7380" s="9">
        <f t="shared" si="2038"/>
        <v>0</v>
      </c>
      <c r="T7380" s="9">
        <f t="shared" si="2038"/>
        <v>0</v>
      </c>
      <c r="U7380" s="9">
        <v>0</v>
      </c>
      <c r="V7380" s="9">
        <v>10000</v>
      </c>
      <c r="W7380" s="9">
        <f>SUM(W7381:W7381)</f>
        <v>0</v>
      </c>
      <c r="X7380" s="9">
        <f t="shared" si="2038"/>
        <v>0</v>
      </c>
      <c r="Y7380" s="9">
        <f t="shared" si="2038"/>
        <v>0</v>
      </c>
      <c r="Z7380" s="9">
        <f t="shared" si="2038"/>
        <v>0</v>
      </c>
      <c r="AA7380" s="9">
        <f t="shared" si="2038"/>
        <v>0</v>
      </c>
      <c r="AB7380" s="9">
        <f t="shared" si="2038"/>
        <v>0</v>
      </c>
      <c r="AC7380" s="9">
        <f t="shared" si="2038"/>
        <v>0</v>
      </c>
      <c r="AD7380" s="9">
        <f t="shared" si="2038"/>
        <v>0</v>
      </c>
      <c r="AE7380" s="9">
        <f t="shared" si="2038"/>
        <v>0</v>
      </c>
      <c r="AF7380" s="9">
        <f t="shared" si="2038"/>
        <v>0</v>
      </c>
      <c r="AG7380" s="9">
        <f t="shared" si="2038"/>
        <v>0</v>
      </c>
      <c r="AH7380" s="9">
        <v>0</v>
      </c>
      <c r="AI7380" s="9">
        <v>0</v>
      </c>
      <c r="AJ7380" s="9">
        <f>SUM(AJ7381:AJ7381)</f>
        <v>25000</v>
      </c>
      <c r="AK7380" s="9">
        <f t="shared" si="2038"/>
        <v>0</v>
      </c>
      <c r="AL7380" s="9">
        <f t="shared" si="2038"/>
        <v>0</v>
      </c>
      <c r="AM7380" s="9">
        <f t="shared" si="2038"/>
        <v>0</v>
      </c>
      <c r="AN7380" s="9">
        <f t="shared" si="2038"/>
        <v>0</v>
      </c>
      <c r="AO7380" s="9">
        <f t="shared" si="2038"/>
        <v>25000</v>
      </c>
      <c r="AP7380" s="9">
        <f t="shared" si="2038"/>
        <v>0</v>
      </c>
      <c r="AQ7380" s="9">
        <f t="shared" si="2038"/>
        <v>0</v>
      </c>
      <c r="AR7380" s="9">
        <f t="shared" si="2038"/>
        <v>0</v>
      </c>
      <c r="AS7380" s="9">
        <f t="shared" si="2038"/>
        <v>0</v>
      </c>
      <c r="AT7380" s="9">
        <f t="shared" si="2038"/>
        <v>0</v>
      </c>
      <c r="AU7380" s="9">
        <v>25000</v>
      </c>
      <c r="AV7380" s="9">
        <v>0</v>
      </c>
      <c r="AW7380" s="9">
        <f t="shared" si="2031"/>
        <v>25000</v>
      </c>
    </row>
    <row r="7381" spans="1:49">
      <c r="A7381" s="44" t="s">
        <v>1039</v>
      </c>
      <c r="B7381" s="45" t="s">
        <v>1030</v>
      </c>
      <c r="C7381" s="45" t="s">
        <v>1373</v>
      </c>
      <c r="D7381" s="452" t="s">
        <v>3035</v>
      </c>
      <c r="E7381" s="367" t="s">
        <v>1409</v>
      </c>
      <c r="F7381" s="50"/>
      <c r="G7381" s="468" t="s">
        <v>3063</v>
      </c>
      <c r="H7381" s="50" t="s">
        <v>2358</v>
      </c>
      <c r="I7381" s="42" t="s">
        <v>1518</v>
      </c>
      <c r="J7381" s="15">
        <v>10000</v>
      </c>
      <c r="U7381" s="15">
        <v>0</v>
      </c>
      <c r="V7381" s="15">
        <v>10000</v>
      </c>
      <c r="AH7381" s="15">
        <v>0</v>
      </c>
      <c r="AI7381" s="15">
        <v>0</v>
      </c>
      <c r="AJ7381" s="15">
        <v>25000</v>
      </c>
      <c r="AO7381" s="15">
        <v>25000</v>
      </c>
      <c r="AU7381" s="15">
        <v>25000</v>
      </c>
      <c r="AV7381" s="15">
        <v>0</v>
      </c>
      <c r="AW7381" s="15">
        <f t="shared" si="2031"/>
        <v>25000</v>
      </c>
    </row>
    <row r="7382" spans="1:49">
      <c r="A7382" s="44"/>
      <c r="B7382" s="45"/>
      <c r="C7382" s="45"/>
      <c r="D7382" s="45"/>
      <c r="E7382" s="531"/>
      <c r="F7382" s="50"/>
      <c r="G7382" s="50"/>
      <c r="H7382" s="50"/>
      <c r="I7382" s="42"/>
      <c r="U7382" s="15">
        <v>0</v>
      </c>
      <c r="V7382" s="15">
        <v>0</v>
      </c>
      <c r="AH7382" s="15">
        <v>0</v>
      </c>
      <c r="AI7382" s="15">
        <v>0</v>
      </c>
      <c r="AU7382" s="15">
        <v>0</v>
      </c>
      <c r="AV7382" s="15">
        <v>0</v>
      </c>
      <c r="AW7382" s="15">
        <f t="shared" si="2031"/>
        <v>0</v>
      </c>
    </row>
    <row r="7383" spans="1:49">
      <c r="A7383" s="48"/>
      <c r="B7383" s="42"/>
      <c r="C7383" s="42"/>
      <c r="D7383" s="42"/>
      <c r="E7383" s="531"/>
      <c r="F7383" s="50"/>
      <c r="G7383" s="50"/>
      <c r="H7383" s="50"/>
      <c r="I7383" s="49" t="s">
        <v>1631</v>
      </c>
      <c r="J7383" s="12">
        <f>SUM(J7354,J7379,J7376)</f>
        <v>288000</v>
      </c>
      <c r="K7383" s="12">
        <f t="shared" ref="K7383:AT7383" si="2039">SUM(K7354,K7379,K7376)</f>
        <v>0</v>
      </c>
      <c r="L7383" s="12">
        <f t="shared" si="2039"/>
        <v>10121</v>
      </c>
      <c r="M7383" s="12">
        <f t="shared" si="2039"/>
        <v>20880</v>
      </c>
      <c r="N7383" s="12">
        <f t="shared" si="2039"/>
        <v>19247</v>
      </c>
      <c r="O7383" s="12">
        <f t="shared" si="2039"/>
        <v>17335</v>
      </c>
      <c r="P7383" s="12">
        <f t="shared" si="2039"/>
        <v>4108</v>
      </c>
      <c r="Q7383" s="12">
        <f t="shared" si="2039"/>
        <v>6657</v>
      </c>
      <c r="R7383" s="12">
        <f t="shared" si="2039"/>
        <v>22502</v>
      </c>
      <c r="S7383" s="12">
        <f t="shared" si="2039"/>
        <v>15950</v>
      </c>
      <c r="T7383" s="12">
        <f t="shared" si="2039"/>
        <v>12674</v>
      </c>
      <c r="U7383" s="12">
        <v>129474</v>
      </c>
      <c r="V7383" s="12">
        <v>158526</v>
      </c>
      <c r="W7383" s="12">
        <f>SUM(W7354,W7379,W7376)</f>
        <v>2000</v>
      </c>
      <c r="X7383" s="12">
        <f t="shared" si="2039"/>
        <v>0</v>
      </c>
      <c r="Y7383" s="12">
        <f t="shared" si="2039"/>
        <v>0</v>
      </c>
      <c r="Z7383" s="12">
        <f t="shared" si="2039"/>
        <v>2000</v>
      </c>
      <c r="AA7383" s="12">
        <f t="shared" si="2039"/>
        <v>0</v>
      </c>
      <c r="AB7383" s="12">
        <f t="shared" si="2039"/>
        <v>0</v>
      </c>
      <c r="AC7383" s="12">
        <f t="shared" si="2039"/>
        <v>0</v>
      </c>
      <c r="AD7383" s="12">
        <f t="shared" si="2039"/>
        <v>0</v>
      </c>
      <c r="AE7383" s="12">
        <f t="shared" si="2039"/>
        <v>0</v>
      </c>
      <c r="AF7383" s="12">
        <f t="shared" si="2039"/>
        <v>0</v>
      </c>
      <c r="AG7383" s="12">
        <f t="shared" si="2039"/>
        <v>0</v>
      </c>
      <c r="AH7383" s="12">
        <v>2000</v>
      </c>
      <c r="AI7383" s="12">
        <v>0</v>
      </c>
      <c r="AJ7383" s="12">
        <f>SUM(AJ7354,AJ7379,AJ7376)</f>
        <v>35000</v>
      </c>
      <c r="AK7383" s="12">
        <f t="shared" si="2039"/>
        <v>0</v>
      </c>
      <c r="AL7383" s="12">
        <f t="shared" si="2039"/>
        <v>0</v>
      </c>
      <c r="AM7383" s="12">
        <f t="shared" si="2039"/>
        <v>0</v>
      </c>
      <c r="AN7383" s="12">
        <f t="shared" si="2039"/>
        <v>0</v>
      </c>
      <c r="AO7383" s="12">
        <f t="shared" si="2039"/>
        <v>35000</v>
      </c>
      <c r="AP7383" s="12">
        <f t="shared" si="2039"/>
        <v>0</v>
      </c>
      <c r="AQ7383" s="12">
        <f t="shared" si="2039"/>
        <v>0</v>
      </c>
      <c r="AR7383" s="12">
        <f t="shared" si="2039"/>
        <v>0</v>
      </c>
      <c r="AS7383" s="12">
        <f t="shared" si="2039"/>
        <v>0</v>
      </c>
      <c r="AT7383" s="12">
        <f t="shared" si="2039"/>
        <v>0</v>
      </c>
      <c r="AU7383" s="12">
        <v>35000</v>
      </c>
      <c r="AV7383" s="12">
        <v>0</v>
      </c>
      <c r="AW7383" s="12">
        <f t="shared" si="2031"/>
        <v>166474</v>
      </c>
    </row>
    <row r="7384" spans="1:49">
      <c r="A7384" s="48"/>
      <c r="B7384" s="42"/>
      <c r="C7384" s="42"/>
      <c r="D7384" s="42"/>
      <c r="E7384" s="531"/>
      <c r="F7384" s="50"/>
      <c r="G7384" s="50"/>
      <c r="H7384" s="50"/>
      <c r="I7384" s="75"/>
    </row>
    <row r="7385" spans="1:49">
      <c r="A7385" s="48"/>
      <c r="B7385" s="42"/>
      <c r="C7385" s="42"/>
      <c r="D7385" s="42"/>
      <c r="E7385" s="531"/>
      <c r="F7385" s="50"/>
      <c r="G7385" s="50"/>
      <c r="H7385" s="50"/>
      <c r="I7385" s="146" t="s">
        <v>970</v>
      </c>
      <c r="J7385" s="29"/>
      <c r="K7385" s="29"/>
      <c r="L7385" s="29"/>
      <c r="M7385" s="29"/>
      <c r="N7385" s="29"/>
      <c r="O7385" s="29"/>
      <c r="P7385" s="29"/>
      <c r="Q7385" s="29"/>
      <c r="R7385" s="29"/>
      <c r="S7385" s="29"/>
      <c r="T7385" s="29"/>
      <c r="U7385" s="29"/>
      <c r="V7385" s="29"/>
      <c r="W7385" s="29"/>
      <c r="X7385" s="29"/>
      <c r="Y7385" s="29"/>
      <c r="Z7385" s="29"/>
      <c r="AA7385" s="29"/>
      <c r="AB7385" s="29"/>
      <c r="AC7385" s="29"/>
      <c r="AD7385" s="29"/>
      <c r="AE7385" s="29"/>
      <c r="AF7385" s="29"/>
      <c r="AG7385" s="29"/>
      <c r="AH7385" s="29"/>
      <c r="AI7385" s="29"/>
      <c r="AJ7385" s="29"/>
      <c r="AK7385" s="29"/>
      <c r="AL7385" s="29"/>
      <c r="AM7385" s="29"/>
      <c r="AN7385" s="29"/>
      <c r="AO7385" s="29"/>
      <c r="AP7385" s="29"/>
      <c r="AQ7385" s="29"/>
      <c r="AR7385" s="29"/>
      <c r="AS7385" s="29"/>
      <c r="AT7385" s="29"/>
      <c r="AU7385" s="29"/>
      <c r="AV7385" s="29"/>
      <c r="AW7385" s="29"/>
    </row>
    <row r="7386" spans="1:49" ht="13.5" thickBot="1">
      <c r="A7386" s="48"/>
      <c r="B7386" s="42"/>
      <c r="C7386" s="42"/>
      <c r="D7386" s="42"/>
      <c r="E7386" s="531"/>
      <c r="F7386" s="50"/>
      <c r="G7386" s="50"/>
      <c r="H7386" s="50"/>
      <c r="I7386" s="146"/>
      <c r="J7386" s="29"/>
      <c r="K7386" s="29"/>
      <c r="L7386" s="29"/>
      <c r="M7386" s="29"/>
      <c r="N7386" s="29"/>
      <c r="O7386" s="29"/>
      <c r="P7386" s="29"/>
      <c r="Q7386" s="29"/>
      <c r="R7386" s="29"/>
      <c r="S7386" s="29"/>
      <c r="T7386" s="29"/>
      <c r="U7386" s="29"/>
      <c r="V7386" s="29"/>
      <c r="W7386" s="29"/>
      <c r="X7386" s="29"/>
      <c r="Y7386" s="29"/>
      <c r="Z7386" s="29"/>
      <c r="AA7386" s="29"/>
      <c r="AB7386" s="29"/>
      <c r="AC7386" s="29"/>
      <c r="AD7386" s="29"/>
      <c r="AE7386" s="29"/>
      <c r="AF7386" s="29"/>
      <c r="AG7386" s="29"/>
      <c r="AH7386" s="29"/>
      <c r="AI7386" s="29"/>
      <c r="AJ7386" s="29"/>
      <c r="AK7386" s="29"/>
      <c r="AL7386" s="29"/>
      <c r="AM7386" s="29"/>
      <c r="AN7386" s="29"/>
      <c r="AO7386" s="29"/>
      <c r="AP7386" s="29"/>
      <c r="AQ7386" s="29"/>
      <c r="AR7386" s="29"/>
      <c r="AS7386" s="29"/>
      <c r="AT7386" s="29"/>
      <c r="AU7386" s="29"/>
      <c r="AV7386" s="29"/>
      <c r="AW7386" s="29"/>
    </row>
    <row r="7387" spans="1:49" ht="35.25" customHeight="1" thickTop="1" thickBot="1">
      <c r="A7387" s="48"/>
      <c r="B7387" s="42"/>
      <c r="C7387" s="42"/>
      <c r="D7387" s="42"/>
      <c r="E7387" s="531"/>
      <c r="F7387" s="50"/>
      <c r="G7387" s="50"/>
      <c r="H7387" s="50"/>
      <c r="I7387" s="5" t="s">
        <v>2331</v>
      </c>
      <c r="J7387" s="364" t="s">
        <v>2891</v>
      </c>
      <c r="K7387" s="364" t="s">
        <v>2879</v>
      </c>
      <c r="L7387" s="364" t="s">
        <v>2880</v>
      </c>
      <c r="M7387" s="364" t="s">
        <v>2881</v>
      </c>
      <c r="N7387" s="364" t="s">
        <v>2882</v>
      </c>
      <c r="O7387" s="364" t="s">
        <v>2883</v>
      </c>
      <c r="P7387" s="364" t="s">
        <v>2884</v>
      </c>
      <c r="Q7387" s="364" t="s">
        <v>2885</v>
      </c>
      <c r="R7387" s="364" t="s">
        <v>2886</v>
      </c>
      <c r="S7387" s="364" t="s">
        <v>2887</v>
      </c>
      <c r="T7387" s="364" t="s">
        <v>2888</v>
      </c>
      <c r="U7387" s="364" t="s">
        <v>2889</v>
      </c>
      <c r="V7387" s="364" t="s">
        <v>2890</v>
      </c>
      <c r="W7387" s="365" t="s">
        <v>2893</v>
      </c>
      <c r="X7387" s="365" t="s">
        <v>2879</v>
      </c>
      <c r="Y7387" s="365" t="s">
        <v>2880</v>
      </c>
      <c r="Z7387" s="365" t="s">
        <v>2881</v>
      </c>
      <c r="AA7387" s="365" t="s">
        <v>2882</v>
      </c>
      <c r="AB7387" s="365" t="s">
        <v>2883</v>
      </c>
      <c r="AC7387" s="365" t="s">
        <v>2884</v>
      </c>
      <c r="AD7387" s="365" t="s">
        <v>2885</v>
      </c>
      <c r="AE7387" s="365" t="s">
        <v>2886</v>
      </c>
      <c r="AF7387" s="365" t="s">
        <v>2887</v>
      </c>
      <c r="AG7387" s="365" t="s">
        <v>2888</v>
      </c>
      <c r="AH7387" s="365" t="s">
        <v>2889</v>
      </c>
      <c r="AI7387" s="365" t="s">
        <v>2890</v>
      </c>
      <c r="AJ7387" s="366" t="s">
        <v>2892</v>
      </c>
      <c r="AK7387" s="366" t="s">
        <v>2879</v>
      </c>
      <c r="AL7387" s="366" t="s">
        <v>2880</v>
      </c>
      <c r="AM7387" s="366" t="s">
        <v>2881</v>
      </c>
      <c r="AN7387" s="366" t="s">
        <v>2882</v>
      </c>
      <c r="AO7387" s="366" t="s">
        <v>2883</v>
      </c>
      <c r="AP7387" s="366" t="s">
        <v>2884</v>
      </c>
      <c r="AQ7387" s="366" t="s">
        <v>2885</v>
      </c>
      <c r="AR7387" s="366" t="s">
        <v>2886</v>
      </c>
      <c r="AS7387" s="366" t="s">
        <v>2887</v>
      </c>
      <c r="AT7387" s="366" t="s">
        <v>2888</v>
      </c>
      <c r="AU7387" s="366" t="s">
        <v>2889</v>
      </c>
      <c r="AV7387" s="366" t="s">
        <v>2890</v>
      </c>
      <c r="AW7387" s="368" t="s">
        <v>2895</v>
      </c>
    </row>
    <row r="7388" spans="1:49">
      <c r="A7388" s="48"/>
      <c r="B7388" s="42"/>
      <c r="C7388" s="42"/>
      <c r="D7388" s="42"/>
      <c r="E7388" s="531"/>
      <c r="F7388" s="50"/>
      <c r="G7388" s="50"/>
      <c r="H7388" s="50"/>
      <c r="I7388" s="34"/>
      <c r="J7388" s="202" t="s">
        <v>1224</v>
      </c>
      <c r="K7388" s="202">
        <v>1</v>
      </c>
      <c r="L7388" s="202">
        <v>2</v>
      </c>
      <c r="M7388" s="202">
        <v>3</v>
      </c>
      <c r="N7388" s="202">
        <v>4</v>
      </c>
      <c r="O7388" s="202">
        <v>5</v>
      </c>
      <c r="P7388" s="202">
        <v>6</v>
      </c>
      <c r="Q7388" s="202">
        <v>7</v>
      </c>
      <c r="R7388" s="202">
        <v>8</v>
      </c>
      <c r="S7388" s="202">
        <v>9</v>
      </c>
      <c r="T7388" s="202">
        <v>10</v>
      </c>
      <c r="U7388" s="202">
        <v>13</v>
      </c>
      <c r="V7388" s="202">
        <v>14</v>
      </c>
      <c r="W7388" s="202" t="s">
        <v>1224</v>
      </c>
      <c r="X7388" s="202">
        <v>1</v>
      </c>
      <c r="Y7388" s="202">
        <v>2</v>
      </c>
      <c r="Z7388" s="202">
        <v>3</v>
      </c>
      <c r="AA7388" s="202">
        <v>4</v>
      </c>
      <c r="AB7388" s="202">
        <v>5</v>
      </c>
      <c r="AC7388" s="202">
        <v>6</v>
      </c>
      <c r="AD7388" s="202">
        <v>7</v>
      </c>
      <c r="AE7388" s="202">
        <v>8</v>
      </c>
      <c r="AF7388" s="202">
        <v>9</v>
      </c>
      <c r="AG7388" s="202">
        <v>10</v>
      </c>
      <c r="AH7388" s="202">
        <v>13</v>
      </c>
      <c r="AI7388" s="202">
        <v>14</v>
      </c>
      <c r="AJ7388" s="202" t="s">
        <v>1224</v>
      </c>
      <c r="AK7388" s="202">
        <v>1</v>
      </c>
      <c r="AL7388" s="202">
        <v>2</v>
      </c>
      <c r="AM7388" s="202">
        <v>3</v>
      </c>
      <c r="AN7388" s="202">
        <v>4</v>
      </c>
      <c r="AO7388" s="202">
        <v>5</v>
      </c>
      <c r="AP7388" s="202">
        <v>6</v>
      </c>
      <c r="AQ7388" s="202">
        <v>7</v>
      </c>
      <c r="AR7388" s="202">
        <v>8</v>
      </c>
      <c r="AS7388" s="202">
        <v>9</v>
      </c>
      <c r="AT7388" s="202">
        <v>10</v>
      </c>
      <c r="AU7388" s="202">
        <v>13</v>
      </c>
      <c r="AV7388" s="202">
        <v>14</v>
      </c>
      <c r="AW7388" s="202">
        <v>15</v>
      </c>
    </row>
    <row r="7389" spans="1:49">
      <c r="A7389" s="48"/>
      <c r="B7389" s="42"/>
      <c r="C7389" s="42"/>
      <c r="D7389" s="42"/>
      <c r="E7389" s="531"/>
      <c r="F7389" s="50"/>
      <c r="G7389" s="50"/>
      <c r="H7389" s="50"/>
      <c r="I7389" s="276" t="s">
        <v>2370</v>
      </c>
      <c r="J7389" s="277">
        <f>SUM(J7383)</f>
        <v>288000</v>
      </c>
      <c r="K7389" s="277">
        <f t="shared" ref="K7389:AT7389" si="2040">SUM(K7383)</f>
        <v>0</v>
      </c>
      <c r="L7389" s="277">
        <f t="shared" si="2040"/>
        <v>10121</v>
      </c>
      <c r="M7389" s="277">
        <f t="shared" si="2040"/>
        <v>20880</v>
      </c>
      <c r="N7389" s="277">
        <f t="shared" si="2040"/>
        <v>19247</v>
      </c>
      <c r="O7389" s="277">
        <f t="shared" si="2040"/>
        <v>17335</v>
      </c>
      <c r="P7389" s="277">
        <f t="shared" si="2040"/>
        <v>4108</v>
      </c>
      <c r="Q7389" s="277">
        <f t="shared" si="2040"/>
        <v>6657</v>
      </c>
      <c r="R7389" s="277">
        <f t="shared" si="2040"/>
        <v>22502</v>
      </c>
      <c r="S7389" s="277">
        <f t="shared" si="2040"/>
        <v>15950</v>
      </c>
      <c r="T7389" s="277">
        <f t="shared" si="2040"/>
        <v>12674</v>
      </c>
      <c r="U7389" s="277">
        <v>129474</v>
      </c>
      <c r="V7389" s="277">
        <v>158526</v>
      </c>
      <c r="W7389" s="277">
        <f>SUM(W7383)</f>
        <v>2000</v>
      </c>
      <c r="X7389" s="277">
        <f t="shared" si="2040"/>
        <v>0</v>
      </c>
      <c r="Y7389" s="277">
        <f t="shared" si="2040"/>
        <v>0</v>
      </c>
      <c r="Z7389" s="277">
        <f t="shared" si="2040"/>
        <v>2000</v>
      </c>
      <c r="AA7389" s="277">
        <f t="shared" si="2040"/>
        <v>0</v>
      </c>
      <c r="AB7389" s="277">
        <f t="shared" si="2040"/>
        <v>0</v>
      </c>
      <c r="AC7389" s="277">
        <f t="shared" si="2040"/>
        <v>0</v>
      </c>
      <c r="AD7389" s="277">
        <f t="shared" si="2040"/>
        <v>0</v>
      </c>
      <c r="AE7389" s="277">
        <f t="shared" si="2040"/>
        <v>0</v>
      </c>
      <c r="AF7389" s="277">
        <f t="shared" si="2040"/>
        <v>0</v>
      </c>
      <c r="AG7389" s="277">
        <f t="shared" si="2040"/>
        <v>0</v>
      </c>
      <c r="AH7389" s="277">
        <v>2000</v>
      </c>
      <c r="AI7389" s="277">
        <v>0</v>
      </c>
      <c r="AJ7389" s="277">
        <f>SUM(AJ7383)</f>
        <v>35000</v>
      </c>
      <c r="AK7389" s="277">
        <f t="shared" si="2040"/>
        <v>0</v>
      </c>
      <c r="AL7389" s="277">
        <f t="shared" si="2040"/>
        <v>0</v>
      </c>
      <c r="AM7389" s="277">
        <f t="shared" si="2040"/>
        <v>0</v>
      </c>
      <c r="AN7389" s="277">
        <f t="shared" si="2040"/>
        <v>0</v>
      </c>
      <c r="AO7389" s="277">
        <f t="shared" si="2040"/>
        <v>35000</v>
      </c>
      <c r="AP7389" s="277">
        <f t="shared" si="2040"/>
        <v>0</v>
      </c>
      <c r="AQ7389" s="277">
        <f t="shared" si="2040"/>
        <v>0</v>
      </c>
      <c r="AR7389" s="277">
        <f t="shared" si="2040"/>
        <v>0</v>
      </c>
      <c r="AS7389" s="277">
        <f t="shared" si="2040"/>
        <v>0</v>
      </c>
      <c r="AT7389" s="277">
        <f t="shared" si="2040"/>
        <v>0</v>
      </c>
      <c r="AU7389" s="277">
        <v>35000</v>
      </c>
      <c r="AV7389" s="277">
        <v>0</v>
      </c>
      <c r="AW7389" s="277">
        <f>U7389+AH7389+AU7389</f>
        <v>166474</v>
      </c>
    </row>
    <row r="7390" spans="1:49">
      <c r="A7390" s="48"/>
      <c r="B7390" s="42"/>
      <c r="C7390" s="42"/>
      <c r="D7390" s="42"/>
      <c r="E7390" s="531"/>
      <c r="F7390" s="50"/>
      <c r="G7390" s="50"/>
      <c r="H7390" s="50"/>
      <c r="I7390" s="276"/>
      <c r="J7390" s="277"/>
      <c r="K7390" s="277"/>
      <c r="L7390" s="277"/>
      <c r="M7390" s="277"/>
      <c r="N7390" s="277"/>
      <c r="O7390" s="277"/>
      <c r="P7390" s="277"/>
      <c r="Q7390" s="277"/>
      <c r="R7390" s="277"/>
      <c r="S7390" s="277"/>
      <c r="T7390" s="277"/>
      <c r="U7390" s="277">
        <v>0</v>
      </c>
      <c r="V7390" s="277">
        <v>0</v>
      </c>
      <c r="W7390" s="277"/>
      <c r="X7390" s="277"/>
      <c r="Y7390" s="277"/>
      <c r="Z7390" s="277"/>
      <c r="AA7390" s="277"/>
      <c r="AB7390" s="277"/>
      <c r="AC7390" s="277"/>
      <c r="AD7390" s="277"/>
      <c r="AE7390" s="277"/>
      <c r="AF7390" s="277"/>
      <c r="AG7390" s="277"/>
      <c r="AH7390" s="277">
        <v>0</v>
      </c>
      <c r="AI7390" s="277">
        <v>0</v>
      </c>
      <c r="AJ7390" s="277"/>
      <c r="AK7390" s="277"/>
      <c r="AL7390" s="277"/>
      <c r="AM7390" s="277"/>
      <c r="AN7390" s="277"/>
      <c r="AO7390" s="277"/>
      <c r="AP7390" s="277"/>
      <c r="AQ7390" s="277"/>
      <c r="AR7390" s="277"/>
      <c r="AS7390" s="277"/>
      <c r="AT7390" s="277"/>
      <c r="AU7390" s="277">
        <v>0</v>
      </c>
      <c r="AV7390" s="277">
        <v>0</v>
      </c>
      <c r="AW7390" s="277">
        <f>U7390+AH7390+AU7390</f>
        <v>0</v>
      </c>
    </row>
    <row r="7391" spans="1:49">
      <c r="A7391" s="48"/>
      <c r="B7391" s="42"/>
      <c r="C7391" s="42"/>
      <c r="D7391" s="42"/>
      <c r="E7391" s="531"/>
      <c r="F7391" s="50"/>
      <c r="G7391" s="50"/>
      <c r="H7391" s="50"/>
      <c r="I7391" s="276"/>
      <c r="J7391" s="277"/>
      <c r="K7391" s="277"/>
      <c r="L7391" s="277"/>
      <c r="M7391" s="277"/>
      <c r="N7391" s="277"/>
      <c r="O7391" s="277"/>
      <c r="P7391" s="277"/>
      <c r="Q7391" s="277"/>
      <c r="R7391" s="277"/>
      <c r="S7391" s="277"/>
      <c r="T7391" s="277"/>
      <c r="U7391" s="277">
        <v>0</v>
      </c>
      <c r="V7391" s="277">
        <v>0</v>
      </c>
      <c r="W7391" s="277"/>
      <c r="X7391" s="277"/>
      <c r="Y7391" s="277"/>
      <c r="Z7391" s="277"/>
      <c r="AA7391" s="277"/>
      <c r="AB7391" s="277"/>
      <c r="AC7391" s="277"/>
      <c r="AD7391" s="277"/>
      <c r="AE7391" s="277"/>
      <c r="AF7391" s="277"/>
      <c r="AG7391" s="277"/>
      <c r="AH7391" s="277">
        <v>0</v>
      </c>
      <c r="AI7391" s="277">
        <v>0</v>
      </c>
      <c r="AJ7391" s="277"/>
      <c r="AK7391" s="277"/>
      <c r="AL7391" s="277"/>
      <c r="AM7391" s="277"/>
      <c r="AN7391" s="277"/>
      <c r="AO7391" s="277"/>
      <c r="AP7391" s="277"/>
      <c r="AQ7391" s="277"/>
      <c r="AR7391" s="277"/>
      <c r="AS7391" s="277"/>
      <c r="AT7391" s="277"/>
      <c r="AU7391" s="277">
        <v>0</v>
      </c>
      <c r="AV7391" s="277">
        <v>0</v>
      </c>
      <c r="AW7391" s="277">
        <f>U7391+AH7391+AU7391</f>
        <v>0</v>
      </c>
    </row>
    <row r="7392" spans="1:49">
      <c r="A7392" s="48"/>
      <c r="B7392" s="42"/>
      <c r="C7392" s="42"/>
      <c r="D7392" s="42"/>
      <c r="E7392" s="531"/>
      <c r="F7392" s="50"/>
      <c r="G7392" s="50"/>
      <c r="H7392" s="50"/>
      <c r="I7392" s="276"/>
      <c r="J7392" s="277"/>
      <c r="K7392" s="277"/>
      <c r="L7392" s="277"/>
      <c r="M7392" s="277"/>
      <c r="N7392" s="277"/>
      <c r="O7392" s="277"/>
      <c r="P7392" s="277"/>
      <c r="Q7392" s="277"/>
      <c r="R7392" s="277"/>
      <c r="S7392" s="277"/>
      <c r="T7392" s="277"/>
      <c r="U7392" s="277">
        <v>0</v>
      </c>
      <c r="V7392" s="277">
        <v>0</v>
      </c>
      <c r="W7392" s="277"/>
      <c r="X7392" s="277"/>
      <c r="Y7392" s="277"/>
      <c r="Z7392" s="277"/>
      <c r="AA7392" s="277"/>
      <c r="AB7392" s="277"/>
      <c r="AC7392" s="277"/>
      <c r="AD7392" s="277"/>
      <c r="AE7392" s="277"/>
      <c r="AF7392" s="277"/>
      <c r="AG7392" s="277"/>
      <c r="AH7392" s="277">
        <v>0</v>
      </c>
      <c r="AI7392" s="277">
        <v>0</v>
      </c>
      <c r="AJ7392" s="277"/>
      <c r="AK7392" s="277"/>
      <c r="AL7392" s="277"/>
      <c r="AM7392" s="277"/>
      <c r="AN7392" s="277"/>
      <c r="AO7392" s="277"/>
      <c r="AP7392" s="277"/>
      <c r="AQ7392" s="277"/>
      <c r="AR7392" s="277"/>
      <c r="AS7392" s="277"/>
      <c r="AT7392" s="277"/>
      <c r="AU7392" s="277">
        <v>0</v>
      </c>
      <c r="AV7392" s="277">
        <v>0</v>
      </c>
      <c r="AW7392" s="277">
        <f>U7392+AH7392+AU7392</f>
        <v>0</v>
      </c>
    </row>
    <row r="7393" spans="1:49">
      <c r="A7393" s="48"/>
      <c r="B7393" s="42"/>
      <c r="C7393" s="42"/>
      <c r="D7393" s="42"/>
      <c r="E7393" s="531"/>
      <c r="F7393" s="50"/>
      <c r="G7393" s="50"/>
      <c r="H7393" s="50"/>
      <c r="I7393" s="276" t="s">
        <v>1631</v>
      </c>
      <c r="J7393" s="277">
        <f>SUM(J7389:J7392)</f>
        <v>288000</v>
      </c>
      <c r="K7393" s="277">
        <f t="shared" ref="K7393:AT7393" si="2041">SUM(K7389:K7392)</f>
        <v>0</v>
      </c>
      <c r="L7393" s="277">
        <f t="shared" si="2041"/>
        <v>10121</v>
      </c>
      <c r="M7393" s="277">
        <f t="shared" si="2041"/>
        <v>20880</v>
      </c>
      <c r="N7393" s="277">
        <f t="shared" si="2041"/>
        <v>19247</v>
      </c>
      <c r="O7393" s="277">
        <f t="shared" si="2041"/>
        <v>17335</v>
      </c>
      <c r="P7393" s="277">
        <f t="shared" si="2041"/>
        <v>4108</v>
      </c>
      <c r="Q7393" s="277">
        <f t="shared" si="2041"/>
        <v>6657</v>
      </c>
      <c r="R7393" s="277">
        <f t="shared" si="2041"/>
        <v>22502</v>
      </c>
      <c r="S7393" s="277">
        <f t="shared" si="2041"/>
        <v>15950</v>
      </c>
      <c r="T7393" s="277">
        <f t="shared" si="2041"/>
        <v>12674</v>
      </c>
      <c r="U7393" s="277">
        <v>129474</v>
      </c>
      <c r="V7393" s="277">
        <v>158526</v>
      </c>
      <c r="W7393" s="277">
        <f>SUM(W7389:W7392)</f>
        <v>2000</v>
      </c>
      <c r="X7393" s="277">
        <f t="shared" si="2041"/>
        <v>0</v>
      </c>
      <c r="Y7393" s="277">
        <f t="shared" si="2041"/>
        <v>0</v>
      </c>
      <c r="Z7393" s="277">
        <f t="shared" si="2041"/>
        <v>2000</v>
      </c>
      <c r="AA7393" s="277">
        <f t="shared" si="2041"/>
        <v>0</v>
      </c>
      <c r="AB7393" s="277">
        <f t="shared" si="2041"/>
        <v>0</v>
      </c>
      <c r="AC7393" s="277">
        <f t="shared" si="2041"/>
        <v>0</v>
      </c>
      <c r="AD7393" s="277">
        <f t="shared" si="2041"/>
        <v>0</v>
      </c>
      <c r="AE7393" s="277">
        <f t="shared" si="2041"/>
        <v>0</v>
      </c>
      <c r="AF7393" s="277">
        <f t="shared" si="2041"/>
        <v>0</v>
      </c>
      <c r="AG7393" s="277">
        <f t="shared" si="2041"/>
        <v>0</v>
      </c>
      <c r="AH7393" s="277">
        <v>2000</v>
      </c>
      <c r="AI7393" s="277">
        <v>0</v>
      </c>
      <c r="AJ7393" s="277">
        <f>SUM(AJ7389:AJ7392)</f>
        <v>35000</v>
      </c>
      <c r="AK7393" s="277">
        <f t="shared" si="2041"/>
        <v>0</v>
      </c>
      <c r="AL7393" s="277">
        <f t="shared" si="2041"/>
        <v>0</v>
      </c>
      <c r="AM7393" s="277">
        <f t="shared" si="2041"/>
        <v>0</v>
      </c>
      <c r="AN7393" s="277">
        <f t="shared" si="2041"/>
        <v>0</v>
      </c>
      <c r="AO7393" s="277">
        <f t="shared" si="2041"/>
        <v>35000</v>
      </c>
      <c r="AP7393" s="277">
        <f t="shared" si="2041"/>
        <v>0</v>
      </c>
      <c r="AQ7393" s="277">
        <f t="shared" si="2041"/>
        <v>0</v>
      </c>
      <c r="AR7393" s="277">
        <f t="shared" si="2041"/>
        <v>0</v>
      </c>
      <c r="AS7393" s="277">
        <f t="shared" si="2041"/>
        <v>0</v>
      </c>
      <c r="AT7393" s="277">
        <f t="shared" si="2041"/>
        <v>0</v>
      </c>
      <c r="AU7393" s="277">
        <v>35000</v>
      </c>
      <c r="AV7393" s="277">
        <v>0</v>
      </c>
      <c r="AW7393" s="277">
        <f>U7393+AH7393+AU7393</f>
        <v>166474</v>
      </c>
    </row>
    <row r="7394" spans="1:49">
      <c r="A7394" s="48"/>
      <c r="B7394" s="42"/>
      <c r="C7394" s="42"/>
      <c r="D7394" s="42"/>
      <c r="E7394" s="531"/>
      <c r="F7394" s="50"/>
      <c r="G7394" s="50"/>
      <c r="H7394" s="50"/>
      <c r="I7394" s="146"/>
      <c r="J7394" s="29"/>
      <c r="K7394" s="29"/>
      <c r="L7394" s="29"/>
      <c r="M7394" s="29"/>
      <c r="N7394" s="29"/>
      <c r="O7394" s="29"/>
      <c r="P7394" s="29"/>
      <c r="Q7394" s="29"/>
      <c r="R7394" s="29"/>
      <c r="S7394" s="29"/>
      <c r="T7394" s="29"/>
      <c r="U7394" s="29"/>
      <c r="V7394" s="29"/>
      <c r="W7394" s="29"/>
      <c r="X7394" s="29"/>
      <c r="Y7394" s="29"/>
      <c r="Z7394" s="29"/>
      <c r="AA7394" s="29"/>
      <c r="AB7394" s="29"/>
      <c r="AC7394" s="29"/>
      <c r="AD7394" s="29"/>
      <c r="AE7394" s="29"/>
      <c r="AF7394" s="29"/>
      <c r="AG7394" s="29"/>
      <c r="AH7394" s="29"/>
      <c r="AI7394" s="29"/>
      <c r="AJ7394" s="29"/>
      <c r="AK7394" s="29"/>
      <c r="AL7394" s="29"/>
      <c r="AM7394" s="29"/>
      <c r="AN7394" s="29"/>
      <c r="AO7394" s="29"/>
      <c r="AP7394" s="29"/>
      <c r="AQ7394" s="29"/>
      <c r="AR7394" s="29"/>
      <c r="AS7394" s="29"/>
      <c r="AT7394" s="29"/>
      <c r="AU7394" s="29"/>
      <c r="AV7394" s="29"/>
      <c r="AW7394" s="29"/>
    </row>
    <row r="7395" spans="1:49" ht="13.5" thickBot="1">
      <c r="A7395" s="78" t="s">
        <v>1042</v>
      </c>
      <c r="B7395" s="79"/>
      <c r="C7395" s="79"/>
      <c r="D7395" s="456"/>
      <c r="E7395" s="535"/>
      <c r="F7395" s="127"/>
      <c r="G7395" s="127"/>
      <c r="H7395" s="127"/>
      <c r="I7395" s="79"/>
    </row>
    <row r="7396" spans="1:49" s="151" customFormat="1" ht="36" customHeight="1" thickTop="1" thickBot="1">
      <c r="A7396" s="147" t="s">
        <v>2079</v>
      </c>
      <c r="B7396" s="5" t="s">
        <v>2080</v>
      </c>
      <c r="C7396" s="5" t="s">
        <v>1335</v>
      </c>
      <c r="D7396" s="450"/>
      <c r="E7396" s="148" t="s">
        <v>1570</v>
      </c>
      <c r="F7396" s="149" t="s">
        <v>1438</v>
      </c>
      <c r="G7396" s="149"/>
      <c r="H7396" s="149" t="s">
        <v>2332</v>
      </c>
      <c r="I7396" s="5" t="s">
        <v>856</v>
      </c>
      <c r="J7396" s="364" t="s">
        <v>2891</v>
      </c>
      <c r="K7396" s="364" t="s">
        <v>2879</v>
      </c>
      <c r="L7396" s="364" t="s">
        <v>2880</v>
      </c>
      <c r="M7396" s="364" t="s">
        <v>2881</v>
      </c>
      <c r="N7396" s="364" t="s">
        <v>2882</v>
      </c>
      <c r="O7396" s="364" t="s">
        <v>2883</v>
      </c>
      <c r="P7396" s="364" t="s">
        <v>2884</v>
      </c>
      <c r="Q7396" s="364" t="s">
        <v>2885</v>
      </c>
      <c r="R7396" s="364" t="s">
        <v>2886</v>
      </c>
      <c r="S7396" s="364" t="s">
        <v>2887</v>
      </c>
      <c r="T7396" s="364" t="s">
        <v>2888</v>
      </c>
      <c r="U7396" s="364" t="s">
        <v>2889</v>
      </c>
      <c r="V7396" s="364" t="s">
        <v>2890</v>
      </c>
      <c r="W7396" s="365" t="s">
        <v>2893</v>
      </c>
      <c r="X7396" s="365" t="s">
        <v>2879</v>
      </c>
      <c r="Y7396" s="365" t="s">
        <v>2880</v>
      </c>
      <c r="Z7396" s="365" t="s">
        <v>2881</v>
      </c>
      <c r="AA7396" s="365" t="s">
        <v>2882</v>
      </c>
      <c r="AB7396" s="365" t="s">
        <v>2883</v>
      </c>
      <c r="AC7396" s="365" t="s">
        <v>2884</v>
      </c>
      <c r="AD7396" s="365" t="s">
        <v>2885</v>
      </c>
      <c r="AE7396" s="365" t="s">
        <v>2886</v>
      </c>
      <c r="AF7396" s="365" t="s">
        <v>2887</v>
      </c>
      <c r="AG7396" s="365" t="s">
        <v>2888</v>
      </c>
      <c r="AH7396" s="365" t="s">
        <v>2889</v>
      </c>
      <c r="AI7396" s="365" t="s">
        <v>2890</v>
      </c>
      <c r="AJ7396" s="366" t="s">
        <v>2892</v>
      </c>
      <c r="AK7396" s="366" t="s">
        <v>2879</v>
      </c>
      <c r="AL7396" s="366" t="s">
        <v>2880</v>
      </c>
      <c r="AM7396" s="366" t="s">
        <v>2881</v>
      </c>
      <c r="AN7396" s="366" t="s">
        <v>2882</v>
      </c>
      <c r="AO7396" s="366" t="s">
        <v>2883</v>
      </c>
      <c r="AP7396" s="366" t="s">
        <v>2884</v>
      </c>
      <c r="AQ7396" s="366" t="s">
        <v>2885</v>
      </c>
      <c r="AR7396" s="366" t="s">
        <v>2886</v>
      </c>
      <c r="AS7396" s="366" t="s">
        <v>2887</v>
      </c>
      <c r="AT7396" s="366" t="s">
        <v>2888</v>
      </c>
      <c r="AU7396" s="366" t="s">
        <v>2889</v>
      </c>
      <c r="AV7396" s="366" t="s">
        <v>2890</v>
      </c>
      <c r="AW7396" s="368" t="s">
        <v>2895</v>
      </c>
    </row>
    <row r="7397" spans="1:49">
      <c r="A7397" s="33"/>
      <c r="B7397" s="34"/>
      <c r="C7397" s="34"/>
      <c r="D7397" s="34"/>
      <c r="E7397" s="35"/>
      <c r="F7397" s="36"/>
      <c r="G7397" s="36"/>
      <c r="H7397" s="36"/>
      <c r="I7397" s="34"/>
      <c r="J7397" s="202" t="s">
        <v>1224</v>
      </c>
      <c r="K7397" s="202">
        <v>1</v>
      </c>
      <c r="L7397" s="202">
        <v>2</v>
      </c>
      <c r="M7397" s="202">
        <v>3</v>
      </c>
      <c r="N7397" s="202">
        <v>4</v>
      </c>
      <c r="O7397" s="202">
        <v>5</v>
      </c>
      <c r="P7397" s="202">
        <v>6</v>
      </c>
      <c r="Q7397" s="202">
        <v>7</v>
      </c>
      <c r="R7397" s="202">
        <v>8</v>
      </c>
      <c r="S7397" s="202">
        <v>9</v>
      </c>
      <c r="T7397" s="202">
        <v>10</v>
      </c>
      <c r="U7397" s="202">
        <v>13</v>
      </c>
      <c r="V7397" s="202">
        <v>14</v>
      </c>
      <c r="W7397" s="202" t="s">
        <v>1224</v>
      </c>
      <c r="X7397" s="202">
        <v>1</v>
      </c>
      <c r="Y7397" s="202">
        <v>2</v>
      </c>
      <c r="Z7397" s="202">
        <v>3</v>
      </c>
      <c r="AA7397" s="202">
        <v>4</v>
      </c>
      <c r="AB7397" s="202">
        <v>5</v>
      </c>
      <c r="AC7397" s="202">
        <v>6</v>
      </c>
      <c r="AD7397" s="202">
        <v>7</v>
      </c>
      <c r="AE7397" s="202">
        <v>8</v>
      </c>
      <c r="AF7397" s="202">
        <v>9</v>
      </c>
      <c r="AG7397" s="202">
        <v>10</v>
      </c>
      <c r="AH7397" s="202">
        <v>13</v>
      </c>
      <c r="AI7397" s="202">
        <v>14</v>
      </c>
      <c r="AJ7397" s="202" t="s">
        <v>1224</v>
      </c>
      <c r="AK7397" s="202">
        <v>1</v>
      </c>
      <c r="AL7397" s="202">
        <v>2</v>
      </c>
      <c r="AM7397" s="202">
        <v>3</v>
      </c>
      <c r="AN7397" s="202">
        <v>4</v>
      </c>
      <c r="AO7397" s="202">
        <v>5</v>
      </c>
      <c r="AP7397" s="202">
        <v>6</v>
      </c>
      <c r="AQ7397" s="202">
        <v>7</v>
      </c>
      <c r="AR7397" s="202">
        <v>8</v>
      </c>
      <c r="AS7397" s="202">
        <v>9</v>
      </c>
      <c r="AT7397" s="202">
        <v>10</v>
      </c>
      <c r="AU7397" s="202">
        <v>13</v>
      </c>
      <c r="AV7397" s="202">
        <v>14</v>
      </c>
      <c r="AW7397" s="202">
        <v>15</v>
      </c>
    </row>
    <row r="7398" spans="1:49">
      <c r="A7398" s="37"/>
      <c r="B7398" s="38"/>
      <c r="C7398" s="38"/>
      <c r="D7398" s="38"/>
      <c r="E7398" s="60"/>
      <c r="F7398" s="61"/>
      <c r="G7398" s="61"/>
      <c r="H7398" s="61"/>
      <c r="I7398" s="38"/>
      <c r="J7398" s="134"/>
      <c r="K7398" s="134"/>
      <c r="L7398" s="134"/>
      <c r="M7398" s="134"/>
      <c r="N7398" s="134"/>
      <c r="O7398" s="134"/>
      <c r="P7398" s="134"/>
      <c r="Q7398" s="134"/>
      <c r="R7398" s="134"/>
      <c r="S7398" s="134"/>
      <c r="T7398" s="134"/>
      <c r="U7398" s="134"/>
      <c r="V7398" s="134"/>
      <c r="W7398" s="134"/>
      <c r="X7398" s="134"/>
      <c r="Y7398" s="134"/>
      <c r="Z7398" s="134"/>
      <c r="AA7398" s="134"/>
      <c r="AB7398" s="134"/>
      <c r="AC7398" s="134"/>
      <c r="AD7398" s="134"/>
      <c r="AE7398" s="134"/>
      <c r="AF7398" s="134"/>
      <c r="AG7398" s="134"/>
      <c r="AH7398" s="134"/>
      <c r="AI7398" s="134"/>
      <c r="AJ7398" s="134"/>
      <c r="AK7398" s="134"/>
      <c r="AL7398" s="134"/>
      <c r="AM7398" s="134"/>
      <c r="AN7398" s="134"/>
      <c r="AO7398" s="134"/>
      <c r="AP7398" s="134"/>
      <c r="AQ7398" s="134"/>
      <c r="AR7398" s="134"/>
      <c r="AS7398" s="134"/>
      <c r="AT7398" s="134"/>
      <c r="AU7398" s="134"/>
      <c r="AV7398" s="134"/>
      <c r="AW7398" s="134"/>
    </row>
    <row r="7399" spans="1:49">
      <c r="A7399" s="92" t="s">
        <v>1039</v>
      </c>
      <c r="B7399" s="93" t="s">
        <v>1030</v>
      </c>
      <c r="C7399" s="93" t="s">
        <v>1374</v>
      </c>
      <c r="D7399" s="460"/>
      <c r="E7399" s="531"/>
      <c r="F7399" s="50"/>
      <c r="G7399" s="50"/>
      <c r="H7399" s="50"/>
      <c r="I7399" s="260" t="s">
        <v>1383</v>
      </c>
      <c r="J7399" s="28"/>
      <c r="K7399" s="28"/>
      <c r="L7399" s="28"/>
      <c r="M7399" s="28"/>
      <c r="N7399" s="28"/>
      <c r="O7399" s="28"/>
      <c r="P7399" s="28"/>
      <c r="Q7399" s="28"/>
      <c r="R7399" s="28"/>
      <c r="S7399" s="28"/>
      <c r="T7399" s="28"/>
      <c r="U7399" s="28"/>
      <c r="V7399" s="28"/>
      <c r="W7399" s="28"/>
      <c r="X7399" s="28"/>
      <c r="Y7399" s="28"/>
      <c r="Z7399" s="28"/>
      <c r="AA7399" s="28"/>
      <c r="AB7399" s="28"/>
      <c r="AC7399" s="28"/>
      <c r="AD7399" s="28"/>
      <c r="AE7399" s="28"/>
      <c r="AF7399" s="28"/>
      <c r="AG7399" s="28"/>
      <c r="AH7399" s="28"/>
      <c r="AI7399" s="28"/>
      <c r="AJ7399" s="28"/>
      <c r="AK7399" s="28"/>
      <c r="AL7399" s="28"/>
      <c r="AM7399" s="28"/>
      <c r="AN7399" s="28"/>
      <c r="AO7399" s="28"/>
      <c r="AP7399" s="28"/>
      <c r="AQ7399" s="28"/>
      <c r="AR7399" s="28"/>
      <c r="AS7399" s="28"/>
      <c r="AT7399" s="28"/>
      <c r="AU7399" s="28"/>
      <c r="AV7399" s="28"/>
      <c r="AW7399" s="28"/>
    </row>
    <row r="7400" spans="1:49">
      <c r="A7400" s="48"/>
      <c r="B7400" s="260"/>
      <c r="C7400" s="260"/>
      <c r="D7400" s="369"/>
      <c r="E7400" s="531"/>
      <c r="F7400" s="50"/>
      <c r="G7400" s="50"/>
      <c r="H7400" s="50"/>
      <c r="I7400" s="260"/>
    </row>
    <row r="7401" spans="1:49">
      <c r="A7401" s="48"/>
      <c r="B7401" s="42"/>
      <c r="C7401" s="42"/>
      <c r="D7401" s="42"/>
      <c r="E7401" s="531"/>
      <c r="F7401" s="50"/>
      <c r="G7401" s="50"/>
      <c r="H7401" s="50"/>
      <c r="I7401" s="49" t="s">
        <v>1559</v>
      </c>
      <c r="J7401" s="12">
        <f>SUM(J7402,J7410,J7412)</f>
        <v>57000</v>
      </c>
      <c r="K7401" s="12">
        <f t="shared" ref="K7401:AT7401" si="2042">SUM(K7402,K7410,K7412)</f>
        <v>126</v>
      </c>
      <c r="L7401" s="12">
        <f t="shared" si="2042"/>
        <v>0</v>
      </c>
      <c r="M7401" s="12">
        <f t="shared" si="2042"/>
        <v>0</v>
      </c>
      <c r="N7401" s="12">
        <f t="shared" si="2042"/>
        <v>16952</v>
      </c>
      <c r="O7401" s="12">
        <f t="shared" si="2042"/>
        <v>7949</v>
      </c>
      <c r="P7401" s="12">
        <f t="shared" si="2042"/>
        <v>8477</v>
      </c>
      <c r="Q7401" s="12">
        <f t="shared" si="2042"/>
        <v>4806</v>
      </c>
      <c r="R7401" s="12">
        <f t="shared" si="2042"/>
        <v>0</v>
      </c>
      <c r="S7401" s="12">
        <f t="shared" si="2042"/>
        <v>0</v>
      </c>
      <c r="T7401" s="12">
        <f t="shared" si="2042"/>
        <v>12886</v>
      </c>
      <c r="U7401" s="12">
        <v>51196</v>
      </c>
      <c r="V7401" s="12">
        <v>5804</v>
      </c>
      <c r="W7401" s="12">
        <f>SUM(W7402,W7410,W7412)</f>
        <v>0</v>
      </c>
      <c r="X7401" s="12">
        <f t="shared" si="2042"/>
        <v>0</v>
      </c>
      <c r="Y7401" s="12">
        <f t="shared" si="2042"/>
        <v>0</v>
      </c>
      <c r="Z7401" s="12">
        <f t="shared" si="2042"/>
        <v>0</v>
      </c>
      <c r="AA7401" s="12">
        <f t="shared" si="2042"/>
        <v>0</v>
      </c>
      <c r="AB7401" s="12">
        <f t="shared" si="2042"/>
        <v>0</v>
      </c>
      <c r="AC7401" s="12">
        <f t="shared" si="2042"/>
        <v>0</v>
      </c>
      <c r="AD7401" s="12">
        <f t="shared" si="2042"/>
        <v>0</v>
      </c>
      <c r="AE7401" s="12">
        <f t="shared" si="2042"/>
        <v>0</v>
      </c>
      <c r="AF7401" s="12">
        <f t="shared" si="2042"/>
        <v>0</v>
      </c>
      <c r="AG7401" s="12">
        <f t="shared" si="2042"/>
        <v>0</v>
      </c>
      <c r="AH7401" s="12">
        <v>0</v>
      </c>
      <c r="AI7401" s="12">
        <v>0</v>
      </c>
      <c r="AJ7401" s="12">
        <f>SUM(AJ7402,AJ7410,AJ7412)</f>
        <v>9000</v>
      </c>
      <c r="AK7401" s="12">
        <f t="shared" si="2042"/>
        <v>0</v>
      </c>
      <c r="AL7401" s="12">
        <f t="shared" si="2042"/>
        <v>0</v>
      </c>
      <c r="AM7401" s="12">
        <f t="shared" si="2042"/>
        <v>4000</v>
      </c>
      <c r="AN7401" s="12">
        <f t="shared" si="2042"/>
        <v>0</v>
      </c>
      <c r="AO7401" s="12">
        <f t="shared" si="2042"/>
        <v>0</v>
      </c>
      <c r="AP7401" s="12">
        <f t="shared" si="2042"/>
        <v>0</v>
      </c>
      <c r="AQ7401" s="12">
        <f t="shared" si="2042"/>
        <v>0</v>
      </c>
      <c r="AR7401" s="12">
        <f t="shared" si="2042"/>
        <v>0</v>
      </c>
      <c r="AS7401" s="12">
        <f t="shared" si="2042"/>
        <v>0</v>
      </c>
      <c r="AT7401" s="12">
        <f t="shared" si="2042"/>
        <v>0</v>
      </c>
      <c r="AU7401" s="12">
        <v>4000</v>
      </c>
      <c r="AV7401" s="12">
        <v>5000</v>
      </c>
      <c r="AW7401" s="12">
        <f t="shared" ref="AW7401:AW7430" si="2043">U7401+AH7401+AU7401</f>
        <v>55196</v>
      </c>
    </row>
    <row r="7402" spans="1:49">
      <c r="A7402" s="44" t="s">
        <v>1039</v>
      </c>
      <c r="B7402" s="45" t="s">
        <v>1030</v>
      </c>
      <c r="C7402" s="45" t="s">
        <v>1374</v>
      </c>
      <c r="D7402" s="452" t="s">
        <v>3036</v>
      </c>
      <c r="E7402" s="213" t="s">
        <v>771</v>
      </c>
      <c r="F7402" s="65"/>
      <c r="G7402" s="65"/>
      <c r="H7402" s="65"/>
      <c r="I7402" s="260" t="s">
        <v>1500</v>
      </c>
      <c r="J7402" s="9">
        <f>SUM(J7403:J7404)</f>
        <v>0</v>
      </c>
      <c r="K7402" s="9">
        <f t="shared" ref="K7402:AT7402" si="2044">SUM(K7403:K7404)</f>
        <v>0</v>
      </c>
      <c r="L7402" s="9">
        <f t="shared" si="2044"/>
        <v>0</v>
      </c>
      <c r="M7402" s="9">
        <f t="shared" si="2044"/>
        <v>0</v>
      </c>
      <c r="N7402" s="9">
        <f t="shared" si="2044"/>
        <v>0</v>
      </c>
      <c r="O7402" s="9">
        <f t="shared" si="2044"/>
        <v>0</v>
      </c>
      <c r="P7402" s="9">
        <f t="shared" si="2044"/>
        <v>0</v>
      </c>
      <c r="Q7402" s="9">
        <f t="shared" si="2044"/>
        <v>0</v>
      </c>
      <c r="R7402" s="9">
        <f t="shared" si="2044"/>
        <v>0</v>
      </c>
      <c r="S7402" s="9">
        <f t="shared" si="2044"/>
        <v>0</v>
      </c>
      <c r="T7402" s="9">
        <f t="shared" si="2044"/>
        <v>0</v>
      </c>
      <c r="U7402" s="9">
        <v>0</v>
      </c>
      <c r="V7402" s="9">
        <v>0</v>
      </c>
      <c r="W7402" s="9">
        <f>SUM(W7403:W7404)</f>
        <v>0</v>
      </c>
      <c r="X7402" s="9">
        <f t="shared" si="2044"/>
        <v>0</v>
      </c>
      <c r="Y7402" s="9">
        <f t="shared" si="2044"/>
        <v>0</v>
      </c>
      <c r="Z7402" s="9">
        <f t="shared" si="2044"/>
        <v>0</v>
      </c>
      <c r="AA7402" s="9">
        <f t="shared" si="2044"/>
        <v>0</v>
      </c>
      <c r="AB7402" s="9">
        <f t="shared" si="2044"/>
        <v>0</v>
      </c>
      <c r="AC7402" s="9">
        <f t="shared" si="2044"/>
        <v>0</v>
      </c>
      <c r="AD7402" s="9">
        <f t="shared" si="2044"/>
        <v>0</v>
      </c>
      <c r="AE7402" s="9">
        <f t="shared" si="2044"/>
        <v>0</v>
      </c>
      <c r="AF7402" s="9">
        <f t="shared" si="2044"/>
        <v>0</v>
      </c>
      <c r="AG7402" s="9">
        <f t="shared" si="2044"/>
        <v>0</v>
      </c>
      <c r="AH7402" s="9">
        <v>0</v>
      </c>
      <c r="AI7402" s="9">
        <v>0</v>
      </c>
      <c r="AJ7402" s="9">
        <f>SUM(AJ7403:AJ7404)</f>
        <v>0</v>
      </c>
      <c r="AK7402" s="9">
        <f t="shared" si="2044"/>
        <v>0</v>
      </c>
      <c r="AL7402" s="9">
        <f t="shared" si="2044"/>
        <v>0</v>
      </c>
      <c r="AM7402" s="9">
        <f t="shared" si="2044"/>
        <v>0</v>
      </c>
      <c r="AN7402" s="9">
        <f t="shared" si="2044"/>
        <v>0</v>
      </c>
      <c r="AO7402" s="9">
        <f t="shared" si="2044"/>
        <v>0</v>
      </c>
      <c r="AP7402" s="9">
        <f t="shared" si="2044"/>
        <v>0</v>
      </c>
      <c r="AQ7402" s="9">
        <f t="shared" si="2044"/>
        <v>0</v>
      </c>
      <c r="AR7402" s="9">
        <f t="shared" si="2044"/>
        <v>0</v>
      </c>
      <c r="AS7402" s="9">
        <f t="shared" si="2044"/>
        <v>0</v>
      </c>
      <c r="AT7402" s="9">
        <f t="shared" si="2044"/>
        <v>0</v>
      </c>
      <c r="AU7402" s="9">
        <v>0</v>
      </c>
      <c r="AV7402" s="9">
        <v>0</v>
      </c>
      <c r="AW7402" s="9">
        <f t="shared" si="2043"/>
        <v>0</v>
      </c>
    </row>
    <row r="7403" spans="1:49">
      <c r="A7403" s="44" t="s">
        <v>1039</v>
      </c>
      <c r="B7403" s="45" t="s">
        <v>1030</v>
      </c>
      <c r="C7403" s="45" t="s">
        <v>1374</v>
      </c>
      <c r="D7403" s="452" t="s">
        <v>3036</v>
      </c>
      <c r="E7403" s="367" t="s">
        <v>834</v>
      </c>
      <c r="F7403" s="50"/>
      <c r="G7403" s="468" t="s">
        <v>3063</v>
      </c>
      <c r="H7403" s="50" t="s">
        <v>2358</v>
      </c>
      <c r="I7403" s="42" t="s">
        <v>1165</v>
      </c>
      <c r="U7403" s="15">
        <v>0</v>
      </c>
      <c r="V7403" s="15">
        <v>0</v>
      </c>
      <c r="AH7403" s="15">
        <v>0</v>
      </c>
      <c r="AI7403" s="15">
        <v>0</v>
      </c>
      <c r="AU7403" s="15">
        <v>0</v>
      </c>
      <c r="AV7403" s="15">
        <v>0</v>
      </c>
      <c r="AW7403" s="15">
        <f t="shared" si="2043"/>
        <v>0</v>
      </c>
    </row>
    <row r="7404" spans="1:49">
      <c r="A7404" s="44" t="s">
        <v>1039</v>
      </c>
      <c r="B7404" s="45" t="s">
        <v>1030</v>
      </c>
      <c r="C7404" s="45" t="s">
        <v>1374</v>
      </c>
      <c r="D7404" s="452" t="s">
        <v>3036</v>
      </c>
      <c r="E7404" s="367" t="s">
        <v>772</v>
      </c>
      <c r="F7404" s="50"/>
      <c r="G7404" s="50"/>
      <c r="H7404" s="50"/>
      <c r="I7404" s="42" t="s">
        <v>1227</v>
      </c>
      <c r="J7404" s="15">
        <f>SUM(J7405:J7409)</f>
        <v>0</v>
      </c>
      <c r="K7404" s="15">
        <f t="shared" ref="K7404:AT7404" si="2045">SUM(K7405:K7409)</f>
        <v>0</v>
      </c>
      <c r="L7404" s="15">
        <f t="shared" si="2045"/>
        <v>0</v>
      </c>
      <c r="M7404" s="15">
        <f t="shared" si="2045"/>
        <v>0</v>
      </c>
      <c r="N7404" s="15">
        <f t="shared" si="2045"/>
        <v>0</v>
      </c>
      <c r="O7404" s="15">
        <f t="shared" si="2045"/>
        <v>0</v>
      </c>
      <c r="P7404" s="15">
        <f t="shared" si="2045"/>
        <v>0</v>
      </c>
      <c r="Q7404" s="15">
        <f t="shared" si="2045"/>
        <v>0</v>
      </c>
      <c r="R7404" s="15">
        <f t="shared" si="2045"/>
        <v>0</v>
      </c>
      <c r="S7404" s="15">
        <f t="shared" si="2045"/>
        <v>0</v>
      </c>
      <c r="T7404" s="15">
        <f t="shared" si="2045"/>
        <v>0</v>
      </c>
      <c r="U7404" s="15">
        <v>0</v>
      </c>
      <c r="V7404" s="15">
        <v>0</v>
      </c>
      <c r="W7404" s="15">
        <f>SUM(W7405:W7409)</f>
        <v>0</v>
      </c>
      <c r="X7404" s="15">
        <f t="shared" si="2045"/>
        <v>0</v>
      </c>
      <c r="Y7404" s="15">
        <f t="shared" si="2045"/>
        <v>0</v>
      </c>
      <c r="Z7404" s="15">
        <f t="shared" si="2045"/>
        <v>0</v>
      </c>
      <c r="AA7404" s="15">
        <f t="shared" si="2045"/>
        <v>0</v>
      </c>
      <c r="AB7404" s="15">
        <f t="shared" si="2045"/>
        <v>0</v>
      </c>
      <c r="AC7404" s="15">
        <f t="shared" si="2045"/>
        <v>0</v>
      </c>
      <c r="AD7404" s="15">
        <f t="shared" si="2045"/>
        <v>0</v>
      </c>
      <c r="AE7404" s="15">
        <f t="shared" si="2045"/>
        <v>0</v>
      </c>
      <c r="AF7404" s="15">
        <f t="shared" si="2045"/>
        <v>0</v>
      </c>
      <c r="AG7404" s="15">
        <f t="shared" si="2045"/>
        <v>0</v>
      </c>
      <c r="AH7404" s="15">
        <v>0</v>
      </c>
      <c r="AI7404" s="15">
        <v>0</v>
      </c>
      <c r="AJ7404" s="15">
        <f>SUM(AJ7405:AJ7409)</f>
        <v>0</v>
      </c>
      <c r="AK7404" s="15">
        <f t="shared" si="2045"/>
        <v>0</v>
      </c>
      <c r="AL7404" s="15">
        <f t="shared" si="2045"/>
        <v>0</v>
      </c>
      <c r="AM7404" s="15">
        <f t="shared" si="2045"/>
        <v>0</v>
      </c>
      <c r="AN7404" s="15">
        <f t="shared" si="2045"/>
        <v>0</v>
      </c>
      <c r="AO7404" s="15">
        <f t="shared" si="2045"/>
        <v>0</v>
      </c>
      <c r="AP7404" s="15">
        <f t="shared" si="2045"/>
        <v>0</v>
      </c>
      <c r="AQ7404" s="15">
        <f t="shared" si="2045"/>
        <v>0</v>
      </c>
      <c r="AR7404" s="15">
        <f t="shared" si="2045"/>
        <v>0</v>
      </c>
      <c r="AS7404" s="15">
        <f t="shared" si="2045"/>
        <v>0</v>
      </c>
      <c r="AT7404" s="15">
        <f t="shared" si="2045"/>
        <v>0</v>
      </c>
      <c r="AU7404" s="15">
        <v>0</v>
      </c>
      <c r="AV7404" s="15">
        <v>0</v>
      </c>
      <c r="AW7404" s="15">
        <f t="shared" si="2043"/>
        <v>0</v>
      </c>
    </row>
    <row r="7405" spans="1:49" s="144" customFormat="1">
      <c r="A7405" s="44" t="s">
        <v>1039</v>
      </c>
      <c r="B7405" s="45" t="s">
        <v>1030</v>
      </c>
      <c r="C7405" s="45" t="s">
        <v>1374</v>
      </c>
      <c r="D7405" s="452" t="s">
        <v>3036</v>
      </c>
      <c r="E7405" s="140" t="s">
        <v>850</v>
      </c>
      <c r="F7405" s="141" t="s">
        <v>1920</v>
      </c>
      <c r="G7405" s="468" t="s">
        <v>3063</v>
      </c>
      <c r="H7405" s="50" t="s">
        <v>2358</v>
      </c>
      <c r="I7405" s="142" t="s">
        <v>1119</v>
      </c>
      <c r="J7405" s="15"/>
      <c r="K7405" s="15"/>
      <c r="L7405" s="15"/>
      <c r="M7405" s="15"/>
      <c r="N7405" s="15"/>
      <c r="O7405" s="15"/>
      <c r="P7405" s="15"/>
      <c r="Q7405" s="15"/>
      <c r="R7405" s="15"/>
      <c r="S7405" s="15"/>
      <c r="T7405" s="15"/>
      <c r="U7405" s="15">
        <v>0</v>
      </c>
      <c r="V7405" s="15">
        <v>0</v>
      </c>
      <c r="W7405" s="15"/>
      <c r="X7405" s="15"/>
      <c r="Y7405" s="15"/>
      <c r="Z7405" s="15"/>
      <c r="AA7405" s="15"/>
      <c r="AB7405" s="15"/>
      <c r="AC7405" s="15"/>
      <c r="AD7405" s="15"/>
      <c r="AE7405" s="15"/>
      <c r="AF7405" s="15"/>
      <c r="AG7405" s="15"/>
      <c r="AH7405" s="15">
        <v>0</v>
      </c>
      <c r="AI7405" s="15">
        <v>0</v>
      </c>
      <c r="AJ7405" s="15"/>
      <c r="AK7405" s="15"/>
      <c r="AL7405" s="15"/>
      <c r="AM7405" s="15"/>
      <c r="AN7405" s="15"/>
      <c r="AO7405" s="15"/>
      <c r="AP7405" s="15"/>
      <c r="AQ7405" s="15"/>
      <c r="AR7405" s="15"/>
      <c r="AS7405" s="15"/>
      <c r="AT7405" s="15"/>
      <c r="AU7405" s="15">
        <v>0</v>
      </c>
      <c r="AV7405" s="15">
        <v>0</v>
      </c>
      <c r="AW7405" s="15">
        <f t="shared" si="2043"/>
        <v>0</v>
      </c>
    </row>
    <row r="7406" spans="1:49" s="144" customFormat="1">
      <c r="A7406" s="44" t="s">
        <v>1039</v>
      </c>
      <c r="B7406" s="45" t="s">
        <v>1030</v>
      </c>
      <c r="C7406" s="45" t="s">
        <v>1374</v>
      </c>
      <c r="D7406" s="452" t="s">
        <v>3036</v>
      </c>
      <c r="E7406" s="140" t="s">
        <v>851</v>
      </c>
      <c r="F7406" s="141" t="s">
        <v>1921</v>
      </c>
      <c r="G7406" s="468" t="s">
        <v>3063</v>
      </c>
      <c r="H7406" s="50" t="s">
        <v>2358</v>
      </c>
      <c r="I7406" s="142" t="s">
        <v>1290</v>
      </c>
      <c r="J7406" s="15"/>
      <c r="K7406" s="15"/>
      <c r="L7406" s="15"/>
      <c r="M7406" s="15"/>
      <c r="N7406" s="15"/>
      <c r="O7406" s="15"/>
      <c r="P7406" s="15"/>
      <c r="Q7406" s="15"/>
      <c r="R7406" s="15"/>
      <c r="S7406" s="15"/>
      <c r="T7406" s="15"/>
      <c r="U7406" s="15">
        <v>0</v>
      </c>
      <c r="V7406" s="15">
        <v>0</v>
      </c>
      <c r="W7406" s="15"/>
      <c r="X7406" s="15"/>
      <c r="Y7406" s="15"/>
      <c r="Z7406" s="15"/>
      <c r="AA7406" s="15"/>
      <c r="AB7406" s="15"/>
      <c r="AC7406" s="15"/>
      <c r="AD7406" s="15"/>
      <c r="AE7406" s="15"/>
      <c r="AF7406" s="15"/>
      <c r="AG7406" s="15"/>
      <c r="AH7406" s="15">
        <v>0</v>
      </c>
      <c r="AI7406" s="15">
        <v>0</v>
      </c>
      <c r="AJ7406" s="15"/>
      <c r="AK7406" s="15"/>
      <c r="AL7406" s="15"/>
      <c r="AM7406" s="15"/>
      <c r="AN7406" s="15"/>
      <c r="AO7406" s="15"/>
      <c r="AP7406" s="15"/>
      <c r="AQ7406" s="15"/>
      <c r="AR7406" s="15"/>
      <c r="AS7406" s="15"/>
      <c r="AT7406" s="15"/>
      <c r="AU7406" s="15">
        <v>0</v>
      </c>
      <c r="AV7406" s="15">
        <v>0</v>
      </c>
      <c r="AW7406" s="15">
        <f t="shared" si="2043"/>
        <v>0</v>
      </c>
    </row>
    <row r="7407" spans="1:49" s="144" customFormat="1">
      <c r="A7407" s="44" t="s">
        <v>1039</v>
      </c>
      <c r="B7407" s="45" t="s">
        <v>1030</v>
      </c>
      <c r="C7407" s="45" t="s">
        <v>1374</v>
      </c>
      <c r="D7407" s="452" t="s">
        <v>3036</v>
      </c>
      <c r="E7407" s="140" t="s">
        <v>852</v>
      </c>
      <c r="F7407" s="141" t="s">
        <v>1922</v>
      </c>
      <c r="G7407" s="468" t="s">
        <v>3063</v>
      </c>
      <c r="H7407" s="50" t="s">
        <v>2358</v>
      </c>
      <c r="I7407" s="142" t="s">
        <v>1733</v>
      </c>
      <c r="J7407" s="15"/>
      <c r="K7407" s="15"/>
      <c r="L7407" s="15"/>
      <c r="M7407" s="15"/>
      <c r="N7407" s="15"/>
      <c r="O7407" s="15"/>
      <c r="P7407" s="15"/>
      <c r="Q7407" s="15"/>
      <c r="R7407" s="15"/>
      <c r="S7407" s="15"/>
      <c r="T7407" s="15"/>
      <c r="U7407" s="15">
        <v>0</v>
      </c>
      <c r="V7407" s="15">
        <v>0</v>
      </c>
      <c r="W7407" s="15"/>
      <c r="X7407" s="15"/>
      <c r="Y7407" s="15"/>
      <c r="Z7407" s="15"/>
      <c r="AA7407" s="15"/>
      <c r="AB7407" s="15"/>
      <c r="AC7407" s="15"/>
      <c r="AD7407" s="15"/>
      <c r="AE7407" s="15"/>
      <c r="AF7407" s="15"/>
      <c r="AG7407" s="15"/>
      <c r="AH7407" s="15">
        <v>0</v>
      </c>
      <c r="AI7407" s="15">
        <v>0</v>
      </c>
      <c r="AJ7407" s="15"/>
      <c r="AK7407" s="15"/>
      <c r="AL7407" s="15"/>
      <c r="AM7407" s="15"/>
      <c r="AN7407" s="15"/>
      <c r="AO7407" s="15"/>
      <c r="AP7407" s="15"/>
      <c r="AQ7407" s="15"/>
      <c r="AR7407" s="15"/>
      <c r="AS7407" s="15"/>
      <c r="AT7407" s="15"/>
      <c r="AU7407" s="15">
        <v>0</v>
      </c>
      <c r="AV7407" s="15">
        <v>0</v>
      </c>
      <c r="AW7407" s="15">
        <f t="shared" si="2043"/>
        <v>0</v>
      </c>
    </row>
    <row r="7408" spans="1:49" s="144" customFormat="1">
      <c r="A7408" s="44" t="s">
        <v>1039</v>
      </c>
      <c r="B7408" s="45" t="s">
        <v>1030</v>
      </c>
      <c r="C7408" s="45" t="s">
        <v>1374</v>
      </c>
      <c r="D7408" s="452" t="s">
        <v>3036</v>
      </c>
      <c r="E7408" s="140" t="s">
        <v>853</v>
      </c>
      <c r="F7408" s="141" t="s">
        <v>1923</v>
      </c>
      <c r="G7408" s="468" t="s">
        <v>3063</v>
      </c>
      <c r="H7408" s="50" t="s">
        <v>2358</v>
      </c>
      <c r="I7408" s="142" t="s">
        <v>1734</v>
      </c>
      <c r="J7408" s="15"/>
      <c r="K7408" s="15"/>
      <c r="L7408" s="15"/>
      <c r="M7408" s="15"/>
      <c r="N7408" s="15"/>
      <c r="O7408" s="15"/>
      <c r="P7408" s="15"/>
      <c r="Q7408" s="15"/>
      <c r="R7408" s="15"/>
      <c r="S7408" s="15"/>
      <c r="T7408" s="15"/>
      <c r="U7408" s="15">
        <v>0</v>
      </c>
      <c r="V7408" s="15">
        <v>0</v>
      </c>
      <c r="W7408" s="15"/>
      <c r="X7408" s="15"/>
      <c r="Y7408" s="15"/>
      <c r="Z7408" s="15"/>
      <c r="AA7408" s="15"/>
      <c r="AB7408" s="15"/>
      <c r="AC7408" s="15"/>
      <c r="AD7408" s="15"/>
      <c r="AE7408" s="15"/>
      <c r="AF7408" s="15"/>
      <c r="AG7408" s="15"/>
      <c r="AH7408" s="15">
        <v>0</v>
      </c>
      <c r="AI7408" s="15">
        <v>0</v>
      </c>
      <c r="AJ7408" s="15"/>
      <c r="AK7408" s="15"/>
      <c r="AL7408" s="15"/>
      <c r="AM7408" s="15"/>
      <c r="AN7408" s="15"/>
      <c r="AO7408" s="15"/>
      <c r="AP7408" s="15"/>
      <c r="AQ7408" s="15"/>
      <c r="AR7408" s="15"/>
      <c r="AS7408" s="15"/>
      <c r="AT7408" s="15"/>
      <c r="AU7408" s="15">
        <v>0</v>
      </c>
      <c r="AV7408" s="15">
        <v>0</v>
      </c>
      <c r="AW7408" s="15">
        <f t="shared" si="2043"/>
        <v>0</v>
      </c>
    </row>
    <row r="7409" spans="1:49" s="144" customFormat="1">
      <c r="A7409" s="44" t="s">
        <v>1039</v>
      </c>
      <c r="B7409" s="45" t="s">
        <v>1030</v>
      </c>
      <c r="C7409" s="45" t="s">
        <v>1374</v>
      </c>
      <c r="D7409" s="452" t="s">
        <v>3036</v>
      </c>
      <c r="E7409" s="140" t="s">
        <v>854</v>
      </c>
      <c r="F7409" s="141" t="s">
        <v>1924</v>
      </c>
      <c r="G7409" s="468" t="s">
        <v>3063</v>
      </c>
      <c r="H7409" s="50" t="s">
        <v>2358</v>
      </c>
      <c r="I7409" s="142" t="s">
        <v>1735</v>
      </c>
      <c r="J7409" s="15"/>
      <c r="K7409" s="15"/>
      <c r="L7409" s="15"/>
      <c r="M7409" s="15"/>
      <c r="N7409" s="15"/>
      <c r="O7409" s="15"/>
      <c r="P7409" s="15"/>
      <c r="Q7409" s="15"/>
      <c r="R7409" s="15"/>
      <c r="S7409" s="15"/>
      <c r="T7409" s="15"/>
      <c r="U7409" s="15">
        <v>0</v>
      </c>
      <c r="V7409" s="15">
        <v>0</v>
      </c>
      <c r="W7409" s="15"/>
      <c r="X7409" s="15"/>
      <c r="Y7409" s="15"/>
      <c r="Z7409" s="15"/>
      <c r="AA7409" s="15"/>
      <c r="AB7409" s="15"/>
      <c r="AC7409" s="15"/>
      <c r="AD7409" s="15"/>
      <c r="AE7409" s="15"/>
      <c r="AF7409" s="15"/>
      <c r="AG7409" s="15"/>
      <c r="AH7409" s="15">
        <v>0</v>
      </c>
      <c r="AI7409" s="15">
        <v>0</v>
      </c>
      <c r="AJ7409" s="15"/>
      <c r="AK7409" s="15"/>
      <c r="AL7409" s="15"/>
      <c r="AM7409" s="15"/>
      <c r="AN7409" s="15"/>
      <c r="AO7409" s="15"/>
      <c r="AP7409" s="15"/>
      <c r="AQ7409" s="15"/>
      <c r="AR7409" s="15"/>
      <c r="AS7409" s="15"/>
      <c r="AT7409" s="15"/>
      <c r="AU7409" s="15">
        <v>0</v>
      </c>
      <c r="AV7409" s="15">
        <v>0</v>
      </c>
      <c r="AW7409" s="15">
        <f t="shared" si="2043"/>
        <v>0</v>
      </c>
    </row>
    <row r="7410" spans="1:49">
      <c r="A7410" s="44" t="s">
        <v>1039</v>
      </c>
      <c r="B7410" s="45" t="s">
        <v>1030</v>
      </c>
      <c r="C7410" s="45" t="s">
        <v>1374</v>
      </c>
      <c r="D7410" s="452" t="s">
        <v>3036</v>
      </c>
      <c r="E7410" s="213" t="s">
        <v>773</v>
      </c>
      <c r="F7410" s="65"/>
      <c r="G7410" s="65"/>
      <c r="H7410" s="65"/>
      <c r="I7410" s="260" t="s">
        <v>1362</v>
      </c>
      <c r="J7410" s="9">
        <f>SUM(J7411)</f>
        <v>0</v>
      </c>
      <c r="K7410" s="9">
        <f t="shared" ref="K7410:AT7410" si="2046">SUM(K7411)</f>
        <v>0</v>
      </c>
      <c r="L7410" s="9">
        <f t="shared" si="2046"/>
        <v>0</v>
      </c>
      <c r="M7410" s="9">
        <f t="shared" si="2046"/>
        <v>0</v>
      </c>
      <c r="N7410" s="9">
        <f t="shared" si="2046"/>
        <v>0</v>
      </c>
      <c r="O7410" s="9">
        <f t="shared" si="2046"/>
        <v>0</v>
      </c>
      <c r="P7410" s="9">
        <f t="shared" si="2046"/>
        <v>0</v>
      </c>
      <c r="Q7410" s="9">
        <f t="shared" si="2046"/>
        <v>0</v>
      </c>
      <c r="R7410" s="9">
        <f t="shared" si="2046"/>
        <v>0</v>
      </c>
      <c r="S7410" s="9">
        <f t="shared" si="2046"/>
        <v>0</v>
      </c>
      <c r="T7410" s="9">
        <f t="shared" si="2046"/>
        <v>0</v>
      </c>
      <c r="U7410" s="9">
        <v>0</v>
      </c>
      <c r="V7410" s="9">
        <v>0</v>
      </c>
      <c r="W7410" s="9">
        <f>SUM(W7411)</f>
        <v>0</v>
      </c>
      <c r="X7410" s="9">
        <f t="shared" si="2046"/>
        <v>0</v>
      </c>
      <c r="Y7410" s="9">
        <f t="shared" si="2046"/>
        <v>0</v>
      </c>
      <c r="Z7410" s="9">
        <f t="shared" si="2046"/>
        <v>0</v>
      </c>
      <c r="AA7410" s="9">
        <f t="shared" si="2046"/>
        <v>0</v>
      </c>
      <c r="AB7410" s="9">
        <f t="shared" si="2046"/>
        <v>0</v>
      </c>
      <c r="AC7410" s="9">
        <f t="shared" si="2046"/>
        <v>0</v>
      </c>
      <c r="AD7410" s="9">
        <f t="shared" si="2046"/>
        <v>0</v>
      </c>
      <c r="AE7410" s="9">
        <f t="shared" si="2046"/>
        <v>0</v>
      </c>
      <c r="AF7410" s="9">
        <f t="shared" si="2046"/>
        <v>0</v>
      </c>
      <c r="AG7410" s="9">
        <f t="shared" si="2046"/>
        <v>0</v>
      </c>
      <c r="AH7410" s="9">
        <v>0</v>
      </c>
      <c r="AI7410" s="9">
        <v>0</v>
      </c>
      <c r="AJ7410" s="9">
        <f>SUM(AJ7411)</f>
        <v>0</v>
      </c>
      <c r="AK7410" s="9">
        <f t="shared" si="2046"/>
        <v>0</v>
      </c>
      <c r="AL7410" s="9">
        <f t="shared" si="2046"/>
        <v>0</v>
      </c>
      <c r="AM7410" s="9">
        <f t="shared" si="2046"/>
        <v>0</v>
      </c>
      <c r="AN7410" s="9">
        <f t="shared" si="2046"/>
        <v>0</v>
      </c>
      <c r="AO7410" s="9">
        <f t="shared" si="2046"/>
        <v>0</v>
      </c>
      <c r="AP7410" s="9">
        <f t="shared" si="2046"/>
        <v>0</v>
      </c>
      <c r="AQ7410" s="9">
        <f t="shared" si="2046"/>
        <v>0</v>
      </c>
      <c r="AR7410" s="9">
        <f t="shared" si="2046"/>
        <v>0</v>
      </c>
      <c r="AS7410" s="9">
        <f t="shared" si="2046"/>
        <v>0</v>
      </c>
      <c r="AT7410" s="9">
        <f t="shared" si="2046"/>
        <v>0</v>
      </c>
      <c r="AU7410" s="9">
        <v>0</v>
      </c>
      <c r="AV7410" s="9">
        <v>0</v>
      </c>
      <c r="AW7410" s="9">
        <f t="shared" si="2043"/>
        <v>0</v>
      </c>
    </row>
    <row r="7411" spans="1:49">
      <c r="A7411" s="44" t="s">
        <v>1039</v>
      </c>
      <c r="B7411" s="45" t="s">
        <v>1030</v>
      </c>
      <c r="C7411" s="45" t="s">
        <v>1374</v>
      </c>
      <c r="D7411" s="452" t="s">
        <v>3036</v>
      </c>
      <c r="E7411" s="367" t="s">
        <v>785</v>
      </c>
      <c r="F7411" s="50"/>
      <c r="G7411" s="468" t="s">
        <v>3063</v>
      </c>
      <c r="H7411" s="50" t="s">
        <v>2358</v>
      </c>
      <c r="I7411" s="42" t="s">
        <v>1363</v>
      </c>
      <c r="U7411" s="15">
        <v>0</v>
      </c>
      <c r="V7411" s="15">
        <v>0</v>
      </c>
      <c r="AH7411" s="15">
        <v>0</v>
      </c>
      <c r="AI7411" s="15">
        <v>0</v>
      </c>
      <c r="AU7411" s="15">
        <v>0</v>
      </c>
      <c r="AV7411" s="15">
        <v>0</v>
      </c>
      <c r="AW7411" s="15">
        <f t="shared" si="2043"/>
        <v>0</v>
      </c>
    </row>
    <row r="7412" spans="1:49">
      <c r="A7412" s="44" t="s">
        <v>1039</v>
      </c>
      <c r="B7412" s="45" t="s">
        <v>1030</v>
      </c>
      <c r="C7412" s="45" t="s">
        <v>1374</v>
      </c>
      <c r="D7412" s="452" t="s">
        <v>3036</v>
      </c>
      <c r="E7412" s="213" t="s">
        <v>1364</v>
      </c>
      <c r="F7412" s="65"/>
      <c r="G7412" s="65"/>
      <c r="H7412" s="65"/>
      <c r="I7412" s="260" t="s">
        <v>2104</v>
      </c>
      <c r="J7412" s="9">
        <f>SUM(J7413:J7422)</f>
        <v>57000</v>
      </c>
      <c r="K7412" s="9">
        <f t="shared" ref="K7412:AT7412" si="2047">SUM(K7413:K7422)</f>
        <v>126</v>
      </c>
      <c r="L7412" s="9">
        <f t="shared" si="2047"/>
        <v>0</v>
      </c>
      <c r="M7412" s="9">
        <f t="shared" si="2047"/>
        <v>0</v>
      </c>
      <c r="N7412" s="9">
        <f t="shared" si="2047"/>
        <v>16952</v>
      </c>
      <c r="O7412" s="9">
        <f t="shared" si="2047"/>
        <v>7949</v>
      </c>
      <c r="P7412" s="9">
        <f t="shared" si="2047"/>
        <v>8477</v>
      </c>
      <c r="Q7412" s="9">
        <f t="shared" si="2047"/>
        <v>4806</v>
      </c>
      <c r="R7412" s="9">
        <f t="shared" si="2047"/>
        <v>0</v>
      </c>
      <c r="S7412" s="9">
        <f t="shared" si="2047"/>
        <v>0</v>
      </c>
      <c r="T7412" s="9">
        <f t="shared" si="2047"/>
        <v>12886</v>
      </c>
      <c r="U7412" s="9">
        <v>51196</v>
      </c>
      <c r="V7412" s="9">
        <v>5804</v>
      </c>
      <c r="W7412" s="9">
        <f>SUM(W7413:W7422)</f>
        <v>0</v>
      </c>
      <c r="X7412" s="9">
        <f t="shared" si="2047"/>
        <v>0</v>
      </c>
      <c r="Y7412" s="9">
        <f t="shared" si="2047"/>
        <v>0</v>
      </c>
      <c r="Z7412" s="9">
        <f t="shared" si="2047"/>
        <v>0</v>
      </c>
      <c r="AA7412" s="9">
        <f t="shared" si="2047"/>
        <v>0</v>
      </c>
      <c r="AB7412" s="9">
        <f t="shared" si="2047"/>
        <v>0</v>
      </c>
      <c r="AC7412" s="9">
        <f t="shared" si="2047"/>
        <v>0</v>
      </c>
      <c r="AD7412" s="9">
        <f t="shared" si="2047"/>
        <v>0</v>
      </c>
      <c r="AE7412" s="9">
        <f t="shared" si="2047"/>
        <v>0</v>
      </c>
      <c r="AF7412" s="9">
        <f t="shared" si="2047"/>
        <v>0</v>
      </c>
      <c r="AG7412" s="9">
        <f t="shared" si="2047"/>
        <v>0</v>
      </c>
      <c r="AH7412" s="9">
        <v>0</v>
      </c>
      <c r="AI7412" s="9">
        <v>0</v>
      </c>
      <c r="AJ7412" s="9">
        <f>SUM(AJ7413:AJ7422)</f>
        <v>9000</v>
      </c>
      <c r="AK7412" s="9">
        <f t="shared" si="2047"/>
        <v>0</v>
      </c>
      <c r="AL7412" s="9">
        <f t="shared" si="2047"/>
        <v>0</v>
      </c>
      <c r="AM7412" s="9">
        <f t="shared" si="2047"/>
        <v>4000</v>
      </c>
      <c r="AN7412" s="9">
        <f t="shared" si="2047"/>
        <v>0</v>
      </c>
      <c r="AO7412" s="9">
        <f t="shared" si="2047"/>
        <v>0</v>
      </c>
      <c r="AP7412" s="9">
        <f t="shared" si="2047"/>
        <v>0</v>
      </c>
      <c r="AQ7412" s="9">
        <f t="shared" si="2047"/>
        <v>0</v>
      </c>
      <c r="AR7412" s="9">
        <f t="shared" si="2047"/>
        <v>0</v>
      </c>
      <c r="AS7412" s="9">
        <f t="shared" si="2047"/>
        <v>0</v>
      </c>
      <c r="AT7412" s="9">
        <f t="shared" si="2047"/>
        <v>0</v>
      </c>
      <c r="AU7412" s="9">
        <v>4000</v>
      </c>
      <c r="AV7412" s="9">
        <v>5000</v>
      </c>
      <c r="AW7412" s="9">
        <f t="shared" si="2043"/>
        <v>55196</v>
      </c>
    </row>
    <row r="7413" spans="1:49">
      <c r="A7413" s="44" t="s">
        <v>1039</v>
      </c>
      <c r="B7413" s="45" t="s">
        <v>1030</v>
      </c>
      <c r="C7413" s="45" t="s">
        <v>1374</v>
      </c>
      <c r="D7413" s="452" t="s">
        <v>3036</v>
      </c>
      <c r="E7413" s="367" t="s">
        <v>786</v>
      </c>
      <c r="F7413" s="50"/>
      <c r="G7413" s="468" t="s">
        <v>3063</v>
      </c>
      <c r="H7413" s="50" t="s">
        <v>2358</v>
      </c>
      <c r="I7413" s="42" t="s">
        <v>1191</v>
      </c>
      <c r="J7413" s="15">
        <v>11220</v>
      </c>
      <c r="K7413" s="15">
        <v>126</v>
      </c>
      <c r="N7413" s="15">
        <v>3205</v>
      </c>
      <c r="O7413" s="15">
        <v>2650</v>
      </c>
      <c r="P7413" s="15">
        <v>2019</v>
      </c>
      <c r="Q7413" s="15">
        <v>5000</v>
      </c>
      <c r="T7413" s="15">
        <v>-1780</v>
      </c>
      <c r="U7413" s="15">
        <v>11220</v>
      </c>
      <c r="V7413" s="15">
        <v>0</v>
      </c>
      <c r="AH7413" s="15">
        <v>0</v>
      </c>
      <c r="AI7413" s="15">
        <v>0</v>
      </c>
      <c r="AU7413" s="15">
        <v>0</v>
      </c>
      <c r="AV7413" s="15">
        <v>0</v>
      </c>
      <c r="AW7413" s="15">
        <f t="shared" si="2043"/>
        <v>11220</v>
      </c>
    </row>
    <row r="7414" spans="1:49">
      <c r="A7414" s="44" t="s">
        <v>1039</v>
      </c>
      <c r="B7414" s="45" t="s">
        <v>1030</v>
      </c>
      <c r="C7414" s="45" t="s">
        <v>1374</v>
      </c>
      <c r="D7414" s="452" t="s">
        <v>3036</v>
      </c>
      <c r="E7414" s="367" t="s">
        <v>1528</v>
      </c>
      <c r="F7414" s="50"/>
      <c r="G7414" s="468" t="s">
        <v>3063</v>
      </c>
      <c r="H7414" s="50" t="s">
        <v>2358</v>
      </c>
      <c r="I7414" s="42" t="s">
        <v>989</v>
      </c>
      <c r="U7414" s="15">
        <v>0</v>
      </c>
      <c r="V7414" s="15">
        <v>0</v>
      </c>
      <c r="AH7414" s="15">
        <v>0</v>
      </c>
      <c r="AI7414" s="15">
        <v>0</v>
      </c>
      <c r="AU7414" s="15">
        <v>0</v>
      </c>
      <c r="AV7414" s="15">
        <v>0</v>
      </c>
      <c r="AW7414" s="15">
        <f t="shared" si="2043"/>
        <v>0</v>
      </c>
    </row>
    <row r="7415" spans="1:49">
      <c r="A7415" s="44" t="s">
        <v>1039</v>
      </c>
      <c r="B7415" s="45" t="s">
        <v>1030</v>
      </c>
      <c r="C7415" s="45" t="s">
        <v>1374</v>
      </c>
      <c r="D7415" s="452" t="s">
        <v>3036</v>
      </c>
      <c r="E7415" s="367" t="s">
        <v>1679</v>
      </c>
      <c r="F7415" s="50"/>
      <c r="G7415" s="468" t="s">
        <v>3063</v>
      </c>
      <c r="H7415" s="50" t="s">
        <v>2358</v>
      </c>
      <c r="I7415" s="42" t="s">
        <v>1048</v>
      </c>
      <c r="U7415" s="15">
        <v>0</v>
      </c>
      <c r="V7415" s="15">
        <v>0</v>
      </c>
      <c r="AH7415" s="15">
        <v>0</v>
      </c>
      <c r="AI7415" s="15">
        <v>0</v>
      </c>
      <c r="AU7415" s="15">
        <v>0</v>
      </c>
      <c r="AV7415" s="15">
        <v>0</v>
      </c>
      <c r="AW7415" s="15">
        <f t="shared" si="2043"/>
        <v>0</v>
      </c>
    </row>
    <row r="7416" spans="1:49">
      <c r="A7416" s="44" t="s">
        <v>1039</v>
      </c>
      <c r="B7416" s="45" t="s">
        <v>1030</v>
      </c>
      <c r="C7416" s="45" t="s">
        <v>1374</v>
      </c>
      <c r="D7416" s="452" t="s">
        <v>3036</v>
      </c>
      <c r="E7416" s="367" t="s">
        <v>787</v>
      </c>
      <c r="F7416" s="50"/>
      <c r="G7416" s="468" t="s">
        <v>3063</v>
      </c>
      <c r="H7416" s="50" t="s">
        <v>2358</v>
      </c>
      <c r="I7416" s="42" t="s">
        <v>2078</v>
      </c>
      <c r="J7416" s="15">
        <v>4280</v>
      </c>
      <c r="T7416" s="15">
        <v>1000</v>
      </c>
      <c r="U7416" s="15">
        <v>1000</v>
      </c>
      <c r="V7416" s="15">
        <v>3280</v>
      </c>
      <c r="AH7416" s="15">
        <v>0</v>
      </c>
      <c r="AI7416" s="15">
        <v>0</v>
      </c>
      <c r="AJ7416" s="15">
        <v>4000</v>
      </c>
      <c r="AU7416" s="15">
        <v>0</v>
      </c>
      <c r="AV7416" s="15">
        <v>4000</v>
      </c>
      <c r="AW7416" s="15">
        <f t="shared" si="2043"/>
        <v>1000</v>
      </c>
    </row>
    <row r="7417" spans="1:49">
      <c r="A7417" s="44" t="s">
        <v>1039</v>
      </c>
      <c r="B7417" s="45" t="s">
        <v>1030</v>
      </c>
      <c r="C7417" s="45" t="s">
        <v>1374</v>
      </c>
      <c r="D7417" s="452" t="s">
        <v>3036</v>
      </c>
      <c r="E7417" s="367" t="s">
        <v>1116</v>
      </c>
      <c r="F7417" s="50"/>
      <c r="G7417" s="468" t="s">
        <v>3063</v>
      </c>
      <c r="H7417" s="50" t="s">
        <v>2358</v>
      </c>
      <c r="I7417" s="42" t="s">
        <v>1487</v>
      </c>
      <c r="J7417" s="15">
        <v>0</v>
      </c>
      <c r="N7417" s="15">
        <v>310</v>
      </c>
      <c r="T7417" s="15">
        <v>-310</v>
      </c>
      <c r="U7417" s="15">
        <v>0</v>
      </c>
      <c r="V7417" s="15">
        <v>0</v>
      </c>
      <c r="AH7417" s="15">
        <v>0</v>
      </c>
      <c r="AI7417" s="15">
        <v>0</v>
      </c>
      <c r="AJ7417" s="15">
        <v>1000</v>
      </c>
      <c r="AU7417" s="15">
        <v>0</v>
      </c>
      <c r="AV7417" s="15">
        <v>1000</v>
      </c>
      <c r="AW7417" s="15">
        <f t="shared" si="2043"/>
        <v>0</v>
      </c>
    </row>
    <row r="7418" spans="1:49">
      <c r="A7418" s="44" t="s">
        <v>1039</v>
      </c>
      <c r="B7418" s="45" t="s">
        <v>1030</v>
      </c>
      <c r="C7418" s="45" t="s">
        <v>1374</v>
      </c>
      <c r="D7418" s="452" t="s">
        <v>3036</v>
      </c>
      <c r="E7418" s="367" t="s">
        <v>1703</v>
      </c>
      <c r="F7418" s="50"/>
      <c r="G7418" s="468" t="s">
        <v>3063</v>
      </c>
      <c r="H7418" s="50" t="s">
        <v>2358</v>
      </c>
      <c r="I7418" s="42" t="s">
        <v>1047</v>
      </c>
      <c r="U7418" s="15">
        <v>0</v>
      </c>
      <c r="V7418" s="15">
        <v>0</v>
      </c>
      <c r="AH7418" s="15">
        <v>0</v>
      </c>
      <c r="AI7418" s="15">
        <v>0</v>
      </c>
      <c r="AU7418" s="15">
        <v>0</v>
      </c>
      <c r="AV7418" s="15">
        <v>0</v>
      </c>
      <c r="AW7418" s="15">
        <f t="shared" si="2043"/>
        <v>0</v>
      </c>
    </row>
    <row r="7419" spans="1:49">
      <c r="A7419" s="44" t="s">
        <v>1039</v>
      </c>
      <c r="B7419" s="45" t="s">
        <v>1030</v>
      </c>
      <c r="C7419" s="45" t="s">
        <v>1374</v>
      </c>
      <c r="D7419" s="452" t="s">
        <v>3036</v>
      </c>
      <c r="E7419" s="367" t="s">
        <v>826</v>
      </c>
      <c r="F7419" s="50"/>
      <c r="G7419" s="468" t="s">
        <v>3063</v>
      </c>
      <c r="H7419" s="50" t="s">
        <v>2358</v>
      </c>
      <c r="I7419" s="42" t="s">
        <v>935</v>
      </c>
      <c r="J7419" s="15">
        <v>1500</v>
      </c>
      <c r="U7419" s="15">
        <v>0</v>
      </c>
      <c r="V7419" s="15">
        <v>1500</v>
      </c>
      <c r="AH7419" s="15">
        <v>0</v>
      </c>
      <c r="AI7419" s="15">
        <v>0</v>
      </c>
      <c r="AU7419" s="15">
        <v>0</v>
      </c>
      <c r="AV7419" s="15">
        <v>0</v>
      </c>
      <c r="AW7419" s="15">
        <f t="shared" si="2043"/>
        <v>0</v>
      </c>
    </row>
    <row r="7420" spans="1:49">
      <c r="A7420" s="44" t="s">
        <v>1039</v>
      </c>
      <c r="B7420" s="45" t="s">
        <v>1030</v>
      </c>
      <c r="C7420" s="45" t="s">
        <v>1374</v>
      </c>
      <c r="D7420" s="452" t="s">
        <v>3036</v>
      </c>
      <c r="E7420" s="367" t="s">
        <v>1115</v>
      </c>
      <c r="F7420" s="50"/>
      <c r="G7420" s="468" t="s">
        <v>3063</v>
      </c>
      <c r="H7420" s="50" t="s">
        <v>2358</v>
      </c>
      <c r="I7420" s="42" t="s">
        <v>990</v>
      </c>
      <c r="U7420" s="15">
        <v>0</v>
      </c>
      <c r="V7420" s="15">
        <v>0</v>
      </c>
      <c r="AH7420" s="15">
        <v>0</v>
      </c>
      <c r="AI7420" s="15">
        <v>0</v>
      </c>
      <c r="AU7420" s="15">
        <v>0</v>
      </c>
      <c r="AV7420" s="15">
        <v>0</v>
      </c>
      <c r="AW7420" s="15">
        <f t="shared" si="2043"/>
        <v>0</v>
      </c>
    </row>
    <row r="7421" spans="1:49">
      <c r="A7421" s="44" t="s">
        <v>1039</v>
      </c>
      <c r="B7421" s="45" t="s">
        <v>1030</v>
      </c>
      <c r="C7421" s="45" t="s">
        <v>1374</v>
      </c>
      <c r="D7421" s="452" t="s">
        <v>3036</v>
      </c>
      <c r="E7421" s="367" t="s">
        <v>1677</v>
      </c>
      <c r="F7421" s="50"/>
      <c r="G7421" s="468" t="s">
        <v>3063</v>
      </c>
      <c r="H7421" s="50" t="s">
        <v>2358</v>
      </c>
      <c r="I7421" s="42" t="s">
        <v>1688</v>
      </c>
      <c r="J7421" s="15">
        <v>40000</v>
      </c>
      <c r="N7421" s="15">
        <v>13437</v>
      </c>
      <c r="O7421" s="15">
        <v>5299</v>
      </c>
      <c r="P7421" s="15">
        <v>6458</v>
      </c>
      <c r="Q7421" s="15">
        <v>-194</v>
      </c>
      <c r="T7421" s="15">
        <v>13976</v>
      </c>
      <c r="U7421" s="15">
        <v>38976</v>
      </c>
      <c r="V7421" s="15">
        <v>1024</v>
      </c>
      <c r="AH7421" s="15">
        <v>0</v>
      </c>
      <c r="AI7421" s="15">
        <v>0</v>
      </c>
      <c r="AJ7421" s="15">
        <v>4000</v>
      </c>
      <c r="AM7421" s="15">
        <v>4000</v>
      </c>
      <c r="AU7421" s="15">
        <v>4000</v>
      </c>
      <c r="AV7421" s="15">
        <v>0</v>
      </c>
      <c r="AW7421" s="15">
        <f t="shared" si="2043"/>
        <v>42976</v>
      </c>
    </row>
    <row r="7422" spans="1:49">
      <c r="A7422" s="44" t="s">
        <v>1039</v>
      </c>
      <c r="B7422" s="45" t="s">
        <v>1030</v>
      </c>
      <c r="C7422" s="45" t="s">
        <v>1374</v>
      </c>
      <c r="D7422" s="452" t="s">
        <v>3036</v>
      </c>
      <c r="E7422" s="367" t="s">
        <v>1677</v>
      </c>
      <c r="F7422" s="50" t="s">
        <v>1925</v>
      </c>
      <c r="G7422" s="468" t="s">
        <v>3063</v>
      </c>
      <c r="H7422" s="50" t="s">
        <v>2358</v>
      </c>
      <c r="I7422" s="42" t="s">
        <v>25</v>
      </c>
      <c r="U7422" s="15">
        <v>0</v>
      </c>
      <c r="V7422" s="15">
        <v>0</v>
      </c>
      <c r="AH7422" s="15">
        <v>0</v>
      </c>
      <c r="AI7422" s="15">
        <v>0</v>
      </c>
      <c r="AU7422" s="15">
        <v>0</v>
      </c>
      <c r="AV7422" s="15">
        <v>0</v>
      </c>
      <c r="AW7422" s="15">
        <f t="shared" si="2043"/>
        <v>0</v>
      </c>
    </row>
    <row r="7423" spans="1:49" s="52" customFormat="1">
      <c r="A7423" s="41"/>
      <c r="B7423" s="346"/>
      <c r="C7423" s="346"/>
      <c r="D7423" s="369"/>
      <c r="E7423" s="213"/>
      <c r="F7423" s="65"/>
      <c r="G7423" s="65"/>
      <c r="H7423" s="65"/>
      <c r="I7423" s="49" t="s">
        <v>3</v>
      </c>
      <c r="J7423" s="6">
        <f>SUM(J7424)</f>
        <v>0</v>
      </c>
      <c r="K7423" s="6">
        <f t="shared" ref="K7423:AT7424" si="2048">SUM(K7424)</f>
        <v>0</v>
      </c>
      <c r="L7423" s="6">
        <f t="shared" si="2048"/>
        <v>0</v>
      </c>
      <c r="M7423" s="6">
        <f t="shared" si="2048"/>
        <v>0</v>
      </c>
      <c r="N7423" s="6">
        <f t="shared" si="2048"/>
        <v>0</v>
      </c>
      <c r="O7423" s="6">
        <f t="shared" si="2048"/>
        <v>0</v>
      </c>
      <c r="P7423" s="6">
        <f t="shared" si="2048"/>
        <v>0</v>
      </c>
      <c r="Q7423" s="6">
        <f t="shared" si="2048"/>
        <v>0</v>
      </c>
      <c r="R7423" s="6">
        <f t="shared" si="2048"/>
        <v>0</v>
      </c>
      <c r="S7423" s="6">
        <f t="shared" si="2048"/>
        <v>0</v>
      </c>
      <c r="T7423" s="6">
        <f t="shared" si="2048"/>
        <v>0</v>
      </c>
      <c r="U7423" s="6">
        <v>0</v>
      </c>
      <c r="V7423" s="6">
        <v>0</v>
      </c>
      <c r="W7423" s="6">
        <f>SUM(W7424)</f>
        <v>0</v>
      </c>
      <c r="X7423" s="6">
        <f t="shared" si="2048"/>
        <v>0</v>
      </c>
      <c r="Y7423" s="6">
        <f t="shared" si="2048"/>
        <v>0</v>
      </c>
      <c r="Z7423" s="6">
        <f t="shared" si="2048"/>
        <v>0</v>
      </c>
      <c r="AA7423" s="6">
        <f t="shared" si="2048"/>
        <v>0</v>
      </c>
      <c r="AB7423" s="6">
        <f t="shared" si="2048"/>
        <v>0</v>
      </c>
      <c r="AC7423" s="6">
        <f t="shared" si="2048"/>
        <v>0</v>
      </c>
      <c r="AD7423" s="6">
        <f t="shared" si="2048"/>
        <v>0</v>
      </c>
      <c r="AE7423" s="6">
        <f t="shared" si="2048"/>
        <v>0</v>
      </c>
      <c r="AF7423" s="6">
        <f t="shared" si="2048"/>
        <v>0</v>
      </c>
      <c r="AG7423" s="6">
        <f t="shared" si="2048"/>
        <v>0</v>
      </c>
      <c r="AH7423" s="6">
        <v>0</v>
      </c>
      <c r="AI7423" s="6">
        <v>0</v>
      </c>
      <c r="AJ7423" s="6">
        <f>SUM(AJ7424)</f>
        <v>0</v>
      </c>
      <c r="AK7423" s="6">
        <f t="shared" si="2048"/>
        <v>0</v>
      </c>
      <c r="AL7423" s="6">
        <f t="shared" si="2048"/>
        <v>0</v>
      </c>
      <c r="AM7423" s="6">
        <f t="shared" si="2048"/>
        <v>0</v>
      </c>
      <c r="AN7423" s="6">
        <f t="shared" si="2048"/>
        <v>0</v>
      </c>
      <c r="AO7423" s="6">
        <f t="shared" si="2048"/>
        <v>0</v>
      </c>
      <c r="AP7423" s="6">
        <f t="shared" si="2048"/>
        <v>0</v>
      </c>
      <c r="AQ7423" s="6">
        <f t="shared" si="2048"/>
        <v>0</v>
      </c>
      <c r="AR7423" s="6">
        <f t="shared" si="2048"/>
        <v>0</v>
      </c>
      <c r="AS7423" s="6">
        <f t="shared" si="2048"/>
        <v>0</v>
      </c>
      <c r="AT7423" s="6">
        <f t="shared" si="2048"/>
        <v>0</v>
      </c>
      <c r="AU7423" s="6">
        <v>0</v>
      </c>
      <c r="AV7423" s="6">
        <v>0</v>
      </c>
      <c r="AW7423" s="6">
        <f t="shared" si="2043"/>
        <v>0</v>
      </c>
    </row>
    <row r="7424" spans="1:49" s="52" customFormat="1">
      <c r="A7424" s="44" t="s">
        <v>1039</v>
      </c>
      <c r="B7424" s="45" t="s">
        <v>1030</v>
      </c>
      <c r="C7424" s="45" t="s">
        <v>1374</v>
      </c>
      <c r="D7424" s="452" t="s">
        <v>3036</v>
      </c>
      <c r="E7424" s="213" t="s">
        <v>833</v>
      </c>
      <c r="F7424" s="65"/>
      <c r="G7424" s="65"/>
      <c r="H7424" s="65"/>
      <c r="I7424" s="53" t="s">
        <v>1</v>
      </c>
      <c r="J7424" s="200">
        <f>SUM(J7425)</f>
        <v>0</v>
      </c>
      <c r="K7424" s="200">
        <f t="shared" si="2048"/>
        <v>0</v>
      </c>
      <c r="L7424" s="200">
        <f t="shared" si="2048"/>
        <v>0</v>
      </c>
      <c r="M7424" s="200">
        <f t="shared" si="2048"/>
        <v>0</v>
      </c>
      <c r="N7424" s="200">
        <f t="shared" si="2048"/>
        <v>0</v>
      </c>
      <c r="O7424" s="200">
        <f t="shared" si="2048"/>
        <v>0</v>
      </c>
      <c r="P7424" s="200">
        <f t="shared" si="2048"/>
        <v>0</v>
      </c>
      <c r="Q7424" s="200">
        <f t="shared" si="2048"/>
        <v>0</v>
      </c>
      <c r="R7424" s="200">
        <f t="shared" si="2048"/>
        <v>0</v>
      </c>
      <c r="S7424" s="200">
        <f t="shared" si="2048"/>
        <v>0</v>
      </c>
      <c r="T7424" s="200">
        <f t="shared" si="2048"/>
        <v>0</v>
      </c>
      <c r="U7424" s="200">
        <v>0</v>
      </c>
      <c r="V7424" s="200">
        <v>0</v>
      </c>
      <c r="W7424" s="200">
        <f>SUM(W7425)</f>
        <v>0</v>
      </c>
      <c r="X7424" s="200">
        <f t="shared" si="2048"/>
        <v>0</v>
      </c>
      <c r="Y7424" s="200">
        <f t="shared" si="2048"/>
        <v>0</v>
      </c>
      <c r="Z7424" s="200">
        <f t="shared" si="2048"/>
        <v>0</v>
      </c>
      <c r="AA7424" s="200">
        <f t="shared" si="2048"/>
        <v>0</v>
      </c>
      <c r="AB7424" s="200">
        <f t="shared" si="2048"/>
        <v>0</v>
      </c>
      <c r="AC7424" s="200">
        <f t="shared" si="2048"/>
        <v>0</v>
      </c>
      <c r="AD7424" s="200">
        <f t="shared" si="2048"/>
        <v>0</v>
      </c>
      <c r="AE7424" s="200">
        <f t="shared" si="2048"/>
        <v>0</v>
      </c>
      <c r="AF7424" s="200">
        <f t="shared" si="2048"/>
        <v>0</v>
      </c>
      <c r="AG7424" s="200">
        <f t="shared" si="2048"/>
        <v>0</v>
      </c>
      <c r="AH7424" s="200">
        <v>0</v>
      </c>
      <c r="AI7424" s="200">
        <v>0</v>
      </c>
      <c r="AJ7424" s="200">
        <f>SUM(AJ7425)</f>
        <v>0</v>
      </c>
      <c r="AK7424" s="200">
        <f t="shared" si="2048"/>
        <v>0</v>
      </c>
      <c r="AL7424" s="200">
        <f t="shared" si="2048"/>
        <v>0</v>
      </c>
      <c r="AM7424" s="200">
        <f t="shared" si="2048"/>
        <v>0</v>
      </c>
      <c r="AN7424" s="200">
        <f t="shared" si="2048"/>
        <v>0</v>
      </c>
      <c r="AO7424" s="200">
        <f t="shared" si="2048"/>
        <v>0</v>
      </c>
      <c r="AP7424" s="200">
        <f t="shared" si="2048"/>
        <v>0</v>
      </c>
      <c r="AQ7424" s="200">
        <f t="shared" si="2048"/>
        <v>0</v>
      </c>
      <c r="AR7424" s="200">
        <f t="shared" si="2048"/>
        <v>0</v>
      </c>
      <c r="AS7424" s="200">
        <f t="shared" si="2048"/>
        <v>0</v>
      </c>
      <c r="AT7424" s="200">
        <f t="shared" si="2048"/>
        <v>0</v>
      </c>
      <c r="AU7424" s="200">
        <v>0</v>
      </c>
      <c r="AV7424" s="200">
        <v>0</v>
      </c>
      <c r="AW7424" s="200">
        <f t="shared" si="2043"/>
        <v>0</v>
      </c>
    </row>
    <row r="7425" spans="1:49" s="59" customFormat="1">
      <c r="A7425" s="44" t="s">
        <v>1039</v>
      </c>
      <c r="B7425" s="45" t="s">
        <v>1030</v>
      </c>
      <c r="C7425" s="45" t="s">
        <v>1374</v>
      </c>
      <c r="D7425" s="452" t="s">
        <v>3036</v>
      </c>
      <c r="E7425" s="57" t="s">
        <v>1517</v>
      </c>
      <c r="F7425" s="58"/>
      <c r="G7425" s="468" t="s">
        <v>3063</v>
      </c>
      <c r="H7425" s="50" t="s">
        <v>2358</v>
      </c>
      <c r="I7425" s="188" t="s">
        <v>2584</v>
      </c>
      <c r="J7425" s="13"/>
      <c r="K7425" s="13"/>
      <c r="L7425" s="13"/>
      <c r="M7425" s="13"/>
      <c r="N7425" s="13"/>
      <c r="O7425" s="13"/>
      <c r="P7425" s="13"/>
      <c r="Q7425" s="13"/>
      <c r="R7425" s="13"/>
      <c r="S7425" s="13"/>
      <c r="T7425" s="13"/>
      <c r="U7425" s="13">
        <v>0</v>
      </c>
      <c r="V7425" s="13">
        <v>0</v>
      </c>
      <c r="W7425" s="13"/>
      <c r="X7425" s="13"/>
      <c r="Y7425" s="13"/>
      <c r="Z7425" s="13"/>
      <c r="AA7425" s="13"/>
      <c r="AB7425" s="13"/>
      <c r="AC7425" s="13"/>
      <c r="AD7425" s="13"/>
      <c r="AE7425" s="13"/>
      <c r="AF7425" s="13"/>
      <c r="AG7425" s="13"/>
      <c r="AH7425" s="13">
        <v>0</v>
      </c>
      <c r="AI7425" s="13">
        <v>0</v>
      </c>
      <c r="AJ7425" s="13"/>
      <c r="AK7425" s="13"/>
      <c r="AL7425" s="13"/>
      <c r="AM7425" s="13"/>
      <c r="AN7425" s="13"/>
      <c r="AO7425" s="13"/>
      <c r="AP7425" s="13"/>
      <c r="AQ7425" s="13"/>
      <c r="AR7425" s="13"/>
      <c r="AS7425" s="13"/>
      <c r="AT7425" s="13"/>
      <c r="AU7425" s="13">
        <v>0</v>
      </c>
      <c r="AV7425" s="13">
        <v>0</v>
      </c>
      <c r="AW7425" s="13">
        <f t="shared" si="2043"/>
        <v>0</v>
      </c>
    </row>
    <row r="7426" spans="1:49">
      <c r="A7426" s="44"/>
      <c r="B7426" s="45"/>
      <c r="C7426" s="45"/>
      <c r="D7426" s="45"/>
      <c r="E7426" s="367"/>
      <c r="F7426" s="50"/>
      <c r="G7426" s="50"/>
      <c r="H7426" s="50"/>
      <c r="I7426" s="49" t="s">
        <v>1157</v>
      </c>
      <c r="J7426" s="6">
        <f>SUM(J7427)</f>
        <v>0</v>
      </c>
      <c r="K7426" s="6">
        <f t="shared" ref="K7426:AT7427" si="2049">SUM(K7427)</f>
        <v>0</v>
      </c>
      <c r="L7426" s="6">
        <f t="shared" si="2049"/>
        <v>0</v>
      </c>
      <c r="M7426" s="6">
        <f t="shared" si="2049"/>
        <v>0</v>
      </c>
      <c r="N7426" s="6">
        <f t="shared" si="2049"/>
        <v>0</v>
      </c>
      <c r="O7426" s="6">
        <f t="shared" si="2049"/>
        <v>0</v>
      </c>
      <c r="P7426" s="6">
        <f t="shared" si="2049"/>
        <v>0</v>
      </c>
      <c r="Q7426" s="6">
        <f t="shared" si="2049"/>
        <v>0</v>
      </c>
      <c r="R7426" s="6">
        <f t="shared" si="2049"/>
        <v>0</v>
      </c>
      <c r="S7426" s="6">
        <f t="shared" si="2049"/>
        <v>0</v>
      </c>
      <c r="T7426" s="6">
        <f t="shared" si="2049"/>
        <v>0</v>
      </c>
      <c r="U7426" s="6">
        <v>0</v>
      </c>
      <c r="V7426" s="6">
        <v>0</v>
      </c>
      <c r="W7426" s="6">
        <f>SUM(W7427)</f>
        <v>0</v>
      </c>
      <c r="X7426" s="6">
        <f t="shared" si="2049"/>
        <v>0</v>
      </c>
      <c r="Y7426" s="6">
        <f t="shared" si="2049"/>
        <v>0</v>
      </c>
      <c r="Z7426" s="6">
        <f t="shared" si="2049"/>
        <v>0</v>
      </c>
      <c r="AA7426" s="6">
        <f t="shared" si="2049"/>
        <v>0</v>
      </c>
      <c r="AB7426" s="6">
        <f t="shared" si="2049"/>
        <v>0</v>
      </c>
      <c r="AC7426" s="6">
        <f t="shared" si="2049"/>
        <v>0</v>
      </c>
      <c r="AD7426" s="6">
        <f t="shared" si="2049"/>
        <v>0</v>
      </c>
      <c r="AE7426" s="6">
        <f t="shared" si="2049"/>
        <v>0</v>
      </c>
      <c r="AF7426" s="6">
        <f t="shared" si="2049"/>
        <v>0</v>
      </c>
      <c r="AG7426" s="6">
        <f t="shared" si="2049"/>
        <v>0</v>
      </c>
      <c r="AH7426" s="6">
        <v>0</v>
      </c>
      <c r="AI7426" s="6">
        <v>0</v>
      </c>
      <c r="AJ7426" s="6">
        <f>SUM(AJ7427)</f>
        <v>0</v>
      </c>
      <c r="AK7426" s="6">
        <f t="shared" si="2049"/>
        <v>0</v>
      </c>
      <c r="AL7426" s="6">
        <f t="shared" si="2049"/>
        <v>0</v>
      </c>
      <c r="AM7426" s="6">
        <f t="shared" si="2049"/>
        <v>0</v>
      </c>
      <c r="AN7426" s="6">
        <f t="shared" si="2049"/>
        <v>0</v>
      </c>
      <c r="AO7426" s="6">
        <f t="shared" si="2049"/>
        <v>0</v>
      </c>
      <c r="AP7426" s="6">
        <f t="shared" si="2049"/>
        <v>0</v>
      </c>
      <c r="AQ7426" s="6">
        <f t="shared" si="2049"/>
        <v>0</v>
      </c>
      <c r="AR7426" s="6">
        <f t="shared" si="2049"/>
        <v>0</v>
      </c>
      <c r="AS7426" s="6">
        <f t="shared" si="2049"/>
        <v>0</v>
      </c>
      <c r="AT7426" s="6">
        <f t="shared" si="2049"/>
        <v>0</v>
      </c>
      <c r="AU7426" s="6">
        <v>0</v>
      </c>
      <c r="AV7426" s="6">
        <v>0</v>
      </c>
      <c r="AW7426" s="6">
        <f t="shared" si="2043"/>
        <v>0</v>
      </c>
    </row>
    <row r="7427" spans="1:49">
      <c r="A7427" s="44" t="s">
        <v>1039</v>
      </c>
      <c r="B7427" s="45" t="s">
        <v>1030</v>
      </c>
      <c r="C7427" s="45" t="s">
        <v>1374</v>
      </c>
      <c r="D7427" s="452" t="s">
        <v>3036</v>
      </c>
      <c r="E7427" s="54" t="s">
        <v>1402</v>
      </c>
      <c r="F7427" s="50"/>
      <c r="G7427" s="50"/>
      <c r="H7427" s="50"/>
      <c r="I7427" s="260" t="s">
        <v>1158</v>
      </c>
      <c r="J7427" s="9">
        <f>SUM(J7428)</f>
        <v>0</v>
      </c>
      <c r="K7427" s="9">
        <f t="shared" si="2049"/>
        <v>0</v>
      </c>
      <c r="L7427" s="9">
        <f t="shared" si="2049"/>
        <v>0</v>
      </c>
      <c r="M7427" s="9">
        <f t="shared" si="2049"/>
        <v>0</v>
      </c>
      <c r="N7427" s="9">
        <f t="shared" si="2049"/>
        <v>0</v>
      </c>
      <c r="O7427" s="9">
        <f t="shared" si="2049"/>
        <v>0</v>
      </c>
      <c r="P7427" s="9">
        <f t="shared" si="2049"/>
        <v>0</v>
      </c>
      <c r="Q7427" s="9">
        <f t="shared" si="2049"/>
        <v>0</v>
      </c>
      <c r="R7427" s="9">
        <f t="shared" si="2049"/>
        <v>0</v>
      </c>
      <c r="S7427" s="9">
        <f t="shared" si="2049"/>
        <v>0</v>
      </c>
      <c r="T7427" s="9">
        <f t="shared" si="2049"/>
        <v>0</v>
      </c>
      <c r="U7427" s="9">
        <v>0</v>
      </c>
      <c r="V7427" s="9">
        <v>0</v>
      </c>
      <c r="W7427" s="9">
        <f>SUM(W7428)</f>
        <v>0</v>
      </c>
      <c r="X7427" s="9">
        <f t="shared" si="2049"/>
        <v>0</v>
      </c>
      <c r="Y7427" s="9">
        <f t="shared" si="2049"/>
        <v>0</v>
      </c>
      <c r="Z7427" s="9">
        <f t="shared" si="2049"/>
        <v>0</v>
      </c>
      <c r="AA7427" s="9">
        <f t="shared" si="2049"/>
        <v>0</v>
      </c>
      <c r="AB7427" s="9">
        <f t="shared" si="2049"/>
        <v>0</v>
      </c>
      <c r="AC7427" s="9">
        <f t="shared" si="2049"/>
        <v>0</v>
      </c>
      <c r="AD7427" s="9">
        <f t="shared" si="2049"/>
        <v>0</v>
      </c>
      <c r="AE7427" s="9">
        <f t="shared" si="2049"/>
        <v>0</v>
      </c>
      <c r="AF7427" s="9">
        <f t="shared" si="2049"/>
        <v>0</v>
      </c>
      <c r="AG7427" s="9">
        <f t="shared" si="2049"/>
        <v>0</v>
      </c>
      <c r="AH7427" s="9">
        <v>0</v>
      </c>
      <c r="AI7427" s="9">
        <v>0</v>
      </c>
      <c r="AJ7427" s="9">
        <f>SUM(AJ7428)</f>
        <v>0</v>
      </c>
      <c r="AK7427" s="9">
        <f t="shared" si="2049"/>
        <v>0</v>
      </c>
      <c r="AL7427" s="9">
        <f t="shared" si="2049"/>
        <v>0</v>
      </c>
      <c r="AM7427" s="9">
        <f t="shared" si="2049"/>
        <v>0</v>
      </c>
      <c r="AN7427" s="9">
        <f t="shared" si="2049"/>
        <v>0</v>
      </c>
      <c r="AO7427" s="9">
        <f t="shared" si="2049"/>
        <v>0</v>
      </c>
      <c r="AP7427" s="9">
        <f t="shared" si="2049"/>
        <v>0</v>
      </c>
      <c r="AQ7427" s="9">
        <f t="shared" si="2049"/>
        <v>0</v>
      </c>
      <c r="AR7427" s="9">
        <f t="shared" si="2049"/>
        <v>0</v>
      </c>
      <c r="AS7427" s="9">
        <f t="shared" si="2049"/>
        <v>0</v>
      </c>
      <c r="AT7427" s="9">
        <f t="shared" si="2049"/>
        <v>0</v>
      </c>
      <c r="AU7427" s="9">
        <v>0</v>
      </c>
      <c r="AV7427" s="9">
        <v>0</v>
      </c>
      <c r="AW7427" s="9">
        <f t="shared" si="2043"/>
        <v>0</v>
      </c>
    </row>
    <row r="7428" spans="1:49">
      <c r="A7428" s="44" t="s">
        <v>1039</v>
      </c>
      <c r="B7428" s="45" t="s">
        <v>1030</v>
      </c>
      <c r="C7428" s="45" t="s">
        <v>1374</v>
      </c>
      <c r="D7428" s="452" t="s">
        <v>3036</v>
      </c>
      <c r="E7428" s="367" t="s">
        <v>1409</v>
      </c>
      <c r="F7428" s="50"/>
      <c r="G7428" s="468" t="s">
        <v>3063</v>
      </c>
      <c r="H7428" s="50" t="s">
        <v>2358</v>
      </c>
      <c r="I7428" s="42" t="s">
        <v>1691</v>
      </c>
      <c r="J7428" s="15">
        <v>0</v>
      </c>
      <c r="U7428" s="15">
        <v>0</v>
      </c>
      <c r="V7428" s="15">
        <v>0</v>
      </c>
      <c r="AH7428" s="15">
        <v>0</v>
      </c>
      <c r="AI7428" s="15">
        <v>0</v>
      </c>
      <c r="AU7428" s="15">
        <v>0</v>
      </c>
      <c r="AV7428" s="15">
        <v>0</v>
      </c>
      <c r="AW7428" s="15">
        <f t="shared" si="2043"/>
        <v>0</v>
      </c>
    </row>
    <row r="7429" spans="1:49">
      <c r="A7429" s="44"/>
      <c r="B7429" s="45"/>
      <c r="C7429" s="45"/>
      <c r="D7429" s="45"/>
      <c r="E7429" s="531"/>
      <c r="F7429" s="50"/>
      <c r="G7429" s="50"/>
      <c r="H7429" s="50"/>
      <c r="I7429" s="42"/>
      <c r="U7429" s="15">
        <v>0</v>
      </c>
      <c r="V7429" s="15">
        <v>0</v>
      </c>
      <c r="AH7429" s="15">
        <v>0</v>
      </c>
      <c r="AI7429" s="15">
        <v>0</v>
      </c>
      <c r="AU7429" s="15">
        <v>0</v>
      </c>
      <c r="AV7429" s="15">
        <v>0</v>
      </c>
      <c r="AW7429" s="15">
        <f t="shared" si="2043"/>
        <v>0</v>
      </c>
    </row>
    <row r="7430" spans="1:49">
      <c r="A7430" s="44"/>
      <c r="B7430" s="45"/>
      <c r="C7430" s="45"/>
      <c r="D7430" s="45"/>
      <c r="E7430" s="531"/>
      <c r="F7430" s="50"/>
      <c r="G7430" s="50"/>
      <c r="H7430" s="50"/>
      <c r="I7430" s="49" t="s">
        <v>1631</v>
      </c>
      <c r="J7430" s="12">
        <f>SUM(J7401,J7426,J7423)</f>
        <v>57000</v>
      </c>
      <c r="K7430" s="12">
        <f t="shared" ref="K7430:AT7430" si="2050">SUM(K7401,K7426,K7423)</f>
        <v>126</v>
      </c>
      <c r="L7430" s="12">
        <f t="shared" si="2050"/>
        <v>0</v>
      </c>
      <c r="M7430" s="12">
        <f t="shared" si="2050"/>
        <v>0</v>
      </c>
      <c r="N7430" s="12">
        <f t="shared" si="2050"/>
        <v>16952</v>
      </c>
      <c r="O7430" s="12">
        <f t="shared" si="2050"/>
        <v>7949</v>
      </c>
      <c r="P7430" s="12">
        <f t="shared" si="2050"/>
        <v>8477</v>
      </c>
      <c r="Q7430" s="12">
        <f t="shared" si="2050"/>
        <v>4806</v>
      </c>
      <c r="R7430" s="12">
        <f t="shared" si="2050"/>
        <v>0</v>
      </c>
      <c r="S7430" s="12">
        <f t="shared" si="2050"/>
        <v>0</v>
      </c>
      <c r="T7430" s="12">
        <f t="shared" si="2050"/>
        <v>12886</v>
      </c>
      <c r="U7430" s="12">
        <v>51196</v>
      </c>
      <c r="V7430" s="12">
        <v>5804</v>
      </c>
      <c r="W7430" s="12">
        <f>SUM(W7401,W7426,W7423)</f>
        <v>0</v>
      </c>
      <c r="X7430" s="12">
        <f t="shared" si="2050"/>
        <v>0</v>
      </c>
      <c r="Y7430" s="12">
        <f t="shared" si="2050"/>
        <v>0</v>
      </c>
      <c r="Z7430" s="12">
        <f t="shared" si="2050"/>
        <v>0</v>
      </c>
      <c r="AA7430" s="12">
        <f t="shared" si="2050"/>
        <v>0</v>
      </c>
      <c r="AB7430" s="12">
        <f t="shared" si="2050"/>
        <v>0</v>
      </c>
      <c r="AC7430" s="12">
        <f t="shared" si="2050"/>
        <v>0</v>
      </c>
      <c r="AD7430" s="12">
        <f t="shared" si="2050"/>
        <v>0</v>
      </c>
      <c r="AE7430" s="12">
        <f t="shared" si="2050"/>
        <v>0</v>
      </c>
      <c r="AF7430" s="12">
        <f t="shared" si="2050"/>
        <v>0</v>
      </c>
      <c r="AG7430" s="12">
        <f t="shared" si="2050"/>
        <v>0</v>
      </c>
      <c r="AH7430" s="12">
        <v>0</v>
      </c>
      <c r="AI7430" s="12">
        <v>0</v>
      </c>
      <c r="AJ7430" s="12">
        <f>SUM(AJ7401,AJ7426,AJ7423)</f>
        <v>9000</v>
      </c>
      <c r="AK7430" s="12">
        <f t="shared" si="2050"/>
        <v>0</v>
      </c>
      <c r="AL7430" s="12">
        <f t="shared" si="2050"/>
        <v>0</v>
      </c>
      <c r="AM7430" s="12">
        <f t="shared" si="2050"/>
        <v>4000</v>
      </c>
      <c r="AN7430" s="12">
        <f t="shared" si="2050"/>
        <v>0</v>
      </c>
      <c r="AO7430" s="12">
        <f t="shared" si="2050"/>
        <v>0</v>
      </c>
      <c r="AP7430" s="12">
        <f t="shared" si="2050"/>
        <v>0</v>
      </c>
      <c r="AQ7430" s="12">
        <f t="shared" si="2050"/>
        <v>0</v>
      </c>
      <c r="AR7430" s="12">
        <f t="shared" si="2050"/>
        <v>0</v>
      </c>
      <c r="AS7430" s="12">
        <f t="shared" si="2050"/>
        <v>0</v>
      </c>
      <c r="AT7430" s="12">
        <f t="shared" si="2050"/>
        <v>0</v>
      </c>
      <c r="AU7430" s="12">
        <v>4000</v>
      </c>
      <c r="AV7430" s="12">
        <v>5000</v>
      </c>
      <c r="AW7430" s="12">
        <f t="shared" si="2043"/>
        <v>55196</v>
      </c>
    </row>
    <row r="7431" spans="1:49">
      <c r="A7431" s="44"/>
      <c r="B7431" s="45"/>
      <c r="C7431" s="45"/>
      <c r="D7431" s="45"/>
      <c r="E7431" s="531"/>
      <c r="F7431" s="50"/>
      <c r="G7431" s="50"/>
      <c r="H7431" s="50"/>
      <c r="I7431" s="53"/>
    </row>
    <row r="7432" spans="1:49">
      <c r="A7432" s="44"/>
      <c r="B7432" s="45"/>
      <c r="C7432" s="45"/>
      <c r="D7432" s="45"/>
      <c r="E7432" s="531"/>
      <c r="F7432" s="50"/>
      <c r="G7432" s="50"/>
      <c r="H7432" s="50"/>
      <c r="I7432" s="146" t="s">
        <v>970</v>
      </c>
      <c r="J7432" s="29"/>
      <c r="K7432" s="29"/>
      <c r="L7432" s="29"/>
      <c r="M7432" s="29"/>
      <c r="N7432" s="29"/>
      <c r="O7432" s="29"/>
      <c r="P7432" s="29"/>
      <c r="Q7432" s="29"/>
      <c r="R7432" s="29"/>
      <c r="S7432" s="29"/>
      <c r="T7432" s="29"/>
      <c r="U7432" s="29"/>
      <c r="V7432" s="29"/>
      <c r="W7432" s="29"/>
      <c r="X7432" s="29"/>
      <c r="Y7432" s="29"/>
      <c r="Z7432" s="29"/>
      <c r="AA7432" s="29"/>
      <c r="AB7432" s="29"/>
      <c r="AC7432" s="29"/>
      <c r="AD7432" s="29"/>
      <c r="AE7432" s="29"/>
      <c r="AF7432" s="29"/>
      <c r="AG7432" s="29"/>
      <c r="AH7432" s="29"/>
      <c r="AI7432" s="29"/>
      <c r="AJ7432" s="29"/>
      <c r="AK7432" s="29"/>
      <c r="AL7432" s="29"/>
      <c r="AM7432" s="29"/>
      <c r="AN7432" s="29"/>
      <c r="AO7432" s="29"/>
      <c r="AP7432" s="29"/>
      <c r="AQ7432" s="29"/>
      <c r="AR7432" s="29"/>
      <c r="AS7432" s="29"/>
      <c r="AT7432" s="29"/>
      <c r="AU7432" s="29"/>
      <c r="AV7432" s="29"/>
      <c r="AW7432" s="29"/>
    </row>
    <row r="7433" spans="1:49" ht="13.5" thickBot="1">
      <c r="A7433" s="48"/>
      <c r="B7433" s="42"/>
      <c r="C7433" s="42"/>
      <c r="D7433" s="42"/>
      <c r="E7433" s="531"/>
      <c r="F7433" s="50"/>
      <c r="G7433" s="50"/>
      <c r="H7433" s="50"/>
      <c r="I7433" s="146"/>
      <c r="J7433" s="29"/>
      <c r="K7433" s="29"/>
      <c r="L7433" s="29"/>
      <c r="M7433" s="29"/>
      <c r="N7433" s="29"/>
      <c r="O7433" s="29"/>
      <c r="P7433" s="29"/>
      <c r="Q7433" s="29"/>
      <c r="R7433" s="29"/>
      <c r="S7433" s="29"/>
      <c r="T7433" s="29"/>
      <c r="U7433" s="29"/>
      <c r="V7433" s="29"/>
      <c r="W7433" s="29"/>
      <c r="X7433" s="29"/>
      <c r="Y7433" s="29"/>
      <c r="Z7433" s="29"/>
      <c r="AA7433" s="29"/>
      <c r="AB7433" s="29"/>
      <c r="AC7433" s="29"/>
      <c r="AD7433" s="29"/>
      <c r="AE7433" s="29"/>
      <c r="AF7433" s="29"/>
      <c r="AG7433" s="29"/>
      <c r="AH7433" s="29"/>
      <c r="AI7433" s="29"/>
      <c r="AJ7433" s="29"/>
      <c r="AK7433" s="29"/>
      <c r="AL7433" s="29"/>
      <c r="AM7433" s="29"/>
      <c r="AN7433" s="29"/>
      <c r="AO7433" s="29"/>
      <c r="AP7433" s="29"/>
      <c r="AQ7433" s="29"/>
      <c r="AR7433" s="29"/>
      <c r="AS7433" s="29"/>
      <c r="AT7433" s="29"/>
      <c r="AU7433" s="29"/>
      <c r="AV7433" s="29"/>
      <c r="AW7433" s="29"/>
    </row>
    <row r="7434" spans="1:49" ht="35.25" customHeight="1" thickTop="1" thickBot="1">
      <c r="A7434" s="48"/>
      <c r="B7434" s="42"/>
      <c r="C7434" s="42"/>
      <c r="D7434" s="42"/>
      <c r="E7434" s="531"/>
      <c r="F7434" s="50"/>
      <c r="G7434" s="50"/>
      <c r="H7434" s="50"/>
      <c r="I7434" s="5" t="s">
        <v>2331</v>
      </c>
      <c r="J7434" s="364" t="s">
        <v>2891</v>
      </c>
      <c r="K7434" s="364" t="s">
        <v>2879</v>
      </c>
      <c r="L7434" s="364" t="s">
        <v>2880</v>
      </c>
      <c r="M7434" s="364" t="s">
        <v>2881</v>
      </c>
      <c r="N7434" s="364" t="s">
        <v>2882</v>
      </c>
      <c r="O7434" s="364" t="s">
        <v>2883</v>
      </c>
      <c r="P7434" s="364" t="s">
        <v>2884</v>
      </c>
      <c r="Q7434" s="364" t="s">
        <v>2885</v>
      </c>
      <c r="R7434" s="364" t="s">
        <v>2886</v>
      </c>
      <c r="S7434" s="364" t="s">
        <v>2887</v>
      </c>
      <c r="T7434" s="364" t="s">
        <v>2888</v>
      </c>
      <c r="U7434" s="364" t="s">
        <v>2889</v>
      </c>
      <c r="V7434" s="364" t="s">
        <v>2890</v>
      </c>
      <c r="W7434" s="365" t="s">
        <v>2893</v>
      </c>
      <c r="X7434" s="365" t="s">
        <v>2879</v>
      </c>
      <c r="Y7434" s="365" t="s">
        <v>2880</v>
      </c>
      <c r="Z7434" s="365" t="s">
        <v>2881</v>
      </c>
      <c r="AA7434" s="365" t="s">
        <v>2882</v>
      </c>
      <c r="AB7434" s="365" t="s">
        <v>2883</v>
      </c>
      <c r="AC7434" s="365" t="s">
        <v>2884</v>
      </c>
      <c r="AD7434" s="365" t="s">
        <v>2885</v>
      </c>
      <c r="AE7434" s="365" t="s">
        <v>2886</v>
      </c>
      <c r="AF7434" s="365" t="s">
        <v>2887</v>
      </c>
      <c r="AG7434" s="365" t="s">
        <v>2888</v>
      </c>
      <c r="AH7434" s="365" t="s">
        <v>2889</v>
      </c>
      <c r="AI7434" s="365" t="s">
        <v>2890</v>
      </c>
      <c r="AJ7434" s="366" t="s">
        <v>2892</v>
      </c>
      <c r="AK7434" s="366" t="s">
        <v>2879</v>
      </c>
      <c r="AL7434" s="366" t="s">
        <v>2880</v>
      </c>
      <c r="AM7434" s="366" t="s">
        <v>2881</v>
      </c>
      <c r="AN7434" s="366" t="s">
        <v>2882</v>
      </c>
      <c r="AO7434" s="366" t="s">
        <v>2883</v>
      </c>
      <c r="AP7434" s="366" t="s">
        <v>2884</v>
      </c>
      <c r="AQ7434" s="366" t="s">
        <v>2885</v>
      </c>
      <c r="AR7434" s="366" t="s">
        <v>2886</v>
      </c>
      <c r="AS7434" s="366" t="s">
        <v>2887</v>
      </c>
      <c r="AT7434" s="366" t="s">
        <v>2888</v>
      </c>
      <c r="AU7434" s="366" t="s">
        <v>2889</v>
      </c>
      <c r="AV7434" s="366" t="s">
        <v>2890</v>
      </c>
      <c r="AW7434" s="368" t="s">
        <v>2895</v>
      </c>
    </row>
    <row r="7435" spans="1:49">
      <c r="A7435" s="48"/>
      <c r="B7435" s="42"/>
      <c r="C7435" s="42"/>
      <c r="D7435" s="42"/>
      <c r="E7435" s="531"/>
      <c r="F7435" s="50"/>
      <c r="G7435" s="50"/>
      <c r="H7435" s="50"/>
      <c r="I7435" s="34"/>
      <c r="J7435" s="202" t="s">
        <v>1224</v>
      </c>
      <c r="K7435" s="202">
        <v>1</v>
      </c>
      <c r="L7435" s="202">
        <v>2</v>
      </c>
      <c r="M7435" s="202">
        <v>3</v>
      </c>
      <c r="N7435" s="202">
        <v>4</v>
      </c>
      <c r="O7435" s="202">
        <v>5</v>
      </c>
      <c r="P7435" s="202">
        <v>6</v>
      </c>
      <c r="Q7435" s="202">
        <v>7</v>
      </c>
      <c r="R7435" s="202">
        <v>8</v>
      </c>
      <c r="S7435" s="202">
        <v>9</v>
      </c>
      <c r="T7435" s="202">
        <v>10</v>
      </c>
      <c r="U7435" s="202">
        <v>13</v>
      </c>
      <c r="V7435" s="202">
        <v>14</v>
      </c>
      <c r="W7435" s="202" t="s">
        <v>1224</v>
      </c>
      <c r="X7435" s="202">
        <v>1</v>
      </c>
      <c r="Y7435" s="202">
        <v>2</v>
      </c>
      <c r="Z7435" s="202">
        <v>3</v>
      </c>
      <c r="AA7435" s="202">
        <v>4</v>
      </c>
      <c r="AB7435" s="202">
        <v>5</v>
      </c>
      <c r="AC7435" s="202">
        <v>6</v>
      </c>
      <c r="AD7435" s="202">
        <v>7</v>
      </c>
      <c r="AE7435" s="202">
        <v>8</v>
      </c>
      <c r="AF7435" s="202">
        <v>9</v>
      </c>
      <c r="AG7435" s="202">
        <v>10</v>
      </c>
      <c r="AH7435" s="202">
        <v>13</v>
      </c>
      <c r="AI7435" s="202">
        <v>14</v>
      </c>
      <c r="AJ7435" s="202" t="s">
        <v>1224</v>
      </c>
      <c r="AK7435" s="202">
        <v>1</v>
      </c>
      <c r="AL7435" s="202">
        <v>2</v>
      </c>
      <c r="AM7435" s="202">
        <v>3</v>
      </c>
      <c r="AN7435" s="202">
        <v>4</v>
      </c>
      <c r="AO7435" s="202">
        <v>5</v>
      </c>
      <c r="AP7435" s="202">
        <v>6</v>
      </c>
      <c r="AQ7435" s="202">
        <v>7</v>
      </c>
      <c r="AR7435" s="202">
        <v>8</v>
      </c>
      <c r="AS7435" s="202">
        <v>9</v>
      </c>
      <c r="AT7435" s="202">
        <v>10</v>
      </c>
      <c r="AU7435" s="202">
        <v>13</v>
      </c>
      <c r="AV7435" s="202">
        <v>14</v>
      </c>
      <c r="AW7435" s="202">
        <v>15</v>
      </c>
    </row>
    <row r="7436" spans="1:49">
      <c r="A7436" s="48"/>
      <c r="B7436" s="42"/>
      <c r="C7436" s="42"/>
      <c r="D7436" s="42"/>
      <c r="E7436" s="531"/>
      <c r="F7436" s="50"/>
      <c r="G7436" s="50"/>
      <c r="H7436" s="50"/>
      <c r="I7436" s="276" t="s">
        <v>2370</v>
      </c>
      <c r="J7436" s="277">
        <f>SUM(J7430)</f>
        <v>57000</v>
      </c>
      <c r="K7436" s="277">
        <f t="shared" ref="K7436:AT7436" si="2051">SUM(K7430)</f>
        <v>126</v>
      </c>
      <c r="L7436" s="277">
        <f t="shared" si="2051"/>
        <v>0</v>
      </c>
      <c r="M7436" s="277">
        <f t="shared" si="2051"/>
        <v>0</v>
      </c>
      <c r="N7436" s="277">
        <f t="shared" si="2051"/>
        <v>16952</v>
      </c>
      <c r="O7436" s="277">
        <f t="shared" si="2051"/>
        <v>7949</v>
      </c>
      <c r="P7436" s="277">
        <f t="shared" si="2051"/>
        <v>8477</v>
      </c>
      <c r="Q7436" s="277">
        <f t="shared" si="2051"/>
        <v>4806</v>
      </c>
      <c r="R7436" s="277">
        <f t="shared" si="2051"/>
        <v>0</v>
      </c>
      <c r="S7436" s="277">
        <f t="shared" si="2051"/>
        <v>0</v>
      </c>
      <c r="T7436" s="277">
        <f t="shared" si="2051"/>
        <v>12886</v>
      </c>
      <c r="U7436" s="277">
        <v>51196</v>
      </c>
      <c r="V7436" s="277">
        <v>5804</v>
      </c>
      <c r="W7436" s="277">
        <f>SUM(W7430)</f>
        <v>0</v>
      </c>
      <c r="X7436" s="277">
        <f t="shared" si="2051"/>
        <v>0</v>
      </c>
      <c r="Y7436" s="277">
        <f t="shared" si="2051"/>
        <v>0</v>
      </c>
      <c r="Z7436" s="277">
        <f t="shared" si="2051"/>
        <v>0</v>
      </c>
      <c r="AA7436" s="277">
        <f t="shared" si="2051"/>
        <v>0</v>
      </c>
      <c r="AB7436" s="277">
        <f t="shared" si="2051"/>
        <v>0</v>
      </c>
      <c r="AC7436" s="277">
        <f t="shared" si="2051"/>
        <v>0</v>
      </c>
      <c r="AD7436" s="277">
        <f t="shared" si="2051"/>
        <v>0</v>
      </c>
      <c r="AE7436" s="277">
        <f t="shared" si="2051"/>
        <v>0</v>
      </c>
      <c r="AF7436" s="277">
        <f t="shared" si="2051"/>
        <v>0</v>
      </c>
      <c r="AG7436" s="277">
        <f t="shared" si="2051"/>
        <v>0</v>
      </c>
      <c r="AH7436" s="277">
        <v>0</v>
      </c>
      <c r="AI7436" s="277">
        <v>0</v>
      </c>
      <c r="AJ7436" s="277">
        <f>SUM(AJ7430)</f>
        <v>9000</v>
      </c>
      <c r="AK7436" s="277">
        <f t="shared" si="2051"/>
        <v>0</v>
      </c>
      <c r="AL7436" s="277">
        <f t="shared" si="2051"/>
        <v>0</v>
      </c>
      <c r="AM7436" s="277">
        <f t="shared" si="2051"/>
        <v>4000</v>
      </c>
      <c r="AN7436" s="277">
        <f t="shared" si="2051"/>
        <v>0</v>
      </c>
      <c r="AO7436" s="277">
        <f t="shared" si="2051"/>
        <v>0</v>
      </c>
      <c r="AP7436" s="277">
        <f t="shared" si="2051"/>
        <v>0</v>
      </c>
      <c r="AQ7436" s="277">
        <f t="shared" si="2051"/>
        <v>0</v>
      </c>
      <c r="AR7436" s="277">
        <f t="shared" si="2051"/>
        <v>0</v>
      </c>
      <c r="AS7436" s="277">
        <f t="shared" si="2051"/>
        <v>0</v>
      </c>
      <c r="AT7436" s="277">
        <f t="shared" si="2051"/>
        <v>0</v>
      </c>
      <c r="AU7436" s="277">
        <v>4000</v>
      </c>
      <c r="AV7436" s="277">
        <v>5000</v>
      </c>
      <c r="AW7436" s="277">
        <f>U7436+AH7436+AU7436</f>
        <v>55196</v>
      </c>
    </row>
    <row r="7437" spans="1:49">
      <c r="A7437" s="48"/>
      <c r="B7437" s="42"/>
      <c r="C7437" s="42"/>
      <c r="D7437" s="42"/>
      <c r="E7437" s="531"/>
      <c r="F7437" s="50"/>
      <c r="G7437" s="50"/>
      <c r="H7437" s="50"/>
      <c r="I7437" s="276"/>
      <c r="J7437" s="277"/>
      <c r="K7437" s="277"/>
      <c r="L7437" s="277"/>
      <c r="M7437" s="277"/>
      <c r="N7437" s="277"/>
      <c r="O7437" s="277"/>
      <c r="P7437" s="277"/>
      <c r="Q7437" s="277"/>
      <c r="R7437" s="277"/>
      <c r="S7437" s="277"/>
      <c r="T7437" s="277"/>
      <c r="U7437" s="277">
        <v>0</v>
      </c>
      <c r="V7437" s="277">
        <v>0</v>
      </c>
      <c r="W7437" s="277"/>
      <c r="X7437" s="277"/>
      <c r="Y7437" s="277"/>
      <c r="Z7437" s="277"/>
      <c r="AA7437" s="277"/>
      <c r="AB7437" s="277"/>
      <c r="AC7437" s="277"/>
      <c r="AD7437" s="277"/>
      <c r="AE7437" s="277"/>
      <c r="AF7437" s="277"/>
      <c r="AG7437" s="277"/>
      <c r="AH7437" s="277">
        <v>0</v>
      </c>
      <c r="AI7437" s="277">
        <v>0</v>
      </c>
      <c r="AJ7437" s="277"/>
      <c r="AK7437" s="277"/>
      <c r="AL7437" s="277"/>
      <c r="AM7437" s="277"/>
      <c r="AN7437" s="277"/>
      <c r="AO7437" s="277"/>
      <c r="AP7437" s="277"/>
      <c r="AQ7437" s="277"/>
      <c r="AR7437" s="277"/>
      <c r="AS7437" s="277"/>
      <c r="AT7437" s="277"/>
      <c r="AU7437" s="277">
        <v>0</v>
      </c>
      <c r="AV7437" s="277">
        <v>0</v>
      </c>
      <c r="AW7437" s="277">
        <f>U7437+AH7437+AU7437</f>
        <v>0</v>
      </c>
    </row>
    <row r="7438" spans="1:49">
      <c r="A7438" s="48"/>
      <c r="B7438" s="42"/>
      <c r="C7438" s="42"/>
      <c r="D7438" s="42"/>
      <c r="E7438" s="531"/>
      <c r="F7438" s="50"/>
      <c r="G7438" s="50"/>
      <c r="H7438" s="50"/>
      <c r="I7438" s="276"/>
      <c r="J7438" s="277"/>
      <c r="K7438" s="277"/>
      <c r="L7438" s="277"/>
      <c r="M7438" s="277"/>
      <c r="N7438" s="277"/>
      <c r="O7438" s="277"/>
      <c r="P7438" s="277"/>
      <c r="Q7438" s="277"/>
      <c r="R7438" s="277"/>
      <c r="S7438" s="277"/>
      <c r="T7438" s="277"/>
      <c r="U7438" s="277">
        <v>0</v>
      </c>
      <c r="V7438" s="277">
        <v>0</v>
      </c>
      <c r="W7438" s="277"/>
      <c r="X7438" s="277"/>
      <c r="Y7438" s="277"/>
      <c r="Z7438" s="277"/>
      <c r="AA7438" s="277"/>
      <c r="AB7438" s="277"/>
      <c r="AC7438" s="277"/>
      <c r="AD7438" s="277"/>
      <c r="AE7438" s="277"/>
      <c r="AF7438" s="277"/>
      <c r="AG7438" s="277"/>
      <c r="AH7438" s="277">
        <v>0</v>
      </c>
      <c r="AI7438" s="277">
        <v>0</v>
      </c>
      <c r="AJ7438" s="277"/>
      <c r="AK7438" s="277"/>
      <c r="AL7438" s="277"/>
      <c r="AM7438" s="277"/>
      <c r="AN7438" s="277"/>
      <c r="AO7438" s="277"/>
      <c r="AP7438" s="277"/>
      <c r="AQ7438" s="277"/>
      <c r="AR7438" s="277"/>
      <c r="AS7438" s="277"/>
      <c r="AT7438" s="277"/>
      <c r="AU7438" s="277">
        <v>0</v>
      </c>
      <c r="AV7438" s="277">
        <v>0</v>
      </c>
      <c r="AW7438" s="277">
        <f>U7438+AH7438+AU7438</f>
        <v>0</v>
      </c>
    </row>
    <row r="7439" spans="1:49">
      <c r="A7439" s="48"/>
      <c r="B7439" s="42"/>
      <c r="C7439" s="42"/>
      <c r="D7439" s="42"/>
      <c r="E7439" s="531"/>
      <c r="F7439" s="50"/>
      <c r="G7439" s="50"/>
      <c r="H7439" s="50"/>
      <c r="I7439" s="276"/>
      <c r="J7439" s="277"/>
      <c r="K7439" s="277"/>
      <c r="L7439" s="277"/>
      <c r="M7439" s="277"/>
      <c r="N7439" s="277"/>
      <c r="O7439" s="277"/>
      <c r="P7439" s="277"/>
      <c r="Q7439" s="277"/>
      <c r="R7439" s="277"/>
      <c r="S7439" s="277"/>
      <c r="T7439" s="277"/>
      <c r="U7439" s="277">
        <v>0</v>
      </c>
      <c r="V7439" s="277">
        <v>0</v>
      </c>
      <c r="W7439" s="277"/>
      <c r="X7439" s="277"/>
      <c r="Y7439" s="277"/>
      <c r="Z7439" s="277"/>
      <c r="AA7439" s="277"/>
      <c r="AB7439" s="277"/>
      <c r="AC7439" s="277"/>
      <c r="AD7439" s="277"/>
      <c r="AE7439" s="277"/>
      <c r="AF7439" s="277"/>
      <c r="AG7439" s="277"/>
      <c r="AH7439" s="277">
        <v>0</v>
      </c>
      <c r="AI7439" s="277">
        <v>0</v>
      </c>
      <c r="AJ7439" s="277"/>
      <c r="AK7439" s="277"/>
      <c r="AL7439" s="277"/>
      <c r="AM7439" s="277"/>
      <c r="AN7439" s="277"/>
      <c r="AO7439" s="277"/>
      <c r="AP7439" s="277"/>
      <c r="AQ7439" s="277"/>
      <c r="AR7439" s="277"/>
      <c r="AS7439" s="277"/>
      <c r="AT7439" s="277"/>
      <c r="AU7439" s="277">
        <v>0</v>
      </c>
      <c r="AV7439" s="277">
        <v>0</v>
      </c>
      <c r="AW7439" s="277">
        <f>U7439+AH7439+AU7439</f>
        <v>0</v>
      </c>
    </row>
    <row r="7440" spans="1:49">
      <c r="A7440" s="48"/>
      <c r="B7440" s="42"/>
      <c r="C7440" s="42"/>
      <c r="D7440" s="42"/>
      <c r="E7440" s="531"/>
      <c r="F7440" s="50"/>
      <c r="G7440" s="50"/>
      <c r="H7440" s="50"/>
      <c r="I7440" s="276" t="s">
        <v>1631</v>
      </c>
      <c r="J7440" s="277">
        <f>SUM(J7436:J7439)</f>
        <v>57000</v>
      </c>
      <c r="K7440" s="277">
        <f t="shared" ref="K7440:AT7440" si="2052">SUM(K7436:K7439)</f>
        <v>126</v>
      </c>
      <c r="L7440" s="277">
        <f t="shared" si="2052"/>
        <v>0</v>
      </c>
      <c r="M7440" s="277">
        <f t="shared" si="2052"/>
        <v>0</v>
      </c>
      <c r="N7440" s="277">
        <f t="shared" si="2052"/>
        <v>16952</v>
      </c>
      <c r="O7440" s="277">
        <f t="shared" si="2052"/>
        <v>7949</v>
      </c>
      <c r="P7440" s="277">
        <f t="shared" si="2052"/>
        <v>8477</v>
      </c>
      <c r="Q7440" s="277">
        <f t="shared" si="2052"/>
        <v>4806</v>
      </c>
      <c r="R7440" s="277">
        <f t="shared" si="2052"/>
        <v>0</v>
      </c>
      <c r="S7440" s="277">
        <f t="shared" si="2052"/>
        <v>0</v>
      </c>
      <c r="T7440" s="277">
        <f t="shared" si="2052"/>
        <v>12886</v>
      </c>
      <c r="U7440" s="277">
        <v>51196</v>
      </c>
      <c r="V7440" s="277">
        <v>5804</v>
      </c>
      <c r="W7440" s="277">
        <f>SUM(W7436:W7439)</f>
        <v>0</v>
      </c>
      <c r="X7440" s="277">
        <f t="shared" si="2052"/>
        <v>0</v>
      </c>
      <c r="Y7440" s="277">
        <f t="shared" si="2052"/>
        <v>0</v>
      </c>
      <c r="Z7440" s="277">
        <f t="shared" si="2052"/>
        <v>0</v>
      </c>
      <c r="AA7440" s="277">
        <f t="shared" si="2052"/>
        <v>0</v>
      </c>
      <c r="AB7440" s="277">
        <f t="shared" si="2052"/>
        <v>0</v>
      </c>
      <c r="AC7440" s="277">
        <f t="shared" si="2052"/>
        <v>0</v>
      </c>
      <c r="AD7440" s="277">
        <f t="shared" si="2052"/>
        <v>0</v>
      </c>
      <c r="AE7440" s="277">
        <f t="shared" si="2052"/>
        <v>0</v>
      </c>
      <c r="AF7440" s="277">
        <f t="shared" si="2052"/>
        <v>0</v>
      </c>
      <c r="AG7440" s="277">
        <f t="shared" si="2052"/>
        <v>0</v>
      </c>
      <c r="AH7440" s="277">
        <v>0</v>
      </c>
      <c r="AI7440" s="277">
        <v>0</v>
      </c>
      <c r="AJ7440" s="277">
        <f>SUM(AJ7436:AJ7439)</f>
        <v>9000</v>
      </c>
      <c r="AK7440" s="277">
        <f t="shared" si="2052"/>
        <v>0</v>
      </c>
      <c r="AL7440" s="277">
        <f t="shared" si="2052"/>
        <v>0</v>
      </c>
      <c r="AM7440" s="277">
        <f t="shared" si="2052"/>
        <v>4000</v>
      </c>
      <c r="AN7440" s="277">
        <f t="shared" si="2052"/>
        <v>0</v>
      </c>
      <c r="AO7440" s="277">
        <f t="shared" si="2052"/>
        <v>0</v>
      </c>
      <c r="AP7440" s="277">
        <f t="shared" si="2052"/>
        <v>0</v>
      </c>
      <c r="AQ7440" s="277">
        <f t="shared" si="2052"/>
        <v>0</v>
      </c>
      <c r="AR7440" s="277">
        <f t="shared" si="2052"/>
        <v>0</v>
      </c>
      <c r="AS7440" s="277">
        <f t="shared" si="2052"/>
        <v>0</v>
      </c>
      <c r="AT7440" s="277">
        <f t="shared" si="2052"/>
        <v>0</v>
      </c>
      <c r="AU7440" s="277">
        <v>4000</v>
      </c>
      <c r="AV7440" s="277">
        <v>5000</v>
      </c>
      <c r="AW7440" s="277">
        <f>U7440+AH7440+AU7440</f>
        <v>55196</v>
      </c>
    </row>
    <row r="7441" spans="1:49">
      <c r="A7441" s="48"/>
      <c r="B7441" s="42"/>
      <c r="C7441" s="42"/>
      <c r="D7441" s="42"/>
      <c r="E7441" s="531"/>
      <c r="F7441" s="50"/>
      <c r="G7441" s="50"/>
      <c r="H7441" s="50"/>
      <c r="I7441" s="146"/>
      <c r="J7441" s="29"/>
      <c r="K7441" s="29"/>
      <c r="L7441" s="29"/>
      <c r="M7441" s="29"/>
      <c r="N7441" s="29"/>
      <c r="O7441" s="29"/>
      <c r="P7441" s="29"/>
      <c r="Q7441" s="29"/>
      <c r="R7441" s="29"/>
      <c r="S7441" s="29"/>
      <c r="T7441" s="29"/>
      <c r="U7441" s="29"/>
      <c r="V7441" s="29"/>
      <c r="W7441" s="29"/>
      <c r="X7441" s="29"/>
      <c r="Y7441" s="29"/>
      <c r="Z7441" s="29"/>
      <c r="AA7441" s="29"/>
      <c r="AB7441" s="29"/>
      <c r="AC7441" s="29"/>
      <c r="AD7441" s="29"/>
      <c r="AE7441" s="29"/>
      <c r="AF7441" s="29"/>
      <c r="AG7441" s="29"/>
      <c r="AH7441" s="29"/>
      <c r="AI7441" s="29"/>
      <c r="AJ7441" s="29"/>
      <c r="AK7441" s="29"/>
      <c r="AL7441" s="29"/>
      <c r="AM7441" s="29"/>
      <c r="AN7441" s="29"/>
      <c r="AO7441" s="29"/>
      <c r="AP7441" s="29"/>
      <c r="AQ7441" s="29"/>
      <c r="AR7441" s="29"/>
      <c r="AS7441" s="29"/>
      <c r="AT7441" s="29"/>
      <c r="AU7441" s="29"/>
      <c r="AV7441" s="29"/>
      <c r="AW7441" s="29"/>
    </row>
    <row r="7442" spans="1:49" ht="13.5" thickBot="1">
      <c r="A7442" s="78" t="s">
        <v>1042</v>
      </c>
      <c r="B7442" s="79"/>
      <c r="C7442" s="79"/>
      <c r="D7442" s="456"/>
      <c r="E7442" s="535"/>
      <c r="F7442" s="127"/>
      <c r="G7442" s="127"/>
      <c r="H7442" s="127"/>
      <c r="I7442" s="79"/>
    </row>
    <row r="7443" spans="1:49" s="151" customFormat="1" ht="36" customHeight="1" thickTop="1" thickBot="1">
      <c r="A7443" s="147" t="s">
        <v>2079</v>
      </c>
      <c r="B7443" s="5" t="s">
        <v>2080</v>
      </c>
      <c r="C7443" s="5" t="s">
        <v>1335</v>
      </c>
      <c r="D7443" s="450"/>
      <c r="E7443" s="148" t="s">
        <v>1570</v>
      </c>
      <c r="F7443" s="149" t="s">
        <v>1438</v>
      </c>
      <c r="G7443" s="149"/>
      <c r="H7443" s="149" t="s">
        <v>2332</v>
      </c>
      <c r="I7443" s="5" t="s">
        <v>856</v>
      </c>
      <c r="J7443" s="364" t="s">
        <v>2891</v>
      </c>
      <c r="K7443" s="364" t="s">
        <v>2879</v>
      </c>
      <c r="L7443" s="364" t="s">
        <v>2880</v>
      </c>
      <c r="M7443" s="364" t="s">
        <v>2881</v>
      </c>
      <c r="N7443" s="364" t="s">
        <v>2882</v>
      </c>
      <c r="O7443" s="364" t="s">
        <v>2883</v>
      </c>
      <c r="P7443" s="364" t="s">
        <v>2884</v>
      </c>
      <c r="Q7443" s="364" t="s">
        <v>2885</v>
      </c>
      <c r="R7443" s="364" t="s">
        <v>2886</v>
      </c>
      <c r="S7443" s="364" t="s">
        <v>2887</v>
      </c>
      <c r="T7443" s="364" t="s">
        <v>2888</v>
      </c>
      <c r="U7443" s="364" t="s">
        <v>2889</v>
      </c>
      <c r="V7443" s="364" t="s">
        <v>2890</v>
      </c>
      <c r="W7443" s="365" t="s">
        <v>2893</v>
      </c>
      <c r="X7443" s="365" t="s">
        <v>2879</v>
      </c>
      <c r="Y7443" s="365" t="s">
        <v>2880</v>
      </c>
      <c r="Z7443" s="365" t="s">
        <v>2881</v>
      </c>
      <c r="AA7443" s="365" t="s">
        <v>2882</v>
      </c>
      <c r="AB7443" s="365" t="s">
        <v>2883</v>
      </c>
      <c r="AC7443" s="365" t="s">
        <v>2884</v>
      </c>
      <c r="AD7443" s="365" t="s">
        <v>2885</v>
      </c>
      <c r="AE7443" s="365" t="s">
        <v>2886</v>
      </c>
      <c r="AF7443" s="365" t="s">
        <v>2887</v>
      </c>
      <c r="AG7443" s="365" t="s">
        <v>2888</v>
      </c>
      <c r="AH7443" s="365" t="s">
        <v>2889</v>
      </c>
      <c r="AI7443" s="365" t="s">
        <v>2890</v>
      </c>
      <c r="AJ7443" s="366" t="s">
        <v>2892</v>
      </c>
      <c r="AK7443" s="366" t="s">
        <v>2879</v>
      </c>
      <c r="AL7443" s="366" t="s">
        <v>2880</v>
      </c>
      <c r="AM7443" s="366" t="s">
        <v>2881</v>
      </c>
      <c r="AN7443" s="366" t="s">
        <v>2882</v>
      </c>
      <c r="AO7443" s="366" t="s">
        <v>2883</v>
      </c>
      <c r="AP7443" s="366" t="s">
        <v>2884</v>
      </c>
      <c r="AQ7443" s="366" t="s">
        <v>2885</v>
      </c>
      <c r="AR7443" s="366" t="s">
        <v>2886</v>
      </c>
      <c r="AS7443" s="366" t="s">
        <v>2887</v>
      </c>
      <c r="AT7443" s="366" t="s">
        <v>2888</v>
      </c>
      <c r="AU7443" s="366" t="s">
        <v>2889</v>
      </c>
      <c r="AV7443" s="366" t="s">
        <v>2890</v>
      </c>
      <c r="AW7443" s="368" t="s">
        <v>2895</v>
      </c>
    </row>
    <row r="7444" spans="1:49">
      <c r="A7444" s="33"/>
      <c r="B7444" s="34"/>
      <c r="C7444" s="34"/>
      <c r="D7444" s="34"/>
      <c r="E7444" s="35"/>
      <c r="F7444" s="36"/>
      <c r="G7444" s="36"/>
      <c r="H7444" s="36"/>
      <c r="I7444" s="34"/>
      <c r="J7444" s="202" t="s">
        <v>1224</v>
      </c>
      <c r="K7444" s="202">
        <v>1</v>
      </c>
      <c r="L7444" s="202">
        <v>2</v>
      </c>
      <c r="M7444" s="202">
        <v>3</v>
      </c>
      <c r="N7444" s="202">
        <v>4</v>
      </c>
      <c r="O7444" s="202">
        <v>5</v>
      </c>
      <c r="P7444" s="202">
        <v>6</v>
      </c>
      <c r="Q7444" s="202">
        <v>7</v>
      </c>
      <c r="R7444" s="202">
        <v>8</v>
      </c>
      <c r="S7444" s="202">
        <v>9</v>
      </c>
      <c r="T7444" s="202">
        <v>10</v>
      </c>
      <c r="U7444" s="202">
        <v>13</v>
      </c>
      <c r="V7444" s="202">
        <v>14</v>
      </c>
      <c r="W7444" s="202" t="s">
        <v>1224</v>
      </c>
      <c r="X7444" s="202">
        <v>1</v>
      </c>
      <c r="Y7444" s="202">
        <v>2</v>
      </c>
      <c r="Z7444" s="202">
        <v>3</v>
      </c>
      <c r="AA7444" s="202">
        <v>4</v>
      </c>
      <c r="AB7444" s="202">
        <v>5</v>
      </c>
      <c r="AC7444" s="202">
        <v>6</v>
      </c>
      <c r="AD7444" s="202">
        <v>7</v>
      </c>
      <c r="AE7444" s="202">
        <v>8</v>
      </c>
      <c r="AF7444" s="202">
        <v>9</v>
      </c>
      <c r="AG7444" s="202">
        <v>10</v>
      </c>
      <c r="AH7444" s="202">
        <v>13</v>
      </c>
      <c r="AI7444" s="202">
        <v>14</v>
      </c>
      <c r="AJ7444" s="202" t="s">
        <v>1224</v>
      </c>
      <c r="AK7444" s="202">
        <v>1</v>
      </c>
      <c r="AL7444" s="202">
        <v>2</v>
      </c>
      <c r="AM7444" s="202">
        <v>3</v>
      </c>
      <c r="AN7444" s="202">
        <v>4</v>
      </c>
      <c r="AO7444" s="202">
        <v>5</v>
      </c>
      <c r="AP7444" s="202">
        <v>6</v>
      </c>
      <c r="AQ7444" s="202">
        <v>7</v>
      </c>
      <c r="AR7444" s="202">
        <v>8</v>
      </c>
      <c r="AS7444" s="202">
        <v>9</v>
      </c>
      <c r="AT7444" s="202">
        <v>10</v>
      </c>
      <c r="AU7444" s="202">
        <v>13</v>
      </c>
      <c r="AV7444" s="202">
        <v>14</v>
      </c>
      <c r="AW7444" s="202">
        <v>15</v>
      </c>
    </row>
    <row r="7445" spans="1:49">
      <c r="A7445" s="37"/>
      <c r="B7445" s="38"/>
      <c r="C7445" s="38"/>
      <c r="D7445" s="38"/>
      <c r="E7445" s="60"/>
      <c r="F7445" s="61"/>
      <c r="G7445" s="61"/>
      <c r="H7445" s="61"/>
      <c r="I7445" s="38"/>
      <c r="J7445" s="134"/>
      <c r="K7445" s="134"/>
      <c r="L7445" s="134"/>
      <c r="M7445" s="134"/>
      <c r="N7445" s="134"/>
      <c r="O7445" s="134"/>
      <c r="P7445" s="134"/>
      <c r="Q7445" s="134"/>
      <c r="R7445" s="134"/>
      <c r="S7445" s="134"/>
      <c r="T7445" s="134"/>
      <c r="U7445" s="134"/>
      <c r="V7445" s="134"/>
      <c r="W7445" s="134"/>
      <c r="X7445" s="134"/>
      <c r="Y7445" s="134"/>
      <c r="Z7445" s="134"/>
      <c r="AA7445" s="134"/>
      <c r="AB7445" s="134"/>
      <c r="AC7445" s="134"/>
      <c r="AD7445" s="134"/>
      <c r="AE7445" s="134"/>
      <c r="AF7445" s="134"/>
      <c r="AG7445" s="134"/>
      <c r="AH7445" s="134"/>
      <c r="AI7445" s="134"/>
      <c r="AJ7445" s="134"/>
      <c r="AK7445" s="134"/>
      <c r="AL7445" s="134"/>
      <c r="AM7445" s="134"/>
      <c r="AN7445" s="134"/>
      <c r="AO7445" s="134"/>
      <c r="AP7445" s="134"/>
      <c r="AQ7445" s="134"/>
      <c r="AR7445" s="134"/>
      <c r="AS7445" s="134"/>
      <c r="AT7445" s="134"/>
      <c r="AU7445" s="134"/>
      <c r="AV7445" s="134"/>
      <c r="AW7445" s="134"/>
    </row>
    <row r="7446" spans="1:49">
      <c r="A7446" s="92" t="s">
        <v>1039</v>
      </c>
      <c r="B7446" s="93" t="s">
        <v>1030</v>
      </c>
      <c r="C7446" s="93" t="s">
        <v>759</v>
      </c>
      <c r="D7446" s="460"/>
      <c r="E7446" s="531"/>
      <c r="F7446" s="50"/>
      <c r="G7446" s="50"/>
      <c r="H7446" s="50"/>
      <c r="I7446" s="260" t="s">
        <v>911</v>
      </c>
      <c r="J7446" s="28"/>
      <c r="K7446" s="28"/>
      <c r="L7446" s="28"/>
      <c r="M7446" s="28"/>
      <c r="N7446" s="28"/>
      <c r="O7446" s="28"/>
      <c r="P7446" s="28"/>
      <c r="Q7446" s="28"/>
      <c r="R7446" s="28"/>
      <c r="S7446" s="28"/>
      <c r="T7446" s="28"/>
      <c r="U7446" s="28"/>
      <c r="V7446" s="28"/>
      <c r="W7446" s="28"/>
      <c r="X7446" s="28"/>
      <c r="Y7446" s="28"/>
      <c r="Z7446" s="28"/>
      <c r="AA7446" s="28"/>
      <c r="AB7446" s="28"/>
      <c r="AC7446" s="28"/>
      <c r="AD7446" s="28"/>
      <c r="AE7446" s="28"/>
      <c r="AF7446" s="28"/>
      <c r="AG7446" s="28"/>
      <c r="AH7446" s="28"/>
      <c r="AI7446" s="28"/>
      <c r="AJ7446" s="28"/>
      <c r="AK7446" s="28"/>
      <c r="AL7446" s="28"/>
      <c r="AM7446" s="28"/>
      <c r="AN7446" s="28"/>
      <c r="AO7446" s="28"/>
      <c r="AP7446" s="28"/>
      <c r="AQ7446" s="28"/>
      <c r="AR7446" s="28"/>
      <c r="AS7446" s="28"/>
      <c r="AT7446" s="28"/>
      <c r="AU7446" s="28"/>
      <c r="AV7446" s="28"/>
      <c r="AW7446" s="28"/>
    </row>
    <row r="7447" spans="1:49">
      <c r="A7447" s="48"/>
      <c r="B7447" s="260"/>
      <c r="C7447" s="260"/>
      <c r="D7447" s="369"/>
      <c r="E7447" s="531"/>
      <c r="F7447" s="50"/>
      <c r="G7447" s="50"/>
      <c r="H7447" s="50"/>
      <c r="I7447" s="260"/>
      <c r="J7447" s="28"/>
      <c r="K7447" s="28"/>
      <c r="L7447" s="28"/>
      <c r="M7447" s="28"/>
      <c r="N7447" s="28"/>
      <c r="O7447" s="28"/>
      <c r="P7447" s="28"/>
      <c r="Q7447" s="28"/>
      <c r="R7447" s="28"/>
      <c r="S7447" s="28"/>
      <c r="T7447" s="28"/>
      <c r="U7447" s="28"/>
      <c r="V7447" s="28"/>
      <c r="W7447" s="28"/>
      <c r="X7447" s="28"/>
      <c r="Y7447" s="28"/>
      <c r="Z7447" s="28"/>
      <c r="AA7447" s="28"/>
      <c r="AB7447" s="28"/>
      <c r="AC7447" s="28"/>
      <c r="AD7447" s="28"/>
      <c r="AE7447" s="28"/>
      <c r="AF7447" s="28"/>
      <c r="AG7447" s="28"/>
      <c r="AH7447" s="28"/>
      <c r="AI7447" s="28"/>
      <c r="AJ7447" s="28"/>
      <c r="AK7447" s="28"/>
      <c r="AL7447" s="28"/>
      <c r="AM7447" s="28"/>
      <c r="AN7447" s="28"/>
      <c r="AO7447" s="28"/>
      <c r="AP7447" s="28"/>
      <c r="AQ7447" s="28"/>
      <c r="AR7447" s="28"/>
      <c r="AS7447" s="28"/>
      <c r="AT7447" s="28"/>
      <c r="AU7447" s="28"/>
      <c r="AV7447" s="28"/>
      <c r="AW7447" s="28"/>
    </row>
    <row r="7448" spans="1:49">
      <c r="A7448" s="48"/>
      <c r="B7448" s="42"/>
      <c r="C7448" s="42"/>
      <c r="D7448" s="42"/>
      <c r="E7448" s="531"/>
      <c r="F7448" s="50"/>
      <c r="G7448" s="50"/>
      <c r="H7448" s="50"/>
      <c r="I7448" s="49" t="s">
        <v>1559</v>
      </c>
      <c r="J7448" s="12">
        <f>SUM(J7449,J7457,J7459)</f>
        <v>90000</v>
      </c>
      <c r="K7448" s="12">
        <f t="shared" ref="K7448:AT7448" si="2053">SUM(K7449,K7457,K7459)</f>
        <v>0</v>
      </c>
      <c r="L7448" s="12">
        <f t="shared" si="2053"/>
        <v>12500</v>
      </c>
      <c r="M7448" s="12">
        <f t="shared" si="2053"/>
        <v>0</v>
      </c>
      <c r="N7448" s="12">
        <f t="shared" si="2053"/>
        <v>0</v>
      </c>
      <c r="O7448" s="12">
        <f t="shared" si="2053"/>
        <v>2750</v>
      </c>
      <c r="P7448" s="12">
        <f t="shared" si="2053"/>
        <v>0</v>
      </c>
      <c r="Q7448" s="12">
        <f t="shared" si="2053"/>
        <v>7450</v>
      </c>
      <c r="R7448" s="12">
        <f t="shared" si="2053"/>
        <v>0</v>
      </c>
      <c r="S7448" s="12">
        <f t="shared" si="2053"/>
        <v>1780</v>
      </c>
      <c r="T7448" s="12">
        <f t="shared" si="2053"/>
        <v>10000</v>
      </c>
      <c r="U7448" s="12">
        <v>34480</v>
      </c>
      <c r="V7448" s="12">
        <v>55520</v>
      </c>
      <c r="W7448" s="12">
        <f>SUM(W7449,W7457,W7459)</f>
        <v>55000</v>
      </c>
      <c r="X7448" s="12">
        <f t="shared" si="2053"/>
        <v>0</v>
      </c>
      <c r="Y7448" s="12">
        <f t="shared" si="2053"/>
        <v>0</v>
      </c>
      <c r="Z7448" s="12">
        <f t="shared" si="2053"/>
        <v>0</v>
      </c>
      <c r="AA7448" s="12">
        <f t="shared" si="2053"/>
        <v>0</v>
      </c>
      <c r="AB7448" s="12">
        <f t="shared" si="2053"/>
        <v>0</v>
      </c>
      <c r="AC7448" s="12">
        <f t="shared" si="2053"/>
        <v>0</v>
      </c>
      <c r="AD7448" s="12">
        <f t="shared" si="2053"/>
        <v>0</v>
      </c>
      <c r="AE7448" s="12">
        <f t="shared" si="2053"/>
        <v>0</v>
      </c>
      <c r="AF7448" s="12">
        <f t="shared" si="2053"/>
        <v>0</v>
      </c>
      <c r="AG7448" s="12">
        <f t="shared" si="2053"/>
        <v>0</v>
      </c>
      <c r="AH7448" s="12">
        <v>0</v>
      </c>
      <c r="AI7448" s="12">
        <v>55000</v>
      </c>
      <c r="AJ7448" s="12">
        <f>SUM(AJ7449,AJ7457,AJ7459)</f>
        <v>587500</v>
      </c>
      <c r="AK7448" s="12">
        <f t="shared" si="2053"/>
        <v>0</v>
      </c>
      <c r="AL7448" s="12">
        <f t="shared" si="2053"/>
        <v>12753</v>
      </c>
      <c r="AM7448" s="12">
        <f t="shared" si="2053"/>
        <v>0</v>
      </c>
      <c r="AN7448" s="12">
        <f t="shared" si="2053"/>
        <v>10000</v>
      </c>
      <c r="AO7448" s="12">
        <f t="shared" si="2053"/>
        <v>21500</v>
      </c>
      <c r="AP7448" s="12">
        <f t="shared" si="2053"/>
        <v>0</v>
      </c>
      <c r="AQ7448" s="12">
        <f t="shared" si="2053"/>
        <v>10000</v>
      </c>
      <c r="AR7448" s="12">
        <f t="shared" si="2053"/>
        <v>99400</v>
      </c>
      <c r="AS7448" s="12">
        <f t="shared" si="2053"/>
        <v>34400</v>
      </c>
      <c r="AT7448" s="12">
        <f t="shared" si="2053"/>
        <v>3117</v>
      </c>
      <c r="AU7448" s="12">
        <v>191170</v>
      </c>
      <c r="AV7448" s="12">
        <v>396330</v>
      </c>
      <c r="AW7448" s="12">
        <f t="shared" ref="AW7448:AW7471" si="2054">U7448+AH7448+AU7448</f>
        <v>225650</v>
      </c>
    </row>
    <row r="7449" spans="1:49">
      <c r="A7449" s="44" t="s">
        <v>1039</v>
      </c>
      <c r="B7449" s="45" t="s">
        <v>1030</v>
      </c>
      <c r="C7449" s="45" t="s">
        <v>759</v>
      </c>
      <c r="D7449" s="452" t="s">
        <v>3037</v>
      </c>
      <c r="E7449" s="213" t="s">
        <v>771</v>
      </c>
      <c r="F7449" s="65"/>
      <c r="G7449" s="65"/>
      <c r="H7449" s="65"/>
      <c r="I7449" s="260" t="s">
        <v>1500</v>
      </c>
      <c r="J7449" s="9">
        <f>SUM(J7450:J7451)</f>
        <v>0</v>
      </c>
      <c r="K7449" s="9">
        <f t="shared" ref="K7449:AT7449" si="2055">SUM(K7450:K7451)</f>
        <v>0</v>
      </c>
      <c r="L7449" s="9">
        <f t="shared" si="2055"/>
        <v>0</v>
      </c>
      <c r="M7449" s="9">
        <f t="shared" si="2055"/>
        <v>0</v>
      </c>
      <c r="N7449" s="9">
        <f t="shared" si="2055"/>
        <v>0</v>
      </c>
      <c r="O7449" s="9">
        <f t="shared" si="2055"/>
        <v>0</v>
      </c>
      <c r="P7449" s="9">
        <f t="shared" si="2055"/>
        <v>0</v>
      </c>
      <c r="Q7449" s="9">
        <f t="shared" si="2055"/>
        <v>0</v>
      </c>
      <c r="R7449" s="9">
        <f t="shared" si="2055"/>
        <v>0</v>
      </c>
      <c r="S7449" s="9">
        <f t="shared" si="2055"/>
        <v>0</v>
      </c>
      <c r="T7449" s="9">
        <f t="shared" si="2055"/>
        <v>0</v>
      </c>
      <c r="U7449" s="9">
        <v>0</v>
      </c>
      <c r="V7449" s="9">
        <v>0</v>
      </c>
      <c r="W7449" s="9">
        <f>SUM(W7450:W7451)</f>
        <v>0</v>
      </c>
      <c r="X7449" s="9">
        <f t="shared" si="2055"/>
        <v>0</v>
      </c>
      <c r="Y7449" s="9">
        <f t="shared" si="2055"/>
        <v>0</v>
      </c>
      <c r="Z7449" s="9">
        <f t="shared" si="2055"/>
        <v>0</v>
      </c>
      <c r="AA7449" s="9">
        <f t="shared" si="2055"/>
        <v>0</v>
      </c>
      <c r="AB7449" s="9">
        <f t="shared" si="2055"/>
        <v>0</v>
      </c>
      <c r="AC7449" s="9">
        <f t="shared" si="2055"/>
        <v>0</v>
      </c>
      <c r="AD7449" s="9">
        <f t="shared" si="2055"/>
        <v>0</v>
      </c>
      <c r="AE7449" s="9">
        <f t="shared" si="2055"/>
        <v>0</v>
      </c>
      <c r="AF7449" s="9">
        <f t="shared" si="2055"/>
        <v>0</v>
      </c>
      <c r="AG7449" s="9">
        <f t="shared" si="2055"/>
        <v>0</v>
      </c>
      <c r="AH7449" s="9">
        <v>0</v>
      </c>
      <c r="AI7449" s="9">
        <v>0</v>
      </c>
      <c r="AJ7449" s="9">
        <f>SUM(AJ7450:AJ7451)</f>
        <v>0</v>
      </c>
      <c r="AK7449" s="9">
        <f t="shared" si="2055"/>
        <v>0</v>
      </c>
      <c r="AL7449" s="9">
        <f t="shared" si="2055"/>
        <v>0</v>
      </c>
      <c r="AM7449" s="9">
        <f t="shared" si="2055"/>
        <v>0</v>
      </c>
      <c r="AN7449" s="9">
        <f t="shared" si="2055"/>
        <v>0</v>
      </c>
      <c r="AO7449" s="9">
        <f t="shared" si="2055"/>
        <v>0</v>
      </c>
      <c r="AP7449" s="9">
        <f t="shared" si="2055"/>
        <v>0</v>
      </c>
      <c r="AQ7449" s="9">
        <f t="shared" si="2055"/>
        <v>0</v>
      </c>
      <c r="AR7449" s="9">
        <f t="shared" si="2055"/>
        <v>0</v>
      </c>
      <c r="AS7449" s="9">
        <f t="shared" si="2055"/>
        <v>0</v>
      </c>
      <c r="AT7449" s="9">
        <f t="shared" si="2055"/>
        <v>0</v>
      </c>
      <c r="AU7449" s="9">
        <v>0</v>
      </c>
      <c r="AV7449" s="9">
        <v>0</v>
      </c>
      <c r="AW7449" s="9">
        <f t="shared" si="2054"/>
        <v>0</v>
      </c>
    </row>
    <row r="7450" spans="1:49">
      <c r="A7450" s="44" t="s">
        <v>1039</v>
      </c>
      <c r="B7450" s="45" t="s">
        <v>1030</v>
      </c>
      <c r="C7450" s="45" t="s">
        <v>759</v>
      </c>
      <c r="D7450" s="452" t="s">
        <v>3037</v>
      </c>
      <c r="E7450" s="367" t="s">
        <v>834</v>
      </c>
      <c r="F7450" s="50"/>
      <c r="G7450" s="468" t="s">
        <v>3063</v>
      </c>
      <c r="H7450" s="50" t="s">
        <v>2358</v>
      </c>
      <c r="I7450" s="42" t="s">
        <v>1165</v>
      </c>
      <c r="U7450" s="15">
        <v>0</v>
      </c>
      <c r="V7450" s="15">
        <v>0</v>
      </c>
      <c r="AH7450" s="15">
        <v>0</v>
      </c>
      <c r="AI7450" s="15">
        <v>0</v>
      </c>
      <c r="AU7450" s="15">
        <v>0</v>
      </c>
      <c r="AV7450" s="15">
        <v>0</v>
      </c>
      <c r="AW7450" s="15">
        <f t="shared" si="2054"/>
        <v>0</v>
      </c>
    </row>
    <row r="7451" spans="1:49">
      <c r="A7451" s="44" t="s">
        <v>1039</v>
      </c>
      <c r="B7451" s="45" t="s">
        <v>1030</v>
      </c>
      <c r="C7451" s="45" t="s">
        <v>759</v>
      </c>
      <c r="D7451" s="452" t="s">
        <v>3037</v>
      </c>
      <c r="E7451" s="367" t="s">
        <v>772</v>
      </c>
      <c r="F7451" s="50"/>
      <c r="G7451" s="50"/>
      <c r="H7451" s="50"/>
      <c r="I7451" s="42" t="s">
        <v>1227</v>
      </c>
      <c r="J7451" s="15">
        <f>SUM(J7452:J7456)</f>
        <v>0</v>
      </c>
      <c r="K7451" s="15">
        <f t="shared" ref="K7451:AT7451" si="2056">SUM(K7452:K7456)</f>
        <v>0</v>
      </c>
      <c r="L7451" s="15">
        <f t="shared" si="2056"/>
        <v>0</v>
      </c>
      <c r="M7451" s="15">
        <f t="shared" si="2056"/>
        <v>0</v>
      </c>
      <c r="N7451" s="15">
        <f t="shared" si="2056"/>
        <v>0</v>
      </c>
      <c r="O7451" s="15">
        <f t="shared" si="2056"/>
        <v>0</v>
      </c>
      <c r="P7451" s="15">
        <f t="shared" si="2056"/>
        <v>0</v>
      </c>
      <c r="Q7451" s="15">
        <f t="shared" si="2056"/>
        <v>0</v>
      </c>
      <c r="R7451" s="15">
        <f t="shared" si="2056"/>
        <v>0</v>
      </c>
      <c r="S7451" s="15">
        <f t="shared" si="2056"/>
        <v>0</v>
      </c>
      <c r="T7451" s="15">
        <f t="shared" si="2056"/>
        <v>0</v>
      </c>
      <c r="U7451" s="15">
        <v>0</v>
      </c>
      <c r="V7451" s="15">
        <v>0</v>
      </c>
      <c r="W7451" s="15">
        <f>SUM(W7452:W7456)</f>
        <v>0</v>
      </c>
      <c r="X7451" s="15">
        <f t="shared" si="2056"/>
        <v>0</v>
      </c>
      <c r="Y7451" s="15">
        <f t="shared" si="2056"/>
        <v>0</v>
      </c>
      <c r="Z7451" s="15">
        <f t="shared" si="2056"/>
        <v>0</v>
      </c>
      <c r="AA7451" s="15">
        <f t="shared" si="2056"/>
        <v>0</v>
      </c>
      <c r="AB7451" s="15">
        <f t="shared" si="2056"/>
        <v>0</v>
      </c>
      <c r="AC7451" s="15">
        <f t="shared" si="2056"/>
        <v>0</v>
      </c>
      <c r="AD7451" s="15">
        <f t="shared" si="2056"/>
        <v>0</v>
      </c>
      <c r="AE7451" s="15">
        <f t="shared" si="2056"/>
        <v>0</v>
      </c>
      <c r="AF7451" s="15">
        <f t="shared" si="2056"/>
        <v>0</v>
      </c>
      <c r="AG7451" s="15">
        <f t="shared" si="2056"/>
        <v>0</v>
      </c>
      <c r="AH7451" s="15">
        <v>0</v>
      </c>
      <c r="AI7451" s="15">
        <v>0</v>
      </c>
      <c r="AJ7451" s="15">
        <f>SUM(AJ7452:AJ7456)</f>
        <v>0</v>
      </c>
      <c r="AK7451" s="15">
        <f t="shared" si="2056"/>
        <v>0</v>
      </c>
      <c r="AL7451" s="15">
        <f t="shared" si="2056"/>
        <v>0</v>
      </c>
      <c r="AM7451" s="15">
        <f t="shared" si="2056"/>
        <v>0</v>
      </c>
      <c r="AN7451" s="15">
        <f t="shared" si="2056"/>
        <v>0</v>
      </c>
      <c r="AO7451" s="15">
        <f t="shared" si="2056"/>
        <v>0</v>
      </c>
      <c r="AP7451" s="15">
        <f t="shared" si="2056"/>
        <v>0</v>
      </c>
      <c r="AQ7451" s="15">
        <f t="shared" si="2056"/>
        <v>0</v>
      </c>
      <c r="AR7451" s="15">
        <f t="shared" si="2056"/>
        <v>0</v>
      </c>
      <c r="AS7451" s="15">
        <f t="shared" si="2056"/>
        <v>0</v>
      </c>
      <c r="AT7451" s="15">
        <f t="shared" si="2056"/>
        <v>0</v>
      </c>
      <c r="AU7451" s="15">
        <v>0</v>
      </c>
      <c r="AV7451" s="15">
        <v>0</v>
      </c>
      <c r="AW7451" s="15">
        <f t="shared" si="2054"/>
        <v>0</v>
      </c>
    </row>
    <row r="7452" spans="1:49" s="144" customFormat="1">
      <c r="A7452" s="44" t="s">
        <v>1039</v>
      </c>
      <c r="B7452" s="45" t="s">
        <v>1030</v>
      </c>
      <c r="C7452" s="45" t="s">
        <v>759</v>
      </c>
      <c r="D7452" s="452" t="s">
        <v>3037</v>
      </c>
      <c r="E7452" s="140" t="s">
        <v>850</v>
      </c>
      <c r="F7452" s="141" t="s">
        <v>1926</v>
      </c>
      <c r="G7452" s="468" t="s">
        <v>3063</v>
      </c>
      <c r="H7452" s="50" t="s">
        <v>2358</v>
      </c>
      <c r="I7452" s="142" t="s">
        <v>1119</v>
      </c>
      <c r="J7452" s="15"/>
      <c r="K7452" s="15"/>
      <c r="L7452" s="15"/>
      <c r="M7452" s="15"/>
      <c r="N7452" s="15"/>
      <c r="O7452" s="15"/>
      <c r="P7452" s="15"/>
      <c r="Q7452" s="15"/>
      <c r="R7452" s="15"/>
      <c r="S7452" s="15"/>
      <c r="T7452" s="15"/>
      <c r="U7452" s="15">
        <v>0</v>
      </c>
      <c r="V7452" s="15">
        <v>0</v>
      </c>
      <c r="W7452" s="15"/>
      <c r="X7452" s="15"/>
      <c r="Y7452" s="15"/>
      <c r="Z7452" s="15"/>
      <c r="AA7452" s="15"/>
      <c r="AB7452" s="15"/>
      <c r="AC7452" s="15"/>
      <c r="AD7452" s="15"/>
      <c r="AE7452" s="15"/>
      <c r="AF7452" s="15"/>
      <c r="AG7452" s="15"/>
      <c r="AH7452" s="15">
        <v>0</v>
      </c>
      <c r="AI7452" s="15">
        <v>0</v>
      </c>
      <c r="AJ7452" s="15"/>
      <c r="AK7452" s="15"/>
      <c r="AL7452" s="15"/>
      <c r="AM7452" s="15"/>
      <c r="AN7452" s="15"/>
      <c r="AO7452" s="15"/>
      <c r="AP7452" s="15"/>
      <c r="AQ7452" s="15"/>
      <c r="AR7452" s="15"/>
      <c r="AS7452" s="15"/>
      <c r="AT7452" s="15"/>
      <c r="AU7452" s="15">
        <v>0</v>
      </c>
      <c r="AV7452" s="15">
        <v>0</v>
      </c>
      <c r="AW7452" s="15">
        <f t="shared" si="2054"/>
        <v>0</v>
      </c>
    </row>
    <row r="7453" spans="1:49" s="144" customFormat="1">
      <c r="A7453" s="44" t="s">
        <v>1039</v>
      </c>
      <c r="B7453" s="45" t="s">
        <v>1030</v>
      </c>
      <c r="C7453" s="45" t="s">
        <v>759</v>
      </c>
      <c r="D7453" s="452" t="s">
        <v>3037</v>
      </c>
      <c r="E7453" s="140" t="s">
        <v>851</v>
      </c>
      <c r="F7453" s="141" t="s">
        <v>1927</v>
      </c>
      <c r="G7453" s="468" t="s">
        <v>3063</v>
      </c>
      <c r="H7453" s="50" t="s">
        <v>2358</v>
      </c>
      <c r="I7453" s="142" t="s">
        <v>1290</v>
      </c>
      <c r="J7453" s="15"/>
      <c r="K7453" s="15"/>
      <c r="L7453" s="15"/>
      <c r="M7453" s="15"/>
      <c r="N7453" s="15"/>
      <c r="O7453" s="15"/>
      <c r="P7453" s="15"/>
      <c r="Q7453" s="15"/>
      <c r="R7453" s="15"/>
      <c r="S7453" s="15"/>
      <c r="T7453" s="15"/>
      <c r="U7453" s="15">
        <v>0</v>
      </c>
      <c r="V7453" s="15">
        <v>0</v>
      </c>
      <c r="W7453" s="15"/>
      <c r="X7453" s="15"/>
      <c r="Y7453" s="15"/>
      <c r="Z7453" s="15"/>
      <c r="AA7453" s="15"/>
      <c r="AB7453" s="15"/>
      <c r="AC7453" s="15"/>
      <c r="AD7453" s="15"/>
      <c r="AE7453" s="15"/>
      <c r="AF7453" s="15"/>
      <c r="AG7453" s="15"/>
      <c r="AH7453" s="15">
        <v>0</v>
      </c>
      <c r="AI7453" s="15">
        <v>0</v>
      </c>
      <c r="AJ7453" s="15"/>
      <c r="AK7453" s="15"/>
      <c r="AL7453" s="15"/>
      <c r="AM7453" s="15"/>
      <c r="AN7453" s="15"/>
      <c r="AO7453" s="15"/>
      <c r="AP7453" s="15"/>
      <c r="AQ7453" s="15"/>
      <c r="AR7453" s="15"/>
      <c r="AS7453" s="15"/>
      <c r="AT7453" s="15"/>
      <c r="AU7453" s="15">
        <v>0</v>
      </c>
      <c r="AV7453" s="15">
        <v>0</v>
      </c>
      <c r="AW7453" s="15">
        <f t="shared" si="2054"/>
        <v>0</v>
      </c>
    </row>
    <row r="7454" spans="1:49" s="144" customFormat="1">
      <c r="A7454" s="44" t="s">
        <v>1039</v>
      </c>
      <c r="B7454" s="45" t="s">
        <v>1030</v>
      </c>
      <c r="C7454" s="45" t="s">
        <v>759</v>
      </c>
      <c r="D7454" s="452" t="s">
        <v>3037</v>
      </c>
      <c r="E7454" s="140" t="s">
        <v>852</v>
      </c>
      <c r="F7454" s="141" t="s">
        <v>1928</v>
      </c>
      <c r="G7454" s="468" t="s">
        <v>3063</v>
      </c>
      <c r="H7454" s="50" t="s">
        <v>2358</v>
      </c>
      <c r="I7454" s="142" t="s">
        <v>1733</v>
      </c>
      <c r="J7454" s="15"/>
      <c r="K7454" s="15"/>
      <c r="L7454" s="15"/>
      <c r="M7454" s="15"/>
      <c r="N7454" s="15"/>
      <c r="O7454" s="15"/>
      <c r="P7454" s="15"/>
      <c r="Q7454" s="15"/>
      <c r="R7454" s="15"/>
      <c r="S7454" s="15"/>
      <c r="T7454" s="15"/>
      <c r="U7454" s="15">
        <v>0</v>
      </c>
      <c r="V7454" s="15">
        <v>0</v>
      </c>
      <c r="W7454" s="15"/>
      <c r="X7454" s="15"/>
      <c r="Y7454" s="15"/>
      <c r="Z7454" s="15"/>
      <c r="AA7454" s="15"/>
      <c r="AB7454" s="15"/>
      <c r="AC7454" s="15"/>
      <c r="AD7454" s="15"/>
      <c r="AE7454" s="15"/>
      <c r="AF7454" s="15"/>
      <c r="AG7454" s="15"/>
      <c r="AH7454" s="15">
        <v>0</v>
      </c>
      <c r="AI7454" s="15">
        <v>0</v>
      </c>
      <c r="AJ7454" s="15"/>
      <c r="AK7454" s="15"/>
      <c r="AL7454" s="15"/>
      <c r="AM7454" s="15"/>
      <c r="AN7454" s="15"/>
      <c r="AO7454" s="15"/>
      <c r="AP7454" s="15"/>
      <c r="AQ7454" s="15"/>
      <c r="AR7454" s="15"/>
      <c r="AS7454" s="15"/>
      <c r="AT7454" s="15"/>
      <c r="AU7454" s="15">
        <v>0</v>
      </c>
      <c r="AV7454" s="15">
        <v>0</v>
      </c>
      <c r="AW7454" s="15">
        <f t="shared" si="2054"/>
        <v>0</v>
      </c>
    </row>
    <row r="7455" spans="1:49" s="144" customFormat="1">
      <c r="A7455" s="44" t="s">
        <v>1039</v>
      </c>
      <c r="B7455" s="45" t="s">
        <v>1030</v>
      </c>
      <c r="C7455" s="45" t="s">
        <v>759</v>
      </c>
      <c r="D7455" s="452" t="s">
        <v>3037</v>
      </c>
      <c r="E7455" s="140" t="s">
        <v>853</v>
      </c>
      <c r="F7455" s="141" t="s">
        <v>1929</v>
      </c>
      <c r="G7455" s="468" t="s">
        <v>3063</v>
      </c>
      <c r="H7455" s="50" t="s">
        <v>2358</v>
      </c>
      <c r="I7455" s="142" t="s">
        <v>1734</v>
      </c>
      <c r="J7455" s="15"/>
      <c r="K7455" s="15"/>
      <c r="L7455" s="15"/>
      <c r="M7455" s="15"/>
      <c r="N7455" s="15"/>
      <c r="O7455" s="15"/>
      <c r="P7455" s="15"/>
      <c r="Q7455" s="15"/>
      <c r="R7455" s="15"/>
      <c r="S7455" s="15"/>
      <c r="T7455" s="15"/>
      <c r="U7455" s="15">
        <v>0</v>
      </c>
      <c r="V7455" s="15">
        <v>0</v>
      </c>
      <c r="W7455" s="15"/>
      <c r="X7455" s="15"/>
      <c r="Y7455" s="15"/>
      <c r="Z7455" s="15"/>
      <c r="AA7455" s="15"/>
      <c r="AB7455" s="15"/>
      <c r="AC7455" s="15"/>
      <c r="AD7455" s="15"/>
      <c r="AE7455" s="15"/>
      <c r="AF7455" s="15"/>
      <c r="AG7455" s="15"/>
      <c r="AH7455" s="15">
        <v>0</v>
      </c>
      <c r="AI7455" s="15">
        <v>0</v>
      </c>
      <c r="AJ7455" s="15"/>
      <c r="AK7455" s="15"/>
      <c r="AL7455" s="15"/>
      <c r="AM7455" s="15"/>
      <c r="AN7455" s="15"/>
      <c r="AO7455" s="15"/>
      <c r="AP7455" s="15"/>
      <c r="AQ7455" s="15"/>
      <c r="AR7455" s="15"/>
      <c r="AS7455" s="15"/>
      <c r="AT7455" s="15"/>
      <c r="AU7455" s="15">
        <v>0</v>
      </c>
      <c r="AV7455" s="15">
        <v>0</v>
      </c>
      <c r="AW7455" s="15">
        <f t="shared" si="2054"/>
        <v>0</v>
      </c>
    </row>
    <row r="7456" spans="1:49" s="144" customFormat="1">
      <c r="A7456" s="44" t="s">
        <v>1039</v>
      </c>
      <c r="B7456" s="45" t="s">
        <v>1030</v>
      </c>
      <c r="C7456" s="45" t="s">
        <v>759</v>
      </c>
      <c r="D7456" s="452" t="s">
        <v>3037</v>
      </c>
      <c r="E7456" s="140" t="s">
        <v>854</v>
      </c>
      <c r="F7456" s="141" t="s">
        <v>1930</v>
      </c>
      <c r="G7456" s="468" t="s">
        <v>3063</v>
      </c>
      <c r="H7456" s="50" t="s">
        <v>2358</v>
      </c>
      <c r="I7456" s="142" t="s">
        <v>1735</v>
      </c>
      <c r="J7456" s="15"/>
      <c r="K7456" s="15"/>
      <c r="L7456" s="15"/>
      <c r="M7456" s="15"/>
      <c r="N7456" s="15"/>
      <c r="O7456" s="15"/>
      <c r="P7456" s="15"/>
      <c r="Q7456" s="15"/>
      <c r="R7456" s="15"/>
      <c r="S7456" s="15"/>
      <c r="T7456" s="15"/>
      <c r="U7456" s="15">
        <v>0</v>
      </c>
      <c r="V7456" s="15">
        <v>0</v>
      </c>
      <c r="W7456" s="15"/>
      <c r="X7456" s="15"/>
      <c r="Y7456" s="15"/>
      <c r="Z7456" s="15"/>
      <c r="AA7456" s="15"/>
      <c r="AB7456" s="15"/>
      <c r="AC7456" s="15"/>
      <c r="AD7456" s="15"/>
      <c r="AE7456" s="15"/>
      <c r="AF7456" s="15"/>
      <c r="AG7456" s="15"/>
      <c r="AH7456" s="15">
        <v>0</v>
      </c>
      <c r="AI7456" s="15">
        <v>0</v>
      </c>
      <c r="AJ7456" s="15"/>
      <c r="AK7456" s="15"/>
      <c r="AL7456" s="15"/>
      <c r="AM7456" s="15"/>
      <c r="AN7456" s="15"/>
      <c r="AO7456" s="15"/>
      <c r="AP7456" s="15"/>
      <c r="AQ7456" s="15"/>
      <c r="AR7456" s="15"/>
      <c r="AS7456" s="15"/>
      <c r="AT7456" s="15"/>
      <c r="AU7456" s="15">
        <v>0</v>
      </c>
      <c r="AV7456" s="15">
        <v>0</v>
      </c>
      <c r="AW7456" s="15">
        <f t="shared" si="2054"/>
        <v>0</v>
      </c>
    </row>
    <row r="7457" spans="1:49">
      <c r="A7457" s="44" t="s">
        <v>1039</v>
      </c>
      <c r="B7457" s="45" t="s">
        <v>1030</v>
      </c>
      <c r="C7457" s="45" t="s">
        <v>759</v>
      </c>
      <c r="D7457" s="452" t="s">
        <v>3037</v>
      </c>
      <c r="E7457" s="213" t="s">
        <v>773</v>
      </c>
      <c r="F7457" s="65"/>
      <c r="G7457" s="65"/>
      <c r="H7457" s="65"/>
      <c r="I7457" s="260" t="s">
        <v>1362</v>
      </c>
      <c r="J7457" s="9">
        <f>SUM(J7458)</f>
        <v>0</v>
      </c>
      <c r="K7457" s="9">
        <f t="shared" ref="K7457:AT7457" si="2057">SUM(K7458)</f>
        <v>0</v>
      </c>
      <c r="L7457" s="9">
        <f t="shared" si="2057"/>
        <v>0</v>
      </c>
      <c r="M7457" s="9">
        <f t="shared" si="2057"/>
        <v>0</v>
      </c>
      <c r="N7457" s="9">
        <f t="shared" si="2057"/>
        <v>0</v>
      </c>
      <c r="O7457" s="9">
        <f t="shared" si="2057"/>
        <v>0</v>
      </c>
      <c r="P7457" s="9">
        <f t="shared" si="2057"/>
        <v>0</v>
      </c>
      <c r="Q7457" s="9">
        <f t="shared" si="2057"/>
        <v>0</v>
      </c>
      <c r="R7457" s="9">
        <f t="shared" si="2057"/>
        <v>0</v>
      </c>
      <c r="S7457" s="9">
        <f t="shared" si="2057"/>
        <v>0</v>
      </c>
      <c r="T7457" s="9">
        <f t="shared" si="2057"/>
        <v>0</v>
      </c>
      <c r="U7457" s="9">
        <v>0</v>
      </c>
      <c r="V7457" s="9">
        <v>0</v>
      </c>
      <c r="W7457" s="9">
        <f>SUM(W7458)</f>
        <v>0</v>
      </c>
      <c r="X7457" s="9">
        <f t="shared" si="2057"/>
        <v>0</v>
      </c>
      <c r="Y7457" s="9">
        <f t="shared" si="2057"/>
        <v>0</v>
      </c>
      <c r="Z7457" s="9">
        <f t="shared" si="2057"/>
        <v>0</v>
      </c>
      <c r="AA7457" s="9">
        <f t="shared" si="2057"/>
        <v>0</v>
      </c>
      <c r="AB7457" s="9">
        <f t="shared" si="2057"/>
        <v>0</v>
      </c>
      <c r="AC7457" s="9">
        <f t="shared" si="2057"/>
        <v>0</v>
      </c>
      <c r="AD7457" s="9">
        <f t="shared" si="2057"/>
        <v>0</v>
      </c>
      <c r="AE7457" s="9">
        <f t="shared" si="2057"/>
        <v>0</v>
      </c>
      <c r="AF7457" s="9">
        <f t="shared" si="2057"/>
        <v>0</v>
      </c>
      <c r="AG7457" s="9">
        <f t="shared" si="2057"/>
        <v>0</v>
      </c>
      <c r="AH7457" s="9">
        <v>0</v>
      </c>
      <c r="AI7457" s="9">
        <v>0</v>
      </c>
      <c r="AJ7457" s="9">
        <f>SUM(AJ7458)</f>
        <v>0</v>
      </c>
      <c r="AK7457" s="9">
        <f t="shared" si="2057"/>
        <v>0</v>
      </c>
      <c r="AL7457" s="9">
        <f t="shared" si="2057"/>
        <v>0</v>
      </c>
      <c r="AM7457" s="9">
        <f t="shared" si="2057"/>
        <v>0</v>
      </c>
      <c r="AN7457" s="9">
        <f t="shared" si="2057"/>
        <v>0</v>
      </c>
      <c r="AO7457" s="9">
        <f t="shared" si="2057"/>
        <v>0</v>
      </c>
      <c r="AP7457" s="9">
        <f t="shared" si="2057"/>
        <v>0</v>
      </c>
      <c r="AQ7457" s="9">
        <f t="shared" si="2057"/>
        <v>0</v>
      </c>
      <c r="AR7457" s="9">
        <f t="shared" si="2057"/>
        <v>0</v>
      </c>
      <c r="AS7457" s="9">
        <f t="shared" si="2057"/>
        <v>0</v>
      </c>
      <c r="AT7457" s="9">
        <f t="shared" si="2057"/>
        <v>0</v>
      </c>
      <c r="AU7457" s="9">
        <v>0</v>
      </c>
      <c r="AV7457" s="9">
        <v>0</v>
      </c>
      <c r="AW7457" s="9">
        <f t="shared" si="2054"/>
        <v>0</v>
      </c>
    </row>
    <row r="7458" spans="1:49">
      <c r="A7458" s="44" t="s">
        <v>1039</v>
      </c>
      <c r="B7458" s="45" t="s">
        <v>1030</v>
      </c>
      <c r="C7458" s="45" t="s">
        <v>759</v>
      </c>
      <c r="D7458" s="452" t="s">
        <v>3037</v>
      </c>
      <c r="E7458" s="367" t="s">
        <v>785</v>
      </c>
      <c r="F7458" s="50"/>
      <c r="G7458" s="468" t="s">
        <v>3063</v>
      </c>
      <c r="H7458" s="50" t="s">
        <v>2358</v>
      </c>
      <c r="I7458" s="42" t="s">
        <v>1363</v>
      </c>
      <c r="U7458" s="15">
        <v>0</v>
      </c>
      <c r="V7458" s="15">
        <v>0</v>
      </c>
      <c r="AH7458" s="15">
        <v>0</v>
      </c>
      <c r="AI7458" s="15">
        <v>0</v>
      </c>
      <c r="AU7458" s="15">
        <v>0</v>
      </c>
      <c r="AV7458" s="15">
        <v>0</v>
      </c>
      <c r="AW7458" s="15">
        <f t="shared" si="2054"/>
        <v>0</v>
      </c>
    </row>
    <row r="7459" spans="1:49">
      <c r="A7459" s="44" t="s">
        <v>1039</v>
      </c>
      <c r="B7459" s="45" t="s">
        <v>1030</v>
      </c>
      <c r="C7459" s="45" t="s">
        <v>759</v>
      </c>
      <c r="D7459" s="452" t="s">
        <v>3037</v>
      </c>
      <c r="E7459" s="213" t="s">
        <v>1364</v>
      </c>
      <c r="F7459" s="65"/>
      <c r="G7459" s="65"/>
      <c r="H7459" s="65"/>
      <c r="I7459" s="260" t="s">
        <v>2104</v>
      </c>
      <c r="J7459" s="9">
        <f>SUM(J7460:J7469)</f>
        <v>90000</v>
      </c>
      <c r="K7459" s="9">
        <f t="shared" ref="K7459:AT7459" si="2058">SUM(K7460:K7469)</f>
        <v>0</v>
      </c>
      <c r="L7459" s="9">
        <f t="shared" si="2058"/>
        <v>12500</v>
      </c>
      <c r="M7459" s="9">
        <f t="shared" si="2058"/>
        <v>0</v>
      </c>
      <c r="N7459" s="9">
        <f t="shared" si="2058"/>
        <v>0</v>
      </c>
      <c r="O7459" s="9">
        <f t="shared" si="2058"/>
        <v>2750</v>
      </c>
      <c r="P7459" s="9">
        <f t="shared" si="2058"/>
        <v>0</v>
      </c>
      <c r="Q7459" s="9">
        <f t="shared" si="2058"/>
        <v>7450</v>
      </c>
      <c r="R7459" s="9">
        <f t="shared" si="2058"/>
        <v>0</v>
      </c>
      <c r="S7459" s="9">
        <f t="shared" si="2058"/>
        <v>1780</v>
      </c>
      <c r="T7459" s="9">
        <f t="shared" si="2058"/>
        <v>10000</v>
      </c>
      <c r="U7459" s="9">
        <v>34480</v>
      </c>
      <c r="V7459" s="9">
        <v>55520</v>
      </c>
      <c r="W7459" s="9">
        <f>SUM(W7460:W7469)</f>
        <v>55000</v>
      </c>
      <c r="X7459" s="9">
        <f t="shared" si="2058"/>
        <v>0</v>
      </c>
      <c r="Y7459" s="9">
        <f t="shared" si="2058"/>
        <v>0</v>
      </c>
      <c r="Z7459" s="9">
        <f t="shared" si="2058"/>
        <v>0</v>
      </c>
      <c r="AA7459" s="9">
        <f t="shared" si="2058"/>
        <v>0</v>
      </c>
      <c r="AB7459" s="9">
        <f t="shared" si="2058"/>
        <v>0</v>
      </c>
      <c r="AC7459" s="9">
        <f t="shared" si="2058"/>
        <v>0</v>
      </c>
      <c r="AD7459" s="9">
        <f t="shared" si="2058"/>
        <v>0</v>
      </c>
      <c r="AE7459" s="9">
        <f t="shared" si="2058"/>
        <v>0</v>
      </c>
      <c r="AF7459" s="9">
        <f t="shared" si="2058"/>
        <v>0</v>
      </c>
      <c r="AG7459" s="9">
        <f t="shared" si="2058"/>
        <v>0</v>
      </c>
      <c r="AH7459" s="9">
        <v>0</v>
      </c>
      <c r="AI7459" s="9">
        <v>55000</v>
      </c>
      <c r="AJ7459" s="9">
        <f>SUM(AJ7460:AJ7469)</f>
        <v>587500</v>
      </c>
      <c r="AK7459" s="9">
        <f t="shared" si="2058"/>
        <v>0</v>
      </c>
      <c r="AL7459" s="9">
        <f t="shared" si="2058"/>
        <v>12753</v>
      </c>
      <c r="AM7459" s="9">
        <f t="shared" si="2058"/>
        <v>0</v>
      </c>
      <c r="AN7459" s="9">
        <f t="shared" si="2058"/>
        <v>10000</v>
      </c>
      <c r="AO7459" s="9">
        <f t="shared" si="2058"/>
        <v>21500</v>
      </c>
      <c r="AP7459" s="9">
        <f t="shared" si="2058"/>
        <v>0</v>
      </c>
      <c r="AQ7459" s="9">
        <f t="shared" si="2058"/>
        <v>10000</v>
      </c>
      <c r="AR7459" s="9">
        <f t="shared" si="2058"/>
        <v>99400</v>
      </c>
      <c r="AS7459" s="9">
        <f t="shared" si="2058"/>
        <v>34400</v>
      </c>
      <c r="AT7459" s="9">
        <f t="shared" si="2058"/>
        <v>3117</v>
      </c>
      <c r="AU7459" s="9">
        <v>191170</v>
      </c>
      <c r="AV7459" s="9">
        <v>396330</v>
      </c>
      <c r="AW7459" s="9">
        <f t="shared" si="2054"/>
        <v>225650</v>
      </c>
    </row>
    <row r="7460" spans="1:49">
      <c r="A7460" s="44" t="s">
        <v>1039</v>
      </c>
      <c r="B7460" s="45" t="s">
        <v>1030</v>
      </c>
      <c r="C7460" s="45" t="s">
        <v>759</v>
      </c>
      <c r="D7460" s="452" t="s">
        <v>3037</v>
      </c>
      <c r="E7460" s="367" t="s">
        <v>786</v>
      </c>
      <c r="F7460" s="50"/>
      <c r="G7460" s="468" t="s">
        <v>3063</v>
      </c>
      <c r="H7460" s="50" t="s">
        <v>2358</v>
      </c>
      <c r="I7460" s="42" t="s">
        <v>1191</v>
      </c>
      <c r="U7460" s="15">
        <v>0</v>
      </c>
      <c r="V7460" s="15">
        <v>0</v>
      </c>
      <c r="AH7460" s="15">
        <v>0</v>
      </c>
      <c r="AI7460" s="15">
        <v>0</v>
      </c>
      <c r="AJ7460" s="15">
        <v>10000</v>
      </c>
      <c r="AN7460" s="15">
        <v>3500</v>
      </c>
      <c r="AU7460" s="15">
        <v>3500</v>
      </c>
      <c r="AV7460" s="15">
        <v>6500</v>
      </c>
      <c r="AW7460" s="15">
        <f t="shared" si="2054"/>
        <v>3500</v>
      </c>
    </row>
    <row r="7461" spans="1:49">
      <c r="A7461" s="44" t="s">
        <v>1039</v>
      </c>
      <c r="B7461" s="45" t="s">
        <v>1030</v>
      </c>
      <c r="C7461" s="45" t="s">
        <v>759</v>
      </c>
      <c r="D7461" s="452" t="s">
        <v>3037</v>
      </c>
      <c r="E7461" s="367" t="s">
        <v>1528</v>
      </c>
      <c r="F7461" s="50"/>
      <c r="G7461" s="468" t="s">
        <v>3063</v>
      </c>
      <c r="H7461" s="50" t="s">
        <v>2358</v>
      </c>
      <c r="I7461" s="42" t="s">
        <v>989</v>
      </c>
      <c r="U7461" s="15">
        <v>0</v>
      </c>
      <c r="V7461" s="15">
        <v>0</v>
      </c>
      <c r="AH7461" s="15">
        <v>0</v>
      </c>
      <c r="AI7461" s="15">
        <v>0</v>
      </c>
      <c r="AU7461" s="15">
        <v>0</v>
      </c>
      <c r="AV7461" s="15">
        <v>0</v>
      </c>
      <c r="AW7461" s="15">
        <f t="shared" si="2054"/>
        <v>0</v>
      </c>
    </row>
    <row r="7462" spans="1:49">
      <c r="A7462" s="44" t="s">
        <v>1039</v>
      </c>
      <c r="B7462" s="45" t="s">
        <v>1030</v>
      </c>
      <c r="C7462" s="45" t="s">
        <v>759</v>
      </c>
      <c r="D7462" s="452" t="s">
        <v>3037</v>
      </c>
      <c r="E7462" s="367" t="s">
        <v>1679</v>
      </c>
      <c r="F7462" s="50"/>
      <c r="G7462" s="468" t="s">
        <v>3063</v>
      </c>
      <c r="H7462" s="50" t="s">
        <v>2358</v>
      </c>
      <c r="I7462" s="42" t="s">
        <v>1048</v>
      </c>
      <c r="U7462" s="15">
        <v>0</v>
      </c>
      <c r="V7462" s="15">
        <v>0</v>
      </c>
      <c r="AH7462" s="15">
        <v>0</v>
      </c>
      <c r="AI7462" s="15">
        <v>0</v>
      </c>
      <c r="AU7462" s="15">
        <v>0</v>
      </c>
      <c r="AV7462" s="15">
        <v>0</v>
      </c>
      <c r="AW7462" s="15">
        <f t="shared" si="2054"/>
        <v>0</v>
      </c>
    </row>
    <row r="7463" spans="1:49">
      <c r="A7463" s="44" t="s">
        <v>1039</v>
      </c>
      <c r="B7463" s="45" t="s">
        <v>1030</v>
      </c>
      <c r="C7463" s="45" t="s">
        <v>759</v>
      </c>
      <c r="D7463" s="452" t="s">
        <v>3037</v>
      </c>
      <c r="E7463" s="367" t="s">
        <v>787</v>
      </c>
      <c r="F7463" s="50"/>
      <c r="G7463" s="468" t="s">
        <v>3063</v>
      </c>
      <c r="H7463" s="50" t="s">
        <v>2358</v>
      </c>
      <c r="I7463" s="42" t="s">
        <v>2078</v>
      </c>
      <c r="J7463" s="15">
        <v>5000</v>
      </c>
      <c r="U7463" s="15">
        <v>0</v>
      </c>
      <c r="V7463" s="15">
        <v>5000</v>
      </c>
      <c r="W7463" s="15">
        <v>5000</v>
      </c>
      <c r="AH7463" s="15">
        <v>0</v>
      </c>
      <c r="AI7463" s="15">
        <v>5000</v>
      </c>
      <c r="AJ7463" s="15">
        <v>15000</v>
      </c>
      <c r="AU7463" s="15">
        <v>0</v>
      </c>
      <c r="AV7463" s="15">
        <v>15000</v>
      </c>
      <c r="AW7463" s="15">
        <f t="shared" si="2054"/>
        <v>0</v>
      </c>
    </row>
    <row r="7464" spans="1:49">
      <c r="A7464" s="44" t="s">
        <v>1039</v>
      </c>
      <c r="B7464" s="45" t="s">
        <v>1030</v>
      </c>
      <c r="C7464" s="45" t="s">
        <v>759</v>
      </c>
      <c r="D7464" s="452" t="s">
        <v>3037</v>
      </c>
      <c r="E7464" s="367" t="s">
        <v>1116</v>
      </c>
      <c r="F7464" s="50"/>
      <c r="G7464" s="468" t="s">
        <v>3063</v>
      </c>
      <c r="H7464" s="50" t="s">
        <v>2358</v>
      </c>
      <c r="I7464" s="42" t="s">
        <v>1487</v>
      </c>
      <c r="J7464" s="15">
        <v>5000</v>
      </c>
      <c r="O7464" s="15">
        <v>1500</v>
      </c>
      <c r="S7464" s="15">
        <v>1780</v>
      </c>
      <c r="U7464" s="15">
        <v>3280</v>
      </c>
      <c r="V7464" s="15">
        <v>1720</v>
      </c>
      <c r="W7464" s="15">
        <v>0</v>
      </c>
      <c r="AH7464" s="15">
        <v>0</v>
      </c>
      <c r="AI7464" s="15">
        <v>0</v>
      </c>
      <c r="AJ7464" s="15">
        <v>20000</v>
      </c>
      <c r="AR7464" s="15">
        <v>2400</v>
      </c>
      <c r="AS7464" s="15">
        <v>2400</v>
      </c>
      <c r="AU7464" s="15">
        <v>4800</v>
      </c>
      <c r="AV7464" s="15">
        <v>15200</v>
      </c>
      <c r="AW7464" s="15">
        <f t="shared" si="2054"/>
        <v>8080</v>
      </c>
    </row>
    <row r="7465" spans="1:49">
      <c r="A7465" s="44" t="s">
        <v>1039</v>
      </c>
      <c r="B7465" s="45" t="s">
        <v>1030</v>
      </c>
      <c r="C7465" s="45" t="s">
        <v>759</v>
      </c>
      <c r="D7465" s="452" t="s">
        <v>3037</v>
      </c>
      <c r="E7465" s="367" t="s">
        <v>1703</v>
      </c>
      <c r="F7465" s="50"/>
      <c r="G7465" s="468" t="s">
        <v>3063</v>
      </c>
      <c r="H7465" s="50" t="s">
        <v>2358</v>
      </c>
      <c r="I7465" s="42" t="s">
        <v>1047</v>
      </c>
      <c r="J7465" s="15">
        <v>5000</v>
      </c>
      <c r="Q7465" s="15">
        <v>3000</v>
      </c>
      <c r="U7465" s="15">
        <v>3000</v>
      </c>
      <c r="V7465" s="15">
        <v>2000</v>
      </c>
      <c r="W7465" s="15">
        <v>5000</v>
      </c>
      <c r="AH7465" s="15">
        <v>0</v>
      </c>
      <c r="AI7465" s="15">
        <v>5000</v>
      </c>
      <c r="AJ7465" s="15">
        <v>20000</v>
      </c>
      <c r="AN7465" s="15">
        <v>3000</v>
      </c>
      <c r="AR7465" s="15">
        <v>6000</v>
      </c>
      <c r="AU7465" s="15">
        <v>9000</v>
      </c>
      <c r="AV7465" s="15">
        <v>11000</v>
      </c>
      <c r="AW7465" s="15">
        <f t="shared" si="2054"/>
        <v>12000</v>
      </c>
    </row>
    <row r="7466" spans="1:49">
      <c r="A7466" s="44" t="s">
        <v>1039</v>
      </c>
      <c r="B7466" s="45" t="s">
        <v>1030</v>
      </c>
      <c r="C7466" s="45" t="s">
        <v>759</v>
      </c>
      <c r="D7466" s="452" t="s">
        <v>3037</v>
      </c>
      <c r="E7466" s="367" t="s">
        <v>826</v>
      </c>
      <c r="F7466" s="50"/>
      <c r="G7466" s="468" t="s">
        <v>3063</v>
      </c>
      <c r="H7466" s="50" t="s">
        <v>2358</v>
      </c>
      <c r="I7466" s="42" t="s">
        <v>935</v>
      </c>
      <c r="U7466" s="15">
        <v>0</v>
      </c>
      <c r="V7466" s="15">
        <v>0</v>
      </c>
      <c r="AH7466" s="15">
        <v>0</v>
      </c>
      <c r="AI7466" s="15">
        <v>0</v>
      </c>
      <c r="AJ7466" s="15">
        <v>2000</v>
      </c>
      <c r="AO7466" s="15">
        <v>1500</v>
      </c>
      <c r="AR7466" s="15">
        <v>500</v>
      </c>
      <c r="AU7466" s="15">
        <v>2000</v>
      </c>
      <c r="AV7466" s="15">
        <v>0</v>
      </c>
      <c r="AW7466" s="15">
        <f t="shared" si="2054"/>
        <v>2000</v>
      </c>
    </row>
    <row r="7467" spans="1:49">
      <c r="A7467" s="44" t="s">
        <v>1039</v>
      </c>
      <c r="B7467" s="45" t="s">
        <v>1030</v>
      </c>
      <c r="C7467" s="45" t="s">
        <v>759</v>
      </c>
      <c r="D7467" s="452" t="s">
        <v>3037</v>
      </c>
      <c r="E7467" s="367" t="s">
        <v>1115</v>
      </c>
      <c r="F7467" s="50"/>
      <c r="G7467" s="468" t="s">
        <v>3063</v>
      </c>
      <c r="H7467" s="50" t="s">
        <v>2358</v>
      </c>
      <c r="I7467" s="42" t="s">
        <v>990</v>
      </c>
      <c r="U7467" s="15">
        <v>0</v>
      </c>
      <c r="V7467" s="15">
        <v>0</v>
      </c>
      <c r="AH7467" s="15">
        <v>0</v>
      </c>
      <c r="AI7467" s="15">
        <v>0</v>
      </c>
      <c r="AJ7467" s="15">
        <v>500</v>
      </c>
      <c r="AR7467" s="15">
        <v>500</v>
      </c>
      <c r="AU7467" s="15">
        <v>500</v>
      </c>
      <c r="AV7467" s="15">
        <v>0</v>
      </c>
      <c r="AW7467" s="15">
        <f t="shared" si="2054"/>
        <v>500</v>
      </c>
    </row>
    <row r="7468" spans="1:49">
      <c r="A7468" s="44" t="s">
        <v>1039</v>
      </c>
      <c r="B7468" s="45" t="s">
        <v>1030</v>
      </c>
      <c r="C7468" s="45" t="s">
        <v>759</v>
      </c>
      <c r="D7468" s="452" t="s">
        <v>3037</v>
      </c>
      <c r="E7468" s="367" t="s">
        <v>1677</v>
      </c>
      <c r="F7468" s="50"/>
      <c r="G7468" s="468" t="s">
        <v>3063</v>
      </c>
      <c r="H7468" s="50" t="s">
        <v>2358</v>
      </c>
      <c r="I7468" s="42" t="s">
        <v>1688</v>
      </c>
      <c r="J7468" s="15">
        <v>75000</v>
      </c>
      <c r="L7468" s="15">
        <v>12500</v>
      </c>
      <c r="O7468" s="15">
        <v>1250</v>
      </c>
      <c r="Q7468" s="15">
        <v>4450</v>
      </c>
      <c r="T7468" s="15">
        <v>10000</v>
      </c>
      <c r="U7468" s="15">
        <v>28200</v>
      </c>
      <c r="V7468" s="15">
        <v>46800</v>
      </c>
      <c r="W7468" s="15">
        <v>45000</v>
      </c>
      <c r="AH7468" s="15">
        <v>0</v>
      </c>
      <c r="AI7468" s="15">
        <v>45000</v>
      </c>
      <c r="AJ7468" s="15">
        <v>520000</v>
      </c>
      <c r="AL7468" s="15">
        <v>12753</v>
      </c>
      <c r="AN7468" s="15">
        <v>3500</v>
      </c>
      <c r="AO7468" s="15">
        <v>20000</v>
      </c>
      <c r="AQ7468" s="15">
        <v>10000</v>
      </c>
      <c r="AR7468" s="15">
        <v>90000</v>
      </c>
      <c r="AS7468" s="15">
        <v>32000</v>
      </c>
      <c r="AT7468" s="15">
        <v>3117</v>
      </c>
      <c r="AU7468" s="15">
        <v>171370</v>
      </c>
      <c r="AV7468" s="15">
        <v>348630</v>
      </c>
      <c r="AW7468" s="15">
        <f t="shared" si="2054"/>
        <v>199570</v>
      </c>
    </row>
    <row r="7469" spans="1:49">
      <c r="A7469" s="44" t="s">
        <v>1039</v>
      </c>
      <c r="B7469" s="45" t="s">
        <v>1030</v>
      </c>
      <c r="C7469" s="45" t="s">
        <v>759</v>
      </c>
      <c r="D7469" s="452" t="s">
        <v>3037</v>
      </c>
      <c r="E7469" s="367" t="s">
        <v>1677</v>
      </c>
      <c r="F7469" s="50" t="s">
        <v>1931</v>
      </c>
      <c r="G7469" s="468" t="s">
        <v>3063</v>
      </c>
      <c r="H7469" s="50" t="s">
        <v>2358</v>
      </c>
      <c r="I7469" s="42" t="s">
        <v>25</v>
      </c>
      <c r="U7469" s="15">
        <v>0</v>
      </c>
      <c r="V7469" s="15">
        <v>0</v>
      </c>
      <c r="AH7469" s="15">
        <v>0</v>
      </c>
      <c r="AI7469" s="15">
        <v>0</v>
      </c>
      <c r="AU7469" s="15">
        <v>0</v>
      </c>
      <c r="AV7469" s="15">
        <v>0</v>
      </c>
      <c r="AW7469" s="15">
        <f t="shared" si="2054"/>
        <v>0</v>
      </c>
    </row>
    <row r="7470" spans="1:49" s="52" customFormat="1">
      <c r="A7470" s="41"/>
      <c r="B7470" s="346"/>
      <c r="C7470" s="346"/>
      <c r="D7470" s="369"/>
      <c r="E7470" s="213"/>
      <c r="F7470" s="65"/>
      <c r="G7470" s="65"/>
      <c r="H7470" s="65"/>
      <c r="I7470" s="49" t="s">
        <v>3</v>
      </c>
      <c r="J7470" s="6">
        <f>SUM(J7471)</f>
        <v>2570</v>
      </c>
      <c r="K7470" s="6">
        <f>SUM(K7471)</f>
        <v>0</v>
      </c>
      <c r="L7470" s="6">
        <f t="shared" ref="L7470:AT7470" si="2059">SUM(L7471)</f>
        <v>0</v>
      </c>
      <c r="M7470" s="6">
        <f t="shared" si="2059"/>
        <v>0</v>
      </c>
      <c r="N7470" s="6">
        <f t="shared" si="2059"/>
        <v>2570</v>
      </c>
      <c r="O7470" s="6">
        <f t="shared" si="2059"/>
        <v>0</v>
      </c>
      <c r="P7470" s="6">
        <f t="shared" si="2059"/>
        <v>0</v>
      </c>
      <c r="Q7470" s="6">
        <f t="shared" si="2059"/>
        <v>0</v>
      </c>
      <c r="R7470" s="6">
        <f t="shared" si="2059"/>
        <v>0</v>
      </c>
      <c r="S7470" s="6">
        <f t="shared" si="2059"/>
        <v>0</v>
      </c>
      <c r="T7470" s="6">
        <f t="shared" si="2059"/>
        <v>0</v>
      </c>
      <c r="U7470" s="6">
        <v>2570</v>
      </c>
      <c r="V7470" s="6">
        <v>0</v>
      </c>
      <c r="W7470" s="6">
        <f>SUM(W7471)</f>
        <v>0</v>
      </c>
      <c r="X7470" s="6">
        <f t="shared" si="2059"/>
        <v>0</v>
      </c>
      <c r="Y7470" s="6">
        <f t="shared" si="2059"/>
        <v>0</v>
      </c>
      <c r="Z7470" s="6">
        <f t="shared" si="2059"/>
        <v>0</v>
      </c>
      <c r="AA7470" s="6">
        <f t="shared" si="2059"/>
        <v>0</v>
      </c>
      <c r="AB7470" s="6">
        <f t="shared" si="2059"/>
        <v>0</v>
      </c>
      <c r="AC7470" s="6">
        <f t="shared" si="2059"/>
        <v>0</v>
      </c>
      <c r="AD7470" s="6">
        <f t="shared" si="2059"/>
        <v>0</v>
      </c>
      <c r="AE7470" s="6">
        <f t="shared" si="2059"/>
        <v>0</v>
      </c>
      <c r="AF7470" s="6">
        <f t="shared" si="2059"/>
        <v>0</v>
      </c>
      <c r="AG7470" s="6">
        <f t="shared" si="2059"/>
        <v>0</v>
      </c>
      <c r="AH7470" s="6">
        <v>0</v>
      </c>
      <c r="AI7470" s="6">
        <v>0</v>
      </c>
      <c r="AJ7470" s="6">
        <f>SUM(AJ7471)</f>
        <v>0</v>
      </c>
      <c r="AK7470" s="6">
        <f t="shared" si="2059"/>
        <v>0</v>
      </c>
      <c r="AL7470" s="6">
        <f t="shared" si="2059"/>
        <v>0</v>
      </c>
      <c r="AM7470" s="6">
        <f t="shared" si="2059"/>
        <v>0</v>
      </c>
      <c r="AN7470" s="6">
        <f t="shared" si="2059"/>
        <v>0</v>
      </c>
      <c r="AO7470" s="6">
        <f t="shared" si="2059"/>
        <v>0</v>
      </c>
      <c r="AP7470" s="6">
        <f t="shared" si="2059"/>
        <v>0</v>
      </c>
      <c r="AQ7470" s="6">
        <f t="shared" si="2059"/>
        <v>0</v>
      </c>
      <c r="AR7470" s="6">
        <f t="shared" si="2059"/>
        <v>0</v>
      </c>
      <c r="AS7470" s="6">
        <f t="shared" si="2059"/>
        <v>0</v>
      </c>
      <c r="AT7470" s="6">
        <f t="shared" si="2059"/>
        <v>0</v>
      </c>
      <c r="AU7470" s="6">
        <v>0</v>
      </c>
      <c r="AV7470" s="6">
        <v>0</v>
      </c>
      <c r="AW7470" s="6">
        <f t="shared" si="2054"/>
        <v>2570</v>
      </c>
    </row>
    <row r="7471" spans="1:49" s="52" customFormat="1">
      <c r="A7471" s="44" t="s">
        <v>1039</v>
      </c>
      <c r="B7471" s="45" t="s">
        <v>1030</v>
      </c>
      <c r="C7471" s="45" t="s">
        <v>759</v>
      </c>
      <c r="D7471" s="452" t="s">
        <v>3037</v>
      </c>
      <c r="E7471" s="213" t="s">
        <v>833</v>
      </c>
      <c r="F7471" s="65"/>
      <c r="G7471" s="65"/>
      <c r="H7471" s="65"/>
      <c r="I7471" s="53" t="s">
        <v>1</v>
      </c>
      <c r="J7471" s="200">
        <f>SUM(J7472:J7473)</f>
        <v>2570</v>
      </c>
      <c r="K7471" s="200">
        <f t="shared" ref="K7471:T7471" si="2060">SUM(K7472:K7473)</f>
        <v>0</v>
      </c>
      <c r="L7471" s="200">
        <f t="shared" si="2060"/>
        <v>0</v>
      </c>
      <c r="M7471" s="200">
        <f t="shared" si="2060"/>
        <v>0</v>
      </c>
      <c r="N7471" s="200">
        <f t="shared" si="2060"/>
        <v>2570</v>
      </c>
      <c r="O7471" s="200">
        <f t="shared" si="2060"/>
        <v>0</v>
      </c>
      <c r="P7471" s="200">
        <f t="shared" si="2060"/>
        <v>0</v>
      </c>
      <c r="Q7471" s="200">
        <f t="shared" si="2060"/>
        <v>0</v>
      </c>
      <c r="R7471" s="200">
        <f t="shared" si="2060"/>
        <v>0</v>
      </c>
      <c r="S7471" s="200">
        <f t="shared" si="2060"/>
        <v>0</v>
      </c>
      <c r="T7471" s="200">
        <f t="shared" si="2060"/>
        <v>0</v>
      </c>
      <c r="U7471" s="200">
        <v>2570</v>
      </c>
      <c r="V7471" s="200">
        <v>0</v>
      </c>
      <c r="W7471" s="200">
        <f>SUM(W7472:W7473)</f>
        <v>0</v>
      </c>
      <c r="X7471" s="200">
        <f t="shared" ref="X7471:AG7471" si="2061">SUM(X7472:X7473)</f>
        <v>0</v>
      </c>
      <c r="Y7471" s="200">
        <f t="shared" si="2061"/>
        <v>0</v>
      </c>
      <c r="Z7471" s="200">
        <f t="shared" si="2061"/>
        <v>0</v>
      </c>
      <c r="AA7471" s="200">
        <f t="shared" si="2061"/>
        <v>0</v>
      </c>
      <c r="AB7471" s="200">
        <f t="shared" si="2061"/>
        <v>0</v>
      </c>
      <c r="AC7471" s="200">
        <f t="shared" si="2061"/>
        <v>0</v>
      </c>
      <c r="AD7471" s="200">
        <f t="shared" si="2061"/>
        <v>0</v>
      </c>
      <c r="AE7471" s="200">
        <f t="shared" si="2061"/>
        <v>0</v>
      </c>
      <c r="AF7471" s="200">
        <f t="shared" si="2061"/>
        <v>0</v>
      </c>
      <c r="AG7471" s="200">
        <f t="shared" si="2061"/>
        <v>0</v>
      </c>
      <c r="AH7471" s="200">
        <v>0</v>
      </c>
      <c r="AI7471" s="200">
        <v>0</v>
      </c>
      <c r="AJ7471" s="200">
        <f>SUM(AJ7472:AJ7473)</f>
        <v>0</v>
      </c>
      <c r="AK7471" s="200">
        <f t="shared" ref="AK7471:AT7471" si="2062">SUM(AK7472:AK7473)</f>
        <v>0</v>
      </c>
      <c r="AL7471" s="200">
        <f t="shared" si="2062"/>
        <v>0</v>
      </c>
      <c r="AM7471" s="200">
        <f t="shared" si="2062"/>
        <v>0</v>
      </c>
      <c r="AN7471" s="200">
        <f t="shared" si="2062"/>
        <v>0</v>
      </c>
      <c r="AO7471" s="200">
        <f t="shared" si="2062"/>
        <v>0</v>
      </c>
      <c r="AP7471" s="200">
        <f t="shared" si="2062"/>
        <v>0</v>
      </c>
      <c r="AQ7471" s="200">
        <f t="shared" si="2062"/>
        <v>0</v>
      </c>
      <c r="AR7471" s="200">
        <f t="shared" si="2062"/>
        <v>0</v>
      </c>
      <c r="AS7471" s="200">
        <f t="shared" si="2062"/>
        <v>0</v>
      </c>
      <c r="AT7471" s="200">
        <f t="shared" si="2062"/>
        <v>0</v>
      </c>
      <c r="AU7471" s="200">
        <v>0</v>
      </c>
      <c r="AV7471" s="200">
        <v>0</v>
      </c>
      <c r="AW7471" s="200">
        <f t="shared" si="2054"/>
        <v>2570</v>
      </c>
    </row>
    <row r="7472" spans="1:49" s="490" customFormat="1">
      <c r="A7472" s="478" t="s">
        <v>1039</v>
      </c>
      <c r="B7472" s="479" t="s">
        <v>1030</v>
      </c>
      <c r="C7472" s="479" t="s">
        <v>759</v>
      </c>
      <c r="D7472" s="480" t="s">
        <v>3037</v>
      </c>
      <c r="E7472" s="485" t="s">
        <v>1715</v>
      </c>
      <c r="F7472" s="486"/>
      <c r="G7472" s="483" t="s">
        <v>3063</v>
      </c>
      <c r="H7472" s="482"/>
      <c r="I7472" s="487" t="s">
        <v>22</v>
      </c>
      <c r="J7472" s="489">
        <v>2570</v>
      </c>
      <c r="K7472" s="489"/>
      <c r="L7472" s="489"/>
      <c r="M7472" s="489"/>
      <c r="N7472" s="489">
        <v>2570</v>
      </c>
      <c r="O7472" s="489"/>
      <c r="P7472" s="489"/>
      <c r="Q7472" s="489"/>
      <c r="R7472" s="489"/>
      <c r="S7472" s="489"/>
      <c r="T7472" s="489"/>
      <c r="U7472" s="489">
        <v>2570</v>
      </c>
      <c r="V7472" s="489">
        <v>0</v>
      </c>
      <c r="W7472" s="489"/>
      <c r="X7472" s="489"/>
      <c r="Y7472" s="489"/>
      <c r="Z7472" s="489"/>
      <c r="AA7472" s="489"/>
      <c r="AB7472" s="489"/>
      <c r="AC7472" s="489"/>
      <c r="AD7472" s="489"/>
      <c r="AE7472" s="489"/>
      <c r="AF7472" s="489"/>
      <c r="AG7472" s="489"/>
      <c r="AH7472" s="489"/>
      <c r="AI7472" s="489"/>
      <c r="AJ7472" s="489"/>
      <c r="AK7472" s="489"/>
      <c r="AL7472" s="489"/>
      <c r="AM7472" s="489"/>
      <c r="AN7472" s="489"/>
      <c r="AO7472" s="489"/>
      <c r="AP7472" s="489"/>
      <c r="AQ7472" s="489"/>
      <c r="AR7472" s="489"/>
      <c r="AS7472" s="489"/>
      <c r="AT7472" s="489"/>
      <c r="AU7472" s="489"/>
      <c r="AV7472" s="489"/>
      <c r="AW7472" s="489"/>
    </row>
    <row r="7473" spans="1:49" s="59" customFormat="1">
      <c r="A7473" s="44" t="s">
        <v>1039</v>
      </c>
      <c r="B7473" s="45" t="s">
        <v>1030</v>
      </c>
      <c r="C7473" s="45" t="s">
        <v>759</v>
      </c>
      <c r="D7473" s="452" t="s">
        <v>3037</v>
      </c>
      <c r="E7473" s="57" t="s">
        <v>1517</v>
      </c>
      <c r="F7473" s="58"/>
      <c r="G7473" s="468" t="s">
        <v>3063</v>
      </c>
      <c r="H7473" s="50" t="s">
        <v>2358</v>
      </c>
      <c r="I7473" s="188" t="s">
        <v>2584</v>
      </c>
      <c r="J7473" s="13"/>
      <c r="K7473" s="13"/>
      <c r="L7473" s="13"/>
      <c r="M7473" s="13"/>
      <c r="N7473" s="13"/>
      <c r="O7473" s="13"/>
      <c r="P7473" s="13"/>
      <c r="Q7473" s="13"/>
      <c r="R7473" s="13"/>
      <c r="S7473" s="13"/>
      <c r="T7473" s="13"/>
      <c r="U7473" s="13">
        <v>0</v>
      </c>
      <c r="V7473" s="13">
        <v>0</v>
      </c>
      <c r="W7473" s="13"/>
      <c r="X7473" s="13"/>
      <c r="Y7473" s="13"/>
      <c r="Z7473" s="13"/>
      <c r="AA7473" s="13"/>
      <c r="AB7473" s="13"/>
      <c r="AC7473" s="13"/>
      <c r="AD7473" s="13"/>
      <c r="AE7473" s="13"/>
      <c r="AF7473" s="13"/>
      <c r="AG7473" s="13"/>
      <c r="AH7473" s="13">
        <v>0</v>
      </c>
      <c r="AI7473" s="13">
        <v>0</v>
      </c>
      <c r="AJ7473" s="13"/>
      <c r="AK7473" s="13"/>
      <c r="AL7473" s="13"/>
      <c r="AM7473" s="13"/>
      <c r="AN7473" s="13"/>
      <c r="AO7473" s="13"/>
      <c r="AP7473" s="13"/>
      <c r="AQ7473" s="13"/>
      <c r="AR7473" s="13"/>
      <c r="AS7473" s="13"/>
      <c r="AT7473" s="13"/>
      <c r="AU7473" s="13">
        <v>0</v>
      </c>
      <c r="AV7473" s="13">
        <v>0</v>
      </c>
      <c r="AW7473" s="13">
        <f t="shared" ref="AW7473:AW7478" si="2063">U7473+AH7473+AU7473</f>
        <v>0</v>
      </c>
    </row>
    <row r="7474" spans="1:49">
      <c r="A7474" s="44"/>
      <c r="B7474" s="45"/>
      <c r="C7474" s="45"/>
      <c r="D7474" s="45"/>
      <c r="E7474" s="531"/>
      <c r="F7474" s="50"/>
      <c r="G7474" s="50"/>
      <c r="H7474" s="50"/>
      <c r="I7474" s="49" t="s">
        <v>1157</v>
      </c>
      <c r="J7474" s="6">
        <f>SUM(J7475)</f>
        <v>0</v>
      </c>
      <c r="K7474" s="6">
        <f t="shared" ref="K7474:AT7475" si="2064">SUM(K7475)</f>
        <v>0</v>
      </c>
      <c r="L7474" s="6">
        <f t="shared" si="2064"/>
        <v>0</v>
      </c>
      <c r="M7474" s="6">
        <f t="shared" si="2064"/>
        <v>0</v>
      </c>
      <c r="N7474" s="6">
        <f t="shared" si="2064"/>
        <v>0</v>
      </c>
      <c r="O7474" s="6">
        <f t="shared" si="2064"/>
        <v>0</v>
      </c>
      <c r="P7474" s="6">
        <f t="shared" si="2064"/>
        <v>0</v>
      </c>
      <c r="Q7474" s="6">
        <f t="shared" si="2064"/>
        <v>0</v>
      </c>
      <c r="R7474" s="6">
        <f t="shared" si="2064"/>
        <v>0</v>
      </c>
      <c r="S7474" s="6">
        <f t="shared" si="2064"/>
        <v>0</v>
      </c>
      <c r="T7474" s="6">
        <f t="shared" si="2064"/>
        <v>0</v>
      </c>
      <c r="U7474" s="6">
        <v>0</v>
      </c>
      <c r="V7474" s="6">
        <v>0</v>
      </c>
      <c r="W7474" s="6">
        <f>SUM(W7475)</f>
        <v>0</v>
      </c>
      <c r="X7474" s="6">
        <f t="shared" si="2064"/>
        <v>0</v>
      </c>
      <c r="Y7474" s="6">
        <f t="shared" si="2064"/>
        <v>0</v>
      </c>
      <c r="Z7474" s="6">
        <f t="shared" si="2064"/>
        <v>0</v>
      </c>
      <c r="AA7474" s="6">
        <f t="shared" si="2064"/>
        <v>0</v>
      </c>
      <c r="AB7474" s="6">
        <f t="shared" si="2064"/>
        <v>0</v>
      </c>
      <c r="AC7474" s="6">
        <f t="shared" si="2064"/>
        <v>0</v>
      </c>
      <c r="AD7474" s="6">
        <f t="shared" si="2064"/>
        <v>0</v>
      </c>
      <c r="AE7474" s="6">
        <f t="shared" si="2064"/>
        <v>0</v>
      </c>
      <c r="AF7474" s="6">
        <f t="shared" si="2064"/>
        <v>0</v>
      </c>
      <c r="AG7474" s="6">
        <f t="shared" si="2064"/>
        <v>0</v>
      </c>
      <c r="AH7474" s="6">
        <v>0</v>
      </c>
      <c r="AI7474" s="6">
        <v>0</v>
      </c>
      <c r="AJ7474" s="6">
        <f>SUM(AJ7475)</f>
        <v>5000</v>
      </c>
      <c r="AK7474" s="6">
        <f t="shared" si="2064"/>
        <v>0</v>
      </c>
      <c r="AL7474" s="6">
        <f t="shared" si="2064"/>
        <v>0</v>
      </c>
      <c r="AM7474" s="6">
        <f t="shared" si="2064"/>
        <v>0</v>
      </c>
      <c r="AN7474" s="6">
        <f t="shared" si="2064"/>
        <v>0</v>
      </c>
      <c r="AO7474" s="6">
        <f t="shared" si="2064"/>
        <v>0</v>
      </c>
      <c r="AP7474" s="6">
        <f t="shared" si="2064"/>
        <v>0</v>
      </c>
      <c r="AQ7474" s="6">
        <f t="shared" si="2064"/>
        <v>0</v>
      </c>
      <c r="AR7474" s="6">
        <f t="shared" si="2064"/>
        <v>0</v>
      </c>
      <c r="AS7474" s="6">
        <f t="shared" si="2064"/>
        <v>0</v>
      </c>
      <c r="AT7474" s="6">
        <f t="shared" si="2064"/>
        <v>0</v>
      </c>
      <c r="AU7474" s="6">
        <v>0</v>
      </c>
      <c r="AV7474" s="6">
        <v>5000</v>
      </c>
      <c r="AW7474" s="6">
        <f t="shared" si="2063"/>
        <v>0</v>
      </c>
    </row>
    <row r="7475" spans="1:49">
      <c r="A7475" s="44" t="s">
        <v>1039</v>
      </c>
      <c r="B7475" s="45" t="s">
        <v>1030</v>
      </c>
      <c r="C7475" s="45" t="s">
        <v>759</v>
      </c>
      <c r="D7475" s="452" t="s">
        <v>3037</v>
      </c>
      <c r="E7475" s="54" t="s">
        <v>1402</v>
      </c>
      <c r="F7475" s="50"/>
      <c r="G7475" s="50"/>
      <c r="H7475" s="50"/>
      <c r="I7475" s="260" t="s">
        <v>1158</v>
      </c>
      <c r="J7475" s="9">
        <f>SUM(J7476)</f>
        <v>0</v>
      </c>
      <c r="K7475" s="9">
        <f t="shared" si="2064"/>
        <v>0</v>
      </c>
      <c r="L7475" s="9">
        <f t="shared" si="2064"/>
        <v>0</v>
      </c>
      <c r="M7475" s="9">
        <f t="shared" si="2064"/>
        <v>0</v>
      </c>
      <c r="N7475" s="9">
        <f t="shared" si="2064"/>
        <v>0</v>
      </c>
      <c r="O7475" s="9">
        <f t="shared" si="2064"/>
        <v>0</v>
      </c>
      <c r="P7475" s="9">
        <f t="shared" si="2064"/>
        <v>0</v>
      </c>
      <c r="Q7475" s="9">
        <f t="shared" si="2064"/>
        <v>0</v>
      </c>
      <c r="R7475" s="9">
        <f t="shared" si="2064"/>
        <v>0</v>
      </c>
      <c r="S7475" s="9">
        <f t="shared" si="2064"/>
        <v>0</v>
      </c>
      <c r="T7475" s="9">
        <f t="shared" si="2064"/>
        <v>0</v>
      </c>
      <c r="U7475" s="9">
        <v>0</v>
      </c>
      <c r="V7475" s="9">
        <v>0</v>
      </c>
      <c r="W7475" s="9">
        <f>SUM(W7476)</f>
        <v>0</v>
      </c>
      <c r="X7475" s="9">
        <f t="shared" si="2064"/>
        <v>0</v>
      </c>
      <c r="Y7475" s="9">
        <f t="shared" si="2064"/>
        <v>0</v>
      </c>
      <c r="Z7475" s="9">
        <f t="shared" si="2064"/>
        <v>0</v>
      </c>
      <c r="AA7475" s="9">
        <f t="shared" si="2064"/>
        <v>0</v>
      </c>
      <c r="AB7475" s="9">
        <f t="shared" si="2064"/>
        <v>0</v>
      </c>
      <c r="AC7475" s="9">
        <f t="shared" si="2064"/>
        <v>0</v>
      </c>
      <c r="AD7475" s="9">
        <f t="shared" si="2064"/>
        <v>0</v>
      </c>
      <c r="AE7475" s="9">
        <f t="shared" si="2064"/>
        <v>0</v>
      </c>
      <c r="AF7475" s="9">
        <f t="shared" si="2064"/>
        <v>0</v>
      </c>
      <c r="AG7475" s="9">
        <f t="shared" si="2064"/>
        <v>0</v>
      </c>
      <c r="AH7475" s="9">
        <v>0</v>
      </c>
      <c r="AI7475" s="9">
        <v>0</v>
      </c>
      <c r="AJ7475" s="9">
        <f>SUM(AJ7476)</f>
        <v>5000</v>
      </c>
      <c r="AK7475" s="9">
        <f t="shared" si="2064"/>
        <v>0</v>
      </c>
      <c r="AL7475" s="9">
        <f t="shared" si="2064"/>
        <v>0</v>
      </c>
      <c r="AM7475" s="9">
        <f t="shared" si="2064"/>
        <v>0</v>
      </c>
      <c r="AN7475" s="9">
        <f t="shared" si="2064"/>
        <v>0</v>
      </c>
      <c r="AO7475" s="9">
        <f t="shared" si="2064"/>
        <v>0</v>
      </c>
      <c r="AP7475" s="9">
        <f t="shared" si="2064"/>
        <v>0</v>
      </c>
      <c r="AQ7475" s="9">
        <f t="shared" si="2064"/>
        <v>0</v>
      </c>
      <c r="AR7475" s="9">
        <f t="shared" si="2064"/>
        <v>0</v>
      </c>
      <c r="AS7475" s="9">
        <f t="shared" si="2064"/>
        <v>0</v>
      </c>
      <c r="AT7475" s="9">
        <f t="shared" si="2064"/>
        <v>0</v>
      </c>
      <c r="AU7475" s="9">
        <v>0</v>
      </c>
      <c r="AV7475" s="9">
        <v>5000</v>
      </c>
      <c r="AW7475" s="9">
        <f t="shared" si="2063"/>
        <v>0</v>
      </c>
    </row>
    <row r="7476" spans="1:49">
      <c r="A7476" s="44" t="s">
        <v>1039</v>
      </c>
      <c r="B7476" s="45" t="s">
        <v>1030</v>
      </c>
      <c r="C7476" s="45" t="s">
        <v>759</v>
      </c>
      <c r="D7476" s="452" t="s">
        <v>3037</v>
      </c>
      <c r="E7476" s="367" t="s">
        <v>1409</v>
      </c>
      <c r="F7476" s="50"/>
      <c r="G7476" s="468" t="s">
        <v>3063</v>
      </c>
      <c r="H7476" s="50" t="s">
        <v>2358</v>
      </c>
      <c r="I7476" s="42" t="s">
        <v>1518</v>
      </c>
      <c r="U7476" s="15">
        <v>0</v>
      </c>
      <c r="V7476" s="15">
        <v>0</v>
      </c>
      <c r="AH7476" s="15">
        <v>0</v>
      </c>
      <c r="AI7476" s="15">
        <v>0</v>
      </c>
      <c r="AJ7476" s="15">
        <v>5000</v>
      </c>
      <c r="AU7476" s="15">
        <v>0</v>
      </c>
      <c r="AV7476" s="15">
        <v>5000</v>
      </c>
      <c r="AW7476" s="15">
        <f t="shared" si="2063"/>
        <v>0</v>
      </c>
    </row>
    <row r="7477" spans="1:49">
      <c r="A7477" s="44"/>
      <c r="B7477" s="45"/>
      <c r="C7477" s="45"/>
      <c r="D7477" s="45"/>
      <c r="E7477" s="531"/>
      <c r="F7477" s="50"/>
      <c r="G7477" s="50"/>
      <c r="H7477" s="50"/>
      <c r="I7477" s="42"/>
      <c r="U7477" s="15">
        <v>0</v>
      </c>
      <c r="V7477" s="15">
        <v>0</v>
      </c>
      <c r="AH7477" s="15">
        <v>0</v>
      </c>
      <c r="AI7477" s="15">
        <v>0</v>
      </c>
      <c r="AU7477" s="15">
        <v>0</v>
      </c>
      <c r="AV7477" s="15">
        <v>0</v>
      </c>
      <c r="AW7477" s="15">
        <f t="shared" si="2063"/>
        <v>0</v>
      </c>
    </row>
    <row r="7478" spans="1:49">
      <c r="A7478" s="48"/>
      <c r="B7478" s="42"/>
      <c r="C7478" s="42"/>
      <c r="D7478" s="42"/>
      <c r="E7478" s="531"/>
      <c r="F7478" s="50"/>
      <c r="G7478" s="50"/>
      <c r="H7478" s="50"/>
      <c r="I7478" s="49" t="s">
        <v>1631</v>
      </c>
      <c r="J7478" s="12">
        <f>SUM(J7448,J7474,J7470)</f>
        <v>92570</v>
      </c>
      <c r="K7478" s="12">
        <f t="shared" ref="K7478:AT7478" si="2065">SUM(K7448,K7474,K7470)</f>
        <v>0</v>
      </c>
      <c r="L7478" s="12">
        <f t="shared" si="2065"/>
        <v>12500</v>
      </c>
      <c r="M7478" s="12">
        <f t="shared" si="2065"/>
        <v>0</v>
      </c>
      <c r="N7478" s="12">
        <f t="shared" si="2065"/>
        <v>2570</v>
      </c>
      <c r="O7478" s="12">
        <f t="shared" si="2065"/>
        <v>2750</v>
      </c>
      <c r="P7478" s="12">
        <f t="shared" si="2065"/>
        <v>0</v>
      </c>
      <c r="Q7478" s="12">
        <f t="shared" si="2065"/>
        <v>7450</v>
      </c>
      <c r="R7478" s="12">
        <f t="shared" si="2065"/>
        <v>0</v>
      </c>
      <c r="S7478" s="12">
        <f t="shared" si="2065"/>
        <v>1780</v>
      </c>
      <c r="T7478" s="12">
        <f t="shared" si="2065"/>
        <v>10000</v>
      </c>
      <c r="U7478" s="12">
        <v>37050</v>
      </c>
      <c r="V7478" s="12">
        <v>55520</v>
      </c>
      <c r="W7478" s="12">
        <f>SUM(W7448,W7474,W7470)</f>
        <v>55000</v>
      </c>
      <c r="X7478" s="12">
        <f t="shared" si="2065"/>
        <v>0</v>
      </c>
      <c r="Y7478" s="12">
        <f t="shared" si="2065"/>
        <v>0</v>
      </c>
      <c r="Z7478" s="12">
        <f t="shared" si="2065"/>
        <v>0</v>
      </c>
      <c r="AA7478" s="12">
        <f t="shared" si="2065"/>
        <v>0</v>
      </c>
      <c r="AB7478" s="12">
        <f t="shared" si="2065"/>
        <v>0</v>
      </c>
      <c r="AC7478" s="12">
        <f t="shared" si="2065"/>
        <v>0</v>
      </c>
      <c r="AD7478" s="12">
        <f t="shared" si="2065"/>
        <v>0</v>
      </c>
      <c r="AE7478" s="12">
        <f t="shared" si="2065"/>
        <v>0</v>
      </c>
      <c r="AF7478" s="12">
        <f t="shared" si="2065"/>
        <v>0</v>
      </c>
      <c r="AG7478" s="12">
        <f t="shared" si="2065"/>
        <v>0</v>
      </c>
      <c r="AH7478" s="12">
        <v>0</v>
      </c>
      <c r="AI7478" s="12">
        <v>55000</v>
      </c>
      <c r="AJ7478" s="12">
        <f>SUM(AJ7448,AJ7474,AJ7470)</f>
        <v>592500</v>
      </c>
      <c r="AK7478" s="12">
        <f t="shared" si="2065"/>
        <v>0</v>
      </c>
      <c r="AL7478" s="12">
        <f t="shared" si="2065"/>
        <v>12753</v>
      </c>
      <c r="AM7478" s="12">
        <f t="shared" si="2065"/>
        <v>0</v>
      </c>
      <c r="AN7478" s="12">
        <f t="shared" si="2065"/>
        <v>10000</v>
      </c>
      <c r="AO7478" s="12">
        <f t="shared" si="2065"/>
        <v>21500</v>
      </c>
      <c r="AP7478" s="12">
        <f t="shared" si="2065"/>
        <v>0</v>
      </c>
      <c r="AQ7478" s="12">
        <f t="shared" si="2065"/>
        <v>10000</v>
      </c>
      <c r="AR7478" s="12">
        <f t="shared" si="2065"/>
        <v>99400</v>
      </c>
      <c r="AS7478" s="12">
        <f t="shared" si="2065"/>
        <v>34400</v>
      </c>
      <c r="AT7478" s="12">
        <f t="shared" si="2065"/>
        <v>3117</v>
      </c>
      <c r="AU7478" s="12">
        <v>191170</v>
      </c>
      <c r="AV7478" s="12">
        <v>401330</v>
      </c>
      <c r="AW7478" s="12">
        <f t="shared" si="2063"/>
        <v>228220</v>
      </c>
    </row>
    <row r="7479" spans="1:49">
      <c r="A7479" s="48"/>
      <c r="B7479" s="42"/>
      <c r="C7479" s="42"/>
      <c r="D7479" s="42"/>
      <c r="E7479" s="531"/>
      <c r="F7479" s="50"/>
      <c r="G7479" s="50"/>
      <c r="H7479" s="50"/>
      <c r="I7479" s="53"/>
    </row>
    <row r="7480" spans="1:49">
      <c r="A7480" s="48"/>
      <c r="B7480" s="42"/>
      <c r="C7480" s="42"/>
      <c r="D7480" s="42"/>
      <c r="E7480" s="531"/>
      <c r="F7480" s="50"/>
      <c r="G7480" s="50"/>
      <c r="H7480" s="50"/>
      <c r="I7480" s="146" t="s">
        <v>970</v>
      </c>
      <c r="J7480" s="29"/>
      <c r="K7480" s="29"/>
      <c r="L7480" s="29"/>
      <c r="M7480" s="29"/>
      <c r="N7480" s="29"/>
      <c r="O7480" s="29"/>
      <c r="P7480" s="29"/>
      <c r="Q7480" s="29"/>
      <c r="R7480" s="29"/>
      <c r="S7480" s="29"/>
      <c r="T7480" s="29"/>
      <c r="U7480" s="29"/>
      <c r="V7480" s="29"/>
      <c r="W7480" s="29"/>
      <c r="X7480" s="29"/>
      <c r="Y7480" s="29"/>
      <c r="Z7480" s="29"/>
      <c r="AA7480" s="29"/>
      <c r="AB7480" s="29"/>
      <c r="AC7480" s="29"/>
      <c r="AD7480" s="29"/>
      <c r="AE7480" s="29"/>
      <c r="AF7480" s="29"/>
      <c r="AG7480" s="29"/>
      <c r="AH7480" s="29"/>
      <c r="AI7480" s="29"/>
      <c r="AJ7480" s="29"/>
      <c r="AK7480" s="29"/>
      <c r="AL7480" s="29"/>
      <c r="AM7480" s="29"/>
      <c r="AN7480" s="29"/>
      <c r="AO7480" s="29"/>
      <c r="AP7480" s="29"/>
      <c r="AQ7480" s="29"/>
      <c r="AR7480" s="29"/>
      <c r="AS7480" s="29"/>
      <c r="AT7480" s="29"/>
      <c r="AU7480" s="29"/>
      <c r="AV7480" s="29"/>
      <c r="AW7480" s="29"/>
    </row>
    <row r="7481" spans="1:49" ht="13.5" thickBot="1">
      <c r="A7481" s="48"/>
      <c r="B7481" s="42"/>
      <c r="C7481" s="42"/>
      <c r="D7481" s="42"/>
      <c r="E7481" s="531"/>
      <c r="F7481" s="50"/>
      <c r="G7481" s="50"/>
      <c r="H7481" s="50"/>
      <c r="I7481" s="146"/>
      <c r="J7481" s="29"/>
      <c r="K7481" s="29"/>
      <c r="L7481" s="29"/>
      <c r="M7481" s="29"/>
      <c r="N7481" s="29"/>
      <c r="O7481" s="29"/>
      <c r="P7481" s="29"/>
      <c r="Q7481" s="29"/>
      <c r="R7481" s="29"/>
      <c r="S7481" s="29"/>
      <c r="T7481" s="29"/>
      <c r="U7481" s="29"/>
      <c r="V7481" s="29"/>
      <c r="W7481" s="29"/>
      <c r="X7481" s="29"/>
      <c r="Y7481" s="29"/>
      <c r="Z7481" s="29"/>
      <c r="AA7481" s="29"/>
      <c r="AB7481" s="29"/>
      <c r="AC7481" s="29"/>
      <c r="AD7481" s="29"/>
      <c r="AE7481" s="29"/>
      <c r="AF7481" s="29"/>
      <c r="AG7481" s="29"/>
      <c r="AH7481" s="29"/>
      <c r="AI7481" s="29"/>
      <c r="AJ7481" s="29"/>
      <c r="AK7481" s="29"/>
      <c r="AL7481" s="29"/>
      <c r="AM7481" s="29"/>
      <c r="AN7481" s="29"/>
      <c r="AO7481" s="29"/>
      <c r="AP7481" s="29"/>
      <c r="AQ7481" s="29"/>
      <c r="AR7481" s="29"/>
      <c r="AS7481" s="29"/>
      <c r="AT7481" s="29"/>
      <c r="AU7481" s="29"/>
      <c r="AV7481" s="29"/>
      <c r="AW7481" s="29"/>
    </row>
    <row r="7482" spans="1:49" ht="35.25" customHeight="1" thickTop="1" thickBot="1">
      <c r="A7482" s="48"/>
      <c r="B7482" s="42"/>
      <c r="C7482" s="42"/>
      <c r="D7482" s="42"/>
      <c r="E7482" s="531"/>
      <c r="F7482" s="50"/>
      <c r="G7482" s="50"/>
      <c r="H7482" s="50"/>
      <c r="I7482" s="5" t="s">
        <v>2331</v>
      </c>
      <c r="J7482" s="364" t="s">
        <v>2891</v>
      </c>
      <c r="K7482" s="364" t="s">
        <v>2879</v>
      </c>
      <c r="L7482" s="364" t="s">
        <v>2880</v>
      </c>
      <c r="M7482" s="364" t="s">
        <v>2881</v>
      </c>
      <c r="N7482" s="364" t="s">
        <v>2882</v>
      </c>
      <c r="O7482" s="364" t="s">
        <v>2883</v>
      </c>
      <c r="P7482" s="364" t="s">
        <v>2884</v>
      </c>
      <c r="Q7482" s="364" t="s">
        <v>2885</v>
      </c>
      <c r="R7482" s="364" t="s">
        <v>2886</v>
      </c>
      <c r="S7482" s="364" t="s">
        <v>2887</v>
      </c>
      <c r="T7482" s="364" t="s">
        <v>2888</v>
      </c>
      <c r="U7482" s="364" t="s">
        <v>2889</v>
      </c>
      <c r="V7482" s="364" t="s">
        <v>2890</v>
      </c>
      <c r="W7482" s="365" t="s">
        <v>2893</v>
      </c>
      <c r="X7482" s="365" t="s">
        <v>2879</v>
      </c>
      <c r="Y7482" s="365" t="s">
        <v>2880</v>
      </c>
      <c r="Z7482" s="365" t="s">
        <v>2881</v>
      </c>
      <c r="AA7482" s="365" t="s">
        <v>2882</v>
      </c>
      <c r="AB7482" s="365" t="s">
        <v>2883</v>
      </c>
      <c r="AC7482" s="365" t="s">
        <v>2884</v>
      </c>
      <c r="AD7482" s="365" t="s">
        <v>2885</v>
      </c>
      <c r="AE7482" s="365" t="s">
        <v>2886</v>
      </c>
      <c r="AF7482" s="365" t="s">
        <v>2887</v>
      </c>
      <c r="AG7482" s="365" t="s">
        <v>2888</v>
      </c>
      <c r="AH7482" s="365" t="s">
        <v>2889</v>
      </c>
      <c r="AI7482" s="365" t="s">
        <v>2890</v>
      </c>
      <c r="AJ7482" s="366" t="s">
        <v>2892</v>
      </c>
      <c r="AK7482" s="366" t="s">
        <v>2879</v>
      </c>
      <c r="AL7482" s="366" t="s">
        <v>2880</v>
      </c>
      <c r="AM7482" s="366" t="s">
        <v>2881</v>
      </c>
      <c r="AN7482" s="366" t="s">
        <v>2882</v>
      </c>
      <c r="AO7482" s="366" t="s">
        <v>2883</v>
      </c>
      <c r="AP7482" s="366" t="s">
        <v>2884</v>
      </c>
      <c r="AQ7482" s="366" t="s">
        <v>2885</v>
      </c>
      <c r="AR7482" s="366" t="s">
        <v>2886</v>
      </c>
      <c r="AS7482" s="366" t="s">
        <v>2887</v>
      </c>
      <c r="AT7482" s="366" t="s">
        <v>2888</v>
      </c>
      <c r="AU7482" s="366" t="s">
        <v>2889</v>
      </c>
      <c r="AV7482" s="366" t="s">
        <v>2890</v>
      </c>
      <c r="AW7482" s="368" t="s">
        <v>2895</v>
      </c>
    </row>
    <row r="7483" spans="1:49">
      <c r="A7483" s="48"/>
      <c r="B7483" s="42"/>
      <c r="C7483" s="42"/>
      <c r="D7483" s="42"/>
      <c r="E7483" s="531"/>
      <c r="F7483" s="50"/>
      <c r="G7483" s="50"/>
      <c r="H7483" s="50"/>
      <c r="I7483" s="34"/>
      <c r="J7483" s="202" t="s">
        <v>1224</v>
      </c>
      <c r="K7483" s="202">
        <v>1</v>
      </c>
      <c r="L7483" s="202">
        <v>2</v>
      </c>
      <c r="M7483" s="202">
        <v>3</v>
      </c>
      <c r="N7483" s="202">
        <v>4</v>
      </c>
      <c r="O7483" s="202">
        <v>5</v>
      </c>
      <c r="P7483" s="202">
        <v>6</v>
      </c>
      <c r="Q7483" s="202">
        <v>7</v>
      </c>
      <c r="R7483" s="202">
        <v>8</v>
      </c>
      <c r="S7483" s="202">
        <v>9</v>
      </c>
      <c r="T7483" s="202">
        <v>10</v>
      </c>
      <c r="U7483" s="202">
        <v>13</v>
      </c>
      <c r="V7483" s="202">
        <v>14</v>
      </c>
      <c r="W7483" s="202" t="s">
        <v>1224</v>
      </c>
      <c r="X7483" s="202">
        <v>1</v>
      </c>
      <c r="Y7483" s="202">
        <v>2</v>
      </c>
      <c r="Z7483" s="202">
        <v>3</v>
      </c>
      <c r="AA7483" s="202">
        <v>4</v>
      </c>
      <c r="AB7483" s="202">
        <v>5</v>
      </c>
      <c r="AC7483" s="202">
        <v>6</v>
      </c>
      <c r="AD7483" s="202">
        <v>7</v>
      </c>
      <c r="AE7483" s="202">
        <v>8</v>
      </c>
      <c r="AF7483" s="202">
        <v>9</v>
      </c>
      <c r="AG7483" s="202">
        <v>10</v>
      </c>
      <c r="AH7483" s="202">
        <v>13</v>
      </c>
      <c r="AI7483" s="202">
        <v>14</v>
      </c>
      <c r="AJ7483" s="202" t="s">
        <v>1224</v>
      </c>
      <c r="AK7483" s="202">
        <v>1</v>
      </c>
      <c r="AL7483" s="202">
        <v>2</v>
      </c>
      <c r="AM7483" s="202">
        <v>3</v>
      </c>
      <c r="AN7483" s="202">
        <v>4</v>
      </c>
      <c r="AO7483" s="202">
        <v>5</v>
      </c>
      <c r="AP7483" s="202">
        <v>6</v>
      </c>
      <c r="AQ7483" s="202">
        <v>7</v>
      </c>
      <c r="AR7483" s="202">
        <v>8</v>
      </c>
      <c r="AS7483" s="202">
        <v>9</v>
      </c>
      <c r="AT7483" s="202">
        <v>10</v>
      </c>
      <c r="AU7483" s="202">
        <v>13</v>
      </c>
      <c r="AV7483" s="202">
        <v>14</v>
      </c>
      <c r="AW7483" s="202">
        <v>15</v>
      </c>
    </row>
    <row r="7484" spans="1:49">
      <c r="A7484" s="48"/>
      <c r="B7484" s="42"/>
      <c r="C7484" s="42"/>
      <c r="D7484" s="42"/>
      <c r="E7484" s="531"/>
      <c r="F7484" s="50"/>
      <c r="G7484" s="50"/>
      <c r="H7484" s="50"/>
      <c r="I7484" s="276" t="s">
        <v>2370</v>
      </c>
      <c r="J7484" s="277">
        <f>SUM(J7478)</f>
        <v>92570</v>
      </c>
      <c r="K7484" s="277">
        <f t="shared" ref="K7484:AT7484" si="2066">SUM(K7478)</f>
        <v>0</v>
      </c>
      <c r="L7484" s="277">
        <f t="shared" si="2066"/>
        <v>12500</v>
      </c>
      <c r="M7484" s="277">
        <f t="shared" si="2066"/>
        <v>0</v>
      </c>
      <c r="N7484" s="277">
        <f t="shared" si="2066"/>
        <v>2570</v>
      </c>
      <c r="O7484" s="277">
        <f t="shared" si="2066"/>
        <v>2750</v>
      </c>
      <c r="P7484" s="277">
        <f t="shared" si="2066"/>
        <v>0</v>
      </c>
      <c r="Q7484" s="277">
        <f t="shared" si="2066"/>
        <v>7450</v>
      </c>
      <c r="R7484" s="277">
        <f t="shared" si="2066"/>
        <v>0</v>
      </c>
      <c r="S7484" s="277">
        <f t="shared" si="2066"/>
        <v>1780</v>
      </c>
      <c r="T7484" s="277">
        <f t="shared" si="2066"/>
        <v>10000</v>
      </c>
      <c r="U7484" s="277">
        <v>37050</v>
      </c>
      <c r="V7484" s="277">
        <v>55520</v>
      </c>
      <c r="W7484" s="277">
        <f>SUM(W7478)</f>
        <v>55000</v>
      </c>
      <c r="X7484" s="277">
        <f t="shared" si="2066"/>
        <v>0</v>
      </c>
      <c r="Y7484" s="277">
        <f t="shared" si="2066"/>
        <v>0</v>
      </c>
      <c r="Z7484" s="277">
        <f t="shared" si="2066"/>
        <v>0</v>
      </c>
      <c r="AA7484" s="277">
        <f t="shared" si="2066"/>
        <v>0</v>
      </c>
      <c r="AB7484" s="277">
        <f t="shared" si="2066"/>
        <v>0</v>
      </c>
      <c r="AC7484" s="277">
        <f t="shared" si="2066"/>
        <v>0</v>
      </c>
      <c r="AD7484" s="277">
        <f t="shared" si="2066"/>
        <v>0</v>
      </c>
      <c r="AE7484" s="277">
        <f t="shared" si="2066"/>
        <v>0</v>
      </c>
      <c r="AF7484" s="277">
        <f t="shared" si="2066"/>
        <v>0</v>
      </c>
      <c r="AG7484" s="277">
        <f t="shared" si="2066"/>
        <v>0</v>
      </c>
      <c r="AH7484" s="277">
        <v>0</v>
      </c>
      <c r="AI7484" s="277">
        <v>55000</v>
      </c>
      <c r="AJ7484" s="277">
        <f>SUM(AJ7478)</f>
        <v>592500</v>
      </c>
      <c r="AK7484" s="277">
        <f t="shared" si="2066"/>
        <v>0</v>
      </c>
      <c r="AL7484" s="277">
        <f t="shared" si="2066"/>
        <v>12753</v>
      </c>
      <c r="AM7484" s="277">
        <f t="shared" si="2066"/>
        <v>0</v>
      </c>
      <c r="AN7484" s="277">
        <f t="shared" si="2066"/>
        <v>10000</v>
      </c>
      <c r="AO7484" s="277">
        <f t="shared" si="2066"/>
        <v>21500</v>
      </c>
      <c r="AP7484" s="277">
        <f t="shared" si="2066"/>
        <v>0</v>
      </c>
      <c r="AQ7484" s="277">
        <f t="shared" si="2066"/>
        <v>10000</v>
      </c>
      <c r="AR7484" s="277">
        <f t="shared" si="2066"/>
        <v>99400</v>
      </c>
      <c r="AS7484" s="277">
        <f t="shared" si="2066"/>
        <v>34400</v>
      </c>
      <c r="AT7484" s="277">
        <f t="shared" si="2066"/>
        <v>3117</v>
      </c>
      <c r="AU7484" s="277">
        <v>191170</v>
      </c>
      <c r="AV7484" s="277">
        <v>401330</v>
      </c>
      <c r="AW7484" s="277">
        <f>U7484+AH7484+AU7484</f>
        <v>228220</v>
      </c>
    </row>
    <row r="7485" spans="1:49">
      <c r="A7485" s="48"/>
      <c r="B7485" s="42"/>
      <c r="C7485" s="42"/>
      <c r="D7485" s="42"/>
      <c r="E7485" s="531"/>
      <c r="F7485" s="50"/>
      <c r="G7485" s="50"/>
      <c r="H7485" s="50"/>
      <c r="I7485" s="276"/>
      <c r="J7485" s="277"/>
      <c r="K7485" s="277"/>
      <c r="L7485" s="277"/>
      <c r="M7485" s="277"/>
      <c r="N7485" s="277"/>
      <c r="O7485" s="277"/>
      <c r="P7485" s="277"/>
      <c r="Q7485" s="277"/>
      <c r="R7485" s="277"/>
      <c r="S7485" s="277"/>
      <c r="T7485" s="277"/>
      <c r="U7485" s="277">
        <v>0</v>
      </c>
      <c r="V7485" s="277">
        <v>0</v>
      </c>
      <c r="W7485" s="277"/>
      <c r="X7485" s="277"/>
      <c r="Y7485" s="277"/>
      <c r="Z7485" s="277"/>
      <c r="AA7485" s="277"/>
      <c r="AB7485" s="277"/>
      <c r="AC7485" s="277"/>
      <c r="AD7485" s="277"/>
      <c r="AE7485" s="277"/>
      <c r="AF7485" s="277"/>
      <c r="AG7485" s="277"/>
      <c r="AH7485" s="277">
        <v>0</v>
      </c>
      <c r="AI7485" s="277">
        <v>0</v>
      </c>
      <c r="AJ7485" s="277"/>
      <c r="AK7485" s="277"/>
      <c r="AL7485" s="277"/>
      <c r="AM7485" s="277"/>
      <c r="AN7485" s="277"/>
      <c r="AO7485" s="277"/>
      <c r="AP7485" s="277"/>
      <c r="AQ7485" s="277"/>
      <c r="AR7485" s="277"/>
      <c r="AS7485" s="277"/>
      <c r="AT7485" s="277"/>
      <c r="AU7485" s="277">
        <v>0</v>
      </c>
      <c r="AV7485" s="277">
        <v>0</v>
      </c>
      <c r="AW7485" s="277">
        <f>U7485+AH7485+AU7485</f>
        <v>0</v>
      </c>
    </row>
    <row r="7486" spans="1:49">
      <c r="A7486" s="48"/>
      <c r="B7486" s="42"/>
      <c r="C7486" s="42"/>
      <c r="D7486" s="42"/>
      <c r="E7486" s="531"/>
      <c r="F7486" s="50"/>
      <c r="G7486" s="50"/>
      <c r="H7486" s="50"/>
      <c r="I7486" s="276"/>
      <c r="J7486" s="277"/>
      <c r="K7486" s="277"/>
      <c r="L7486" s="277"/>
      <c r="M7486" s="277"/>
      <c r="N7486" s="277"/>
      <c r="O7486" s="277"/>
      <c r="P7486" s="277"/>
      <c r="Q7486" s="277"/>
      <c r="R7486" s="277"/>
      <c r="S7486" s="277"/>
      <c r="T7486" s="277"/>
      <c r="U7486" s="277">
        <v>0</v>
      </c>
      <c r="V7486" s="277">
        <v>0</v>
      </c>
      <c r="W7486" s="277"/>
      <c r="X7486" s="277"/>
      <c r="Y7486" s="277"/>
      <c r="Z7486" s="277"/>
      <c r="AA7486" s="277"/>
      <c r="AB7486" s="277"/>
      <c r="AC7486" s="277"/>
      <c r="AD7486" s="277"/>
      <c r="AE7486" s="277"/>
      <c r="AF7486" s="277"/>
      <c r="AG7486" s="277"/>
      <c r="AH7486" s="277">
        <v>0</v>
      </c>
      <c r="AI7486" s="277">
        <v>0</v>
      </c>
      <c r="AJ7486" s="277"/>
      <c r="AK7486" s="277"/>
      <c r="AL7486" s="277"/>
      <c r="AM7486" s="277"/>
      <c r="AN7486" s="277"/>
      <c r="AO7486" s="277"/>
      <c r="AP7486" s="277"/>
      <c r="AQ7486" s="277"/>
      <c r="AR7486" s="277"/>
      <c r="AS7486" s="277"/>
      <c r="AT7486" s="277"/>
      <c r="AU7486" s="277">
        <v>0</v>
      </c>
      <c r="AV7486" s="277">
        <v>0</v>
      </c>
      <c r="AW7486" s="277">
        <f>U7486+AH7486+AU7486</f>
        <v>0</v>
      </c>
    </row>
    <row r="7487" spans="1:49">
      <c r="A7487" s="48"/>
      <c r="B7487" s="42"/>
      <c r="C7487" s="42"/>
      <c r="D7487" s="42"/>
      <c r="E7487" s="531"/>
      <c r="F7487" s="50"/>
      <c r="G7487" s="50"/>
      <c r="H7487" s="50"/>
      <c r="I7487" s="276"/>
      <c r="J7487" s="277"/>
      <c r="K7487" s="277"/>
      <c r="L7487" s="277"/>
      <c r="M7487" s="277"/>
      <c r="N7487" s="277"/>
      <c r="O7487" s="277"/>
      <c r="P7487" s="277"/>
      <c r="Q7487" s="277"/>
      <c r="R7487" s="277"/>
      <c r="S7487" s="277"/>
      <c r="T7487" s="277"/>
      <c r="U7487" s="277">
        <v>0</v>
      </c>
      <c r="V7487" s="277">
        <v>0</v>
      </c>
      <c r="W7487" s="277"/>
      <c r="X7487" s="277"/>
      <c r="Y7487" s="277"/>
      <c r="Z7487" s="277"/>
      <c r="AA7487" s="277"/>
      <c r="AB7487" s="277"/>
      <c r="AC7487" s="277"/>
      <c r="AD7487" s="277"/>
      <c r="AE7487" s="277"/>
      <c r="AF7487" s="277"/>
      <c r="AG7487" s="277"/>
      <c r="AH7487" s="277">
        <v>0</v>
      </c>
      <c r="AI7487" s="277">
        <v>0</v>
      </c>
      <c r="AJ7487" s="277"/>
      <c r="AK7487" s="277"/>
      <c r="AL7487" s="277"/>
      <c r="AM7487" s="277"/>
      <c r="AN7487" s="277"/>
      <c r="AO7487" s="277"/>
      <c r="AP7487" s="277"/>
      <c r="AQ7487" s="277"/>
      <c r="AR7487" s="277"/>
      <c r="AS7487" s="277"/>
      <c r="AT7487" s="277"/>
      <c r="AU7487" s="277">
        <v>0</v>
      </c>
      <c r="AV7487" s="277">
        <v>0</v>
      </c>
      <c r="AW7487" s="277">
        <f>U7487+AH7487+AU7487</f>
        <v>0</v>
      </c>
    </row>
    <row r="7488" spans="1:49">
      <c r="A7488" s="48"/>
      <c r="B7488" s="42"/>
      <c r="C7488" s="42"/>
      <c r="D7488" s="42"/>
      <c r="E7488" s="531"/>
      <c r="F7488" s="50"/>
      <c r="G7488" s="50"/>
      <c r="H7488" s="50"/>
      <c r="I7488" s="276" t="s">
        <v>1631</v>
      </c>
      <c r="J7488" s="277">
        <f>SUM(J7484:J7487)</f>
        <v>92570</v>
      </c>
      <c r="K7488" s="277">
        <f t="shared" ref="K7488:AT7488" si="2067">SUM(K7484:K7487)</f>
        <v>0</v>
      </c>
      <c r="L7488" s="277">
        <f t="shared" si="2067"/>
        <v>12500</v>
      </c>
      <c r="M7488" s="277">
        <f t="shared" si="2067"/>
        <v>0</v>
      </c>
      <c r="N7488" s="277">
        <f t="shared" si="2067"/>
        <v>2570</v>
      </c>
      <c r="O7488" s="277">
        <f t="shared" si="2067"/>
        <v>2750</v>
      </c>
      <c r="P7488" s="277">
        <f t="shared" si="2067"/>
        <v>0</v>
      </c>
      <c r="Q7488" s="277">
        <f t="shared" si="2067"/>
        <v>7450</v>
      </c>
      <c r="R7488" s="277">
        <f t="shared" si="2067"/>
        <v>0</v>
      </c>
      <c r="S7488" s="277">
        <f t="shared" si="2067"/>
        <v>1780</v>
      </c>
      <c r="T7488" s="277">
        <f t="shared" si="2067"/>
        <v>10000</v>
      </c>
      <c r="U7488" s="277">
        <v>37050</v>
      </c>
      <c r="V7488" s="277">
        <v>55520</v>
      </c>
      <c r="W7488" s="277">
        <f>SUM(W7484:W7487)</f>
        <v>55000</v>
      </c>
      <c r="X7488" s="277">
        <f t="shared" si="2067"/>
        <v>0</v>
      </c>
      <c r="Y7488" s="277">
        <f t="shared" si="2067"/>
        <v>0</v>
      </c>
      <c r="Z7488" s="277">
        <f t="shared" si="2067"/>
        <v>0</v>
      </c>
      <c r="AA7488" s="277">
        <f t="shared" si="2067"/>
        <v>0</v>
      </c>
      <c r="AB7488" s="277">
        <f t="shared" si="2067"/>
        <v>0</v>
      </c>
      <c r="AC7488" s="277">
        <f t="shared" si="2067"/>
        <v>0</v>
      </c>
      <c r="AD7488" s="277">
        <f t="shared" si="2067"/>
        <v>0</v>
      </c>
      <c r="AE7488" s="277">
        <f t="shared" si="2067"/>
        <v>0</v>
      </c>
      <c r="AF7488" s="277">
        <f t="shared" si="2067"/>
        <v>0</v>
      </c>
      <c r="AG7488" s="277">
        <f t="shared" si="2067"/>
        <v>0</v>
      </c>
      <c r="AH7488" s="277">
        <v>0</v>
      </c>
      <c r="AI7488" s="277">
        <v>55000</v>
      </c>
      <c r="AJ7488" s="277">
        <f>SUM(AJ7484:AJ7487)</f>
        <v>592500</v>
      </c>
      <c r="AK7488" s="277">
        <f t="shared" si="2067"/>
        <v>0</v>
      </c>
      <c r="AL7488" s="277">
        <f t="shared" si="2067"/>
        <v>12753</v>
      </c>
      <c r="AM7488" s="277">
        <f t="shared" si="2067"/>
        <v>0</v>
      </c>
      <c r="AN7488" s="277">
        <f t="shared" si="2067"/>
        <v>10000</v>
      </c>
      <c r="AO7488" s="277">
        <f t="shared" si="2067"/>
        <v>21500</v>
      </c>
      <c r="AP7488" s="277">
        <f t="shared" si="2067"/>
        <v>0</v>
      </c>
      <c r="AQ7488" s="277">
        <f t="shared" si="2067"/>
        <v>10000</v>
      </c>
      <c r="AR7488" s="277">
        <f t="shared" si="2067"/>
        <v>99400</v>
      </c>
      <c r="AS7488" s="277">
        <f t="shared" si="2067"/>
        <v>34400</v>
      </c>
      <c r="AT7488" s="277">
        <f t="shared" si="2067"/>
        <v>3117</v>
      </c>
      <c r="AU7488" s="277">
        <v>191170</v>
      </c>
      <c r="AV7488" s="277">
        <v>401330</v>
      </c>
      <c r="AW7488" s="277">
        <f>U7488+AH7488+AU7488</f>
        <v>228220</v>
      </c>
    </row>
    <row r="7489" spans="1:49">
      <c r="A7489" s="48"/>
      <c r="B7489" s="42"/>
      <c r="C7489" s="42"/>
      <c r="D7489" s="42"/>
      <c r="E7489" s="531"/>
      <c r="F7489" s="50"/>
      <c r="G7489" s="50"/>
      <c r="H7489" s="50"/>
      <c r="I7489" s="146"/>
      <c r="J7489" s="29"/>
      <c r="K7489" s="29"/>
      <c r="L7489" s="29"/>
      <c r="M7489" s="29"/>
      <c r="N7489" s="29"/>
      <c r="O7489" s="29"/>
      <c r="P7489" s="29"/>
      <c r="Q7489" s="29"/>
      <c r="R7489" s="29"/>
      <c r="S7489" s="29"/>
      <c r="T7489" s="29"/>
      <c r="U7489" s="29"/>
      <c r="V7489" s="29"/>
      <c r="W7489" s="29"/>
      <c r="X7489" s="29"/>
      <c r="Y7489" s="29"/>
      <c r="Z7489" s="29"/>
      <c r="AA7489" s="29"/>
      <c r="AB7489" s="29"/>
      <c r="AC7489" s="29"/>
      <c r="AD7489" s="29"/>
      <c r="AE7489" s="29"/>
      <c r="AF7489" s="29"/>
      <c r="AG7489" s="29"/>
      <c r="AH7489" s="29"/>
      <c r="AI7489" s="29"/>
      <c r="AJ7489" s="29"/>
      <c r="AK7489" s="29"/>
      <c r="AL7489" s="29"/>
      <c r="AM7489" s="29"/>
      <c r="AN7489" s="29"/>
      <c r="AO7489" s="29"/>
      <c r="AP7489" s="29"/>
      <c r="AQ7489" s="29"/>
      <c r="AR7489" s="29"/>
      <c r="AS7489" s="29"/>
      <c r="AT7489" s="29"/>
      <c r="AU7489" s="29"/>
      <c r="AV7489" s="29"/>
      <c r="AW7489" s="29"/>
    </row>
    <row r="7490" spans="1:49" ht="13.5" thickBot="1">
      <c r="A7490" s="78" t="s">
        <v>1042</v>
      </c>
      <c r="B7490" s="79"/>
      <c r="C7490" s="79"/>
      <c r="D7490" s="456"/>
      <c r="E7490" s="535"/>
      <c r="F7490" s="127"/>
      <c r="G7490" s="127"/>
      <c r="H7490" s="127"/>
      <c r="I7490" s="79"/>
    </row>
    <row r="7491" spans="1:49" s="151" customFormat="1" ht="36" customHeight="1" thickTop="1" thickBot="1">
      <c r="A7491" s="147" t="s">
        <v>2079</v>
      </c>
      <c r="B7491" s="5" t="s">
        <v>2080</v>
      </c>
      <c r="C7491" s="5" t="s">
        <v>1335</v>
      </c>
      <c r="D7491" s="450"/>
      <c r="E7491" s="148" t="s">
        <v>1570</v>
      </c>
      <c r="F7491" s="149" t="s">
        <v>1438</v>
      </c>
      <c r="G7491" s="149"/>
      <c r="H7491" s="149" t="s">
        <v>2332</v>
      </c>
      <c r="I7491" s="5" t="s">
        <v>856</v>
      </c>
      <c r="J7491" s="364" t="s">
        <v>2891</v>
      </c>
      <c r="K7491" s="364" t="s">
        <v>2879</v>
      </c>
      <c r="L7491" s="364" t="s">
        <v>2880</v>
      </c>
      <c r="M7491" s="364" t="s">
        <v>2881</v>
      </c>
      <c r="N7491" s="364" t="s">
        <v>2882</v>
      </c>
      <c r="O7491" s="364" t="s">
        <v>2883</v>
      </c>
      <c r="P7491" s="364" t="s">
        <v>2884</v>
      </c>
      <c r="Q7491" s="364" t="s">
        <v>2885</v>
      </c>
      <c r="R7491" s="364" t="s">
        <v>2886</v>
      </c>
      <c r="S7491" s="364" t="s">
        <v>2887</v>
      </c>
      <c r="T7491" s="364" t="s">
        <v>2888</v>
      </c>
      <c r="U7491" s="364" t="s">
        <v>2889</v>
      </c>
      <c r="V7491" s="364" t="s">
        <v>2890</v>
      </c>
      <c r="W7491" s="365" t="s">
        <v>2893</v>
      </c>
      <c r="X7491" s="365" t="s">
        <v>2879</v>
      </c>
      <c r="Y7491" s="365" t="s">
        <v>2880</v>
      </c>
      <c r="Z7491" s="365" t="s">
        <v>2881</v>
      </c>
      <c r="AA7491" s="365" t="s">
        <v>2882</v>
      </c>
      <c r="AB7491" s="365" t="s">
        <v>2883</v>
      </c>
      <c r="AC7491" s="365" t="s">
        <v>2884</v>
      </c>
      <c r="AD7491" s="365" t="s">
        <v>2885</v>
      </c>
      <c r="AE7491" s="365" t="s">
        <v>2886</v>
      </c>
      <c r="AF7491" s="365" t="s">
        <v>2887</v>
      </c>
      <c r="AG7491" s="365" t="s">
        <v>2888</v>
      </c>
      <c r="AH7491" s="365" t="s">
        <v>2889</v>
      </c>
      <c r="AI7491" s="365" t="s">
        <v>2890</v>
      </c>
      <c r="AJ7491" s="366" t="s">
        <v>2892</v>
      </c>
      <c r="AK7491" s="366" t="s">
        <v>2879</v>
      </c>
      <c r="AL7491" s="366" t="s">
        <v>2880</v>
      </c>
      <c r="AM7491" s="366" t="s">
        <v>2881</v>
      </c>
      <c r="AN7491" s="366" t="s">
        <v>2882</v>
      </c>
      <c r="AO7491" s="366" t="s">
        <v>2883</v>
      </c>
      <c r="AP7491" s="366" t="s">
        <v>2884</v>
      </c>
      <c r="AQ7491" s="366" t="s">
        <v>2885</v>
      </c>
      <c r="AR7491" s="366" t="s">
        <v>2886</v>
      </c>
      <c r="AS7491" s="366" t="s">
        <v>2887</v>
      </c>
      <c r="AT7491" s="366" t="s">
        <v>2888</v>
      </c>
      <c r="AU7491" s="366" t="s">
        <v>2889</v>
      </c>
      <c r="AV7491" s="366" t="s">
        <v>2890</v>
      </c>
      <c r="AW7491" s="368" t="s">
        <v>2895</v>
      </c>
    </row>
    <row r="7492" spans="1:49">
      <c r="A7492" s="33"/>
      <c r="B7492" s="34"/>
      <c r="C7492" s="34"/>
      <c r="D7492" s="34"/>
      <c r="E7492" s="35"/>
      <c r="F7492" s="36"/>
      <c r="G7492" s="36"/>
      <c r="H7492" s="36"/>
      <c r="I7492" s="34"/>
      <c r="J7492" s="202" t="s">
        <v>1224</v>
      </c>
      <c r="K7492" s="202">
        <v>1</v>
      </c>
      <c r="L7492" s="202">
        <v>2</v>
      </c>
      <c r="M7492" s="202">
        <v>3</v>
      </c>
      <c r="N7492" s="202">
        <v>4</v>
      </c>
      <c r="O7492" s="202">
        <v>5</v>
      </c>
      <c r="P7492" s="202">
        <v>6</v>
      </c>
      <c r="Q7492" s="202">
        <v>7</v>
      </c>
      <c r="R7492" s="202">
        <v>8</v>
      </c>
      <c r="S7492" s="202">
        <v>9</v>
      </c>
      <c r="T7492" s="202">
        <v>10</v>
      </c>
      <c r="U7492" s="202">
        <v>13</v>
      </c>
      <c r="V7492" s="202">
        <v>14</v>
      </c>
      <c r="W7492" s="202" t="s">
        <v>1224</v>
      </c>
      <c r="X7492" s="202">
        <v>1</v>
      </c>
      <c r="Y7492" s="202">
        <v>2</v>
      </c>
      <c r="Z7492" s="202">
        <v>3</v>
      </c>
      <c r="AA7492" s="202">
        <v>4</v>
      </c>
      <c r="AB7492" s="202">
        <v>5</v>
      </c>
      <c r="AC7492" s="202">
        <v>6</v>
      </c>
      <c r="AD7492" s="202">
        <v>7</v>
      </c>
      <c r="AE7492" s="202">
        <v>8</v>
      </c>
      <c r="AF7492" s="202">
        <v>9</v>
      </c>
      <c r="AG7492" s="202">
        <v>10</v>
      </c>
      <c r="AH7492" s="202">
        <v>13</v>
      </c>
      <c r="AI7492" s="202">
        <v>14</v>
      </c>
      <c r="AJ7492" s="202" t="s">
        <v>1224</v>
      </c>
      <c r="AK7492" s="202">
        <v>1</v>
      </c>
      <c r="AL7492" s="202">
        <v>2</v>
      </c>
      <c r="AM7492" s="202">
        <v>3</v>
      </c>
      <c r="AN7492" s="202">
        <v>4</v>
      </c>
      <c r="AO7492" s="202">
        <v>5</v>
      </c>
      <c r="AP7492" s="202">
        <v>6</v>
      </c>
      <c r="AQ7492" s="202">
        <v>7</v>
      </c>
      <c r="AR7492" s="202">
        <v>8</v>
      </c>
      <c r="AS7492" s="202">
        <v>9</v>
      </c>
      <c r="AT7492" s="202">
        <v>10</v>
      </c>
      <c r="AU7492" s="202">
        <v>13</v>
      </c>
      <c r="AV7492" s="202">
        <v>14</v>
      </c>
      <c r="AW7492" s="202">
        <v>15</v>
      </c>
    </row>
    <row r="7493" spans="1:49">
      <c r="A7493" s="37"/>
      <c r="B7493" s="38"/>
      <c r="C7493" s="38"/>
      <c r="D7493" s="38"/>
      <c r="E7493" s="60"/>
      <c r="F7493" s="61"/>
      <c r="G7493" s="61"/>
      <c r="H7493" s="61"/>
      <c r="I7493" s="38"/>
      <c r="J7493" s="134"/>
      <c r="K7493" s="134"/>
      <c r="L7493" s="134"/>
      <c r="M7493" s="134"/>
      <c r="N7493" s="134"/>
      <c r="O7493" s="134"/>
      <c r="P7493" s="134"/>
      <c r="Q7493" s="134"/>
      <c r="R7493" s="134"/>
      <c r="S7493" s="134"/>
      <c r="T7493" s="134"/>
      <c r="U7493" s="134"/>
      <c r="V7493" s="134"/>
      <c r="W7493" s="134"/>
      <c r="X7493" s="134"/>
      <c r="Y7493" s="134"/>
      <c r="Z7493" s="134"/>
      <c r="AA7493" s="134"/>
      <c r="AB7493" s="134"/>
      <c r="AC7493" s="134"/>
      <c r="AD7493" s="134"/>
      <c r="AE7493" s="134"/>
      <c r="AF7493" s="134"/>
      <c r="AG7493" s="134"/>
      <c r="AH7493" s="134"/>
      <c r="AI7493" s="134"/>
      <c r="AJ7493" s="134"/>
      <c r="AK7493" s="134"/>
      <c r="AL7493" s="134"/>
      <c r="AM7493" s="134"/>
      <c r="AN7493" s="134"/>
      <c r="AO7493" s="134"/>
      <c r="AP7493" s="134"/>
      <c r="AQ7493" s="134"/>
      <c r="AR7493" s="134"/>
      <c r="AS7493" s="134"/>
      <c r="AT7493" s="134"/>
      <c r="AU7493" s="134"/>
      <c r="AV7493" s="134"/>
      <c r="AW7493" s="134"/>
    </row>
    <row r="7494" spans="1:49">
      <c r="A7494" s="92" t="s">
        <v>1039</v>
      </c>
      <c r="B7494" s="93" t="s">
        <v>1030</v>
      </c>
      <c r="C7494" s="93" t="s">
        <v>760</v>
      </c>
      <c r="D7494" s="460"/>
      <c r="E7494" s="531"/>
      <c r="F7494" s="50"/>
      <c r="G7494" s="50"/>
      <c r="H7494" s="50"/>
      <c r="I7494" s="260" t="s">
        <v>1097</v>
      </c>
      <c r="J7494" s="28"/>
      <c r="K7494" s="28"/>
      <c r="L7494" s="28"/>
      <c r="M7494" s="28"/>
      <c r="N7494" s="28"/>
      <c r="O7494" s="28"/>
      <c r="P7494" s="28"/>
      <c r="Q7494" s="28"/>
      <c r="R7494" s="28"/>
      <c r="S7494" s="28"/>
      <c r="T7494" s="28"/>
      <c r="U7494" s="28"/>
      <c r="V7494" s="28"/>
      <c r="W7494" s="28"/>
      <c r="X7494" s="28"/>
      <c r="Y7494" s="28"/>
      <c r="Z7494" s="28"/>
      <c r="AA7494" s="28"/>
      <c r="AB7494" s="28"/>
      <c r="AC7494" s="28"/>
      <c r="AD7494" s="28"/>
      <c r="AE7494" s="28"/>
      <c r="AF7494" s="28"/>
      <c r="AG7494" s="28"/>
      <c r="AH7494" s="28"/>
      <c r="AI7494" s="28"/>
      <c r="AJ7494" s="28"/>
      <c r="AK7494" s="28"/>
      <c r="AL7494" s="28"/>
      <c r="AM7494" s="28"/>
      <c r="AN7494" s="28"/>
      <c r="AO7494" s="28"/>
      <c r="AP7494" s="28"/>
      <c r="AQ7494" s="28"/>
      <c r="AR7494" s="28"/>
      <c r="AS7494" s="28"/>
      <c r="AT7494" s="28"/>
      <c r="AU7494" s="28"/>
      <c r="AV7494" s="28"/>
      <c r="AW7494" s="28"/>
    </row>
    <row r="7495" spans="1:49">
      <c r="A7495" s="48"/>
      <c r="B7495" s="260"/>
      <c r="C7495" s="260"/>
      <c r="D7495" s="369"/>
      <c r="E7495" s="531"/>
      <c r="F7495" s="50"/>
      <c r="G7495" s="50"/>
      <c r="H7495" s="50"/>
      <c r="I7495" s="260"/>
    </row>
    <row r="7496" spans="1:49">
      <c r="A7496" s="48"/>
      <c r="B7496" s="42"/>
      <c r="C7496" s="42"/>
      <c r="D7496" s="42"/>
      <c r="E7496" s="531"/>
      <c r="F7496" s="50"/>
      <c r="G7496" s="50"/>
      <c r="H7496" s="50"/>
      <c r="I7496" s="49" t="s">
        <v>1559</v>
      </c>
      <c r="J7496" s="12">
        <f>SUM(J7497,J7505,J7507)</f>
        <v>73000</v>
      </c>
      <c r="K7496" s="12">
        <f t="shared" ref="K7496:AT7496" si="2068">SUM(K7497,K7505,K7507)</f>
        <v>0</v>
      </c>
      <c r="L7496" s="12">
        <f t="shared" si="2068"/>
        <v>6920</v>
      </c>
      <c r="M7496" s="12">
        <f t="shared" si="2068"/>
        <v>0</v>
      </c>
      <c r="N7496" s="12">
        <f t="shared" si="2068"/>
        <v>7350</v>
      </c>
      <c r="O7496" s="12">
        <f t="shared" si="2068"/>
        <v>0</v>
      </c>
      <c r="P7496" s="12">
        <f t="shared" si="2068"/>
        <v>9850</v>
      </c>
      <c r="Q7496" s="12">
        <f t="shared" si="2068"/>
        <v>7000</v>
      </c>
      <c r="R7496" s="12">
        <f t="shared" si="2068"/>
        <v>12600</v>
      </c>
      <c r="S7496" s="12">
        <f t="shared" si="2068"/>
        <v>0</v>
      </c>
      <c r="T7496" s="12">
        <f t="shared" si="2068"/>
        <v>0</v>
      </c>
      <c r="U7496" s="12">
        <v>43720</v>
      </c>
      <c r="V7496" s="12">
        <v>29280</v>
      </c>
      <c r="W7496" s="12">
        <f>SUM(W7497,W7505,W7507)</f>
        <v>0</v>
      </c>
      <c r="X7496" s="12">
        <f t="shared" si="2068"/>
        <v>0</v>
      </c>
      <c r="Y7496" s="12">
        <f t="shared" si="2068"/>
        <v>0</v>
      </c>
      <c r="Z7496" s="12">
        <f t="shared" si="2068"/>
        <v>0</v>
      </c>
      <c r="AA7496" s="12">
        <f t="shared" si="2068"/>
        <v>0</v>
      </c>
      <c r="AB7496" s="12">
        <f t="shared" si="2068"/>
        <v>0</v>
      </c>
      <c r="AC7496" s="12">
        <f t="shared" si="2068"/>
        <v>0</v>
      </c>
      <c r="AD7496" s="12">
        <f t="shared" si="2068"/>
        <v>0</v>
      </c>
      <c r="AE7496" s="12">
        <f t="shared" si="2068"/>
        <v>0</v>
      </c>
      <c r="AF7496" s="12">
        <f t="shared" si="2068"/>
        <v>0</v>
      </c>
      <c r="AG7496" s="12">
        <f t="shared" si="2068"/>
        <v>0</v>
      </c>
      <c r="AH7496" s="12">
        <v>0</v>
      </c>
      <c r="AI7496" s="12">
        <v>0</v>
      </c>
      <c r="AJ7496" s="12">
        <f>SUM(AJ7497,AJ7505,AJ7507)</f>
        <v>0</v>
      </c>
      <c r="AK7496" s="12">
        <f t="shared" si="2068"/>
        <v>0</v>
      </c>
      <c r="AL7496" s="12">
        <f t="shared" si="2068"/>
        <v>0</v>
      </c>
      <c r="AM7496" s="12">
        <f t="shared" si="2068"/>
        <v>0</v>
      </c>
      <c r="AN7496" s="12">
        <f t="shared" si="2068"/>
        <v>0</v>
      </c>
      <c r="AO7496" s="12">
        <f t="shared" si="2068"/>
        <v>0</v>
      </c>
      <c r="AP7496" s="12">
        <f t="shared" si="2068"/>
        <v>0</v>
      </c>
      <c r="AQ7496" s="12">
        <f t="shared" si="2068"/>
        <v>0</v>
      </c>
      <c r="AR7496" s="12">
        <f t="shared" si="2068"/>
        <v>0</v>
      </c>
      <c r="AS7496" s="12">
        <f t="shared" si="2068"/>
        <v>0</v>
      </c>
      <c r="AT7496" s="12">
        <f t="shared" si="2068"/>
        <v>0</v>
      </c>
      <c r="AU7496" s="12">
        <v>0</v>
      </c>
      <c r="AV7496" s="12">
        <v>0</v>
      </c>
      <c r="AW7496" s="12">
        <f t="shared" ref="AW7496:AW7533" si="2069">U7496+AH7496+AU7496</f>
        <v>43720</v>
      </c>
    </row>
    <row r="7497" spans="1:49">
      <c r="A7497" s="44" t="s">
        <v>1039</v>
      </c>
      <c r="B7497" s="45" t="s">
        <v>1030</v>
      </c>
      <c r="C7497" s="45" t="s">
        <v>760</v>
      </c>
      <c r="D7497" s="452" t="s">
        <v>3038</v>
      </c>
      <c r="E7497" s="213" t="s">
        <v>771</v>
      </c>
      <c r="F7497" s="65"/>
      <c r="G7497" s="65"/>
      <c r="H7497" s="65"/>
      <c r="I7497" s="260" t="s">
        <v>1500</v>
      </c>
      <c r="J7497" s="9">
        <f>SUM(J7498:J7499)</f>
        <v>0</v>
      </c>
      <c r="K7497" s="9">
        <f t="shared" ref="K7497:AT7497" si="2070">SUM(K7498:K7499)</f>
        <v>0</v>
      </c>
      <c r="L7497" s="9">
        <f t="shared" si="2070"/>
        <v>0</v>
      </c>
      <c r="M7497" s="9">
        <f t="shared" si="2070"/>
        <v>0</v>
      </c>
      <c r="N7497" s="9">
        <f t="shared" si="2070"/>
        <v>0</v>
      </c>
      <c r="O7497" s="9">
        <f t="shared" si="2070"/>
        <v>0</v>
      </c>
      <c r="P7497" s="9">
        <f t="shared" si="2070"/>
        <v>0</v>
      </c>
      <c r="Q7497" s="9">
        <f t="shared" si="2070"/>
        <v>0</v>
      </c>
      <c r="R7497" s="9">
        <f t="shared" si="2070"/>
        <v>0</v>
      </c>
      <c r="S7497" s="9">
        <f t="shared" si="2070"/>
        <v>0</v>
      </c>
      <c r="T7497" s="9">
        <f t="shared" si="2070"/>
        <v>0</v>
      </c>
      <c r="U7497" s="9">
        <v>0</v>
      </c>
      <c r="V7497" s="9">
        <v>0</v>
      </c>
      <c r="W7497" s="9">
        <f>SUM(W7498:W7499)</f>
        <v>0</v>
      </c>
      <c r="X7497" s="9">
        <f t="shared" si="2070"/>
        <v>0</v>
      </c>
      <c r="Y7497" s="9">
        <f t="shared" si="2070"/>
        <v>0</v>
      </c>
      <c r="Z7497" s="9">
        <f t="shared" si="2070"/>
        <v>0</v>
      </c>
      <c r="AA7497" s="9">
        <f t="shared" si="2070"/>
        <v>0</v>
      </c>
      <c r="AB7497" s="9">
        <f t="shared" si="2070"/>
        <v>0</v>
      </c>
      <c r="AC7497" s="9">
        <f t="shared" si="2070"/>
        <v>0</v>
      </c>
      <c r="AD7497" s="9">
        <f t="shared" si="2070"/>
        <v>0</v>
      </c>
      <c r="AE7497" s="9">
        <f t="shared" si="2070"/>
        <v>0</v>
      </c>
      <c r="AF7497" s="9">
        <f t="shared" si="2070"/>
        <v>0</v>
      </c>
      <c r="AG7497" s="9">
        <f t="shared" si="2070"/>
        <v>0</v>
      </c>
      <c r="AH7497" s="9">
        <v>0</v>
      </c>
      <c r="AI7497" s="9">
        <v>0</v>
      </c>
      <c r="AJ7497" s="9">
        <f>SUM(AJ7498:AJ7499)</f>
        <v>0</v>
      </c>
      <c r="AK7497" s="9">
        <f t="shared" si="2070"/>
        <v>0</v>
      </c>
      <c r="AL7497" s="9">
        <f t="shared" si="2070"/>
        <v>0</v>
      </c>
      <c r="AM7497" s="9">
        <f t="shared" si="2070"/>
        <v>0</v>
      </c>
      <c r="AN7497" s="9">
        <f t="shared" si="2070"/>
        <v>0</v>
      </c>
      <c r="AO7497" s="9">
        <f t="shared" si="2070"/>
        <v>0</v>
      </c>
      <c r="AP7497" s="9">
        <f t="shared" si="2070"/>
        <v>0</v>
      </c>
      <c r="AQ7497" s="9">
        <f t="shared" si="2070"/>
        <v>0</v>
      </c>
      <c r="AR7497" s="9">
        <f t="shared" si="2070"/>
        <v>0</v>
      </c>
      <c r="AS7497" s="9">
        <f t="shared" si="2070"/>
        <v>0</v>
      </c>
      <c r="AT7497" s="9">
        <f t="shared" si="2070"/>
        <v>0</v>
      </c>
      <c r="AU7497" s="9">
        <v>0</v>
      </c>
      <c r="AV7497" s="9">
        <v>0</v>
      </c>
      <c r="AW7497" s="9">
        <f t="shared" si="2069"/>
        <v>0</v>
      </c>
    </row>
    <row r="7498" spans="1:49">
      <c r="A7498" s="44" t="s">
        <v>1039</v>
      </c>
      <c r="B7498" s="45" t="s">
        <v>1030</v>
      </c>
      <c r="C7498" s="45" t="s">
        <v>760</v>
      </c>
      <c r="D7498" s="452" t="s">
        <v>3038</v>
      </c>
      <c r="E7498" s="367" t="s">
        <v>834</v>
      </c>
      <c r="F7498" s="50"/>
      <c r="G7498" s="468" t="s">
        <v>3063</v>
      </c>
      <c r="H7498" s="50" t="s">
        <v>2358</v>
      </c>
      <c r="I7498" s="42" t="s">
        <v>1165</v>
      </c>
      <c r="U7498" s="15">
        <v>0</v>
      </c>
      <c r="V7498" s="15">
        <v>0</v>
      </c>
      <c r="AH7498" s="15">
        <v>0</v>
      </c>
      <c r="AI7498" s="15">
        <v>0</v>
      </c>
      <c r="AU7498" s="15">
        <v>0</v>
      </c>
      <c r="AV7498" s="15">
        <v>0</v>
      </c>
      <c r="AW7498" s="15">
        <f t="shared" si="2069"/>
        <v>0</v>
      </c>
    </row>
    <row r="7499" spans="1:49">
      <c r="A7499" s="44" t="s">
        <v>1039</v>
      </c>
      <c r="B7499" s="45" t="s">
        <v>1030</v>
      </c>
      <c r="C7499" s="45" t="s">
        <v>760</v>
      </c>
      <c r="D7499" s="452" t="s">
        <v>3038</v>
      </c>
      <c r="E7499" s="367" t="s">
        <v>772</v>
      </c>
      <c r="F7499" s="50"/>
      <c r="G7499" s="50"/>
      <c r="H7499" s="50"/>
      <c r="I7499" s="42" t="s">
        <v>1227</v>
      </c>
      <c r="J7499" s="15">
        <f>SUM(J7500:J7504)</f>
        <v>0</v>
      </c>
      <c r="K7499" s="15">
        <f t="shared" ref="K7499:AT7499" si="2071">SUM(K7500:K7504)</f>
        <v>0</v>
      </c>
      <c r="L7499" s="15">
        <f t="shared" si="2071"/>
        <v>0</v>
      </c>
      <c r="M7499" s="15">
        <f t="shared" si="2071"/>
        <v>0</v>
      </c>
      <c r="N7499" s="15">
        <f t="shared" si="2071"/>
        <v>0</v>
      </c>
      <c r="O7499" s="15">
        <f t="shared" si="2071"/>
        <v>0</v>
      </c>
      <c r="P7499" s="15">
        <f t="shared" si="2071"/>
        <v>0</v>
      </c>
      <c r="Q7499" s="15">
        <f t="shared" si="2071"/>
        <v>0</v>
      </c>
      <c r="R7499" s="15">
        <f t="shared" si="2071"/>
        <v>0</v>
      </c>
      <c r="S7499" s="15">
        <f t="shared" si="2071"/>
        <v>0</v>
      </c>
      <c r="T7499" s="15">
        <f t="shared" si="2071"/>
        <v>0</v>
      </c>
      <c r="U7499" s="15">
        <v>0</v>
      </c>
      <c r="V7499" s="15">
        <v>0</v>
      </c>
      <c r="W7499" s="15">
        <f>SUM(W7500:W7504)</f>
        <v>0</v>
      </c>
      <c r="X7499" s="15">
        <f t="shared" si="2071"/>
        <v>0</v>
      </c>
      <c r="Y7499" s="15">
        <f t="shared" si="2071"/>
        <v>0</v>
      </c>
      <c r="Z7499" s="15">
        <f t="shared" si="2071"/>
        <v>0</v>
      </c>
      <c r="AA7499" s="15">
        <f t="shared" si="2071"/>
        <v>0</v>
      </c>
      <c r="AB7499" s="15">
        <f t="shared" si="2071"/>
        <v>0</v>
      </c>
      <c r="AC7499" s="15">
        <f t="shared" si="2071"/>
        <v>0</v>
      </c>
      <c r="AD7499" s="15">
        <f t="shared" si="2071"/>
        <v>0</v>
      </c>
      <c r="AE7499" s="15">
        <f t="shared" si="2071"/>
        <v>0</v>
      </c>
      <c r="AF7499" s="15">
        <f t="shared" si="2071"/>
        <v>0</v>
      </c>
      <c r="AG7499" s="15">
        <f t="shared" si="2071"/>
        <v>0</v>
      </c>
      <c r="AH7499" s="15">
        <v>0</v>
      </c>
      <c r="AI7499" s="15">
        <v>0</v>
      </c>
      <c r="AJ7499" s="15">
        <f>SUM(AJ7500:AJ7504)</f>
        <v>0</v>
      </c>
      <c r="AK7499" s="15">
        <f t="shared" si="2071"/>
        <v>0</v>
      </c>
      <c r="AL7499" s="15">
        <f t="shared" si="2071"/>
        <v>0</v>
      </c>
      <c r="AM7499" s="15">
        <f t="shared" si="2071"/>
        <v>0</v>
      </c>
      <c r="AN7499" s="15">
        <f t="shared" si="2071"/>
        <v>0</v>
      </c>
      <c r="AO7499" s="15">
        <f t="shared" si="2071"/>
        <v>0</v>
      </c>
      <c r="AP7499" s="15">
        <f t="shared" si="2071"/>
        <v>0</v>
      </c>
      <c r="AQ7499" s="15">
        <f t="shared" si="2071"/>
        <v>0</v>
      </c>
      <c r="AR7499" s="15">
        <f t="shared" si="2071"/>
        <v>0</v>
      </c>
      <c r="AS7499" s="15">
        <f t="shared" si="2071"/>
        <v>0</v>
      </c>
      <c r="AT7499" s="15">
        <f t="shared" si="2071"/>
        <v>0</v>
      </c>
      <c r="AU7499" s="15">
        <v>0</v>
      </c>
      <c r="AV7499" s="15">
        <v>0</v>
      </c>
      <c r="AW7499" s="15">
        <f t="shared" si="2069"/>
        <v>0</v>
      </c>
    </row>
    <row r="7500" spans="1:49" s="144" customFormat="1">
      <c r="A7500" s="44" t="s">
        <v>1039</v>
      </c>
      <c r="B7500" s="45" t="s">
        <v>1030</v>
      </c>
      <c r="C7500" s="45" t="s">
        <v>760</v>
      </c>
      <c r="D7500" s="452" t="s">
        <v>3038</v>
      </c>
      <c r="E7500" s="140" t="s">
        <v>850</v>
      </c>
      <c r="F7500" s="141" t="s">
        <v>1932</v>
      </c>
      <c r="G7500" s="468" t="s">
        <v>3063</v>
      </c>
      <c r="H7500" s="50" t="s">
        <v>2358</v>
      </c>
      <c r="I7500" s="142" t="s">
        <v>1119</v>
      </c>
      <c r="J7500" s="15"/>
      <c r="K7500" s="15"/>
      <c r="L7500" s="15"/>
      <c r="M7500" s="15"/>
      <c r="N7500" s="15"/>
      <c r="O7500" s="15"/>
      <c r="P7500" s="15"/>
      <c r="Q7500" s="15"/>
      <c r="R7500" s="15"/>
      <c r="S7500" s="15"/>
      <c r="T7500" s="15"/>
      <c r="U7500" s="15">
        <v>0</v>
      </c>
      <c r="V7500" s="15">
        <v>0</v>
      </c>
      <c r="W7500" s="15"/>
      <c r="X7500" s="15"/>
      <c r="Y7500" s="15"/>
      <c r="Z7500" s="15"/>
      <c r="AA7500" s="15"/>
      <c r="AB7500" s="15"/>
      <c r="AC7500" s="15"/>
      <c r="AD7500" s="15"/>
      <c r="AE7500" s="15"/>
      <c r="AF7500" s="15"/>
      <c r="AG7500" s="15"/>
      <c r="AH7500" s="15">
        <v>0</v>
      </c>
      <c r="AI7500" s="15">
        <v>0</v>
      </c>
      <c r="AJ7500" s="15"/>
      <c r="AK7500" s="15"/>
      <c r="AL7500" s="15"/>
      <c r="AM7500" s="15"/>
      <c r="AN7500" s="15"/>
      <c r="AO7500" s="15"/>
      <c r="AP7500" s="15"/>
      <c r="AQ7500" s="15"/>
      <c r="AR7500" s="15"/>
      <c r="AS7500" s="15"/>
      <c r="AT7500" s="15"/>
      <c r="AU7500" s="15">
        <v>0</v>
      </c>
      <c r="AV7500" s="15">
        <v>0</v>
      </c>
      <c r="AW7500" s="15">
        <f t="shared" si="2069"/>
        <v>0</v>
      </c>
    </row>
    <row r="7501" spans="1:49" s="144" customFormat="1">
      <c r="A7501" s="44" t="s">
        <v>1039</v>
      </c>
      <c r="B7501" s="45" t="s">
        <v>1030</v>
      </c>
      <c r="C7501" s="45" t="s">
        <v>760</v>
      </c>
      <c r="D7501" s="452" t="s">
        <v>3038</v>
      </c>
      <c r="E7501" s="140" t="s">
        <v>851</v>
      </c>
      <c r="F7501" s="141" t="s">
        <v>1933</v>
      </c>
      <c r="G7501" s="468" t="s">
        <v>3063</v>
      </c>
      <c r="H7501" s="50" t="s">
        <v>2358</v>
      </c>
      <c r="I7501" s="142" t="s">
        <v>1290</v>
      </c>
      <c r="J7501" s="15"/>
      <c r="K7501" s="15"/>
      <c r="L7501" s="15"/>
      <c r="M7501" s="15"/>
      <c r="N7501" s="15"/>
      <c r="O7501" s="15"/>
      <c r="P7501" s="15"/>
      <c r="Q7501" s="15"/>
      <c r="R7501" s="15"/>
      <c r="S7501" s="15"/>
      <c r="T7501" s="15"/>
      <c r="U7501" s="15">
        <v>0</v>
      </c>
      <c r="V7501" s="15">
        <v>0</v>
      </c>
      <c r="W7501" s="15"/>
      <c r="X7501" s="15"/>
      <c r="Y7501" s="15"/>
      <c r="Z7501" s="15"/>
      <c r="AA7501" s="15"/>
      <c r="AB7501" s="15"/>
      <c r="AC7501" s="15"/>
      <c r="AD7501" s="15"/>
      <c r="AE7501" s="15"/>
      <c r="AF7501" s="15"/>
      <c r="AG7501" s="15"/>
      <c r="AH7501" s="15">
        <v>0</v>
      </c>
      <c r="AI7501" s="15">
        <v>0</v>
      </c>
      <c r="AJ7501" s="15"/>
      <c r="AK7501" s="15"/>
      <c r="AL7501" s="15"/>
      <c r="AM7501" s="15"/>
      <c r="AN7501" s="15"/>
      <c r="AO7501" s="15"/>
      <c r="AP7501" s="15"/>
      <c r="AQ7501" s="15"/>
      <c r="AR7501" s="15"/>
      <c r="AS7501" s="15"/>
      <c r="AT7501" s="15"/>
      <c r="AU7501" s="15">
        <v>0</v>
      </c>
      <c r="AV7501" s="15">
        <v>0</v>
      </c>
      <c r="AW7501" s="15">
        <f t="shared" si="2069"/>
        <v>0</v>
      </c>
    </row>
    <row r="7502" spans="1:49" s="144" customFormat="1">
      <c r="A7502" s="44" t="s">
        <v>1039</v>
      </c>
      <c r="B7502" s="45" t="s">
        <v>1030</v>
      </c>
      <c r="C7502" s="45" t="s">
        <v>760</v>
      </c>
      <c r="D7502" s="452" t="s">
        <v>3038</v>
      </c>
      <c r="E7502" s="140" t="s">
        <v>852</v>
      </c>
      <c r="F7502" s="141" t="s">
        <v>1934</v>
      </c>
      <c r="G7502" s="468" t="s">
        <v>3063</v>
      </c>
      <c r="H7502" s="50" t="s">
        <v>2358</v>
      </c>
      <c r="I7502" s="142" t="s">
        <v>1733</v>
      </c>
      <c r="J7502" s="15"/>
      <c r="K7502" s="15"/>
      <c r="L7502" s="15"/>
      <c r="M7502" s="15"/>
      <c r="N7502" s="15"/>
      <c r="O7502" s="15"/>
      <c r="P7502" s="15"/>
      <c r="Q7502" s="15"/>
      <c r="R7502" s="15"/>
      <c r="S7502" s="15"/>
      <c r="T7502" s="15"/>
      <c r="U7502" s="15">
        <v>0</v>
      </c>
      <c r="V7502" s="15">
        <v>0</v>
      </c>
      <c r="W7502" s="15"/>
      <c r="X7502" s="15"/>
      <c r="Y7502" s="15"/>
      <c r="Z7502" s="15"/>
      <c r="AA7502" s="15"/>
      <c r="AB7502" s="15"/>
      <c r="AC7502" s="15"/>
      <c r="AD7502" s="15"/>
      <c r="AE7502" s="15"/>
      <c r="AF7502" s="15"/>
      <c r="AG7502" s="15"/>
      <c r="AH7502" s="15">
        <v>0</v>
      </c>
      <c r="AI7502" s="15">
        <v>0</v>
      </c>
      <c r="AJ7502" s="15"/>
      <c r="AK7502" s="15"/>
      <c r="AL7502" s="15"/>
      <c r="AM7502" s="15"/>
      <c r="AN7502" s="15"/>
      <c r="AO7502" s="15"/>
      <c r="AP7502" s="15"/>
      <c r="AQ7502" s="15"/>
      <c r="AR7502" s="15"/>
      <c r="AS7502" s="15"/>
      <c r="AT7502" s="15"/>
      <c r="AU7502" s="15">
        <v>0</v>
      </c>
      <c r="AV7502" s="15">
        <v>0</v>
      </c>
      <c r="AW7502" s="15">
        <f t="shared" si="2069"/>
        <v>0</v>
      </c>
    </row>
    <row r="7503" spans="1:49" s="144" customFormat="1">
      <c r="A7503" s="44" t="s">
        <v>1039</v>
      </c>
      <c r="B7503" s="45" t="s">
        <v>1030</v>
      </c>
      <c r="C7503" s="45" t="s">
        <v>760</v>
      </c>
      <c r="D7503" s="452" t="s">
        <v>3038</v>
      </c>
      <c r="E7503" s="140" t="s">
        <v>853</v>
      </c>
      <c r="F7503" s="141" t="s">
        <v>1935</v>
      </c>
      <c r="G7503" s="468" t="s">
        <v>3063</v>
      </c>
      <c r="H7503" s="50" t="s">
        <v>2358</v>
      </c>
      <c r="I7503" s="142" t="s">
        <v>1734</v>
      </c>
      <c r="J7503" s="15"/>
      <c r="K7503" s="15"/>
      <c r="L7503" s="15"/>
      <c r="M7503" s="15"/>
      <c r="N7503" s="15"/>
      <c r="O7503" s="15"/>
      <c r="P7503" s="15"/>
      <c r="Q7503" s="15"/>
      <c r="R7503" s="15"/>
      <c r="S7503" s="15"/>
      <c r="T7503" s="15"/>
      <c r="U7503" s="15">
        <v>0</v>
      </c>
      <c r="V7503" s="15">
        <v>0</v>
      </c>
      <c r="W7503" s="15"/>
      <c r="X7503" s="15"/>
      <c r="Y7503" s="15"/>
      <c r="Z7503" s="15"/>
      <c r="AA7503" s="15"/>
      <c r="AB7503" s="15"/>
      <c r="AC7503" s="15"/>
      <c r="AD7503" s="15"/>
      <c r="AE7503" s="15"/>
      <c r="AF7503" s="15"/>
      <c r="AG7503" s="15"/>
      <c r="AH7503" s="15">
        <v>0</v>
      </c>
      <c r="AI7503" s="15">
        <v>0</v>
      </c>
      <c r="AJ7503" s="15"/>
      <c r="AK7503" s="15"/>
      <c r="AL7503" s="15"/>
      <c r="AM7503" s="15"/>
      <c r="AN7503" s="15"/>
      <c r="AO7503" s="15"/>
      <c r="AP7503" s="15"/>
      <c r="AQ7503" s="15"/>
      <c r="AR7503" s="15"/>
      <c r="AS7503" s="15"/>
      <c r="AT7503" s="15"/>
      <c r="AU7503" s="15">
        <v>0</v>
      </c>
      <c r="AV7503" s="15">
        <v>0</v>
      </c>
      <c r="AW7503" s="15">
        <f t="shared" si="2069"/>
        <v>0</v>
      </c>
    </row>
    <row r="7504" spans="1:49" s="144" customFormat="1">
      <c r="A7504" s="44" t="s">
        <v>1039</v>
      </c>
      <c r="B7504" s="45" t="s">
        <v>1030</v>
      </c>
      <c r="C7504" s="45" t="s">
        <v>760</v>
      </c>
      <c r="D7504" s="452" t="s">
        <v>3038</v>
      </c>
      <c r="E7504" s="140" t="s">
        <v>854</v>
      </c>
      <c r="F7504" s="141" t="s">
        <v>1936</v>
      </c>
      <c r="G7504" s="468" t="s">
        <v>3063</v>
      </c>
      <c r="H7504" s="50" t="s">
        <v>2358</v>
      </c>
      <c r="I7504" s="142" t="s">
        <v>1735</v>
      </c>
      <c r="J7504" s="15"/>
      <c r="K7504" s="15"/>
      <c r="L7504" s="15"/>
      <c r="M7504" s="15"/>
      <c r="N7504" s="15"/>
      <c r="O7504" s="15"/>
      <c r="P7504" s="15"/>
      <c r="Q7504" s="15"/>
      <c r="R7504" s="15"/>
      <c r="S7504" s="15"/>
      <c r="T7504" s="15"/>
      <c r="U7504" s="15">
        <v>0</v>
      </c>
      <c r="V7504" s="15">
        <v>0</v>
      </c>
      <c r="W7504" s="15"/>
      <c r="X7504" s="15"/>
      <c r="Y7504" s="15"/>
      <c r="Z7504" s="15"/>
      <c r="AA7504" s="15"/>
      <c r="AB7504" s="15"/>
      <c r="AC7504" s="15"/>
      <c r="AD7504" s="15"/>
      <c r="AE7504" s="15"/>
      <c r="AF7504" s="15"/>
      <c r="AG7504" s="15"/>
      <c r="AH7504" s="15">
        <v>0</v>
      </c>
      <c r="AI7504" s="15">
        <v>0</v>
      </c>
      <c r="AJ7504" s="15"/>
      <c r="AK7504" s="15"/>
      <c r="AL7504" s="15"/>
      <c r="AM7504" s="15"/>
      <c r="AN7504" s="15"/>
      <c r="AO7504" s="15"/>
      <c r="AP7504" s="15"/>
      <c r="AQ7504" s="15"/>
      <c r="AR7504" s="15"/>
      <c r="AS7504" s="15"/>
      <c r="AT7504" s="15"/>
      <c r="AU7504" s="15">
        <v>0</v>
      </c>
      <c r="AV7504" s="15">
        <v>0</v>
      </c>
      <c r="AW7504" s="15">
        <f t="shared" si="2069"/>
        <v>0</v>
      </c>
    </row>
    <row r="7505" spans="1:49">
      <c r="A7505" s="44" t="s">
        <v>1039</v>
      </c>
      <c r="B7505" s="45" t="s">
        <v>1030</v>
      </c>
      <c r="C7505" s="45" t="s">
        <v>760</v>
      </c>
      <c r="D7505" s="452" t="s">
        <v>3038</v>
      </c>
      <c r="E7505" s="213" t="s">
        <v>773</v>
      </c>
      <c r="F7505" s="65"/>
      <c r="G7505" s="65"/>
      <c r="H7505" s="65"/>
      <c r="I7505" s="260" t="s">
        <v>1362</v>
      </c>
      <c r="J7505" s="9">
        <f>SUM(J7506)</f>
        <v>0</v>
      </c>
      <c r="K7505" s="9">
        <f t="shared" ref="K7505:AT7505" si="2072">SUM(K7506)</f>
        <v>0</v>
      </c>
      <c r="L7505" s="9">
        <f t="shared" si="2072"/>
        <v>0</v>
      </c>
      <c r="M7505" s="9">
        <f t="shared" si="2072"/>
        <v>0</v>
      </c>
      <c r="N7505" s="9">
        <f t="shared" si="2072"/>
        <v>0</v>
      </c>
      <c r="O7505" s="9">
        <f t="shared" si="2072"/>
        <v>0</v>
      </c>
      <c r="P7505" s="9">
        <f t="shared" si="2072"/>
        <v>0</v>
      </c>
      <c r="Q7505" s="9">
        <f t="shared" si="2072"/>
        <v>0</v>
      </c>
      <c r="R7505" s="9">
        <f t="shared" si="2072"/>
        <v>0</v>
      </c>
      <c r="S7505" s="9">
        <f t="shared" si="2072"/>
        <v>0</v>
      </c>
      <c r="T7505" s="9">
        <f t="shared" si="2072"/>
        <v>0</v>
      </c>
      <c r="U7505" s="9">
        <v>0</v>
      </c>
      <c r="V7505" s="9">
        <v>0</v>
      </c>
      <c r="W7505" s="9">
        <f>SUM(W7506)</f>
        <v>0</v>
      </c>
      <c r="X7505" s="9">
        <f t="shared" si="2072"/>
        <v>0</v>
      </c>
      <c r="Y7505" s="9">
        <f t="shared" si="2072"/>
        <v>0</v>
      </c>
      <c r="Z7505" s="9">
        <f t="shared" si="2072"/>
        <v>0</v>
      </c>
      <c r="AA7505" s="9">
        <f t="shared" si="2072"/>
        <v>0</v>
      </c>
      <c r="AB7505" s="9">
        <f t="shared" si="2072"/>
        <v>0</v>
      </c>
      <c r="AC7505" s="9">
        <f t="shared" si="2072"/>
        <v>0</v>
      </c>
      <c r="AD7505" s="9">
        <f t="shared" si="2072"/>
        <v>0</v>
      </c>
      <c r="AE7505" s="9">
        <f t="shared" si="2072"/>
        <v>0</v>
      </c>
      <c r="AF7505" s="9">
        <f t="shared" si="2072"/>
        <v>0</v>
      </c>
      <c r="AG7505" s="9">
        <f t="shared" si="2072"/>
        <v>0</v>
      </c>
      <c r="AH7505" s="9">
        <v>0</v>
      </c>
      <c r="AI7505" s="9">
        <v>0</v>
      </c>
      <c r="AJ7505" s="9">
        <f>SUM(AJ7506)</f>
        <v>0</v>
      </c>
      <c r="AK7505" s="9">
        <f t="shared" si="2072"/>
        <v>0</v>
      </c>
      <c r="AL7505" s="9">
        <f t="shared" si="2072"/>
        <v>0</v>
      </c>
      <c r="AM7505" s="9">
        <f t="shared" si="2072"/>
        <v>0</v>
      </c>
      <c r="AN7505" s="9">
        <f t="shared" si="2072"/>
        <v>0</v>
      </c>
      <c r="AO7505" s="9">
        <f t="shared" si="2072"/>
        <v>0</v>
      </c>
      <c r="AP7505" s="9">
        <f t="shared" si="2072"/>
        <v>0</v>
      </c>
      <c r="AQ7505" s="9">
        <f t="shared" si="2072"/>
        <v>0</v>
      </c>
      <c r="AR7505" s="9">
        <f t="shared" si="2072"/>
        <v>0</v>
      </c>
      <c r="AS7505" s="9">
        <f t="shared" si="2072"/>
        <v>0</v>
      </c>
      <c r="AT7505" s="9">
        <f t="shared" si="2072"/>
        <v>0</v>
      </c>
      <c r="AU7505" s="9">
        <v>0</v>
      </c>
      <c r="AV7505" s="9">
        <v>0</v>
      </c>
      <c r="AW7505" s="9">
        <f t="shared" si="2069"/>
        <v>0</v>
      </c>
    </row>
    <row r="7506" spans="1:49">
      <c r="A7506" s="44" t="s">
        <v>1039</v>
      </c>
      <c r="B7506" s="45" t="s">
        <v>1030</v>
      </c>
      <c r="C7506" s="45" t="s">
        <v>760</v>
      </c>
      <c r="D7506" s="452" t="s">
        <v>3038</v>
      </c>
      <c r="E7506" s="367" t="s">
        <v>785</v>
      </c>
      <c r="F7506" s="50"/>
      <c r="G7506" s="468" t="s">
        <v>3063</v>
      </c>
      <c r="H7506" s="50" t="s">
        <v>2358</v>
      </c>
      <c r="I7506" s="42" t="s">
        <v>1363</v>
      </c>
      <c r="U7506" s="15">
        <v>0</v>
      </c>
      <c r="V7506" s="15">
        <v>0</v>
      </c>
      <c r="AH7506" s="15">
        <v>0</v>
      </c>
      <c r="AI7506" s="15">
        <v>0</v>
      </c>
      <c r="AU7506" s="15">
        <v>0</v>
      </c>
      <c r="AV7506" s="15">
        <v>0</v>
      </c>
      <c r="AW7506" s="15">
        <f t="shared" si="2069"/>
        <v>0</v>
      </c>
    </row>
    <row r="7507" spans="1:49">
      <c r="A7507" s="44" t="s">
        <v>1039</v>
      </c>
      <c r="B7507" s="45" t="s">
        <v>1030</v>
      </c>
      <c r="C7507" s="45" t="s">
        <v>760</v>
      </c>
      <c r="D7507" s="452" t="s">
        <v>3038</v>
      </c>
      <c r="E7507" s="213" t="s">
        <v>1364</v>
      </c>
      <c r="F7507" s="65"/>
      <c r="G7507" s="65"/>
      <c r="H7507" s="65"/>
      <c r="I7507" s="260" t="s">
        <v>2104</v>
      </c>
      <c r="J7507" s="9">
        <f>SUM(J7508:J7517)</f>
        <v>73000</v>
      </c>
      <c r="K7507" s="9">
        <f t="shared" ref="K7507:AT7507" si="2073">SUM(K7508:K7517)</f>
        <v>0</v>
      </c>
      <c r="L7507" s="9">
        <f t="shared" si="2073"/>
        <v>6920</v>
      </c>
      <c r="M7507" s="9">
        <f t="shared" si="2073"/>
        <v>0</v>
      </c>
      <c r="N7507" s="9">
        <f t="shared" si="2073"/>
        <v>7350</v>
      </c>
      <c r="O7507" s="9">
        <f t="shared" si="2073"/>
        <v>0</v>
      </c>
      <c r="P7507" s="9">
        <f t="shared" si="2073"/>
        <v>9850</v>
      </c>
      <c r="Q7507" s="9">
        <f t="shared" si="2073"/>
        <v>7000</v>
      </c>
      <c r="R7507" s="9">
        <f t="shared" si="2073"/>
        <v>12600</v>
      </c>
      <c r="S7507" s="9">
        <f t="shared" si="2073"/>
        <v>0</v>
      </c>
      <c r="T7507" s="9">
        <f t="shared" si="2073"/>
        <v>0</v>
      </c>
      <c r="U7507" s="9">
        <v>43720</v>
      </c>
      <c r="V7507" s="9">
        <v>29280</v>
      </c>
      <c r="W7507" s="9">
        <f>SUM(W7508:W7517)</f>
        <v>0</v>
      </c>
      <c r="X7507" s="9">
        <f t="shared" si="2073"/>
        <v>0</v>
      </c>
      <c r="Y7507" s="9">
        <f t="shared" si="2073"/>
        <v>0</v>
      </c>
      <c r="Z7507" s="9">
        <f t="shared" si="2073"/>
        <v>0</v>
      </c>
      <c r="AA7507" s="9">
        <f t="shared" si="2073"/>
        <v>0</v>
      </c>
      <c r="AB7507" s="9">
        <f t="shared" si="2073"/>
        <v>0</v>
      </c>
      <c r="AC7507" s="9">
        <f t="shared" si="2073"/>
        <v>0</v>
      </c>
      <c r="AD7507" s="9">
        <f t="shared" si="2073"/>
        <v>0</v>
      </c>
      <c r="AE7507" s="9">
        <f t="shared" si="2073"/>
        <v>0</v>
      </c>
      <c r="AF7507" s="9">
        <f t="shared" si="2073"/>
        <v>0</v>
      </c>
      <c r="AG7507" s="9">
        <f t="shared" si="2073"/>
        <v>0</v>
      </c>
      <c r="AH7507" s="9">
        <v>0</v>
      </c>
      <c r="AI7507" s="9">
        <v>0</v>
      </c>
      <c r="AJ7507" s="9">
        <f>SUM(AJ7508:AJ7517)</f>
        <v>0</v>
      </c>
      <c r="AK7507" s="9">
        <f t="shared" si="2073"/>
        <v>0</v>
      </c>
      <c r="AL7507" s="9">
        <f t="shared" si="2073"/>
        <v>0</v>
      </c>
      <c r="AM7507" s="9">
        <f t="shared" si="2073"/>
        <v>0</v>
      </c>
      <c r="AN7507" s="9">
        <f t="shared" si="2073"/>
        <v>0</v>
      </c>
      <c r="AO7507" s="9">
        <f t="shared" si="2073"/>
        <v>0</v>
      </c>
      <c r="AP7507" s="9">
        <f t="shared" si="2073"/>
        <v>0</v>
      </c>
      <c r="AQ7507" s="9">
        <f t="shared" si="2073"/>
        <v>0</v>
      </c>
      <c r="AR7507" s="9">
        <f t="shared" si="2073"/>
        <v>0</v>
      </c>
      <c r="AS7507" s="9">
        <f t="shared" si="2073"/>
        <v>0</v>
      </c>
      <c r="AT7507" s="9">
        <f t="shared" si="2073"/>
        <v>0</v>
      </c>
      <c r="AU7507" s="9">
        <v>0</v>
      </c>
      <c r="AV7507" s="9">
        <v>0</v>
      </c>
      <c r="AW7507" s="9">
        <f t="shared" si="2069"/>
        <v>43720</v>
      </c>
    </row>
    <row r="7508" spans="1:49">
      <c r="A7508" s="44" t="s">
        <v>1039</v>
      </c>
      <c r="B7508" s="45" t="s">
        <v>1030</v>
      </c>
      <c r="C7508" s="45" t="s">
        <v>760</v>
      </c>
      <c r="D7508" s="452" t="s">
        <v>3038</v>
      </c>
      <c r="E7508" s="367" t="s">
        <v>786</v>
      </c>
      <c r="F7508" s="50"/>
      <c r="G7508" s="468" t="s">
        <v>3063</v>
      </c>
      <c r="H7508" s="50" t="s">
        <v>2358</v>
      </c>
      <c r="I7508" s="42" t="s">
        <v>2323</v>
      </c>
      <c r="J7508" s="15">
        <v>5000</v>
      </c>
      <c r="L7508" s="15">
        <v>600</v>
      </c>
      <c r="N7508" s="15">
        <v>500</v>
      </c>
      <c r="R7508" s="15">
        <v>1100</v>
      </c>
      <c r="U7508" s="15">
        <v>2200</v>
      </c>
      <c r="V7508" s="15">
        <v>2800</v>
      </c>
      <c r="AH7508" s="15">
        <v>0</v>
      </c>
      <c r="AI7508" s="15">
        <v>0</v>
      </c>
      <c r="AU7508" s="15">
        <v>0</v>
      </c>
      <c r="AV7508" s="15">
        <v>0</v>
      </c>
      <c r="AW7508" s="15">
        <f t="shared" si="2069"/>
        <v>2200</v>
      </c>
    </row>
    <row r="7509" spans="1:49">
      <c r="A7509" s="44" t="s">
        <v>1039</v>
      </c>
      <c r="B7509" s="45" t="s">
        <v>1030</v>
      </c>
      <c r="C7509" s="45" t="s">
        <v>760</v>
      </c>
      <c r="D7509" s="452" t="s">
        <v>3038</v>
      </c>
      <c r="E7509" s="367" t="s">
        <v>1528</v>
      </c>
      <c r="F7509" s="50"/>
      <c r="G7509" s="468" t="s">
        <v>3063</v>
      </c>
      <c r="H7509" s="50" t="s">
        <v>2358</v>
      </c>
      <c r="I7509" s="42" t="s">
        <v>2227</v>
      </c>
      <c r="J7509" s="15">
        <v>8000</v>
      </c>
      <c r="N7509" s="15">
        <v>1000</v>
      </c>
      <c r="P7509" s="15">
        <v>3000</v>
      </c>
      <c r="R7509" s="15">
        <v>2000</v>
      </c>
      <c r="U7509" s="15">
        <v>6000</v>
      </c>
      <c r="V7509" s="15">
        <v>2000</v>
      </c>
      <c r="AH7509" s="15">
        <v>0</v>
      </c>
      <c r="AI7509" s="15">
        <v>0</v>
      </c>
      <c r="AU7509" s="15">
        <v>0</v>
      </c>
      <c r="AV7509" s="15">
        <v>0</v>
      </c>
      <c r="AW7509" s="15">
        <f t="shared" si="2069"/>
        <v>6000</v>
      </c>
    </row>
    <row r="7510" spans="1:49">
      <c r="A7510" s="44" t="s">
        <v>1039</v>
      </c>
      <c r="B7510" s="45" t="s">
        <v>1030</v>
      </c>
      <c r="C7510" s="45" t="s">
        <v>760</v>
      </c>
      <c r="D7510" s="452" t="s">
        <v>3038</v>
      </c>
      <c r="E7510" s="367" t="s">
        <v>1679</v>
      </c>
      <c r="F7510" s="50"/>
      <c r="G7510" s="468" t="s">
        <v>3063</v>
      </c>
      <c r="H7510" s="50" t="s">
        <v>2358</v>
      </c>
      <c r="I7510" s="42" t="s">
        <v>1048</v>
      </c>
      <c r="U7510" s="15">
        <v>0</v>
      </c>
      <c r="V7510" s="15">
        <v>0</v>
      </c>
      <c r="AH7510" s="15">
        <v>0</v>
      </c>
      <c r="AI7510" s="15">
        <v>0</v>
      </c>
      <c r="AU7510" s="15">
        <v>0</v>
      </c>
      <c r="AV7510" s="15">
        <v>0</v>
      </c>
      <c r="AW7510" s="15">
        <f t="shared" si="2069"/>
        <v>0</v>
      </c>
    </row>
    <row r="7511" spans="1:49">
      <c r="A7511" s="44" t="s">
        <v>1039</v>
      </c>
      <c r="B7511" s="45" t="s">
        <v>1030</v>
      </c>
      <c r="C7511" s="45" t="s">
        <v>760</v>
      </c>
      <c r="D7511" s="452" t="s">
        <v>3038</v>
      </c>
      <c r="E7511" s="367" t="s">
        <v>787</v>
      </c>
      <c r="F7511" s="50"/>
      <c r="G7511" s="468" t="s">
        <v>3063</v>
      </c>
      <c r="H7511" s="50" t="s">
        <v>2358</v>
      </c>
      <c r="I7511" s="42" t="s">
        <v>2078</v>
      </c>
      <c r="J7511" s="15">
        <v>6500</v>
      </c>
      <c r="L7511" s="15">
        <v>1000</v>
      </c>
      <c r="N7511" s="15">
        <v>1000</v>
      </c>
      <c r="R7511" s="15">
        <v>1000</v>
      </c>
      <c r="U7511" s="15">
        <v>3000</v>
      </c>
      <c r="V7511" s="15">
        <v>3500</v>
      </c>
      <c r="AH7511" s="15">
        <v>0</v>
      </c>
      <c r="AI7511" s="15">
        <v>0</v>
      </c>
      <c r="AU7511" s="15">
        <v>0</v>
      </c>
      <c r="AV7511" s="15">
        <v>0</v>
      </c>
      <c r="AW7511" s="15">
        <f t="shared" si="2069"/>
        <v>3000</v>
      </c>
    </row>
    <row r="7512" spans="1:49">
      <c r="A7512" s="44" t="s">
        <v>1039</v>
      </c>
      <c r="B7512" s="45" t="s">
        <v>1030</v>
      </c>
      <c r="C7512" s="45" t="s">
        <v>760</v>
      </c>
      <c r="D7512" s="452" t="s">
        <v>3038</v>
      </c>
      <c r="E7512" s="367" t="s">
        <v>1116</v>
      </c>
      <c r="F7512" s="50"/>
      <c r="G7512" s="468" t="s">
        <v>3063</v>
      </c>
      <c r="H7512" s="50" t="s">
        <v>2358</v>
      </c>
      <c r="I7512" s="42" t="s">
        <v>2258</v>
      </c>
      <c r="J7512" s="15">
        <v>2000</v>
      </c>
      <c r="L7512" s="15">
        <v>320</v>
      </c>
      <c r="P7512" s="15">
        <v>250</v>
      </c>
      <c r="Q7512" s="15">
        <v>500</v>
      </c>
      <c r="U7512" s="15">
        <v>1070</v>
      </c>
      <c r="V7512" s="15">
        <v>930</v>
      </c>
      <c r="AH7512" s="15">
        <v>0</v>
      </c>
      <c r="AI7512" s="15">
        <v>0</v>
      </c>
      <c r="AU7512" s="15">
        <v>0</v>
      </c>
      <c r="AV7512" s="15">
        <v>0</v>
      </c>
      <c r="AW7512" s="15">
        <f t="shared" si="2069"/>
        <v>1070</v>
      </c>
    </row>
    <row r="7513" spans="1:49">
      <c r="A7513" s="44" t="s">
        <v>1039</v>
      </c>
      <c r="B7513" s="45" t="s">
        <v>1030</v>
      </c>
      <c r="C7513" s="45" t="s">
        <v>760</v>
      </c>
      <c r="D7513" s="452" t="s">
        <v>3038</v>
      </c>
      <c r="E7513" s="367" t="s">
        <v>1703</v>
      </c>
      <c r="F7513" s="50"/>
      <c r="G7513" s="468" t="s">
        <v>3063</v>
      </c>
      <c r="H7513" s="50" t="s">
        <v>2358</v>
      </c>
      <c r="I7513" s="42" t="s">
        <v>1047</v>
      </c>
      <c r="J7513" s="15">
        <v>7500</v>
      </c>
      <c r="L7513" s="15">
        <v>1500</v>
      </c>
      <c r="P7513" s="15">
        <v>1000</v>
      </c>
      <c r="R7513" s="15">
        <v>1000</v>
      </c>
      <c r="U7513" s="15">
        <v>3500</v>
      </c>
      <c r="V7513" s="15">
        <v>4000</v>
      </c>
      <c r="AH7513" s="15">
        <v>0</v>
      </c>
      <c r="AI7513" s="15">
        <v>0</v>
      </c>
      <c r="AU7513" s="15">
        <v>0</v>
      </c>
      <c r="AV7513" s="15">
        <v>0</v>
      </c>
      <c r="AW7513" s="15">
        <f t="shared" si="2069"/>
        <v>3500</v>
      </c>
    </row>
    <row r="7514" spans="1:49">
      <c r="A7514" s="44" t="s">
        <v>1039</v>
      </c>
      <c r="B7514" s="45" t="s">
        <v>1030</v>
      </c>
      <c r="C7514" s="45" t="s">
        <v>760</v>
      </c>
      <c r="D7514" s="452" t="s">
        <v>3038</v>
      </c>
      <c r="E7514" s="367" t="s">
        <v>826</v>
      </c>
      <c r="F7514" s="50"/>
      <c r="G7514" s="468" t="s">
        <v>3063</v>
      </c>
      <c r="H7514" s="50" t="s">
        <v>2358</v>
      </c>
      <c r="I7514" s="42" t="s">
        <v>935</v>
      </c>
      <c r="J7514" s="15">
        <v>20000</v>
      </c>
      <c r="L7514" s="15">
        <v>1000</v>
      </c>
      <c r="N7514" s="15">
        <v>1500</v>
      </c>
      <c r="P7514" s="15">
        <v>1600</v>
      </c>
      <c r="Q7514" s="15">
        <v>3000</v>
      </c>
      <c r="R7514" s="15">
        <v>2000</v>
      </c>
      <c r="U7514" s="15">
        <v>9100</v>
      </c>
      <c r="V7514" s="15">
        <v>10900</v>
      </c>
      <c r="AH7514" s="15">
        <v>0</v>
      </c>
      <c r="AI7514" s="15">
        <v>0</v>
      </c>
      <c r="AU7514" s="15">
        <v>0</v>
      </c>
      <c r="AV7514" s="15">
        <v>0</v>
      </c>
      <c r="AW7514" s="15">
        <f t="shared" si="2069"/>
        <v>9100</v>
      </c>
    </row>
    <row r="7515" spans="1:49">
      <c r="A7515" s="44" t="s">
        <v>1039</v>
      </c>
      <c r="B7515" s="45" t="s">
        <v>1030</v>
      </c>
      <c r="C7515" s="45" t="s">
        <v>760</v>
      </c>
      <c r="D7515" s="452" t="s">
        <v>3038</v>
      </c>
      <c r="E7515" s="367" t="s">
        <v>1115</v>
      </c>
      <c r="F7515" s="50"/>
      <c r="G7515" s="468" t="s">
        <v>3063</v>
      </c>
      <c r="H7515" s="50" t="s">
        <v>2358</v>
      </c>
      <c r="I7515" s="42" t="s">
        <v>990</v>
      </c>
      <c r="J7515" s="15">
        <v>3000</v>
      </c>
      <c r="L7515" s="15">
        <v>500</v>
      </c>
      <c r="P7515" s="15">
        <v>1000</v>
      </c>
      <c r="Q7515" s="15">
        <v>500</v>
      </c>
      <c r="R7515" s="15">
        <v>500</v>
      </c>
      <c r="U7515" s="15">
        <v>2500</v>
      </c>
      <c r="V7515" s="15">
        <v>500</v>
      </c>
      <c r="AH7515" s="15">
        <v>0</v>
      </c>
      <c r="AI7515" s="15">
        <v>0</v>
      </c>
      <c r="AU7515" s="15">
        <v>0</v>
      </c>
      <c r="AV7515" s="15">
        <v>0</v>
      </c>
      <c r="AW7515" s="15">
        <f t="shared" si="2069"/>
        <v>2500</v>
      </c>
    </row>
    <row r="7516" spans="1:49">
      <c r="A7516" s="44" t="s">
        <v>1039</v>
      </c>
      <c r="B7516" s="45" t="s">
        <v>1030</v>
      </c>
      <c r="C7516" s="45" t="s">
        <v>760</v>
      </c>
      <c r="D7516" s="452" t="s">
        <v>3038</v>
      </c>
      <c r="E7516" s="367" t="s">
        <v>1677</v>
      </c>
      <c r="F7516" s="50"/>
      <c r="G7516" s="468" t="s">
        <v>3063</v>
      </c>
      <c r="H7516" s="50" t="s">
        <v>2358</v>
      </c>
      <c r="I7516" s="42" t="s">
        <v>1198</v>
      </c>
      <c r="J7516" s="15">
        <v>21000</v>
      </c>
      <c r="L7516" s="15">
        <v>2000</v>
      </c>
      <c r="N7516" s="15">
        <v>3350</v>
      </c>
      <c r="P7516" s="15">
        <v>3000</v>
      </c>
      <c r="Q7516" s="15">
        <v>3000</v>
      </c>
      <c r="R7516" s="15">
        <v>5000</v>
      </c>
      <c r="U7516" s="15">
        <v>16350</v>
      </c>
      <c r="V7516" s="15">
        <v>4650</v>
      </c>
      <c r="AH7516" s="15">
        <v>0</v>
      </c>
      <c r="AI7516" s="15">
        <v>0</v>
      </c>
      <c r="AU7516" s="15">
        <v>0</v>
      </c>
      <c r="AV7516" s="15">
        <v>0</v>
      </c>
      <c r="AW7516" s="15">
        <f t="shared" si="2069"/>
        <v>16350</v>
      </c>
    </row>
    <row r="7517" spans="1:49">
      <c r="A7517" s="44" t="s">
        <v>1039</v>
      </c>
      <c r="B7517" s="45" t="s">
        <v>1030</v>
      </c>
      <c r="C7517" s="45" t="s">
        <v>760</v>
      </c>
      <c r="D7517" s="452" t="s">
        <v>3038</v>
      </c>
      <c r="E7517" s="367" t="s">
        <v>1677</v>
      </c>
      <c r="F7517" s="50" t="s">
        <v>1937</v>
      </c>
      <c r="G7517" s="468" t="s">
        <v>3063</v>
      </c>
      <c r="H7517" s="50" t="s">
        <v>2358</v>
      </c>
      <c r="I7517" s="42" t="s">
        <v>25</v>
      </c>
      <c r="U7517" s="15">
        <v>0</v>
      </c>
      <c r="V7517" s="15">
        <v>0</v>
      </c>
      <c r="AH7517" s="15">
        <v>0</v>
      </c>
      <c r="AI7517" s="15">
        <v>0</v>
      </c>
      <c r="AU7517" s="15">
        <v>0</v>
      </c>
      <c r="AV7517" s="15">
        <v>0</v>
      </c>
      <c r="AW7517" s="15">
        <f t="shared" si="2069"/>
        <v>0</v>
      </c>
    </row>
    <row r="7518" spans="1:49">
      <c r="A7518" s="44"/>
      <c r="B7518" s="45"/>
      <c r="C7518" s="45"/>
      <c r="D7518" s="45"/>
      <c r="E7518" s="531"/>
      <c r="F7518" s="50"/>
      <c r="G7518" s="50"/>
      <c r="H7518" s="50"/>
      <c r="I7518" s="49" t="s">
        <v>3</v>
      </c>
      <c r="J7518" s="6">
        <f>SUM(J7519)</f>
        <v>6000</v>
      </c>
      <c r="K7518" s="6">
        <f t="shared" ref="K7518:AT7518" si="2074">SUM(K7519)</f>
        <v>0</v>
      </c>
      <c r="L7518" s="6">
        <f t="shared" si="2074"/>
        <v>0</v>
      </c>
      <c r="M7518" s="6">
        <f t="shared" si="2074"/>
        <v>0</v>
      </c>
      <c r="N7518" s="6">
        <f t="shared" si="2074"/>
        <v>0</v>
      </c>
      <c r="O7518" s="6">
        <f t="shared" si="2074"/>
        <v>0</v>
      </c>
      <c r="P7518" s="6">
        <f t="shared" si="2074"/>
        <v>0</v>
      </c>
      <c r="Q7518" s="6">
        <f t="shared" si="2074"/>
        <v>0</v>
      </c>
      <c r="R7518" s="6">
        <f t="shared" si="2074"/>
        <v>0</v>
      </c>
      <c r="S7518" s="6">
        <f t="shared" si="2074"/>
        <v>0</v>
      </c>
      <c r="T7518" s="6">
        <f t="shared" si="2074"/>
        <v>0</v>
      </c>
      <c r="U7518" s="6">
        <v>0</v>
      </c>
      <c r="V7518" s="6">
        <v>6000</v>
      </c>
      <c r="W7518" s="6">
        <f>SUM(W7519)</f>
        <v>0</v>
      </c>
      <c r="X7518" s="6">
        <f t="shared" si="2074"/>
        <v>0</v>
      </c>
      <c r="Y7518" s="6">
        <f t="shared" si="2074"/>
        <v>0</v>
      </c>
      <c r="Z7518" s="6">
        <f t="shared" si="2074"/>
        <v>0</v>
      </c>
      <c r="AA7518" s="6">
        <f t="shared" si="2074"/>
        <v>0</v>
      </c>
      <c r="AB7518" s="6">
        <f t="shared" si="2074"/>
        <v>0</v>
      </c>
      <c r="AC7518" s="6">
        <f t="shared" si="2074"/>
        <v>0</v>
      </c>
      <c r="AD7518" s="6">
        <f t="shared" si="2074"/>
        <v>0</v>
      </c>
      <c r="AE7518" s="6">
        <f t="shared" si="2074"/>
        <v>0</v>
      </c>
      <c r="AF7518" s="6">
        <f t="shared" si="2074"/>
        <v>0</v>
      </c>
      <c r="AG7518" s="6">
        <f t="shared" si="2074"/>
        <v>0</v>
      </c>
      <c r="AH7518" s="6">
        <v>0</v>
      </c>
      <c r="AI7518" s="6">
        <v>0</v>
      </c>
      <c r="AJ7518" s="6">
        <f>SUM(AJ7519)</f>
        <v>0</v>
      </c>
      <c r="AK7518" s="6">
        <f t="shared" si="2074"/>
        <v>0</v>
      </c>
      <c r="AL7518" s="6">
        <f t="shared" si="2074"/>
        <v>0</v>
      </c>
      <c r="AM7518" s="6">
        <f t="shared" si="2074"/>
        <v>0</v>
      </c>
      <c r="AN7518" s="6">
        <f t="shared" si="2074"/>
        <v>0</v>
      </c>
      <c r="AO7518" s="6">
        <f t="shared" si="2074"/>
        <v>0</v>
      </c>
      <c r="AP7518" s="6">
        <f t="shared" si="2074"/>
        <v>0</v>
      </c>
      <c r="AQ7518" s="6">
        <f t="shared" si="2074"/>
        <v>0</v>
      </c>
      <c r="AR7518" s="6">
        <f t="shared" si="2074"/>
        <v>0</v>
      </c>
      <c r="AS7518" s="6">
        <f t="shared" si="2074"/>
        <v>0</v>
      </c>
      <c r="AT7518" s="6">
        <f t="shared" si="2074"/>
        <v>0</v>
      </c>
      <c r="AU7518" s="6">
        <v>0</v>
      </c>
      <c r="AV7518" s="6">
        <v>0</v>
      </c>
      <c r="AW7518" s="6">
        <f t="shared" si="2069"/>
        <v>0</v>
      </c>
    </row>
    <row r="7519" spans="1:49">
      <c r="A7519" s="44" t="s">
        <v>1039</v>
      </c>
      <c r="B7519" s="45" t="s">
        <v>1030</v>
      </c>
      <c r="C7519" s="45" t="s">
        <v>760</v>
      </c>
      <c r="D7519" s="452" t="s">
        <v>3038</v>
      </c>
      <c r="E7519" s="213" t="s">
        <v>833</v>
      </c>
      <c r="F7519" s="65"/>
      <c r="G7519" s="65"/>
      <c r="H7519" s="65"/>
      <c r="I7519" s="53" t="s">
        <v>1</v>
      </c>
      <c r="J7519" s="9">
        <f>SUM(J7520,J7522,J7524)</f>
        <v>6000</v>
      </c>
      <c r="K7519" s="9">
        <f t="shared" ref="K7519:AT7519" si="2075">SUM(K7520,K7522,K7524)</f>
        <v>0</v>
      </c>
      <c r="L7519" s="9">
        <f t="shared" si="2075"/>
        <v>0</v>
      </c>
      <c r="M7519" s="9">
        <f t="shared" si="2075"/>
        <v>0</v>
      </c>
      <c r="N7519" s="9">
        <f t="shared" si="2075"/>
        <v>0</v>
      </c>
      <c r="O7519" s="9">
        <f t="shared" si="2075"/>
        <v>0</v>
      </c>
      <c r="P7519" s="9">
        <f t="shared" si="2075"/>
        <v>0</v>
      </c>
      <c r="Q7519" s="9">
        <f t="shared" si="2075"/>
        <v>0</v>
      </c>
      <c r="R7519" s="9">
        <f t="shared" si="2075"/>
        <v>0</v>
      </c>
      <c r="S7519" s="9">
        <f t="shared" si="2075"/>
        <v>0</v>
      </c>
      <c r="T7519" s="9">
        <f t="shared" si="2075"/>
        <v>0</v>
      </c>
      <c r="U7519" s="9">
        <v>0</v>
      </c>
      <c r="V7519" s="9">
        <v>6000</v>
      </c>
      <c r="W7519" s="9">
        <f>SUM(W7520,W7522,W7524)</f>
        <v>0</v>
      </c>
      <c r="X7519" s="9">
        <f t="shared" si="2075"/>
        <v>0</v>
      </c>
      <c r="Y7519" s="9">
        <f t="shared" si="2075"/>
        <v>0</v>
      </c>
      <c r="Z7519" s="9">
        <f t="shared" si="2075"/>
        <v>0</v>
      </c>
      <c r="AA7519" s="9">
        <f t="shared" si="2075"/>
        <v>0</v>
      </c>
      <c r="AB7519" s="9">
        <f t="shared" si="2075"/>
        <v>0</v>
      </c>
      <c r="AC7519" s="9">
        <f t="shared" si="2075"/>
        <v>0</v>
      </c>
      <c r="AD7519" s="9">
        <f t="shared" si="2075"/>
        <v>0</v>
      </c>
      <c r="AE7519" s="9">
        <f t="shared" si="2075"/>
        <v>0</v>
      </c>
      <c r="AF7519" s="9">
        <f t="shared" si="2075"/>
        <v>0</v>
      </c>
      <c r="AG7519" s="9">
        <f t="shared" si="2075"/>
        <v>0</v>
      </c>
      <c r="AH7519" s="9">
        <v>0</v>
      </c>
      <c r="AI7519" s="9">
        <v>0</v>
      </c>
      <c r="AJ7519" s="9">
        <f>SUM(AJ7520,AJ7522,AJ7524)</f>
        <v>0</v>
      </c>
      <c r="AK7519" s="9">
        <f t="shared" si="2075"/>
        <v>0</v>
      </c>
      <c r="AL7519" s="9">
        <f t="shared" si="2075"/>
        <v>0</v>
      </c>
      <c r="AM7519" s="9">
        <f t="shared" si="2075"/>
        <v>0</v>
      </c>
      <c r="AN7519" s="9">
        <f t="shared" si="2075"/>
        <v>0</v>
      </c>
      <c r="AO7519" s="9">
        <f t="shared" si="2075"/>
        <v>0</v>
      </c>
      <c r="AP7519" s="9">
        <f t="shared" si="2075"/>
        <v>0</v>
      </c>
      <c r="AQ7519" s="9">
        <f t="shared" si="2075"/>
        <v>0</v>
      </c>
      <c r="AR7519" s="9">
        <f t="shared" si="2075"/>
        <v>0</v>
      </c>
      <c r="AS7519" s="9">
        <f t="shared" si="2075"/>
        <v>0</v>
      </c>
      <c r="AT7519" s="9">
        <f t="shared" si="2075"/>
        <v>0</v>
      </c>
      <c r="AU7519" s="9">
        <v>0</v>
      </c>
      <c r="AV7519" s="9">
        <v>0</v>
      </c>
      <c r="AW7519" s="9">
        <f t="shared" si="2069"/>
        <v>0</v>
      </c>
    </row>
    <row r="7520" spans="1:49">
      <c r="A7520" s="44" t="s">
        <v>1039</v>
      </c>
      <c r="B7520" s="45" t="s">
        <v>1030</v>
      </c>
      <c r="C7520" s="45" t="s">
        <v>760</v>
      </c>
      <c r="D7520" s="452" t="s">
        <v>3038</v>
      </c>
      <c r="E7520" s="54" t="s">
        <v>1715</v>
      </c>
      <c r="F7520" s="54" t="s">
        <v>2894</v>
      </c>
      <c r="G7520" s="54"/>
      <c r="H7520" s="54"/>
      <c r="I7520" s="260" t="s">
        <v>22</v>
      </c>
      <c r="J7520" s="9">
        <f>SUM(J7521:J7521)</f>
        <v>3000</v>
      </c>
      <c r="K7520" s="9">
        <f t="shared" ref="K7520:AT7520" si="2076">SUM(K7521:K7521)</f>
        <v>0</v>
      </c>
      <c r="L7520" s="9">
        <f t="shared" si="2076"/>
        <v>0</v>
      </c>
      <c r="M7520" s="9">
        <f t="shared" si="2076"/>
        <v>0</v>
      </c>
      <c r="N7520" s="9">
        <f t="shared" si="2076"/>
        <v>0</v>
      </c>
      <c r="O7520" s="9">
        <f t="shared" si="2076"/>
        <v>0</v>
      </c>
      <c r="P7520" s="9">
        <f t="shared" si="2076"/>
        <v>0</v>
      </c>
      <c r="Q7520" s="9">
        <f t="shared" si="2076"/>
        <v>0</v>
      </c>
      <c r="R7520" s="9">
        <f t="shared" si="2076"/>
        <v>0</v>
      </c>
      <c r="S7520" s="9">
        <f t="shared" si="2076"/>
        <v>0</v>
      </c>
      <c r="T7520" s="9">
        <f t="shared" si="2076"/>
        <v>0</v>
      </c>
      <c r="U7520" s="9">
        <v>0</v>
      </c>
      <c r="V7520" s="9">
        <v>3000</v>
      </c>
      <c r="W7520" s="9">
        <f>SUM(W7521:W7521)</f>
        <v>0</v>
      </c>
      <c r="X7520" s="9">
        <f t="shared" si="2076"/>
        <v>0</v>
      </c>
      <c r="Y7520" s="9">
        <f t="shared" si="2076"/>
        <v>0</v>
      </c>
      <c r="Z7520" s="9">
        <f t="shared" si="2076"/>
        <v>0</v>
      </c>
      <c r="AA7520" s="9">
        <f t="shared" si="2076"/>
        <v>0</v>
      </c>
      <c r="AB7520" s="9">
        <f t="shared" si="2076"/>
        <v>0</v>
      </c>
      <c r="AC7520" s="9">
        <f t="shared" si="2076"/>
        <v>0</v>
      </c>
      <c r="AD7520" s="9">
        <f t="shared" si="2076"/>
        <v>0</v>
      </c>
      <c r="AE7520" s="9">
        <f t="shared" si="2076"/>
        <v>0</v>
      </c>
      <c r="AF7520" s="9">
        <f t="shared" si="2076"/>
        <v>0</v>
      </c>
      <c r="AG7520" s="9">
        <f t="shared" si="2076"/>
        <v>0</v>
      </c>
      <c r="AH7520" s="9">
        <v>0</v>
      </c>
      <c r="AI7520" s="9">
        <v>0</v>
      </c>
      <c r="AJ7520" s="9">
        <f>SUM(AJ7521:AJ7521)</f>
        <v>0</v>
      </c>
      <c r="AK7520" s="9">
        <f t="shared" si="2076"/>
        <v>0</v>
      </c>
      <c r="AL7520" s="9">
        <f t="shared" si="2076"/>
        <v>0</v>
      </c>
      <c r="AM7520" s="9">
        <f t="shared" si="2076"/>
        <v>0</v>
      </c>
      <c r="AN7520" s="9">
        <f t="shared" si="2076"/>
        <v>0</v>
      </c>
      <c r="AO7520" s="9">
        <f t="shared" si="2076"/>
        <v>0</v>
      </c>
      <c r="AP7520" s="9">
        <f t="shared" si="2076"/>
        <v>0</v>
      </c>
      <c r="AQ7520" s="9">
        <f t="shared" si="2076"/>
        <v>0</v>
      </c>
      <c r="AR7520" s="9">
        <f t="shared" si="2076"/>
        <v>0</v>
      </c>
      <c r="AS7520" s="9">
        <f t="shared" si="2076"/>
        <v>0</v>
      </c>
      <c r="AT7520" s="9">
        <f t="shared" si="2076"/>
        <v>0</v>
      </c>
      <c r="AU7520" s="9">
        <v>0</v>
      </c>
      <c r="AV7520" s="9">
        <v>0</v>
      </c>
      <c r="AW7520" s="9">
        <f t="shared" si="2069"/>
        <v>0</v>
      </c>
    </row>
    <row r="7521" spans="1:49">
      <c r="A7521" s="44" t="s">
        <v>1039</v>
      </c>
      <c r="B7521" s="45" t="s">
        <v>1030</v>
      </c>
      <c r="C7521" s="45" t="s">
        <v>760</v>
      </c>
      <c r="D7521" s="452" t="s">
        <v>3038</v>
      </c>
      <c r="E7521" s="54" t="s">
        <v>1715</v>
      </c>
      <c r="F7521" s="50" t="s">
        <v>1742</v>
      </c>
      <c r="G7521" s="468" t="s">
        <v>3063</v>
      </c>
      <c r="H7521" s="50" t="s">
        <v>2358</v>
      </c>
      <c r="I7521" s="42" t="s">
        <v>2691</v>
      </c>
      <c r="J7521" s="15">
        <v>3000</v>
      </c>
      <c r="U7521" s="15">
        <v>0</v>
      </c>
      <c r="V7521" s="15">
        <v>3000</v>
      </c>
      <c r="AH7521" s="15">
        <v>0</v>
      </c>
      <c r="AI7521" s="15">
        <v>0</v>
      </c>
      <c r="AU7521" s="15">
        <v>0</v>
      </c>
      <c r="AV7521" s="15">
        <v>0</v>
      </c>
      <c r="AW7521" s="15">
        <f t="shared" si="2069"/>
        <v>0</v>
      </c>
    </row>
    <row r="7522" spans="1:49">
      <c r="A7522" s="44" t="s">
        <v>1039</v>
      </c>
      <c r="B7522" s="45" t="s">
        <v>1030</v>
      </c>
      <c r="C7522" s="45" t="s">
        <v>760</v>
      </c>
      <c r="D7522" s="452" t="s">
        <v>3038</v>
      </c>
      <c r="E7522" s="54" t="s">
        <v>1678</v>
      </c>
      <c r="F7522" s="50" t="s">
        <v>2894</v>
      </c>
      <c r="G7522" s="50"/>
      <c r="H7522" s="50"/>
      <c r="I7522" s="74" t="s">
        <v>6</v>
      </c>
      <c r="J7522" s="9">
        <f>SUM(J7523)</f>
        <v>3000</v>
      </c>
      <c r="K7522" s="9">
        <f t="shared" ref="K7522:AT7522" si="2077">SUM(K7523)</f>
        <v>0</v>
      </c>
      <c r="L7522" s="9">
        <f t="shared" si="2077"/>
        <v>0</v>
      </c>
      <c r="M7522" s="9">
        <f t="shared" si="2077"/>
        <v>0</v>
      </c>
      <c r="N7522" s="9">
        <f t="shared" si="2077"/>
        <v>0</v>
      </c>
      <c r="O7522" s="9">
        <f t="shared" si="2077"/>
        <v>0</v>
      </c>
      <c r="P7522" s="9">
        <f t="shared" si="2077"/>
        <v>0</v>
      </c>
      <c r="Q7522" s="9">
        <f t="shared" si="2077"/>
        <v>0</v>
      </c>
      <c r="R7522" s="9">
        <f t="shared" si="2077"/>
        <v>0</v>
      </c>
      <c r="S7522" s="9">
        <f t="shared" si="2077"/>
        <v>0</v>
      </c>
      <c r="T7522" s="9">
        <f t="shared" si="2077"/>
        <v>0</v>
      </c>
      <c r="U7522" s="9">
        <v>0</v>
      </c>
      <c r="V7522" s="9">
        <v>3000</v>
      </c>
      <c r="W7522" s="9">
        <f>SUM(W7523)</f>
        <v>0</v>
      </c>
      <c r="X7522" s="9">
        <f t="shared" si="2077"/>
        <v>0</v>
      </c>
      <c r="Y7522" s="9">
        <f t="shared" si="2077"/>
        <v>0</v>
      </c>
      <c r="Z7522" s="9">
        <f t="shared" si="2077"/>
        <v>0</v>
      </c>
      <c r="AA7522" s="9">
        <f t="shared" si="2077"/>
        <v>0</v>
      </c>
      <c r="AB7522" s="9">
        <f t="shared" si="2077"/>
        <v>0</v>
      </c>
      <c r="AC7522" s="9">
        <f t="shared" si="2077"/>
        <v>0</v>
      </c>
      <c r="AD7522" s="9">
        <f t="shared" si="2077"/>
        <v>0</v>
      </c>
      <c r="AE7522" s="9">
        <f t="shared" si="2077"/>
        <v>0</v>
      </c>
      <c r="AF7522" s="9">
        <f t="shared" si="2077"/>
        <v>0</v>
      </c>
      <c r="AG7522" s="9">
        <f t="shared" si="2077"/>
        <v>0</v>
      </c>
      <c r="AH7522" s="9">
        <v>0</v>
      </c>
      <c r="AI7522" s="9">
        <v>0</v>
      </c>
      <c r="AJ7522" s="9">
        <f>SUM(AJ7523)</f>
        <v>0</v>
      </c>
      <c r="AK7522" s="9">
        <f t="shared" si="2077"/>
        <v>0</v>
      </c>
      <c r="AL7522" s="9">
        <f t="shared" si="2077"/>
        <v>0</v>
      </c>
      <c r="AM7522" s="9">
        <f t="shared" si="2077"/>
        <v>0</v>
      </c>
      <c r="AN7522" s="9">
        <f t="shared" si="2077"/>
        <v>0</v>
      </c>
      <c r="AO7522" s="9">
        <f t="shared" si="2077"/>
        <v>0</v>
      </c>
      <c r="AP7522" s="9">
        <f t="shared" si="2077"/>
        <v>0</v>
      </c>
      <c r="AQ7522" s="9">
        <f t="shared" si="2077"/>
        <v>0</v>
      </c>
      <c r="AR7522" s="9">
        <f t="shared" si="2077"/>
        <v>0</v>
      </c>
      <c r="AS7522" s="9">
        <f t="shared" si="2077"/>
        <v>0</v>
      </c>
      <c r="AT7522" s="9">
        <f t="shared" si="2077"/>
        <v>0</v>
      </c>
      <c r="AU7522" s="9">
        <v>0</v>
      </c>
      <c r="AV7522" s="9">
        <v>0</v>
      </c>
      <c r="AW7522" s="9">
        <f t="shared" si="2069"/>
        <v>0</v>
      </c>
    </row>
    <row r="7523" spans="1:49">
      <c r="A7523" s="44" t="s">
        <v>1039</v>
      </c>
      <c r="B7523" s="45" t="s">
        <v>1030</v>
      </c>
      <c r="C7523" s="45" t="s">
        <v>760</v>
      </c>
      <c r="D7523" s="452" t="s">
        <v>3038</v>
      </c>
      <c r="E7523" s="54" t="s">
        <v>1678</v>
      </c>
      <c r="F7523" s="50" t="s">
        <v>1276</v>
      </c>
      <c r="G7523" s="468" t="s">
        <v>3063</v>
      </c>
      <c r="H7523" s="50" t="s">
        <v>2358</v>
      </c>
      <c r="I7523" s="42" t="s">
        <v>863</v>
      </c>
      <c r="J7523" s="15">
        <v>3000</v>
      </c>
      <c r="U7523" s="15">
        <v>0</v>
      </c>
      <c r="V7523" s="15">
        <v>3000</v>
      </c>
      <c r="AH7523" s="15">
        <v>0</v>
      </c>
      <c r="AI7523" s="15">
        <v>0</v>
      </c>
      <c r="AU7523" s="15">
        <v>0</v>
      </c>
      <c r="AV7523" s="15">
        <v>0</v>
      </c>
      <c r="AW7523" s="15">
        <f t="shared" si="2069"/>
        <v>0</v>
      </c>
    </row>
    <row r="7524" spans="1:49" s="59" customFormat="1">
      <c r="A7524" s="44" t="s">
        <v>1039</v>
      </c>
      <c r="B7524" s="45" t="s">
        <v>1030</v>
      </c>
      <c r="C7524" s="45" t="s">
        <v>760</v>
      </c>
      <c r="D7524" s="452" t="s">
        <v>3038</v>
      </c>
      <c r="E7524" s="57" t="s">
        <v>1517</v>
      </c>
      <c r="F7524" s="58"/>
      <c r="G7524" s="468" t="s">
        <v>3063</v>
      </c>
      <c r="H7524" s="50" t="s">
        <v>2358</v>
      </c>
      <c r="I7524" s="343" t="s">
        <v>2584</v>
      </c>
      <c r="J7524" s="11"/>
      <c r="K7524" s="11"/>
      <c r="L7524" s="11"/>
      <c r="M7524" s="11"/>
      <c r="N7524" s="11"/>
      <c r="O7524" s="11"/>
      <c r="P7524" s="11"/>
      <c r="Q7524" s="11"/>
      <c r="R7524" s="11"/>
      <c r="S7524" s="11"/>
      <c r="T7524" s="11"/>
      <c r="U7524" s="11">
        <v>0</v>
      </c>
      <c r="V7524" s="11">
        <v>0</v>
      </c>
      <c r="W7524" s="11"/>
      <c r="X7524" s="11"/>
      <c r="Y7524" s="11"/>
      <c r="Z7524" s="11"/>
      <c r="AA7524" s="11"/>
      <c r="AB7524" s="11"/>
      <c r="AC7524" s="11"/>
      <c r="AD7524" s="11"/>
      <c r="AE7524" s="11"/>
      <c r="AF7524" s="11"/>
      <c r="AG7524" s="11"/>
      <c r="AH7524" s="11">
        <v>0</v>
      </c>
      <c r="AI7524" s="11">
        <v>0</v>
      </c>
      <c r="AJ7524" s="11"/>
      <c r="AK7524" s="11"/>
      <c r="AL7524" s="11"/>
      <c r="AM7524" s="11"/>
      <c r="AN7524" s="11"/>
      <c r="AO7524" s="11"/>
      <c r="AP7524" s="11"/>
      <c r="AQ7524" s="11"/>
      <c r="AR7524" s="11"/>
      <c r="AS7524" s="11"/>
      <c r="AT7524" s="11"/>
      <c r="AU7524" s="11">
        <v>0</v>
      </c>
      <c r="AV7524" s="11">
        <v>0</v>
      </c>
      <c r="AW7524" s="11">
        <f t="shared" si="2069"/>
        <v>0</v>
      </c>
    </row>
    <row r="7525" spans="1:49">
      <c r="A7525" s="44"/>
      <c r="B7525" s="45"/>
      <c r="C7525" s="45"/>
      <c r="D7525" s="45"/>
      <c r="E7525" s="531"/>
      <c r="F7525" s="51"/>
      <c r="G7525" s="51"/>
      <c r="H7525" s="51"/>
      <c r="I7525" s="49" t="s">
        <v>1697</v>
      </c>
      <c r="J7525" s="6">
        <f>SUM(J7526)</f>
        <v>4000</v>
      </c>
      <c r="K7525" s="6">
        <f t="shared" ref="K7525:AT7526" si="2078">SUM(K7526)</f>
        <v>0</v>
      </c>
      <c r="L7525" s="6">
        <f t="shared" si="2078"/>
        <v>0</v>
      </c>
      <c r="M7525" s="6">
        <f t="shared" si="2078"/>
        <v>0</v>
      </c>
      <c r="N7525" s="6">
        <f t="shared" si="2078"/>
        <v>0</v>
      </c>
      <c r="O7525" s="6">
        <f t="shared" si="2078"/>
        <v>0</v>
      </c>
      <c r="P7525" s="6">
        <f t="shared" si="2078"/>
        <v>0</v>
      </c>
      <c r="Q7525" s="6">
        <f t="shared" si="2078"/>
        <v>0</v>
      </c>
      <c r="R7525" s="6">
        <f t="shared" si="2078"/>
        <v>3000</v>
      </c>
      <c r="S7525" s="6">
        <f t="shared" si="2078"/>
        <v>0</v>
      </c>
      <c r="T7525" s="6">
        <f t="shared" si="2078"/>
        <v>0</v>
      </c>
      <c r="U7525" s="6">
        <v>3000</v>
      </c>
      <c r="V7525" s="6">
        <v>1000</v>
      </c>
      <c r="W7525" s="6">
        <f>SUM(W7526)</f>
        <v>0</v>
      </c>
      <c r="X7525" s="6">
        <f t="shared" si="2078"/>
        <v>0</v>
      </c>
      <c r="Y7525" s="6">
        <f t="shared" si="2078"/>
        <v>0</v>
      </c>
      <c r="Z7525" s="6">
        <f t="shared" si="2078"/>
        <v>0</v>
      </c>
      <c r="AA7525" s="6">
        <f t="shared" si="2078"/>
        <v>0</v>
      </c>
      <c r="AB7525" s="6">
        <f t="shared" si="2078"/>
        <v>0</v>
      </c>
      <c r="AC7525" s="6">
        <f t="shared" si="2078"/>
        <v>0</v>
      </c>
      <c r="AD7525" s="6">
        <f t="shared" si="2078"/>
        <v>0</v>
      </c>
      <c r="AE7525" s="6">
        <f t="shared" si="2078"/>
        <v>0</v>
      </c>
      <c r="AF7525" s="6">
        <f t="shared" si="2078"/>
        <v>0</v>
      </c>
      <c r="AG7525" s="6">
        <f t="shared" si="2078"/>
        <v>0</v>
      </c>
      <c r="AH7525" s="6">
        <v>0</v>
      </c>
      <c r="AI7525" s="6">
        <v>0</v>
      </c>
      <c r="AJ7525" s="6">
        <f>SUM(AJ7526)</f>
        <v>0</v>
      </c>
      <c r="AK7525" s="6">
        <f t="shared" si="2078"/>
        <v>0</v>
      </c>
      <c r="AL7525" s="6">
        <f t="shared" si="2078"/>
        <v>0</v>
      </c>
      <c r="AM7525" s="6">
        <f t="shared" si="2078"/>
        <v>0</v>
      </c>
      <c r="AN7525" s="6">
        <f t="shared" si="2078"/>
        <v>0</v>
      </c>
      <c r="AO7525" s="6">
        <f t="shared" si="2078"/>
        <v>0</v>
      </c>
      <c r="AP7525" s="6">
        <f t="shared" si="2078"/>
        <v>0</v>
      </c>
      <c r="AQ7525" s="6">
        <f t="shared" si="2078"/>
        <v>0</v>
      </c>
      <c r="AR7525" s="6">
        <f t="shared" si="2078"/>
        <v>0</v>
      </c>
      <c r="AS7525" s="6">
        <f t="shared" si="2078"/>
        <v>0</v>
      </c>
      <c r="AT7525" s="6">
        <f t="shared" si="2078"/>
        <v>0</v>
      </c>
      <c r="AU7525" s="6">
        <v>0</v>
      </c>
      <c r="AV7525" s="6">
        <v>0</v>
      </c>
      <c r="AW7525" s="6">
        <f t="shared" si="2069"/>
        <v>3000</v>
      </c>
    </row>
    <row r="7526" spans="1:49">
      <c r="A7526" s="44" t="s">
        <v>1039</v>
      </c>
      <c r="B7526" s="45" t="s">
        <v>1030</v>
      </c>
      <c r="C7526" s="45" t="s">
        <v>760</v>
      </c>
      <c r="D7526" s="452" t="s">
        <v>3038</v>
      </c>
      <c r="E7526" s="54" t="s">
        <v>2115</v>
      </c>
      <c r="F7526" s="51"/>
      <c r="G7526" s="51"/>
      <c r="H7526" s="51"/>
      <c r="I7526" s="260" t="s">
        <v>1698</v>
      </c>
      <c r="J7526" s="9">
        <f>SUM(J7527)</f>
        <v>4000</v>
      </c>
      <c r="K7526" s="9">
        <f t="shared" si="2078"/>
        <v>0</v>
      </c>
      <c r="L7526" s="9">
        <f t="shared" si="2078"/>
        <v>0</v>
      </c>
      <c r="M7526" s="9">
        <f t="shared" si="2078"/>
        <v>0</v>
      </c>
      <c r="N7526" s="9">
        <f t="shared" si="2078"/>
        <v>0</v>
      </c>
      <c r="O7526" s="9">
        <f t="shared" si="2078"/>
        <v>0</v>
      </c>
      <c r="P7526" s="9">
        <f t="shared" si="2078"/>
        <v>0</v>
      </c>
      <c r="Q7526" s="9">
        <f t="shared" si="2078"/>
        <v>0</v>
      </c>
      <c r="R7526" s="9">
        <f t="shared" si="2078"/>
        <v>3000</v>
      </c>
      <c r="S7526" s="9">
        <f t="shared" si="2078"/>
        <v>0</v>
      </c>
      <c r="T7526" s="9">
        <f t="shared" si="2078"/>
        <v>0</v>
      </c>
      <c r="U7526" s="9">
        <v>3000</v>
      </c>
      <c r="V7526" s="9">
        <v>1000</v>
      </c>
      <c r="W7526" s="9">
        <f>SUM(W7527)</f>
        <v>0</v>
      </c>
      <c r="X7526" s="9">
        <f t="shared" si="2078"/>
        <v>0</v>
      </c>
      <c r="Y7526" s="9">
        <f t="shared" si="2078"/>
        <v>0</v>
      </c>
      <c r="Z7526" s="9">
        <f t="shared" si="2078"/>
        <v>0</v>
      </c>
      <c r="AA7526" s="9">
        <f t="shared" si="2078"/>
        <v>0</v>
      </c>
      <c r="AB7526" s="9">
        <f t="shared" si="2078"/>
        <v>0</v>
      </c>
      <c r="AC7526" s="9">
        <f t="shared" si="2078"/>
        <v>0</v>
      </c>
      <c r="AD7526" s="9">
        <f t="shared" si="2078"/>
        <v>0</v>
      </c>
      <c r="AE7526" s="9">
        <f t="shared" si="2078"/>
        <v>0</v>
      </c>
      <c r="AF7526" s="9">
        <f t="shared" si="2078"/>
        <v>0</v>
      </c>
      <c r="AG7526" s="9">
        <f t="shared" si="2078"/>
        <v>0</v>
      </c>
      <c r="AH7526" s="9">
        <v>0</v>
      </c>
      <c r="AI7526" s="9">
        <v>0</v>
      </c>
      <c r="AJ7526" s="9">
        <f>SUM(AJ7527)</f>
        <v>0</v>
      </c>
      <c r="AK7526" s="9">
        <f t="shared" si="2078"/>
        <v>0</v>
      </c>
      <c r="AL7526" s="9">
        <f t="shared" si="2078"/>
        <v>0</v>
      </c>
      <c r="AM7526" s="9">
        <f t="shared" si="2078"/>
        <v>0</v>
      </c>
      <c r="AN7526" s="9">
        <f t="shared" si="2078"/>
        <v>0</v>
      </c>
      <c r="AO7526" s="9">
        <f t="shared" si="2078"/>
        <v>0</v>
      </c>
      <c r="AP7526" s="9">
        <f t="shared" si="2078"/>
        <v>0</v>
      </c>
      <c r="AQ7526" s="9">
        <f t="shared" si="2078"/>
        <v>0</v>
      </c>
      <c r="AR7526" s="9">
        <f t="shared" si="2078"/>
        <v>0</v>
      </c>
      <c r="AS7526" s="9">
        <f t="shared" si="2078"/>
        <v>0</v>
      </c>
      <c r="AT7526" s="9">
        <f t="shared" si="2078"/>
        <v>0</v>
      </c>
      <c r="AU7526" s="9">
        <v>0</v>
      </c>
      <c r="AV7526" s="9">
        <v>0</v>
      </c>
      <c r="AW7526" s="9">
        <f t="shared" si="2069"/>
        <v>3000</v>
      </c>
    </row>
    <row r="7527" spans="1:49">
      <c r="A7527" s="44" t="s">
        <v>1039</v>
      </c>
      <c r="B7527" s="45" t="s">
        <v>1030</v>
      </c>
      <c r="C7527" s="45" t="s">
        <v>760</v>
      </c>
      <c r="D7527" s="452" t="s">
        <v>3038</v>
      </c>
      <c r="E7527" s="54" t="s">
        <v>997</v>
      </c>
      <c r="F7527" s="51" t="s">
        <v>2894</v>
      </c>
      <c r="G7527" s="51"/>
      <c r="H7527" s="51"/>
      <c r="I7527" s="260" t="s">
        <v>651</v>
      </c>
      <c r="J7527" s="9">
        <f>SUM(J7528:J7528)</f>
        <v>4000</v>
      </c>
      <c r="K7527" s="9">
        <f t="shared" ref="K7527:AT7527" si="2079">SUM(K7528:K7528)</f>
        <v>0</v>
      </c>
      <c r="L7527" s="9">
        <f t="shared" si="2079"/>
        <v>0</v>
      </c>
      <c r="M7527" s="9">
        <f t="shared" si="2079"/>
        <v>0</v>
      </c>
      <c r="N7527" s="9">
        <f t="shared" si="2079"/>
        <v>0</v>
      </c>
      <c r="O7527" s="9">
        <f t="shared" si="2079"/>
        <v>0</v>
      </c>
      <c r="P7527" s="9">
        <f t="shared" si="2079"/>
        <v>0</v>
      </c>
      <c r="Q7527" s="9">
        <f t="shared" si="2079"/>
        <v>0</v>
      </c>
      <c r="R7527" s="9">
        <f t="shared" si="2079"/>
        <v>3000</v>
      </c>
      <c r="S7527" s="9">
        <f t="shared" si="2079"/>
        <v>0</v>
      </c>
      <c r="T7527" s="9">
        <f t="shared" si="2079"/>
        <v>0</v>
      </c>
      <c r="U7527" s="9">
        <v>3000</v>
      </c>
      <c r="V7527" s="9">
        <v>1000</v>
      </c>
      <c r="W7527" s="9">
        <f>SUM(W7528:W7528)</f>
        <v>0</v>
      </c>
      <c r="X7527" s="9">
        <f t="shared" si="2079"/>
        <v>0</v>
      </c>
      <c r="Y7527" s="9">
        <f t="shared" si="2079"/>
        <v>0</v>
      </c>
      <c r="Z7527" s="9">
        <f t="shared" si="2079"/>
        <v>0</v>
      </c>
      <c r="AA7527" s="9">
        <f t="shared" si="2079"/>
        <v>0</v>
      </c>
      <c r="AB7527" s="9">
        <f t="shared" si="2079"/>
        <v>0</v>
      </c>
      <c r="AC7527" s="9">
        <f t="shared" si="2079"/>
        <v>0</v>
      </c>
      <c r="AD7527" s="9">
        <f t="shared" si="2079"/>
        <v>0</v>
      </c>
      <c r="AE7527" s="9">
        <f t="shared" si="2079"/>
        <v>0</v>
      </c>
      <c r="AF7527" s="9">
        <f t="shared" si="2079"/>
        <v>0</v>
      </c>
      <c r="AG7527" s="9">
        <f t="shared" si="2079"/>
        <v>0</v>
      </c>
      <c r="AH7527" s="9">
        <v>0</v>
      </c>
      <c r="AI7527" s="9">
        <v>0</v>
      </c>
      <c r="AJ7527" s="9">
        <f>SUM(AJ7528:AJ7528)</f>
        <v>0</v>
      </c>
      <c r="AK7527" s="9">
        <f t="shared" si="2079"/>
        <v>0</v>
      </c>
      <c r="AL7527" s="9">
        <f t="shared" si="2079"/>
        <v>0</v>
      </c>
      <c r="AM7527" s="9">
        <f t="shared" si="2079"/>
        <v>0</v>
      </c>
      <c r="AN7527" s="9">
        <f t="shared" si="2079"/>
        <v>0</v>
      </c>
      <c r="AO7527" s="9">
        <f t="shared" si="2079"/>
        <v>0</v>
      </c>
      <c r="AP7527" s="9">
        <f t="shared" si="2079"/>
        <v>0</v>
      </c>
      <c r="AQ7527" s="9">
        <f t="shared" si="2079"/>
        <v>0</v>
      </c>
      <c r="AR7527" s="9">
        <f t="shared" si="2079"/>
        <v>0</v>
      </c>
      <c r="AS7527" s="9">
        <f t="shared" si="2079"/>
        <v>0</v>
      </c>
      <c r="AT7527" s="9">
        <f t="shared" si="2079"/>
        <v>0</v>
      </c>
      <c r="AU7527" s="9">
        <v>0</v>
      </c>
      <c r="AV7527" s="9">
        <v>0</v>
      </c>
      <c r="AW7527" s="9">
        <f t="shared" si="2069"/>
        <v>3000</v>
      </c>
    </row>
    <row r="7528" spans="1:49">
      <c r="A7528" s="44" t="s">
        <v>1039</v>
      </c>
      <c r="B7528" s="45" t="s">
        <v>1030</v>
      </c>
      <c r="C7528" s="45" t="s">
        <v>760</v>
      </c>
      <c r="D7528" s="452" t="s">
        <v>3038</v>
      </c>
      <c r="E7528" s="54" t="s">
        <v>997</v>
      </c>
      <c r="F7528" s="50" t="s">
        <v>720</v>
      </c>
      <c r="G7528" s="468" t="s">
        <v>3063</v>
      </c>
      <c r="H7528" s="50" t="s">
        <v>2358</v>
      </c>
      <c r="I7528" s="42" t="s">
        <v>687</v>
      </c>
      <c r="J7528" s="15">
        <v>4000</v>
      </c>
      <c r="R7528" s="15">
        <v>3000</v>
      </c>
      <c r="U7528" s="15">
        <v>3000</v>
      </c>
      <c r="V7528" s="15">
        <v>1000</v>
      </c>
      <c r="AH7528" s="15">
        <v>0</v>
      </c>
      <c r="AI7528" s="15">
        <v>0</v>
      </c>
      <c r="AU7528" s="15">
        <v>0</v>
      </c>
      <c r="AV7528" s="15">
        <v>0</v>
      </c>
      <c r="AW7528" s="15">
        <f t="shared" si="2069"/>
        <v>3000</v>
      </c>
    </row>
    <row r="7529" spans="1:49">
      <c r="A7529" s="44"/>
      <c r="B7529" s="45"/>
      <c r="C7529" s="45"/>
      <c r="D7529" s="45"/>
      <c r="E7529" s="531"/>
      <c r="F7529" s="50"/>
      <c r="G7529" s="50"/>
      <c r="H7529" s="50"/>
      <c r="I7529" s="49" t="s">
        <v>1157</v>
      </c>
      <c r="J7529" s="6">
        <f>SUM(J7530)</f>
        <v>20000</v>
      </c>
      <c r="K7529" s="6">
        <f t="shared" ref="K7529:AT7530" si="2080">SUM(K7530)</f>
        <v>0</v>
      </c>
      <c r="L7529" s="6">
        <f t="shared" si="2080"/>
        <v>1000</v>
      </c>
      <c r="M7529" s="6">
        <f t="shared" si="2080"/>
        <v>0</v>
      </c>
      <c r="N7529" s="6">
        <f t="shared" si="2080"/>
        <v>0</v>
      </c>
      <c r="O7529" s="6">
        <f t="shared" si="2080"/>
        <v>0</v>
      </c>
      <c r="P7529" s="6">
        <f t="shared" si="2080"/>
        <v>0</v>
      </c>
      <c r="Q7529" s="6">
        <f t="shared" si="2080"/>
        <v>2000</v>
      </c>
      <c r="R7529" s="6">
        <f t="shared" si="2080"/>
        <v>2000</v>
      </c>
      <c r="S7529" s="6">
        <f t="shared" si="2080"/>
        <v>0</v>
      </c>
      <c r="T7529" s="6">
        <f t="shared" si="2080"/>
        <v>0</v>
      </c>
      <c r="U7529" s="6">
        <v>5000</v>
      </c>
      <c r="V7529" s="6">
        <v>15000</v>
      </c>
      <c r="W7529" s="6">
        <f>SUM(W7530)</f>
        <v>0</v>
      </c>
      <c r="X7529" s="6">
        <f t="shared" si="2080"/>
        <v>0</v>
      </c>
      <c r="Y7529" s="6">
        <f t="shared" si="2080"/>
        <v>0</v>
      </c>
      <c r="Z7529" s="6">
        <f t="shared" si="2080"/>
        <v>0</v>
      </c>
      <c r="AA7529" s="6">
        <f t="shared" si="2080"/>
        <v>0</v>
      </c>
      <c r="AB7529" s="6">
        <f t="shared" si="2080"/>
        <v>0</v>
      </c>
      <c r="AC7529" s="6">
        <f t="shared" si="2080"/>
        <v>0</v>
      </c>
      <c r="AD7529" s="6">
        <f t="shared" si="2080"/>
        <v>0</v>
      </c>
      <c r="AE7529" s="6">
        <f t="shared" si="2080"/>
        <v>0</v>
      </c>
      <c r="AF7529" s="6">
        <f t="shared" si="2080"/>
        <v>0</v>
      </c>
      <c r="AG7529" s="6">
        <f t="shared" si="2080"/>
        <v>0</v>
      </c>
      <c r="AH7529" s="6">
        <v>0</v>
      </c>
      <c r="AI7529" s="6">
        <v>0</v>
      </c>
      <c r="AJ7529" s="6">
        <f>SUM(AJ7530)</f>
        <v>0</v>
      </c>
      <c r="AK7529" s="6">
        <f t="shared" si="2080"/>
        <v>0</v>
      </c>
      <c r="AL7529" s="6">
        <f t="shared" si="2080"/>
        <v>0</v>
      </c>
      <c r="AM7529" s="6">
        <f t="shared" si="2080"/>
        <v>0</v>
      </c>
      <c r="AN7529" s="6">
        <f t="shared" si="2080"/>
        <v>0</v>
      </c>
      <c r="AO7529" s="6">
        <f t="shared" si="2080"/>
        <v>0</v>
      </c>
      <c r="AP7529" s="6">
        <f t="shared" si="2080"/>
        <v>0</v>
      </c>
      <c r="AQ7529" s="6">
        <f t="shared" si="2080"/>
        <v>0</v>
      </c>
      <c r="AR7529" s="6">
        <f t="shared" si="2080"/>
        <v>0</v>
      </c>
      <c r="AS7529" s="6">
        <f t="shared" si="2080"/>
        <v>0</v>
      </c>
      <c r="AT7529" s="6">
        <f t="shared" si="2080"/>
        <v>0</v>
      </c>
      <c r="AU7529" s="6">
        <v>0</v>
      </c>
      <c r="AV7529" s="6">
        <v>0</v>
      </c>
      <c r="AW7529" s="6">
        <f t="shared" si="2069"/>
        <v>5000</v>
      </c>
    </row>
    <row r="7530" spans="1:49">
      <c r="A7530" s="44" t="s">
        <v>1039</v>
      </c>
      <c r="B7530" s="45" t="s">
        <v>1030</v>
      </c>
      <c r="C7530" s="45" t="s">
        <v>760</v>
      </c>
      <c r="D7530" s="452" t="s">
        <v>3038</v>
      </c>
      <c r="E7530" s="54" t="s">
        <v>1402</v>
      </c>
      <c r="F7530" s="50"/>
      <c r="G7530" s="50"/>
      <c r="H7530" s="50"/>
      <c r="I7530" s="260" t="s">
        <v>1158</v>
      </c>
      <c r="J7530" s="9">
        <f>SUM(J7531)</f>
        <v>20000</v>
      </c>
      <c r="K7530" s="9">
        <f t="shared" si="2080"/>
        <v>0</v>
      </c>
      <c r="L7530" s="9">
        <f t="shared" si="2080"/>
        <v>1000</v>
      </c>
      <c r="M7530" s="9">
        <f t="shared" si="2080"/>
        <v>0</v>
      </c>
      <c r="N7530" s="9">
        <f t="shared" si="2080"/>
        <v>0</v>
      </c>
      <c r="O7530" s="9">
        <f t="shared" si="2080"/>
        <v>0</v>
      </c>
      <c r="P7530" s="9">
        <f t="shared" si="2080"/>
        <v>0</v>
      </c>
      <c r="Q7530" s="9">
        <f t="shared" si="2080"/>
        <v>2000</v>
      </c>
      <c r="R7530" s="9">
        <f t="shared" si="2080"/>
        <v>2000</v>
      </c>
      <c r="S7530" s="9">
        <f t="shared" si="2080"/>
        <v>0</v>
      </c>
      <c r="T7530" s="9">
        <f t="shared" si="2080"/>
        <v>0</v>
      </c>
      <c r="U7530" s="9">
        <v>5000</v>
      </c>
      <c r="V7530" s="9">
        <v>15000</v>
      </c>
      <c r="W7530" s="9">
        <f>SUM(W7531)</f>
        <v>0</v>
      </c>
      <c r="X7530" s="9">
        <f t="shared" si="2080"/>
        <v>0</v>
      </c>
      <c r="Y7530" s="9">
        <f t="shared" si="2080"/>
        <v>0</v>
      </c>
      <c r="Z7530" s="9">
        <f t="shared" si="2080"/>
        <v>0</v>
      </c>
      <c r="AA7530" s="9">
        <f t="shared" si="2080"/>
        <v>0</v>
      </c>
      <c r="AB7530" s="9">
        <f t="shared" si="2080"/>
        <v>0</v>
      </c>
      <c r="AC7530" s="9">
        <f t="shared" si="2080"/>
        <v>0</v>
      </c>
      <c r="AD7530" s="9">
        <f t="shared" si="2080"/>
        <v>0</v>
      </c>
      <c r="AE7530" s="9">
        <f t="shared" si="2080"/>
        <v>0</v>
      </c>
      <c r="AF7530" s="9">
        <f t="shared" si="2080"/>
        <v>0</v>
      </c>
      <c r="AG7530" s="9">
        <f t="shared" si="2080"/>
        <v>0</v>
      </c>
      <c r="AH7530" s="9">
        <v>0</v>
      </c>
      <c r="AI7530" s="9">
        <v>0</v>
      </c>
      <c r="AJ7530" s="9">
        <f>SUM(AJ7531)</f>
        <v>0</v>
      </c>
      <c r="AK7530" s="9">
        <f t="shared" si="2080"/>
        <v>0</v>
      </c>
      <c r="AL7530" s="9">
        <f t="shared" si="2080"/>
        <v>0</v>
      </c>
      <c r="AM7530" s="9">
        <f t="shared" si="2080"/>
        <v>0</v>
      </c>
      <c r="AN7530" s="9">
        <f t="shared" si="2080"/>
        <v>0</v>
      </c>
      <c r="AO7530" s="9">
        <f t="shared" si="2080"/>
        <v>0</v>
      </c>
      <c r="AP7530" s="9">
        <f t="shared" si="2080"/>
        <v>0</v>
      </c>
      <c r="AQ7530" s="9">
        <f t="shared" si="2080"/>
        <v>0</v>
      </c>
      <c r="AR7530" s="9">
        <f t="shared" si="2080"/>
        <v>0</v>
      </c>
      <c r="AS7530" s="9">
        <f t="shared" si="2080"/>
        <v>0</v>
      </c>
      <c r="AT7530" s="9">
        <f t="shared" si="2080"/>
        <v>0</v>
      </c>
      <c r="AU7530" s="9">
        <v>0</v>
      </c>
      <c r="AV7530" s="9">
        <v>0</v>
      </c>
      <c r="AW7530" s="9">
        <f t="shared" si="2069"/>
        <v>5000</v>
      </c>
    </row>
    <row r="7531" spans="1:49">
      <c r="A7531" s="44" t="s">
        <v>1039</v>
      </c>
      <c r="B7531" s="45" t="s">
        <v>1030</v>
      </c>
      <c r="C7531" s="45" t="s">
        <v>760</v>
      </c>
      <c r="D7531" s="452" t="s">
        <v>3038</v>
      </c>
      <c r="E7531" s="367" t="s">
        <v>1409</v>
      </c>
      <c r="F7531" s="50"/>
      <c r="G7531" s="468" t="s">
        <v>3063</v>
      </c>
      <c r="H7531" s="50" t="s">
        <v>2358</v>
      </c>
      <c r="I7531" s="42" t="s">
        <v>1691</v>
      </c>
      <c r="J7531" s="15">
        <v>20000</v>
      </c>
      <c r="L7531" s="15">
        <v>1000</v>
      </c>
      <c r="Q7531" s="15">
        <v>2000</v>
      </c>
      <c r="R7531" s="15">
        <v>2000</v>
      </c>
      <c r="U7531" s="15">
        <v>5000</v>
      </c>
      <c r="V7531" s="15">
        <v>15000</v>
      </c>
      <c r="AH7531" s="15">
        <v>0</v>
      </c>
      <c r="AI7531" s="15">
        <v>0</v>
      </c>
      <c r="AU7531" s="15">
        <v>0</v>
      </c>
      <c r="AV7531" s="15">
        <v>0</v>
      </c>
      <c r="AW7531" s="15">
        <f t="shared" si="2069"/>
        <v>5000</v>
      </c>
    </row>
    <row r="7532" spans="1:49">
      <c r="A7532" s="44"/>
      <c r="B7532" s="45"/>
      <c r="C7532" s="45"/>
      <c r="D7532" s="45"/>
      <c r="E7532" s="531"/>
      <c r="F7532" s="50"/>
      <c r="G7532" s="50"/>
      <c r="H7532" s="50"/>
      <c r="I7532" s="42"/>
      <c r="U7532" s="15">
        <v>0</v>
      </c>
      <c r="V7532" s="15">
        <v>0</v>
      </c>
      <c r="AH7532" s="15">
        <v>0</v>
      </c>
      <c r="AI7532" s="15">
        <v>0</v>
      </c>
      <c r="AU7532" s="15">
        <v>0</v>
      </c>
      <c r="AV7532" s="15">
        <v>0</v>
      </c>
      <c r="AW7532" s="15">
        <f t="shared" si="2069"/>
        <v>0</v>
      </c>
    </row>
    <row r="7533" spans="1:49">
      <c r="A7533" s="44"/>
      <c r="B7533" s="45"/>
      <c r="C7533" s="45"/>
      <c r="D7533" s="45"/>
      <c r="E7533" s="531"/>
      <c r="F7533" s="50"/>
      <c r="G7533" s="50"/>
      <c r="H7533" s="50"/>
      <c r="I7533" s="49" t="s">
        <v>1631</v>
      </c>
      <c r="J7533" s="12">
        <f>SUM(J7496,J7518,J7525,J7529)</f>
        <v>103000</v>
      </c>
      <c r="K7533" s="12">
        <f t="shared" ref="K7533:AT7533" si="2081">SUM(K7496,K7518,K7525,K7529)</f>
        <v>0</v>
      </c>
      <c r="L7533" s="12">
        <f t="shared" si="2081"/>
        <v>7920</v>
      </c>
      <c r="M7533" s="12">
        <f t="shared" si="2081"/>
        <v>0</v>
      </c>
      <c r="N7533" s="12">
        <f t="shared" si="2081"/>
        <v>7350</v>
      </c>
      <c r="O7533" s="12">
        <f t="shared" si="2081"/>
        <v>0</v>
      </c>
      <c r="P7533" s="12">
        <f t="shared" si="2081"/>
        <v>9850</v>
      </c>
      <c r="Q7533" s="12">
        <f t="shared" si="2081"/>
        <v>9000</v>
      </c>
      <c r="R7533" s="12">
        <f t="shared" si="2081"/>
        <v>17600</v>
      </c>
      <c r="S7533" s="12">
        <f t="shared" si="2081"/>
        <v>0</v>
      </c>
      <c r="T7533" s="12">
        <f t="shared" si="2081"/>
        <v>0</v>
      </c>
      <c r="U7533" s="12">
        <v>51720</v>
      </c>
      <c r="V7533" s="12">
        <v>51280</v>
      </c>
      <c r="W7533" s="12">
        <f>SUM(W7496,W7518,W7525,W7529)</f>
        <v>0</v>
      </c>
      <c r="X7533" s="12">
        <f t="shared" si="2081"/>
        <v>0</v>
      </c>
      <c r="Y7533" s="12">
        <f t="shared" si="2081"/>
        <v>0</v>
      </c>
      <c r="Z7533" s="12">
        <f t="shared" si="2081"/>
        <v>0</v>
      </c>
      <c r="AA7533" s="12">
        <f t="shared" si="2081"/>
        <v>0</v>
      </c>
      <c r="AB7533" s="12">
        <f t="shared" si="2081"/>
        <v>0</v>
      </c>
      <c r="AC7533" s="12">
        <f t="shared" si="2081"/>
        <v>0</v>
      </c>
      <c r="AD7533" s="12">
        <f t="shared" si="2081"/>
        <v>0</v>
      </c>
      <c r="AE7533" s="12">
        <f t="shared" si="2081"/>
        <v>0</v>
      </c>
      <c r="AF7533" s="12">
        <f t="shared" si="2081"/>
        <v>0</v>
      </c>
      <c r="AG7533" s="12">
        <f t="shared" si="2081"/>
        <v>0</v>
      </c>
      <c r="AH7533" s="12">
        <v>0</v>
      </c>
      <c r="AI7533" s="12">
        <v>0</v>
      </c>
      <c r="AJ7533" s="12">
        <f>SUM(AJ7496,AJ7518,AJ7525,AJ7529)</f>
        <v>0</v>
      </c>
      <c r="AK7533" s="12">
        <f t="shared" si="2081"/>
        <v>0</v>
      </c>
      <c r="AL7533" s="12">
        <f t="shared" si="2081"/>
        <v>0</v>
      </c>
      <c r="AM7533" s="12">
        <f t="shared" si="2081"/>
        <v>0</v>
      </c>
      <c r="AN7533" s="12">
        <f t="shared" si="2081"/>
        <v>0</v>
      </c>
      <c r="AO7533" s="12">
        <f t="shared" si="2081"/>
        <v>0</v>
      </c>
      <c r="AP7533" s="12">
        <f t="shared" si="2081"/>
        <v>0</v>
      </c>
      <c r="AQ7533" s="12">
        <f t="shared" si="2081"/>
        <v>0</v>
      </c>
      <c r="AR7533" s="12">
        <f t="shared" si="2081"/>
        <v>0</v>
      </c>
      <c r="AS7533" s="12">
        <f t="shared" si="2081"/>
        <v>0</v>
      </c>
      <c r="AT7533" s="12">
        <f t="shared" si="2081"/>
        <v>0</v>
      </c>
      <c r="AU7533" s="12">
        <v>0</v>
      </c>
      <c r="AV7533" s="12">
        <v>0</v>
      </c>
      <c r="AW7533" s="12">
        <f t="shared" si="2069"/>
        <v>51720</v>
      </c>
    </row>
    <row r="7534" spans="1:49" s="72" customFormat="1">
      <c r="A7534" s="44"/>
      <c r="B7534" s="45"/>
      <c r="C7534" s="45"/>
      <c r="D7534" s="45"/>
      <c r="E7534" s="531"/>
      <c r="F7534" s="50"/>
      <c r="G7534" s="50"/>
      <c r="H7534" s="50"/>
      <c r="I7534" s="53"/>
      <c r="J7534" s="29"/>
      <c r="K7534" s="29"/>
      <c r="L7534" s="29"/>
      <c r="M7534" s="29"/>
      <c r="N7534" s="29"/>
      <c r="O7534" s="29"/>
      <c r="P7534" s="29"/>
      <c r="Q7534" s="29"/>
      <c r="R7534" s="29"/>
      <c r="S7534" s="29"/>
      <c r="T7534" s="29"/>
      <c r="U7534" s="29"/>
      <c r="V7534" s="29"/>
      <c r="W7534" s="29"/>
      <c r="X7534" s="29"/>
      <c r="Y7534" s="29"/>
      <c r="Z7534" s="29"/>
      <c r="AA7534" s="29"/>
      <c r="AB7534" s="29"/>
      <c r="AC7534" s="29"/>
      <c r="AD7534" s="29"/>
      <c r="AE7534" s="29"/>
      <c r="AF7534" s="29"/>
      <c r="AG7534" s="29"/>
      <c r="AH7534" s="29"/>
      <c r="AI7534" s="29"/>
      <c r="AJ7534" s="29"/>
      <c r="AK7534" s="29"/>
      <c r="AL7534" s="29"/>
      <c r="AM7534" s="29"/>
      <c r="AN7534" s="29"/>
      <c r="AO7534" s="29"/>
      <c r="AP7534" s="29"/>
      <c r="AQ7534" s="29"/>
      <c r="AR7534" s="29"/>
      <c r="AS7534" s="29"/>
      <c r="AT7534" s="29"/>
      <c r="AU7534" s="29"/>
      <c r="AV7534" s="29"/>
      <c r="AW7534" s="29"/>
    </row>
    <row r="7535" spans="1:49" s="3" customFormat="1">
      <c r="A7535" s="116"/>
      <c r="B7535" s="117"/>
      <c r="C7535" s="117"/>
      <c r="D7535" s="117"/>
      <c r="E7535" s="538"/>
      <c r="F7535" s="128"/>
      <c r="G7535" s="128"/>
      <c r="H7535" s="128"/>
      <c r="I7535" s="146" t="s">
        <v>970</v>
      </c>
      <c r="J7535" s="29"/>
      <c r="K7535" s="29"/>
      <c r="L7535" s="29"/>
      <c r="M7535" s="29"/>
      <c r="N7535" s="29"/>
      <c r="O7535" s="29"/>
      <c r="P7535" s="29"/>
      <c r="Q7535" s="29"/>
      <c r="R7535" s="29"/>
      <c r="S7535" s="29"/>
      <c r="T7535" s="29"/>
      <c r="U7535" s="29"/>
      <c r="V7535" s="29"/>
      <c r="W7535" s="29"/>
      <c r="X7535" s="29"/>
      <c r="Y7535" s="29"/>
      <c r="Z7535" s="29"/>
      <c r="AA7535" s="29"/>
      <c r="AB7535" s="29"/>
      <c r="AC7535" s="29"/>
      <c r="AD7535" s="29"/>
      <c r="AE7535" s="29"/>
      <c r="AF7535" s="29"/>
      <c r="AG7535" s="29"/>
      <c r="AH7535" s="29"/>
      <c r="AI7535" s="29"/>
      <c r="AJ7535" s="29"/>
      <c r="AK7535" s="29"/>
      <c r="AL7535" s="29"/>
      <c r="AM7535" s="29"/>
      <c r="AN7535" s="29"/>
      <c r="AO7535" s="29"/>
      <c r="AP7535" s="29"/>
      <c r="AQ7535" s="29"/>
      <c r="AR7535" s="29"/>
      <c r="AS7535" s="29"/>
      <c r="AT7535" s="29"/>
      <c r="AU7535" s="29"/>
      <c r="AV7535" s="29"/>
      <c r="AW7535" s="29"/>
    </row>
    <row r="7536" spans="1:49" ht="13.5" thickBot="1">
      <c r="A7536" s="48"/>
      <c r="B7536" s="42"/>
      <c r="C7536" s="42"/>
      <c r="D7536" s="42"/>
      <c r="E7536" s="531"/>
      <c r="F7536" s="50"/>
      <c r="G7536" s="50"/>
      <c r="H7536" s="50"/>
      <c r="I7536" s="146"/>
      <c r="J7536" s="29"/>
      <c r="K7536" s="29"/>
      <c r="L7536" s="29"/>
      <c r="M7536" s="29"/>
      <c r="N7536" s="29"/>
      <c r="O7536" s="29"/>
      <c r="P7536" s="29"/>
      <c r="Q7536" s="29"/>
      <c r="R7536" s="29"/>
      <c r="S7536" s="29"/>
      <c r="T7536" s="29"/>
      <c r="U7536" s="29"/>
      <c r="V7536" s="29"/>
      <c r="W7536" s="29"/>
      <c r="X7536" s="29"/>
      <c r="Y7536" s="29"/>
      <c r="Z7536" s="29"/>
      <c r="AA7536" s="29"/>
      <c r="AB7536" s="29"/>
      <c r="AC7536" s="29"/>
      <c r="AD7536" s="29"/>
      <c r="AE7536" s="29"/>
      <c r="AF7536" s="29"/>
      <c r="AG7536" s="29"/>
      <c r="AH7536" s="29"/>
      <c r="AI7536" s="29"/>
      <c r="AJ7536" s="29"/>
      <c r="AK7536" s="29"/>
      <c r="AL7536" s="29"/>
      <c r="AM7536" s="29"/>
      <c r="AN7536" s="29"/>
      <c r="AO7536" s="29"/>
      <c r="AP7536" s="29"/>
      <c r="AQ7536" s="29"/>
      <c r="AR7536" s="29"/>
      <c r="AS7536" s="29"/>
      <c r="AT7536" s="29"/>
      <c r="AU7536" s="29"/>
      <c r="AV7536" s="29"/>
      <c r="AW7536" s="29"/>
    </row>
    <row r="7537" spans="1:49" ht="35.25" customHeight="1" thickTop="1" thickBot="1">
      <c r="A7537" s="48"/>
      <c r="B7537" s="42"/>
      <c r="C7537" s="42"/>
      <c r="D7537" s="42"/>
      <c r="E7537" s="531"/>
      <c r="F7537" s="50"/>
      <c r="G7537" s="50"/>
      <c r="H7537" s="50"/>
      <c r="I7537" s="5" t="s">
        <v>2331</v>
      </c>
      <c r="J7537" s="364" t="s">
        <v>2891</v>
      </c>
      <c r="K7537" s="364" t="s">
        <v>2879</v>
      </c>
      <c r="L7537" s="364" t="s">
        <v>2880</v>
      </c>
      <c r="M7537" s="364" t="s">
        <v>2881</v>
      </c>
      <c r="N7537" s="364" t="s">
        <v>2882</v>
      </c>
      <c r="O7537" s="364" t="s">
        <v>2883</v>
      </c>
      <c r="P7537" s="364" t="s">
        <v>2884</v>
      </c>
      <c r="Q7537" s="364" t="s">
        <v>2885</v>
      </c>
      <c r="R7537" s="364" t="s">
        <v>2886</v>
      </c>
      <c r="S7537" s="364" t="s">
        <v>2887</v>
      </c>
      <c r="T7537" s="364" t="s">
        <v>2888</v>
      </c>
      <c r="U7537" s="364" t="s">
        <v>2889</v>
      </c>
      <c r="V7537" s="364" t="s">
        <v>2890</v>
      </c>
      <c r="W7537" s="365" t="s">
        <v>2893</v>
      </c>
      <c r="X7537" s="365" t="s">
        <v>2879</v>
      </c>
      <c r="Y7537" s="365" t="s">
        <v>2880</v>
      </c>
      <c r="Z7537" s="365" t="s">
        <v>2881</v>
      </c>
      <c r="AA7537" s="365" t="s">
        <v>2882</v>
      </c>
      <c r="AB7537" s="365" t="s">
        <v>2883</v>
      </c>
      <c r="AC7537" s="365" t="s">
        <v>2884</v>
      </c>
      <c r="AD7537" s="365" t="s">
        <v>2885</v>
      </c>
      <c r="AE7537" s="365" t="s">
        <v>2886</v>
      </c>
      <c r="AF7537" s="365" t="s">
        <v>2887</v>
      </c>
      <c r="AG7537" s="365" t="s">
        <v>2888</v>
      </c>
      <c r="AH7537" s="365" t="s">
        <v>2889</v>
      </c>
      <c r="AI7537" s="365" t="s">
        <v>2890</v>
      </c>
      <c r="AJ7537" s="366" t="s">
        <v>2892</v>
      </c>
      <c r="AK7537" s="366" t="s">
        <v>2879</v>
      </c>
      <c r="AL7537" s="366" t="s">
        <v>2880</v>
      </c>
      <c r="AM7537" s="366" t="s">
        <v>2881</v>
      </c>
      <c r="AN7537" s="366" t="s">
        <v>2882</v>
      </c>
      <c r="AO7537" s="366" t="s">
        <v>2883</v>
      </c>
      <c r="AP7537" s="366" t="s">
        <v>2884</v>
      </c>
      <c r="AQ7537" s="366" t="s">
        <v>2885</v>
      </c>
      <c r="AR7537" s="366" t="s">
        <v>2886</v>
      </c>
      <c r="AS7537" s="366" t="s">
        <v>2887</v>
      </c>
      <c r="AT7537" s="366" t="s">
        <v>2888</v>
      </c>
      <c r="AU7537" s="366" t="s">
        <v>2889</v>
      </c>
      <c r="AV7537" s="366" t="s">
        <v>2890</v>
      </c>
      <c r="AW7537" s="368" t="s">
        <v>2895</v>
      </c>
    </row>
    <row r="7538" spans="1:49">
      <c r="A7538" s="48"/>
      <c r="B7538" s="42"/>
      <c r="C7538" s="42"/>
      <c r="D7538" s="42"/>
      <c r="E7538" s="531"/>
      <c r="F7538" s="50"/>
      <c r="G7538" s="50"/>
      <c r="H7538" s="50"/>
      <c r="I7538" s="34"/>
      <c r="J7538" s="202" t="s">
        <v>1224</v>
      </c>
      <c r="K7538" s="202">
        <v>1</v>
      </c>
      <c r="L7538" s="202">
        <v>2</v>
      </c>
      <c r="M7538" s="202">
        <v>3</v>
      </c>
      <c r="N7538" s="202">
        <v>4</v>
      </c>
      <c r="O7538" s="202">
        <v>5</v>
      </c>
      <c r="P7538" s="202">
        <v>6</v>
      </c>
      <c r="Q7538" s="202">
        <v>7</v>
      </c>
      <c r="R7538" s="202">
        <v>8</v>
      </c>
      <c r="S7538" s="202">
        <v>9</v>
      </c>
      <c r="T7538" s="202">
        <v>10</v>
      </c>
      <c r="U7538" s="202">
        <v>13</v>
      </c>
      <c r="V7538" s="202">
        <v>14</v>
      </c>
      <c r="W7538" s="202" t="s">
        <v>1224</v>
      </c>
      <c r="X7538" s="202">
        <v>1</v>
      </c>
      <c r="Y7538" s="202">
        <v>2</v>
      </c>
      <c r="Z7538" s="202">
        <v>3</v>
      </c>
      <c r="AA7538" s="202">
        <v>4</v>
      </c>
      <c r="AB7538" s="202">
        <v>5</v>
      </c>
      <c r="AC7538" s="202">
        <v>6</v>
      </c>
      <c r="AD7538" s="202">
        <v>7</v>
      </c>
      <c r="AE7538" s="202">
        <v>8</v>
      </c>
      <c r="AF7538" s="202">
        <v>9</v>
      </c>
      <c r="AG7538" s="202">
        <v>10</v>
      </c>
      <c r="AH7538" s="202">
        <v>13</v>
      </c>
      <c r="AI7538" s="202">
        <v>14</v>
      </c>
      <c r="AJ7538" s="202" t="s">
        <v>1224</v>
      </c>
      <c r="AK7538" s="202">
        <v>1</v>
      </c>
      <c r="AL7538" s="202">
        <v>2</v>
      </c>
      <c r="AM7538" s="202">
        <v>3</v>
      </c>
      <c r="AN7538" s="202">
        <v>4</v>
      </c>
      <c r="AO7538" s="202">
        <v>5</v>
      </c>
      <c r="AP7538" s="202">
        <v>6</v>
      </c>
      <c r="AQ7538" s="202">
        <v>7</v>
      </c>
      <c r="AR7538" s="202">
        <v>8</v>
      </c>
      <c r="AS7538" s="202">
        <v>9</v>
      </c>
      <c r="AT7538" s="202">
        <v>10</v>
      </c>
      <c r="AU7538" s="202">
        <v>13</v>
      </c>
      <c r="AV7538" s="202">
        <v>14</v>
      </c>
      <c r="AW7538" s="202">
        <v>15</v>
      </c>
    </row>
    <row r="7539" spans="1:49">
      <c r="A7539" s="48"/>
      <c r="B7539" s="42"/>
      <c r="C7539" s="42"/>
      <c r="D7539" s="42"/>
      <c r="E7539" s="531"/>
      <c r="F7539" s="50"/>
      <c r="G7539" s="50"/>
      <c r="H7539" s="50"/>
      <c r="I7539" s="276" t="s">
        <v>2370</v>
      </c>
      <c r="J7539" s="277">
        <f>SUM(J7533)</f>
        <v>103000</v>
      </c>
      <c r="K7539" s="277">
        <f t="shared" ref="K7539:AT7539" si="2082">SUM(K7533)</f>
        <v>0</v>
      </c>
      <c r="L7539" s="277">
        <f t="shared" si="2082"/>
        <v>7920</v>
      </c>
      <c r="M7539" s="277">
        <f t="shared" si="2082"/>
        <v>0</v>
      </c>
      <c r="N7539" s="277">
        <f t="shared" si="2082"/>
        <v>7350</v>
      </c>
      <c r="O7539" s="277">
        <f t="shared" si="2082"/>
        <v>0</v>
      </c>
      <c r="P7539" s="277">
        <f t="shared" si="2082"/>
        <v>9850</v>
      </c>
      <c r="Q7539" s="277">
        <f t="shared" si="2082"/>
        <v>9000</v>
      </c>
      <c r="R7539" s="277">
        <f t="shared" si="2082"/>
        <v>17600</v>
      </c>
      <c r="S7539" s="277">
        <f t="shared" si="2082"/>
        <v>0</v>
      </c>
      <c r="T7539" s="277">
        <f t="shared" si="2082"/>
        <v>0</v>
      </c>
      <c r="U7539" s="277">
        <v>51720</v>
      </c>
      <c r="V7539" s="277">
        <v>51280</v>
      </c>
      <c r="W7539" s="277">
        <f>SUM(W7533)</f>
        <v>0</v>
      </c>
      <c r="X7539" s="277">
        <f t="shared" si="2082"/>
        <v>0</v>
      </c>
      <c r="Y7539" s="277">
        <f t="shared" si="2082"/>
        <v>0</v>
      </c>
      <c r="Z7539" s="277">
        <f t="shared" si="2082"/>
        <v>0</v>
      </c>
      <c r="AA7539" s="277">
        <f t="shared" si="2082"/>
        <v>0</v>
      </c>
      <c r="AB7539" s="277">
        <f t="shared" si="2082"/>
        <v>0</v>
      </c>
      <c r="AC7539" s="277">
        <f t="shared" si="2082"/>
        <v>0</v>
      </c>
      <c r="AD7539" s="277">
        <f t="shared" si="2082"/>
        <v>0</v>
      </c>
      <c r="AE7539" s="277">
        <f t="shared" si="2082"/>
        <v>0</v>
      </c>
      <c r="AF7539" s="277">
        <f t="shared" si="2082"/>
        <v>0</v>
      </c>
      <c r="AG7539" s="277">
        <f t="shared" si="2082"/>
        <v>0</v>
      </c>
      <c r="AH7539" s="277">
        <v>0</v>
      </c>
      <c r="AI7539" s="277">
        <v>0</v>
      </c>
      <c r="AJ7539" s="277">
        <f>SUM(AJ7533)</f>
        <v>0</v>
      </c>
      <c r="AK7539" s="277">
        <f t="shared" si="2082"/>
        <v>0</v>
      </c>
      <c r="AL7539" s="277">
        <f t="shared" si="2082"/>
        <v>0</v>
      </c>
      <c r="AM7539" s="277">
        <f t="shared" si="2082"/>
        <v>0</v>
      </c>
      <c r="AN7539" s="277">
        <f t="shared" si="2082"/>
        <v>0</v>
      </c>
      <c r="AO7539" s="277">
        <f t="shared" si="2082"/>
        <v>0</v>
      </c>
      <c r="AP7539" s="277">
        <f t="shared" si="2082"/>
        <v>0</v>
      </c>
      <c r="AQ7539" s="277">
        <f t="shared" si="2082"/>
        <v>0</v>
      </c>
      <c r="AR7539" s="277">
        <f t="shared" si="2082"/>
        <v>0</v>
      </c>
      <c r="AS7539" s="277">
        <f t="shared" si="2082"/>
        <v>0</v>
      </c>
      <c r="AT7539" s="277">
        <f t="shared" si="2082"/>
        <v>0</v>
      </c>
      <c r="AU7539" s="277">
        <v>0</v>
      </c>
      <c r="AV7539" s="277">
        <v>0</v>
      </c>
      <c r="AW7539" s="277">
        <f>U7539+AH7539+AU7539</f>
        <v>51720</v>
      </c>
    </row>
    <row r="7540" spans="1:49">
      <c r="A7540" s="48"/>
      <c r="B7540" s="42"/>
      <c r="C7540" s="42"/>
      <c r="D7540" s="42"/>
      <c r="E7540" s="531"/>
      <c r="F7540" s="50"/>
      <c r="G7540" s="50"/>
      <c r="H7540" s="50"/>
      <c r="I7540" s="276"/>
      <c r="J7540" s="277"/>
      <c r="K7540" s="277"/>
      <c r="L7540" s="277"/>
      <c r="M7540" s="277"/>
      <c r="N7540" s="277"/>
      <c r="O7540" s="277"/>
      <c r="P7540" s="277"/>
      <c r="Q7540" s="277"/>
      <c r="R7540" s="277"/>
      <c r="S7540" s="277"/>
      <c r="T7540" s="277"/>
      <c r="U7540" s="277">
        <v>0</v>
      </c>
      <c r="V7540" s="277">
        <v>0</v>
      </c>
      <c r="W7540" s="277"/>
      <c r="X7540" s="277"/>
      <c r="Y7540" s="277"/>
      <c r="Z7540" s="277"/>
      <c r="AA7540" s="277"/>
      <c r="AB7540" s="277"/>
      <c r="AC7540" s="277"/>
      <c r="AD7540" s="277"/>
      <c r="AE7540" s="277"/>
      <c r="AF7540" s="277"/>
      <c r="AG7540" s="277"/>
      <c r="AH7540" s="277">
        <v>0</v>
      </c>
      <c r="AI7540" s="277">
        <v>0</v>
      </c>
      <c r="AJ7540" s="277"/>
      <c r="AK7540" s="277"/>
      <c r="AL7540" s="277"/>
      <c r="AM7540" s="277"/>
      <c r="AN7540" s="277"/>
      <c r="AO7540" s="277"/>
      <c r="AP7540" s="277"/>
      <c r="AQ7540" s="277"/>
      <c r="AR7540" s="277"/>
      <c r="AS7540" s="277"/>
      <c r="AT7540" s="277"/>
      <c r="AU7540" s="277">
        <v>0</v>
      </c>
      <c r="AV7540" s="277">
        <v>0</v>
      </c>
      <c r="AW7540" s="277">
        <f>U7540+AH7540+AU7540</f>
        <v>0</v>
      </c>
    </row>
    <row r="7541" spans="1:49">
      <c r="A7541" s="48"/>
      <c r="B7541" s="42"/>
      <c r="C7541" s="42"/>
      <c r="D7541" s="42"/>
      <c r="E7541" s="531"/>
      <c r="F7541" s="50"/>
      <c r="G7541" s="50"/>
      <c r="H7541" s="50"/>
      <c r="I7541" s="276"/>
      <c r="J7541" s="277"/>
      <c r="K7541" s="277"/>
      <c r="L7541" s="277"/>
      <c r="M7541" s="277"/>
      <c r="N7541" s="277"/>
      <c r="O7541" s="277"/>
      <c r="P7541" s="277"/>
      <c r="Q7541" s="277"/>
      <c r="R7541" s="277"/>
      <c r="S7541" s="277"/>
      <c r="T7541" s="277"/>
      <c r="U7541" s="277">
        <v>0</v>
      </c>
      <c r="V7541" s="277">
        <v>0</v>
      </c>
      <c r="W7541" s="277"/>
      <c r="X7541" s="277"/>
      <c r="Y7541" s="277"/>
      <c r="Z7541" s="277"/>
      <c r="AA7541" s="277"/>
      <c r="AB7541" s="277"/>
      <c r="AC7541" s="277"/>
      <c r="AD7541" s="277"/>
      <c r="AE7541" s="277"/>
      <c r="AF7541" s="277"/>
      <c r="AG7541" s="277"/>
      <c r="AH7541" s="277">
        <v>0</v>
      </c>
      <c r="AI7541" s="277">
        <v>0</v>
      </c>
      <c r="AJ7541" s="277"/>
      <c r="AK7541" s="277"/>
      <c r="AL7541" s="277"/>
      <c r="AM7541" s="277"/>
      <c r="AN7541" s="277"/>
      <c r="AO7541" s="277"/>
      <c r="AP7541" s="277"/>
      <c r="AQ7541" s="277"/>
      <c r="AR7541" s="277"/>
      <c r="AS7541" s="277"/>
      <c r="AT7541" s="277"/>
      <c r="AU7541" s="277">
        <v>0</v>
      </c>
      <c r="AV7541" s="277">
        <v>0</v>
      </c>
      <c r="AW7541" s="277">
        <f>U7541+AH7541+AU7541</f>
        <v>0</v>
      </c>
    </row>
    <row r="7542" spans="1:49">
      <c r="A7542" s="48"/>
      <c r="B7542" s="42"/>
      <c r="C7542" s="42"/>
      <c r="D7542" s="42"/>
      <c r="E7542" s="531"/>
      <c r="F7542" s="50"/>
      <c r="G7542" s="50"/>
      <c r="H7542" s="50"/>
      <c r="I7542" s="276"/>
      <c r="J7542" s="277"/>
      <c r="K7542" s="277"/>
      <c r="L7542" s="277"/>
      <c r="M7542" s="277"/>
      <c r="N7542" s="277"/>
      <c r="O7542" s="277"/>
      <c r="P7542" s="277"/>
      <c r="Q7542" s="277"/>
      <c r="R7542" s="277"/>
      <c r="S7542" s="277"/>
      <c r="T7542" s="277"/>
      <c r="U7542" s="277">
        <v>0</v>
      </c>
      <c r="V7542" s="277">
        <v>0</v>
      </c>
      <c r="W7542" s="277"/>
      <c r="X7542" s="277"/>
      <c r="Y7542" s="277"/>
      <c r="Z7542" s="277"/>
      <c r="AA7542" s="277"/>
      <c r="AB7542" s="277"/>
      <c r="AC7542" s="277"/>
      <c r="AD7542" s="277"/>
      <c r="AE7542" s="277"/>
      <c r="AF7542" s="277"/>
      <c r="AG7542" s="277"/>
      <c r="AH7542" s="277">
        <v>0</v>
      </c>
      <c r="AI7542" s="277">
        <v>0</v>
      </c>
      <c r="AJ7542" s="277"/>
      <c r="AK7542" s="277"/>
      <c r="AL7542" s="277"/>
      <c r="AM7542" s="277"/>
      <c r="AN7542" s="277"/>
      <c r="AO7542" s="277"/>
      <c r="AP7542" s="277"/>
      <c r="AQ7542" s="277"/>
      <c r="AR7542" s="277"/>
      <c r="AS7542" s="277"/>
      <c r="AT7542" s="277"/>
      <c r="AU7542" s="277">
        <v>0</v>
      </c>
      <c r="AV7542" s="277">
        <v>0</v>
      </c>
      <c r="AW7542" s="277">
        <f>U7542+AH7542+AU7542</f>
        <v>0</v>
      </c>
    </row>
    <row r="7543" spans="1:49">
      <c r="A7543" s="48"/>
      <c r="B7543" s="42"/>
      <c r="C7543" s="42"/>
      <c r="D7543" s="42"/>
      <c r="E7543" s="531"/>
      <c r="F7543" s="50"/>
      <c r="G7543" s="50"/>
      <c r="H7543" s="50"/>
      <c r="I7543" s="276" t="s">
        <v>1631</v>
      </c>
      <c r="J7543" s="277">
        <f>SUM(J7539:J7542)</f>
        <v>103000</v>
      </c>
      <c r="K7543" s="277">
        <f t="shared" ref="K7543:AT7543" si="2083">SUM(K7539:K7542)</f>
        <v>0</v>
      </c>
      <c r="L7543" s="277">
        <f t="shared" si="2083"/>
        <v>7920</v>
      </c>
      <c r="M7543" s="277">
        <f t="shared" si="2083"/>
        <v>0</v>
      </c>
      <c r="N7543" s="277">
        <f t="shared" si="2083"/>
        <v>7350</v>
      </c>
      <c r="O7543" s="277">
        <f t="shared" si="2083"/>
        <v>0</v>
      </c>
      <c r="P7543" s="277">
        <f t="shared" si="2083"/>
        <v>9850</v>
      </c>
      <c r="Q7543" s="277">
        <f t="shared" si="2083"/>
        <v>9000</v>
      </c>
      <c r="R7543" s="277">
        <f t="shared" si="2083"/>
        <v>17600</v>
      </c>
      <c r="S7543" s="277">
        <f t="shared" si="2083"/>
        <v>0</v>
      </c>
      <c r="T7543" s="277">
        <f t="shared" si="2083"/>
        <v>0</v>
      </c>
      <c r="U7543" s="277">
        <v>51720</v>
      </c>
      <c r="V7543" s="277">
        <v>51280</v>
      </c>
      <c r="W7543" s="277">
        <f>SUM(W7539:W7542)</f>
        <v>0</v>
      </c>
      <c r="X7543" s="277">
        <f t="shared" si="2083"/>
        <v>0</v>
      </c>
      <c r="Y7543" s="277">
        <f t="shared" si="2083"/>
        <v>0</v>
      </c>
      <c r="Z7543" s="277">
        <f t="shared" si="2083"/>
        <v>0</v>
      </c>
      <c r="AA7543" s="277">
        <f t="shared" si="2083"/>
        <v>0</v>
      </c>
      <c r="AB7543" s="277">
        <f t="shared" si="2083"/>
        <v>0</v>
      </c>
      <c r="AC7543" s="277">
        <f t="shared" si="2083"/>
        <v>0</v>
      </c>
      <c r="AD7543" s="277">
        <f t="shared" si="2083"/>
        <v>0</v>
      </c>
      <c r="AE7543" s="277">
        <f t="shared" si="2083"/>
        <v>0</v>
      </c>
      <c r="AF7543" s="277">
        <f t="shared" si="2083"/>
        <v>0</v>
      </c>
      <c r="AG7543" s="277">
        <f t="shared" si="2083"/>
        <v>0</v>
      </c>
      <c r="AH7543" s="277">
        <v>0</v>
      </c>
      <c r="AI7543" s="277">
        <v>0</v>
      </c>
      <c r="AJ7543" s="277">
        <f>SUM(AJ7539:AJ7542)</f>
        <v>0</v>
      </c>
      <c r="AK7543" s="277">
        <f t="shared" si="2083"/>
        <v>0</v>
      </c>
      <c r="AL7543" s="277">
        <f t="shared" si="2083"/>
        <v>0</v>
      </c>
      <c r="AM7543" s="277">
        <f t="shared" si="2083"/>
        <v>0</v>
      </c>
      <c r="AN7543" s="277">
        <f t="shared" si="2083"/>
        <v>0</v>
      </c>
      <c r="AO7543" s="277">
        <f t="shared" si="2083"/>
        <v>0</v>
      </c>
      <c r="AP7543" s="277">
        <f t="shared" si="2083"/>
        <v>0</v>
      </c>
      <c r="AQ7543" s="277">
        <f t="shared" si="2083"/>
        <v>0</v>
      </c>
      <c r="AR7543" s="277">
        <f t="shared" si="2083"/>
        <v>0</v>
      </c>
      <c r="AS7543" s="277">
        <f t="shared" si="2083"/>
        <v>0</v>
      </c>
      <c r="AT7543" s="277">
        <f t="shared" si="2083"/>
        <v>0</v>
      </c>
      <c r="AU7543" s="277">
        <v>0</v>
      </c>
      <c r="AV7543" s="277">
        <v>0</v>
      </c>
      <c r="AW7543" s="277">
        <f>U7543+AH7543+AU7543</f>
        <v>51720</v>
      </c>
    </row>
    <row r="7544" spans="1:49">
      <c r="A7544" s="48"/>
      <c r="B7544" s="42"/>
      <c r="C7544" s="42"/>
      <c r="D7544" s="42"/>
      <c r="E7544" s="531"/>
      <c r="F7544" s="50"/>
      <c r="G7544" s="50"/>
      <c r="H7544" s="50"/>
      <c r="I7544" s="146"/>
      <c r="J7544" s="29"/>
      <c r="K7544" s="29"/>
      <c r="L7544" s="29"/>
      <c r="M7544" s="29"/>
      <c r="N7544" s="29"/>
      <c r="O7544" s="29"/>
      <c r="P7544" s="29"/>
      <c r="Q7544" s="29"/>
      <c r="R7544" s="29"/>
      <c r="S7544" s="29"/>
      <c r="T7544" s="29"/>
      <c r="U7544" s="29"/>
      <c r="V7544" s="29"/>
      <c r="W7544" s="29"/>
      <c r="X7544" s="29"/>
      <c r="Y7544" s="29"/>
      <c r="Z7544" s="29"/>
      <c r="AA7544" s="29"/>
      <c r="AB7544" s="29"/>
      <c r="AC7544" s="29"/>
      <c r="AD7544" s="29"/>
      <c r="AE7544" s="29"/>
      <c r="AF7544" s="29"/>
      <c r="AG7544" s="29"/>
      <c r="AH7544" s="29"/>
      <c r="AI7544" s="29"/>
      <c r="AJ7544" s="29"/>
      <c r="AK7544" s="29"/>
      <c r="AL7544" s="29"/>
      <c r="AM7544" s="29"/>
      <c r="AN7544" s="29"/>
      <c r="AO7544" s="29"/>
      <c r="AP7544" s="29"/>
      <c r="AQ7544" s="29"/>
      <c r="AR7544" s="29"/>
      <c r="AS7544" s="29"/>
      <c r="AT7544" s="29"/>
      <c r="AU7544" s="29"/>
      <c r="AV7544" s="29"/>
      <c r="AW7544" s="29"/>
    </row>
    <row r="7545" spans="1:49" ht="13.5" thickBot="1">
      <c r="A7545" s="78" t="s">
        <v>1042</v>
      </c>
      <c r="B7545" s="79"/>
      <c r="C7545" s="79"/>
      <c r="D7545" s="456"/>
      <c r="E7545" s="535"/>
      <c r="F7545" s="127"/>
      <c r="G7545" s="127"/>
      <c r="H7545" s="127"/>
      <c r="I7545" s="79"/>
    </row>
    <row r="7546" spans="1:49" s="151" customFormat="1" ht="36" customHeight="1" thickTop="1" thickBot="1">
      <c r="A7546" s="147" t="s">
        <v>2079</v>
      </c>
      <c r="B7546" s="5" t="s">
        <v>2080</v>
      </c>
      <c r="C7546" s="5" t="s">
        <v>1335</v>
      </c>
      <c r="D7546" s="450"/>
      <c r="E7546" s="148" t="s">
        <v>1570</v>
      </c>
      <c r="F7546" s="149" t="s">
        <v>1438</v>
      </c>
      <c r="G7546" s="149"/>
      <c r="H7546" s="149" t="s">
        <v>2332</v>
      </c>
      <c r="I7546" s="5" t="s">
        <v>856</v>
      </c>
      <c r="J7546" s="364" t="s">
        <v>2891</v>
      </c>
      <c r="K7546" s="364" t="s">
        <v>2879</v>
      </c>
      <c r="L7546" s="364" t="s">
        <v>2880</v>
      </c>
      <c r="M7546" s="364" t="s">
        <v>2881</v>
      </c>
      <c r="N7546" s="364" t="s">
        <v>2882</v>
      </c>
      <c r="O7546" s="364" t="s">
        <v>2883</v>
      </c>
      <c r="P7546" s="364" t="s">
        <v>2884</v>
      </c>
      <c r="Q7546" s="364" t="s">
        <v>2885</v>
      </c>
      <c r="R7546" s="364" t="s">
        <v>2886</v>
      </c>
      <c r="S7546" s="364" t="s">
        <v>2887</v>
      </c>
      <c r="T7546" s="364" t="s">
        <v>2888</v>
      </c>
      <c r="U7546" s="364" t="s">
        <v>2889</v>
      </c>
      <c r="V7546" s="364" t="s">
        <v>2890</v>
      </c>
      <c r="W7546" s="365" t="s">
        <v>2893</v>
      </c>
      <c r="X7546" s="365" t="s">
        <v>2879</v>
      </c>
      <c r="Y7546" s="365" t="s">
        <v>2880</v>
      </c>
      <c r="Z7546" s="365" t="s">
        <v>2881</v>
      </c>
      <c r="AA7546" s="365" t="s">
        <v>2882</v>
      </c>
      <c r="AB7546" s="365" t="s">
        <v>2883</v>
      </c>
      <c r="AC7546" s="365" t="s">
        <v>2884</v>
      </c>
      <c r="AD7546" s="365" t="s">
        <v>2885</v>
      </c>
      <c r="AE7546" s="365" t="s">
        <v>2886</v>
      </c>
      <c r="AF7546" s="365" t="s">
        <v>2887</v>
      </c>
      <c r="AG7546" s="365" t="s">
        <v>2888</v>
      </c>
      <c r="AH7546" s="365" t="s">
        <v>2889</v>
      </c>
      <c r="AI7546" s="365" t="s">
        <v>2890</v>
      </c>
      <c r="AJ7546" s="366" t="s">
        <v>2892</v>
      </c>
      <c r="AK7546" s="366" t="s">
        <v>2879</v>
      </c>
      <c r="AL7546" s="366" t="s">
        <v>2880</v>
      </c>
      <c r="AM7546" s="366" t="s">
        <v>2881</v>
      </c>
      <c r="AN7546" s="366" t="s">
        <v>2882</v>
      </c>
      <c r="AO7546" s="366" t="s">
        <v>2883</v>
      </c>
      <c r="AP7546" s="366" t="s">
        <v>2884</v>
      </c>
      <c r="AQ7546" s="366" t="s">
        <v>2885</v>
      </c>
      <c r="AR7546" s="366" t="s">
        <v>2886</v>
      </c>
      <c r="AS7546" s="366" t="s">
        <v>2887</v>
      </c>
      <c r="AT7546" s="366" t="s">
        <v>2888</v>
      </c>
      <c r="AU7546" s="366" t="s">
        <v>2889</v>
      </c>
      <c r="AV7546" s="366" t="s">
        <v>2890</v>
      </c>
      <c r="AW7546" s="368" t="s">
        <v>2895</v>
      </c>
    </row>
    <row r="7547" spans="1:49">
      <c r="A7547" s="33"/>
      <c r="B7547" s="34"/>
      <c r="C7547" s="34"/>
      <c r="D7547" s="34"/>
      <c r="E7547" s="35"/>
      <c r="F7547" s="36"/>
      <c r="G7547" s="36"/>
      <c r="H7547" s="36"/>
      <c r="I7547" s="34"/>
      <c r="J7547" s="202" t="s">
        <v>1224</v>
      </c>
      <c r="K7547" s="202">
        <v>1</v>
      </c>
      <c r="L7547" s="202">
        <v>2</v>
      </c>
      <c r="M7547" s="202">
        <v>3</v>
      </c>
      <c r="N7547" s="202">
        <v>4</v>
      </c>
      <c r="O7547" s="202">
        <v>5</v>
      </c>
      <c r="P7547" s="202">
        <v>6</v>
      </c>
      <c r="Q7547" s="202">
        <v>7</v>
      </c>
      <c r="R7547" s="202">
        <v>8</v>
      </c>
      <c r="S7547" s="202">
        <v>9</v>
      </c>
      <c r="T7547" s="202">
        <v>10</v>
      </c>
      <c r="U7547" s="202">
        <v>13</v>
      </c>
      <c r="V7547" s="202">
        <v>14</v>
      </c>
      <c r="W7547" s="202" t="s">
        <v>1224</v>
      </c>
      <c r="X7547" s="202">
        <v>1</v>
      </c>
      <c r="Y7547" s="202">
        <v>2</v>
      </c>
      <c r="Z7547" s="202">
        <v>3</v>
      </c>
      <c r="AA7547" s="202">
        <v>4</v>
      </c>
      <c r="AB7547" s="202">
        <v>5</v>
      </c>
      <c r="AC7547" s="202">
        <v>6</v>
      </c>
      <c r="AD7547" s="202">
        <v>7</v>
      </c>
      <c r="AE7547" s="202">
        <v>8</v>
      </c>
      <c r="AF7547" s="202">
        <v>9</v>
      </c>
      <c r="AG7547" s="202">
        <v>10</v>
      </c>
      <c r="AH7547" s="202">
        <v>13</v>
      </c>
      <c r="AI7547" s="202">
        <v>14</v>
      </c>
      <c r="AJ7547" s="202" t="s">
        <v>1224</v>
      </c>
      <c r="AK7547" s="202">
        <v>1</v>
      </c>
      <c r="AL7547" s="202">
        <v>2</v>
      </c>
      <c r="AM7547" s="202">
        <v>3</v>
      </c>
      <c r="AN7547" s="202">
        <v>4</v>
      </c>
      <c r="AO7547" s="202">
        <v>5</v>
      </c>
      <c r="AP7547" s="202">
        <v>6</v>
      </c>
      <c r="AQ7547" s="202">
        <v>7</v>
      </c>
      <c r="AR7547" s="202">
        <v>8</v>
      </c>
      <c r="AS7547" s="202">
        <v>9</v>
      </c>
      <c r="AT7547" s="202">
        <v>10</v>
      </c>
      <c r="AU7547" s="202">
        <v>13</v>
      </c>
      <c r="AV7547" s="202">
        <v>14</v>
      </c>
      <c r="AW7547" s="202">
        <v>15</v>
      </c>
    </row>
    <row r="7548" spans="1:49">
      <c r="A7548" s="37"/>
      <c r="B7548" s="38"/>
      <c r="C7548" s="38"/>
      <c r="D7548" s="38"/>
      <c r="E7548" s="60"/>
      <c r="F7548" s="61"/>
      <c r="G7548" s="61"/>
      <c r="H7548" s="61"/>
      <c r="I7548" s="38"/>
      <c r="J7548" s="134"/>
      <c r="K7548" s="134"/>
      <c r="L7548" s="134"/>
      <c r="M7548" s="134"/>
      <c r="N7548" s="134"/>
      <c r="O7548" s="134"/>
      <c r="P7548" s="134"/>
      <c r="Q7548" s="134"/>
      <c r="R7548" s="134"/>
      <c r="S7548" s="134"/>
      <c r="T7548" s="134"/>
      <c r="U7548" s="134"/>
      <c r="V7548" s="134"/>
      <c r="W7548" s="134"/>
      <c r="X7548" s="134"/>
      <c r="Y7548" s="134"/>
      <c r="Z7548" s="134"/>
      <c r="AA7548" s="134"/>
      <c r="AB7548" s="134"/>
      <c r="AC7548" s="134"/>
      <c r="AD7548" s="134"/>
      <c r="AE7548" s="134"/>
      <c r="AF7548" s="134"/>
      <c r="AG7548" s="134"/>
      <c r="AH7548" s="134"/>
      <c r="AI7548" s="134"/>
      <c r="AJ7548" s="134"/>
      <c r="AK7548" s="134"/>
      <c r="AL7548" s="134"/>
      <c r="AM7548" s="134"/>
      <c r="AN7548" s="134"/>
      <c r="AO7548" s="134"/>
      <c r="AP7548" s="134"/>
      <c r="AQ7548" s="134"/>
      <c r="AR7548" s="134"/>
      <c r="AS7548" s="134"/>
      <c r="AT7548" s="134"/>
      <c r="AU7548" s="134"/>
      <c r="AV7548" s="134"/>
      <c r="AW7548" s="134"/>
    </row>
    <row r="7549" spans="1:49">
      <c r="A7549" s="92" t="s">
        <v>1039</v>
      </c>
      <c r="B7549" s="93" t="s">
        <v>1030</v>
      </c>
      <c r="C7549" s="93" t="s">
        <v>761</v>
      </c>
      <c r="D7549" s="460"/>
      <c r="E7549" s="531"/>
      <c r="F7549" s="50"/>
      <c r="G7549" s="50"/>
      <c r="H7549" s="50"/>
      <c r="I7549" s="260" t="s">
        <v>1026</v>
      </c>
      <c r="J7549" s="28"/>
      <c r="K7549" s="28"/>
      <c r="L7549" s="28"/>
      <c r="M7549" s="28"/>
      <c r="N7549" s="28"/>
      <c r="O7549" s="28"/>
      <c r="P7549" s="28"/>
      <c r="Q7549" s="28"/>
      <c r="R7549" s="28"/>
      <c r="S7549" s="28"/>
      <c r="T7549" s="28"/>
      <c r="U7549" s="28"/>
      <c r="V7549" s="28"/>
      <c r="W7549" s="28"/>
      <c r="X7549" s="28"/>
      <c r="Y7549" s="28"/>
      <c r="Z7549" s="28"/>
      <c r="AA7549" s="28"/>
      <c r="AB7549" s="28"/>
      <c r="AC7549" s="28"/>
      <c r="AD7549" s="28"/>
      <c r="AE7549" s="28"/>
      <c r="AF7549" s="28"/>
      <c r="AG7549" s="28"/>
      <c r="AH7549" s="28"/>
      <c r="AI7549" s="28"/>
      <c r="AJ7549" s="28"/>
      <c r="AK7549" s="28"/>
      <c r="AL7549" s="28"/>
      <c r="AM7549" s="28"/>
      <c r="AN7549" s="28"/>
      <c r="AO7549" s="28"/>
      <c r="AP7549" s="28"/>
      <c r="AQ7549" s="28"/>
      <c r="AR7549" s="28"/>
      <c r="AS7549" s="28"/>
      <c r="AT7549" s="28"/>
      <c r="AU7549" s="28"/>
      <c r="AV7549" s="28"/>
      <c r="AW7549" s="28"/>
    </row>
    <row r="7550" spans="1:49">
      <c r="A7550" s="48"/>
      <c r="B7550" s="260"/>
      <c r="C7550" s="260"/>
      <c r="D7550" s="369"/>
      <c r="E7550" s="531"/>
      <c r="F7550" s="50"/>
      <c r="G7550" s="50"/>
      <c r="H7550" s="50"/>
      <c r="I7550" s="260"/>
    </row>
    <row r="7551" spans="1:49">
      <c r="A7551" s="48"/>
      <c r="B7551" s="42"/>
      <c r="C7551" s="42"/>
      <c r="D7551" s="42"/>
      <c r="E7551" s="531"/>
      <c r="F7551" s="50"/>
      <c r="G7551" s="50"/>
      <c r="H7551" s="50"/>
      <c r="I7551" s="49" t="s">
        <v>1559</v>
      </c>
      <c r="J7551" s="12">
        <f>SUM(J7552,J7560,J7562)</f>
        <v>14600</v>
      </c>
      <c r="K7551" s="12">
        <f t="shared" ref="K7551:AT7551" si="2084">SUM(K7552,K7560,K7562)</f>
        <v>0</v>
      </c>
      <c r="L7551" s="12">
        <f t="shared" si="2084"/>
        <v>0</v>
      </c>
      <c r="M7551" s="12">
        <f t="shared" si="2084"/>
        <v>0</v>
      </c>
      <c r="N7551" s="12">
        <f t="shared" si="2084"/>
        <v>4000</v>
      </c>
      <c r="O7551" s="12">
        <f t="shared" si="2084"/>
        <v>2600</v>
      </c>
      <c r="P7551" s="12">
        <f t="shared" si="2084"/>
        <v>0</v>
      </c>
      <c r="Q7551" s="12">
        <f t="shared" si="2084"/>
        <v>1000</v>
      </c>
      <c r="R7551" s="12">
        <f t="shared" si="2084"/>
        <v>0</v>
      </c>
      <c r="S7551" s="12">
        <f t="shared" si="2084"/>
        <v>0</v>
      </c>
      <c r="T7551" s="12">
        <f t="shared" si="2084"/>
        <v>0</v>
      </c>
      <c r="U7551" s="12">
        <v>7600</v>
      </c>
      <c r="V7551" s="12">
        <v>7000</v>
      </c>
      <c r="W7551" s="12">
        <f>SUM(W7552,W7560,W7562)</f>
        <v>0</v>
      </c>
      <c r="X7551" s="12">
        <f t="shared" si="2084"/>
        <v>0</v>
      </c>
      <c r="Y7551" s="12">
        <f t="shared" si="2084"/>
        <v>0</v>
      </c>
      <c r="Z7551" s="12">
        <f t="shared" si="2084"/>
        <v>0</v>
      </c>
      <c r="AA7551" s="12">
        <f t="shared" si="2084"/>
        <v>0</v>
      </c>
      <c r="AB7551" s="12">
        <f t="shared" si="2084"/>
        <v>0</v>
      </c>
      <c r="AC7551" s="12">
        <f t="shared" si="2084"/>
        <v>0</v>
      </c>
      <c r="AD7551" s="12">
        <f t="shared" si="2084"/>
        <v>0</v>
      </c>
      <c r="AE7551" s="12">
        <f t="shared" si="2084"/>
        <v>0</v>
      </c>
      <c r="AF7551" s="12">
        <f t="shared" si="2084"/>
        <v>0</v>
      </c>
      <c r="AG7551" s="12">
        <f t="shared" si="2084"/>
        <v>0</v>
      </c>
      <c r="AH7551" s="12">
        <v>0</v>
      </c>
      <c r="AI7551" s="12">
        <v>0</v>
      </c>
      <c r="AJ7551" s="12">
        <f>SUM(AJ7552,AJ7560,AJ7562)</f>
        <v>0</v>
      </c>
      <c r="AK7551" s="12">
        <f t="shared" si="2084"/>
        <v>0</v>
      </c>
      <c r="AL7551" s="12">
        <f t="shared" si="2084"/>
        <v>0</v>
      </c>
      <c r="AM7551" s="12">
        <f t="shared" si="2084"/>
        <v>0</v>
      </c>
      <c r="AN7551" s="12">
        <f t="shared" si="2084"/>
        <v>0</v>
      </c>
      <c r="AO7551" s="12">
        <f t="shared" si="2084"/>
        <v>0</v>
      </c>
      <c r="AP7551" s="12">
        <f t="shared" si="2084"/>
        <v>0</v>
      </c>
      <c r="AQ7551" s="12">
        <f t="shared" si="2084"/>
        <v>0</v>
      </c>
      <c r="AR7551" s="12">
        <f t="shared" si="2084"/>
        <v>0</v>
      </c>
      <c r="AS7551" s="12">
        <f t="shared" si="2084"/>
        <v>0</v>
      </c>
      <c r="AT7551" s="12">
        <f t="shared" si="2084"/>
        <v>0</v>
      </c>
      <c r="AU7551" s="12">
        <v>0</v>
      </c>
      <c r="AV7551" s="12">
        <v>0</v>
      </c>
      <c r="AW7551" s="12">
        <f t="shared" ref="AW7551:AW7577" si="2085">U7551+AH7551+AU7551</f>
        <v>7600</v>
      </c>
    </row>
    <row r="7552" spans="1:49">
      <c r="A7552" s="44" t="s">
        <v>1039</v>
      </c>
      <c r="B7552" s="45" t="s">
        <v>1030</v>
      </c>
      <c r="C7552" s="45" t="s">
        <v>761</v>
      </c>
      <c r="D7552" s="452" t="s">
        <v>3039</v>
      </c>
      <c r="E7552" s="213" t="s">
        <v>771</v>
      </c>
      <c r="F7552" s="65"/>
      <c r="G7552" s="65"/>
      <c r="H7552" s="65"/>
      <c r="I7552" s="260" t="s">
        <v>1500</v>
      </c>
      <c r="J7552" s="9">
        <f>SUM(J7553:J7554)</f>
        <v>0</v>
      </c>
      <c r="K7552" s="9">
        <f t="shared" ref="K7552:AT7552" si="2086">SUM(K7553:K7554)</f>
        <v>0</v>
      </c>
      <c r="L7552" s="9">
        <f t="shared" si="2086"/>
        <v>0</v>
      </c>
      <c r="M7552" s="9">
        <f t="shared" si="2086"/>
        <v>0</v>
      </c>
      <c r="N7552" s="9">
        <f t="shared" si="2086"/>
        <v>0</v>
      </c>
      <c r="O7552" s="9">
        <f t="shared" si="2086"/>
        <v>0</v>
      </c>
      <c r="P7552" s="9">
        <f t="shared" si="2086"/>
        <v>0</v>
      </c>
      <c r="Q7552" s="9">
        <f t="shared" si="2086"/>
        <v>0</v>
      </c>
      <c r="R7552" s="9">
        <f t="shared" si="2086"/>
        <v>0</v>
      </c>
      <c r="S7552" s="9">
        <f t="shared" si="2086"/>
        <v>0</v>
      </c>
      <c r="T7552" s="9">
        <f t="shared" si="2086"/>
        <v>0</v>
      </c>
      <c r="U7552" s="9">
        <v>0</v>
      </c>
      <c r="V7552" s="9">
        <v>0</v>
      </c>
      <c r="W7552" s="9">
        <f>SUM(W7553:W7554)</f>
        <v>0</v>
      </c>
      <c r="X7552" s="9">
        <f t="shared" si="2086"/>
        <v>0</v>
      </c>
      <c r="Y7552" s="9">
        <f t="shared" si="2086"/>
        <v>0</v>
      </c>
      <c r="Z7552" s="9">
        <f t="shared" si="2086"/>
        <v>0</v>
      </c>
      <c r="AA7552" s="9">
        <f t="shared" si="2086"/>
        <v>0</v>
      </c>
      <c r="AB7552" s="9">
        <f t="shared" si="2086"/>
        <v>0</v>
      </c>
      <c r="AC7552" s="9">
        <f t="shared" si="2086"/>
        <v>0</v>
      </c>
      <c r="AD7552" s="9">
        <f t="shared" si="2086"/>
        <v>0</v>
      </c>
      <c r="AE7552" s="9">
        <f t="shared" si="2086"/>
        <v>0</v>
      </c>
      <c r="AF7552" s="9">
        <f t="shared" si="2086"/>
        <v>0</v>
      </c>
      <c r="AG7552" s="9">
        <f t="shared" si="2086"/>
        <v>0</v>
      </c>
      <c r="AH7552" s="9">
        <v>0</v>
      </c>
      <c r="AI7552" s="9">
        <v>0</v>
      </c>
      <c r="AJ7552" s="9">
        <f>SUM(AJ7553:AJ7554)</f>
        <v>0</v>
      </c>
      <c r="AK7552" s="9">
        <f t="shared" si="2086"/>
        <v>0</v>
      </c>
      <c r="AL7552" s="9">
        <f t="shared" si="2086"/>
        <v>0</v>
      </c>
      <c r="AM7552" s="9">
        <f t="shared" si="2086"/>
        <v>0</v>
      </c>
      <c r="AN7552" s="9">
        <f t="shared" si="2086"/>
        <v>0</v>
      </c>
      <c r="AO7552" s="9">
        <f t="shared" si="2086"/>
        <v>0</v>
      </c>
      <c r="AP7552" s="9">
        <f t="shared" si="2086"/>
        <v>0</v>
      </c>
      <c r="AQ7552" s="9">
        <f t="shared" si="2086"/>
        <v>0</v>
      </c>
      <c r="AR7552" s="9">
        <f t="shared" si="2086"/>
        <v>0</v>
      </c>
      <c r="AS7552" s="9">
        <f t="shared" si="2086"/>
        <v>0</v>
      </c>
      <c r="AT7552" s="9">
        <f t="shared" si="2086"/>
        <v>0</v>
      </c>
      <c r="AU7552" s="9">
        <v>0</v>
      </c>
      <c r="AV7552" s="9">
        <v>0</v>
      </c>
      <c r="AW7552" s="9">
        <f t="shared" si="2085"/>
        <v>0</v>
      </c>
    </row>
    <row r="7553" spans="1:49">
      <c r="A7553" s="44" t="s">
        <v>1039</v>
      </c>
      <c r="B7553" s="45" t="s">
        <v>1030</v>
      </c>
      <c r="C7553" s="45" t="s">
        <v>761</v>
      </c>
      <c r="D7553" s="452" t="s">
        <v>3039</v>
      </c>
      <c r="E7553" s="367" t="s">
        <v>834</v>
      </c>
      <c r="F7553" s="50"/>
      <c r="G7553" s="468" t="s">
        <v>3063</v>
      </c>
      <c r="H7553" s="50" t="s">
        <v>2358</v>
      </c>
      <c r="I7553" s="42" t="s">
        <v>1165</v>
      </c>
      <c r="U7553" s="15">
        <v>0</v>
      </c>
      <c r="V7553" s="15">
        <v>0</v>
      </c>
      <c r="AH7553" s="15">
        <v>0</v>
      </c>
      <c r="AI7553" s="15">
        <v>0</v>
      </c>
      <c r="AU7553" s="15">
        <v>0</v>
      </c>
      <c r="AV7553" s="15">
        <v>0</v>
      </c>
      <c r="AW7553" s="15">
        <f t="shared" si="2085"/>
        <v>0</v>
      </c>
    </row>
    <row r="7554" spans="1:49">
      <c r="A7554" s="44" t="s">
        <v>1039</v>
      </c>
      <c r="B7554" s="45" t="s">
        <v>1030</v>
      </c>
      <c r="C7554" s="45" t="s">
        <v>761</v>
      </c>
      <c r="D7554" s="452" t="s">
        <v>3039</v>
      </c>
      <c r="E7554" s="367" t="s">
        <v>772</v>
      </c>
      <c r="F7554" s="50"/>
      <c r="G7554" s="50"/>
      <c r="H7554" s="50"/>
      <c r="I7554" s="42" t="s">
        <v>1227</v>
      </c>
      <c r="J7554" s="15">
        <f>SUM(J7555:J7559)</f>
        <v>0</v>
      </c>
      <c r="K7554" s="15">
        <f t="shared" ref="K7554:AT7554" si="2087">SUM(K7555:K7559)</f>
        <v>0</v>
      </c>
      <c r="L7554" s="15">
        <f t="shared" si="2087"/>
        <v>0</v>
      </c>
      <c r="M7554" s="15">
        <f t="shared" si="2087"/>
        <v>0</v>
      </c>
      <c r="N7554" s="15">
        <f t="shared" si="2087"/>
        <v>0</v>
      </c>
      <c r="O7554" s="15">
        <f t="shared" si="2087"/>
        <v>0</v>
      </c>
      <c r="P7554" s="15">
        <f t="shared" si="2087"/>
        <v>0</v>
      </c>
      <c r="Q7554" s="15">
        <f t="shared" si="2087"/>
        <v>0</v>
      </c>
      <c r="R7554" s="15">
        <f t="shared" si="2087"/>
        <v>0</v>
      </c>
      <c r="S7554" s="15">
        <f t="shared" si="2087"/>
        <v>0</v>
      </c>
      <c r="T7554" s="15">
        <f t="shared" si="2087"/>
        <v>0</v>
      </c>
      <c r="U7554" s="15">
        <v>0</v>
      </c>
      <c r="V7554" s="15">
        <v>0</v>
      </c>
      <c r="W7554" s="15">
        <f>SUM(W7555:W7559)</f>
        <v>0</v>
      </c>
      <c r="X7554" s="15">
        <f t="shared" si="2087"/>
        <v>0</v>
      </c>
      <c r="Y7554" s="15">
        <f t="shared" si="2087"/>
        <v>0</v>
      </c>
      <c r="Z7554" s="15">
        <f t="shared" si="2087"/>
        <v>0</v>
      </c>
      <c r="AA7554" s="15">
        <f t="shared" si="2087"/>
        <v>0</v>
      </c>
      <c r="AB7554" s="15">
        <f t="shared" si="2087"/>
        <v>0</v>
      </c>
      <c r="AC7554" s="15">
        <f t="shared" si="2087"/>
        <v>0</v>
      </c>
      <c r="AD7554" s="15">
        <f t="shared" si="2087"/>
        <v>0</v>
      </c>
      <c r="AE7554" s="15">
        <f t="shared" si="2087"/>
        <v>0</v>
      </c>
      <c r="AF7554" s="15">
        <f t="shared" si="2087"/>
        <v>0</v>
      </c>
      <c r="AG7554" s="15">
        <f t="shared" si="2087"/>
        <v>0</v>
      </c>
      <c r="AH7554" s="15">
        <v>0</v>
      </c>
      <c r="AI7554" s="15">
        <v>0</v>
      </c>
      <c r="AJ7554" s="15">
        <f>SUM(AJ7555:AJ7559)</f>
        <v>0</v>
      </c>
      <c r="AK7554" s="15">
        <f t="shared" si="2087"/>
        <v>0</v>
      </c>
      <c r="AL7554" s="15">
        <f t="shared" si="2087"/>
        <v>0</v>
      </c>
      <c r="AM7554" s="15">
        <f t="shared" si="2087"/>
        <v>0</v>
      </c>
      <c r="AN7554" s="15">
        <f t="shared" si="2087"/>
        <v>0</v>
      </c>
      <c r="AO7554" s="15">
        <f t="shared" si="2087"/>
        <v>0</v>
      </c>
      <c r="AP7554" s="15">
        <f t="shared" si="2087"/>
        <v>0</v>
      </c>
      <c r="AQ7554" s="15">
        <f t="shared" si="2087"/>
        <v>0</v>
      </c>
      <c r="AR7554" s="15">
        <f t="shared" si="2087"/>
        <v>0</v>
      </c>
      <c r="AS7554" s="15">
        <f t="shared" si="2087"/>
        <v>0</v>
      </c>
      <c r="AT7554" s="15">
        <f t="shared" si="2087"/>
        <v>0</v>
      </c>
      <c r="AU7554" s="15">
        <v>0</v>
      </c>
      <c r="AV7554" s="15">
        <v>0</v>
      </c>
      <c r="AW7554" s="15">
        <f t="shared" si="2085"/>
        <v>0</v>
      </c>
    </row>
    <row r="7555" spans="1:49" s="144" customFormat="1">
      <c r="A7555" s="44" t="s">
        <v>1039</v>
      </c>
      <c r="B7555" s="45" t="s">
        <v>1030</v>
      </c>
      <c r="C7555" s="45" t="s">
        <v>761</v>
      </c>
      <c r="D7555" s="452" t="s">
        <v>3039</v>
      </c>
      <c r="E7555" s="140" t="s">
        <v>850</v>
      </c>
      <c r="F7555" s="141" t="s">
        <v>1938</v>
      </c>
      <c r="G7555" s="468" t="s">
        <v>3063</v>
      </c>
      <c r="H7555" s="50" t="s">
        <v>2358</v>
      </c>
      <c r="I7555" s="142" t="s">
        <v>1119</v>
      </c>
      <c r="J7555" s="15"/>
      <c r="K7555" s="15"/>
      <c r="L7555" s="15"/>
      <c r="M7555" s="15"/>
      <c r="N7555" s="15"/>
      <c r="O7555" s="15"/>
      <c r="P7555" s="15"/>
      <c r="Q7555" s="15"/>
      <c r="R7555" s="15"/>
      <c r="S7555" s="15"/>
      <c r="T7555" s="15"/>
      <c r="U7555" s="15">
        <v>0</v>
      </c>
      <c r="V7555" s="15">
        <v>0</v>
      </c>
      <c r="W7555" s="15"/>
      <c r="X7555" s="15"/>
      <c r="Y7555" s="15"/>
      <c r="Z7555" s="15"/>
      <c r="AA7555" s="15"/>
      <c r="AB7555" s="15"/>
      <c r="AC7555" s="15"/>
      <c r="AD7555" s="15"/>
      <c r="AE7555" s="15"/>
      <c r="AF7555" s="15"/>
      <c r="AG7555" s="15"/>
      <c r="AH7555" s="15">
        <v>0</v>
      </c>
      <c r="AI7555" s="15">
        <v>0</v>
      </c>
      <c r="AJ7555" s="15"/>
      <c r="AK7555" s="15"/>
      <c r="AL7555" s="15"/>
      <c r="AM7555" s="15"/>
      <c r="AN7555" s="15"/>
      <c r="AO7555" s="15"/>
      <c r="AP7555" s="15"/>
      <c r="AQ7555" s="15"/>
      <c r="AR7555" s="15"/>
      <c r="AS7555" s="15"/>
      <c r="AT7555" s="15"/>
      <c r="AU7555" s="15">
        <v>0</v>
      </c>
      <c r="AV7555" s="15">
        <v>0</v>
      </c>
      <c r="AW7555" s="15">
        <f t="shared" si="2085"/>
        <v>0</v>
      </c>
    </row>
    <row r="7556" spans="1:49" s="144" customFormat="1">
      <c r="A7556" s="44" t="s">
        <v>1039</v>
      </c>
      <c r="B7556" s="45" t="s">
        <v>1030</v>
      </c>
      <c r="C7556" s="45" t="s">
        <v>761</v>
      </c>
      <c r="D7556" s="452" t="s">
        <v>3039</v>
      </c>
      <c r="E7556" s="140" t="s">
        <v>851</v>
      </c>
      <c r="F7556" s="141" t="s">
        <v>1939</v>
      </c>
      <c r="G7556" s="468" t="s">
        <v>3063</v>
      </c>
      <c r="H7556" s="50" t="s">
        <v>2358</v>
      </c>
      <c r="I7556" s="142" t="s">
        <v>1290</v>
      </c>
      <c r="J7556" s="15"/>
      <c r="K7556" s="15"/>
      <c r="L7556" s="15"/>
      <c r="M7556" s="15"/>
      <c r="N7556" s="15"/>
      <c r="O7556" s="15"/>
      <c r="P7556" s="15"/>
      <c r="Q7556" s="15"/>
      <c r="R7556" s="15"/>
      <c r="S7556" s="15"/>
      <c r="T7556" s="15"/>
      <c r="U7556" s="15">
        <v>0</v>
      </c>
      <c r="V7556" s="15">
        <v>0</v>
      </c>
      <c r="W7556" s="15"/>
      <c r="X7556" s="15"/>
      <c r="Y7556" s="15"/>
      <c r="Z7556" s="15"/>
      <c r="AA7556" s="15"/>
      <c r="AB7556" s="15"/>
      <c r="AC7556" s="15"/>
      <c r="AD7556" s="15"/>
      <c r="AE7556" s="15"/>
      <c r="AF7556" s="15"/>
      <c r="AG7556" s="15"/>
      <c r="AH7556" s="15">
        <v>0</v>
      </c>
      <c r="AI7556" s="15">
        <v>0</v>
      </c>
      <c r="AJ7556" s="15"/>
      <c r="AK7556" s="15"/>
      <c r="AL7556" s="15"/>
      <c r="AM7556" s="15"/>
      <c r="AN7556" s="15"/>
      <c r="AO7556" s="15"/>
      <c r="AP7556" s="15"/>
      <c r="AQ7556" s="15"/>
      <c r="AR7556" s="15"/>
      <c r="AS7556" s="15"/>
      <c r="AT7556" s="15"/>
      <c r="AU7556" s="15">
        <v>0</v>
      </c>
      <c r="AV7556" s="15">
        <v>0</v>
      </c>
      <c r="AW7556" s="15">
        <f t="shared" si="2085"/>
        <v>0</v>
      </c>
    </row>
    <row r="7557" spans="1:49" s="144" customFormat="1">
      <c r="A7557" s="44" t="s">
        <v>1039</v>
      </c>
      <c r="B7557" s="45" t="s">
        <v>1030</v>
      </c>
      <c r="C7557" s="45" t="s">
        <v>761</v>
      </c>
      <c r="D7557" s="452" t="s">
        <v>3039</v>
      </c>
      <c r="E7557" s="140" t="s">
        <v>852</v>
      </c>
      <c r="F7557" s="141" t="s">
        <v>1940</v>
      </c>
      <c r="G7557" s="468" t="s">
        <v>3063</v>
      </c>
      <c r="H7557" s="50" t="s">
        <v>2358</v>
      </c>
      <c r="I7557" s="142" t="s">
        <v>1733</v>
      </c>
      <c r="J7557" s="15"/>
      <c r="K7557" s="15"/>
      <c r="L7557" s="15"/>
      <c r="M7557" s="15"/>
      <c r="N7557" s="15"/>
      <c r="O7557" s="15"/>
      <c r="P7557" s="15"/>
      <c r="Q7557" s="15"/>
      <c r="R7557" s="15"/>
      <c r="S7557" s="15"/>
      <c r="T7557" s="15"/>
      <c r="U7557" s="15">
        <v>0</v>
      </c>
      <c r="V7557" s="15">
        <v>0</v>
      </c>
      <c r="W7557" s="15"/>
      <c r="X7557" s="15"/>
      <c r="Y7557" s="15"/>
      <c r="Z7557" s="15"/>
      <c r="AA7557" s="15"/>
      <c r="AB7557" s="15"/>
      <c r="AC7557" s="15"/>
      <c r="AD7557" s="15"/>
      <c r="AE7557" s="15"/>
      <c r="AF7557" s="15"/>
      <c r="AG7557" s="15"/>
      <c r="AH7557" s="15">
        <v>0</v>
      </c>
      <c r="AI7557" s="15">
        <v>0</v>
      </c>
      <c r="AJ7557" s="15"/>
      <c r="AK7557" s="15"/>
      <c r="AL7557" s="15"/>
      <c r="AM7557" s="15"/>
      <c r="AN7557" s="15"/>
      <c r="AO7557" s="15"/>
      <c r="AP7557" s="15"/>
      <c r="AQ7557" s="15"/>
      <c r="AR7557" s="15"/>
      <c r="AS7557" s="15"/>
      <c r="AT7557" s="15"/>
      <c r="AU7557" s="15">
        <v>0</v>
      </c>
      <c r="AV7557" s="15">
        <v>0</v>
      </c>
      <c r="AW7557" s="15">
        <f t="shared" si="2085"/>
        <v>0</v>
      </c>
    </row>
    <row r="7558" spans="1:49" s="144" customFormat="1">
      <c r="A7558" s="44" t="s">
        <v>1039</v>
      </c>
      <c r="B7558" s="45" t="s">
        <v>1030</v>
      </c>
      <c r="C7558" s="45" t="s">
        <v>761</v>
      </c>
      <c r="D7558" s="452" t="s">
        <v>3039</v>
      </c>
      <c r="E7558" s="140" t="s">
        <v>853</v>
      </c>
      <c r="F7558" s="141" t="s">
        <v>1941</v>
      </c>
      <c r="G7558" s="468" t="s">
        <v>3063</v>
      </c>
      <c r="H7558" s="50" t="s">
        <v>2358</v>
      </c>
      <c r="I7558" s="142" t="s">
        <v>1734</v>
      </c>
      <c r="J7558" s="15"/>
      <c r="K7558" s="15"/>
      <c r="L7558" s="15"/>
      <c r="M7558" s="15"/>
      <c r="N7558" s="15"/>
      <c r="O7558" s="15"/>
      <c r="P7558" s="15"/>
      <c r="Q7558" s="15"/>
      <c r="R7558" s="15"/>
      <c r="S7558" s="15"/>
      <c r="T7558" s="15"/>
      <c r="U7558" s="15">
        <v>0</v>
      </c>
      <c r="V7558" s="15">
        <v>0</v>
      </c>
      <c r="W7558" s="15"/>
      <c r="X7558" s="15"/>
      <c r="Y7558" s="15"/>
      <c r="Z7558" s="15"/>
      <c r="AA7558" s="15"/>
      <c r="AB7558" s="15"/>
      <c r="AC7558" s="15"/>
      <c r="AD7558" s="15"/>
      <c r="AE7558" s="15"/>
      <c r="AF7558" s="15"/>
      <c r="AG7558" s="15"/>
      <c r="AH7558" s="15">
        <v>0</v>
      </c>
      <c r="AI7558" s="15">
        <v>0</v>
      </c>
      <c r="AJ7558" s="15"/>
      <c r="AK7558" s="15"/>
      <c r="AL7558" s="15"/>
      <c r="AM7558" s="15"/>
      <c r="AN7558" s="15"/>
      <c r="AO7558" s="15"/>
      <c r="AP7558" s="15"/>
      <c r="AQ7558" s="15"/>
      <c r="AR7558" s="15"/>
      <c r="AS7558" s="15"/>
      <c r="AT7558" s="15"/>
      <c r="AU7558" s="15">
        <v>0</v>
      </c>
      <c r="AV7558" s="15">
        <v>0</v>
      </c>
      <c r="AW7558" s="15">
        <f t="shared" si="2085"/>
        <v>0</v>
      </c>
    </row>
    <row r="7559" spans="1:49" s="144" customFormat="1">
      <c r="A7559" s="44" t="s">
        <v>1039</v>
      </c>
      <c r="B7559" s="45" t="s">
        <v>1030</v>
      </c>
      <c r="C7559" s="45" t="s">
        <v>761</v>
      </c>
      <c r="D7559" s="452" t="s">
        <v>3039</v>
      </c>
      <c r="E7559" s="140" t="s">
        <v>854</v>
      </c>
      <c r="F7559" s="141" t="s">
        <v>1942</v>
      </c>
      <c r="G7559" s="468" t="s">
        <v>3063</v>
      </c>
      <c r="H7559" s="50" t="s">
        <v>2358</v>
      </c>
      <c r="I7559" s="142" t="s">
        <v>1735</v>
      </c>
      <c r="J7559" s="15"/>
      <c r="K7559" s="15"/>
      <c r="L7559" s="15"/>
      <c r="M7559" s="15"/>
      <c r="N7559" s="15"/>
      <c r="O7559" s="15"/>
      <c r="P7559" s="15"/>
      <c r="Q7559" s="15"/>
      <c r="R7559" s="15"/>
      <c r="S7559" s="15"/>
      <c r="T7559" s="15"/>
      <c r="U7559" s="15">
        <v>0</v>
      </c>
      <c r="V7559" s="15">
        <v>0</v>
      </c>
      <c r="W7559" s="15"/>
      <c r="X7559" s="15"/>
      <c r="Y7559" s="15"/>
      <c r="Z7559" s="15"/>
      <c r="AA7559" s="15"/>
      <c r="AB7559" s="15"/>
      <c r="AC7559" s="15"/>
      <c r="AD7559" s="15"/>
      <c r="AE7559" s="15"/>
      <c r="AF7559" s="15"/>
      <c r="AG7559" s="15"/>
      <c r="AH7559" s="15">
        <v>0</v>
      </c>
      <c r="AI7559" s="15">
        <v>0</v>
      </c>
      <c r="AJ7559" s="15"/>
      <c r="AK7559" s="15"/>
      <c r="AL7559" s="15"/>
      <c r="AM7559" s="15"/>
      <c r="AN7559" s="15"/>
      <c r="AO7559" s="15"/>
      <c r="AP7559" s="15"/>
      <c r="AQ7559" s="15"/>
      <c r="AR7559" s="15"/>
      <c r="AS7559" s="15"/>
      <c r="AT7559" s="15"/>
      <c r="AU7559" s="15">
        <v>0</v>
      </c>
      <c r="AV7559" s="15">
        <v>0</v>
      </c>
      <c r="AW7559" s="15">
        <f t="shared" si="2085"/>
        <v>0</v>
      </c>
    </row>
    <row r="7560" spans="1:49">
      <c r="A7560" s="44" t="s">
        <v>1039</v>
      </c>
      <c r="B7560" s="45" t="s">
        <v>1030</v>
      </c>
      <c r="C7560" s="45" t="s">
        <v>761</v>
      </c>
      <c r="D7560" s="452" t="s">
        <v>3039</v>
      </c>
      <c r="E7560" s="213" t="s">
        <v>773</v>
      </c>
      <c r="F7560" s="65"/>
      <c r="G7560" s="65"/>
      <c r="H7560" s="65"/>
      <c r="I7560" s="260" t="s">
        <v>1362</v>
      </c>
      <c r="J7560" s="9">
        <f>SUM(J7561)</f>
        <v>0</v>
      </c>
      <c r="K7560" s="9">
        <f t="shared" ref="K7560:AT7560" si="2088">SUM(K7561)</f>
        <v>0</v>
      </c>
      <c r="L7560" s="9">
        <f t="shared" si="2088"/>
        <v>0</v>
      </c>
      <c r="M7560" s="9">
        <f t="shared" si="2088"/>
        <v>0</v>
      </c>
      <c r="N7560" s="9">
        <f t="shared" si="2088"/>
        <v>0</v>
      </c>
      <c r="O7560" s="9">
        <f t="shared" si="2088"/>
        <v>0</v>
      </c>
      <c r="P7560" s="9">
        <f t="shared" si="2088"/>
        <v>0</v>
      </c>
      <c r="Q7560" s="9">
        <f t="shared" si="2088"/>
        <v>0</v>
      </c>
      <c r="R7560" s="9">
        <f t="shared" si="2088"/>
        <v>0</v>
      </c>
      <c r="S7560" s="9">
        <f t="shared" si="2088"/>
        <v>0</v>
      </c>
      <c r="T7560" s="9">
        <f t="shared" si="2088"/>
        <v>0</v>
      </c>
      <c r="U7560" s="9">
        <v>0</v>
      </c>
      <c r="V7560" s="9">
        <v>0</v>
      </c>
      <c r="W7560" s="9">
        <f>SUM(W7561)</f>
        <v>0</v>
      </c>
      <c r="X7560" s="9">
        <f t="shared" si="2088"/>
        <v>0</v>
      </c>
      <c r="Y7560" s="9">
        <f t="shared" si="2088"/>
        <v>0</v>
      </c>
      <c r="Z7560" s="9">
        <f t="shared" si="2088"/>
        <v>0</v>
      </c>
      <c r="AA7560" s="9">
        <f t="shared" si="2088"/>
        <v>0</v>
      </c>
      <c r="AB7560" s="9">
        <f t="shared" si="2088"/>
        <v>0</v>
      </c>
      <c r="AC7560" s="9">
        <f t="shared" si="2088"/>
        <v>0</v>
      </c>
      <c r="AD7560" s="9">
        <f t="shared" si="2088"/>
        <v>0</v>
      </c>
      <c r="AE7560" s="9">
        <f t="shared" si="2088"/>
        <v>0</v>
      </c>
      <c r="AF7560" s="9">
        <f t="shared" si="2088"/>
        <v>0</v>
      </c>
      <c r="AG7560" s="9">
        <f t="shared" si="2088"/>
        <v>0</v>
      </c>
      <c r="AH7560" s="9">
        <v>0</v>
      </c>
      <c r="AI7560" s="9">
        <v>0</v>
      </c>
      <c r="AJ7560" s="9">
        <f>SUM(AJ7561)</f>
        <v>0</v>
      </c>
      <c r="AK7560" s="9">
        <f t="shared" si="2088"/>
        <v>0</v>
      </c>
      <c r="AL7560" s="9">
        <f t="shared" si="2088"/>
        <v>0</v>
      </c>
      <c r="AM7560" s="9">
        <f t="shared" si="2088"/>
        <v>0</v>
      </c>
      <c r="AN7560" s="9">
        <f t="shared" si="2088"/>
        <v>0</v>
      </c>
      <c r="AO7560" s="9">
        <f t="shared" si="2088"/>
        <v>0</v>
      </c>
      <c r="AP7560" s="9">
        <f t="shared" si="2088"/>
        <v>0</v>
      </c>
      <c r="AQ7560" s="9">
        <f t="shared" si="2088"/>
        <v>0</v>
      </c>
      <c r="AR7560" s="9">
        <f t="shared" si="2088"/>
        <v>0</v>
      </c>
      <c r="AS7560" s="9">
        <f t="shared" si="2088"/>
        <v>0</v>
      </c>
      <c r="AT7560" s="9">
        <f t="shared" si="2088"/>
        <v>0</v>
      </c>
      <c r="AU7560" s="9">
        <v>0</v>
      </c>
      <c r="AV7560" s="9">
        <v>0</v>
      </c>
      <c r="AW7560" s="9">
        <f t="shared" si="2085"/>
        <v>0</v>
      </c>
    </row>
    <row r="7561" spans="1:49">
      <c r="A7561" s="44" t="s">
        <v>1039</v>
      </c>
      <c r="B7561" s="45" t="s">
        <v>1030</v>
      </c>
      <c r="C7561" s="45" t="s">
        <v>761</v>
      </c>
      <c r="D7561" s="452" t="s">
        <v>3039</v>
      </c>
      <c r="E7561" s="367" t="s">
        <v>785</v>
      </c>
      <c r="F7561" s="50"/>
      <c r="G7561" s="468" t="s">
        <v>3063</v>
      </c>
      <c r="H7561" s="50" t="s">
        <v>2358</v>
      </c>
      <c r="I7561" s="42" t="s">
        <v>1363</v>
      </c>
      <c r="U7561" s="15">
        <v>0</v>
      </c>
      <c r="V7561" s="15">
        <v>0</v>
      </c>
      <c r="AH7561" s="15">
        <v>0</v>
      </c>
      <c r="AI7561" s="15">
        <v>0</v>
      </c>
      <c r="AU7561" s="15">
        <v>0</v>
      </c>
      <c r="AV7561" s="15">
        <v>0</v>
      </c>
      <c r="AW7561" s="15">
        <f t="shared" si="2085"/>
        <v>0</v>
      </c>
    </row>
    <row r="7562" spans="1:49">
      <c r="A7562" s="44" t="s">
        <v>1039</v>
      </c>
      <c r="B7562" s="45" t="s">
        <v>1030</v>
      </c>
      <c r="C7562" s="45" t="s">
        <v>761</v>
      </c>
      <c r="D7562" s="452" t="s">
        <v>3039</v>
      </c>
      <c r="E7562" s="213" t="s">
        <v>1364</v>
      </c>
      <c r="F7562" s="65"/>
      <c r="G7562" s="65"/>
      <c r="H7562" s="65"/>
      <c r="I7562" s="260" t="s">
        <v>2104</v>
      </c>
      <c r="J7562" s="9">
        <f>SUM(J7563:J7572)</f>
        <v>14600</v>
      </c>
      <c r="K7562" s="9">
        <f t="shared" ref="K7562:AT7562" si="2089">SUM(K7563:K7572)</f>
        <v>0</v>
      </c>
      <c r="L7562" s="9">
        <f t="shared" si="2089"/>
        <v>0</v>
      </c>
      <c r="M7562" s="9">
        <f t="shared" si="2089"/>
        <v>0</v>
      </c>
      <c r="N7562" s="9">
        <f t="shared" si="2089"/>
        <v>4000</v>
      </c>
      <c r="O7562" s="9">
        <f t="shared" si="2089"/>
        <v>2600</v>
      </c>
      <c r="P7562" s="9">
        <f t="shared" si="2089"/>
        <v>0</v>
      </c>
      <c r="Q7562" s="9">
        <f t="shared" si="2089"/>
        <v>1000</v>
      </c>
      <c r="R7562" s="9">
        <f t="shared" si="2089"/>
        <v>0</v>
      </c>
      <c r="S7562" s="9">
        <f t="shared" si="2089"/>
        <v>0</v>
      </c>
      <c r="T7562" s="9">
        <f t="shared" si="2089"/>
        <v>0</v>
      </c>
      <c r="U7562" s="9">
        <v>7600</v>
      </c>
      <c r="V7562" s="9">
        <v>7000</v>
      </c>
      <c r="W7562" s="9">
        <f>SUM(W7563:W7572)</f>
        <v>0</v>
      </c>
      <c r="X7562" s="9">
        <f t="shared" si="2089"/>
        <v>0</v>
      </c>
      <c r="Y7562" s="9">
        <f t="shared" si="2089"/>
        <v>0</v>
      </c>
      <c r="Z7562" s="9">
        <f t="shared" si="2089"/>
        <v>0</v>
      </c>
      <c r="AA7562" s="9">
        <f t="shared" si="2089"/>
        <v>0</v>
      </c>
      <c r="AB7562" s="9">
        <f t="shared" si="2089"/>
        <v>0</v>
      </c>
      <c r="AC7562" s="9">
        <f t="shared" si="2089"/>
        <v>0</v>
      </c>
      <c r="AD7562" s="9">
        <f t="shared" si="2089"/>
        <v>0</v>
      </c>
      <c r="AE7562" s="9">
        <f t="shared" si="2089"/>
        <v>0</v>
      </c>
      <c r="AF7562" s="9">
        <f t="shared" si="2089"/>
        <v>0</v>
      </c>
      <c r="AG7562" s="9">
        <f t="shared" si="2089"/>
        <v>0</v>
      </c>
      <c r="AH7562" s="9">
        <v>0</v>
      </c>
      <c r="AI7562" s="9">
        <v>0</v>
      </c>
      <c r="AJ7562" s="9">
        <f>SUM(AJ7563:AJ7572)</f>
        <v>0</v>
      </c>
      <c r="AK7562" s="9">
        <f t="shared" si="2089"/>
        <v>0</v>
      </c>
      <c r="AL7562" s="9">
        <f t="shared" si="2089"/>
        <v>0</v>
      </c>
      <c r="AM7562" s="9">
        <f t="shared" si="2089"/>
        <v>0</v>
      </c>
      <c r="AN7562" s="9">
        <f t="shared" si="2089"/>
        <v>0</v>
      </c>
      <c r="AO7562" s="9">
        <f t="shared" si="2089"/>
        <v>0</v>
      </c>
      <c r="AP7562" s="9">
        <f t="shared" si="2089"/>
        <v>0</v>
      </c>
      <c r="AQ7562" s="9">
        <f t="shared" si="2089"/>
        <v>0</v>
      </c>
      <c r="AR7562" s="9">
        <f t="shared" si="2089"/>
        <v>0</v>
      </c>
      <c r="AS7562" s="9">
        <f t="shared" si="2089"/>
        <v>0</v>
      </c>
      <c r="AT7562" s="9">
        <f t="shared" si="2089"/>
        <v>0</v>
      </c>
      <c r="AU7562" s="9">
        <v>0</v>
      </c>
      <c r="AV7562" s="9">
        <v>0</v>
      </c>
      <c r="AW7562" s="9">
        <f t="shared" si="2085"/>
        <v>7600</v>
      </c>
    </row>
    <row r="7563" spans="1:49">
      <c r="A7563" s="44" t="s">
        <v>1039</v>
      </c>
      <c r="B7563" s="45" t="s">
        <v>1030</v>
      </c>
      <c r="C7563" s="45" t="s">
        <v>761</v>
      </c>
      <c r="D7563" s="452" t="s">
        <v>3039</v>
      </c>
      <c r="E7563" s="367" t="s">
        <v>786</v>
      </c>
      <c r="F7563" s="50"/>
      <c r="G7563" s="468" t="s">
        <v>3063</v>
      </c>
      <c r="H7563" s="50" t="s">
        <v>2358</v>
      </c>
      <c r="I7563" s="42" t="s">
        <v>2225</v>
      </c>
      <c r="J7563" s="15">
        <v>3000</v>
      </c>
      <c r="N7563" s="15">
        <v>1000</v>
      </c>
      <c r="U7563" s="15">
        <v>1000</v>
      </c>
      <c r="V7563" s="15">
        <v>2000</v>
      </c>
      <c r="AH7563" s="15">
        <v>0</v>
      </c>
      <c r="AI7563" s="15">
        <v>0</v>
      </c>
      <c r="AU7563" s="15">
        <v>0</v>
      </c>
      <c r="AV7563" s="15">
        <v>0</v>
      </c>
      <c r="AW7563" s="15">
        <f t="shared" si="2085"/>
        <v>1000</v>
      </c>
    </row>
    <row r="7564" spans="1:49">
      <c r="A7564" s="44" t="s">
        <v>1039</v>
      </c>
      <c r="B7564" s="45" t="s">
        <v>1030</v>
      </c>
      <c r="C7564" s="45" t="s">
        <v>761</v>
      </c>
      <c r="D7564" s="452" t="s">
        <v>3039</v>
      </c>
      <c r="E7564" s="367" t="s">
        <v>1528</v>
      </c>
      <c r="F7564" s="50"/>
      <c r="G7564" s="468" t="s">
        <v>3063</v>
      </c>
      <c r="H7564" s="50" t="s">
        <v>2358</v>
      </c>
      <c r="I7564" s="42" t="s">
        <v>989</v>
      </c>
      <c r="U7564" s="15">
        <v>0</v>
      </c>
      <c r="V7564" s="15">
        <v>0</v>
      </c>
      <c r="AH7564" s="15">
        <v>0</v>
      </c>
      <c r="AI7564" s="15">
        <v>0</v>
      </c>
      <c r="AU7564" s="15">
        <v>0</v>
      </c>
      <c r="AV7564" s="15">
        <v>0</v>
      </c>
      <c r="AW7564" s="15">
        <f t="shared" si="2085"/>
        <v>0</v>
      </c>
    </row>
    <row r="7565" spans="1:49">
      <c r="A7565" s="44" t="s">
        <v>1039</v>
      </c>
      <c r="B7565" s="45" t="s">
        <v>1030</v>
      </c>
      <c r="C7565" s="45" t="s">
        <v>761</v>
      </c>
      <c r="D7565" s="452" t="s">
        <v>3039</v>
      </c>
      <c r="E7565" s="367" t="s">
        <v>1679</v>
      </c>
      <c r="F7565" s="50"/>
      <c r="G7565" s="468" t="s">
        <v>3063</v>
      </c>
      <c r="H7565" s="50" t="s">
        <v>2358</v>
      </c>
      <c r="I7565" s="42" t="s">
        <v>1048</v>
      </c>
      <c r="J7565" s="15">
        <v>2600</v>
      </c>
      <c r="O7565" s="15">
        <v>2600</v>
      </c>
      <c r="U7565" s="15">
        <v>2600</v>
      </c>
      <c r="V7565" s="15">
        <v>0</v>
      </c>
      <c r="AH7565" s="15">
        <v>0</v>
      </c>
      <c r="AI7565" s="15">
        <v>0</v>
      </c>
      <c r="AU7565" s="15">
        <v>0</v>
      </c>
      <c r="AV7565" s="15">
        <v>0</v>
      </c>
      <c r="AW7565" s="15">
        <f t="shared" si="2085"/>
        <v>2600</v>
      </c>
    </row>
    <row r="7566" spans="1:49">
      <c r="A7566" s="44" t="s">
        <v>1039</v>
      </c>
      <c r="B7566" s="45" t="s">
        <v>1030</v>
      </c>
      <c r="C7566" s="45" t="s">
        <v>761</v>
      </c>
      <c r="D7566" s="452" t="s">
        <v>3039</v>
      </c>
      <c r="E7566" s="367" t="s">
        <v>787</v>
      </c>
      <c r="F7566" s="50"/>
      <c r="G7566" s="468" t="s">
        <v>3063</v>
      </c>
      <c r="H7566" s="50" t="s">
        <v>2358</v>
      </c>
      <c r="I7566" s="42" t="s">
        <v>2078</v>
      </c>
      <c r="J7566" s="15">
        <v>500</v>
      </c>
      <c r="Q7566" s="15">
        <v>500</v>
      </c>
      <c r="U7566" s="15">
        <v>500</v>
      </c>
      <c r="V7566" s="15">
        <v>0</v>
      </c>
      <c r="AH7566" s="15">
        <v>0</v>
      </c>
      <c r="AI7566" s="15">
        <v>0</v>
      </c>
      <c r="AU7566" s="15">
        <v>0</v>
      </c>
      <c r="AV7566" s="15">
        <v>0</v>
      </c>
      <c r="AW7566" s="15">
        <f t="shared" si="2085"/>
        <v>500</v>
      </c>
    </row>
    <row r="7567" spans="1:49">
      <c r="A7567" s="44" t="s">
        <v>1039</v>
      </c>
      <c r="B7567" s="45" t="s">
        <v>1030</v>
      </c>
      <c r="C7567" s="45" t="s">
        <v>761</v>
      </c>
      <c r="D7567" s="452" t="s">
        <v>3039</v>
      </c>
      <c r="E7567" s="367" t="s">
        <v>1116</v>
      </c>
      <c r="F7567" s="50"/>
      <c r="G7567" s="468" t="s">
        <v>3063</v>
      </c>
      <c r="H7567" s="50" t="s">
        <v>2358</v>
      </c>
      <c r="I7567" s="42" t="s">
        <v>1487</v>
      </c>
      <c r="U7567" s="15">
        <v>0</v>
      </c>
      <c r="V7567" s="15">
        <v>0</v>
      </c>
      <c r="AH7567" s="15">
        <v>0</v>
      </c>
      <c r="AI7567" s="15">
        <v>0</v>
      </c>
      <c r="AU7567" s="15">
        <v>0</v>
      </c>
      <c r="AV7567" s="15">
        <v>0</v>
      </c>
      <c r="AW7567" s="15">
        <f t="shared" si="2085"/>
        <v>0</v>
      </c>
    </row>
    <row r="7568" spans="1:49">
      <c r="A7568" s="44" t="s">
        <v>1039</v>
      </c>
      <c r="B7568" s="45" t="s">
        <v>1030</v>
      </c>
      <c r="C7568" s="45" t="s">
        <v>761</v>
      </c>
      <c r="D7568" s="452" t="s">
        <v>3039</v>
      </c>
      <c r="E7568" s="367" t="s">
        <v>1703</v>
      </c>
      <c r="F7568" s="50"/>
      <c r="G7568" s="468" t="s">
        <v>3063</v>
      </c>
      <c r="H7568" s="50" t="s">
        <v>2358</v>
      </c>
      <c r="I7568" s="42" t="s">
        <v>1047</v>
      </c>
      <c r="U7568" s="15">
        <v>0</v>
      </c>
      <c r="V7568" s="15">
        <v>0</v>
      </c>
      <c r="AH7568" s="15">
        <v>0</v>
      </c>
      <c r="AI7568" s="15">
        <v>0</v>
      </c>
      <c r="AU7568" s="15">
        <v>0</v>
      </c>
      <c r="AV7568" s="15">
        <v>0</v>
      </c>
      <c r="AW7568" s="15">
        <f t="shared" si="2085"/>
        <v>0</v>
      </c>
    </row>
    <row r="7569" spans="1:49">
      <c r="A7569" s="44" t="s">
        <v>1039</v>
      </c>
      <c r="B7569" s="45" t="s">
        <v>1030</v>
      </c>
      <c r="C7569" s="45" t="s">
        <v>761</v>
      </c>
      <c r="D7569" s="452" t="s">
        <v>3039</v>
      </c>
      <c r="E7569" s="367" t="s">
        <v>826</v>
      </c>
      <c r="F7569" s="50"/>
      <c r="G7569" s="468" t="s">
        <v>3063</v>
      </c>
      <c r="H7569" s="50" t="s">
        <v>2358</v>
      </c>
      <c r="I7569" s="42" t="s">
        <v>2170</v>
      </c>
      <c r="J7569" s="15">
        <v>500</v>
      </c>
      <c r="Q7569" s="15">
        <v>500</v>
      </c>
      <c r="U7569" s="15">
        <v>500</v>
      </c>
      <c r="V7569" s="15">
        <v>0</v>
      </c>
      <c r="AH7569" s="15">
        <v>0</v>
      </c>
      <c r="AI7569" s="15">
        <v>0</v>
      </c>
      <c r="AU7569" s="15">
        <v>0</v>
      </c>
      <c r="AV7569" s="15">
        <v>0</v>
      </c>
      <c r="AW7569" s="15">
        <f t="shared" si="2085"/>
        <v>500</v>
      </c>
    </row>
    <row r="7570" spans="1:49">
      <c r="A7570" s="44" t="s">
        <v>1039</v>
      </c>
      <c r="B7570" s="45" t="s">
        <v>1030</v>
      </c>
      <c r="C7570" s="45" t="s">
        <v>761</v>
      </c>
      <c r="D7570" s="452" t="s">
        <v>3039</v>
      </c>
      <c r="E7570" s="367" t="s">
        <v>1115</v>
      </c>
      <c r="F7570" s="50"/>
      <c r="G7570" s="468" t="s">
        <v>3063</v>
      </c>
      <c r="H7570" s="50" t="s">
        <v>2358</v>
      </c>
      <c r="I7570" s="42" t="s">
        <v>2327</v>
      </c>
      <c r="J7570" s="15">
        <v>3000</v>
      </c>
      <c r="N7570" s="15">
        <v>3000</v>
      </c>
      <c r="U7570" s="15">
        <v>3000</v>
      </c>
      <c r="V7570" s="15">
        <v>0</v>
      </c>
      <c r="AH7570" s="15">
        <v>0</v>
      </c>
      <c r="AI7570" s="15">
        <v>0</v>
      </c>
      <c r="AU7570" s="15">
        <v>0</v>
      </c>
      <c r="AV7570" s="15">
        <v>0</v>
      </c>
      <c r="AW7570" s="15">
        <f t="shared" si="2085"/>
        <v>3000</v>
      </c>
    </row>
    <row r="7571" spans="1:49">
      <c r="A7571" s="44" t="s">
        <v>1039</v>
      </c>
      <c r="B7571" s="45" t="s">
        <v>1030</v>
      </c>
      <c r="C7571" s="45" t="s">
        <v>761</v>
      </c>
      <c r="D7571" s="452" t="s">
        <v>3039</v>
      </c>
      <c r="E7571" s="367" t="s">
        <v>1677</v>
      </c>
      <c r="F7571" s="50"/>
      <c r="G7571" s="468" t="s">
        <v>3063</v>
      </c>
      <c r="H7571" s="50" t="s">
        <v>2358</v>
      </c>
      <c r="I7571" s="42" t="s">
        <v>3148</v>
      </c>
      <c r="J7571" s="15">
        <v>5000</v>
      </c>
      <c r="U7571" s="15">
        <v>0</v>
      </c>
      <c r="V7571" s="15">
        <v>5000</v>
      </c>
      <c r="AH7571" s="15">
        <v>0</v>
      </c>
      <c r="AI7571" s="15">
        <v>0</v>
      </c>
      <c r="AU7571" s="15">
        <v>0</v>
      </c>
      <c r="AV7571" s="15">
        <v>0</v>
      </c>
      <c r="AW7571" s="15">
        <f t="shared" si="2085"/>
        <v>0</v>
      </c>
    </row>
    <row r="7572" spans="1:49">
      <c r="A7572" s="44" t="s">
        <v>1039</v>
      </c>
      <c r="B7572" s="45" t="s">
        <v>1030</v>
      </c>
      <c r="C7572" s="45" t="s">
        <v>761</v>
      </c>
      <c r="D7572" s="452" t="s">
        <v>3039</v>
      </c>
      <c r="E7572" s="367" t="s">
        <v>1677</v>
      </c>
      <c r="F7572" s="50" t="s">
        <v>1943</v>
      </c>
      <c r="G7572" s="468" t="s">
        <v>3063</v>
      </c>
      <c r="H7572" s="50" t="s">
        <v>2358</v>
      </c>
      <c r="I7572" s="42" t="s">
        <v>25</v>
      </c>
      <c r="U7572" s="15">
        <v>0</v>
      </c>
      <c r="V7572" s="15">
        <v>0</v>
      </c>
      <c r="AH7572" s="15">
        <v>0</v>
      </c>
      <c r="AI7572" s="15">
        <v>0</v>
      </c>
      <c r="AU7572" s="15">
        <v>0</v>
      </c>
      <c r="AV7572" s="15">
        <v>0</v>
      </c>
      <c r="AW7572" s="15">
        <f t="shared" si="2085"/>
        <v>0</v>
      </c>
    </row>
    <row r="7573" spans="1:49" s="52" customFormat="1">
      <c r="A7573" s="41"/>
      <c r="B7573" s="346"/>
      <c r="C7573" s="346"/>
      <c r="D7573" s="369"/>
      <c r="E7573" s="213"/>
      <c r="F7573" s="65"/>
      <c r="G7573" s="65"/>
      <c r="H7573" s="65"/>
      <c r="I7573" s="49" t="s">
        <v>3</v>
      </c>
      <c r="J7573" s="6">
        <f>SUM(J7574)</f>
        <v>0</v>
      </c>
      <c r="K7573" s="6">
        <f t="shared" ref="K7573:AT7574" si="2090">SUM(K7574)</f>
        <v>0</v>
      </c>
      <c r="L7573" s="6">
        <f t="shared" si="2090"/>
        <v>0</v>
      </c>
      <c r="M7573" s="6">
        <f t="shared" si="2090"/>
        <v>0</v>
      </c>
      <c r="N7573" s="6">
        <f t="shared" si="2090"/>
        <v>0</v>
      </c>
      <c r="O7573" s="6">
        <f t="shared" si="2090"/>
        <v>0</v>
      </c>
      <c r="P7573" s="6">
        <f t="shared" si="2090"/>
        <v>0</v>
      </c>
      <c r="Q7573" s="6">
        <f t="shared" si="2090"/>
        <v>0</v>
      </c>
      <c r="R7573" s="6">
        <f t="shared" si="2090"/>
        <v>0</v>
      </c>
      <c r="S7573" s="6">
        <f t="shared" si="2090"/>
        <v>0</v>
      </c>
      <c r="T7573" s="6">
        <f t="shared" si="2090"/>
        <v>0</v>
      </c>
      <c r="U7573" s="6">
        <v>0</v>
      </c>
      <c r="V7573" s="6">
        <v>0</v>
      </c>
      <c r="W7573" s="6">
        <f>SUM(W7574)</f>
        <v>0</v>
      </c>
      <c r="X7573" s="6">
        <f t="shared" si="2090"/>
        <v>0</v>
      </c>
      <c r="Y7573" s="6">
        <f t="shared" si="2090"/>
        <v>0</v>
      </c>
      <c r="Z7573" s="6">
        <f t="shared" si="2090"/>
        <v>0</v>
      </c>
      <c r="AA7573" s="6">
        <f t="shared" si="2090"/>
        <v>0</v>
      </c>
      <c r="AB7573" s="6">
        <f t="shared" si="2090"/>
        <v>0</v>
      </c>
      <c r="AC7573" s="6">
        <f t="shared" si="2090"/>
        <v>0</v>
      </c>
      <c r="AD7573" s="6">
        <f t="shared" si="2090"/>
        <v>0</v>
      </c>
      <c r="AE7573" s="6">
        <f t="shared" si="2090"/>
        <v>0</v>
      </c>
      <c r="AF7573" s="6">
        <f t="shared" si="2090"/>
        <v>0</v>
      </c>
      <c r="AG7573" s="6">
        <f t="shared" si="2090"/>
        <v>0</v>
      </c>
      <c r="AH7573" s="6">
        <v>0</v>
      </c>
      <c r="AI7573" s="6">
        <v>0</v>
      </c>
      <c r="AJ7573" s="6">
        <f>SUM(AJ7574)</f>
        <v>0</v>
      </c>
      <c r="AK7573" s="6">
        <f t="shared" si="2090"/>
        <v>0</v>
      </c>
      <c r="AL7573" s="6">
        <f t="shared" si="2090"/>
        <v>0</v>
      </c>
      <c r="AM7573" s="6">
        <f t="shared" si="2090"/>
        <v>0</v>
      </c>
      <c r="AN7573" s="6">
        <f t="shared" si="2090"/>
        <v>0</v>
      </c>
      <c r="AO7573" s="6">
        <f t="shared" si="2090"/>
        <v>0</v>
      </c>
      <c r="AP7573" s="6">
        <f t="shared" si="2090"/>
        <v>0</v>
      </c>
      <c r="AQ7573" s="6">
        <f t="shared" si="2090"/>
        <v>0</v>
      </c>
      <c r="AR7573" s="6">
        <f t="shared" si="2090"/>
        <v>0</v>
      </c>
      <c r="AS7573" s="6">
        <f t="shared" si="2090"/>
        <v>0</v>
      </c>
      <c r="AT7573" s="6">
        <f t="shared" si="2090"/>
        <v>0</v>
      </c>
      <c r="AU7573" s="6">
        <v>0</v>
      </c>
      <c r="AV7573" s="6">
        <v>0</v>
      </c>
      <c r="AW7573" s="6">
        <f t="shared" si="2085"/>
        <v>0</v>
      </c>
    </row>
    <row r="7574" spans="1:49" s="52" customFormat="1">
      <c r="A7574" s="44" t="s">
        <v>1039</v>
      </c>
      <c r="B7574" s="45" t="s">
        <v>1030</v>
      </c>
      <c r="C7574" s="45" t="s">
        <v>761</v>
      </c>
      <c r="D7574" s="452" t="s">
        <v>3039</v>
      </c>
      <c r="E7574" s="213" t="s">
        <v>833</v>
      </c>
      <c r="F7574" s="65"/>
      <c r="G7574" s="65"/>
      <c r="H7574" s="65"/>
      <c r="I7574" s="53" t="s">
        <v>1</v>
      </c>
      <c r="J7574" s="200">
        <f>SUM(J7575)</f>
        <v>0</v>
      </c>
      <c r="K7574" s="200">
        <f t="shared" si="2090"/>
        <v>0</v>
      </c>
      <c r="L7574" s="200">
        <f t="shared" si="2090"/>
        <v>0</v>
      </c>
      <c r="M7574" s="200">
        <f t="shared" si="2090"/>
        <v>0</v>
      </c>
      <c r="N7574" s="200">
        <f t="shared" si="2090"/>
        <v>0</v>
      </c>
      <c r="O7574" s="200">
        <f t="shared" si="2090"/>
        <v>0</v>
      </c>
      <c r="P7574" s="200">
        <f t="shared" si="2090"/>
        <v>0</v>
      </c>
      <c r="Q7574" s="200">
        <f t="shared" si="2090"/>
        <v>0</v>
      </c>
      <c r="R7574" s="200">
        <f t="shared" si="2090"/>
        <v>0</v>
      </c>
      <c r="S7574" s="200">
        <f t="shared" si="2090"/>
        <v>0</v>
      </c>
      <c r="T7574" s="200">
        <f t="shared" si="2090"/>
        <v>0</v>
      </c>
      <c r="U7574" s="200">
        <v>0</v>
      </c>
      <c r="V7574" s="200">
        <v>0</v>
      </c>
      <c r="W7574" s="200">
        <f>SUM(W7575)</f>
        <v>0</v>
      </c>
      <c r="X7574" s="200">
        <f t="shared" si="2090"/>
        <v>0</v>
      </c>
      <c r="Y7574" s="200">
        <f t="shared" si="2090"/>
        <v>0</v>
      </c>
      <c r="Z7574" s="200">
        <f t="shared" si="2090"/>
        <v>0</v>
      </c>
      <c r="AA7574" s="200">
        <f t="shared" si="2090"/>
        <v>0</v>
      </c>
      <c r="AB7574" s="200">
        <f t="shared" si="2090"/>
        <v>0</v>
      </c>
      <c r="AC7574" s="200">
        <f t="shared" si="2090"/>
        <v>0</v>
      </c>
      <c r="AD7574" s="200">
        <f t="shared" si="2090"/>
        <v>0</v>
      </c>
      <c r="AE7574" s="200">
        <f t="shared" si="2090"/>
        <v>0</v>
      </c>
      <c r="AF7574" s="200">
        <f t="shared" si="2090"/>
        <v>0</v>
      </c>
      <c r="AG7574" s="200">
        <f t="shared" si="2090"/>
        <v>0</v>
      </c>
      <c r="AH7574" s="200">
        <v>0</v>
      </c>
      <c r="AI7574" s="200">
        <v>0</v>
      </c>
      <c r="AJ7574" s="200">
        <f>SUM(AJ7575)</f>
        <v>0</v>
      </c>
      <c r="AK7574" s="200">
        <f t="shared" si="2090"/>
        <v>0</v>
      </c>
      <c r="AL7574" s="200">
        <f t="shared" si="2090"/>
        <v>0</v>
      </c>
      <c r="AM7574" s="200">
        <f t="shared" si="2090"/>
        <v>0</v>
      </c>
      <c r="AN7574" s="200">
        <f t="shared" si="2090"/>
        <v>0</v>
      </c>
      <c r="AO7574" s="200">
        <f t="shared" si="2090"/>
        <v>0</v>
      </c>
      <c r="AP7574" s="200">
        <f t="shared" si="2090"/>
        <v>0</v>
      </c>
      <c r="AQ7574" s="200">
        <f t="shared" si="2090"/>
        <v>0</v>
      </c>
      <c r="AR7574" s="200">
        <f t="shared" si="2090"/>
        <v>0</v>
      </c>
      <c r="AS7574" s="200">
        <f t="shared" si="2090"/>
        <v>0</v>
      </c>
      <c r="AT7574" s="200">
        <f t="shared" si="2090"/>
        <v>0</v>
      </c>
      <c r="AU7574" s="200">
        <v>0</v>
      </c>
      <c r="AV7574" s="200">
        <v>0</v>
      </c>
      <c r="AW7574" s="200">
        <f t="shared" si="2085"/>
        <v>0</v>
      </c>
    </row>
    <row r="7575" spans="1:49" s="59" customFormat="1">
      <c r="A7575" s="44" t="s">
        <v>1039</v>
      </c>
      <c r="B7575" s="45" t="s">
        <v>1030</v>
      </c>
      <c r="C7575" s="45" t="s">
        <v>761</v>
      </c>
      <c r="D7575" s="452" t="s">
        <v>3039</v>
      </c>
      <c r="E7575" s="57" t="s">
        <v>1517</v>
      </c>
      <c r="F7575" s="58"/>
      <c r="G7575" s="468" t="s">
        <v>3063</v>
      </c>
      <c r="H7575" s="50" t="s">
        <v>2358</v>
      </c>
      <c r="I7575" s="188" t="s">
        <v>2584</v>
      </c>
      <c r="J7575" s="13"/>
      <c r="K7575" s="13"/>
      <c r="L7575" s="13"/>
      <c r="M7575" s="13"/>
      <c r="N7575" s="13"/>
      <c r="O7575" s="13"/>
      <c r="P7575" s="13"/>
      <c r="Q7575" s="13"/>
      <c r="R7575" s="13"/>
      <c r="S7575" s="13"/>
      <c r="T7575" s="13"/>
      <c r="U7575" s="13">
        <v>0</v>
      </c>
      <c r="V7575" s="13">
        <v>0</v>
      </c>
      <c r="W7575" s="13"/>
      <c r="X7575" s="13"/>
      <c r="Y7575" s="13"/>
      <c r="Z7575" s="13"/>
      <c r="AA7575" s="13"/>
      <c r="AB7575" s="13"/>
      <c r="AC7575" s="13"/>
      <c r="AD7575" s="13"/>
      <c r="AE7575" s="13"/>
      <c r="AF7575" s="13"/>
      <c r="AG7575" s="13"/>
      <c r="AH7575" s="13">
        <v>0</v>
      </c>
      <c r="AI7575" s="13">
        <v>0</v>
      </c>
      <c r="AJ7575" s="13"/>
      <c r="AK7575" s="13"/>
      <c r="AL7575" s="13"/>
      <c r="AM7575" s="13"/>
      <c r="AN7575" s="13"/>
      <c r="AO7575" s="13"/>
      <c r="AP7575" s="13"/>
      <c r="AQ7575" s="13"/>
      <c r="AR7575" s="13"/>
      <c r="AS7575" s="13"/>
      <c r="AT7575" s="13"/>
      <c r="AU7575" s="13">
        <v>0</v>
      </c>
      <c r="AV7575" s="13">
        <v>0</v>
      </c>
      <c r="AW7575" s="13">
        <f t="shared" si="2085"/>
        <v>0</v>
      </c>
    </row>
    <row r="7576" spans="1:49">
      <c r="A7576" s="48"/>
      <c r="B7576" s="42"/>
      <c r="C7576" s="42"/>
      <c r="D7576" s="42"/>
      <c r="E7576" s="367"/>
      <c r="F7576" s="50"/>
      <c r="G7576" s="50"/>
      <c r="H7576" s="50"/>
      <c r="I7576" s="191" t="s">
        <v>1697</v>
      </c>
      <c r="J7576" s="192">
        <f>SUM(J7577)</f>
        <v>0</v>
      </c>
      <c r="K7576" s="192">
        <f t="shared" ref="K7576:AT7577" si="2091">SUM(K7577)</f>
        <v>0</v>
      </c>
      <c r="L7576" s="192">
        <f t="shared" si="2091"/>
        <v>0</v>
      </c>
      <c r="M7576" s="192">
        <f t="shared" si="2091"/>
        <v>0</v>
      </c>
      <c r="N7576" s="192">
        <f t="shared" si="2091"/>
        <v>0</v>
      </c>
      <c r="O7576" s="192">
        <f t="shared" si="2091"/>
        <v>0</v>
      </c>
      <c r="P7576" s="192">
        <f t="shared" si="2091"/>
        <v>0</v>
      </c>
      <c r="Q7576" s="192">
        <f t="shared" si="2091"/>
        <v>0</v>
      </c>
      <c r="R7576" s="192">
        <f t="shared" si="2091"/>
        <v>0</v>
      </c>
      <c r="S7576" s="192">
        <f t="shared" si="2091"/>
        <v>0</v>
      </c>
      <c r="T7576" s="192">
        <f t="shared" si="2091"/>
        <v>0</v>
      </c>
      <c r="U7576" s="192">
        <v>0</v>
      </c>
      <c r="V7576" s="192">
        <v>0</v>
      </c>
      <c r="W7576" s="192">
        <f>SUM(W7577)</f>
        <v>0</v>
      </c>
      <c r="X7576" s="192">
        <f t="shared" si="2091"/>
        <v>0</v>
      </c>
      <c r="Y7576" s="192">
        <f t="shared" si="2091"/>
        <v>0</v>
      </c>
      <c r="Z7576" s="192">
        <f t="shared" si="2091"/>
        <v>0</v>
      </c>
      <c r="AA7576" s="192">
        <f t="shared" si="2091"/>
        <v>0</v>
      </c>
      <c r="AB7576" s="192">
        <f t="shared" si="2091"/>
        <v>0</v>
      </c>
      <c r="AC7576" s="192">
        <f t="shared" si="2091"/>
        <v>0</v>
      </c>
      <c r="AD7576" s="192">
        <f t="shared" si="2091"/>
        <v>0</v>
      </c>
      <c r="AE7576" s="192">
        <f t="shared" si="2091"/>
        <v>0</v>
      </c>
      <c r="AF7576" s="192">
        <f t="shared" si="2091"/>
        <v>0</v>
      </c>
      <c r="AG7576" s="192">
        <f t="shared" si="2091"/>
        <v>0</v>
      </c>
      <c r="AH7576" s="192">
        <v>0</v>
      </c>
      <c r="AI7576" s="192">
        <v>0</v>
      </c>
      <c r="AJ7576" s="192">
        <f>SUM(AJ7577)</f>
        <v>22141</v>
      </c>
      <c r="AK7576" s="192">
        <f t="shared" si="2091"/>
        <v>0</v>
      </c>
      <c r="AL7576" s="192">
        <f t="shared" si="2091"/>
        <v>0</v>
      </c>
      <c r="AM7576" s="192">
        <f t="shared" si="2091"/>
        <v>12141</v>
      </c>
      <c r="AN7576" s="192">
        <f t="shared" si="2091"/>
        <v>0</v>
      </c>
      <c r="AO7576" s="192">
        <f t="shared" si="2091"/>
        <v>0</v>
      </c>
      <c r="AP7576" s="192">
        <f t="shared" si="2091"/>
        <v>0</v>
      </c>
      <c r="AQ7576" s="192">
        <f t="shared" si="2091"/>
        <v>0</v>
      </c>
      <c r="AR7576" s="192">
        <f t="shared" si="2091"/>
        <v>0</v>
      </c>
      <c r="AS7576" s="192">
        <f t="shared" si="2091"/>
        <v>4000</v>
      </c>
      <c r="AT7576" s="192">
        <f t="shared" si="2091"/>
        <v>0</v>
      </c>
      <c r="AU7576" s="192">
        <v>16141</v>
      </c>
      <c r="AV7576" s="192">
        <v>6000</v>
      </c>
      <c r="AW7576" s="192">
        <f t="shared" si="2085"/>
        <v>16141</v>
      </c>
    </row>
    <row r="7577" spans="1:49">
      <c r="A7577" s="44" t="s">
        <v>1039</v>
      </c>
      <c r="B7577" s="45" t="s">
        <v>1030</v>
      </c>
      <c r="C7577" s="45" t="s">
        <v>761</v>
      </c>
      <c r="D7577" s="452" t="s">
        <v>3039</v>
      </c>
      <c r="E7577" s="213" t="s">
        <v>2115</v>
      </c>
      <c r="F7577" s="50"/>
      <c r="G7577" s="50"/>
      <c r="H7577" s="50"/>
      <c r="I7577" s="74" t="s">
        <v>1698</v>
      </c>
      <c r="J7577" s="19">
        <f>SUM(J7578)</f>
        <v>0</v>
      </c>
      <c r="K7577" s="19">
        <f t="shared" si="2091"/>
        <v>0</v>
      </c>
      <c r="L7577" s="19">
        <f t="shared" si="2091"/>
        <v>0</v>
      </c>
      <c r="M7577" s="19">
        <f t="shared" si="2091"/>
        <v>0</v>
      </c>
      <c r="N7577" s="19">
        <f t="shared" si="2091"/>
        <v>0</v>
      </c>
      <c r="O7577" s="19">
        <f t="shared" si="2091"/>
        <v>0</v>
      </c>
      <c r="P7577" s="19">
        <f t="shared" si="2091"/>
        <v>0</v>
      </c>
      <c r="Q7577" s="19">
        <f t="shared" si="2091"/>
        <v>0</v>
      </c>
      <c r="R7577" s="19">
        <f t="shared" si="2091"/>
        <v>0</v>
      </c>
      <c r="S7577" s="19">
        <f t="shared" si="2091"/>
        <v>0</v>
      </c>
      <c r="T7577" s="19">
        <f t="shared" si="2091"/>
        <v>0</v>
      </c>
      <c r="U7577" s="19">
        <v>0</v>
      </c>
      <c r="V7577" s="19">
        <v>0</v>
      </c>
      <c r="W7577" s="19">
        <f>SUM(W7578)</f>
        <v>0</v>
      </c>
      <c r="X7577" s="19">
        <f t="shared" si="2091"/>
        <v>0</v>
      </c>
      <c r="Y7577" s="19">
        <f t="shared" si="2091"/>
        <v>0</v>
      </c>
      <c r="Z7577" s="19">
        <f t="shared" si="2091"/>
        <v>0</v>
      </c>
      <c r="AA7577" s="19">
        <f t="shared" si="2091"/>
        <v>0</v>
      </c>
      <c r="AB7577" s="19">
        <f t="shared" si="2091"/>
        <v>0</v>
      </c>
      <c r="AC7577" s="19">
        <f t="shared" si="2091"/>
        <v>0</v>
      </c>
      <c r="AD7577" s="19">
        <f t="shared" si="2091"/>
        <v>0</v>
      </c>
      <c r="AE7577" s="19">
        <f t="shared" si="2091"/>
        <v>0</v>
      </c>
      <c r="AF7577" s="19">
        <f t="shared" si="2091"/>
        <v>0</v>
      </c>
      <c r="AG7577" s="19">
        <f t="shared" si="2091"/>
        <v>0</v>
      </c>
      <c r="AH7577" s="19">
        <v>0</v>
      </c>
      <c r="AI7577" s="19">
        <v>0</v>
      </c>
      <c r="AJ7577" s="19">
        <f>SUM(AJ7578)</f>
        <v>22141</v>
      </c>
      <c r="AK7577" s="19">
        <f t="shared" si="2091"/>
        <v>0</v>
      </c>
      <c r="AL7577" s="19">
        <f t="shared" si="2091"/>
        <v>0</v>
      </c>
      <c r="AM7577" s="19">
        <f t="shared" si="2091"/>
        <v>12141</v>
      </c>
      <c r="AN7577" s="19">
        <f t="shared" si="2091"/>
        <v>0</v>
      </c>
      <c r="AO7577" s="19">
        <f t="shared" si="2091"/>
        <v>0</v>
      </c>
      <c r="AP7577" s="19">
        <f t="shared" si="2091"/>
        <v>0</v>
      </c>
      <c r="AQ7577" s="19">
        <f t="shared" si="2091"/>
        <v>0</v>
      </c>
      <c r="AR7577" s="19">
        <f t="shared" si="2091"/>
        <v>0</v>
      </c>
      <c r="AS7577" s="19">
        <f t="shared" si="2091"/>
        <v>4000</v>
      </c>
      <c r="AT7577" s="19">
        <f t="shared" si="2091"/>
        <v>0</v>
      </c>
      <c r="AU7577" s="19">
        <v>16141</v>
      </c>
      <c r="AV7577" s="19">
        <v>6000</v>
      </c>
      <c r="AW7577" s="19">
        <f t="shared" si="2085"/>
        <v>16141</v>
      </c>
    </row>
    <row r="7578" spans="1:49">
      <c r="A7578" s="44" t="s">
        <v>1039</v>
      </c>
      <c r="B7578" s="45" t="s">
        <v>1030</v>
      </c>
      <c r="C7578" s="45" t="s">
        <v>761</v>
      </c>
      <c r="D7578" s="452" t="s">
        <v>3039</v>
      </c>
      <c r="E7578" s="94" t="s">
        <v>649</v>
      </c>
      <c r="F7578" s="50"/>
      <c r="G7578" s="50"/>
      <c r="H7578" s="50"/>
      <c r="I7578" s="74" t="s">
        <v>650</v>
      </c>
      <c r="J7578" s="19">
        <f t="shared" ref="J7578:AJ7578" si="2092">SUM(J7579:J7584)</f>
        <v>0</v>
      </c>
      <c r="K7578" s="19">
        <f t="shared" si="2092"/>
        <v>0</v>
      </c>
      <c r="L7578" s="19">
        <f t="shared" si="2092"/>
        <v>0</v>
      </c>
      <c r="M7578" s="19">
        <f t="shared" si="2092"/>
        <v>0</v>
      </c>
      <c r="N7578" s="19">
        <f t="shared" si="2092"/>
        <v>0</v>
      </c>
      <c r="O7578" s="19">
        <f t="shared" si="2092"/>
        <v>0</v>
      </c>
      <c r="P7578" s="19">
        <f t="shared" si="2092"/>
        <v>0</v>
      </c>
      <c r="Q7578" s="19">
        <f t="shared" si="2092"/>
        <v>0</v>
      </c>
      <c r="R7578" s="19">
        <f t="shared" si="2092"/>
        <v>0</v>
      </c>
      <c r="S7578" s="19">
        <f t="shared" si="2092"/>
        <v>0</v>
      </c>
      <c r="T7578" s="19">
        <f t="shared" si="2092"/>
        <v>0</v>
      </c>
      <c r="U7578" s="19">
        <v>0</v>
      </c>
      <c r="V7578" s="19">
        <v>0</v>
      </c>
      <c r="W7578" s="19">
        <f t="shared" si="2092"/>
        <v>0</v>
      </c>
      <c r="X7578" s="19">
        <f t="shared" si="2092"/>
        <v>0</v>
      </c>
      <c r="Y7578" s="19">
        <f t="shared" si="2092"/>
        <v>0</v>
      </c>
      <c r="Z7578" s="19">
        <f t="shared" si="2092"/>
        <v>0</v>
      </c>
      <c r="AA7578" s="19">
        <f t="shared" si="2092"/>
        <v>0</v>
      </c>
      <c r="AB7578" s="19">
        <f t="shared" si="2092"/>
        <v>0</v>
      </c>
      <c r="AC7578" s="19">
        <f t="shared" si="2092"/>
        <v>0</v>
      </c>
      <c r="AD7578" s="19">
        <f t="shared" si="2092"/>
        <v>0</v>
      </c>
      <c r="AE7578" s="19">
        <f t="shared" si="2092"/>
        <v>0</v>
      </c>
      <c r="AF7578" s="19">
        <f t="shared" si="2092"/>
        <v>0</v>
      </c>
      <c r="AG7578" s="19">
        <f t="shared" si="2092"/>
        <v>0</v>
      </c>
      <c r="AH7578" s="19">
        <v>0</v>
      </c>
      <c r="AI7578" s="19">
        <v>0</v>
      </c>
      <c r="AJ7578" s="19">
        <f t="shared" si="2092"/>
        <v>22141</v>
      </c>
      <c r="AK7578" s="19">
        <f t="shared" ref="AK7578:AW7578" si="2093">SUM(AK7579:AK7584)</f>
        <v>0</v>
      </c>
      <c r="AL7578" s="19">
        <f t="shared" si="2093"/>
        <v>0</v>
      </c>
      <c r="AM7578" s="19">
        <f t="shared" si="2093"/>
        <v>12141</v>
      </c>
      <c r="AN7578" s="19">
        <f t="shared" si="2093"/>
        <v>0</v>
      </c>
      <c r="AO7578" s="19">
        <f t="shared" si="2093"/>
        <v>0</v>
      </c>
      <c r="AP7578" s="19">
        <f t="shared" si="2093"/>
        <v>0</v>
      </c>
      <c r="AQ7578" s="19">
        <f t="shared" si="2093"/>
        <v>0</v>
      </c>
      <c r="AR7578" s="19">
        <f t="shared" si="2093"/>
        <v>0</v>
      </c>
      <c r="AS7578" s="19">
        <f t="shared" si="2093"/>
        <v>4000</v>
      </c>
      <c r="AT7578" s="19">
        <f t="shared" si="2093"/>
        <v>0</v>
      </c>
      <c r="AU7578" s="19">
        <v>14304</v>
      </c>
      <c r="AV7578" s="19">
        <v>6000</v>
      </c>
      <c r="AW7578" s="19">
        <f t="shared" si="2093"/>
        <v>14304</v>
      </c>
    </row>
    <row r="7579" spans="1:49">
      <c r="A7579" s="44" t="s">
        <v>1039</v>
      </c>
      <c r="B7579" s="45" t="s">
        <v>1030</v>
      </c>
      <c r="C7579" s="45" t="s">
        <v>761</v>
      </c>
      <c r="D7579" s="452" t="s">
        <v>3039</v>
      </c>
      <c r="E7579" s="94" t="s">
        <v>649</v>
      </c>
      <c r="F7579" s="50" t="s">
        <v>2587</v>
      </c>
      <c r="G7579" s="50" t="s">
        <v>3063</v>
      </c>
      <c r="H7579" s="50" t="s">
        <v>2358</v>
      </c>
      <c r="I7579" s="56" t="s">
        <v>2574</v>
      </c>
      <c r="J7579" s="19"/>
      <c r="K7579" s="19"/>
      <c r="L7579" s="19"/>
      <c r="M7579" s="19"/>
      <c r="N7579" s="19"/>
      <c r="O7579" s="19"/>
      <c r="P7579" s="19"/>
      <c r="Q7579" s="19"/>
      <c r="R7579" s="19"/>
      <c r="S7579" s="19"/>
      <c r="T7579" s="19"/>
      <c r="U7579" s="19">
        <v>0</v>
      </c>
      <c r="V7579" s="19">
        <v>0</v>
      </c>
      <c r="W7579" s="19"/>
      <c r="X7579" s="19"/>
      <c r="Y7579" s="19"/>
      <c r="Z7579" s="19"/>
      <c r="AA7579" s="19"/>
      <c r="AB7579" s="19"/>
      <c r="AC7579" s="19"/>
      <c r="AD7579" s="19"/>
      <c r="AE7579" s="19"/>
      <c r="AF7579" s="19"/>
      <c r="AG7579" s="19"/>
      <c r="AH7579" s="19">
        <v>0</v>
      </c>
      <c r="AI7579" s="19">
        <v>0</v>
      </c>
      <c r="AJ7579" s="19">
        <v>20304</v>
      </c>
      <c r="AK7579" s="19"/>
      <c r="AL7579" s="19"/>
      <c r="AM7579" s="19">
        <v>10304</v>
      </c>
      <c r="AN7579" s="19"/>
      <c r="AO7579" s="19"/>
      <c r="AP7579" s="19"/>
      <c r="AQ7579" s="19"/>
      <c r="AR7579" s="19"/>
      <c r="AS7579" s="19">
        <v>4000</v>
      </c>
      <c r="AT7579" s="19"/>
      <c r="AU7579" s="19">
        <v>14304</v>
      </c>
      <c r="AV7579" s="19">
        <v>6000</v>
      </c>
      <c r="AW7579" s="19">
        <f>U7579+AH7579+AU7579</f>
        <v>14304</v>
      </c>
    </row>
    <row r="7580" spans="1:49">
      <c r="A7580" s="44" t="s">
        <v>1039</v>
      </c>
      <c r="B7580" s="45" t="s">
        <v>1030</v>
      </c>
      <c r="C7580" s="45" t="s">
        <v>761</v>
      </c>
      <c r="D7580" s="452" t="s">
        <v>3039</v>
      </c>
      <c r="E7580" s="94" t="s">
        <v>649</v>
      </c>
      <c r="F7580" s="50" t="s">
        <v>2717</v>
      </c>
      <c r="G7580" s="50" t="s">
        <v>3063</v>
      </c>
      <c r="H7580" s="50" t="s">
        <v>2358</v>
      </c>
      <c r="I7580" s="42" t="s">
        <v>2718</v>
      </c>
      <c r="U7580" s="15">
        <v>0</v>
      </c>
      <c r="V7580" s="15">
        <v>0</v>
      </c>
      <c r="AH7580" s="15">
        <v>0</v>
      </c>
      <c r="AI7580" s="15">
        <v>0</v>
      </c>
      <c r="AU7580" s="15">
        <v>0</v>
      </c>
      <c r="AV7580" s="15">
        <v>0</v>
      </c>
      <c r="AW7580" s="15">
        <f>U7580+AH7580+AU7580</f>
        <v>0</v>
      </c>
    </row>
    <row r="7581" spans="1:49">
      <c r="A7581" s="44" t="s">
        <v>1039</v>
      </c>
      <c r="B7581" s="45" t="s">
        <v>1030</v>
      </c>
      <c r="C7581" s="45" t="s">
        <v>761</v>
      </c>
      <c r="D7581" s="452" t="s">
        <v>3039</v>
      </c>
      <c r="E7581" s="94" t="s">
        <v>649</v>
      </c>
      <c r="F7581" s="50" t="s">
        <v>2719</v>
      </c>
      <c r="G7581" s="50" t="s">
        <v>3063</v>
      </c>
      <c r="H7581" s="50" t="s">
        <v>2358</v>
      </c>
      <c r="I7581" s="42" t="s">
        <v>2720</v>
      </c>
      <c r="U7581" s="15">
        <v>0</v>
      </c>
      <c r="V7581" s="15">
        <v>0</v>
      </c>
      <c r="AH7581" s="15">
        <v>0</v>
      </c>
      <c r="AI7581" s="15">
        <v>0</v>
      </c>
      <c r="AU7581" s="15">
        <v>0</v>
      </c>
      <c r="AV7581" s="15">
        <v>0</v>
      </c>
      <c r="AW7581" s="15">
        <f>U7581+AH7581+AU7581</f>
        <v>0</v>
      </c>
    </row>
    <row r="7582" spans="1:49" s="505" customFormat="1">
      <c r="A7582" s="478" t="s">
        <v>1039</v>
      </c>
      <c r="B7582" s="479" t="s">
        <v>1030</v>
      </c>
      <c r="C7582" s="479" t="s">
        <v>761</v>
      </c>
      <c r="D7582" s="480" t="s">
        <v>3039</v>
      </c>
      <c r="E7582" s="484" t="s">
        <v>649</v>
      </c>
      <c r="F7582" s="482" t="s">
        <v>3113</v>
      </c>
      <c r="G7582" s="482" t="s">
        <v>3063</v>
      </c>
      <c r="H7582" s="50"/>
      <c r="I7582" s="504" t="s">
        <v>3115</v>
      </c>
      <c r="J7582" s="496"/>
      <c r="K7582" s="496"/>
      <c r="L7582" s="496"/>
      <c r="M7582" s="496"/>
      <c r="N7582" s="496"/>
      <c r="O7582" s="496"/>
      <c r="P7582" s="496"/>
      <c r="Q7582" s="496"/>
      <c r="R7582" s="496"/>
      <c r="S7582" s="496"/>
      <c r="T7582" s="496"/>
      <c r="U7582" s="496"/>
      <c r="V7582" s="496"/>
      <c r="W7582" s="496"/>
      <c r="X7582" s="496"/>
      <c r="Y7582" s="496"/>
      <c r="Z7582" s="496"/>
      <c r="AA7582" s="496"/>
      <c r="AB7582" s="496"/>
      <c r="AC7582" s="496"/>
      <c r="AD7582" s="496"/>
      <c r="AE7582" s="496"/>
      <c r="AF7582" s="496"/>
      <c r="AG7582" s="496"/>
      <c r="AH7582" s="496"/>
      <c r="AI7582" s="496"/>
      <c r="AJ7582" s="496">
        <v>1734</v>
      </c>
      <c r="AK7582" s="496"/>
      <c r="AL7582" s="496"/>
      <c r="AM7582" s="496">
        <v>1734</v>
      </c>
      <c r="AN7582" s="496"/>
      <c r="AO7582" s="496"/>
      <c r="AP7582" s="496"/>
      <c r="AQ7582" s="496"/>
      <c r="AR7582" s="496"/>
      <c r="AS7582" s="496"/>
      <c r="AT7582" s="496"/>
      <c r="AU7582" s="496"/>
      <c r="AV7582" s="496"/>
      <c r="AW7582" s="496"/>
    </row>
    <row r="7583" spans="1:49" s="505" customFormat="1">
      <c r="A7583" s="478" t="s">
        <v>1039</v>
      </c>
      <c r="B7583" s="479" t="s">
        <v>1030</v>
      </c>
      <c r="C7583" s="479" t="s">
        <v>761</v>
      </c>
      <c r="D7583" s="480" t="s">
        <v>3039</v>
      </c>
      <c r="E7583" s="484" t="s">
        <v>649</v>
      </c>
      <c r="F7583" s="482" t="s">
        <v>3114</v>
      </c>
      <c r="G7583" s="482" t="s">
        <v>3063</v>
      </c>
      <c r="H7583" s="50"/>
      <c r="I7583" s="504" t="s">
        <v>3116</v>
      </c>
      <c r="J7583" s="496"/>
      <c r="K7583" s="496"/>
      <c r="L7583" s="496"/>
      <c r="M7583" s="496"/>
      <c r="N7583" s="496"/>
      <c r="O7583" s="496"/>
      <c r="P7583" s="496"/>
      <c r="Q7583" s="496"/>
      <c r="R7583" s="496"/>
      <c r="S7583" s="496"/>
      <c r="T7583" s="496"/>
      <c r="U7583" s="496"/>
      <c r="V7583" s="496"/>
      <c r="W7583" s="496"/>
      <c r="X7583" s="496"/>
      <c r="Y7583" s="496"/>
      <c r="Z7583" s="496"/>
      <c r="AA7583" s="496"/>
      <c r="AB7583" s="496"/>
      <c r="AC7583" s="496"/>
      <c r="AD7583" s="496"/>
      <c r="AE7583" s="496"/>
      <c r="AF7583" s="496"/>
      <c r="AG7583" s="496"/>
      <c r="AH7583" s="496"/>
      <c r="AI7583" s="496"/>
      <c r="AJ7583" s="496">
        <v>103</v>
      </c>
      <c r="AK7583" s="496"/>
      <c r="AL7583" s="496"/>
      <c r="AM7583" s="496">
        <v>103</v>
      </c>
      <c r="AN7583" s="496"/>
      <c r="AO7583" s="496"/>
      <c r="AP7583" s="496"/>
      <c r="AQ7583" s="496"/>
      <c r="AR7583" s="496"/>
      <c r="AS7583" s="496"/>
      <c r="AT7583" s="496"/>
      <c r="AU7583" s="496"/>
      <c r="AV7583" s="496"/>
      <c r="AW7583" s="496"/>
    </row>
    <row r="7584" spans="1:49" ht="38.25">
      <c r="A7584" s="478" t="s">
        <v>1039</v>
      </c>
      <c r="B7584" s="479" t="s">
        <v>1030</v>
      </c>
      <c r="C7584" s="479" t="s">
        <v>761</v>
      </c>
      <c r="D7584" s="480" t="s">
        <v>3039</v>
      </c>
      <c r="E7584" s="484" t="s">
        <v>649</v>
      </c>
      <c r="F7584" s="482" t="s">
        <v>3146</v>
      </c>
      <c r="G7584" s="482" t="s">
        <v>3063</v>
      </c>
      <c r="H7584" s="50"/>
      <c r="I7584" s="390" t="s">
        <v>3147</v>
      </c>
    </row>
    <row r="7585" spans="1:49">
      <c r="A7585" s="44"/>
      <c r="B7585" s="45"/>
      <c r="C7585" s="45"/>
      <c r="D7585" s="45"/>
      <c r="E7585" s="531"/>
      <c r="F7585" s="50"/>
      <c r="G7585" s="50"/>
      <c r="H7585" s="50"/>
      <c r="I7585" s="49" t="s">
        <v>1157</v>
      </c>
      <c r="J7585" s="6">
        <f>SUM(J7586)</f>
        <v>5400</v>
      </c>
      <c r="K7585" s="6">
        <f t="shared" ref="K7585:AT7586" si="2094">SUM(K7586)</f>
        <v>0</v>
      </c>
      <c r="L7585" s="6">
        <f t="shared" si="2094"/>
        <v>0</v>
      </c>
      <c r="M7585" s="6">
        <f t="shared" si="2094"/>
        <v>0</v>
      </c>
      <c r="N7585" s="6">
        <f t="shared" si="2094"/>
        <v>2000</v>
      </c>
      <c r="O7585" s="6">
        <f t="shared" si="2094"/>
        <v>0</v>
      </c>
      <c r="P7585" s="6">
        <f t="shared" si="2094"/>
        <v>0</v>
      </c>
      <c r="Q7585" s="6">
        <f t="shared" si="2094"/>
        <v>-1000</v>
      </c>
      <c r="R7585" s="6">
        <f t="shared" si="2094"/>
        <v>0</v>
      </c>
      <c r="S7585" s="6">
        <f t="shared" si="2094"/>
        <v>0</v>
      </c>
      <c r="T7585" s="6">
        <f t="shared" si="2094"/>
        <v>0</v>
      </c>
      <c r="U7585" s="6">
        <v>1000</v>
      </c>
      <c r="V7585" s="6">
        <v>4400</v>
      </c>
      <c r="W7585" s="6">
        <f>SUM(W7586)</f>
        <v>0</v>
      </c>
      <c r="X7585" s="6">
        <f t="shared" si="2094"/>
        <v>0</v>
      </c>
      <c r="Y7585" s="6">
        <f t="shared" si="2094"/>
        <v>0</v>
      </c>
      <c r="Z7585" s="6">
        <f t="shared" si="2094"/>
        <v>0</v>
      </c>
      <c r="AA7585" s="6">
        <f t="shared" si="2094"/>
        <v>0</v>
      </c>
      <c r="AB7585" s="6">
        <f t="shared" si="2094"/>
        <v>0</v>
      </c>
      <c r="AC7585" s="6">
        <f t="shared" si="2094"/>
        <v>0</v>
      </c>
      <c r="AD7585" s="6">
        <f t="shared" si="2094"/>
        <v>0</v>
      </c>
      <c r="AE7585" s="6">
        <f t="shared" si="2094"/>
        <v>0</v>
      </c>
      <c r="AF7585" s="6">
        <f t="shared" si="2094"/>
        <v>0</v>
      </c>
      <c r="AG7585" s="6">
        <f t="shared" si="2094"/>
        <v>0</v>
      </c>
      <c r="AH7585" s="6">
        <v>0</v>
      </c>
      <c r="AI7585" s="6">
        <v>0</v>
      </c>
      <c r="AJ7585" s="6">
        <f>SUM(AJ7586)</f>
        <v>0</v>
      </c>
      <c r="AK7585" s="6">
        <f t="shared" si="2094"/>
        <v>0</v>
      </c>
      <c r="AL7585" s="6">
        <f t="shared" si="2094"/>
        <v>0</v>
      </c>
      <c r="AM7585" s="6">
        <f t="shared" si="2094"/>
        <v>0</v>
      </c>
      <c r="AN7585" s="6">
        <f t="shared" si="2094"/>
        <v>0</v>
      </c>
      <c r="AO7585" s="6">
        <f t="shared" si="2094"/>
        <v>0</v>
      </c>
      <c r="AP7585" s="6">
        <f t="shared" si="2094"/>
        <v>0</v>
      </c>
      <c r="AQ7585" s="6">
        <f t="shared" si="2094"/>
        <v>0</v>
      </c>
      <c r="AR7585" s="6">
        <f t="shared" si="2094"/>
        <v>0</v>
      </c>
      <c r="AS7585" s="6">
        <f t="shared" si="2094"/>
        <v>0</v>
      </c>
      <c r="AT7585" s="6">
        <f t="shared" si="2094"/>
        <v>0</v>
      </c>
      <c r="AU7585" s="6">
        <v>0</v>
      </c>
      <c r="AV7585" s="6">
        <v>0</v>
      </c>
      <c r="AW7585" s="6">
        <f>U7585+AH7585+AU7585</f>
        <v>1000</v>
      </c>
    </row>
    <row r="7586" spans="1:49">
      <c r="A7586" s="44" t="s">
        <v>1039</v>
      </c>
      <c r="B7586" s="45" t="s">
        <v>1030</v>
      </c>
      <c r="C7586" s="45" t="s">
        <v>761</v>
      </c>
      <c r="D7586" s="452" t="s">
        <v>3039</v>
      </c>
      <c r="E7586" s="54" t="s">
        <v>1402</v>
      </c>
      <c r="F7586" s="50"/>
      <c r="G7586" s="50"/>
      <c r="H7586" s="50"/>
      <c r="I7586" s="260" t="s">
        <v>1158</v>
      </c>
      <c r="J7586" s="9">
        <f>SUM(J7587)</f>
        <v>5400</v>
      </c>
      <c r="K7586" s="9">
        <f t="shared" si="2094"/>
        <v>0</v>
      </c>
      <c r="L7586" s="9">
        <f t="shared" si="2094"/>
        <v>0</v>
      </c>
      <c r="M7586" s="9">
        <f t="shared" si="2094"/>
        <v>0</v>
      </c>
      <c r="N7586" s="9">
        <f t="shared" si="2094"/>
        <v>2000</v>
      </c>
      <c r="O7586" s="9">
        <f t="shared" si="2094"/>
        <v>0</v>
      </c>
      <c r="P7586" s="9">
        <f t="shared" si="2094"/>
        <v>0</v>
      </c>
      <c r="Q7586" s="9">
        <f t="shared" si="2094"/>
        <v>-1000</v>
      </c>
      <c r="R7586" s="9">
        <f t="shared" si="2094"/>
        <v>0</v>
      </c>
      <c r="S7586" s="9">
        <f t="shared" si="2094"/>
        <v>0</v>
      </c>
      <c r="T7586" s="9">
        <f t="shared" si="2094"/>
        <v>0</v>
      </c>
      <c r="U7586" s="9">
        <v>1000</v>
      </c>
      <c r="V7586" s="9">
        <v>4400</v>
      </c>
      <c r="W7586" s="9">
        <f>SUM(W7587)</f>
        <v>0</v>
      </c>
      <c r="X7586" s="9">
        <f t="shared" si="2094"/>
        <v>0</v>
      </c>
      <c r="Y7586" s="9">
        <f t="shared" si="2094"/>
        <v>0</v>
      </c>
      <c r="Z7586" s="9">
        <f t="shared" si="2094"/>
        <v>0</v>
      </c>
      <c r="AA7586" s="9">
        <f t="shared" si="2094"/>
        <v>0</v>
      </c>
      <c r="AB7586" s="9">
        <f t="shared" si="2094"/>
        <v>0</v>
      </c>
      <c r="AC7586" s="9">
        <f t="shared" si="2094"/>
        <v>0</v>
      </c>
      <c r="AD7586" s="9">
        <f t="shared" si="2094"/>
        <v>0</v>
      </c>
      <c r="AE7586" s="9">
        <f t="shared" si="2094"/>
        <v>0</v>
      </c>
      <c r="AF7586" s="9">
        <f t="shared" si="2094"/>
        <v>0</v>
      </c>
      <c r="AG7586" s="9">
        <f t="shared" si="2094"/>
        <v>0</v>
      </c>
      <c r="AH7586" s="9">
        <v>0</v>
      </c>
      <c r="AI7586" s="9">
        <v>0</v>
      </c>
      <c r="AJ7586" s="9">
        <f>SUM(AJ7587)</f>
        <v>0</v>
      </c>
      <c r="AK7586" s="9">
        <f t="shared" si="2094"/>
        <v>0</v>
      </c>
      <c r="AL7586" s="9">
        <f t="shared" si="2094"/>
        <v>0</v>
      </c>
      <c r="AM7586" s="9">
        <f t="shared" si="2094"/>
        <v>0</v>
      </c>
      <c r="AN7586" s="9">
        <f t="shared" si="2094"/>
        <v>0</v>
      </c>
      <c r="AO7586" s="9">
        <f t="shared" si="2094"/>
        <v>0</v>
      </c>
      <c r="AP7586" s="9">
        <f t="shared" si="2094"/>
        <v>0</v>
      </c>
      <c r="AQ7586" s="9">
        <f t="shared" si="2094"/>
        <v>0</v>
      </c>
      <c r="AR7586" s="9">
        <f t="shared" si="2094"/>
        <v>0</v>
      </c>
      <c r="AS7586" s="9">
        <f t="shared" si="2094"/>
        <v>0</v>
      </c>
      <c r="AT7586" s="9">
        <f t="shared" si="2094"/>
        <v>0</v>
      </c>
      <c r="AU7586" s="9">
        <v>0</v>
      </c>
      <c r="AV7586" s="9">
        <v>0</v>
      </c>
      <c r="AW7586" s="9">
        <f>U7586+AH7586+AU7586</f>
        <v>1000</v>
      </c>
    </row>
    <row r="7587" spans="1:49">
      <c r="A7587" s="44" t="s">
        <v>1039</v>
      </c>
      <c r="B7587" s="45" t="s">
        <v>1030</v>
      </c>
      <c r="C7587" s="45" t="s">
        <v>761</v>
      </c>
      <c r="D7587" s="452" t="s">
        <v>3039</v>
      </c>
      <c r="E7587" s="367" t="s">
        <v>1409</v>
      </c>
      <c r="F7587" s="50"/>
      <c r="G7587" s="468" t="s">
        <v>3063</v>
      </c>
      <c r="H7587" s="50" t="s">
        <v>2358</v>
      </c>
      <c r="I7587" s="42" t="s">
        <v>2301</v>
      </c>
      <c r="J7587" s="15">
        <v>5400</v>
      </c>
      <c r="N7587" s="15">
        <v>2000</v>
      </c>
      <c r="Q7587" s="15">
        <v>-1000</v>
      </c>
      <c r="U7587" s="15">
        <v>1000</v>
      </c>
      <c r="V7587" s="15">
        <v>4400</v>
      </c>
      <c r="AH7587" s="15">
        <v>0</v>
      </c>
      <c r="AI7587" s="15">
        <v>0</v>
      </c>
      <c r="AU7587" s="15">
        <v>0</v>
      </c>
      <c r="AV7587" s="15">
        <v>0</v>
      </c>
      <c r="AW7587" s="15">
        <f>U7587+AH7587+AU7587</f>
        <v>1000</v>
      </c>
    </row>
    <row r="7588" spans="1:49">
      <c r="A7588" s="44"/>
      <c r="B7588" s="45"/>
      <c r="C7588" s="45"/>
      <c r="D7588" s="45"/>
      <c r="E7588" s="531"/>
      <c r="F7588" s="50"/>
      <c r="G7588" s="50"/>
      <c r="H7588" s="50"/>
      <c r="I7588" s="42"/>
      <c r="U7588" s="15">
        <v>0</v>
      </c>
      <c r="V7588" s="15">
        <v>0</v>
      </c>
      <c r="AH7588" s="15">
        <v>0</v>
      </c>
      <c r="AI7588" s="15">
        <v>0</v>
      </c>
      <c r="AU7588" s="15">
        <v>0</v>
      </c>
      <c r="AV7588" s="15">
        <v>0</v>
      </c>
      <c r="AW7588" s="15">
        <f>U7588+AH7588+AU7588</f>
        <v>0</v>
      </c>
    </row>
    <row r="7589" spans="1:49">
      <c r="A7589" s="48"/>
      <c r="B7589" s="42"/>
      <c r="C7589" s="42"/>
      <c r="D7589" s="42"/>
      <c r="E7589" s="531"/>
      <c r="F7589" s="50"/>
      <c r="G7589" s="50"/>
      <c r="H7589" s="50"/>
      <c r="I7589" s="49" t="s">
        <v>1631</v>
      </c>
      <c r="J7589" s="12">
        <f>SUM(J7551,J7585,J7576,J7573)</f>
        <v>20000</v>
      </c>
      <c r="K7589" s="12">
        <f t="shared" ref="K7589:AT7589" si="2095">SUM(K7551,K7585,K7576,K7573)</f>
        <v>0</v>
      </c>
      <c r="L7589" s="12">
        <f t="shared" si="2095"/>
        <v>0</v>
      </c>
      <c r="M7589" s="12">
        <f t="shared" si="2095"/>
        <v>0</v>
      </c>
      <c r="N7589" s="12">
        <f t="shared" si="2095"/>
        <v>6000</v>
      </c>
      <c r="O7589" s="12">
        <f t="shared" si="2095"/>
        <v>2600</v>
      </c>
      <c r="P7589" s="12">
        <f t="shared" si="2095"/>
        <v>0</v>
      </c>
      <c r="Q7589" s="12">
        <f t="shared" si="2095"/>
        <v>0</v>
      </c>
      <c r="R7589" s="12">
        <f t="shared" si="2095"/>
        <v>0</v>
      </c>
      <c r="S7589" s="12">
        <f t="shared" si="2095"/>
        <v>0</v>
      </c>
      <c r="T7589" s="12">
        <f t="shared" si="2095"/>
        <v>0</v>
      </c>
      <c r="U7589" s="12">
        <v>8600</v>
      </c>
      <c r="V7589" s="12">
        <v>11400</v>
      </c>
      <c r="W7589" s="12">
        <f>SUM(W7551,W7585,W7576,W7573)</f>
        <v>0</v>
      </c>
      <c r="X7589" s="12">
        <f t="shared" si="2095"/>
        <v>0</v>
      </c>
      <c r="Y7589" s="12">
        <f t="shared" si="2095"/>
        <v>0</v>
      </c>
      <c r="Z7589" s="12">
        <f t="shared" si="2095"/>
        <v>0</v>
      </c>
      <c r="AA7589" s="12">
        <f t="shared" si="2095"/>
        <v>0</v>
      </c>
      <c r="AB7589" s="12">
        <f t="shared" si="2095"/>
        <v>0</v>
      </c>
      <c r="AC7589" s="12">
        <f t="shared" si="2095"/>
        <v>0</v>
      </c>
      <c r="AD7589" s="12">
        <f t="shared" si="2095"/>
        <v>0</v>
      </c>
      <c r="AE7589" s="12">
        <f t="shared" si="2095"/>
        <v>0</v>
      </c>
      <c r="AF7589" s="12">
        <f t="shared" si="2095"/>
        <v>0</v>
      </c>
      <c r="AG7589" s="12">
        <f t="shared" si="2095"/>
        <v>0</v>
      </c>
      <c r="AH7589" s="12">
        <v>0</v>
      </c>
      <c r="AI7589" s="12">
        <v>0</v>
      </c>
      <c r="AJ7589" s="12">
        <f>SUM(AJ7551,AJ7585,AJ7576,AJ7573)</f>
        <v>22141</v>
      </c>
      <c r="AK7589" s="12">
        <f t="shared" si="2095"/>
        <v>0</v>
      </c>
      <c r="AL7589" s="12">
        <f t="shared" si="2095"/>
        <v>0</v>
      </c>
      <c r="AM7589" s="12">
        <f t="shared" si="2095"/>
        <v>12141</v>
      </c>
      <c r="AN7589" s="12">
        <f t="shared" si="2095"/>
        <v>0</v>
      </c>
      <c r="AO7589" s="12">
        <f t="shared" si="2095"/>
        <v>0</v>
      </c>
      <c r="AP7589" s="12">
        <f t="shared" si="2095"/>
        <v>0</v>
      </c>
      <c r="AQ7589" s="12">
        <f t="shared" si="2095"/>
        <v>0</v>
      </c>
      <c r="AR7589" s="12">
        <f t="shared" si="2095"/>
        <v>0</v>
      </c>
      <c r="AS7589" s="12">
        <f t="shared" si="2095"/>
        <v>4000</v>
      </c>
      <c r="AT7589" s="12">
        <f t="shared" si="2095"/>
        <v>0</v>
      </c>
      <c r="AU7589" s="12">
        <v>16141</v>
      </c>
      <c r="AV7589" s="12">
        <v>6000</v>
      </c>
      <c r="AW7589" s="12">
        <f>U7589+AH7589+AU7589</f>
        <v>24741</v>
      </c>
    </row>
    <row r="7590" spans="1:49" s="72" customFormat="1">
      <c r="A7590" s="48"/>
      <c r="B7590" s="42"/>
      <c r="C7590" s="42"/>
      <c r="D7590" s="42"/>
      <c r="E7590" s="531"/>
      <c r="F7590" s="50"/>
      <c r="G7590" s="50"/>
      <c r="H7590" s="50"/>
      <c r="I7590" s="53"/>
      <c r="J7590" s="29"/>
      <c r="K7590" s="29"/>
      <c r="L7590" s="29"/>
      <c r="M7590" s="29"/>
      <c r="N7590" s="29"/>
      <c r="O7590" s="29"/>
      <c r="P7590" s="29"/>
      <c r="Q7590" s="29"/>
      <c r="R7590" s="29"/>
      <c r="S7590" s="29"/>
      <c r="T7590" s="29"/>
      <c r="U7590" s="29"/>
      <c r="V7590" s="29"/>
      <c r="W7590" s="29"/>
      <c r="X7590" s="29"/>
      <c r="Y7590" s="29"/>
      <c r="Z7590" s="29"/>
      <c r="AA7590" s="29"/>
      <c r="AB7590" s="29"/>
      <c r="AC7590" s="29"/>
      <c r="AD7590" s="29"/>
      <c r="AE7590" s="29"/>
      <c r="AF7590" s="29"/>
      <c r="AG7590" s="29"/>
      <c r="AH7590" s="29"/>
      <c r="AI7590" s="29"/>
      <c r="AJ7590" s="29"/>
      <c r="AK7590" s="29"/>
      <c r="AL7590" s="29"/>
      <c r="AM7590" s="29"/>
      <c r="AN7590" s="29"/>
      <c r="AO7590" s="29"/>
      <c r="AP7590" s="29"/>
      <c r="AQ7590" s="29"/>
      <c r="AR7590" s="29"/>
      <c r="AS7590" s="29"/>
      <c r="AT7590" s="29"/>
      <c r="AU7590" s="29"/>
      <c r="AV7590" s="29"/>
      <c r="AW7590" s="29"/>
    </row>
    <row r="7591" spans="1:49">
      <c r="A7591" s="48"/>
      <c r="B7591" s="42"/>
      <c r="C7591" s="42"/>
      <c r="D7591" s="42"/>
      <c r="E7591" s="531"/>
      <c r="F7591" s="50"/>
      <c r="G7591" s="50"/>
      <c r="H7591" s="50"/>
      <c r="I7591" s="146" t="s">
        <v>970</v>
      </c>
      <c r="J7591" s="29"/>
      <c r="K7591" s="29"/>
      <c r="L7591" s="29"/>
      <c r="M7591" s="29"/>
      <c r="N7591" s="29"/>
      <c r="O7591" s="29"/>
      <c r="P7591" s="29"/>
      <c r="Q7591" s="29"/>
      <c r="R7591" s="29"/>
      <c r="S7591" s="29"/>
      <c r="T7591" s="29"/>
      <c r="U7591" s="29"/>
      <c r="V7591" s="29"/>
      <c r="W7591" s="29"/>
      <c r="X7591" s="29"/>
      <c r="Y7591" s="29"/>
      <c r="Z7591" s="29"/>
      <c r="AA7591" s="29"/>
      <c r="AB7591" s="29"/>
      <c r="AC7591" s="29"/>
      <c r="AD7591" s="29"/>
      <c r="AE7591" s="29"/>
      <c r="AF7591" s="29"/>
      <c r="AG7591" s="29"/>
      <c r="AH7591" s="29"/>
      <c r="AI7591" s="29"/>
      <c r="AJ7591" s="29"/>
      <c r="AK7591" s="29"/>
      <c r="AL7591" s="29"/>
      <c r="AM7591" s="29"/>
      <c r="AN7591" s="29"/>
      <c r="AO7591" s="29"/>
      <c r="AP7591" s="29"/>
      <c r="AQ7591" s="29"/>
      <c r="AR7591" s="29"/>
      <c r="AS7591" s="29"/>
      <c r="AT7591" s="29"/>
      <c r="AU7591" s="29"/>
      <c r="AV7591" s="29"/>
      <c r="AW7591" s="29"/>
    </row>
    <row r="7592" spans="1:49" ht="13.5" thickBot="1">
      <c r="A7592" s="48"/>
      <c r="B7592" s="42"/>
      <c r="C7592" s="42"/>
      <c r="D7592" s="42"/>
      <c r="E7592" s="531"/>
      <c r="F7592" s="50"/>
      <c r="G7592" s="50"/>
      <c r="H7592" s="50"/>
      <c r="I7592" s="146"/>
      <c r="J7592" s="29"/>
      <c r="K7592" s="29"/>
      <c r="L7592" s="29"/>
      <c r="M7592" s="29"/>
      <c r="N7592" s="29"/>
      <c r="O7592" s="29"/>
      <c r="P7592" s="29"/>
      <c r="Q7592" s="29"/>
      <c r="R7592" s="29"/>
      <c r="S7592" s="29"/>
      <c r="T7592" s="29"/>
      <c r="U7592" s="29"/>
      <c r="V7592" s="29"/>
      <c r="W7592" s="29"/>
      <c r="X7592" s="29"/>
      <c r="Y7592" s="29"/>
      <c r="Z7592" s="29"/>
      <c r="AA7592" s="29"/>
      <c r="AB7592" s="29"/>
      <c r="AC7592" s="29"/>
      <c r="AD7592" s="29"/>
      <c r="AE7592" s="29"/>
      <c r="AF7592" s="29"/>
      <c r="AG7592" s="29"/>
      <c r="AH7592" s="29"/>
      <c r="AI7592" s="29"/>
      <c r="AJ7592" s="29"/>
      <c r="AK7592" s="29"/>
      <c r="AL7592" s="29"/>
      <c r="AM7592" s="29"/>
      <c r="AN7592" s="29"/>
      <c r="AO7592" s="29"/>
      <c r="AP7592" s="29"/>
      <c r="AQ7592" s="29"/>
      <c r="AR7592" s="29"/>
      <c r="AS7592" s="29"/>
      <c r="AT7592" s="29"/>
      <c r="AU7592" s="29"/>
      <c r="AV7592" s="29"/>
      <c r="AW7592" s="29"/>
    </row>
    <row r="7593" spans="1:49" ht="35.25" customHeight="1" thickTop="1" thickBot="1">
      <c r="A7593" s="48"/>
      <c r="B7593" s="42"/>
      <c r="C7593" s="42"/>
      <c r="D7593" s="42"/>
      <c r="E7593" s="531"/>
      <c r="F7593" s="50"/>
      <c r="G7593" s="50"/>
      <c r="H7593" s="50"/>
      <c r="I7593" s="5" t="s">
        <v>2331</v>
      </c>
      <c r="J7593" s="364" t="s">
        <v>2891</v>
      </c>
      <c r="K7593" s="364" t="s">
        <v>2879</v>
      </c>
      <c r="L7593" s="364" t="s">
        <v>2880</v>
      </c>
      <c r="M7593" s="364" t="s">
        <v>2881</v>
      </c>
      <c r="N7593" s="364" t="s">
        <v>2882</v>
      </c>
      <c r="O7593" s="364" t="s">
        <v>2883</v>
      </c>
      <c r="P7593" s="364" t="s">
        <v>2884</v>
      </c>
      <c r="Q7593" s="364" t="s">
        <v>2885</v>
      </c>
      <c r="R7593" s="364" t="s">
        <v>2886</v>
      </c>
      <c r="S7593" s="364" t="s">
        <v>2887</v>
      </c>
      <c r="T7593" s="364" t="s">
        <v>2888</v>
      </c>
      <c r="U7593" s="364" t="s">
        <v>2889</v>
      </c>
      <c r="V7593" s="364" t="s">
        <v>2890</v>
      </c>
      <c r="W7593" s="365" t="s">
        <v>2893</v>
      </c>
      <c r="X7593" s="365" t="s">
        <v>2879</v>
      </c>
      <c r="Y7593" s="365" t="s">
        <v>2880</v>
      </c>
      <c r="Z7593" s="365" t="s">
        <v>2881</v>
      </c>
      <c r="AA7593" s="365" t="s">
        <v>2882</v>
      </c>
      <c r="AB7593" s="365" t="s">
        <v>2883</v>
      </c>
      <c r="AC7593" s="365" t="s">
        <v>2884</v>
      </c>
      <c r="AD7593" s="365" t="s">
        <v>2885</v>
      </c>
      <c r="AE7593" s="365" t="s">
        <v>2886</v>
      </c>
      <c r="AF7593" s="365" t="s">
        <v>2887</v>
      </c>
      <c r="AG7593" s="365" t="s">
        <v>2888</v>
      </c>
      <c r="AH7593" s="365" t="s">
        <v>2889</v>
      </c>
      <c r="AI7593" s="365" t="s">
        <v>2890</v>
      </c>
      <c r="AJ7593" s="366" t="s">
        <v>2892</v>
      </c>
      <c r="AK7593" s="366" t="s">
        <v>2879</v>
      </c>
      <c r="AL7593" s="366" t="s">
        <v>2880</v>
      </c>
      <c r="AM7593" s="366" t="s">
        <v>2881</v>
      </c>
      <c r="AN7593" s="366" t="s">
        <v>2882</v>
      </c>
      <c r="AO7593" s="366" t="s">
        <v>2883</v>
      </c>
      <c r="AP7593" s="366" t="s">
        <v>2884</v>
      </c>
      <c r="AQ7593" s="366" t="s">
        <v>2885</v>
      </c>
      <c r="AR7593" s="366" t="s">
        <v>2886</v>
      </c>
      <c r="AS7593" s="366" t="s">
        <v>2887</v>
      </c>
      <c r="AT7593" s="366" t="s">
        <v>2888</v>
      </c>
      <c r="AU7593" s="366" t="s">
        <v>2889</v>
      </c>
      <c r="AV7593" s="366" t="s">
        <v>2890</v>
      </c>
      <c r="AW7593" s="368" t="s">
        <v>2895</v>
      </c>
    </row>
    <row r="7594" spans="1:49">
      <c r="A7594" s="48"/>
      <c r="B7594" s="42"/>
      <c r="C7594" s="42"/>
      <c r="D7594" s="42"/>
      <c r="E7594" s="531"/>
      <c r="F7594" s="50"/>
      <c r="G7594" s="50"/>
      <c r="H7594" s="50"/>
      <c r="I7594" s="34"/>
      <c r="J7594" s="202" t="s">
        <v>1224</v>
      </c>
      <c r="K7594" s="202">
        <v>1</v>
      </c>
      <c r="L7594" s="202">
        <v>2</v>
      </c>
      <c r="M7594" s="202">
        <v>3</v>
      </c>
      <c r="N7594" s="202">
        <v>4</v>
      </c>
      <c r="O7594" s="202">
        <v>5</v>
      </c>
      <c r="P7594" s="202">
        <v>6</v>
      </c>
      <c r="Q7594" s="202">
        <v>7</v>
      </c>
      <c r="R7594" s="202">
        <v>8</v>
      </c>
      <c r="S7594" s="202">
        <v>9</v>
      </c>
      <c r="T7594" s="202">
        <v>10</v>
      </c>
      <c r="U7594" s="202">
        <v>13</v>
      </c>
      <c r="V7594" s="202">
        <v>14</v>
      </c>
      <c r="W7594" s="202" t="s">
        <v>1224</v>
      </c>
      <c r="X7594" s="202">
        <v>1</v>
      </c>
      <c r="Y7594" s="202">
        <v>2</v>
      </c>
      <c r="Z7594" s="202">
        <v>3</v>
      </c>
      <c r="AA7594" s="202">
        <v>4</v>
      </c>
      <c r="AB7594" s="202">
        <v>5</v>
      </c>
      <c r="AC7594" s="202">
        <v>6</v>
      </c>
      <c r="AD7594" s="202">
        <v>7</v>
      </c>
      <c r="AE7594" s="202">
        <v>8</v>
      </c>
      <c r="AF7594" s="202">
        <v>9</v>
      </c>
      <c r="AG7594" s="202">
        <v>10</v>
      </c>
      <c r="AH7594" s="202">
        <v>13</v>
      </c>
      <c r="AI7594" s="202">
        <v>14</v>
      </c>
      <c r="AJ7594" s="202" t="s">
        <v>1224</v>
      </c>
      <c r="AK7594" s="202">
        <v>1</v>
      </c>
      <c r="AL7594" s="202">
        <v>2</v>
      </c>
      <c r="AM7594" s="202">
        <v>3</v>
      </c>
      <c r="AN7594" s="202">
        <v>4</v>
      </c>
      <c r="AO7594" s="202">
        <v>5</v>
      </c>
      <c r="AP7594" s="202">
        <v>6</v>
      </c>
      <c r="AQ7594" s="202">
        <v>7</v>
      </c>
      <c r="AR7594" s="202">
        <v>8</v>
      </c>
      <c r="AS7594" s="202">
        <v>9</v>
      </c>
      <c r="AT7594" s="202">
        <v>10</v>
      </c>
      <c r="AU7594" s="202">
        <v>13</v>
      </c>
      <c r="AV7594" s="202">
        <v>14</v>
      </c>
      <c r="AW7594" s="202">
        <v>15</v>
      </c>
    </row>
    <row r="7595" spans="1:49">
      <c r="A7595" s="48"/>
      <c r="B7595" s="42"/>
      <c r="C7595" s="42"/>
      <c r="D7595" s="42"/>
      <c r="E7595" s="531"/>
      <c r="F7595" s="50"/>
      <c r="G7595" s="50"/>
      <c r="H7595" s="50"/>
      <c r="I7595" s="276" t="s">
        <v>2370</v>
      </c>
      <c r="J7595" s="277">
        <f>SUM(J7589)</f>
        <v>20000</v>
      </c>
      <c r="K7595" s="277">
        <f t="shared" ref="K7595:AT7595" si="2096">SUM(K7589)</f>
        <v>0</v>
      </c>
      <c r="L7595" s="277">
        <f t="shared" si="2096"/>
        <v>0</v>
      </c>
      <c r="M7595" s="277">
        <f t="shared" si="2096"/>
        <v>0</v>
      </c>
      <c r="N7595" s="277">
        <f t="shared" si="2096"/>
        <v>6000</v>
      </c>
      <c r="O7595" s="277">
        <f t="shared" si="2096"/>
        <v>2600</v>
      </c>
      <c r="P7595" s="277">
        <f t="shared" si="2096"/>
        <v>0</v>
      </c>
      <c r="Q7595" s="277">
        <f t="shared" si="2096"/>
        <v>0</v>
      </c>
      <c r="R7595" s="277">
        <f t="shared" si="2096"/>
        <v>0</v>
      </c>
      <c r="S7595" s="277">
        <f t="shared" si="2096"/>
        <v>0</v>
      </c>
      <c r="T7595" s="277">
        <f t="shared" si="2096"/>
        <v>0</v>
      </c>
      <c r="U7595" s="277">
        <v>8600</v>
      </c>
      <c r="V7595" s="277">
        <v>11400</v>
      </c>
      <c r="W7595" s="277">
        <f>SUM(W7589)</f>
        <v>0</v>
      </c>
      <c r="X7595" s="277">
        <f t="shared" si="2096"/>
        <v>0</v>
      </c>
      <c r="Y7595" s="277">
        <f t="shared" si="2096"/>
        <v>0</v>
      </c>
      <c r="Z7595" s="277">
        <f t="shared" si="2096"/>
        <v>0</v>
      </c>
      <c r="AA7595" s="277">
        <f t="shared" si="2096"/>
        <v>0</v>
      </c>
      <c r="AB7595" s="277">
        <f t="shared" si="2096"/>
        <v>0</v>
      </c>
      <c r="AC7595" s="277">
        <f t="shared" si="2096"/>
        <v>0</v>
      </c>
      <c r="AD7595" s="277">
        <f t="shared" si="2096"/>
        <v>0</v>
      </c>
      <c r="AE7595" s="277">
        <f t="shared" si="2096"/>
        <v>0</v>
      </c>
      <c r="AF7595" s="277">
        <f t="shared" si="2096"/>
        <v>0</v>
      </c>
      <c r="AG7595" s="277">
        <f t="shared" si="2096"/>
        <v>0</v>
      </c>
      <c r="AH7595" s="277">
        <v>0</v>
      </c>
      <c r="AI7595" s="277">
        <v>0</v>
      </c>
      <c r="AJ7595" s="277">
        <f>SUM(AJ7589)</f>
        <v>22141</v>
      </c>
      <c r="AK7595" s="277">
        <f t="shared" si="2096"/>
        <v>0</v>
      </c>
      <c r="AL7595" s="277">
        <f t="shared" si="2096"/>
        <v>0</v>
      </c>
      <c r="AM7595" s="277">
        <f t="shared" si="2096"/>
        <v>12141</v>
      </c>
      <c r="AN7595" s="277">
        <f t="shared" si="2096"/>
        <v>0</v>
      </c>
      <c r="AO7595" s="277">
        <f t="shared" si="2096"/>
        <v>0</v>
      </c>
      <c r="AP7595" s="277">
        <f t="shared" si="2096"/>
        <v>0</v>
      </c>
      <c r="AQ7595" s="277">
        <f t="shared" si="2096"/>
        <v>0</v>
      </c>
      <c r="AR7595" s="277">
        <f t="shared" si="2096"/>
        <v>0</v>
      </c>
      <c r="AS7595" s="277">
        <f t="shared" si="2096"/>
        <v>4000</v>
      </c>
      <c r="AT7595" s="277">
        <f t="shared" si="2096"/>
        <v>0</v>
      </c>
      <c r="AU7595" s="277">
        <v>16141</v>
      </c>
      <c r="AV7595" s="277">
        <v>6000</v>
      </c>
      <c r="AW7595" s="277">
        <f>U7595+AH7595+AU7595</f>
        <v>24741</v>
      </c>
    </row>
    <row r="7596" spans="1:49">
      <c r="A7596" s="48"/>
      <c r="B7596" s="42"/>
      <c r="C7596" s="42"/>
      <c r="D7596" s="42"/>
      <c r="E7596" s="531"/>
      <c r="F7596" s="50"/>
      <c r="G7596" s="50"/>
      <c r="H7596" s="50"/>
      <c r="I7596" s="276"/>
      <c r="J7596" s="277"/>
      <c r="K7596" s="277"/>
      <c r="L7596" s="277"/>
      <c r="M7596" s="277"/>
      <c r="N7596" s="277"/>
      <c r="O7596" s="277"/>
      <c r="P7596" s="277"/>
      <c r="Q7596" s="277"/>
      <c r="R7596" s="277"/>
      <c r="S7596" s="277"/>
      <c r="T7596" s="277"/>
      <c r="U7596" s="277">
        <v>0</v>
      </c>
      <c r="V7596" s="277">
        <v>0</v>
      </c>
      <c r="W7596" s="277"/>
      <c r="X7596" s="277"/>
      <c r="Y7596" s="277"/>
      <c r="Z7596" s="277"/>
      <c r="AA7596" s="277"/>
      <c r="AB7596" s="277"/>
      <c r="AC7596" s="277"/>
      <c r="AD7596" s="277"/>
      <c r="AE7596" s="277"/>
      <c r="AF7596" s="277"/>
      <c r="AG7596" s="277"/>
      <c r="AH7596" s="277">
        <v>0</v>
      </c>
      <c r="AI7596" s="277">
        <v>0</v>
      </c>
      <c r="AJ7596" s="277"/>
      <c r="AK7596" s="277"/>
      <c r="AL7596" s="277"/>
      <c r="AM7596" s="277"/>
      <c r="AN7596" s="277"/>
      <c r="AO7596" s="277"/>
      <c r="AP7596" s="277"/>
      <c r="AQ7596" s="277"/>
      <c r="AR7596" s="277"/>
      <c r="AS7596" s="277"/>
      <c r="AT7596" s="277"/>
      <c r="AU7596" s="277">
        <v>0</v>
      </c>
      <c r="AV7596" s="277">
        <v>0</v>
      </c>
      <c r="AW7596" s="277">
        <f>U7596+AH7596+AU7596</f>
        <v>0</v>
      </c>
    </row>
    <row r="7597" spans="1:49">
      <c r="A7597" s="48"/>
      <c r="B7597" s="42"/>
      <c r="C7597" s="42"/>
      <c r="D7597" s="42"/>
      <c r="E7597" s="531"/>
      <c r="F7597" s="50"/>
      <c r="G7597" s="50"/>
      <c r="H7597" s="50"/>
      <c r="I7597" s="276"/>
      <c r="J7597" s="277"/>
      <c r="K7597" s="277"/>
      <c r="L7597" s="277"/>
      <c r="M7597" s="277"/>
      <c r="N7597" s="277"/>
      <c r="O7597" s="277"/>
      <c r="P7597" s="277"/>
      <c r="Q7597" s="277"/>
      <c r="R7597" s="277"/>
      <c r="S7597" s="277"/>
      <c r="T7597" s="277"/>
      <c r="U7597" s="277">
        <v>0</v>
      </c>
      <c r="V7597" s="277">
        <v>0</v>
      </c>
      <c r="W7597" s="277"/>
      <c r="X7597" s="277"/>
      <c r="Y7597" s="277"/>
      <c r="Z7597" s="277"/>
      <c r="AA7597" s="277"/>
      <c r="AB7597" s="277"/>
      <c r="AC7597" s="277"/>
      <c r="AD7597" s="277"/>
      <c r="AE7597" s="277"/>
      <c r="AF7597" s="277"/>
      <c r="AG7597" s="277"/>
      <c r="AH7597" s="277">
        <v>0</v>
      </c>
      <c r="AI7597" s="277">
        <v>0</v>
      </c>
      <c r="AJ7597" s="277"/>
      <c r="AK7597" s="277"/>
      <c r="AL7597" s="277"/>
      <c r="AM7597" s="277"/>
      <c r="AN7597" s="277"/>
      <c r="AO7597" s="277"/>
      <c r="AP7597" s="277"/>
      <c r="AQ7597" s="277"/>
      <c r="AR7597" s="277"/>
      <c r="AS7597" s="277"/>
      <c r="AT7597" s="277"/>
      <c r="AU7597" s="277">
        <v>0</v>
      </c>
      <c r="AV7597" s="277">
        <v>0</v>
      </c>
      <c r="AW7597" s="277">
        <f>U7597+AH7597+AU7597</f>
        <v>0</v>
      </c>
    </row>
    <row r="7598" spans="1:49">
      <c r="A7598" s="48"/>
      <c r="B7598" s="42"/>
      <c r="C7598" s="42"/>
      <c r="D7598" s="42"/>
      <c r="E7598" s="531"/>
      <c r="F7598" s="50"/>
      <c r="G7598" s="50"/>
      <c r="H7598" s="50"/>
      <c r="I7598" s="276"/>
      <c r="J7598" s="277"/>
      <c r="K7598" s="277"/>
      <c r="L7598" s="277"/>
      <c r="M7598" s="277"/>
      <c r="N7598" s="277"/>
      <c r="O7598" s="277"/>
      <c r="P7598" s="277"/>
      <c r="Q7598" s="277"/>
      <c r="R7598" s="277"/>
      <c r="S7598" s="277"/>
      <c r="T7598" s="277"/>
      <c r="U7598" s="277">
        <v>0</v>
      </c>
      <c r="V7598" s="277">
        <v>0</v>
      </c>
      <c r="W7598" s="277"/>
      <c r="X7598" s="277"/>
      <c r="Y7598" s="277"/>
      <c r="Z7598" s="277"/>
      <c r="AA7598" s="277"/>
      <c r="AB7598" s="277"/>
      <c r="AC7598" s="277"/>
      <c r="AD7598" s="277"/>
      <c r="AE7598" s="277"/>
      <c r="AF7598" s="277"/>
      <c r="AG7598" s="277"/>
      <c r="AH7598" s="277">
        <v>0</v>
      </c>
      <c r="AI7598" s="277">
        <v>0</v>
      </c>
      <c r="AJ7598" s="277"/>
      <c r="AK7598" s="277"/>
      <c r="AL7598" s="277"/>
      <c r="AM7598" s="277"/>
      <c r="AN7598" s="277"/>
      <c r="AO7598" s="277"/>
      <c r="AP7598" s="277"/>
      <c r="AQ7598" s="277"/>
      <c r="AR7598" s="277"/>
      <c r="AS7598" s="277"/>
      <c r="AT7598" s="277"/>
      <c r="AU7598" s="277">
        <v>0</v>
      </c>
      <c r="AV7598" s="277">
        <v>0</v>
      </c>
      <c r="AW7598" s="277">
        <f>U7598+AH7598+AU7598</f>
        <v>0</v>
      </c>
    </row>
    <row r="7599" spans="1:49">
      <c r="A7599" s="48"/>
      <c r="B7599" s="42"/>
      <c r="C7599" s="42"/>
      <c r="D7599" s="42"/>
      <c r="E7599" s="531"/>
      <c r="F7599" s="50"/>
      <c r="G7599" s="50"/>
      <c r="H7599" s="50"/>
      <c r="I7599" s="276" t="s">
        <v>1631</v>
      </c>
      <c r="J7599" s="277">
        <f>SUM(J7595:J7598)</f>
        <v>20000</v>
      </c>
      <c r="K7599" s="277">
        <f t="shared" ref="K7599:AT7599" si="2097">SUM(K7595:K7598)</f>
        <v>0</v>
      </c>
      <c r="L7599" s="277">
        <f t="shared" si="2097"/>
        <v>0</v>
      </c>
      <c r="M7599" s="277">
        <f t="shared" si="2097"/>
        <v>0</v>
      </c>
      <c r="N7599" s="277">
        <f t="shared" si="2097"/>
        <v>6000</v>
      </c>
      <c r="O7599" s="277">
        <f t="shared" si="2097"/>
        <v>2600</v>
      </c>
      <c r="P7599" s="277">
        <f t="shared" si="2097"/>
        <v>0</v>
      </c>
      <c r="Q7599" s="277">
        <f t="shared" si="2097"/>
        <v>0</v>
      </c>
      <c r="R7599" s="277">
        <f t="shared" si="2097"/>
        <v>0</v>
      </c>
      <c r="S7599" s="277">
        <f t="shared" si="2097"/>
        <v>0</v>
      </c>
      <c r="T7599" s="277">
        <f t="shared" si="2097"/>
        <v>0</v>
      </c>
      <c r="U7599" s="277">
        <v>8600</v>
      </c>
      <c r="V7599" s="277">
        <v>11400</v>
      </c>
      <c r="W7599" s="277">
        <f>SUM(W7595:W7598)</f>
        <v>0</v>
      </c>
      <c r="X7599" s="277">
        <f t="shared" si="2097"/>
        <v>0</v>
      </c>
      <c r="Y7599" s="277">
        <f t="shared" si="2097"/>
        <v>0</v>
      </c>
      <c r="Z7599" s="277">
        <f t="shared" si="2097"/>
        <v>0</v>
      </c>
      <c r="AA7599" s="277">
        <f t="shared" si="2097"/>
        <v>0</v>
      </c>
      <c r="AB7599" s="277">
        <f t="shared" si="2097"/>
        <v>0</v>
      </c>
      <c r="AC7599" s="277">
        <f t="shared" si="2097"/>
        <v>0</v>
      </c>
      <c r="AD7599" s="277">
        <f t="shared" si="2097"/>
        <v>0</v>
      </c>
      <c r="AE7599" s="277">
        <f t="shared" si="2097"/>
        <v>0</v>
      </c>
      <c r="AF7599" s="277">
        <f t="shared" si="2097"/>
        <v>0</v>
      </c>
      <c r="AG7599" s="277">
        <f t="shared" si="2097"/>
        <v>0</v>
      </c>
      <c r="AH7599" s="277">
        <v>0</v>
      </c>
      <c r="AI7599" s="277">
        <v>0</v>
      </c>
      <c r="AJ7599" s="277">
        <f>SUM(AJ7595:AJ7598)</f>
        <v>22141</v>
      </c>
      <c r="AK7599" s="277">
        <f t="shared" si="2097"/>
        <v>0</v>
      </c>
      <c r="AL7599" s="277">
        <f t="shared" si="2097"/>
        <v>0</v>
      </c>
      <c r="AM7599" s="277">
        <f t="shared" si="2097"/>
        <v>12141</v>
      </c>
      <c r="AN7599" s="277">
        <f t="shared" si="2097"/>
        <v>0</v>
      </c>
      <c r="AO7599" s="277">
        <f t="shared" si="2097"/>
        <v>0</v>
      </c>
      <c r="AP7599" s="277">
        <f t="shared" si="2097"/>
        <v>0</v>
      </c>
      <c r="AQ7599" s="277">
        <f t="shared" si="2097"/>
        <v>0</v>
      </c>
      <c r="AR7599" s="277">
        <f t="shared" si="2097"/>
        <v>0</v>
      </c>
      <c r="AS7599" s="277">
        <f t="shared" si="2097"/>
        <v>4000</v>
      </c>
      <c r="AT7599" s="277">
        <f t="shared" si="2097"/>
        <v>0</v>
      </c>
      <c r="AU7599" s="277">
        <v>16141</v>
      </c>
      <c r="AV7599" s="277">
        <v>6000</v>
      </c>
      <c r="AW7599" s="277">
        <f>U7599+AH7599+AU7599</f>
        <v>24741</v>
      </c>
    </row>
    <row r="7600" spans="1:49">
      <c r="A7600" s="48"/>
      <c r="B7600" s="42"/>
      <c r="C7600" s="42"/>
      <c r="D7600" s="42"/>
      <c r="E7600" s="531"/>
      <c r="F7600" s="50"/>
      <c r="G7600" s="50"/>
      <c r="H7600" s="50"/>
      <c r="I7600" s="146"/>
      <c r="J7600" s="29"/>
      <c r="K7600" s="29"/>
      <c r="L7600" s="29"/>
      <c r="M7600" s="29"/>
      <c r="N7600" s="29"/>
      <c r="O7600" s="29"/>
      <c r="P7600" s="29"/>
      <c r="Q7600" s="29"/>
      <c r="R7600" s="29"/>
      <c r="S7600" s="29"/>
      <c r="T7600" s="29"/>
      <c r="U7600" s="29"/>
      <c r="V7600" s="29"/>
      <c r="W7600" s="29"/>
      <c r="X7600" s="29"/>
      <c r="Y7600" s="29"/>
      <c r="Z7600" s="29"/>
      <c r="AA7600" s="29"/>
      <c r="AB7600" s="29"/>
      <c r="AC7600" s="29"/>
      <c r="AD7600" s="29"/>
      <c r="AE7600" s="29"/>
      <c r="AF7600" s="29"/>
      <c r="AG7600" s="29"/>
      <c r="AH7600" s="29"/>
      <c r="AI7600" s="29"/>
      <c r="AJ7600" s="29"/>
      <c r="AK7600" s="29"/>
      <c r="AL7600" s="29"/>
      <c r="AM7600" s="29"/>
      <c r="AN7600" s="29"/>
      <c r="AO7600" s="29"/>
      <c r="AP7600" s="29"/>
      <c r="AQ7600" s="29"/>
      <c r="AR7600" s="29"/>
      <c r="AS7600" s="29"/>
      <c r="AT7600" s="29"/>
      <c r="AU7600" s="29"/>
      <c r="AV7600" s="29"/>
      <c r="AW7600" s="29"/>
    </row>
    <row r="7601" spans="1:49" ht="13.5" thickBot="1">
      <c r="A7601" s="78" t="s">
        <v>1042</v>
      </c>
      <c r="B7601" s="79"/>
      <c r="C7601" s="79"/>
      <c r="D7601" s="456"/>
      <c r="E7601" s="535"/>
      <c r="F7601" s="127"/>
      <c r="G7601" s="127"/>
      <c r="H7601" s="127"/>
      <c r="I7601" s="79"/>
    </row>
    <row r="7602" spans="1:49" s="151" customFormat="1" ht="36" customHeight="1" thickTop="1" thickBot="1">
      <c r="A7602" s="147" t="s">
        <v>2079</v>
      </c>
      <c r="B7602" s="5" t="s">
        <v>2080</v>
      </c>
      <c r="C7602" s="5" t="s">
        <v>1335</v>
      </c>
      <c r="D7602" s="450"/>
      <c r="E7602" s="148" t="s">
        <v>1570</v>
      </c>
      <c r="F7602" s="149" t="s">
        <v>1438</v>
      </c>
      <c r="G7602" s="149"/>
      <c r="H7602" s="149" t="s">
        <v>2332</v>
      </c>
      <c r="I7602" s="5" t="s">
        <v>856</v>
      </c>
      <c r="J7602" s="364" t="s">
        <v>2891</v>
      </c>
      <c r="K7602" s="364" t="s">
        <v>2879</v>
      </c>
      <c r="L7602" s="364" t="s">
        <v>2880</v>
      </c>
      <c r="M7602" s="364" t="s">
        <v>2881</v>
      </c>
      <c r="N7602" s="364" t="s">
        <v>2882</v>
      </c>
      <c r="O7602" s="364" t="s">
        <v>2883</v>
      </c>
      <c r="P7602" s="364" t="s">
        <v>2884</v>
      </c>
      <c r="Q7602" s="364" t="s">
        <v>2885</v>
      </c>
      <c r="R7602" s="364" t="s">
        <v>2886</v>
      </c>
      <c r="S7602" s="364" t="s">
        <v>2887</v>
      </c>
      <c r="T7602" s="364" t="s">
        <v>2888</v>
      </c>
      <c r="U7602" s="364" t="s">
        <v>2889</v>
      </c>
      <c r="V7602" s="364" t="s">
        <v>2890</v>
      </c>
      <c r="W7602" s="365" t="s">
        <v>2893</v>
      </c>
      <c r="X7602" s="365" t="s">
        <v>2879</v>
      </c>
      <c r="Y7602" s="365" t="s">
        <v>2880</v>
      </c>
      <c r="Z7602" s="365" t="s">
        <v>2881</v>
      </c>
      <c r="AA7602" s="365" t="s">
        <v>2882</v>
      </c>
      <c r="AB7602" s="365" t="s">
        <v>2883</v>
      </c>
      <c r="AC7602" s="365" t="s">
        <v>2884</v>
      </c>
      <c r="AD7602" s="365" t="s">
        <v>2885</v>
      </c>
      <c r="AE7602" s="365" t="s">
        <v>2886</v>
      </c>
      <c r="AF7602" s="365" t="s">
        <v>2887</v>
      </c>
      <c r="AG7602" s="365" t="s">
        <v>2888</v>
      </c>
      <c r="AH7602" s="365" t="s">
        <v>2889</v>
      </c>
      <c r="AI7602" s="365" t="s">
        <v>2890</v>
      </c>
      <c r="AJ7602" s="366" t="s">
        <v>2892</v>
      </c>
      <c r="AK7602" s="366" t="s">
        <v>2879</v>
      </c>
      <c r="AL7602" s="366" t="s">
        <v>2880</v>
      </c>
      <c r="AM7602" s="366" t="s">
        <v>2881</v>
      </c>
      <c r="AN7602" s="366" t="s">
        <v>2882</v>
      </c>
      <c r="AO7602" s="366" t="s">
        <v>2883</v>
      </c>
      <c r="AP7602" s="366" t="s">
        <v>2884</v>
      </c>
      <c r="AQ7602" s="366" t="s">
        <v>2885</v>
      </c>
      <c r="AR7602" s="366" t="s">
        <v>2886</v>
      </c>
      <c r="AS7602" s="366" t="s">
        <v>2887</v>
      </c>
      <c r="AT7602" s="366" t="s">
        <v>2888</v>
      </c>
      <c r="AU7602" s="366" t="s">
        <v>2889</v>
      </c>
      <c r="AV7602" s="366" t="s">
        <v>2890</v>
      </c>
      <c r="AW7602" s="368" t="s">
        <v>2895</v>
      </c>
    </row>
    <row r="7603" spans="1:49">
      <c r="A7603" s="33"/>
      <c r="B7603" s="34"/>
      <c r="C7603" s="34"/>
      <c r="D7603" s="34"/>
      <c r="E7603" s="35"/>
      <c r="F7603" s="36"/>
      <c r="G7603" s="36"/>
      <c r="H7603" s="36"/>
      <c r="I7603" s="34"/>
      <c r="J7603" s="202" t="s">
        <v>1224</v>
      </c>
      <c r="K7603" s="202">
        <v>1</v>
      </c>
      <c r="L7603" s="202">
        <v>2</v>
      </c>
      <c r="M7603" s="202">
        <v>3</v>
      </c>
      <c r="N7603" s="202">
        <v>4</v>
      </c>
      <c r="O7603" s="202">
        <v>5</v>
      </c>
      <c r="P7603" s="202">
        <v>6</v>
      </c>
      <c r="Q7603" s="202">
        <v>7</v>
      </c>
      <c r="R7603" s="202">
        <v>8</v>
      </c>
      <c r="S7603" s="202">
        <v>9</v>
      </c>
      <c r="T7603" s="202">
        <v>10</v>
      </c>
      <c r="U7603" s="202">
        <v>13</v>
      </c>
      <c r="V7603" s="202">
        <v>14</v>
      </c>
      <c r="W7603" s="202" t="s">
        <v>1224</v>
      </c>
      <c r="X7603" s="202">
        <v>1</v>
      </c>
      <c r="Y7603" s="202">
        <v>2</v>
      </c>
      <c r="Z7603" s="202">
        <v>3</v>
      </c>
      <c r="AA7603" s="202">
        <v>4</v>
      </c>
      <c r="AB7603" s="202">
        <v>5</v>
      </c>
      <c r="AC7603" s="202">
        <v>6</v>
      </c>
      <c r="AD7603" s="202">
        <v>7</v>
      </c>
      <c r="AE7603" s="202">
        <v>8</v>
      </c>
      <c r="AF7603" s="202">
        <v>9</v>
      </c>
      <c r="AG7603" s="202">
        <v>10</v>
      </c>
      <c r="AH7603" s="202">
        <v>13</v>
      </c>
      <c r="AI7603" s="202">
        <v>14</v>
      </c>
      <c r="AJ7603" s="202" t="s">
        <v>1224</v>
      </c>
      <c r="AK7603" s="202">
        <v>1</v>
      </c>
      <c r="AL7603" s="202">
        <v>2</v>
      </c>
      <c r="AM7603" s="202">
        <v>3</v>
      </c>
      <c r="AN7603" s="202">
        <v>4</v>
      </c>
      <c r="AO7603" s="202">
        <v>5</v>
      </c>
      <c r="AP7603" s="202">
        <v>6</v>
      </c>
      <c r="AQ7603" s="202">
        <v>7</v>
      </c>
      <c r="AR7603" s="202">
        <v>8</v>
      </c>
      <c r="AS7603" s="202">
        <v>9</v>
      </c>
      <c r="AT7603" s="202">
        <v>10</v>
      </c>
      <c r="AU7603" s="202">
        <v>13</v>
      </c>
      <c r="AV7603" s="202">
        <v>14</v>
      </c>
      <c r="AW7603" s="202">
        <v>15</v>
      </c>
    </row>
    <row r="7604" spans="1:49">
      <c r="A7604" s="37"/>
      <c r="B7604" s="38"/>
      <c r="C7604" s="38"/>
      <c r="D7604" s="38"/>
      <c r="E7604" s="60"/>
      <c r="F7604" s="61"/>
      <c r="G7604" s="61"/>
      <c r="H7604" s="61"/>
      <c r="I7604" s="38"/>
      <c r="J7604" s="134"/>
      <c r="K7604" s="134"/>
      <c r="L7604" s="134"/>
      <c r="M7604" s="134"/>
      <c r="N7604" s="134"/>
      <c r="O7604" s="134"/>
      <c r="P7604" s="134"/>
      <c r="Q7604" s="134"/>
      <c r="R7604" s="134"/>
      <c r="S7604" s="134"/>
      <c r="T7604" s="134"/>
      <c r="U7604" s="134"/>
      <c r="V7604" s="134"/>
      <c r="W7604" s="134"/>
      <c r="X7604" s="134"/>
      <c r="Y7604" s="134"/>
      <c r="Z7604" s="134"/>
      <c r="AA7604" s="134"/>
      <c r="AB7604" s="134"/>
      <c r="AC7604" s="134"/>
      <c r="AD7604" s="134"/>
      <c r="AE7604" s="134"/>
      <c r="AF7604" s="134"/>
      <c r="AG7604" s="134"/>
      <c r="AH7604" s="134"/>
      <c r="AI7604" s="134"/>
      <c r="AJ7604" s="134"/>
      <c r="AK7604" s="134"/>
      <c r="AL7604" s="134"/>
      <c r="AM7604" s="134"/>
      <c r="AN7604" s="134"/>
      <c r="AO7604" s="134"/>
      <c r="AP7604" s="134"/>
      <c r="AQ7604" s="134"/>
      <c r="AR7604" s="134"/>
      <c r="AS7604" s="134"/>
      <c r="AT7604" s="134"/>
      <c r="AU7604" s="134"/>
      <c r="AV7604" s="134"/>
      <c r="AW7604" s="134"/>
    </row>
    <row r="7605" spans="1:49">
      <c r="A7605" s="92" t="s">
        <v>1039</v>
      </c>
      <c r="B7605" s="93" t="s">
        <v>1030</v>
      </c>
      <c r="C7605" s="93" t="s">
        <v>762</v>
      </c>
      <c r="D7605" s="460"/>
      <c r="E7605" s="531"/>
      <c r="F7605" s="50"/>
      <c r="G7605" s="50"/>
      <c r="H7605" s="50"/>
      <c r="I7605" s="260" t="s">
        <v>1635</v>
      </c>
      <c r="J7605" s="28"/>
      <c r="K7605" s="28"/>
      <c r="L7605" s="28"/>
      <c r="M7605" s="28"/>
      <c r="N7605" s="28"/>
      <c r="O7605" s="28"/>
      <c r="P7605" s="28"/>
      <c r="Q7605" s="28"/>
      <c r="R7605" s="28"/>
      <c r="S7605" s="28"/>
      <c r="T7605" s="28"/>
      <c r="U7605" s="28"/>
      <c r="V7605" s="28"/>
      <c r="W7605" s="28"/>
      <c r="X7605" s="28"/>
      <c r="Y7605" s="28"/>
      <c r="Z7605" s="28"/>
      <c r="AA7605" s="28"/>
      <c r="AB7605" s="28"/>
      <c r="AC7605" s="28"/>
      <c r="AD7605" s="28"/>
      <c r="AE7605" s="28"/>
      <c r="AF7605" s="28"/>
      <c r="AG7605" s="28"/>
      <c r="AH7605" s="28"/>
      <c r="AI7605" s="28"/>
      <c r="AJ7605" s="28"/>
      <c r="AK7605" s="28"/>
      <c r="AL7605" s="28"/>
      <c r="AM7605" s="28"/>
      <c r="AN7605" s="28"/>
      <c r="AO7605" s="28"/>
      <c r="AP7605" s="28"/>
      <c r="AQ7605" s="28"/>
      <c r="AR7605" s="28"/>
      <c r="AS7605" s="28"/>
      <c r="AT7605" s="28"/>
      <c r="AU7605" s="28"/>
      <c r="AV7605" s="28"/>
      <c r="AW7605" s="28"/>
    </row>
    <row r="7606" spans="1:49">
      <c r="A7606" s="48"/>
      <c r="B7606" s="260"/>
      <c r="C7606" s="260"/>
      <c r="D7606" s="369"/>
      <c r="E7606" s="531"/>
      <c r="F7606" s="50"/>
      <c r="G7606" s="50"/>
      <c r="H7606" s="50"/>
      <c r="I7606" s="260"/>
      <c r="J7606" s="28"/>
      <c r="K7606" s="28"/>
      <c r="L7606" s="28"/>
      <c r="M7606" s="28"/>
      <c r="N7606" s="28"/>
      <c r="O7606" s="28"/>
      <c r="P7606" s="28"/>
      <c r="Q7606" s="28"/>
      <c r="R7606" s="28"/>
      <c r="S7606" s="28"/>
      <c r="T7606" s="28"/>
      <c r="U7606" s="28"/>
      <c r="V7606" s="28"/>
      <c r="W7606" s="28"/>
      <c r="X7606" s="28"/>
      <c r="Y7606" s="28"/>
      <c r="Z7606" s="28"/>
      <c r="AA7606" s="28"/>
      <c r="AB7606" s="28"/>
      <c r="AC7606" s="28"/>
      <c r="AD7606" s="28"/>
      <c r="AE7606" s="28"/>
      <c r="AF7606" s="28"/>
      <c r="AG7606" s="28"/>
      <c r="AH7606" s="28"/>
      <c r="AI7606" s="28"/>
      <c r="AJ7606" s="28"/>
      <c r="AK7606" s="28"/>
      <c r="AL7606" s="28"/>
      <c r="AM7606" s="28"/>
      <c r="AN7606" s="28"/>
      <c r="AO7606" s="28"/>
      <c r="AP7606" s="28"/>
      <c r="AQ7606" s="28"/>
      <c r="AR7606" s="28"/>
      <c r="AS7606" s="28"/>
      <c r="AT7606" s="28"/>
      <c r="AU7606" s="28"/>
      <c r="AV7606" s="28"/>
      <c r="AW7606" s="28"/>
    </row>
    <row r="7607" spans="1:49">
      <c r="A7607" s="48"/>
      <c r="B7607" s="42"/>
      <c r="C7607" s="42"/>
      <c r="D7607" s="42"/>
      <c r="E7607" s="531"/>
      <c r="F7607" s="50"/>
      <c r="G7607" s="50"/>
      <c r="H7607" s="50"/>
      <c r="I7607" s="49" t="s">
        <v>1559</v>
      </c>
      <c r="J7607" s="12">
        <f>SUM(J7608,J7616,J7618)</f>
        <v>75000</v>
      </c>
      <c r="K7607" s="12">
        <f t="shared" ref="K7607:AT7607" si="2098">SUM(K7608,K7616,K7618)</f>
        <v>0</v>
      </c>
      <c r="L7607" s="12">
        <f t="shared" si="2098"/>
        <v>0</v>
      </c>
      <c r="M7607" s="12">
        <f t="shared" si="2098"/>
        <v>0</v>
      </c>
      <c r="N7607" s="12">
        <f t="shared" si="2098"/>
        <v>12000</v>
      </c>
      <c r="O7607" s="12">
        <f t="shared" si="2098"/>
        <v>0</v>
      </c>
      <c r="P7607" s="12">
        <f t="shared" si="2098"/>
        <v>17500</v>
      </c>
      <c r="Q7607" s="12">
        <f t="shared" si="2098"/>
        <v>0</v>
      </c>
      <c r="R7607" s="12">
        <f t="shared" si="2098"/>
        <v>0</v>
      </c>
      <c r="S7607" s="12">
        <f t="shared" si="2098"/>
        <v>45500</v>
      </c>
      <c r="T7607" s="12">
        <f t="shared" si="2098"/>
        <v>0</v>
      </c>
      <c r="U7607" s="12">
        <v>75000</v>
      </c>
      <c r="V7607" s="12">
        <v>0</v>
      </c>
      <c r="W7607" s="12">
        <f>SUM(W7608,W7616,W7618)</f>
        <v>0</v>
      </c>
      <c r="X7607" s="12">
        <f t="shared" si="2098"/>
        <v>0</v>
      </c>
      <c r="Y7607" s="12">
        <f t="shared" si="2098"/>
        <v>0</v>
      </c>
      <c r="Z7607" s="12">
        <f t="shared" si="2098"/>
        <v>0</v>
      </c>
      <c r="AA7607" s="12">
        <f t="shared" si="2098"/>
        <v>0</v>
      </c>
      <c r="AB7607" s="12">
        <f t="shared" si="2098"/>
        <v>0</v>
      </c>
      <c r="AC7607" s="12">
        <f t="shared" si="2098"/>
        <v>0</v>
      </c>
      <c r="AD7607" s="12">
        <f t="shared" si="2098"/>
        <v>0</v>
      </c>
      <c r="AE7607" s="12">
        <f t="shared" si="2098"/>
        <v>0</v>
      </c>
      <c r="AF7607" s="12">
        <f t="shared" si="2098"/>
        <v>0</v>
      </c>
      <c r="AG7607" s="12">
        <f t="shared" si="2098"/>
        <v>0</v>
      </c>
      <c r="AH7607" s="12">
        <v>0</v>
      </c>
      <c r="AI7607" s="12">
        <v>0</v>
      </c>
      <c r="AJ7607" s="12">
        <f>SUM(AJ7608,AJ7616,AJ7618)</f>
        <v>0</v>
      </c>
      <c r="AK7607" s="12">
        <f t="shared" si="2098"/>
        <v>0</v>
      </c>
      <c r="AL7607" s="12">
        <f t="shared" si="2098"/>
        <v>0</v>
      </c>
      <c r="AM7607" s="12">
        <f t="shared" si="2098"/>
        <v>0</v>
      </c>
      <c r="AN7607" s="12">
        <f t="shared" si="2098"/>
        <v>0</v>
      </c>
      <c r="AO7607" s="12">
        <f t="shared" si="2098"/>
        <v>0</v>
      </c>
      <c r="AP7607" s="12">
        <f t="shared" si="2098"/>
        <v>0</v>
      </c>
      <c r="AQ7607" s="12">
        <f t="shared" si="2098"/>
        <v>0</v>
      </c>
      <c r="AR7607" s="12">
        <f t="shared" si="2098"/>
        <v>0</v>
      </c>
      <c r="AS7607" s="12">
        <f t="shared" si="2098"/>
        <v>0</v>
      </c>
      <c r="AT7607" s="12">
        <f t="shared" si="2098"/>
        <v>0</v>
      </c>
      <c r="AU7607" s="12">
        <v>0</v>
      </c>
      <c r="AV7607" s="12">
        <v>0</v>
      </c>
      <c r="AW7607" s="12">
        <f t="shared" ref="AW7607:AW7636" si="2099">U7607+AH7607+AU7607</f>
        <v>75000</v>
      </c>
    </row>
    <row r="7608" spans="1:49">
      <c r="A7608" s="44" t="s">
        <v>1039</v>
      </c>
      <c r="B7608" s="45" t="s">
        <v>1030</v>
      </c>
      <c r="C7608" s="45" t="s">
        <v>762</v>
      </c>
      <c r="D7608" s="452" t="s">
        <v>3040</v>
      </c>
      <c r="E7608" s="213" t="s">
        <v>771</v>
      </c>
      <c r="F7608" s="65"/>
      <c r="G7608" s="65"/>
      <c r="H7608" s="65"/>
      <c r="I7608" s="260" t="s">
        <v>1500</v>
      </c>
      <c r="J7608" s="9">
        <f>SUM(J7609:J7610)</f>
        <v>0</v>
      </c>
      <c r="K7608" s="9">
        <f t="shared" ref="K7608:AT7608" si="2100">SUM(K7609:K7610)</f>
        <v>0</v>
      </c>
      <c r="L7608" s="9">
        <f t="shared" si="2100"/>
        <v>0</v>
      </c>
      <c r="M7608" s="9">
        <f t="shared" si="2100"/>
        <v>0</v>
      </c>
      <c r="N7608" s="9">
        <f t="shared" si="2100"/>
        <v>0</v>
      </c>
      <c r="O7608" s="9">
        <f t="shared" si="2100"/>
        <v>0</v>
      </c>
      <c r="P7608" s="9">
        <f t="shared" si="2100"/>
        <v>0</v>
      </c>
      <c r="Q7608" s="9">
        <f t="shared" si="2100"/>
        <v>0</v>
      </c>
      <c r="R7608" s="9">
        <f t="shared" si="2100"/>
        <v>0</v>
      </c>
      <c r="S7608" s="9">
        <f t="shared" si="2100"/>
        <v>0</v>
      </c>
      <c r="T7608" s="9">
        <f t="shared" si="2100"/>
        <v>0</v>
      </c>
      <c r="U7608" s="9">
        <v>0</v>
      </c>
      <c r="V7608" s="9">
        <v>0</v>
      </c>
      <c r="W7608" s="9">
        <f>SUM(W7609:W7610)</f>
        <v>0</v>
      </c>
      <c r="X7608" s="9">
        <f t="shared" si="2100"/>
        <v>0</v>
      </c>
      <c r="Y7608" s="9">
        <f t="shared" si="2100"/>
        <v>0</v>
      </c>
      <c r="Z7608" s="9">
        <f t="shared" si="2100"/>
        <v>0</v>
      </c>
      <c r="AA7608" s="9">
        <f t="shared" si="2100"/>
        <v>0</v>
      </c>
      <c r="AB7608" s="9">
        <f t="shared" si="2100"/>
        <v>0</v>
      </c>
      <c r="AC7608" s="9">
        <f t="shared" si="2100"/>
        <v>0</v>
      </c>
      <c r="AD7608" s="9">
        <f t="shared" si="2100"/>
        <v>0</v>
      </c>
      <c r="AE7608" s="9">
        <f t="shared" si="2100"/>
        <v>0</v>
      </c>
      <c r="AF7608" s="9">
        <f t="shared" si="2100"/>
        <v>0</v>
      </c>
      <c r="AG7608" s="9">
        <f t="shared" si="2100"/>
        <v>0</v>
      </c>
      <c r="AH7608" s="9">
        <v>0</v>
      </c>
      <c r="AI7608" s="9">
        <v>0</v>
      </c>
      <c r="AJ7608" s="9">
        <f>SUM(AJ7609:AJ7610)</f>
        <v>0</v>
      </c>
      <c r="AK7608" s="9">
        <f t="shared" si="2100"/>
        <v>0</v>
      </c>
      <c r="AL7608" s="9">
        <f t="shared" si="2100"/>
        <v>0</v>
      </c>
      <c r="AM7608" s="9">
        <f t="shared" si="2100"/>
        <v>0</v>
      </c>
      <c r="AN7608" s="9">
        <f t="shared" si="2100"/>
        <v>0</v>
      </c>
      <c r="AO7608" s="9">
        <f t="shared" si="2100"/>
        <v>0</v>
      </c>
      <c r="AP7608" s="9">
        <f t="shared" si="2100"/>
        <v>0</v>
      </c>
      <c r="AQ7608" s="9">
        <f t="shared" si="2100"/>
        <v>0</v>
      </c>
      <c r="AR7608" s="9">
        <f t="shared" si="2100"/>
        <v>0</v>
      </c>
      <c r="AS7608" s="9">
        <f t="shared" si="2100"/>
        <v>0</v>
      </c>
      <c r="AT7608" s="9">
        <f t="shared" si="2100"/>
        <v>0</v>
      </c>
      <c r="AU7608" s="9">
        <v>0</v>
      </c>
      <c r="AV7608" s="9">
        <v>0</v>
      </c>
      <c r="AW7608" s="9">
        <f t="shared" si="2099"/>
        <v>0</v>
      </c>
    </row>
    <row r="7609" spans="1:49">
      <c r="A7609" s="44" t="s">
        <v>1039</v>
      </c>
      <c r="B7609" s="45" t="s">
        <v>1030</v>
      </c>
      <c r="C7609" s="45" t="s">
        <v>762</v>
      </c>
      <c r="D7609" s="452" t="s">
        <v>3040</v>
      </c>
      <c r="E7609" s="367" t="s">
        <v>834</v>
      </c>
      <c r="F7609" s="50"/>
      <c r="G7609" s="468" t="s">
        <v>3063</v>
      </c>
      <c r="H7609" s="50" t="s">
        <v>2358</v>
      </c>
      <c r="I7609" s="42" t="s">
        <v>1165</v>
      </c>
      <c r="U7609" s="15">
        <v>0</v>
      </c>
      <c r="V7609" s="15">
        <v>0</v>
      </c>
      <c r="AH7609" s="15">
        <v>0</v>
      </c>
      <c r="AI7609" s="15">
        <v>0</v>
      </c>
      <c r="AU7609" s="15">
        <v>0</v>
      </c>
      <c r="AV7609" s="15">
        <v>0</v>
      </c>
      <c r="AW7609" s="15">
        <f t="shared" si="2099"/>
        <v>0</v>
      </c>
    </row>
    <row r="7610" spans="1:49">
      <c r="A7610" s="44" t="s">
        <v>1039</v>
      </c>
      <c r="B7610" s="45" t="s">
        <v>1030</v>
      </c>
      <c r="C7610" s="45" t="s">
        <v>762</v>
      </c>
      <c r="D7610" s="452" t="s">
        <v>3040</v>
      </c>
      <c r="E7610" s="367" t="s">
        <v>772</v>
      </c>
      <c r="F7610" s="50"/>
      <c r="G7610" s="50"/>
      <c r="H7610" s="50"/>
      <c r="I7610" s="42" t="s">
        <v>1227</v>
      </c>
      <c r="J7610" s="15">
        <f>SUM(J7611:J7615)</f>
        <v>0</v>
      </c>
      <c r="K7610" s="15">
        <f t="shared" ref="K7610:AT7610" si="2101">SUM(K7611:K7615)</f>
        <v>0</v>
      </c>
      <c r="L7610" s="15">
        <f t="shared" si="2101"/>
        <v>0</v>
      </c>
      <c r="M7610" s="15">
        <f t="shared" si="2101"/>
        <v>0</v>
      </c>
      <c r="N7610" s="15">
        <f t="shared" si="2101"/>
        <v>0</v>
      </c>
      <c r="O7610" s="15">
        <f t="shared" si="2101"/>
        <v>0</v>
      </c>
      <c r="P7610" s="15">
        <f t="shared" si="2101"/>
        <v>0</v>
      </c>
      <c r="Q7610" s="15">
        <f t="shared" si="2101"/>
        <v>0</v>
      </c>
      <c r="R7610" s="15">
        <f t="shared" si="2101"/>
        <v>0</v>
      </c>
      <c r="S7610" s="15">
        <f t="shared" si="2101"/>
        <v>0</v>
      </c>
      <c r="T7610" s="15">
        <f t="shared" si="2101"/>
        <v>0</v>
      </c>
      <c r="U7610" s="15">
        <v>0</v>
      </c>
      <c r="V7610" s="15">
        <v>0</v>
      </c>
      <c r="W7610" s="15">
        <f>SUM(W7611:W7615)</f>
        <v>0</v>
      </c>
      <c r="X7610" s="15">
        <f t="shared" si="2101"/>
        <v>0</v>
      </c>
      <c r="Y7610" s="15">
        <f t="shared" si="2101"/>
        <v>0</v>
      </c>
      <c r="Z7610" s="15">
        <f t="shared" si="2101"/>
        <v>0</v>
      </c>
      <c r="AA7610" s="15">
        <f t="shared" si="2101"/>
        <v>0</v>
      </c>
      <c r="AB7610" s="15">
        <f t="shared" si="2101"/>
        <v>0</v>
      </c>
      <c r="AC7610" s="15">
        <f t="shared" si="2101"/>
        <v>0</v>
      </c>
      <c r="AD7610" s="15">
        <f t="shared" si="2101"/>
        <v>0</v>
      </c>
      <c r="AE7610" s="15">
        <f t="shared" si="2101"/>
        <v>0</v>
      </c>
      <c r="AF7610" s="15">
        <f t="shared" si="2101"/>
        <v>0</v>
      </c>
      <c r="AG7610" s="15">
        <f t="shared" si="2101"/>
        <v>0</v>
      </c>
      <c r="AH7610" s="15">
        <v>0</v>
      </c>
      <c r="AI7610" s="15">
        <v>0</v>
      </c>
      <c r="AJ7610" s="15">
        <f>SUM(AJ7611:AJ7615)</f>
        <v>0</v>
      </c>
      <c r="AK7610" s="15">
        <f t="shared" si="2101"/>
        <v>0</v>
      </c>
      <c r="AL7610" s="15">
        <f t="shared" si="2101"/>
        <v>0</v>
      </c>
      <c r="AM7610" s="15">
        <f t="shared" si="2101"/>
        <v>0</v>
      </c>
      <c r="AN7610" s="15">
        <f t="shared" si="2101"/>
        <v>0</v>
      </c>
      <c r="AO7610" s="15">
        <f t="shared" si="2101"/>
        <v>0</v>
      </c>
      <c r="AP7610" s="15">
        <f t="shared" si="2101"/>
        <v>0</v>
      </c>
      <c r="AQ7610" s="15">
        <f t="shared" si="2101"/>
        <v>0</v>
      </c>
      <c r="AR7610" s="15">
        <f t="shared" si="2101"/>
        <v>0</v>
      </c>
      <c r="AS7610" s="15">
        <f t="shared" si="2101"/>
        <v>0</v>
      </c>
      <c r="AT7610" s="15">
        <f t="shared" si="2101"/>
        <v>0</v>
      </c>
      <c r="AU7610" s="15">
        <v>0</v>
      </c>
      <c r="AV7610" s="15">
        <v>0</v>
      </c>
      <c r="AW7610" s="15">
        <f t="shared" si="2099"/>
        <v>0</v>
      </c>
    </row>
    <row r="7611" spans="1:49" s="144" customFormat="1">
      <c r="A7611" s="44" t="s">
        <v>1039</v>
      </c>
      <c r="B7611" s="45" t="s">
        <v>1030</v>
      </c>
      <c r="C7611" s="45" t="s">
        <v>762</v>
      </c>
      <c r="D7611" s="452" t="s">
        <v>3040</v>
      </c>
      <c r="E7611" s="140" t="s">
        <v>850</v>
      </c>
      <c r="F7611" s="141" t="s">
        <v>1944</v>
      </c>
      <c r="G7611" s="468" t="s">
        <v>3063</v>
      </c>
      <c r="H7611" s="50" t="s">
        <v>2358</v>
      </c>
      <c r="I7611" s="142" t="s">
        <v>1119</v>
      </c>
      <c r="J7611" s="15"/>
      <c r="K7611" s="15"/>
      <c r="L7611" s="15"/>
      <c r="M7611" s="15"/>
      <c r="N7611" s="15"/>
      <c r="O7611" s="15"/>
      <c r="P7611" s="15"/>
      <c r="Q7611" s="15"/>
      <c r="R7611" s="15"/>
      <c r="S7611" s="15"/>
      <c r="T7611" s="15"/>
      <c r="U7611" s="15">
        <v>0</v>
      </c>
      <c r="V7611" s="15">
        <v>0</v>
      </c>
      <c r="W7611" s="15"/>
      <c r="X7611" s="15"/>
      <c r="Y7611" s="15"/>
      <c r="Z7611" s="15"/>
      <c r="AA7611" s="15"/>
      <c r="AB7611" s="15"/>
      <c r="AC7611" s="15"/>
      <c r="AD7611" s="15"/>
      <c r="AE7611" s="15"/>
      <c r="AF7611" s="15"/>
      <c r="AG7611" s="15"/>
      <c r="AH7611" s="15">
        <v>0</v>
      </c>
      <c r="AI7611" s="15">
        <v>0</v>
      </c>
      <c r="AJ7611" s="15"/>
      <c r="AK7611" s="15"/>
      <c r="AL7611" s="15"/>
      <c r="AM7611" s="15"/>
      <c r="AN7611" s="15"/>
      <c r="AO7611" s="15"/>
      <c r="AP7611" s="15"/>
      <c r="AQ7611" s="15"/>
      <c r="AR7611" s="15"/>
      <c r="AS7611" s="15"/>
      <c r="AT7611" s="15"/>
      <c r="AU7611" s="15">
        <v>0</v>
      </c>
      <c r="AV7611" s="15">
        <v>0</v>
      </c>
      <c r="AW7611" s="15">
        <f t="shared" si="2099"/>
        <v>0</v>
      </c>
    </row>
    <row r="7612" spans="1:49" s="144" customFormat="1">
      <c r="A7612" s="44" t="s">
        <v>1039</v>
      </c>
      <c r="B7612" s="45" t="s">
        <v>1030</v>
      </c>
      <c r="C7612" s="45" t="s">
        <v>762</v>
      </c>
      <c r="D7612" s="452" t="s">
        <v>3040</v>
      </c>
      <c r="E7612" s="140" t="s">
        <v>851</v>
      </c>
      <c r="F7612" s="141" t="s">
        <v>1945</v>
      </c>
      <c r="G7612" s="468" t="s">
        <v>3063</v>
      </c>
      <c r="H7612" s="50" t="s">
        <v>2358</v>
      </c>
      <c r="I7612" s="142" t="s">
        <v>1290</v>
      </c>
      <c r="J7612" s="15"/>
      <c r="K7612" s="15"/>
      <c r="L7612" s="15"/>
      <c r="M7612" s="15"/>
      <c r="N7612" s="15"/>
      <c r="O7612" s="15"/>
      <c r="P7612" s="15"/>
      <c r="Q7612" s="15"/>
      <c r="R7612" s="15"/>
      <c r="S7612" s="15"/>
      <c r="T7612" s="15"/>
      <c r="U7612" s="15">
        <v>0</v>
      </c>
      <c r="V7612" s="15">
        <v>0</v>
      </c>
      <c r="W7612" s="15"/>
      <c r="X7612" s="15"/>
      <c r="Y7612" s="15"/>
      <c r="Z7612" s="15"/>
      <c r="AA7612" s="15"/>
      <c r="AB7612" s="15"/>
      <c r="AC7612" s="15"/>
      <c r="AD7612" s="15"/>
      <c r="AE7612" s="15"/>
      <c r="AF7612" s="15"/>
      <c r="AG7612" s="15"/>
      <c r="AH7612" s="15">
        <v>0</v>
      </c>
      <c r="AI7612" s="15">
        <v>0</v>
      </c>
      <c r="AJ7612" s="15"/>
      <c r="AK7612" s="15"/>
      <c r="AL7612" s="15"/>
      <c r="AM7612" s="15"/>
      <c r="AN7612" s="15"/>
      <c r="AO7612" s="15"/>
      <c r="AP7612" s="15"/>
      <c r="AQ7612" s="15"/>
      <c r="AR7612" s="15"/>
      <c r="AS7612" s="15"/>
      <c r="AT7612" s="15"/>
      <c r="AU7612" s="15">
        <v>0</v>
      </c>
      <c r="AV7612" s="15">
        <v>0</v>
      </c>
      <c r="AW7612" s="15">
        <f t="shared" si="2099"/>
        <v>0</v>
      </c>
    </row>
    <row r="7613" spans="1:49" s="144" customFormat="1">
      <c r="A7613" s="44" t="s">
        <v>1039</v>
      </c>
      <c r="B7613" s="45" t="s">
        <v>1030</v>
      </c>
      <c r="C7613" s="45" t="s">
        <v>762</v>
      </c>
      <c r="D7613" s="452" t="s">
        <v>3040</v>
      </c>
      <c r="E7613" s="140" t="s">
        <v>852</v>
      </c>
      <c r="F7613" s="141" t="s">
        <v>1946</v>
      </c>
      <c r="G7613" s="468" t="s">
        <v>3063</v>
      </c>
      <c r="H7613" s="50" t="s">
        <v>2358</v>
      </c>
      <c r="I7613" s="142" t="s">
        <v>1733</v>
      </c>
      <c r="J7613" s="15"/>
      <c r="K7613" s="15"/>
      <c r="L7613" s="15"/>
      <c r="M7613" s="15"/>
      <c r="N7613" s="15"/>
      <c r="O7613" s="15"/>
      <c r="P7613" s="15"/>
      <c r="Q7613" s="15"/>
      <c r="R7613" s="15"/>
      <c r="S7613" s="15"/>
      <c r="T7613" s="15"/>
      <c r="U7613" s="15">
        <v>0</v>
      </c>
      <c r="V7613" s="15">
        <v>0</v>
      </c>
      <c r="W7613" s="15"/>
      <c r="X7613" s="15"/>
      <c r="Y7613" s="15"/>
      <c r="Z7613" s="15"/>
      <c r="AA7613" s="15"/>
      <c r="AB7613" s="15"/>
      <c r="AC7613" s="15"/>
      <c r="AD7613" s="15"/>
      <c r="AE7613" s="15"/>
      <c r="AF7613" s="15"/>
      <c r="AG7613" s="15"/>
      <c r="AH7613" s="15">
        <v>0</v>
      </c>
      <c r="AI7613" s="15">
        <v>0</v>
      </c>
      <c r="AJ7613" s="15"/>
      <c r="AK7613" s="15"/>
      <c r="AL7613" s="15"/>
      <c r="AM7613" s="15"/>
      <c r="AN7613" s="15"/>
      <c r="AO7613" s="15"/>
      <c r="AP7613" s="15"/>
      <c r="AQ7613" s="15"/>
      <c r="AR7613" s="15"/>
      <c r="AS7613" s="15"/>
      <c r="AT7613" s="15"/>
      <c r="AU7613" s="15">
        <v>0</v>
      </c>
      <c r="AV7613" s="15">
        <v>0</v>
      </c>
      <c r="AW7613" s="15">
        <f t="shared" si="2099"/>
        <v>0</v>
      </c>
    </row>
    <row r="7614" spans="1:49" s="144" customFormat="1">
      <c r="A7614" s="44" t="s">
        <v>1039</v>
      </c>
      <c r="B7614" s="45" t="s">
        <v>1030</v>
      </c>
      <c r="C7614" s="45" t="s">
        <v>762</v>
      </c>
      <c r="D7614" s="452" t="s">
        <v>3040</v>
      </c>
      <c r="E7614" s="140" t="s">
        <v>853</v>
      </c>
      <c r="F7614" s="141" t="s">
        <v>1947</v>
      </c>
      <c r="G7614" s="468" t="s">
        <v>3063</v>
      </c>
      <c r="H7614" s="50" t="s">
        <v>2358</v>
      </c>
      <c r="I7614" s="142" t="s">
        <v>1734</v>
      </c>
      <c r="J7614" s="15"/>
      <c r="K7614" s="15"/>
      <c r="L7614" s="15"/>
      <c r="M7614" s="15"/>
      <c r="N7614" s="15"/>
      <c r="O7614" s="15"/>
      <c r="P7614" s="15"/>
      <c r="Q7614" s="15"/>
      <c r="R7614" s="15"/>
      <c r="S7614" s="15"/>
      <c r="T7614" s="15"/>
      <c r="U7614" s="15">
        <v>0</v>
      </c>
      <c r="V7614" s="15">
        <v>0</v>
      </c>
      <c r="W7614" s="15"/>
      <c r="X7614" s="15"/>
      <c r="Y7614" s="15"/>
      <c r="Z7614" s="15"/>
      <c r="AA7614" s="15"/>
      <c r="AB7614" s="15"/>
      <c r="AC7614" s="15"/>
      <c r="AD7614" s="15"/>
      <c r="AE7614" s="15"/>
      <c r="AF7614" s="15"/>
      <c r="AG7614" s="15"/>
      <c r="AH7614" s="15">
        <v>0</v>
      </c>
      <c r="AI7614" s="15">
        <v>0</v>
      </c>
      <c r="AJ7614" s="15"/>
      <c r="AK7614" s="15"/>
      <c r="AL7614" s="15"/>
      <c r="AM7614" s="15"/>
      <c r="AN7614" s="15"/>
      <c r="AO7614" s="15"/>
      <c r="AP7614" s="15"/>
      <c r="AQ7614" s="15"/>
      <c r="AR7614" s="15"/>
      <c r="AS7614" s="15"/>
      <c r="AT7614" s="15"/>
      <c r="AU7614" s="15">
        <v>0</v>
      </c>
      <c r="AV7614" s="15">
        <v>0</v>
      </c>
      <c r="AW7614" s="15">
        <f t="shared" si="2099"/>
        <v>0</v>
      </c>
    </row>
    <row r="7615" spans="1:49" s="144" customFormat="1">
      <c r="A7615" s="44" t="s">
        <v>1039</v>
      </c>
      <c r="B7615" s="45" t="s">
        <v>1030</v>
      </c>
      <c r="C7615" s="45" t="s">
        <v>762</v>
      </c>
      <c r="D7615" s="452" t="s">
        <v>3040</v>
      </c>
      <c r="E7615" s="140" t="s">
        <v>854</v>
      </c>
      <c r="F7615" s="141" t="s">
        <v>1948</v>
      </c>
      <c r="G7615" s="468" t="s">
        <v>3063</v>
      </c>
      <c r="H7615" s="50" t="s">
        <v>2358</v>
      </c>
      <c r="I7615" s="142" t="s">
        <v>1735</v>
      </c>
      <c r="J7615" s="15"/>
      <c r="K7615" s="15"/>
      <c r="L7615" s="15"/>
      <c r="M7615" s="15"/>
      <c r="N7615" s="15"/>
      <c r="O7615" s="15"/>
      <c r="P7615" s="15"/>
      <c r="Q7615" s="15"/>
      <c r="R7615" s="15"/>
      <c r="S7615" s="15"/>
      <c r="T7615" s="15"/>
      <c r="U7615" s="15">
        <v>0</v>
      </c>
      <c r="V7615" s="15">
        <v>0</v>
      </c>
      <c r="W7615" s="15"/>
      <c r="X7615" s="15"/>
      <c r="Y7615" s="15"/>
      <c r="Z7615" s="15"/>
      <c r="AA7615" s="15"/>
      <c r="AB7615" s="15"/>
      <c r="AC7615" s="15"/>
      <c r="AD7615" s="15"/>
      <c r="AE7615" s="15"/>
      <c r="AF7615" s="15"/>
      <c r="AG7615" s="15"/>
      <c r="AH7615" s="15">
        <v>0</v>
      </c>
      <c r="AI7615" s="15">
        <v>0</v>
      </c>
      <c r="AJ7615" s="15"/>
      <c r="AK7615" s="15"/>
      <c r="AL7615" s="15"/>
      <c r="AM7615" s="15"/>
      <c r="AN7615" s="15"/>
      <c r="AO7615" s="15"/>
      <c r="AP7615" s="15"/>
      <c r="AQ7615" s="15"/>
      <c r="AR7615" s="15"/>
      <c r="AS7615" s="15"/>
      <c r="AT7615" s="15"/>
      <c r="AU7615" s="15">
        <v>0</v>
      </c>
      <c r="AV7615" s="15">
        <v>0</v>
      </c>
      <c r="AW7615" s="15">
        <f t="shared" si="2099"/>
        <v>0</v>
      </c>
    </row>
    <row r="7616" spans="1:49">
      <c r="A7616" s="44" t="s">
        <v>1039</v>
      </c>
      <c r="B7616" s="45" t="s">
        <v>1030</v>
      </c>
      <c r="C7616" s="45" t="s">
        <v>762</v>
      </c>
      <c r="D7616" s="452" t="s">
        <v>3040</v>
      </c>
      <c r="E7616" s="213" t="s">
        <v>773</v>
      </c>
      <c r="F7616" s="65"/>
      <c r="G7616" s="65"/>
      <c r="H7616" s="65"/>
      <c r="I7616" s="260" t="s">
        <v>1362</v>
      </c>
      <c r="J7616" s="9">
        <f>SUM(J7617)</f>
        <v>0</v>
      </c>
      <c r="K7616" s="9">
        <f t="shared" ref="K7616:AT7616" si="2102">SUM(K7617)</f>
        <v>0</v>
      </c>
      <c r="L7616" s="9">
        <f t="shared" si="2102"/>
        <v>0</v>
      </c>
      <c r="M7616" s="9">
        <f t="shared" si="2102"/>
        <v>0</v>
      </c>
      <c r="N7616" s="9">
        <f t="shared" si="2102"/>
        <v>0</v>
      </c>
      <c r="O7616" s="9">
        <f t="shared" si="2102"/>
        <v>0</v>
      </c>
      <c r="P7616" s="9">
        <f t="shared" si="2102"/>
        <v>0</v>
      </c>
      <c r="Q7616" s="9">
        <f t="shared" si="2102"/>
        <v>0</v>
      </c>
      <c r="R7616" s="9">
        <f t="shared" si="2102"/>
        <v>0</v>
      </c>
      <c r="S7616" s="9">
        <f t="shared" si="2102"/>
        <v>0</v>
      </c>
      <c r="T7616" s="9">
        <f t="shared" si="2102"/>
        <v>0</v>
      </c>
      <c r="U7616" s="9">
        <v>0</v>
      </c>
      <c r="V7616" s="9">
        <v>0</v>
      </c>
      <c r="W7616" s="9">
        <f>SUM(W7617)</f>
        <v>0</v>
      </c>
      <c r="X7616" s="9">
        <f t="shared" si="2102"/>
        <v>0</v>
      </c>
      <c r="Y7616" s="9">
        <f t="shared" si="2102"/>
        <v>0</v>
      </c>
      <c r="Z7616" s="9">
        <f t="shared" si="2102"/>
        <v>0</v>
      </c>
      <c r="AA7616" s="9">
        <f t="shared" si="2102"/>
        <v>0</v>
      </c>
      <c r="AB7616" s="9">
        <f t="shared" si="2102"/>
        <v>0</v>
      </c>
      <c r="AC7616" s="9">
        <f t="shared" si="2102"/>
        <v>0</v>
      </c>
      <c r="AD7616" s="9">
        <f t="shared" si="2102"/>
        <v>0</v>
      </c>
      <c r="AE7616" s="9">
        <f t="shared" si="2102"/>
        <v>0</v>
      </c>
      <c r="AF7616" s="9">
        <f t="shared" si="2102"/>
        <v>0</v>
      </c>
      <c r="AG7616" s="9">
        <f t="shared" si="2102"/>
        <v>0</v>
      </c>
      <c r="AH7616" s="9">
        <v>0</v>
      </c>
      <c r="AI7616" s="9">
        <v>0</v>
      </c>
      <c r="AJ7616" s="9">
        <f>SUM(AJ7617)</f>
        <v>0</v>
      </c>
      <c r="AK7616" s="9">
        <f t="shared" si="2102"/>
        <v>0</v>
      </c>
      <c r="AL7616" s="9">
        <f t="shared" si="2102"/>
        <v>0</v>
      </c>
      <c r="AM7616" s="9">
        <f t="shared" si="2102"/>
        <v>0</v>
      </c>
      <c r="AN7616" s="9">
        <f t="shared" si="2102"/>
        <v>0</v>
      </c>
      <c r="AO7616" s="9">
        <f t="shared" si="2102"/>
        <v>0</v>
      </c>
      <c r="AP7616" s="9">
        <f t="shared" si="2102"/>
        <v>0</v>
      </c>
      <c r="AQ7616" s="9">
        <f t="shared" si="2102"/>
        <v>0</v>
      </c>
      <c r="AR7616" s="9">
        <f t="shared" si="2102"/>
        <v>0</v>
      </c>
      <c r="AS7616" s="9">
        <f t="shared" si="2102"/>
        <v>0</v>
      </c>
      <c r="AT7616" s="9">
        <f t="shared" si="2102"/>
        <v>0</v>
      </c>
      <c r="AU7616" s="9">
        <v>0</v>
      </c>
      <c r="AV7616" s="9">
        <v>0</v>
      </c>
      <c r="AW7616" s="9">
        <f t="shared" si="2099"/>
        <v>0</v>
      </c>
    </row>
    <row r="7617" spans="1:49">
      <c r="A7617" s="44" t="s">
        <v>1039</v>
      </c>
      <c r="B7617" s="45" t="s">
        <v>1030</v>
      </c>
      <c r="C7617" s="45" t="s">
        <v>762</v>
      </c>
      <c r="D7617" s="452" t="s">
        <v>3040</v>
      </c>
      <c r="E7617" s="367" t="s">
        <v>785</v>
      </c>
      <c r="F7617" s="50"/>
      <c r="G7617" s="468" t="s">
        <v>3063</v>
      </c>
      <c r="H7617" s="50" t="s">
        <v>2358</v>
      </c>
      <c r="I7617" s="42" t="s">
        <v>1363</v>
      </c>
      <c r="U7617" s="15">
        <v>0</v>
      </c>
      <c r="V7617" s="15">
        <v>0</v>
      </c>
      <c r="AH7617" s="15">
        <v>0</v>
      </c>
      <c r="AI7617" s="15">
        <v>0</v>
      </c>
      <c r="AU7617" s="15">
        <v>0</v>
      </c>
      <c r="AV7617" s="15">
        <v>0</v>
      </c>
      <c r="AW7617" s="15">
        <f t="shared" si="2099"/>
        <v>0</v>
      </c>
    </row>
    <row r="7618" spans="1:49">
      <c r="A7618" s="44" t="s">
        <v>1039</v>
      </c>
      <c r="B7618" s="45" t="s">
        <v>1030</v>
      </c>
      <c r="C7618" s="45" t="s">
        <v>762</v>
      </c>
      <c r="D7618" s="452" t="s">
        <v>3040</v>
      </c>
      <c r="E7618" s="213" t="s">
        <v>1364</v>
      </c>
      <c r="F7618" s="65"/>
      <c r="G7618" s="65"/>
      <c r="H7618" s="65"/>
      <c r="I7618" s="260" t="s">
        <v>2104</v>
      </c>
      <c r="J7618" s="9">
        <f>SUM(J7619:J7628)</f>
        <v>75000</v>
      </c>
      <c r="K7618" s="9">
        <f t="shared" ref="K7618:AT7618" si="2103">SUM(K7619:K7628)</f>
        <v>0</v>
      </c>
      <c r="L7618" s="9">
        <f t="shared" si="2103"/>
        <v>0</v>
      </c>
      <c r="M7618" s="9">
        <f t="shared" si="2103"/>
        <v>0</v>
      </c>
      <c r="N7618" s="9">
        <f t="shared" si="2103"/>
        <v>12000</v>
      </c>
      <c r="O7618" s="9">
        <f t="shared" si="2103"/>
        <v>0</v>
      </c>
      <c r="P7618" s="9">
        <f t="shared" si="2103"/>
        <v>17500</v>
      </c>
      <c r="Q7618" s="9">
        <f t="shared" si="2103"/>
        <v>0</v>
      </c>
      <c r="R7618" s="9">
        <f t="shared" si="2103"/>
        <v>0</v>
      </c>
      <c r="S7618" s="9">
        <f t="shared" si="2103"/>
        <v>45500</v>
      </c>
      <c r="T7618" s="9">
        <f t="shared" si="2103"/>
        <v>0</v>
      </c>
      <c r="U7618" s="9">
        <v>75000</v>
      </c>
      <c r="V7618" s="9">
        <v>0</v>
      </c>
      <c r="W7618" s="9">
        <f>SUM(W7619:W7628)</f>
        <v>0</v>
      </c>
      <c r="X7618" s="9">
        <f t="shared" si="2103"/>
        <v>0</v>
      </c>
      <c r="Y7618" s="9">
        <f t="shared" si="2103"/>
        <v>0</v>
      </c>
      <c r="Z7618" s="9">
        <f t="shared" si="2103"/>
        <v>0</v>
      </c>
      <c r="AA7618" s="9">
        <f t="shared" si="2103"/>
        <v>0</v>
      </c>
      <c r="AB7618" s="9">
        <f t="shared" si="2103"/>
        <v>0</v>
      </c>
      <c r="AC7618" s="9">
        <f t="shared" si="2103"/>
        <v>0</v>
      </c>
      <c r="AD7618" s="9">
        <f t="shared" si="2103"/>
        <v>0</v>
      </c>
      <c r="AE7618" s="9">
        <f t="shared" si="2103"/>
        <v>0</v>
      </c>
      <c r="AF7618" s="9">
        <f t="shared" si="2103"/>
        <v>0</v>
      </c>
      <c r="AG7618" s="9">
        <f t="shared" si="2103"/>
        <v>0</v>
      </c>
      <c r="AH7618" s="9">
        <v>0</v>
      </c>
      <c r="AI7618" s="9">
        <v>0</v>
      </c>
      <c r="AJ7618" s="9">
        <f>SUM(AJ7619:AJ7628)</f>
        <v>0</v>
      </c>
      <c r="AK7618" s="9">
        <f t="shared" si="2103"/>
        <v>0</v>
      </c>
      <c r="AL7618" s="9">
        <f t="shared" si="2103"/>
        <v>0</v>
      </c>
      <c r="AM7618" s="9">
        <f t="shared" si="2103"/>
        <v>0</v>
      </c>
      <c r="AN7618" s="9">
        <f t="shared" si="2103"/>
        <v>0</v>
      </c>
      <c r="AO7618" s="9">
        <f t="shared" si="2103"/>
        <v>0</v>
      </c>
      <c r="AP7618" s="9">
        <f t="shared" si="2103"/>
        <v>0</v>
      </c>
      <c r="AQ7618" s="9">
        <f t="shared" si="2103"/>
        <v>0</v>
      </c>
      <c r="AR7618" s="9">
        <f t="shared" si="2103"/>
        <v>0</v>
      </c>
      <c r="AS7618" s="9">
        <f t="shared" si="2103"/>
        <v>0</v>
      </c>
      <c r="AT7618" s="9">
        <f t="shared" si="2103"/>
        <v>0</v>
      </c>
      <c r="AU7618" s="9">
        <v>0</v>
      </c>
      <c r="AV7618" s="9">
        <v>0</v>
      </c>
      <c r="AW7618" s="9">
        <f t="shared" si="2099"/>
        <v>75000</v>
      </c>
    </row>
    <row r="7619" spans="1:49">
      <c r="A7619" s="44" t="s">
        <v>1039</v>
      </c>
      <c r="B7619" s="45" t="s">
        <v>1030</v>
      </c>
      <c r="C7619" s="45" t="s">
        <v>762</v>
      </c>
      <c r="D7619" s="452" t="s">
        <v>3040</v>
      </c>
      <c r="E7619" s="367" t="s">
        <v>786</v>
      </c>
      <c r="F7619" s="50"/>
      <c r="G7619" s="468" t="s">
        <v>3063</v>
      </c>
      <c r="H7619" s="50" t="s">
        <v>2358</v>
      </c>
      <c r="I7619" s="42" t="s">
        <v>1191</v>
      </c>
      <c r="J7619" s="15">
        <v>8000</v>
      </c>
      <c r="P7619" s="15">
        <v>3500</v>
      </c>
      <c r="S7619" s="15">
        <v>4500</v>
      </c>
      <c r="U7619" s="15">
        <v>8000</v>
      </c>
      <c r="V7619" s="15">
        <v>0</v>
      </c>
      <c r="AH7619" s="15">
        <v>0</v>
      </c>
      <c r="AI7619" s="15">
        <v>0</v>
      </c>
      <c r="AU7619" s="15">
        <v>0</v>
      </c>
      <c r="AV7619" s="15">
        <v>0</v>
      </c>
      <c r="AW7619" s="15">
        <f t="shared" si="2099"/>
        <v>8000</v>
      </c>
    </row>
    <row r="7620" spans="1:49">
      <c r="A7620" s="44" t="s">
        <v>1039</v>
      </c>
      <c r="B7620" s="45" t="s">
        <v>1030</v>
      </c>
      <c r="C7620" s="45" t="s">
        <v>762</v>
      </c>
      <c r="D7620" s="452" t="s">
        <v>3040</v>
      </c>
      <c r="E7620" s="367" t="s">
        <v>1528</v>
      </c>
      <c r="F7620" s="50"/>
      <c r="G7620" s="468" t="s">
        <v>3063</v>
      </c>
      <c r="H7620" s="50" t="s">
        <v>2358</v>
      </c>
      <c r="I7620" s="42" t="s">
        <v>989</v>
      </c>
      <c r="J7620" s="15">
        <v>3000</v>
      </c>
      <c r="S7620" s="15">
        <v>3000</v>
      </c>
      <c r="U7620" s="15">
        <v>3000</v>
      </c>
      <c r="V7620" s="15">
        <v>0</v>
      </c>
      <c r="AH7620" s="15">
        <v>0</v>
      </c>
      <c r="AI7620" s="15">
        <v>0</v>
      </c>
      <c r="AU7620" s="15">
        <v>0</v>
      </c>
      <c r="AV7620" s="15">
        <v>0</v>
      </c>
      <c r="AW7620" s="15">
        <f t="shared" si="2099"/>
        <v>3000</v>
      </c>
    </row>
    <row r="7621" spans="1:49">
      <c r="A7621" s="44" t="s">
        <v>1039</v>
      </c>
      <c r="B7621" s="45" t="s">
        <v>1030</v>
      </c>
      <c r="C7621" s="45" t="s">
        <v>762</v>
      </c>
      <c r="D7621" s="452" t="s">
        <v>3040</v>
      </c>
      <c r="E7621" s="367" t="s">
        <v>1679</v>
      </c>
      <c r="F7621" s="50"/>
      <c r="G7621" s="468" t="s">
        <v>3063</v>
      </c>
      <c r="H7621" s="50" t="s">
        <v>2358</v>
      </c>
      <c r="I7621" s="42" t="s">
        <v>1048</v>
      </c>
      <c r="J7621" s="15">
        <v>3000</v>
      </c>
      <c r="P7621" s="15">
        <v>1000</v>
      </c>
      <c r="S7621" s="15">
        <v>2000</v>
      </c>
      <c r="U7621" s="15">
        <v>3000</v>
      </c>
      <c r="V7621" s="15">
        <v>0</v>
      </c>
      <c r="AH7621" s="15">
        <v>0</v>
      </c>
      <c r="AI7621" s="15">
        <v>0</v>
      </c>
      <c r="AU7621" s="15">
        <v>0</v>
      </c>
      <c r="AV7621" s="15">
        <v>0</v>
      </c>
      <c r="AW7621" s="15">
        <f t="shared" si="2099"/>
        <v>3000</v>
      </c>
    </row>
    <row r="7622" spans="1:49">
      <c r="A7622" s="44" t="s">
        <v>1039</v>
      </c>
      <c r="B7622" s="45" t="s">
        <v>1030</v>
      </c>
      <c r="C7622" s="45" t="s">
        <v>762</v>
      </c>
      <c r="D7622" s="452" t="s">
        <v>3040</v>
      </c>
      <c r="E7622" s="367" t="s">
        <v>787</v>
      </c>
      <c r="F7622" s="50"/>
      <c r="G7622" s="468" t="s">
        <v>3063</v>
      </c>
      <c r="H7622" s="50" t="s">
        <v>2358</v>
      </c>
      <c r="I7622" s="42" t="s">
        <v>2078</v>
      </c>
      <c r="J7622" s="15">
        <v>8000</v>
      </c>
      <c r="N7622" s="15">
        <v>2000</v>
      </c>
      <c r="P7622" s="15">
        <v>3000</v>
      </c>
      <c r="S7622" s="15">
        <v>3000</v>
      </c>
      <c r="U7622" s="15">
        <v>8000</v>
      </c>
      <c r="V7622" s="15">
        <v>0</v>
      </c>
      <c r="AH7622" s="15">
        <v>0</v>
      </c>
      <c r="AI7622" s="15">
        <v>0</v>
      </c>
      <c r="AU7622" s="15">
        <v>0</v>
      </c>
      <c r="AV7622" s="15">
        <v>0</v>
      </c>
      <c r="AW7622" s="15">
        <f t="shared" si="2099"/>
        <v>8000</v>
      </c>
    </row>
    <row r="7623" spans="1:49">
      <c r="A7623" s="44" t="s">
        <v>1039</v>
      </c>
      <c r="B7623" s="45" t="s">
        <v>1030</v>
      </c>
      <c r="C7623" s="45" t="s">
        <v>762</v>
      </c>
      <c r="D7623" s="452" t="s">
        <v>3040</v>
      </c>
      <c r="E7623" s="367" t="s">
        <v>1116</v>
      </c>
      <c r="F7623" s="50"/>
      <c r="G7623" s="468" t="s">
        <v>3063</v>
      </c>
      <c r="H7623" s="50" t="s">
        <v>2358</v>
      </c>
      <c r="I7623" s="42" t="s">
        <v>1487</v>
      </c>
      <c r="J7623" s="15">
        <v>1000</v>
      </c>
      <c r="S7623" s="15">
        <v>1000</v>
      </c>
      <c r="U7623" s="15">
        <v>1000</v>
      </c>
      <c r="V7623" s="15">
        <v>0</v>
      </c>
      <c r="AH7623" s="15">
        <v>0</v>
      </c>
      <c r="AI7623" s="15">
        <v>0</v>
      </c>
      <c r="AU7623" s="15">
        <v>0</v>
      </c>
      <c r="AV7623" s="15">
        <v>0</v>
      </c>
      <c r="AW7623" s="15">
        <f t="shared" si="2099"/>
        <v>1000</v>
      </c>
    </row>
    <row r="7624" spans="1:49">
      <c r="A7624" s="44" t="s">
        <v>1039</v>
      </c>
      <c r="B7624" s="45" t="s">
        <v>1030</v>
      </c>
      <c r="C7624" s="45" t="s">
        <v>762</v>
      </c>
      <c r="D7624" s="452" t="s">
        <v>3040</v>
      </c>
      <c r="E7624" s="367" t="s">
        <v>1703</v>
      </c>
      <c r="F7624" s="50"/>
      <c r="G7624" s="468" t="s">
        <v>3063</v>
      </c>
      <c r="H7624" s="50" t="s">
        <v>2358</v>
      </c>
      <c r="I7624" s="42" t="s">
        <v>1047</v>
      </c>
      <c r="U7624" s="15">
        <v>0</v>
      </c>
      <c r="V7624" s="15">
        <v>0</v>
      </c>
      <c r="AH7624" s="15">
        <v>0</v>
      </c>
      <c r="AI7624" s="15">
        <v>0</v>
      </c>
      <c r="AU7624" s="15">
        <v>0</v>
      </c>
      <c r="AV7624" s="15">
        <v>0</v>
      </c>
      <c r="AW7624" s="15">
        <f t="shared" si="2099"/>
        <v>0</v>
      </c>
    </row>
    <row r="7625" spans="1:49">
      <c r="A7625" s="44" t="s">
        <v>1039</v>
      </c>
      <c r="B7625" s="45" t="s">
        <v>1030</v>
      </c>
      <c r="C7625" s="45" t="s">
        <v>762</v>
      </c>
      <c r="D7625" s="452" t="s">
        <v>3040</v>
      </c>
      <c r="E7625" s="367" t="s">
        <v>826</v>
      </c>
      <c r="F7625" s="50"/>
      <c r="G7625" s="468" t="s">
        <v>3063</v>
      </c>
      <c r="H7625" s="50" t="s">
        <v>2358</v>
      </c>
      <c r="I7625" s="42" t="s">
        <v>935</v>
      </c>
      <c r="J7625" s="15">
        <v>15000</v>
      </c>
      <c r="S7625" s="15">
        <v>15000</v>
      </c>
      <c r="U7625" s="15">
        <v>15000</v>
      </c>
      <c r="V7625" s="15">
        <v>0</v>
      </c>
      <c r="AH7625" s="15">
        <v>0</v>
      </c>
      <c r="AI7625" s="15">
        <v>0</v>
      </c>
      <c r="AU7625" s="15">
        <v>0</v>
      </c>
      <c r="AV7625" s="15">
        <v>0</v>
      </c>
      <c r="AW7625" s="15">
        <f t="shared" si="2099"/>
        <v>15000</v>
      </c>
    </row>
    <row r="7626" spans="1:49">
      <c r="A7626" s="44" t="s">
        <v>1039</v>
      </c>
      <c r="B7626" s="45" t="s">
        <v>1030</v>
      </c>
      <c r="C7626" s="45" t="s">
        <v>762</v>
      </c>
      <c r="D7626" s="452" t="s">
        <v>3040</v>
      </c>
      <c r="E7626" s="367" t="s">
        <v>1115</v>
      </c>
      <c r="F7626" s="50"/>
      <c r="G7626" s="468" t="s">
        <v>3063</v>
      </c>
      <c r="H7626" s="50" t="s">
        <v>2358</v>
      </c>
      <c r="I7626" s="42" t="s">
        <v>990</v>
      </c>
      <c r="U7626" s="15">
        <v>0</v>
      </c>
      <c r="V7626" s="15">
        <v>0</v>
      </c>
      <c r="AH7626" s="15">
        <v>0</v>
      </c>
      <c r="AI7626" s="15">
        <v>0</v>
      </c>
      <c r="AU7626" s="15">
        <v>0</v>
      </c>
      <c r="AV7626" s="15">
        <v>0</v>
      </c>
      <c r="AW7626" s="15">
        <f t="shared" si="2099"/>
        <v>0</v>
      </c>
    </row>
    <row r="7627" spans="1:49">
      <c r="A7627" s="44" t="s">
        <v>1039</v>
      </c>
      <c r="B7627" s="45" t="s">
        <v>1030</v>
      </c>
      <c r="C7627" s="45" t="s">
        <v>762</v>
      </c>
      <c r="D7627" s="452" t="s">
        <v>3040</v>
      </c>
      <c r="E7627" s="367" t="s">
        <v>1677</v>
      </c>
      <c r="F7627" s="50"/>
      <c r="G7627" s="468" t="s">
        <v>3063</v>
      </c>
      <c r="H7627" s="50" t="s">
        <v>2358</v>
      </c>
      <c r="I7627" s="42" t="s">
        <v>1688</v>
      </c>
      <c r="J7627" s="15">
        <v>37000</v>
      </c>
      <c r="N7627" s="15">
        <v>10000</v>
      </c>
      <c r="P7627" s="15">
        <v>10000</v>
      </c>
      <c r="S7627" s="15">
        <v>17000</v>
      </c>
      <c r="U7627" s="15">
        <v>37000</v>
      </c>
      <c r="V7627" s="15">
        <v>0</v>
      </c>
      <c r="AH7627" s="15">
        <v>0</v>
      </c>
      <c r="AI7627" s="15">
        <v>0</v>
      </c>
      <c r="AU7627" s="15">
        <v>0</v>
      </c>
      <c r="AV7627" s="15">
        <v>0</v>
      </c>
      <c r="AW7627" s="15">
        <f t="shared" si="2099"/>
        <v>37000</v>
      </c>
    </row>
    <row r="7628" spans="1:49">
      <c r="A7628" s="44" t="s">
        <v>1039</v>
      </c>
      <c r="B7628" s="45" t="s">
        <v>1030</v>
      </c>
      <c r="C7628" s="45" t="s">
        <v>762</v>
      </c>
      <c r="D7628" s="452" t="s">
        <v>3040</v>
      </c>
      <c r="E7628" s="367" t="s">
        <v>1677</v>
      </c>
      <c r="F7628" s="50" t="s">
        <v>1949</v>
      </c>
      <c r="G7628" s="468" t="s">
        <v>3063</v>
      </c>
      <c r="H7628" s="50" t="s">
        <v>2358</v>
      </c>
      <c r="I7628" s="42" t="s">
        <v>25</v>
      </c>
      <c r="U7628" s="15">
        <v>0</v>
      </c>
      <c r="V7628" s="15">
        <v>0</v>
      </c>
      <c r="AH7628" s="15">
        <v>0</v>
      </c>
      <c r="AI7628" s="15">
        <v>0</v>
      </c>
      <c r="AU7628" s="15">
        <v>0</v>
      </c>
      <c r="AV7628" s="15">
        <v>0</v>
      </c>
      <c r="AW7628" s="15">
        <f t="shared" si="2099"/>
        <v>0</v>
      </c>
    </row>
    <row r="7629" spans="1:49" s="52" customFormat="1">
      <c r="A7629" s="41"/>
      <c r="B7629" s="346"/>
      <c r="C7629" s="346"/>
      <c r="D7629" s="369"/>
      <c r="E7629" s="213"/>
      <c r="F7629" s="65"/>
      <c r="G7629" s="65"/>
      <c r="H7629" s="65"/>
      <c r="I7629" s="49" t="s">
        <v>3</v>
      </c>
      <c r="J7629" s="6">
        <f>SUM(J7630)</f>
        <v>0</v>
      </c>
      <c r="K7629" s="6">
        <f t="shared" ref="K7629:AT7630" si="2104">SUM(K7630)</f>
        <v>0</v>
      </c>
      <c r="L7629" s="6">
        <f t="shared" si="2104"/>
        <v>0</v>
      </c>
      <c r="M7629" s="6">
        <f t="shared" si="2104"/>
        <v>0</v>
      </c>
      <c r="N7629" s="6">
        <f t="shared" si="2104"/>
        <v>0</v>
      </c>
      <c r="O7629" s="6">
        <f t="shared" si="2104"/>
        <v>0</v>
      </c>
      <c r="P7629" s="6">
        <f t="shared" si="2104"/>
        <v>0</v>
      </c>
      <c r="Q7629" s="6">
        <f t="shared" si="2104"/>
        <v>0</v>
      </c>
      <c r="R7629" s="6">
        <f t="shared" si="2104"/>
        <v>0</v>
      </c>
      <c r="S7629" s="6">
        <f t="shared" si="2104"/>
        <v>0</v>
      </c>
      <c r="T7629" s="6">
        <f t="shared" si="2104"/>
        <v>0</v>
      </c>
      <c r="U7629" s="6">
        <v>0</v>
      </c>
      <c r="V7629" s="6">
        <v>0</v>
      </c>
      <c r="W7629" s="6">
        <f>SUM(W7630)</f>
        <v>0</v>
      </c>
      <c r="X7629" s="6">
        <f t="shared" si="2104"/>
        <v>0</v>
      </c>
      <c r="Y7629" s="6">
        <f t="shared" si="2104"/>
        <v>0</v>
      </c>
      <c r="Z7629" s="6">
        <f t="shared" si="2104"/>
        <v>0</v>
      </c>
      <c r="AA7629" s="6">
        <f t="shared" si="2104"/>
        <v>0</v>
      </c>
      <c r="AB7629" s="6">
        <f t="shared" si="2104"/>
        <v>0</v>
      </c>
      <c r="AC7629" s="6">
        <f t="shared" si="2104"/>
        <v>0</v>
      </c>
      <c r="AD7629" s="6">
        <f t="shared" si="2104"/>
        <v>0</v>
      </c>
      <c r="AE7629" s="6">
        <f t="shared" si="2104"/>
        <v>0</v>
      </c>
      <c r="AF7629" s="6">
        <f t="shared" si="2104"/>
        <v>0</v>
      </c>
      <c r="AG7629" s="6">
        <f t="shared" si="2104"/>
        <v>0</v>
      </c>
      <c r="AH7629" s="6">
        <v>0</v>
      </c>
      <c r="AI7629" s="6">
        <v>0</v>
      </c>
      <c r="AJ7629" s="6">
        <f>SUM(AJ7630)</f>
        <v>0</v>
      </c>
      <c r="AK7629" s="6">
        <f t="shared" si="2104"/>
        <v>0</v>
      </c>
      <c r="AL7629" s="6">
        <f t="shared" si="2104"/>
        <v>0</v>
      </c>
      <c r="AM7629" s="6">
        <f t="shared" si="2104"/>
        <v>0</v>
      </c>
      <c r="AN7629" s="6">
        <f t="shared" si="2104"/>
        <v>0</v>
      </c>
      <c r="AO7629" s="6">
        <f t="shared" si="2104"/>
        <v>0</v>
      </c>
      <c r="AP7629" s="6">
        <f t="shared" si="2104"/>
        <v>0</v>
      </c>
      <c r="AQ7629" s="6">
        <f t="shared" si="2104"/>
        <v>0</v>
      </c>
      <c r="AR7629" s="6">
        <f t="shared" si="2104"/>
        <v>0</v>
      </c>
      <c r="AS7629" s="6">
        <f t="shared" si="2104"/>
        <v>0</v>
      </c>
      <c r="AT7629" s="6">
        <f t="shared" si="2104"/>
        <v>0</v>
      </c>
      <c r="AU7629" s="6">
        <v>0</v>
      </c>
      <c r="AV7629" s="6">
        <v>0</v>
      </c>
      <c r="AW7629" s="6">
        <f t="shared" si="2099"/>
        <v>0</v>
      </c>
    </row>
    <row r="7630" spans="1:49" s="52" customFormat="1">
      <c r="A7630" s="44" t="s">
        <v>1039</v>
      </c>
      <c r="B7630" s="45" t="s">
        <v>1030</v>
      </c>
      <c r="C7630" s="45" t="s">
        <v>762</v>
      </c>
      <c r="D7630" s="452" t="s">
        <v>3040</v>
      </c>
      <c r="E7630" s="213" t="s">
        <v>833</v>
      </c>
      <c r="F7630" s="65"/>
      <c r="G7630" s="65"/>
      <c r="H7630" s="65"/>
      <c r="I7630" s="53" t="s">
        <v>1</v>
      </c>
      <c r="J7630" s="200">
        <f>SUM(J7631)</f>
        <v>0</v>
      </c>
      <c r="K7630" s="200">
        <f t="shared" si="2104"/>
        <v>0</v>
      </c>
      <c r="L7630" s="200">
        <f t="shared" si="2104"/>
        <v>0</v>
      </c>
      <c r="M7630" s="200">
        <f t="shared" si="2104"/>
        <v>0</v>
      </c>
      <c r="N7630" s="200">
        <f t="shared" si="2104"/>
        <v>0</v>
      </c>
      <c r="O7630" s="200">
        <f t="shared" si="2104"/>
        <v>0</v>
      </c>
      <c r="P7630" s="200">
        <f t="shared" si="2104"/>
        <v>0</v>
      </c>
      <c r="Q7630" s="200">
        <f t="shared" si="2104"/>
        <v>0</v>
      </c>
      <c r="R7630" s="200">
        <f t="shared" si="2104"/>
        <v>0</v>
      </c>
      <c r="S7630" s="200">
        <f t="shared" si="2104"/>
        <v>0</v>
      </c>
      <c r="T7630" s="200">
        <f t="shared" si="2104"/>
        <v>0</v>
      </c>
      <c r="U7630" s="200">
        <v>0</v>
      </c>
      <c r="V7630" s="200">
        <v>0</v>
      </c>
      <c r="W7630" s="200">
        <f>SUM(W7631)</f>
        <v>0</v>
      </c>
      <c r="X7630" s="200">
        <f t="shared" si="2104"/>
        <v>0</v>
      </c>
      <c r="Y7630" s="200">
        <f t="shared" si="2104"/>
        <v>0</v>
      </c>
      <c r="Z7630" s="200">
        <f t="shared" si="2104"/>
        <v>0</v>
      </c>
      <c r="AA7630" s="200">
        <f t="shared" si="2104"/>
        <v>0</v>
      </c>
      <c r="AB7630" s="200">
        <f t="shared" si="2104"/>
        <v>0</v>
      </c>
      <c r="AC7630" s="200">
        <f t="shared" si="2104"/>
        <v>0</v>
      </c>
      <c r="AD7630" s="200">
        <f t="shared" si="2104"/>
        <v>0</v>
      </c>
      <c r="AE7630" s="200">
        <f t="shared" si="2104"/>
        <v>0</v>
      </c>
      <c r="AF7630" s="200">
        <f t="shared" si="2104"/>
        <v>0</v>
      </c>
      <c r="AG7630" s="200">
        <f t="shared" si="2104"/>
        <v>0</v>
      </c>
      <c r="AH7630" s="200">
        <v>0</v>
      </c>
      <c r="AI7630" s="200">
        <v>0</v>
      </c>
      <c r="AJ7630" s="200">
        <f>SUM(AJ7631)</f>
        <v>0</v>
      </c>
      <c r="AK7630" s="200">
        <f t="shared" si="2104"/>
        <v>0</v>
      </c>
      <c r="AL7630" s="200">
        <f t="shared" si="2104"/>
        <v>0</v>
      </c>
      <c r="AM7630" s="200">
        <f t="shared" si="2104"/>
        <v>0</v>
      </c>
      <c r="AN7630" s="200">
        <f t="shared" si="2104"/>
        <v>0</v>
      </c>
      <c r="AO7630" s="200">
        <f t="shared" si="2104"/>
        <v>0</v>
      </c>
      <c r="AP7630" s="200">
        <f t="shared" si="2104"/>
        <v>0</v>
      </c>
      <c r="AQ7630" s="200">
        <f t="shared" si="2104"/>
        <v>0</v>
      </c>
      <c r="AR7630" s="200">
        <f t="shared" si="2104"/>
        <v>0</v>
      </c>
      <c r="AS7630" s="200">
        <f t="shared" si="2104"/>
        <v>0</v>
      </c>
      <c r="AT7630" s="200">
        <f t="shared" si="2104"/>
        <v>0</v>
      </c>
      <c r="AU7630" s="200">
        <v>0</v>
      </c>
      <c r="AV7630" s="200">
        <v>0</v>
      </c>
      <c r="AW7630" s="200">
        <f t="shared" si="2099"/>
        <v>0</v>
      </c>
    </row>
    <row r="7631" spans="1:49" s="59" customFormat="1">
      <c r="A7631" s="44" t="s">
        <v>1039</v>
      </c>
      <c r="B7631" s="45" t="s">
        <v>1030</v>
      </c>
      <c r="C7631" s="45" t="s">
        <v>762</v>
      </c>
      <c r="D7631" s="452" t="s">
        <v>3040</v>
      </c>
      <c r="E7631" s="57" t="s">
        <v>1517</v>
      </c>
      <c r="F7631" s="58"/>
      <c r="G7631" s="468" t="s">
        <v>3063</v>
      </c>
      <c r="H7631" s="50" t="s">
        <v>2358</v>
      </c>
      <c r="I7631" s="188" t="s">
        <v>2584</v>
      </c>
      <c r="J7631" s="13"/>
      <c r="K7631" s="13"/>
      <c r="L7631" s="13"/>
      <c r="M7631" s="13"/>
      <c r="N7631" s="13"/>
      <c r="O7631" s="13"/>
      <c r="P7631" s="13"/>
      <c r="Q7631" s="13"/>
      <c r="R7631" s="13"/>
      <c r="S7631" s="13"/>
      <c r="T7631" s="13"/>
      <c r="U7631" s="13">
        <v>0</v>
      </c>
      <c r="V7631" s="13">
        <v>0</v>
      </c>
      <c r="W7631" s="13"/>
      <c r="X7631" s="13"/>
      <c r="Y7631" s="13"/>
      <c r="Z7631" s="13"/>
      <c r="AA7631" s="13"/>
      <c r="AB7631" s="13"/>
      <c r="AC7631" s="13"/>
      <c r="AD7631" s="13"/>
      <c r="AE7631" s="13"/>
      <c r="AF7631" s="13"/>
      <c r="AG7631" s="13"/>
      <c r="AH7631" s="13">
        <v>0</v>
      </c>
      <c r="AI7631" s="13">
        <v>0</v>
      </c>
      <c r="AJ7631" s="13"/>
      <c r="AK7631" s="13"/>
      <c r="AL7631" s="13"/>
      <c r="AM7631" s="13"/>
      <c r="AN7631" s="13"/>
      <c r="AO7631" s="13"/>
      <c r="AP7631" s="13"/>
      <c r="AQ7631" s="13"/>
      <c r="AR7631" s="13"/>
      <c r="AS7631" s="13"/>
      <c r="AT7631" s="13"/>
      <c r="AU7631" s="13">
        <v>0</v>
      </c>
      <c r="AV7631" s="13">
        <v>0</v>
      </c>
      <c r="AW7631" s="13">
        <f t="shared" si="2099"/>
        <v>0</v>
      </c>
    </row>
    <row r="7632" spans="1:49">
      <c r="A7632" s="48"/>
      <c r="B7632" s="42"/>
      <c r="C7632" s="42"/>
      <c r="D7632" s="42"/>
      <c r="E7632" s="531"/>
      <c r="F7632" s="50"/>
      <c r="G7632" s="50"/>
      <c r="H7632" s="50"/>
      <c r="I7632" s="49" t="s">
        <v>1157</v>
      </c>
      <c r="J7632" s="6">
        <f>SUM(J7633)</f>
        <v>10000</v>
      </c>
      <c r="K7632" s="6">
        <f t="shared" ref="K7632:AT7632" si="2105">SUM(K7633)</f>
        <v>0</v>
      </c>
      <c r="L7632" s="6">
        <f t="shared" si="2105"/>
        <v>0</v>
      </c>
      <c r="M7632" s="6">
        <f t="shared" si="2105"/>
        <v>0</v>
      </c>
      <c r="N7632" s="6">
        <f t="shared" si="2105"/>
        <v>0</v>
      </c>
      <c r="O7632" s="6">
        <f t="shared" si="2105"/>
        <v>0</v>
      </c>
      <c r="P7632" s="6">
        <f t="shared" si="2105"/>
        <v>0</v>
      </c>
      <c r="Q7632" s="6">
        <f t="shared" si="2105"/>
        <v>0</v>
      </c>
      <c r="R7632" s="6">
        <f t="shared" si="2105"/>
        <v>0</v>
      </c>
      <c r="S7632" s="6">
        <f t="shared" si="2105"/>
        <v>10000</v>
      </c>
      <c r="T7632" s="6">
        <f t="shared" si="2105"/>
        <v>0</v>
      </c>
      <c r="U7632" s="6">
        <v>10000</v>
      </c>
      <c r="V7632" s="6">
        <v>0</v>
      </c>
      <c r="W7632" s="6">
        <f>SUM(W7633)</f>
        <v>0</v>
      </c>
      <c r="X7632" s="6">
        <f t="shared" si="2105"/>
        <v>0</v>
      </c>
      <c r="Y7632" s="6">
        <f t="shared" si="2105"/>
        <v>0</v>
      </c>
      <c r="Z7632" s="6">
        <f t="shared" si="2105"/>
        <v>0</v>
      </c>
      <c r="AA7632" s="6">
        <f t="shared" si="2105"/>
        <v>0</v>
      </c>
      <c r="AB7632" s="6">
        <f t="shared" si="2105"/>
        <v>0</v>
      </c>
      <c r="AC7632" s="6">
        <f t="shared" si="2105"/>
        <v>0</v>
      </c>
      <c r="AD7632" s="6">
        <f t="shared" si="2105"/>
        <v>0</v>
      </c>
      <c r="AE7632" s="6">
        <f t="shared" si="2105"/>
        <v>0</v>
      </c>
      <c r="AF7632" s="6">
        <f t="shared" si="2105"/>
        <v>0</v>
      </c>
      <c r="AG7632" s="6">
        <f t="shared" si="2105"/>
        <v>0</v>
      </c>
      <c r="AH7632" s="6">
        <v>0</v>
      </c>
      <c r="AI7632" s="6">
        <v>0</v>
      </c>
      <c r="AJ7632" s="6">
        <f>SUM(AJ7633)</f>
        <v>0</v>
      </c>
      <c r="AK7632" s="6">
        <f t="shared" si="2105"/>
        <v>0</v>
      </c>
      <c r="AL7632" s="6">
        <f t="shared" si="2105"/>
        <v>0</v>
      </c>
      <c r="AM7632" s="6">
        <f t="shared" si="2105"/>
        <v>0</v>
      </c>
      <c r="AN7632" s="6">
        <f t="shared" si="2105"/>
        <v>0</v>
      </c>
      <c r="AO7632" s="6">
        <f t="shared" si="2105"/>
        <v>0</v>
      </c>
      <c r="AP7632" s="6">
        <f t="shared" si="2105"/>
        <v>0</v>
      </c>
      <c r="AQ7632" s="6">
        <f t="shared" si="2105"/>
        <v>0</v>
      </c>
      <c r="AR7632" s="6">
        <f t="shared" si="2105"/>
        <v>0</v>
      </c>
      <c r="AS7632" s="6">
        <f t="shared" si="2105"/>
        <v>0</v>
      </c>
      <c r="AT7632" s="6">
        <f t="shared" si="2105"/>
        <v>0</v>
      </c>
      <c r="AU7632" s="6">
        <v>0</v>
      </c>
      <c r="AV7632" s="6">
        <v>0</v>
      </c>
      <c r="AW7632" s="6">
        <f t="shared" si="2099"/>
        <v>10000</v>
      </c>
    </row>
    <row r="7633" spans="1:49">
      <c r="A7633" s="44" t="s">
        <v>1039</v>
      </c>
      <c r="B7633" s="45" t="s">
        <v>1030</v>
      </c>
      <c r="C7633" s="45" t="s">
        <v>762</v>
      </c>
      <c r="D7633" s="452" t="s">
        <v>3040</v>
      </c>
      <c r="E7633" s="213" t="s">
        <v>1402</v>
      </c>
      <c r="F7633" s="65"/>
      <c r="G7633" s="65"/>
      <c r="H7633" s="65"/>
      <c r="I7633" s="260" t="s">
        <v>1158</v>
      </c>
      <c r="J7633" s="9">
        <f>SUM(J7634:J7634)</f>
        <v>10000</v>
      </c>
      <c r="K7633" s="9">
        <f t="shared" ref="K7633:AT7633" si="2106">SUM(K7634:K7634)</f>
        <v>0</v>
      </c>
      <c r="L7633" s="9">
        <f t="shared" si="2106"/>
        <v>0</v>
      </c>
      <c r="M7633" s="9">
        <f t="shared" si="2106"/>
        <v>0</v>
      </c>
      <c r="N7633" s="9">
        <f t="shared" si="2106"/>
        <v>0</v>
      </c>
      <c r="O7633" s="9">
        <f t="shared" si="2106"/>
        <v>0</v>
      </c>
      <c r="P7633" s="9">
        <f t="shared" si="2106"/>
        <v>0</v>
      </c>
      <c r="Q7633" s="9">
        <f t="shared" si="2106"/>
        <v>0</v>
      </c>
      <c r="R7633" s="9">
        <f t="shared" si="2106"/>
        <v>0</v>
      </c>
      <c r="S7633" s="9">
        <f t="shared" si="2106"/>
        <v>10000</v>
      </c>
      <c r="T7633" s="9">
        <f t="shared" si="2106"/>
        <v>0</v>
      </c>
      <c r="U7633" s="9">
        <v>10000</v>
      </c>
      <c r="V7633" s="9">
        <v>0</v>
      </c>
      <c r="W7633" s="9">
        <f>SUM(W7634:W7634)</f>
        <v>0</v>
      </c>
      <c r="X7633" s="9">
        <f t="shared" si="2106"/>
        <v>0</v>
      </c>
      <c r="Y7633" s="9">
        <f t="shared" si="2106"/>
        <v>0</v>
      </c>
      <c r="Z7633" s="9">
        <f t="shared" si="2106"/>
        <v>0</v>
      </c>
      <c r="AA7633" s="9">
        <f t="shared" si="2106"/>
        <v>0</v>
      </c>
      <c r="AB7633" s="9">
        <f t="shared" si="2106"/>
        <v>0</v>
      </c>
      <c r="AC7633" s="9">
        <f t="shared" si="2106"/>
        <v>0</v>
      </c>
      <c r="AD7633" s="9">
        <f t="shared" si="2106"/>
        <v>0</v>
      </c>
      <c r="AE7633" s="9">
        <f t="shared" si="2106"/>
        <v>0</v>
      </c>
      <c r="AF7633" s="9">
        <f t="shared" si="2106"/>
        <v>0</v>
      </c>
      <c r="AG7633" s="9">
        <f t="shared" si="2106"/>
        <v>0</v>
      </c>
      <c r="AH7633" s="9">
        <v>0</v>
      </c>
      <c r="AI7633" s="9">
        <v>0</v>
      </c>
      <c r="AJ7633" s="9">
        <f>SUM(AJ7634:AJ7634)</f>
        <v>0</v>
      </c>
      <c r="AK7633" s="9">
        <f t="shared" si="2106"/>
        <v>0</v>
      </c>
      <c r="AL7633" s="9">
        <f t="shared" si="2106"/>
        <v>0</v>
      </c>
      <c r="AM7633" s="9">
        <f t="shared" si="2106"/>
        <v>0</v>
      </c>
      <c r="AN7633" s="9">
        <f t="shared" si="2106"/>
        <v>0</v>
      </c>
      <c r="AO7633" s="9">
        <f t="shared" si="2106"/>
        <v>0</v>
      </c>
      <c r="AP7633" s="9">
        <f t="shared" si="2106"/>
        <v>0</v>
      </c>
      <c r="AQ7633" s="9">
        <f t="shared" si="2106"/>
        <v>0</v>
      </c>
      <c r="AR7633" s="9">
        <f t="shared" si="2106"/>
        <v>0</v>
      </c>
      <c r="AS7633" s="9">
        <f t="shared" si="2106"/>
        <v>0</v>
      </c>
      <c r="AT7633" s="9">
        <f t="shared" si="2106"/>
        <v>0</v>
      </c>
      <c r="AU7633" s="9">
        <v>0</v>
      </c>
      <c r="AV7633" s="9">
        <v>0</v>
      </c>
      <c r="AW7633" s="9">
        <f t="shared" si="2099"/>
        <v>10000</v>
      </c>
    </row>
    <row r="7634" spans="1:49">
      <c r="A7634" s="44" t="s">
        <v>1039</v>
      </c>
      <c r="B7634" s="45" t="s">
        <v>1030</v>
      </c>
      <c r="C7634" s="45" t="s">
        <v>762</v>
      </c>
      <c r="D7634" s="452" t="s">
        <v>3040</v>
      </c>
      <c r="E7634" s="367" t="s">
        <v>1409</v>
      </c>
      <c r="F7634" s="50"/>
      <c r="G7634" s="468" t="s">
        <v>3063</v>
      </c>
      <c r="H7634" s="50" t="s">
        <v>2358</v>
      </c>
      <c r="I7634" s="42" t="s">
        <v>1518</v>
      </c>
      <c r="J7634" s="15">
        <v>10000</v>
      </c>
      <c r="S7634" s="15">
        <v>10000</v>
      </c>
      <c r="U7634" s="15">
        <v>10000</v>
      </c>
      <c r="V7634" s="15">
        <v>0</v>
      </c>
      <c r="AH7634" s="15">
        <v>0</v>
      </c>
      <c r="AI7634" s="15">
        <v>0</v>
      </c>
      <c r="AU7634" s="15">
        <v>0</v>
      </c>
      <c r="AV7634" s="15">
        <v>0</v>
      </c>
      <c r="AW7634" s="15">
        <f t="shared" si="2099"/>
        <v>10000</v>
      </c>
    </row>
    <row r="7635" spans="1:49">
      <c r="A7635" s="44"/>
      <c r="B7635" s="45"/>
      <c r="C7635" s="45"/>
      <c r="D7635" s="45"/>
      <c r="E7635" s="367"/>
      <c r="F7635" s="50"/>
      <c r="G7635" s="50"/>
      <c r="H7635" s="50"/>
      <c r="I7635" s="42"/>
      <c r="U7635" s="15">
        <v>0</v>
      </c>
      <c r="V7635" s="15">
        <v>0</v>
      </c>
      <c r="AH7635" s="15">
        <v>0</v>
      </c>
      <c r="AI7635" s="15">
        <v>0</v>
      </c>
      <c r="AU7635" s="15">
        <v>0</v>
      </c>
      <c r="AV7635" s="15">
        <v>0</v>
      </c>
      <c r="AW7635" s="15">
        <f t="shared" si="2099"/>
        <v>0</v>
      </c>
    </row>
    <row r="7636" spans="1:49">
      <c r="A7636" s="48"/>
      <c r="B7636" s="42"/>
      <c r="C7636" s="42"/>
      <c r="D7636" s="42"/>
      <c r="E7636" s="531"/>
      <c r="F7636" s="50"/>
      <c r="G7636" s="50"/>
      <c r="H7636" s="50"/>
      <c r="I7636" s="49" t="s">
        <v>1631</v>
      </c>
      <c r="J7636" s="12">
        <f>SUM(J7607,J7632,J7629)</f>
        <v>85000</v>
      </c>
      <c r="K7636" s="12">
        <f t="shared" ref="K7636:AT7636" si="2107">SUM(K7607,K7632,K7629)</f>
        <v>0</v>
      </c>
      <c r="L7636" s="12">
        <f t="shared" si="2107"/>
        <v>0</v>
      </c>
      <c r="M7636" s="12">
        <f t="shared" si="2107"/>
        <v>0</v>
      </c>
      <c r="N7636" s="12">
        <f t="shared" si="2107"/>
        <v>12000</v>
      </c>
      <c r="O7636" s="12">
        <f t="shared" si="2107"/>
        <v>0</v>
      </c>
      <c r="P7636" s="12">
        <f t="shared" si="2107"/>
        <v>17500</v>
      </c>
      <c r="Q7636" s="12">
        <f t="shared" si="2107"/>
        <v>0</v>
      </c>
      <c r="R7636" s="12">
        <f t="shared" si="2107"/>
        <v>0</v>
      </c>
      <c r="S7636" s="12">
        <f t="shared" si="2107"/>
        <v>55500</v>
      </c>
      <c r="T7636" s="12">
        <f t="shared" si="2107"/>
        <v>0</v>
      </c>
      <c r="U7636" s="12">
        <v>85000</v>
      </c>
      <c r="V7636" s="12">
        <v>0</v>
      </c>
      <c r="W7636" s="12">
        <f>SUM(W7607,W7632,W7629)</f>
        <v>0</v>
      </c>
      <c r="X7636" s="12">
        <f t="shared" si="2107"/>
        <v>0</v>
      </c>
      <c r="Y7636" s="12">
        <f t="shared" si="2107"/>
        <v>0</v>
      </c>
      <c r="Z7636" s="12">
        <f t="shared" si="2107"/>
        <v>0</v>
      </c>
      <c r="AA7636" s="12">
        <f t="shared" si="2107"/>
        <v>0</v>
      </c>
      <c r="AB7636" s="12">
        <f t="shared" si="2107"/>
        <v>0</v>
      </c>
      <c r="AC7636" s="12">
        <f t="shared" si="2107"/>
        <v>0</v>
      </c>
      <c r="AD7636" s="12">
        <f t="shared" si="2107"/>
        <v>0</v>
      </c>
      <c r="AE7636" s="12">
        <f t="shared" si="2107"/>
        <v>0</v>
      </c>
      <c r="AF7636" s="12">
        <f t="shared" si="2107"/>
        <v>0</v>
      </c>
      <c r="AG7636" s="12">
        <f t="shared" si="2107"/>
        <v>0</v>
      </c>
      <c r="AH7636" s="12">
        <v>0</v>
      </c>
      <c r="AI7636" s="12">
        <v>0</v>
      </c>
      <c r="AJ7636" s="12">
        <f>SUM(AJ7607,AJ7632,AJ7629)</f>
        <v>0</v>
      </c>
      <c r="AK7636" s="12">
        <f t="shared" si="2107"/>
        <v>0</v>
      </c>
      <c r="AL7636" s="12">
        <f t="shared" si="2107"/>
        <v>0</v>
      </c>
      <c r="AM7636" s="12">
        <f t="shared" si="2107"/>
        <v>0</v>
      </c>
      <c r="AN7636" s="12">
        <f t="shared" si="2107"/>
        <v>0</v>
      </c>
      <c r="AO7636" s="12">
        <f t="shared" si="2107"/>
        <v>0</v>
      </c>
      <c r="AP7636" s="12">
        <f t="shared" si="2107"/>
        <v>0</v>
      </c>
      <c r="AQ7636" s="12">
        <f t="shared" si="2107"/>
        <v>0</v>
      </c>
      <c r="AR7636" s="12">
        <f t="shared" si="2107"/>
        <v>0</v>
      </c>
      <c r="AS7636" s="12">
        <f t="shared" si="2107"/>
        <v>0</v>
      </c>
      <c r="AT7636" s="12">
        <f t="shared" si="2107"/>
        <v>0</v>
      </c>
      <c r="AU7636" s="12">
        <v>0</v>
      </c>
      <c r="AV7636" s="12">
        <v>0</v>
      </c>
      <c r="AW7636" s="12">
        <f t="shared" si="2099"/>
        <v>85000</v>
      </c>
    </row>
    <row r="7637" spans="1:49">
      <c r="A7637" s="48"/>
      <c r="B7637" s="42"/>
      <c r="C7637" s="42"/>
      <c r="D7637" s="42"/>
      <c r="E7637" s="531"/>
      <c r="F7637" s="50"/>
      <c r="G7637" s="50"/>
      <c r="H7637" s="50"/>
      <c r="I7637" s="53"/>
      <c r="J7637" s="209"/>
      <c r="K7637" s="209"/>
      <c r="L7637" s="209"/>
      <c r="M7637" s="209"/>
      <c r="N7637" s="209"/>
      <c r="O7637" s="209"/>
      <c r="P7637" s="209"/>
      <c r="Q7637" s="209"/>
      <c r="R7637" s="209"/>
      <c r="S7637" s="209"/>
      <c r="T7637" s="209"/>
      <c r="U7637" s="209"/>
      <c r="V7637" s="209"/>
      <c r="W7637" s="209"/>
      <c r="X7637" s="209"/>
      <c r="Y7637" s="209"/>
      <c r="Z7637" s="209"/>
      <c r="AA7637" s="209"/>
      <c r="AB7637" s="209"/>
      <c r="AC7637" s="209"/>
      <c r="AD7637" s="209"/>
      <c r="AE7637" s="209"/>
      <c r="AF7637" s="209"/>
      <c r="AG7637" s="209"/>
      <c r="AH7637" s="209"/>
      <c r="AI7637" s="209"/>
      <c r="AJ7637" s="209"/>
      <c r="AK7637" s="209"/>
      <c r="AL7637" s="209"/>
      <c r="AM7637" s="209"/>
      <c r="AN7637" s="209"/>
      <c r="AO7637" s="209"/>
      <c r="AP7637" s="209"/>
      <c r="AQ7637" s="209"/>
      <c r="AR7637" s="209"/>
      <c r="AS7637" s="209"/>
      <c r="AT7637" s="209"/>
      <c r="AU7637" s="209"/>
      <c r="AV7637" s="209"/>
      <c r="AW7637" s="209"/>
    </row>
    <row r="7638" spans="1:49">
      <c r="A7638" s="48"/>
      <c r="B7638" s="42"/>
      <c r="C7638" s="42"/>
      <c r="D7638" s="42"/>
      <c r="E7638" s="531"/>
      <c r="F7638" s="50"/>
      <c r="G7638" s="50"/>
      <c r="H7638" s="50"/>
      <c r="I7638" s="146" t="s">
        <v>970</v>
      </c>
      <c r="J7638" s="264"/>
      <c r="K7638" s="264"/>
      <c r="L7638" s="264"/>
      <c r="M7638" s="264"/>
      <c r="N7638" s="264"/>
      <c r="O7638" s="264"/>
      <c r="P7638" s="264"/>
      <c r="Q7638" s="264"/>
      <c r="R7638" s="264"/>
      <c r="S7638" s="264"/>
      <c r="T7638" s="264"/>
      <c r="U7638" s="264"/>
      <c r="V7638" s="264"/>
      <c r="W7638" s="264"/>
      <c r="X7638" s="264"/>
      <c r="Y7638" s="264"/>
      <c r="Z7638" s="264"/>
      <c r="AA7638" s="264"/>
      <c r="AB7638" s="264"/>
      <c r="AC7638" s="264"/>
      <c r="AD7638" s="264"/>
      <c r="AE7638" s="264"/>
      <c r="AF7638" s="264"/>
      <c r="AG7638" s="264"/>
      <c r="AH7638" s="264"/>
      <c r="AI7638" s="264"/>
      <c r="AJ7638" s="264"/>
      <c r="AK7638" s="264"/>
      <c r="AL7638" s="264"/>
      <c r="AM7638" s="264"/>
      <c r="AN7638" s="264"/>
      <c r="AO7638" s="264"/>
      <c r="AP7638" s="264"/>
      <c r="AQ7638" s="264"/>
      <c r="AR7638" s="264"/>
      <c r="AS7638" s="264"/>
      <c r="AT7638" s="264"/>
      <c r="AU7638" s="264"/>
      <c r="AV7638" s="264"/>
      <c r="AW7638" s="264"/>
    </row>
    <row r="7639" spans="1:49" ht="13.5" thickBot="1">
      <c r="A7639" s="48"/>
      <c r="B7639" s="42"/>
      <c r="C7639" s="42"/>
      <c r="D7639" s="42"/>
      <c r="E7639" s="531"/>
      <c r="F7639" s="50"/>
      <c r="G7639" s="50"/>
      <c r="H7639" s="50"/>
      <c r="I7639" s="146"/>
      <c r="J7639" s="29"/>
      <c r="K7639" s="29"/>
      <c r="L7639" s="29"/>
      <c r="M7639" s="29"/>
      <c r="N7639" s="29"/>
      <c r="O7639" s="29"/>
      <c r="P7639" s="29"/>
      <c r="Q7639" s="29"/>
      <c r="R7639" s="29"/>
      <c r="S7639" s="29"/>
      <c r="T7639" s="29"/>
      <c r="U7639" s="29"/>
      <c r="V7639" s="29"/>
      <c r="W7639" s="29"/>
      <c r="X7639" s="29"/>
      <c r="Y7639" s="29"/>
      <c r="Z7639" s="29"/>
      <c r="AA7639" s="29"/>
      <c r="AB7639" s="29"/>
      <c r="AC7639" s="29"/>
      <c r="AD7639" s="29"/>
      <c r="AE7639" s="29"/>
      <c r="AF7639" s="29"/>
      <c r="AG7639" s="29"/>
      <c r="AH7639" s="29"/>
      <c r="AI7639" s="29"/>
      <c r="AJ7639" s="29"/>
      <c r="AK7639" s="29"/>
      <c r="AL7639" s="29"/>
      <c r="AM7639" s="29"/>
      <c r="AN7639" s="29"/>
      <c r="AO7639" s="29"/>
      <c r="AP7639" s="29"/>
      <c r="AQ7639" s="29"/>
      <c r="AR7639" s="29"/>
      <c r="AS7639" s="29"/>
      <c r="AT7639" s="29"/>
      <c r="AU7639" s="29"/>
      <c r="AV7639" s="29"/>
      <c r="AW7639" s="29"/>
    </row>
    <row r="7640" spans="1:49" ht="35.25" customHeight="1" thickTop="1" thickBot="1">
      <c r="A7640" s="48"/>
      <c r="B7640" s="42"/>
      <c r="C7640" s="42"/>
      <c r="D7640" s="42"/>
      <c r="E7640" s="531"/>
      <c r="F7640" s="50"/>
      <c r="G7640" s="50"/>
      <c r="H7640" s="50"/>
      <c r="I7640" s="5" t="s">
        <v>2331</v>
      </c>
      <c r="J7640" s="364" t="s">
        <v>2891</v>
      </c>
      <c r="K7640" s="364" t="s">
        <v>2879</v>
      </c>
      <c r="L7640" s="364" t="s">
        <v>2880</v>
      </c>
      <c r="M7640" s="364" t="s">
        <v>2881</v>
      </c>
      <c r="N7640" s="364" t="s">
        <v>2882</v>
      </c>
      <c r="O7640" s="364" t="s">
        <v>2883</v>
      </c>
      <c r="P7640" s="364" t="s">
        <v>2884</v>
      </c>
      <c r="Q7640" s="364" t="s">
        <v>2885</v>
      </c>
      <c r="R7640" s="364" t="s">
        <v>2886</v>
      </c>
      <c r="S7640" s="364" t="s">
        <v>2887</v>
      </c>
      <c r="T7640" s="364" t="s">
        <v>2888</v>
      </c>
      <c r="U7640" s="364" t="s">
        <v>2889</v>
      </c>
      <c r="V7640" s="364" t="s">
        <v>2890</v>
      </c>
      <c r="W7640" s="365" t="s">
        <v>2893</v>
      </c>
      <c r="X7640" s="365" t="s">
        <v>2879</v>
      </c>
      <c r="Y7640" s="365" t="s">
        <v>2880</v>
      </c>
      <c r="Z7640" s="365" t="s">
        <v>2881</v>
      </c>
      <c r="AA7640" s="365" t="s">
        <v>2882</v>
      </c>
      <c r="AB7640" s="365" t="s">
        <v>2883</v>
      </c>
      <c r="AC7640" s="365" t="s">
        <v>2884</v>
      </c>
      <c r="AD7640" s="365" t="s">
        <v>2885</v>
      </c>
      <c r="AE7640" s="365" t="s">
        <v>2886</v>
      </c>
      <c r="AF7640" s="365" t="s">
        <v>2887</v>
      </c>
      <c r="AG7640" s="365" t="s">
        <v>2888</v>
      </c>
      <c r="AH7640" s="365" t="s">
        <v>2889</v>
      </c>
      <c r="AI7640" s="365" t="s">
        <v>2890</v>
      </c>
      <c r="AJ7640" s="366" t="s">
        <v>2892</v>
      </c>
      <c r="AK7640" s="366" t="s">
        <v>2879</v>
      </c>
      <c r="AL7640" s="366" t="s">
        <v>2880</v>
      </c>
      <c r="AM7640" s="366" t="s">
        <v>2881</v>
      </c>
      <c r="AN7640" s="366" t="s">
        <v>2882</v>
      </c>
      <c r="AO7640" s="366" t="s">
        <v>2883</v>
      </c>
      <c r="AP7640" s="366" t="s">
        <v>2884</v>
      </c>
      <c r="AQ7640" s="366" t="s">
        <v>2885</v>
      </c>
      <c r="AR7640" s="366" t="s">
        <v>2886</v>
      </c>
      <c r="AS7640" s="366" t="s">
        <v>2887</v>
      </c>
      <c r="AT7640" s="366" t="s">
        <v>2888</v>
      </c>
      <c r="AU7640" s="366" t="s">
        <v>2889</v>
      </c>
      <c r="AV7640" s="366" t="s">
        <v>2890</v>
      </c>
      <c r="AW7640" s="368" t="s">
        <v>2895</v>
      </c>
    </row>
    <row r="7641" spans="1:49">
      <c r="A7641" s="48"/>
      <c r="B7641" s="42"/>
      <c r="C7641" s="42"/>
      <c r="D7641" s="42"/>
      <c r="E7641" s="531"/>
      <c r="F7641" s="50"/>
      <c r="G7641" s="50"/>
      <c r="H7641" s="50"/>
      <c r="I7641" s="34"/>
      <c r="J7641" s="202" t="s">
        <v>1224</v>
      </c>
      <c r="K7641" s="202">
        <v>1</v>
      </c>
      <c r="L7641" s="202">
        <v>2</v>
      </c>
      <c r="M7641" s="202">
        <v>3</v>
      </c>
      <c r="N7641" s="202">
        <v>4</v>
      </c>
      <c r="O7641" s="202">
        <v>5</v>
      </c>
      <c r="P7641" s="202">
        <v>6</v>
      </c>
      <c r="Q7641" s="202">
        <v>7</v>
      </c>
      <c r="R7641" s="202">
        <v>8</v>
      </c>
      <c r="S7641" s="202">
        <v>9</v>
      </c>
      <c r="T7641" s="202">
        <v>10</v>
      </c>
      <c r="U7641" s="202">
        <v>13</v>
      </c>
      <c r="V7641" s="202">
        <v>14</v>
      </c>
      <c r="W7641" s="202" t="s">
        <v>1224</v>
      </c>
      <c r="X7641" s="202">
        <v>1</v>
      </c>
      <c r="Y7641" s="202">
        <v>2</v>
      </c>
      <c r="Z7641" s="202">
        <v>3</v>
      </c>
      <c r="AA7641" s="202">
        <v>4</v>
      </c>
      <c r="AB7641" s="202">
        <v>5</v>
      </c>
      <c r="AC7641" s="202">
        <v>6</v>
      </c>
      <c r="AD7641" s="202">
        <v>7</v>
      </c>
      <c r="AE7641" s="202">
        <v>8</v>
      </c>
      <c r="AF7641" s="202">
        <v>9</v>
      </c>
      <c r="AG7641" s="202">
        <v>10</v>
      </c>
      <c r="AH7641" s="202">
        <v>13</v>
      </c>
      <c r="AI7641" s="202">
        <v>14</v>
      </c>
      <c r="AJ7641" s="202" t="s">
        <v>1224</v>
      </c>
      <c r="AK7641" s="202">
        <v>1</v>
      </c>
      <c r="AL7641" s="202">
        <v>2</v>
      </c>
      <c r="AM7641" s="202">
        <v>3</v>
      </c>
      <c r="AN7641" s="202">
        <v>4</v>
      </c>
      <c r="AO7641" s="202">
        <v>5</v>
      </c>
      <c r="AP7641" s="202">
        <v>6</v>
      </c>
      <c r="AQ7641" s="202">
        <v>7</v>
      </c>
      <c r="AR7641" s="202">
        <v>8</v>
      </c>
      <c r="AS7641" s="202">
        <v>9</v>
      </c>
      <c r="AT7641" s="202">
        <v>10</v>
      </c>
      <c r="AU7641" s="202">
        <v>13</v>
      </c>
      <c r="AV7641" s="202">
        <v>14</v>
      </c>
      <c r="AW7641" s="202">
        <v>15</v>
      </c>
    </row>
    <row r="7642" spans="1:49">
      <c r="A7642" s="48"/>
      <c r="B7642" s="42"/>
      <c r="C7642" s="42"/>
      <c r="D7642" s="42"/>
      <c r="E7642" s="531"/>
      <c r="F7642" s="50"/>
      <c r="G7642" s="50"/>
      <c r="H7642" s="50"/>
      <c r="I7642" s="276" t="s">
        <v>2370</v>
      </c>
      <c r="J7642" s="277">
        <f>SUM(J7636)</f>
        <v>85000</v>
      </c>
      <c r="K7642" s="277">
        <f t="shared" ref="K7642:AT7642" si="2108">SUM(K7636)</f>
        <v>0</v>
      </c>
      <c r="L7642" s="277">
        <f t="shared" si="2108"/>
        <v>0</v>
      </c>
      <c r="M7642" s="277">
        <f t="shared" si="2108"/>
        <v>0</v>
      </c>
      <c r="N7642" s="277">
        <f t="shared" si="2108"/>
        <v>12000</v>
      </c>
      <c r="O7642" s="277">
        <f t="shared" si="2108"/>
        <v>0</v>
      </c>
      <c r="P7642" s="277">
        <f t="shared" si="2108"/>
        <v>17500</v>
      </c>
      <c r="Q7642" s="277">
        <f t="shared" si="2108"/>
        <v>0</v>
      </c>
      <c r="R7642" s="277">
        <f t="shared" si="2108"/>
        <v>0</v>
      </c>
      <c r="S7642" s="277">
        <f t="shared" si="2108"/>
        <v>55500</v>
      </c>
      <c r="T7642" s="277">
        <f t="shared" si="2108"/>
        <v>0</v>
      </c>
      <c r="U7642" s="277">
        <v>85000</v>
      </c>
      <c r="V7642" s="277">
        <v>0</v>
      </c>
      <c r="W7642" s="277">
        <f>SUM(W7636)</f>
        <v>0</v>
      </c>
      <c r="X7642" s="277">
        <f t="shared" si="2108"/>
        <v>0</v>
      </c>
      <c r="Y7642" s="277">
        <f t="shared" si="2108"/>
        <v>0</v>
      </c>
      <c r="Z7642" s="277">
        <f t="shared" si="2108"/>
        <v>0</v>
      </c>
      <c r="AA7642" s="277">
        <f t="shared" si="2108"/>
        <v>0</v>
      </c>
      <c r="AB7642" s="277">
        <f t="shared" si="2108"/>
        <v>0</v>
      </c>
      <c r="AC7642" s="277">
        <f t="shared" si="2108"/>
        <v>0</v>
      </c>
      <c r="AD7642" s="277">
        <f t="shared" si="2108"/>
        <v>0</v>
      </c>
      <c r="AE7642" s="277">
        <f t="shared" si="2108"/>
        <v>0</v>
      </c>
      <c r="AF7642" s="277">
        <f t="shared" si="2108"/>
        <v>0</v>
      </c>
      <c r="AG7642" s="277">
        <f t="shared" si="2108"/>
        <v>0</v>
      </c>
      <c r="AH7642" s="277">
        <v>0</v>
      </c>
      <c r="AI7642" s="277">
        <v>0</v>
      </c>
      <c r="AJ7642" s="277">
        <f>SUM(AJ7636)</f>
        <v>0</v>
      </c>
      <c r="AK7642" s="277">
        <f t="shared" si="2108"/>
        <v>0</v>
      </c>
      <c r="AL7642" s="277">
        <f t="shared" si="2108"/>
        <v>0</v>
      </c>
      <c r="AM7642" s="277">
        <f t="shared" si="2108"/>
        <v>0</v>
      </c>
      <c r="AN7642" s="277">
        <f t="shared" si="2108"/>
        <v>0</v>
      </c>
      <c r="AO7642" s="277">
        <f t="shared" si="2108"/>
        <v>0</v>
      </c>
      <c r="AP7642" s="277">
        <f t="shared" si="2108"/>
        <v>0</v>
      </c>
      <c r="AQ7642" s="277">
        <f t="shared" si="2108"/>
        <v>0</v>
      </c>
      <c r="AR7642" s="277">
        <f t="shared" si="2108"/>
        <v>0</v>
      </c>
      <c r="AS7642" s="277">
        <f t="shared" si="2108"/>
        <v>0</v>
      </c>
      <c r="AT7642" s="277">
        <f t="shared" si="2108"/>
        <v>0</v>
      </c>
      <c r="AU7642" s="277">
        <v>0</v>
      </c>
      <c r="AV7642" s="277">
        <v>0</v>
      </c>
      <c r="AW7642" s="277">
        <f>U7642+AH7642+AU7642</f>
        <v>85000</v>
      </c>
    </row>
    <row r="7643" spans="1:49">
      <c r="A7643" s="48"/>
      <c r="B7643" s="42"/>
      <c r="C7643" s="42"/>
      <c r="D7643" s="42"/>
      <c r="E7643" s="531"/>
      <c r="F7643" s="50"/>
      <c r="G7643" s="50"/>
      <c r="H7643" s="50"/>
      <c r="I7643" s="276"/>
      <c r="J7643" s="277"/>
      <c r="K7643" s="277"/>
      <c r="L7643" s="277"/>
      <c r="M7643" s="277"/>
      <c r="N7643" s="277"/>
      <c r="O7643" s="277"/>
      <c r="P7643" s="277"/>
      <c r="Q7643" s="277"/>
      <c r="R7643" s="277"/>
      <c r="S7643" s="277"/>
      <c r="T7643" s="277"/>
      <c r="U7643" s="277">
        <v>0</v>
      </c>
      <c r="V7643" s="277">
        <v>0</v>
      </c>
      <c r="W7643" s="277"/>
      <c r="X7643" s="277"/>
      <c r="Y7643" s="277"/>
      <c r="Z7643" s="277"/>
      <c r="AA7643" s="277"/>
      <c r="AB7643" s="277"/>
      <c r="AC7643" s="277"/>
      <c r="AD7643" s="277"/>
      <c r="AE7643" s="277"/>
      <c r="AF7643" s="277"/>
      <c r="AG7643" s="277"/>
      <c r="AH7643" s="277">
        <v>0</v>
      </c>
      <c r="AI7643" s="277">
        <v>0</v>
      </c>
      <c r="AJ7643" s="277"/>
      <c r="AK7643" s="277"/>
      <c r="AL7643" s="277"/>
      <c r="AM7643" s="277"/>
      <c r="AN7643" s="277"/>
      <c r="AO7643" s="277"/>
      <c r="AP7643" s="277"/>
      <c r="AQ7643" s="277"/>
      <c r="AR7643" s="277"/>
      <c r="AS7643" s="277"/>
      <c r="AT7643" s="277"/>
      <c r="AU7643" s="277">
        <v>0</v>
      </c>
      <c r="AV7643" s="277">
        <v>0</v>
      </c>
      <c r="AW7643" s="277">
        <f>U7643+AH7643+AU7643</f>
        <v>0</v>
      </c>
    </row>
    <row r="7644" spans="1:49">
      <c r="A7644" s="48"/>
      <c r="B7644" s="42"/>
      <c r="C7644" s="42"/>
      <c r="D7644" s="42"/>
      <c r="E7644" s="531"/>
      <c r="F7644" s="50"/>
      <c r="G7644" s="50"/>
      <c r="H7644" s="50"/>
      <c r="I7644" s="276"/>
      <c r="J7644" s="277"/>
      <c r="K7644" s="277"/>
      <c r="L7644" s="277"/>
      <c r="M7644" s="277"/>
      <c r="N7644" s="277"/>
      <c r="O7644" s="277"/>
      <c r="P7644" s="277"/>
      <c r="Q7644" s="277"/>
      <c r="R7644" s="277"/>
      <c r="S7644" s="277"/>
      <c r="T7644" s="277"/>
      <c r="U7644" s="277">
        <v>0</v>
      </c>
      <c r="V7644" s="277">
        <v>0</v>
      </c>
      <c r="W7644" s="277"/>
      <c r="X7644" s="277"/>
      <c r="Y7644" s="277"/>
      <c r="Z7644" s="277"/>
      <c r="AA7644" s="277"/>
      <c r="AB7644" s="277"/>
      <c r="AC7644" s="277"/>
      <c r="AD7644" s="277"/>
      <c r="AE7644" s="277"/>
      <c r="AF7644" s="277"/>
      <c r="AG7644" s="277"/>
      <c r="AH7644" s="277">
        <v>0</v>
      </c>
      <c r="AI7644" s="277">
        <v>0</v>
      </c>
      <c r="AJ7644" s="277"/>
      <c r="AK7644" s="277"/>
      <c r="AL7644" s="277"/>
      <c r="AM7644" s="277"/>
      <c r="AN7644" s="277"/>
      <c r="AO7644" s="277"/>
      <c r="AP7644" s="277"/>
      <c r="AQ7644" s="277"/>
      <c r="AR7644" s="277"/>
      <c r="AS7644" s="277"/>
      <c r="AT7644" s="277"/>
      <c r="AU7644" s="277">
        <v>0</v>
      </c>
      <c r="AV7644" s="277">
        <v>0</v>
      </c>
      <c r="AW7644" s="277">
        <f>U7644+AH7644+AU7644</f>
        <v>0</v>
      </c>
    </row>
    <row r="7645" spans="1:49">
      <c r="A7645" s="48"/>
      <c r="B7645" s="42"/>
      <c r="C7645" s="42"/>
      <c r="D7645" s="42"/>
      <c r="E7645" s="531"/>
      <c r="F7645" s="50"/>
      <c r="G7645" s="50"/>
      <c r="H7645" s="50"/>
      <c r="I7645" s="276"/>
      <c r="J7645" s="277"/>
      <c r="K7645" s="277"/>
      <c r="L7645" s="277"/>
      <c r="M7645" s="277"/>
      <c r="N7645" s="277"/>
      <c r="O7645" s="277"/>
      <c r="P7645" s="277"/>
      <c r="Q7645" s="277"/>
      <c r="R7645" s="277"/>
      <c r="S7645" s="277"/>
      <c r="T7645" s="277"/>
      <c r="U7645" s="277">
        <v>0</v>
      </c>
      <c r="V7645" s="277">
        <v>0</v>
      </c>
      <c r="W7645" s="277"/>
      <c r="X7645" s="277"/>
      <c r="Y7645" s="277"/>
      <c r="Z7645" s="277"/>
      <c r="AA7645" s="277"/>
      <c r="AB7645" s="277"/>
      <c r="AC7645" s="277"/>
      <c r="AD7645" s="277"/>
      <c r="AE7645" s="277"/>
      <c r="AF7645" s="277"/>
      <c r="AG7645" s="277"/>
      <c r="AH7645" s="277">
        <v>0</v>
      </c>
      <c r="AI7645" s="277">
        <v>0</v>
      </c>
      <c r="AJ7645" s="277"/>
      <c r="AK7645" s="277"/>
      <c r="AL7645" s="277"/>
      <c r="AM7645" s="277"/>
      <c r="AN7645" s="277"/>
      <c r="AO7645" s="277"/>
      <c r="AP7645" s="277"/>
      <c r="AQ7645" s="277"/>
      <c r="AR7645" s="277"/>
      <c r="AS7645" s="277"/>
      <c r="AT7645" s="277"/>
      <c r="AU7645" s="277">
        <v>0</v>
      </c>
      <c r="AV7645" s="277">
        <v>0</v>
      </c>
      <c r="AW7645" s="277">
        <f>U7645+AH7645+AU7645</f>
        <v>0</v>
      </c>
    </row>
    <row r="7646" spans="1:49">
      <c r="A7646" s="48"/>
      <c r="B7646" s="42"/>
      <c r="C7646" s="42"/>
      <c r="D7646" s="42"/>
      <c r="E7646" s="531"/>
      <c r="F7646" s="50"/>
      <c r="G7646" s="50"/>
      <c r="H7646" s="50"/>
      <c r="I7646" s="276" t="s">
        <v>1631</v>
      </c>
      <c r="J7646" s="277">
        <f>SUM(J7642:J7645)</f>
        <v>85000</v>
      </c>
      <c r="K7646" s="277">
        <f t="shared" ref="K7646:AT7646" si="2109">SUM(K7642:K7645)</f>
        <v>0</v>
      </c>
      <c r="L7646" s="277">
        <f t="shared" si="2109"/>
        <v>0</v>
      </c>
      <c r="M7646" s="277">
        <f t="shared" si="2109"/>
        <v>0</v>
      </c>
      <c r="N7646" s="277">
        <f t="shared" si="2109"/>
        <v>12000</v>
      </c>
      <c r="O7646" s="277">
        <f t="shared" si="2109"/>
        <v>0</v>
      </c>
      <c r="P7646" s="277">
        <f t="shared" si="2109"/>
        <v>17500</v>
      </c>
      <c r="Q7646" s="277">
        <f t="shared" si="2109"/>
        <v>0</v>
      </c>
      <c r="R7646" s="277">
        <f t="shared" si="2109"/>
        <v>0</v>
      </c>
      <c r="S7646" s="277">
        <f t="shared" si="2109"/>
        <v>55500</v>
      </c>
      <c r="T7646" s="277">
        <f t="shared" si="2109"/>
        <v>0</v>
      </c>
      <c r="U7646" s="277">
        <v>85000</v>
      </c>
      <c r="V7646" s="277">
        <v>0</v>
      </c>
      <c r="W7646" s="277">
        <f>SUM(W7642:W7645)</f>
        <v>0</v>
      </c>
      <c r="X7646" s="277">
        <f t="shared" si="2109"/>
        <v>0</v>
      </c>
      <c r="Y7646" s="277">
        <f t="shared" si="2109"/>
        <v>0</v>
      </c>
      <c r="Z7646" s="277">
        <f t="shared" si="2109"/>
        <v>0</v>
      </c>
      <c r="AA7646" s="277">
        <f t="shared" si="2109"/>
        <v>0</v>
      </c>
      <c r="AB7646" s="277">
        <f t="shared" si="2109"/>
        <v>0</v>
      </c>
      <c r="AC7646" s="277">
        <f t="shared" si="2109"/>
        <v>0</v>
      </c>
      <c r="AD7646" s="277">
        <f t="shared" si="2109"/>
        <v>0</v>
      </c>
      <c r="AE7646" s="277">
        <f t="shared" si="2109"/>
        <v>0</v>
      </c>
      <c r="AF7646" s="277">
        <f t="shared" si="2109"/>
        <v>0</v>
      </c>
      <c r="AG7646" s="277">
        <f t="shared" si="2109"/>
        <v>0</v>
      </c>
      <c r="AH7646" s="277">
        <v>0</v>
      </c>
      <c r="AI7646" s="277">
        <v>0</v>
      </c>
      <c r="AJ7646" s="277">
        <f>SUM(AJ7642:AJ7645)</f>
        <v>0</v>
      </c>
      <c r="AK7646" s="277">
        <f t="shared" si="2109"/>
        <v>0</v>
      </c>
      <c r="AL7646" s="277">
        <f t="shared" si="2109"/>
        <v>0</v>
      </c>
      <c r="AM7646" s="277">
        <f t="shared" si="2109"/>
        <v>0</v>
      </c>
      <c r="AN7646" s="277">
        <f t="shared" si="2109"/>
        <v>0</v>
      </c>
      <c r="AO7646" s="277">
        <f t="shared" si="2109"/>
        <v>0</v>
      </c>
      <c r="AP7646" s="277">
        <f t="shared" si="2109"/>
        <v>0</v>
      </c>
      <c r="AQ7646" s="277">
        <f t="shared" si="2109"/>
        <v>0</v>
      </c>
      <c r="AR7646" s="277">
        <f t="shared" si="2109"/>
        <v>0</v>
      </c>
      <c r="AS7646" s="277">
        <f t="shared" si="2109"/>
        <v>0</v>
      </c>
      <c r="AT7646" s="277">
        <f t="shared" si="2109"/>
        <v>0</v>
      </c>
      <c r="AU7646" s="277">
        <v>0</v>
      </c>
      <c r="AV7646" s="277">
        <v>0</v>
      </c>
      <c r="AW7646" s="277">
        <f>U7646+AH7646+AU7646</f>
        <v>85000</v>
      </c>
    </row>
    <row r="7647" spans="1:49">
      <c r="A7647" s="48"/>
      <c r="B7647" s="42"/>
      <c r="C7647" s="42"/>
      <c r="D7647" s="42"/>
      <c r="E7647" s="531"/>
      <c r="F7647" s="50"/>
      <c r="G7647" s="50"/>
      <c r="H7647" s="50"/>
      <c r="I7647" s="146"/>
      <c r="J7647" s="29"/>
      <c r="K7647" s="29"/>
      <c r="L7647" s="29"/>
      <c r="M7647" s="29"/>
      <c r="N7647" s="29"/>
      <c r="O7647" s="29"/>
      <c r="P7647" s="29"/>
      <c r="Q7647" s="29"/>
      <c r="R7647" s="29"/>
      <c r="S7647" s="29"/>
      <c r="T7647" s="29"/>
      <c r="U7647" s="29"/>
      <c r="V7647" s="29"/>
      <c r="W7647" s="29"/>
      <c r="X7647" s="29"/>
      <c r="Y7647" s="29"/>
      <c r="Z7647" s="29"/>
      <c r="AA7647" s="29"/>
      <c r="AB7647" s="29"/>
      <c r="AC7647" s="29"/>
      <c r="AD7647" s="29"/>
      <c r="AE7647" s="29"/>
      <c r="AF7647" s="29"/>
      <c r="AG7647" s="29"/>
      <c r="AH7647" s="29"/>
      <c r="AI7647" s="29"/>
      <c r="AJ7647" s="29"/>
      <c r="AK7647" s="29"/>
      <c r="AL7647" s="29"/>
      <c r="AM7647" s="29"/>
      <c r="AN7647" s="29"/>
      <c r="AO7647" s="29"/>
      <c r="AP7647" s="29"/>
      <c r="AQ7647" s="29"/>
      <c r="AR7647" s="29"/>
      <c r="AS7647" s="29"/>
      <c r="AT7647" s="29"/>
      <c r="AU7647" s="29"/>
      <c r="AV7647" s="29"/>
      <c r="AW7647" s="29"/>
    </row>
    <row r="7648" spans="1:49" ht="13.5" thickBot="1">
      <c r="A7648" s="78" t="s">
        <v>1042</v>
      </c>
      <c r="B7648" s="79"/>
      <c r="C7648" s="79"/>
      <c r="D7648" s="456"/>
      <c r="E7648" s="535"/>
      <c r="F7648" s="127"/>
      <c r="G7648" s="127"/>
      <c r="H7648" s="127"/>
      <c r="I7648" s="79"/>
    </row>
    <row r="7649" spans="1:49" s="151" customFormat="1" ht="36" customHeight="1" thickTop="1" thickBot="1">
      <c r="A7649" s="147" t="s">
        <v>2079</v>
      </c>
      <c r="B7649" s="5" t="s">
        <v>2080</v>
      </c>
      <c r="C7649" s="5" t="s">
        <v>1335</v>
      </c>
      <c r="D7649" s="450"/>
      <c r="E7649" s="148" t="s">
        <v>1570</v>
      </c>
      <c r="F7649" s="149" t="s">
        <v>1438</v>
      </c>
      <c r="G7649" s="149"/>
      <c r="H7649" s="149" t="s">
        <v>2332</v>
      </c>
      <c r="I7649" s="5" t="s">
        <v>856</v>
      </c>
      <c r="J7649" s="364" t="s">
        <v>2891</v>
      </c>
      <c r="K7649" s="364" t="s">
        <v>2879</v>
      </c>
      <c r="L7649" s="364" t="s">
        <v>2880</v>
      </c>
      <c r="M7649" s="364" t="s">
        <v>2881</v>
      </c>
      <c r="N7649" s="364" t="s">
        <v>2882</v>
      </c>
      <c r="O7649" s="364" t="s">
        <v>2883</v>
      </c>
      <c r="P7649" s="364" t="s">
        <v>2884</v>
      </c>
      <c r="Q7649" s="364" t="s">
        <v>2885</v>
      </c>
      <c r="R7649" s="364" t="s">
        <v>2886</v>
      </c>
      <c r="S7649" s="364" t="s">
        <v>2887</v>
      </c>
      <c r="T7649" s="364" t="s">
        <v>2888</v>
      </c>
      <c r="U7649" s="364" t="s">
        <v>2889</v>
      </c>
      <c r="V7649" s="364" t="s">
        <v>2890</v>
      </c>
      <c r="W7649" s="365" t="s">
        <v>2893</v>
      </c>
      <c r="X7649" s="365" t="s">
        <v>2879</v>
      </c>
      <c r="Y7649" s="365" t="s">
        <v>2880</v>
      </c>
      <c r="Z7649" s="365" t="s">
        <v>2881</v>
      </c>
      <c r="AA7649" s="365" t="s">
        <v>2882</v>
      </c>
      <c r="AB7649" s="365" t="s">
        <v>2883</v>
      </c>
      <c r="AC7649" s="365" t="s">
        <v>2884</v>
      </c>
      <c r="AD7649" s="365" t="s">
        <v>2885</v>
      </c>
      <c r="AE7649" s="365" t="s">
        <v>2886</v>
      </c>
      <c r="AF7649" s="365" t="s">
        <v>2887</v>
      </c>
      <c r="AG7649" s="365" t="s">
        <v>2888</v>
      </c>
      <c r="AH7649" s="365" t="s">
        <v>2889</v>
      </c>
      <c r="AI7649" s="365" t="s">
        <v>2890</v>
      </c>
      <c r="AJ7649" s="366" t="s">
        <v>2892</v>
      </c>
      <c r="AK7649" s="366" t="s">
        <v>2879</v>
      </c>
      <c r="AL7649" s="366" t="s">
        <v>2880</v>
      </c>
      <c r="AM7649" s="366" t="s">
        <v>2881</v>
      </c>
      <c r="AN7649" s="366" t="s">
        <v>2882</v>
      </c>
      <c r="AO7649" s="366" t="s">
        <v>2883</v>
      </c>
      <c r="AP7649" s="366" t="s">
        <v>2884</v>
      </c>
      <c r="AQ7649" s="366" t="s">
        <v>2885</v>
      </c>
      <c r="AR7649" s="366" t="s">
        <v>2886</v>
      </c>
      <c r="AS7649" s="366" t="s">
        <v>2887</v>
      </c>
      <c r="AT7649" s="366" t="s">
        <v>2888</v>
      </c>
      <c r="AU7649" s="366" t="s">
        <v>2889</v>
      </c>
      <c r="AV7649" s="366" t="s">
        <v>2890</v>
      </c>
      <c r="AW7649" s="368" t="s">
        <v>2895</v>
      </c>
    </row>
    <row r="7650" spans="1:49">
      <c r="A7650" s="33"/>
      <c r="B7650" s="34"/>
      <c r="C7650" s="34"/>
      <c r="D7650" s="34"/>
      <c r="E7650" s="35"/>
      <c r="F7650" s="36"/>
      <c r="G7650" s="36"/>
      <c r="H7650" s="36"/>
      <c r="I7650" s="34"/>
      <c r="J7650" s="202" t="s">
        <v>1224</v>
      </c>
      <c r="K7650" s="202">
        <v>1</v>
      </c>
      <c r="L7650" s="202">
        <v>2</v>
      </c>
      <c r="M7650" s="202">
        <v>3</v>
      </c>
      <c r="N7650" s="202">
        <v>4</v>
      </c>
      <c r="O7650" s="202">
        <v>5</v>
      </c>
      <c r="P7650" s="202">
        <v>6</v>
      </c>
      <c r="Q7650" s="202">
        <v>7</v>
      </c>
      <c r="R7650" s="202">
        <v>8</v>
      </c>
      <c r="S7650" s="202">
        <v>9</v>
      </c>
      <c r="T7650" s="202">
        <v>10</v>
      </c>
      <c r="U7650" s="202">
        <v>13</v>
      </c>
      <c r="V7650" s="202">
        <v>14</v>
      </c>
      <c r="W7650" s="202" t="s">
        <v>1224</v>
      </c>
      <c r="X7650" s="202">
        <v>1</v>
      </c>
      <c r="Y7650" s="202">
        <v>2</v>
      </c>
      <c r="Z7650" s="202">
        <v>3</v>
      </c>
      <c r="AA7650" s="202">
        <v>4</v>
      </c>
      <c r="AB7650" s="202">
        <v>5</v>
      </c>
      <c r="AC7650" s="202">
        <v>6</v>
      </c>
      <c r="AD7650" s="202">
        <v>7</v>
      </c>
      <c r="AE7650" s="202">
        <v>8</v>
      </c>
      <c r="AF7650" s="202">
        <v>9</v>
      </c>
      <c r="AG7650" s="202">
        <v>10</v>
      </c>
      <c r="AH7650" s="202">
        <v>13</v>
      </c>
      <c r="AI7650" s="202">
        <v>14</v>
      </c>
      <c r="AJ7650" s="202" t="s">
        <v>1224</v>
      </c>
      <c r="AK7650" s="202">
        <v>1</v>
      </c>
      <c r="AL7650" s="202">
        <v>2</v>
      </c>
      <c r="AM7650" s="202">
        <v>3</v>
      </c>
      <c r="AN7650" s="202">
        <v>4</v>
      </c>
      <c r="AO7650" s="202">
        <v>5</v>
      </c>
      <c r="AP7650" s="202">
        <v>6</v>
      </c>
      <c r="AQ7650" s="202">
        <v>7</v>
      </c>
      <c r="AR7650" s="202">
        <v>8</v>
      </c>
      <c r="AS7650" s="202">
        <v>9</v>
      </c>
      <c r="AT7650" s="202">
        <v>10</v>
      </c>
      <c r="AU7650" s="202">
        <v>13</v>
      </c>
      <c r="AV7650" s="202">
        <v>14</v>
      </c>
      <c r="AW7650" s="202">
        <v>15</v>
      </c>
    </row>
    <row r="7651" spans="1:49">
      <c r="A7651" s="37"/>
      <c r="B7651" s="38"/>
      <c r="C7651" s="38"/>
      <c r="D7651" s="38"/>
      <c r="E7651" s="60"/>
      <c r="F7651" s="61"/>
      <c r="G7651" s="61"/>
      <c r="H7651" s="61"/>
      <c r="I7651" s="38"/>
      <c r="J7651" s="134"/>
      <c r="K7651" s="134"/>
      <c r="L7651" s="134"/>
      <c r="M7651" s="134"/>
      <c r="N7651" s="134"/>
      <c r="O7651" s="134"/>
      <c r="P7651" s="134"/>
      <c r="Q7651" s="134"/>
      <c r="R7651" s="134"/>
      <c r="S7651" s="134"/>
      <c r="T7651" s="134"/>
      <c r="U7651" s="134"/>
      <c r="V7651" s="134"/>
      <c r="W7651" s="134"/>
      <c r="X7651" s="134"/>
      <c r="Y7651" s="134"/>
      <c r="Z7651" s="134"/>
      <c r="AA7651" s="134"/>
      <c r="AB7651" s="134"/>
      <c r="AC7651" s="134"/>
      <c r="AD7651" s="134"/>
      <c r="AE7651" s="134"/>
      <c r="AF7651" s="134"/>
      <c r="AG7651" s="134"/>
      <c r="AH7651" s="134"/>
      <c r="AI7651" s="134"/>
      <c r="AJ7651" s="134"/>
      <c r="AK7651" s="134"/>
      <c r="AL7651" s="134"/>
      <c r="AM7651" s="134"/>
      <c r="AN7651" s="134"/>
      <c r="AO7651" s="134"/>
      <c r="AP7651" s="134"/>
      <c r="AQ7651" s="134"/>
      <c r="AR7651" s="134"/>
      <c r="AS7651" s="134"/>
      <c r="AT7651" s="134"/>
      <c r="AU7651" s="134"/>
      <c r="AV7651" s="134"/>
      <c r="AW7651" s="134"/>
    </row>
    <row r="7652" spans="1:49">
      <c r="A7652" s="92" t="s">
        <v>1039</v>
      </c>
      <c r="B7652" s="93" t="s">
        <v>1030</v>
      </c>
      <c r="C7652" s="93" t="s">
        <v>1166</v>
      </c>
      <c r="D7652" s="460"/>
      <c r="E7652" s="531"/>
      <c r="F7652" s="50"/>
      <c r="G7652" s="50"/>
      <c r="H7652" s="50"/>
      <c r="I7652" s="260" t="s">
        <v>959</v>
      </c>
      <c r="J7652" s="28"/>
      <c r="K7652" s="28"/>
      <c r="L7652" s="28"/>
      <c r="M7652" s="28"/>
      <c r="N7652" s="28"/>
      <c r="O7652" s="28"/>
      <c r="P7652" s="28"/>
      <c r="Q7652" s="28"/>
      <c r="R7652" s="28"/>
      <c r="S7652" s="28"/>
      <c r="T7652" s="28"/>
      <c r="U7652" s="28"/>
      <c r="V7652" s="28"/>
      <c r="W7652" s="28"/>
      <c r="X7652" s="28"/>
      <c r="Y7652" s="28"/>
      <c r="Z7652" s="28"/>
      <c r="AA7652" s="28"/>
      <c r="AB7652" s="28"/>
      <c r="AC7652" s="28"/>
      <c r="AD7652" s="28"/>
      <c r="AE7652" s="28"/>
      <c r="AF7652" s="28"/>
      <c r="AG7652" s="28"/>
      <c r="AH7652" s="28"/>
      <c r="AI7652" s="28"/>
      <c r="AJ7652" s="28"/>
      <c r="AK7652" s="28"/>
      <c r="AL7652" s="28"/>
      <c r="AM7652" s="28"/>
      <c r="AN7652" s="28"/>
      <c r="AO7652" s="28"/>
      <c r="AP7652" s="28"/>
      <c r="AQ7652" s="28"/>
      <c r="AR7652" s="28"/>
      <c r="AS7652" s="28"/>
      <c r="AT7652" s="28"/>
      <c r="AU7652" s="28"/>
      <c r="AV7652" s="28"/>
      <c r="AW7652" s="28"/>
    </row>
    <row r="7653" spans="1:49">
      <c r="A7653" s="48"/>
      <c r="B7653" s="260"/>
      <c r="C7653" s="260"/>
      <c r="D7653" s="369"/>
      <c r="E7653" s="531"/>
      <c r="F7653" s="50"/>
      <c r="G7653" s="50"/>
      <c r="H7653" s="50"/>
      <c r="I7653" s="260"/>
      <c r="J7653" s="28"/>
      <c r="K7653" s="28"/>
      <c r="L7653" s="28"/>
      <c r="M7653" s="28"/>
      <c r="N7653" s="28"/>
      <c r="O7653" s="28"/>
      <c r="P7653" s="28"/>
      <c r="Q7653" s="28"/>
      <c r="R7653" s="28"/>
      <c r="S7653" s="28"/>
      <c r="T7653" s="28"/>
      <c r="U7653" s="28"/>
      <c r="V7653" s="28"/>
      <c r="W7653" s="28"/>
      <c r="X7653" s="28"/>
      <c r="Y7653" s="28"/>
      <c r="Z7653" s="28"/>
      <c r="AA7653" s="28"/>
      <c r="AB7653" s="28"/>
      <c r="AC7653" s="28"/>
      <c r="AD7653" s="28"/>
      <c r="AE7653" s="28"/>
      <c r="AF7653" s="28"/>
      <c r="AG7653" s="28"/>
      <c r="AH7653" s="28"/>
      <c r="AI7653" s="28"/>
      <c r="AJ7653" s="28"/>
      <c r="AK7653" s="28"/>
      <c r="AL7653" s="28"/>
      <c r="AM7653" s="28"/>
      <c r="AN7653" s="28"/>
      <c r="AO7653" s="28"/>
      <c r="AP7653" s="28"/>
      <c r="AQ7653" s="28"/>
      <c r="AR7653" s="28"/>
      <c r="AS7653" s="28"/>
      <c r="AT7653" s="28"/>
      <c r="AU7653" s="28"/>
      <c r="AV7653" s="28"/>
      <c r="AW7653" s="28"/>
    </row>
    <row r="7654" spans="1:49">
      <c r="A7654" s="48"/>
      <c r="B7654" s="42"/>
      <c r="C7654" s="42"/>
      <c r="D7654" s="42"/>
      <c r="E7654" s="531"/>
      <c r="F7654" s="50"/>
      <c r="G7654" s="50"/>
      <c r="H7654" s="50"/>
      <c r="I7654" s="49" t="s">
        <v>1559</v>
      </c>
      <c r="J7654" s="12">
        <f>SUM(J7655,J7663,J7665)</f>
        <v>34000</v>
      </c>
      <c r="K7654" s="12">
        <f t="shared" ref="K7654:AT7654" si="2110">SUM(K7655,K7663,K7665)</f>
        <v>0</v>
      </c>
      <c r="L7654" s="12">
        <f t="shared" si="2110"/>
        <v>0</v>
      </c>
      <c r="M7654" s="12">
        <f t="shared" si="2110"/>
        <v>0</v>
      </c>
      <c r="N7654" s="12">
        <f t="shared" si="2110"/>
        <v>0</v>
      </c>
      <c r="O7654" s="12">
        <f t="shared" si="2110"/>
        <v>2000</v>
      </c>
      <c r="P7654" s="12">
        <f t="shared" si="2110"/>
        <v>1000</v>
      </c>
      <c r="Q7654" s="12">
        <f t="shared" si="2110"/>
        <v>0</v>
      </c>
      <c r="R7654" s="12">
        <f t="shared" si="2110"/>
        <v>3000</v>
      </c>
      <c r="S7654" s="12">
        <f t="shared" si="2110"/>
        <v>0</v>
      </c>
      <c r="T7654" s="12">
        <f t="shared" si="2110"/>
        <v>1000</v>
      </c>
      <c r="U7654" s="12">
        <v>7000</v>
      </c>
      <c r="V7654" s="12">
        <v>27000</v>
      </c>
      <c r="W7654" s="12">
        <f>SUM(W7655,W7663,W7665)</f>
        <v>2000</v>
      </c>
      <c r="X7654" s="12">
        <f t="shared" si="2110"/>
        <v>0</v>
      </c>
      <c r="Y7654" s="12">
        <f t="shared" si="2110"/>
        <v>0</v>
      </c>
      <c r="Z7654" s="12">
        <f t="shared" si="2110"/>
        <v>0</v>
      </c>
      <c r="AA7654" s="12">
        <f t="shared" si="2110"/>
        <v>0</v>
      </c>
      <c r="AB7654" s="12">
        <f t="shared" si="2110"/>
        <v>0</v>
      </c>
      <c r="AC7654" s="12">
        <f t="shared" si="2110"/>
        <v>0</v>
      </c>
      <c r="AD7654" s="12">
        <f t="shared" si="2110"/>
        <v>0</v>
      </c>
      <c r="AE7654" s="12">
        <f t="shared" si="2110"/>
        <v>0</v>
      </c>
      <c r="AF7654" s="12">
        <f t="shared" si="2110"/>
        <v>0</v>
      </c>
      <c r="AG7654" s="12">
        <f t="shared" si="2110"/>
        <v>2000</v>
      </c>
      <c r="AH7654" s="12">
        <v>2000</v>
      </c>
      <c r="AI7654" s="12">
        <v>0</v>
      </c>
      <c r="AJ7654" s="12">
        <f>SUM(AJ7655,AJ7663,AJ7665)</f>
        <v>0</v>
      </c>
      <c r="AK7654" s="12">
        <f t="shared" si="2110"/>
        <v>0</v>
      </c>
      <c r="AL7654" s="12">
        <f t="shared" si="2110"/>
        <v>0</v>
      </c>
      <c r="AM7654" s="12">
        <f t="shared" si="2110"/>
        <v>0</v>
      </c>
      <c r="AN7654" s="12">
        <f t="shared" si="2110"/>
        <v>0</v>
      </c>
      <c r="AO7654" s="12">
        <f t="shared" si="2110"/>
        <v>0</v>
      </c>
      <c r="AP7654" s="12">
        <f t="shared" si="2110"/>
        <v>0</v>
      </c>
      <c r="AQ7654" s="12">
        <f t="shared" si="2110"/>
        <v>0</v>
      </c>
      <c r="AR7654" s="12">
        <f t="shared" si="2110"/>
        <v>0</v>
      </c>
      <c r="AS7654" s="12">
        <f t="shared" si="2110"/>
        <v>0</v>
      </c>
      <c r="AT7654" s="12">
        <f t="shared" si="2110"/>
        <v>0</v>
      </c>
      <c r="AU7654" s="12">
        <v>0</v>
      </c>
      <c r="AV7654" s="12">
        <v>0</v>
      </c>
      <c r="AW7654" s="12">
        <f t="shared" ref="AW7654:AW7684" si="2111">U7654+AH7654+AU7654</f>
        <v>9000</v>
      </c>
    </row>
    <row r="7655" spans="1:49">
      <c r="A7655" s="44" t="s">
        <v>1039</v>
      </c>
      <c r="B7655" s="45" t="s">
        <v>1030</v>
      </c>
      <c r="C7655" s="45" t="s">
        <v>1166</v>
      </c>
      <c r="D7655" s="452" t="s">
        <v>3041</v>
      </c>
      <c r="E7655" s="213" t="s">
        <v>771</v>
      </c>
      <c r="F7655" s="65"/>
      <c r="G7655" s="65"/>
      <c r="H7655" s="65"/>
      <c r="I7655" s="260" t="s">
        <v>1500</v>
      </c>
      <c r="J7655" s="9">
        <f>SUM(J7656:J7657)</f>
        <v>0</v>
      </c>
      <c r="K7655" s="9">
        <f t="shared" ref="K7655:AT7655" si="2112">SUM(K7656:K7657)</f>
        <v>0</v>
      </c>
      <c r="L7655" s="9">
        <f t="shared" si="2112"/>
        <v>0</v>
      </c>
      <c r="M7655" s="9">
        <f t="shared" si="2112"/>
        <v>0</v>
      </c>
      <c r="N7655" s="9">
        <f t="shared" si="2112"/>
        <v>0</v>
      </c>
      <c r="O7655" s="9">
        <f t="shared" si="2112"/>
        <v>0</v>
      </c>
      <c r="P7655" s="9">
        <f t="shared" si="2112"/>
        <v>0</v>
      </c>
      <c r="Q7655" s="9">
        <f t="shared" si="2112"/>
        <v>0</v>
      </c>
      <c r="R7655" s="9">
        <f t="shared" si="2112"/>
        <v>0</v>
      </c>
      <c r="S7655" s="9">
        <f t="shared" si="2112"/>
        <v>0</v>
      </c>
      <c r="T7655" s="9">
        <f t="shared" si="2112"/>
        <v>0</v>
      </c>
      <c r="U7655" s="9">
        <v>0</v>
      </c>
      <c r="V7655" s="9">
        <v>0</v>
      </c>
      <c r="W7655" s="9">
        <f>SUM(W7656:W7657)</f>
        <v>0</v>
      </c>
      <c r="X7655" s="9">
        <f t="shared" si="2112"/>
        <v>0</v>
      </c>
      <c r="Y7655" s="9">
        <f t="shared" si="2112"/>
        <v>0</v>
      </c>
      <c r="Z7655" s="9">
        <f t="shared" si="2112"/>
        <v>0</v>
      </c>
      <c r="AA7655" s="9">
        <f t="shared" si="2112"/>
        <v>0</v>
      </c>
      <c r="AB7655" s="9">
        <f t="shared" si="2112"/>
        <v>0</v>
      </c>
      <c r="AC7655" s="9">
        <f t="shared" si="2112"/>
        <v>0</v>
      </c>
      <c r="AD7655" s="9">
        <f t="shared" si="2112"/>
        <v>0</v>
      </c>
      <c r="AE7655" s="9">
        <f t="shared" si="2112"/>
        <v>0</v>
      </c>
      <c r="AF7655" s="9">
        <f t="shared" si="2112"/>
        <v>0</v>
      </c>
      <c r="AG7655" s="9">
        <f t="shared" si="2112"/>
        <v>0</v>
      </c>
      <c r="AH7655" s="9">
        <v>0</v>
      </c>
      <c r="AI7655" s="9">
        <v>0</v>
      </c>
      <c r="AJ7655" s="9">
        <f>SUM(AJ7656:AJ7657)</f>
        <v>0</v>
      </c>
      <c r="AK7655" s="9">
        <f t="shared" si="2112"/>
        <v>0</v>
      </c>
      <c r="AL7655" s="9">
        <f t="shared" si="2112"/>
        <v>0</v>
      </c>
      <c r="AM7655" s="9">
        <f t="shared" si="2112"/>
        <v>0</v>
      </c>
      <c r="AN7655" s="9">
        <f t="shared" si="2112"/>
        <v>0</v>
      </c>
      <c r="AO7655" s="9">
        <f t="shared" si="2112"/>
        <v>0</v>
      </c>
      <c r="AP7655" s="9">
        <f t="shared" si="2112"/>
        <v>0</v>
      </c>
      <c r="AQ7655" s="9">
        <f t="shared" si="2112"/>
        <v>0</v>
      </c>
      <c r="AR7655" s="9">
        <f t="shared" si="2112"/>
        <v>0</v>
      </c>
      <c r="AS7655" s="9">
        <f t="shared" si="2112"/>
        <v>0</v>
      </c>
      <c r="AT7655" s="9">
        <f t="shared" si="2112"/>
        <v>0</v>
      </c>
      <c r="AU7655" s="9">
        <v>0</v>
      </c>
      <c r="AV7655" s="9">
        <v>0</v>
      </c>
      <c r="AW7655" s="9">
        <f t="shared" si="2111"/>
        <v>0</v>
      </c>
    </row>
    <row r="7656" spans="1:49">
      <c r="A7656" s="44" t="s">
        <v>1039</v>
      </c>
      <c r="B7656" s="45" t="s">
        <v>1030</v>
      </c>
      <c r="C7656" s="45" t="s">
        <v>1166</v>
      </c>
      <c r="D7656" s="452" t="s">
        <v>3041</v>
      </c>
      <c r="E7656" s="367" t="s">
        <v>834</v>
      </c>
      <c r="F7656" s="50"/>
      <c r="G7656" s="468" t="s">
        <v>3063</v>
      </c>
      <c r="H7656" s="50" t="s">
        <v>2358</v>
      </c>
      <c r="I7656" s="42" t="s">
        <v>1165</v>
      </c>
      <c r="U7656" s="15">
        <v>0</v>
      </c>
      <c r="V7656" s="15">
        <v>0</v>
      </c>
      <c r="AH7656" s="15">
        <v>0</v>
      </c>
      <c r="AI7656" s="15">
        <v>0</v>
      </c>
      <c r="AU7656" s="15">
        <v>0</v>
      </c>
      <c r="AV7656" s="15">
        <v>0</v>
      </c>
      <c r="AW7656" s="15">
        <f t="shared" si="2111"/>
        <v>0</v>
      </c>
    </row>
    <row r="7657" spans="1:49">
      <c r="A7657" s="44" t="s">
        <v>1039</v>
      </c>
      <c r="B7657" s="45" t="s">
        <v>1030</v>
      </c>
      <c r="C7657" s="45" t="s">
        <v>1166</v>
      </c>
      <c r="D7657" s="452" t="s">
        <v>3041</v>
      </c>
      <c r="E7657" s="367" t="s">
        <v>772</v>
      </c>
      <c r="F7657" s="50"/>
      <c r="G7657" s="50"/>
      <c r="H7657" s="50"/>
      <c r="I7657" s="42" t="s">
        <v>1227</v>
      </c>
      <c r="J7657" s="15">
        <f>SUM(J7658:J7662)</f>
        <v>0</v>
      </c>
      <c r="K7657" s="15">
        <f t="shared" ref="K7657:AT7657" si="2113">SUM(K7658:K7662)</f>
        <v>0</v>
      </c>
      <c r="L7657" s="15">
        <f t="shared" si="2113"/>
        <v>0</v>
      </c>
      <c r="M7657" s="15">
        <f t="shared" si="2113"/>
        <v>0</v>
      </c>
      <c r="N7657" s="15">
        <f t="shared" si="2113"/>
        <v>0</v>
      </c>
      <c r="O7657" s="15">
        <f t="shared" si="2113"/>
        <v>0</v>
      </c>
      <c r="P7657" s="15">
        <f t="shared" si="2113"/>
        <v>0</v>
      </c>
      <c r="Q7657" s="15">
        <f t="shared" si="2113"/>
        <v>0</v>
      </c>
      <c r="R7657" s="15">
        <f t="shared" si="2113"/>
        <v>0</v>
      </c>
      <c r="S7657" s="15">
        <f t="shared" si="2113"/>
        <v>0</v>
      </c>
      <c r="T7657" s="15">
        <f t="shared" si="2113"/>
        <v>0</v>
      </c>
      <c r="U7657" s="15">
        <v>0</v>
      </c>
      <c r="V7657" s="15">
        <v>0</v>
      </c>
      <c r="W7657" s="15">
        <f>SUM(W7658:W7662)</f>
        <v>0</v>
      </c>
      <c r="X7657" s="15">
        <f t="shared" si="2113"/>
        <v>0</v>
      </c>
      <c r="Y7657" s="15">
        <f t="shared" si="2113"/>
        <v>0</v>
      </c>
      <c r="Z7657" s="15">
        <f t="shared" si="2113"/>
        <v>0</v>
      </c>
      <c r="AA7657" s="15">
        <f t="shared" si="2113"/>
        <v>0</v>
      </c>
      <c r="AB7657" s="15">
        <f t="shared" si="2113"/>
        <v>0</v>
      </c>
      <c r="AC7657" s="15">
        <f t="shared" si="2113"/>
        <v>0</v>
      </c>
      <c r="AD7657" s="15">
        <f t="shared" si="2113"/>
        <v>0</v>
      </c>
      <c r="AE7657" s="15">
        <f t="shared" si="2113"/>
        <v>0</v>
      </c>
      <c r="AF7657" s="15">
        <f t="shared" si="2113"/>
        <v>0</v>
      </c>
      <c r="AG7657" s="15">
        <f t="shared" si="2113"/>
        <v>0</v>
      </c>
      <c r="AH7657" s="15">
        <v>0</v>
      </c>
      <c r="AI7657" s="15">
        <v>0</v>
      </c>
      <c r="AJ7657" s="15">
        <f>SUM(AJ7658:AJ7662)</f>
        <v>0</v>
      </c>
      <c r="AK7657" s="15">
        <f t="shared" si="2113"/>
        <v>0</v>
      </c>
      <c r="AL7657" s="15">
        <f t="shared" si="2113"/>
        <v>0</v>
      </c>
      <c r="AM7657" s="15">
        <f t="shared" si="2113"/>
        <v>0</v>
      </c>
      <c r="AN7657" s="15">
        <f t="shared" si="2113"/>
        <v>0</v>
      </c>
      <c r="AO7657" s="15">
        <f t="shared" si="2113"/>
        <v>0</v>
      </c>
      <c r="AP7657" s="15">
        <f t="shared" si="2113"/>
        <v>0</v>
      </c>
      <c r="AQ7657" s="15">
        <f t="shared" si="2113"/>
        <v>0</v>
      </c>
      <c r="AR7657" s="15">
        <f t="shared" si="2113"/>
        <v>0</v>
      </c>
      <c r="AS7657" s="15">
        <f t="shared" si="2113"/>
        <v>0</v>
      </c>
      <c r="AT7657" s="15">
        <f t="shared" si="2113"/>
        <v>0</v>
      </c>
      <c r="AU7657" s="15">
        <v>0</v>
      </c>
      <c r="AV7657" s="15">
        <v>0</v>
      </c>
      <c r="AW7657" s="15">
        <f t="shared" si="2111"/>
        <v>0</v>
      </c>
    </row>
    <row r="7658" spans="1:49" s="144" customFormat="1">
      <c r="A7658" s="44" t="s">
        <v>1039</v>
      </c>
      <c r="B7658" s="45" t="s">
        <v>1030</v>
      </c>
      <c r="C7658" s="45" t="s">
        <v>1166</v>
      </c>
      <c r="D7658" s="452" t="s">
        <v>3041</v>
      </c>
      <c r="E7658" s="140" t="s">
        <v>850</v>
      </c>
      <c r="F7658" s="141" t="s">
        <v>1950</v>
      </c>
      <c r="G7658" s="468" t="s">
        <v>3063</v>
      </c>
      <c r="H7658" s="50" t="s">
        <v>2358</v>
      </c>
      <c r="I7658" s="142" t="s">
        <v>1119</v>
      </c>
      <c r="J7658" s="15"/>
      <c r="K7658" s="15"/>
      <c r="L7658" s="15"/>
      <c r="M7658" s="15"/>
      <c r="N7658" s="15"/>
      <c r="O7658" s="15"/>
      <c r="P7658" s="15"/>
      <c r="Q7658" s="15"/>
      <c r="R7658" s="15"/>
      <c r="S7658" s="15"/>
      <c r="T7658" s="15"/>
      <c r="U7658" s="15">
        <v>0</v>
      </c>
      <c r="V7658" s="15">
        <v>0</v>
      </c>
      <c r="W7658" s="15"/>
      <c r="X7658" s="15"/>
      <c r="Y7658" s="15"/>
      <c r="Z7658" s="15"/>
      <c r="AA7658" s="15"/>
      <c r="AB7658" s="15"/>
      <c r="AC7658" s="15"/>
      <c r="AD7658" s="15"/>
      <c r="AE7658" s="15"/>
      <c r="AF7658" s="15"/>
      <c r="AG7658" s="15"/>
      <c r="AH7658" s="15">
        <v>0</v>
      </c>
      <c r="AI7658" s="15">
        <v>0</v>
      </c>
      <c r="AJ7658" s="15"/>
      <c r="AK7658" s="15"/>
      <c r="AL7658" s="15"/>
      <c r="AM7658" s="15"/>
      <c r="AN7658" s="15"/>
      <c r="AO7658" s="15"/>
      <c r="AP7658" s="15"/>
      <c r="AQ7658" s="15"/>
      <c r="AR7658" s="15"/>
      <c r="AS7658" s="15"/>
      <c r="AT7658" s="15"/>
      <c r="AU7658" s="15">
        <v>0</v>
      </c>
      <c r="AV7658" s="15">
        <v>0</v>
      </c>
      <c r="AW7658" s="15">
        <f t="shared" si="2111"/>
        <v>0</v>
      </c>
    </row>
    <row r="7659" spans="1:49" s="144" customFormat="1">
      <c r="A7659" s="44" t="s">
        <v>1039</v>
      </c>
      <c r="B7659" s="45" t="s">
        <v>1030</v>
      </c>
      <c r="C7659" s="45" t="s">
        <v>1166</v>
      </c>
      <c r="D7659" s="452" t="s">
        <v>3041</v>
      </c>
      <c r="E7659" s="140" t="s">
        <v>851</v>
      </c>
      <c r="F7659" s="141" t="s">
        <v>1951</v>
      </c>
      <c r="G7659" s="468" t="s">
        <v>3063</v>
      </c>
      <c r="H7659" s="50" t="s">
        <v>2358</v>
      </c>
      <c r="I7659" s="142" t="s">
        <v>1290</v>
      </c>
      <c r="J7659" s="15"/>
      <c r="K7659" s="15"/>
      <c r="L7659" s="15"/>
      <c r="M7659" s="15"/>
      <c r="N7659" s="15"/>
      <c r="O7659" s="15"/>
      <c r="P7659" s="15"/>
      <c r="Q7659" s="15"/>
      <c r="R7659" s="15"/>
      <c r="S7659" s="15"/>
      <c r="T7659" s="15"/>
      <c r="U7659" s="15">
        <v>0</v>
      </c>
      <c r="V7659" s="15">
        <v>0</v>
      </c>
      <c r="W7659" s="15"/>
      <c r="X7659" s="15"/>
      <c r="Y7659" s="15"/>
      <c r="Z7659" s="15"/>
      <c r="AA7659" s="15"/>
      <c r="AB7659" s="15"/>
      <c r="AC7659" s="15"/>
      <c r="AD7659" s="15"/>
      <c r="AE7659" s="15"/>
      <c r="AF7659" s="15"/>
      <c r="AG7659" s="15"/>
      <c r="AH7659" s="15">
        <v>0</v>
      </c>
      <c r="AI7659" s="15">
        <v>0</v>
      </c>
      <c r="AJ7659" s="15"/>
      <c r="AK7659" s="15"/>
      <c r="AL7659" s="15"/>
      <c r="AM7659" s="15"/>
      <c r="AN7659" s="15"/>
      <c r="AO7659" s="15"/>
      <c r="AP7659" s="15"/>
      <c r="AQ7659" s="15"/>
      <c r="AR7659" s="15"/>
      <c r="AS7659" s="15"/>
      <c r="AT7659" s="15"/>
      <c r="AU7659" s="15">
        <v>0</v>
      </c>
      <c r="AV7659" s="15">
        <v>0</v>
      </c>
      <c r="AW7659" s="15">
        <f t="shared" si="2111"/>
        <v>0</v>
      </c>
    </row>
    <row r="7660" spans="1:49" s="144" customFormat="1">
      <c r="A7660" s="44" t="s">
        <v>1039</v>
      </c>
      <c r="B7660" s="45" t="s">
        <v>1030</v>
      </c>
      <c r="C7660" s="45" t="s">
        <v>1166</v>
      </c>
      <c r="D7660" s="452" t="s">
        <v>3041</v>
      </c>
      <c r="E7660" s="140" t="s">
        <v>852</v>
      </c>
      <c r="F7660" s="141" t="s">
        <v>1952</v>
      </c>
      <c r="G7660" s="468" t="s">
        <v>3063</v>
      </c>
      <c r="H7660" s="50" t="s">
        <v>2358</v>
      </c>
      <c r="I7660" s="142" t="s">
        <v>1733</v>
      </c>
      <c r="J7660" s="15"/>
      <c r="K7660" s="15"/>
      <c r="L7660" s="15"/>
      <c r="M7660" s="15"/>
      <c r="N7660" s="15"/>
      <c r="O7660" s="15"/>
      <c r="P7660" s="15"/>
      <c r="Q7660" s="15"/>
      <c r="R7660" s="15"/>
      <c r="S7660" s="15"/>
      <c r="T7660" s="15"/>
      <c r="U7660" s="15">
        <v>0</v>
      </c>
      <c r="V7660" s="15">
        <v>0</v>
      </c>
      <c r="W7660" s="15"/>
      <c r="X7660" s="15"/>
      <c r="Y7660" s="15"/>
      <c r="Z7660" s="15"/>
      <c r="AA7660" s="15"/>
      <c r="AB7660" s="15"/>
      <c r="AC7660" s="15"/>
      <c r="AD7660" s="15"/>
      <c r="AE7660" s="15"/>
      <c r="AF7660" s="15"/>
      <c r="AG7660" s="15"/>
      <c r="AH7660" s="15">
        <v>0</v>
      </c>
      <c r="AI7660" s="15">
        <v>0</v>
      </c>
      <c r="AJ7660" s="15"/>
      <c r="AK7660" s="15"/>
      <c r="AL7660" s="15"/>
      <c r="AM7660" s="15"/>
      <c r="AN7660" s="15"/>
      <c r="AO7660" s="15"/>
      <c r="AP7660" s="15"/>
      <c r="AQ7660" s="15"/>
      <c r="AR7660" s="15"/>
      <c r="AS7660" s="15"/>
      <c r="AT7660" s="15"/>
      <c r="AU7660" s="15">
        <v>0</v>
      </c>
      <c r="AV7660" s="15">
        <v>0</v>
      </c>
      <c r="AW7660" s="15">
        <f t="shared" si="2111"/>
        <v>0</v>
      </c>
    </row>
    <row r="7661" spans="1:49" s="144" customFormat="1">
      <c r="A7661" s="44" t="s">
        <v>1039</v>
      </c>
      <c r="B7661" s="45" t="s">
        <v>1030</v>
      </c>
      <c r="C7661" s="45" t="s">
        <v>1166</v>
      </c>
      <c r="D7661" s="452" t="s">
        <v>3041</v>
      </c>
      <c r="E7661" s="140" t="s">
        <v>853</v>
      </c>
      <c r="F7661" s="141" t="s">
        <v>1953</v>
      </c>
      <c r="G7661" s="468" t="s">
        <v>3063</v>
      </c>
      <c r="H7661" s="50" t="s">
        <v>2358</v>
      </c>
      <c r="I7661" s="142" t="s">
        <v>1734</v>
      </c>
      <c r="J7661" s="15"/>
      <c r="K7661" s="15"/>
      <c r="L7661" s="15"/>
      <c r="M7661" s="15"/>
      <c r="N7661" s="15"/>
      <c r="O7661" s="15"/>
      <c r="P7661" s="15"/>
      <c r="Q7661" s="15"/>
      <c r="R7661" s="15"/>
      <c r="S7661" s="15"/>
      <c r="T7661" s="15"/>
      <c r="U7661" s="15">
        <v>0</v>
      </c>
      <c r="V7661" s="15">
        <v>0</v>
      </c>
      <c r="W7661" s="15"/>
      <c r="X7661" s="15"/>
      <c r="Y7661" s="15"/>
      <c r="Z7661" s="15"/>
      <c r="AA7661" s="15"/>
      <c r="AB7661" s="15"/>
      <c r="AC7661" s="15"/>
      <c r="AD7661" s="15"/>
      <c r="AE7661" s="15"/>
      <c r="AF7661" s="15"/>
      <c r="AG7661" s="15"/>
      <c r="AH7661" s="15">
        <v>0</v>
      </c>
      <c r="AI7661" s="15">
        <v>0</v>
      </c>
      <c r="AJ7661" s="15"/>
      <c r="AK7661" s="15"/>
      <c r="AL7661" s="15"/>
      <c r="AM7661" s="15"/>
      <c r="AN7661" s="15"/>
      <c r="AO7661" s="15"/>
      <c r="AP7661" s="15"/>
      <c r="AQ7661" s="15"/>
      <c r="AR7661" s="15"/>
      <c r="AS7661" s="15"/>
      <c r="AT7661" s="15"/>
      <c r="AU7661" s="15">
        <v>0</v>
      </c>
      <c r="AV7661" s="15">
        <v>0</v>
      </c>
      <c r="AW7661" s="15">
        <f t="shared" si="2111"/>
        <v>0</v>
      </c>
    </row>
    <row r="7662" spans="1:49" s="144" customFormat="1">
      <c r="A7662" s="44" t="s">
        <v>1039</v>
      </c>
      <c r="B7662" s="45" t="s">
        <v>1030</v>
      </c>
      <c r="C7662" s="45" t="s">
        <v>1166</v>
      </c>
      <c r="D7662" s="452" t="s">
        <v>3041</v>
      </c>
      <c r="E7662" s="140" t="s">
        <v>854</v>
      </c>
      <c r="F7662" s="141" t="s">
        <v>1954</v>
      </c>
      <c r="G7662" s="468" t="s">
        <v>3063</v>
      </c>
      <c r="H7662" s="50" t="s">
        <v>2358</v>
      </c>
      <c r="I7662" s="142" t="s">
        <v>1735</v>
      </c>
      <c r="J7662" s="15"/>
      <c r="K7662" s="15"/>
      <c r="L7662" s="15"/>
      <c r="M7662" s="15"/>
      <c r="N7662" s="15"/>
      <c r="O7662" s="15"/>
      <c r="P7662" s="15"/>
      <c r="Q7662" s="15"/>
      <c r="R7662" s="15"/>
      <c r="S7662" s="15"/>
      <c r="T7662" s="15"/>
      <c r="U7662" s="15">
        <v>0</v>
      </c>
      <c r="V7662" s="15">
        <v>0</v>
      </c>
      <c r="W7662" s="15"/>
      <c r="X7662" s="15"/>
      <c r="Y7662" s="15"/>
      <c r="Z7662" s="15"/>
      <c r="AA7662" s="15"/>
      <c r="AB7662" s="15"/>
      <c r="AC7662" s="15"/>
      <c r="AD7662" s="15"/>
      <c r="AE7662" s="15"/>
      <c r="AF7662" s="15"/>
      <c r="AG7662" s="15"/>
      <c r="AH7662" s="15">
        <v>0</v>
      </c>
      <c r="AI7662" s="15">
        <v>0</v>
      </c>
      <c r="AJ7662" s="15"/>
      <c r="AK7662" s="15"/>
      <c r="AL7662" s="15"/>
      <c r="AM7662" s="15"/>
      <c r="AN7662" s="15"/>
      <c r="AO7662" s="15"/>
      <c r="AP7662" s="15"/>
      <c r="AQ7662" s="15"/>
      <c r="AR7662" s="15"/>
      <c r="AS7662" s="15"/>
      <c r="AT7662" s="15"/>
      <c r="AU7662" s="15">
        <v>0</v>
      </c>
      <c r="AV7662" s="15">
        <v>0</v>
      </c>
      <c r="AW7662" s="15">
        <f t="shared" si="2111"/>
        <v>0</v>
      </c>
    </row>
    <row r="7663" spans="1:49">
      <c r="A7663" s="44" t="s">
        <v>1039</v>
      </c>
      <c r="B7663" s="45" t="s">
        <v>1030</v>
      </c>
      <c r="C7663" s="45" t="s">
        <v>1166</v>
      </c>
      <c r="D7663" s="452" t="s">
        <v>3041</v>
      </c>
      <c r="E7663" s="213" t="s">
        <v>773</v>
      </c>
      <c r="F7663" s="65"/>
      <c r="G7663" s="65"/>
      <c r="H7663" s="65"/>
      <c r="I7663" s="260" t="s">
        <v>1362</v>
      </c>
      <c r="J7663" s="9">
        <f>SUM(J7664)</f>
        <v>0</v>
      </c>
      <c r="K7663" s="9">
        <f t="shared" ref="K7663:AT7663" si="2114">SUM(K7664)</f>
        <v>0</v>
      </c>
      <c r="L7663" s="9">
        <f t="shared" si="2114"/>
        <v>0</v>
      </c>
      <c r="M7663" s="9">
        <f t="shared" si="2114"/>
        <v>0</v>
      </c>
      <c r="N7663" s="9">
        <f t="shared" si="2114"/>
        <v>0</v>
      </c>
      <c r="O7663" s="9">
        <f t="shared" si="2114"/>
        <v>0</v>
      </c>
      <c r="P7663" s="9">
        <f t="shared" si="2114"/>
        <v>0</v>
      </c>
      <c r="Q7663" s="9">
        <f t="shared" si="2114"/>
        <v>0</v>
      </c>
      <c r="R7663" s="9">
        <f t="shared" si="2114"/>
        <v>0</v>
      </c>
      <c r="S7663" s="9">
        <f t="shared" si="2114"/>
        <v>0</v>
      </c>
      <c r="T7663" s="9">
        <f t="shared" si="2114"/>
        <v>0</v>
      </c>
      <c r="U7663" s="9">
        <v>0</v>
      </c>
      <c r="V7663" s="9">
        <v>0</v>
      </c>
      <c r="W7663" s="9">
        <f>SUM(W7664)</f>
        <v>0</v>
      </c>
      <c r="X7663" s="9">
        <f t="shared" si="2114"/>
        <v>0</v>
      </c>
      <c r="Y7663" s="9">
        <f t="shared" si="2114"/>
        <v>0</v>
      </c>
      <c r="Z7663" s="9">
        <f t="shared" si="2114"/>
        <v>0</v>
      </c>
      <c r="AA7663" s="9">
        <f t="shared" si="2114"/>
        <v>0</v>
      </c>
      <c r="AB7663" s="9">
        <f t="shared" si="2114"/>
        <v>0</v>
      </c>
      <c r="AC7663" s="9">
        <f t="shared" si="2114"/>
        <v>0</v>
      </c>
      <c r="AD7663" s="9">
        <f t="shared" si="2114"/>
        <v>0</v>
      </c>
      <c r="AE7663" s="9">
        <f t="shared" si="2114"/>
        <v>0</v>
      </c>
      <c r="AF7663" s="9">
        <f t="shared" si="2114"/>
        <v>0</v>
      </c>
      <c r="AG7663" s="9">
        <f t="shared" si="2114"/>
        <v>0</v>
      </c>
      <c r="AH7663" s="9">
        <v>0</v>
      </c>
      <c r="AI7663" s="9">
        <v>0</v>
      </c>
      <c r="AJ7663" s="9">
        <f>SUM(AJ7664)</f>
        <v>0</v>
      </c>
      <c r="AK7663" s="9">
        <f t="shared" si="2114"/>
        <v>0</v>
      </c>
      <c r="AL7663" s="9">
        <f t="shared" si="2114"/>
        <v>0</v>
      </c>
      <c r="AM7663" s="9">
        <f t="shared" si="2114"/>
        <v>0</v>
      </c>
      <c r="AN7663" s="9">
        <f t="shared" si="2114"/>
        <v>0</v>
      </c>
      <c r="AO7663" s="9">
        <f t="shared" si="2114"/>
        <v>0</v>
      </c>
      <c r="AP7663" s="9">
        <f t="shared" si="2114"/>
        <v>0</v>
      </c>
      <c r="AQ7663" s="9">
        <f t="shared" si="2114"/>
        <v>0</v>
      </c>
      <c r="AR7663" s="9">
        <f t="shared" si="2114"/>
        <v>0</v>
      </c>
      <c r="AS7663" s="9">
        <f t="shared" si="2114"/>
        <v>0</v>
      </c>
      <c r="AT7663" s="9">
        <f t="shared" si="2114"/>
        <v>0</v>
      </c>
      <c r="AU7663" s="9">
        <v>0</v>
      </c>
      <c r="AV7663" s="9">
        <v>0</v>
      </c>
      <c r="AW7663" s="9">
        <f t="shared" si="2111"/>
        <v>0</v>
      </c>
    </row>
    <row r="7664" spans="1:49">
      <c r="A7664" s="44" t="s">
        <v>1039</v>
      </c>
      <c r="B7664" s="45" t="s">
        <v>1030</v>
      </c>
      <c r="C7664" s="45" t="s">
        <v>1166</v>
      </c>
      <c r="D7664" s="452" t="s">
        <v>3041</v>
      </c>
      <c r="E7664" s="367" t="s">
        <v>785</v>
      </c>
      <c r="F7664" s="50"/>
      <c r="G7664" s="468" t="s">
        <v>3063</v>
      </c>
      <c r="H7664" s="50" t="s">
        <v>2358</v>
      </c>
      <c r="I7664" s="42" t="s">
        <v>1363</v>
      </c>
      <c r="U7664" s="15">
        <v>0</v>
      </c>
      <c r="V7664" s="15">
        <v>0</v>
      </c>
      <c r="AH7664" s="15">
        <v>0</v>
      </c>
      <c r="AI7664" s="15">
        <v>0</v>
      </c>
      <c r="AU7664" s="15">
        <v>0</v>
      </c>
      <c r="AV7664" s="15">
        <v>0</v>
      </c>
      <c r="AW7664" s="15">
        <f t="shared" si="2111"/>
        <v>0</v>
      </c>
    </row>
    <row r="7665" spans="1:49">
      <c r="A7665" s="44" t="s">
        <v>1039</v>
      </c>
      <c r="B7665" s="45" t="s">
        <v>1030</v>
      </c>
      <c r="C7665" s="45" t="s">
        <v>1166</v>
      </c>
      <c r="D7665" s="452" t="s">
        <v>3041</v>
      </c>
      <c r="E7665" s="213" t="s">
        <v>1364</v>
      </c>
      <c r="F7665" s="65"/>
      <c r="G7665" s="65"/>
      <c r="H7665" s="65"/>
      <c r="I7665" s="260" t="s">
        <v>2104</v>
      </c>
      <c r="J7665" s="9">
        <f>SUM(J7666:J7675)</f>
        <v>34000</v>
      </c>
      <c r="K7665" s="9">
        <f t="shared" ref="K7665:AT7665" si="2115">SUM(K7666:K7675)</f>
        <v>0</v>
      </c>
      <c r="L7665" s="9">
        <f t="shared" si="2115"/>
        <v>0</v>
      </c>
      <c r="M7665" s="9">
        <f t="shared" si="2115"/>
        <v>0</v>
      </c>
      <c r="N7665" s="9">
        <f t="shared" si="2115"/>
        <v>0</v>
      </c>
      <c r="O7665" s="9">
        <f t="shared" si="2115"/>
        <v>2000</v>
      </c>
      <c r="P7665" s="9">
        <f t="shared" si="2115"/>
        <v>1000</v>
      </c>
      <c r="Q7665" s="9">
        <f t="shared" si="2115"/>
        <v>0</v>
      </c>
      <c r="R7665" s="9">
        <f t="shared" si="2115"/>
        <v>3000</v>
      </c>
      <c r="S7665" s="9">
        <f t="shared" si="2115"/>
        <v>0</v>
      </c>
      <c r="T7665" s="9">
        <f t="shared" si="2115"/>
        <v>1000</v>
      </c>
      <c r="U7665" s="9">
        <v>7000</v>
      </c>
      <c r="V7665" s="9">
        <v>27000</v>
      </c>
      <c r="W7665" s="9">
        <f>SUM(W7666:W7675)</f>
        <v>2000</v>
      </c>
      <c r="X7665" s="9">
        <f t="shared" si="2115"/>
        <v>0</v>
      </c>
      <c r="Y7665" s="9">
        <f t="shared" si="2115"/>
        <v>0</v>
      </c>
      <c r="Z7665" s="9">
        <f t="shared" si="2115"/>
        <v>0</v>
      </c>
      <c r="AA7665" s="9">
        <f t="shared" si="2115"/>
        <v>0</v>
      </c>
      <c r="AB7665" s="9">
        <f t="shared" si="2115"/>
        <v>0</v>
      </c>
      <c r="AC7665" s="9">
        <f t="shared" si="2115"/>
        <v>0</v>
      </c>
      <c r="AD7665" s="9">
        <f t="shared" si="2115"/>
        <v>0</v>
      </c>
      <c r="AE7665" s="9">
        <f t="shared" si="2115"/>
        <v>0</v>
      </c>
      <c r="AF7665" s="9">
        <f t="shared" si="2115"/>
        <v>0</v>
      </c>
      <c r="AG7665" s="9">
        <f t="shared" si="2115"/>
        <v>2000</v>
      </c>
      <c r="AH7665" s="9">
        <v>2000</v>
      </c>
      <c r="AI7665" s="9">
        <v>0</v>
      </c>
      <c r="AJ7665" s="9">
        <f>SUM(AJ7666:AJ7675)</f>
        <v>0</v>
      </c>
      <c r="AK7665" s="9">
        <f t="shared" si="2115"/>
        <v>0</v>
      </c>
      <c r="AL7665" s="9">
        <f t="shared" si="2115"/>
        <v>0</v>
      </c>
      <c r="AM7665" s="9">
        <f t="shared" si="2115"/>
        <v>0</v>
      </c>
      <c r="AN7665" s="9">
        <f t="shared" si="2115"/>
        <v>0</v>
      </c>
      <c r="AO7665" s="9">
        <f t="shared" si="2115"/>
        <v>0</v>
      </c>
      <c r="AP7665" s="9">
        <f t="shared" si="2115"/>
        <v>0</v>
      </c>
      <c r="AQ7665" s="9">
        <f t="shared" si="2115"/>
        <v>0</v>
      </c>
      <c r="AR7665" s="9">
        <f t="shared" si="2115"/>
        <v>0</v>
      </c>
      <c r="AS7665" s="9">
        <f t="shared" si="2115"/>
        <v>0</v>
      </c>
      <c r="AT7665" s="9">
        <f t="shared" si="2115"/>
        <v>0</v>
      </c>
      <c r="AU7665" s="9">
        <v>0</v>
      </c>
      <c r="AV7665" s="9">
        <v>0</v>
      </c>
      <c r="AW7665" s="9">
        <f t="shared" si="2111"/>
        <v>9000</v>
      </c>
    </row>
    <row r="7666" spans="1:49">
      <c r="A7666" s="44" t="s">
        <v>1039</v>
      </c>
      <c r="B7666" s="45" t="s">
        <v>1030</v>
      </c>
      <c r="C7666" s="45" t="s">
        <v>1166</v>
      </c>
      <c r="D7666" s="452" t="s">
        <v>3041</v>
      </c>
      <c r="E7666" s="367" t="s">
        <v>786</v>
      </c>
      <c r="F7666" s="50"/>
      <c r="G7666" s="468" t="s">
        <v>3063</v>
      </c>
      <c r="H7666" s="50" t="s">
        <v>2358</v>
      </c>
      <c r="I7666" s="42" t="s">
        <v>1191</v>
      </c>
      <c r="J7666" s="15">
        <v>2000</v>
      </c>
      <c r="P7666" s="15">
        <v>1000</v>
      </c>
      <c r="T7666" s="15">
        <v>1000</v>
      </c>
      <c r="U7666" s="15">
        <v>2000</v>
      </c>
      <c r="V7666" s="15">
        <v>0</v>
      </c>
      <c r="AH7666" s="15">
        <v>0</v>
      </c>
      <c r="AI7666" s="15">
        <v>0</v>
      </c>
      <c r="AU7666" s="15">
        <v>0</v>
      </c>
      <c r="AV7666" s="15">
        <v>0</v>
      </c>
      <c r="AW7666" s="15">
        <f t="shared" si="2111"/>
        <v>2000</v>
      </c>
    </row>
    <row r="7667" spans="1:49">
      <c r="A7667" s="44" t="s">
        <v>1039</v>
      </c>
      <c r="B7667" s="45" t="s">
        <v>1030</v>
      </c>
      <c r="C7667" s="45" t="s">
        <v>1166</v>
      </c>
      <c r="D7667" s="452" t="s">
        <v>3041</v>
      </c>
      <c r="E7667" s="367" t="s">
        <v>1528</v>
      </c>
      <c r="F7667" s="50"/>
      <c r="G7667" s="468" t="s">
        <v>3063</v>
      </c>
      <c r="H7667" s="50" t="s">
        <v>2358</v>
      </c>
      <c r="I7667" s="42" t="s">
        <v>989</v>
      </c>
      <c r="J7667" s="15">
        <v>5000</v>
      </c>
      <c r="U7667" s="15">
        <v>0</v>
      </c>
      <c r="V7667" s="15">
        <v>5000</v>
      </c>
      <c r="AH7667" s="15">
        <v>0</v>
      </c>
      <c r="AI7667" s="15">
        <v>0</v>
      </c>
      <c r="AU7667" s="15">
        <v>0</v>
      </c>
      <c r="AV7667" s="15">
        <v>0</v>
      </c>
      <c r="AW7667" s="15">
        <f t="shared" si="2111"/>
        <v>0</v>
      </c>
    </row>
    <row r="7668" spans="1:49">
      <c r="A7668" s="44" t="s">
        <v>1039</v>
      </c>
      <c r="B7668" s="45" t="s">
        <v>1030</v>
      </c>
      <c r="C7668" s="45" t="s">
        <v>1166</v>
      </c>
      <c r="D7668" s="452" t="s">
        <v>3041</v>
      </c>
      <c r="E7668" s="367" t="s">
        <v>1679</v>
      </c>
      <c r="F7668" s="50"/>
      <c r="G7668" s="468" t="s">
        <v>3063</v>
      </c>
      <c r="H7668" s="50" t="s">
        <v>2358</v>
      </c>
      <c r="I7668" s="42" t="s">
        <v>1048</v>
      </c>
      <c r="U7668" s="15">
        <v>0</v>
      </c>
      <c r="V7668" s="15">
        <v>0</v>
      </c>
      <c r="AH7668" s="15">
        <v>0</v>
      </c>
      <c r="AI7668" s="15">
        <v>0</v>
      </c>
      <c r="AU7668" s="15">
        <v>0</v>
      </c>
      <c r="AV7668" s="15">
        <v>0</v>
      </c>
      <c r="AW7668" s="15">
        <f t="shared" si="2111"/>
        <v>0</v>
      </c>
    </row>
    <row r="7669" spans="1:49">
      <c r="A7669" s="44" t="s">
        <v>1039</v>
      </c>
      <c r="B7669" s="45" t="s">
        <v>1030</v>
      </c>
      <c r="C7669" s="45" t="s">
        <v>1166</v>
      </c>
      <c r="D7669" s="452" t="s">
        <v>3041</v>
      </c>
      <c r="E7669" s="367" t="s">
        <v>787</v>
      </c>
      <c r="F7669" s="50"/>
      <c r="G7669" s="468" t="s">
        <v>3063</v>
      </c>
      <c r="H7669" s="50" t="s">
        <v>2358</v>
      </c>
      <c r="I7669" s="42" t="s">
        <v>2078</v>
      </c>
      <c r="J7669" s="15">
        <v>2000</v>
      </c>
      <c r="U7669" s="15">
        <v>0</v>
      </c>
      <c r="V7669" s="15">
        <v>2000</v>
      </c>
      <c r="W7669" s="15">
        <v>1000</v>
      </c>
      <c r="AG7669" s="15">
        <v>1000</v>
      </c>
      <c r="AH7669" s="15">
        <v>1000</v>
      </c>
      <c r="AI7669" s="15">
        <v>0</v>
      </c>
      <c r="AU7669" s="15">
        <v>0</v>
      </c>
      <c r="AV7669" s="15">
        <v>0</v>
      </c>
      <c r="AW7669" s="15">
        <f t="shared" si="2111"/>
        <v>1000</v>
      </c>
    </row>
    <row r="7670" spans="1:49">
      <c r="A7670" s="44" t="s">
        <v>1039</v>
      </c>
      <c r="B7670" s="45" t="s">
        <v>1030</v>
      </c>
      <c r="C7670" s="45" t="s">
        <v>1166</v>
      </c>
      <c r="D7670" s="452" t="s">
        <v>3041</v>
      </c>
      <c r="E7670" s="367" t="s">
        <v>1116</v>
      </c>
      <c r="F7670" s="50"/>
      <c r="G7670" s="468" t="s">
        <v>3063</v>
      </c>
      <c r="H7670" s="50" t="s">
        <v>2358</v>
      </c>
      <c r="I7670" s="42" t="s">
        <v>1487</v>
      </c>
      <c r="J7670" s="15">
        <v>2000</v>
      </c>
      <c r="U7670" s="15">
        <v>0</v>
      </c>
      <c r="V7670" s="15">
        <v>2000</v>
      </c>
      <c r="AH7670" s="15">
        <v>0</v>
      </c>
      <c r="AI7670" s="15">
        <v>0</v>
      </c>
      <c r="AU7670" s="15">
        <v>0</v>
      </c>
      <c r="AV7670" s="15">
        <v>0</v>
      </c>
      <c r="AW7670" s="15">
        <f t="shared" si="2111"/>
        <v>0</v>
      </c>
    </row>
    <row r="7671" spans="1:49">
      <c r="A7671" s="44" t="s">
        <v>1039</v>
      </c>
      <c r="B7671" s="45" t="s">
        <v>1030</v>
      </c>
      <c r="C7671" s="45" t="s">
        <v>1166</v>
      </c>
      <c r="D7671" s="452" t="s">
        <v>3041</v>
      </c>
      <c r="E7671" s="367" t="s">
        <v>1703</v>
      </c>
      <c r="F7671" s="50"/>
      <c r="G7671" s="468" t="s">
        <v>3063</v>
      </c>
      <c r="H7671" s="50" t="s">
        <v>2358</v>
      </c>
      <c r="I7671" s="42" t="s">
        <v>1047</v>
      </c>
      <c r="U7671" s="15">
        <v>0</v>
      </c>
      <c r="V7671" s="15">
        <v>0</v>
      </c>
      <c r="AH7671" s="15">
        <v>0</v>
      </c>
      <c r="AI7671" s="15">
        <v>0</v>
      </c>
      <c r="AU7671" s="15">
        <v>0</v>
      </c>
      <c r="AV7671" s="15">
        <v>0</v>
      </c>
      <c r="AW7671" s="15">
        <f t="shared" si="2111"/>
        <v>0</v>
      </c>
    </row>
    <row r="7672" spans="1:49">
      <c r="A7672" s="44" t="s">
        <v>1039</v>
      </c>
      <c r="B7672" s="45" t="s">
        <v>1030</v>
      </c>
      <c r="C7672" s="45" t="s">
        <v>1166</v>
      </c>
      <c r="D7672" s="452" t="s">
        <v>3041</v>
      </c>
      <c r="E7672" s="367" t="s">
        <v>826</v>
      </c>
      <c r="F7672" s="50"/>
      <c r="G7672" s="468" t="s">
        <v>3063</v>
      </c>
      <c r="H7672" s="50" t="s">
        <v>2358</v>
      </c>
      <c r="I7672" s="42" t="s">
        <v>935</v>
      </c>
      <c r="U7672" s="15">
        <v>0</v>
      </c>
      <c r="V7672" s="15">
        <v>0</v>
      </c>
      <c r="AH7672" s="15">
        <v>0</v>
      </c>
      <c r="AI7672" s="15">
        <v>0</v>
      </c>
      <c r="AU7672" s="15">
        <v>0</v>
      </c>
      <c r="AV7672" s="15">
        <v>0</v>
      </c>
      <c r="AW7672" s="15">
        <f t="shared" si="2111"/>
        <v>0</v>
      </c>
    </row>
    <row r="7673" spans="1:49">
      <c r="A7673" s="44" t="s">
        <v>1039</v>
      </c>
      <c r="B7673" s="45" t="s">
        <v>1030</v>
      </c>
      <c r="C7673" s="45" t="s">
        <v>1166</v>
      </c>
      <c r="D7673" s="452" t="s">
        <v>3041</v>
      </c>
      <c r="E7673" s="367" t="s">
        <v>1115</v>
      </c>
      <c r="F7673" s="50"/>
      <c r="G7673" s="468" t="s">
        <v>3063</v>
      </c>
      <c r="H7673" s="50" t="s">
        <v>2358</v>
      </c>
      <c r="I7673" s="42" t="s">
        <v>990</v>
      </c>
      <c r="U7673" s="15">
        <v>0</v>
      </c>
      <c r="V7673" s="15">
        <v>0</v>
      </c>
      <c r="AH7673" s="15">
        <v>0</v>
      </c>
      <c r="AI7673" s="15">
        <v>0</v>
      </c>
      <c r="AU7673" s="15">
        <v>0</v>
      </c>
      <c r="AV7673" s="15">
        <v>0</v>
      </c>
      <c r="AW7673" s="15">
        <f t="shared" si="2111"/>
        <v>0</v>
      </c>
    </row>
    <row r="7674" spans="1:49">
      <c r="A7674" s="44" t="s">
        <v>1039</v>
      </c>
      <c r="B7674" s="45" t="s">
        <v>1030</v>
      </c>
      <c r="C7674" s="45" t="s">
        <v>1166</v>
      </c>
      <c r="D7674" s="452" t="s">
        <v>3041</v>
      </c>
      <c r="E7674" s="367" t="s">
        <v>1677</v>
      </c>
      <c r="F7674" s="50"/>
      <c r="G7674" s="468" t="s">
        <v>3063</v>
      </c>
      <c r="H7674" s="50" t="s">
        <v>2358</v>
      </c>
      <c r="I7674" s="42" t="s">
        <v>1198</v>
      </c>
      <c r="J7674" s="15">
        <v>23000</v>
      </c>
      <c r="O7674" s="15">
        <v>2000</v>
      </c>
      <c r="R7674" s="15">
        <v>3000</v>
      </c>
      <c r="U7674" s="15">
        <v>5000</v>
      </c>
      <c r="V7674" s="15">
        <v>18000</v>
      </c>
      <c r="W7674" s="15">
        <v>1000</v>
      </c>
      <c r="AG7674" s="15">
        <v>1000</v>
      </c>
      <c r="AH7674" s="15">
        <v>1000</v>
      </c>
      <c r="AI7674" s="15">
        <v>0</v>
      </c>
      <c r="AU7674" s="15">
        <v>0</v>
      </c>
      <c r="AV7674" s="15">
        <v>0</v>
      </c>
      <c r="AW7674" s="15">
        <f t="shared" si="2111"/>
        <v>6000</v>
      </c>
    </row>
    <row r="7675" spans="1:49">
      <c r="A7675" s="44" t="s">
        <v>1039</v>
      </c>
      <c r="B7675" s="45" t="s">
        <v>1030</v>
      </c>
      <c r="C7675" s="45" t="s">
        <v>1166</v>
      </c>
      <c r="D7675" s="452" t="s">
        <v>3041</v>
      </c>
      <c r="E7675" s="367" t="s">
        <v>1677</v>
      </c>
      <c r="F7675" s="50" t="s">
        <v>1955</v>
      </c>
      <c r="G7675" s="468" t="s">
        <v>3063</v>
      </c>
      <c r="H7675" s="50" t="s">
        <v>2358</v>
      </c>
      <c r="I7675" s="42" t="s">
        <v>25</v>
      </c>
      <c r="U7675" s="15">
        <v>0</v>
      </c>
      <c r="V7675" s="15">
        <v>0</v>
      </c>
      <c r="AH7675" s="15">
        <v>0</v>
      </c>
      <c r="AI7675" s="15">
        <v>0</v>
      </c>
      <c r="AU7675" s="15">
        <v>0</v>
      </c>
      <c r="AV7675" s="15">
        <v>0</v>
      </c>
      <c r="AW7675" s="15">
        <f t="shared" si="2111"/>
        <v>0</v>
      </c>
    </row>
    <row r="7676" spans="1:49">
      <c r="A7676" s="44"/>
      <c r="B7676" s="45"/>
      <c r="C7676" s="45"/>
      <c r="D7676" s="45"/>
      <c r="E7676" s="531"/>
      <c r="F7676" s="50"/>
      <c r="G7676" s="50"/>
      <c r="H7676" s="50"/>
      <c r="I7676" s="49" t="s">
        <v>3</v>
      </c>
      <c r="J7676" s="6">
        <f>SUM(J7677)</f>
        <v>40000</v>
      </c>
      <c r="K7676" s="6">
        <f t="shared" ref="K7676:AT7676" si="2116">SUM(K7677)</f>
        <v>4000</v>
      </c>
      <c r="L7676" s="6">
        <f t="shared" si="2116"/>
        <v>4000</v>
      </c>
      <c r="M7676" s="6">
        <f t="shared" si="2116"/>
        <v>4000</v>
      </c>
      <c r="N7676" s="6">
        <f t="shared" si="2116"/>
        <v>2000</v>
      </c>
      <c r="O7676" s="6">
        <f t="shared" si="2116"/>
        <v>6000</v>
      </c>
      <c r="P7676" s="6">
        <f t="shared" si="2116"/>
        <v>10000</v>
      </c>
      <c r="Q7676" s="6">
        <f t="shared" si="2116"/>
        <v>0</v>
      </c>
      <c r="R7676" s="6">
        <f t="shared" si="2116"/>
        <v>4000</v>
      </c>
      <c r="S7676" s="6">
        <f t="shared" si="2116"/>
        <v>6000</v>
      </c>
      <c r="T7676" s="6">
        <f t="shared" si="2116"/>
        <v>0</v>
      </c>
      <c r="U7676" s="6">
        <v>40000</v>
      </c>
      <c r="V7676" s="6">
        <v>0</v>
      </c>
      <c r="W7676" s="6">
        <f>SUM(W7677)</f>
        <v>0</v>
      </c>
      <c r="X7676" s="6">
        <f t="shared" si="2116"/>
        <v>0</v>
      </c>
      <c r="Y7676" s="6">
        <f t="shared" si="2116"/>
        <v>0</v>
      </c>
      <c r="Z7676" s="6">
        <f t="shared" si="2116"/>
        <v>0</v>
      </c>
      <c r="AA7676" s="6">
        <f t="shared" si="2116"/>
        <v>0</v>
      </c>
      <c r="AB7676" s="6">
        <f t="shared" si="2116"/>
        <v>0</v>
      </c>
      <c r="AC7676" s="6">
        <f t="shared" si="2116"/>
        <v>0</v>
      </c>
      <c r="AD7676" s="6">
        <f t="shared" si="2116"/>
        <v>0</v>
      </c>
      <c r="AE7676" s="6">
        <f t="shared" si="2116"/>
        <v>0</v>
      </c>
      <c r="AF7676" s="6">
        <f t="shared" si="2116"/>
        <v>0</v>
      </c>
      <c r="AG7676" s="6">
        <f t="shared" si="2116"/>
        <v>0</v>
      </c>
      <c r="AH7676" s="6">
        <v>0</v>
      </c>
      <c r="AI7676" s="6">
        <v>0</v>
      </c>
      <c r="AJ7676" s="6">
        <f>SUM(AJ7677)</f>
        <v>0</v>
      </c>
      <c r="AK7676" s="6">
        <f t="shared" si="2116"/>
        <v>0</v>
      </c>
      <c r="AL7676" s="6">
        <f t="shared" si="2116"/>
        <v>0</v>
      </c>
      <c r="AM7676" s="6">
        <f t="shared" si="2116"/>
        <v>0</v>
      </c>
      <c r="AN7676" s="6">
        <f t="shared" si="2116"/>
        <v>0</v>
      </c>
      <c r="AO7676" s="6">
        <f t="shared" si="2116"/>
        <v>0</v>
      </c>
      <c r="AP7676" s="6">
        <f t="shared" si="2116"/>
        <v>0</v>
      </c>
      <c r="AQ7676" s="6">
        <f t="shared" si="2116"/>
        <v>0</v>
      </c>
      <c r="AR7676" s="6">
        <f t="shared" si="2116"/>
        <v>0</v>
      </c>
      <c r="AS7676" s="6">
        <f t="shared" si="2116"/>
        <v>0</v>
      </c>
      <c r="AT7676" s="6">
        <f t="shared" si="2116"/>
        <v>0</v>
      </c>
      <c r="AU7676" s="6">
        <v>0</v>
      </c>
      <c r="AV7676" s="6">
        <v>0</v>
      </c>
      <c r="AW7676" s="6">
        <f t="shared" si="2111"/>
        <v>40000</v>
      </c>
    </row>
    <row r="7677" spans="1:49">
      <c r="A7677" s="44" t="s">
        <v>1039</v>
      </c>
      <c r="B7677" s="45" t="s">
        <v>1030</v>
      </c>
      <c r="C7677" s="45" t="s">
        <v>1166</v>
      </c>
      <c r="D7677" s="452" t="s">
        <v>3041</v>
      </c>
      <c r="E7677" s="213" t="s">
        <v>833</v>
      </c>
      <c r="F7677" s="65"/>
      <c r="G7677" s="65"/>
      <c r="H7677" s="65"/>
      <c r="I7677" s="53" t="s">
        <v>1</v>
      </c>
      <c r="J7677" s="9">
        <f>SUM(J7678:J7679)</f>
        <v>40000</v>
      </c>
      <c r="K7677" s="9">
        <f t="shared" ref="K7677:AT7677" si="2117">SUM(K7678:K7679)</f>
        <v>4000</v>
      </c>
      <c r="L7677" s="9">
        <f t="shared" si="2117"/>
        <v>4000</v>
      </c>
      <c r="M7677" s="9">
        <f t="shared" si="2117"/>
        <v>4000</v>
      </c>
      <c r="N7677" s="9">
        <f t="shared" si="2117"/>
        <v>2000</v>
      </c>
      <c r="O7677" s="9">
        <f t="shared" si="2117"/>
        <v>6000</v>
      </c>
      <c r="P7677" s="9">
        <f t="shared" si="2117"/>
        <v>10000</v>
      </c>
      <c r="Q7677" s="9">
        <f t="shared" si="2117"/>
        <v>0</v>
      </c>
      <c r="R7677" s="9">
        <f t="shared" si="2117"/>
        <v>4000</v>
      </c>
      <c r="S7677" s="9">
        <f t="shared" si="2117"/>
        <v>6000</v>
      </c>
      <c r="T7677" s="9">
        <f t="shared" si="2117"/>
        <v>0</v>
      </c>
      <c r="U7677" s="9">
        <v>40000</v>
      </c>
      <c r="V7677" s="9">
        <v>0</v>
      </c>
      <c r="W7677" s="9">
        <f>SUM(W7678:W7679)</f>
        <v>0</v>
      </c>
      <c r="X7677" s="9">
        <f t="shared" si="2117"/>
        <v>0</v>
      </c>
      <c r="Y7677" s="9">
        <f t="shared" si="2117"/>
        <v>0</v>
      </c>
      <c r="Z7677" s="9">
        <f t="shared" si="2117"/>
        <v>0</v>
      </c>
      <c r="AA7677" s="9">
        <f t="shared" si="2117"/>
        <v>0</v>
      </c>
      <c r="AB7677" s="9">
        <f t="shared" si="2117"/>
        <v>0</v>
      </c>
      <c r="AC7677" s="9">
        <f t="shared" si="2117"/>
        <v>0</v>
      </c>
      <c r="AD7677" s="9">
        <f t="shared" si="2117"/>
        <v>0</v>
      </c>
      <c r="AE7677" s="9">
        <f t="shared" si="2117"/>
        <v>0</v>
      </c>
      <c r="AF7677" s="9">
        <f t="shared" si="2117"/>
        <v>0</v>
      </c>
      <c r="AG7677" s="9">
        <f t="shared" si="2117"/>
        <v>0</v>
      </c>
      <c r="AH7677" s="9">
        <v>0</v>
      </c>
      <c r="AI7677" s="9">
        <v>0</v>
      </c>
      <c r="AJ7677" s="9">
        <f>SUM(AJ7678:AJ7679)</f>
        <v>0</v>
      </c>
      <c r="AK7677" s="9">
        <f t="shared" si="2117"/>
        <v>0</v>
      </c>
      <c r="AL7677" s="9">
        <f t="shared" si="2117"/>
        <v>0</v>
      </c>
      <c r="AM7677" s="9">
        <f t="shared" si="2117"/>
        <v>0</v>
      </c>
      <c r="AN7677" s="9">
        <f t="shared" si="2117"/>
        <v>0</v>
      </c>
      <c r="AO7677" s="9">
        <f t="shared" si="2117"/>
        <v>0</v>
      </c>
      <c r="AP7677" s="9">
        <f t="shared" si="2117"/>
        <v>0</v>
      </c>
      <c r="AQ7677" s="9">
        <f t="shared" si="2117"/>
        <v>0</v>
      </c>
      <c r="AR7677" s="9">
        <f t="shared" si="2117"/>
        <v>0</v>
      </c>
      <c r="AS7677" s="9">
        <f t="shared" si="2117"/>
        <v>0</v>
      </c>
      <c r="AT7677" s="9">
        <f t="shared" si="2117"/>
        <v>0</v>
      </c>
      <c r="AU7677" s="9">
        <v>0</v>
      </c>
      <c r="AV7677" s="9">
        <v>0</v>
      </c>
      <c r="AW7677" s="9">
        <f t="shared" si="2111"/>
        <v>40000</v>
      </c>
    </row>
    <row r="7678" spans="1:49">
      <c r="A7678" s="44" t="s">
        <v>1039</v>
      </c>
      <c r="B7678" s="45" t="s">
        <v>1030</v>
      </c>
      <c r="C7678" s="45" t="s">
        <v>1166</v>
      </c>
      <c r="D7678" s="452" t="s">
        <v>3041</v>
      </c>
      <c r="E7678" s="367" t="s">
        <v>1517</v>
      </c>
      <c r="F7678" s="65"/>
      <c r="G7678" s="468" t="s">
        <v>3063</v>
      </c>
      <c r="H7678" s="50" t="s">
        <v>2358</v>
      </c>
      <c r="I7678" s="56" t="s">
        <v>652</v>
      </c>
      <c r="J7678" s="8">
        <v>40000</v>
      </c>
      <c r="K7678" s="8">
        <v>4000</v>
      </c>
      <c r="L7678" s="8">
        <v>4000</v>
      </c>
      <c r="M7678" s="8">
        <v>4000</v>
      </c>
      <c r="N7678" s="8">
        <v>2000</v>
      </c>
      <c r="O7678" s="8">
        <v>6000</v>
      </c>
      <c r="P7678" s="8">
        <v>10000</v>
      </c>
      <c r="Q7678" s="8"/>
      <c r="R7678" s="8">
        <v>4000</v>
      </c>
      <c r="S7678" s="8">
        <v>6000</v>
      </c>
      <c r="T7678" s="8"/>
      <c r="U7678" s="8">
        <v>40000</v>
      </c>
      <c r="V7678" s="8">
        <v>0</v>
      </c>
      <c r="W7678" s="8"/>
      <c r="X7678" s="8"/>
      <c r="Y7678" s="8"/>
      <c r="Z7678" s="8"/>
      <c r="AA7678" s="8"/>
      <c r="AB7678" s="8"/>
      <c r="AC7678" s="8"/>
      <c r="AD7678" s="8"/>
      <c r="AE7678" s="8"/>
      <c r="AF7678" s="8"/>
      <c r="AG7678" s="8"/>
      <c r="AH7678" s="8">
        <v>0</v>
      </c>
      <c r="AI7678" s="8">
        <v>0</v>
      </c>
      <c r="AJ7678" s="8"/>
      <c r="AK7678" s="8"/>
      <c r="AL7678" s="8"/>
      <c r="AM7678" s="8"/>
      <c r="AN7678" s="8"/>
      <c r="AO7678" s="8"/>
      <c r="AP7678" s="8"/>
      <c r="AQ7678" s="8"/>
      <c r="AR7678" s="8"/>
      <c r="AS7678" s="8"/>
      <c r="AT7678" s="8"/>
      <c r="AU7678" s="8">
        <v>0</v>
      </c>
      <c r="AV7678" s="8">
        <v>0</v>
      </c>
      <c r="AW7678" s="8">
        <f t="shared" si="2111"/>
        <v>40000</v>
      </c>
    </row>
    <row r="7679" spans="1:49" s="59" customFormat="1">
      <c r="A7679" s="44" t="s">
        <v>1039</v>
      </c>
      <c r="B7679" s="45" t="s">
        <v>1030</v>
      </c>
      <c r="C7679" s="45" t="s">
        <v>1166</v>
      </c>
      <c r="D7679" s="452" t="s">
        <v>3041</v>
      </c>
      <c r="E7679" s="57" t="s">
        <v>1517</v>
      </c>
      <c r="F7679" s="58" t="s">
        <v>2621</v>
      </c>
      <c r="G7679" s="468" t="s">
        <v>3063</v>
      </c>
      <c r="H7679" s="50" t="s">
        <v>2358</v>
      </c>
      <c r="I7679" s="188" t="s">
        <v>2584</v>
      </c>
      <c r="J7679" s="13"/>
      <c r="K7679" s="13"/>
      <c r="L7679" s="13"/>
      <c r="M7679" s="13"/>
      <c r="N7679" s="13"/>
      <c r="O7679" s="13"/>
      <c r="P7679" s="13"/>
      <c r="Q7679" s="13"/>
      <c r="R7679" s="13"/>
      <c r="S7679" s="13"/>
      <c r="T7679" s="13"/>
      <c r="U7679" s="13">
        <v>0</v>
      </c>
      <c r="V7679" s="13">
        <v>0</v>
      </c>
      <c r="W7679" s="13"/>
      <c r="X7679" s="13"/>
      <c r="Y7679" s="13"/>
      <c r="Z7679" s="13"/>
      <c r="AA7679" s="13"/>
      <c r="AB7679" s="13"/>
      <c r="AC7679" s="13"/>
      <c r="AD7679" s="13"/>
      <c r="AE7679" s="13"/>
      <c r="AF7679" s="13"/>
      <c r="AG7679" s="13"/>
      <c r="AH7679" s="13">
        <v>0</v>
      </c>
      <c r="AI7679" s="13">
        <v>0</v>
      </c>
      <c r="AJ7679" s="13"/>
      <c r="AK7679" s="13"/>
      <c r="AL7679" s="13"/>
      <c r="AM7679" s="13"/>
      <c r="AN7679" s="13"/>
      <c r="AO7679" s="13"/>
      <c r="AP7679" s="13"/>
      <c r="AQ7679" s="13"/>
      <c r="AR7679" s="13"/>
      <c r="AS7679" s="13"/>
      <c r="AT7679" s="13"/>
      <c r="AU7679" s="13">
        <v>0</v>
      </c>
      <c r="AV7679" s="13">
        <v>0</v>
      </c>
      <c r="AW7679" s="13">
        <f t="shared" si="2111"/>
        <v>0</v>
      </c>
    </row>
    <row r="7680" spans="1:49">
      <c r="A7680" s="48"/>
      <c r="B7680" s="42"/>
      <c r="C7680" s="42"/>
      <c r="D7680" s="42"/>
      <c r="E7680" s="367"/>
      <c r="F7680" s="50"/>
      <c r="G7680" s="50"/>
      <c r="H7680" s="50"/>
      <c r="I7680" s="49" t="s">
        <v>1157</v>
      </c>
      <c r="J7680" s="6">
        <f>SUM(J7681)</f>
        <v>47000</v>
      </c>
      <c r="K7680" s="6">
        <f t="shared" ref="K7680:AT7681" si="2118">SUM(K7681)</f>
        <v>0</v>
      </c>
      <c r="L7680" s="6">
        <f t="shared" si="2118"/>
        <v>0</v>
      </c>
      <c r="M7680" s="6">
        <f t="shared" si="2118"/>
        <v>100</v>
      </c>
      <c r="N7680" s="6">
        <f t="shared" si="2118"/>
        <v>0</v>
      </c>
      <c r="O7680" s="6">
        <f t="shared" si="2118"/>
        <v>10000</v>
      </c>
      <c r="P7680" s="6">
        <f t="shared" si="2118"/>
        <v>0</v>
      </c>
      <c r="Q7680" s="6">
        <f t="shared" si="2118"/>
        <v>0</v>
      </c>
      <c r="R7680" s="6">
        <f t="shared" si="2118"/>
        <v>6000</v>
      </c>
      <c r="S7680" s="6">
        <f t="shared" si="2118"/>
        <v>0</v>
      </c>
      <c r="T7680" s="6">
        <f t="shared" si="2118"/>
        <v>30900</v>
      </c>
      <c r="U7680" s="6">
        <v>47000</v>
      </c>
      <c r="V7680" s="6">
        <v>0</v>
      </c>
      <c r="W7680" s="6">
        <f>SUM(W7681)</f>
        <v>1000</v>
      </c>
      <c r="X7680" s="6">
        <f t="shared" si="2118"/>
        <v>0</v>
      </c>
      <c r="Y7680" s="6">
        <f t="shared" si="2118"/>
        <v>0</v>
      </c>
      <c r="Z7680" s="6">
        <f t="shared" si="2118"/>
        <v>0</v>
      </c>
      <c r="AA7680" s="6">
        <f t="shared" si="2118"/>
        <v>0</v>
      </c>
      <c r="AB7680" s="6">
        <f t="shared" si="2118"/>
        <v>0</v>
      </c>
      <c r="AC7680" s="6">
        <f t="shared" si="2118"/>
        <v>0</v>
      </c>
      <c r="AD7680" s="6">
        <f t="shared" si="2118"/>
        <v>0</v>
      </c>
      <c r="AE7680" s="6">
        <f t="shared" si="2118"/>
        <v>0</v>
      </c>
      <c r="AF7680" s="6">
        <f t="shared" si="2118"/>
        <v>0</v>
      </c>
      <c r="AG7680" s="6">
        <f t="shared" si="2118"/>
        <v>1000</v>
      </c>
      <c r="AH7680" s="6">
        <v>1000</v>
      </c>
      <c r="AI7680" s="6">
        <v>0</v>
      </c>
      <c r="AJ7680" s="6">
        <f>SUM(AJ7681)</f>
        <v>1250</v>
      </c>
      <c r="AK7680" s="6">
        <f t="shared" si="2118"/>
        <v>0</v>
      </c>
      <c r="AL7680" s="6">
        <f t="shared" si="2118"/>
        <v>0</v>
      </c>
      <c r="AM7680" s="6">
        <f t="shared" si="2118"/>
        <v>0</v>
      </c>
      <c r="AN7680" s="6">
        <f t="shared" si="2118"/>
        <v>0</v>
      </c>
      <c r="AO7680" s="6">
        <f t="shared" si="2118"/>
        <v>0</v>
      </c>
      <c r="AP7680" s="6">
        <f t="shared" si="2118"/>
        <v>0</v>
      </c>
      <c r="AQ7680" s="6">
        <f t="shared" si="2118"/>
        <v>0</v>
      </c>
      <c r="AR7680" s="6">
        <f t="shared" si="2118"/>
        <v>0</v>
      </c>
      <c r="AS7680" s="6">
        <f t="shared" si="2118"/>
        <v>1250</v>
      </c>
      <c r="AT7680" s="6">
        <f t="shared" si="2118"/>
        <v>0</v>
      </c>
      <c r="AU7680" s="6">
        <v>1250</v>
      </c>
      <c r="AV7680" s="6">
        <v>0</v>
      </c>
      <c r="AW7680" s="6">
        <f t="shared" si="2111"/>
        <v>49250</v>
      </c>
    </row>
    <row r="7681" spans="1:49">
      <c r="A7681" s="44" t="s">
        <v>1039</v>
      </c>
      <c r="B7681" s="45" t="s">
        <v>1030</v>
      </c>
      <c r="C7681" s="45" t="s">
        <v>1166</v>
      </c>
      <c r="D7681" s="452" t="s">
        <v>3041</v>
      </c>
      <c r="E7681" s="213" t="s">
        <v>1402</v>
      </c>
      <c r="F7681" s="65"/>
      <c r="G7681" s="65"/>
      <c r="H7681" s="65"/>
      <c r="I7681" s="260" t="s">
        <v>1158</v>
      </c>
      <c r="J7681" s="9">
        <f>SUM(J7682)</f>
        <v>47000</v>
      </c>
      <c r="K7681" s="9">
        <f t="shared" si="2118"/>
        <v>0</v>
      </c>
      <c r="L7681" s="9">
        <f t="shared" si="2118"/>
        <v>0</v>
      </c>
      <c r="M7681" s="9">
        <f t="shared" si="2118"/>
        <v>100</v>
      </c>
      <c r="N7681" s="9">
        <f t="shared" si="2118"/>
        <v>0</v>
      </c>
      <c r="O7681" s="9">
        <f t="shared" si="2118"/>
        <v>10000</v>
      </c>
      <c r="P7681" s="9">
        <f t="shared" si="2118"/>
        <v>0</v>
      </c>
      <c r="Q7681" s="9">
        <f t="shared" si="2118"/>
        <v>0</v>
      </c>
      <c r="R7681" s="9">
        <f t="shared" si="2118"/>
        <v>6000</v>
      </c>
      <c r="S7681" s="9">
        <f t="shared" si="2118"/>
        <v>0</v>
      </c>
      <c r="T7681" s="9">
        <f t="shared" si="2118"/>
        <v>30900</v>
      </c>
      <c r="U7681" s="9">
        <v>47000</v>
      </c>
      <c r="V7681" s="9">
        <v>0</v>
      </c>
      <c r="W7681" s="9">
        <f>SUM(W7682)</f>
        <v>1000</v>
      </c>
      <c r="X7681" s="9">
        <f t="shared" si="2118"/>
        <v>0</v>
      </c>
      <c r="Y7681" s="9">
        <f t="shared" si="2118"/>
        <v>0</v>
      </c>
      <c r="Z7681" s="9">
        <f t="shared" si="2118"/>
        <v>0</v>
      </c>
      <c r="AA7681" s="9">
        <f t="shared" si="2118"/>
        <v>0</v>
      </c>
      <c r="AB7681" s="9">
        <f t="shared" si="2118"/>
        <v>0</v>
      </c>
      <c r="AC7681" s="9">
        <f t="shared" si="2118"/>
        <v>0</v>
      </c>
      <c r="AD7681" s="9">
        <f t="shared" si="2118"/>
        <v>0</v>
      </c>
      <c r="AE7681" s="9">
        <f t="shared" si="2118"/>
        <v>0</v>
      </c>
      <c r="AF7681" s="9">
        <f t="shared" si="2118"/>
        <v>0</v>
      </c>
      <c r="AG7681" s="9">
        <f t="shared" si="2118"/>
        <v>1000</v>
      </c>
      <c r="AH7681" s="9">
        <v>1000</v>
      </c>
      <c r="AI7681" s="9">
        <v>0</v>
      </c>
      <c r="AJ7681" s="9">
        <f>SUM(AJ7682)</f>
        <v>1250</v>
      </c>
      <c r="AK7681" s="9">
        <f t="shared" si="2118"/>
        <v>0</v>
      </c>
      <c r="AL7681" s="9">
        <f t="shared" si="2118"/>
        <v>0</v>
      </c>
      <c r="AM7681" s="9">
        <f t="shared" si="2118"/>
        <v>0</v>
      </c>
      <c r="AN7681" s="9">
        <f t="shared" si="2118"/>
        <v>0</v>
      </c>
      <c r="AO7681" s="9">
        <f t="shared" si="2118"/>
        <v>0</v>
      </c>
      <c r="AP7681" s="9">
        <f t="shared" si="2118"/>
        <v>0</v>
      </c>
      <c r="AQ7681" s="9">
        <f t="shared" si="2118"/>
        <v>0</v>
      </c>
      <c r="AR7681" s="9">
        <f t="shared" si="2118"/>
        <v>0</v>
      </c>
      <c r="AS7681" s="9">
        <f t="shared" si="2118"/>
        <v>1250</v>
      </c>
      <c r="AT7681" s="9">
        <f t="shared" si="2118"/>
        <v>0</v>
      </c>
      <c r="AU7681" s="9">
        <v>1250</v>
      </c>
      <c r="AV7681" s="9">
        <v>0</v>
      </c>
      <c r="AW7681" s="9">
        <f t="shared" si="2111"/>
        <v>49250</v>
      </c>
    </row>
    <row r="7682" spans="1:49">
      <c r="A7682" s="44" t="s">
        <v>1039</v>
      </c>
      <c r="B7682" s="45" t="s">
        <v>1030</v>
      </c>
      <c r="C7682" s="45" t="s">
        <v>1166</v>
      </c>
      <c r="D7682" s="452" t="s">
        <v>3041</v>
      </c>
      <c r="E7682" s="367" t="s">
        <v>1409</v>
      </c>
      <c r="F7682" s="50"/>
      <c r="G7682" s="468" t="s">
        <v>3063</v>
      </c>
      <c r="H7682" s="50" t="s">
        <v>2358</v>
      </c>
      <c r="I7682" s="42" t="s">
        <v>1691</v>
      </c>
      <c r="J7682" s="15">
        <v>47000</v>
      </c>
      <c r="M7682" s="15">
        <v>100</v>
      </c>
      <c r="O7682" s="15">
        <v>10000</v>
      </c>
      <c r="R7682" s="15">
        <v>6000</v>
      </c>
      <c r="T7682" s="15">
        <v>30900</v>
      </c>
      <c r="U7682" s="15">
        <v>47000</v>
      </c>
      <c r="V7682" s="15">
        <v>0</v>
      </c>
      <c r="W7682" s="15">
        <v>1000</v>
      </c>
      <c r="AG7682" s="15">
        <v>1000</v>
      </c>
      <c r="AH7682" s="15">
        <v>1000</v>
      </c>
      <c r="AI7682" s="15">
        <v>0</v>
      </c>
      <c r="AJ7682" s="15">
        <v>1250</v>
      </c>
      <c r="AS7682" s="15">
        <v>1250</v>
      </c>
      <c r="AU7682" s="15">
        <v>1250</v>
      </c>
      <c r="AV7682" s="15">
        <v>0</v>
      </c>
      <c r="AW7682" s="15">
        <f t="shared" si="2111"/>
        <v>49250</v>
      </c>
    </row>
    <row r="7683" spans="1:49">
      <c r="A7683" s="44"/>
      <c r="B7683" s="45"/>
      <c r="C7683" s="45"/>
      <c r="D7683" s="45"/>
      <c r="E7683" s="531"/>
      <c r="F7683" s="50"/>
      <c r="G7683" s="50"/>
      <c r="H7683" s="50"/>
      <c r="I7683" s="42"/>
      <c r="U7683" s="15">
        <v>0</v>
      </c>
      <c r="V7683" s="15">
        <v>0</v>
      </c>
      <c r="AH7683" s="15">
        <v>0</v>
      </c>
      <c r="AI7683" s="15">
        <v>0</v>
      </c>
      <c r="AU7683" s="15">
        <v>0</v>
      </c>
      <c r="AV7683" s="15">
        <v>0</v>
      </c>
      <c r="AW7683" s="15">
        <f t="shared" si="2111"/>
        <v>0</v>
      </c>
    </row>
    <row r="7684" spans="1:49">
      <c r="A7684" s="48"/>
      <c r="B7684" s="42"/>
      <c r="C7684" s="42"/>
      <c r="D7684" s="42"/>
      <c r="E7684" s="531"/>
      <c r="F7684" s="50"/>
      <c r="G7684" s="50"/>
      <c r="H7684" s="50"/>
      <c r="I7684" s="49" t="s">
        <v>1631</v>
      </c>
      <c r="J7684" s="12">
        <f>SUM(J7654,J7680,J7676)</f>
        <v>121000</v>
      </c>
      <c r="K7684" s="12">
        <f t="shared" ref="K7684:AT7684" si="2119">SUM(K7654,K7680,K7676)</f>
        <v>4000</v>
      </c>
      <c r="L7684" s="12">
        <f t="shared" si="2119"/>
        <v>4000</v>
      </c>
      <c r="M7684" s="12">
        <f t="shared" si="2119"/>
        <v>4100</v>
      </c>
      <c r="N7684" s="12">
        <f t="shared" si="2119"/>
        <v>2000</v>
      </c>
      <c r="O7684" s="12">
        <f t="shared" si="2119"/>
        <v>18000</v>
      </c>
      <c r="P7684" s="12">
        <f t="shared" si="2119"/>
        <v>11000</v>
      </c>
      <c r="Q7684" s="12">
        <f t="shared" si="2119"/>
        <v>0</v>
      </c>
      <c r="R7684" s="12">
        <f t="shared" si="2119"/>
        <v>13000</v>
      </c>
      <c r="S7684" s="12">
        <f t="shared" si="2119"/>
        <v>6000</v>
      </c>
      <c r="T7684" s="12">
        <f t="shared" si="2119"/>
        <v>31900</v>
      </c>
      <c r="U7684" s="12">
        <v>94000</v>
      </c>
      <c r="V7684" s="12">
        <v>27000</v>
      </c>
      <c r="W7684" s="12">
        <f>SUM(W7654,W7680,W7676)</f>
        <v>3000</v>
      </c>
      <c r="X7684" s="12">
        <f t="shared" si="2119"/>
        <v>0</v>
      </c>
      <c r="Y7684" s="12">
        <f t="shared" si="2119"/>
        <v>0</v>
      </c>
      <c r="Z7684" s="12">
        <f t="shared" si="2119"/>
        <v>0</v>
      </c>
      <c r="AA7684" s="12">
        <f t="shared" si="2119"/>
        <v>0</v>
      </c>
      <c r="AB7684" s="12">
        <f t="shared" si="2119"/>
        <v>0</v>
      </c>
      <c r="AC7684" s="12">
        <f t="shared" si="2119"/>
        <v>0</v>
      </c>
      <c r="AD7684" s="12">
        <f t="shared" si="2119"/>
        <v>0</v>
      </c>
      <c r="AE7684" s="12">
        <f t="shared" si="2119"/>
        <v>0</v>
      </c>
      <c r="AF7684" s="12">
        <f t="shared" si="2119"/>
        <v>0</v>
      </c>
      <c r="AG7684" s="12">
        <f t="shared" si="2119"/>
        <v>3000</v>
      </c>
      <c r="AH7684" s="12">
        <v>3000</v>
      </c>
      <c r="AI7684" s="12">
        <v>0</v>
      </c>
      <c r="AJ7684" s="12">
        <f>SUM(AJ7654,AJ7680,AJ7676)</f>
        <v>1250</v>
      </c>
      <c r="AK7684" s="12">
        <f t="shared" si="2119"/>
        <v>0</v>
      </c>
      <c r="AL7684" s="12">
        <f t="shared" si="2119"/>
        <v>0</v>
      </c>
      <c r="AM7684" s="12">
        <f t="shared" si="2119"/>
        <v>0</v>
      </c>
      <c r="AN7684" s="12">
        <f t="shared" si="2119"/>
        <v>0</v>
      </c>
      <c r="AO7684" s="12">
        <f t="shared" si="2119"/>
        <v>0</v>
      </c>
      <c r="AP7684" s="12">
        <f t="shared" si="2119"/>
        <v>0</v>
      </c>
      <c r="AQ7684" s="12">
        <f t="shared" si="2119"/>
        <v>0</v>
      </c>
      <c r="AR7684" s="12">
        <f t="shared" si="2119"/>
        <v>0</v>
      </c>
      <c r="AS7684" s="12">
        <f t="shared" si="2119"/>
        <v>1250</v>
      </c>
      <c r="AT7684" s="12">
        <f t="shared" si="2119"/>
        <v>0</v>
      </c>
      <c r="AU7684" s="12">
        <v>1250</v>
      </c>
      <c r="AV7684" s="12">
        <v>0</v>
      </c>
      <c r="AW7684" s="12">
        <f t="shared" si="2111"/>
        <v>98250</v>
      </c>
    </row>
    <row r="7685" spans="1:49">
      <c r="A7685" s="48"/>
      <c r="B7685" s="42"/>
      <c r="C7685" s="42"/>
      <c r="D7685" s="42"/>
      <c r="E7685" s="531"/>
      <c r="F7685" s="50"/>
      <c r="G7685" s="50"/>
      <c r="H7685" s="50"/>
      <c r="I7685" s="53"/>
    </row>
    <row r="7686" spans="1:49">
      <c r="A7686" s="48"/>
      <c r="B7686" s="42"/>
      <c r="C7686" s="42"/>
      <c r="D7686" s="42"/>
      <c r="E7686" s="531"/>
      <c r="F7686" s="50"/>
      <c r="G7686" s="50"/>
      <c r="H7686" s="50"/>
      <c r="I7686" s="146" t="s">
        <v>970</v>
      </c>
      <c r="J7686" s="264"/>
      <c r="K7686" s="264"/>
      <c r="L7686" s="264"/>
      <c r="M7686" s="264"/>
      <c r="N7686" s="264"/>
      <c r="O7686" s="264"/>
      <c r="P7686" s="264"/>
      <c r="Q7686" s="264"/>
      <c r="R7686" s="264"/>
      <c r="S7686" s="264"/>
      <c r="T7686" s="264"/>
      <c r="U7686" s="264"/>
      <c r="V7686" s="264"/>
      <c r="W7686" s="264"/>
      <c r="X7686" s="264"/>
      <c r="Y7686" s="264"/>
      <c r="Z7686" s="264"/>
      <c r="AA7686" s="264"/>
      <c r="AB7686" s="264"/>
      <c r="AC7686" s="264"/>
      <c r="AD7686" s="264"/>
      <c r="AE7686" s="264"/>
      <c r="AF7686" s="264"/>
      <c r="AG7686" s="264"/>
      <c r="AH7686" s="264"/>
      <c r="AI7686" s="264"/>
      <c r="AJ7686" s="264"/>
      <c r="AK7686" s="264"/>
      <c r="AL7686" s="264"/>
      <c r="AM7686" s="264"/>
      <c r="AN7686" s="264"/>
      <c r="AO7686" s="264"/>
      <c r="AP7686" s="264"/>
      <c r="AQ7686" s="264"/>
      <c r="AR7686" s="264"/>
      <c r="AS7686" s="264"/>
      <c r="AT7686" s="264"/>
      <c r="AU7686" s="264"/>
      <c r="AV7686" s="264"/>
      <c r="AW7686" s="264"/>
    </row>
    <row r="7687" spans="1:49" ht="13.5" thickBot="1">
      <c r="A7687" s="48"/>
      <c r="B7687" s="42"/>
      <c r="C7687" s="42"/>
      <c r="D7687" s="42"/>
      <c r="E7687" s="531"/>
      <c r="F7687" s="50"/>
      <c r="G7687" s="50"/>
      <c r="H7687" s="50"/>
      <c r="I7687" s="146"/>
      <c r="J7687" s="29"/>
      <c r="K7687" s="29"/>
      <c r="L7687" s="29"/>
      <c r="M7687" s="29"/>
      <c r="N7687" s="29"/>
      <c r="O7687" s="29"/>
      <c r="P7687" s="29"/>
      <c r="Q7687" s="29"/>
      <c r="R7687" s="29"/>
      <c r="S7687" s="29"/>
      <c r="T7687" s="29"/>
      <c r="U7687" s="29"/>
      <c r="V7687" s="29"/>
      <c r="W7687" s="29"/>
      <c r="X7687" s="29"/>
      <c r="Y7687" s="29"/>
      <c r="Z7687" s="29"/>
      <c r="AA7687" s="29"/>
      <c r="AB7687" s="29"/>
      <c r="AC7687" s="29"/>
      <c r="AD7687" s="29"/>
      <c r="AE7687" s="29"/>
      <c r="AF7687" s="29"/>
      <c r="AG7687" s="29"/>
      <c r="AH7687" s="29"/>
      <c r="AI7687" s="29"/>
      <c r="AJ7687" s="29"/>
      <c r="AK7687" s="29"/>
      <c r="AL7687" s="29"/>
      <c r="AM7687" s="29"/>
      <c r="AN7687" s="29"/>
      <c r="AO7687" s="29"/>
      <c r="AP7687" s="29"/>
      <c r="AQ7687" s="29"/>
      <c r="AR7687" s="29"/>
      <c r="AS7687" s="29"/>
      <c r="AT7687" s="29"/>
      <c r="AU7687" s="29"/>
      <c r="AV7687" s="29"/>
      <c r="AW7687" s="29"/>
    </row>
    <row r="7688" spans="1:49" ht="35.25" customHeight="1" thickTop="1" thickBot="1">
      <c r="A7688" s="48"/>
      <c r="B7688" s="42"/>
      <c r="C7688" s="42"/>
      <c r="D7688" s="42"/>
      <c r="E7688" s="531"/>
      <c r="F7688" s="50"/>
      <c r="G7688" s="50"/>
      <c r="H7688" s="50"/>
      <c r="I7688" s="5" t="s">
        <v>2331</v>
      </c>
      <c r="J7688" s="364" t="s">
        <v>2891</v>
      </c>
      <c r="K7688" s="364" t="s">
        <v>2879</v>
      </c>
      <c r="L7688" s="364" t="s">
        <v>2880</v>
      </c>
      <c r="M7688" s="364" t="s">
        <v>2881</v>
      </c>
      <c r="N7688" s="364" t="s">
        <v>2882</v>
      </c>
      <c r="O7688" s="364" t="s">
        <v>2883</v>
      </c>
      <c r="P7688" s="364" t="s">
        <v>2884</v>
      </c>
      <c r="Q7688" s="364" t="s">
        <v>2885</v>
      </c>
      <c r="R7688" s="364" t="s">
        <v>2886</v>
      </c>
      <c r="S7688" s="364" t="s">
        <v>2887</v>
      </c>
      <c r="T7688" s="364" t="s">
        <v>2888</v>
      </c>
      <c r="U7688" s="364" t="s">
        <v>2889</v>
      </c>
      <c r="V7688" s="364" t="s">
        <v>2890</v>
      </c>
      <c r="W7688" s="365" t="s">
        <v>2893</v>
      </c>
      <c r="X7688" s="365" t="s">
        <v>2879</v>
      </c>
      <c r="Y7688" s="365" t="s">
        <v>2880</v>
      </c>
      <c r="Z7688" s="365" t="s">
        <v>2881</v>
      </c>
      <c r="AA7688" s="365" t="s">
        <v>2882</v>
      </c>
      <c r="AB7688" s="365" t="s">
        <v>2883</v>
      </c>
      <c r="AC7688" s="365" t="s">
        <v>2884</v>
      </c>
      <c r="AD7688" s="365" t="s">
        <v>2885</v>
      </c>
      <c r="AE7688" s="365" t="s">
        <v>2886</v>
      </c>
      <c r="AF7688" s="365" t="s">
        <v>2887</v>
      </c>
      <c r="AG7688" s="365" t="s">
        <v>2888</v>
      </c>
      <c r="AH7688" s="365" t="s">
        <v>2889</v>
      </c>
      <c r="AI7688" s="365" t="s">
        <v>2890</v>
      </c>
      <c r="AJ7688" s="366" t="s">
        <v>2892</v>
      </c>
      <c r="AK7688" s="366" t="s">
        <v>2879</v>
      </c>
      <c r="AL7688" s="366" t="s">
        <v>2880</v>
      </c>
      <c r="AM7688" s="366" t="s">
        <v>2881</v>
      </c>
      <c r="AN7688" s="366" t="s">
        <v>2882</v>
      </c>
      <c r="AO7688" s="366" t="s">
        <v>2883</v>
      </c>
      <c r="AP7688" s="366" t="s">
        <v>2884</v>
      </c>
      <c r="AQ7688" s="366" t="s">
        <v>2885</v>
      </c>
      <c r="AR7688" s="366" t="s">
        <v>2886</v>
      </c>
      <c r="AS7688" s="366" t="s">
        <v>2887</v>
      </c>
      <c r="AT7688" s="366" t="s">
        <v>2888</v>
      </c>
      <c r="AU7688" s="366" t="s">
        <v>2889</v>
      </c>
      <c r="AV7688" s="366" t="s">
        <v>2890</v>
      </c>
      <c r="AW7688" s="368" t="s">
        <v>2895</v>
      </c>
    </row>
    <row r="7689" spans="1:49">
      <c r="A7689" s="48"/>
      <c r="B7689" s="42"/>
      <c r="C7689" s="42"/>
      <c r="D7689" s="42"/>
      <c r="E7689" s="531"/>
      <c r="F7689" s="50"/>
      <c r="G7689" s="50"/>
      <c r="H7689" s="50"/>
      <c r="I7689" s="34"/>
      <c r="J7689" s="202" t="s">
        <v>1224</v>
      </c>
      <c r="K7689" s="202">
        <v>1</v>
      </c>
      <c r="L7689" s="202">
        <v>2</v>
      </c>
      <c r="M7689" s="202">
        <v>3</v>
      </c>
      <c r="N7689" s="202">
        <v>4</v>
      </c>
      <c r="O7689" s="202">
        <v>5</v>
      </c>
      <c r="P7689" s="202">
        <v>6</v>
      </c>
      <c r="Q7689" s="202">
        <v>7</v>
      </c>
      <c r="R7689" s="202">
        <v>8</v>
      </c>
      <c r="S7689" s="202">
        <v>9</v>
      </c>
      <c r="T7689" s="202">
        <v>10</v>
      </c>
      <c r="U7689" s="202">
        <v>13</v>
      </c>
      <c r="V7689" s="202">
        <v>14</v>
      </c>
      <c r="W7689" s="202" t="s">
        <v>1224</v>
      </c>
      <c r="X7689" s="202">
        <v>1</v>
      </c>
      <c r="Y7689" s="202">
        <v>2</v>
      </c>
      <c r="Z7689" s="202">
        <v>3</v>
      </c>
      <c r="AA7689" s="202">
        <v>4</v>
      </c>
      <c r="AB7689" s="202">
        <v>5</v>
      </c>
      <c r="AC7689" s="202">
        <v>6</v>
      </c>
      <c r="AD7689" s="202">
        <v>7</v>
      </c>
      <c r="AE7689" s="202">
        <v>8</v>
      </c>
      <c r="AF7689" s="202">
        <v>9</v>
      </c>
      <c r="AG7689" s="202">
        <v>10</v>
      </c>
      <c r="AH7689" s="202">
        <v>13</v>
      </c>
      <c r="AI7689" s="202">
        <v>14</v>
      </c>
      <c r="AJ7689" s="202" t="s">
        <v>1224</v>
      </c>
      <c r="AK7689" s="202">
        <v>1</v>
      </c>
      <c r="AL7689" s="202">
        <v>2</v>
      </c>
      <c r="AM7689" s="202">
        <v>3</v>
      </c>
      <c r="AN7689" s="202">
        <v>4</v>
      </c>
      <c r="AO7689" s="202">
        <v>5</v>
      </c>
      <c r="AP7689" s="202">
        <v>6</v>
      </c>
      <c r="AQ7689" s="202">
        <v>7</v>
      </c>
      <c r="AR7689" s="202">
        <v>8</v>
      </c>
      <c r="AS7689" s="202">
        <v>9</v>
      </c>
      <c r="AT7689" s="202">
        <v>10</v>
      </c>
      <c r="AU7689" s="202">
        <v>13</v>
      </c>
      <c r="AV7689" s="202">
        <v>14</v>
      </c>
      <c r="AW7689" s="202">
        <v>15</v>
      </c>
    </row>
    <row r="7690" spans="1:49">
      <c r="A7690" s="48"/>
      <c r="B7690" s="42"/>
      <c r="C7690" s="42"/>
      <c r="D7690" s="42"/>
      <c r="E7690" s="531"/>
      <c r="F7690" s="50"/>
      <c r="G7690" s="50"/>
      <c r="H7690" s="50"/>
      <c r="I7690" s="276" t="s">
        <v>2370</v>
      </c>
      <c r="J7690" s="277">
        <f>SUM(J7684)</f>
        <v>121000</v>
      </c>
      <c r="K7690" s="277">
        <f t="shared" ref="K7690:AT7690" si="2120">SUM(K7684)</f>
        <v>4000</v>
      </c>
      <c r="L7690" s="277">
        <f t="shared" si="2120"/>
        <v>4000</v>
      </c>
      <c r="M7690" s="277">
        <f t="shared" si="2120"/>
        <v>4100</v>
      </c>
      <c r="N7690" s="277">
        <f t="shared" si="2120"/>
        <v>2000</v>
      </c>
      <c r="O7690" s="277">
        <f t="shared" si="2120"/>
        <v>18000</v>
      </c>
      <c r="P7690" s="277">
        <f t="shared" si="2120"/>
        <v>11000</v>
      </c>
      <c r="Q7690" s="277">
        <f t="shared" si="2120"/>
        <v>0</v>
      </c>
      <c r="R7690" s="277">
        <f t="shared" si="2120"/>
        <v>13000</v>
      </c>
      <c r="S7690" s="277">
        <f t="shared" si="2120"/>
        <v>6000</v>
      </c>
      <c r="T7690" s="277">
        <f t="shared" si="2120"/>
        <v>31900</v>
      </c>
      <c r="U7690" s="277">
        <v>94000</v>
      </c>
      <c r="V7690" s="277">
        <v>27000</v>
      </c>
      <c r="W7690" s="277">
        <f>SUM(W7684)</f>
        <v>3000</v>
      </c>
      <c r="X7690" s="277">
        <f t="shared" si="2120"/>
        <v>0</v>
      </c>
      <c r="Y7690" s="277">
        <f t="shared" si="2120"/>
        <v>0</v>
      </c>
      <c r="Z7690" s="277">
        <f t="shared" si="2120"/>
        <v>0</v>
      </c>
      <c r="AA7690" s="277">
        <f t="shared" si="2120"/>
        <v>0</v>
      </c>
      <c r="AB7690" s="277">
        <f t="shared" si="2120"/>
        <v>0</v>
      </c>
      <c r="AC7690" s="277">
        <f t="shared" si="2120"/>
        <v>0</v>
      </c>
      <c r="AD7690" s="277">
        <f t="shared" si="2120"/>
        <v>0</v>
      </c>
      <c r="AE7690" s="277">
        <f t="shared" si="2120"/>
        <v>0</v>
      </c>
      <c r="AF7690" s="277">
        <f t="shared" si="2120"/>
        <v>0</v>
      </c>
      <c r="AG7690" s="277">
        <f t="shared" si="2120"/>
        <v>3000</v>
      </c>
      <c r="AH7690" s="277">
        <v>3000</v>
      </c>
      <c r="AI7690" s="277">
        <v>0</v>
      </c>
      <c r="AJ7690" s="277">
        <f>SUM(AJ7684)</f>
        <v>1250</v>
      </c>
      <c r="AK7690" s="277">
        <f t="shared" si="2120"/>
        <v>0</v>
      </c>
      <c r="AL7690" s="277">
        <f t="shared" si="2120"/>
        <v>0</v>
      </c>
      <c r="AM7690" s="277">
        <f t="shared" si="2120"/>
        <v>0</v>
      </c>
      <c r="AN7690" s="277">
        <f t="shared" si="2120"/>
        <v>0</v>
      </c>
      <c r="AO7690" s="277">
        <f t="shared" si="2120"/>
        <v>0</v>
      </c>
      <c r="AP7690" s="277">
        <f t="shared" si="2120"/>
        <v>0</v>
      </c>
      <c r="AQ7690" s="277">
        <f t="shared" si="2120"/>
        <v>0</v>
      </c>
      <c r="AR7690" s="277">
        <f t="shared" si="2120"/>
        <v>0</v>
      </c>
      <c r="AS7690" s="277">
        <f t="shared" si="2120"/>
        <v>1250</v>
      </c>
      <c r="AT7690" s="277">
        <f t="shared" si="2120"/>
        <v>0</v>
      </c>
      <c r="AU7690" s="277">
        <v>1250</v>
      </c>
      <c r="AV7690" s="277">
        <v>0</v>
      </c>
      <c r="AW7690" s="277">
        <f>U7690+AH7690+AU7690</f>
        <v>98250</v>
      </c>
    </row>
    <row r="7691" spans="1:49">
      <c r="A7691" s="48"/>
      <c r="B7691" s="42"/>
      <c r="C7691" s="42"/>
      <c r="D7691" s="42"/>
      <c r="E7691" s="531"/>
      <c r="F7691" s="50"/>
      <c r="G7691" s="50"/>
      <c r="H7691" s="50"/>
      <c r="I7691" s="276"/>
      <c r="J7691" s="277"/>
      <c r="K7691" s="277"/>
      <c r="L7691" s="277"/>
      <c r="M7691" s="277"/>
      <c r="N7691" s="277"/>
      <c r="O7691" s="277"/>
      <c r="P7691" s="277"/>
      <c r="Q7691" s="277"/>
      <c r="R7691" s="277"/>
      <c r="S7691" s="277"/>
      <c r="T7691" s="277"/>
      <c r="U7691" s="277">
        <v>0</v>
      </c>
      <c r="V7691" s="277">
        <v>0</v>
      </c>
      <c r="W7691" s="277"/>
      <c r="X7691" s="277"/>
      <c r="Y7691" s="277"/>
      <c r="Z7691" s="277"/>
      <c r="AA7691" s="277"/>
      <c r="AB7691" s="277"/>
      <c r="AC7691" s="277"/>
      <c r="AD7691" s="277"/>
      <c r="AE7691" s="277"/>
      <c r="AF7691" s="277"/>
      <c r="AG7691" s="277"/>
      <c r="AH7691" s="277">
        <v>0</v>
      </c>
      <c r="AI7691" s="277">
        <v>0</v>
      </c>
      <c r="AJ7691" s="277"/>
      <c r="AK7691" s="277"/>
      <c r="AL7691" s="277"/>
      <c r="AM7691" s="277"/>
      <c r="AN7691" s="277"/>
      <c r="AO7691" s="277"/>
      <c r="AP7691" s="277"/>
      <c r="AQ7691" s="277"/>
      <c r="AR7691" s="277"/>
      <c r="AS7691" s="277"/>
      <c r="AT7691" s="277"/>
      <c r="AU7691" s="277">
        <v>0</v>
      </c>
      <c r="AV7691" s="277">
        <v>0</v>
      </c>
      <c r="AW7691" s="277">
        <f>U7691+AH7691+AU7691</f>
        <v>0</v>
      </c>
    </row>
    <row r="7692" spans="1:49">
      <c r="A7692" s="48"/>
      <c r="B7692" s="42"/>
      <c r="C7692" s="42"/>
      <c r="D7692" s="42"/>
      <c r="E7692" s="531"/>
      <c r="F7692" s="50"/>
      <c r="G7692" s="50"/>
      <c r="H7692" s="50"/>
      <c r="I7692" s="276"/>
      <c r="J7692" s="277"/>
      <c r="K7692" s="277"/>
      <c r="L7692" s="277"/>
      <c r="M7692" s="277"/>
      <c r="N7692" s="277"/>
      <c r="O7692" s="277"/>
      <c r="P7692" s="277"/>
      <c r="Q7692" s="277"/>
      <c r="R7692" s="277"/>
      <c r="S7692" s="277"/>
      <c r="T7692" s="277"/>
      <c r="U7692" s="277">
        <v>0</v>
      </c>
      <c r="V7692" s="277">
        <v>0</v>
      </c>
      <c r="W7692" s="277"/>
      <c r="X7692" s="277"/>
      <c r="Y7692" s="277"/>
      <c r="Z7692" s="277"/>
      <c r="AA7692" s="277"/>
      <c r="AB7692" s="277"/>
      <c r="AC7692" s="277"/>
      <c r="AD7692" s="277"/>
      <c r="AE7692" s="277"/>
      <c r="AF7692" s="277"/>
      <c r="AG7692" s="277"/>
      <c r="AH7692" s="277">
        <v>0</v>
      </c>
      <c r="AI7692" s="277">
        <v>0</v>
      </c>
      <c r="AJ7692" s="277"/>
      <c r="AK7692" s="277"/>
      <c r="AL7692" s="277"/>
      <c r="AM7692" s="277"/>
      <c r="AN7692" s="277"/>
      <c r="AO7692" s="277"/>
      <c r="AP7692" s="277"/>
      <c r="AQ7692" s="277"/>
      <c r="AR7692" s="277"/>
      <c r="AS7692" s="277"/>
      <c r="AT7692" s="277"/>
      <c r="AU7692" s="277">
        <v>0</v>
      </c>
      <c r="AV7692" s="277">
        <v>0</v>
      </c>
      <c r="AW7692" s="277">
        <f>U7692+AH7692+AU7692</f>
        <v>0</v>
      </c>
    </row>
    <row r="7693" spans="1:49">
      <c r="A7693" s="48"/>
      <c r="B7693" s="42"/>
      <c r="C7693" s="42"/>
      <c r="D7693" s="42"/>
      <c r="E7693" s="531"/>
      <c r="F7693" s="50"/>
      <c r="G7693" s="50"/>
      <c r="H7693" s="50"/>
      <c r="I7693" s="276"/>
      <c r="J7693" s="277"/>
      <c r="K7693" s="277"/>
      <c r="L7693" s="277"/>
      <c r="M7693" s="277"/>
      <c r="N7693" s="277"/>
      <c r="O7693" s="277"/>
      <c r="P7693" s="277"/>
      <c r="Q7693" s="277"/>
      <c r="R7693" s="277"/>
      <c r="S7693" s="277"/>
      <c r="T7693" s="277"/>
      <c r="U7693" s="277">
        <v>0</v>
      </c>
      <c r="V7693" s="277">
        <v>0</v>
      </c>
      <c r="W7693" s="277"/>
      <c r="X7693" s="277"/>
      <c r="Y7693" s="277"/>
      <c r="Z7693" s="277"/>
      <c r="AA7693" s="277"/>
      <c r="AB7693" s="277"/>
      <c r="AC7693" s="277"/>
      <c r="AD7693" s="277"/>
      <c r="AE7693" s="277"/>
      <c r="AF7693" s="277"/>
      <c r="AG7693" s="277"/>
      <c r="AH7693" s="277">
        <v>0</v>
      </c>
      <c r="AI7693" s="277">
        <v>0</v>
      </c>
      <c r="AJ7693" s="277"/>
      <c r="AK7693" s="277"/>
      <c r="AL7693" s="277"/>
      <c r="AM7693" s="277"/>
      <c r="AN7693" s="277"/>
      <c r="AO7693" s="277"/>
      <c r="AP7693" s="277"/>
      <c r="AQ7693" s="277"/>
      <c r="AR7693" s="277"/>
      <c r="AS7693" s="277"/>
      <c r="AT7693" s="277"/>
      <c r="AU7693" s="277">
        <v>0</v>
      </c>
      <c r="AV7693" s="277">
        <v>0</v>
      </c>
      <c r="AW7693" s="277">
        <f>U7693+AH7693+AU7693</f>
        <v>0</v>
      </c>
    </row>
    <row r="7694" spans="1:49">
      <c r="A7694" s="48"/>
      <c r="B7694" s="42"/>
      <c r="C7694" s="42"/>
      <c r="D7694" s="42"/>
      <c r="E7694" s="531"/>
      <c r="F7694" s="50"/>
      <c r="G7694" s="50"/>
      <c r="H7694" s="50"/>
      <c r="I7694" s="276" t="s">
        <v>1631</v>
      </c>
      <c r="J7694" s="277">
        <f>SUM(J7690:J7693)</f>
        <v>121000</v>
      </c>
      <c r="K7694" s="277">
        <f t="shared" ref="K7694:AT7694" si="2121">SUM(K7690:K7693)</f>
        <v>4000</v>
      </c>
      <c r="L7694" s="277">
        <f t="shared" si="2121"/>
        <v>4000</v>
      </c>
      <c r="M7694" s="277">
        <f t="shared" si="2121"/>
        <v>4100</v>
      </c>
      <c r="N7694" s="277">
        <f t="shared" si="2121"/>
        <v>2000</v>
      </c>
      <c r="O7694" s="277">
        <f t="shared" si="2121"/>
        <v>18000</v>
      </c>
      <c r="P7694" s="277">
        <f t="shared" si="2121"/>
        <v>11000</v>
      </c>
      <c r="Q7694" s="277">
        <f t="shared" si="2121"/>
        <v>0</v>
      </c>
      <c r="R7694" s="277">
        <f t="shared" si="2121"/>
        <v>13000</v>
      </c>
      <c r="S7694" s="277">
        <f t="shared" si="2121"/>
        <v>6000</v>
      </c>
      <c r="T7694" s="277">
        <f t="shared" si="2121"/>
        <v>31900</v>
      </c>
      <c r="U7694" s="277">
        <v>94000</v>
      </c>
      <c r="V7694" s="277">
        <v>27000</v>
      </c>
      <c r="W7694" s="277">
        <f>SUM(W7690:W7693)</f>
        <v>3000</v>
      </c>
      <c r="X7694" s="277">
        <f t="shared" si="2121"/>
        <v>0</v>
      </c>
      <c r="Y7694" s="277">
        <f t="shared" si="2121"/>
        <v>0</v>
      </c>
      <c r="Z7694" s="277">
        <f t="shared" si="2121"/>
        <v>0</v>
      </c>
      <c r="AA7694" s="277">
        <f t="shared" si="2121"/>
        <v>0</v>
      </c>
      <c r="AB7694" s="277">
        <f t="shared" si="2121"/>
        <v>0</v>
      </c>
      <c r="AC7694" s="277">
        <f t="shared" si="2121"/>
        <v>0</v>
      </c>
      <c r="AD7694" s="277">
        <f t="shared" si="2121"/>
        <v>0</v>
      </c>
      <c r="AE7694" s="277">
        <f t="shared" si="2121"/>
        <v>0</v>
      </c>
      <c r="AF7694" s="277">
        <f t="shared" si="2121"/>
        <v>0</v>
      </c>
      <c r="AG7694" s="277">
        <f t="shared" si="2121"/>
        <v>3000</v>
      </c>
      <c r="AH7694" s="277">
        <v>3000</v>
      </c>
      <c r="AI7694" s="277">
        <v>0</v>
      </c>
      <c r="AJ7694" s="277">
        <f>SUM(AJ7690:AJ7693)</f>
        <v>1250</v>
      </c>
      <c r="AK7694" s="277">
        <f t="shared" si="2121"/>
        <v>0</v>
      </c>
      <c r="AL7694" s="277">
        <f t="shared" si="2121"/>
        <v>0</v>
      </c>
      <c r="AM7694" s="277">
        <f t="shared" si="2121"/>
        <v>0</v>
      </c>
      <c r="AN7694" s="277">
        <f t="shared" si="2121"/>
        <v>0</v>
      </c>
      <c r="AO7694" s="277">
        <f t="shared" si="2121"/>
        <v>0</v>
      </c>
      <c r="AP7694" s="277">
        <f t="shared" si="2121"/>
        <v>0</v>
      </c>
      <c r="AQ7694" s="277">
        <f t="shared" si="2121"/>
        <v>0</v>
      </c>
      <c r="AR7694" s="277">
        <f t="shared" si="2121"/>
        <v>0</v>
      </c>
      <c r="AS7694" s="277">
        <f t="shared" si="2121"/>
        <v>1250</v>
      </c>
      <c r="AT7694" s="277">
        <f t="shared" si="2121"/>
        <v>0</v>
      </c>
      <c r="AU7694" s="277">
        <v>1250</v>
      </c>
      <c r="AV7694" s="277">
        <v>0</v>
      </c>
      <c r="AW7694" s="277">
        <f>U7694+AH7694+AU7694</f>
        <v>98250</v>
      </c>
    </row>
    <row r="7695" spans="1:49">
      <c r="A7695" s="48"/>
      <c r="B7695" s="42"/>
      <c r="C7695" s="42"/>
      <c r="D7695" s="42"/>
      <c r="E7695" s="531"/>
      <c r="F7695" s="50"/>
      <c r="G7695" s="50"/>
      <c r="H7695" s="50"/>
      <c r="I7695" s="146"/>
      <c r="J7695" s="29"/>
      <c r="K7695" s="29"/>
      <c r="L7695" s="29"/>
      <c r="M7695" s="29"/>
      <c r="N7695" s="29"/>
      <c r="O7695" s="29"/>
      <c r="P7695" s="29"/>
      <c r="Q7695" s="29"/>
      <c r="R7695" s="29"/>
      <c r="S7695" s="29"/>
      <c r="T7695" s="29"/>
      <c r="U7695" s="29"/>
      <c r="V7695" s="29"/>
      <c r="W7695" s="29"/>
      <c r="X7695" s="29"/>
      <c r="Y7695" s="29"/>
      <c r="Z7695" s="29"/>
      <c r="AA7695" s="29"/>
      <c r="AB7695" s="29"/>
      <c r="AC7695" s="29"/>
      <c r="AD7695" s="29"/>
      <c r="AE7695" s="29"/>
      <c r="AF7695" s="29"/>
      <c r="AG7695" s="29"/>
      <c r="AH7695" s="29"/>
      <c r="AI7695" s="29"/>
      <c r="AJ7695" s="29"/>
      <c r="AK7695" s="29"/>
      <c r="AL7695" s="29"/>
      <c r="AM7695" s="29"/>
      <c r="AN7695" s="29"/>
      <c r="AO7695" s="29"/>
      <c r="AP7695" s="29"/>
      <c r="AQ7695" s="29"/>
      <c r="AR7695" s="29"/>
      <c r="AS7695" s="29"/>
      <c r="AT7695" s="29"/>
      <c r="AU7695" s="29"/>
      <c r="AV7695" s="29"/>
      <c r="AW7695" s="29"/>
    </row>
    <row r="7696" spans="1:49" ht="13.5" thickBot="1">
      <c r="A7696" s="78" t="s">
        <v>1042</v>
      </c>
      <c r="B7696" s="79"/>
      <c r="C7696" s="79"/>
      <c r="D7696" s="456"/>
      <c r="E7696" s="535"/>
      <c r="F7696" s="127"/>
      <c r="G7696" s="127"/>
      <c r="H7696" s="127"/>
      <c r="I7696" s="79"/>
    </row>
    <row r="7697" spans="1:49" s="151" customFormat="1" ht="36" customHeight="1" thickTop="1" thickBot="1">
      <c r="A7697" s="147" t="s">
        <v>2079</v>
      </c>
      <c r="B7697" s="5" t="s">
        <v>2080</v>
      </c>
      <c r="C7697" s="5" t="s">
        <v>1335</v>
      </c>
      <c r="D7697" s="450"/>
      <c r="E7697" s="148" t="s">
        <v>1570</v>
      </c>
      <c r="F7697" s="149" t="s">
        <v>1438</v>
      </c>
      <c r="G7697" s="149"/>
      <c r="H7697" s="149" t="s">
        <v>2332</v>
      </c>
      <c r="I7697" s="5" t="s">
        <v>856</v>
      </c>
      <c r="J7697" s="364" t="s">
        <v>2891</v>
      </c>
      <c r="K7697" s="364" t="s">
        <v>2879</v>
      </c>
      <c r="L7697" s="364" t="s">
        <v>2880</v>
      </c>
      <c r="M7697" s="364" t="s">
        <v>2881</v>
      </c>
      <c r="N7697" s="364" t="s">
        <v>2882</v>
      </c>
      <c r="O7697" s="364" t="s">
        <v>2883</v>
      </c>
      <c r="P7697" s="364" t="s">
        <v>2884</v>
      </c>
      <c r="Q7697" s="364" t="s">
        <v>2885</v>
      </c>
      <c r="R7697" s="364" t="s">
        <v>2886</v>
      </c>
      <c r="S7697" s="364" t="s">
        <v>2887</v>
      </c>
      <c r="T7697" s="364" t="s">
        <v>2888</v>
      </c>
      <c r="U7697" s="364" t="s">
        <v>2889</v>
      </c>
      <c r="V7697" s="364" t="s">
        <v>2890</v>
      </c>
      <c r="W7697" s="365" t="s">
        <v>2893</v>
      </c>
      <c r="X7697" s="365" t="s">
        <v>2879</v>
      </c>
      <c r="Y7697" s="365" t="s">
        <v>2880</v>
      </c>
      <c r="Z7697" s="365" t="s">
        <v>2881</v>
      </c>
      <c r="AA7697" s="365" t="s">
        <v>2882</v>
      </c>
      <c r="AB7697" s="365" t="s">
        <v>2883</v>
      </c>
      <c r="AC7697" s="365" t="s">
        <v>2884</v>
      </c>
      <c r="AD7697" s="365" t="s">
        <v>2885</v>
      </c>
      <c r="AE7697" s="365" t="s">
        <v>2886</v>
      </c>
      <c r="AF7697" s="365" t="s">
        <v>2887</v>
      </c>
      <c r="AG7697" s="365" t="s">
        <v>2888</v>
      </c>
      <c r="AH7697" s="365" t="s">
        <v>2889</v>
      </c>
      <c r="AI7697" s="365" t="s">
        <v>2890</v>
      </c>
      <c r="AJ7697" s="366" t="s">
        <v>2892</v>
      </c>
      <c r="AK7697" s="366" t="s">
        <v>2879</v>
      </c>
      <c r="AL7697" s="366" t="s">
        <v>2880</v>
      </c>
      <c r="AM7697" s="366" t="s">
        <v>2881</v>
      </c>
      <c r="AN7697" s="366" t="s">
        <v>2882</v>
      </c>
      <c r="AO7697" s="366" t="s">
        <v>2883</v>
      </c>
      <c r="AP7697" s="366" t="s">
        <v>2884</v>
      </c>
      <c r="AQ7697" s="366" t="s">
        <v>2885</v>
      </c>
      <c r="AR7697" s="366" t="s">
        <v>2886</v>
      </c>
      <c r="AS7697" s="366" t="s">
        <v>2887</v>
      </c>
      <c r="AT7697" s="366" t="s">
        <v>2888</v>
      </c>
      <c r="AU7697" s="366" t="s">
        <v>2889</v>
      </c>
      <c r="AV7697" s="366" t="s">
        <v>2890</v>
      </c>
      <c r="AW7697" s="368" t="s">
        <v>2895</v>
      </c>
    </row>
    <row r="7698" spans="1:49">
      <c r="A7698" s="33"/>
      <c r="B7698" s="34"/>
      <c r="C7698" s="34"/>
      <c r="D7698" s="34"/>
      <c r="E7698" s="35"/>
      <c r="F7698" s="36"/>
      <c r="G7698" s="36"/>
      <c r="H7698" s="36"/>
      <c r="I7698" s="34"/>
      <c r="J7698" s="202" t="s">
        <v>1224</v>
      </c>
      <c r="K7698" s="202">
        <v>1</v>
      </c>
      <c r="L7698" s="202">
        <v>2</v>
      </c>
      <c r="M7698" s="202">
        <v>3</v>
      </c>
      <c r="N7698" s="202">
        <v>4</v>
      </c>
      <c r="O7698" s="202">
        <v>5</v>
      </c>
      <c r="P7698" s="202">
        <v>6</v>
      </c>
      <c r="Q7698" s="202">
        <v>7</v>
      </c>
      <c r="R7698" s="202">
        <v>8</v>
      </c>
      <c r="S7698" s="202">
        <v>9</v>
      </c>
      <c r="T7698" s="202">
        <v>10</v>
      </c>
      <c r="U7698" s="202">
        <v>13</v>
      </c>
      <c r="V7698" s="202">
        <v>14</v>
      </c>
      <c r="W7698" s="202" t="s">
        <v>1224</v>
      </c>
      <c r="X7698" s="202">
        <v>1</v>
      </c>
      <c r="Y7698" s="202">
        <v>2</v>
      </c>
      <c r="Z7698" s="202">
        <v>3</v>
      </c>
      <c r="AA7698" s="202">
        <v>4</v>
      </c>
      <c r="AB7698" s="202">
        <v>5</v>
      </c>
      <c r="AC7698" s="202">
        <v>6</v>
      </c>
      <c r="AD7698" s="202">
        <v>7</v>
      </c>
      <c r="AE7698" s="202">
        <v>8</v>
      </c>
      <c r="AF7698" s="202">
        <v>9</v>
      </c>
      <c r="AG7698" s="202">
        <v>10</v>
      </c>
      <c r="AH7698" s="202">
        <v>13</v>
      </c>
      <c r="AI7698" s="202">
        <v>14</v>
      </c>
      <c r="AJ7698" s="202" t="s">
        <v>1224</v>
      </c>
      <c r="AK7698" s="202">
        <v>1</v>
      </c>
      <c r="AL7698" s="202">
        <v>2</v>
      </c>
      <c r="AM7698" s="202">
        <v>3</v>
      </c>
      <c r="AN7698" s="202">
        <v>4</v>
      </c>
      <c r="AO7698" s="202">
        <v>5</v>
      </c>
      <c r="AP7698" s="202">
        <v>6</v>
      </c>
      <c r="AQ7698" s="202">
        <v>7</v>
      </c>
      <c r="AR7698" s="202">
        <v>8</v>
      </c>
      <c r="AS7698" s="202">
        <v>9</v>
      </c>
      <c r="AT7698" s="202">
        <v>10</v>
      </c>
      <c r="AU7698" s="202">
        <v>13</v>
      </c>
      <c r="AV7698" s="202">
        <v>14</v>
      </c>
      <c r="AW7698" s="202">
        <v>15</v>
      </c>
    </row>
    <row r="7699" spans="1:49">
      <c r="A7699" s="37"/>
      <c r="B7699" s="38"/>
      <c r="C7699" s="38"/>
      <c r="D7699" s="38"/>
      <c r="E7699" s="60"/>
      <c r="F7699" s="61"/>
      <c r="G7699" s="61"/>
      <c r="H7699" s="61"/>
      <c r="I7699" s="38"/>
      <c r="J7699" s="134"/>
      <c r="K7699" s="134"/>
      <c r="L7699" s="134"/>
      <c r="M7699" s="134"/>
      <c r="N7699" s="134"/>
      <c r="O7699" s="134"/>
      <c r="P7699" s="134"/>
      <c r="Q7699" s="134"/>
      <c r="R7699" s="134"/>
      <c r="S7699" s="134"/>
      <c r="T7699" s="134"/>
      <c r="U7699" s="134"/>
      <c r="V7699" s="134"/>
      <c r="W7699" s="134"/>
      <c r="X7699" s="134"/>
      <c r="Y7699" s="134"/>
      <c r="Z7699" s="134"/>
      <c r="AA7699" s="134"/>
      <c r="AB7699" s="134"/>
      <c r="AC7699" s="134"/>
      <c r="AD7699" s="134"/>
      <c r="AE7699" s="134"/>
      <c r="AF7699" s="134"/>
      <c r="AG7699" s="134"/>
      <c r="AH7699" s="134"/>
      <c r="AI7699" s="134"/>
      <c r="AJ7699" s="134"/>
      <c r="AK7699" s="134"/>
      <c r="AL7699" s="134"/>
      <c r="AM7699" s="134"/>
      <c r="AN7699" s="134"/>
      <c r="AO7699" s="134"/>
      <c r="AP7699" s="134"/>
      <c r="AQ7699" s="134"/>
      <c r="AR7699" s="134"/>
      <c r="AS7699" s="134"/>
      <c r="AT7699" s="134"/>
      <c r="AU7699" s="134"/>
      <c r="AV7699" s="134"/>
      <c r="AW7699" s="134"/>
    </row>
    <row r="7700" spans="1:49">
      <c r="A7700" s="92" t="s">
        <v>1039</v>
      </c>
      <c r="B7700" s="93" t="s">
        <v>1030</v>
      </c>
      <c r="C7700" s="93" t="s">
        <v>994</v>
      </c>
      <c r="D7700" s="460"/>
      <c r="E7700" s="531"/>
      <c r="F7700" s="50"/>
      <c r="G7700" s="50"/>
      <c r="H7700" s="50"/>
      <c r="I7700" s="260" t="s">
        <v>1543</v>
      </c>
      <c r="J7700" s="28"/>
      <c r="K7700" s="28"/>
      <c r="L7700" s="28"/>
      <c r="M7700" s="28"/>
      <c r="N7700" s="28"/>
      <c r="O7700" s="28"/>
      <c r="P7700" s="28"/>
      <c r="Q7700" s="28"/>
      <c r="R7700" s="28"/>
      <c r="S7700" s="28"/>
      <c r="T7700" s="28"/>
      <c r="U7700" s="28"/>
      <c r="V7700" s="28"/>
      <c r="W7700" s="28"/>
      <c r="X7700" s="28"/>
      <c r="Y7700" s="28"/>
      <c r="Z7700" s="28"/>
      <c r="AA7700" s="28"/>
      <c r="AB7700" s="28"/>
      <c r="AC7700" s="28"/>
      <c r="AD7700" s="28"/>
      <c r="AE7700" s="28"/>
      <c r="AF7700" s="28"/>
      <c r="AG7700" s="28"/>
      <c r="AH7700" s="28"/>
      <c r="AI7700" s="28"/>
      <c r="AJ7700" s="28"/>
      <c r="AK7700" s="28"/>
      <c r="AL7700" s="28"/>
      <c r="AM7700" s="28"/>
      <c r="AN7700" s="28"/>
      <c r="AO7700" s="28"/>
      <c r="AP7700" s="28"/>
      <c r="AQ7700" s="28"/>
      <c r="AR7700" s="28"/>
      <c r="AS7700" s="28"/>
      <c r="AT7700" s="28"/>
      <c r="AU7700" s="28"/>
      <c r="AV7700" s="28"/>
      <c r="AW7700" s="28"/>
    </row>
    <row r="7701" spans="1:49">
      <c r="A7701" s="48"/>
      <c r="B7701" s="260"/>
      <c r="C7701" s="260"/>
      <c r="D7701" s="369"/>
      <c r="E7701" s="531"/>
      <c r="F7701" s="50"/>
      <c r="G7701" s="50"/>
      <c r="H7701" s="50"/>
      <c r="I7701" s="260"/>
      <c r="J7701" s="28"/>
      <c r="K7701" s="28"/>
      <c r="L7701" s="28"/>
      <c r="M7701" s="28"/>
      <c r="N7701" s="28"/>
      <c r="O7701" s="28"/>
      <c r="P7701" s="28"/>
      <c r="Q7701" s="28"/>
      <c r="R7701" s="28"/>
      <c r="S7701" s="28"/>
      <c r="T7701" s="28"/>
      <c r="U7701" s="28"/>
      <c r="V7701" s="28"/>
      <c r="W7701" s="28"/>
      <c r="X7701" s="28"/>
      <c r="Y7701" s="28"/>
      <c r="Z7701" s="28"/>
      <c r="AA7701" s="28"/>
      <c r="AB7701" s="28"/>
      <c r="AC7701" s="28"/>
      <c r="AD7701" s="28"/>
      <c r="AE7701" s="28"/>
      <c r="AF7701" s="28"/>
      <c r="AG7701" s="28"/>
      <c r="AH7701" s="28"/>
      <c r="AI7701" s="28"/>
      <c r="AJ7701" s="28"/>
      <c r="AK7701" s="28"/>
      <c r="AL7701" s="28"/>
      <c r="AM7701" s="28"/>
      <c r="AN7701" s="28"/>
      <c r="AO7701" s="28"/>
      <c r="AP7701" s="28"/>
      <c r="AQ7701" s="28"/>
      <c r="AR7701" s="28"/>
      <c r="AS7701" s="28"/>
      <c r="AT7701" s="28"/>
      <c r="AU7701" s="28"/>
      <c r="AV7701" s="28"/>
      <c r="AW7701" s="28"/>
    </row>
    <row r="7702" spans="1:49">
      <c r="A7702" s="48"/>
      <c r="B7702" s="42"/>
      <c r="C7702" s="42"/>
      <c r="D7702" s="42"/>
      <c r="E7702" s="531"/>
      <c r="F7702" s="50"/>
      <c r="G7702" s="50"/>
      <c r="H7702" s="50"/>
      <c r="I7702" s="49" t="s">
        <v>1559</v>
      </c>
      <c r="J7702" s="12">
        <f>SUM(J7703,J7711,J7713)</f>
        <v>18000</v>
      </c>
      <c r="K7702" s="12">
        <f t="shared" ref="K7702:AT7702" si="2122">SUM(K7703,K7711,K7713)</f>
        <v>0</v>
      </c>
      <c r="L7702" s="12">
        <f t="shared" si="2122"/>
        <v>3750</v>
      </c>
      <c r="M7702" s="12">
        <f t="shared" si="2122"/>
        <v>0</v>
      </c>
      <c r="N7702" s="12">
        <f t="shared" si="2122"/>
        <v>5112</v>
      </c>
      <c r="O7702" s="12">
        <f t="shared" si="2122"/>
        <v>500</v>
      </c>
      <c r="P7702" s="12">
        <f t="shared" si="2122"/>
        <v>2880</v>
      </c>
      <c r="Q7702" s="12">
        <f t="shared" si="2122"/>
        <v>0</v>
      </c>
      <c r="R7702" s="12">
        <f t="shared" si="2122"/>
        <v>2083</v>
      </c>
      <c r="S7702" s="12">
        <f t="shared" si="2122"/>
        <v>0</v>
      </c>
      <c r="T7702" s="12">
        <f t="shared" si="2122"/>
        <v>0</v>
      </c>
      <c r="U7702" s="12">
        <v>14325</v>
      </c>
      <c r="V7702" s="12">
        <v>3675</v>
      </c>
      <c r="W7702" s="12">
        <f>SUM(W7703,W7711,W7713)</f>
        <v>2500</v>
      </c>
      <c r="X7702" s="12">
        <f t="shared" si="2122"/>
        <v>0</v>
      </c>
      <c r="Y7702" s="12">
        <f t="shared" si="2122"/>
        <v>0</v>
      </c>
      <c r="Z7702" s="12">
        <f t="shared" si="2122"/>
        <v>2500</v>
      </c>
      <c r="AA7702" s="12">
        <f t="shared" si="2122"/>
        <v>0</v>
      </c>
      <c r="AB7702" s="12">
        <f t="shared" si="2122"/>
        <v>0</v>
      </c>
      <c r="AC7702" s="12">
        <f t="shared" si="2122"/>
        <v>0</v>
      </c>
      <c r="AD7702" s="12">
        <f t="shared" si="2122"/>
        <v>0</v>
      </c>
      <c r="AE7702" s="12">
        <f t="shared" si="2122"/>
        <v>0</v>
      </c>
      <c r="AF7702" s="12">
        <f t="shared" si="2122"/>
        <v>0</v>
      </c>
      <c r="AG7702" s="12">
        <f t="shared" si="2122"/>
        <v>0</v>
      </c>
      <c r="AH7702" s="12">
        <v>2500</v>
      </c>
      <c r="AI7702" s="12">
        <v>0</v>
      </c>
      <c r="AJ7702" s="12">
        <f>SUM(AJ7703,AJ7711,AJ7713)</f>
        <v>23100</v>
      </c>
      <c r="AK7702" s="12">
        <f t="shared" si="2122"/>
        <v>0</v>
      </c>
      <c r="AL7702" s="12">
        <f t="shared" si="2122"/>
        <v>0</v>
      </c>
      <c r="AM7702" s="12">
        <f t="shared" si="2122"/>
        <v>7500</v>
      </c>
      <c r="AN7702" s="12">
        <f t="shared" si="2122"/>
        <v>500</v>
      </c>
      <c r="AO7702" s="12">
        <f t="shared" si="2122"/>
        <v>5000</v>
      </c>
      <c r="AP7702" s="12">
        <f t="shared" si="2122"/>
        <v>5100</v>
      </c>
      <c r="AQ7702" s="12">
        <f t="shared" si="2122"/>
        <v>0</v>
      </c>
      <c r="AR7702" s="12">
        <f t="shared" si="2122"/>
        <v>0</v>
      </c>
      <c r="AS7702" s="12">
        <f t="shared" si="2122"/>
        <v>5000</v>
      </c>
      <c r="AT7702" s="12">
        <f t="shared" si="2122"/>
        <v>0</v>
      </c>
      <c r="AU7702" s="12">
        <v>23100</v>
      </c>
      <c r="AV7702" s="12">
        <v>0</v>
      </c>
      <c r="AW7702" s="12">
        <f t="shared" ref="AW7702:AW7731" si="2123">U7702+AH7702+AU7702</f>
        <v>39925</v>
      </c>
    </row>
    <row r="7703" spans="1:49">
      <c r="A7703" s="44" t="s">
        <v>1039</v>
      </c>
      <c r="B7703" s="45" t="s">
        <v>1030</v>
      </c>
      <c r="C7703" s="45" t="s">
        <v>994</v>
      </c>
      <c r="D7703" s="452" t="s">
        <v>3042</v>
      </c>
      <c r="E7703" s="213" t="s">
        <v>771</v>
      </c>
      <c r="F7703" s="65"/>
      <c r="G7703" s="65"/>
      <c r="H7703" s="65"/>
      <c r="I7703" s="260" t="s">
        <v>1500</v>
      </c>
      <c r="J7703" s="9">
        <f>SUM(J7704:J7705)</f>
        <v>0</v>
      </c>
      <c r="K7703" s="9">
        <f t="shared" ref="K7703:AT7703" si="2124">SUM(K7704:K7705)</f>
        <v>0</v>
      </c>
      <c r="L7703" s="9">
        <f t="shared" si="2124"/>
        <v>0</v>
      </c>
      <c r="M7703" s="9">
        <f t="shared" si="2124"/>
        <v>0</v>
      </c>
      <c r="N7703" s="9">
        <f t="shared" si="2124"/>
        <v>0</v>
      </c>
      <c r="O7703" s="9">
        <f t="shared" si="2124"/>
        <v>0</v>
      </c>
      <c r="P7703" s="9">
        <f t="shared" si="2124"/>
        <v>0</v>
      </c>
      <c r="Q7703" s="9">
        <f t="shared" si="2124"/>
        <v>0</v>
      </c>
      <c r="R7703" s="9">
        <f t="shared" si="2124"/>
        <v>0</v>
      </c>
      <c r="S7703" s="9">
        <f t="shared" si="2124"/>
        <v>0</v>
      </c>
      <c r="T7703" s="9">
        <f t="shared" si="2124"/>
        <v>0</v>
      </c>
      <c r="U7703" s="9">
        <v>0</v>
      </c>
      <c r="V7703" s="9">
        <v>0</v>
      </c>
      <c r="W7703" s="9">
        <f>SUM(W7704:W7705)</f>
        <v>0</v>
      </c>
      <c r="X7703" s="9">
        <f t="shared" si="2124"/>
        <v>0</v>
      </c>
      <c r="Y7703" s="9">
        <f t="shared" si="2124"/>
        <v>0</v>
      </c>
      <c r="Z7703" s="9">
        <f t="shared" si="2124"/>
        <v>0</v>
      </c>
      <c r="AA7703" s="9">
        <f t="shared" si="2124"/>
        <v>0</v>
      </c>
      <c r="AB7703" s="9">
        <f t="shared" si="2124"/>
        <v>0</v>
      </c>
      <c r="AC7703" s="9">
        <f t="shared" si="2124"/>
        <v>0</v>
      </c>
      <c r="AD7703" s="9">
        <f t="shared" si="2124"/>
        <v>0</v>
      </c>
      <c r="AE7703" s="9">
        <f t="shared" si="2124"/>
        <v>0</v>
      </c>
      <c r="AF7703" s="9">
        <f t="shared" si="2124"/>
        <v>0</v>
      </c>
      <c r="AG7703" s="9">
        <f t="shared" si="2124"/>
        <v>0</v>
      </c>
      <c r="AH7703" s="9">
        <v>0</v>
      </c>
      <c r="AI7703" s="9">
        <v>0</v>
      </c>
      <c r="AJ7703" s="9">
        <f>SUM(AJ7704:AJ7705)</f>
        <v>0</v>
      </c>
      <c r="AK7703" s="9">
        <f t="shared" si="2124"/>
        <v>0</v>
      </c>
      <c r="AL7703" s="9">
        <f t="shared" si="2124"/>
        <v>0</v>
      </c>
      <c r="AM7703" s="9">
        <f t="shared" si="2124"/>
        <v>0</v>
      </c>
      <c r="AN7703" s="9">
        <f t="shared" si="2124"/>
        <v>0</v>
      </c>
      <c r="AO7703" s="9">
        <f t="shared" si="2124"/>
        <v>0</v>
      </c>
      <c r="AP7703" s="9">
        <f t="shared" si="2124"/>
        <v>0</v>
      </c>
      <c r="AQ7703" s="9">
        <f t="shared" si="2124"/>
        <v>0</v>
      </c>
      <c r="AR7703" s="9">
        <f t="shared" si="2124"/>
        <v>0</v>
      </c>
      <c r="AS7703" s="9">
        <f t="shared" si="2124"/>
        <v>0</v>
      </c>
      <c r="AT7703" s="9">
        <f t="shared" si="2124"/>
        <v>0</v>
      </c>
      <c r="AU7703" s="9">
        <v>0</v>
      </c>
      <c r="AV7703" s="9">
        <v>0</v>
      </c>
      <c r="AW7703" s="9">
        <f t="shared" si="2123"/>
        <v>0</v>
      </c>
    </row>
    <row r="7704" spans="1:49">
      <c r="A7704" s="44" t="s">
        <v>1039</v>
      </c>
      <c r="B7704" s="45" t="s">
        <v>1030</v>
      </c>
      <c r="C7704" s="45" t="s">
        <v>994</v>
      </c>
      <c r="D7704" s="452" t="s">
        <v>3042</v>
      </c>
      <c r="E7704" s="367" t="s">
        <v>834</v>
      </c>
      <c r="F7704" s="50"/>
      <c r="G7704" s="468" t="s">
        <v>3063</v>
      </c>
      <c r="H7704" s="50" t="s">
        <v>2358</v>
      </c>
      <c r="I7704" s="42" t="s">
        <v>1165</v>
      </c>
      <c r="U7704" s="15">
        <v>0</v>
      </c>
      <c r="V7704" s="15">
        <v>0</v>
      </c>
      <c r="AH7704" s="15">
        <v>0</v>
      </c>
      <c r="AI7704" s="15">
        <v>0</v>
      </c>
      <c r="AU7704" s="15">
        <v>0</v>
      </c>
      <c r="AV7704" s="15">
        <v>0</v>
      </c>
      <c r="AW7704" s="15">
        <f t="shared" si="2123"/>
        <v>0</v>
      </c>
    </row>
    <row r="7705" spans="1:49">
      <c r="A7705" s="44" t="s">
        <v>1039</v>
      </c>
      <c r="B7705" s="45" t="s">
        <v>1030</v>
      </c>
      <c r="C7705" s="45" t="s">
        <v>994</v>
      </c>
      <c r="D7705" s="452" t="s">
        <v>3042</v>
      </c>
      <c r="E7705" s="367" t="s">
        <v>772</v>
      </c>
      <c r="F7705" s="50"/>
      <c r="G7705" s="50"/>
      <c r="H7705" s="50"/>
      <c r="I7705" s="42" t="s">
        <v>1227</v>
      </c>
      <c r="J7705" s="15">
        <f>SUM(J7706:J7710)</f>
        <v>0</v>
      </c>
      <c r="K7705" s="15">
        <f t="shared" ref="K7705:AT7705" si="2125">SUM(K7706:K7710)</f>
        <v>0</v>
      </c>
      <c r="L7705" s="15">
        <f t="shared" si="2125"/>
        <v>0</v>
      </c>
      <c r="M7705" s="15">
        <f t="shared" si="2125"/>
        <v>0</v>
      </c>
      <c r="N7705" s="15">
        <f t="shared" si="2125"/>
        <v>0</v>
      </c>
      <c r="O7705" s="15">
        <f t="shared" si="2125"/>
        <v>0</v>
      </c>
      <c r="P7705" s="15">
        <f t="shared" si="2125"/>
        <v>0</v>
      </c>
      <c r="Q7705" s="15">
        <f t="shared" si="2125"/>
        <v>0</v>
      </c>
      <c r="R7705" s="15">
        <f t="shared" si="2125"/>
        <v>0</v>
      </c>
      <c r="S7705" s="15">
        <f t="shared" si="2125"/>
        <v>0</v>
      </c>
      <c r="T7705" s="15">
        <f t="shared" si="2125"/>
        <v>0</v>
      </c>
      <c r="U7705" s="15">
        <v>0</v>
      </c>
      <c r="V7705" s="15">
        <v>0</v>
      </c>
      <c r="W7705" s="15">
        <f>SUM(W7706:W7710)</f>
        <v>0</v>
      </c>
      <c r="X7705" s="15">
        <f t="shared" si="2125"/>
        <v>0</v>
      </c>
      <c r="Y7705" s="15">
        <f t="shared" si="2125"/>
        <v>0</v>
      </c>
      <c r="Z7705" s="15">
        <f t="shared" si="2125"/>
        <v>0</v>
      </c>
      <c r="AA7705" s="15">
        <f t="shared" si="2125"/>
        <v>0</v>
      </c>
      <c r="AB7705" s="15">
        <f t="shared" si="2125"/>
        <v>0</v>
      </c>
      <c r="AC7705" s="15">
        <f t="shared" si="2125"/>
        <v>0</v>
      </c>
      <c r="AD7705" s="15">
        <f t="shared" si="2125"/>
        <v>0</v>
      </c>
      <c r="AE7705" s="15">
        <f t="shared" si="2125"/>
        <v>0</v>
      </c>
      <c r="AF7705" s="15">
        <f t="shared" si="2125"/>
        <v>0</v>
      </c>
      <c r="AG7705" s="15">
        <f t="shared" si="2125"/>
        <v>0</v>
      </c>
      <c r="AH7705" s="15">
        <v>0</v>
      </c>
      <c r="AI7705" s="15">
        <v>0</v>
      </c>
      <c r="AJ7705" s="15">
        <f>SUM(AJ7706:AJ7710)</f>
        <v>0</v>
      </c>
      <c r="AK7705" s="15">
        <f t="shared" si="2125"/>
        <v>0</v>
      </c>
      <c r="AL7705" s="15">
        <f t="shared" si="2125"/>
        <v>0</v>
      </c>
      <c r="AM7705" s="15">
        <f t="shared" si="2125"/>
        <v>0</v>
      </c>
      <c r="AN7705" s="15">
        <f t="shared" si="2125"/>
        <v>0</v>
      </c>
      <c r="AO7705" s="15">
        <f t="shared" si="2125"/>
        <v>0</v>
      </c>
      <c r="AP7705" s="15">
        <f t="shared" si="2125"/>
        <v>0</v>
      </c>
      <c r="AQ7705" s="15">
        <f t="shared" si="2125"/>
        <v>0</v>
      </c>
      <c r="AR7705" s="15">
        <f t="shared" si="2125"/>
        <v>0</v>
      </c>
      <c r="AS7705" s="15">
        <f t="shared" si="2125"/>
        <v>0</v>
      </c>
      <c r="AT7705" s="15">
        <f t="shared" si="2125"/>
        <v>0</v>
      </c>
      <c r="AU7705" s="15">
        <v>0</v>
      </c>
      <c r="AV7705" s="15">
        <v>0</v>
      </c>
      <c r="AW7705" s="15">
        <f t="shared" si="2123"/>
        <v>0</v>
      </c>
    </row>
    <row r="7706" spans="1:49" s="144" customFormat="1">
      <c r="A7706" s="44" t="s">
        <v>1039</v>
      </c>
      <c r="B7706" s="45" t="s">
        <v>1030</v>
      </c>
      <c r="C7706" s="45" t="s">
        <v>994</v>
      </c>
      <c r="D7706" s="452" t="s">
        <v>3042</v>
      </c>
      <c r="E7706" s="140" t="s">
        <v>850</v>
      </c>
      <c r="F7706" s="141" t="s">
        <v>1956</v>
      </c>
      <c r="G7706" s="468" t="s">
        <v>3063</v>
      </c>
      <c r="H7706" s="50" t="s">
        <v>2358</v>
      </c>
      <c r="I7706" s="142" t="s">
        <v>1119</v>
      </c>
      <c r="J7706" s="15"/>
      <c r="K7706" s="15"/>
      <c r="L7706" s="15"/>
      <c r="M7706" s="15"/>
      <c r="N7706" s="15"/>
      <c r="O7706" s="15"/>
      <c r="P7706" s="15"/>
      <c r="Q7706" s="15"/>
      <c r="R7706" s="15"/>
      <c r="S7706" s="15"/>
      <c r="T7706" s="15"/>
      <c r="U7706" s="15">
        <v>0</v>
      </c>
      <c r="V7706" s="15">
        <v>0</v>
      </c>
      <c r="W7706" s="15"/>
      <c r="X7706" s="15"/>
      <c r="Y7706" s="15"/>
      <c r="Z7706" s="15"/>
      <c r="AA7706" s="15"/>
      <c r="AB7706" s="15"/>
      <c r="AC7706" s="15"/>
      <c r="AD7706" s="15"/>
      <c r="AE7706" s="15"/>
      <c r="AF7706" s="15"/>
      <c r="AG7706" s="15"/>
      <c r="AH7706" s="15">
        <v>0</v>
      </c>
      <c r="AI7706" s="15">
        <v>0</v>
      </c>
      <c r="AJ7706" s="15"/>
      <c r="AK7706" s="15"/>
      <c r="AL7706" s="15"/>
      <c r="AM7706" s="15"/>
      <c r="AN7706" s="15"/>
      <c r="AO7706" s="15"/>
      <c r="AP7706" s="15"/>
      <c r="AQ7706" s="15"/>
      <c r="AR7706" s="15"/>
      <c r="AS7706" s="15"/>
      <c r="AT7706" s="15"/>
      <c r="AU7706" s="15">
        <v>0</v>
      </c>
      <c r="AV7706" s="15">
        <v>0</v>
      </c>
      <c r="AW7706" s="15">
        <f t="shared" si="2123"/>
        <v>0</v>
      </c>
    </row>
    <row r="7707" spans="1:49" s="144" customFormat="1">
      <c r="A7707" s="44" t="s">
        <v>1039</v>
      </c>
      <c r="B7707" s="45" t="s">
        <v>1030</v>
      </c>
      <c r="C7707" s="45" t="s">
        <v>994</v>
      </c>
      <c r="D7707" s="452" t="s">
        <v>3042</v>
      </c>
      <c r="E7707" s="140" t="s">
        <v>851</v>
      </c>
      <c r="F7707" s="141" t="s">
        <v>1957</v>
      </c>
      <c r="G7707" s="468" t="s">
        <v>3063</v>
      </c>
      <c r="H7707" s="50" t="s">
        <v>2358</v>
      </c>
      <c r="I7707" s="142" t="s">
        <v>1290</v>
      </c>
      <c r="J7707" s="15"/>
      <c r="K7707" s="15"/>
      <c r="L7707" s="15"/>
      <c r="M7707" s="15"/>
      <c r="N7707" s="15"/>
      <c r="O7707" s="15"/>
      <c r="P7707" s="15"/>
      <c r="Q7707" s="15"/>
      <c r="R7707" s="15"/>
      <c r="S7707" s="15"/>
      <c r="T7707" s="15"/>
      <c r="U7707" s="15">
        <v>0</v>
      </c>
      <c r="V7707" s="15">
        <v>0</v>
      </c>
      <c r="W7707" s="15"/>
      <c r="X7707" s="15"/>
      <c r="Y7707" s="15"/>
      <c r="Z7707" s="15"/>
      <c r="AA7707" s="15"/>
      <c r="AB7707" s="15"/>
      <c r="AC7707" s="15"/>
      <c r="AD7707" s="15"/>
      <c r="AE7707" s="15"/>
      <c r="AF7707" s="15"/>
      <c r="AG7707" s="15"/>
      <c r="AH7707" s="15">
        <v>0</v>
      </c>
      <c r="AI7707" s="15">
        <v>0</v>
      </c>
      <c r="AJ7707" s="15"/>
      <c r="AK7707" s="15"/>
      <c r="AL7707" s="15"/>
      <c r="AM7707" s="15"/>
      <c r="AN7707" s="15"/>
      <c r="AO7707" s="15"/>
      <c r="AP7707" s="15"/>
      <c r="AQ7707" s="15"/>
      <c r="AR7707" s="15"/>
      <c r="AS7707" s="15"/>
      <c r="AT7707" s="15"/>
      <c r="AU7707" s="15">
        <v>0</v>
      </c>
      <c r="AV7707" s="15">
        <v>0</v>
      </c>
      <c r="AW7707" s="15">
        <f t="shared" si="2123"/>
        <v>0</v>
      </c>
    </row>
    <row r="7708" spans="1:49" s="144" customFormat="1">
      <c r="A7708" s="44" t="s">
        <v>1039</v>
      </c>
      <c r="B7708" s="45" t="s">
        <v>1030</v>
      </c>
      <c r="C7708" s="45" t="s">
        <v>994</v>
      </c>
      <c r="D7708" s="452" t="s">
        <v>3042</v>
      </c>
      <c r="E7708" s="140" t="s">
        <v>852</v>
      </c>
      <c r="F7708" s="141" t="s">
        <v>1958</v>
      </c>
      <c r="G7708" s="468" t="s">
        <v>3063</v>
      </c>
      <c r="H7708" s="50" t="s">
        <v>2358</v>
      </c>
      <c r="I7708" s="142" t="s">
        <v>1733</v>
      </c>
      <c r="J7708" s="15"/>
      <c r="K7708" s="15"/>
      <c r="L7708" s="15"/>
      <c r="M7708" s="15"/>
      <c r="N7708" s="15"/>
      <c r="O7708" s="15"/>
      <c r="P7708" s="15"/>
      <c r="Q7708" s="15"/>
      <c r="R7708" s="15"/>
      <c r="S7708" s="15"/>
      <c r="T7708" s="15"/>
      <c r="U7708" s="15">
        <v>0</v>
      </c>
      <c r="V7708" s="15">
        <v>0</v>
      </c>
      <c r="W7708" s="15"/>
      <c r="X7708" s="15"/>
      <c r="Y7708" s="15"/>
      <c r="Z7708" s="15"/>
      <c r="AA7708" s="15"/>
      <c r="AB7708" s="15"/>
      <c r="AC7708" s="15"/>
      <c r="AD7708" s="15"/>
      <c r="AE7708" s="15"/>
      <c r="AF7708" s="15"/>
      <c r="AG7708" s="15"/>
      <c r="AH7708" s="15">
        <v>0</v>
      </c>
      <c r="AI7708" s="15">
        <v>0</v>
      </c>
      <c r="AJ7708" s="15"/>
      <c r="AK7708" s="15"/>
      <c r="AL7708" s="15"/>
      <c r="AM7708" s="15"/>
      <c r="AN7708" s="15"/>
      <c r="AO7708" s="15"/>
      <c r="AP7708" s="15"/>
      <c r="AQ7708" s="15"/>
      <c r="AR7708" s="15"/>
      <c r="AS7708" s="15"/>
      <c r="AT7708" s="15"/>
      <c r="AU7708" s="15">
        <v>0</v>
      </c>
      <c r="AV7708" s="15">
        <v>0</v>
      </c>
      <c r="AW7708" s="15">
        <f t="shared" si="2123"/>
        <v>0</v>
      </c>
    </row>
    <row r="7709" spans="1:49" s="144" customFormat="1">
      <c r="A7709" s="44" t="s">
        <v>1039</v>
      </c>
      <c r="B7709" s="45" t="s">
        <v>1030</v>
      </c>
      <c r="C7709" s="45" t="s">
        <v>994</v>
      </c>
      <c r="D7709" s="452" t="s">
        <v>3042</v>
      </c>
      <c r="E7709" s="140" t="s">
        <v>853</v>
      </c>
      <c r="F7709" s="141" t="s">
        <v>1959</v>
      </c>
      <c r="G7709" s="468" t="s">
        <v>3063</v>
      </c>
      <c r="H7709" s="50" t="s">
        <v>2358</v>
      </c>
      <c r="I7709" s="142" t="s">
        <v>1734</v>
      </c>
      <c r="J7709" s="15"/>
      <c r="K7709" s="15"/>
      <c r="L7709" s="15"/>
      <c r="M7709" s="15"/>
      <c r="N7709" s="15"/>
      <c r="O7709" s="15"/>
      <c r="P7709" s="15"/>
      <c r="Q7709" s="15"/>
      <c r="R7709" s="15"/>
      <c r="S7709" s="15"/>
      <c r="T7709" s="15"/>
      <c r="U7709" s="15">
        <v>0</v>
      </c>
      <c r="V7709" s="15">
        <v>0</v>
      </c>
      <c r="W7709" s="15"/>
      <c r="X7709" s="15"/>
      <c r="Y7709" s="15"/>
      <c r="Z7709" s="15"/>
      <c r="AA7709" s="15"/>
      <c r="AB7709" s="15"/>
      <c r="AC7709" s="15"/>
      <c r="AD7709" s="15"/>
      <c r="AE7709" s="15"/>
      <c r="AF7709" s="15"/>
      <c r="AG7709" s="15"/>
      <c r="AH7709" s="15">
        <v>0</v>
      </c>
      <c r="AI7709" s="15">
        <v>0</v>
      </c>
      <c r="AJ7709" s="15"/>
      <c r="AK7709" s="15"/>
      <c r="AL7709" s="15"/>
      <c r="AM7709" s="15"/>
      <c r="AN7709" s="15"/>
      <c r="AO7709" s="15"/>
      <c r="AP7709" s="15"/>
      <c r="AQ7709" s="15"/>
      <c r="AR7709" s="15"/>
      <c r="AS7709" s="15"/>
      <c r="AT7709" s="15"/>
      <c r="AU7709" s="15">
        <v>0</v>
      </c>
      <c r="AV7709" s="15">
        <v>0</v>
      </c>
      <c r="AW7709" s="15">
        <f t="shared" si="2123"/>
        <v>0</v>
      </c>
    </row>
    <row r="7710" spans="1:49" s="144" customFormat="1">
      <c r="A7710" s="44" t="s">
        <v>1039</v>
      </c>
      <c r="B7710" s="45" t="s">
        <v>1030</v>
      </c>
      <c r="C7710" s="45" t="s">
        <v>994</v>
      </c>
      <c r="D7710" s="452" t="s">
        <v>3042</v>
      </c>
      <c r="E7710" s="140" t="s">
        <v>854</v>
      </c>
      <c r="F7710" s="141" t="s">
        <v>1960</v>
      </c>
      <c r="G7710" s="468" t="s">
        <v>3063</v>
      </c>
      <c r="H7710" s="50" t="s">
        <v>2358</v>
      </c>
      <c r="I7710" s="142" t="s">
        <v>1735</v>
      </c>
      <c r="J7710" s="15"/>
      <c r="K7710" s="15"/>
      <c r="L7710" s="15"/>
      <c r="M7710" s="15"/>
      <c r="N7710" s="15"/>
      <c r="O7710" s="15"/>
      <c r="P7710" s="15"/>
      <c r="Q7710" s="15"/>
      <c r="R7710" s="15"/>
      <c r="S7710" s="15"/>
      <c r="T7710" s="15"/>
      <c r="U7710" s="15">
        <v>0</v>
      </c>
      <c r="V7710" s="15">
        <v>0</v>
      </c>
      <c r="W7710" s="15"/>
      <c r="X7710" s="15"/>
      <c r="Y7710" s="15"/>
      <c r="Z7710" s="15"/>
      <c r="AA7710" s="15"/>
      <c r="AB7710" s="15"/>
      <c r="AC7710" s="15"/>
      <c r="AD7710" s="15"/>
      <c r="AE7710" s="15"/>
      <c r="AF7710" s="15"/>
      <c r="AG7710" s="15"/>
      <c r="AH7710" s="15">
        <v>0</v>
      </c>
      <c r="AI7710" s="15">
        <v>0</v>
      </c>
      <c r="AJ7710" s="15"/>
      <c r="AK7710" s="15"/>
      <c r="AL7710" s="15"/>
      <c r="AM7710" s="15"/>
      <c r="AN7710" s="15"/>
      <c r="AO7710" s="15"/>
      <c r="AP7710" s="15"/>
      <c r="AQ7710" s="15"/>
      <c r="AR7710" s="15"/>
      <c r="AS7710" s="15"/>
      <c r="AT7710" s="15"/>
      <c r="AU7710" s="15">
        <v>0</v>
      </c>
      <c r="AV7710" s="15">
        <v>0</v>
      </c>
      <c r="AW7710" s="15">
        <f t="shared" si="2123"/>
        <v>0</v>
      </c>
    </row>
    <row r="7711" spans="1:49">
      <c r="A7711" s="44" t="s">
        <v>1039</v>
      </c>
      <c r="B7711" s="45" t="s">
        <v>1030</v>
      </c>
      <c r="C7711" s="45" t="s">
        <v>994</v>
      </c>
      <c r="D7711" s="452" t="s">
        <v>3042</v>
      </c>
      <c r="E7711" s="213" t="s">
        <v>773</v>
      </c>
      <c r="F7711" s="65"/>
      <c r="G7711" s="65"/>
      <c r="H7711" s="65"/>
      <c r="I7711" s="260" t="s">
        <v>1362</v>
      </c>
      <c r="J7711" s="9">
        <f>SUM(J7712)</f>
        <v>0</v>
      </c>
      <c r="K7711" s="9">
        <f t="shared" ref="K7711:AT7711" si="2126">SUM(K7712)</f>
        <v>0</v>
      </c>
      <c r="L7711" s="9">
        <f t="shared" si="2126"/>
        <v>0</v>
      </c>
      <c r="M7711" s="9">
        <f t="shared" si="2126"/>
        <v>0</v>
      </c>
      <c r="N7711" s="9">
        <f t="shared" si="2126"/>
        <v>0</v>
      </c>
      <c r="O7711" s="9">
        <f t="shared" si="2126"/>
        <v>0</v>
      </c>
      <c r="P7711" s="9">
        <f t="shared" si="2126"/>
        <v>0</v>
      </c>
      <c r="Q7711" s="9">
        <f t="shared" si="2126"/>
        <v>0</v>
      </c>
      <c r="R7711" s="9">
        <f t="shared" si="2126"/>
        <v>0</v>
      </c>
      <c r="S7711" s="9">
        <f t="shared" si="2126"/>
        <v>0</v>
      </c>
      <c r="T7711" s="9">
        <f t="shared" si="2126"/>
        <v>0</v>
      </c>
      <c r="U7711" s="9">
        <v>0</v>
      </c>
      <c r="V7711" s="9">
        <v>0</v>
      </c>
      <c r="W7711" s="9">
        <f>SUM(W7712)</f>
        <v>0</v>
      </c>
      <c r="X7711" s="9">
        <f t="shared" si="2126"/>
        <v>0</v>
      </c>
      <c r="Y7711" s="9">
        <f t="shared" si="2126"/>
        <v>0</v>
      </c>
      <c r="Z7711" s="9">
        <f t="shared" si="2126"/>
        <v>0</v>
      </c>
      <c r="AA7711" s="9">
        <f t="shared" si="2126"/>
        <v>0</v>
      </c>
      <c r="AB7711" s="9">
        <f t="shared" si="2126"/>
        <v>0</v>
      </c>
      <c r="AC7711" s="9">
        <f t="shared" si="2126"/>
        <v>0</v>
      </c>
      <c r="AD7711" s="9">
        <f t="shared" si="2126"/>
        <v>0</v>
      </c>
      <c r="AE7711" s="9">
        <f t="shared" si="2126"/>
        <v>0</v>
      </c>
      <c r="AF7711" s="9">
        <f t="shared" si="2126"/>
        <v>0</v>
      </c>
      <c r="AG7711" s="9">
        <f t="shared" si="2126"/>
        <v>0</v>
      </c>
      <c r="AH7711" s="9">
        <v>0</v>
      </c>
      <c r="AI7711" s="9">
        <v>0</v>
      </c>
      <c r="AJ7711" s="9">
        <f>SUM(AJ7712)</f>
        <v>0</v>
      </c>
      <c r="AK7711" s="9">
        <f t="shared" si="2126"/>
        <v>0</v>
      </c>
      <c r="AL7711" s="9">
        <f t="shared" si="2126"/>
        <v>0</v>
      </c>
      <c r="AM7711" s="9">
        <f t="shared" si="2126"/>
        <v>0</v>
      </c>
      <c r="AN7711" s="9">
        <f t="shared" si="2126"/>
        <v>0</v>
      </c>
      <c r="AO7711" s="9">
        <f t="shared" si="2126"/>
        <v>0</v>
      </c>
      <c r="AP7711" s="9">
        <f t="shared" si="2126"/>
        <v>0</v>
      </c>
      <c r="AQ7711" s="9">
        <f t="shared" si="2126"/>
        <v>0</v>
      </c>
      <c r="AR7711" s="9">
        <f t="shared" si="2126"/>
        <v>0</v>
      </c>
      <c r="AS7711" s="9">
        <f t="shared" si="2126"/>
        <v>0</v>
      </c>
      <c r="AT7711" s="9">
        <f t="shared" si="2126"/>
        <v>0</v>
      </c>
      <c r="AU7711" s="9">
        <v>0</v>
      </c>
      <c r="AV7711" s="9">
        <v>0</v>
      </c>
      <c r="AW7711" s="9">
        <f t="shared" si="2123"/>
        <v>0</v>
      </c>
    </row>
    <row r="7712" spans="1:49">
      <c r="A7712" s="44" t="s">
        <v>1039</v>
      </c>
      <c r="B7712" s="45" t="s">
        <v>1030</v>
      </c>
      <c r="C7712" s="45" t="s">
        <v>994</v>
      </c>
      <c r="D7712" s="452" t="s">
        <v>3042</v>
      </c>
      <c r="E7712" s="367" t="s">
        <v>785</v>
      </c>
      <c r="F7712" s="50"/>
      <c r="G7712" s="468" t="s">
        <v>3063</v>
      </c>
      <c r="H7712" s="50" t="s">
        <v>2358</v>
      </c>
      <c r="I7712" s="42" t="s">
        <v>1363</v>
      </c>
      <c r="U7712" s="15">
        <v>0</v>
      </c>
      <c r="V7712" s="15">
        <v>0</v>
      </c>
      <c r="AH7712" s="15">
        <v>0</v>
      </c>
      <c r="AI7712" s="15">
        <v>0</v>
      </c>
      <c r="AU7712" s="15">
        <v>0</v>
      </c>
      <c r="AV7712" s="15">
        <v>0</v>
      </c>
      <c r="AW7712" s="15">
        <f t="shared" si="2123"/>
        <v>0</v>
      </c>
    </row>
    <row r="7713" spans="1:49">
      <c r="A7713" s="44" t="s">
        <v>1039</v>
      </c>
      <c r="B7713" s="45" t="s">
        <v>1030</v>
      </c>
      <c r="C7713" s="45" t="s">
        <v>994</v>
      </c>
      <c r="D7713" s="452" t="s">
        <v>3042</v>
      </c>
      <c r="E7713" s="213" t="s">
        <v>1364</v>
      </c>
      <c r="F7713" s="65"/>
      <c r="G7713" s="65"/>
      <c r="H7713" s="65"/>
      <c r="I7713" s="260" t="s">
        <v>2104</v>
      </c>
      <c r="J7713" s="9">
        <f>SUM(J7714:J7723)</f>
        <v>18000</v>
      </c>
      <c r="K7713" s="9">
        <f t="shared" ref="K7713:AT7713" si="2127">SUM(K7714:K7723)</f>
        <v>0</v>
      </c>
      <c r="L7713" s="9">
        <f t="shared" si="2127"/>
        <v>3750</v>
      </c>
      <c r="M7713" s="9">
        <f t="shared" si="2127"/>
        <v>0</v>
      </c>
      <c r="N7713" s="9">
        <f t="shared" si="2127"/>
        <v>5112</v>
      </c>
      <c r="O7713" s="9">
        <f t="shared" si="2127"/>
        <v>500</v>
      </c>
      <c r="P7713" s="9">
        <f t="shared" si="2127"/>
        <v>2880</v>
      </c>
      <c r="Q7713" s="9">
        <f t="shared" si="2127"/>
        <v>0</v>
      </c>
      <c r="R7713" s="9">
        <f t="shared" si="2127"/>
        <v>2083</v>
      </c>
      <c r="S7713" s="9">
        <f t="shared" si="2127"/>
        <v>0</v>
      </c>
      <c r="T7713" s="9">
        <f t="shared" si="2127"/>
        <v>0</v>
      </c>
      <c r="U7713" s="9">
        <v>14325</v>
      </c>
      <c r="V7713" s="9">
        <v>3675</v>
      </c>
      <c r="W7713" s="9">
        <f>SUM(W7714:W7723)</f>
        <v>2500</v>
      </c>
      <c r="X7713" s="9">
        <f t="shared" si="2127"/>
        <v>0</v>
      </c>
      <c r="Y7713" s="9">
        <f t="shared" si="2127"/>
        <v>0</v>
      </c>
      <c r="Z7713" s="9">
        <f t="shared" si="2127"/>
        <v>2500</v>
      </c>
      <c r="AA7713" s="9">
        <f t="shared" si="2127"/>
        <v>0</v>
      </c>
      <c r="AB7713" s="9">
        <f t="shared" si="2127"/>
        <v>0</v>
      </c>
      <c r="AC7713" s="9">
        <f t="shared" si="2127"/>
        <v>0</v>
      </c>
      <c r="AD7713" s="9">
        <f t="shared" si="2127"/>
        <v>0</v>
      </c>
      <c r="AE7713" s="9">
        <f t="shared" si="2127"/>
        <v>0</v>
      </c>
      <c r="AF7713" s="9">
        <f t="shared" si="2127"/>
        <v>0</v>
      </c>
      <c r="AG7713" s="9">
        <f t="shared" si="2127"/>
        <v>0</v>
      </c>
      <c r="AH7713" s="9">
        <v>2500</v>
      </c>
      <c r="AI7713" s="9">
        <v>0</v>
      </c>
      <c r="AJ7713" s="9">
        <f>SUM(AJ7714:AJ7723)</f>
        <v>23100</v>
      </c>
      <c r="AK7713" s="9">
        <f t="shared" si="2127"/>
        <v>0</v>
      </c>
      <c r="AL7713" s="9">
        <f t="shared" si="2127"/>
        <v>0</v>
      </c>
      <c r="AM7713" s="9">
        <f t="shared" si="2127"/>
        <v>7500</v>
      </c>
      <c r="AN7713" s="9">
        <f t="shared" si="2127"/>
        <v>500</v>
      </c>
      <c r="AO7713" s="9">
        <f t="shared" si="2127"/>
        <v>5000</v>
      </c>
      <c r="AP7713" s="9">
        <f t="shared" si="2127"/>
        <v>5100</v>
      </c>
      <c r="AQ7713" s="9">
        <f t="shared" si="2127"/>
        <v>0</v>
      </c>
      <c r="AR7713" s="9">
        <f t="shared" si="2127"/>
        <v>0</v>
      </c>
      <c r="AS7713" s="9">
        <f t="shared" si="2127"/>
        <v>5000</v>
      </c>
      <c r="AT7713" s="9">
        <f t="shared" si="2127"/>
        <v>0</v>
      </c>
      <c r="AU7713" s="9">
        <v>23100</v>
      </c>
      <c r="AV7713" s="9">
        <v>0</v>
      </c>
      <c r="AW7713" s="9">
        <f t="shared" si="2123"/>
        <v>39925</v>
      </c>
    </row>
    <row r="7714" spans="1:49">
      <c r="A7714" s="44" t="s">
        <v>1039</v>
      </c>
      <c r="B7714" s="45" t="s">
        <v>1030</v>
      </c>
      <c r="C7714" s="45" t="s">
        <v>994</v>
      </c>
      <c r="D7714" s="452" t="s">
        <v>3042</v>
      </c>
      <c r="E7714" s="367" t="s">
        <v>786</v>
      </c>
      <c r="F7714" s="50"/>
      <c r="G7714" s="468" t="s">
        <v>3063</v>
      </c>
      <c r="H7714" s="50" t="s">
        <v>2358</v>
      </c>
      <c r="I7714" s="42" t="s">
        <v>1191</v>
      </c>
      <c r="U7714" s="15">
        <v>0</v>
      </c>
      <c r="V7714" s="15">
        <v>0</v>
      </c>
      <c r="AH7714" s="15">
        <v>0</v>
      </c>
      <c r="AI7714" s="15">
        <v>0</v>
      </c>
      <c r="AU7714" s="15">
        <v>0</v>
      </c>
      <c r="AV7714" s="15">
        <v>0</v>
      </c>
      <c r="AW7714" s="15">
        <f t="shared" si="2123"/>
        <v>0</v>
      </c>
    </row>
    <row r="7715" spans="1:49">
      <c r="A7715" s="44" t="s">
        <v>1039</v>
      </c>
      <c r="B7715" s="45" t="s">
        <v>1030</v>
      </c>
      <c r="C7715" s="45" t="s">
        <v>994</v>
      </c>
      <c r="D7715" s="452" t="s">
        <v>3042</v>
      </c>
      <c r="E7715" s="367" t="s">
        <v>1528</v>
      </c>
      <c r="F7715" s="50"/>
      <c r="G7715" s="468" t="s">
        <v>3063</v>
      </c>
      <c r="H7715" s="50" t="s">
        <v>2358</v>
      </c>
      <c r="I7715" s="42" t="s">
        <v>989</v>
      </c>
      <c r="U7715" s="15">
        <v>0</v>
      </c>
      <c r="V7715" s="15">
        <v>0</v>
      </c>
      <c r="AH7715" s="15">
        <v>0</v>
      </c>
      <c r="AI7715" s="15">
        <v>0</v>
      </c>
      <c r="AU7715" s="15">
        <v>0</v>
      </c>
      <c r="AV7715" s="15">
        <v>0</v>
      </c>
      <c r="AW7715" s="15">
        <f t="shared" si="2123"/>
        <v>0</v>
      </c>
    </row>
    <row r="7716" spans="1:49">
      <c r="A7716" s="44" t="s">
        <v>1039</v>
      </c>
      <c r="B7716" s="45" t="s">
        <v>1030</v>
      </c>
      <c r="C7716" s="45" t="s">
        <v>994</v>
      </c>
      <c r="D7716" s="452" t="s">
        <v>3042</v>
      </c>
      <c r="E7716" s="367" t="s">
        <v>1679</v>
      </c>
      <c r="F7716" s="50"/>
      <c r="G7716" s="468" t="s">
        <v>3063</v>
      </c>
      <c r="H7716" s="50" t="s">
        <v>2358</v>
      </c>
      <c r="I7716" s="42" t="s">
        <v>1048</v>
      </c>
      <c r="U7716" s="15">
        <v>0</v>
      </c>
      <c r="V7716" s="15">
        <v>0</v>
      </c>
      <c r="AH7716" s="15">
        <v>0</v>
      </c>
      <c r="AI7716" s="15">
        <v>0</v>
      </c>
      <c r="AU7716" s="15">
        <v>0</v>
      </c>
      <c r="AV7716" s="15">
        <v>0</v>
      </c>
      <c r="AW7716" s="15">
        <f t="shared" si="2123"/>
        <v>0</v>
      </c>
    </row>
    <row r="7717" spans="1:49">
      <c r="A7717" s="44" t="s">
        <v>1039</v>
      </c>
      <c r="B7717" s="45" t="s">
        <v>1030</v>
      </c>
      <c r="C7717" s="45" t="s">
        <v>994</v>
      </c>
      <c r="D7717" s="452" t="s">
        <v>3042</v>
      </c>
      <c r="E7717" s="367" t="s">
        <v>787</v>
      </c>
      <c r="F7717" s="50"/>
      <c r="G7717" s="468" t="s">
        <v>3063</v>
      </c>
      <c r="H7717" s="50" t="s">
        <v>2358</v>
      </c>
      <c r="I7717" s="42" t="s">
        <v>2078</v>
      </c>
      <c r="U7717" s="15">
        <v>0</v>
      </c>
      <c r="V7717" s="15">
        <v>0</v>
      </c>
      <c r="AH7717" s="15">
        <v>0</v>
      </c>
      <c r="AI7717" s="15">
        <v>0</v>
      </c>
      <c r="AU7717" s="15">
        <v>0</v>
      </c>
      <c r="AV7717" s="15">
        <v>0</v>
      </c>
      <c r="AW7717" s="15">
        <f t="shared" si="2123"/>
        <v>0</v>
      </c>
    </row>
    <row r="7718" spans="1:49">
      <c r="A7718" s="44" t="s">
        <v>1039</v>
      </c>
      <c r="B7718" s="45" t="s">
        <v>1030</v>
      </c>
      <c r="C7718" s="45" t="s">
        <v>994</v>
      </c>
      <c r="D7718" s="452" t="s">
        <v>3042</v>
      </c>
      <c r="E7718" s="367" t="s">
        <v>1116</v>
      </c>
      <c r="F7718" s="50"/>
      <c r="G7718" s="468" t="s">
        <v>3063</v>
      </c>
      <c r="H7718" s="50" t="s">
        <v>2358</v>
      </c>
      <c r="I7718" s="42" t="s">
        <v>1487</v>
      </c>
      <c r="U7718" s="15">
        <v>0</v>
      </c>
      <c r="V7718" s="15">
        <v>0</v>
      </c>
      <c r="AH7718" s="15">
        <v>0</v>
      </c>
      <c r="AI7718" s="15">
        <v>0</v>
      </c>
      <c r="AU7718" s="15">
        <v>0</v>
      </c>
      <c r="AV7718" s="15">
        <v>0</v>
      </c>
      <c r="AW7718" s="15">
        <f t="shared" si="2123"/>
        <v>0</v>
      </c>
    </row>
    <row r="7719" spans="1:49">
      <c r="A7719" s="44" t="s">
        <v>1039</v>
      </c>
      <c r="B7719" s="45" t="s">
        <v>1030</v>
      </c>
      <c r="C7719" s="45" t="s">
        <v>994</v>
      </c>
      <c r="D7719" s="452" t="s">
        <v>3042</v>
      </c>
      <c r="E7719" s="367" t="s">
        <v>1703</v>
      </c>
      <c r="F7719" s="50"/>
      <c r="G7719" s="468" t="s">
        <v>3063</v>
      </c>
      <c r="H7719" s="50" t="s">
        <v>2358</v>
      </c>
      <c r="I7719" s="42" t="s">
        <v>1047</v>
      </c>
      <c r="U7719" s="15">
        <v>0</v>
      </c>
      <c r="V7719" s="15">
        <v>0</v>
      </c>
      <c r="AH7719" s="15">
        <v>0</v>
      </c>
      <c r="AI7719" s="15">
        <v>0</v>
      </c>
      <c r="AU7719" s="15">
        <v>0</v>
      </c>
      <c r="AV7719" s="15">
        <v>0</v>
      </c>
      <c r="AW7719" s="15">
        <f t="shared" si="2123"/>
        <v>0</v>
      </c>
    </row>
    <row r="7720" spans="1:49">
      <c r="A7720" s="44" t="s">
        <v>1039</v>
      </c>
      <c r="B7720" s="45" t="s">
        <v>1030</v>
      </c>
      <c r="C7720" s="45" t="s">
        <v>994</v>
      </c>
      <c r="D7720" s="452" t="s">
        <v>3042</v>
      </c>
      <c r="E7720" s="367" t="s">
        <v>826</v>
      </c>
      <c r="F7720" s="50"/>
      <c r="G7720" s="468" t="s">
        <v>3063</v>
      </c>
      <c r="H7720" s="50" t="s">
        <v>2358</v>
      </c>
      <c r="I7720" s="42" t="s">
        <v>935</v>
      </c>
      <c r="U7720" s="15">
        <v>0</v>
      </c>
      <c r="V7720" s="15">
        <v>0</v>
      </c>
      <c r="AH7720" s="15">
        <v>0</v>
      </c>
      <c r="AI7720" s="15">
        <v>0</v>
      </c>
      <c r="AU7720" s="15">
        <v>0</v>
      </c>
      <c r="AV7720" s="15">
        <v>0</v>
      </c>
      <c r="AW7720" s="15">
        <f t="shared" si="2123"/>
        <v>0</v>
      </c>
    </row>
    <row r="7721" spans="1:49">
      <c r="A7721" s="44" t="s">
        <v>1039</v>
      </c>
      <c r="B7721" s="45" t="s">
        <v>1030</v>
      </c>
      <c r="C7721" s="45" t="s">
        <v>994</v>
      </c>
      <c r="D7721" s="452" t="s">
        <v>3042</v>
      </c>
      <c r="E7721" s="367" t="s">
        <v>1115</v>
      </c>
      <c r="F7721" s="50"/>
      <c r="G7721" s="468" t="s">
        <v>3063</v>
      </c>
      <c r="H7721" s="50" t="s">
        <v>2358</v>
      </c>
      <c r="I7721" s="42" t="s">
        <v>990</v>
      </c>
      <c r="U7721" s="15">
        <v>0</v>
      </c>
      <c r="V7721" s="15">
        <v>0</v>
      </c>
      <c r="AH7721" s="15">
        <v>0</v>
      </c>
      <c r="AI7721" s="15">
        <v>0</v>
      </c>
      <c r="AU7721" s="15">
        <v>0</v>
      </c>
      <c r="AV7721" s="15">
        <v>0</v>
      </c>
      <c r="AW7721" s="15">
        <f t="shared" si="2123"/>
        <v>0</v>
      </c>
    </row>
    <row r="7722" spans="1:49">
      <c r="A7722" s="44" t="s">
        <v>1039</v>
      </c>
      <c r="B7722" s="45" t="s">
        <v>1030</v>
      </c>
      <c r="C7722" s="45" t="s">
        <v>994</v>
      </c>
      <c r="D7722" s="452" t="s">
        <v>3042</v>
      </c>
      <c r="E7722" s="367" t="s">
        <v>1677</v>
      </c>
      <c r="F7722" s="50"/>
      <c r="G7722" s="468" t="s">
        <v>3063</v>
      </c>
      <c r="H7722" s="50" t="s">
        <v>2358</v>
      </c>
      <c r="I7722" s="42" t="s">
        <v>1198</v>
      </c>
      <c r="J7722" s="15">
        <v>18000</v>
      </c>
      <c r="L7722" s="15">
        <v>3750</v>
      </c>
      <c r="N7722" s="15">
        <v>5112</v>
      </c>
      <c r="O7722" s="15">
        <v>500</v>
      </c>
      <c r="P7722" s="15">
        <v>2880</v>
      </c>
      <c r="R7722" s="15">
        <v>2083</v>
      </c>
      <c r="U7722" s="15">
        <v>14325</v>
      </c>
      <c r="V7722" s="15">
        <v>3675</v>
      </c>
      <c r="W7722" s="15">
        <v>2500</v>
      </c>
      <c r="Z7722" s="15">
        <v>2500</v>
      </c>
      <c r="AH7722" s="15">
        <v>2500</v>
      </c>
      <c r="AI7722" s="15">
        <v>0</v>
      </c>
      <c r="AJ7722" s="15">
        <v>23100</v>
      </c>
      <c r="AM7722" s="15">
        <v>7500</v>
      </c>
      <c r="AN7722" s="15">
        <v>500</v>
      </c>
      <c r="AO7722" s="15">
        <v>5000</v>
      </c>
      <c r="AP7722" s="15">
        <v>5100</v>
      </c>
      <c r="AS7722" s="15">
        <v>5000</v>
      </c>
      <c r="AU7722" s="15">
        <v>23100</v>
      </c>
      <c r="AV7722" s="15">
        <v>0</v>
      </c>
      <c r="AW7722" s="15">
        <f t="shared" si="2123"/>
        <v>39925</v>
      </c>
    </row>
    <row r="7723" spans="1:49">
      <c r="A7723" s="44" t="s">
        <v>1039</v>
      </c>
      <c r="B7723" s="45" t="s">
        <v>1030</v>
      </c>
      <c r="C7723" s="45" t="s">
        <v>994</v>
      </c>
      <c r="D7723" s="452" t="s">
        <v>3042</v>
      </c>
      <c r="E7723" s="367" t="s">
        <v>1677</v>
      </c>
      <c r="F7723" s="50" t="s">
        <v>1961</v>
      </c>
      <c r="G7723" s="468" t="s">
        <v>3063</v>
      </c>
      <c r="H7723" s="50" t="s">
        <v>2358</v>
      </c>
      <c r="I7723" s="42" t="s">
        <v>25</v>
      </c>
      <c r="U7723" s="15">
        <v>0</v>
      </c>
      <c r="V7723" s="15">
        <v>0</v>
      </c>
      <c r="AH7723" s="15">
        <v>0</v>
      </c>
      <c r="AI7723" s="15">
        <v>0</v>
      </c>
      <c r="AU7723" s="15">
        <v>0</v>
      </c>
      <c r="AV7723" s="15">
        <v>0</v>
      </c>
      <c r="AW7723" s="15">
        <f t="shared" si="2123"/>
        <v>0</v>
      </c>
    </row>
    <row r="7724" spans="1:49" s="52" customFormat="1">
      <c r="A7724" s="41"/>
      <c r="B7724" s="346"/>
      <c r="C7724" s="346"/>
      <c r="D7724" s="369"/>
      <c r="E7724" s="213"/>
      <c r="F7724" s="65"/>
      <c r="G7724" s="65"/>
      <c r="H7724" s="65"/>
      <c r="I7724" s="49" t="s">
        <v>3</v>
      </c>
      <c r="J7724" s="6">
        <f>SUM(J7725)</f>
        <v>0</v>
      </c>
      <c r="K7724" s="6">
        <f t="shared" ref="K7724:AT7725" si="2128">SUM(K7725)</f>
        <v>0</v>
      </c>
      <c r="L7724" s="6">
        <f t="shared" si="2128"/>
        <v>0</v>
      </c>
      <c r="M7724" s="6">
        <f t="shared" si="2128"/>
        <v>0</v>
      </c>
      <c r="N7724" s="6">
        <f t="shared" si="2128"/>
        <v>0</v>
      </c>
      <c r="O7724" s="6">
        <f t="shared" si="2128"/>
        <v>0</v>
      </c>
      <c r="P7724" s="6">
        <f t="shared" si="2128"/>
        <v>0</v>
      </c>
      <c r="Q7724" s="6">
        <f t="shared" si="2128"/>
        <v>0</v>
      </c>
      <c r="R7724" s="6">
        <f t="shared" si="2128"/>
        <v>0</v>
      </c>
      <c r="S7724" s="6">
        <f t="shared" si="2128"/>
        <v>0</v>
      </c>
      <c r="T7724" s="6">
        <f t="shared" si="2128"/>
        <v>0</v>
      </c>
      <c r="U7724" s="6">
        <v>0</v>
      </c>
      <c r="V7724" s="6">
        <v>0</v>
      </c>
      <c r="W7724" s="6">
        <f>SUM(W7725)</f>
        <v>0</v>
      </c>
      <c r="X7724" s="6">
        <f t="shared" si="2128"/>
        <v>0</v>
      </c>
      <c r="Y7724" s="6">
        <f t="shared" si="2128"/>
        <v>0</v>
      </c>
      <c r="Z7724" s="6">
        <f t="shared" si="2128"/>
        <v>0</v>
      </c>
      <c r="AA7724" s="6">
        <f t="shared" si="2128"/>
        <v>0</v>
      </c>
      <c r="AB7724" s="6">
        <f t="shared" si="2128"/>
        <v>0</v>
      </c>
      <c r="AC7724" s="6">
        <f t="shared" si="2128"/>
        <v>0</v>
      </c>
      <c r="AD7724" s="6">
        <f t="shared" si="2128"/>
        <v>0</v>
      </c>
      <c r="AE7724" s="6">
        <f t="shared" si="2128"/>
        <v>0</v>
      </c>
      <c r="AF7724" s="6">
        <f t="shared" si="2128"/>
        <v>0</v>
      </c>
      <c r="AG7724" s="6">
        <f t="shared" si="2128"/>
        <v>0</v>
      </c>
      <c r="AH7724" s="6">
        <v>0</v>
      </c>
      <c r="AI7724" s="6">
        <v>0</v>
      </c>
      <c r="AJ7724" s="6">
        <f>SUM(AJ7725)</f>
        <v>0</v>
      </c>
      <c r="AK7724" s="6">
        <f t="shared" si="2128"/>
        <v>0</v>
      </c>
      <c r="AL7724" s="6">
        <f t="shared" si="2128"/>
        <v>0</v>
      </c>
      <c r="AM7724" s="6">
        <f t="shared" si="2128"/>
        <v>0</v>
      </c>
      <c r="AN7724" s="6">
        <f t="shared" si="2128"/>
        <v>0</v>
      </c>
      <c r="AO7724" s="6">
        <f t="shared" si="2128"/>
        <v>0</v>
      </c>
      <c r="AP7724" s="6">
        <f t="shared" si="2128"/>
        <v>0</v>
      </c>
      <c r="AQ7724" s="6">
        <f t="shared" si="2128"/>
        <v>0</v>
      </c>
      <c r="AR7724" s="6">
        <f t="shared" si="2128"/>
        <v>0</v>
      </c>
      <c r="AS7724" s="6">
        <f t="shared" si="2128"/>
        <v>0</v>
      </c>
      <c r="AT7724" s="6">
        <f t="shared" si="2128"/>
        <v>0</v>
      </c>
      <c r="AU7724" s="6">
        <v>0</v>
      </c>
      <c r="AV7724" s="6">
        <v>0</v>
      </c>
      <c r="AW7724" s="6">
        <f t="shared" si="2123"/>
        <v>0</v>
      </c>
    </row>
    <row r="7725" spans="1:49" s="52" customFormat="1">
      <c r="A7725" s="44" t="s">
        <v>1039</v>
      </c>
      <c r="B7725" s="45" t="s">
        <v>1030</v>
      </c>
      <c r="C7725" s="45" t="s">
        <v>994</v>
      </c>
      <c r="D7725" s="452" t="s">
        <v>3042</v>
      </c>
      <c r="E7725" s="213" t="s">
        <v>833</v>
      </c>
      <c r="F7725" s="65"/>
      <c r="G7725" s="65"/>
      <c r="H7725" s="65"/>
      <c r="I7725" s="53" t="s">
        <v>1</v>
      </c>
      <c r="J7725" s="200">
        <f>SUM(J7726)</f>
        <v>0</v>
      </c>
      <c r="K7725" s="200">
        <f t="shared" si="2128"/>
        <v>0</v>
      </c>
      <c r="L7725" s="200">
        <f t="shared" si="2128"/>
        <v>0</v>
      </c>
      <c r="M7725" s="200">
        <f t="shared" si="2128"/>
        <v>0</v>
      </c>
      <c r="N7725" s="200">
        <f t="shared" si="2128"/>
        <v>0</v>
      </c>
      <c r="O7725" s="200">
        <f t="shared" si="2128"/>
        <v>0</v>
      </c>
      <c r="P7725" s="200">
        <f t="shared" si="2128"/>
        <v>0</v>
      </c>
      <c r="Q7725" s="200">
        <f t="shared" si="2128"/>
        <v>0</v>
      </c>
      <c r="R7725" s="200">
        <f t="shared" si="2128"/>
        <v>0</v>
      </c>
      <c r="S7725" s="200">
        <f t="shared" si="2128"/>
        <v>0</v>
      </c>
      <c r="T7725" s="200">
        <f t="shared" si="2128"/>
        <v>0</v>
      </c>
      <c r="U7725" s="200">
        <v>0</v>
      </c>
      <c r="V7725" s="200">
        <v>0</v>
      </c>
      <c r="W7725" s="200">
        <f>SUM(W7726)</f>
        <v>0</v>
      </c>
      <c r="X7725" s="200">
        <f t="shared" si="2128"/>
        <v>0</v>
      </c>
      <c r="Y7725" s="200">
        <f t="shared" si="2128"/>
        <v>0</v>
      </c>
      <c r="Z7725" s="200">
        <f t="shared" si="2128"/>
        <v>0</v>
      </c>
      <c r="AA7725" s="200">
        <f t="shared" si="2128"/>
        <v>0</v>
      </c>
      <c r="AB7725" s="200">
        <f t="shared" si="2128"/>
        <v>0</v>
      </c>
      <c r="AC7725" s="200">
        <f t="shared" si="2128"/>
        <v>0</v>
      </c>
      <c r="AD7725" s="200">
        <f t="shared" si="2128"/>
        <v>0</v>
      </c>
      <c r="AE7725" s="200">
        <f t="shared" si="2128"/>
        <v>0</v>
      </c>
      <c r="AF7725" s="200">
        <f t="shared" si="2128"/>
        <v>0</v>
      </c>
      <c r="AG7725" s="200">
        <f t="shared" si="2128"/>
        <v>0</v>
      </c>
      <c r="AH7725" s="200">
        <v>0</v>
      </c>
      <c r="AI7725" s="200">
        <v>0</v>
      </c>
      <c r="AJ7725" s="200">
        <f>SUM(AJ7726)</f>
        <v>0</v>
      </c>
      <c r="AK7725" s="200">
        <f t="shared" si="2128"/>
        <v>0</v>
      </c>
      <c r="AL7725" s="200">
        <f t="shared" si="2128"/>
        <v>0</v>
      </c>
      <c r="AM7725" s="200">
        <f t="shared" si="2128"/>
        <v>0</v>
      </c>
      <c r="AN7725" s="200">
        <f t="shared" si="2128"/>
        <v>0</v>
      </c>
      <c r="AO7725" s="200">
        <f t="shared" si="2128"/>
        <v>0</v>
      </c>
      <c r="AP7725" s="200">
        <f t="shared" si="2128"/>
        <v>0</v>
      </c>
      <c r="AQ7725" s="200">
        <f t="shared" si="2128"/>
        <v>0</v>
      </c>
      <c r="AR7725" s="200">
        <f t="shared" si="2128"/>
        <v>0</v>
      </c>
      <c r="AS7725" s="200">
        <f t="shared" si="2128"/>
        <v>0</v>
      </c>
      <c r="AT7725" s="200">
        <f t="shared" si="2128"/>
        <v>0</v>
      </c>
      <c r="AU7725" s="200">
        <v>0</v>
      </c>
      <c r="AV7725" s="200">
        <v>0</v>
      </c>
      <c r="AW7725" s="200">
        <f t="shared" si="2123"/>
        <v>0</v>
      </c>
    </row>
    <row r="7726" spans="1:49" s="59" customFormat="1">
      <c r="A7726" s="44" t="s">
        <v>1039</v>
      </c>
      <c r="B7726" s="45" t="s">
        <v>1030</v>
      </c>
      <c r="C7726" s="45" t="s">
        <v>994</v>
      </c>
      <c r="D7726" s="452" t="s">
        <v>3042</v>
      </c>
      <c r="E7726" s="57" t="s">
        <v>1517</v>
      </c>
      <c r="F7726" s="58"/>
      <c r="G7726" s="468" t="s">
        <v>3063</v>
      </c>
      <c r="H7726" s="50" t="s">
        <v>2358</v>
      </c>
      <c r="I7726" s="188" t="s">
        <v>2584</v>
      </c>
      <c r="J7726" s="13"/>
      <c r="K7726" s="13"/>
      <c r="L7726" s="13"/>
      <c r="M7726" s="13"/>
      <c r="N7726" s="13"/>
      <c r="O7726" s="13"/>
      <c r="P7726" s="13"/>
      <c r="Q7726" s="13"/>
      <c r="R7726" s="13"/>
      <c r="S7726" s="13"/>
      <c r="T7726" s="13"/>
      <c r="U7726" s="13">
        <v>0</v>
      </c>
      <c r="V7726" s="13">
        <v>0</v>
      </c>
      <c r="W7726" s="13"/>
      <c r="X7726" s="13"/>
      <c r="Y7726" s="13"/>
      <c r="Z7726" s="13"/>
      <c r="AA7726" s="13"/>
      <c r="AB7726" s="13"/>
      <c r="AC7726" s="13"/>
      <c r="AD7726" s="13"/>
      <c r="AE7726" s="13"/>
      <c r="AF7726" s="13"/>
      <c r="AG7726" s="13"/>
      <c r="AH7726" s="13">
        <v>0</v>
      </c>
      <c r="AI7726" s="13">
        <v>0</v>
      </c>
      <c r="AJ7726" s="13"/>
      <c r="AK7726" s="13"/>
      <c r="AL7726" s="13"/>
      <c r="AM7726" s="13"/>
      <c r="AN7726" s="13"/>
      <c r="AO7726" s="13"/>
      <c r="AP7726" s="13"/>
      <c r="AQ7726" s="13"/>
      <c r="AR7726" s="13"/>
      <c r="AS7726" s="13"/>
      <c r="AT7726" s="13"/>
      <c r="AU7726" s="13">
        <v>0</v>
      </c>
      <c r="AV7726" s="13">
        <v>0</v>
      </c>
      <c r="AW7726" s="13">
        <f t="shared" si="2123"/>
        <v>0</v>
      </c>
    </row>
    <row r="7727" spans="1:49">
      <c r="A7727" s="48"/>
      <c r="B7727" s="42"/>
      <c r="C7727" s="42"/>
      <c r="D7727" s="42"/>
      <c r="E7727" s="367"/>
      <c r="F7727" s="50"/>
      <c r="G7727" s="50"/>
      <c r="H7727" s="50"/>
      <c r="I7727" s="49" t="s">
        <v>1157</v>
      </c>
      <c r="J7727" s="192">
        <f>SUM(J7728)</f>
        <v>3000</v>
      </c>
      <c r="K7727" s="192">
        <f t="shared" ref="K7727:AT7728" si="2129">SUM(K7728)</f>
        <v>0</v>
      </c>
      <c r="L7727" s="192">
        <f t="shared" si="2129"/>
        <v>0</v>
      </c>
      <c r="M7727" s="192">
        <f t="shared" si="2129"/>
        <v>0</v>
      </c>
      <c r="N7727" s="192">
        <f t="shared" si="2129"/>
        <v>0</v>
      </c>
      <c r="O7727" s="192">
        <f t="shared" si="2129"/>
        <v>750</v>
      </c>
      <c r="P7727" s="192">
        <f t="shared" si="2129"/>
        <v>0</v>
      </c>
      <c r="Q7727" s="192">
        <f t="shared" si="2129"/>
        <v>0</v>
      </c>
      <c r="R7727" s="192">
        <f t="shared" si="2129"/>
        <v>1720</v>
      </c>
      <c r="S7727" s="192">
        <f t="shared" si="2129"/>
        <v>0</v>
      </c>
      <c r="T7727" s="192">
        <f t="shared" si="2129"/>
        <v>0</v>
      </c>
      <c r="U7727" s="192">
        <v>2470</v>
      </c>
      <c r="V7727" s="192">
        <v>530</v>
      </c>
      <c r="W7727" s="192">
        <f>SUM(W7728)</f>
        <v>0</v>
      </c>
      <c r="X7727" s="192">
        <f t="shared" si="2129"/>
        <v>0</v>
      </c>
      <c r="Y7727" s="192">
        <f t="shared" si="2129"/>
        <v>0</v>
      </c>
      <c r="Z7727" s="192">
        <f t="shared" si="2129"/>
        <v>0</v>
      </c>
      <c r="AA7727" s="192">
        <f t="shared" si="2129"/>
        <v>0</v>
      </c>
      <c r="AB7727" s="192">
        <f t="shared" si="2129"/>
        <v>0</v>
      </c>
      <c r="AC7727" s="192">
        <f t="shared" si="2129"/>
        <v>0</v>
      </c>
      <c r="AD7727" s="192">
        <f t="shared" si="2129"/>
        <v>0</v>
      </c>
      <c r="AE7727" s="192">
        <f t="shared" si="2129"/>
        <v>0</v>
      </c>
      <c r="AF7727" s="192">
        <f t="shared" si="2129"/>
        <v>0</v>
      </c>
      <c r="AG7727" s="192">
        <f t="shared" si="2129"/>
        <v>0</v>
      </c>
      <c r="AH7727" s="192">
        <v>0</v>
      </c>
      <c r="AI7727" s="192">
        <v>0</v>
      </c>
      <c r="AJ7727" s="192">
        <f>SUM(AJ7728)</f>
        <v>0</v>
      </c>
      <c r="AK7727" s="192">
        <f t="shared" si="2129"/>
        <v>0</v>
      </c>
      <c r="AL7727" s="192">
        <f t="shared" si="2129"/>
        <v>0</v>
      </c>
      <c r="AM7727" s="192">
        <f t="shared" si="2129"/>
        <v>0</v>
      </c>
      <c r="AN7727" s="192">
        <f t="shared" si="2129"/>
        <v>0</v>
      </c>
      <c r="AO7727" s="192">
        <f t="shared" si="2129"/>
        <v>0</v>
      </c>
      <c r="AP7727" s="192">
        <f t="shared" si="2129"/>
        <v>0</v>
      </c>
      <c r="AQ7727" s="192">
        <f t="shared" si="2129"/>
        <v>0</v>
      </c>
      <c r="AR7727" s="192">
        <f t="shared" si="2129"/>
        <v>0</v>
      </c>
      <c r="AS7727" s="192">
        <f t="shared" si="2129"/>
        <v>0</v>
      </c>
      <c r="AT7727" s="192">
        <f t="shared" si="2129"/>
        <v>0</v>
      </c>
      <c r="AU7727" s="192">
        <v>0</v>
      </c>
      <c r="AV7727" s="192">
        <v>0</v>
      </c>
      <c r="AW7727" s="192">
        <f t="shared" si="2123"/>
        <v>2470</v>
      </c>
    </row>
    <row r="7728" spans="1:49">
      <c r="A7728" s="44" t="s">
        <v>1039</v>
      </c>
      <c r="B7728" s="45" t="s">
        <v>1030</v>
      </c>
      <c r="C7728" s="45" t="s">
        <v>994</v>
      </c>
      <c r="D7728" s="452" t="s">
        <v>3042</v>
      </c>
      <c r="E7728" s="213" t="s">
        <v>1402</v>
      </c>
      <c r="F7728" s="65"/>
      <c r="G7728" s="65"/>
      <c r="H7728" s="65"/>
      <c r="I7728" s="327" t="s">
        <v>1158</v>
      </c>
      <c r="J7728" s="19">
        <f>SUM(J7729)</f>
        <v>3000</v>
      </c>
      <c r="K7728" s="19">
        <f t="shared" si="2129"/>
        <v>0</v>
      </c>
      <c r="L7728" s="19">
        <f t="shared" si="2129"/>
        <v>0</v>
      </c>
      <c r="M7728" s="19">
        <f t="shared" si="2129"/>
        <v>0</v>
      </c>
      <c r="N7728" s="19">
        <f t="shared" si="2129"/>
        <v>0</v>
      </c>
      <c r="O7728" s="19">
        <f t="shared" si="2129"/>
        <v>750</v>
      </c>
      <c r="P7728" s="19">
        <f t="shared" si="2129"/>
        <v>0</v>
      </c>
      <c r="Q7728" s="19">
        <f t="shared" si="2129"/>
        <v>0</v>
      </c>
      <c r="R7728" s="19">
        <f t="shared" si="2129"/>
        <v>1720</v>
      </c>
      <c r="S7728" s="19">
        <f t="shared" si="2129"/>
        <v>0</v>
      </c>
      <c r="T7728" s="19">
        <f t="shared" si="2129"/>
        <v>0</v>
      </c>
      <c r="U7728" s="19">
        <v>2470</v>
      </c>
      <c r="V7728" s="19">
        <v>530</v>
      </c>
      <c r="W7728" s="19">
        <f>SUM(W7729)</f>
        <v>0</v>
      </c>
      <c r="X7728" s="19">
        <f t="shared" si="2129"/>
        <v>0</v>
      </c>
      <c r="Y7728" s="19">
        <f t="shared" si="2129"/>
        <v>0</v>
      </c>
      <c r="Z7728" s="19">
        <f t="shared" si="2129"/>
        <v>0</v>
      </c>
      <c r="AA7728" s="19">
        <f t="shared" si="2129"/>
        <v>0</v>
      </c>
      <c r="AB7728" s="19">
        <f t="shared" si="2129"/>
        <v>0</v>
      </c>
      <c r="AC7728" s="19">
        <f t="shared" si="2129"/>
        <v>0</v>
      </c>
      <c r="AD7728" s="19">
        <f t="shared" si="2129"/>
        <v>0</v>
      </c>
      <c r="AE7728" s="19">
        <f t="shared" si="2129"/>
        <v>0</v>
      </c>
      <c r="AF7728" s="19">
        <f t="shared" si="2129"/>
        <v>0</v>
      </c>
      <c r="AG7728" s="19">
        <f t="shared" si="2129"/>
        <v>0</v>
      </c>
      <c r="AH7728" s="19">
        <v>0</v>
      </c>
      <c r="AI7728" s="19">
        <v>0</v>
      </c>
      <c r="AJ7728" s="19">
        <f>SUM(AJ7729)</f>
        <v>0</v>
      </c>
      <c r="AK7728" s="19">
        <f t="shared" si="2129"/>
        <v>0</v>
      </c>
      <c r="AL7728" s="19">
        <f t="shared" si="2129"/>
        <v>0</v>
      </c>
      <c r="AM7728" s="19">
        <f t="shared" si="2129"/>
        <v>0</v>
      </c>
      <c r="AN7728" s="19">
        <f t="shared" si="2129"/>
        <v>0</v>
      </c>
      <c r="AO7728" s="19">
        <f t="shared" si="2129"/>
        <v>0</v>
      </c>
      <c r="AP7728" s="19">
        <f t="shared" si="2129"/>
        <v>0</v>
      </c>
      <c r="AQ7728" s="19">
        <f t="shared" si="2129"/>
        <v>0</v>
      </c>
      <c r="AR7728" s="19">
        <f t="shared" si="2129"/>
        <v>0</v>
      </c>
      <c r="AS7728" s="19">
        <f t="shared" si="2129"/>
        <v>0</v>
      </c>
      <c r="AT7728" s="19">
        <f t="shared" si="2129"/>
        <v>0</v>
      </c>
      <c r="AU7728" s="19">
        <v>0</v>
      </c>
      <c r="AV7728" s="19">
        <v>0</v>
      </c>
      <c r="AW7728" s="19">
        <f t="shared" si="2123"/>
        <v>2470</v>
      </c>
    </row>
    <row r="7729" spans="1:49">
      <c r="A7729" s="44" t="s">
        <v>1039</v>
      </c>
      <c r="B7729" s="45" t="s">
        <v>1030</v>
      </c>
      <c r="C7729" s="45" t="s">
        <v>994</v>
      </c>
      <c r="D7729" s="452" t="s">
        <v>3042</v>
      </c>
      <c r="E7729" s="367" t="s">
        <v>1409</v>
      </c>
      <c r="F7729" s="50"/>
      <c r="G7729" s="468" t="s">
        <v>3063</v>
      </c>
      <c r="H7729" s="50" t="s">
        <v>2358</v>
      </c>
      <c r="I7729" s="42" t="s">
        <v>1518</v>
      </c>
      <c r="J7729" s="15">
        <v>3000</v>
      </c>
      <c r="O7729" s="15">
        <v>750</v>
      </c>
      <c r="R7729" s="15">
        <v>1720</v>
      </c>
      <c r="U7729" s="15">
        <v>2470</v>
      </c>
      <c r="V7729" s="15">
        <v>530</v>
      </c>
      <c r="AH7729" s="15">
        <v>0</v>
      </c>
      <c r="AI7729" s="15">
        <v>0</v>
      </c>
      <c r="AU7729" s="15">
        <v>0</v>
      </c>
      <c r="AV7729" s="15">
        <v>0</v>
      </c>
      <c r="AW7729" s="15">
        <f t="shared" si="2123"/>
        <v>2470</v>
      </c>
    </row>
    <row r="7730" spans="1:49">
      <c r="A7730" s="44"/>
      <c r="B7730" s="45"/>
      <c r="C7730" s="45"/>
      <c r="D7730" s="45"/>
      <c r="E7730" s="531"/>
      <c r="F7730" s="50"/>
      <c r="G7730" s="50"/>
      <c r="H7730" s="50"/>
      <c r="I7730" s="42"/>
      <c r="U7730" s="15">
        <v>0</v>
      </c>
      <c r="V7730" s="15">
        <v>0</v>
      </c>
      <c r="AH7730" s="15">
        <v>0</v>
      </c>
      <c r="AI7730" s="15">
        <v>0</v>
      </c>
      <c r="AU7730" s="15">
        <v>0</v>
      </c>
      <c r="AV7730" s="15">
        <v>0</v>
      </c>
      <c r="AW7730" s="15">
        <f t="shared" si="2123"/>
        <v>0</v>
      </c>
    </row>
    <row r="7731" spans="1:49">
      <c r="A7731" s="48"/>
      <c r="B7731" s="42"/>
      <c r="C7731" s="42"/>
      <c r="D7731" s="42"/>
      <c r="E7731" s="531"/>
      <c r="F7731" s="50"/>
      <c r="G7731" s="50"/>
      <c r="H7731" s="50"/>
      <c r="I7731" s="49" t="s">
        <v>1631</v>
      </c>
      <c r="J7731" s="12">
        <f>SUM(J7702,J7727,J7724)</f>
        <v>21000</v>
      </c>
      <c r="K7731" s="12">
        <f t="shared" ref="K7731:AT7731" si="2130">SUM(K7702,K7727,K7724)</f>
        <v>0</v>
      </c>
      <c r="L7731" s="12">
        <f t="shared" si="2130"/>
        <v>3750</v>
      </c>
      <c r="M7731" s="12">
        <f t="shared" si="2130"/>
        <v>0</v>
      </c>
      <c r="N7731" s="12">
        <f t="shared" si="2130"/>
        <v>5112</v>
      </c>
      <c r="O7731" s="12">
        <f t="shared" si="2130"/>
        <v>1250</v>
      </c>
      <c r="P7731" s="12">
        <f t="shared" si="2130"/>
        <v>2880</v>
      </c>
      <c r="Q7731" s="12">
        <f t="shared" si="2130"/>
        <v>0</v>
      </c>
      <c r="R7731" s="12">
        <f t="shared" si="2130"/>
        <v>3803</v>
      </c>
      <c r="S7731" s="12">
        <f t="shared" si="2130"/>
        <v>0</v>
      </c>
      <c r="T7731" s="12">
        <f t="shared" si="2130"/>
        <v>0</v>
      </c>
      <c r="U7731" s="12">
        <v>16795</v>
      </c>
      <c r="V7731" s="12">
        <v>4205</v>
      </c>
      <c r="W7731" s="12">
        <f>SUM(W7702,W7727,W7724)</f>
        <v>2500</v>
      </c>
      <c r="X7731" s="12">
        <f t="shared" si="2130"/>
        <v>0</v>
      </c>
      <c r="Y7731" s="12">
        <f t="shared" si="2130"/>
        <v>0</v>
      </c>
      <c r="Z7731" s="12">
        <f t="shared" si="2130"/>
        <v>2500</v>
      </c>
      <c r="AA7731" s="12">
        <f t="shared" si="2130"/>
        <v>0</v>
      </c>
      <c r="AB7731" s="12">
        <f t="shared" si="2130"/>
        <v>0</v>
      </c>
      <c r="AC7731" s="12">
        <f t="shared" si="2130"/>
        <v>0</v>
      </c>
      <c r="AD7731" s="12">
        <f t="shared" si="2130"/>
        <v>0</v>
      </c>
      <c r="AE7731" s="12">
        <f t="shared" si="2130"/>
        <v>0</v>
      </c>
      <c r="AF7731" s="12">
        <f t="shared" si="2130"/>
        <v>0</v>
      </c>
      <c r="AG7731" s="12">
        <f t="shared" si="2130"/>
        <v>0</v>
      </c>
      <c r="AH7731" s="12">
        <v>2500</v>
      </c>
      <c r="AI7731" s="12">
        <v>0</v>
      </c>
      <c r="AJ7731" s="12">
        <f>SUM(AJ7702,AJ7727,AJ7724)</f>
        <v>23100</v>
      </c>
      <c r="AK7731" s="12">
        <f t="shared" si="2130"/>
        <v>0</v>
      </c>
      <c r="AL7731" s="12">
        <f t="shared" si="2130"/>
        <v>0</v>
      </c>
      <c r="AM7731" s="12">
        <f t="shared" si="2130"/>
        <v>7500</v>
      </c>
      <c r="AN7731" s="12">
        <f t="shared" si="2130"/>
        <v>500</v>
      </c>
      <c r="AO7731" s="12">
        <f t="shared" si="2130"/>
        <v>5000</v>
      </c>
      <c r="AP7731" s="12">
        <f t="shared" si="2130"/>
        <v>5100</v>
      </c>
      <c r="AQ7731" s="12">
        <f t="shared" si="2130"/>
        <v>0</v>
      </c>
      <c r="AR7731" s="12">
        <f t="shared" si="2130"/>
        <v>0</v>
      </c>
      <c r="AS7731" s="12">
        <f t="shared" si="2130"/>
        <v>5000</v>
      </c>
      <c r="AT7731" s="12">
        <f t="shared" si="2130"/>
        <v>0</v>
      </c>
      <c r="AU7731" s="12">
        <v>23100</v>
      </c>
      <c r="AV7731" s="12">
        <v>0</v>
      </c>
      <c r="AW7731" s="12">
        <f t="shared" si="2123"/>
        <v>42395</v>
      </c>
    </row>
    <row r="7732" spans="1:49">
      <c r="A7732" s="48"/>
      <c r="B7732" s="42"/>
      <c r="C7732" s="42"/>
      <c r="D7732" s="42"/>
      <c r="E7732" s="531"/>
      <c r="F7732" s="50"/>
      <c r="G7732" s="50"/>
      <c r="H7732" s="50"/>
      <c r="I7732" s="42"/>
    </row>
    <row r="7733" spans="1:49">
      <c r="A7733" s="48"/>
      <c r="B7733" s="42"/>
      <c r="C7733" s="42"/>
      <c r="D7733" s="42"/>
      <c r="E7733" s="531"/>
      <c r="F7733" s="50"/>
      <c r="G7733" s="50"/>
      <c r="H7733" s="50"/>
      <c r="I7733" s="146" t="s">
        <v>970</v>
      </c>
      <c r="J7733" s="29"/>
      <c r="K7733" s="29"/>
      <c r="L7733" s="29"/>
      <c r="M7733" s="29"/>
      <c r="N7733" s="29"/>
      <c r="O7733" s="29"/>
      <c r="P7733" s="29"/>
      <c r="Q7733" s="29"/>
      <c r="R7733" s="29"/>
      <c r="S7733" s="29"/>
      <c r="T7733" s="29"/>
      <c r="U7733" s="29"/>
      <c r="V7733" s="29"/>
      <c r="W7733" s="29"/>
      <c r="X7733" s="29"/>
      <c r="Y7733" s="29"/>
      <c r="Z7733" s="29"/>
      <c r="AA7733" s="29"/>
      <c r="AB7733" s="29"/>
      <c r="AC7733" s="29"/>
      <c r="AD7733" s="29"/>
      <c r="AE7733" s="29"/>
      <c r="AF7733" s="29"/>
      <c r="AG7733" s="29"/>
      <c r="AH7733" s="29"/>
      <c r="AI7733" s="29"/>
      <c r="AJ7733" s="29"/>
      <c r="AK7733" s="29"/>
      <c r="AL7733" s="29"/>
      <c r="AM7733" s="29"/>
      <c r="AN7733" s="29"/>
      <c r="AO7733" s="29"/>
      <c r="AP7733" s="29"/>
      <c r="AQ7733" s="29"/>
      <c r="AR7733" s="29"/>
      <c r="AS7733" s="29"/>
      <c r="AT7733" s="29"/>
      <c r="AU7733" s="29"/>
      <c r="AV7733" s="29"/>
      <c r="AW7733" s="29"/>
    </row>
    <row r="7734" spans="1:49" ht="13.5" thickBot="1">
      <c r="A7734" s="48"/>
      <c r="B7734" s="42"/>
      <c r="C7734" s="42"/>
      <c r="D7734" s="42"/>
      <c r="E7734" s="531"/>
      <c r="F7734" s="50"/>
      <c r="G7734" s="50"/>
      <c r="H7734" s="50"/>
      <c r="I7734" s="146"/>
      <c r="J7734" s="29"/>
      <c r="K7734" s="29"/>
      <c r="L7734" s="29"/>
      <c r="M7734" s="29"/>
      <c r="N7734" s="29"/>
      <c r="O7734" s="29"/>
      <c r="P7734" s="29"/>
      <c r="Q7734" s="29"/>
      <c r="R7734" s="29"/>
      <c r="S7734" s="29"/>
      <c r="T7734" s="29"/>
      <c r="U7734" s="29"/>
      <c r="V7734" s="29"/>
      <c r="W7734" s="29"/>
      <c r="X7734" s="29"/>
      <c r="Y7734" s="29"/>
      <c r="Z7734" s="29"/>
      <c r="AA7734" s="29"/>
      <c r="AB7734" s="29"/>
      <c r="AC7734" s="29"/>
      <c r="AD7734" s="29"/>
      <c r="AE7734" s="29"/>
      <c r="AF7734" s="29"/>
      <c r="AG7734" s="29"/>
      <c r="AH7734" s="29"/>
      <c r="AI7734" s="29"/>
      <c r="AJ7734" s="29"/>
      <c r="AK7734" s="29"/>
      <c r="AL7734" s="29"/>
      <c r="AM7734" s="29"/>
      <c r="AN7734" s="29"/>
      <c r="AO7734" s="29"/>
      <c r="AP7734" s="29"/>
      <c r="AQ7734" s="29"/>
      <c r="AR7734" s="29"/>
      <c r="AS7734" s="29"/>
      <c r="AT7734" s="29"/>
      <c r="AU7734" s="29"/>
      <c r="AV7734" s="29"/>
      <c r="AW7734" s="29"/>
    </row>
    <row r="7735" spans="1:49" ht="35.25" customHeight="1" thickTop="1" thickBot="1">
      <c r="A7735" s="48"/>
      <c r="B7735" s="42"/>
      <c r="C7735" s="42"/>
      <c r="D7735" s="42"/>
      <c r="E7735" s="531"/>
      <c r="F7735" s="50"/>
      <c r="G7735" s="50"/>
      <c r="H7735" s="50"/>
      <c r="I7735" s="5" t="s">
        <v>2331</v>
      </c>
      <c r="J7735" s="364" t="s">
        <v>2891</v>
      </c>
      <c r="K7735" s="364" t="s">
        <v>2879</v>
      </c>
      <c r="L7735" s="364" t="s">
        <v>2880</v>
      </c>
      <c r="M7735" s="364" t="s">
        <v>2881</v>
      </c>
      <c r="N7735" s="364" t="s">
        <v>2882</v>
      </c>
      <c r="O7735" s="364" t="s">
        <v>2883</v>
      </c>
      <c r="P7735" s="364" t="s">
        <v>2884</v>
      </c>
      <c r="Q7735" s="364" t="s">
        <v>2885</v>
      </c>
      <c r="R7735" s="364" t="s">
        <v>2886</v>
      </c>
      <c r="S7735" s="364" t="s">
        <v>2887</v>
      </c>
      <c r="T7735" s="364" t="s">
        <v>2888</v>
      </c>
      <c r="U7735" s="364" t="s">
        <v>2889</v>
      </c>
      <c r="V7735" s="364" t="s">
        <v>2890</v>
      </c>
      <c r="W7735" s="365" t="s">
        <v>2893</v>
      </c>
      <c r="X7735" s="365" t="s">
        <v>2879</v>
      </c>
      <c r="Y7735" s="365" t="s">
        <v>2880</v>
      </c>
      <c r="Z7735" s="365" t="s">
        <v>2881</v>
      </c>
      <c r="AA7735" s="365" t="s">
        <v>2882</v>
      </c>
      <c r="AB7735" s="365" t="s">
        <v>2883</v>
      </c>
      <c r="AC7735" s="365" t="s">
        <v>2884</v>
      </c>
      <c r="AD7735" s="365" t="s">
        <v>2885</v>
      </c>
      <c r="AE7735" s="365" t="s">
        <v>2886</v>
      </c>
      <c r="AF7735" s="365" t="s">
        <v>2887</v>
      </c>
      <c r="AG7735" s="365" t="s">
        <v>2888</v>
      </c>
      <c r="AH7735" s="365" t="s">
        <v>2889</v>
      </c>
      <c r="AI7735" s="365" t="s">
        <v>2890</v>
      </c>
      <c r="AJ7735" s="366" t="s">
        <v>2892</v>
      </c>
      <c r="AK7735" s="366" t="s">
        <v>2879</v>
      </c>
      <c r="AL7735" s="366" t="s">
        <v>2880</v>
      </c>
      <c r="AM7735" s="366" t="s">
        <v>2881</v>
      </c>
      <c r="AN7735" s="366" t="s">
        <v>2882</v>
      </c>
      <c r="AO7735" s="366" t="s">
        <v>2883</v>
      </c>
      <c r="AP7735" s="366" t="s">
        <v>2884</v>
      </c>
      <c r="AQ7735" s="366" t="s">
        <v>2885</v>
      </c>
      <c r="AR7735" s="366" t="s">
        <v>2886</v>
      </c>
      <c r="AS7735" s="366" t="s">
        <v>2887</v>
      </c>
      <c r="AT7735" s="366" t="s">
        <v>2888</v>
      </c>
      <c r="AU7735" s="366" t="s">
        <v>2889</v>
      </c>
      <c r="AV7735" s="366" t="s">
        <v>2890</v>
      </c>
      <c r="AW7735" s="368" t="s">
        <v>2895</v>
      </c>
    </row>
    <row r="7736" spans="1:49">
      <c r="A7736" s="48"/>
      <c r="B7736" s="42"/>
      <c r="C7736" s="42"/>
      <c r="D7736" s="42"/>
      <c r="E7736" s="531"/>
      <c r="F7736" s="50"/>
      <c r="G7736" s="50"/>
      <c r="H7736" s="50"/>
      <c r="I7736" s="34"/>
      <c r="J7736" s="202" t="s">
        <v>1224</v>
      </c>
      <c r="K7736" s="202">
        <v>1</v>
      </c>
      <c r="L7736" s="202">
        <v>2</v>
      </c>
      <c r="M7736" s="202">
        <v>3</v>
      </c>
      <c r="N7736" s="202">
        <v>4</v>
      </c>
      <c r="O7736" s="202">
        <v>5</v>
      </c>
      <c r="P7736" s="202">
        <v>6</v>
      </c>
      <c r="Q7736" s="202">
        <v>7</v>
      </c>
      <c r="R7736" s="202">
        <v>8</v>
      </c>
      <c r="S7736" s="202">
        <v>9</v>
      </c>
      <c r="T7736" s="202">
        <v>10</v>
      </c>
      <c r="U7736" s="202">
        <v>13</v>
      </c>
      <c r="V7736" s="202">
        <v>14</v>
      </c>
      <c r="W7736" s="202" t="s">
        <v>1224</v>
      </c>
      <c r="X7736" s="202">
        <v>1</v>
      </c>
      <c r="Y7736" s="202">
        <v>2</v>
      </c>
      <c r="Z7736" s="202">
        <v>3</v>
      </c>
      <c r="AA7736" s="202">
        <v>4</v>
      </c>
      <c r="AB7736" s="202">
        <v>5</v>
      </c>
      <c r="AC7736" s="202">
        <v>6</v>
      </c>
      <c r="AD7736" s="202">
        <v>7</v>
      </c>
      <c r="AE7736" s="202">
        <v>8</v>
      </c>
      <c r="AF7736" s="202">
        <v>9</v>
      </c>
      <c r="AG7736" s="202">
        <v>10</v>
      </c>
      <c r="AH7736" s="202">
        <v>13</v>
      </c>
      <c r="AI7736" s="202">
        <v>14</v>
      </c>
      <c r="AJ7736" s="202" t="s">
        <v>1224</v>
      </c>
      <c r="AK7736" s="202">
        <v>1</v>
      </c>
      <c r="AL7736" s="202">
        <v>2</v>
      </c>
      <c r="AM7736" s="202">
        <v>3</v>
      </c>
      <c r="AN7736" s="202">
        <v>4</v>
      </c>
      <c r="AO7736" s="202">
        <v>5</v>
      </c>
      <c r="AP7736" s="202">
        <v>6</v>
      </c>
      <c r="AQ7736" s="202">
        <v>7</v>
      </c>
      <c r="AR7736" s="202">
        <v>8</v>
      </c>
      <c r="AS7736" s="202">
        <v>9</v>
      </c>
      <c r="AT7736" s="202">
        <v>10</v>
      </c>
      <c r="AU7736" s="202">
        <v>13</v>
      </c>
      <c r="AV7736" s="202">
        <v>14</v>
      </c>
      <c r="AW7736" s="202">
        <v>15</v>
      </c>
    </row>
    <row r="7737" spans="1:49">
      <c r="A7737" s="48"/>
      <c r="B7737" s="42"/>
      <c r="C7737" s="42"/>
      <c r="D7737" s="42"/>
      <c r="E7737" s="531"/>
      <c r="F7737" s="50"/>
      <c r="G7737" s="50"/>
      <c r="H7737" s="50"/>
      <c r="I7737" s="276" t="s">
        <v>2370</v>
      </c>
      <c r="J7737" s="277">
        <f>SUM(J7731)</f>
        <v>21000</v>
      </c>
      <c r="K7737" s="277">
        <f t="shared" ref="K7737:AT7737" si="2131">SUM(K7731)</f>
        <v>0</v>
      </c>
      <c r="L7737" s="277">
        <f t="shared" si="2131"/>
        <v>3750</v>
      </c>
      <c r="M7737" s="277">
        <f t="shared" si="2131"/>
        <v>0</v>
      </c>
      <c r="N7737" s="277">
        <f t="shared" si="2131"/>
        <v>5112</v>
      </c>
      <c r="O7737" s="277">
        <f t="shared" si="2131"/>
        <v>1250</v>
      </c>
      <c r="P7737" s="277">
        <f t="shared" si="2131"/>
        <v>2880</v>
      </c>
      <c r="Q7737" s="277">
        <f t="shared" si="2131"/>
        <v>0</v>
      </c>
      <c r="R7737" s="277">
        <f t="shared" si="2131"/>
        <v>3803</v>
      </c>
      <c r="S7737" s="277">
        <f t="shared" si="2131"/>
        <v>0</v>
      </c>
      <c r="T7737" s="277">
        <f t="shared" si="2131"/>
        <v>0</v>
      </c>
      <c r="U7737" s="277">
        <v>16795</v>
      </c>
      <c r="V7737" s="277">
        <v>4205</v>
      </c>
      <c r="W7737" s="277">
        <f>SUM(W7731)</f>
        <v>2500</v>
      </c>
      <c r="X7737" s="277">
        <f t="shared" si="2131"/>
        <v>0</v>
      </c>
      <c r="Y7737" s="277">
        <f t="shared" si="2131"/>
        <v>0</v>
      </c>
      <c r="Z7737" s="277">
        <f t="shared" si="2131"/>
        <v>2500</v>
      </c>
      <c r="AA7737" s="277">
        <f t="shared" si="2131"/>
        <v>0</v>
      </c>
      <c r="AB7737" s="277">
        <f t="shared" si="2131"/>
        <v>0</v>
      </c>
      <c r="AC7737" s="277">
        <f t="shared" si="2131"/>
        <v>0</v>
      </c>
      <c r="AD7737" s="277">
        <f t="shared" si="2131"/>
        <v>0</v>
      </c>
      <c r="AE7737" s="277">
        <f t="shared" si="2131"/>
        <v>0</v>
      </c>
      <c r="AF7737" s="277">
        <f t="shared" si="2131"/>
        <v>0</v>
      </c>
      <c r="AG7737" s="277">
        <f t="shared" si="2131"/>
        <v>0</v>
      </c>
      <c r="AH7737" s="277">
        <v>2500</v>
      </c>
      <c r="AI7737" s="277">
        <v>0</v>
      </c>
      <c r="AJ7737" s="277">
        <f>SUM(AJ7731)</f>
        <v>23100</v>
      </c>
      <c r="AK7737" s="277">
        <f t="shared" si="2131"/>
        <v>0</v>
      </c>
      <c r="AL7737" s="277">
        <f t="shared" si="2131"/>
        <v>0</v>
      </c>
      <c r="AM7737" s="277">
        <f t="shared" si="2131"/>
        <v>7500</v>
      </c>
      <c r="AN7737" s="277">
        <f t="shared" si="2131"/>
        <v>500</v>
      </c>
      <c r="AO7737" s="277">
        <f t="shared" si="2131"/>
        <v>5000</v>
      </c>
      <c r="AP7737" s="277">
        <f t="shared" si="2131"/>
        <v>5100</v>
      </c>
      <c r="AQ7737" s="277">
        <f t="shared" si="2131"/>
        <v>0</v>
      </c>
      <c r="AR7737" s="277">
        <f t="shared" si="2131"/>
        <v>0</v>
      </c>
      <c r="AS7737" s="277">
        <f t="shared" si="2131"/>
        <v>5000</v>
      </c>
      <c r="AT7737" s="277">
        <f t="shared" si="2131"/>
        <v>0</v>
      </c>
      <c r="AU7737" s="277">
        <v>23100</v>
      </c>
      <c r="AV7737" s="277">
        <v>0</v>
      </c>
      <c r="AW7737" s="277">
        <f>U7737+AH7737+AU7737</f>
        <v>42395</v>
      </c>
    </row>
    <row r="7738" spans="1:49">
      <c r="A7738" s="48"/>
      <c r="B7738" s="42"/>
      <c r="C7738" s="42"/>
      <c r="D7738" s="42"/>
      <c r="E7738" s="531"/>
      <c r="F7738" s="50"/>
      <c r="G7738" s="50"/>
      <c r="H7738" s="50"/>
      <c r="I7738" s="276"/>
      <c r="J7738" s="277"/>
      <c r="K7738" s="277"/>
      <c r="L7738" s="277"/>
      <c r="M7738" s="277"/>
      <c r="N7738" s="277"/>
      <c r="O7738" s="277"/>
      <c r="P7738" s="277"/>
      <c r="Q7738" s="277"/>
      <c r="R7738" s="277"/>
      <c r="S7738" s="277"/>
      <c r="T7738" s="277"/>
      <c r="U7738" s="277">
        <v>0</v>
      </c>
      <c r="V7738" s="277">
        <v>0</v>
      </c>
      <c r="W7738" s="277"/>
      <c r="X7738" s="277"/>
      <c r="Y7738" s="277"/>
      <c r="Z7738" s="277"/>
      <c r="AA7738" s="277"/>
      <c r="AB7738" s="277"/>
      <c r="AC7738" s="277"/>
      <c r="AD7738" s="277"/>
      <c r="AE7738" s="277"/>
      <c r="AF7738" s="277"/>
      <c r="AG7738" s="277"/>
      <c r="AH7738" s="277">
        <v>0</v>
      </c>
      <c r="AI7738" s="277">
        <v>0</v>
      </c>
      <c r="AJ7738" s="277"/>
      <c r="AK7738" s="277"/>
      <c r="AL7738" s="277"/>
      <c r="AM7738" s="277"/>
      <c r="AN7738" s="277"/>
      <c r="AO7738" s="277"/>
      <c r="AP7738" s="277"/>
      <c r="AQ7738" s="277"/>
      <c r="AR7738" s="277"/>
      <c r="AS7738" s="277"/>
      <c r="AT7738" s="277"/>
      <c r="AU7738" s="277">
        <v>0</v>
      </c>
      <c r="AV7738" s="277">
        <v>0</v>
      </c>
      <c r="AW7738" s="277">
        <f>U7738+AH7738+AU7738</f>
        <v>0</v>
      </c>
    </row>
    <row r="7739" spans="1:49">
      <c r="A7739" s="48"/>
      <c r="B7739" s="42"/>
      <c r="C7739" s="42"/>
      <c r="D7739" s="42"/>
      <c r="E7739" s="531"/>
      <c r="F7739" s="50"/>
      <c r="G7739" s="50"/>
      <c r="H7739" s="50"/>
      <c r="I7739" s="276"/>
      <c r="J7739" s="277"/>
      <c r="K7739" s="277"/>
      <c r="L7739" s="277"/>
      <c r="M7739" s="277"/>
      <c r="N7739" s="277"/>
      <c r="O7739" s="277"/>
      <c r="P7739" s="277"/>
      <c r="Q7739" s="277"/>
      <c r="R7739" s="277"/>
      <c r="S7739" s="277"/>
      <c r="T7739" s="277"/>
      <c r="U7739" s="277">
        <v>0</v>
      </c>
      <c r="V7739" s="277">
        <v>0</v>
      </c>
      <c r="W7739" s="277"/>
      <c r="X7739" s="277"/>
      <c r="Y7739" s="277"/>
      <c r="Z7739" s="277"/>
      <c r="AA7739" s="277"/>
      <c r="AB7739" s="277"/>
      <c r="AC7739" s="277"/>
      <c r="AD7739" s="277"/>
      <c r="AE7739" s="277"/>
      <c r="AF7739" s="277"/>
      <c r="AG7739" s="277"/>
      <c r="AH7739" s="277">
        <v>0</v>
      </c>
      <c r="AI7739" s="277">
        <v>0</v>
      </c>
      <c r="AJ7739" s="277"/>
      <c r="AK7739" s="277"/>
      <c r="AL7739" s="277"/>
      <c r="AM7739" s="277"/>
      <c r="AN7739" s="277"/>
      <c r="AO7739" s="277"/>
      <c r="AP7739" s="277"/>
      <c r="AQ7739" s="277"/>
      <c r="AR7739" s="277"/>
      <c r="AS7739" s="277"/>
      <c r="AT7739" s="277"/>
      <c r="AU7739" s="277">
        <v>0</v>
      </c>
      <c r="AV7739" s="277">
        <v>0</v>
      </c>
      <c r="AW7739" s="277">
        <f>U7739+AH7739+AU7739</f>
        <v>0</v>
      </c>
    </row>
    <row r="7740" spans="1:49">
      <c r="A7740" s="48"/>
      <c r="B7740" s="42"/>
      <c r="C7740" s="42"/>
      <c r="D7740" s="42"/>
      <c r="E7740" s="531"/>
      <c r="F7740" s="50"/>
      <c r="G7740" s="50"/>
      <c r="H7740" s="50"/>
      <c r="I7740" s="276"/>
      <c r="J7740" s="277"/>
      <c r="K7740" s="277"/>
      <c r="L7740" s="277"/>
      <c r="M7740" s="277"/>
      <c r="N7740" s="277"/>
      <c r="O7740" s="277"/>
      <c r="P7740" s="277"/>
      <c r="Q7740" s="277"/>
      <c r="R7740" s="277"/>
      <c r="S7740" s="277"/>
      <c r="T7740" s="277"/>
      <c r="U7740" s="277">
        <v>0</v>
      </c>
      <c r="V7740" s="277">
        <v>0</v>
      </c>
      <c r="W7740" s="277"/>
      <c r="X7740" s="277"/>
      <c r="Y7740" s="277"/>
      <c r="Z7740" s="277"/>
      <c r="AA7740" s="277"/>
      <c r="AB7740" s="277"/>
      <c r="AC7740" s="277"/>
      <c r="AD7740" s="277"/>
      <c r="AE7740" s="277"/>
      <c r="AF7740" s="277"/>
      <c r="AG7740" s="277"/>
      <c r="AH7740" s="277">
        <v>0</v>
      </c>
      <c r="AI7740" s="277">
        <v>0</v>
      </c>
      <c r="AJ7740" s="277"/>
      <c r="AK7740" s="277"/>
      <c r="AL7740" s="277"/>
      <c r="AM7740" s="277"/>
      <c r="AN7740" s="277"/>
      <c r="AO7740" s="277"/>
      <c r="AP7740" s="277"/>
      <c r="AQ7740" s="277"/>
      <c r="AR7740" s="277"/>
      <c r="AS7740" s="277"/>
      <c r="AT7740" s="277"/>
      <c r="AU7740" s="277">
        <v>0</v>
      </c>
      <c r="AV7740" s="277">
        <v>0</v>
      </c>
      <c r="AW7740" s="277">
        <f>U7740+AH7740+AU7740</f>
        <v>0</v>
      </c>
    </row>
    <row r="7741" spans="1:49">
      <c r="A7741" s="48"/>
      <c r="B7741" s="42"/>
      <c r="C7741" s="42"/>
      <c r="D7741" s="42"/>
      <c r="E7741" s="531"/>
      <c r="F7741" s="50"/>
      <c r="G7741" s="50"/>
      <c r="H7741" s="50"/>
      <c r="I7741" s="276" t="s">
        <v>1631</v>
      </c>
      <c r="J7741" s="277">
        <f>SUM(J7737:J7740)</f>
        <v>21000</v>
      </c>
      <c r="K7741" s="277">
        <f t="shared" ref="K7741:AT7741" si="2132">SUM(K7737:K7740)</f>
        <v>0</v>
      </c>
      <c r="L7741" s="277">
        <f t="shared" si="2132"/>
        <v>3750</v>
      </c>
      <c r="M7741" s="277">
        <f t="shared" si="2132"/>
        <v>0</v>
      </c>
      <c r="N7741" s="277">
        <f t="shared" si="2132"/>
        <v>5112</v>
      </c>
      <c r="O7741" s="277">
        <f t="shared" si="2132"/>
        <v>1250</v>
      </c>
      <c r="P7741" s="277">
        <f t="shared" si="2132"/>
        <v>2880</v>
      </c>
      <c r="Q7741" s="277">
        <f t="shared" si="2132"/>
        <v>0</v>
      </c>
      <c r="R7741" s="277">
        <f t="shared" si="2132"/>
        <v>3803</v>
      </c>
      <c r="S7741" s="277">
        <f t="shared" si="2132"/>
        <v>0</v>
      </c>
      <c r="T7741" s="277">
        <f t="shared" si="2132"/>
        <v>0</v>
      </c>
      <c r="U7741" s="277">
        <v>16795</v>
      </c>
      <c r="V7741" s="277">
        <v>4205</v>
      </c>
      <c r="W7741" s="277">
        <f>SUM(W7737:W7740)</f>
        <v>2500</v>
      </c>
      <c r="X7741" s="277">
        <f t="shared" si="2132"/>
        <v>0</v>
      </c>
      <c r="Y7741" s="277">
        <f t="shared" si="2132"/>
        <v>0</v>
      </c>
      <c r="Z7741" s="277">
        <f t="shared" si="2132"/>
        <v>2500</v>
      </c>
      <c r="AA7741" s="277">
        <f t="shared" si="2132"/>
        <v>0</v>
      </c>
      <c r="AB7741" s="277">
        <f t="shared" si="2132"/>
        <v>0</v>
      </c>
      <c r="AC7741" s="277">
        <f t="shared" si="2132"/>
        <v>0</v>
      </c>
      <c r="AD7741" s="277">
        <f t="shared" si="2132"/>
        <v>0</v>
      </c>
      <c r="AE7741" s="277">
        <f t="shared" si="2132"/>
        <v>0</v>
      </c>
      <c r="AF7741" s="277">
        <f t="shared" si="2132"/>
        <v>0</v>
      </c>
      <c r="AG7741" s="277">
        <f t="shared" si="2132"/>
        <v>0</v>
      </c>
      <c r="AH7741" s="277">
        <v>2500</v>
      </c>
      <c r="AI7741" s="277">
        <v>0</v>
      </c>
      <c r="AJ7741" s="277">
        <f>SUM(AJ7737:AJ7740)</f>
        <v>23100</v>
      </c>
      <c r="AK7741" s="277">
        <f t="shared" si="2132"/>
        <v>0</v>
      </c>
      <c r="AL7741" s="277">
        <f t="shared" si="2132"/>
        <v>0</v>
      </c>
      <c r="AM7741" s="277">
        <f t="shared" si="2132"/>
        <v>7500</v>
      </c>
      <c r="AN7741" s="277">
        <f t="shared" si="2132"/>
        <v>500</v>
      </c>
      <c r="AO7741" s="277">
        <f t="shared" si="2132"/>
        <v>5000</v>
      </c>
      <c r="AP7741" s="277">
        <f t="shared" si="2132"/>
        <v>5100</v>
      </c>
      <c r="AQ7741" s="277">
        <f t="shared" si="2132"/>
        <v>0</v>
      </c>
      <c r="AR7741" s="277">
        <f t="shared" si="2132"/>
        <v>0</v>
      </c>
      <c r="AS7741" s="277">
        <f t="shared" si="2132"/>
        <v>5000</v>
      </c>
      <c r="AT7741" s="277">
        <f t="shared" si="2132"/>
        <v>0</v>
      </c>
      <c r="AU7741" s="277">
        <v>23100</v>
      </c>
      <c r="AV7741" s="277">
        <v>0</v>
      </c>
      <c r="AW7741" s="277">
        <f>U7741+AH7741+AU7741</f>
        <v>42395</v>
      </c>
    </row>
    <row r="7742" spans="1:49">
      <c r="A7742" s="48"/>
      <c r="B7742" s="42"/>
      <c r="C7742" s="42"/>
      <c r="D7742" s="42"/>
      <c r="E7742" s="531"/>
      <c r="F7742" s="50"/>
      <c r="G7742" s="50"/>
      <c r="H7742" s="50"/>
      <c r="I7742" s="146"/>
      <c r="J7742" s="29"/>
      <c r="K7742" s="29"/>
      <c r="L7742" s="29"/>
      <c r="M7742" s="29"/>
      <c r="N7742" s="29"/>
      <c r="O7742" s="29"/>
      <c r="P7742" s="29"/>
      <c r="Q7742" s="29"/>
      <c r="R7742" s="29"/>
      <c r="S7742" s="29"/>
      <c r="T7742" s="29"/>
      <c r="U7742" s="29"/>
      <c r="V7742" s="29"/>
      <c r="W7742" s="29"/>
      <c r="X7742" s="29"/>
      <c r="Y7742" s="29"/>
      <c r="Z7742" s="29"/>
      <c r="AA7742" s="29"/>
      <c r="AB7742" s="29"/>
      <c r="AC7742" s="29"/>
      <c r="AD7742" s="29"/>
      <c r="AE7742" s="29"/>
      <c r="AF7742" s="29"/>
      <c r="AG7742" s="29"/>
      <c r="AH7742" s="29"/>
      <c r="AI7742" s="29"/>
      <c r="AJ7742" s="29"/>
      <c r="AK7742" s="29"/>
      <c r="AL7742" s="29"/>
      <c r="AM7742" s="29"/>
      <c r="AN7742" s="29"/>
      <c r="AO7742" s="29"/>
      <c r="AP7742" s="29"/>
      <c r="AQ7742" s="29"/>
      <c r="AR7742" s="29"/>
      <c r="AS7742" s="29"/>
      <c r="AT7742" s="29"/>
      <c r="AU7742" s="29"/>
      <c r="AV7742" s="29"/>
      <c r="AW7742" s="29"/>
    </row>
    <row r="7743" spans="1:49" ht="13.5" thickBot="1">
      <c r="A7743" s="78" t="s">
        <v>1042</v>
      </c>
      <c r="B7743" s="79"/>
      <c r="C7743" s="79"/>
      <c r="D7743" s="456"/>
      <c r="E7743" s="535"/>
      <c r="F7743" s="127"/>
      <c r="G7743" s="127"/>
      <c r="H7743" s="127"/>
      <c r="I7743" s="79"/>
    </row>
    <row r="7744" spans="1:49" s="151" customFormat="1" ht="36" customHeight="1" thickTop="1" thickBot="1">
      <c r="A7744" s="147" t="s">
        <v>2079</v>
      </c>
      <c r="B7744" s="5" t="s">
        <v>2080</v>
      </c>
      <c r="C7744" s="5" t="s">
        <v>1335</v>
      </c>
      <c r="D7744" s="450"/>
      <c r="E7744" s="148" t="s">
        <v>1570</v>
      </c>
      <c r="F7744" s="149" t="s">
        <v>1438</v>
      </c>
      <c r="G7744" s="149"/>
      <c r="H7744" s="149" t="s">
        <v>2332</v>
      </c>
      <c r="I7744" s="5" t="s">
        <v>856</v>
      </c>
      <c r="J7744" s="364" t="s">
        <v>2891</v>
      </c>
      <c r="K7744" s="364" t="s">
        <v>2879</v>
      </c>
      <c r="L7744" s="364" t="s">
        <v>2880</v>
      </c>
      <c r="M7744" s="364" t="s">
        <v>2881</v>
      </c>
      <c r="N7744" s="364" t="s">
        <v>2882</v>
      </c>
      <c r="O7744" s="364" t="s">
        <v>2883</v>
      </c>
      <c r="P7744" s="364" t="s">
        <v>2884</v>
      </c>
      <c r="Q7744" s="364" t="s">
        <v>2885</v>
      </c>
      <c r="R7744" s="364" t="s">
        <v>2886</v>
      </c>
      <c r="S7744" s="364" t="s">
        <v>2887</v>
      </c>
      <c r="T7744" s="364" t="s">
        <v>2888</v>
      </c>
      <c r="U7744" s="364" t="s">
        <v>2889</v>
      </c>
      <c r="V7744" s="364" t="s">
        <v>2890</v>
      </c>
      <c r="W7744" s="365" t="s">
        <v>2893</v>
      </c>
      <c r="X7744" s="365" t="s">
        <v>2879</v>
      </c>
      <c r="Y7744" s="365" t="s">
        <v>2880</v>
      </c>
      <c r="Z7744" s="365" t="s">
        <v>2881</v>
      </c>
      <c r="AA7744" s="365" t="s">
        <v>2882</v>
      </c>
      <c r="AB7744" s="365" t="s">
        <v>2883</v>
      </c>
      <c r="AC7744" s="365" t="s">
        <v>2884</v>
      </c>
      <c r="AD7744" s="365" t="s">
        <v>2885</v>
      </c>
      <c r="AE7744" s="365" t="s">
        <v>2886</v>
      </c>
      <c r="AF7744" s="365" t="s">
        <v>2887</v>
      </c>
      <c r="AG7744" s="365" t="s">
        <v>2888</v>
      </c>
      <c r="AH7744" s="365" t="s">
        <v>2889</v>
      </c>
      <c r="AI7744" s="365" t="s">
        <v>2890</v>
      </c>
      <c r="AJ7744" s="366" t="s">
        <v>2892</v>
      </c>
      <c r="AK7744" s="366" t="s">
        <v>2879</v>
      </c>
      <c r="AL7744" s="366" t="s">
        <v>2880</v>
      </c>
      <c r="AM7744" s="366" t="s">
        <v>2881</v>
      </c>
      <c r="AN7744" s="366" t="s">
        <v>2882</v>
      </c>
      <c r="AO7744" s="366" t="s">
        <v>2883</v>
      </c>
      <c r="AP7744" s="366" t="s">
        <v>2884</v>
      </c>
      <c r="AQ7744" s="366" t="s">
        <v>2885</v>
      </c>
      <c r="AR7744" s="366" t="s">
        <v>2886</v>
      </c>
      <c r="AS7744" s="366" t="s">
        <v>2887</v>
      </c>
      <c r="AT7744" s="366" t="s">
        <v>2888</v>
      </c>
      <c r="AU7744" s="366" t="s">
        <v>2889</v>
      </c>
      <c r="AV7744" s="366" t="s">
        <v>2890</v>
      </c>
      <c r="AW7744" s="368" t="s">
        <v>2895</v>
      </c>
    </row>
    <row r="7745" spans="1:49">
      <c r="A7745" s="33"/>
      <c r="B7745" s="34"/>
      <c r="C7745" s="34"/>
      <c r="D7745" s="34"/>
      <c r="E7745" s="35"/>
      <c r="F7745" s="36"/>
      <c r="G7745" s="36"/>
      <c r="H7745" s="36"/>
      <c r="I7745" s="34"/>
      <c r="J7745" s="202" t="s">
        <v>1224</v>
      </c>
      <c r="K7745" s="202">
        <v>1</v>
      </c>
      <c r="L7745" s="202">
        <v>2</v>
      </c>
      <c r="M7745" s="202">
        <v>3</v>
      </c>
      <c r="N7745" s="202">
        <v>4</v>
      </c>
      <c r="O7745" s="202">
        <v>5</v>
      </c>
      <c r="P7745" s="202">
        <v>6</v>
      </c>
      <c r="Q7745" s="202">
        <v>7</v>
      </c>
      <c r="R7745" s="202">
        <v>8</v>
      </c>
      <c r="S7745" s="202">
        <v>9</v>
      </c>
      <c r="T7745" s="202">
        <v>10</v>
      </c>
      <c r="U7745" s="202">
        <v>13</v>
      </c>
      <c r="V7745" s="202">
        <v>14</v>
      </c>
      <c r="W7745" s="202" t="s">
        <v>1224</v>
      </c>
      <c r="X7745" s="202">
        <v>1</v>
      </c>
      <c r="Y7745" s="202">
        <v>2</v>
      </c>
      <c r="Z7745" s="202">
        <v>3</v>
      </c>
      <c r="AA7745" s="202">
        <v>4</v>
      </c>
      <c r="AB7745" s="202">
        <v>5</v>
      </c>
      <c r="AC7745" s="202">
        <v>6</v>
      </c>
      <c r="AD7745" s="202">
        <v>7</v>
      </c>
      <c r="AE7745" s="202">
        <v>8</v>
      </c>
      <c r="AF7745" s="202">
        <v>9</v>
      </c>
      <c r="AG7745" s="202">
        <v>10</v>
      </c>
      <c r="AH7745" s="202">
        <v>13</v>
      </c>
      <c r="AI7745" s="202">
        <v>14</v>
      </c>
      <c r="AJ7745" s="202" t="s">
        <v>1224</v>
      </c>
      <c r="AK7745" s="202">
        <v>1</v>
      </c>
      <c r="AL7745" s="202">
        <v>2</v>
      </c>
      <c r="AM7745" s="202">
        <v>3</v>
      </c>
      <c r="AN7745" s="202">
        <v>4</v>
      </c>
      <c r="AO7745" s="202">
        <v>5</v>
      </c>
      <c r="AP7745" s="202">
        <v>6</v>
      </c>
      <c r="AQ7745" s="202">
        <v>7</v>
      </c>
      <c r="AR7745" s="202">
        <v>8</v>
      </c>
      <c r="AS7745" s="202">
        <v>9</v>
      </c>
      <c r="AT7745" s="202">
        <v>10</v>
      </c>
      <c r="AU7745" s="202">
        <v>13</v>
      </c>
      <c r="AV7745" s="202">
        <v>14</v>
      </c>
      <c r="AW7745" s="202">
        <v>15</v>
      </c>
    </row>
    <row r="7746" spans="1:49">
      <c r="A7746" s="37"/>
      <c r="B7746" s="38"/>
      <c r="C7746" s="38"/>
      <c r="D7746" s="38"/>
      <c r="E7746" s="60"/>
      <c r="F7746" s="61"/>
      <c r="G7746" s="61"/>
      <c r="H7746" s="61"/>
      <c r="I7746" s="38"/>
      <c r="J7746" s="134"/>
      <c r="K7746" s="134"/>
      <c r="L7746" s="134"/>
      <c r="M7746" s="134"/>
      <c r="N7746" s="134"/>
      <c r="O7746" s="134"/>
      <c r="P7746" s="134"/>
      <c r="Q7746" s="134"/>
      <c r="R7746" s="134"/>
      <c r="S7746" s="134"/>
      <c r="T7746" s="134"/>
      <c r="U7746" s="134"/>
      <c r="V7746" s="134"/>
      <c r="W7746" s="134"/>
      <c r="X7746" s="134"/>
      <c r="Y7746" s="134"/>
      <c r="Z7746" s="134"/>
      <c r="AA7746" s="134"/>
      <c r="AB7746" s="134"/>
      <c r="AC7746" s="134"/>
      <c r="AD7746" s="134"/>
      <c r="AE7746" s="134"/>
      <c r="AF7746" s="134"/>
      <c r="AG7746" s="134"/>
      <c r="AH7746" s="134"/>
      <c r="AI7746" s="134"/>
      <c r="AJ7746" s="134"/>
      <c r="AK7746" s="134"/>
      <c r="AL7746" s="134"/>
      <c r="AM7746" s="134"/>
      <c r="AN7746" s="134"/>
      <c r="AO7746" s="134"/>
      <c r="AP7746" s="134"/>
      <c r="AQ7746" s="134"/>
      <c r="AR7746" s="134"/>
      <c r="AS7746" s="134"/>
      <c r="AT7746" s="134"/>
      <c r="AU7746" s="134"/>
      <c r="AV7746" s="134"/>
      <c r="AW7746" s="134"/>
    </row>
    <row r="7747" spans="1:49">
      <c r="A7747" s="92" t="s">
        <v>1039</v>
      </c>
      <c r="B7747" s="93" t="s">
        <v>1030</v>
      </c>
      <c r="C7747" s="93" t="s">
        <v>995</v>
      </c>
      <c r="D7747" s="460"/>
      <c r="E7747" s="531"/>
      <c r="F7747" s="50"/>
      <c r="G7747" s="50"/>
      <c r="H7747" s="50"/>
      <c r="I7747" s="282" t="s">
        <v>2445</v>
      </c>
      <c r="J7747" s="28"/>
      <c r="K7747" s="28"/>
      <c r="L7747" s="28"/>
      <c r="M7747" s="28"/>
      <c r="N7747" s="28"/>
      <c r="O7747" s="28"/>
      <c r="P7747" s="28"/>
      <c r="Q7747" s="28"/>
      <c r="R7747" s="28"/>
      <c r="S7747" s="28"/>
      <c r="T7747" s="28"/>
      <c r="U7747" s="28"/>
      <c r="V7747" s="28"/>
      <c r="W7747" s="28"/>
      <c r="X7747" s="28"/>
      <c r="Y7747" s="28"/>
      <c r="Z7747" s="28"/>
      <c r="AA7747" s="28"/>
      <c r="AB7747" s="28"/>
      <c r="AC7747" s="28"/>
      <c r="AD7747" s="28"/>
      <c r="AE7747" s="28"/>
      <c r="AF7747" s="28"/>
      <c r="AG7747" s="28"/>
      <c r="AH7747" s="28"/>
      <c r="AI7747" s="28"/>
      <c r="AJ7747" s="28"/>
      <c r="AK7747" s="28"/>
      <c r="AL7747" s="28"/>
      <c r="AM7747" s="28"/>
      <c r="AN7747" s="28"/>
      <c r="AO7747" s="28"/>
      <c r="AP7747" s="28"/>
      <c r="AQ7747" s="28"/>
      <c r="AR7747" s="28"/>
      <c r="AS7747" s="28"/>
      <c r="AT7747" s="28"/>
      <c r="AU7747" s="28"/>
      <c r="AV7747" s="28"/>
      <c r="AW7747" s="28"/>
    </row>
    <row r="7748" spans="1:49">
      <c r="A7748" s="48"/>
      <c r="B7748" s="282"/>
      <c r="C7748" s="282"/>
      <c r="D7748" s="369"/>
      <c r="E7748" s="531"/>
      <c r="F7748" s="50"/>
      <c r="G7748" s="50"/>
      <c r="H7748" s="50"/>
      <c r="I7748" s="282"/>
      <c r="J7748" s="28"/>
      <c r="K7748" s="28"/>
      <c r="L7748" s="28"/>
      <c r="M7748" s="28"/>
      <c r="N7748" s="28"/>
      <c r="O7748" s="28"/>
      <c r="P7748" s="28"/>
      <c r="Q7748" s="28"/>
      <c r="R7748" s="28"/>
      <c r="S7748" s="28"/>
      <c r="T7748" s="28"/>
      <c r="U7748" s="28"/>
      <c r="V7748" s="28"/>
      <c r="W7748" s="28"/>
      <c r="X7748" s="28"/>
      <c r="Y7748" s="28"/>
      <c r="Z7748" s="28"/>
      <c r="AA7748" s="28"/>
      <c r="AB7748" s="28"/>
      <c r="AC7748" s="28"/>
      <c r="AD7748" s="28"/>
      <c r="AE7748" s="28"/>
      <c r="AF7748" s="28"/>
      <c r="AG7748" s="28"/>
      <c r="AH7748" s="28"/>
      <c r="AI7748" s="28"/>
      <c r="AJ7748" s="28"/>
      <c r="AK7748" s="28"/>
      <c r="AL7748" s="28"/>
      <c r="AM7748" s="28"/>
      <c r="AN7748" s="28"/>
      <c r="AO7748" s="28"/>
      <c r="AP7748" s="28"/>
      <c r="AQ7748" s="28"/>
      <c r="AR7748" s="28"/>
      <c r="AS7748" s="28"/>
      <c r="AT7748" s="28"/>
      <c r="AU7748" s="28"/>
      <c r="AV7748" s="28"/>
      <c r="AW7748" s="28"/>
    </row>
    <row r="7749" spans="1:49">
      <c r="A7749" s="48"/>
      <c r="B7749" s="42"/>
      <c r="C7749" s="42"/>
      <c r="D7749" s="42"/>
      <c r="E7749" s="531"/>
      <c r="F7749" s="50"/>
      <c r="G7749" s="50"/>
      <c r="H7749" s="50"/>
      <c r="I7749" s="49" t="s">
        <v>1559</v>
      </c>
      <c r="J7749" s="12">
        <f>SUM(J7750,J7758,J7760)</f>
        <v>195000</v>
      </c>
      <c r="K7749" s="12">
        <f t="shared" ref="K7749:AT7749" si="2133">SUM(K7750,K7758,K7760)</f>
        <v>0</v>
      </c>
      <c r="L7749" s="12">
        <f t="shared" si="2133"/>
        <v>0</v>
      </c>
      <c r="M7749" s="12">
        <f t="shared" si="2133"/>
        <v>0</v>
      </c>
      <c r="N7749" s="12">
        <f t="shared" si="2133"/>
        <v>21568</v>
      </c>
      <c r="O7749" s="12">
        <f t="shared" si="2133"/>
        <v>0</v>
      </c>
      <c r="P7749" s="12">
        <f t="shared" si="2133"/>
        <v>21118</v>
      </c>
      <c r="Q7749" s="12">
        <f t="shared" si="2133"/>
        <v>5850</v>
      </c>
      <c r="R7749" s="12">
        <f t="shared" si="2133"/>
        <v>19320</v>
      </c>
      <c r="S7749" s="12">
        <f t="shared" si="2133"/>
        <v>27170</v>
      </c>
      <c r="T7749" s="12">
        <f t="shared" si="2133"/>
        <v>5000</v>
      </c>
      <c r="U7749" s="12">
        <v>100026</v>
      </c>
      <c r="V7749" s="12">
        <v>94974</v>
      </c>
      <c r="W7749" s="12">
        <f>SUM(W7750,W7758,W7760)</f>
        <v>0</v>
      </c>
      <c r="X7749" s="12">
        <f t="shared" si="2133"/>
        <v>0</v>
      </c>
      <c r="Y7749" s="12">
        <f t="shared" si="2133"/>
        <v>0</v>
      </c>
      <c r="Z7749" s="12">
        <f t="shared" si="2133"/>
        <v>0</v>
      </c>
      <c r="AA7749" s="12">
        <f t="shared" si="2133"/>
        <v>0</v>
      </c>
      <c r="AB7749" s="12">
        <f t="shared" si="2133"/>
        <v>0</v>
      </c>
      <c r="AC7749" s="12">
        <f t="shared" si="2133"/>
        <v>0</v>
      </c>
      <c r="AD7749" s="12">
        <f t="shared" si="2133"/>
        <v>0</v>
      </c>
      <c r="AE7749" s="12">
        <f t="shared" si="2133"/>
        <v>0</v>
      </c>
      <c r="AF7749" s="12">
        <f t="shared" si="2133"/>
        <v>0</v>
      </c>
      <c r="AG7749" s="12">
        <f t="shared" si="2133"/>
        <v>0</v>
      </c>
      <c r="AH7749" s="12">
        <v>0</v>
      </c>
      <c r="AI7749" s="12">
        <v>0</v>
      </c>
      <c r="AJ7749" s="12">
        <f>SUM(AJ7750,AJ7758,AJ7760)</f>
        <v>5000</v>
      </c>
      <c r="AK7749" s="12">
        <f t="shared" si="2133"/>
        <v>0</v>
      </c>
      <c r="AL7749" s="12">
        <f t="shared" si="2133"/>
        <v>0</v>
      </c>
      <c r="AM7749" s="12">
        <f t="shared" si="2133"/>
        <v>0</v>
      </c>
      <c r="AN7749" s="12">
        <f t="shared" si="2133"/>
        <v>0</v>
      </c>
      <c r="AO7749" s="12">
        <f t="shared" si="2133"/>
        <v>0</v>
      </c>
      <c r="AP7749" s="12">
        <f t="shared" si="2133"/>
        <v>0</v>
      </c>
      <c r="AQ7749" s="12">
        <f t="shared" si="2133"/>
        <v>0</v>
      </c>
      <c r="AR7749" s="12">
        <f t="shared" si="2133"/>
        <v>5000</v>
      </c>
      <c r="AS7749" s="12">
        <f t="shared" si="2133"/>
        <v>0</v>
      </c>
      <c r="AT7749" s="12">
        <f t="shared" si="2133"/>
        <v>0</v>
      </c>
      <c r="AU7749" s="12">
        <v>5000</v>
      </c>
      <c r="AV7749" s="12">
        <v>0</v>
      </c>
      <c r="AW7749" s="12">
        <f t="shared" ref="AW7749:AW7778" si="2134">U7749+AH7749+AU7749</f>
        <v>105026</v>
      </c>
    </row>
    <row r="7750" spans="1:49">
      <c r="A7750" s="44" t="s">
        <v>1039</v>
      </c>
      <c r="B7750" s="45" t="s">
        <v>1030</v>
      </c>
      <c r="C7750" s="45" t="s">
        <v>995</v>
      </c>
      <c r="D7750" s="452" t="s">
        <v>3043</v>
      </c>
      <c r="E7750" s="213" t="s">
        <v>771</v>
      </c>
      <c r="F7750" s="65"/>
      <c r="G7750" s="65"/>
      <c r="H7750" s="65"/>
      <c r="I7750" s="282" t="s">
        <v>1500</v>
      </c>
      <c r="J7750" s="9">
        <f>SUM(J7751:J7752)</f>
        <v>0</v>
      </c>
      <c r="K7750" s="9">
        <f t="shared" ref="K7750:AT7750" si="2135">SUM(K7751:K7752)</f>
        <v>0</v>
      </c>
      <c r="L7750" s="9">
        <f t="shared" si="2135"/>
        <v>0</v>
      </c>
      <c r="M7750" s="9">
        <f t="shared" si="2135"/>
        <v>0</v>
      </c>
      <c r="N7750" s="9">
        <f t="shared" si="2135"/>
        <v>0</v>
      </c>
      <c r="O7750" s="9">
        <f t="shared" si="2135"/>
        <v>0</v>
      </c>
      <c r="P7750" s="9">
        <f t="shared" si="2135"/>
        <v>0</v>
      </c>
      <c r="Q7750" s="9">
        <f t="shared" si="2135"/>
        <v>0</v>
      </c>
      <c r="R7750" s="9">
        <f t="shared" si="2135"/>
        <v>0</v>
      </c>
      <c r="S7750" s="9">
        <f t="shared" si="2135"/>
        <v>0</v>
      </c>
      <c r="T7750" s="9">
        <f t="shared" si="2135"/>
        <v>0</v>
      </c>
      <c r="U7750" s="9">
        <v>0</v>
      </c>
      <c r="V7750" s="9">
        <v>0</v>
      </c>
      <c r="W7750" s="9">
        <f>SUM(W7751:W7752)</f>
        <v>0</v>
      </c>
      <c r="X7750" s="9">
        <f t="shared" si="2135"/>
        <v>0</v>
      </c>
      <c r="Y7750" s="9">
        <f t="shared" si="2135"/>
        <v>0</v>
      </c>
      <c r="Z7750" s="9">
        <f t="shared" si="2135"/>
        <v>0</v>
      </c>
      <c r="AA7750" s="9">
        <f t="shared" si="2135"/>
        <v>0</v>
      </c>
      <c r="AB7750" s="9">
        <f t="shared" si="2135"/>
        <v>0</v>
      </c>
      <c r="AC7750" s="9">
        <f t="shared" si="2135"/>
        <v>0</v>
      </c>
      <c r="AD7750" s="9">
        <f t="shared" si="2135"/>
        <v>0</v>
      </c>
      <c r="AE7750" s="9">
        <f t="shared" si="2135"/>
        <v>0</v>
      </c>
      <c r="AF7750" s="9">
        <f t="shared" si="2135"/>
        <v>0</v>
      </c>
      <c r="AG7750" s="9">
        <f t="shared" si="2135"/>
        <v>0</v>
      </c>
      <c r="AH7750" s="9">
        <v>0</v>
      </c>
      <c r="AI7750" s="9">
        <v>0</v>
      </c>
      <c r="AJ7750" s="9">
        <f>SUM(AJ7751:AJ7752)</f>
        <v>0</v>
      </c>
      <c r="AK7750" s="9">
        <f t="shared" si="2135"/>
        <v>0</v>
      </c>
      <c r="AL7750" s="9">
        <f t="shared" si="2135"/>
        <v>0</v>
      </c>
      <c r="AM7750" s="9">
        <f t="shared" si="2135"/>
        <v>0</v>
      </c>
      <c r="AN7750" s="9">
        <f t="shared" si="2135"/>
        <v>0</v>
      </c>
      <c r="AO7750" s="9">
        <f t="shared" si="2135"/>
        <v>0</v>
      </c>
      <c r="AP7750" s="9">
        <f t="shared" si="2135"/>
        <v>0</v>
      </c>
      <c r="AQ7750" s="9">
        <f t="shared" si="2135"/>
        <v>0</v>
      </c>
      <c r="AR7750" s="9">
        <f t="shared" si="2135"/>
        <v>0</v>
      </c>
      <c r="AS7750" s="9">
        <f t="shared" si="2135"/>
        <v>0</v>
      </c>
      <c r="AT7750" s="9">
        <f t="shared" si="2135"/>
        <v>0</v>
      </c>
      <c r="AU7750" s="9">
        <v>0</v>
      </c>
      <c r="AV7750" s="9">
        <v>0</v>
      </c>
      <c r="AW7750" s="9">
        <f t="shared" si="2134"/>
        <v>0</v>
      </c>
    </row>
    <row r="7751" spans="1:49">
      <c r="A7751" s="44" t="s">
        <v>1039</v>
      </c>
      <c r="B7751" s="45" t="s">
        <v>1030</v>
      </c>
      <c r="C7751" s="45" t="s">
        <v>995</v>
      </c>
      <c r="D7751" s="452" t="s">
        <v>3043</v>
      </c>
      <c r="E7751" s="367" t="s">
        <v>834</v>
      </c>
      <c r="F7751" s="50"/>
      <c r="G7751" s="468" t="s">
        <v>3063</v>
      </c>
      <c r="H7751" s="50" t="s">
        <v>2358</v>
      </c>
      <c r="I7751" s="42" t="s">
        <v>1165</v>
      </c>
      <c r="U7751" s="15">
        <v>0</v>
      </c>
      <c r="V7751" s="15">
        <v>0</v>
      </c>
      <c r="AH7751" s="15">
        <v>0</v>
      </c>
      <c r="AI7751" s="15">
        <v>0</v>
      </c>
      <c r="AU7751" s="15">
        <v>0</v>
      </c>
      <c r="AV7751" s="15">
        <v>0</v>
      </c>
      <c r="AW7751" s="15">
        <f t="shared" si="2134"/>
        <v>0</v>
      </c>
    </row>
    <row r="7752" spans="1:49">
      <c r="A7752" s="44" t="s">
        <v>1039</v>
      </c>
      <c r="B7752" s="45" t="s">
        <v>1030</v>
      </c>
      <c r="C7752" s="45" t="s">
        <v>995</v>
      </c>
      <c r="D7752" s="452" t="s">
        <v>3043</v>
      </c>
      <c r="E7752" s="367" t="s">
        <v>772</v>
      </c>
      <c r="F7752" s="50"/>
      <c r="G7752" s="50"/>
      <c r="H7752" s="50"/>
      <c r="I7752" s="42" t="s">
        <v>1227</v>
      </c>
      <c r="J7752" s="15">
        <f>SUM(J7753:J7757)</f>
        <v>0</v>
      </c>
      <c r="K7752" s="15">
        <f t="shared" ref="K7752:AT7752" si="2136">SUM(K7753:K7757)</f>
        <v>0</v>
      </c>
      <c r="L7752" s="15">
        <f t="shared" si="2136"/>
        <v>0</v>
      </c>
      <c r="M7752" s="15">
        <f t="shared" si="2136"/>
        <v>0</v>
      </c>
      <c r="N7752" s="15">
        <f t="shared" si="2136"/>
        <v>0</v>
      </c>
      <c r="O7752" s="15">
        <f t="shared" si="2136"/>
        <v>0</v>
      </c>
      <c r="P7752" s="15">
        <f t="shared" si="2136"/>
        <v>0</v>
      </c>
      <c r="Q7752" s="15">
        <f t="shared" si="2136"/>
        <v>0</v>
      </c>
      <c r="R7752" s="15">
        <f t="shared" si="2136"/>
        <v>0</v>
      </c>
      <c r="S7752" s="15">
        <f t="shared" si="2136"/>
        <v>0</v>
      </c>
      <c r="T7752" s="15">
        <f t="shared" si="2136"/>
        <v>0</v>
      </c>
      <c r="U7752" s="15">
        <v>0</v>
      </c>
      <c r="V7752" s="15">
        <v>0</v>
      </c>
      <c r="W7752" s="15">
        <f>SUM(W7753:W7757)</f>
        <v>0</v>
      </c>
      <c r="X7752" s="15">
        <f t="shared" si="2136"/>
        <v>0</v>
      </c>
      <c r="Y7752" s="15">
        <f t="shared" si="2136"/>
        <v>0</v>
      </c>
      <c r="Z7752" s="15">
        <f t="shared" si="2136"/>
        <v>0</v>
      </c>
      <c r="AA7752" s="15">
        <f t="shared" si="2136"/>
        <v>0</v>
      </c>
      <c r="AB7752" s="15">
        <f t="shared" si="2136"/>
        <v>0</v>
      </c>
      <c r="AC7752" s="15">
        <f t="shared" si="2136"/>
        <v>0</v>
      </c>
      <c r="AD7752" s="15">
        <f t="shared" si="2136"/>
        <v>0</v>
      </c>
      <c r="AE7752" s="15">
        <f t="shared" si="2136"/>
        <v>0</v>
      </c>
      <c r="AF7752" s="15">
        <f t="shared" si="2136"/>
        <v>0</v>
      </c>
      <c r="AG7752" s="15">
        <f t="shared" si="2136"/>
        <v>0</v>
      </c>
      <c r="AH7752" s="15">
        <v>0</v>
      </c>
      <c r="AI7752" s="15">
        <v>0</v>
      </c>
      <c r="AJ7752" s="15">
        <f>SUM(AJ7753:AJ7757)</f>
        <v>0</v>
      </c>
      <c r="AK7752" s="15">
        <f t="shared" si="2136"/>
        <v>0</v>
      </c>
      <c r="AL7752" s="15">
        <f t="shared" si="2136"/>
        <v>0</v>
      </c>
      <c r="AM7752" s="15">
        <f t="shared" si="2136"/>
        <v>0</v>
      </c>
      <c r="AN7752" s="15">
        <f t="shared" si="2136"/>
        <v>0</v>
      </c>
      <c r="AO7752" s="15">
        <f t="shared" si="2136"/>
        <v>0</v>
      </c>
      <c r="AP7752" s="15">
        <f t="shared" si="2136"/>
        <v>0</v>
      </c>
      <c r="AQ7752" s="15">
        <f t="shared" si="2136"/>
        <v>0</v>
      </c>
      <c r="AR7752" s="15">
        <f t="shared" si="2136"/>
        <v>0</v>
      </c>
      <c r="AS7752" s="15">
        <f t="shared" si="2136"/>
        <v>0</v>
      </c>
      <c r="AT7752" s="15">
        <f t="shared" si="2136"/>
        <v>0</v>
      </c>
      <c r="AU7752" s="15">
        <v>0</v>
      </c>
      <c r="AV7752" s="15">
        <v>0</v>
      </c>
      <c r="AW7752" s="15">
        <f t="shared" si="2134"/>
        <v>0</v>
      </c>
    </row>
    <row r="7753" spans="1:49" s="144" customFormat="1">
      <c r="A7753" s="44" t="s">
        <v>1039</v>
      </c>
      <c r="B7753" s="45" t="s">
        <v>1030</v>
      </c>
      <c r="C7753" s="45" t="s">
        <v>995</v>
      </c>
      <c r="D7753" s="452" t="s">
        <v>3043</v>
      </c>
      <c r="E7753" s="140" t="s">
        <v>850</v>
      </c>
      <c r="F7753" s="141" t="s">
        <v>2455</v>
      </c>
      <c r="G7753" s="468" t="s">
        <v>3063</v>
      </c>
      <c r="H7753" s="50" t="s">
        <v>2358</v>
      </c>
      <c r="I7753" s="142" t="s">
        <v>1119</v>
      </c>
      <c r="J7753" s="15"/>
      <c r="K7753" s="15"/>
      <c r="L7753" s="15"/>
      <c r="M7753" s="15"/>
      <c r="N7753" s="15"/>
      <c r="O7753" s="15"/>
      <c r="P7753" s="15"/>
      <c r="Q7753" s="15"/>
      <c r="R7753" s="15"/>
      <c r="S7753" s="15"/>
      <c r="T7753" s="15"/>
      <c r="U7753" s="15">
        <v>0</v>
      </c>
      <c r="V7753" s="15">
        <v>0</v>
      </c>
      <c r="W7753" s="15"/>
      <c r="X7753" s="15"/>
      <c r="Y7753" s="15"/>
      <c r="Z7753" s="15"/>
      <c r="AA7753" s="15"/>
      <c r="AB7753" s="15"/>
      <c r="AC7753" s="15"/>
      <c r="AD7753" s="15"/>
      <c r="AE7753" s="15"/>
      <c r="AF7753" s="15"/>
      <c r="AG7753" s="15"/>
      <c r="AH7753" s="15">
        <v>0</v>
      </c>
      <c r="AI7753" s="15">
        <v>0</v>
      </c>
      <c r="AJ7753" s="15"/>
      <c r="AK7753" s="15"/>
      <c r="AL7753" s="15"/>
      <c r="AM7753" s="15"/>
      <c r="AN7753" s="15"/>
      <c r="AO7753" s="15"/>
      <c r="AP7753" s="15"/>
      <c r="AQ7753" s="15"/>
      <c r="AR7753" s="15"/>
      <c r="AS7753" s="15"/>
      <c r="AT7753" s="15"/>
      <c r="AU7753" s="15">
        <v>0</v>
      </c>
      <c r="AV7753" s="15">
        <v>0</v>
      </c>
      <c r="AW7753" s="15">
        <f t="shared" si="2134"/>
        <v>0</v>
      </c>
    </row>
    <row r="7754" spans="1:49" s="144" customFormat="1">
      <c r="A7754" s="44" t="s">
        <v>1039</v>
      </c>
      <c r="B7754" s="45" t="s">
        <v>1030</v>
      </c>
      <c r="C7754" s="45" t="s">
        <v>995</v>
      </c>
      <c r="D7754" s="452" t="s">
        <v>3043</v>
      </c>
      <c r="E7754" s="140" t="s">
        <v>851</v>
      </c>
      <c r="F7754" s="141" t="s">
        <v>2456</v>
      </c>
      <c r="G7754" s="468" t="s">
        <v>3063</v>
      </c>
      <c r="H7754" s="50" t="s">
        <v>2358</v>
      </c>
      <c r="I7754" s="142" t="s">
        <v>1290</v>
      </c>
      <c r="J7754" s="15"/>
      <c r="K7754" s="15"/>
      <c r="L7754" s="15"/>
      <c r="M7754" s="15"/>
      <c r="N7754" s="15"/>
      <c r="O7754" s="15"/>
      <c r="P7754" s="15"/>
      <c r="Q7754" s="15"/>
      <c r="R7754" s="15"/>
      <c r="S7754" s="15"/>
      <c r="T7754" s="15"/>
      <c r="U7754" s="15">
        <v>0</v>
      </c>
      <c r="V7754" s="15">
        <v>0</v>
      </c>
      <c r="W7754" s="15"/>
      <c r="X7754" s="15"/>
      <c r="Y7754" s="15"/>
      <c r="Z7754" s="15"/>
      <c r="AA7754" s="15"/>
      <c r="AB7754" s="15"/>
      <c r="AC7754" s="15"/>
      <c r="AD7754" s="15"/>
      <c r="AE7754" s="15"/>
      <c r="AF7754" s="15"/>
      <c r="AG7754" s="15"/>
      <c r="AH7754" s="15">
        <v>0</v>
      </c>
      <c r="AI7754" s="15">
        <v>0</v>
      </c>
      <c r="AJ7754" s="15"/>
      <c r="AK7754" s="15"/>
      <c r="AL7754" s="15"/>
      <c r="AM7754" s="15"/>
      <c r="AN7754" s="15"/>
      <c r="AO7754" s="15"/>
      <c r="AP7754" s="15"/>
      <c r="AQ7754" s="15"/>
      <c r="AR7754" s="15"/>
      <c r="AS7754" s="15"/>
      <c r="AT7754" s="15"/>
      <c r="AU7754" s="15">
        <v>0</v>
      </c>
      <c r="AV7754" s="15">
        <v>0</v>
      </c>
      <c r="AW7754" s="15">
        <f t="shared" si="2134"/>
        <v>0</v>
      </c>
    </row>
    <row r="7755" spans="1:49" s="144" customFormat="1">
      <c r="A7755" s="44" t="s">
        <v>1039</v>
      </c>
      <c r="B7755" s="45" t="s">
        <v>1030</v>
      </c>
      <c r="C7755" s="45" t="s">
        <v>995</v>
      </c>
      <c r="D7755" s="452" t="s">
        <v>3043</v>
      </c>
      <c r="E7755" s="140" t="s">
        <v>852</v>
      </c>
      <c r="F7755" s="141" t="s">
        <v>2457</v>
      </c>
      <c r="G7755" s="468" t="s">
        <v>3063</v>
      </c>
      <c r="H7755" s="50" t="s">
        <v>2358</v>
      </c>
      <c r="I7755" s="142" t="s">
        <v>1733</v>
      </c>
      <c r="J7755" s="15"/>
      <c r="K7755" s="15"/>
      <c r="L7755" s="15"/>
      <c r="M7755" s="15"/>
      <c r="N7755" s="15"/>
      <c r="O7755" s="15"/>
      <c r="P7755" s="15"/>
      <c r="Q7755" s="15"/>
      <c r="R7755" s="15"/>
      <c r="S7755" s="15"/>
      <c r="T7755" s="15"/>
      <c r="U7755" s="15">
        <v>0</v>
      </c>
      <c r="V7755" s="15">
        <v>0</v>
      </c>
      <c r="W7755" s="15"/>
      <c r="X7755" s="15"/>
      <c r="Y7755" s="15"/>
      <c r="Z7755" s="15"/>
      <c r="AA7755" s="15"/>
      <c r="AB7755" s="15"/>
      <c r="AC7755" s="15"/>
      <c r="AD7755" s="15"/>
      <c r="AE7755" s="15"/>
      <c r="AF7755" s="15"/>
      <c r="AG7755" s="15"/>
      <c r="AH7755" s="15">
        <v>0</v>
      </c>
      <c r="AI7755" s="15">
        <v>0</v>
      </c>
      <c r="AJ7755" s="15"/>
      <c r="AK7755" s="15"/>
      <c r="AL7755" s="15"/>
      <c r="AM7755" s="15"/>
      <c r="AN7755" s="15"/>
      <c r="AO7755" s="15"/>
      <c r="AP7755" s="15"/>
      <c r="AQ7755" s="15"/>
      <c r="AR7755" s="15"/>
      <c r="AS7755" s="15"/>
      <c r="AT7755" s="15"/>
      <c r="AU7755" s="15">
        <v>0</v>
      </c>
      <c r="AV7755" s="15">
        <v>0</v>
      </c>
      <c r="AW7755" s="15">
        <f t="shared" si="2134"/>
        <v>0</v>
      </c>
    </row>
    <row r="7756" spans="1:49" s="144" customFormat="1">
      <c r="A7756" s="44" t="s">
        <v>1039</v>
      </c>
      <c r="B7756" s="45" t="s">
        <v>1030</v>
      </c>
      <c r="C7756" s="45" t="s">
        <v>995</v>
      </c>
      <c r="D7756" s="452" t="s">
        <v>3043</v>
      </c>
      <c r="E7756" s="140" t="s">
        <v>853</v>
      </c>
      <c r="F7756" s="141" t="s">
        <v>2458</v>
      </c>
      <c r="G7756" s="468" t="s">
        <v>3063</v>
      </c>
      <c r="H7756" s="50" t="s">
        <v>2358</v>
      </c>
      <c r="I7756" s="142" t="s">
        <v>1734</v>
      </c>
      <c r="J7756" s="15"/>
      <c r="K7756" s="15"/>
      <c r="L7756" s="15"/>
      <c r="M7756" s="15"/>
      <c r="N7756" s="15"/>
      <c r="O7756" s="15"/>
      <c r="P7756" s="15"/>
      <c r="Q7756" s="15"/>
      <c r="R7756" s="15"/>
      <c r="S7756" s="15"/>
      <c r="T7756" s="15"/>
      <c r="U7756" s="15">
        <v>0</v>
      </c>
      <c r="V7756" s="15">
        <v>0</v>
      </c>
      <c r="W7756" s="15"/>
      <c r="X7756" s="15"/>
      <c r="Y7756" s="15"/>
      <c r="Z7756" s="15"/>
      <c r="AA7756" s="15"/>
      <c r="AB7756" s="15"/>
      <c r="AC7756" s="15"/>
      <c r="AD7756" s="15"/>
      <c r="AE7756" s="15"/>
      <c r="AF7756" s="15"/>
      <c r="AG7756" s="15"/>
      <c r="AH7756" s="15">
        <v>0</v>
      </c>
      <c r="AI7756" s="15">
        <v>0</v>
      </c>
      <c r="AJ7756" s="15"/>
      <c r="AK7756" s="15"/>
      <c r="AL7756" s="15"/>
      <c r="AM7756" s="15"/>
      <c r="AN7756" s="15"/>
      <c r="AO7756" s="15"/>
      <c r="AP7756" s="15"/>
      <c r="AQ7756" s="15"/>
      <c r="AR7756" s="15"/>
      <c r="AS7756" s="15"/>
      <c r="AT7756" s="15"/>
      <c r="AU7756" s="15">
        <v>0</v>
      </c>
      <c r="AV7756" s="15">
        <v>0</v>
      </c>
      <c r="AW7756" s="15">
        <f t="shared" si="2134"/>
        <v>0</v>
      </c>
    </row>
    <row r="7757" spans="1:49" s="144" customFormat="1">
      <c r="A7757" s="44" t="s">
        <v>1039</v>
      </c>
      <c r="B7757" s="45" t="s">
        <v>1030</v>
      </c>
      <c r="C7757" s="45" t="s">
        <v>995</v>
      </c>
      <c r="D7757" s="452" t="s">
        <v>3043</v>
      </c>
      <c r="E7757" s="140" t="s">
        <v>854</v>
      </c>
      <c r="F7757" s="141" t="s">
        <v>2459</v>
      </c>
      <c r="G7757" s="468" t="s">
        <v>3063</v>
      </c>
      <c r="H7757" s="50" t="s">
        <v>2358</v>
      </c>
      <c r="I7757" s="142" t="s">
        <v>1735</v>
      </c>
      <c r="J7757" s="15"/>
      <c r="K7757" s="15"/>
      <c r="L7757" s="15"/>
      <c r="M7757" s="15"/>
      <c r="N7757" s="15"/>
      <c r="O7757" s="15"/>
      <c r="P7757" s="15"/>
      <c r="Q7757" s="15"/>
      <c r="R7757" s="15"/>
      <c r="S7757" s="15"/>
      <c r="T7757" s="15"/>
      <c r="U7757" s="15">
        <v>0</v>
      </c>
      <c r="V7757" s="15">
        <v>0</v>
      </c>
      <c r="W7757" s="15"/>
      <c r="X7757" s="15"/>
      <c r="Y7757" s="15"/>
      <c r="Z7757" s="15"/>
      <c r="AA7757" s="15"/>
      <c r="AB7757" s="15"/>
      <c r="AC7757" s="15"/>
      <c r="AD7757" s="15"/>
      <c r="AE7757" s="15"/>
      <c r="AF7757" s="15"/>
      <c r="AG7757" s="15"/>
      <c r="AH7757" s="15">
        <v>0</v>
      </c>
      <c r="AI7757" s="15">
        <v>0</v>
      </c>
      <c r="AJ7757" s="15"/>
      <c r="AK7757" s="15"/>
      <c r="AL7757" s="15"/>
      <c r="AM7757" s="15"/>
      <c r="AN7757" s="15"/>
      <c r="AO7757" s="15"/>
      <c r="AP7757" s="15"/>
      <c r="AQ7757" s="15"/>
      <c r="AR7757" s="15"/>
      <c r="AS7757" s="15"/>
      <c r="AT7757" s="15"/>
      <c r="AU7757" s="15">
        <v>0</v>
      </c>
      <c r="AV7757" s="15">
        <v>0</v>
      </c>
      <c r="AW7757" s="15">
        <f t="shared" si="2134"/>
        <v>0</v>
      </c>
    </row>
    <row r="7758" spans="1:49">
      <c r="A7758" s="44" t="s">
        <v>1039</v>
      </c>
      <c r="B7758" s="45" t="s">
        <v>1030</v>
      </c>
      <c r="C7758" s="45" t="s">
        <v>995</v>
      </c>
      <c r="D7758" s="452" t="s">
        <v>3043</v>
      </c>
      <c r="E7758" s="213" t="s">
        <v>773</v>
      </c>
      <c r="F7758" s="65"/>
      <c r="G7758" s="65"/>
      <c r="H7758" s="65"/>
      <c r="I7758" s="282" t="s">
        <v>1362</v>
      </c>
      <c r="J7758" s="9">
        <f>SUM(J7759)</f>
        <v>0</v>
      </c>
      <c r="K7758" s="9">
        <f t="shared" ref="K7758:AT7758" si="2137">SUM(K7759)</f>
        <v>0</v>
      </c>
      <c r="L7758" s="9">
        <f t="shared" si="2137"/>
        <v>0</v>
      </c>
      <c r="M7758" s="9">
        <f t="shared" si="2137"/>
        <v>0</v>
      </c>
      <c r="N7758" s="9">
        <f t="shared" si="2137"/>
        <v>0</v>
      </c>
      <c r="O7758" s="9">
        <f t="shared" si="2137"/>
        <v>0</v>
      </c>
      <c r="P7758" s="9">
        <f t="shared" si="2137"/>
        <v>0</v>
      </c>
      <c r="Q7758" s="9">
        <f t="shared" si="2137"/>
        <v>0</v>
      </c>
      <c r="R7758" s="9">
        <f t="shared" si="2137"/>
        <v>0</v>
      </c>
      <c r="S7758" s="9">
        <f t="shared" si="2137"/>
        <v>0</v>
      </c>
      <c r="T7758" s="9">
        <f t="shared" si="2137"/>
        <v>0</v>
      </c>
      <c r="U7758" s="9">
        <v>0</v>
      </c>
      <c r="V7758" s="9">
        <v>0</v>
      </c>
      <c r="W7758" s="9">
        <f>SUM(W7759)</f>
        <v>0</v>
      </c>
      <c r="X7758" s="9">
        <f t="shared" si="2137"/>
        <v>0</v>
      </c>
      <c r="Y7758" s="9">
        <f t="shared" si="2137"/>
        <v>0</v>
      </c>
      <c r="Z7758" s="9">
        <f t="shared" si="2137"/>
        <v>0</v>
      </c>
      <c r="AA7758" s="9">
        <f t="shared" si="2137"/>
        <v>0</v>
      </c>
      <c r="AB7758" s="9">
        <f t="shared" si="2137"/>
        <v>0</v>
      </c>
      <c r="AC7758" s="9">
        <f t="shared" si="2137"/>
        <v>0</v>
      </c>
      <c r="AD7758" s="9">
        <f t="shared" si="2137"/>
        <v>0</v>
      </c>
      <c r="AE7758" s="9">
        <f t="shared" si="2137"/>
        <v>0</v>
      </c>
      <c r="AF7758" s="9">
        <f t="shared" si="2137"/>
        <v>0</v>
      </c>
      <c r="AG7758" s="9">
        <f t="shared" si="2137"/>
        <v>0</v>
      </c>
      <c r="AH7758" s="9">
        <v>0</v>
      </c>
      <c r="AI7758" s="9">
        <v>0</v>
      </c>
      <c r="AJ7758" s="9">
        <f>SUM(AJ7759)</f>
        <v>0</v>
      </c>
      <c r="AK7758" s="9">
        <f t="shared" si="2137"/>
        <v>0</v>
      </c>
      <c r="AL7758" s="9">
        <f t="shared" si="2137"/>
        <v>0</v>
      </c>
      <c r="AM7758" s="9">
        <f t="shared" si="2137"/>
        <v>0</v>
      </c>
      <c r="AN7758" s="9">
        <f t="shared" si="2137"/>
        <v>0</v>
      </c>
      <c r="AO7758" s="9">
        <f t="shared" si="2137"/>
        <v>0</v>
      </c>
      <c r="AP7758" s="9">
        <f t="shared" si="2137"/>
        <v>0</v>
      </c>
      <c r="AQ7758" s="9">
        <f t="shared" si="2137"/>
        <v>0</v>
      </c>
      <c r="AR7758" s="9">
        <f t="shared" si="2137"/>
        <v>0</v>
      </c>
      <c r="AS7758" s="9">
        <f t="shared" si="2137"/>
        <v>0</v>
      </c>
      <c r="AT7758" s="9">
        <f t="shared" si="2137"/>
        <v>0</v>
      </c>
      <c r="AU7758" s="9">
        <v>0</v>
      </c>
      <c r="AV7758" s="9">
        <v>0</v>
      </c>
      <c r="AW7758" s="9">
        <f t="shared" si="2134"/>
        <v>0</v>
      </c>
    </row>
    <row r="7759" spans="1:49">
      <c r="A7759" s="44" t="s">
        <v>1039</v>
      </c>
      <c r="B7759" s="45" t="s">
        <v>1030</v>
      </c>
      <c r="C7759" s="45" t="s">
        <v>995</v>
      </c>
      <c r="D7759" s="452" t="s">
        <v>3043</v>
      </c>
      <c r="E7759" s="367" t="s">
        <v>785</v>
      </c>
      <c r="F7759" s="50"/>
      <c r="G7759" s="468" t="s">
        <v>3063</v>
      </c>
      <c r="H7759" s="50" t="s">
        <v>2358</v>
      </c>
      <c r="I7759" s="42" t="s">
        <v>1363</v>
      </c>
      <c r="U7759" s="15">
        <v>0</v>
      </c>
      <c r="V7759" s="15">
        <v>0</v>
      </c>
      <c r="AH7759" s="15">
        <v>0</v>
      </c>
      <c r="AI7759" s="15">
        <v>0</v>
      </c>
      <c r="AU7759" s="15">
        <v>0</v>
      </c>
      <c r="AV7759" s="15">
        <v>0</v>
      </c>
      <c r="AW7759" s="15">
        <f t="shared" si="2134"/>
        <v>0</v>
      </c>
    </row>
    <row r="7760" spans="1:49">
      <c r="A7760" s="44" t="s">
        <v>1039</v>
      </c>
      <c r="B7760" s="45" t="s">
        <v>1030</v>
      </c>
      <c r="C7760" s="45" t="s">
        <v>995</v>
      </c>
      <c r="D7760" s="452" t="s">
        <v>3043</v>
      </c>
      <c r="E7760" s="213" t="s">
        <v>1364</v>
      </c>
      <c r="F7760" s="65"/>
      <c r="G7760" s="50"/>
      <c r="H7760" s="50"/>
      <c r="I7760" s="282" t="s">
        <v>2104</v>
      </c>
      <c r="J7760" s="9">
        <f>SUM(J7761:J7770)</f>
        <v>195000</v>
      </c>
      <c r="K7760" s="9">
        <f t="shared" ref="K7760:AT7760" si="2138">SUM(K7761:K7770)</f>
        <v>0</v>
      </c>
      <c r="L7760" s="9">
        <f t="shared" si="2138"/>
        <v>0</v>
      </c>
      <c r="M7760" s="9">
        <f t="shared" si="2138"/>
        <v>0</v>
      </c>
      <c r="N7760" s="9">
        <f t="shared" si="2138"/>
        <v>21568</v>
      </c>
      <c r="O7760" s="9">
        <f t="shared" si="2138"/>
        <v>0</v>
      </c>
      <c r="P7760" s="9">
        <f t="shared" si="2138"/>
        <v>21118</v>
      </c>
      <c r="Q7760" s="9">
        <f t="shared" si="2138"/>
        <v>5850</v>
      </c>
      <c r="R7760" s="9">
        <f t="shared" si="2138"/>
        <v>19320</v>
      </c>
      <c r="S7760" s="9">
        <f t="shared" si="2138"/>
        <v>27170</v>
      </c>
      <c r="T7760" s="9">
        <f t="shared" si="2138"/>
        <v>5000</v>
      </c>
      <c r="U7760" s="9">
        <v>100026</v>
      </c>
      <c r="V7760" s="9">
        <v>94974</v>
      </c>
      <c r="W7760" s="9">
        <f>SUM(W7761:W7770)</f>
        <v>0</v>
      </c>
      <c r="X7760" s="9">
        <f t="shared" si="2138"/>
        <v>0</v>
      </c>
      <c r="Y7760" s="9">
        <f t="shared" si="2138"/>
        <v>0</v>
      </c>
      <c r="Z7760" s="9">
        <f t="shared" si="2138"/>
        <v>0</v>
      </c>
      <c r="AA7760" s="9">
        <f t="shared" si="2138"/>
        <v>0</v>
      </c>
      <c r="AB7760" s="9">
        <f t="shared" si="2138"/>
        <v>0</v>
      </c>
      <c r="AC7760" s="9">
        <f t="shared" si="2138"/>
        <v>0</v>
      </c>
      <c r="AD7760" s="9">
        <f t="shared" si="2138"/>
        <v>0</v>
      </c>
      <c r="AE7760" s="9">
        <f t="shared" si="2138"/>
        <v>0</v>
      </c>
      <c r="AF7760" s="9">
        <f t="shared" si="2138"/>
        <v>0</v>
      </c>
      <c r="AG7760" s="9">
        <f t="shared" si="2138"/>
        <v>0</v>
      </c>
      <c r="AH7760" s="9">
        <v>0</v>
      </c>
      <c r="AI7760" s="9">
        <v>0</v>
      </c>
      <c r="AJ7760" s="9">
        <f>SUM(AJ7761:AJ7770)</f>
        <v>5000</v>
      </c>
      <c r="AK7760" s="9">
        <f t="shared" si="2138"/>
        <v>0</v>
      </c>
      <c r="AL7760" s="9">
        <f t="shared" si="2138"/>
        <v>0</v>
      </c>
      <c r="AM7760" s="9">
        <f t="shared" si="2138"/>
        <v>0</v>
      </c>
      <c r="AN7760" s="9">
        <f t="shared" si="2138"/>
        <v>0</v>
      </c>
      <c r="AO7760" s="9">
        <f t="shared" si="2138"/>
        <v>0</v>
      </c>
      <c r="AP7760" s="9">
        <f t="shared" si="2138"/>
        <v>0</v>
      </c>
      <c r="AQ7760" s="9">
        <f t="shared" si="2138"/>
        <v>0</v>
      </c>
      <c r="AR7760" s="9">
        <f t="shared" si="2138"/>
        <v>5000</v>
      </c>
      <c r="AS7760" s="9">
        <f t="shared" si="2138"/>
        <v>0</v>
      </c>
      <c r="AT7760" s="9">
        <f t="shared" si="2138"/>
        <v>0</v>
      </c>
      <c r="AU7760" s="9">
        <v>5000</v>
      </c>
      <c r="AV7760" s="9">
        <v>0</v>
      </c>
      <c r="AW7760" s="9">
        <f t="shared" si="2134"/>
        <v>105026</v>
      </c>
    </row>
    <row r="7761" spans="1:49">
      <c r="A7761" s="44" t="s">
        <v>1039</v>
      </c>
      <c r="B7761" s="45" t="s">
        <v>1030</v>
      </c>
      <c r="C7761" s="45" t="s">
        <v>995</v>
      </c>
      <c r="D7761" s="452" t="s">
        <v>3043</v>
      </c>
      <c r="E7761" s="367" t="s">
        <v>786</v>
      </c>
      <c r="F7761" s="50"/>
      <c r="G7761" s="468" t="s">
        <v>3063</v>
      </c>
      <c r="H7761" s="50" t="s">
        <v>2358</v>
      </c>
      <c r="I7761" s="42" t="s">
        <v>1191</v>
      </c>
      <c r="J7761" s="15">
        <v>8500</v>
      </c>
      <c r="T7761" s="15">
        <v>5000</v>
      </c>
      <c r="U7761" s="15">
        <v>5000</v>
      </c>
      <c r="V7761" s="15">
        <v>3500</v>
      </c>
      <c r="AH7761" s="15">
        <v>0</v>
      </c>
      <c r="AI7761" s="15">
        <v>0</v>
      </c>
      <c r="AU7761" s="15">
        <v>0</v>
      </c>
      <c r="AV7761" s="15">
        <v>0</v>
      </c>
      <c r="AW7761" s="15">
        <f t="shared" si="2134"/>
        <v>5000</v>
      </c>
    </row>
    <row r="7762" spans="1:49">
      <c r="A7762" s="44" t="s">
        <v>1039</v>
      </c>
      <c r="B7762" s="45" t="s">
        <v>1030</v>
      </c>
      <c r="C7762" s="45" t="s">
        <v>995</v>
      </c>
      <c r="D7762" s="452" t="s">
        <v>3043</v>
      </c>
      <c r="E7762" s="367" t="s">
        <v>1528</v>
      </c>
      <c r="F7762" s="50"/>
      <c r="G7762" s="468" t="s">
        <v>3063</v>
      </c>
      <c r="H7762" s="50" t="s">
        <v>2358</v>
      </c>
      <c r="I7762" s="42" t="s">
        <v>989</v>
      </c>
      <c r="U7762" s="15">
        <v>0</v>
      </c>
      <c r="V7762" s="15">
        <v>0</v>
      </c>
      <c r="AH7762" s="15">
        <v>0</v>
      </c>
      <c r="AI7762" s="15">
        <v>0</v>
      </c>
      <c r="AU7762" s="15">
        <v>0</v>
      </c>
      <c r="AV7762" s="15">
        <v>0</v>
      </c>
      <c r="AW7762" s="15">
        <f t="shared" si="2134"/>
        <v>0</v>
      </c>
    </row>
    <row r="7763" spans="1:49">
      <c r="A7763" s="44" t="s">
        <v>1039</v>
      </c>
      <c r="B7763" s="45" t="s">
        <v>1030</v>
      </c>
      <c r="C7763" s="45" t="s">
        <v>995</v>
      </c>
      <c r="D7763" s="452" t="s">
        <v>3043</v>
      </c>
      <c r="E7763" s="367" t="s">
        <v>1679</v>
      </c>
      <c r="F7763" s="50"/>
      <c r="G7763" s="468" t="s">
        <v>3063</v>
      </c>
      <c r="H7763" s="50" t="s">
        <v>2358</v>
      </c>
      <c r="I7763" s="42" t="s">
        <v>1048</v>
      </c>
      <c r="J7763" s="15">
        <v>5000</v>
      </c>
      <c r="U7763" s="15">
        <v>0</v>
      </c>
      <c r="V7763" s="15">
        <v>5000</v>
      </c>
      <c r="AH7763" s="15">
        <v>0</v>
      </c>
      <c r="AI7763" s="15">
        <v>0</v>
      </c>
      <c r="AU7763" s="15">
        <v>0</v>
      </c>
      <c r="AV7763" s="15">
        <v>0</v>
      </c>
      <c r="AW7763" s="15">
        <f t="shared" si="2134"/>
        <v>0</v>
      </c>
    </row>
    <row r="7764" spans="1:49">
      <c r="A7764" s="44" t="s">
        <v>1039</v>
      </c>
      <c r="B7764" s="45" t="s">
        <v>1030</v>
      </c>
      <c r="C7764" s="45" t="s">
        <v>995</v>
      </c>
      <c r="D7764" s="452" t="s">
        <v>3043</v>
      </c>
      <c r="E7764" s="367" t="s">
        <v>787</v>
      </c>
      <c r="F7764" s="50"/>
      <c r="G7764" s="468" t="s">
        <v>3063</v>
      </c>
      <c r="H7764" s="50" t="s">
        <v>2358</v>
      </c>
      <c r="I7764" s="42" t="s">
        <v>2078</v>
      </c>
      <c r="J7764" s="15">
        <v>13500</v>
      </c>
      <c r="U7764" s="15">
        <v>0</v>
      </c>
      <c r="V7764" s="15">
        <v>13500</v>
      </c>
      <c r="AH7764" s="15">
        <v>0</v>
      </c>
      <c r="AI7764" s="15">
        <v>0</v>
      </c>
      <c r="AU7764" s="15">
        <v>0</v>
      </c>
      <c r="AV7764" s="15">
        <v>0</v>
      </c>
      <c r="AW7764" s="15">
        <f t="shared" si="2134"/>
        <v>0</v>
      </c>
    </row>
    <row r="7765" spans="1:49">
      <c r="A7765" s="44" t="s">
        <v>1039</v>
      </c>
      <c r="B7765" s="45" t="s">
        <v>1030</v>
      </c>
      <c r="C7765" s="45" t="s">
        <v>995</v>
      </c>
      <c r="D7765" s="452" t="s">
        <v>3043</v>
      </c>
      <c r="E7765" s="367" t="s">
        <v>1116</v>
      </c>
      <c r="F7765" s="50"/>
      <c r="G7765" s="468" t="s">
        <v>3063</v>
      </c>
      <c r="H7765" s="50" t="s">
        <v>2358</v>
      </c>
      <c r="I7765" s="42" t="s">
        <v>1487</v>
      </c>
      <c r="J7765" s="15">
        <v>7500</v>
      </c>
      <c r="U7765" s="15">
        <v>0</v>
      </c>
      <c r="V7765" s="15">
        <v>7500</v>
      </c>
      <c r="AH7765" s="15">
        <v>0</v>
      </c>
      <c r="AI7765" s="15">
        <v>0</v>
      </c>
      <c r="AU7765" s="15">
        <v>0</v>
      </c>
      <c r="AV7765" s="15">
        <v>0</v>
      </c>
      <c r="AW7765" s="15">
        <f t="shared" si="2134"/>
        <v>0</v>
      </c>
    </row>
    <row r="7766" spans="1:49">
      <c r="A7766" s="44" t="s">
        <v>1039</v>
      </c>
      <c r="B7766" s="45" t="s">
        <v>1030</v>
      </c>
      <c r="C7766" s="45" t="s">
        <v>995</v>
      </c>
      <c r="D7766" s="452" t="s">
        <v>3043</v>
      </c>
      <c r="E7766" s="367" t="s">
        <v>1703</v>
      </c>
      <c r="F7766" s="50"/>
      <c r="G7766" s="468" t="s">
        <v>3063</v>
      </c>
      <c r="H7766" s="50" t="s">
        <v>2358</v>
      </c>
      <c r="I7766" s="42" t="s">
        <v>1047</v>
      </c>
      <c r="J7766" s="15">
        <v>6000</v>
      </c>
      <c r="P7766" s="15">
        <v>6000</v>
      </c>
      <c r="U7766" s="15">
        <v>6000</v>
      </c>
      <c r="V7766" s="15">
        <v>0</v>
      </c>
      <c r="AH7766" s="15">
        <v>0</v>
      </c>
      <c r="AI7766" s="15">
        <v>0</v>
      </c>
      <c r="AU7766" s="15">
        <v>0</v>
      </c>
      <c r="AV7766" s="15">
        <v>0</v>
      </c>
      <c r="AW7766" s="15">
        <f t="shared" si="2134"/>
        <v>6000</v>
      </c>
    </row>
    <row r="7767" spans="1:49">
      <c r="A7767" s="44" t="s">
        <v>1039</v>
      </c>
      <c r="B7767" s="45" t="s">
        <v>1030</v>
      </c>
      <c r="C7767" s="45" t="s">
        <v>995</v>
      </c>
      <c r="D7767" s="452" t="s">
        <v>3043</v>
      </c>
      <c r="E7767" s="367" t="s">
        <v>826</v>
      </c>
      <c r="F7767" s="50"/>
      <c r="G7767" s="468" t="s">
        <v>3063</v>
      </c>
      <c r="H7767" s="50" t="s">
        <v>2358</v>
      </c>
      <c r="I7767" s="42" t="s">
        <v>935</v>
      </c>
      <c r="J7767" s="15">
        <v>12500</v>
      </c>
      <c r="U7767" s="15">
        <v>0</v>
      </c>
      <c r="V7767" s="15">
        <v>12500</v>
      </c>
      <c r="AH7767" s="15">
        <v>0</v>
      </c>
      <c r="AI7767" s="15">
        <v>0</v>
      </c>
      <c r="AU7767" s="15">
        <v>0</v>
      </c>
      <c r="AV7767" s="15">
        <v>0</v>
      </c>
      <c r="AW7767" s="15">
        <f t="shared" si="2134"/>
        <v>0</v>
      </c>
    </row>
    <row r="7768" spans="1:49">
      <c r="A7768" s="44" t="s">
        <v>1039</v>
      </c>
      <c r="B7768" s="45" t="s">
        <v>1030</v>
      </c>
      <c r="C7768" s="45" t="s">
        <v>995</v>
      </c>
      <c r="D7768" s="452" t="s">
        <v>3043</v>
      </c>
      <c r="E7768" s="367" t="s">
        <v>1115</v>
      </c>
      <c r="F7768" s="50"/>
      <c r="G7768" s="468" t="s">
        <v>3063</v>
      </c>
      <c r="H7768" s="50" t="s">
        <v>2358</v>
      </c>
      <c r="I7768" s="42" t="s">
        <v>990</v>
      </c>
      <c r="J7768" s="15">
        <v>2000</v>
      </c>
      <c r="U7768" s="15">
        <v>0</v>
      </c>
      <c r="V7768" s="15">
        <v>2000</v>
      </c>
      <c r="AH7768" s="15">
        <v>0</v>
      </c>
      <c r="AI7768" s="15">
        <v>0</v>
      </c>
      <c r="AU7768" s="15">
        <v>0</v>
      </c>
      <c r="AV7768" s="15">
        <v>0</v>
      </c>
      <c r="AW7768" s="15">
        <f t="shared" si="2134"/>
        <v>0</v>
      </c>
    </row>
    <row r="7769" spans="1:49">
      <c r="A7769" s="44" t="s">
        <v>1039</v>
      </c>
      <c r="B7769" s="45" t="s">
        <v>1030</v>
      </c>
      <c r="C7769" s="45" t="s">
        <v>995</v>
      </c>
      <c r="D7769" s="452" t="s">
        <v>3043</v>
      </c>
      <c r="E7769" s="367" t="s">
        <v>1677</v>
      </c>
      <c r="F7769" s="50"/>
      <c r="G7769" s="468" t="s">
        <v>3063</v>
      </c>
      <c r="H7769" s="50" t="s">
        <v>2358</v>
      </c>
      <c r="I7769" s="42" t="s">
        <v>1198</v>
      </c>
      <c r="J7769" s="15">
        <v>140000</v>
      </c>
      <c r="N7769" s="15">
        <v>21568</v>
      </c>
      <c r="P7769" s="15">
        <v>15118</v>
      </c>
      <c r="Q7769" s="15">
        <v>5850</v>
      </c>
      <c r="R7769" s="15">
        <v>19320</v>
      </c>
      <c r="S7769" s="15">
        <v>27170</v>
      </c>
      <c r="U7769" s="15">
        <v>89026</v>
      </c>
      <c r="V7769" s="15">
        <v>50974</v>
      </c>
      <c r="AH7769" s="15">
        <v>0</v>
      </c>
      <c r="AI7769" s="15">
        <v>0</v>
      </c>
      <c r="AJ7769" s="15">
        <v>5000</v>
      </c>
      <c r="AR7769" s="15">
        <v>5000</v>
      </c>
      <c r="AU7769" s="15">
        <v>5000</v>
      </c>
      <c r="AV7769" s="15">
        <v>0</v>
      </c>
      <c r="AW7769" s="15">
        <f t="shared" si="2134"/>
        <v>94026</v>
      </c>
    </row>
    <row r="7770" spans="1:49">
      <c r="A7770" s="44" t="s">
        <v>1039</v>
      </c>
      <c r="B7770" s="45" t="s">
        <v>1030</v>
      </c>
      <c r="C7770" s="45" t="s">
        <v>995</v>
      </c>
      <c r="D7770" s="452" t="s">
        <v>3043</v>
      </c>
      <c r="E7770" s="367" t="s">
        <v>1677</v>
      </c>
      <c r="F7770" s="141" t="s">
        <v>2527</v>
      </c>
      <c r="G7770" s="468" t="s">
        <v>3063</v>
      </c>
      <c r="H7770" s="50" t="s">
        <v>2358</v>
      </c>
      <c r="I7770" s="42" t="s">
        <v>25</v>
      </c>
      <c r="U7770" s="15">
        <v>0</v>
      </c>
      <c r="V7770" s="15">
        <v>0</v>
      </c>
      <c r="AH7770" s="15">
        <v>0</v>
      </c>
      <c r="AI7770" s="15">
        <v>0</v>
      </c>
      <c r="AU7770" s="15">
        <v>0</v>
      </c>
      <c r="AV7770" s="15">
        <v>0</v>
      </c>
      <c r="AW7770" s="15">
        <f t="shared" si="2134"/>
        <v>0</v>
      </c>
    </row>
    <row r="7771" spans="1:49" s="52" customFormat="1">
      <c r="A7771" s="41"/>
      <c r="B7771" s="346"/>
      <c r="C7771" s="346"/>
      <c r="D7771" s="369"/>
      <c r="E7771" s="213"/>
      <c r="F7771" s="65"/>
      <c r="G7771" s="65"/>
      <c r="H7771" s="65"/>
      <c r="I7771" s="49" t="s">
        <v>3</v>
      </c>
      <c r="J7771" s="6">
        <f>SUM(J7772)</f>
        <v>0</v>
      </c>
      <c r="K7771" s="6">
        <f t="shared" ref="K7771:AT7772" si="2139">SUM(K7772)</f>
        <v>0</v>
      </c>
      <c r="L7771" s="6">
        <f t="shared" si="2139"/>
        <v>0</v>
      </c>
      <c r="M7771" s="6">
        <f t="shared" si="2139"/>
        <v>0</v>
      </c>
      <c r="N7771" s="6">
        <f t="shared" si="2139"/>
        <v>0</v>
      </c>
      <c r="O7771" s="6">
        <f t="shared" si="2139"/>
        <v>0</v>
      </c>
      <c r="P7771" s="6">
        <f t="shared" si="2139"/>
        <v>0</v>
      </c>
      <c r="Q7771" s="6">
        <f t="shared" si="2139"/>
        <v>0</v>
      </c>
      <c r="R7771" s="6">
        <f t="shared" si="2139"/>
        <v>0</v>
      </c>
      <c r="S7771" s="6">
        <f t="shared" si="2139"/>
        <v>0</v>
      </c>
      <c r="T7771" s="6">
        <f t="shared" si="2139"/>
        <v>0</v>
      </c>
      <c r="U7771" s="6">
        <v>0</v>
      </c>
      <c r="V7771" s="6">
        <v>0</v>
      </c>
      <c r="W7771" s="6">
        <f>SUM(W7772)</f>
        <v>0</v>
      </c>
      <c r="X7771" s="6">
        <f t="shared" si="2139"/>
        <v>0</v>
      </c>
      <c r="Y7771" s="6">
        <f t="shared" si="2139"/>
        <v>0</v>
      </c>
      <c r="Z7771" s="6">
        <f t="shared" si="2139"/>
        <v>0</v>
      </c>
      <c r="AA7771" s="6">
        <f t="shared" si="2139"/>
        <v>0</v>
      </c>
      <c r="AB7771" s="6">
        <f t="shared" si="2139"/>
        <v>0</v>
      </c>
      <c r="AC7771" s="6">
        <f t="shared" si="2139"/>
        <v>0</v>
      </c>
      <c r="AD7771" s="6">
        <f t="shared" si="2139"/>
        <v>0</v>
      </c>
      <c r="AE7771" s="6">
        <f t="shared" si="2139"/>
        <v>0</v>
      </c>
      <c r="AF7771" s="6">
        <f t="shared" si="2139"/>
        <v>0</v>
      </c>
      <c r="AG7771" s="6">
        <f t="shared" si="2139"/>
        <v>0</v>
      </c>
      <c r="AH7771" s="6">
        <v>0</v>
      </c>
      <c r="AI7771" s="6">
        <v>0</v>
      </c>
      <c r="AJ7771" s="6">
        <f>SUM(AJ7772)</f>
        <v>0</v>
      </c>
      <c r="AK7771" s="6">
        <f t="shared" si="2139"/>
        <v>0</v>
      </c>
      <c r="AL7771" s="6">
        <f t="shared" si="2139"/>
        <v>0</v>
      </c>
      <c r="AM7771" s="6">
        <f t="shared" si="2139"/>
        <v>0</v>
      </c>
      <c r="AN7771" s="6">
        <f t="shared" si="2139"/>
        <v>0</v>
      </c>
      <c r="AO7771" s="6">
        <f t="shared" si="2139"/>
        <v>0</v>
      </c>
      <c r="AP7771" s="6">
        <f t="shared" si="2139"/>
        <v>0</v>
      </c>
      <c r="AQ7771" s="6">
        <f t="shared" si="2139"/>
        <v>0</v>
      </c>
      <c r="AR7771" s="6">
        <f t="shared" si="2139"/>
        <v>0</v>
      </c>
      <c r="AS7771" s="6">
        <f t="shared" si="2139"/>
        <v>0</v>
      </c>
      <c r="AT7771" s="6">
        <f t="shared" si="2139"/>
        <v>0</v>
      </c>
      <c r="AU7771" s="6">
        <v>0</v>
      </c>
      <c r="AV7771" s="6">
        <v>0</v>
      </c>
      <c r="AW7771" s="6">
        <f t="shared" si="2134"/>
        <v>0</v>
      </c>
    </row>
    <row r="7772" spans="1:49" s="52" customFormat="1">
      <c r="A7772" s="44" t="s">
        <v>1039</v>
      </c>
      <c r="B7772" s="45" t="s">
        <v>1030</v>
      </c>
      <c r="C7772" s="45" t="s">
        <v>995</v>
      </c>
      <c r="D7772" s="452" t="s">
        <v>3043</v>
      </c>
      <c r="E7772" s="213" t="s">
        <v>833</v>
      </c>
      <c r="F7772" s="65"/>
      <c r="G7772" s="65"/>
      <c r="H7772" s="65"/>
      <c r="I7772" s="53" t="s">
        <v>1</v>
      </c>
      <c r="J7772" s="200">
        <f>SUM(J7773)</f>
        <v>0</v>
      </c>
      <c r="K7772" s="200">
        <f t="shared" si="2139"/>
        <v>0</v>
      </c>
      <c r="L7772" s="200">
        <f t="shared" si="2139"/>
        <v>0</v>
      </c>
      <c r="M7772" s="200">
        <f t="shared" si="2139"/>
        <v>0</v>
      </c>
      <c r="N7772" s="200">
        <f t="shared" si="2139"/>
        <v>0</v>
      </c>
      <c r="O7772" s="200">
        <f t="shared" si="2139"/>
        <v>0</v>
      </c>
      <c r="P7772" s="200">
        <f t="shared" si="2139"/>
        <v>0</v>
      </c>
      <c r="Q7772" s="200">
        <f t="shared" si="2139"/>
        <v>0</v>
      </c>
      <c r="R7772" s="200">
        <f t="shared" si="2139"/>
        <v>0</v>
      </c>
      <c r="S7772" s="200">
        <f t="shared" si="2139"/>
        <v>0</v>
      </c>
      <c r="T7772" s="200">
        <f t="shared" si="2139"/>
        <v>0</v>
      </c>
      <c r="U7772" s="200">
        <v>0</v>
      </c>
      <c r="V7772" s="200">
        <v>0</v>
      </c>
      <c r="W7772" s="200">
        <f>SUM(W7773)</f>
        <v>0</v>
      </c>
      <c r="X7772" s="200">
        <f t="shared" si="2139"/>
        <v>0</v>
      </c>
      <c r="Y7772" s="200">
        <f t="shared" si="2139"/>
        <v>0</v>
      </c>
      <c r="Z7772" s="200">
        <f t="shared" si="2139"/>
        <v>0</v>
      </c>
      <c r="AA7772" s="200">
        <f t="shared" si="2139"/>
        <v>0</v>
      </c>
      <c r="AB7772" s="200">
        <f t="shared" si="2139"/>
        <v>0</v>
      </c>
      <c r="AC7772" s="200">
        <f t="shared" si="2139"/>
        <v>0</v>
      </c>
      <c r="AD7772" s="200">
        <f t="shared" si="2139"/>
        <v>0</v>
      </c>
      <c r="AE7772" s="200">
        <f t="shared" si="2139"/>
        <v>0</v>
      </c>
      <c r="AF7772" s="200">
        <f t="shared" si="2139"/>
        <v>0</v>
      </c>
      <c r="AG7772" s="200">
        <f t="shared" si="2139"/>
        <v>0</v>
      </c>
      <c r="AH7772" s="200">
        <v>0</v>
      </c>
      <c r="AI7772" s="200">
        <v>0</v>
      </c>
      <c r="AJ7772" s="200">
        <f>SUM(AJ7773)</f>
        <v>0</v>
      </c>
      <c r="AK7772" s="200">
        <f t="shared" si="2139"/>
        <v>0</v>
      </c>
      <c r="AL7772" s="200">
        <f t="shared" si="2139"/>
        <v>0</v>
      </c>
      <c r="AM7772" s="200">
        <f t="shared" si="2139"/>
        <v>0</v>
      </c>
      <c r="AN7772" s="200">
        <f t="shared" si="2139"/>
        <v>0</v>
      </c>
      <c r="AO7772" s="200">
        <f t="shared" si="2139"/>
        <v>0</v>
      </c>
      <c r="AP7772" s="200">
        <f t="shared" si="2139"/>
        <v>0</v>
      </c>
      <c r="AQ7772" s="200">
        <f t="shared" si="2139"/>
        <v>0</v>
      </c>
      <c r="AR7772" s="200">
        <f t="shared" si="2139"/>
        <v>0</v>
      </c>
      <c r="AS7772" s="200">
        <f t="shared" si="2139"/>
        <v>0</v>
      </c>
      <c r="AT7772" s="200">
        <f t="shared" si="2139"/>
        <v>0</v>
      </c>
      <c r="AU7772" s="200">
        <v>0</v>
      </c>
      <c r="AV7772" s="200">
        <v>0</v>
      </c>
      <c r="AW7772" s="200">
        <f t="shared" si="2134"/>
        <v>0</v>
      </c>
    </row>
    <row r="7773" spans="1:49" s="59" customFormat="1">
      <c r="A7773" s="44" t="s">
        <v>1039</v>
      </c>
      <c r="B7773" s="45" t="s">
        <v>1030</v>
      </c>
      <c r="C7773" s="45" t="s">
        <v>995</v>
      </c>
      <c r="D7773" s="452" t="s">
        <v>3043</v>
      </c>
      <c r="E7773" s="57" t="s">
        <v>1517</v>
      </c>
      <c r="F7773" s="58"/>
      <c r="G7773" s="468" t="s">
        <v>3063</v>
      </c>
      <c r="H7773" s="50" t="s">
        <v>2358</v>
      </c>
      <c r="I7773" s="188" t="s">
        <v>2584</v>
      </c>
      <c r="J7773" s="13"/>
      <c r="K7773" s="13"/>
      <c r="L7773" s="13"/>
      <c r="M7773" s="13"/>
      <c r="N7773" s="13"/>
      <c r="O7773" s="13"/>
      <c r="P7773" s="13"/>
      <c r="Q7773" s="13"/>
      <c r="R7773" s="13"/>
      <c r="S7773" s="13"/>
      <c r="T7773" s="13"/>
      <c r="U7773" s="13">
        <v>0</v>
      </c>
      <c r="V7773" s="13">
        <v>0</v>
      </c>
      <c r="W7773" s="13"/>
      <c r="X7773" s="13"/>
      <c r="Y7773" s="13"/>
      <c r="Z7773" s="13"/>
      <c r="AA7773" s="13"/>
      <c r="AB7773" s="13"/>
      <c r="AC7773" s="13"/>
      <c r="AD7773" s="13"/>
      <c r="AE7773" s="13"/>
      <c r="AF7773" s="13"/>
      <c r="AG7773" s="13"/>
      <c r="AH7773" s="13">
        <v>0</v>
      </c>
      <c r="AI7773" s="13">
        <v>0</v>
      </c>
      <c r="AJ7773" s="13"/>
      <c r="AK7773" s="13"/>
      <c r="AL7773" s="13"/>
      <c r="AM7773" s="13"/>
      <c r="AN7773" s="13"/>
      <c r="AO7773" s="13"/>
      <c r="AP7773" s="13"/>
      <c r="AQ7773" s="13"/>
      <c r="AR7773" s="13"/>
      <c r="AS7773" s="13"/>
      <c r="AT7773" s="13"/>
      <c r="AU7773" s="13">
        <v>0</v>
      </c>
      <c r="AV7773" s="13">
        <v>0</v>
      </c>
      <c r="AW7773" s="13">
        <f t="shared" si="2134"/>
        <v>0</v>
      </c>
    </row>
    <row r="7774" spans="1:49">
      <c r="A7774" s="48"/>
      <c r="B7774" s="42"/>
      <c r="C7774" s="42"/>
      <c r="D7774" s="42"/>
      <c r="E7774" s="531"/>
      <c r="F7774" s="50"/>
      <c r="G7774" s="50"/>
      <c r="H7774" s="50"/>
      <c r="I7774" s="49" t="s">
        <v>1157</v>
      </c>
      <c r="J7774" s="6">
        <f>SUM(J7775)</f>
        <v>16000</v>
      </c>
      <c r="K7774" s="6">
        <f t="shared" ref="K7774:AT7774" si="2140">SUM(K7775)</f>
        <v>0</v>
      </c>
      <c r="L7774" s="6">
        <f t="shared" si="2140"/>
        <v>0</v>
      </c>
      <c r="M7774" s="6">
        <f t="shared" si="2140"/>
        <v>0</v>
      </c>
      <c r="N7774" s="6">
        <f t="shared" si="2140"/>
        <v>3000</v>
      </c>
      <c r="O7774" s="6">
        <f t="shared" si="2140"/>
        <v>0</v>
      </c>
      <c r="P7774" s="6">
        <f t="shared" si="2140"/>
        <v>0</v>
      </c>
      <c r="Q7774" s="6">
        <f t="shared" si="2140"/>
        <v>0</v>
      </c>
      <c r="R7774" s="6">
        <f t="shared" si="2140"/>
        <v>0</v>
      </c>
      <c r="S7774" s="6">
        <f t="shared" si="2140"/>
        <v>0</v>
      </c>
      <c r="T7774" s="6">
        <f t="shared" si="2140"/>
        <v>0</v>
      </c>
      <c r="U7774" s="6">
        <v>3000</v>
      </c>
      <c r="V7774" s="6">
        <v>13000</v>
      </c>
      <c r="W7774" s="6">
        <f>SUM(W7775)</f>
        <v>0</v>
      </c>
      <c r="X7774" s="6">
        <f t="shared" si="2140"/>
        <v>0</v>
      </c>
      <c r="Y7774" s="6">
        <f t="shared" si="2140"/>
        <v>0</v>
      </c>
      <c r="Z7774" s="6">
        <f t="shared" si="2140"/>
        <v>0</v>
      </c>
      <c r="AA7774" s="6">
        <f t="shared" si="2140"/>
        <v>0</v>
      </c>
      <c r="AB7774" s="6">
        <f t="shared" si="2140"/>
        <v>0</v>
      </c>
      <c r="AC7774" s="6">
        <f t="shared" si="2140"/>
        <v>0</v>
      </c>
      <c r="AD7774" s="6">
        <f t="shared" si="2140"/>
        <v>0</v>
      </c>
      <c r="AE7774" s="6">
        <f t="shared" si="2140"/>
        <v>0</v>
      </c>
      <c r="AF7774" s="6">
        <f t="shared" si="2140"/>
        <v>0</v>
      </c>
      <c r="AG7774" s="6">
        <f t="shared" si="2140"/>
        <v>0</v>
      </c>
      <c r="AH7774" s="6">
        <v>0</v>
      </c>
      <c r="AI7774" s="6">
        <v>0</v>
      </c>
      <c r="AJ7774" s="6">
        <f>SUM(AJ7775)</f>
        <v>0</v>
      </c>
      <c r="AK7774" s="6">
        <f t="shared" si="2140"/>
        <v>0</v>
      </c>
      <c r="AL7774" s="6">
        <f t="shared" si="2140"/>
        <v>0</v>
      </c>
      <c r="AM7774" s="6">
        <f t="shared" si="2140"/>
        <v>0</v>
      </c>
      <c r="AN7774" s="6">
        <f t="shared" si="2140"/>
        <v>0</v>
      </c>
      <c r="AO7774" s="6">
        <f t="shared" si="2140"/>
        <v>0</v>
      </c>
      <c r="AP7774" s="6">
        <f t="shared" si="2140"/>
        <v>0</v>
      </c>
      <c r="AQ7774" s="6">
        <f t="shared" si="2140"/>
        <v>0</v>
      </c>
      <c r="AR7774" s="6">
        <f t="shared" si="2140"/>
        <v>0</v>
      </c>
      <c r="AS7774" s="6">
        <f t="shared" si="2140"/>
        <v>0</v>
      </c>
      <c r="AT7774" s="6">
        <f t="shared" si="2140"/>
        <v>0</v>
      </c>
      <c r="AU7774" s="6">
        <v>0</v>
      </c>
      <c r="AV7774" s="6">
        <v>0</v>
      </c>
      <c r="AW7774" s="6">
        <f t="shared" si="2134"/>
        <v>3000</v>
      </c>
    </row>
    <row r="7775" spans="1:49">
      <c r="A7775" s="44" t="s">
        <v>1039</v>
      </c>
      <c r="B7775" s="45" t="s">
        <v>1030</v>
      </c>
      <c r="C7775" s="45" t="s">
        <v>995</v>
      </c>
      <c r="D7775" s="452" t="s">
        <v>3043</v>
      </c>
      <c r="E7775" s="213" t="s">
        <v>1402</v>
      </c>
      <c r="F7775" s="65"/>
      <c r="G7775" s="65"/>
      <c r="H7775" s="65"/>
      <c r="I7775" s="282" t="s">
        <v>1158</v>
      </c>
      <c r="J7775" s="9">
        <f>SUM(J7776:J7777)</f>
        <v>16000</v>
      </c>
      <c r="K7775" s="9">
        <f t="shared" ref="K7775:AT7775" si="2141">SUM(K7776:K7777)</f>
        <v>0</v>
      </c>
      <c r="L7775" s="9">
        <f t="shared" si="2141"/>
        <v>0</v>
      </c>
      <c r="M7775" s="9">
        <f t="shared" si="2141"/>
        <v>0</v>
      </c>
      <c r="N7775" s="9">
        <f t="shared" si="2141"/>
        <v>3000</v>
      </c>
      <c r="O7775" s="9">
        <f t="shared" si="2141"/>
        <v>0</v>
      </c>
      <c r="P7775" s="9">
        <f t="shared" si="2141"/>
        <v>0</v>
      </c>
      <c r="Q7775" s="9">
        <f t="shared" si="2141"/>
        <v>0</v>
      </c>
      <c r="R7775" s="9">
        <f t="shared" si="2141"/>
        <v>0</v>
      </c>
      <c r="S7775" s="9">
        <f t="shared" si="2141"/>
        <v>0</v>
      </c>
      <c r="T7775" s="9">
        <f t="shared" si="2141"/>
        <v>0</v>
      </c>
      <c r="U7775" s="9">
        <v>3000</v>
      </c>
      <c r="V7775" s="9">
        <v>13000</v>
      </c>
      <c r="W7775" s="9">
        <f>SUM(W7776:W7777)</f>
        <v>0</v>
      </c>
      <c r="X7775" s="9">
        <f t="shared" si="2141"/>
        <v>0</v>
      </c>
      <c r="Y7775" s="9">
        <f t="shared" si="2141"/>
        <v>0</v>
      </c>
      <c r="Z7775" s="9">
        <f t="shared" si="2141"/>
        <v>0</v>
      </c>
      <c r="AA7775" s="9">
        <f t="shared" si="2141"/>
        <v>0</v>
      </c>
      <c r="AB7775" s="9">
        <f t="shared" si="2141"/>
        <v>0</v>
      </c>
      <c r="AC7775" s="9">
        <f t="shared" si="2141"/>
        <v>0</v>
      </c>
      <c r="AD7775" s="9">
        <f t="shared" si="2141"/>
        <v>0</v>
      </c>
      <c r="AE7775" s="9">
        <f t="shared" si="2141"/>
        <v>0</v>
      </c>
      <c r="AF7775" s="9">
        <f t="shared" si="2141"/>
        <v>0</v>
      </c>
      <c r="AG7775" s="9">
        <f t="shared" si="2141"/>
        <v>0</v>
      </c>
      <c r="AH7775" s="9">
        <v>0</v>
      </c>
      <c r="AI7775" s="9">
        <v>0</v>
      </c>
      <c r="AJ7775" s="9">
        <f>SUM(AJ7776:AJ7777)</f>
        <v>0</v>
      </c>
      <c r="AK7775" s="9">
        <f t="shared" si="2141"/>
        <v>0</v>
      </c>
      <c r="AL7775" s="9">
        <f t="shared" si="2141"/>
        <v>0</v>
      </c>
      <c r="AM7775" s="9">
        <f t="shared" si="2141"/>
        <v>0</v>
      </c>
      <c r="AN7775" s="9">
        <f t="shared" si="2141"/>
        <v>0</v>
      </c>
      <c r="AO7775" s="9">
        <f t="shared" si="2141"/>
        <v>0</v>
      </c>
      <c r="AP7775" s="9">
        <f t="shared" si="2141"/>
        <v>0</v>
      </c>
      <c r="AQ7775" s="9">
        <f t="shared" si="2141"/>
        <v>0</v>
      </c>
      <c r="AR7775" s="9">
        <f t="shared" si="2141"/>
        <v>0</v>
      </c>
      <c r="AS7775" s="9">
        <f t="shared" si="2141"/>
        <v>0</v>
      </c>
      <c r="AT7775" s="9">
        <f t="shared" si="2141"/>
        <v>0</v>
      </c>
      <c r="AU7775" s="9">
        <v>0</v>
      </c>
      <c r="AV7775" s="9">
        <v>0</v>
      </c>
      <c r="AW7775" s="9">
        <f t="shared" si="2134"/>
        <v>3000</v>
      </c>
    </row>
    <row r="7776" spans="1:49">
      <c r="A7776" s="44" t="s">
        <v>1039</v>
      </c>
      <c r="B7776" s="45" t="s">
        <v>1030</v>
      </c>
      <c r="C7776" s="45" t="s">
        <v>995</v>
      </c>
      <c r="D7776" s="452" t="s">
        <v>3043</v>
      </c>
      <c r="E7776" s="367" t="s">
        <v>1409</v>
      </c>
      <c r="F7776" s="50"/>
      <c r="G7776" s="468" t="s">
        <v>3063</v>
      </c>
      <c r="H7776" s="50" t="s">
        <v>2358</v>
      </c>
      <c r="I7776" s="42" t="s">
        <v>1518</v>
      </c>
      <c r="J7776" s="15">
        <v>16000</v>
      </c>
      <c r="N7776" s="15">
        <v>3000</v>
      </c>
      <c r="U7776" s="15">
        <v>3000</v>
      </c>
      <c r="V7776" s="15">
        <v>13000</v>
      </c>
      <c r="AH7776" s="15">
        <v>0</v>
      </c>
      <c r="AI7776" s="15">
        <v>0</v>
      </c>
      <c r="AU7776" s="15">
        <v>0</v>
      </c>
      <c r="AV7776" s="15">
        <v>0</v>
      </c>
      <c r="AW7776" s="15">
        <f t="shared" si="2134"/>
        <v>3000</v>
      </c>
    </row>
    <row r="7777" spans="1:49">
      <c r="A7777" s="44"/>
      <c r="B7777" s="45"/>
      <c r="C7777" s="45"/>
      <c r="D7777" s="45"/>
      <c r="E7777" s="531"/>
      <c r="F7777" s="50"/>
      <c r="G7777" s="50"/>
      <c r="H7777" s="50"/>
      <c r="I7777" s="42"/>
      <c r="U7777" s="15">
        <v>0</v>
      </c>
      <c r="V7777" s="15">
        <v>0</v>
      </c>
      <c r="AH7777" s="15">
        <v>0</v>
      </c>
      <c r="AI7777" s="15">
        <v>0</v>
      </c>
      <c r="AU7777" s="15">
        <v>0</v>
      </c>
      <c r="AV7777" s="15">
        <v>0</v>
      </c>
      <c r="AW7777" s="15">
        <f t="shared" si="2134"/>
        <v>0</v>
      </c>
    </row>
    <row r="7778" spans="1:49">
      <c r="A7778" s="48"/>
      <c r="B7778" s="42"/>
      <c r="C7778" s="42"/>
      <c r="D7778" s="42"/>
      <c r="E7778" s="531"/>
      <c r="F7778" s="50"/>
      <c r="G7778" s="50"/>
      <c r="H7778" s="50"/>
      <c r="I7778" s="49" t="s">
        <v>1631</v>
      </c>
      <c r="J7778" s="12">
        <f>SUM(J7749,J7774,J7771)</f>
        <v>211000</v>
      </c>
      <c r="K7778" s="12">
        <f t="shared" ref="K7778:AT7778" si="2142">SUM(K7749,K7774,K7771)</f>
        <v>0</v>
      </c>
      <c r="L7778" s="12">
        <f t="shared" si="2142"/>
        <v>0</v>
      </c>
      <c r="M7778" s="12">
        <f t="shared" si="2142"/>
        <v>0</v>
      </c>
      <c r="N7778" s="12">
        <f t="shared" si="2142"/>
        <v>24568</v>
      </c>
      <c r="O7778" s="12">
        <f t="shared" si="2142"/>
        <v>0</v>
      </c>
      <c r="P7778" s="12">
        <f t="shared" si="2142"/>
        <v>21118</v>
      </c>
      <c r="Q7778" s="12">
        <f t="shared" si="2142"/>
        <v>5850</v>
      </c>
      <c r="R7778" s="12">
        <f t="shared" si="2142"/>
        <v>19320</v>
      </c>
      <c r="S7778" s="12">
        <f t="shared" si="2142"/>
        <v>27170</v>
      </c>
      <c r="T7778" s="12">
        <f t="shared" si="2142"/>
        <v>5000</v>
      </c>
      <c r="U7778" s="12">
        <v>103026</v>
      </c>
      <c r="V7778" s="12">
        <v>107974</v>
      </c>
      <c r="W7778" s="12">
        <f>SUM(W7749,W7774,W7771)</f>
        <v>0</v>
      </c>
      <c r="X7778" s="12">
        <f t="shared" si="2142"/>
        <v>0</v>
      </c>
      <c r="Y7778" s="12">
        <f t="shared" si="2142"/>
        <v>0</v>
      </c>
      <c r="Z7778" s="12">
        <f t="shared" si="2142"/>
        <v>0</v>
      </c>
      <c r="AA7778" s="12">
        <f t="shared" si="2142"/>
        <v>0</v>
      </c>
      <c r="AB7778" s="12">
        <f t="shared" si="2142"/>
        <v>0</v>
      </c>
      <c r="AC7778" s="12">
        <f t="shared" si="2142"/>
        <v>0</v>
      </c>
      <c r="AD7778" s="12">
        <f t="shared" si="2142"/>
        <v>0</v>
      </c>
      <c r="AE7778" s="12">
        <f t="shared" si="2142"/>
        <v>0</v>
      </c>
      <c r="AF7778" s="12">
        <f t="shared" si="2142"/>
        <v>0</v>
      </c>
      <c r="AG7778" s="12">
        <f t="shared" si="2142"/>
        <v>0</v>
      </c>
      <c r="AH7778" s="12">
        <v>0</v>
      </c>
      <c r="AI7778" s="12">
        <v>0</v>
      </c>
      <c r="AJ7778" s="12">
        <f>SUM(AJ7749,AJ7774,AJ7771)</f>
        <v>5000</v>
      </c>
      <c r="AK7778" s="12">
        <f t="shared" si="2142"/>
        <v>0</v>
      </c>
      <c r="AL7778" s="12">
        <f t="shared" si="2142"/>
        <v>0</v>
      </c>
      <c r="AM7778" s="12">
        <f t="shared" si="2142"/>
        <v>0</v>
      </c>
      <c r="AN7778" s="12">
        <f t="shared" si="2142"/>
        <v>0</v>
      </c>
      <c r="AO7778" s="12">
        <f t="shared" si="2142"/>
        <v>0</v>
      </c>
      <c r="AP7778" s="12">
        <f t="shared" si="2142"/>
        <v>0</v>
      </c>
      <c r="AQ7778" s="12">
        <f t="shared" si="2142"/>
        <v>0</v>
      </c>
      <c r="AR7778" s="12">
        <f t="shared" si="2142"/>
        <v>5000</v>
      </c>
      <c r="AS7778" s="12">
        <f t="shared" si="2142"/>
        <v>0</v>
      </c>
      <c r="AT7778" s="12">
        <f t="shared" si="2142"/>
        <v>0</v>
      </c>
      <c r="AU7778" s="12">
        <v>5000</v>
      </c>
      <c r="AV7778" s="12">
        <v>0</v>
      </c>
      <c r="AW7778" s="12">
        <f t="shared" si="2134"/>
        <v>108026</v>
      </c>
    </row>
    <row r="7779" spans="1:49">
      <c r="A7779" s="48"/>
      <c r="B7779" s="42"/>
      <c r="C7779" s="42"/>
      <c r="D7779" s="42"/>
      <c r="E7779" s="531"/>
      <c r="F7779" s="50"/>
      <c r="G7779" s="50"/>
      <c r="H7779" s="50"/>
      <c r="I7779" s="53"/>
    </row>
    <row r="7780" spans="1:49">
      <c r="A7780" s="48"/>
      <c r="B7780" s="42"/>
      <c r="C7780" s="42"/>
      <c r="D7780" s="42"/>
      <c r="E7780" s="531"/>
      <c r="F7780" s="50"/>
      <c r="G7780" s="50"/>
      <c r="H7780" s="50"/>
      <c r="I7780" s="146" t="s">
        <v>970</v>
      </c>
      <c r="J7780" s="29"/>
      <c r="K7780" s="29"/>
      <c r="L7780" s="29"/>
      <c r="M7780" s="29"/>
      <c r="N7780" s="29"/>
      <c r="O7780" s="29"/>
      <c r="P7780" s="29"/>
      <c r="Q7780" s="29"/>
      <c r="R7780" s="29"/>
      <c r="S7780" s="29"/>
      <c r="T7780" s="29"/>
      <c r="U7780" s="29"/>
      <c r="V7780" s="29"/>
      <c r="W7780" s="29"/>
      <c r="X7780" s="29"/>
      <c r="Y7780" s="29"/>
      <c r="Z7780" s="29"/>
      <c r="AA7780" s="29"/>
      <c r="AB7780" s="29"/>
      <c r="AC7780" s="29"/>
      <c r="AD7780" s="29"/>
      <c r="AE7780" s="29"/>
      <c r="AF7780" s="29"/>
      <c r="AG7780" s="29"/>
      <c r="AH7780" s="29"/>
      <c r="AI7780" s="29"/>
      <c r="AJ7780" s="29"/>
      <c r="AK7780" s="29"/>
      <c r="AL7780" s="29"/>
      <c r="AM7780" s="29"/>
      <c r="AN7780" s="29"/>
      <c r="AO7780" s="29"/>
      <c r="AP7780" s="29"/>
      <c r="AQ7780" s="29"/>
      <c r="AR7780" s="29"/>
      <c r="AS7780" s="29"/>
      <c r="AT7780" s="29"/>
      <c r="AU7780" s="29"/>
      <c r="AV7780" s="29"/>
      <c r="AW7780" s="29"/>
    </row>
    <row r="7781" spans="1:49" ht="13.5" thickBot="1">
      <c r="A7781" s="48"/>
      <c r="B7781" s="42"/>
      <c r="C7781" s="42"/>
      <c r="D7781" s="42"/>
      <c r="E7781" s="531"/>
      <c r="F7781" s="50"/>
      <c r="G7781" s="50"/>
      <c r="H7781" s="50"/>
      <c r="I7781" s="146"/>
      <c r="J7781" s="29"/>
      <c r="K7781" s="29"/>
      <c r="L7781" s="29"/>
      <c r="M7781" s="29"/>
      <c r="N7781" s="29"/>
      <c r="O7781" s="29"/>
      <c r="P7781" s="29"/>
      <c r="Q7781" s="29"/>
      <c r="R7781" s="29"/>
      <c r="S7781" s="29"/>
      <c r="T7781" s="29"/>
      <c r="U7781" s="29"/>
      <c r="V7781" s="29"/>
      <c r="W7781" s="29"/>
      <c r="X7781" s="29"/>
      <c r="Y7781" s="29"/>
      <c r="Z7781" s="29"/>
      <c r="AA7781" s="29"/>
      <c r="AB7781" s="29"/>
      <c r="AC7781" s="29"/>
      <c r="AD7781" s="29"/>
      <c r="AE7781" s="29"/>
      <c r="AF7781" s="29"/>
      <c r="AG7781" s="29"/>
      <c r="AH7781" s="29"/>
      <c r="AI7781" s="29"/>
      <c r="AJ7781" s="29"/>
      <c r="AK7781" s="29"/>
      <c r="AL7781" s="29"/>
      <c r="AM7781" s="29"/>
      <c r="AN7781" s="29"/>
      <c r="AO7781" s="29"/>
      <c r="AP7781" s="29"/>
      <c r="AQ7781" s="29"/>
      <c r="AR7781" s="29"/>
      <c r="AS7781" s="29"/>
      <c r="AT7781" s="29"/>
      <c r="AU7781" s="29"/>
      <c r="AV7781" s="29"/>
      <c r="AW7781" s="29"/>
    </row>
    <row r="7782" spans="1:49" ht="35.25" customHeight="1" thickTop="1" thickBot="1">
      <c r="A7782" s="48"/>
      <c r="B7782" s="42"/>
      <c r="C7782" s="42"/>
      <c r="D7782" s="42"/>
      <c r="E7782" s="531"/>
      <c r="F7782" s="50"/>
      <c r="G7782" s="50"/>
      <c r="H7782" s="50"/>
      <c r="I7782" s="5" t="s">
        <v>2331</v>
      </c>
      <c r="J7782" s="364" t="s">
        <v>2891</v>
      </c>
      <c r="K7782" s="364" t="s">
        <v>2879</v>
      </c>
      <c r="L7782" s="364" t="s">
        <v>2880</v>
      </c>
      <c r="M7782" s="364" t="s">
        <v>2881</v>
      </c>
      <c r="N7782" s="364" t="s">
        <v>2882</v>
      </c>
      <c r="O7782" s="364" t="s">
        <v>2883</v>
      </c>
      <c r="P7782" s="364" t="s">
        <v>2884</v>
      </c>
      <c r="Q7782" s="364" t="s">
        <v>2885</v>
      </c>
      <c r="R7782" s="364" t="s">
        <v>2886</v>
      </c>
      <c r="S7782" s="364" t="s">
        <v>2887</v>
      </c>
      <c r="T7782" s="364" t="s">
        <v>2888</v>
      </c>
      <c r="U7782" s="364" t="s">
        <v>2889</v>
      </c>
      <c r="V7782" s="364" t="s">
        <v>2890</v>
      </c>
      <c r="W7782" s="365" t="s">
        <v>2893</v>
      </c>
      <c r="X7782" s="365" t="s">
        <v>2879</v>
      </c>
      <c r="Y7782" s="365" t="s">
        <v>2880</v>
      </c>
      <c r="Z7782" s="365" t="s">
        <v>2881</v>
      </c>
      <c r="AA7782" s="365" t="s">
        <v>2882</v>
      </c>
      <c r="AB7782" s="365" t="s">
        <v>2883</v>
      </c>
      <c r="AC7782" s="365" t="s">
        <v>2884</v>
      </c>
      <c r="AD7782" s="365" t="s">
        <v>2885</v>
      </c>
      <c r="AE7782" s="365" t="s">
        <v>2886</v>
      </c>
      <c r="AF7782" s="365" t="s">
        <v>2887</v>
      </c>
      <c r="AG7782" s="365" t="s">
        <v>2888</v>
      </c>
      <c r="AH7782" s="365" t="s">
        <v>2889</v>
      </c>
      <c r="AI7782" s="365" t="s">
        <v>2890</v>
      </c>
      <c r="AJ7782" s="366" t="s">
        <v>2892</v>
      </c>
      <c r="AK7782" s="366" t="s">
        <v>2879</v>
      </c>
      <c r="AL7782" s="366" t="s">
        <v>2880</v>
      </c>
      <c r="AM7782" s="366" t="s">
        <v>2881</v>
      </c>
      <c r="AN7782" s="366" t="s">
        <v>2882</v>
      </c>
      <c r="AO7782" s="366" t="s">
        <v>2883</v>
      </c>
      <c r="AP7782" s="366" t="s">
        <v>2884</v>
      </c>
      <c r="AQ7782" s="366" t="s">
        <v>2885</v>
      </c>
      <c r="AR7782" s="366" t="s">
        <v>2886</v>
      </c>
      <c r="AS7782" s="366" t="s">
        <v>2887</v>
      </c>
      <c r="AT7782" s="366" t="s">
        <v>2888</v>
      </c>
      <c r="AU7782" s="366" t="s">
        <v>2889</v>
      </c>
      <c r="AV7782" s="366" t="s">
        <v>2890</v>
      </c>
      <c r="AW7782" s="368" t="s">
        <v>2895</v>
      </c>
    </row>
    <row r="7783" spans="1:49">
      <c r="A7783" s="48"/>
      <c r="B7783" s="42"/>
      <c r="C7783" s="42"/>
      <c r="D7783" s="42"/>
      <c r="E7783" s="531"/>
      <c r="F7783" s="50"/>
      <c r="G7783" s="50"/>
      <c r="H7783" s="50"/>
      <c r="I7783" s="34"/>
      <c r="J7783" s="202" t="s">
        <v>1224</v>
      </c>
      <c r="K7783" s="202">
        <v>1</v>
      </c>
      <c r="L7783" s="202">
        <v>2</v>
      </c>
      <c r="M7783" s="202">
        <v>3</v>
      </c>
      <c r="N7783" s="202">
        <v>4</v>
      </c>
      <c r="O7783" s="202">
        <v>5</v>
      </c>
      <c r="P7783" s="202">
        <v>6</v>
      </c>
      <c r="Q7783" s="202">
        <v>7</v>
      </c>
      <c r="R7783" s="202">
        <v>8</v>
      </c>
      <c r="S7783" s="202">
        <v>9</v>
      </c>
      <c r="T7783" s="202">
        <v>10</v>
      </c>
      <c r="U7783" s="202">
        <v>13</v>
      </c>
      <c r="V7783" s="202">
        <v>14</v>
      </c>
      <c r="W7783" s="202" t="s">
        <v>1224</v>
      </c>
      <c r="X7783" s="202">
        <v>1</v>
      </c>
      <c r="Y7783" s="202">
        <v>2</v>
      </c>
      <c r="Z7783" s="202">
        <v>3</v>
      </c>
      <c r="AA7783" s="202">
        <v>4</v>
      </c>
      <c r="AB7783" s="202">
        <v>5</v>
      </c>
      <c r="AC7783" s="202">
        <v>6</v>
      </c>
      <c r="AD7783" s="202">
        <v>7</v>
      </c>
      <c r="AE7783" s="202">
        <v>8</v>
      </c>
      <c r="AF7783" s="202">
        <v>9</v>
      </c>
      <c r="AG7783" s="202">
        <v>10</v>
      </c>
      <c r="AH7783" s="202">
        <v>13</v>
      </c>
      <c r="AI7783" s="202">
        <v>14</v>
      </c>
      <c r="AJ7783" s="202" t="s">
        <v>1224</v>
      </c>
      <c r="AK7783" s="202">
        <v>1</v>
      </c>
      <c r="AL7783" s="202">
        <v>2</v>
      </c>
      <c r="AM7783" s="202">
        <v>3</v>
      </c>
      <c r="AN7783" s="202">
        <v>4</v>
      </c>
      <c r="AO7783" s="202">
        <v>5</v>
      </c>
      <c r="AP7783" s="202">
        <v>6</v>
      </c>
      <c r="AQ7783" s="202">
        <v>7</v>
      </c>
      <c r="AR7783" s="202">
        <v>8</v>
      </c>
      <c r="AS7783" s="202">
        <v>9</v>
      </c>
      <c r="AT7783" s="202">
        <v>10</v>
      </c>
      <c r="AU7783" s="202">
        <v>13</v>
      </c>
      <c r="AV7783" s="202">
        <v>14</v>
      </c>
      <c r="AW7783" s="202">
        <v>15</v>
      </c>
    </row>
    <row r="7784" spans="1:49">
      <c r="A7784" s="48"/>
      <c r="B7784" s="42"/>
      <c r="C7784" s="42"/>
      <c r="D7784" s="42"/>
      <c r="E7784" s="531"/>
      <c r="F7784" s="50"/>
      <c r="G7784" s="50"/>
      <c r="H7784" s="50"/>
      <c r="I7784" s="276" t="s">
        <v>2370</v>
      </c>
      <c r="J7784" s="277">
        <f>SUM(J7778)</f>
        <v>211000</v>
      </c>
      <c r="K7784" s="277">
        <f t="shared" ref="K7784:AT7784" si="2143">SUM(K7778)</f>
        <v>0</v>
      </c>
      <c r="L7784" s="277">
        <f t="shared" si="2143"/>
        <v>0</v>
      </c>
      <c r="M7784" s="277">
        <f t="shared" si="2143"/>
        <v>0</v>
      </c>
      <c r="N7784" s="277">
        <f t="shared" si="2143"/>
        <v>24568</v>
      </c>
      <c r="O7784" s="277">
        <f t="shared" si="2143"/>
        <v>0</v>
      </c>
      <c r="P7784" s="277">
        <f t="shared" si="2143"/>
        <v>21118</v>
      </c>
      <c r="Q7784" s="277">
        <f t="shared" si="2143"/>
        <v>5850</v>
      </c>
      <c r="R7784" s="277">
        <f t="shared" si="2143"/>
        <v>19320</v>
      </c>
      <c r="S7784" s="277">
        <f t="shared" si="2143"/>
        <v>27170</v>
      </c>
      <c r="T7784" s="277">
        <f t="shared" si="2143"/>
        <v>5000</v>
      </c>
      <c r="U7784" s="277">
        <v>103026</v>
      </c>
      <c r="V7784" s="277">
        <v>107974</v>
      </c>
      <c r="W7784" s="277">
        <f>SUM(W7778)</f>
        <v>0</v>
      </c>
      <c r="X7784" s="277">
        <f t="shared" si="2143"/>
        <v>0</v>
      </c>
      <c r="Y7784" s="277">
        <f t="shared" si="2143"/>
        <v>0</v>
      </c>
      <c r="Z7784" s="277">
        <f t="shared" si="2143"/>
        <v>0</v>
      </c>
      <c r="AA7784" s="277">
        <f t="shared" si="2143"/>
        <v>0</v>
      </c>
      <c r="AB7784" s="277">
        <f t="shared" si="2143"/>
        <v>0</v>
      </c>
      <c r="AC7784" s="277">
        <f t="shared" si="2143"/>
        <v>0</v>
      </c>
      <c r="AD7784" s="277">
        <f t="shared" si="2143"/>
        <v>0</v>
      </c>
      <c r="AE7784" s="277">
        <f t="shared" si="2143"/>
        <v>0</v>
      </c>
      <c r="AF7784" s="277">
        <f t="shared" si="2143"/>
        <v>0</v>
      </c>
      <c r="AG7784" s="277">
        <f t="shared" si="2143"/>
        <v>0</v>
      </c>
      <c r="AH7784" s="277">
        <v>0</v>
      </c>
      <c r="AI7784" s="277">
        <v>0</v>
      </c>
      <c r="AJ7784" s="277">
        <f>SUM(AJ7778)</f>
        <v>5000</v>
      </c>
      <c r="AK7784" s="277">
        <f t="shared" si="2143"/>
        <v>0</v>
      </c>
      <c r="AL7784" s="277">
        <f t="shared" si="2143"/>
        <v>0</v>
      </c>
      <c r="AM7784" s="277">
        <f t="shared" si="2143"/>
        <v>0</v>
      </c>
      <c r="AN7784" s="277">
        <f t="shared" si="2143"/>
        <v>0</v>
      </c>
      <c r="AO7784" s="277">
        <f t="shared" si="2143"/>
        <v>0</v>
      </c>
      <c r="AP7784" s="277">
        <f t="shared" si="2143"/>
        <v>0</v>
      </c>
      <c r="AQ7784" s="277">
        <f t="shared" si="2143"/>
        <v>0</v>
      </c>
      <c r="AR7784" s="277">
        <f t="shared" si="2143"/>
        <v>5000</v>
      </c>
      <c r="AS7784" s="277">
        <f t="shared" si="2143"/>
        <v>0</v>
      </c>
      <c r="AT7784" s="277">
        <f t="shared" si="2143"/>
        <v>0</v>
      </c>
      <c r="AU7784" s="277">
        <v>5000</v>
      </c>
      <c r="AV7784" s="277">
        <v>0</v>
      </c>
      <c r="AW7784" s="277">
        <f t="shared" ref="AW7784:AW7790" si="2144">U7784+AH7784+AU7784</f>
        <v>108026</v>
      </c>
    </row>
    <row r="7785" spans="1:49">
      <c r="A7785" s="48"/>
      <c r="B7785" s="42"/>
      <c r="C7785" s="42"/>
      <c r="D7785" s="42"/>
      <c r="E7785" s="531"/>
      <c r="F7785" s="50"/>
      <c r="G7785" s="50"/>
      <c r="H7785" s="50"/>
      <c r="I7785" s="276"/>
      <c r="J7785" s="277"/>
      <c r="K7785" s="277"/>
      <c r="L7785" s="277"/>
      <c r="M7785" s="277"/>
      <c r="N7785" s="277"/>
      <c r="O7785" s="277"/>
      <c r="P7785" s="277"/>
      <c r="Q7785" s="277"/>
      <c r="R7785" s="277"/>
      <c r="S7785" s="277"/>
      <c r="T7785" s="277"/>
      <c r="U7785" s="277">
        <v>0</v>
      </c>
      <c r="V7785" s="277">
        <v>0</v>
      </c>
      <c r="W7785" s="277"/>
      <c r="X7785" s="277"/>
      <c r="Y7785" s="277"/>
      <c r="Z7785" s="277"/>
      <c r="AA7785" s="277"/>
      <c r="AB7785" s="277"/>
      <c r="AC7785" s="277"/>
      <c r="AD7785" s="277"/>
      <c r="AE7785" s="277"/>
      <c r="AF7785" s="277"/>
      <c r="AG7785" s="277"/>
      <c r="AH7785" s="277">
        <v>0</v>
      </c>
      <c r="AI7785" s="277">
        <v>0</v>
      </c>
      <c r="AJ7785" s="277"/>
      <c r="AK7785" s="277"/>
      <c r="AL7785" s="277"/>
      <c r="AM7785" s="277"/>
      <c r="AN7785" s="277"/>
      <c r="AO7785" s="277"/>
      <c r="AP7785" s="277"/>
      <c r="AQ7785" s="277"/>
      <c r="AR7785" s="277"/>
      <c r="AS7785" s="277"/>
      <c r="AT7785" s="277"/>
      <c r="AU7785" s="277">
        <v>0</v>
      </c>
      <c r="AV7785" s="277">
        <v>0</v>
      </c>
      <c r="AW7785" s="277">
        <f t="shared" si="2144"/>
        <v>0</v>
      </c>
    </row>
    <row r="7786" spans="1:49">
      <c r="A7786" s="48"/>
      <c r="B7786" s="42"/>
      <c r="C7786" s="42"/>
      <c r="D7786" s="42"/>
      <c r="E7786" s="531"/>
      <c r="F7786" s="50"/>
      <c r="G7786" s="50"/>
      <c r="H7786" s="50"/>
      <c r="I7786" s="276"/>
      <c r="J7786" s="277"/>
      <c r="K7786" s="277"/>
      <c r="L7786" s="277"/>
      <c r="M7786" s="277"/>
      <c r="N7786" s="277"/>
      <c r="O7786" s="277"/>
      <c r="P7786" s="277"/>
      <c r="Q7786" s="277"/>
      <c r="R7786" s="277"/>
      <c r="S7786" s="277"/>
      <c r="T7786" s="277"/>
      <c r="U7786" s="277">
        <v>0</v>
      </c>
      <c r="V7786" s="277">
        <v>0</v>
      </c>
      <c r="W7786" s="277"/>
      <c r="X7786" s="277"/>
      <c r="Y7786" s="277"/>
      <c r="Z7786" s="277"/>
      <c r="AA7786" s="277"/>
      <c r="AB7786" s="277"/>
      <c r="AC7786" s="277"/>
      <c r="AD7786" s="277"/>
      <c r="AE7786" s="277"/>
      <c r="AF7786" s="277"/>
      <c r="AG7786" s="277"/>
      <c r="AH7786" s="277">
        <v>0</v>
      </c>
      <c r="AI7786" s="277">
        <v>0</v>
      </c>
      <c r="AJ7786" s="277"/>
      <c r="AK7786" s="277"/>
      <c r="AL7786" s="277"/>
      <c r="AM7786" s="277"/>
      <c r="AN7786" s="277"/>
      <c r="AO7786" s="277"/>
      <c r="AP7786" s="277"/>
      <c r="AQ7786" s="277"/>
      <c r="AR7786" s="277"/>
      <c r="AS7786" s="277"/>
      <c r="AT7786" s="277"/>
      <c r="AU7786" s="277">
        <v>0</v>
      </c>
      <c r="AV7786" s="277">
        <v>0</v>
      </c>
      <c r="AW7786" s="277">
        <f t="shared" si="2144"/>
        <v>0</v>
      </c>
    </row>
    <row r="7787" spans="1:49">
      <c r="A7787" s="48"/>
      <c r="B7787" s="42"/>
      <c r="C7787" s="42"/>
      <c r="D7787" s="42"/>
      <c r="E7787" s="531"/>
      <c r="F7787" s="50"/>
      <c r="G7787" s="50"/>
      <c r="H7787" s="50"/>
      <c r="I7787" s="276"/>
      <c r="J7787" s="277"/>
      <c r="K7787" s="277"/>
      <c r="L7787" s="277"/>
      <c r="M7787" s="277"/>
      <c r="N7787" s="277"/>
      <c r="O7787" s="277"/>
      <c r="P7787" s="277"/>
      <c r="Q7787" s="277"/>
      <c r="R7787" s="277"/>
      <c r="S7787" s="277"/>
      <c r="T7787" s="277"/>
      <c r="U7787" s="277">
        <v>0</v>
      </c>
      <c r="V7787" s="277">
        <v>0</v>
      </c>
      <c r="W7787" s="277"/>
      <c r="X7787" s="277"/>
      <c r="Y7787" s="277"/>
      <c r="Z7787" s="277"/>
      <c r="AA7787" s="277"/>
      <c r="AB7787" s="277"/>
      <c r="AC7787" s="277"/>
      <c r="AD7787" s="277"/>
      <c r="AE7787" s="277"/>
      <c r="AF7787" s="277"/>
      <c r="AG7787" s="277"/>
      <c r="AH7787" s="277">
        <v>0</v>
      </c>
      <c r="AI7787" s="277">
        <v>0</v>
      </c>
      <c r="AJ7787" s="277"/>
      <c r="AK7787" s="277"/>
      <c r="AL7787" s="277"/>
      <c r="AM7787" s="277"/>
      <c r="AN7787" s="277"/>
      <c r="AO7787" s="277"/>
      <c r="AP7787" s="277"/>
      <c r="AQ7787" s="277"/>
      <c r="AR7787" s="277"/>
      <c r="AS7787" s="277"/>
      <c r="AT7787" s="277"/>
      <c r="AU7787" s="277">
        <v>0</v>
      </c>
      <c r="AV7787" s="277">
        <v>0</v>
      </c>
      <c r="AW7787" s="277">
        <f t="shared" si="2144"/>
        <v>0</v>
      </c>
    </row>
    <row r="7788" spans="1:49">
      <c r="A7788" s="48"/>
      <c r="B7788" s="42"/>
      <c r="C7788" s="42"/>
      <c r="D7788" s="42"/>
      <c r="E7788" s="531"/>
      <c r="F7788" s="50"/>
      <c r="G7788" s="50"/>
      <c r="H7788" s="50"/>
      <c r="I7788" s="276" t="s">
        <v>1631</v>
      </c>
      <c r="J7788" s="277">
        <f>SUM(J7784:J7787)</f>
        <v>211000</v>
      </c>
      <c r="K7788" s="277">
        <f t="shared" ref="K7788:AT7788" si="2145">SUM(K7784:K7787)</f>
        <v>0</v>
      </c>
      <c r="L7788" s="277">
        <f t="shared" si="2145"/>
        <v>0</v>
      </c>
      <c r="M7788" s="277">
        <f t="shared" si="2145"/>
        <v>0</v>
      </c>
      <c r="N7788" s="277">
        <f t="shared" si="2145"/>
        <v>24568</v>
      </c>
      <c r="O7788" s="277">
        <f t="shared" si="2145"/>
        <v>0</v>
      </c>
      <c r="P7788" s="277">
        <f t="shared" si="2145"/>
        <v>21118</v>
      </c>
      <c r="Q7788" s="277">
        <f t="shared" si="2145"/>
        <v>5850</v>
      </c>
      <c r="R7788" s="277">
        <f t="shared" si="2145"/>
        <v>19320</v>
      </c>
      <c r="S7788" s="277">
        <f t="shared" si="2145"/>
        <v>27170</v>
      </c>
      <c r="T7788" s="277">
        <f t="shared" si="2145"/>
        <v>5000</v>
      </c>
      <c r="U7788" s="277">
        <v>103026</v>
      </c>
      <c r="V7788" s="277">
        <v>107974</v>
      </c>
      <c r="W7788" s="277">
        <f>SUM(W7784:W7787)</f>
        <v>0</v>
      </c>
      <c r="X7788" s="277">
        <f t="shared" si="2145"/>
        <v>0</v>
      </c>
      <c r="Y7788" s="277">
        <f t="shared" si="2145"/>
        <v>0</v>
      </c>
      <c r="Z7788" s="277">
        <f t="shared" si="2145"/>
        <v>0</v>
      </c>
      <c r="AA7788" s="277">
        <f t="shared" si="2145"/>
        <v>0</v>
      </c>
      <c r="AB7788" s="277">
        <f t="shared" si="2145"/>
        <v>0</v>
      </c>
      <c r="AC7788" s="277">
        <f t="shared" si="2145"/>
        <v>0</v>
      </c>
      <c r="AD7788" s="277">
        <f t="shared" si="2145"/>
        <v>0</v>
      </c>
      <c r="AE7788" s="277">
        <f t="shared" si="2145"/>
        <v>0</v>
      </c>
      <c r="AF7788" s="277">
        <f t="shared" si="2145"/>
        <v>0</v>
      </c>
      <c r="AG7788" s="277">
        <f t="shared" si="2145"/>
        <v>0</v>
      </c>
      <c r="AH7788" s="277">
        <v>0</v>
      </c>
      <c r="AI7788" s="277">
        <v>0</v>
      </c>
      <c r="AJ7788" s="277">
        <f>SUM(AJ7784:AJ7787)</f>
        <v>5000</v>
      </c>
      <c r="AK7788" s="277">
        <f t="shared" si="2145"/>
        <v>0</v>
      </c>
      <c r="AL7788" s="277">
        <f t="shared" si="2145"/>
        <v>0</v>
      </c>
      <c r="AM7788" s="277">
        <f t="shared" si="2145"/>
        <v>0</v>
      </c>
      <c r="AN7788" s="277">
        <f t="shared" si="2145"/>
        <v>0</v>
      </c>
      <c r="AO7788" s="277">
        <f t="shared" si="2145"/>
        <v>0</v>
      </c>
      <c r="AP7788" s="277">
        <f t="shared" si="2145"/>
        <v>0</v>
      </c>
      <c r="AQ7788" s="277">
        <f t="shared" si="2145"/>
        <v>0</v>
      </c>
      <c r="AR7788" s="277">
        <f t="shared" si="2145"/>
        <v>5000</v>
      </c>
      <c r="AS7788" s="277">
        <f t="shared" si="2145"/>
        <v>0</v>
      </c>
      <c r="AT7788" s="277">
        <f t="shared" si="2145"/>
        <v>0</v>
      </c>
      <c r="AU7788" s="277">
        <v>5000</v>
      </c>
      <c r="AV7788" s="277">
        <v>0</v>
      </c>
      <c r="AW7788" s="277">
        <f t="shared" si="2144"/>
        <v>108026</v>
      </c>
    </row>
    <row r="7789" spans="1:49">
      <c r="A7789" s="48"/>
      <c r="B7789" s="42"/>
      <c r="C7789" s="42"/>
      <c r="D7789" s="42"/>
      <c r="E7789" s="531"/>
      <c r="F7789" s="50"/>
      <c r="G7789" s="50"/>
      <c r="H7789" s="50"/>
      <c r="I7789" s="146"/>
      <c r="J7789" s="29"/>
      <c r="K7789" s="29"/>
      <c r="L7789" s="29"/>
      <c r="M7789" s="29"/>
      <c r="N7789" s="29"/>
      <c r="O7789" s="29"/>
      <c r="P7789" s="29"/>
      <c r="Q7789" s="29"/>
      <c r="R7789" s="29"/>
      <c r="S7789" s="29"/>
      <c r="T7789" s="29"/>
      <c r="U7789" s="29">
        <v>0</v>
      </c>
      <c r="V7789" s="29">
        <v>0</v>
      </c>
      <c r="W7789" s="29"/>
      <c r="X7789" s="29"/>
      <c r="Y7789" s="29"/>
      <c r="Z7789" s="29"/>
      <c r="AA7789" s="29"/>
      <c r="AB7789" s="29"/>
      <c r="AC7789" s="29"/>
      <c r="AD7789" s="29"/>
      <c r="AE7789" s="29"/>
      <c r="AF7789" s="29"/>
      <c r="AG7789" s="29"/>
      <c r="AH7789" s="29">
        <v>0</v>
      </c>
      <c r="AI7789" s="29">
        <v>0</v>
      </c>
      <c r="AJ7789" s="29"/>
      <c r="AK7789" s="29"/>
      <c r="AL7789" s="29"/>
      <c r="AM7789" s="29"/>
      <c r="AN7789" s="29"/>
      <c r="AO7789" s="29"/>
      <c r="AP7789" s="29"/>
      <c r="AQ7789" s="29"/>
      <c r="AR7789" s="29"/>
      <c r="AS7789" s="29"/>
      <c r="AT7789" s="29"/>
      <c r="AU7789" s="29">
        <v>0</v>
      </c>
      <c r="AV7789" s="29">
        <v>0</v>
      </c>
      <c r="AW7789" s="29">
        <f t="shared" si="2144"/>
        <v>0</v>
      </c>
    </row>
    <row r="7790" spans="1:49" ht="14.25">
      <c r="A7790" s="48"/>
      <c r="B7790" s="42"/>
      <c r="C7790" s="42"/>
      <c r="D7790" s="42"/>
      <c r="E7790" s="531"/>
      <c r="F7790" s="50"/>
      <c r="G7790" s="50"/>
      <c r="H7790" s="50"/>
      <c r="I7790" s="118" t="s">
        <v>855</v>
      </c>
      <c r="J7790" s="20">
        <f>SUM(J7140,J7192)</f>
        <v>1627570</v>
      </c>
      <c r="K7790" s="20">
        <f t="shared" ref="K7790:AT7790" si="2146">SUM(K7140,K7192)</f>
        <v>57628</v>
      </c>
      <c r="L7790" s="20">
        <f t="shared" si="2146"/>
        <v>75216</v>
      </c>
      <c r="M7790" s="20">
        <f t="shared" si="2146"/>
        <v>81868</v>
      </c>
      <c r="N7790" s="20">
        <f t="shared" si="2146"/>
        <v>117156</v>
      </c>
      <c r="O7790" s="20">
        <f t="shared" si="2146"/>
        <v>132277</v>
      </c>
      <c r="P7790" s="20">
        <f t="shared" si="2146"/>
        <v>117290</v>
      </c>
      <c r="Q7790" s="20">
        <f t="shared" si="2146"/>
        <v>33763</v>
      </c>
      <c r="R7790" s="20">
        <f t="shared" si="2146"/>
        <v>117912</v>
      </c>
      <c r="S7790" s="20">
        <f t="shared" si="2146"/>
        <v>147876</v>
      </c>
      <c r="T7790" s="20">
        <f t="shared" si="2146"/>
        <v>110162</v>
      </c>
      <c r="U7790" s="20">
        <v>991148</v>
      </c>
      <c r="V7790" s="20">
        <v>636422</v>
      </c>
      <c r="W7790" s="20">
        <f>SUM(W7140,W7192)</f>
        <v>62500</v>
      </c>
      <c r="X7790" s="20">
        <f t="shared" si="2146"/>
        <v>0</v>
      </c>
      <c r="Y7790" s="20">
        <f t="shared" si="2146"/>
        <v>0</v>
      </c>
      <c r="Z7790" s="20">
        <f t="shared" si="2146"/>
        <v>4500</v>
      </c>
      <c r="AA7790" s="20">
        <f t="shared" si="2146"/>
        <v>0</v>
      </c>
      <c r="AB7790" s="20">
        <f t="shared" si="2146"/>
        <v>0</v>
      </c>
      <c r="AC7790" s="20">
        <f t="shared" si="2146"/>
        <v>0</v>
      </c>
      <c r="AD7790" s="20">
        <f t="shared" si="2146"/>
        <v>0</v>
      </c>
      <c r="AE7790" s="20">
        <f t="shared" si="2146"/>
        <v>0</v>
      </c>
      <c r="AF7790" s="20">
        <f t="shared" si="2146"/>
        <v>0</v>
      </c>
      <c r="AG7790" s="20">
        <f t="shared" si="2146"/>
        <v>3000</v>
      </c>
      <c r="AH7790" s="20">
        <v>7500</v>
      </c>
      <c r="AI7790" s="20">
        <v>55000</v>
      </c>
      <c r="AJ7790" s="20">
        <f>SUM(AJ7140,AJ7192)</f>
        <v>736591</v>
      </c>
      <c r="AK7790" s="20">
        <f t="shared" si="2146"/>
        <v>0</v>
      </c>
      <c r="AL7790" s="20">
        <f t="shared" si="2146"/>
        <v>20753</v>
      </c>
      <c r="AM7790" s="20">
        <f t="shared" si="2146"/>
        <v>58241</v>
      </c>
      <c r="AN7790" s="20">
        <f t="shared" si="2146"/>
        <v>10500</v>
      </c>
      <c r="AO7790" s="20">
        <f t="shared" si="2146"/>
        <v>61500</v>
      </c>
      <c r="AP7790" s="20">
        <f t="shared" si="2146"/>
        <v>5100</v>
      </c>
      <c r="AQ7790" s="20">
        <f t="shared" si="2146"/>
        <v>10000</v>
      </c>
      <c r="AR7790" s="20">
        <f t="shared" si="2146"/>
        <v>104400</v>
      </c>
      <c r="AS7790" s="20">
        <f t="shared" si="2146"/>
        <v>44650</v>
      </c>
      <c r="AT7790" s="20">
        <f t="shared" si="2146"/>
        <v>3117</v>
      </c>
      <c r="AU7790" s="20">
        <v>318261</v>
      </c>
      <c r="AV7790" s="20">
        <v>418330</v>
      </c>
      <c r="AW7790" s="20">
        <f t="shared" si="2144"/>
        <v>1316909</v>
      </c>
    </row>
    <row r="7791" spans="1:49">
      <c r="A7791" s="48"/>
      <c r="B7791" s="42"/>
      <c r="C7791" s="42"/>
      <c r="D7791" s="42"/>
      <c r="E7791" s="531"/>
      <c r="F7791" s="50"/>
      <c r="G7791" s="50"/>
      <c r="H7791" s="50"/>
      <c r="I7791" s="14"/>
    </row>
    <row r="7792" spans="1:49">
      <c r="A7792" s="48"/>
      <c r="B7792" s="42"/>
      <c r="C7792" s="42"/>
      <c r="D7792" s="42"/>
      <c r="E7792" s="531"/>
      <c r="F7792" s="50"/>
      <c r="G7792" s="50"/>
      <c r="H7792" s="50"/>
      <c r="I7792" s="146" t="s">
        <v>1353</v>
      </c>
      <c r="J7792" s="9"/>
      <c r="K7792" s="9"/>
      <c r="L7792" s="9"/>
      <c r="M7792" s="9"/>
      <c r="N7792" s="9"/>
      <c r="O7792" s="9"/>
      <c r="P7792" s="9"/>
      <c r="Q7792" s="9"/>
      <c r="R7792" s="9"/>
      <c r="S7792" s="9"/>
      <c r="T7792" s="9"/>
      <c r="U7792" s="9"/>
      <c r="V7792" s="9"/>
      <c r="W7792" s="9"/>
      <c r="X7792" s="9"/>
      <c r="Y7792" s="9"/>
      <c r="Z7792" s="9"/>
      <c r="AA7792" s="9"/>
      <c r="AB7792" s="9"/>
      <c r="AC7792" s="9"/>
      <c r="AD7792" s="9"/>
      <c r="AE7792" s="9"/>
      <c r="AF7792" s="9"/>
      <c r="AG7792" s="9"/>
      <c r="AH7792" s="9"/>
      <c r="AI7792" s="9"/>
      <c r="AJ7792" s="9"/>
      <c r="AK7792" s="9"/>
      <c r="AL7792" s="9"/>
      <c r="AM7792" s="9"/>
      <c r="AN7792" s="9"/>
      <c r="AO7792" s="9"/>
      <c r="AP7792" s="9"/>
      <c r="AQ7792" s="9"/>
      <c r="AR7792" s="9"/>
      <c r="AS7792" s="9"/>
      <c r="AT7792" s="9"/>
      <c r="AU7792" s="9"/>
      <c r="AV7792" s="9"/>
      <c r="AW7792" s="9"/>
    </row>
    <row r="7793" spans="1:49">
      <c r="A7793" s="48"/>
      <c r="B7793" s="42"/>
      <c r="C7793" s="42"/>
      <c r="D7793" s="42"/>
      <c r="E7793" s="531"/>
      <c r="F7793" s="50"/>
      <c r="G7793" s="50"/>
      <c r="H7793" s="50"/>
      <c r="I7793" s="80"/>
    </row>
    <row r="7794" spans="1:49">
      <c r="A7794" s="48"/>
      <c r="B7794" s="42"/>
      <c r="C7794" s="42"/>
      <c r="D7794" s="42"/>
      <c r="E7794" s="531"/>
      <c r="F7794" s="50"/>
      <c r="G7794" s="50"/>
      <c r="H7794" s="50"/>
      <c r="I7794" s="42"/>
    </row>
    <row r="7795" spans="1:49" ht="13.5" thickBot="1">
      <c r="A7795" s="78" t="s">
        <v>2068</v>
      </c>
      <c r="B7795" s="79"/>
      <c r="C7795" s="79"/>
      <c r="D7795" s="456"/>
      <c r="E7795" s="535"/>
      <c r="F7795" s="127"/>
      <c r="G7795" s="127"/>
      <c r="H7795" s="127"/>
      <c r="I7795" s="79"/>
    </row>
    <row r="7796" spans="1:49" s="151" customFormat="1" ht="36" customHeight="1" thickTop="1" thickBot="1">
      <c r="A7796" s="147" t="s">
        <v>2079</v>
      </c>
      <c r="B7796" s="5" t="s">
        <v>2080</v>
      </c>
      <c r="C7796" s="5" t="s">
        <v>1335</v>
      </c>
      <c r="D7796" s="450"/>
      <c r="E7796" s="148" t="s">
        <v>1570</v>
      </c>
      <c r="F7796" s="149" t="s">
        <v>1438</v>
      </c>
      <c r="G7796" s="149"/>
      <c r="H7796" s="149" t="s">
        <v>2332</v>
      </c>
      <c r="I7796" s="5" t="s">
        <v>856</v>
      </c>
      <c r="J7796" s="364" t="s">
        <v>2891</v>
      </c>
      <c r="K7796" s="364" t="s">
        <v>2879</v>
      </c>
      <c r="L7796" s="364" t="s">
        <v>2880</v>
      </c>
      <c r="M7796" s="364" t="s">
        <v>2881</v>
      </c>
      <c r="N7796" s="364" t="s">
        <v>2882</v>
      </c>
      <c r="O7796" s="364" t="s">
        <v>2883</v>
      </c>
      <c r="P7796" s="364" t="s">
        <v>2884</v>
      </c>
      <c r="Q7796" s="364" t="s">
        <v>2885</v>
      </c>
      <c r="R7796" s="364" t="s">
        <v>2886</v>
      </c>
      <c r="S7796" s="364" t="s">
        <v>2887</v>
      </c>
      <c r="T7796" s="364" t="s">
        <v>2888</v>
      </c>
      <c r="U7796" s="364" t="s">
        <v>2889</v>
      </c>
      <c r="V7796" s="364" t="s">
        <v>2890</v>
      </c>
      <c r="W7796" s="365" t="s">
        <v>2893</v>
      </c>
      <c r="X7796" s="365" t="s">
        <v>2879</v>
      </c>
      <c r="Y7796" s="365" t="s">
        <v>2880</v>
      </c>
      <c r="Z7796" s="365" t="s">
        <v>2881</v>
      </c>
      <c r="AA7796" s="365" t="s">
        <v>2882</v>
      </c>
      <c r="AB7796" s="365" t="s">
        <v>2883</v>
      </c>
      <c r="AC7796" s="365" t="s">
        <v>2884</v>
      </c>
      <c r="AD7796" s="365" t="s">
        <v>2885</v>
      </c>
      <c r="AE7796" s="365" t="s">
        <v>2886</v>
      </c>
      <c r="AF7796" s="365" t="s">
        <v>2887</v>
      </c>
      <c r="AG7796" s="365" t="s">
        <v>2888</v>
      </c>
      <c r="AH7796" s="365" t="s">
        <v>2889</v>
      </c>
      <c r="AI7796" s="365" t="s">
        <v>2890</v>
      </c>
      <c r="AJ7796" s="366" t="s">
        <v>2892</v>
      </c>
      <c r="AK7796" s="366" t="s">
        <v>2879</v>
      </c>
      <c r="AL7796" s="366" t="s">
        <v>2880</v>
      </c>
      <c r="AM7796" s="366" t="s">
        <v>2881</v>
      </c>
      <c r="AN7796" s="366" t="s">
        <v>2882</v>
      </c>
      <c r="AO7796" s="366" t="s">
        <v>2883</v>
      </c>
      <c r="AP7796" s="366" t="s">
        <v>2884</v>
      </c>
      <c r="AQ7796" s="366" t="s">
        <v>2885</v>
      </c>
      <c r="AR7796" s="366" t="s">
        <v>2886</v>
      </c>
      <c r="AS7796" s="366" t="s">
        <v>2887</v>
      </c>
      <c r="AT7796" s="366" t="s">
        <v>2888</v>
      </c>
      <c r="AU7796" s="366" t="s">
        <v>2889</v>
      </c>
      <c r="AV7796" s="366" t="s">
        <v>2890</v>
      </c>
      <c r="AW7796" s="368" t="s">
        <v>2895</v>
      </c>
    </row>
    <row r="7797" spans="1:49">
      <c r="A7797" s="33"/>
      <c r="B7797" s="34"/>
      <c r="C7797" s="34"/>
      <c r="D7797" s="34"/>
      <c r="E7797" s="35"/>
      <c r="F7797" s="36"/>
      <c r="G7797" s="36"/>
      <c r="H7797" s="36"/>
      <c r="I7797" s="34"/>
      <c r="J7797" s="202" t="s">
        <v>1224</v>
      </c>
      <c r="K7797" s="202">
        <v>1</v>
      </c>
      <c r="L7797" s="202">
        <v>2</v>
      </c>
      <c r="M7797" s="202">
        <v>3</v>
      </c>
      <c r="N7797" s="202">
        <v>4</v>
      </c>
      <c r="O7797" s="202">
        <v>5</v>
      </c>
      <c r="P7797" s="202">
        <v>6</v>
      </c>
      <c r="Q7797" s="202">
        <v>7</v>
      </c>
      <c r="R7797" s="202">
        <v>8</v>
      </c>
      <c r="S7797" s="202">
        <v>9</v>
      </c>
      <c r="T7797" s="202">
        <v>10</v>
      </c>
      <c r="U7797" s="202">
        <v>13</v>
      </c>
      <c r="V7797" s="202">
        <v>14</v>
      </c>
      <c r="W7797" s="202" t="s">
        <v>1224</v>
      </c>
      <c r="X7797" s="202">
        <v>1</v>
      </c>
      <c r="Y7797" s="202">
        <v>2</v>
      </c>
      <c r="Z7797" s="202">
        <v>3</v>
      </c>
      <c r="AA7797" s="202">
        <v>4</v>
      </c>
      <c r="AB7797" s="202">
        <v>5</v>
      </c>
      <c r="AC7797" s="202">
        <v>6</v>
      </c>
      <c r="AD7797" s="202">
        <v>7</v>
      </c>
      <c r="AE7797" s="202">
        <v>8</v>
      </c>
      <c r="AF7797" s="202">
        <v>9</v>
      </c>
      <c r="AG7797" s="202">
        <v>10</v>
      </c>
      <c r="AH7797" s="202">
        <v>13</v>
      </c>
      <c r="AI7797" s="202">
        <v>14</v>
      </c>
      <c r="AJ7797" s="202" t="s">
        <v>1224</v>
      </c>
      <c r="AK7797" s="202">
        <v>1</v>
      </c>
      <c r="AL7797" s="202">
        <v>2</v>
      </c>
      <c r="AM7797" s="202">
        <v>3</v>
      </c>
      <c r="AN7797" s="202">
        <v>4</v>
      </c>
      <c r="AO7797" s="202">
        <v>5</v>
      </c>
      <c r="AP7797" s="202">
        <v>6</v>
      </c>
      <c r="AQ7797" s="202">
        <v>7</v>
      </c>
      <c r="AR7797" s="202">
        <v>8</v>
      </c>
      <c r="AS7797" s="202">
        <v>9</v>
      </c>
      <c r="AT7797" s="202">
        <v>10</v>
      </c>
      <c r="AU7797" s="202">
        <v>13</v>
      </c>
      <c r="AV7797" s="202">
        <v>14</v>
      </c>
      <c r="AW7797" s="202">
        <v>15</v>
      </c>
    </row>
    <row r="7798" spans="1:49">
      <c r="A7798" s="37"/>
      <c r="B7798" s="38"/>
      <c r="C7798" s="38"/>
      <c r="D7798" s="38"/>
      <c r="E7798" s="60"/>
      <c r="F7798" s="61"/>
      <c r="G7798" s="61"/>
      <c r="H7798" s="61"/>
      <c r="I7798" s="38"/>
      <c r="J7798" s="134"/>
      <c r="K7798" s="134"/>
      <c r="L7798" s="134"/>
      <c r="M7798" s="134"/>
      <c r="N7798" s="134"/>
      <c r="O7798" s="134"/>
      <c r="P7798" s="134"/>
      <c r="Q7798" s="134"/>
      <c r="R7798" s="134"/>
      <c r="S7798" s="134"/>
      <c r="T7798" s="134"/>
      <c r="U7798" s="134"/>
      <c r="V7798" s="134"/>
      <c r="W7798" s="134"/>
      <c r="X7798" s="134"/>
      <c r="Y7798" s="134"/>
      <c r="Z7798" s="134"/>
      <c r="AA7798" s="134"/>
      <c r="AB7798" s="134"/>
      <c r="AC7798" s="134"/>
      <c r="AD7798" s="134"/>
      <c r="AE7798" s="134"/>
      <c r="AF7798" s="134"/>
      <c r="AG7798" s="134"/>
      <c r="AH7798" s="134"/>
      <c r="AI7798" s="134"/>
      <c r="AJ7798" s="134"/>
      <c r="AK7798" s="134"/>
      <c r="AL7798" s="134"/>
      <c r="AM7798" s="134"/>
      <c r="AN7798" s="134"/>
      <c r="AO7798" s="134"/>
      <c r="AP7798" s="134"/>
      <c r="AQ7798" s="134"/>
      <c r="AR7798" s="134"/>
      <c r="AS7798" s="134"/>
      <c r="AT7798" s="134"/>
      <c r="AU7798" s="134"/>
      <c r="AV7798" s="134"/>
      <c r="AW7798" s="134"/>
    </row>
    <row r="7799" spans="1:49">
      <c r="A7799" s="41" t="s">
        <v>1040</v>
      </c>
      <c r="B7799" s="260" t="s">
        <v>1029</v>
      </c>
      <c r="C7799" s="260"/>
      <c r="D7799" s="451"/>
      <c r="E7799" s="531"/>
      <c r="F7799" s="50"/>
      <c r="G7799" s="50"/>
      <c r="H7799" s="50"/>
      <c r="I7799" s="137" t="s">
        <v>949</v>
      </c>
      <c r="J7799" s="158"/>
      <c r="K7799" s="158"/>
      <c r="L7799" s="158"/>
      <c r="M7799" s="158"/>
      <c r="N7799" s="158"/>
      <c r="O7799" s="158"/>
      <c r="P7799" s="158"/>
      <c r="Q7799" s="158"/>
      <c r="R7799" s="158"/>
      <c r="S7799" s="158"/>
      <c r="T7799" s="158"/>
      <c r="U7799" s="158"/>
      <c r="V7799" s="158"/>
      <c r="W7799" s="158"/>
      <c r="X7799" s="158"/>
      <c r="Y7799" s="158"/>
      <c r="Z7799" s="158"/>
      <c r="AA7799" s="158"/>
      <c r="AB7799" s="158"/>
      <c r="AC7799" s="158"/>
      <c r="AD7799" s="158"/>
      <c r="AE7799" s="158"/>
      <c r="AF7799" s="158"/>
      <c r="AG7799" s="158"/>
      <c r="AH7799" s="158"/>
      <c r="AI7799" s="158"/>
      <c r="AJ7799" s="158"/>
      <c r="AK7799" s="158"/>
      <c r="AL7799" s="158"/>
      <c r="AM7799" s="158"/>
      <c r="AN7799" s="158"/>
      <c r="AO7799" s="158"/>
      <c r="AP7799" s="158"/>
      <c r="AQ7799" s="158"/>
      <c r="AR7799" s="158"/>
      <c r="AS7799" s="158"/>
      <c r="AT7799" s="158"/>
      <c r="AU7799" s="158"/>
      <c r="AV7799" s="158"/>
      <c r="AW7799" s="158"/>
    </row>
    <row r="7800" spans="1:49">
      <c r="A7800" s="41" t="s">
        <v>1040</v>
      </c>
      <c r="B7800" s="260" t="s">
        <v>1029</v>
      </c>
      <c r="C7800" s="260" t="s">
        <v>1549</v>
      </c>
      <c r="D7800" s="451"/>
      <c r="E7800" s="531"/>
      <c r="F7800" s="50"/>
      <c r="G7800" s="50"/>
      <c r="H7800" s="50"/>
      <c r="I7800" s="137" t="s">
        <v>949</v>
      </c>
      <c r="J7800" s="158"/>
      <c r="K7800" s="158"/>
      <c r="L7800" s="158"/>
      <c r="M7800" s="158"/>
      <c r="N7800" s="158"/>
      <c r="O7800" s="158"/>
      <c r="P7800" s="158"/>
      <c r="Q7800" s="158"/>
      <c r="R7800" s="158"/>
      <c r="S7800" s="158"/>
      <c r="T7800" s="158"/>
      <c r="U7800" s="158"/>
      <c r="V7800" s="158"/>
      <c r="W7800" s="158"/>
      <c r="X7800" s="158"/>
      <c r="Y7800" s="158"/>
      <c r="Z7800" s="158"/>
      <c r="AA7800" s="158"/>
      <c r="AB7800" s="158"/>
      <c r="AC7800" s="158"/>
      <c r="AD7800" s="158"/>
      <c r="AE7800" s="158"/>
      <c r="AF7800" s="158"/>
      <c r="AG7800" s="158"/>
      <c r="AH7800" s="158"/>
      <c r="AI7800" s="158"/>
      <c r="AJ7800" s="158"/>
      <c r="AK7800" s="158"/>
      <c r="AL7800" s="158"/>
      <c r="AM7800" s="158"/>
      <c r="AN7800" s="158"/>
      <c r="AO7800" s="158"/>
      <c r="AP7800" s="158"/>
      <c r="AQ7800" s="158"/>
      <c r="AR7800" s="158"/>
      <c r="AS7800" s="158"/>
      <c r="AT7800" s="158"/>
      <c r="AU7800" s="158"/>
      <c r="AV7800" s="158"/>
      <c r="AW7800" s="158"/>
    </row>
    <row r="7801" spans="1:49">
      <c r="A7801" s="41"/>
      <c r="B7801" s="260"/>
      <c r="C7801" s="260"/>
      <c r="D7801" s="369"/>
      <c r="E7801" s="531"/>
      <c r="F7801" s="50"/>
      <c r="G7801" s="50"/>
      <c r="H7801" s="50"/>
      <c r="I7801" s="41"/>
    </row>
    <row r="7802" spans="1:49">
      <c r="A7802" s="48"/>
      <c r="B7802" s="42"/>
      <c r="C7802" s="42"/>
      <c r="D7802" s="42"/>
      <c r="E7802" s="531"/>
      <c r="F7802" s="50"/>
      <c r="G7802" s="50"/>
      <c r="H7802" s="50"/>
      <c r="I7802" s="49" t="s">
        <v>1559</v>
      </c>
      <c r="J7802" s="12">
        <f>SUM(J7803,J7811,J7813)</f>
        <v>0</v>
      </c>
      <c r="K7802" s="12">
        <f t="shared" ref="K7802:AT7802" si="2147">SUM(K7803,K7811,K7813)</f>
        <v>0</v>
      </c>
      <c r="L7802" s="12">
        <f t="shared" si="2147"/>
        <v>0</v>
      </c>
      <c r="M7802" s="12">
        <f t="shared" si="2147"/>
        <v>0</v>
      </c>
      <c r="N7802" s="12">
        <f t="shared" si="2147"/>
        <v>0</v>
      </c>
      <c r="O7802" s="12">
        <f t="shared" si="2147"/>
        <v>0</v>
      </c>
      <c r="P7802" s="12">
        <f t="shared" si="2147"/>
        <v>0</v>
      </c>
      <c r="Q7802" s="12">
        <f t="shared" si="2147"/>
        <v>0</v>
      </c>
      <c r="R7802" s="12">
        <f t="shared" si="2147"/>
        <v>0</v>
      </c>
      <c r="S7802" s="12">
        <f t="shared" si="2147"/>
        <v>0</v>
      </c>
      <c r="T7802" s="12">
        <f t="shared" si="2147"/>
        <v>0</v>
      </c>
      <c r="U7802" s="12">
        <v>0</v>
      </c>
      <c r="V7802" s="12">
        <v>0</v>
      </c>
      <c r="W7802" s="12">
        <f>SUM(W7803,W7811,W7813)</f>
        <v>0</v>
      </c>
      <c r="X7802" s="12">
        <f t="shared" si="2147"/>
        <v>0</v>
      </c>
      <c r="Y7802" s="12">
        <f t="shared" si="2147"/>
        <v>0</v>
      </c>
      <c r="Z7802" s="12">
        <f t="shared" si="2147"/>
        <v>0</v>
      </c>
      <c r="AA7802" s="12">
        <f t="shared" si="2147"/>
        <v>0</v>
      </c>
      <c r="AB7802" s="12">
        <f t="shared" si="2147"/>
        <v>0</v>
      </c>
      <c r="AC7802" s="12">
        <f t="shared" si="2147"/>
        <v>0</v>
      </c>
      <c r="AD7802" s="12">
        <f t="shared" si="2147"/>
        <v>0</v>
      </c>
      <c r="AE7802" s="12">
        <f t="shared" si="2147"/>
        <v>0</v>
      </c>
      <c r="AF7802" s="12">
        <f t="shared" si="2147"/>
        <v>0</v>
      </c>
      <c r="AG7802" s="12">
        <f t="shared" si="2147"/>
        <v>0</v>
      </c>
      <c r="AH7802" s="12">
        <v>0</v>
      </c>
      <c r="AI7802" s="12">
        <v>0</v>
      </c>
      <c r="AJ7802" s="12">
        <f>SUM(AJ7803,AJ7811,AJ7813)</f>
        <v>0</v>
      </c>
      <c r="AK7802" s="12">
        <f t="shared" si="2147"/>
        <v>0</v>
      </c>
      <c r="AL7802" s="12">
        <f t="shared" si="2147"/>
        <v>0</v>
      </c>
      <c r="AM7802" s="12">
        <f t="shared" si="2147"/>
        <v>0</v>
      </c>
      <c r="AN7802" s="12">
        <f t="shared" si="2147"/>
        <v>0</v>
      </c>
      <c r="AO7802" s="12">
        <f t="shared" si="2147"/>
        <v>0</v>
      </c>
      <c r="AP7802" s="12">
        <f t="shared" si="2147"/>
        <v>0</v>
      </c>
      <c r="AQ7802" s="12">
        <f t="shared" si="2147"/>
        <v>0</v>
      </c>
      <c r="AR7802" s="12">
        <f t="shared" si="2147"/>
        <v>0</v>
      </c>
      <c r="AS7802" s="12">
        <f t="shared" si="2147"/>
        <v>0</v>
      </c>
      <c r="AT7802" s="12">
        <f t="shared" si="2147"/>
        <v>0</v>
      </c>
      <c r="AU7802" s="12">
        <v>0</v>
      </c>
      <c r="AV7802" s="12">
        <v>0</v>
      </c>
      <c r="AW7802" s="12">
        <f t="shared" ref="AW7802:AW7842" si="2148">U7802+AH7802+AU7802</f>
        <v>0</v>
      </c>
    </row>
    <row r="7803" spans="1:49">
      <c r="A7803" s="44" t="s">
        <v>1040</v>
      </c>
      <c r="B7803" s="45" t="s">
        <v>1029</v>
      </c>
      <c r="C7803" s="45" t="s">
        <v>1549</v>
      </c>
      <c r="D7803" s="452" t="s">
        <v>3044</v>
      </c>
      <c r="E7803" s="213" t="s">
        <v>771</v>
      </c>
      <c r="F7803" s="65"/>
      <c r="G7803" s="65"/>
      <c r="H7803" s="65"/>
      <c r="I7803" s="260" t="s">
        <v>1500</v>
      </c>
      <c r="J7803" s="9">
        <f>SUM(J7804:J7805)</f>
        <v>0</v>
      </c>
      <c r="K7803" s="9">
        <f t="shared" ref="K7803:AT7803" si="2149">SUM(K7804:K7805)</f>
        <v>0</v>
      </c>
      <c r="L7803" s="9">
        <f t="shared" si="2149"/>
        <v>0</v>
      </c>
      <c r="M7803" s="9">
        <f t="shared" si="2149"/>
        <v>0</v>
      </c>
      <c r="N7803" s="9">
        <f t="shared" si="2149"/>
        <v>0</v>
      </c>
      <c r="O7803" s="9">
        <f t="shared" si="2149"/>
        <v>0</v>
      </c>
      <c r="P7803" s="9">
        <f t="shared" si="2149"/>
        <v>0</v>
      </c>
      <c r="Q7803" s="9">
        <f t="shared" si="2149"/>
        <v>0</v>
      </c>
      <c r="R7803" s="9">
        <f t="shared" si="2149"/>
        <v>0</v>
      </c>
      <c r="S7803" s="9">
        <f t="shared" si="2149"/>
        <v>0</v>
      </c>
      <c r="T7803" s="9">
        <f t="shared" si="2149"/>
        <v>0</v>
      </c>
      <c r="U7803" s="9">
        <v>0</v>
      </c>
      <c r="V7803" s="9">
        <v>0</v>
      </c>
      <c r="W7803" s="9">
        <f>SUM(W7804:W7805)</f>
        <v>0</v>
      </c>
      <c r="X7803" s="9">
        <f t="shared" si="2149"/>
        <v>0</v>
      </c>
      <c r="Y7803" s="9">
        <f t="shared" si="2149"/>
        <v>0</v>
      </c>
      <c r="Z7803" s="9">
        <f t="shared" si="2149"/>
        <v>0</v>
      </c>
      <c r="AA7803" s="9">
        <f t="shared" si="2149"/>
        <v>0</v>
      </c>
      <c r="AB7803" s="9">
        <f t="shared" si="2149"/>
        <v>0</v>
      </c>
      <c r="AC7803" s="9">
        <f t="shared" si="2149"/>
        <v>0</v>
      </c>
      <c r="AD7803" s="9">
        <f t="shared" si="2149"/>
        <v>0</v>
      </c>
      <c r="AE7803" s="9">
        <f t="shared" si="2149"/>
        <v>0</v>
      </c>
      <c r="AF7803" s="9">
        <f t="shared" si="2149"/>
        <v>0</v>
      </c>
      <c r="AG7803" s="9">
        <f t="shared" si="2149"/>
        <v>0</v>
      </c>
      <c r="AH7803" s="9">
        <v>0</v>
      </c>
      <c r="AI7803" s="9">
        <v>0</v>
      </c>
      <c r="AJ7803" s="9">
        <f>SUM(AJ7804:AJ7805)</f>
        <v>0</v>
      </c>
      <c r="AK7803" s="9">
        <f t="shared" si="2149"/>
        <v>0</v>
      </c>
      <c r="AL7803" s="9">
        <f t="shared" si="2149"/>
        <v>0</v>
      </c>
      <c r="AM7803" s="9">
        <f t="shared" si="2149"/>
        <v>0</v>
      </c>
      <c r="AN7803" s="9">
        <f t="shared" si="2149"/>
        <v>0</v>
      </c>
      <c r="AO7803" s="9">
        <f t="shared" si="2149"/>
        <v>0</v>
      </c>
      <c r="AP7803" s="9">
        <f t="shared" si="2149"/>
        <v>0</v>
      </c>
      <c r="AQ7803" s="9">
        <f t="shared" si="2149"/>
        <v>0</v>
      </c>
      <c r="AR7803" s="9">
        <f t="shared" si="2149"/>
        <v>0</v>
      </c>
      <c r="AS7803" s="9">
        <f t="shared" si="2149"/>
        <v>0</v>
      </c>
      <c r="AT7803" s="9">
        <f t="shared" si="2149"/>
        <v>0</v>
      </c>
      <c r="AU7803" s="9">
        <v>0</v>
      </c>
      <c r="AV7803" s="9">
        <v>0</v>
      </c>
      <c r="AW7803" s="9">
        <f t="shared" si="2148"/>
        <v>0</v>
      </c>
    </row>
    <row r="7804" spans="1:49">
      <c r="A7804" s="44" t="s">
        <v>1040</v>
      </c>
      <c r="B7804" s="45" t="s">
        <v>1029</v>
      </c>
      <c r="C7804" s="45" t="s">
        <v>1549</v>
      </c>
      <c r="D7804" s="452" t="s">
        <v>3044</v>
      </c>
      <c r="E7804" s="367" t="s">
        <v>834</v>
      </c>
      <c r="F7804" s="50"/>
      <c r="G7804" s="468" t="s">
        <v>3071</v>
      </c>
      <c r="H7804" s="50" t="s">
        <v>2347</v>
      </c>
      <c r="I7804" s="42" t="s">
        <v>1165</v>
      </c>
      <c r="J7804" s="228"/>
      <c r="K7804" s="228"/>
      <c r="L7804" s="228"/>
      <c r="M7804" s="228"/>
      <c r="N7804" s="228"/>
      <c r="O7804" s="228"/>
      <c r="P7804" s="228"/>
      <c r="Q7804" s="228"/>
      <c r="R7804" s="228"/>
      <c r="S7804" s="228"/>
      <c r="T7804" s="228"/>
      <c r="U7804" s="228">
        <v>0</v>
      </c>
      <c r="V7804" s="228">
        <v>0</v>
      </c>
      <c r="W7804" s="228"/>
      <c r="X7804" s="228"/>
      <c r="Y7804" s="228"/>
      <c r="Z7804" s="228"/>
      <c r="AA7804" s="228"/>
      <c r="AB7804" s="228"/>
      <c r="AC7804" s="228"/>
      <c r="AD7804" s="228"/>
      <c r="AE7804" s="228"/>
      <c r="AF7804" s="228"/>
      <c r="AG7804" s="228"/>
      <c r="AH7804" s="228">
        <v>0</v>
      </c>
      <c r="AI7804" s="228">
        <v>0</v>
      </c>
      <c r="AJ7804" s="228"/>
      <c r="AK7804" s="228"/>
      <c r="AL7804" s="228"/>
      <c r="AM7804" s="228"/>
      <c r="AN7804" s="228"/>
      <c r="AO7804" s="228"/>
      <c r="AP7804" s="228"/>
      <c r="AQ7804" s="228"/>
      <c r="AR7804" s="228"/>
      <c r="AS7804" s="228"/>
      <c r="AT7804" s="228"/>
      <c r="AU7804" s="228">
        <v>0</v>
      </c>
      <c r="AV7804" s="228">
        <v>0</v>
      </c>
      <c r="AW7804" s="228">
        <f t="shared" si="2148"/>
        <v>0</v>
      </c>
    </row>
    <row r="7805" spans="1:49">
      <c r="A7805" s="44" t="s">
        <v>1040</v>
      </c>
      <c r="B7805" s="45" t="s">
        <v>1029</v>
      </c>
      <c r="C7805" s="45" t="s">
        <v>1549</v>
      </c>
      <c r="D7805" s="452" t="s">
        <v>3044</v>
      </c>
      <c r="E7805" s="367" t="s">
        <v>772</v>
      </c>
      <c r="F7805" s="50"/>
      <c r="G7805" s="50"/>
      <c r="H7805" s="50"/>
      <c r="I7805" s="42" t="s">
        <v>1227</v>
      </c>
      <c r="J7805" s="15">
        <f>SUM(J7806:J7810)</f>
        <v>0</v>
      </c>
      <c r="K7805" s="15">
        <f t="shared" ref="K7805:AT7805" si="2150">SUM(K7806:K7810)</f>
        <v>0</v>
      </c>
      <c r="L7805" s="15">
        <f t="shared" si="2150"/>
        <v>0</v>
      </c>
      <c r="M7805" s="15">
        <f t="shared" si="2150"/>
        <v>0</v>
      </c>
      <c r="N7805" s="15">
        <f t="shared" si="2150"/>
        <v>0</v>
      </c>
      <c r="O7805" s="15">
        <f t="shared" si="2150"/>
        <v>0</v>
      </c>
      <c r="P7805" s="15">
        <f t="shared" si="2150"/>
        <v>0</v>
      </c>
      <c r="Q7805" s="15">
        <f t="shared" si="2150"/>
        <v>0</v>
      </c>
      <c r="R7805" s="15">
        <f t="shared" si="2150"/>
        <v>0</v>
      </c>
      <c r="S7805" s="15">
        <f t="shared" si="2150"/>
        <v>0</v>
      </c>
      <c r="T7805" s="15">
        <f t="shared" si="2150"/>
        <v>0</v>
      </c>
      <c r="U7805" s="15">
        <v>0</v>
      </c>
      <c r="V7805" s="15">
        <v>0</v>
      </c>
      <c r="W7805" s="15">
        <f>SUM(W7806:W7810)</f>
        <v>0</v>
      </c>
      <c r="X7805" s="15">
        <f t="shared" si="2150"/>
        <v>0</v>
      </c>
      <c r="Y7805" s="15">
        <f t="shared" si="2150"/>
        <v>0</v>
      </c>
      <c r="Z7805" s="15">
        <f t="shared" si="2150"/>
        <v>0</v>
      </c>
      <c r="AA7805" s="15">
        <f t="shared" si="2150"/>
        <v>0</v>
      </c>
      <c r="AB7805" s="15">
        <f t="shared" si="2150"/>
        <v>0</v>
      </c>
      <c r="AC7805" s="15">
        <f t="shared" si="2150"/>
        <v>0</v>
      </c>
      <c r="AD7805" s="15">
        <f t="shared" si="2150"/>
        <v>0</v>
      </c>
      <c r="AE7805" s="15">
        <f t="shared" si="2150"/>
        <v>0</v>
      </c>
      <c r="AF7805" s="15">
        <f t="shared" si="2150"/>
        <v>0</v>
      </c>
      <c r="AG7805" s="15">
        <f t="shared" si="2150"/>
        <v>0</v>
      </c>
      <c r="AH7805" s="15">
        <v>0</v>
      </c>
      <c r="AI7805" s="15">
        <v>0</v>
      </c>
      <c r="AJ7805" s="15">
        <f>SUM(AJ7806:AJ7810)</f>
        <v>0</v>
      </c>
      <c r="AK7805" s="15">
        <f t="shared" si="2150"/>
        <v>0</v>
      </c>
      <c r="AL7805" s="15">
        <f t="shared" si="2150"/>
        <v>0</v>
      </c>
      <c r="AM7805" s="15">
        <f t="shared" si="2150"/>
        <v>0</v>
      </c>
      <c r="AN7805" s="15">
        <f t="shared" si="2150"/>
        <v>0</v>
      </c>
      <c r="AO7805" s="15">
        <f t="shared" si="2150"/>
        <v>0</v>
      </c>
      <c r="AP7805" s="15">
        <f t="shared" si="2150"/>
        <v>0</v>
      </c>
      <c r="AQ7805" s="15">
        <f t="shared" si="2150"/>
        <v>0</v>
      </c>
      <c r="AR7805" s="15">
        <f t="shared" si="2150"/>
        <v>0</v>
      </c>
      <c r="AS7805" s="15">
        <f t="shared" si="2150"/>
        <v>0</v>
      </c>
      <c r="AT7805" s="15">
        <f t="shared" si="2150"/>
        <v>0</v>
      </c>
      <c r="AU7805" s="15">
        <v>0</v>
      </c>
      <c r="AV7805" s="15">
        <v>0</v>
      </c>
      <c r="AW7805" s="15">
        <f t="shared" si="2148"/>
        <v>0</v>
      </c>
    </row>
    <row r="7806" spans="1:49" s="144" customFormat="1">
      <c r="A7806" s="44" t="s">
        <v>1040</v>
      </c>
      <c r="B7806" s="45" t="s">
        <v>1029</v>
      </c>
      <c r="C7806" s="45" t="s">
        <v>1549</v>
      </c>
      <c r="D7806" s="452" t="s">
        <v>3044</v>
      </c>
      <c r="E7806" s="140" t="s">
        <v>850</v>
      </c>
      <c r="F7806" s="141" t="s">
        <v>1962</v>
      </c>
      <c r="G7806" s="468" t="s">
        <v>3071</v>
      </c>
      <c r="H7806" s="50" t="s">
        <v>2347</v>
      </c>
      <c r="I7806" s="142" t="s">
        <v>1119</v>
      </c>
      <c r="J7806" s="228"/>
      <c r="K7806" s="228"/>
      <c r="L7806" s="228"/>
      <c r="M7806" s="228"/>
      <c r="N7806" s="228"/>
      <c r="O7806" s="228"/>
      <c r="P7806" s="228"/>
      <c r="Q7806" s="228"/>
      <c r="R7806" s="228"/>
      <c r="S7806" s="228"/>
      <c r="T7806" s="228"/>
      <c r="U7806" s="228">
        <v>0</v>
      </c>
      <c r="V7806" s="228">
        <v>0</v>
      </c>
      <c r="W7806" s="228"/>
      <c r="X7806" s="228"/>
      <c r="Y7806" s="228"/>
      <c r="Z7806" s="228"/>
      <c r="AA7806" s="228"/>
      <c r="AB7806" s="228"/>
      <c r="AC7806" s="228"/>
      <c r="AD7806" s="228"/>
      <c r="AE7806" s="228"/>
      <c r="AF7806" s="228"/>
      <c r="AG7806" s="228"/>
      <c r="AH7806" s="228">
        <v>0</v>
      </c>
      <c r="AI7806" s="228">
        <v>0</v>
      </c>
      <c r="AJ7806" s="228"/>
      <c r="AK7806" s="228"/>
      <c r="AL7806" s="228"/>
      <c r="AM7806" s="228"/>
      <c r="AN7806" s="228"/>
      <c r="AO7806" s="228"/>
      <c r="AP7806" s="228"/>
      <c r="AQ7806" s="228"/>
      <c r="AR7806" s="228"/>
      <c r="AS7806" s="228"/>
      <c r="AT7806" s="228"/>
      <c r="AU7806" s="228">
        <v>0</v>
      </c>
      <c r="AV7806" s="228">
        <v>0</v>
      </c>
      <c r="AW7806" s="228">
        <f t="shared" si="2148"/>
        <v>0</v>
      </c>
    </row>
    <row r="7807" spans="1:49" s="144" customFormat="1">
      <c r="A7807" s="44" t="s">
        <v>1040</v>
      </c>
      <c r="B7807" s="45" t="s">
        <v>1029</v>
      </c>
      <c r="C7807" s="45" t="s">
        <v>1549</v>
      </c>
      <c r="D7807" s="452" t="s">
        <v>3044</v>
      </c>
      <c r="E7807" s="140" t="s">
        <v>851</v>
      </c>
      <c r="F7807" s="141" t="s">
        <v>1963</v>
      </c>
      <c r="G7807" s="468" t="s">
        <v>3071</v>
      </c>
      <c r="H7807" s="50" t="s">
        <v>2347</v>
      </c>
      <c r="I7807" s="142" t="s">
        <v>1290</v>
      </c>
      <c r="J7807" s="228"/>
      <c r="K7807" s="228"/>
      <c r="L7807" s="228"/>
      <c r="M7807" s="228"/>
      <c r="N7807" s="228"/>
      <c r="O7807" s="228"/>
      <c r="P7807" s="228"/>
      <c r="Q7807" s="228"/>
      <c r="R7807" s="228"/>
      <c r="S7807" s="228"/>
      <c r="T7807" s="228"/>
      <c r="U7807" s="228">
        <v>0</v>
      </c>
      <c r="V7807" s="228">
        <v>0</v>
      </c>
      <c r="W7807" s="228"/>
      <c r="X7807" s="228"/>
      <c r="Y7807" s="228"/>
      <c r="Z7807" s="228"/>
      <c r="AA7807" s="228"/>
      <c r="AB7807" s="228"/>
      <c r="AC7807" s="228"/>
      <c r="AD7807" s="228"/>
      <c r="AE7807" s="228"/>
      <c r="AF7807" s="228"/>
      <c r="AG7807" s="228"/>
      <c r="AH7807" s="228">
        <v>0</v>
      </c>
      <c r="AI7807" s="228">
        <v>0</v>
      </c>
      <c r="AJ7807" s="228"/>
      <c r="AK7807" s="228"/>
      <c r="AL7807" s="228"/>
      <c r="AM7807" s="228"/>
      <c r="AN7807" s="228"/>
      <c r="AO7807" s="228"/>
      <c r="AP7807" s="228"/>
      <c r="AQ7807" s="228"/>
      <c r="AR7807" s="228"/>
      <c r="AS7807" s="228"/>
      <c r="AT7807" s="228"/>
      <c r="AU7807" s="228">
        <v>0</v>
      </c>
      <c r="AV7807" s="228">
        <v>0</v>
      </c>
      <c r="AW7807" s="228">
        <f t="shared" si="2148"/>
        <v>0</v>
      </c>
    </row>
    <row r="7808" spans="1:49" s="144" customFormat="1">
      <c r="A7808" s="44" t="s">
        <v>1040</v>
      </c>
      <c r="B7808" s="45" t="s">
        <v>1029</v>
      </c>
      <c r="C7808" s="45" t="s">
        <v>1549</v>
      </c>
      <c r="D7808" s="452" t="s">
        <v>3044</v>
      </c>
      <c r="E7808" s="140" t="s">
        <v>852</v>
      </c>
      <c r="F7808" s="141" t="s">
        <v>1964</v>
      </c>
      <c r="G7808" s="468" t="s">
        <v>3071</v>
      </c>
      <c r="H7808" s="50" t="s">
        <v>2347</v>
      </c>
      <c r="I7808" s="142" t="s">
        <v>1733</v>
      </c>
      <c r="J7808" s="228"/>
      <c r="K7808" s="228"/>
      <c r="L7808" s="228"/>
      <c r="M7808" s="228"/>
      <c r="N7808" s="228"/>
      <c r="O7808" s="228"/>
      <c r="P7808" s="228"/>
      <c r="Q7808" s="228"/>
      <c r="R7808" s="228"/>
      <c r="S7808" s="228"/>
      <c r="T7808" s="228"/>
      <c r="U7808" s="228">
        <v>0</v>
      </c>
      <c r="V7808" s="228">
        <v>0</v>
      </c>
      <c r="W7808" s="228"/>
      <c r="X7808" s="228"/>
      <c r="Y7808" s="228"/>
      <c r="Z7808" s="228"/>
      <c r="AA7808" s="228"/>
      <c r="AB7808" s="228"/>
      <c r="AC7808" s="228"/>
      <c r="AD7808" s="228"/>
      <c r="AE7808" s="228"/>
      <c r="AF7808" s="228"/>
      <c r="AG7808" s="228"/>
      <c r="AH7808" s="228">
        <v>0</v>
      </c>
      <c r="AI7808" s="228">
        <v>0</v>
      </c>
      <c r="AJ7808" s="228"/>
      <c r="AK7808" s="228"/>
      <c r="AL7808" s="228"/>
      <c r="AM7808" s="228"/>
      <c r="AN7808" s="228"/>
      <c r="AO7808" s="228"/>
      <c r="AP7808" s="228"/>
      <c r="AQ7808" s="228"/>
      <c r="AR7808" s="228"/>
      <c r="AS7808" s="228"/>
      <c r="AT7808" s="228"/>
      <c r="AU7808" s="228">
        <v>0</v>
      </c>
      <c r="AV7808" s="228">
        <v>0</v>
      </c>
      <c r="AW7808" s="228">
        <f t="shared" si="2148"/>
        <v>0</v>
      </c>
    </row>
    <row r="7809" spans="1:49" s="144" customFormat="1">
      <c r="A7809" s="44" t="s">
        <v>1040</v>
      </c>
      <c r="B7809" s="45" t="s">
        <v>1029</v>
      </c>
      <c r="C7809" s="45" t="s">
        <v>1549</v>
      </c>
      <c r="D7809" s="452" t="s">
        <v>3044</v>
      </c>
      <c r="E7809" s="140" t="s">
        <v>853</v>
      </c>
      <c r="F7809" s="141" t="s">
        <v>1965</v>
      </c>
      <c r="G7809" s="468" t="s">
        <v>3071</v>
      </c>
      <c r="H7809" s="50" t="s">
        <v>2347</v>
      </c>
      <c r="I7809" s="142" t="s">
        <v>1734</v>
      </c>
      <c r="J7809" s="228"/>
      <c r="K7809" s="228"/>
      <c r="L7809" s="228"/>
      <c r="M7809" s="228"/>
      <c r="N7809" s="228"/>
      <c r="O7809" s="228"/>
      <c r="P7809" s="228"/>
      <c r="Q7809" s="228"/>
      <c r="R7809" s="228"/>
      <c r="S7809" s="228"/>
      <c r="T7809" s="228"/>
      <c r="U7809" s="228">
        <v>0</v>
      </c>
      <c r="V7809" s="228">
        <v>0</v>
      </c>
      <c r="W7809" s="228"/>
      <c r="X7809" s="228"/>
      <c r="Y7809" s="228"/>
      <c r="Z7809" s="228"/>
      <c r="AA7809" s="228"/>
      <c r="AB7809" s="228"/>
      <c r="AC7809" s="228"/>
      <c r="AD7809" s="228"/>
      <c r="AE7809" s="228"/>
      <c r="AF7809" s="228"/>
      <c r="AG7809" s="228"/>
      <c r="AH7809" s="228">
        <v>0</v>
      </c>
      <c r="AI7809" s="228">
        <v>0</v>
      </c>
      <c r="AJ7809" s="228"/>
      <c r="AK7809" s="228"/>
      <c r="AL7809" s="228"/>
      <c r="AM7809" s="228"/>
      <c r="AN7809" s="228"/>
      <c r="AO7809" s="228"/>
      <c r="AP7809" s="228"/>
      <c r="AQ7809" s="228"/>
      <c r="AR7809" s="228"/>
      <c r="AS7809" s="228"/>
      <c r="AT7809" s="228"/>
      <c r="AU7809" s="228">
        <v>0</v>
      </c>
      <c r="AV7809" s="228">
        <v>0</v>
      </c>
      <c r="AW7809" s="228">
        <f t="shared" si="2148"/>
        <v>0</v>
      </c>
    </row>
    <row r="7810" spans="1:49" s="144" customFormat="1">
      <c r="A7810" s="44" t="s">
        <v>1040</v>
      </c>
      <c r="B7810" s="45" t="s">
        <v>1029</v>
      </c>
      <c r="C7810" s="45" t="s">
        <v>1549</v>
      </c>
      <c r="D7810" s="452" t="s">
        <v>3044</v>
      </c>
      <c r="E7810" s="140" t="s">
        <v>854</v>
      </c>
      <c r="F7810" s="141" t="s">
        <v>1966</v>
      </c>
      <c r="G7810" s="468" t="s">
        <v>3071</v>
      </c>
      <c r="H7810" s="50" t="s">
        <v>2347</v>
      </c>
      <c r="I7810" s="142" t="s">
        <v>1735</v>
      </c>
      <c r="J7810" s="228"/>
      <c r="K7810" s="228"/>
      <c r="L7810" s="228"/>
      <c r="M7810" s="228"/>
      <c r="N7810" s="228"/>
      <c r="O7810" s="228"/>
      <c r="P7810" s="228"/>
      <c r="Q7810" s="228"/>
      <c r="R7810" s="228"/>
      <c r="S7810" s="228"/>
      <c r="T7810" s="228"/>
      <c r="U7810" s="228">
        <v>0</v>
      </c>
      <c r="V7810" s="228">
        <v>0</v>
      </c>
      <c r="W7810" s="228"/>
      <c r="X7810" s="228"/>
      <c r="Y7810" s="228"/>
      <c r="Z7810" s="228"/>
      <c r="AA7810" s="228"/>
      <c r="AB7810" s="228"/>
      <c r="AC7810" s="228"/>
      <c r="AD7810" s="228"/>
      <c r="AE7810" s="228"/>
      <c r="AF7810" s="228"/>
      <c r="AG7810" s="228"/>
      <c r="AH7810" s="228">
        <v>0</v>
      </c>
      <c r="AI7810" s="228">
        <v>0</v>
      </c>
      <c r="AJ7810" s="228"/>
      <c r="AK7810" s="228"/>
      <c r="AL7810" s="228"/>
      <c r="AM7810" s="228"/>
      <c r="AN7810" s="228"/>
      <c r="AO7810" s="228"/>
      <c r="AP7810" s="228"/>
      <c r="AQ7810" s="228"/>
      <c r="AR7810" s="228"/>
      <c r="AS7810" s="228"/>
      <c r="AT7810" s="228"/>
      <c r="AU7810" s="228">
        <v>0</v>
      </c>
      <c r="AV7810" s="228">
        <v>0</v>
      </c>
      <c r="AW7810" s="228">
        <f t="shared" si="2148"/>
        <v>0</v>
      </c>
    </row>
    <row r="7811" spans="1:49">
      <c r="A7811" s="44" t="s">
        <v>1040</v>
      </c>
      <c r="B7811" s="45" t="s">
        <v>1029</v>
      </c>
      <c r="C7811" s="45" t="s">
        <v>1549</v>
      </c>
      <c r="D7811" s="452" t="s">
        <v>3044</v>
      </c>
      <c r="E7811" s="213" t="s">
        <v>773</v>
      </c>
      <c r="F7811" s="65"/>
      <c r="G7811" s="65"/>
      <c r="H7811" s="65"/>
      <c r="I7811" s="260" t="s">
        <v>1362</v>
      </c>
      <c r="J7811" s="9">
        <f>SUM(J7812)</f>
        <v>0</v>
      </c>
      <c r="K7811" s="9">
        <f t="shared" ref="K7811:AT7811" si="2151">SUM(K7812)</f>
        <v>0</v>
      </c>
      <c r="L7811" s="9">
        <f t="shared" si="2151"/>
        <v>0</v>
      </c>
      <c r="M7811" s="9">
        <f t="shared" si="2151"/>
        <v>0</v>
      </c>
      <c r="N7811" s="9">
        <f t="shared" si="2151"/>
        <v>0</v>
      </c>
      <c r="O7811" s="9">
        <f t="shared" si="2151"/>
        <v>0</v>
      </c>
      <c r="P7811" s="9">
        <f t="shared" si="2151"/>
        <v>0</v>
      </c>
      <c r="Q7811" s="9">
        <f t="shared" si="2151"/>
        <v>0</v>
      </c>
      <c r="R7811" s="9">
        <f t="shared" si="2151"/>
        <v>0</v>
      </c>
      <c r="S7811" s="9">
        <f t="shared" si="2151"/>
        <v>0</v>
      </c>
      <c r="T7811" s="9">
        <f t="shared" si="2151"/>
        <v>0</v>
      </c>
      <c r="U7811" s="9">
        <v>0</v>
      </c>
      <c r="V7811" s="9">
        <v>0</v>
      </c>
      <c r="W7811" s="9">
        <f>SUM(W7812)</f>
        <v>0</v>
      </c>
      <c r="X7811" s="9">
        <f t="shared" si="2151"/>
        <v>0</v>
      </c>
      <c r="Y7811" s="9">
        <f t="shared" si="2151"/>
        <v>0</v>
      </c>
      <c r="Z7811" s="9">
        <f t="shared" si="2151"/>
        <v>0</v>
      </c>
      <c r="AA7811" s="9">
        <f t="shared" si="2151"/>
        <v>0</v>
      </c>
      <c r="AB7811" s="9">
        <f t="shared" si="2151"/>
        <v>0</v>
      </c>
      <c r="AC7811" s="9">
        <f t="shared" si="2151"/>
        <v>0</v>
      </c>
      <c r="AD7811" s="9">
        <f t="shared" si="2151"/>
        <v>0</v>
      </c>
      <c r="AE7811" s="9">
        <f t="shared" si="2151"/>
        <v>0</v>
      </c>
      <c r="AF7811" s="9">
        <f t="shared" si="2151"/>
        <v>0</v>
      </c>
      <c r="AG7811" s="9">
        <f t="shared" si="2151"/>
        <v>0</v>
      </c>
      <c r="AH7811" s="9">
        <v>0</v>
      </c>
      <c r="AI7811" s="9">
        <v>0</v>
      </c>
      <c r="AJ7811" s="9">
        <f>SUM(AJ7812)</f>
        <v>0</v>
      </c>
      <c r="AK7811" s="9">
        <f t="shared" si="2151"/>
        <v>0</v>
      </c>
      <c r="AL7811" s="9">
        <f t="shared" si="2151"/>
        <v>0</v>
      </c>
      <c r="AM7811" s="9">
        <f t="shared" si="2151"/>
        <v>0</v>
      </c>
      <c r="AN7811" s="9">
        <f t="shared" si="2151"/>
        <v>0</v>
      </c>
      <c r="AO7811" s="9">
        <f t="shared" si="2151"/>
        <v>0</v>
      </c>
      <c r="AP7811" s="9">
        <f t="shared" si="2151"/>
        <v>0</v>
      </c>
      <c r="AQ7811" s="9">
        <f t="shared" si="2151"/>
        <v>0</v>
      </c>
      <c r="AR7811" s="9">
        <f t="shared" si="2151"/>
        <v>0</v>
      </c>
      <c r="AS7811" s="9">
        <f t="shared" si="2151"/>
        <v>0</v>
      </c>
      <c r="AT7811" s="9">
        <f t="shared" si="2151"/>
        <v>0</v>
      </c>
      <c r="AU7811" s="9">
        <v>0</v>
      </c>
      <c r="AV7811" s="9">
        <v>0</v>
      </c>
      <c r="AW7811" s="9">
        <f t="shared" si="2148"/>
        <v>0</v>
      </c>
    </row>
    <row r="7812" spans="1:49">
      <c r="A7812" s="44" t="s">
        <v>1040</v>
      </c>
      <c r="B7812" s="45" t="s">
        <v>1029</v>
      </c>
      <c r="C7812" s="45" t="s">
        <v>1549</v>
      </c>
      <c r="D7812" s="452" t="s">
        <v>3044</v>
      </c>
      <c r="E7812" s="367" t="s">
        <v>785</v>
      </c>
      <c r="F7812" s="50"/>
      <c r="G7812" s="468" t="s">
        <v>3071</v>
      </c>
      <c r="H7812" s="50" t="s">
        <v>2347</v>
      </c>
      <c r="I7812" s="42" t="s">
        <v>1363</v>
      </c>
      <c r="J7812" s="228"/>
      <c r="K7812" s="228"/>
      <c r="L7812" s="228"/>
      <c r="M7812" s="228"/>
      <c r="N7812" s="228"/>
      <c r="O7812" s="228"/>
      <c r="P7812" s="228"/>
      <c r="Q7812" s="228"/>
      <c r="R7812" s="228"/>
      <c r="S7812" s="228"/>
      <c r="T7812" s="228"/>
      <c r="U7812" s="228">
        <v>0</v>
      </c>
      <c r="V7812" s="228">
        <v>0</v>
      </c>
      <c r="W7812" s="228"/>
      <c r="X7812" s="228"/>
      <c r="Y7812" s="228"/>
      <c r="Z7812" s="228"/>
      <c r="AA7812" s="228"/>
      <c r="AB7812" s="228"/>
      <c r="AC7812" s="228"/>
      <c r="AD7812" s="228"/>
      <c r="AE7812" s="228"/>
      <c r="AF7812" s="228"/>
      <c r="AG7812" s="228"/>
      <c r="AH7812" s="228">
        <v>0</v>
      </c>
      <c r="AI7812" s="228">
        <v>0</v>
      </c>
      <c r="AJ7812" s="228"/>
      <c r="AK7812" s="228"/>
      <c r="AL7812" s="228"/>
      <c r="AM7812" s="228"/>
      <c r="AN7812" s="228"/>
      <c r="AO7812" s="228"/>
      <c r="AP7812" s="228"/>
      <c r="AQ7812" s="228"/>
      <c r="AR7812" s="228"/>
      <c r="AS7812" s="228"/>
      <c r="AT7812" s="228"/>
      <c r="AU7812" s="228">
        <v>0</v>
      </c>
      <c r="AV7812" s="228">
        <v>0</v>
      </c>
      <c r="AW7812" s="228">
        <f t="shared" si="2148"/>
        <v>0</v>
      </c>
    </row>
    <row r="7813" spans="1:49">
      <c r="A7813" s="44" t="s">
        <v>1040</v>
      </c>
      <c r="B7813" s="45" t="s">
        <v>1029</v>
      </c>
      <c r="C7813" s="45" t="s">
        <v>1549</v>
      </c>
      <c r="D7813" s="452" t="s">
        <v>3044</v>
      </c>
      <c r="E7813" s="213" t="s">
        <v>1364</v>
      </c>
      <c r="F7813" s="65"/>
      <c r="G7813" s="50"/>
      <c r="H7813" s="50"/>
      <c r="I7813" s="260" t="s">
        <v>2104</v>
      </c>
      <c r="J7813" s="9">
        <f>SUM(J7814:J7824)</f>
        <v>0</v>
      </c>
      <c r="K7813" s="9">
        <f t="shared" ref="K7813:AT7813" si="2152">SUM(K7814:K7824)</f>
        <v>0</v>
      </c>
      <c r="L7813" s="9">
        <f t="shared" si="2152"/>
        <v>0</v>
      </c>
      <c r="M7813" s="9">
        <f t="shared" si="2152"/>
        <v>0</v>
      </c>
      <c r="N7813" s="9">
        <f t="shared" si="2152"/>
        <v>0</v>
      </c>
      <c r="O7813" s="9">
        <f t="shared" si="2152"/>
        <v>0</v>
      </c>
      <c r="P7813" s="9">
        <f t="shared" si="2152"/>
        <v>0</v>
      </c>
      <c r="Q7813" s="9">
        <f t="shared" si="2152"/>
        <v>0</v>
      </c>
      <c r="R7813" s="9">
        <f t="shared" si="2152"/>
        <v>0</v>
      </c>
      <c r="S7813" s="9">
        <f t="shared" si="2152"/>
        <v>0</v>
      </c>
      <c r="T7813" s="9">
        <f t="shared" si="2152"/>
        <v>0</v>
      </c>
      <c r="U7813" s="9">
        <v>0</v>
      </c>
      <c r="V7813" s="9">
        <v>0</v>
      </c>
      <c r="W7813" s="9">
        <f>SUM(W7814:W7824)</f>
        <v>0</v>
      </c>
      <c r="X7813" s="9">
        <f t="shared" si="2152"/>
        <v>0</v>
      </c>
      <c r="Y7813" s="9">
        <f t="shared" si="2152"/>
        <v>0</v>
      </c>
      <c r="Z7813" s="9">
        <f t="shared" si="2152"/>
        <v>0</v>
      </c>
      <c r="AA7813" s="9">
        <f t="shared" si="2152"/>
        <v>0</v>
      </c>
      <c r="AB7813" s="9">
        <f t="shared" si="2152"/>
        <v>0</v>
      </c>
      <c r="AC7813" s="9">
        <f t="shared" si="2152"/>
        <v>0</v>
      </c>
      <c r="AD7813" s="9">
        <f t="shared" si="2152"/>
        <v>0</v>
      </c>
      <c r="AE7813" s="9">
        <f t="shared" si="2152"/>
        <v>0</v>
      </c>
      <c r="AF7813" s="9">
        <f t="shared" si="2152"/>
        <v>0</v>
      </c>
      <c r="AG7813" s="9">
        <f t="shared" si="2152"/>
        <v>0</v>
      </c>
      <c r="AH7813" s="9">
        <v>0</v>
      </c>
      <c r="AI7813" s="9">
        <v>0</v>
      </c>
      <c r="AJ7813" s="9">
        <f>SUM(AJ7814:AJ7824)</f>
        <v>0</v>
      </c>
      <c r="AK7813" s="9">
        <f t="shared" si="2152"/>
        <v>0</v>
      </c>
      <c r="AL7813" s="9">
        <f t="shared" si="2152"/>
        <v>0</v>
      </c>
      <c r="AM7813" s="9">
        <f t="shared" si="2152"/>
        <v>0</v>
      </c>
      <c r="AN7813" s="9">
        <f t="shared" si="2152"/>
        <v>0</v>
      </c>
      <c r="AO7813" s="9">
        <f t="shared" si="2152"/>
        <v>0</v>
      </c>
      <c r="AP7813" s="9">
        <f t="shared" si="2152"/>
        <v>0</v>
      </c>
      <c r="AQ7813" s="9">
        <f t="shared" si="2152"/>
        <v>0</v>
      </c>
      <c r="AR7813" s="9">
        <f t="shared" si="2152"/>
        <v>0</v>
      </c>
      <c r="AS7813" s="9">
        <f t="shared" si="2152"/>
        <v>0</v>
      </c>
      <c r="AT7813" s="9">
        <f t="shared" si="2152"/>
        <v>0</v>
      </c>
      <c r="AU7813" s="9">
        <v>0</v>
      </c>
      <c r="AV7813" s="9">
        <v>0</v>
      </c>
      <c r="AW7813" s="9">
        <f t="shared" si="2148"/>
        <v>0</v>
      </c>
    </row>
    <row r="7814" spans="1:49">
      <c r="A7814" s="44" t="s">
        <v>1040</v>
      </c>
      <c r="B7814" s="45" t="s">
        <v>1029</v>
      </c>
      <c r="C7814" s="45" t="s">
        <v>1549</v>
      </c>
      <c r="D7814" s="452" t="s">
        <v>3044</v>
      </c>
      <c r="E7814" s="367" t="s">
        <v>786</v>
      </c>
      <c r="F7814" s="50"/>
      <c r="G7814" s="468" t="s">
        <v>3071</v>
      </c>
      <c r="H7814" s="50" t="s">
        <v>2347</v>
      </c>
      <c r="I7814" s="42" t="s">
        <v>1191</v>
      </c>
      <c r="J7814" s="270"/>
      <c r="K7814" s="270"/>
      <c r="L7814" s="270"/>
      <c r="M7814" s="270"/>
      <c r="N7814" s="270"/>
      <c r="O7814" s="270"/>
      <c r="P7814" s="270"/>
      <c r="Q7814" s="270"/>
      <c r="R7814" s="270"/>
      <c r="S7814" s="270"/>
      <c r="T7814" s="270"/>
      <c r="U7814" s="270">
        <v>0</v>
      </c>
      <c r="V7814" s="270">
        <v>0</v>
      </c>
      <c r="W7814" s="270"/>
      <c r="X7814" s="270"/>
      <c r="Y7814" s="270"/>
      <c r="Z7814" s="270"/>
      <c r="AA7814" s="270"/>
      <c r="AB7814" s="270"/>
      <c r="AC7814" s="270"/>
      <c r="AD7814" s="270"/>
      <c r="AE7814" s="270"/>
      <c r="AF7814" s="270"/>
      <c r="AG7814" s="270"/>
      <c r="AH7814" s="270">
        <v>0</v>
      </c>
      <c r="AI7814" s="270">
        <v>0</v>
      </c>
      <c r="AJ7814" s="270"/>
      <c r="AK7814" s="270"/>
      <c r="AL7814" s="270"/>
      <c r="AM7814" s="270"/>
      <c r="AN7814" s="270"/>
      <c r="AO7814" s="270"/>
      <c r="AP7814" s="270"/>
      <c r="AQ7814" s="270"/>
      <c r="AR7814" s="270"/>
      <c r="AS7814" s="270"/>
      <c r="AT7814" s="270"/>
      <c r="AU7814" s="270">
        <v>0</v>
      </c>
      <c r="AV7814" s="270">
        <v>0</v>
      </c>
      <c r="AW7814" s="270">
        <f t="shared" si="2148"/>
        <v>0</v>
      </c>
    </row>
    <row r="7815" spans="1:49">
      <c r="A7815" s="44" t="s">
        <v>1040</v>
      </c>
      <c r="B7815" s="45" t="s">
        <v>1029</v>
      </c>
      <c r="C7815" s="45" t="s">
        <v>1549</v>
      </c>
      <c r="D7815" s="452" t="s">
        <v>3044</v>
      </c>
      <c r="E7815" s="367" t="s">
        <v>1528</v>
      </c>
      <c r="F7815" s="50"/>
      <c r="G7815" s="468" t="s">
        <v>3071</v>
      </c>
      <c r="H7815" s="50" t="s">
        <v>2347</v>
      </c>
      <c r="I7815" s="42" t="s">
        <v>989</v>
      </c>
      <c r="J7815" s="270"/>
      <c r="K7815" s="270"/>
      <c r="L7815" s="270"/>
      <c r="M7815" s="270"/>
      <c r="N7815" s="270"/>
      <c r="O7815" s="270"/>
      <c r="P7815" s="270"/>
      <c r="Q7815" s="270"/>
      <c r="R7815" s="270"/>
      <c r="S7815" s="270"/>
      <c r="T7815" s="270"/>
      <c r="U7815" s="270">
        <v>0</v>
      </c>
      <c r="V7815" s="270">
        <v>0</v>
      </c>
      <c r="W7815" s="270"/>
      <c r="X7815" s="270"/>
      <c r="Y7815" s="270"/>
      <c r="Z7815" s="270"/>
      <c r="AA7815" s="270"/>
      <c r="AB7815" s="270"/>
      <c r="AC7815" s="270"/>
      <c r="AD7815" s="270"/>
      <c r="AE7815" s="270"/>
      <c r="AF7815" s="270"/>
      <c r="AG7815" s="270"/>
      <c r="AH7815" s="270">
        <v>0</v>
      </c>
      <c r="AI7815" s="270">
        <v>0</v>
      </c>
      <c r="AJ7815" s="270"/>
      <c r="AK7815" s="270"/>
      <c r="AL7815" s="270"/>
      <c r="AM7815" s="270"/>
      <c r="AN7815" s="270"/>
      <c r="AO7815" s="270"/>
      <c r="AP7815" s="270"/>
      <c r="AQ7815" s="270"/>
      <c r="AR7815" s="270"/>
      <c r="AS7815" s="270"/>
      <c r="AT7815" s="270"/>
      <c r="AU7815" s="270">
        <v>0</v>
      </c>
      <c r="AV7815" s="270">
        <v>0</v>
      </c>
      <c r="AW7815" s="270">
        <f t="shared" si="2148"/>
        <v>0</v>
      </c>
    </row>
    <row r="7816" spans="1:49">
      <c r="A7816" s="44" t="s">
        <v>1040</v>
      </c>
      <c r="B7816" s="45" t="s">
        <v>1029</v>
      </c>
      <c r="C7816" s="45" t="s">
        <v>1549</v>
      </c>
      <c r="D7816" s="452" t="s">
        <v>3044</v>
      </c>
      <c r="E7816" s="367" t="s">
        <v>1679</v>
      </c>
      <c r="F7816" s="50"/>
      <c r="G7816" s="468" t="s">
        <v>3071</v>
      </c>
      <c r="H7816" s="50" t="s">
        <v>2347</v>
      </c>
      <c r="I7816" s="42" t="s">
        <v>1048</v>
      </c>
      <c r="J7816" s="270"/>
      <c r="K7816" s="270"/>
      <c r="L7816" s="270"/>
      <c r="M7816" s="270"/>
      <c r="N7816" s="270"/>
      <c r="O7816" s="270"/>
      <c r="P7816" s="270"/>
      <c r="Q7816" s="270"/>
      <c r="R7816" s="270"/>
      <c r="S7816" s="270"/>
      <c r="T7816" s="270"/>
      <c r="U7816" s="270">
        <v>0</v>
      </c>
      <c r="V7816" s="270">
        <v>0</v>
      </c>
      <c r="W7816" s="270"/>
      <c r="X7816" s="270"/>
      <c r="Y7816" s="270"/>
      <c r="Z7816" s="270"/>
      <c r="AA7816" s="270"/>
      <c r="AB7816" s="270"/>
      <c r="AC7816" s="270"/>
      <c r="AD7816" s="270"/>
      <c r="AE7816" s="270"/>
      <c r="AF7816" s="270"/>
      <c r="AG7816" s="270"/>
      <c r="AH7816" s="270">
        <v>0</v>
      </c>
      <c r="AI7816" s="270">
        <v>0</v>
      </c>
      <c r="AJ7816" s="270"/>
      <c r="AK7816" s="270"/>
      <c r="AL7816" s="270"/>
      <c r="AM7816" s="270"/>
      <c r="AN7816" s="270"/>
      <c r="AO7816" s="270"/>
      <c r="AP7816" s="270"/>
      <c r="AQ7816" s="270"/>
      <c r="AR7816" s="270"/>
      <c r="AS7816" s="270"/>
      <c r="AT7816" s="270"/>
      <c r="AU7816" s="270">
        <v>0</v>
      </c>
      <c r="AV7816" s="270">
        <v>0</v>
      </c>
      <c r="AW7816" s="270">
        <f t="shared" si="2148"/>
        <v>0</v>
      </c>
    </row>
    <row r="7817" spans="1:49">
      <c r="A7817" s="44" t="s">
        <v>1040</v>
      </c>
      <c r="B7817" s="45" t="s">
        <v>1029</v>
      </c>
      <c r="C7817" s="45" t="s">
        <v>1549</v>
      </c>
      <c r="D7817" s="452" t="s">
        <v>3044</v>
      </c>
      <c r="E7817" s="367" t="s">
        <v>787</v>
      </c>
      <c r="F7817" s="50"/>
      <c r="G7817" s="468" t="s">
        <v>3071</v>
      </c>
      <c r="H7817" s="50" t="s">
        <v>2347</v>
      </c>
      <c r="I7817" s="42" t="s">
        <v>2078</v>
      </c>
      <c r="J7817" s="270"/>
      <c r="K7817" s="270"/>
      <c r="L7817" s="270"/>
      <c r="M7817" s="270"/>
      <c r="N7817" s="270"/>
      <c r="O7817" s="270"/>
      <c r="P7817" s="270"/>
      <c r="Q7817" s="270"/>
      <c r="R7817" s="270"/>
      <c r="S7817" s="270"/>
      <c r="T7817" s="270"/>
      <c r="U7817" s="270">
        <v>0</v>
      </c>
      <c r="V7817" s="270">
        <v>0</v>
      </c>
      <c r="W7817" s="270"/>
      <c r="X7817" s="270"/>
      <c r="Y7817" s="270"/>
      <c r="Z7817" s="270"/>
      <c r="AA7817" s="270"/>
      <c r="AB7817" s="270"/>
      <c r="AC7817" s="270"/>
      <c r="AD7817" s="270"/>
      <c r="AE7817" s="270"/>
      <c r="AF7817" s="270"/>
      <c r="AG7817" s="270"/>
      <c r="AH7817" s="270">
        <v>0</v>
      </c>
      <c r="AI7817" s="270">
        <v>0</v>
      </c>
      <c r="AJ7817" s="270"/>
      <c r="AK7817" s="270"/>
      <c r="AL7817" s="270"/>
      <c r="AM7817" s="270"/>
      <c r="AN7817" s="270"/>
      <c r="AO7817" s="270"/>
      <c r="AP7817" s="270"/>
      <c r="AQ7817" s="270"/>
      <c r="AR7817" s="270"/>
      <c r="AS7817" s="270"/>
      <c r="AT7817" s="270"/>
      <c r="AU7817" s="270">
        <v>0</v>
      </c>
      <c r="AV7817" s="270">
        <v>0</v>
      </c>
      <c r="AW7817" s="270">
        <f t="shared" si="2148"/>
        <v>0</v>
      </c>
    </row>
    <row r="7818" spans="1:49">
      <c r="A7818" s="44" t="s">
        <v>1040</v>
      </c>
      <c r="B7818" s="45" t="s">
        <v>1029</v>
      </c>
      <c r="C7818" s="45" t="s">
        <v>1549</v>
      </c>
      <c r="D7818" s="452" t="s">
        <v>3044</v>
      </c>
      <c r="E7818" s="367" t="s">
        <v>1116</v>
      </c>
      <c r="F7818" s="50"/>
      <c r="G7818" s="468" t="s">
        <v>3071</v>
      </c>
      <c r="H7818" s="50" t="s">
        <v>2347</v>
      </c>
      <c r="I7818" s="42" t="s">
        <v>1487</v>
      </c>
      <c r="J7818" s="270"/>
      <c r="K7818" s="270"/>
      <c r="L7818" s="270"/>
      <c r="M7818" s="270"/>
      <c r="N7818" s="270"/>
      <c r="O7818" s="270"/>
      <c r="P7818" s="270"/>
      <c r="Q7818" s="270"/>
      <c r="R7818" s="270"/>
      <c r="S7818" s="270"/>
      <c r="T7818" s="270"/>
      <c r="U7818" s="270">
        <v>0</v>
      </c>
      <c r="V7818" s="270">
        <v>0</v>
      </c>
      <c r="W7818" s="270"/>
      <c r="X7818" s="270"/>
      <c r="Y7818" s="270"/>
      <c r="Z7818" s="270"/>
      <c r="AA7818" s="270"/>
      <c r="AB7818" s="270"/>
      <c r="AC7818" s="270"/>
      <c r="AD7818" s="270"/>
      <c r="AE7818" s="270"/>
      <c r="AF7818" s="270"/>
      <c r="AG7818" s="270"/>
      <c r="AH7818" s="270">
        <v>0</v>
      </c>
      <c r="AI7818" s="270">
        <v>0</v>
      </c>
      <c r="AJ7818" s="270"/>
      <c r="AK7818" s="270"/>
      <c r="AL7818" s="270"/>
      <c r="AM7818" s="270"/>
      <c r="AN7818" s="270"/>
      <c r="AO7818" s="270"/>
      <c r="AP7818" s="270"/>
      <c r="AQ7818" s="270"/>
      <c r="AR7818" s="270"/>
      <c r="AS7818" s="270"/>
      <c r="AT7818" s="270"/>
      <c r="AU7818" s="270">
        <v>0</v>
      </c>
      <c r="AV7818" s="270">
        <v>0</v>
      </c>
      <c r="AW7818" s="270">
        <f t="shared" si="2148"/>
        <v>0</v>
      </c>
    </row>
    <row r="7819" spans="1:49">
      <c r="A7819" s="44" t="s">
        <v>1040</v>
      </c>
      <c r="B7819" s="45" t="s">
        <v>1029</v>
      </c>
      <c r="C7819" s="45" t="s">
        <v>1549</v>
      </c>
      <c r="D7819" s="452" t="s">
        <v>3044</v>
      </c>
      <c r="E7819" s="367" t="s">
        <v>1703</v>
      </c>
      <c r="F7819" s="50"/>
      <c r="G7819" s="468" t="s">
        <v>3071</v>
      </c>
      <c r="H7819" s="50" t="s">
        <v>2347</v>
      </c>
      <c r="I7819" s="42" t="s">
        <v>1047</v>
      </c>
      <c r="J7819" s="270"/>
      <c r="K7819" s="270"/>
      <c r="L7819" s="270"/>
      <c r="M7819" s="270"/>
      <c r="N7819" s="270"/>
      <c r="O7819" s="270"/>
      <c r="P7819" s="270"/>
      <c r="Q7819" s="270"/>
      <c r="R7819" s="270"/>
      <c r="S7819" s="270"/>
      <c r="T7819" s="270"/>
      <c r="U7819" s="270">
        <v>0</v>
      </c>
      <c r="V7819" s="270">
        <v>0</v>
      </c>
      <c r="W7819" s="270"/>
      <c r="X7819" s="270"/>
      <c r="Y7819" s="270"/>
      <c r="Z7819" s="270"/>
      <c r="AA7819" s="270"/>
      <c r="AB7819" s="270"/>
      <c r="AC7819" s="270"/>
      <c r="AD7819" s="270"/>
      <c r="AE7819" s="270"/>
      <c r="AF7819" s="270"/>
      <c r="AG7819" s="270"/>
      <c r="AH7819" s="270">
        <v>0</v>
      </c>
      <c r="AI7819" s="270">
        <v>0</v>
      </c>
      <c r="AJ7819" s="270"/>
      <c r="AK7819" s="270"/>
      <c r="AL7819" s="270"/>
      <c r="AM7819" s="270"/>
      <c r="AN7819" s="270"/>
      <c r="AO7819" s="270"/>
      <c r="AP7819" s="270"/>
      <c r="AQ7819" s="270"/>
      <c r="AR7819" s="270"/>
      <c r="AS7819" s="270"/>
      <c r="AT7819" s="270"/>
      <c r="AU7819" s="270">
        <v>0</v>
      </c>
      <c r="AV7819" s="270">
        <v>0</v>
      </c>
      <c r="AW7819" s="270">
        <f t="shared" si="2148"/>
        <v>0</v>
      </c>
    </row>
    <row r="7820" spans="1:49">
      <c r="A7820" s="44" t="s">
        <v>1040</v>
      </c>
      <c r="B7820" s="45" t="s">
        <v>1029</v>
      </c>
      <c r="C7820" s="45" t="s">
        <v>1549</v>
      </c>
      <c r="D7820" s="452" t="s">
        <v>3044</v>
      </c>
      <c r="E7820" s="367" t="s">
        <v>826</v>
      </c>
      <c r="F7820" s="50"/>
      <c r="G7820" s="468" t="s">
        <v>3071</v>
      </c>
      <c r="H7820" s="50" t="s">
        <v>2347</v>
      </c>
      <c r="I7820" s="42" t="s">
        <v>935</v>
      </c>
      <c r="J7820" s="270"/>
      <c r="K7820" s="270"/>
      <c r="L7820" s="270"/>
      <c r="M7820" s="270"/>
      <c r="N7820" s="270"/>
      <c r="O7820" s="270"/>
      <c r="P7820" s="270"/>
      <c r="Q7820" s="270"/>
      <c r="R7820" s="270"/>
      <c r="S7820" s="270"/>
      <c r="T7820" s="270"/>
      <c r="U7820" s="270">
        <v>0</v>
      </c>
      <c r="V7820" s="270">
        <v>0</v>
      </c>
      <c r="W7820" s="270"/>
      <c r="X7820" s="270"/>
      <c r="Y7820" s="270"/>
      <c r="Z7820" s="270"/>
      <c r="AA7820" s="270"/>
      <c r="AB7820" s="270"/>
      <c r="AC7820" s="270"/>
      <c r="AD7820" s="270"/>
      <c r="AE7820" s="270"/>
      <c r="AF7820" s="270"/>
      <c r="AG7820" s="270"/>
      <c r="AH7820" s="270">
        <v>0</v>
      </c>
      <c r="AI7820" s="270">
        <v>0</v>
      </c>
      <c r="AJ7820" s="270"/>
      <c r="AK7820" s="270"/>
      <c r="AL7820" s="270"/>
      <c r="AM7820" s="270"/>
      <c r="AN7820" s="270"/>
      <c r="AO7820" s="270"/>
      <c r="AP7820" s="270"/>
      <c r="AQ7820" s="270"/>
      <c r="AR7820" s="270"/>
      <c r="AS7820" s="270"/>
      <c r="AT7820" s="270"/>
      <c r="AU7820" s="270">
        <v>0</v>
      </c>
      <c r="AV7820" s="270">
        <v>0</v>
      </c>
      <c r="AW7820" s="270">
        <f t="shared" si="2148"/>
        <v>0</v>
      </c>
    </row>
    <row r="7821" spans="1:49">
      <c r="A7821" s="44" t="s">
        <v>1040</v>
      </c>
      <c r="B7821" s="45" t="s">
        <v>1029</v>
      </c>
      <c r="C7821" s="45" t="s">
        <v>1549</v>
      </c>
      <c r="D7821" s="452" t="s">
        <v>3044</v>
      </c>
      <c r="E7821" s="367" t="s">
        <v>1115</v>
      </c>
      <c r="F7821" s="50"/>
      <c r="G7821" s="468" t="s">
        <v>3071</v>
      </c>
      <c r="H7821" s="50" t="s">
        <v>2347</v>
      </c>
      <c r="I7821" s="42" t="s">
        <v>990</v>
      </c>
      <c r="J7821" s="270"/>
      <c r="K7821" s="270"/>
      <c r="L7821" s="270"/>
      <c r="M7821" s="270"/>
      <c r="N7821" s="270"/>
      <c r="O7821" s="270"/>
      <c r="P7821" s="270"/>
      <c r="Q7821" s="270"/>
      <c r="R7821" s="270"/>
      <c r="S7821" s="270"/>
      <c r="T7821" s="270"/>
      <c r="U7821" s="270">
        <v>0</v>
      </c>
      <c r="V7821" s="270">
        <v>0</v>
      </c>
      <c r="W7821" s="270"/>
      <c r="X7821" s="270"/>
      <c r="Y7821" s="270"/>
      <c r="Z7821" s="270"/>
      <c r="AA7821" s="270"/>
      <c r="AB7821" s="270"/>
      <c r="AC7821" s="270"/>
      <c r="AD7821" s="270"/>
      <c r="AE7821" s="270"/>
      <c r="AF7821" s="270"/>
      <c r="AG7821" s="270"/>
      <c r="AH7821" s="270">
        <v>0</v>
      </c>
      <c r="AI7821" s="270">
        <v>0</v>
      </c>
      <c r="AJ7821" s="270"/>
      <c r="AK7821" s="270"/>
      <c r="AL7821" s="270"/>
      <c r="AM7821" s="270"/>
      <c r="AN7821" s="270"/>
      <c r="AO7821" s="270"/>
      <c r="AP7821" s="270"/>
      <c r="AQ7821" s="270"/>
      <c r="AR7821" s="270"/>
      <c r="AS7821" s="270"/>
      <c r="AT7821" s="270"/>
      <c r="AU7821" s="270">
        <v>0</v>
      </c>
      <c r="AV7821" s="270">
        <v>0</v>
      </c>
      <c r="AW7821" s="270">
        <f t="shared" si="2148"/>
        <v>0</v>
      </c>
    </row>
    <row r="7822" spans="1:49">
      <c r="A7822" s="44" t="s">
        <v>1040</v>
      </c>
      <c r="B7822" s="45" t="s">
        <v>1029</v>
      </c>
      <c r="C7822" s="45" t="s">
        <v>1549</v>
      </c>
      <c r="D7822" s="452" t="s">
        <v>3044</v>
      </c>
      <c r="E7822" s="367" t="s">
        <v>1677</v>
      </c>
      <c r="F7822" s="50"/>
      <c r="G7822" s="468" t="s">
        <v>3071</v>
      </c>
      <c r="H7822" s="50" t="s">
        <v>2347</v>
      </c>
      <c r="I7822" s="42" t="s">
        <v>1688</v>
      </c>
      <c r="J7822" s="270"/>
      <c r="K7822" s="270"/>
      <c r="L7822" s="270"/>
      <c r="M7822" s="270"/>
      <c r="N7822" s="270"/>
      <c r="O7822" s="270"/>
      <c r="P7822" s="270"/>
      <c r="Q7822" s="270"/>
      <c r="R7822" s="270"/>
      <c r="S7822" s="270"/>
      <c r="T7822" s="270"/>
      <c r="U7822" s="270">
        <v>0</v>
      </c>
      <c r="V7822" s="270">
        <v>0</v>
      </c>
      <c r="W7822" s="270"/>
      <c r="X7822" s="270"/>
      <c r="Y7822" s="270"/>
      <c r="Z7822" s="270"/>
      <c r="AA7822" s="270"/>
      <c r="AB7822" s="270"/>
      <c r="AC7822" s="270"/>
      <c r="AD7822" s="270"/>
      <c r="AE7822" s="270"/>
      <c r="AF7822" s="270"/>
      <c r="AG7822" s="270"/>
      <c r="AH7822" s="270">
        <v>0</v>
      </c>
      <c r="AI7822" s="270">
        <v>0</v>
      </c>
      <c r="AJ7822" s="270"/>
      <c r="AK7822" s="270"/>
      <c r="AL7822" s="270"/>
      <c r="AM7822" s="270"/>
      <c r="AN7822" s="270"/>
      <c r="AO7822" s="270"/>
      <c r="AP7822" s="270"/>
      <c r="AQ7822" s="270"/>
      <c r="AR7822" s="270"/>
      <c r="AS7822" s="270"/>
      <c r="AT7822" s="270"/>
      <c r="AU7822" s="270">
        <v>0</v>
      </c>
      <c r="AV7822" s="270">
        <v>0</v>
      </c>
      <c r="AW7822" s="270">
        <f t="shared" si="2148"/>
        <v>0</v>
      </c>
    </row>
    <row r="7823" spans="1:49">
      <c r="A7823" s="44" t="s">
        <v>1040</v>
      </c>
      <c r="B7823" s="45" t="s">
        <v>1029</v>
      </c>
      <c r="C7823" s="45" t="s">
        <v>1549</v>
      </c>
      <c r="D7823" s="452" t="s">
        <v>3044</v>
      </c>
      <c r="E7823" s="367" t="s">
        <v>1677</v>
      </c>
      <c r="F7823" s="50" t="s">
        <v>2276</v>
      </c>
      <c r="G7823" s="468" t="s">
        <v>3071</v>
      </c>
      <c r="H7823" s="50" t="s">
        <v>2347</v>
      </c>
      <c r="I7823" s="42" t="s">
        <v>2240</v>
      </c>
      <c r="J7823" s="270"/>
      <c r="K7823" s="270"/>
      <c r="L7823" s="270"/>
      <c r="M7823" s="270"/>
      <c r="N7823" s="270"/>
      <c r="O7823" s="270"/>
      <c r="P7823" s="270"/>
      <c r="Q7823" s="270"/>
      <c r="R7823" s="270"/>
      <c r="S7823" s="270"/>
      <c r="T7823" s="270"/>
      <c r="U7823" s="270">
        <v>0</v>
      </c>
      <c r="V7823" s="270">
        <v>0</v>
      </c>
      <c r="W7823" s="270"/>
      <c r="X7823" s="270"/>
      <c r="Y7823" s="270"/>
      <c r="Z7823" s="270"/>
      <c r="AA7823" s="270"/>
      <c r="AB7823" s="270"/>
      <c r="AC7823" s="270"/>
      <c r="AD7823" s="270"/>
      <c r="AE7823" s="270"/>
      <c r="AF7823" s="270"/>
      <c r="AG7823" s="270"/>
      <c r="AH7823" s="270">
        <v>0</v>
      </c>
      <c r="AI7823" s="270">
        <v>0</v>
      </c>
      <c r="AJ7823" s="270"/>
      <c r="AK7823" s="270"/>
      <c r="AL7823" s="270"/>
      <c r="AM7823" s="270"/>
      <c r="AN7823" s="270"/>
      <c r="AO7823" s="270"/>
      <c r="AP7823" s="270"/>
      <c r="AQ7823" s="270"/>
      <c r="AR7823" s="270"/>
      <c r="AS7823" s="270"/>
      <c r="AT7823" s="270"/>
      <c r="AU7823" s="270">
        <v>0</v>
      </c>
      <c r="AV7823" s="270">
        <v>0</v>
      </c>
      <c r="AW7823" s="270">
        <f t="shared" si="2148"/>
        <v>0</v>
      </c>
    </row>
    <row r="7824" spans="1:49">
      <c r="A7824" s="44" t="s">
        <v>1040</v>
      </c>
      <c r="B7824" s="45" t="s">
        <v>1029</v>
      </c>
      <c r="C7824" s="45" t="s">
        <v>1549</v>
      </c>
      <c r="D7824" s="452" t="s">
        <v>3044</v>
      </c>
      <c r="E7824" s="367" t="s">
        <v>1677</v>
      </c>
      <c r="F7824" s="50" t="s">
        <v>1967</v>
      </c>
      <c r="G7824" s="468" t="s">
        <v>3071</v>
      </c>
      <c r="H7824" s="50" t="s">
        <v>2347</v>
      </c>
      <c r="I7824" s="42" t="s">
        <v>25</v>
      </c>
      <c r="J7824" s="228"/>
      <c r="K7824" s="228"/>
      <c r="L7824" s="228"/>
      <c r="M7824" s="228"/>
      <c r="N7824" s="228"/>
      <c r="O7824" s="228"/>
      <c r="P7824" s="228"/>
      <c r="Q7824" s="228"/>
      <c r="R7824" s="228"/>
      <c r="S7824" s="228"/>
      <c r="T7824" s="228"/>
      <c r="U7824" s="228">
        <v>0</v>
      </c>
      <c r="V7824" s="228">
        <v>0</v>
      </c>
      <c r="W7824" s="228"/>
      <c r="X7824" s="228"/>
      <c r="Y7824" s="228"/>
      <c r="Z7824" s="228"/>
      <c r="AA7824" s="228"/>
      <c r="AB7824" s="228"/>
      <c r="AC7824" s="228"/>
      <c r="AD7824" s="228"/>
      <c r="AE7824" s="228"/>
      <c r="AF7824" s="228"/>
      <c r="AG7824" s="228"/>
      <c r="AH7824" s="228">
        <v>0</v>
      </c>
      <c r="AI7824" s="228">
        <v>0</v>
      </c>
      <c r="AJ7824" s="228"/>
      <c r="AK7824" s="228"/>
      <c r="AL7824" s="228"/>
      <c r="AM7824" s="228"/>
      <c r="AN7824" s="228"/>
      <c r="AO7824" s="228"/>
      <c r="AP7824" s="228"/>
      <c r="AQ7824" s="228"/>
      <c r="AR7824" s="228"/>
      <c r="AS7824" s="228"/>
      <c r="AT7824" s="228"/>
      <c r="AU7824" s="228">
        <v>0</v>
      </c>
      <c r="AV7824" s="228">
        <v>0</v>
      </c>
      <c r="AW7824" s="228">
        <f t="shared" si="2148"/>
        <v>0</v>
      </c>
    </row>
    <row r="7825" spans="1:49">
      <c r="A7825" s="68" t="s">
        <v>2050</v>
      </c>
      <c r="B7825" s="69" t="s">
        <v>1029</v>
      </c>
      <c r="C7825" s="69"/>
      <c r="D7825" s="455"/>
      <c r="E7825" s="531"/>
      <c r="F7825" s="50"/>
      <c r="G7825" s="50"/>
      <c r="H7825" s="50"/>
      <c r="I7825" s="49" t="s">
        <v>3</v>
      </c>
      <c r="J7825" s="12">
        <f>SUM(J7826)</f>
        <v>0</v>
      </c>
      <c r="K7825" s="12">
        <f t="shared" ref="K7825:AT7825" si="2153">SUM(K7826)</f>
        <v>0</v>
      </c>
      <c r="L7825" s="12">
        <f t="shared" si="2153"/>
        <v>0</v>
      </c>
      <c r="M7825" s="12">
        <f t="shared" si="2153"/>
        <v>0</v>
      </c>
      <c r="N7825" s="12">
        <f t="shared" si="2153"/>
        <v>0</v>
      </c>
      <c r="O7825" s="12">
        <f t="shared" si="2153"/>
        <v>0</v>
      </c>
      <c r="P7825" s="12">
        <f t="shared" si="2153"/>
        <v>0</v>
      </c>
      <c r="Q7825" s="12">
        <f t="shared" si="2153"/>
        <v>0</v>
      </c>
      <c r="R7825" s="12">
        <f t="shared" si="2153"/>
        <v>0</v>
      </c>
      <c r="S7825" s="12">
        <f t="shared" si="2153"/>
        <v>0</v>
      </c>
      <c r="T7825" s="12">
        <f t="shared" si="2153"/>
        <v>0</v>
      </c>
      <c r="U7825" s="12">
        <v>0</v>
      </c>
      <c r="V7825" s="12">
        <v>0</v>
      </c>
      <c r="W7825" s="12">
        <f>SUM(W7826)</f>
        <v>44500</v>
      </c>
      <c r="X7825" s="12">
        <f t="shared" si="2153"/>
        <v>0</v>
      </c>
      <c r="Y7825" s="12">
        <f t="shared" si="2153"/>
        <v>0</v>
      </c>
      <c r="Z7825" s="12">
        <f t="shared" si="2153"/>
        <v>0</v>
      </c>
      <c r="AA7825" s="12">
        <f t="shared" si="2153"/>
        <v>0</v>
      </c>
      <c r="AB7825" s="12">
        <f t="shared" si="2153"/>
        <v>0</v>
      </c>
      <c r="AC7825" s="12">
        <f t="shared" si="2153"/>
        <v>16618</v>
      </c>
      <c r="AD7825" s="12">
        <f t="shared" si="2153"/>
        <v>4500</v>
      </c>
      <c r="AE7825" s="12">
        <f t="shared" si="2153"/>
        <v>0</v>
      </c>
      <c r="AF7825" s="12">
        <f t="shared" si="2153"/>
        <v>0</v>
      </c>
      <c r="AG7825" s="12">
        <f t="shared" si="2153"/>
        <v>0</v>
      </c>
      <c r="AH7825" s="12">
        <v>21118</v>
      </c>
      <c r="AI7825" s="12">
        <v>23382</v>
      </c>
      <c r="AJ7825" s="12">
        <f>SUM(AJ7826)</f>
        <v>11025148</v>
      </c>
      <c r="AK7825" s="12">
        <f t="shared" si="2153"/>
        <v>827698</v>
      </c>
      <c r="AL7825" s="12">
        <f t="shared" si="2153"/>
        <v>872176</v>
      </c>
      <c r="AM7825" s="12">
        <f t="shared" si="2153"/>
        <v>905349</v>
      </c>
      <c r="AN7825" s="12">
        <f t="shared" si="2153"/>
        <v>871223</v>
      </c>
      <c r="AO7825" s="12">
        <f t="shared" si="2153"/>
        <v>871646</v>
      </c>
      <c r="AP7825" s="12">
        <f t="shared" si="2153"/>
        <v>862129</v>
      </c>
      <c r="AQ7825" s="12">
        <f t="shared" si="2153"/>
        <v>866181</v>
      </c>
      <c r="AR7825" s="12">
        <f t="shared" si="2153"/>
        <v>859505</v>
      </c>
      <c r="AS7825" s="12">
        <f t="shared" si="2153"/>
        <v>851605</v>
      </c>
      <c r="AT7825" s="12">
        <f t="shared" si="2153"/>
        <v>862758</v>
      </c>
      <c r="AU7825" s="12">
        <v>9501301</v>
      </c>
      <c r="AV7825" s="12">
        <v>1523847</v>
      </c>
      <c r="AW7825" s="12">
        <f t="shared" si="2148"/>
        <v>9522419</v>
      </c>
    </row>
    <row r="7826" spans="1:49">
      <c r="A7826" s="44" t="s">
        <v>1040</v>
      </c>
      <c r="B7826" s="45" t="s">
        <v>1029</v>
      </c>
      <c r="C7826" s="45" t="s">
        <v>1549</v>
      </c>
      <c r="D7826" s="452" t="s">
        <v>3044</v>
      </c>
      <c r="E7826" s="213" t="s">
        <v>833</v>
      </c>
      <c r="F7826" s="65"/>
      <c r="G7826" s="65"/>
      <c r="H7826" s="65"/>
      <c r="I7826" s="53" t="s">
        <v>1</v>
      </c>
      <c r="J7826" s="9">
        <f>SUM(J7827,J7859,J7906,J7907)</f>
        <v>0</v>
      </c>
      <c r="K7826" s="9">
        <f t="shared" ref="K7826:AT7826" si="2154">SUM(K7827,K7859,K7906,K7907)</f>
        <v>0</v>
      </c>
      <c r="L7826" s="9">
        <f t="shared" si="2154"/>
        <v>0</v>
      </c>
      <c r="M7826" s="9">
        <f t="shared" si="2154"/>
        <v>0</v>
      </c>
      <c r="N7826" s="9">
        <f t="shared" si="2154"/>
        <v>0</v>
      </c>
      <c r="O7826" s="9">
        <f t="shared" si="2154"/>
        <v>0</v>
      </c>
      <c r="P7826" s="9">
        <f t="shared" si="2154"/>
        <v>0</v>
      </c>
      <c r="Q7826" s="9">
        <f t="shared" si="2154"/>
        <v>0</v>
      </c>
      <c r="R7826" s="9">
        <f t="shared" si="2154"/>
        <v>0</v>
      </c>
      <c r="S7826" s="9">
        <f t="shared" si="2154"/>
        <v>0</v>
      </c>
      <c r="T7826" s="9">
        <f t="shared" si="2154"/>
        <v>0</v>
      </c>
      <c r="U7826" s="9">
        <v>0</v>
      </c>
      <c r="V7826" s="9">
        <v>0</v>
      </c>
      <c r="W7826" s="9">
        <f>SUM(W7827,W7859,W7906,W7907)</f>
        <v>44500</v>
      </c>
      <c r="X7826" s="9">
        <f t="shared" si="2154"/>
        <v>0</v>
      </c>
      <c r="Y7826" s="9">
        <f t="shared" si="2154"/>
        <v>0</v>
      </c>
      <c r="Z7826" s="9">
        <f t="shared" si="2154"/>
        <v>0</v>
      </c>
      <c r="AA7826" s="9">
        <f t="shared" si="2154"/>
        <v>0</v>
      </c>
      <c r="AB7826" s="9">
        <f t="shared" si="2154"/>
        <v>0</v>
      </c>
      <c r="AC7826" s="9">
        <f t="shared" si="2154"/>
        <v>16618</v>
      </c>
      <c r="AD7826" s="9">
        <f t="shared" si="2154"/>
        <v>4500</v>
      </c>
      <c r="AE7826" s="9">
        <f t="shared" si="2154"/>
        <v>0</v>
      </c>
      <c r="AF7826" s="9">
        <f t="shared" si="2154"/>
        <v>0</v>
      </c>
      <c r="AG7826" s="9">
        <f t="shared" si="2154"/>
        <v>0</v>
      </c>
      <c r="AH7826" s="9">
        <v>21118</v>
      </c>
      <c r="AI7826" s="9">
        <v>23382</v>
      </c>
      <c r="AJ7826" s="9">
        <f>SUM(AJ7827,AJ7859,AJ7906,AJ7907)</f>
        <v>11025148</v>
      </c>
      <c r="AK7826" s="9">
        <f t="shared" si="2154"/>
        <v>827698</v>
      </c>
      <c r="AL7826" s="9">
        <f t="shared" si="2154"/>
        <v>872176</v>
      </c>
      <c r="AM7826" s="9">
        <f t="shared" si="2154"/>
        <v>905349</v>
      </c>
      <c r="AN7826" s="9">
        <f t="shared" si="2154"/>
        <v>871223</v>
      </c>
      <c r="AO7826" s="9">
        <f t="shared" si="2154"/>
        <v>871646</v>
      </c>
      <c r="AP7826" s="9">
        <f t="shared" si="2154"/>
        <v>862129</v>
      </c>
      <c r="AQ7826" s="9">
        <f t="shared" si="2154"/>
        <v>866181</v>
      </c>
      <c r="AR7826" s="9">
        <f t="shared" si="2154"/>
        <v>859505</v>
      </c>
      <c r="AS7826" s="9">
        <f t="shared" si="2154"/>
        <v>851605</v>
      </c>
      <c r="AT7826" s="9">
        <f t="shared" si="2154"/>
        <v>862758</v>
      </c>
      <c r="AU7826" s="9">
        <v>9501301</v>
      </c>
      <c r="AV7826" s="9">
        <v>1523847</v>
      </c>
      <c r="AW7826" s="9">
        <f t="shared" si="2148"/>
        <v>9522419</v>
      </c>
    </row>
    <row r="7827" spans="1:49" s="52" customFormat="1">
      <c r="A7827" s="44" t="s">
        <v>1040</v>
      </c>
      <c r="B7827" s="45" t="s">
        <v>1029</v>
      </c>
      <c r="C7827" s="45" t="s">
        <v>1549</v>
      </c>
      <c r="D7827" s="452" t="s">
        <v>3044</v>
      </c>
      <c r="E7827" s="54" t="s">
        <v>1715</v>
      </c>
      <c r="F7827" s="65" t="s">
        <v>2894</v>
      </c>
      <c r="G7827" s="65"/>
      <c r="H7827" s="65"/>
      <c r="I7827" s="353" t="s">
        <v>23</v>
      </c>
      <c r="J7827" s="9">
        <f>SUM(J7828,J7832,J7835,J7838)</f>
        <v>0</v>
      </c>
      <c r="K7827" s="9">
        <f t="shared" ref="K7827:AT7827" si="2155">SUM(K7828,K7832,K7835,K7838)</f>
        <v>0</v>
      </c>
      <c r="L7827" s="9">
        <f t="shared" si="2155"/>
        <v>0</v>
      </c>
      <c r="M7827" s="9">
        <f t="shared" si="2155"/>
        <v>0</v>
      </c>
      <c r="N7827" s="9">
        <f t="shared" si="2155"/>
        <v>0</v>
      </c>
      <c r="O7827" s="9">
        <f t="shared" si="2155"/>
        <v>0</v>
      </c>
      <c r="P7827" s="9">
        <f t="shared" si="2155"/>
        <v>0</v>
      </c>
      <c r="Q7827" s="9">
        <f t="shared" si="2155"/>
        <v>0</v>
      </c>
      <c r="R7827" s="9">
        <f t="shared" si="2155"/>
        <v>0</v>
      </c>
      <c r="S7827" s="9">
        <f t="shared" si="2155"/>
        <v>0</v>
      </c>
      <c r="T7827" s="9">
        <f t="shared" si="2155"/>
        <v>0</v>
      </c>
      <c r="U7827" s="9">
        <v>0</v>
      </c>
      <c r="V7827" s="9">
        <v>0</v>
      </c>
      <c r="W7827" s="9">
        <f>SUM(W7828,W7832,W7835,W7838)</f>
        <v>4500</v>
      </c>
      <c r="X7827" s="9">
        <f t="shared" si="2155"/>
        <v>0</v>
      </c>
      <c r="Y7827" s="9">
        <f t="shared" si="2155"/>
        <v>0</v>
      </c>
      <c r="Z7827" s="9">
        <f t="shared" si="2155"/>
        <v>0</v>
      </c>
      <c r="AA7827" s="9">
        <f t="shared" si="2155"/>
        <v>0</v>
      </c>
      <c r="AB7827" s="9">
        <f t="shared" si="2155"/>
        <v>0</v>
      </c>
      <c r="AC7827" s="9">
        <f t="shared" si="2155"/>
        <v>0</v>
      </c>
      <c r="AD7827" s="9">
        <f t="shared" si="2155"/>
        <v>4500</v>
      </c>
      <c r="AE7827" s="9">
        <f t="shared" si="2155"/>
        <v>0</v>
      </c>
      <c r="AF7827" s="9">
        <f t="shared" si="2155"/>
        <v>0</v>
      </c>
      <c r="AG7827" s="9">
        <f t="shared" si="2155"/>
        <v>0</v>
      </c>
      <c r="AH7827" s="9">
        <v>4500</v>
      </c>
      <c r="AI7827" s="9">
        <v>0</v>
      </c>
      <c r="AJ7827" s="9">
        <f>SUM(AJ7828,AJ7832,AJ7835,AJ7838)</f>
        <v>11025148</v>
      </c>
      <c r="AK7827" s="9">
        <f t="shared" si="2155"/>
        <v>827698</v>
      </c>
      <c r="AL7827" s="9">
        <f t="shared" si="2155"/>
        <v>872176</v>
      </c>
      <c r="AM7827" s="9">
        <f t="shared" si="2155"/>
        <v>905349</v>
      </c>
      <c r="AN7827" s="9">
        <f t="shared" si="2155"/>
        <v>871223</v>
      </c>
      <c r="AO7827" s="9">
        <f t="shared" si="2155"/>
        <v>871646</v>
      </c>
      <c r="AP7827" s="9">
        <f t="shared" si="2155"/>
        <v>862129</v>
      </c>
      <c r="AQ7827" s="9">
        <f t="shared" si="2155"/>
        <v>866181</v>
      </c>
      <c r="AR7827" s="9">
        <f t="shared" si="2155"/>
        <v>859505</v>
      </c>
      <c r="AS7827" s="9">
        <f t="shared" si="2155"/>
        <v>851605</v>
      </c>
      <c r="AT7827" s="9">
        <f t="shared" si="2155"/>
        <v>862758</v>
      </c>
      <c r="AU7827" s="9">
        <v>9501301</v>
      </c>
      <c r="AV7827" s="9">
        <v>1523847</v>
      </c>
      <c r="AW7827" s="9">
        <f t="shared" si="2148"/>
        <v>9505801</v>
      </c>
    </row>
    <row r="7828" spans="1:49" s="52" customFormat="1">
      <c r="A7828" s="44" t="s">
        <v>1040</v>
      </c>
      <c r="B7828" s="45" t="s">
        <v>1029</v>
      </c>
      <c r="C7828" s="45" t="s">
        <v>1549</v>
      </c>
      <c r="D7828" s="452" t="s">
        <v>3044</v>
      </c>
      <c r="E7828" s="54" t="s">
        <v>1715</v>
      </c>
      <c r="F7828" s="51"/>
      <c r="G7828" s="51"/>
      <c r="H7828" s="51"/>
      <c r="I7828" s="90" t="s">
        <v>1555</v>
      </c>
      <c r="J7828" s="7">
        <f>SUM(J7829:J7831)</f>
        <v>0</v>
      </c>
      <c r="K7828" s="7">
        <f t="shared" ref="K7828:AT7828" si="2156">SUM(K7829:K7831)</f>
        <v>0</v>
      </c>
      <c r="L7828" s="7">
        <f t="shared" si="2156"/>
        <v>0</v>
      </c>
      <c r="M7828" s="7">
        <f t="shared" si="2156"/>
        <v>0</v>
      </c>
      <c r="N7828" s="7">
        <f t="shared" si="2156"/>
        <v>0</v>
      </c>
      <c r="O7828" s="7">
        <f t="shared" si="2156"/>
        <v>0</v>
      </c>
      <c r="P7828" s="7">
        <f t="shared" si="2156"/>
        <v>0</v>
      </c>
      <c r="Q7828" s="7">
        <f t="shared" si="2156"/>
        <v>0</v>
      </c>
      <c r="R7828" s="7">
        <f t="shared" si="2156"/>
        <v>0</v>
      </c>
      <c r="S7828" s="7">
        <f t="shared" si="2156"/>
        <v>0</v>
      </c>
      <c r="T7828" s="7">
        <f t="shared" si="2156"/>
        <v>0</v>
      </c>
      <c r="U7828" s="7">
        <v>0</v>
      </c>
      <c r="V7828" s="7">
        <v>0</v>
      </c>
      <c r="W7828" s="7">
        <f>SUM(W7829:W7831)</f>
        <v>0</v>
      </c>
      <c r="X7828" s="7">
        <f t="shared" si="2156"/>
        <v>0</v>
      </c>
      <c r="Y7828" s="7">
        <f t="shared" si="2156"/>
        <v>0</v>
      </c>
      <c r="Z7828" s="7">
        <f t="shared" si="2156"/>
        <v>0</v>
      </c>
      <c r="AA7828" s="7">
        <f t="shared" si="2156"/>
        <v>0</v>
      </c>
      <c r="AB7828" s="7">
        <f t="shared" si="2156"/>
        <v>0</v>
      </c>
      <c r="AC7828" s="7">
        <f t="shared" si="2156"/>
        <v>0</v>
      </c>
      <c r="AD7828" s="7">
        <f t="shared" si="2156"/>
        <v>0</v>
      </c>
      <c r="AE7828" s="7">
        <f t="shared" si="2156"/>
        <v>0</v>
      </c>
      <c r="AF7828" s="7">
        <f t="shared" si="2156"/>
        <v>0</v>
      </c>
      <c r="AG7828" s="7">
        <f t="shared" si="2156"/>
        <v>0</v>
      </c>
      <c r="AH7828" s="7">
        <v>0</v>
      </c>
      <c r="AI7828" s="7">
        <v>0</v>
      </c>
      <c r="AJ7828" s="7">
        <f>SUM(AJ7829:AJ7831)</f>
        <v>0</v>
      </c>
      <c r="AK7828" s="7">
        <f t="shared" si="2156"/>
        <v>0</v>
      </c>
      <c r="AL7828" s="7">
        <f t="shared" si="2156"/>
        <v>0</v>
      </c>
      <c r="AM7828" s="7">
        <f t="shared" si="2156"/>
        <v>0</v>
      </c>
      <c r="AN7828" s="7">
        <f t="shared" si="2156"/>
        <v>0</v>
      </c>
      <c r="AO7828" s="7">
        <f t="shared" si="2156"/>
        <v>0</v>
      </c>
      <c r="AP7828" s="7">
        <f t="shared" si="2156"/>
        <v>0</v>
      </c>
      <c r="AQ7828" s="7">
        <f t="shared" si="2156"/>
        <v>0</v>
      </c>
      <c r="AR7828" s="7">
        <f t="shared" si="2156"/>
        <v>0</v>
      </c>
      <c r="AS7828" s="7">
        <f t="shared" si="2156"/>
        <v>0</v>
      </c>
      <c r="AT7828" s="7">
        <f t="shared" si="2156"/>
        <v>0</v>
      </c>
      <c r="AU7828" s="7">
        <v>0</v>
      </c>
      <c r="AV7828" s="7">
        <v>0</v>
      </c>
      <c r="AW7828" s="7">
        <f t="shared" si="2148"/>
        <v>0</v>
      </c>
    </row>
    <row r="7829" spans="1:49" s="52" customFormat="1">
      <c r="A7829" s="44" t="s">
        <v>1040</v>
      </c>
      <c r="B7829" s="45" t="s">
        <v>1029</v>
      </c>
      <c r="C7829" s="45" t="s">
        <v>1549</v>
      </c>
      <c r="D7829" s="452" t="s">
        <v>3044</v>
      </c>
      <c r="E7829" s="54" t="s">
        <v>1715</v>
      </c>
      <c r="F7829" s="51" t="s">
        <v>898</v>
      </c>
      <c r="G7829" s="468" t="s">
        <v>3074</v>
      </c>
      <c r="H7829" s="51" t="s">
        <v>2350</v>
      </c>
      <c r="I7829" s="39" t="s">
        <v>2116</v>
      </c>
      <c r="J7829" s="228"/>
      <c r="K7829" s="228"/>
      <c r="L7829" s="228"/>
      <c r="M7829" s="228"/>
      <c r="N7829" s="228"/>
      <c r="O7829" s="228"/>
      <c r="P7829" s="228"/>
      <c r="Q7829" s="228"/>
      <c r="R7829" s="228"/>
      <c r="S7829" s="228"/>
      <c r="T7829" s="228"/>
      <c r="U7829" s="228">
        <v>0</v>
      </c>
      <c r="V7829" s="228">
        <v>0</v>
      </c>
      <c r="W7829" s="228"/>
      <c r="X7829" s="228"/>
      <c r="Y7829" s="228"/>
      <c r="Z7829" s="228"/>
      <c r="AA7829" s="228"/>
      <c r="AB7829" s="228"/>
      <c r="AC7829" s="228"/>
      <c r="AD7829" s="228"/>
      <c r="AE7829" s="228"/>
      <c r="AF7829" s="228"/>
      <c r="AG7829" s="228"/>
      <c r="AH7829" s="228">
        <v>0</v>
      </c>
      <c r="AI7829" s="228">
        <v>0</v>
      </c>
      <c r="AJ7829" s="228"/>
      <c r="AK7829" s="228"/>
      <c r="AL7829" s="228"/>
      <c r="AM7829" s="228"/>
      <c r="AN7829" s="228"/>
      <c r="AO7829" s="228"/>
      <c r="AP7829" s="228"/>
      <c r="AQ7829" s="228"/>
      <c r="AR7829" s="228"/>
      <c r="AS7829" s="228"/>
      <c r="AT7829" s="228"/>
      <c r="AU7829" s="228">
        <v>0</v>
      </c>
      <c r="AV7829" s="228">
        <v>0</v>
      </c>
      <c r="AW7829" s="228">
        <f t="shared" si="2148"/>
        <v>0</v>
      </c>
    </row>
    <row r="7830" spans="1:49" s="422" customFormat="1">
      <c r="A7830" s="386" t="s">
        <v>1040</v>
      </c>
      <c r="B7830" s="387" t="s">
        <v>1029</v>
      </c>
      <c r="C7830" s="387" t="s">
        <v>1549</v>
      </c>
      <c r="D7830" s="470" t="s">
        <v>3044</v>
      </c>
      <c r="E7830" s="400" t="s">
        <v>1715</v>
      </c>
      <c r="F7830" s="401" t="s">
        <v>2277</v>
      </c>
      <c r="G7830" s="471" t="s">
        <v>3074</v>
      </c>
      <c r="H7830" s="401" t="s">
        <v>2350</v>
      </c>
      <c r="I7830" s="403" t="s">
        <v>3129</v>
      </c>
      <c r="J7830" s="421"/>
      <c r="K7830" s="421"/>
      <c r="L7830" s="421"/>
      <c r="M7830" s="421"/>
      <c r="N7830" s="421"/>
      <c r="O7830" s="421"/>
      <c r="P7830" s="421"/>
      <c r="Q7830" s="421"/>
      <c r="R7830" s="421"/>
      <c r="S7830" s="421"/>
      <c r="T7830" s="421"/>
      <c r="U7830" s="421">
        <v>0</v>
      </c>
      <c r="V7830" s="421">
        <v>0</v>
      </c>
      <c r="W7830" s="421"/>
      <c r="X7830" s="421"/>
      <c r="Y7830" s="421"/>
      <c r="Z7830" s="421"/>
      <c r="AA7830" s="421"/>
      <c r="AB7830" s="421"/>
      <c r="AC7830" s="421"/>
      <c r="AD7830" s="421"/>
      <c r="AE7830" s="421"/>
      <c r="AF7830" s="421"/>
      <c r="AG7830" s="421"/>
      <c r="AH7830" s="421">
        <v>0</v>
      </c>
      <c r="AI7830" s="421">
        <v>0</v>
      </c>
      <c r="AJ7830" s="421"/>
      <c r="AK7830" s="421"/>
      <c r="AL7830" s="421"/>
      <c r="AM7830" s="421"/>
      <c r="AN7830" s="421"/>
      <c r="AO7830" s="421"/>
      <c r="AP7830" s="421"/>
      <c r="AQ7830" s="421"/>
      <c r="AR7830" s="421"/>
      <c r="AS7830" s="421"/>
      <c r="AT7830" s="421"/>
      <c r="AU7830" s="421">
        <v>0</v>
      </c>
      <c r="AV7830" s="421">
        <v>0</v>
      </c>
      <c r="AW7830" s="421">
        <f t="shared" si="2148"/>
        <v>0</v>
      </c>
    </row>
    <row r="7831" spans="1:49" s="52" customFormat="1">
      <c r="A7831" s="44" t="s">
        <v>1040</v>
      </c>
      <c r="B7831" s="45" t="s">
        <v>1029</v>
      </c>
      <c r="C7831" s="45" t="s">
        <v>1549</v>
      </c>
      <c r="D7831" s="452" t="s">
        <v>3044</v>
      </c>
      <c r="E7831" s="54" t="s">
        <v>1715</v>
      </c>
      <c r="F7831" s="51" t="s">
        <v>977</v>
      </c>
      <c r="G7831" s="468" t="s">
        <v>3074</v>
      </c>
      <c r="H7831" s="51" t="s">
        <v>2350</v>
      </c>
      <c r="I7831" s="39" t="s">
        <v>1625</v>
      </c>
      <c r="J7831" s="228"/>
      <c r="K7831" s="228"/>
      <c r="L7831" s="228"/>
      <c r="M7831" s="228"/>
      <c r="N7831" s="228"/>
      <c r="O7831" s="228"/>
      <c r="P7831" s="228"/>
      <c r="Q7831" s="228"/>
      <c r="R7831" s="228"/>
      <c r="S7831" s="228"/>
      <c r="T7831" s="228"/>
      <c r="U7831" s="228">
        <v>0</v>
      </c>
      <c r="V7831" s="228">
        <v>0</v>
      </c>
      <c r="W7831" s="228"/>
      <c r="X7831" s="228"/>
      <c r="Y7831" s="228"/>
      <c r="Z7831" s="228"/>
      <c r="AA7831" s="228"/>
      <c r="AB7831" s="228"/>
      <c r="AC7831" s="228"/>
      <c r="AD7831" s="228"/>
      <c r="AE7831" s="228"/>
      <c r="AF7831" s="228"/>
      <c r="AG7831" s="228"/>
      <c r="AH7831" s="228">
        <v>0</v>
      </c>
      <c r="AI7831" s="228">
        <v>0</v>
      </c>
      <c r="AJ7831" s="228"/>
      <c r="AK7831" s="228"/>
      <c r="AL7831" s="228"/>
      <c r="AM7831" s="228"/>
      <c r="AN7831" s="228"/>
      <c r="AO7831" s="228"/>
      <c r="AP7831" s="228"/>
      <c r="AQ7831" s="228"/>
      <c r="AR7831" s="228"/>
      <c r="AS7831" s="228"/>
      <c r="AT7831" s="228"/>
      <c r="AU7831" s="228">
        <v>0</v>
      </c>
      <c r="AV7831" s="228">
        <v>0</v>
      </c>
      <c r="AW7831" s="228">
        <f t="shared" si="2148"/>
        <v>0</v>
      </c>
    </row>
    <row r="7832" spans="1:49" s="52" customFormat="1">
      <c r="A7832" s="44" t="s">
        <v>1040</v>
      </c>
      <c r="B7832" s="45" t="s">
        <v>1029</v>
      </c>
      <c r="C7832" s="45" t="s">
        <v>1549</v>
      </c>
      <c r="D7832" s="452" t="s">
        <v>3044</v>
      </c>
      <c r="E7832" s="54" t="s">
        <v>1715</v>
      </c>
      <c r="F7832" s="51"/>
      <c r="G7832" s="51"/>
      <c r="H7832" s="51"/>
      <c r="I7832" s="90" t="s">
        <v>1359</v>
      </c>
      <c r="J7832" s="7">
        <f>SUM(J7833:J7834)</f>
        <v>0</v>
      </c>
      <c r="K7832" s="7">
        <f t="shared" ref="K7832:AT7832" si="2157">SUM(K7833:K7834)</f>
        <v>0</v>
      </c>
      <c r="L7832" s="7">
        <f t="shared" si="2157"/>
        <v>0</v>
      </c>
      <c r="M7832" s="7">
        <f t="shared" si="2157"/>
        <v>0</v>
      </c>
      <c r="N7832" s="7">
        <f t="shared" si="2157"/>
        <v>0</v>
      </c>
      <c r="O7832" s="7">
        <f t="shared" si="2157"/>
        <v>0</v>
      </c>
      <c r="P7832" s="7">
        <f t="shared" si="2157"/>
        <v>0</v>
      </c>
      <c r="Q7832" s="7">
        <f t="shared" si="2157"/>
        <v>0</v>
      </c>
      <c r="R7832" s="7">
        <f t="shared" si="2157"/>
        <v>0</v>
      </c>
      <c r="S7832" s="7">
        <f t="shared" si="2157"/>
        <v>0</v>
      </c>
      <c r="T7832" s="7">
        <f t="shared" si="2157"/>
        <v>0</v>
      </c>
      <c r="U7832" s="7">
        <v>0</v>
      </c>
      <c r="V7832" s="7">
        <v>0</v>
      </c>
      <c r="W7832" s="7">
        <f>SUM(W7833:W7834)</f>
        <v>0</v>
      </c>
      <c r="X7832" s="7">
        <f t="shared" si="2157"/>
        <v>0</v>
      </c>
      <c r="Y7832" s="7">
        <f t="shared" si="2157"/>
        <v>0</v>
      </c>
      <c r="Z7832" s="7">
        <f t="shared" si="2157"/>
        <v>0</v>
      </c>
      <c r="AA7832" s="7">
        <f t="shared" si="2157"/>
        <v>0</v>
      </c>
      <c r="AB7832" s="7">
        <f t="shared" si="2157"/>
        <v>0</v>
      </c>
      <c r="AC7832" s="7">
        <f t="shared" si="2157"/>
        <v>0</v>
      </c>
      <c r="AD7832" s="7">
        <f t="shared" si="2157"/>
        <v>0</v>
      </c>
      <c r="AE7832" s="7">
        <f t="shared" si="2157"/>
        <v>0</v>
      </c>
      <c r="AF7832" s="7">
        <f t="shared" si="2157"/>
        <v>0</v>
      </c>
      <c r="AG7832" s="7">
        <f t="shared" si="2157"/>
        <v>0</v>
      </c>
      <c r="AH7832" s="7">
        <v>0</v>
      </c>
      <c r="AI7832" s="7">
        <v>0</v>
      </c>
      <c r="AJ7832" s="7">
        <f>SUM(AJ7833:AJ7834)</f>
        <v>11025148</v>
      </c>
      <c r="AK7832" s="7">
        <f t="shared" si="2157"/>
        <v>827698</v>
      </c>
      <c r="AL7832" s="7">
        <f t="shared" si="2157"/>
        <v>872176</v>
      </c>
      <c r="AM7832" s="7">
        <f t="shared" si="2157"/>
        <v>905349</v>
      </c>
      <c r="AN7832" s="7">
        <f t="shared" si="2157"/>
        <v>871223</v>
      </c>
      <c r="AO7832" s="7">
        <f t="shared" si="2157"/>
        <v>871646</v>
      </c>
      <c r="AP7832" s="7">
        <f t="shared" si="2157"/>
        <v>862129</v>
      </c>
      <c r="AQ7832" s="7">
        <f t="shared" si="2157"/>
        <v>866181</v>
      </c>
      <c r="AR7832" s="7">
        <f t="shared" si="2157"/>
        <v>859505</v>
      </c>
      <c r="AS7832" s="7">
        <f t="shared" si="2157"/>
        <v>851605</v>
      </c>
      <c r="AT7832" s="7">
        <f t="shared" si="2157"/>
        <v>862758</v>
      </c>
      <c r="AU7832" s="7">
        <v>9501301</v>
      </c>
      <c r="AV7832" s="7">
        <v>1523847</v>
      </c>
      <c r="AW7832" s="7">
        <f t="shared" si="2148"/>
        <v>9501301</v>
      </c>
    </row>
    <row r="7833" spans="1:49" s="52" customFormat="1">
      <c r="A7833" s="44" t="s">
        <v>1040</v>
      </c>
      <c r="B7833" s="45" t="s">
        <v>1029</v>
      </c>
      <c r="C7833" s="45" t="s">
        <v>1549</v>
      </c>
      <c r="D7833" s="452" t="s">
        <v>3044</v>
      </c>
      <c r="E7833" s="54" t="s">
        <v>1715</v>
      </c>
      <c r="F7833" s="51" t="s">
        <v>2077</v>
      </c>
      <c r="G7833" s="468" t="s">
        <v>3071</v>
      </c>
      <c r="H7833" s="51" t="s">
        <v>2347</v>
      </c>
      <c r="I7833" s="39" t="s">
        <v>1732</v>
      </c>
      <c r="J7833" s="228"/>
      <c r="K7833" s="228"/>
      <c r="L7833" s="228"/>
      <c r="M7833" s="228"/>
      <c r="N7833" s="228"/>
      <c r="O7833" s="228"/>
      <c r="P7833" s="228"/>
      <c r="Q7833" s="228"/>
      <c r="R7833" s="228"/>
      <c r="S7833" s="228"/>
      <c r="T7833" s="228"/>
      <c r="U7833" s="228">
        <v>0</v>
      </c>
      <c r="V7833" s="228">
        <v>0</v>
      </c>
      <c r="W7833" s="228"/>
      <c r="X7833" s="228"/>
      <c r="Y7833" s="228"/>
      <c r="Z7833" s="228"/>
      <c r="AA7833" s="228"/>
      <c r="AB7833" s="228"/>
      <c r="AC7833" s="228"/>
      <c r="AD7833" s="228"/>
      <c r="AE7833" s="228"/>
      <c r="AF7833" s="228"/>
      <c r="AG7833" s="228"/>
      <c r="AH7833" s="228">
        <v>0</v>
      </c>
      <c r="AI7833" s="228">
        <v>0</v>
      </c>
      <c r="AJ7833" s="228">
        <v>11025148</v>
      </c>
      <c r="AK7833" s="228">
        <v>827698</v>
      </c>
      <c r="AL7833" s="228">
        <v>872176</v>
      </c>
      <c r="AM7833" s="228">
        <v>905349</v>
      </c>
      <c r="AN7833" s="228">
        <v>871223</v>
      </c>
      <c r="AO7833" s="228">
        <v>871646</v>
      </c>
      <c r="AP7833" s="228">
        <v>862129</v>
      </c>
      <c r="AQ7833" s="228">
        <v>866181</v>
      </c>
      <c r="AR7833" s="228">
        <v>859505</v>
      </c>
      <c r="AS7833" s="228">
        <v>851605</v>
      </c>
      <c r="AT7833" s="228">
        <v>862758</v>
      </c>
      <c r="AU7833" s="228">
        <v>9501301</v>
      </c>
      <c r="AV7833" s="228">
        <v>1523847</v>
      </c>
      <c r="AW7833" s="228">
        <f t="shared" si="2148"/>
        <v>9501301</v>
      </c>
    </row>
    <row r="7834" spans="1:49" s="52" customFormat="1">
      <c r="A7834" s="44" t="s">
        <v>1040</v>
      </c>
      <c r="B7834" s="45" t="s">
        <v>1029</v>
      </c>
      <c r="C7834" s="45" t="s">
        <v>1549</v>
      </c>
      <c r="D7834" s="452" t="s">
        <v>3044</v>
      </c>
      <c r="E7834" s="54" t="s">
        <v>1715</v>
      </c>
      <c r="F7834" s="51" t="s">
        <v>978</v>
      </c>
      <c r="G7834" s="468" t="s">
        <v>3071</v>
      </c>
      <c r="H7834" s="51" t="s">
        <v>2347</v>
      </c>
      <c r="I7834" s="39" t="s">
        <v>1237</v>
      </c>
      <c r="J7834" s="228"/>
      <c r="K7834" s="228"/>
      <c r="L7834" s="228"/>
      <c r="M7834" s="228"/>
      <c r="N7834" s="228"/>
      <c r="O7834" s="228"/>
      <c r="P7834" s="228"/>
      <c r="Q7834" s="228"/>
      <c r="R7834" s="228"/>
      <c r="S7834" s="228"/>
      <c r="T7834" s="228"/>
      <c r="U7834" s="228">
        <v>0</v>
      </c>
      <c r="V7834" s="228">
        <v>0</v>
      </c>
      <c r="W7834" s="228"/>
      <c r="X7834" s="228"/>
      <c r="Y7834" s="228"/>
      <c r="Z7834" s="228"/>
      <c r="AA7834" s="228"/>
      <c r="AB7834" s="228"/>
      <c r="AC7834" s="228"/>
      <c r="AD7834" s="228"/>
      <c r="AE7834" s="228"/>
      <c r="AF7834" s="228"/>
      <c r="AG7834" s="228"/>
      <c r="AH7834" s="228">
        <v>0</v>
      </c>
      <c r="AI7834" s="228">
        <v>0</v>
      </c>
      <c r="AJ7834" s="228"/>
      <c r="AK7834" s="228"/>
      <c r="AL7834" s="228"/>
      <c r="AM7834" s="228"/>
      <c r="AN7834" s="228"/>
      <c r="AO7834" s="228"/>
      <c r="AP7834" s="228"/>
      <c r="AQ7834" s="228"/>
      <c r="AR7834" s="228"/>
      <c r="AS7834" s="228"/>
      <c r="AT7834" s="228"/>
      <c r="AU7834" s="228">
        <v>0</v>
      </c>
      <c r="AV7834" s="228">
        <v>0</v>
      </c>
      <c r="AW7834" s="228">
        <f t="shared" si="2148"/>
        <v>0</v>
      </c>
    </row>
    <row r="7835" spans="1:49" s="52" customFormat="1">
      <c r="A7835" s="44" t="s">
        <v>1040</v>
      </c>
      <c r="B7835" s="45" t="s">
        <v>1029</v>
      </c>
      <c r="C7835" s="45" t="s">
        <v>1549</v>
      </c>
      <c r="D7835" s="452" t="s">
        <v>3044</v>
      </c>
      <c r="E7835" s="54" t="s">
        <v>1715</v>
      </c>
      <c r="F7835" s="51"/>
      <c r="G7835" s="51"/>
      <c r="H7835" s="51"/>
      <c r="I7835" s="90" t="s">
        <v>1424</v>
      </c>
      <c r="J7835" s="7">
        <f>SUM(J7836:J7837)</f>
        <v>0</v>
      </c>
      <c r="K7835" s="7">
        <f t="shared" ref="K7835:AT7835" si="2158">SUM(K7836:K7837)</f>
        <v>0</v>
      </c>
      <c r="L7835" s="7">
        <f t="shared" si="2158"/>
        <v>0</v>
      </c>
      <c r="M7835" s="7">
        <f t="shared" si="2158"/>
        <v>0</v>
      </c>
      <c r="N7835" s="7">
        <f t="shared" si="2158"/>
        <v>0</v>
      </c>
      <c r="O7835" s="7">
        <f t="shared" si="2158"/>
        <v>0</v>
      </c>
      <c r="P7835" s="7">
        <f t="shared" si="2158"/>
        <v>0</v>
      </c>
      <c r="Q7835" s="7">
        <f t="shared" si="2158"/>
        <v>0</v>
      </c>
      <c r="R7835" s="7">
        <f t="shared" si="2158"/>
        <v>0</v>
      </c>
      <c r="S7835" s="7">
        <f t="shared" si="2158"/>
        <v>0</v>
      </c>
      <c r="T7835" s="7">
        <f t="shared" si="2158"/>
        <v>0</v>
      </c>
      <c r="U7835" s="7">
        <v>0</v>
      </c>
      <c r="V7835" s="7">
        <v>0</v>
      </c>
      <c r="W7835" s="7">
        <f>SUM(W7836:W7837)</f>
        <v>0</v>
      </c>
      <c r="X7835" s="7">
        <f t="shared" si="2158"/>
        <v>0</v>
      </c>
      <c r="Y7835" s="7">
        <f t="shared" si="2158"/>
        <v>0</v>
      </c>
      <c r="Z7835" s="7">
        <f t="shared" si="2158"/>
        <v>0</v>
      </c>
      <c r="AA7835" s="7">
        <f t="shared" si="2158"/>
        <v>0</v>
      </c>
      <c r="AB7835" s="7">
        <f t="shared" si="2158"/>
        <v>0</v>
      </c>
      <c r="AC7835" s="7">
        <f t="shared" si="2158"/>
        <v>0</v>
      </c>
      <c r="AD7835" s="7">
        <f t="shared" si="2158"/>
        <v>0</v>
      </c>
      <c r="AE7835" s="7">
        <f t="shared" si="2158"/>
        <v>0</v>
      </c>
      <c r="AF7835" s="7">
        <f t="shared" si="2158"/>
        <v>0</v>
      </c>
      <c r="AG7835" s="7">
        <f t="shared" si="2158"/>
        <v>0</v>
      </c>
      <c r="AH7835" s="7">
        <v>0</v>
      </c>
      <c r="AI7835" s="7">
        <v>0</v>
      </c>
      <c r="AJ7835" s="7">
        <f>SUM(AJ7836:AJ7837)</f>
        <v>0</v>
      </c>
      <c r="AK7835" s="7">
        <f t="shared" si="2158"/>
        <v>0</v>
      </c>
      <c r="AL7835" s="7">
        <f t="shared" si="2158"/>
        <v>0</v>
      </c>
      <c r="AM7835" s="7">
        <f t="shared" si="2158"/>
        <v>0</v>
      </c>
      <c r="AN7835" s="7">
        <f t="shared" si="2158"/>
        <v>0</v>
      </c>
      <c r="AO7835" s="7">
        <f t="shared" si="2158"/>
        <v>0</v>
      </c>
      <c r="AP7835" s="7">
        <f t="shared" si="2158"/>
        <v>0</v>
      </c>
      <c r="AQ7835" s="7">
        <f t="shared" si="2158"/>
        <v>0</v>
      </c>
      <c r="AR7835" s="7">
        <f t="shared" si="2158"/>
        <v>0</v>
      </c>
      <c r="AS7835" s="7">
        <f t="shared" si="2158"/>
        <v>0</v>
      </c>
      <c r="AT7835" s="7">
        <f t="shared" si="2158"/>
        <v>0</v>
      </c>
      <c r="AU7835" s="7">
        <v>0</v>
      </c>
      <c r="AV7835" s="7">
        <v>0</v>
      </c>
      <c r="AW7835" s="7">
        <f t="shared" si="2148"/>
        <v>0</v>
      </c>
    </row>
    <row r="7836" spans="1:49" s="52" customFormat="1">
      <c r="A7836" s="44" t="s">
        <v>1040</v>
      </c>
      <c r="B7836" s="45" t="s">
        <v>1029</v>
      </c>
      <c r="C7836" s="45" t="s">
        <v>1549</v>
      </c>
      <c r="D7836" s="452" t="s">
        <v>3044</v>
      </c>
      <c r="E7836" s="54" t="s">
        <v>1715</v>
      </c>
      <c r="F7836" s="51" t="s">
        <v>731</v>
      </c>
      <c r="G7836" s="468" t="s">
        <v>3071</v>
      </c>
      <c r="H7836" s="51" t="s">
        <v>2347</v>
      </c>
      <c r="I7836" s="39" t="s">
        <v>1180</v>
      </c>
      <c r="J7836" s="228"/>
      <c r="K7836" s="228"/>
      <c r="L7836" s="228"/>
      <c r="M7836" s="228"/>
      <c r="N7836" s="228"/>
      <c r="O7836" s="228"/>
      <c r="P7836" s="228"/>
      <c r="Q7836" s="228"/>
      <c r="R7836" s="228"/>
      <c r="S7836" s="228"/>
      <c r="T7836" s="228"/>
      <c r="U7836" s="228">
        <v>0</v>
      </c>
      <c r="V7836" s="228">
        <v>0</v>
      </c>
      <c r="W7836" s="228"/>
      <c r="X7836" s="228"/>
      <c r="Y7836" s="228"/>
      <c r="Z7836" s="228"/>
      <c r="AA7836" s="228"/>
      <c r="AB7836" s="228"/>
      <c r="AC7836" s="228"/>
      <c r="AD7836" s="228"/>
      <c r="AE7836" s="228"/>
      <c r="AF7836" s="228"/>
      <c r="AG7836" s="228"/>
      <c r="AH7836" s="228">
        <v>0</v>
      </c>
      <c r="AI7836" s="228">
        <v>0</v>
      </c>
      <c r="AJ7836" s="228"/>
      <c r="AK7836" s="228"/>
      <c r="AL7836" s="228"/>
      <c r="AM7836" s="228"/>
      <c r="AN7836" s="228"/>
      <c r="AO7836" s="228"/>
      <c r="AP7836" s="228"/>
      <c r="AQ7836" s="228"/>
      <c r="AR7836" s="228"/>
      <c r="AS7836" s="228"/>
      <c r="AT7836" s="228"/>
      <c r="AU7836" s="228">
        <v>0</v>
      </c>
      <c r="AV7836" s="228">
        <v>0</v>
      </c>
      <c r="AW7836" s="228">
        <f t="shared" si="2148"/>
        <v>0</v>
      </c>
    </row>
    <row r="7837" spans="1:49" s="52" customFormat="1" ht="25.5">
      <c r="A7837" s="44" t="s">
        <v>1040</v>
      </c>
      <c r="B7837" s="45" t="s">
        <v>1029</v>
      </c>
      <c r="C7837" s="45" t="s">
        <v>1549</v>
      </c>
      <c r="D7837" s="452" t="s">
        <v>3044</v>
      </c>
      <c r="E7837" s="54" t="s">
        <v>1715</v>
      </c>
      <c r="F7837" s="51" t="s">
        <v>1746</v>
      </c>
      <c r="G7837" s="468" t="s">
        <v>3071</v>
      </c>
      <c r="H7837" s="51" t="s">
        <v>2347</v>
      </c>
      <c r="I7837" s="39" t="s">
        <v>1485</v>
      </c>
      <c r="J7837" s="228"/>
      <c r="K7837" s="228"/>
      <c r="L7837" s="228"/>
      <c r="M7837" s="228"/>
      <c r="N7837" s="228"/>
      <c r="O7837" s="228"/>
      <c r="P7837" s="228"/>
      <c r="Q7837" s="228"/>
      <c r="R7837" s="228"/>
      <c r="S7837" s="228"/>
      <c r="T7837" s="228"/>
      <c r="U7837" s="228">
        <v>0</v>
      </c>
      <c r="V7837" s="228">
        <v>0</v>
      </c>
      <c r="W7837" s="228"/>
      <c r="X7837" s="228"/>
      <c r="Y7837" s="228"/>
      <c r="Z7837" s="228"/>
      <c r="AA7837" s="228"/>
      <c r="AB7837" s="228"/>
      <c r="AC7837" s="228"/>
      <c r="AD7837" s="228"/>
      <c r="AE7837" s="228"/>
      <c r="AF7837" s="228"/>
      <c r="AG7837" s="228"/>
      <c r="AH7837" s="228">
        <v>0</v>
      </c>
      <c r="AI7837" s="228">
        <v>0</v>
      </c>
      <c r="AJ7837" s="228"/>
      <c r="AK7837" s="228"/>
      <c r="AL7837" s="228"/>
      <c r="AM7837" s="228"/>
      <c r="AN7837" s="228"/>
      <c r="AO7837" s="228"/>
      <c r="AP7837" s="228"/>
      <c r="AQ7837" s="228"/>
      <c r="AR7837" s="228"/>
      <c r="AS7837" s="228"/>
      <c r="AT7837" s="228"/>
      <c r="AU7837" s="228">
        <v>0</v>
      </c>
      <c r="AV7837" s="228">
        <v>0</v>
      </c>
      <c r="AW7837" s="228">
        <f t="shared" si="2148"/>
        <v>0</v>
      </c>
    </row>
    <row r="7838" spans="1:49">
      <c r="A7838" s="44" t="s">
        <v>1040</v>
      </c>
      <c r="B7838" s="45" t="s">
        <v>1029</v>
      </c>
      <c r="C7838" s="45" t="s">
        <v>1549</v>
      </c>
      <c r="D7838" s="452" t="s">
        <v>3044</v>
      </c>
      <c r="E7838" s="54" t="s">
        <v>1715</v>
      </c>
      <c r="F7838" s="51"/>
      <c r="G7838" s="51"/>
      <c r="H7838" s="51"/>
      <c r="I7838" s="53" t="s">
        <v>821</v>
      </c>
      <c r="J7838" s="9">
        <f>SUM(J7839,J7850,J7854:J7858)</f>
        <v>0</v>
      </c>
      <c r="K7838" s="9">
        <f t="shared" ref="K7838:AT7838" si="2159">SUM(K7839,K7850,K7854:K7858)</f>
        <v>0</v>
      </c>
      <c r="L7838" s="9">
        <f t="shared" si="2159"/>
        <v>0</v>
      </c>
      <c r="M7838" s="9">
        <f t="shared" si="2159"/>
        <v>0</v>
      </c>
      <c r="N7838" s="9">
        <f t="shared" si="2159"/>
        <v>0</v>
      </c>
      <c r="O7838" s="9">
        <f t="shared" si="2159"/>
        <v>0</v>
      </c>
      <c r="P7838" s="9">
        <f t="shared" si="2159"/>
        <v>0</v>
      </c>
      <c r="Q7838" s="9">
        <f t="shared" si="2159"/>
        <v>0</v>
      </c>
      <c r="R7838" s="9">
        <f t="shared" si="2159"/>
        <v>0</v>
      </c>
      <c r="S7838" s="9">
        <f t="shared" si="2159"/>
        <v>0</v>
      </c>
      <c r="T7838" s="9">
        <f t="shared" si="2159"/>
        <v>0</v>
      </c>
      <c r="U7838" s="9">
        <v>0</v>
      </c>
      <c r="V7838" s="9">
        <v>0</v>
      </c>
      <c r="W7838" s="9">
        <f>SUM(W7839,W7850,W7854:W7858)</f>
        <v>4500</v>
      </c>
      <c r="X7838" s="9">
        <f t="shared" si="2159"/>
        <v>0</v>
      </c>
      <c r="Y7838" s="9">
        <f t="shared" si="2159"/>
        <v>0</v>
      </c>
      <c r="Z7838" s="9">
        <f t="shared" si="2159"/>
        <v>0</v>
      </c>
      <c r="AA7838" s="9">
        <f t="shared" si="2159"/>
        <v>0</v>
      </c>
      <c r="AB7838" s="9">
        <f t="shared" si="2159"/>
        <v>0</v>
      </c>
      <c r="AC7838" s="9">
        <f t="shared" si="2159"/>
        <v>0</v>
      </c>
      <c r="AD7838" s="9">
        <f t="shared" si="2159"/>
        <v>4500</v>
      </c>
      <c r="AE7838" s="9">
        <f t="shared" si="2159"/>
        <v>0</v>
      </c>
      <c r="AF7838" s="9">
        <f t="shared" si="2159"/>
        <v>0</v>
      </c>
      <c r="AG7838" s="9">
        <f t="shared" si="2159"/>
        <v>0</v>
      </c>
      <c r="AH7838" s="9">
        <v>4500</v>
      </c>
      <c r="AI7838" s="9">
        <v>0</v>
      </c>
      <c r="AJ7838" s="9">
        <f>SUM(AJ7839,AJ7850,AJ7854:AJ7858)</f>
        <v>0</v>
      </c>
      <c r="AK7838" s="9">
        <f t="shared" si="2159"/>
        <v>0</v>
      </c>
      <c r="AL7838" s="9">
        <f t="shared" si="2159"/>
        <v>0</v>
      </c>
      <c r="AM7838" s="9">
        <f t="shared" si="2159"/>
        <v>0</v>
      </c>
      <c r="AN7838" s="9">
        <f t="shared" si="2159"/>
        <v>0</v>
      </c>
      <c r="AO7838" s="9">
        <f t="shared" si="2159"/>
        <v>0</v>
      </c>
      <c r="AP7838" s="9">
        <f t="shared" si="2159"/>
        <v>0</v>
      </c>
      <c r="AQ7838" s="9">
        <f t="shared" si="2159"/>
        <v>0</v>
      </c>
      <c r="AR7838" s="9">
        <f t="shared" si="2159"/>
        <v>0</v>
      </c>
      <c r="AS7838" s="9">
        <f t="shared" si="2159"/>
        <v>0</v>
      </c>
      <c r="AT7838" s="9">
        <f t="shared" si="2159"/>
        <v>0</v>
      </c>
      <c r="AU7838" s="9">
        <v>0</v>
      </c>
      <c r="AV7838" s="9">
        <v>0</v>
      </c>
      <c r="AW7838" s="9">
        <f t="shared" si="2148"/>
        <v>4500</v>
      </c>
    </row>
    <row r="7839" spans="1:49">
      <c r="A7839" s="44" t="s">
        <v>1040</v>
      </c>
      <c r="B7839" s="45" t="s">
        <v>1029</v>
      </c>
      <c r="C7839" s="45" t="s">
        <v>1549</v>
      </c>
      <c r="D7839" s="452" t="s">
        <v>3044</v>
      </c>
      <c r="E7839" s="54" t="s">
        <v>1715</v>
      </c>
      <c r="F7839" s="51"/>
      <c r="G7839" s="51"/>
      <c r="H7839" s="51"/>
      <c r="I7839" s="96" t="s">
        <v>1090</v>
      </c>
      <c r="J7839" s="7">
        <f>SUM(J7840:J7842)</f>
        <v>0</v>
      </c>
      <c r="K7839" s="7">
        <f t="shared" ref="K7839:AT7839" si="2160">SUM(K7840:K7842)</f>
        <v>0</v>
      </c>
      <c r="L7839" s="7">
        <f t="shared" si="2160"/>
        <v>0</v>
      </c>
      <c r="M7839" s="7">
        <f t="shared" si="2160"/>
        <v>0</v>
      </c>
      <c r="N7839" s="7">
        <f t="shared" si="2160"/>
        <v>0</v>
      </c>
      <c r="O7839" s="7">
        <f t="shared" si="2160"/>
        <v>0</v>
      </c>
      <c r="P7839" s="7">
        <f t="shared" si="2160"/>
        <v>0</v>
      </c>
      <c r="Q7839" s="7">
        <f t="shared" si="2160"/>
        <v>0</v>
      </c>
      <c r="R7839" s="7">
        <f t="shared" si="2160"/>
        <v>0</v>
      </c>
      <c r="S7839" s="7">
        <f t="shared" si="2160"/>
        <v>0</v>
      </c>
      <c r="T7839" s="7">
        <f t="shared" si="2160"/>
        <v>0</v>
      </c>
      <c r="U7839" s="7">
        <v>0</v>
      </c>
      <c r="V7839" s="7">
        <v>0</v>
      </c>
      <c r="W7839" s="7">
        <f>SUM(W7840:W7842)</f>
        <v>4500</v>
      </c>
      <c r="X7839" s="7">
        <f t="shared" si="2160"/>
        <v>0</v>
      </c>
      <c r="Y7839" s="7">
        <f t="shared" si="2160"/>
        <v>0</v>
      </c>
      <c r="Z7839" s="7">
        <f t="shared" si="2160"/>
        <v>0</v>
      </c>
      <c r="AA7839" s="7">
        <f t="shared" si="2160"/>
        <v>0</v>
      </c>
      <c r="AB7839" s="7">
        <f t="shared" si="2160"/>
        <v>0</v>
      </c>
      <c r="AC7839" s="7">
        <f t="shared" si="2160"/>
        <v>0</v>
      </c>
      <c r="AD7839" s="7">
        <f t="shared" si="2160"/>
        <v>4500</v>
      </c>
      <c r="AE7839" s="7">
        <f t="shared" si="2160"/>
        <v>0</v>
      </c>
      <c r="AF7839" s="7">
        <f t="shared" si="2160"/>
        <v>0</v>
      </c>
      <c r="AG7839" s="7">
        <f t="shared" si="2160"/>
        <v>0</v>
      </c>
      <c r="AH7839" s="7">
        <v>4500</v>
      </c>
      <c r="AI7839" s="7">
        <v>0</v>
      </c>
      <c r="AJ7839" s="7">
        <f>SUM(AJ7840:AJ7842)</f>
        <v>0</v>
      </c>
      <c r="AK7839" s="7">
        <f t="shared" si="2160"/>
        <v>0</v>
      </c>
      <c r="AL7839" s="7">
        <f t="shared" si="2160"/>
        <v>0</v>
      </c>
      <c r="AM7839" s="7">
        <f t="shared" si="2160"/>
        <v>0</v>
      </c>
      <c r="AN7839" s="7">
        <f t="shared" si="2160"/>
        <v>0</v>
      </c>
      <c r="AO7839" s="7">
        <f t="shared" si="2160"/>
        <v>0</v>
      </c>
      <c r="AP7839" s="7">
        <f t="shared" si="2160"/>
        <v>0</v>
      </c>
      <c r="AQ7839" s="7">
        <f t="shared" si="2160"/>
        <v>0</v>
      </c>
      <c r="AR7839" s="7">
        <f t="shared" si="2160"/>
        <v>0</v>
      </c>
      <c r="AS7839" s="7">
        <f t="shared" si="2160"/>
        <v>0</v>
      </c>
      <c r="AT7839" s="7">
        <f t="shared" si="2160"/>
        <v>0</v>
      </c>
      <c r="AU7839" s="7">
        <v>0</v>
      </c>
      <c r="AV7839" s="7">
        <v>0</v>
      </c>
      <c r="AW7839" s="7">
        <f t="shared" si="2148"/>
        <v>4500</v>
      </c>
    </row>
    <row r="7840" spans="1:49" s="393" customFormat="1">
      <c r="A7840" s="386" t="s">
        <v>1040</v>
      </c>
      <c r="B7840" s="387" t="s">
        <v>1029</v>
      </c>
      <c r="C7840" s="387" t="s">
        <v>1549</v>
      </c>
      <c r="D7840" s="470" t="s">
        <v>3044</v>
      </c>
      <c r="E7840" s="400" t="s">
        <v>1715</v>
      </c>
      <c r="F7840" s="401" t="s">
        <v>2047</v>
      </c>
      <c r="G7840" s="471" t="s">
        <v>3071</v>
      </c>
      <c r="H7840" s="401" t="s">
        <v>2347</v>
      </c>
      <c r="I7840" s="423" t="s">
        <v>3130</v>
      </c>
      <c r="J7840" s="421"/>
      <c r="K7840" s="421"/>
      <c r="L7840" s="421"/>
      <c r="M7840" s="421"/>
      <c r="N7840" s="421"/>
      <c r="O7840" s="421"/>
      <c r="P7840" s="421"/>
      <c r="Q7840" s="421"/>
      <c r="R7840" s="421"/>
      <c r="S7840" s="421"/>
      <c r="T7840" s="421"/>
      <c r="U7840" s="421">
        <v>0</v>
      </c>
      <c r="V7840" s="421">
        <v>0</v>
      </c>
      <c r="W7840" s="421">
        <v>4500</v>
      </c>
      <c r="X7840" s="421"/>
      <c r="Y7840" s="421"/>
      <c r="Z7840" s="421"/>
      <c r="AA7840" s="421"/>
      <c r="AB7840" s="421"/>
      <c r="AC7840" s="421"/>
      <c r="AD7840" s="421">
        <v>4500</v>
      </c>
      <c r="AE7840" s="421"/>
      <c r="AF7840" s="421"/>
      <c r="AG7840" s="421"/>
      <c r="AH7840" s="421">
        <v>4500</v>
      </c>
      <c r="AI7840" s="421">
        <v>0</v>
      </c>
      <c r="AJ7840" s="421"/>
      <c r="AK7840" s="421"/>
      <c r="AL7840" s="421"/>
      <c r="AM7840" s="421"/>
      <c r="AN7840" s="421"/>
      <c r="AO7840" s="421"/>
      <c r="AP7840" s="421"/>
      <c r="AQ7840" s="421"/>
      <c r="AR7840" s="421"/>
      <c r="AS7840" s="421"/>
      <c r="AT7840" s="421"/>
      <c r="AU7840" s="421">
        <v>0</v>
      </c>
      <c r="AV7840" s="421">
        <v>0</v>
      </c>
      <c r="AW7840" s="421">
        <f t="shared" si="2148"/>
        <v>4500</v>
      </c>
    </row>
    <row r="7841" spans="1:49">
      <c r="A7841" s="44" t="s">
        <v>1040</v>
      </c>
      <c r="B7841" s="45" t="s">
        <v>1029</v>
      </c>
      <c r="C7841" s="45" t="s">
        <v>1549</v>
      </c>
      <c r="D7841" s="452" t="s">
        <v>3044</v>
      </c>
      <c r="E7841" s="54" t="s">
        <v>1715</v>
      </c>
      <c r="F7841" s="51" t="s">
        <v>2135</v>
      </c>
      <c r="G7841" s="468" t="s">
        <v>3071</v>
      </c>
      <c r="H7841" s="51" t="s">
        <v>2347</v>
      </c>
      <c r="I7841" s="40" t="s">
        <v>1250</v>
      </c>
      <c r="J7841" s="228"/>
      <c r="K7841" s="228"/>
      <c r="L7841" s="228"/>
      <c r="M7841" s="228"/>
      <c r="N7841" s="228"/>
      <c r="O7841" s="228"/>
      <c r="P7841" s="228"/>
      <c r="Q7841" s="228"/>
      <c r="R7841" s="228"/>
      <c r="S7841" s="228"/>
      <c r="T7841" s="228"/>
      <c r="U7841" s="228">
        <v>0</v>
      </c>
      <c r="V7841" s="228">
        <v>0</v>
      </c>
      <c r="W7841" s="228"/>
      <c r="X7841" s="228"/>
      <c r="Y7841" s="228"/>
      <c r="Z7841" s="228"/>
      <c r="AA7841" s="228"/>
      <c r="AB7841" s="228"/>
      <c r="AC7841" s="228"/>
      <c r="AD7841" s="228"/>
      <c r="AE7841" s="228"/>
      <c r="AF7841" s="228"/>
      <c r="AG7841" s="228"/>
      <c r="AH7841" s="228">
        <v>0</v>
      </c>
      <c r="AI7841" s="228">
        <v>0</v>
      </c>
      <c r="AJ7841" s="228"/>
      <c r="AK7841" s="228"/>
      <c r="AL7841" s="228"/>
      <c r="AM7841" s="228"/>
      <c r="AN7841" s="228"/>
      <c r="AO7841" s="228"/>
      <c r="AP7841" s="228"/>
      <c r="AQ7841" s="228"/>
      <c r="AR7841" s="228"/>
      <c r="AS7841" s="228"/>
      <c r="AT7841" s="228"/>
      <c r="AU7841" s="228">
        <v>0</v>
      </c>
      <c r="AV7841" s="228">
        <v>0</v>
      </c>
      <c r="AW7841" s="228">
        <f t="shared" si="2148"/>
        <v>0</v>
      </c>
    </row>
    <row r="7842" spans="1:49">
      <c r="A7842" s="44" t="s">
        <v>1040</v>
      </c>
      <c r="B7842" s="45" t="s">
        <v>1029</v>
      </c>
      <c r="C7842" s="45" t="s">
        <v>1549</v>
      </c>
      <c r="D7842" s="452" t="s">
        <v>3044</v>
      </c>
      <c r="E7842" s="54" t="s">
        <v>1715</v>
      </c>
      <c r="F7842" s="51" t="s">
        <v>979</v>
      </c>
      <c r="G7842" s="468" t="s">
        <v>3071</v>
      </c>
      <c r="H7842" s="51" t="s">
        <v>2347</v>
      </c>
      <c r="I7842" s="39" t="s">
        <v>1256</v>
      </c>
      <c r="J7842" s="228"/>
      <c r="K7842" s="228"/>
      <c r="L7842" s="228"/>
      <c r="M7842" s="228"/>
      <c r="N7842" s="228"/>
      <c r="O7842" s="228"/>
      <c r="P7842" s="228"/>
      <c r="Q7842" s="228"/>
      <c r="R7842" s="228"/>
      <c r="S7842" s="228"/>
      <c r="T7842" s="228"/>
      <c r="U7842" s="228">
        <v>0</v>
      </c>
      <c r="V7842" s="228">
        <v>0</v>
      </c>
      <c r="W7842" s="228"/>
      <c r="X7842" s="228"/>
      <c r="Y7842" s="228"/>
      <c r="Z7842" s="228"/>
      <c r="AA7842" s="228"/>
      <c r="AB7842" s="228"/>
      <c r="AC7842" s="228"/>
      <c r="AD7842" s="228"/>
      <c r="AE7842" s="228"/>
      <c r="AF7842" s="228"/>
      <c r="AG7842" s="228"/>
      <c r="AH7842" s="228">
        <v>0</v>
      </c>
      <c r="AI7842" s="228">
        <v>0</v>
      </c>
      <c r="AJ7842" s="228"/>
      <c r="AK7842" s="228"/>
      <c r="AL7842" s="228"/>
      <c r="AM7842" s="228"/>
      <c r="AN7842" s="228"/>
      <c r="AO7842" s="228"/>
      <c r="AP7842" s="228"/>
      <c r="AQ7842" s="228"/>
      <c r="AR7842" s="228"/>
      <c r="AS7842" s="228"/>
      <c r="AT7842" s="228"/>
      <c r="AU7842" s="228">
        <v>0</v>
      </c>
      <c r="AV7842" s="228">
        <v>0</v>
      </c>
      <c r="AW7842" s="228">
        <f t="shared" si="2148"/>
        <v>0</v>
      </c>
    </row>
    <row r="7843" spans="1:49" ht="13.5" thickBot="1">
      <c r="A7843" s="78" t="s">
        <v>2068</v>
      </c>
      <c r="B7843" s="79"/>
      <c r="C7843" s="79"/>
      <c r="D7843" s="456"/>
      <c r="E7843" s="535"/>
      <c r="F7843" s="127"/>
      <c r="G7843" s="127"/>
      <c r="H7843" s="127"/>
      <c r="I7843" s="79"/>
    </row>
    <row r="7844" spans="1:49" s="151" customFormat="1" ht="36" customHeight="1" thickTop="1" thickBot="1">
      <c r="A7844" s="147" t="s">
        <v>2079</v>
      </c>
      <c r="B7844" s="5" t="s">
        <v>2080</v>
      </c>
      <c r="C7844" s="5" t="s">
        <v>1335</v>
      </c>
      <c r="D7844" s="450"/>
      <c r="E7844" s="148" t="s">
        <v>1570</v>
      </c>
      <c r="F7844" s="149" t="s">
        <v>1438</v>
      </c>
      <c r="G7844" s="149"/>
      <c r="H7844" s="149" t="s">
        <v>2332</v>
      </c>
      <c r="I7844" s="5" t="s">
        <v>856</v>
      </c>
      <c r="J7844" s="364" t="s">
        <v>2891</v>
      </c>
      <c r="K7844" s="364" t="s">
        <v>2879</v>
      </c>
      <c r="L7844" s="364" t="s">
        <v>2880</v>
      </c>
      <c r="M7844" s="364" t="s">
        <v>2881</v>
      </c>
      <c r="N7844" s="364" t="s">
        <v>2882</v>
      </c>
      <c r="O7844" s="364" t="s">
        <v>2883</v>
      </c>
      <c r="P7844" s="364" t="s">
        <v>2884</v>
      </c>
      <c r="Q7844" s="364" t="s">
        <v>2885</v>
      </c>
      <c r="R7844" s="364" t="s">
        <v>2886</v>
      </c>
      <c r="S7844" s="364" t="s">
        <v>2887</v>
      </c>
      <c r="T7844" s="364" t="s">
        <v>2888</v>
      </c>
      <c r="U7844" s="364" t="s">
        <v>2889</v>
      </c>
      <c r="V7844" s="364" t="s">
        <v>2890</v>
      </c>
      <c r="W7844" s="365" t="s">
        <v>2893</v>
      </c>
      <c r="X7844" s="365" t="s">
        <v>2879</v>
      </c>
      <c r="Y7844" s="365" t="s">
        <v>2880</v>
      </c>
      <c r="Z7844" s="365" t="s">
        <v>2881</v>
      </c>
      <c r="AA7844" s="365" t="s">
        <v>2882</v>
      </c>
      <c r="AB7844" s="365" t="s">
        <v>2883</v>
      </c>
      <c r="AC7844" s="365" t="s">
        <v>2884</v>
      </c>
      <c r="AD7844" s="365" t="s">
        <v>2885</v>
      </c>
      <c r="AE7844" s="365" t="s">
        <v>2886</v>
      </c>
      <c r="AF7844" s="365" t="s">
        <v>2887</v>
      </c>
      <c r="AG7844" s="365" t="s">
        <v>2888</v>
      </c>
      <c r="AH7844" s="365" t="s">
        <v>2889</v>
      </c>
      <c r="AI7844" s="365" t="s">
        <v>2890</v>
      </c>
      <c r="AJ7844" s="366" t="s">
        <v>2892</v>
      </c>
      <c r="AK7844" s="366" t="s">
        <v>2879</v>
      </c>
      <c r="AL7844" s="366" t="s">
        <v>2880</v>
      </c>
      <c r="AM7844" s="366" t="s">
        <v>2881</v>
      </c>
      <c r="AN7844" s="366" t="s">
        <v>2882</v>
      </c>
      <c r="AO7844" s="366" t="s">
        <v>2883</v>
      </c>
      <c r="AP7844" s="366" t="s">
        <v>2884</v>
      </c>
      <c r="AQ7844" s="366" t="s">
        <v>2885</v>
      </c>
      <c r="AR7844" s="366" t="s">
        <v>2886</v>
      </c>
      <c r="AS7844" s="366" t="s">
        <v>2887</v>
      </c>
      <c r="AT7844" s="366" t="s">
        <v>2888</v>
      </c>
      <c r="AU7844" s="366" t="s">
        <v>2889</v>
      </c>
      <c r="AV7844" s="366" t="s">
        <v>2890</v>
      </c>
      <c r="AW7844" s="368" t="s">
        <v>2895</v>
      </c>
    </row>
    <row r="7845" spans="1:49">
      <c r="A7845" s="33"/>
      <c r="B7845" s="34"/>
      <c r="C7845" s="34"/>
      <c r="D7845" s="34"/>
      <c r="E7845" s="35"/>
      <c r="F7845" s="36"/>
      <c r="G7845" s="36"/>
      <c r="H7845" s="36"/>
      <c r="I7845" s="34"/>
      <c r="J7845" s="202" t="s">
        <v>1224</v>
      </c>
      <c r="K7845" s="202">
        <v>1</v>
      </c>
      <c r="L7845" s="202">
        <v>2</v>
      </c>
      <c r="M7845" s="202">
        <v>3</v>
      </c>
      <c r="N7845" s="202">
        <v>4</v>
      </c>
      <c r="O7845" s="202">
        <v>5</v>
      </c>
      <c r="P7845" s="202">
        <v>6</v>
      </c>
      <c r="Q7845" s="202">
        <v>7</v>
      </c>
      <c r="R7845" s="202">
        <v>8</v>
      </c>
      <c r="S7845" s="202">
        <v>9</v>
      </c>
      <c r="T7845" s="202">
        <v>10</v>
      </c>
      <c r="U7845" s="202">
        <v>13</v>
      </c>
      <c r="V7845" s="202">
        <v>14</v>
      </c>
      <c r="W7845" s="202" t="s">
        <v>1224</v>
      </c>
      <c r="X7845" s="202">
        <v>1</v>
      </c>
      <c r="Y7845" s="202">
        <v>2</v>
      </c>
      <c r="Z7845" s="202">
        <v>3</v>
      </c>
      <c r="AA7845" s="202">
        <v>4</v>
      </c>
      <c r="AB7845" s="202">
        <v>5</v>
      </c>
      <c r="AC7845" s="202">
        <v>6</v>
      </c>
      <c r="AD7845" s="202">
        <v>7</v>
      </c>
      <c r="AE7845" s="202">
        <v>8</v>
      </c>
      <c r="AF7845" s="202">
        <v>9</v>
      </c>
      <c r="AG7845" s="202">
        <v>10</v>
      </c>
      <c r="AH7845" s="202">
        <v>13</v>
      </c>
      <c r="AI7845" s="202">
        <v>14</v>
      </c>
      <c r="AJ7845" s="202" t="s">
        <v>1224</v>
      </c>
      <c r="AK7845" s="202">
        <v>1</v>
      </c>
      <c r="AL7845" s="202">
        <v>2</v>
      </c>
      <c r="AM7845" s="202">
        <v>3</v>
      </c>
      <c r="AN7845" s="202">
        <v>4</v>
      </c>
      <c r="AO7845" s="202">
        <v>5</v>
      </c>
      <c r="AP7845" s="202">
        <v>6</v>
      </c>
      <c r="AQ7845" s="202">
        <v>7</v>
      </c>
      <c r="AR7845" s="202">
        <v>8</v>
      </c>
      <c r="AS7845" s="202">
        <v>9</v>
      </c>
      <c r="AT7845" s="202">
        <v>10</v>
      </c>
      <c r="AU7845" s="202">
        <v>13</v>
      </c>
      <c r="AV7845" s="202">
        <v>14</v>
      </c>
      <c r="AW7845" s="202">
        <v>15</v>
      </c>
    </row>
    <row r="7846" spans="1:49">
      <c r="A7846" s="37"/>
      <c r="B7846" s="38"/>
      <c r="C7846" s="38"/>
      <c r="D7846" s="38"/>
      <c r="E7846" s="60"/>
      <c r="F7846" s="61"/>
      <c r="G7846" s="61"/>
      <c r="H7846" s="61"/>
      <c r="I7846" s="38"/>
      <c r="J7846" s="134"/>
      <c r="K7846" s="134"/>
      <c r="L7846" s="134"/>
      <c r="M7846" s="134"/>
      <c r="N7846" s="134"/>
      <c r="O7846" s="134"/>
      <c r="P7846" s="134"/>
      <c r="Q7846" s="134"/>
      <c r="R7846" s="134"/>
      <c r="S7846" s="134"/>
      <c r="T7846" s="134"/>
      <c r="U7846" s="134"/>
      <c r="V7846" s="134"/>
      <c r="W7846" s="134"/>
      <c r="X7846" s="134"/>
      <c r="Y7846" s="134"/>
      <c r="Z7846" s="134"/>
      <c r="AA7846" s="134"/>
      <c r="AB7846" s="134"/>
      <c r="AC7846" s="134"/>
      <c r="AD7846" s="134"/>
      <c r="AE7846" s="134"/>
      <c r="AF7846" s="134"/>
      <c r="AG7846" s="134"/>
      <c r="AH7846" s="134"/>
      <c r="AI7846" s="134"/>
      <c r="AJ7846" s="134"/>
      <c r="AK7846" s="134"/>
      <c r="AL7846" s="134"/>
      <c r="AM7846" s="134"/>
      <c r="AN7846" s="134"/>
      <c r="AO7846" s="134"/>
      <c r="AP7846" s="134"/>
      <c r="AQ7846" s="134"/>
      <c r="AR7846" s="134"/>
      <c r="AS7846" s="134"/>
      <c r="AT7846" s="134"/>
      <c r="AU7846" s="134"/>
      <c r="AV7846" s="134"/>
      <c r="AW7846" s="134"/>
    </row>
    <row r="7847" spans="1:49">
      <c r="A7847" s="41" t="s">
        <v>1040</v>
      </c>
      <c r="B7847" s="260" t="s">
        <v>1029</v>
      </c>
      <c r="C7847" s="260" t="s">
        <v>1549</v>
      </c>
      <c r="D7847" s="451"/>
      <c r="E7847" s="531"/>
      <c r="F7847" s="50"/>
      <c r="G7847" s="50"/>
      <c r="H7847" s="50"/>
      <c r="I7847" s="137" t="s">
        <v>949</v>
      </c>
      <c r="J7847" s="158"/>
      <c r="K7847" s="158"/>
      <c r="L7847" s="158"/>
      <c r="M7847" s="158"/>
      <c r="N7847" s="158"/>
      <c r="O7847" s="158"/>
      <c r="P7847" s="158"/>
      <c r="Q7847" s="158"/>
      <c r="R7847" s="158"/>
      <c r="S7847" s="158"/>
      <c r="T7847" s="158"/>
      <c r="U7847" s="158"/>
      <c r="V7847" s="158"/>
      <c r="W7847" s="158"/>
      <c r="X7847" s="158"/>
      <c r="Y7847" s="158"/>
      <c r="Z7847" s="158"/>
      <c r="AA7847" s="158"/>
      <c r="AB7847" s="158"/>
      <c r="AC7847" s="158"/>
      <c r="AD7847" s="158"/>
      <c r="AE7847" s="158"/>
      <c r="AF7847" s="158"/>
      <c r="AG7847" s="158"/>
      <c r="AH7847" s="158"/>
      <c r="AI7847" s="158"/>
      <c r="AJ7847" s="158"/>
      <c r="AK7847" s="158"/>
      <c r="AL7847" s="158"/>
      <c r="AM7847" s="158"/>
      <c r="AN7847" s="158"/>
      <c r="AO7847" s="158"/>
      <c r="AP7847" s="158"/>
      <c r="AQ7847" s="158"/>
      <c r="AR7847" s="158"/>
      <c r="AS7847" s="158"/>
      <c r="AT7847" s="158"/>
      <c r="AU7847" s="158"/>
      <c r="AV7847" s="158"/>
      <c r="AW7847" s="158"/>
    </row>
    <row r="7848" spans="1:49">
      <c r="A7848" s="44"/>
      <c r="B7848" s="45"/>
      <c r="C7848" s="45"/>
      <c r="D7848" s="45"/>
      <c r="E7848" s="531"/>
      <c r="F7848" s="50"/>
      <c r="G7848" s="50"/>
      <c r="H7848" s="50"/>
      <c r="I7848" s="42"/>
      <c r="J7848" s="28"/>
      <c r="K7848" s="28"/>
      <c r="L7848" s="28"/>
      <c r="M7848" s="28"/>
      <c r="N7848" s="28"/>
      <c r="O7848" s="28"/>
      <c r="P7848" s="28"/>
      <c r="Q7848" s="28"/>
      <c r="R7848" s="28"/>
      <c r="S7848" s="28"/>
      <c r="T7848" s="28"/>
      <c r="U7848" s="28"/>
      <c r="V7848" s="28"/>
      <c r="W7848" s="28"/>
      <c r="X7848" s="28"/>
      <c r="Y7848" s="28"/>
      <c r="Z7848" s="28"/>
      <c r="AA7848" s="28"/>
      <c r="AB7848" s="28"/>
      <c r="AC7848" s="28"/>
      <c r="AD7848" s="28"/>
      <c r="AE7848" s="28"/>
      <c r="AF7848" s="28"/>
      <c r="AG7848" s="28"/>
      <c r="AH7848" s="28"/>
      <c r="AI7848" s="28"/>
      <c r="AJ7848" s="28"/>
      <c r="AK7848" s="28"/>
      <c r="AL7848" s="28"/>
      <c r="AM7848" s="28"/>
      <c r="AN7848" s="28"/>
      <c r="AO7848" s="28"/>
      <c r="AP7848" s="28"/>
      <c r="AQ7848" s="28"/>
      <c r="AR7848" s="28"/>
      <c r="AS7848" s="28"/>
      <c r="AT7848" s="28"/>
      <c r="AU7848" s="28"/>
      <c r="AV7848" s="28"/>
      <c r="AW7848" s="28"/>
    </row>
    <row r="7849" spans="1:49">
      <c r="A7849" s="48"/>
      <c r="B7849" s="42"/>
      <c r="C7849" s="42"/>
      <c r="D7849" s="42"/>
      <c r="E7849" s="531"/>
      <c r="F7849" s="51"/>
      <c r="G7849" s="51"/>
      <c r="H7849" s="51"/>
      <c r="I7849" s="83"/>
      <c r="J7849" s="84"/>
      <c r="K7849" s="84"/>
      <c r="L7849" s="84"/>
      <c r="M7849" s="84"/>
      <c r="N7849" s="84"/>
      <c r="O7849" s="84"/>
      <c r="P7849" s="84"/>
      <c r="Q7849" s="84"/>
      <c r="R7849" s="84"/>
      <c r="S7849" s="84"/>
      <c r="T7849" s="84"/>
      <c r="U7849" s="84">
        <v>0</v>
      </c>
      <c r="V7849" s="84">
        <v>0</v>
      </c>
      <c r="W7849" s="84"/>
      <c r="X7849" s="84"/>
      <c r="Y7849" s="84"/>
      <c r="Z7849" s="84"/>
      <c r="AA7849" s="84"/>
      <c r="AB7849" s="84"/>
      <c r="AC7849" s="84"/>
      <c r="AD7849" s="84"/>
      <c r="AE7849" s="84"/>
      <c r="AF7849" s="84"/>
      <c r="AG7849" s="84"/>
      <c r="AH7849" s="84">
        <v>0</v>
      </c>
      <c r="AI7849" s="84">
        <v>0</v>
      </c>
      <c r="AJ7849" s="84"/>
      <c r="AK7849" s="84"/>
      <c r="AL7849" s="84"/>
      <c r="AM7849" s="84"/>
      <c r="AN7849" s="84"/>
      <c r="AO7849" s="84"/>
      <c r="AP7849" s="84"/>
      <c r="AQ7849" s="84"/>
      <c r="AR7849" s="84"/>
      <c r="AS7849" s="84"/>
      <c r="AT7849" s="84"/>
      <c r="AU7849" s="84">
        <v>0</v>
      </c>
      <c r="AV7849" s="84">
        <v>0</v>
      </c>
      <c r="AW7849" s="84">
        <f t="shared" ref="AW7849:AW7888" si="2161">U7849+AH7849+AU7849</f>
        <v>0</v>
      </c>
    </row>
    <row r="7850" spans="1:49">
      <c r="A7850" s="44" t="s">
        <v>1040</v>
      </c>
      <c r="B7850" s="45" t="s">
        <v>1029</v>
      </c>
      <c r="C7850" s="45" t="s">
        <v>1549</v>
      </c>
      <c r="D7850" s="452" t="s">
        <v>3044</v>
      </c>
      <c r="E7850" s="94" t="s">
        <v>1715</v>
      </c>
      <c r="F7850" s="51"/>
      <c r="G7850" s="51"/>
      <c r="H7850" s="51"/>
      <c r="I7850" s="96" t="s">
        <v>837</v>
      </c>
      <c r="J7850" s="7">
        <f>SUM(J7851:J7853)</f>
        <v>0</v>
      </c>
      <c r="K7850" s="7">
        <f t="shared" ref="K7850:AT7850" si="2162">SUM(K7851:K7853)</f>
        <v>0</v>
      </c>
      <c r="L7850" s="7">
        <f t="shared" si="2162"/>
        <v>0</v>
      </c>
      <c r="M7850" s="7">
        <f t="shared" si="2162"/>
        <v>0</v>
      </c>
      <c r="N7850" s="7">
        <f t="shared" si="2162"/>
        <v>0</v>
      </c>
      <c r="O7850" s="7">
        <f t="shared" si="2162"/>
        <v>0</v>
      </c>
      <c r="P7850" s="7">
        <f t="shared" si="2162"/>
        <v>0</v>
      </c>
      <c r="Q7850" s="7">
        <f t="shared" si="2162"/>
        <v>0</v>
      </c>
      <c r="R7850" s="7">
        <f t="shared" si="2162"/>
        <v>0</v>
      </c>
      <c r="S7850" s="7">
        <f t="shared" si="2162"/>
        <v>0</v>
      </c>
      <c r="T7850" s="7">
        <f t="shared" si="2162"/>
        <v>0</v>
      </c>
      <c r="U7850" s="7">
        <v>0</v>
      </c>
      <c r="V7850" s="7">
        <v>0</v>
      </c>
      <c r="W7850" s="7">
        <f>SUM(W7851:W7853)</f>
        <v>0</v>
      </c>
      <c r="X7850" s="7">
        <f t="shared" si="2162"/>
        <v>0</v>
      </c>
      <c r="Y7850" s="7">
        <f t="shared" si="2162"/>
        <v>0</v>
      </c>
      <c r="Z7850" s="7">
        <f t="shared" si="2162"/>
        <v>0</v>
      </c>
      <c r="AA7850" s="7">
        <f t="shared" si="2162"/>
        <v>0</v>
      </c>
      <c r="AB7850" s="7">
        <f t="shared" si="2162"/>
        <v>0</v>
      </c>
      <c r="AC7850" s="7">
        <f t="shared" si="2162"/>
        <v>0</v>
      </c>
      <c r="AD7850" s="7">
        <f t="shared" si="2162"/>
        <v>0</v>
      </c>
      <c r="AE7850" s="7">
        <f t="shared" si="2162"/>
        <v>0</v>
      </c>
      <c r="AF7850" s="7">
        <f t="shared" si="2162"/>
        <v>0</v>
      </c>
      <c r="AG7850" s="7">
        <f t="shared" si="2162"/>
        <v>0</v>
      </c>
      <c r="AH7850" s="7">
        <v>0</v>
      </c>
      <c r="AI7850" s="7">
        <v>0</v>
      </c>
      <c r="AJ7850" s="7">
        <f>SUM(AJ7851:AJ7853)</f>
        <v>0</v>
      </c>
      <c r="AK7850" s="7">
        <f t="shared" si="2162"/>
        <v>0</v>
      </c>
      <c r="AL7850" s="7">
        <f t="shared" si="2162"/>
        <v>0</v>
      </c>
      <c r="AM7850" s="7">
        <f t="shared" si="2162"/>
        <v>0</v>
      </c>
      <c r="AN7850" s="7">
        <f t="shared" si="2162"/>
        <v>0</v>
      </c>
      <c r="AO7850" s="7">
        <f t="shared" si="2162"/>
        <v>0</v>
      </c>
      <c r="AP7850" s="7">
        <f t="shared" si="2162"/>
        <v>0</v>
      </c>
      <c r="AQ7850" s="7">
        <f t="shared" si="2162"/>
        <v>0</v>
      </c>
      <c r="AR7850" s="7">
        <f t="shared" si="2162"/>
        <v>0</v>
      </c>
      <c r="AS7850" s="7">
        <f t="shared" si="2162"/>
        <v>0</v>
      </c>
      <c r="AT7850" s="7">
        <f t="shared" si="2162"/>
        <v>0</v>
      </c>
      <c r="AU7850" s="7">
        <v>0</v>
      </c>
      <c r="AV7850" s="7">
        <v>0</v>
      </c>
      <c r="AW7850" s="7">
        <f t="shared" si="2161"/>
        <v>0</v>
      </c>
    </row>
    <row r="7851" spans="1:49">
      <c r="A7851" s="44" t="s">
        <v>1040</v>
      </c>
      <c r="B7851" s="45" t="s">
        <v>1029</v>
      </c>
      <c r="C7851" s="45" t="s">
        <v>1549</v>
      </c>
      <c r="D7851" s="452" t="s">
        <v>3044</v>
      </c>
      <c r="E7851" s="94" t="s">
        <v>1715</v>
      </c>
      <c r="F7851" s="51" t="s">
        <v>1406</v>
      </c>
      <c r="G7851" s="468" t="s">
        <v>3071</v>
      </c>
      <c r="H7851" s="51" t="s">
        <v>2347</v>
      </c>
      <c r="I7851" s="40" t="s">
        <v>1147</v>
      </c>
      <c r="J7851" s="228"/>
      <c r="K7851" s="228"/>
      <c r="L7851" s="228"/>
      <c r="M7851" s="228"/>
      <c r="N7851" s="228"/>
      <c r="O7851" s="228"/>
      <c r="P7851" s="228"/>
      <c r="Q7851" s="228"/>
      <c r="R7851" s="228"/>
      <c r="S7851" s="228"/>
      <c r="T7851" s="228"/>
      <c r="U7851" s="228">
        <v>0</v>
      </c>
      <c r="V7851" s="228">
        <v>0</v>
      </c>
      <c r="W7851" s="228"/>
      <c r="X7851" s="228"/>
      <c r="Y7851" s="228"/>
      <c r="Z7851" s="228"/>
      <c r="AA7851" s="228"/>
      <c r="AB7851" s="228"/>
      <c r="AC7851" s="228"/>
      <c r="AD7851" s="228"/>
      <c r="AE7851" s="228"/>
      <c r="AF7851" s="228"/>
      <c r="AG7851" s="228"/>
      <c r="AH7851" s="228">
        <v>0</v>
      </c>
      <c r="AI7851" s="228">
        <v>0</v>
      </c>
      <c r="AJ7851" s="228"/>
      <c r="AK7851" s="228"/>
      <c r="AL7851" s="228"/>
      <c r="AM7851" s="228"/>
      <c r="AN7851" s="228"/>
      <c r="AO7851" s="228"/>
      <c r="AP7851" s="228"/>
      <c r="AQ7851" s="228"/>
      <c r="AR7851" s="228"/>
      <c r="AS7851" s="228"/>
      <c r="AT7851" s="228"/>
      <c r="AU7851" s="228">
        <v>0</v>
      </c>
      <c r="AV7851" s="228">
        <v>0</v>
      </c>
      <c r="AW7851" s="228">
        <f t="shared" si="2161"/>
        <v>0</v>
      </c>
    </row>
    <row r="7852" spans="1:49">
      <c r="A7852" s="44" t="s">
        <v>1040</v>
      </c>
      <c r="B7852" s="45" t="s">
        <v>1029</v>
      </c>
      <c r="C7852" s="45" t="s">
        <v>1549</v>
      </c>
      <c r="D7852" s="452" t="s">
        <v>3044</v>
      </c>
      <c r="E7852" s="94" t="s">
        <v>1715</v>
      </c>
      <c r="F7852" s="51" t="s">
        <v>1091</v>
      </c>
      <c r="G7852" s="468" t="s">
        <v>3071</v>
      </c>
      <c r="H7852" s="51" t="s">
        <v>2347</v>
      </c>
      <c r="I7852" s="40" t="s">
        <v>1399</v>
      </c>
      <c r="J7852" s="228"/>
      <c r="K7852" s="228"/>
      <c r="L7852" s="228"/>
      <c r="M7852" s="228"/>
      <c r="N7852" s="228"/>
      <c r="O7852" s="228"/>
      <c r="P7852" s="228"/>
      <c r="Q7852" s="228"/>
      <c r="R7852" s="228"/>
      <c r="S7852" s="228"/>
      <c r="T7852" s="228"/>
      <c r="U7852" s="228">
        <v>0</v>
      </c>
      <c r="V7852" s="228">
        <v>0</v>
      </c>
      <c r="W7852" s="228"/>
      <c r="X7852" s="228"/>
      <c r="Y7852" s="228"/>
      <c r="Z7852" s="228"/>
      <c r="AA7852" s="228"/>
      <c r="AB7852" s="228"/>
      <c r="AC7852" s="228"/>
      <c r="AD7852" s="228"/>
      <c r="AE7852" s="228"/>
      <c r="AF7852" s="228"/>
      <c r="AG7852" s="228"/>
      <c r="AH7852" s="228">
        <v>0</v>
      </c>
      <c r="AI7852" s="228">
        <v>0</v>
      </c>
      <c r="AJ7852" s="228"/>
      <c r="AK7852" s="228"/>
      <c r="AL7852" s="228"/>
      <c r="AM7852" s="228"/>
      <c r="AN7852" s="228"/>
      <c r="AO7852" s="228"/>
      <c r="AP7852" s="228"/>
      <c r="AQ7852" s="228"/>
      <c r="AR7852" s="228"/>
      <c r="AS7852" s="228"/>
      <c r="AT7852" s="228"/>
      <c r="AU7852" s="228">
        <v>0</v>
      </c>
      <c r="AV7852" s="228">
        <v>0</v>
      </c>
      <c r="AW7852" s="228">
        <f t="shared" si="2161"/>
        <v>0</v>
      </c>
    </row>
    <row r="7853" spans="1:49">
      <c r="A7853" s="44" t="s">
        <v>1040</v>
      </c>
      <c r="B7853" s="45" t="s">
        <v>1029</v>
      </c>
      <c r="C7853" s="45" t="s">
        <v>1549</v>
      </c>
      <c r="D7853" s="452" t="s">
        <v>3044</v>
      </c>
      <c r="E7853" s="94" t="s">
        <v>1715</v>
      </c>
      <c r="F7853" s="51" t="s">
        <v>1092</v>
      </c>
      <c r="G7853" s="468" t="s">
        <v>3071</v>
      </c>
      <c r="H7853" s="51" t="s">
        <v>2347</v>
      </c>
      <c r="I7853" s="40" t="s">
        <v>1690</v>
      </c>
      <c r="J7853" s="228"/>
      <c r="K7853" s="228"/>
      <c r="L7853" s="228"/>
      <c r="M7853" s="228"/>
      <c r="N7853" s="228"/>
      <c r="O7853" s="228"/>
      <c r="P7853" s="228"/>
      <c r="Q7853" s="228"/>
      <c r="R7853" s="228"/>
      <c r="S7853" s="228"/>
      <c r="T7853" s="228"/>
      <c r="U7853" s="228">
        <v>0</v>
      </c>
      <c r="V7853" s="228">
        <v>0</v>
      </c>
      <c r="W7853" s="228"/>
      <c r="X7853" s="228"/>
      <c r="Y7853" s="228"/>
      <c r="Z7853" s="228"/>
      <c r="AA7853" s="228"/>
      <c r="AB7853" s="228"/>
      <c r="AC7853" s="228"/>
      <c r="AD7853" s="228"/>
      <c r="AE7853" s="228"/>
      <c r="AF7853" s="228"/>
      <c r="AG7853" s="228"/>
      <c r="AH7853" s="228">
        <v>0</v>
      </c>
      <c r="AI7853" s="228">
        <v>0</v>
      </c>
      <c r="AJ7853" s="228"/>
      <c r="AK7853" s="228"/>
      <c r="AL7853" s="228"/>
      <c r="AM7853" s="228"/>
      <c r="AN7853" s="228"/>
      <c r="AO7853" s="228"/>
      <c r="AP7853" s="228"/>
      <c r="AQ7853" s="228"/>
      <c r="AR7853" s="228"/>
      <c r="AS7853" s="228"/>
      <c r="AT7853" s="228"/>
      <c r="AU7853" s="228">
        <v>0</v>
      </c>
      <c r="AV7853" s="228">
        <v>0</v>
      </c>
      <c r="AW7853" s="228">
        <f t="shared" si="2161"/>
        <v>0</v>
      </c>
    </row>
    <row r="7854" spans="1:49">
      <c r="A7854" s="44" t="s">
        <v>1040</v>
      </c>
      <c r="B7854" s="45" t="s">
        <v>1029</v>
      </c>
      <c r="C7854" s="45" t="s">
        <v>1549</v>
      </c>
      <c r="D7854" s="452" t="s">
        <v>3044</v>
      </c>
      <c r="E7854" s="94" t="s">
        <v>1715</v>
      </c>
      <c r="F7854" s="51" t="s">
        <v>1407</v>
      </c>
      <c r="G7854" s="468" t="s">
        <v>3071</v>
      </c>
      <c r="H7854" s="51" t="s">
        <v>2347</v>
      </c>
      <c r="I7854" s="40" t="s">
        <v>842</v>
      </c>
      <c r="J7854" s="228"/>
      <c r="K7854" s="228"/>
      <c r="L7854" s="228"/>
      <c r="M7854" s="228"/>
      <c r="N7854" s="228"/>
      <c r="O7854" s="228"/>
      <c r="P7854" s="228"/>
      <c r="Q7854" s="228"/>
      <c r="R7854" s="228"/>
      <c r="S7854" s="228"/>
      <c r="T7854" s="228"/>
      <c r="U7854" s="228">
        <v>0</v>
      </c>
      <c r="V7854" s="228">
        <v>0</v>
      </c>
      <c r="W7854" s="228"/>
      <c r="X7854" s="228"/>
      <c r="Y7854" s="228"/>
      <c r="Z7854" s="228"/>
      <c r="AA7854" s="228"/>
      <c r="AB7854" s="228"/>
      <c r="AC7854" s="228"/>
      <c r="AD7854" s="228"/>
      <c r="AE7854" s="228"/>
      <c r="AF7854" s="228"/>
      <c r="AG7854" s="228"/>
      <c r="AH7854" s="228">
        <v>0</v>
      </c>
      <c r="AI7854" s="228">
        <v>0</v>
      </c>
      <c r="AJ7854" s="228"/>
      <c r="AK7854" s="228"/>
      <c r="AL7854" s="228"/>
      <c r="AM7854" s="228"/>
      <c r="AN7854" s="228"/>
      <c r="AO7854" s="228"/>
      <c r="AP7854" s="228"/>
      <c r="AQ7854" s="228"/>
      <c r="AR7854" s="228"/>
      <c r="AS7854" s="228"/>
      <c r="AT7854" s="228"/>
      <c r="AU7854" s="228">
        <v>0</v>
      </c>
      <c r="AV7854" s="228">
        <v>0</v>
      </c>
      <c r="AW7854" s="228">
        <f t="shared" si="2161"/>
        <v>0</v>
      </c>
    </row>
    <row r="7855" spans="1:49">
      <c r="A7855" s="44" t="s">
        <v>1040</v>
      </c>
      <c r="B7855" s="45" t="s">
        <v>1029</v>
      </c>
      <c r="C7855" s="45" t="s">
        <v>1549</v>
      </c>
      <c r="D7855" s="452" t="s">
        <v>3044</v>
      </c>
      <c r="E7855" s="94" t="s">
        <v>1715</v>
      </c>
      <c r="F7855" s="51" t="s">
        <v>721</v>
      </c>
      <c r="G7855" s="468" t="s">
        <v>3071</v>
      </c>
      <c r="H7855" s="51" t="s">
        <v>2347</v>
      </c>
      <c r="I7855" s="40" t="s">
        <v>2169</v>
      </c>
      <c r="J7855" s="228"/>
      <c r="K7855" s="228"/>
      <c r="L7855" s="228"/>
      <c r="M7855" s="228"/>
      <c r="N7855" s="228"/>
      <c r="O7855" s="228"/>
      <c r="P7855" s="228"/>
      <c r="Q7855" s="228"/>
      <c r="R7855" s="228"/>
      <c r="S7855" s="228"/>
      <c r="T7855" s="228"/>
      <c r="U7855" s="228">
        <v>0</v>
      </c>
      <c r="V7855" s="228">
        <v>0</v>
      </c>
      <c r="W7855" s="228"/>
      <c r="X7855" s="228"/>
      <c r="Y7855" s="228"/>
      <c r="Z7855" s="228"/>
      <c r="AA7855" s="228"/>
      <c r="AB7855" s="228"/>
      <c r="AC7855" s="228"/>
      <c r="AD7855" s="228"/>
      <c r="AE7855" s="228"/>
      <c r="AF7855" s="228"/>
      <c r="AG7855" s="228"/>
      <c r="AH7855" s="228">
        <v>0</v>
      </c>
      <c r="AI7855" s="228">
        <v>0</v>
      </c>
      <c r="AJ7855" s="228"/>
      <c r="AK7855" s="228"/>
      <c r="AL7855" s="228"/>
      <c r="AM7855" s="228"/>
      <c r="AN7855" s="228"/>
      <c r="AO7855" s="228"/>
      <c r="AP7855" s="228"/>
      <c r="AQ7855" s="228"/>
      <c r="AR7855" s="228"/>
      <c r="AS7855" s="228"/>
      <c r="AT7855" s="228"/>
      <c r="AU7855" s="228">
        <v>0</v>
      </c>
      <c r="AV7855" s="228">
        <v>0</v>
      </c>
      <c r="AW7855" s="228">
        <f t="shared" si="2161"/>
        <v>0</v>
      </c>
    </row>
    <row r="7856" spans="1:49" ht="36">
      <c r="A7856" s="44" t="s">
        <v>1040</v>
      </c>
      <c r="B7856" s="45" t="s">
        <v>1029</v>
      </c>
      <c r="C7856" s="45" t="s">
        <v>1549</v>
      </c>
      <c r="D7856" s="452" t="s">
        <v>3044</v>
      </c>
      <c r="E7856" s="94" t="s">
        <v>1715</v>
      </c>
      <c r="F7856" s="51" t="s">
        <v>2094</v>
      </c>
      <c r="G7856" s="468" t="s">
        <v>3071</v>
      </c>
      <c r="H7856" s="51" t="s">
        <v>2347</v>
      </c>
      <c r="I7856" s="86" t="s">
        <v>1183</v>
      </c>
      <c r="J7856" s="228"/>
      <c r="K7856" s="228"/>
      <c r="L7856" s="228"/>
      <c r="M7856" s="228"/>
      <c r="N7856" s="228"/>
      <c r="O7856" s="228"/>
      <c r="P7856" s="228"/>
      <c r="Q7856" s="228"/>
      <c r="R7856" s="228"/>
      <c r="S7856" s="228"/>
      <c r="T7856" s="228"/>
      <c r="U7856" s="228">
        <v>0</v>
      </c>
      <c r="V7856" s="228">
        <v>0</v>
      </c>
      <c r="W7856" s="228"/>
      <c r="X7856" s="228"/>
      <c r="Y7856" s="228"/>
      <c r="Z7856" s="228"/>
      <c r="AA7856" s="228"/>
      <c r="AB7856" s="228"/>
      <c r="AC7856" s="228"/>
      <c r="AD7856" s="228"/>
      <c r="AE7856" s="228"/>
      <c r="AF7856" s="228"/>
      <c r="AG7856" s="228"/>
      <c r="AH7856" s="228">
        <v>0</v>
      </c>
      <c r="AI7856" s="228">
        <v>0</v>
      </c>
      <c r="AJ7856" s="228"/>
      <c r="AK7856" s="228"/>
      <c r="AL7856" s="228"/>
      <c r="AM7856" s="228"/>
      <c r="AN7856" s="228"/>
      <c r="AO7856" s="228"/>
      <c r="AP7856" s="228"/>
      <c r="AQ7856" s="228"/>
      <c r="AR7856" s="228"/>
      <c r="AS7856" s="228"/>
      <c r="AT7856" s="228"/>
      <c r="AU7856" s="228">
        <v>0</v>
      </c>
      <c r="AV7856" s="228">
        <v>0</v>
      </c>
      <c r="AW7856" s="228">
        <f t="shared" si="2161"/>
        <v>0</v>
      </c>
    </row>
    <row r="7857" spans="1:49">
      <c r="A7857" s="44" t="s">
        <v>1040</v>
      </c>
      <c r="B7857" s="45" t="s">
        <v>1029</v>
      </c>
      <c r="C7857" s="45" t="s">
        <v>1549</v>
      </c>
      <c r="D7857" s="452" t="s">
        <v>3044</v>
      </c>
      <c r="E7857" s="94" t="s">
        <v>1715</v>
      </c>
      <c r="F7857" s="51" t="s">
        <v>2298</v>
      </c>
      <c r="G7857" s="468" t="s">
        <v>3071</v>
      </c>
      <c r="H7857" s="51" t="s">
        <v>2347</v>
      </c>
      <c r="I7857" s="86" t="s">
        <v>2241</v>
      </c>
      <c r="J7857" s="228"/>
      <c r="K7857" s="228"/>
      <c r="L7857" s="228"/>
      <c r="M7857" s="228"/>
      <c r="N7857" s="228"/>
      <c r="O7857" s="228"/>
      <c r="P7857" s="228"/>
      <c r="Q7857" s="228"/>
      <c r="R7857" s="228"/>
      <c r="S7857" s="228"/>
      <c r="T7857" s="228"/>
      <c r="U7857" s="228">
        <v>0</v>
      </c>
      <c r="V7857" s="228">
        <v>0</v>
      </c>
      <c r="W7857" s="228"/>
      <c r="X7857" s="228"/>
      <c r="Y7857" s="228"/>
      <c r="Z7857" s="228"/>
      <c r="AA7857" s="228"/>
      <c r="AB7857" s="228"/>
      <c r="AC7857" s="228"/>
      <c r="AD7857" s="228"/>
      <c r="AE7857" s="228"/>
      <c r="AF7857" s="228"/>
      <c r="AG7857" s="228"/>
      <c r="AH7857" s="228">
        <v>0</v>
      </c>
      <c r="AI7857" s="228">
        <v>0</v>
      </c>
      <c r="AJ7857" s="228"/>
      <c r="AK7857" s="228"/>
      <c r="AL7857" s="228"/>
      <c r="AM7857" s="228"/>
      <c r="AN7857" s="228"/>
      <c r="AO7857" s="228"/>
      <c r="AP7857" s="228"/>
      <c r="AQ7857" s="228"/>
      <c r="AR7857" s="228"/>
      <c r="AS7857" s="228"/>
      <c r="AT7857" s="228"/>
      <c r="AU7857" s="228">
        <v>0</v>
      </c>
      <c r="AV7857" s="228">
        <v>0</v>
      </c>
      <c r="AW7857" s="228">
        <f t="shared" si="2161"/>
        <v>0</v>
      </c>
    </row>
    <row r="7858" spans="1:49">
      <c r="A7858" s="44" t="s">
        <v>1040</v>
      </c>
      <c r="B7858" s="45" t="s">
        <v>1029</v>
      </c>
      <c r="C7858" s="45" t="s">
        <v>1549</v>
      </c>
      <c r="D7858" s="452" t="s">
        <v>3044</v>
      </c>
      <c r="E7858" s="94" t="s">
        <v>1715</v>
      </c>
      <c r="F7858" s="51" t="s">
        <v>1524</v>
      </c>
      <c r="G7858" s="468" t="s">
        <v>3071</v>
      </c>
      <c r="H7858" s="51" t="s">
        <v>2347</v>
      </c>
      <c r="I7858" s="86" t="s">
        <v>1307</v>
      </c>
      <c r="J7858" s="228"/>
      <c r="K7858" s="228"/>
      <c r="L7858" s="228"/>
      <c r="M7858" s="228"/>
      <c r="N7858" s="228"/>
      <c r="O7858" s="228"/>
      <c r="P7858" s="228"/>
      <c r="Q7858" s="228"/>
      <c r="R7858" s="228"/>
      <c r="S7858" s="228"/>
      <c r="T7858" s="228"/>
      <c r="U7858" s="228">
        <v>0</v>
      </c>
      <c r="V7858" s="228">
        <v>0</v>
      </c>
      <c r="W7858" s="228"/>
      <c r="X7858" s="228"/>
      <c r="Y7858" s="228"/>
      <c r="Z7858" s="228"/>
      <c r="AA7858" s="228"/>
      <c r="AB7858" s="228"/>
      <c r="AC7858" s="228"/>
      <c r="AD7858" s="228"/>
      <c r="AE7858" s="228"/>
      <c r="AF7858" s="228"/>
      <c r="AG7858" s="228"/>
      <c r="AH7858" s="228">
        <v>0</v>
      </c>
      <c r="AI7858" s="228">
        <v>0</v>
      </c>
      <c r="AJ7858" s="228"/>
      <c r="AK7858" s="228"/>
      <c r="AL7858" s="228"/>
      <c r="AM7858" s="228"/>
      <c r="AN7858" s="228"/>
      <c r="AO7858" s="228"/>
      <c r="AP7858" s="228"/>
      <c r="AQ7858" s="228"/>
      <c r="AR7858" s="228"/>
      <c r="AS7858" s="228"/>
      <c r="AT7858" s="228"/>
      <c r="AU7858" s="228">
        <v>0</v>
      </c>
      <c r="AV7858" s="228">
        <v>0</v>
      </c>
      <c r="AW7858" s="228">
        <f t="shared" si="2161"/>
        <v>0</v>
      </c>
    </row>
    <row r="7859" spans="1:49">
      <c r="A7859" s="44" t="s">
        <v>1040</v>
      </c>
      <c r="B7859" s="45" t="s">
        <v>1029</v>
      </c>
      <c r="C7859" s="45" t="s">
        <v>1549</v>
      </c>
      <c r="D7859" s="452" t="s">
        <v>3044</v>
      </c>
      <c r="E7859" s="54" t="s">
        <v>1678</v>
      </c>
      <c r="F7859" s="51" t="s">
        <v>2894</v>
      </c>
      <c r="G7859" s="51"/>
      <c r="H7859" s="51"/>
      <c r="I7859" s="53" t="s">
        <v>6</v>
      </c>
      <c r="J7859" s="9">
        <f>SUM(J7860)</f>
        <v>0</v>
      </c>
      <c r="K7859" s="9">
        <f t="shared" ref="K7859:AT7859" si="2163">SUM(K7860)</f>
        <v>0</v>
      </c>
      <c r="L7859" s="9">
        <f t="shared" si="2163"/>
        <v>0</v>
      </c>
      <c r="M7859" s="9">
        <f t="shared" si="2163"/>
        <v>0</v>
      </c>
      <c r="N7859" s="9">
        <f t="shared" si="2163"/>
        <v>0</v>
      </c>
      <c r="O7859" s="9">
        <f t="shared" si="2163"/>
        <v>0</v>
      </c>
      <c r="P7859" s="9">
        <f t="shared" si="2163"/>
        <v>0</v>
      </c>
      <c r="Q7859" s="9">
        <f t="shared" si="2163"/>
        <v>0</v>
      </c>
      <c r="R7859" s="9">
        <f t="shared" si="2163"/>
        <v>0</v>
      </c>
      <c r="S7859" s="9">
        <f t="shared" si="2163"/>
        <v>0</v>
      </c>
      <c r="T7859" s="9">
        <f t="shared" si="2163"/>
        <v>0</v>
      </c>
      <c r="U7859" s="9">
        <v>0</v>
      </c>
      <c r="V7859" s="9">
        <v>0</v>
      </c>
      <c r="W7859" s="9">
        <f>SUM(W7860)</f>
        <v>40000</v>
      </c>
      <c r="X7859" s="9">
        <f t="shared" si="2163"/>
        <v>0</v>
      </c>
      <c r="Y7859" s="9">
        <f t="shared" si="2163"/>
        <v>0</v>
      </c>
      <c r="Z7859" s="9">
        <f t="shared" si="2163"/>
        <v>0</v>
      </c>
      <c r="AA7859" s="9">
        <f t="shared" si="2163"/>
        <v>0</v>
      </c>
      <c r="AB7859" s="9">
        <f t="shared" si="2163"/>
        <v>0</v>
      </c>
      <c r="AC7859" s="9">
        <f t="shared" si="2163"/>
        <v>16618</v>
      </c>
      <c r="AD7859" s="9">
        <f t="shared" si="2163"/>
        <v>0</v>
      </c>
      <c r="AE7859" s="9">
        <f t="shared" si="2163"/>
        <v>0</v>
      </c>
      <c r="AF7859" s="9">
        <f t="shared" si="2163"/>
        <v>0</v>
      </c>
      <c r="AG7859" s="9">
        <f t="shared" si="2163"/>
        <v>0</v>
      </c>
      <c r="AH7859" s="9">
        <v>16618</v>
      </c>
      <c r="AI7859" s="9">
        <v>23382</v>
      </c>
      <c r="AJ7859" s="9">
        <f>SUM(AJ7860)</f>
        <v>0</v>
      </c>
      <c r="AK7859" s="9">
        <f t="shared" si="2163"/>
        <v>0</v>
      </c>
      <c r="AL7859" s="9">
        <f t="shared" si="2163"/>
        <v>0</v>
      </c>
      <c r="AM7859" s="9">
        <f t="shared" si="2163"/>
        <v>0</v>
      </c>
      <c r="AN7859" s="9">
        <f t="shared" si="2163"/>
        <v>0</v>
      </c>
      <c r="AO7859" s="9">
        <f t="shared" si="2163"/>
        <v>0</v>
      </c>
      <c r="AP7859" s="9">
        <f t="shared" si="2163"/>
        <v>0</v>
      </c>
      <c r="AQ7859" s="9">
        <f t="shared" si="2163"/>
        <v>0</v>
      </c>
      <c r="AR7859" s="9">
        <f t="shared" si="2163"/>
        <v>0</v>
      </c>
      <c r="AS7859" s="9">
        <f t="shared" si="2163"/>
        <v>0</v>
      </c>
      <c r="AT7859" s="9">
        <f t="shared" si="2163"/>
        <v>0</v>
      </c>
      <c r="AU7859" s="9">
        <v>0</v>
      </c>
      <c r="AV7859" s="9">
        <v>0</v>
      </c>
      <c r="AW7859" s="9">
        <f t="shared" si="2161"/>
        <v>16618</v>
      </c>
    </row>
    <row r="7860" spans="1:49">
      <c r="A7860" s="44" t="s">
        <v>1040</v>
      </c>
      <c r="B7860" s="45" t="s">
        <v>1029</v>
      </c>
      <c r="C7860" s="45" t="s">
        <v>1549</v>
      </c>
      <c r="D7860" s="452" t="s">
        <v>3044</v>
      </c>
      <c r="E7860" s="54" t="s">
        <v>1678</v>
      </c>
      <c r="F7860" s="51"/>
      <c r="G7860" s="51"/>
      <c r="H7860" s="51"/>
      <c r="I7860" s="53" t="s">
        <v>1545</v>
      </c>
      <c r="J7860" s="9">
        <f>SUM(J7861,J7881,J7895,J7902)</f>
        <v>0</v>
      </c>
      <c r="K7860" s="9">
        <f t="shared" ref="K7860:AT7860" si="2164">SUM(K7861,K7881,K7895,K7902)</f>
        <v>0</v>
      </c>
      <c r="L7860" s="9">
        <f t="shared" si="2164"/>
        <v>0</v>
      </c>
      <c r="M7860" s="9">
        <f t="shared" si="2164"/>
        <v>0</v>
      </c>
      <c r="N7860" s="9">
        <f t="shared" si="2164"/>
        <v>0</v>
      </c>
      <c r="O7860" s="9">
        <f t="shared" si="2164"/>
        <v>0</v>
      </c>
      <c r="P7860" s="9">
        <f t="shared" si="2164"/>
        <v>0</v>
      </c>
      <c r="Q7860" s="9">
        <f t="shared" si="2164"/>
        <v>0</v>
      </c>
      <c r="R7860" s="9">
        <f t="shared" si="2164"/>
        <v>0</v>
      </c>
      <c r="S7860" s="9">
        <f t="shared" si="2164"/>
        <v>0</v>
      </c>
      <c r="T7860" s="9">
        <f t="shared" si="2164"/>
        <v>0</v>
      </c>
      <c r="U7860" s="9">
        <v>0</v>
      </c>
      <c r="V7860" s="9">
        <v>0</v>
      </c>
      <c r="W7860" s="9">
        <f>SUM(W7861,W7881,W7895,W7902)</f>
        <v>40000</v>
      </c>
      <c r="X7860" s="9">
        <f t="shared" si="2164"/>
        <v>0</v>
      </c>
      <c r="Y7860" s="9">
        <f t="shared" si="2164"/>
        <v>0</v>
      </c>
      <c r="Z7860" s="9">
        <f t="shared" si="2164"/>
        <v>0</v>
      </c>
      <c r="AA7860" s="9">
        <f t="shared" si="2164"/>
        <v>0</v>
      </c>
      <c r="AB7860" s="9">
        <f t="shared" si="2164"/>
        <v>0</v>
      </c>
      <c r="AC7860" s="9">
        <f t="shared" si="2164"/>
        <v>16618</v>
      </c>
      <c r="AD7860" s="9">
        <f t="shared" si="2164"/>
        <v>0</v>
      </c>
      <c r="AE7860" s="9">
        <f t="shared" si="2164"/>
        <v>0</v>
      </c>
      <c r="AF7860" s="9">
        <f t="shared" si="2164"/>
        <v>0</v>
      </c>
      <c r="AG7860" s="9">
        <f t="shared" si="2164"/>
        <v>0</v>
      </c>
      <c r="AH7860" s="9">
        <v>16618</v>
      </c>
      <c r="AI7860" s="9">
        <v>23382</v>
      </c>
      <c r="AJ7860" s="9">
        <f>SUM(AJ7861,AJ7881,AJ7895,AJ7902)</f>
        <v>0</v>
      </c>
      <c r="AK7860" s="9">
        <f t="shared" si="2164"/>
        <v>0</v>
      </c>
      <c r="AL7860" s="9">
        <f t="shared" si="2164"/>
        <v>0</v>
      </c>
      <c r="AM7860" s="9">
        <f t="shared" si="2164"/>
        <v>0</v>
      </c>
      <c r="AN7860" s="9">
        <f t="shared" si="2164"/>
        <v>0</v>
      </c>
      <c r="AO7860" s="9">
        <f t="shared" si="2164"/>
        <v>0</v>
      </c>
      <c r="AP7860" s="9">
        <f t="shared" si="2164"/>
        <v>0</v>
      </c>
      <c r="AQ7860" s="9">
        <f t="shared" si="2164"/>
        <v>0</v>
      </c>
      <c r="AR7860" s="9">
        <f t="shared" si="2164"/>
        <v>0</v>
      </c>
      <c r="AS7860" s="9">
        <f t="shared" si="2164"/>
        <v>0</v>
      </c>
      <c r="AT7860" s="9">
        <f t="shared" si="2164"/>
        <v>0</v>
      </c>
      <c r="AU7860" s="9">
        <v>0</v>
      </c>
      <c r="AV7860" s="9">
        <v>0</v>
      </c>
      <c r="AW7860" s="9">
        <f t="shared" si="2161"/>
        <v>16618</v>
      </c>
    </row>
    <row r="7861" spans="1:49" ht="25.5">
      <c r="A7861" s="44" t="s">
        <v>1040</v>
      </c>
      <c r="B7861" s="45" t="s">
        <v>1029</v>
      </c>
      <c r="C7861" s="45" t="s">
        <v>1549</v>
      </c>
      <c r="D7861" s="452" t="s">
        <v>3044</v>
      </c>
      <c r="E7861" s="54" t="s">
        <v>1678</v>
      </c>
      <c r="F7861" s="51"/>
      <c r="G7861" s="51"/>
      <c r="H7861" s="51"/>
      <c r="I7861" s="90" t="s">
        <v>1377</v>
      </c>
      <c r="J7861" s="13">
        <f>SUM(J7862,J7877:J7879,J7880)</f>
        <v>0</v>
      </c>
      <c r="K7861" s="13">
        <f t="shared" ref="K7861:AT7861" si="2165">SUM(K7862,K7877:K7879,K7880)</f>
        <v>0</v>
      </c>
      <c r="L7861" s="13">
        <f t="shared" si="2165"/>
        <v>0</v>
      </c>
      <c r="M7861" s="13">
        <f t="shared" si="2165"/>
        <v>0</v>
      </c>
      <c r="N7861" s="13">
        <f t="shared" si="2165"/>
        <v>0</v>
      </c>
      <c r="O7861" s="13">
        <f t="shared" si="2165"/>
        <v>0</v>
      </c>
      <c r="P7861" s="13">
        <f t="shared" si="2165"/>
        <v>0</v>
      </c>
      <c r="Q7861" s="13">
        <f t="shared" si="2165"/>
        <v>0</v>
      </c>
      <c r="R7861" s="13">
        <f t="shared" si="2165"/>
        <v>0</v>
      </c>
      <c r="S7861" s="13">
        <f t="shared" si="2165"/>
        <v>0</v>
      </c>
      <c r="T7861" s="13">
        <f t="shared" si="2165"/>
        <v>0</v>
      </c>
      <c r="U7861" s="13">
        <v>0</v>
      </c>
      <c r="V7861" s="13">
        <v>0</v>
      </c>
      <c r="W7861" s="13">
        <f>SUM(W7862,W7877:W7879,W7880)</f>
        <v>0</v>
      </c>
      <c r="X7861" s="13">
        <f t="shared" si="2165"/>
        <v>0</v>
      </c>
      <c r="Y7861" s="13">
        <f t="shared" si="2165"/>
        <v>0</v>
      </c>
      <c r="Z7861" s="13">
        <f t="shared" si="2165"/>
        <v>0</v>
      </c>
      <c r="AA7861" s="13">
        <f t="shared" si="2165"/>
        <v>0</v>
      </c>
      <c r="AB7861" s="13">
        <f t="shared" si="2165"/>
        <v>0</v>
      </c>
      <c r="AC7861" s="13">
        <f t="shared" si="2165"/>
        <v>0</v>
      </c>
      <c r="AD7861" s="13">
        <f t="shared" si="2165"/>
        <v>0</v>
      </c>
      <c r="AE7861" s="13">
        <f t="shared" si="2165"/>
        <v>0</v>
      </c>
      <c r="AF7861" s="13">
        <f t="shared" si="2165"/>
        <v>0</v>
      </c>
      <c r="AG7861" s="13">
        <f t="shared" si="2165"/>
        <v>0</v>
      </c>
      <c r="AH7861" s="13">
        <v>0</v>
      </c>
      <c r="AI7861" s="13">
        <v>0</v>
      </c>
      <c r="AJ7861" s="13">
        <f>SUM(AJ7862,AJ7877:AJ7879,AJ7880)</f>
        <v>0</v>
      </c>
      <c r="AK7861" s="13">
        <f t="shared" si="2165"/>
        <v>0</v>
      </c>
      <c r="AL7861" s="13">
        <f t="shared" si="2165"/>
        <v>0</v>
      </c>
      <c r="AM7861" s="13">
        <f t="shared" si="2165"/>
        <v>0</v>
      </c>
      <c r="AN7861" s="13">
        <f t="shared" si="2165"/>
        <v>0</v>
      </c>
      <c r="AO7861" s="13">
        <f t="shared" si="2165"/>
        <v>0</v>
      </c>
      <c r="AP7861" s="13">
        <f t="shared" si="2165"/>
        <v>0</v>
      </c>
      <c r="AQ7861" s="13">
        <f t="shared" si="2165"/>
        <v>0</v>
      </c>
      <c r="AR7861" s="13">
        <f t="shared" si="2165"/>
        <v>0</v>
      </c>
      <c r="AS7861" s="13">
        <f t="shared" si="2165"/>
        <v>0</v>
      </c>
      <c r="AT7861" s="13">
        <f t="shared" si="2165"/>
        <v>0</v>
      </c>
      <c r="AU7861" s="13">
        <v>0</v>
      </c>
      <c r="AV7861" s="13">
        <v>0</v>
      </c>
      <c r="AW7861" s="13">
        <f t="shared" si="2161"/>
        <v>0</v>
      </c>
    </row>
    <row r="7862" spans="1:49" ht="25.5">
      <c r="A7862" s="44" t="s">
        <v>1040</v>
      </c>
      <c r="B7862" s="45" t="s">
        <v>1029</v>
      </c>
      <c r="C7862" s="45" t="s">
        <v>1549</v>
      </c>
      <c r="D7862" s="452" t="s">
        <v>3044</v>
      </c>
      <c r="E7862" s="54" t="s">
        <v>1678</v>
      </c>
      <c r="F7862" s="51"/>
      <c r="G7862" s="51"/>
      <c r="H7862" s="51"/>
      <c r="I7862" s="39" t="s">
        <v>2160</v>
      </c>
      <c r="J7862" s="256">
        <f>SUM(J7863:J7876)</f>
        <v>0</v>
      </c>
      <c r="K7862" s="256">
        <f t="shared" ref="K7862:AT7862" si="2166">SUM(K7863:K7876)</f>
        <v>0</v>
      </c>
      <c r="L7862" s="256">
        <f t="shared" si="2166"/>
        <v>0</v>
      </c>
      <c r="M7862" s="256">
        <f t="shared" si="2166"/>
        <v>0</v>
      </c>
      <c r="N7862" s="256">
        <f t="shared" si="2166"/>
        <v>0</v>
      </c>
      <c r="O7862" s="256">
        <f t="shared" si="2166"/>
        <v>0</v>
      </c>
      <c r="P7862" s="256">
        <f t="shared" si="2166"/>
        <v>0</v>
      </c>
      <c r="Q7862" s="256">
        <f t="shared" si="2166"/>
        <v>0</v>
      </c>
      <c r="R7862" s="256">
        <f t="shared" si="2166"/>
        <v>0</v>
      </c>
      <c r="S7862" s="256">
        <f t="shared" si="2166"/>
        <v>0</v>
      </c>
      <c r="T7862" s="256">
        <f t="shared" si="2166"/>
        <v>0</v>
      </c>
      <c r="U7862" s="256">
        <v>0</v>
      </c>
      <c r="V7862" s="256">
        <v>0</v>
      </c>
      <c r="W7862" s="256">
        <f>SUM(W7863:W7876)</f>
        <v>0</v>
      </c>
      <c r="X7862" s="256">
        <f t="shared" si="2166"/>
        <v>0</v>
      </c>
      <c r="Y7862" s="256">
        <f t="shared" si="2166"/>
        <v>0</v>
      </c>
      <c r="Z7862" s="256">
        <f t="shared" si="2166"/>
        <v>0</v>
      </c>
      <c r="AA7862" s="256">
        <f t="shared" si="2166"/>
        <v>0</v>
      </c>
      <c r="AB7862" s="256">
        <f t="shared" si="2166"/>
        <v>0</v>
      </c>
      <c r="AC7862" s="256">
        <f t="shared" si="2166"/>
        <v>0</v>
      </c>
      <c r="AD7862" s="256">
        <f t="shared" si="2166"/>
        <v>0</v>
      </c>
      <c r="AE7862" s="256">
        <f t="shared" si="2166"/>
        <v>0</v>
      </c>
      <c r="AF7862" s="256">
        <f t="shared" si="2166"/>
        <v>0</v>
      </c>
      <c r="AG7862" s="256">
        <f t="shared" si="2166"/>
        <v>0</v>
      </c>
      <c r="AH7862" s="256">
        <v>0</v>
      </c>
      <c r="AI7862" s="256">
        <v>0</v>
      </c>
      <c r="AJ7862" s="256">
        <f>SUM(AJ7863:AJ7876)</f>
        <v>0</v>
      </c>
      <c r="AK7862" s="256">
        <f t="shared" si="2166"/>
        <v>0</v>
      </c>
      <c r="AL7862" s="256">
        <f t="shared" si="2166"/>
        <v>0</v>
      </c>
      <c r="AM7862" s="256">
        <f t="shared" si="2166"/>
        <v>0</v>
      </c>
      <c r="AN7862" s="256">
        <f t="shared" si="2166"/>
        <v>0</v>
      </c>
      <c r="AO7862" s="256">
        <f t="shared" si="2166"/>
        <v>0</v>
      </c>
      <c r="AP7862" s="256">
        <f t="shared" si="2166"/>
        <v>0</v>
      </c>
      <c r="AQ7862" s="256">
        <f t="shared" si="2166"/>
        <v>0</v>
      </c>
      <c r="AR7862" s="256">
        <f t="shared" si="2166"/>
        <v>0</v>
      </c>
      <c r="AS7862" s="256">
        <f t="shared" si="2166"/>
        <v>0</v>
      </c>
      <c r="AT7862" s="256">
        <f t="shared" si="2166"/>
        <v>0</v>
      </c>
      <c r="AU7862" s="256">
        <v>0</v>
      </c>
      <c r="AV7862" s="256">
        <v>0</v>
      </c>
      <c r="AW7862" s="256">
        <f t="shared" si="2161"/>
        <v>0</v>
      </c>
    </row>
    <row r="7863" spans="1:49">
      <c r="A7863" s="44" t="s">
        <v>1040</v>
      </c>
      <c r="B7863" s="45" t="s">
        <v>1029</v>
      </c>
      <c r="C7863" s="45" t="s">
        <v>1549</v>
      </c>
      <c r="D7863" s="452" t="s">
        <v>3044</v>
      </c>
      <c r="E7863" s="54" t="s">
        <v>1678</v>
      </c>
      <c r="F7863" s="51" t="s">
        <v>1408</v>
      </c>
      <c r="G7863" s="468" t="s">
        <v>3071</v>
      </c>
      <c r="H7863" s="51" t="s">
        <v>2347</v>
      </c>
      <c r="I7863" s="39" t="s">
        <v>972</v>
      </c>
      <c r="J7863" s="270"/>
      <c r="K7863" s="270"/>
      <c r="L7863" s="270"/>
      <c r="M7863" s="270"/>
      <c r="N7863" s="270"/>
      <c r="O7863" s="270"/>
      <c r="P7863" s="270"/>
      <c r="Q7863" s="270"/>
      <c r="R7863" s="270"/>
      <c r="S7863" s="270"/>
      <c r="T7863" s="270"/>
      <c r="U7863" s="270">
        <v>0</v>
      </c>
      <c r="V7863" s="270">
        <v>0</v>
      </c>
      <c r="W7863" s="270"/>
      <c r="X7863" s="270"/>
      <c r="Y7863" s="270"/>
      <c r="Z7863" s="270"/>
      <c r="AA7863" s="270"/>
      <c r="AB7863" s="270"/>
      <c r="AC7863" s="270"/>
      <c r="AD7863" s="270"/>
      <c r="AE7863" s="270"/>
      <c r="AF7863" s="270"/>
      <c r="AG7863" s="270"/>
      <c r="AH7863" s="270">
        <v>0</v>
      </c>
      <c r="AI7863" s="270">
        <v>0</v>
      </c>
      <c r="AJ7863" s="270"/>
      <c r="AK7863" s="270"/>
      <c r="AL7863" s="270"/>
      <c r="AM7863" s="270"/>
      <c r="AN7863" s="270"/>
      <c r="AO7863" s="270"/>
      <c r="AP7863" s="270"/>
      <c r="AQ7863" s="270"/>
      <c r="AR7863" s="270"/>
      <c r="AS7863" s="270"/>
      <c r="AT7863" s="270"/>
      <c r="AU7863" s="270">
        <v>0</v>
      </c>
      <c r="AV7863" s="270">
        <v>0</v>
      </c>
      <c r="AW7863" s="270">
        <f t="shared" si="2161"/>
        <v>0</v>
      </c>
    </row>
    <row r="7864" spans="1:49">
      <c r="A7864" s="44" t="s">
        <v>1040</v>
      </c>
      <c r="B7864" s="45" t="s">
        <v>1029</v>
      </c>
      <c r="C7864" s="45" t="s">
        <v>1549</v>
      </c>
      <c r="D7864" s="452" t="s">
        <v>3044</v>
      </c>
      <c r="E7864" s="54" t="s">
        <v>1678</v>
      </c>
      <c r="F7864" s="51" t="s">
        <v>943</v>
      </c>
      <c r="G7864" s="468" t="s">
        <v>3071</v>
      </c>
      <c r="H7864" s="51" t="s">
        <v>2347</v>
      </c>
      <c r="I7864" s="39" t="s">
        <v>2102</v>
      </c>
      <c r="J7864" s="270"/>
      <c r="K7864" s="270"/>
      <c r="L7864" s="270"/>
      <c r="M7864" s="270"/>
      <c r="N7864" s="270"/>
      <c r="O7864" s="270"/>
      <c r="P7864" s="270"/>
      <c r="Q7864" s="270"/>
      <c r="R7864" s="270"/>
      <c r="S7864" s="270"/>
      <c r="T7864" s="270"/>
      <c r="U7864" s="270">
        <v>0</v>
      </c>
      <c r="V7864" s="270">
        <v>0</v>
      </c>
      <c r="W7864" s="270"/>
      <c r="X7864" s="270"/>
      <c r="Y7864" s="270"/>
      <c r="Z7864" s="270"/>
      <c r="AA7864" s="270"/>
      <c r="AB7864" s="270"/>
      <c r="AC7864" s="270"/>
      <c r="AD7864" s="270"/>
      <c r="AE7864" s="270"/>
      <c r="AF7864" s="270"/>
      <c r="AG7864" s="270"/>
      <c r="AH7864" s="270">
        <v>0</v>
      </c>
      <c r="AI7864" s="270">
        <v>0</v>
      </c>
      <c r="AJ7864" s="270"/>
      <c r="AK7864" s="270"/>
      <c r="AL7864" s="270"/>
      <c r="AM7864" s="270"/>
      <c r="AN7864" s="270"/>
      <c r="AO7864" s="270"/>
      <c r="AP7864" s="270"/>
      <c r="AQ7864" s="270"/>
      <c r="AR7864" s="270"/>
      <c r="AS7864" s="270"/>
      <c r="AT7864" s="270"/>
      <c r="AU7864" s="270">
        <v>0</v>
      </c>
      <c r="AV7864" s="270">
        <v>0</v>
      </c>
      <c r="AW7864" s="270">
        <f t="shared" si="2161"/>
        <v>0</v>
      </c>
    </row>
    <row r="7865" spans="1:49">
      <c r="A7865" s="44" t="s">
        <v>1040</v>
      </c>
      <c r="B7865" s="45" t="s">
        <v>1029</v>
      </c>
      <c r="C7865" s="45" t="s">
        <v>1549</v>
      </c>
      <c r="D7865" s="452" t="s">
        <v>3044</v>
      </c>
      <c r="E7865" s="54" t="s">
        <v>1678</v>
      </c>
      <c r="F7865" s="51" t="s">
        <v>1687</v>
      </c>
      <c r="G7865" s="468" t="s">
        <v>3071</v>
      </c>
      <c r="H7865" s="51" t="s">
        <v>2347</v>
      </c>
      <c r="I7865" s="39" t="s">
        <v>697</v>
      </c>
      <c r="J7865" s="270"/>
      <c r="K7865" s="270"/>
      <c r="L7865" s="270"/>
      <c r="M7865" s="270"/>
      <c r="N7865" s="270"/>
      <c r="O7865" s="270"/>
      <c r="P7865" s="270"/>
      <c r="Q7865" s="270"/>
      <c r="R7865" s="270"/>
      <c r="S7865" s="270"/>
      <c r="T7865" s="270"/>
      <c r="U7865" s="270">
        <v>0</v>
      </c>
      <c r="V7865" s="270">
        <v>0</v>
      </c>
      <c r="W7865" s="270"/>
      <c r="X7865" s="270"/>
      <c r="Y7865" s="270"/>
      <c r="Z7865" s="270"/>
      <c r="AA7865" s="270"/>
      <c r="AB7865" s="270"/>
      <c r="AC7865" s="270"/>
      <c r="AD7865" s="270"/>
      <c r="AE7865" s="270"/>
      <c r="AF7865" s="270"/>
      <c r="AG7865" s="270"/>
      <c r="AH7865" s="270">
        <v>0</v>
      </c>
      <c r="AI7865" s="270">
        <v>0</v>
      </c>
      <c r="AJ7865" s="270"/>
      <c r="AK7865" s="270"/>
      <c r="AL7865" s="270"/>
      <c r="AM7865" s="270"/>
      <c r="AN7865" s="270"/>
      <c r="AO7865" s="270"/>
      <c r="AP7865" s="270"/>
      <c r="AQ7865" s="270"/>
      <c r="AR7865" s="270"/>
      <c r="AS7865" s="270"/>
      <c r="AT7865" s="270"/>
      <c r="AU7865" s="270">
        <v>0</v>
      </c>
      <c r="AV7865" s="270">
        <v>0</v>
      </c>
      <c r="AW7865" s="270">
        <f t="shared" si="2161"/>
        <v>0</v>
      </c>
    </row>
    <row r="7866" spans="1:49">
      <c r="A7866" s="44" t="s">
        <v>1040</v>
      </c>
      <c r="B7866" s="45" t="s">
        <v>1029</v>
      </c>
      <c r="C7866" s="45" t="s">
        <v>1549</v>
      </c>
      <c r="D7866" s="452" t="s">
        <v>3044</v>
      </c>
      <c r="E7866" s="54" t="s">
        <v>1678</v>
      </c>
      <c r="F7866" s="51" t="s">
        <v>1269</v>
      </c>
      <c r="G7866" s="468" t="s">
        <v>3071</v>
      </c>
      <c r="H7866" s="51" t="s">
        <v>2347</v>
      </c>
      <c r="I7866" s="39" t="s">
        <v>1215</v>
      </c>
      <c r="J7866" s="270"/>
      <c r="K7866" s="270"/>
      <c r="L7866" s="270"/>
      <c r="M7866" s="270"/>
      <c r="N7866" s="270"/>
      <c r="O7866" s="270"/>
      <c r="P7866" s="270"/>
      <c r="Q7866" s="270"/>
      <c r="R7866" s="270"/>
      <c r="S7866" s="270"/>
      <c r="T7866" s="270"/>
      <c r="U7866" s="270">
        <v>0</v>
      </c>
      <c r="V7866" s="270">
        <v>0</v>
      </c>
      <c r="W7866" s="270"/>
      <c r="X7866" s="270"/>
      <c r="Y7866" s="270"/>
      <c r="Z7866" s="270"/>
      <c r="AA7866" s="270"/>
      <c r="AB7866" s="270"/>
      <c r="AC7866" s="270"/>
      <c r="AD7866" s="270"/>
      <c r="AE7866" s="270"/>
      <c r="AF7866" s="270"/>
      <c r="AG7866" s="270"/>
      <c r="AH7866" s="270">
        <v>0</v>
      </c>
      <c r="AI7866" s="270">
        <v>0</v>
      </c>
      <c r="AJ7866" s="270"/>
      <c r="AK7866" s="270"/>
      <c r="AL7866" s="270"/>
      <c r="AM7866" s="270"/>
      <c r="AN7866" s="270"/>
      <c r="AO7866" s="270"/>
      <c r="AP7866" s="270"/>
      <c r="AQ7866" s="270"/>
      <c r="AR7866" s="270"/>
      <c r="AS7866" s="270"/>
      <c r="AT7866" s="270"/>
      <c r="AU7866" s="270">
        <v>0</v>
      </c>
      <c r="AV7866" s="270">
        <v>0</v>
      </c>
      <c r="AW7866" s="270">
        <f t="shared" si="2161"/>
        <v>0</v>
      </c>
    </row>
    <row r="7867" spans="1:49">
      <c r="A7867" s="44" t="s">
        <v>1040</v>
      </c>
      <c r="B7867" s="45" t="s">
        <v>1029</v>
      </c>
      <c r="C7867" s="45" t="s">
        <v>1549</v>
      </c>
      <c r="D7867" s="452" t="s">
        <v>3044</v>
      </c>
      <c r="E7867" s="54" t="s">
        <v>1678</v>
      </c>
      <c r="F7867" s="51" t="s">
        <v>1270</v>
      </c>
      <c r="G7867" s="468" t="s">
        <v>3071</v>
      </c>
      <c r="H7867" s="51" t="s">
        <v>2347</v>
      </c>
      <c r="I7867" s="39" t="s">
        <v>1418</v>
      </c>
      <c r="J7867" s="270"/>
      <c r="K7867" s="270"/>
      <c r="L7867" s="270"/>
      <c r="M7867" s="270"/>
      <c r="N7867" s="270"/>
      <c r="O7867" s="270"/>
      <c r="P7867" s="270"/>
      <c r="Q7867" s="270"/>
      <c r="R7867" s="270"/>
      <c r="S7867" s="270"/>
      <c r="T7867" s="270"/>
      <c r="U7867" s="270">
        <v>0</v>
      </c>
      <c r="V7867" s="270">
        <v>0</v>
      </c>
      <c r="W7867" s="270"/>
      <c r="X7867" s="270"/>
      <c r="Y7867" s="270"/>
      <c r="Z7867" s="270"/>
      <c r="AA7867" s="270"/>
      <c r="AB7867" s="270"/>
      <c r="AC7867" s="270"/>
      <c r="AD7867" s="270"/>
      <c r="AE7867" s="270"/>
      <c r="AF7867" s="270"/>
      <c r="AG7867" s="270"/>
      <c r="AH7867" s="270">
        <v>0</v>
      </c>
      <c r="AI7867" s="270">
        <v>0</v>
      </c>
      <c r="AJ7867" s="270"/>
      <c r="AK7867" s="270"/>
      <c r="AL7867" s="270"/>
      <c r="AM7867" s="270"/>
      <c r="AN7867" s="270"/>
      <c r="AO7867" s="270"/>
      <c r="AP7867" s="270"/>
      <c r="AQ7867" s="270"/>
      <c r="AR7867" s="270"/>
      <c r="AS7867" s="270"/>
      <c r="AT7867" s="270"/>
      <c r="AU7867" s="270">
        <v>0</v>
      </c>
      <c r="AV7867" s="270">
        <v>0</v>
      </c>
      <c r="AW7867" s="270">
        <f t="shared" si="2161"/>
        <v>0</v>
      </c>
    </row>
    <row r="7868" spans="1:49">
      <c r="A7868" s="44" t="s">
        <v>1040</v>
      </c>
      <c r="B7868" s="45" t="s">
        <v>1029</v>
      </c>
      <c r="C7868" s="45" t="s">
        <v>1549</v>
      </c>
      <c r="D7868" s="452" t="s">
        <v>3044</v>
      </c>
      <c r="E7868" s="54" t="s">
        <v>1678</v>
      </c>
      <c r="F7868" s="51" t="s">
        <v>1410</v>
      </c>
      <c r="G7868" s="468" t="s">
        <v>3071</v>
      </c>
      <c r="H7868" s="51" t="s">
        <v>2347</v>
      </c>
      <c r="I7868" s="39" t="s">
        <v>1689</v>
      </c>
      <c r="J7868" s="270"/>
      <c r="K7868" s="270"/>
      <c r="L7868" s="270"/>
      <c r="M7868" s="270"/>
      <c r="N7868" s="270"/>
      <c r="O7868" s="270"/>
      <c r="P7868" s="270"/>
      <c r="Q7868" s="270"/>
      <c r="R7868" s="270"/>
      <c r="S7868" s="270"/>
      <c r="T7868" s="270"/>
      <c r="U7868" s="270">
        <v>0</v>
      </c>
      <c r="V7868" s="270">
        <v>0</v>
      </c>
      <c r="W7868" s="270"/>
      <c r="X7868" s="270"/>
      <c r="Y7868" s="270"/>
      <c r="Z7868" s="270"/>
      <c r="AA7868" s="270"/>
      <c r="AB7868" s="270"/>
      <c r="AC7868" s="270"/>
      <c r="AD7868" s="270"/>
      <c r="AE7868" s="270"/>
      <c r="AF7868" s="270"/>
      <c r="AG7868" s="270"/>
      <c r="AH7868" s="270">
        <v>0</v>
      </c>
      <c r="AI7868" s="270">
        <v>0</v>
      </c>
      <c r="AJ7868" s="270"/>
      <c r="AK7868" s="270"/>
      <c r="AL7868" s="270"/>
      <c r="AM7868" s="270"/>
      <c r="AN7868" s="270"/>
      <c r="AO7868" s="270"/>
      <c r="AP7868" s="270"/>
      <c r="AQ7868" s="270"/>
      <c r="AR7868" s="270"/>
      <c r="AS7868" s="270"/>
      <c r="AT7868" s="270"/>
      <c r="AU7868" s="270">
        <v>0</v>
      </c>
      <c r="AV7868" s="270">
        <v>0</v>
      </c>
      <c r="AW7868" s="270">
        <f t="shared" si="2161"/>
        <v>0</v>
      </c>
    </row>
    <row r="7869" spans="1:49">
      <c r="A7869" s="44" t="s">
        <v>1040</v>
      </c>
      <c r="B7869" s="45" t="s">
        <v>1029</v>
      </c>
      <c r="C7869" s="45" t="s">
        <v>1549</v>
      </c>
      <c r="D7869" s="452" t="s">
        <v>3044</v>
      </c>
      <c r="E7869" s="54" t="s">
        <v>1678</v>
      </c>
      <c r="F7869" s="51" t="s">
        <v>1411</v>
      </c>
      <c r="G7869" s="468" t="s">
        <v>3071</v>
      </c>
      <c r="H7869" s="51" t="s">
        <v>2347</v>
      </c>
      <c r="I7869" s="39" t="s">
        <v>1629</v>
      </c>
      <c r="J7869" s="270"/>
      <c r="K7869" s="270"/>
      <c r="L7869" s="270"/>
      <c r="M7869" s="270"/>
      <c r="N7869" s="270"/>
      <c r="O7869" s="270"/>
      <c r="P7869" s="270"/>
      <c r="Q7869" s="270"/>
      <c r="R7869" s="270"/>
      <c r="S7869" s="270"/>
      <c r="T7869" s="270"/>
      <c r="U7869" s="270">
        <v>0</v>
      </c>
      <c r="V7869" s="270">
        <v>0</v>
      </c>
      <c r="W7869" s="270"/>
      <c r="X7869" s="270"/>
      <c r="Y7869" s="270"/>
      <c r="Z7869" s="270"/>
      <c r="AA7869" s="270"/>
      <c r="AB7869" s="270"/>
      <c r="AC7869" s="270"/>
      <c r="AD7869" s="270"/>
      <c r="AE7869" s="270"/>
      <c r="AF7869" s="270"/>
      <c r="AG7869" s="270"/>
      <c r="AH7869" s="270">
        <v>0</v>
      </c>
      <c r="AI7869" s="270">
        <v>0</v>
      </c>
      <c r="AJ7869" s="270"/>
      <c r="AK7869" s="270"/>
      <c r="AL7869" s="270"/>
      <c r="AM7869" s="270"/>
      <c r="AN7869" s="270"/>
      <c r="AO7869" s="270"/>
      <c r="AP7869" s="270"/>
      <c r="AQ7869" s="270"/>
      <c r="AR7869" s="270"/>
      <c r="AS7869" s="270"/>
      <c r="AT7869" s="270"/>
      <c r="AU7869" s="270">
        <v>0</v>
      </c>
      <c r="AV7869" s="270">
        <v>0</v>
      </c>
      <c r="AW7869" s="270">
        <f t="shared" si="2161"/>
        <v>0</v>
      </c>
    </row>
    <row r="7870" spans="1:49">
      <c r="A7870" s="44" t="s">
        <v>1040</v>
      </c>
      <c r="B7870" s="45" t="s">
        <v>1029</v>
      </c>
      <c r="C7870" s="45" t="s">
        <v>1549</v>
      </c>
      <c r="D7870" s="452" t="s">
        <v>3044</v>
      </c>
      <c r="E7870" s="54" t="s">
        <v>1678</v>
      </c>
      <c r="F7870" s="51" t="s">
        <v>1580</v>
      </c>
      <c r="G7870" s="468" t="s">
        <v>3071</v>
      </c>
      <c r="H7870" s="51" t="s">
        <v>2347</v>
      </c>
      <c r="I7870" s="39" t="s">
        <v>1185</v>
      </c>
      <c r="J7870" s="270"/>
      <c r="K7870" s="270"/>
      <c r="L7870" s="270"/>
      <c r="M7870" s="270"/>
      <c r="N7870" s="270"/>
      <c r="O7870" s="270"/>
      <c r="P7870" s="270"/>
      <c r="Q7870" s="270"/>
      <c r="R7870" s="270"/>
      <c r="S7870" s="270"/>
      <c r="T7870" s="270"/>
      <c r="U7870" s="270">
        <v>0</v>
      </c>
      <c r="V7870" s="270">
        <v>0</v>
      </c>
      <c r="W7870" s="270"/>
      <c r="X7870" s="270"/>
      <c r="Y7870" s="270"/>
      <c r="Z7870" s="270"/>
      <c r="AA7870" s="270"/>
      <c r="AB7870" s="270"/>
      <c r="AC7870" s="270"/>
      <c r="AD7870" s="270"/>
      <c r="AE7870" s="270"/>
      <c r="AF7870" s="270"/>
      <c r="AG7870" s="270"/>
      <c r="AH7870" s="270">
        <v>0</v>
      </c>
      <c r="AI7870" s="270">
        <v>0</v>
      </c>
      <c r="AJ7870" s="270"/>
      <c r="AK7870" s="270"/>
      <c r="AL7870" s="270"/>
      <c r="AM7870" s="270"/>
      <c r="AN7870" s="270"/>
      <c r="AO7870" s="270"/>
      <c r="AP7870" s="270"/>
      <c r="AQ7870" s="270"/>
      <c r="AR7870" s="270"/>
      <c r="AS7870" s="270"/>
      <c r="AT7870" s="270"/>
      <c r="AU7870" s="270">
        <v>0</v>
      </c>
      <c r="AV7870" s="270">
        <v>0</v>
      </c>
      <c r="AW7870" s="270">
        <f t="shared" si="2161"/>
        <v>0</v>
      </c>
    </row>
    <row r="7871" spans="1:49">
      <c r="A7871" s="44" t="s">
        <v>1040</v>
      </c>
      <c r="B7871" s="45" t="s">
        <v>1029</v>
      </c>
      <c r="C7871" s="45" t="s">
        <v>1549</v>
      </c>
      <c r="D7871" s="452" t="s">
        <v>3044</v>
      </c>
      <c r="E7871" s="54" t="s">
        <v>1678</v>
      </c>
      <c r="F7871" s="51" t="s">
        <v>1388</v>
      </c>
      <c r="G7871" s="468" t="s">
        <v>3071</v>
      </c>
      <c r="H7871" s="51" t="s">
        <v>2347</v>
      </c>
      <c r="I7871" s="39" t="s">
        <v>1440</v>
      </c>
      <c r="J7871" s="270"/>
      <c r="K7871" s="270"/>
      <c r="L7871" s="270"/>
      <c r="M7871" s="270"/>
      <c r="N7871" s="270"/>
      <c r="O7871" s="270"/>
      <c r="P7871" s="270"/>
      <c r="Q7871" s="270"/>
      <c r="R7871" s="270"/>
      <c r="S7871" s="270"/>
      <c r="T7871" s="270"/>
      <c r="U7871" s="270">
        <v>0</v>
      </c>
      <c r="V7871" s="270">
        <v>0</v>
      </c>
      <c r="W7871" s="270"/>
      <c r="X7871" s="270"/>
      <c r="Y7871" s="270"/>
      <c r="Z7871" s="270"/>
      <c r="AA7871" s="270"/>
      <c r="AB7871" s="270"/>
      <c r="AC7871" s="270"/>
      <c r="AD7871" s="270"/>
      <c r="AE7871" s="270"/>
      <c r="AF7871" s="270"/>
      <c r="AG7871" s="270"/>
      <c r="AH7871" s="270">
        <v>0</v>
      </c>
      <c r="AI7871" s="270">
        <v>0</v>
      </c>
      <c r="AJ7871" s="270"/>
      <c r="AK7871" s="270"/>
      <c r="AL7871" s="270"/>
      <c r="AM7871" s="270"/>
      <c r="AN7871" s="270"/>
      <c r="AO7871" s="270"/>
      <c r="AP7871" s="270"/>
      <c r="AQ7871" s="270"/>
      <c r="AR7871" s="270"/>
      <c r="AS7871" s="270"/>
      <c r="AT7871" s="270"/>
      <c r="AU7871" s="270">
        <v>0</v>
      </c>
      <c r="AV7871" s="270">
        <v>0</v>
      </c>
      <c r="AW7871" s="270">
        <f t="shared" si="2161"/>
        <v>0</v>
      </c>
    </row>
    <row r="7872" spans="1:49">
      <c r="A7872" s="44" t="s">
        <v>1040</v>
      </c>
      <c r="B7872" s="45" t="s">
        <v>1029</v>
      </c>
      <c r="C7872" s="45" t="s">
        <v>1549</v>
      </c>
      <c r="D7872" s="452" t="s">
        <v>3044</v>
      </c>
      <c r="E7872" s="54" t="s">
        <v>1678</v>
      </c>
      <c r="F7872" s="51" t="s">
        <v>1389</v>
      </c>
      <c r="G7872" s="468" t="s">
        <v>3071</v>
      </c>
      <c r="H7872" s="51" t="s">
        <v>2347</v>
      </c>
      <c r="I7872" s="39" t="s">
        <v>1332</v>
      </c>
      <c r="J7872" s="270"/>
      <c r="K7872" s="270"/>
      <c r="L7872" s="270"/>
      <c r="M7872" s="270"/>
      <c r="N7872" s="270"/>
      <c r="O7872" s="270"/>
      <c r="P7872" s="270"/>
      <c r="Q7872" s="270"/>
      <c r="R7872" s="270"/>
      <c r="S7872" s="270"/>
      <c r="T7872" s="270"/>
      <c r="U7872" s="270">
        <v>0</v>
      </c>
      <c r="V7872" s="270">
        <v>0</v>
      </c>
      <c r="W7872" s="270"/>
      <c r="X7872" s="270"/>
      <c r="Y7872" s="270"/>
      <c r="Z7872" s="270"/>
      <c r="AA7872" s="270"/>
      <c r="AB7872" s="270"/>
      <c r="AC7872" s="270"/>
      <c r="AD7872" s="270"/>
      <c r="AE7872" s="270"/>
      <c r="AF7872" s="270"/>
      <c r="AG7872" s="270"/>
      <c r="AH7872" s="270">
        <v>0</v>
      </c>
      <c r="AI7872" s="270">
        <v>0</v>
      </c>
      <c r="AJ7872" s="270"/>
      <c r="AK7872" s="270"/>
      <c r="AL7872" s="270"/>
      <c r="AM7872" s="270"/>
      <c r="AN7872" s="270"/>
      <c r="AO7872" s="270"/>
      <c r="AP7872" s="270"/>
      <c r="AQ7872" s="270"/>
      <c r="AR7872" s="270"/>
      <c r="AS7872" s="270"/>
      <c r="AT7872" s="270"/>
      <c r="AU7872" s="270">
        <v>0</v>
      </c>
      <c r="AV7872" s="270">
        <v>0</v>
      </c>
      <c r="AW7872" s="270">
        <f t="shared" si="2161"/>
        <v>0</v>
      </c>
    </row>
    <row r="7873" spans="1:49">
      <c r="A7873" s="44" t="s">
        <v>1040</v>
      </c>
      <c r="B7873" s="45" t="s">
        <v>1029</v>
      </c>
      <c r="C7873" s="45" t="s">
        <v>1549</v>
      </c>
      <c r="D7873" s="452" t="s">
        <v>3044</v>
      </c>
      <c r="E7873" s="54" t="s">
        <v>1678</v>
      </c>
      <c r="F7873" s="51" t="s">
        <v>749</v>
      </c>
      <c r="G7873" s="468" t="s">
        <v>3071</v>
      </c>
      <c r="H7873" s="51" t="s">
        <v>2347</v>
      </c>
      <c r="I7873" s="39" t="s">
        <v>1572</v>
      </c>
      <c r="J7873" s="270"/>
      <c r="K7873" s="270"/>
      <c r="L7873" s="270"/>
      <c r="M7873" s="270"/>
      <c r="N7873" s="270"/>
      <c r="O7873" s="270"/>
      <c r="P7873" s="270"/>
      <c r="Q7873" s="270"/>
      <c r="R7873" s="270"/>
      <c r="S7873" s="270"/>
      <c r="T7873" s="270"/>
      <c r="U7873" s="270">
        <v>0</v>
      </c>
      <c r="V7873" s="270">
        <v>0</v>
      </c>
      <c r="W7873" s="270"/>
      <c r="X7873" s="270"/>
      <c r="Y7873" s="270"/>
      <c r="Z7873" s="270"/>
      <c r="AA7873" s="270"/>
      <c r="AB7873" s="270"/>
      <c r="AC7873" s="270"/>
      <c r="AD7873" s="270"/>
      <c r="AE7873" s="270"/>
      <c r="AF7873" s="270"/>
      <c r="AG7873" s="270"/>
      <c r="AH7873" s="270">
        <v>0</v>
      </c>
      <c r="AI7873" s="270">
        <v>0</v>
      </c>
      <c r="AJ7873" s="270"/>
      <c r="AK7873" s="270"/>
      <c r="AL7873" s="270"/>
      <c r="AM7873" s="270"/>
      <c r="AN7873" s="270"/>
      <c r="AO7873" s="270"/>
      <c r="AP7873" s="270"/>
      <c r="AQ7873" s="270"/>
      <c r="AR7873" s="270"/>
      <c r="AS7873" s="270"/>
      <c r="AT7873" s="270"/>
      <c r="AU7873" s="270">
        <v>0</v>
      </c>
      <c r="AV7873" s="270">
        <v>0</v>
      </c>
      <c r="AW7873" s="270">
        <f t="shared" si="2161"/>
        <v>0</v>
      </c>
    </row>
    <row r="7874" spans="1:49" ht="12.75" customHeight="1">
      <c r="A7874" s="44" t="s">
        <v>1040</v>
      </c>
      <c r="B7874" s="45" t="s">
        <v>1029</v>
      </c>
      <c r="C7874" s="45" t="s">
        <v>1549</v>
      </c>
      <c r="D7874" s="452" t="s">
        <v>3044</v>
      </c>
      <c r="E7874" s="54" t="s">
        <v>1678</v>
      </c>
      <c r="F7874" s="51" t="s">
        <v>722</v>
      </c>
      <c r="G7874" s="468" t="s">
        <v>3071</v>
      </c>
      <c r="H7874" s="51" t="s">
        <v>2347</v>
      </c>
      <c r="I7874" s="39" t="s">
        <v>1081</v>
      </c>
      <c r="J7874" s="270"/>
      <c r="K7874" s="270"/>
      <c r="L7874" s="270"/>
      <c r="M7874" s="270"/>
      <c r="N7874" s="270"/>
      <c r="O7874" s="270"/>
      <c r="P7874" s="270"/>
      <c r="Q7874" s="270"/>
      <c r="R7874" s="270"/>
      <c r="S7874" s="270"/>
      <c r="T7874" s="270"/>
      <c r="U7874" s="270">
        <v>0</v>
      </c>
      <c r="V7874" s="270">
        <v>0</v>
      </c>
      <c r="W7874" s="270"/>
      <c r="X7874" s="270"/>
      <c r="Y7874" s="270"/>
      <c r="Z7874" s="270"/>
      <c r="AA7874" s="270"/>
      <c r="AB7874" s="270"/>
      <c r="AC7874" s="270"/>
      <c r="AD7874" s="270"/>
      <c r="AE7874" s="270"/>
      <c r="AF7874" s="270"/>
      <c r="AG7874" s="270"/>
      <c r="AH7874" s="270">
        <v>0</v>
      </c>
      <c r="AI7874" s="270">
        <v>0</v>
      </c>
      <c r="AJ7874" s="270"/>
      <c r="AK7874" s="270"/>
      <c r="AL7874" s="270"/>
      <c r="AM7874" s="270"/>
      <c r="AN7874" s="270"/>
      <c r="AO7874" s="270"/>
      <c r="AP7874" s="270"/>
      <c r="AQ7874" s="270"/>
      <c r="AR7874" s="270"/>
      <c r="AS7874" s="270"/>
      <c r="AT7874" s="270"/>
      <c r="AU7874" s="270">
        <v>0</v>
      </c>
      <c r="AV7874" s="270">
        <v>0</v>
      </c>
      <c r="AW7874" s="270">
        <f t="shared" si="2161"/>
        <v>0</v>
      </c>
    </row>
    <row r="7875" spans="1:49" s="212" customFormat="1">
      <c r="A7875" s="44" t="s">
        <v>1040</v>
      </c>
      <c r="B7875" s="45" t="s">
        <v>1029</v>
      </c>
      <c r="C7875" s="45" t="s">
        <v>1549</v>
      </c>
      <c r="D7875" s="452" t="s">
        <v>3044</v>
      </c>
      <c r="E7875" s="54" t="s">
        <v>1678</v>
      </c>
      <c r="F7875" s="211" t="s">
        <v>3111</v>
      </c>
      <c r="G7875" s="468" t="s">
        <v>3071</v>
      </c>
      <c r="H7875" s="211" t="s">
        <v>2347</v>
      </c>
      <c r="I7875" s="185" t="s">
        <v>2803</v>
      </c>
      <c r="J7875" s="339"/>
      <c r="K7875" s="339"/>
      <c r="L7875" s="339"/>
      <c r="M7875" s="339"/>
      <c r="N7875" s="339"/>
      <c r="O7875" s="339"/>
      <c r="P7875" s="339"/>
      <c r="Q7875" s="339"/>
      <c r="R7875" s="339"/>
      <c r="S7875" s="339"/>
      <c r="T7875" s="339"/>
      <c r="U7875" s="339">
        <v>0</v>
      </c>
      <c r="V7875" s="339">
        <v>0</v>
      </c>
      <c r="W7875" s="339"/>
      <c r="X7875" s="339"/>
      <c r="Y7875" s="339"/>
      <c r="Z7875" s="339"/>
      <c r="AA7875" s="339"/>
      <c r="AB7875" s="339"/>
      <c r="AC7875" s="339"/>
      <c r="AD7875" s="339"/>
      <c r="AE7875" s="339"/>
      <c r="AF7875" s="339"/>
      <c r="AG7875" s="339"/>
      <c r="AH7875" s="339">
        <v>0</v>
      </c>
      <c r="AI7875" s="339">
        <v>0</v>
      </c>
      <c r="AJ7875" s="339"/>
      <c r="AK7875" s="339"/>
      <c r="AL7875" s="339"/>
      <c r="AM7875" s="339"/>
      <c r="AN7875" s="339"/>
      <c r="AO7875" s="339"/>
      <c r="AP7875" s="339"/>
      <c r="AQ7875" s="339"/>
      <c r="AR7875" s="339"/>
      <c r="AS7875" s="339"/>
      <c r="AT7875" s="339"/>
      <c r="AU7875" s="339">
        <v>0</v>
      </c>
      <c r="AV7875" s="339">
        <v>0</v>
      </c>
      <c r="AW7875" s="339">
        <f t="shared" si="2161"/>
        <v>0</v>
      </c>
    </row>
    <row r="7876" spans="1:49" s="212" customFormat="1">
      <c r="A7876" s="44" t="s">
        <v>1040</v>
      </c>
      <c r="B7876" s="45" t="s">
        <v>1029</v>
      </c>
      <c r="C7876" s="45" t="s">
        <v>1549</v>
      </c>
      <c r="D7876" s="452" t="s">
        <v>3044</v>
      </c>
      <c r="E7876" s="54" t="s">
        <v>1678</v>
      </c>
      <c r="F7876" s="211" t="s">
        <v>3112</v>
      </c>
      <c r="G7876" s="468" t="s">
        <v>3071</v>
      </c>
      <c r="H7876" s="211" t="s">
        <v>2347</v>
      </c>
      <c r="I7876" s="185" t="s">
        <v>2804</v>
      </c>
      <c r="J7876" s="339"/>
      <c r="K7876" s="339"/>
      <c r="L7876" s="339"/>
      <c r="M7876" s="339"/>
      <c r="N7876" s="339"/>
      <c r="O7876" s="339"/>
      <c r="P7876" s="339"/>
      <c r="Q7876" s="339"/>
      <c r="R7876" s="339"/>
      <c r="S7876" s="339"/>
      <c r="T7876" s="339"/>
      <c r="U7876" s="339">
        <v>0</v>
      </c>
      <c r="V7876" s="339">
        <v>0</v>
      </c>
      <c r="W7876" s="339"/>
      <c r="X7876" s="339"/>
      <c r="Y7876" s="339"/>
      <c r="Z7876" s="339"/>
      <c r="AA7876" s="339"/>
      <c r="AB7876" s="339"/>
      <c r="AC7876" s="339"/>
      <c r="AD7876" s="339"/>
      <c r="AE7876" s="339"/>
      <c r="AF7876" s="339"/>
      <c r="AG7876" s="339"/>
      <c r="AH7876" s="339">
        <v>0</v>
      </c>
      <c r="AI7876" s="339">
        <v>0</v>
      </c>
      <c r="AJ7876" s="339"/>
      <c r="AK7876" s="339"/>
      <c r="AL7876" s="339"/>
      <c r="AM7876" s="339"/>
      <c r="AN7876" s="339"/>
      <c r="AO7876" s="339"/>
      <c r="AP7876" s="339"/>
      <c r="AQ7876" s="339"/>
      <c r="AR7876" s="339"/>
      <c r="AS7876" s="339"/>
      <c r="AT7876" s="339"/>
      <c r="AU7876" s="339">
        <v>0</v>
      </c>
      <c r="AV7876" s="339">
        <v>0</v>
      </c>
      <c r="AW7876" s="339">
        <f t="shared" si="2161"/>
        <v>0</v>
      </c>
    </row>
    <row r="7877" spans="1:49">
      <c r="A7877" s="44" t="s">
        <v>1040</v>
      </c>
      <c r="B7877" s="45" t="s">
        <v>1029</v>
      </c>
      <c r="C7877" s="45" t="s">
        <v>1549</v>
      </c>
      <c r="D7877" s="452" t="s">
        <v>3044</v>
      </c>
      <c r="E7877" s="54" t="s">
        <v>1678</v>
      </c>
      <c r="F7877" s="51" t="s">
        <v>2136</v>
      </c>
      <c r="G7877" s="468" t="s">
        <v>3071</v>
      </c>
      <c r="H7877" s="51" t="s">
        <v>2347</v>
      </c>
      <c r="I7877" s="39" t="s">
        <v>696</v>
      </c>
      <c r="J7877" s="270"/>
      <c r="K7877" s="270"/>
      <c r="L7877" s="270"/>
      <c r="M7877" s="270"/>
      <c r="N7877" s="270"/>
      <c r="O7877" s="270"/>
      <c r="P7877" s="270"/>
      <c r="Q7877" s="270"/>
      <c r="R7877" s="270"/>
      <c r="S7877" s="270"/>
      <c r="T7877" s="270"/>
      <c r="U7877" s="270">
        <v>0</v>
      </c>
      <c r="V7877" s="270">
        <v>0</v>
      </c>
      <c r="W7877" s="270"/>
      <c r="X7877" s="270"/>
      <c r="Y7877" s="270"/>
      <c r="Z7877" s="270"/>
      <c r="AA7877" s="270"/>
      <c r="AB7877" s="270"/>
      <c r="AC7877" s="270"/>
      <c r="AD7877" s="270"/>
      <c r="AE7877" s="270"/>
      <c r="AF7877" s="270"/>
      <c r="AG7877" s="270"/>
      <c r="AH7877" s="270">
        <v>0</v>
      </c>
      <c r="AI7877" s="270">
        <v>0</v>
      </c>
      <c r="AJ7877" s="270"/>
      <c r="AK7877" s="270"/>
      <c r="AL7877" s="270"/>
      <c r="AM7877" s="270"/>
      <c r="AN7877" s="270"/>
      <c r="AO7877" s="270"/>
      <c r="AP7877" s="270"/>
      <c r="AQ7877" s="270"/>
      <c r="AR7877" s="270"/>
      <c r="AS7877" s="270"/>
      <c r="AT7877" s="270"/>
      <c r="AU7877" s="270">
        <v>0</v>
      </c>
      <c r="AV7877" s="270">
        <v>0</v>
      </c>
      <c r="AW7877" s="270">
        <f t="shared" si="2161"/>
        <v>0</v>
      </c>
    </row>
    <row r="7878" spans="1:49">
      <c r="A7878" s="44" t="s">
        <v>1040</v>
      </c>
      <c r="B7878" s="45" t="s">
        <v>1029</v>
      </c>
      <c r="C7878" s="45" t="s">
        <v>1549</v>
      </c>
      <c r="D7878" s="452" t="s">
        <v>3044</v>
      </c>
      <c r="E7878" s="54" t="s">
        <v>1678</v>
      </c>
      <c r="F7878" s="51" t="s">
        <v>2137</v>
      </c>
      <c r="G7878" s="468" t="s">
        <v>3071</v>
      </c>
      <c r="H7878" s="51" t="s">
        <v>2347</v>
      </c>
      <c r="I7878" s="39" t="s">
        <v>713</v>
      </c>
      <c r="J7878" s="272"/>
      <c r="K7878" s="272"/>
      <c r="L7878" s="272"/>
      <c r="M7878" s="272"/>
      <c r="N7878" s="272"/>
      <c r="O7878" s="272"/>
      <c r="P7878" s="272"/>
      <c r="Q7878" s="272"/>
      <c r="R7878" s="272"/>
      <c r="S7878" s="272"/>
      <c r="T7878" s="272"/>
      <c r="U7878" s="272">
        <v>0</v>
      </c>
      <c r="V7878" s="272">
        <v>0</v>
      </c>
      <c r="W7878" s="272"/>
      <c r="X7878" s="272"/>
      <c r="Y7878" s="272"/>
      <c r="Z7878" s="272"/>
      <c r="AA7878" s="272"/>
      <c r="AB7878" s="272"/>
      <c r="AC7878" s="272"/>
      <c r="AD7878" s="272"/>
      <c r="AE7878" s="272"/>
      <c r="AF7878" s="272"/>
      <c r="AG7878" s="272"/>
      <c r="AH7878" s="272">
        <v>0</v>
      </c>
      <c r="AI7878" s="272">
        <v>0</v>
      </c>
      <c r="AJ7878" s="272"/>
      <c r="AK7878" s="272"/>
      <c r="AL7878" s="272"/>
      <c r="AM7878" s="272"/>
      <c r="AN7878" s="272"/>
      <c r="AO7878" s="272"/>
      <c r="AP7878" s="272"/>
      <c r="AQ7878" s="272"/>
      <c r="AR7878" s="272"/>
      <c r="AS7878" s="272"/>
      <c r="AT7878" s="272"/>
      <c r="AU7878" s="272">
        <v>0</v>
      </c>
      <c r="AV7878" s="272">
        <v>0</v>
      </c>
      <c r="AW7878" s="272">
        <f t="shared" si="2161"/>
        <v>0</v>
      </c>
    </row>
    <row r="7879" spans="1:49">
      <c r="A7879" s="44" t="s">
        <v>1040</v>
      </c>
      <c r="B7879" s="45" t="s">
        <v>1029</v>
      </c>
      <c r="C7879" s="45" t="s">
        <v>1549</v>
      </c>
      <c r="D7879" s="452" t="s">
        <v>3044</v>
      </c>
      <c r="E7879" s="54" t="s">
        <v>1678</v>
      </c>
      <c r="F7879" s="51" t="s">
        <v>1393</v>
      </c>
      <c r="G7879" s="468" t="s">
        <v>3071</v>
      </c>
      <c r="H7879" s="51" t="s">
        <v>2347</v>
      </c>
      <c r="I7879" s="39" t="s">
        <v>2071</v>
      </c>
      <c r="J7879" s="272"/>
      <c r="K7879" s="272"/>
      <c r="L7879" s="272"/>
      <c r="M7879" s="272"/>
      <c r="N7879" s="272"/>
      <c r="O7879" s="272"/>
      <c r="P7879" s="272"/>
      <c r="Q7879" s="272"/>
      <c r="R7879" s="272"/>
      <c r="S7879" s="272"/>
      <c r="T7879" s="272"/>
      <c r="U7879" s="272">
        <v>0</v>
      </c>
      <c r="V7879" s="272">
        <v>0</v>
      </c>
      <c r="W7879" s="272"/>
      <c r="X7879" s="272"/>
      <c r="Y7879" s="272"/>
      <c r="Z7879" s="272"/>
      <c r="AA7879" s="272"/>
      <c r="AB7879" s="272"/>
      <c r="AC7879" s="272"/>
      <c r="AD7879" s="272"/>
      <c r="AE7879" s="272"/>
      <c r="AF7879" s="272"/>
      <c r="AG7879" s="272"/>
      <c r="AH7879" s="272">
        <v>0</v>
      </c>
      <c r="AI7879" s="272">
        <v>0</v>
      </c>
      <c r="AJ7879" s="272"/>
      <c r="AK7879" s="272"/>
      <c r="AL7879" s="272"/>
      <c r="AM7879" s="272"/>
      <c r="AN7879" s="272"/>
      <c r="AO7879" s="272"/>
      <c r="AP7879" s="272"/>
      <c r="AQ7879" s="272"/>
      <c r="AR7879" s="272"/>
      <c r="AS7879" s="272"/>
      <c r="AT7879" s="272"/>
      <c r="AU7879" s="272">
        <v>0</v>
      </c>
      <c r="AV7879" s="272">
        <v>0</v>
      </c>
      <c r="AW7879" s="272">
        <f t="shared" si="2161"/>
        <v>0</v>
      </c>
    </row>
    <row r="7880" spans="1:49">
      <c r="A7880" s="44" t="s">
        <v>1040</v>
      </c>
      <c r="B7880" s="45" t="s">
        <v>1029</v>
      </c>
      <c r="C7880" s="45" t="s">
        <v>1549</v>
      </c>
      <c r="D7880" s="452" t="s">
        <v>3044</v>
      </c>
      <c r="E7880" s="54" t="s">
        <v>1678</v>
      </c>
      <c r="F7880" s="51" t="s">
        <v>1394</v>
      </c>
      <c r="G7880" s="468" t="s">
        <v>3071</v>
      </c>
      <c r="H7880" s="51" t="s">
        <v>2347</v>
      </c>
      <c r="I7880" s="39" t="s">
        <v>2072</v>
      </c>
      <c r="J7880" s="272"/>
      <c r="K7880" s="272"/>
      <c r="L7880" s="272"/>
      <c r="M7880" s="272"/>
      <c r="N7880" s="272"/>
      <c r="O7880" s="272"/>
      <c r="P7880" s="272"/>
      <c r="Q7880" s="272"/>
      <c r="R7880" s="272"/>
      <c r="S7880" s="272"/>
      <c r="T7880" s="272"/>
      <c r="U7880" s="272">
        <v>0</v>
      </c>
      <c r="V7880" s="272">
        <v>0</v>
      </c>
      <c r="W7880" s="272"/>
      <c r="X7880" s="272"/>
      <c r="Y7880" s="272"/>
      <c r="Z7880" s="272"/>
      <c r="AA7880" s="272"/>
      <c r="AB7880" s="272"/>
      <c r="AC7880" s="272"/>
      <c r="AD7880" s="272"/>
      <c r="AE7880" s="272"/>
      <c r="AF7880" s="272"/>
      <c r="AG7880" s="272"/>
      <c r="AH7880" s="272">
        <v>0</v>
      </c>
      <c r="AI7880" s="272">
        <v>0</v>
      </c>
      <c r="AJ7880" s="272"/>
      <c r="AK7880" s="272"/>
      <c r="AL7880" s="272"/>
      <c r="AM7880" s="272"/>
      <c r="AN7880" s="272"/>
      <c r="AO7880" s="272"/>
      <c r="AP7880" s="272"/>
      <c r="AQ7880" s="272"/>
      <c r="AR7880" s="272"/>
      <c r="AS7880" s="272"/>
      <c r="AT7880" s="272"/>
      <c r="AU7880" s="272">
        <v>0</v>
      </c>
      <c r="AV7880" s="272">
        <v>0</v>
      </c>
      <c r="AW7880" s="272">
        <f t="shared" si="2161"/>
        <v>0</v>
      </c>
    </row>
    <row r="7881" spans="1:49">
      <c r="A7881" s="44" t="s">
        <v>1040</v>
      </c>
      <c r="B7881" s="45" t="s">
        <v>1029</v>
      </c>
      <c r="C7881" s="45" t="s">
        <v>1549</v>
      </c>
      <c r="D7881" s="452" t="s">
        <v>3044</v>
      </c>
      <c r="E7881" s="54" t="s">
        <v>1678</v>
      </c>
      <c r="F7881" s="51"/>
      <c r="G7881" s="51"/>
      <c r="H7881" s="51"/>
      <c r="I7881" s="90" t="s">
        <v>1425</v>
      </c>
      <c r="J7881" s="7">
        <f>SUM(J7882:J7888)</f>
        <v>0</v>
      </c>
      <c r="K7881" s="7">
        <f t="shared" ref="K7881:AT7881" si="2167">SUM(K7882:K7888)</f>
        <v>0</v>
      </c>
      <c r="L7881" s="7">
        <f t="shared" si="2167"/>
        <v>0</v>
      </c>
      <c r="M7881" s="7">
        <f t="shared" si="2167"/>
        <v>0</v>
      </c>
      <c r="N7881" s="7">
        <f t="shared" si="2167"/>
        <v>0</v>
      </c>
      <c r="O7881" s="7">
        <f t="shared" si="2167"/>
        <v>0</v>
      </c>
      <c r="P7881" s="7">
        <f t="shared" si="2167"/>
        <v>0</v>
      </c>
      <c r="Q7881" s="7">
        <f t="shared" si="2167"/>
        <v>0</v>
      </c>
      <c r="R7881" s="7">
        <f t="shared" si="2167"/>
        <v>0</v>
      </c>
      <c r="S7881" s="7">
        <f t="shared" si="2167"/>
        <v>0</v>
      </c>
      <c r="T7881" s="7">
        <f t="shared" si="2167"/>
        <v>0</v>
      </c>
      <c r="U7881" s="7">
        <v>0</v>
      </c>
      <c r="V7881" s="7">
        <v>0</v>
      </c>
      <c r="W7881" s="7">
        <f>SUM(W7882:W7888)</f>
        <v>40000</v>
      </c>
      <c r="X7881" s="7">
        <f t="shared" si="2167"/>
        <v>0</v>
      </c>
      <c r="Y7881" s="7">
        <f t="shared" si="2167"/>
        <v>0</v>
      </c>
      <c r="Z7881" s="7">
        <f t="shared" si="2167"/>
        <v>0</v>
      </c>
      <c r="AA7881" s="7">
        <f t="shared" si="2167"/>
        <v>0</v>
      </c>
      <c r="AB7881" s="7">
        <f t="shared" si="2167"/>
        <v>0</v>
      </c>
      <c r="AC7881" s="7">
        <f t="shared" si="2167"/>
        <v>16618</v>
      </c>
      <c r="AD7881" s="7">
        <f t="shared" si="2167"/>
        <v>0</v>
      </c>
      <c r="AE7881" s="7">
        <f t="shared" si="2167"/>
        <v>0</v>
      </c>
      <c r="AF7881" s="7">
        <f t="shared" si="2167"/>
        <v>0</v>
      </c>
      <c r="AG7881" s="7">
        <f t="shared" si="2167"/>
        <v>0</v>
      </c>
      <c r="AH7881" s="7">
        <v>16618</v>
      </c>
      <c r="AI7881" s="7">
        <v>23382</v>
      </c>
      <c r="AJ7881" s="7">
        <f>SUM(AJ7882:AJ7888)</f>
        <v>0</v>
      </c>
      <c r="AK7881" s="7">
        <f t="shared" si="2167"/>
        <v>0</v>
      </c>
      <c r="AL7881" s="7">
        <f t="shared" si="2167"/>
        <v>0</v>
      </c>
      <c r="AM7881" s="7">
        <f t="shared" si="2167"/>
        <v>0</v>
      </c>
      <c r="AN7881" s="7">
        <f t="shared" si="2167"/>
        <v>0</v>
      </c>
      <c r="AO7881" s="7">
        <f t="shared" si="2167"/>
        <v>0</v>
      </c>
      <c r="AP7881" s="7">
        <f t="shared" si="2167"/>
        <v>0</v>
      </c>
      <c r="AQ7881" s="7">
        <f t="shared" si="2167"/>
        <v>0</v>
      </c>
      <c r="AR7881" s="7">
        <f t="shared" si="2167"/>
        <v>0</v>
      </c>
      <c r="AS7881" s="7">
        <f t="shared" si="2167"/>
        <v>0</v>
      </c>
      <c r="AT7881" s="7">
        <f t="shared" si="2167"/>
        <v>0</v>
      </c>
      <c r="AU7881" s="7">
        <v>0</v>
      </c>
      <c r="AV7881" s="7">
        <v>0</v>
      </c>
      <c r="AW7881" s="7">
        <f t="shared" si="2161"/>
        <v>16618</v>
      </c>
    </row>
    <row r="7882" spans="1:49">
      <c r="A7882" s="44" t="s">
        <v>1040</v>
      </c>
      <c r="B7882" s="45" t="s">
        <v>1029</v>
      </c>
      <c r="C7882" s="45" t="s">
        <v>1549</v>
      </c>
      <c r="D7882" s="452" t="s">
        <v>3044</v>
      </c>
      <c r="E7882" s="54" t="s">
        <v>1678</v>
      </c>
      <c r="F7882" s="51" t="s">
        <v>723</v>
      </c>
      <c r="G7882" s="468" t="s">
        <v>3071</v>
      </c>
      <c r="H7882" s="51" t="s">
        <v>2347</v>
      </c>
      <c r="I7882" s="39" t="s">
        <v>1175</v>
      </c>
      <c r="J7882" s="228"/>
      <c r="K7882" s="228"/>
      <c r="L7882" s="228"/>
      <c r="M7882" s="228"/>
      <c r="N7882" s="228"/>
      <c r="O7882" s="228"/>
      <c r="P7882" s="228"/>
      <c r="Q7882" s="228"/>
      <c r="R7882" s="228"/>
      <c r="S7882" s="228"/>
      <c r="T7882" s="228"/>
      <c r="U7882" s="228">
        <v>0</v>
      </c>
      <c r="V7882" s="228">
        <v>0</v>
      </c>
      <c r="W7882" s="228"/>
      <c r="X7882" s="228"/>
      <c r="Y7882" s="228"/>
      <c r="Z7882" s="228"/>
      <c r="AA7882" s="228"/>
      <c r="AB7882" s="228"/>
      <c r="AC7882" s="228"/>
      <c r="AD7882" s="228"/>
      <c r="AE7882" s="228"/>
      <c r="AF7882" s="228"/>
      <c r="AG7882" s="228"/>
      <c r="AH7882" s="228">
        <v>0</v>
      </c>
      <c r="AI7882" s="228">
        <v>0</v>
      </c>
      <c r="AJ7882" s="228"/>
      <c r="AK7882" s="228"/>
      <c r="AL7882" s="228"/>
      <c r="AM7882" s="228"/>
      <c r="AN7882" s="228"/>
      <c r="AO7882" s="228"/>
      <c r="AP7882" s="228"/>
      <c r="AQ7882" s="228"/>
      <c r="AR7882" s="228"/>
      <c r="AS7882" s="228"/>
      <c r="AT7882" s="228"/>
      <c r="AU7882" s="228">
        <v>0</v>
      </c>
      <c r="AV7882" s="228">
        <v>0</v>
      </c>
      <c r="AW7882" s="228">
        <f t="shared" si="2161"/>
        <v>0</v>
      </c>
    </row>
    <row r="7883" spans="1:49">
      <c r="A7883" s="44" t="s">
        <v>1040</v>
      </c>
      <c r="B7883" s="45" t="s">
        <v>1029</v>
      </c>
      <c r="C7883" s="45" t="s">
        <v>1549</v>
      </c>
      <c r="D7883" s="452" t="s">
        <v>3044</v>
      </c>
      <c r="E7883" s="54" t="s">
        <v>1678</v>
      </c>
      <c r="F7883" s="51" t="s">
        <v>1336</v>
      </c>
      <c r="G7883" s="468" t="s">
        <v>3071</v>
      </c>
      <c r="H7883" s="51" t="s">
        <v>2347</v>
      </c>
      <c r="I7883" s="39" t="s">
        <v>1731</v>
      </c>
      <c r="J7883" s="228"/>
      <c r="K7883" s="228"/>
      <c r="L7883" s="228"/>
      <c r="M7883" s="228"/>
      <c r="N7883" s="228"/>
      <c r="O7883" s="228"/>
      <c r="P7883" s="228"/>
      <c r="Q7883" s="228"/>
      <c r="R7883" s="228"/>
      <c r="S7883" s="228"/>
      <c r="T7883" s="228"/>
      <c r="U7883" s="228">
        <v>0</v>
      </c>
      <c r="V7883" s="228">
        <v>0</v>
      </c>
      <c r="W7883" s="228"/>
      <c r="X7883" s="228"/>
      <c r="Y7883" s="228"/>
      <c r="Z7883" s="228"/>
      <c r="AA7883" s="228"/>
      <c r="AB7883" s="228"/>
      <c r="AC7883" s="228"/>
      <c r="AD7883" s="228"/>
      <c r="AE7883" s="228"/>
      <c r="AF7883" s="228"/>
      <c r="AG7883" s="228"/>
      <c r="AH7883" s="228">
        <v>0</v>
      </c>
      <c r="AI7883" s="228">
        <v>0</v>
      </c>
      <c r="AJ7883" s="228"/>
      <c r="AK7883" s="228"/>
      <c r="AL7883" s="228"/>
      <c r="AM7883" s="228"/>
      <c r="AN7883" s="228"/>
      <c r="AO7883" s="228"/>
      <c r="AP7883" s="228"/>
      <c r="AQ7883" s="228"/>
      <c r="AR7883" s="228"/>
      <c r="AS7883" s="228"/>
      <c r="AT7883" s="228"/>
      <c r="AU7883" s="228">
        <v>0</v>
      </c>
      <c r="AV7883" s="228">
        <v>0</v>
      </c>
      <c r="AW7883" s="228">
        <f t="shared" si="2161"/>
        <v>0</v>
      </c>
    </row>
    <row r="7884" spans="1:49">
      <c r="A7884" s="44" t="s">
        <v>1040</v>
      </c>
      <c r="B7884" s="45" t="s">
        <v>1029</v>
      </c>
      <c r="C7884" s="45" t="s">
        <v>1549</v>
      </c>
      <c r="D7884" s="452" t="s">
        <v>3044</v>
      </c>
      <c r="E7884" s="54" t="s">
        <v>1678</v>
      </c>
      <c r="F7884" s="51" t="s">
        <v>1525</v>
      </c>
      <c r="G7884" s="468" t="s">
        <v>3071</v>
      </c>
      <c r="H7884" s="51" t="s">
        <v>2347</v>
      </c>
      <c r="I7884" s="39" t="s">
        <v>1596</v>
      </c>
      <c r="J7884" s="228"/>
      <c r="K7884" s="228"/>
      <c r="L7884" s="228"/>
      <c r="M7884" s="228"/>
      <c r="N7884" s="228"/>
      <c r="O7884" s="228"/>
      <c r="P7884" s="228"/>
      <c r="Q7884" s="228"/>
      <c r="R7884" s="228"/>
      <c r="S7884" s="228"/>
      <c r="T7884" s="228"/>
      <c r="U7884" s="228">
        <v>0</v>
      </c>
      <c r="V7884" s="228">
        <v>0</v>
      </c>
      <c r="W7884" s="228"/>
      <c r="X7884" s="228"/>
      <c r="Y7884" s="228"/>
      <c r="Z7884" s="228"/>
      <c r="AA7884" s="228"/>
      <c r="AB7884" s="228"/>
      <c r="AC7884" s="228"/>
      <c r="AD7884" s="228"/>
      <c r="AE7884" s="228"/>
      <c r="AF7884" s="228"/>
      <c r="AG7884" s="228"/>
      <c r="AH7884" s="228">
        <v>0</v>
      </c>
      <c r="AI7884" s="228">
        <v>0</v>
      </c>
      <c r="AJ7884" s="228"/>
      <c r="AK7884" s="228"/>
      <c r="AL7884" s="228"/>
      <c r="AM7884" s="228"/>
      <c r="AN7884" s="228"/>
      <c r="AO7884" s="228"/>
      <c r="AP7884" s="228"/>
      <c r="AQ7884" s="228"/>
      <c r="AR7884" s="228"/>
      <c r="AS7884" s="228"/>
      <c r="AT7884" s="228"/>
      <c r="AU7884" s="228">
        <v>0</v>
      </c>
      <c r="AV7884" s="228">
        <v>0</v>
      </c>
      <c r="AW7884" s="228">
        <f t="shared" si="2161"/>
        <v>0</v>
      </c>
    </row>
    <row r="7885" spans="1:49">
      <c r="A7885" s="44" t="s">
        <v>1040</v>
      </c>
      <c r="B7885" s="45" t="s">
        <v>1029</v>
      </c>
      <c r="C7885" s="45" t="s">
        <v>1549</v>
      </c>
      <c r="D7885" s="452" t="s">
        <v>3044</v>
      </c>
      <c r="E7885" s="54" t="s">
        <v>1678</v>
      </c>
      <c r="F7885" s="51" t="s">
        <v>1132</v>
      </c>
      <c r="G7885" s="468" t="s">
        <v>3071</v>
      </c>
      <c r="H7885" s="51" t="s">
        <v>2347</v>
      </c>
      <c r="I7885" s="39" t="s">
        <v>1293</v>
      </c>
      <c r="J7885" s="228"/>
      <c r="K7885" s="228"/>
      <c r="L7885" s="228"/>
      <c r="M7885" s="228"/>
      <c r="N7885" s="228"/>
      <c r="O7885" s="228"/>
      <c r="P7885" s="228"/>
      <c r="Q7885" s="228"/>
      <c r="R7885" s="228"/>
      <c r="S7885" s="228"/>
      <c r="T7885" s="228"/>
      <c r="U7885" s="228">
        <v>0</v>
      </c>
      <c r="V7885" s="228">
        <v>0</v>
      </c>
      <c r="W7885" s="228"/>
      <c r="X7885" s="228"/>
      <c r="Y7885" s="228"/>
      <c r="Z7885" s="228"/>
      <c r="AA7885" s="228"/>
      <c r="AB7885" s="228"/>
      <c r="AC7885" s="228"/>
      <c r="AD7885" s="228"/>
      <c r="AE7885" s="228"/>
      <c r="AF7885" s="228"/>
      <c r="AG7885" s="228"/>
      <c r="AH7885" s="228">
        <v>0</v>
      </c>
      <c r="AI7885" s="228">
        <v>0</v>
      </c>
      <c r="AJ7885" s="228"/>
      <c r="AK7885" s="228"/>
      <c r="AL7885" s="228"/>
      <c r="AM7885" s="228"/>
      <c r="AN7885" s="228"/>
      <c r="AO7885" s="228"/>
      <c r="AP7885" s="228"/>
      <c r="AQ7885" s="228"/>
      <c r="AR7885" s="228"/>
      <c r="AS7885" s="228"/>
      <c r="AT7885" s="228"/>
      <c r="AU7885" s="228">
        <v>0</v>
      </c>
      <c r="AV7885" s="228">
        <v>0</v>
      </c>
      <c r="AW7885" s="228">
        <f t="shared" si="2161"/>
        <v>0</v>
      </c>
    </row>
    <row r="7886" spans="1:49">
      <c r="A7886" s="44" t="s">
        <v>1040</v>
      </c>
      <c r="B7886" s="45" t="s">
        <v>1029</v>
      </c>
      <c r="C7886" s="45" t="s">
        <v>1549</v>
      </c>
      <c r="D7886" s="452" t="s">
        <v>3044</v>
      </c>
      <c r="E7886" s="54" t="s">
        <v>1678</v>
      </c>
      <c r="F7886" s="51" t="s">
        <v>1133</v>
      </c>
      <c r="G7886" s="468" t="s">
        <v>3071</v>
      </c>
      <c r="H7886" s="51" t="s">
        <v>2347</v>
      </c>
      <c r="I7886" s="39" t="s">
        <v>1294</v>
      </c>
      <c r="J7886" s="228"/>
      <c r="K7886" s="228"/>
      <c r="L7886" s="228"/>
      <c r="M7886" s="228"/>
      <c r="N7886" s="228"/>
      <c r="O7886" s="228"/>
      <c r="P7886" s="228"/>
      <c r="Q7886" s="228"/>
      <c r="R7886" s="228"/>
      <c r="S7886" s="228"/>
      <c r="T7886" s="228"/>
      <c r="U7886" s="228">
        <v>0</v>
      </c>
      <c r="V7886" s="228">
        <v>0</v>
      </c>
      <c r="W7886" s="228"/>
      <c r="X7886" s="228"/>
      <c r="Y7886" s="228"/>
      <c r="Z7886" s="228"/>
      <c r="AA7886" s="228"/>
      <c r="AB7886" s="228"/>
      <c r="AC7886" s="228"/>
      <c r="AD7886" s="228"/>
      <c r="AE7886" s="228"/>
      <c r="AF7886" s="228"/>
      <c r="AG7886" s="228"/>
      <c r="AH7886" s="228">
        <v>0</v>
      </c>
      <c r="AI7886" s="228">
        <v>0</v>
      </c>
      <c r="AJ7886" s="228"/>
      <c r="AK7886" s="228"/>
      <c r="AL7886" s="228"/>
      <c r="AM7886" s="228"/>
      <c r="AN7886" s="228"/>
      <c r="AO7886" s="228"/>
      <c r="AP7886" s="228"/>
      <c r="AQ7886" s="228"/>
      <c r="AR7886" s="228"/>
      <c r="AS7886" s="228"/>
      <c r="AT7886" s="228"/>
      <c r="AU7886" s="228">
        <v>0</v>
      </c>
      <c r="AV7886" s="228">
        <v>0</v>
      </c>
      <c r="AW7886" s="228">
        <f t="shared" si="2161"/>
        <v>0</v>
      </c>
    </row>
    <row r="7887" spans="1:49">
      <c r="A7887" s="44" t="s">
        <v>1040</v>
      </c>
      <c r="B7887" s="45" t="s">
        <v>1029</v>
      </c>
      <c r="C7887" s="45" t="s">
        <v>1549</v>
      </c>
      <c r="D7887" s="452" t="s">
        <v>3044</v>
      </c>
      <c r="E7887" s="54" t="s">
        <v>1678</v>
      </c>
      <c r="F7887" s="51" t="s">
        <v>2622</v>
      </c>
      <c r="G7887" s="468" t="s">
        <v>3071</v>
      </c>
      <c r="H7887" s="51" t="s">
        <v>2347</v>
      </c>
      <c r="I7887" s="39" t="s">
        <v>2569</v>
      </c>
      <c r="J7887" s="228"/>
      <c r="K7887" s="228"/>
      <c r="L7887" s="228"/>
      <c r="M7887" s="228"/>
      <c r="N7887" s="228"/>
      <c r="O7887" s="228"/>
      <c r="P7887" s="228"/>
      <c r="Q7887" s="228"/>
      <c r="R7887" s="228"/>
      <c r="S7887" s="228"/>
      <c r="T7887" s="228"/>
      <c r="U7887" s="228">
        <v>0</v>
      </c>
      <c r="V7887" s="228">
        <v>0</v>
      </c>
      <c r="W7887" s="228">
        <v>40000</v>
      </c>
      <c r="X7887" s="228"/>
      <c r="Y7887" s="228"/>
      <c r="Z7887" s="228"/>
      <c r="AA7887" s="228"/>
      <c r="AB7887" s="228"/>
      <c r="AC7887" s="228">
        <v>16618</v>
      </c>
      <c r="AD7887" s="228"/>
      <c r="AE7887" s="228"/>
      <c r="AF7887" s="228"/>
      <c r="AG7887" s="228"/>
      <c r="AH7887" s="228">
        <v>16618</v>
      </c>
      <c r="AI7887" s="228">
        <v>23382</v>
      </c>
      <c r="AJ7887" s="228"/>
      <c r="AK7887" s="228"/>
      <c r="AL7887" s="228"/>
      <c r="AM7887" s="228"/>
      <c r="AN7887" s="228"/>
      <c r="AO7887" s="228"/>
      <c r="AP7887" s="228"/>
      <c r="AQ7887" s="228"/>
      <c r="AR7887" s="228"/>
      <c r="AS7887" s="228"/>
      <c r="AT7887" s="228"/>
      <c r="AU7887" s="228">
        <v>0</v>
      </c>
      <c r="AV7887" s="228">
        <v>0</v>
      </c>
      <c r="AW7887" s="228">
        <f t="shared" si="2161"/>
        <v>16618</v>
      </c>
    </row>
    <row r="7888" spans="1:49" ht="25.5">
      <c r="A7888" s="44" t="s">
        <v>1040</v>
      </c>
      <c r="B7888" s="45" t="s">
        <v>1029</v>
      </c>
      <c r="C7888" s="45" t="s">
        <v>1549</v>
      </c>
      <c r="D7888" s="452" t="s">
        <v>3044</v>
      </c>
      <c r="E7888" s="54" t="s">
        <v>1678</v>
      </c>
      <c r="F7888" s="51" t="s">
        <v>1395</v>
      </c>
      <c r="G7888" s="468" t="s">
        <v>3071</v>
      </c>
      <c r="H7888" s="51" t="s">
        <v>2347</v>
      </c>
      <c r="I7888" s="39" t="s">
        <v>2107</v>
      </c>
      <c r="J7888" s="228"/>
      <c r="K7888" s="228"/>
      <c r="L7888" s="228"/>
      <c r="M7888" s="228"/>
      <c r="N7888" s="228"/>
      <c r="O7888" s="228"/>
      <c r="P7888" s="228"/>
      <c r="Q7888" s="228"/>
      <c r="R7888" s="228"/>
      <c r="S7888" s="228"/>
      <c r="T7888" s="228"/>
      <c r="U7888" s="228">
        <v>0</v>
      </c>
      <c r="V7888" s="228">
        <v>0</v>
      </c>
      <c r="W7888" s="228"/>
      <c r="X7888" s="228"/>
      <c r="Y7888" s="228"/>
      <c r="Z7888" s="228"/>
      <c r="AA7888" s="228"/>
      <c r="AB7888" s="228"/>
      <c r="AC7888" s="228"/>
      <c r="AD7888" s="228"/>
      <c r="AE7888" s="228"/>
      <c r="AF7888" s="228"/>
      <c r="AG7888" s="228"/>
      <c r="AH7888" s="228">
        <v>0</v>
      </c>
      <c r="AI7888" s="228">
        <v>0</v>
      </c>
      <c r="AJ7888" s="228"/>
      <c r="AK7888" s="228"/>
      <c r="AL7888" s="228"/>
      <c r="AM7888" s="228"/>
      <c r="AN7888" s="228"/>
      <c r="AO7888" s="228"/>
      <c r="AP7888" s="228"/>
      <c r="AQ7888" s="228"/>
      <c r="AR7888" s="228"/>
      <c r="AS7888" s="228"/>
      <c r="AT7888" s="228"/>
      <c r="AU7888" s="228">
        <v>0</v>
      </c>
      <c r="AV7888" s="228">
        <v>0</v>
      </c>
      <c r="AW7888" s="228">
        <f t="shared" si="2161"/>
        <v>0</v>
      </c>
    </row>
    <row r="7889" spans="1:49" ht="13.5" thickBot="1">
      <c r="A7889" s="78" t="s">
        <v>2068</v>
      </c>
      <c r="B7889" s="79"/>
      <c r="C7889" s="79"/>
      <c r="D7889" s="456"/>
      <c r="E7889" s="535"/>
      <c r="F7889" s="127"/>
      <c r="G7889" s="127"/>
      <c r="H7889" s="127"/>
      <c r="I7889" s="79"/>
    </row>
    <row r="7890" spans="1:49" s="151" customFormat="1" ht="36" customHeight="1" thickTop="1" thickBot="1">
      <c r="A7890" s="147" t="s">
        <v>2079</v>
      </c>
      <c r="B7890" s="5" t="s">
        <v>2080</v>
      </c>
      <c r="C7890" s="5" t="s">
        <v>1335</v>
      </c>
      <c r="D7890" s="450"/>
      <c r="E7890" s="148" t="s">
        <v>1570</v>
      </c>
      <c r="F7890" s="149" t="s">
        <v>1438</v>
      </c>
      <c r="G7890" s="149"/>
      <c r="H7890" s="149" t="s">
        <v>2332</v>
      </c>
      <c r="I7890" s="5" t="s">
        <v>856</v>
      </c>
      <c r="J7890" s="364" t="s">
        <v>2891</v>
      </c>
      <c r="K7890" s="364" t="s">
        <v>2879</v>
      </c>
      <c r="L7890" s="364" t="s">
        <v>2880</v>
      </c>
      <c r="M7890" s="364" t="s">
        <v>2881</v>
      </c>
      <c r="N7890" s="364" t="s">
        <v>2882</v>
      </c>
      <c r="O7890" s="364" t="s">
        <v>2883</v>
      </c>
      <c r="P7890" s="364" t="s">
        <v>2884</v>
      </c>
      <c r="Q7890" s="364" t="s">
        <v>2885</v>
      </c>
      <c r="R7890" s="364" t="s">
        <v>2886</v>
      </c>
      <c r="S7890" s="364" t="s">
        <v>2887</v>
      </c>
      <c r="T7890" s="364" t="s">
        <v>2888</v>
      </c>
      <c r="U7890" s="364" t="s">
        <v>2889</v>
      </c>
      <c r="V7890" s="364" t="s">
        <v>2890</v>
      </c>
      <c r="W7890" s="365" t="s">
        <v>2893</v>
      </c>
      <c r="X7890" s="365" t="s">
        <v>2879</v>
      </c>
      <c r="Y7890" s="365" t="s">
        <v>2880</v>
      </c>
      <c r="Z7890" s="365" t="s">
        <v>2881</v>
      </c>
      <c r="AA7890" s="365" t="s">
        <v>2882</v>
      </c>
      <c r="AB7890" s="365" t="s">
        <v>2883</v>
      </c>
      <c r="AC7890" s="365" t="s">
        <v>2884</v>
      </c>
      <c r="AD7890" s="365" t="s">
        <v>2885</v>
      </c>
      <c r="AE7890" s="365" t="s">
        <v>2886</v>
      </c>
      <c r="AF7890" s="365" t="s">
        <v>2887</v>
      </c>
      <c r="AG7890" s="365" t="s">
        <v>2888</v>
      </c>
      <c r="AH7890" s="365" t="s">
        <v>2889</v>
      </c>
      <c r="AI7890" s="365" t="s">
        <v>2890</v>
      </c>
      <c r="AJ7890" s="366" t="s">
        <v>2892</v>
      </c>
      <c r="AK7890" s="366" t="s">
        <v>2879</v>
      </c>
      <c r="AL7890" s="366" t="s">
        <v>2880</v>
      </c>
      <c r="AM7890" s="366" t="s">
        <v>2881</v>
      </c>
      <c r="AN7890" s="366" t="s">
        <v>2882</v>
      </c>
      <c r="AO7890" s="366" t="s">
        <v>2883</v>
      </c>
      <c r="AP7890" s="366" t="s">
        <v>2884</v>
      </c>
      <c r="AQ7890" s="366" t="s">
        <v>2885</v>
      </c>
      <c r="AR7890" s="366" t="s">
        <v>2886</v>
      </c>
      <c r="AS7890" s="366" t="s">
        <v>2887</v>
      </c>
      <c r="AT7890" s="366" t="s">
        <v>2888</v>
      </c>
      <c r="AU7890" s="366" t="s">
        <v>2889</v>
      </c>
      <c r="AV7890" s="366" t="s">
        <v>2890</v>
      </c>
      <c r="AW7890" s="368" t="s">
        <v>2895</v>
      </c>
    </row>
    <row r="7891" spans="1:49">
      <c r="A7891" s="33"/>
      <c r="B7891" s="34"/>
      <c r="C7891" s="34"/>
      <c r="D7891" s="34"/>
      <c r="E7891" s="35"/>
      <c r="F7891" s="36"/>
      <c r="G7891" s="36"/>
      <c r="H7891" s="36"/>
      <c r="I7891" s="34"/>
      <c r="J7891" s="202" t="s">
        <v>1224</v>
      </c>
      <c r="K7891" s="202">
        <v>1</v>
      </c>
      <c r="L7891" s="202">
        <v>2</v>
      </c>
      <c r="M7891" s="202">
        <v>3</v>
      </c>
      <c r="N7891" s="202">
        <v>4</v>
      </c>
      <c r="O7891" s="202">
        <v>5</v>
      </c>
      <c r="P7891" s="202">
        <v>6</v>
      </c>
      <c r="Q7891" s="202">
        <v>7</v>
      </c>
      <c r="R7891" s="202">
        <v>8</v>
      </c>
      <c r="S7891" s="202">
        <v>9</v>
      </c>
      <c r="T7891" s="202">
        <v>10</v>
      </c>
      <c r="U7891" s="202">
        <v>13</v>
      </c>
      <c r="V7891" s="202">
        <v>14</v>
      </c>
      <c r="W7891" s="202" t="s">
        <v>1224</v>
      </c>
      <c r="X7891" s="202">
        <v>1</v>
      </c>
      <c r="Y7891" s="202">
        <v>2</v>
      </c>
      <c r="Z7891" s="202">
        <v>3</v>
      </c>
      <c r="AA7891" s="202">
        <v>4</v>
      </c>
      <c r="AB7891" s="202">
        <v>5</v>
      </c>
      <c r="AC7891" s="202">
        <v>6</v>
      </c>
      <c r="AD7891" s="202">
        <v>7</v>
      </c>
      <c r="AE7891" s="202">
        <v>8</v>
      </c>
      <c r="AF7891" s="202">
        <v>9</v>
      </c>
      <c r="AG7891" s="202">
        <v>10</v>
      </c>
      <c r="AH7891" s="202">
        <v>13</v>
      </c>
      <c r="AI7891" s="202">
        <v>14</v>
      </c>
      <c r="AJ7891" s="202" t="s">
        <v>1224</v>
      </c>
      <c r="AK7891" s="202">
        <v>1</v>
      </c>
      <c r="AL7891" s="202">
        <v>2</v>
      </c>
      <c r="AM7891" s="202">
        <v>3</v>
      </c>
      <c r="AN7891" s="202">
        <v>4</v>
      </c>
      <c r="AO7891" s="202">
        <v>5</v>
      </c>
      <c r="AP7891" s="202">
        <v>6</v>
      </c>
      <c r="AQ7891" s="202">
        <v>7</v>
      </c>
      <c r="AR7891" s="202">
        <v>8</v>
      </c>
      <c r="AS7891" s="202">
        <v>9</v>
      </c>
      <c r="AT7891" s="202">
        <v>10</v>
      </c>
      <c r="AU7891" s="202">
        <v>13</v>
      </c>
      <c r="AV7891" s="202">
        <v>14</v>
      </c>
      <c r="AW7891" s="202">
        <v>15</v>
      </c>
    </row>
    <row r="7892" spans="1:49">
      <c r="A7892" s="37"/>
      <c r="B7892" s="38"/>
      <c r="C7892" s="38"/>
      <c r="D7892" s="38"/>
      <c r="E7892" s="60"/>
      <c r="F7892" s="61"/>
      <c r="G7892" s="61"/>
      <c r="H7892" s="61"/>
      <c r="I7892" s="38"/>
      <c r="J7892" s="134"/>
      <c r="K7892" s="134"/>
      <c r="L7892" s="134"/>
      <c r="M7892" s="134"/>
      <c r="N7892" s="134"/>
      <c r="O7892" s="134"/>
      <c r="P7892" s="134"/>
      <c r="Q7892" s="134"/>
      <c r="R7892" s="134"/>
      <c r="S7892" s="134"/>
      <c r="T7892" s="134"/>
      <c r="U7892" s="134">
        <v>0</v>
      </c>
      <c r="V7892" s="134">
        <v>0</v>
      </c>
      <c r="W7892" s="134"/>
      <c r="X7892" s="134"/>
      <c r="Y7892" s="134"/>
      <c r="Z7892" s="134"/>
      <c r="AA7892" s="134"/>
      <c r="AB7892" s="134"/>
      <c r="AC7892" s="134"/>
      <c r="AD7892" s="134"/>
      <c r="AE7892" s="134"/>
      <c r="AF7892" s="134"/>
      <c r="AG7892" s="134"/>
      <c r="AH7892" s="134">
        <v>0</v>
      </c>
      <c r="AI7892" s="134">
        <v>0</v>
      </c>
      <c r="AJ7892" s="134"/>
      <c r="AK7892" s="134"/>
      <c r="AL7892" s="134"/>
      <c r="AM7892" s="134"/>
      <c r="AN7892" s="134"/>
      <c r="AO7892" s="134"/>
      <c r="AP7892" s="134"/>
      <c r="AQ7892" s="134"/>
      <c r="AR7892" s="134"/>
      <c r="AS7892" s="134"/>
      <c r="AT7892" s="134"/>
      <c r="AU7892" s="134">
        <v>0</v>
      </c>
      <c r="AV7892" s="134">
        <v>0</v>
      </c>
      <c r="AW7892" s="134">
        <f t="shared" ref="AW7892:AW7913" si="2168">U7892+AH7892+AU7892</f>
        <v>0</v>
      </c>
    </row>
    <row r="7893" spans="1:49">
      <c r="A7893" s="41" t="s">
        <v>1040</v>
      </c>
      <c r="B7893" s="260" t="s">
        <v>1029</v>
      </c>
      <c r="C7893" s="260" t="s">
        <v>1549</v>
      </c>
      <c r="D7893" s="451"/>
      <c r="E7893" s="531"/>
      <c r="F7893" s="50"/>
      <c r="G7893" s="50"/>
      <c r="H7893" s="50"/>
      <c r="I7893" s="137" t="s">
        <v>949</v>
      </c>
      <c r="J7893" s="158"/>
      <c r="K7893" s="158"/>
      <c r="L7893" s="158"/>
      <c r="M7893" s="158"/>
      <c r="N7893" s="158"/>
      <c r="O7893" s="158"/>
      <c r="P7893" s="158"/>
      <c r="Q7893" s="158"/>
      <c r="R7893" s="158"/>
      <c r="S7893" s="158"/>
      <c r="T7893" s="158"/>
      <c r="U7893" s="158">
        <v>0</v>
      </c>
      <c r="V7893" s="158">
        <v>0</v>
      </c>
      <c r="W7893" s="158"/>
      <c r="X7893" s="158"/>
      <c r="Y7893" s="158"/>
      <c r="Z7893" s="158"/>
      <c r="AA7893" s="158"/>
      <c r="AB7893" s="158"/>
      <c r="AC7893" s="158"/>
      <c r="AD7893" s="158"/>
      <c r="AE7893" s="158"/>
      <c r="AF7893" s="158"/>
      <c r="AG7893" s="158"/>
      <c r="AH7893" s="158">
        <v>0</v>
      </c>
      <c r="AI7893" s="158">
        <v>0</v>
      </c>
      <c r="AJ7893" s="158"/>
      <c r="AK7893" s="158"/>
      <c r="AL7893" s="158"/>
      <c r="AM7893" s="158"/>
      <c r="AN7893" s="158"/>
      <c r="AO7893" s="158"/>
      <c r="AP7893" s="158"/>
      <c r="AQ7893" s="158"/>
      <c r="AR7893" s="158"/>
      <c r="AS7893" s="158"/>
      <c r="AT7893" s="158"/>
      <c r="AU7893" s="158">
        <v>0</v>
      </c>
      <c r="AV7893" s="158">
        <v>0</v>
      </c>
      <c r="AW7893" s="158">
        <f t="shared" si="2168"/>
        <v>0</v>
      </c>
    </row>
    <row r="7894" spans="1:49">
      <c r="A7894" s="44"/>
      <c r="B7894" s="45"/>
      <c r="C7894" s="45"/>
      <c r="D7894" s="45"/>
      <c r="E7894" s="213"/>
      <c r="F7894" s="51"/>
      <c r="G7894" s="51"/>
      <c r="H7894" s="51"/>
      <c r="I7894" s="104"/>
      <c r="J7894" s="19"/>
      <c r="K7894" s="19"/>
      <c r="L7894" s="19"/>
      <c r="M7894" s="19"/>
      <c r="N7894" s="19"/>
      <c r="O7894" s="19"/>
      <c r="P7894" s="19"/>
      <c r="Q7894" s="19"/>
      <c r="R7894" s="19"/>
      <c r="S7894" s="19"/>
      <c r="T7894" s="19"/>
      <c r="U7894" s="19">
        <v>0</v>
      </c>
      <c r="V7894" s="19">
        <v>0</v>
      </c>
      <c r="W7894" s="19"/>
      <c r="X7894" s="19"/>
      <c r="Y7894" s="19"/>
      <c r="Z7894" s="19"/>
      <c r="AA7894" s="19"/>
      <c r="AB7894" s="19"/>
      <c r="AC7894" s="19"/>
      <c r="AD7894" s="19"/>
      <c r="AE7894" s="19"/>
      <c r="AF7894" s="19"/>
      <c r="AG7894" s="19"/>
      <c r="AH7894" s="19">
        <v>0</v>
      </c>
      <c r="AI7894" s="19">
        <v>0</v>
      </c>
      <c r="AJ7894" s="19"/>
      <c r="AK7894" s="19"/>
      <c r="AL7894" s="19"/>
      <c r="AM7894" s="19"/>
      <c r="AN7894" s="19"/>
      <c r="AO7894" s="19"/>
      <c r="AP7894" s="19"/>
      <c r="AQ7894" s="19"/>
      <c r="AR7894" s="19"/>
      <c r="AS7894" s="19"/>
      <c r="AT7894" s="19"/>
      <c r="AU7894" s="19">
        <v>0</v>
      </c>
      <c r="AV7894" s="19">
        <v>0</v>
      </c>
      <c r="AW7894" s="19">
        <f t="shared" si="2168"/>
        <v>0</v>
      </c>
    </row>
    <row r="7895" spans="1:49">
      <c r="A7895" s="44" t="s">
        <v>1040</v>
      </c>
      <c r="B7895" s="45" t="s">
        <v>1029</v>
      </c>
      <c r="C7895" s="45" t="s">
        <v>1549</v>
      </c>
      <c r="D7895" s="452" t="s">
        <v>3044</v>
      </c>
      <c r="E7895" s="54" t="s">
        <v>1678</v>
      </c>
      <c r="F7895" s="51"/>
      <c r="G7895" s="51"/>
      <c r="H7895" s="51"/>
      <c r="I7895" s="90" t="s">
        <v>1571</v>
      </c>
      <c r="J7895" s="7">
        <f>SUM(J7896:J7901)</f>
        <v>0</v>
      </c>
      <c r="K7895" s="7">
        <f t="shared" ref="K7895:AT7895" si="2169">SUM(K7896:K7901)</f>
        <v>0</v>
      </c>
      <c r="L7895" s="7">
        <f t="shared" si="2169"/>
        <v>0</v>
      </c>
      <c r="M7895" s="7">
        <f t="shared" si="2169"/>
        <v>0</v>
      </c>
      <c r="N7895" s="7">
        <f t="shared" si="2169"/>
        <v>0</v>
      </c>
      <c r="O7895" s="7">
        <f t="shared" si="2169"/>
        <v>0</v>
      </c>
      <c r="P7895" s="7">
        <f t="shared" si="2169"/>
        <v>0</v>
      </c>
      <c r="Q7895" s="7">
        <f t="shared" si="2169"/>
        <v>0</v>
      </c>
      <c r="R7895" s="7">
        <f t="shared" si="2169"/>
        <v>0</v>
      </c>
      <c r="S7895" s="7">
        <f t="shared" si="2169"/>
        <v>0</v>
      </c>
      <c r="T7895" s="7">
        <f t="shared" si="2169"/>
        <v>0</v>
      </c>
      <c r="U7895" s="7">
        <v>0</v>
      </c>
      <c r="V7895" s="7">
        <v>0</v>
      </c>
      <c r="W7895" s="7">
        <f>SUM(W7896:W7901)</f>
        <v>0</v>
      </c>
      <c r="X7895" s="7">
        <f t="shared" si="2169"/>
        <v>0</v>
      </c>
      <c r="Y7895" s="7">
        <f t="shared" si="2169"/>
        <v>0</v>
      </c>
      <c r="Z7895" s="7">
        <f t="shared" si="2169"/>
        <v>0</v>
      </c>
      <c r="AA7895" s="7">
        <f t="shared" si="2169"/>
        <v>0</v>
      </c>
      <c r="AB7895" s="7">
        <f t="shared" si="2169"/>
        <v>0</v>
      </c>
      <c r="AC7895" s="7">
        <f t="shared" si="2169"/>
        <v>0</v>
      </c>
      <c r="AD7895" s="7">
        <f t="shared" si="2169"/>
        <v>0</v>
      </c>
      <c r="AE7895" s="7">
        <f t="shared" si="2169"/>
        <v>0</v>
      </c>
      <c r="AF7895" s="7">
        <f t="shared" si="2169"/>
        <v>0</v>
      </c>
      <c r="AG7895" s="7">
        <f t="shared" si="2169"/>
        <v>0</v>
      </c>
      <c r="AH7895" s="7">
        <v>0</v>
      </c>
      <c r="AI7895" s="7">
        <v>0</v>
      </c>
      <c r="AJ7895" s="7">
        <f>SUM(AJ7896:AJ7901)</f>
        <v>0</v>
      </c>
      <c r="AK7895" s="7">
        <f t="shared" si="2169"/>
        <v>0</v>
      </c>
      <c r="AL7895" s="7">
        <f t="shared" si="2169"/>
        <v>0</v>
      </c>
      <c r="AM7895" s="7">
        <f t="shared" si="2169"/>
        <v>0</v>
      </c>
      <c r="AN7895" s="7">
        <f t="shared" si="2169"/>
        <v>0</v>
      </c>
      <c r="AO7895" s="7">
        <f t="shared" si="2169"/>
        <v>0</v>
      </c>
      <c r="AP7895" s="7">
        <f t="shared" si="2169"/>
        <v>0</v>
      </c>
      <c r="AQ7895" s="7">
        <f t="shared" si="2169"/>
        <v>0</v>
      </c>
      <c r="AR7895" s="7">
        <f t="shared" si="2169"/>
        <v>0</v>
      </c>
      <c r="AS7895" s="7">
        <f t="shared" si="2169"/>
        <v>0</v>
      </c>
      <c r="AT7895" s="7">
        <f t="shared" si="2169"/>
        <v>0</v>
      </c>
      <c r="AU7895" s="7">
        <v>0</v>
      </c>
      <c r="AV7895" s="7">
        <v>0</v>
      </c>
      <c r="AW7895" s="7">
        <f t="shared" si="2168"/>
        <v>0</v>
      </c>
    </row>
    <row r="7896" spans="1:49">
      <c r="A7896" s="44" t="s">
        <v>1040</v>
      </c>
      <c r="B7896" s="45" t="s">
        <v>1029</v>
      </c>
      <c r="C7896" s="45" t="s">
        <v>1549</v>
      </c>
      <c r="D7896" s="452" t="s">
        <v>3044</v>
      </c>
      <c r="E7896" s="54" t="s">
        <v>1678</v>
      </c>
      <c r="F7896" s="51" t="s">
        <v>1390</v>
      </c>
      <c r="G7896" s="468" t="s">
        <v>3071</v>
      </c>
      <c r="H7896" s="51" t="s">
        <v>2347</v>
      </c>
      <c r="I7896" s="39" t="s">
        <v>1508</v>
      </c>
      <c r="J7896" s="270"/>
      <c r="K7896" s="270"/>
      <c r="L7896" s="270"/>
      <c r="M7896" s="270"/>
      <c r="N7896" s="270"/>
      <c r="O7896" s="270"/>
      <c r="P7896" s="270"/>
      <c r="Q7896" s="270"/>
      <c r="R7896" s="270"/>
      <c r="S7896" s="270"/>
      <c r="T7896" s="270"/>
      <c r="U7896" s="270">
        <v>0</v>
      </c>
      <c r="V7896" s="270">
        <v>0</v>
      </c>
      <c r="W7896" s="270"/>
      <c r="X7896" s="270"/>
      <c r="Y7896" s="270"/>
      <c r="Z7896" s="270"/>
      <c r="AA7896" s="270"/>
      <c r="AB7896" s="270"/>
      <c r="AC7896" s="270"/>
      <c r="AD7896" s="270"/>
      <c r="AE7896" s="270"/>
      <c r="AF7896" s="270"/>
      <c r="AG7896" s="270"/>
      <c r="AH7896" s="270">
        <v>0</v>
      </c>
      <c r="AI7896" s="270">
        <v>0</v>
      </c>
      <c r="AJ7896" s="270"/>
      <c r="AK7896" s="270"/>
      <c r="AL7896" s="270"/>
      <c r="AM7896" s="270"/>
      <c r="AN7896" s="270"/>
      <c r="AO7896" s="270"/>
      <c r="AP7896" s="270"/>
      <c r="AQ7896" s="270"/>
      <c r="AR7896" s="270"/>
      <c r="AS7896" s="270"/>
      <c r="AT7896" s="270"/>
      <c r="AU7896" s="270">
        <v>0</v>
      </c>
      <c r="AV7896" s="270">
        <v>0</v>
      </c>
      <c r="AW7896" s="270">
        <f t="shared" si="2168"/>
        <v>0</v>
      </c>
    </row>
    <row r="7897" spans="1:49">
      <c r="A7897" s="44" t="s">
        <v>1040</v>
      </c>
      <c r="B7897" s="45" t="s">
        <v>1029</v>
      </c>
      <c r="C7897" s="45" t="s">
        <v>1549</v>
      </c>
      <c r="D7897" s="452" t="s">
        <v>3044</v>
      </c>
      <c r="E7897" s="54" t="s">
        <v>1678</v>
      </c>
      <c r="F7897" s="51" t="s">
        <v>1391</v>
      </c>
      <c r="G7897" s="468" t="s">
        <v>3071</v>
      </c>
      <c r="H7897" s="51" t="s">
        <v>2347</v>
      </c>
      <c r="I7897" s="39" t="s">
        <v>1509</v>
      </c>
      <c r="J7897" s="270"/>
      <c r="K7897" s="270"/>
      <c r="L7897" s="270"/>
      <c r="M7897" s="270"/>
      <c r="N7897" s="270"/>
      <c r="O7897" s="270"/>
      <c r="P7897" s="270"/>
      <c r="Q7897" s="270"/>
      <c r="R7897" s="270"/>
      <c r="S7897" s="270"/>
      <c r="T7897" s="270"/>
      <c r="U7897" s="270">
        <v>0</v>
      </c>
      <c r="V7897" s="270">
        <v>0</v>
      </c>
      <c r="W7897" s="270"/>
      <c r="X7897" s="270"/>
      <c r="Y7897" s="270"/>
      <c r="Z7897" s="270"/>
      <c r="AA7897" s="270"/>
      <c r="AB7897" s="270"/>
      <c r="AC7897" s="270"/>
      <c r="AD7897" s="270"/>
      <c r="AE7897" s="270"/>
      <c r="AF7897" s="270"/>
      <c r="AG7897" s="270"/>
      <c r="AH7897" s="270">
        <v>0</v>
      </c>
      <c r="AI7897" s="270">
        <v>0</v>
      </c>
      <c r="AJ7897" s="270"/>
      <c r="AK7897" s="270"/>
      <c r="AL7897" s="270"/>
      <c r="AM7897" s="270"/>
      <c r="AN7897" s="270"/>
      <c r="AO7897" s="270"/>
      <c r="AP7897" s="270"/>
      <c r="AQ7897" s="270"/>
      <c r="AR7897" s="270"/>
      <c r="AS7897" s="270"/>
      <c r="AT7897" s="270"/>
      <c r="AU7897" s="270">
        <v>0</v>
      </c>
      <c r="AV7897" s="270">
        <v>0</v>
      </c>
      <c r="AW7897" s="270">
        <f t="shared" si="2168"/>
        <v>0</v>
      </c>
    </row>
    <row r="7898" spans="1:49">
      <c r="A7898" s="44" t="s">
        <v>1040</v>
      </c>
      <c r="B7898" s="45" t="s">
        <v>1029</v>
      </c>
      <c r="C7898" s="45" t="s">
        <v>1549</v>
      </c>
      <c r="D7898" s="452" t="s">
        <v>3044</v>
      </c>
      <c r="E7898" s="54" t="s">
        <v>1678</v>
      </c>
      <c r="F7898" s="51" t="s">
        <v>1337</v>
      </c>
      <c r="G7898" s="468" t="s">
        <v>3071</v>
      </c>
      <c r="H7898" s="51" t="s">
        <v>2347</v>
      </c>
      <c r="I7898" s="39" t="s">
        <v>1495</v>
      </c>
      <c r="J7898" s="270"/>
      <c r="K7898" s="270"/>
      <c r="L7898" s="270"/>
      <c r="M7898" s="270"/>
      <c r="N7898" s="270"/>
      <c r="O7898" s="270"/>
      <c r="P7898" s="270"/>
      <c r="Q7898" s="270"/>
      <c r="R7898" s="270"/>
      <c r="S7898" s="270"/>
      <c r="T7898" s="270"/>
      <c r="U7898" s="270">
        <v>0</v>
      </c>
      <c r="V7898" s="270">
        <v>0</v>
      </c>
      <c r="W7898" s="270"/>
      <c r="X7898" s="270"/>
      <c r="Y7898" s="270"/>
      <c r="Z7898" s="270"/>
      <c r="AA7898" s="270"/>
      <c r="AB7898" s="270"/>
      <c r="AC7898" s="270"/>
      <c r="AD7898" s="270"/>
      <c r="AE7898" s="270"/>
      <c r="AF7898" s="270"/>
      <c r="AG7898" s="270"/>
      <c r="AH7898" s="270">
        <v>0</v>
      </c>
      <c r="AI7898" s="270">
        <v>0</v>
      </c>
      <c r="AJ7898" s="270"/>
      <c r="AK7898" s="270"/>
      <c r="AL7898" s="270"/>
      <c r="AM7898" s="270"/>
      <c r="AN7898" s="270"/>
      <c r="AO7898" s="270"/>
      <c r="AP7898" s="270"/>
      <c r="AQ7898" s="270"/>
      <c r="AR7898" s="270"/>
      <c r="AS7898" s="270"/>
      <c r="AT7898" s="270"/>
      <c r="AU7898" s="270">
        <v>0</v>
      </c>
      <c r="AV7898" s="270">
        <v>0</v>
      </c>
      <c r="AW7898" s="270">
        <f t="shared" si="2168"/>
        <v>0</v>
      </c>
    </row>
    <row r="7899" spans="1:49">
      <c r="A7899" s="44" t="s">
        <v>1040</v>
      </c>
      <c r="B7899" s="45" t="s">
        <v>1029</v>
      </c>
      <c r="C7899" s="45" t="s">
        <v>1549</v>
      </c>
      <c r="D7899" s="452" t="s">
        <v>3044</v>
      </c>
      <c r="E7899" s="54" t="s">
        <v>1678</v>
      </c>
      <c r="F7899" s="51" t="s">
        <v>1338</v>
      </c>
      <c r="G7899" s="468" t="s">
        <v>3071</v>
      </c>
      <c r="H7899" s="51" t="s">
        <v>2347</v>
      </c>
      <c r="I7899" s="39" t="s">
        <v>2064</v>
      </c>
      <c r="J7899" s="270"/>
      <c r="K7899" s="270"/>
      <c r="L7899" s="270"/>
      <c r="M7899" s="270"/>
      <c r="N7899" s="270"/>
      <c r="O7899" s="270"/>
      <c r="P7899" s="270"/>
      <c r="Q7899" s="270"/>
      <c r="R7899" s="270"/>
      <c r="S7899" s="270"/>
      <c r="T7899" s="270"/>
      <c r="U7899" s="270">
        <v>0</v>
      </c>
      <c r="V7899" s="270">
        <v>0</v>
      </c>
      <c r="W7899" s="270"/>
      <c r="X7899" s="270"/>
      <c r="Y7899" s="270"/>
      <c r="Z7899" s="270"/>
      <c r="AA7899" s="270"/>
      <c r="AB7899" s="270"/>
      <c r="AC7899" s="270"/>
      <c r="AD7899" s="270"/>
      <c r="AE7899" s="270"/>
      <c r="AF7899" s="270"/>
      <c r="AG7899" s="270"/>
      <c r="AH7899" s="270">
        <v>0</v>
      </c>
      <c r="AI7899" s="270">
        <v>0</v>
      </c>
      <c r="AJ7899" s="270"/>
      <c r="AK7899" s="270"/>
      <c r="AL7899" s="270"/>
      <c r="AM7899" s="270"/>
      <c r="AN7899" s="270"/>
      <c r="AO7899" s="270"/>
      <c r="AP7899" s="270"/>
      <c r="AQ7899" s="270"/>
      <c r="AR7899" s="270"/>
      <c r="AS7899" s="270"/>
      <c r="AT7899" s="270"/>
      <c r="AU7899" s="270">
        <v>0</v>
      </c>
      <c r="AV7899" s="270">
        <v>0</v>
      </c>
      <c r="AW7899" s="270">
        <f t="shared" si="2168"/>
        <v>0</v>
      </c>
    </row>
    <row r="7900" spans="1:49">
      <c r="A7900" s="44" t="s">
        <v>1040</v>
      </c>
      <c r="B7900" s="45" t="s">
        <v>1029</v>
      </c>
      <c r="C7900" s="45" t="s">
        <v>1549</v>
      </c>
      <c r="D7900" s="452" t="s">
        <v>3044</v>
      </c>
      <c r="E7900" s="54" t="s">
        <v>1678</v>
      </c>
      <c r="F7900" s="51" t="s">
        <v>1246</v>
      </c>
      <c r="G7900" s="468" t="s">
        <v>3071</v>
      </c>
      <c r="H7900" s="51" t="s">
        <v>2347</v>
      </c>
      <c r="I7900" s="39" t="s">
        <v>1328</v>
      </c>
      <c r="J7900" s="270"/>
      <c r="K7900" s="270"/>
      <c r="L7900" s="270"/>
      <c r="M7900" s="270"/>
      <c r="N7900" s="270"/>
      <c r="O7900" s="270"/>
      <c r="P7900" s="270"/>
      <c r="Q7900" s="270"/>
      <c r="R7900" s="270"/>
      <c r="S7900" s="270"/>
      <c r="T7900" s="270"/>
      <c r="U7900" s="270">
        <v>0</v>
      </c>
      <c r="V7900" s="270">
        <v>0</v>
      </c>
      <c r="W7900" s="270"/>
      <c r="X7900" s="270"/>
      <c r="Y7900" s="270"/>
      <c r="Z7900" s="270"/>
      <c r="AA7900" s="270"/>
      <c r="AB7900" s="270"/>
      <c r="AC7900" s="270"/>
      <c r="AD7900" s="270"/>
      <c r="AE7900" s="270"/>
      <c r="AF7900" s="270"/>
      <c r="AG7900" s="270"/>
      <c r="AH7900" s="270">
        <v>0</v>
      </c>
      <c r="AI7900" s="270">
        <v>0</v>
      </c>
      <c r="AJ7900" s="270"/>
      <c r="AK7900" s="270"/>
      <c r="AL7900" s="270"/>
      <c r="AM7900" s="270"/>
      <c r="AN7900" s="270"/>
      <c r="AO7900" s="270"/>
      <c r="AP7900" s="270"/>
      <c r="AQ7900" s="270"/>
      <c r="AR7900" s="270"/>
      <c r="AS7900" s="270"/>
      <c r="AT7900" s="270"/>
      <c r="AU7900" s="270">
        <v>0</v>
      </c>
      <c r="AV7900" s="270">
        <v>0</v>
      </c>
      <c r="AW7900" s="270">
        <f t="shared" si="2168"/>
        <v>0</v>
      </c>
    </row>
    <row r="7901" spans="1:49">
      <c r="A7901" s="44" t="s">
        <v>1040</v>
      </c>
      <c r="B7901" s="45" t="s">
        <v>1029</v>
      </c>
      <c r="C7901" s="45" t="s">
        <v>1549</v>
      </c>
      <c r="D7901" s="452" t="s">
        <v>3044</v>
      </c>
      <c r="E7901" s="54" t="s">
        <v>1678</v>
      </c>
      <c r="F7901" s="51" t="s">
        <v>1556</v>
      </c>
      <c r="G7901" s="468" t="s">
        <v>3071</v>
      </c>
      <c r="H7901" s="51" t="s">
        <v>2347</v>
      </c>
      <c r="I7901" s="39" t="s">
        <v>1557</v>
      </c>
      <c r="J7901" s="270"/>
      <c r="K7901" s="270"/>
      <c r="L7901" s="270"/>
      <c r="M7901" s="270"/>
      <c r="N7901" s="270"/>
      <c r="O7901" s="270"/>
      <c r="P7901" s="270"/>
      <c r="Q7901" s="270"/>
      <c r="R7901" s="270"/>
      <c r="S7901" s="270"/>
      <c r="T7901" s="270"/>
      <c r="U7901" s="270">
        <v>0</v>
      </c>
      <c r="V7901" s="270">
        <v>0</v>
      </c>
      <c r="W7901" s="270"/>
      <c r="X7901" s="270"/>
      <c r="Y7901" s="270"/>
      <c r="Z7901" s="270"/>
      <c r="AA7901" s="270"/>
      <c r="AB7901" s="270"/>
      <c r="AC7901" s="270"/>
      <c r="AD7901" s="270"/>
      <c r="AE7901" s="270"/>
      <c r="AF7901" s="270"/>
      <c r="AG7901" s="270"/>
      <c r="AH7901" s="270">
        <v>0</v>
      </c>
      <c r="AI7901" s="270">
        <v>0</v>
      </c>
      <c r="AJ7901" s="270"/>
      <c r="AK7901" s="270"/>
      <c r="AL7901" s="270"/>
      <c r="AM7901" s="270"/>
      <c r="AN7901" s="270"/>
      <c r="AO7901" s="270"/>
      <c r="AP7901" s="270"/>
      <c r="AQ7901" s="270"/>
      <c r="AR7901" s="270"/>
      <c r="AS7901" s="270"/>
      <c r="AT7901" s="270"/>
      <c r="AU7901" s="270">
        <v>0</v>
      </c>
      <c r="AV7901" s="270">
        <v>0</v>
      </c>
      <c r="AW7901" s="270">
        <f t="shared" si="2168"/>
        <v>0</v>
      </c>
    </row>
    <row r="7902" spans="1:49">
      <c r="A7902" s="44" t="s">
        <v>1040</v>
      </c>
      <c r="B7902" s="45" t="s">
        <v>1029</v>
      </c>
      <c r="C7902" s="45" t="s">
        <v>1549</v>
      </c>
      <c r="D7902" s="452" t="s">
        <v>3044</v>
      </c>
      <c r="E7902" s="54" t="s">
        <v>1678</v>
      </c>
      <c r="F7902" s="51"/>
      <c r="G7902" s="51"/>
      <c r="H7902" s="51"/>
      <c r="I7902" s="90" t="s">
        <v>1143</v>
      </c>
      <c r="J7902" s="7">
        <f>SUM(J7903:J7905)</f>
        <v>0</v>
      </c>
      <c r="K7902" s="7">
        <f t="shared" ref="K7902:AT7902" si="2170">SUM(K7903:K7905)</f>
        <v>0</v>
      </c>
      <c r="L7902" s="7">
        <f t="shared" si="2170"/>
        <v>0</v>
      </c>
      <c r="M7902" s="7">
        <f t="shared" si="2170"/>
        <v>0</v>
      </c>
      <c r="N7902" s="7">
        <f t="shared" si="2170"/>
        <v>0</v>
      </c>
      <c r="O7902" s="7">
        <f t="shared" si="2170"/>
        <v>0</v>
      </c>
      <c r="P7902" s="7">
        <f t="shared" si="2170"/>
        <v>0</v>
      </c>
      <c r="Q7902" s="7">
        <f t="shared" si="2170"/>
        <v>0</v>
      </c>
      <c r="R7902" s="7">
        <f t="shared" si="2170"/>
        <v>0</v>
      </c>
      <c r="S7902" s="7">
        <f t="shared" si="2170"/>
        <v>0</v>
      </c>
      <c r="T7902" s="7">
        <f t="shared" si="2170"/>
        <v>0</v>
      </c>
      <c r="U7902" s="7">
        <v>0</v>
      </c>
      <c r="V7902" s="7">
        <v>0</v>
      </c>
      <c r="W7902" s="7">
        <f>SUM(W7903:W7905)</f>
        <v>0</v>
      </c>
      <c r="X7902" s="7">
        <f t="shared" si="2170"/>
        <v>0</v>
      </c>
      <c r="Y7902" s="7">
        <f t="shared" si="2170"/>
        <v>0</v>
      </c>
      <c r="Z7902" s="7">
        <f t="shared" si="2170"/>
        <v>0</v>
      </c>
      <c r="AA7902" s="7">
        <f t="shared" si="2170"/>
        <v>0</v>
      </c>
      <c r="AB7902" s="7">
        <f t="shared" si="2170"/>
        <v>0</v>
      </c>
      <c r="AC7902" s="7">
        <f t="shared" si="2170"/>
        <v>0</v>
      </c>
      <c r="AD7902" s="7">
        <f t="shared" si="2170"/>
        <v>0</v>
      </c>
      <c r="AE7902" s="7">
        <f t="shared" si="2170"/>
        <v>0</v>
      </c>
      <c r="AF7902" s="7">
        <f t="shared" si="2170"/>
        <v>0</v>
      </c>
      <c r="AG7902" s="7">
        <f t="shared" si="2170"/>
        <v>0</v>
      </c>
      <c r="AH7902" s="7">
        <v>0</v>
      </c>
      <c r="AI7902" s="7">
        <v>0</v>
      </c>
      <c r="AJ7902" s="7">
        <f>SUM(AJ7903:AJ7905)</f>
        <v>0</v>
      </c>
      <c r="AK7902" s="7">
        <f t="shared" si="2170"/>
        <v>0</v>
      </c>
      <c r="AL7902" s="7">
        <f t="shared" si="2170"/>
        <v>0</v>
      </c>
      <c r="AM7902" s="7">
        <f t="shared" si="2170"/>
        <v>0</v>
      </c>
      <c r="AN7902" s="7">
        <f t="shared" si="2170"/>
        <v>0</v>
      </c>
      <c r="AO7902" s="7">
        <f t="shared" si="2170"/>
        <v>0</v>
      </c>
      <c r="AP7902" s="7">
        <f t="shared" si="2170"/>
        <v>0</v>
      </c>
      <c r="AQ7902" s="7">
        <f t="shared" si="2170"/>
        <v>0</v>
      </c>
      <c r="AR7902" s="7">
        <f t="shared" si="2170"/>
        <v>0</v>
      </c>
      <c r="AS7902" s="7">
        <f t="shared" si="2170"/>
        <v>0</v>
      </c>
      <c r="AT7902" s="7">
        <f t="shared" si="2170"/>
        <v>0</v>
      </c>
      <c r="AU7902" s="7">
        <v>0</v>
      </c>
      <c r="AV7902" s="7">
        <v>0</v>
      </c>
      <c r="AW7902" s="7">
        <f t="shared" si="2168"/>
        <v>0</v>
      </c>
    </row>
    <row r="7903" spans="1:49">
      <c r="A7903" s="44" t="s">
        <v>1040</v>
      </c>
      <c r="B7903" s="45" t="s">
        <v>1029</v>
      </c>
      <c r="C7903" s="45" t="s">
        <v>1549</v>
      </c>
      <c r="D7903" s="452" t="s">
        <v>3044</v>
      </c>
      <c r="E7903" s="54" t="s">
        <v>1678</v>
      </c>
      <c r="F7903" s="51" t="s">
        <v>2278</v>
      </c>
      <c r="G7903" s="468" t="s">
        <v>3071</v>
      </c>
      <c r="H7903" s="51" t="s">
        <v>2347</v>
      </c>
      <c r="I7903" s="39" t="s">
        <v>2255</v>
      </c>
      <c r="J7903" s="271"/>
      <c r="K7903" s="271"/>
      <c r="L7903" s="271"/>
      <c r="M7903" s="271"/>
      <c r="N7903" s="271"/>
      <c r="O7903" s="271"/>
      <c r="P7903" s="271"/>
      <c r="Q7903" s="271"/>
      <c r="R7903" s="271"/>
      <c r="S7903" s="271"/>
      <c r="T7903" s="271"/>
      <c r="U7903" s="271">
        <v>0</v>
      </c>
      <c r="V7903" s="271">
        <v>0</v>
      </c>
      <c r="W7903" s="271"/>
      <c r="X7903" s="271"/>
      <c r="Y7903" s="271"/>
      <c r="Z7903" s="271"/>
      <c r="AA7903" s="271"/>
      <c r="AB7903" s="271"/>
      <c r="AC7903" s="271"/>
      <c r="AD7903" s="271"/>
      <c r="AE7903" s="271"/>
      <c r="AF7903" s="271"/>
      <c r="AG7903" s="271"/>
      <c r="AH7903" s="271">
        <v>0</v>
      </c>
      <c r="AI7903" s="271">
        <v>0</v>
      </c>
      <c r="AJ7903" s="271"/>
      <c r="AK7903" s="271"/>
      <c r="AL7903" s="271"/>
      <c r="AM7903" s="271"/>
      <c r="AN7903" s="271"/>
      <c r="AO7903" s="271"/>
      <c r="AP7903" s="271"/>
      <c r="AQ7903" s="271"/>
      <c r="AR7903" s="271"/>
      <c r="AS7903" s="271"/>
      <c r="AT7903" s="271"/>
      <c r="AU7903" s="271">
        <v>0</v>
      </c>
      <c r="AV7903" s="271">
        <v>0</v>
      </c>
      <c r="AW7903" s="271">
        <f t="shared" si="2168"/>
        <v>0</v>
      </c>
    </row>
    <row r="7904" spans="1:49">
      <c r="A7904" s="44" t="s">
        <v>1040</v>
      </c>
      <c r="B7904" s="45" t="s">
        <v>1029</v>
      </c>
      <c r="C7904" s="45" t="s">
        <v>1549</v>
      </c>
      <c r="D7904" s="452" t="s">
        <v>3044</v>
      </c>
      <c r="E7904" s="54" t="s">
        <v>1678</v>
      </c>
      <c r="F7904" s="51" t="s">
        <v>2279</v>
      </c>
      <c r="G7904" s="468" t="s">
        <v>3071</v>
      </c>
      <c r="H7904" s="51" t="s">
        <v>2347</v>
      </c>
      <c r="I7904" s="39" t="s">
        <v>2262</v>
      </c>
      <c r="J7904" s="271"/>
      <c r="K7904" s="271"/>
      <c r="L7904" s="271"/>
      <c r="M7904" s="271"/>
      <c r="N7904" s="271"/>
      <c r="O7904" s="271"/>
      <c r="P7904" s="271"/>
      <c r="Q7904" s="271"/>
      <c r="R7904" s="271"/>
      <c r="S7904" s="271"/>
      <c r="T7904" s="271"/>
      <c r="U7904" s="271">
        <v>0</v>
      </c>
      <c r="V7904" s="271">
        <v>0</v>
      </c>
      <c r="W7904" s="271"/>
      <c r="X7904" s="271"/>
      <c r="Y7904" s="271"/>
      <c r="Z7904" s="271"/>
      <c r="AA7904" s="271"/>
      <c r="AB7904" s="271"/>
      <c r="AC7904" s="271"/>
      <c r="AD7904" s="271"/>
      <c r="AE7904" s="271"/>
      <c r="AF7904" s="271"/>
      <c r="AG7904" s="271"/>
      <c r="AH7904" s="271">
        <v>0</v>
      </c>
      <c r="AI7904" s="271">
        <v>0</v>
      </c>
      <c r="AJ7904" s="271"/>
      <c r="AK7904" s="271"/>
      <c r="AL7904" s="271"/>
      <c r="AM7904" s="271"/>
      <c r="AN7904" s="271"/>
      <c r="AO7904" s="271"/>
      <c r="AP7904" s="271"/>
      <c r="AQ7904" s="271"/>
      <c r="AR7904" s="271"/>
      <c r="AS7904" s="271"/>
      <c r="AT7904" s="271"/>
      <c r="AU7904" s="271">
        <v>0</v>
      </c>
      <c r="AV7904" s="271">
        <v>0</v>
      </c>
      <c r="AW7904" s="271">
        <f t="shared" si="2168"/>
        <v>0</v>
      </c>
    </row>
    <row r="7905" spans="1:49">
      <c r="A7905" s="44" t="s">
        <v>1040</v>
      </c>
      <c r="B7905" s="45" t="s">
        <v>1029</v>
      </c>
      <c r="C7905" s="45" t="s">
        <v>1549</v>
      </c>
      <c r="D7905" s="452" t="s">
        <v>3044</v>
      </c>
      <c r="E7905" s="54" t="s">
        <v>1678</v>
      </c>
      <c r="F7905" s="51" t="s">
        <v>1683</v>
      </c>
      <c r="G7905" s="468" t="s">
        <v>3071</v>
      </c>
      <c r="H7905" s="51" t="s">
        <v>2347</v>
      </c>
      <c r="I7905" s="39" t="s">
        <v>1156</v>
      </c>
      <c r="J7905" s="228"/>
      <c r="K7905" s="228"/>
      <c r="L7905" s="228"/>
      <c r="M7905" s="228"/>
      <c r="N7905" s="228"/>
      <c r="O7905" s="228"/>
      <c r="P7905" s="228"/>
      <c r="Q7905" s="228"/>
      <c r="R7905" s="228"/>
      <c r="S7905" s="228"/>
      <c r="T7905" s="228"/>
      <c r="U7905" s="228">
        <v>0</v>
      </c>
      <c r="V7905" s="228">
        <v>0</v>
      </c>
      <c r="W7905" s="228"/>
      <c r="X7905" s="228"/>
      <c r="Y7905" s="228"/>
      <c r="Z7905" s="228"/>
      <c r="AA7905" s="228"/>
      <c r="AB7905" s="228"/>
      <c r="AC7905" s="228"/>
      <c r="AD7905" s="228"/>
      <c r="AE7905" s="228"/>
      <c r="AF7905" s="228"/>
      <c r="AG7905" s="228"/>
      <c r="AH7905" s="228">
        <v>0</v>
      </c>
      <c r="AI7905" s="228">
        <v>0</v>
      </c>
      <c r="AJ7905" s="228"/>
      <c r="AK7905" s="228"/>
      <c r="AL7905" s="228"/>
      <c r="AM7905" s="228"/>
      <c r="AN7905" s="228"/>
      <c r="AO7905" s="228"/>
      <c r="AP7905" s="228"/>
      <c r="AQ7905" s="228"/>
      <c r="AR7905" s="228"/>
      <c r="AS7905" s="228"/>
      <c r="AT7905" s="228"/>
      <c r="AU7905" s="228">
        <v>0</v>
      </c>
      <c r="AV7905" s="228">
        <v>0</v>
      </c>
      <c r="AW7905" s="228">
        <f t="shared" si="2168"/>
        <v>0</v>
      </c>
    </row>
    <row r="7906" spans="1:49">
      <c r="A7906" s="44" t="s">
        <v>1040</v>
      </c>
      <c r="B7906" s="45" t="s">
        <v>1029</v>
      </c>
      <c r="C7906" s="45" t="s">
        <v>1549</v>
      </c>
      <c r="D7906" s="452" t="s">
        <v>3044</v>
      </c>
      <c r="E7906" s="54" t="s">
        <v>1517</v>
      </c>
      <c r="F7906" s="51"/>
      <c r="G7906" s="468" t="s">
        <v>3071</v>
      </c>
      <c r="H7906" s="51" t="s">
        <v>2347</v>
      </c>
      <c r="I7906" s="104" t="s">
        <v>655</v>
      </c>
      <c r="J7906" s="273"/>
      <c r="K7906" s="273"/>
      <c r="L7906" s="273"/>
      <c r="M7906" s="273"/>
      <c r="N7906" s="273"/>
      <c r="O7906" s="273"/>
      <c r="P7906" s="273"/>
      <c r="Q7906" s="273"/>
      <c r="R7906" s="273"/>
      <c r="S7906" s="273"/>
      <c r="T7906" s="273"/>
      <c r="U7906" s="273">
        <v>0</v>
      </c>
      <c r="V7906" s="273">
        <v>0</v>
      </c>
      <c r="W7906" s="273"/>
      <c r="X7906" s="273"/>
      <c r="Y7906" s="273"/>
      <c r="Z7906" s="273"/>
      <c r="AA7906" s="273"/>
      <c r="AB7906" s="273"/>
      <c r="AC7906" s="273"/>
      <c r="AD7906" s="273"/>
      <c r="AE7906" s="273"/>
      <c r="AF7906" s="273"/>
      <c r="AG7906" s="273"/>
      <c r="AH7906" s="273">
        <v>0</v>
      </c>
      <c r="AI7906" s="273">
        <v>0</v>
      </c>
      <c r="AJ7906" s="273"/>
      <c r="AK7906" s="273"/>
      <c r="AL7906" s="273"/>
      <c r="AM7906" s="273"/>
      <c r="AN7906" s="273"/>
      <c r="AO7906" s="273"/>
      <c r="AP7906" s="273"/>
      <c r="AQ7906" s="273"/>
      <c r="AR7906" s="273"/>
      <c r="AS7906" s="273"/>
      <c r="AT7906" s="273"/>
      <c r="AU7906" s="273">
        <v>0</v>
      </c>
      <c r="AV7906" s="273">
        <v>0</v>
      </c>
      <c r="AW7906" s="273">
        <f t="shared" si="2168"/>
        <v>0</v>
      </c>
    </row>
    <row r="7907" spans="1:49" s="59" customFormat="1">
      <c r="A7907" s="44" t="s">
        <v>1040</v>
      </c>
      <c r="B7907" s="45" t="s">
        <v>1029</v>
      </c>
      <c r="C7907" s="45" t="s">
        <v>1549</v>
      </c>
      <c r="D7907" s="452" t="s">
        <v>3044</v>
      </c>
      <c r="E7907" s="94" t="s">
        <v>1517</v>
      </c>
      <c r="F7907" s="58" t="s">
        <v>2623</v>
      </c>
      <c r="G7907" s="468" t="s">
        <v>3071</v>
      </c>
      <c r="H7907" s="51" t="s">
        <v>2347</v>
      </c>
      <c r="I7907" s="343" t="s">
        <v>2584</v>
      </c>
      <c r="J7907" s="11"/>
      <c r="K7907" s="11"/>
      <c r="L7907" s="11"/>
      <c r="M7907" s="11"/>
      <c r="N7907" s="11"/>
      <c r="O7907" s="11"/>
      <c r="P7907" s="11"/>
      <c r="Q7907" s="11"/>
      <c r="R7907" s="11"/>
      <c r="S7907" s="11"/>
      <c r="T7907" s="11"/>
      <c r="U7907" s="11">
        <v>0</v>
      </c>
      <c r="V7907" s="11">
        <v>0</v>
      </c>
      <c r="W7907" s="11"/>
      <c r="X7907" s="11"/>
      <c r="Y7907" s="11"/>
      <c r="Z7907" s="11"/>
      <c r="AA7907" s="11"/>
      <c r="AB7907" s="11"/>
      <c r="AC7907" s="11"/>
      <c r="AD7907" s="11"/>
      <c r="AE7907" s="11"/>
      <c r="AF7907" s="11"/>
      <c r="AG7907" s="11"/>
      <c r="AH7907" s="11">
        <v>0</v>
      </c>
      <c r="AI7907" s="11">
        <v>0</v>
      </c>
      <c r="AJ7907" s="11"/>
      <c r="AK7907" s="11"/>
      <c r="AL7907" s="11"/>
      <c r="AM7907" s="11"/>
      <c r="AN7907" s="11"/>
      <c r="AO7907" s="11"/>
      <c r="AP7907" s="11"/>
      <c r="AQ7907" s="11"/>
      <c r="AR7907" s="11"/>
      <c r="AS7907" s="11"/>
      <c r="AT7907" s="11"/>
      <c r="AU7907" s="11">
        <v>0</v>
      </c>
      <c r="AV7907" s="11">
        <v>0</v>
      </c>
      <c r="AW7907" s="11">
        <f t="shared" si="2168"/>
        <v>0</v>
      </c>
    </row>
    <row r="7908" spans="1:49">
      <c r="A7908" s="68" t="s">
        <v>2050</v>
      </c>
      <c r="B7908" s="69" t="s">
        <v>1029</v>
      </c>
      <c r="C7908" s="69"/>
      <c r="D7908" s="455"/>
      <c r="E7908" s="531"/>
      <c r="F7908" s="50"/>
      <c r="G7908" s="50"/>
      <c r="H7908" s="50"/>
      <c r="I7908" s="49" t="s">
        <v>1157</v>
      </c>
      <c r="J7908" s="12">
        <f>SUM(J7909)</f>
        <v>0</v>
      </c>
      <c r="K7908" s="12">
        <f t="shared" ref="K7908:AT7908" si="2171">SUM(K7909)</f>
        <v>0</v>
      </c>
      <c r="L7908" s="12">
        <f t="shared" si="2171"/>
        <v>0</v>
      </c>
      <c r="M7908" s="12">
        <f t="shared" si="2171"/>
        <v>0</v>
      </c>
      <c r="N7908" s="12">
        <f t="shared" si="2171"/>
        <v>0</v>
      </c>
      <c r="O7908" s="12">
        <f t="shared" si="2171"/>
        <v>0</v>
      </c>
      <c r="P7908" s="12">
        <f t="shared" si="2171"/>
        <v>0</v>
      </c>
      <c r="Q7908" s="12">
        <f t="shared" si="2171"/>
        <v>0</v>
      </c>
      <c r="R7908" s="12">
        <f t="shared" si="2171"/>
        <v>0</v>
      </c>
      <c r="S7908" s="12">
        <f t="shared" si="2171"/>
        <v>0</v>
      </c>
      <c r="T7908" s="12">
        <f t="shared" si="2171"/>
        <v>0</v>
      </c>
      <c r="U7908" s="12">
        <v>0</v>
      </c>
      <c r="V7908" s="12">
        <v>0</v>
      </c>
      <c r="W7908" s="12">
        <f>SUM(W7909)</f>
        <v>0</v>
      </c>
      <c r="X7908" s="12">
        <f t="shared" si="2171"/>
        <v>0</v>
      </c>
      <c r="Y7908" s="12">
        <f t="shared" si="2171"/>
        <v>0</v>
      </c>
      <c r="Z7908" s="12">
        <f t="shared" si="2171"/>
        <v>0</v>
      </c>
      <c r="AA7908" s="12">
        <f t="shared" si="2171"/>
        <v>0</v>
      </c>
      <c r="AB7908" s="12">
        <f t="shared" si="2171"/>
        <v>0</v>
      </c>
      <c r="AC7908" s="12">
        <f t="shared" si="2171"/>
        <v>0</v>
      </c>
      <c r="AD7908" s="12">
        <f t="shared" si="2171"/>
        <v>0</v>
      </c>
      <c r="AE7908" s="12">
        <f t="shared" si="2171"/>
        <v>0</v>
      </c>
      <c r="AF7908" s="12">
        <f t="shared" si="2171"/>
        <v>0</v>
      </c>
      <c r="AG7908" s="12">
        <f t="shared" si="2171"/>
        <v>0</v>
      </c>
      <c r="AH7908" s="12">
        <v>0</v>
      </c>
      <c r="AI7908" s="12">
        <v>0</v>
      </c>
      <c r="AJ7908" s="12">
        <f>SUM(AJ7909)</f>
        <v>0</v>
      </c>
      <c r="AK7908" s="12">
        <f t="shared" si="2171"/>
        <v>0</v>
      </c>
      <c r="AL7908" s="12">
        <f t="shared" si="2171"/>
        <v>0</v>
      </c>
      <c r="AM7908" s="12">
        <f t="shared" si="2171"/>
        <v>0</v>
      </c>
      <c r="AN7908" s="12">
        <f t="shared" si="2171"/>
        <v>0</v>
      </c>
      <c r="AO7908" s="12">
        <f t="shared" si="2171"/>
        <v>0</v>
      </c>
      <c r="AP7908" s="12">
        <f t="shared" si="2171"/>
        <v>0</v>
      </c>
      <c r="AQ7908" s="12">
        <f t="shared" si="2171"/>
        <v>0</v>
      </c>
      <c r="AR7908" s="12">
        <f t="shared" si="2171"/>
        <v>0</v>
      </c>
      <c r="AS7908" s="12">
        <f t="shared" si="2171"/>
        <v>0</v>
      </c>
      <c r="AT7908" s="12">
        <f t="shared" si="2171"/>
        <v>0</v>
      </c>
      <c r="AU7908" s="12">
        <v>0</v>
      </c>
      <c r="AV7908" s="12">
        <v>0</v>
      </c>
      <c r="AW7908" s="12">
        <f t="shared" si="2168"/>
        <v>0</v>
      </c>
    </row>
    <row r="7909" spans="1:49">
      <c r="A7909" s="44" t="s">
        <v>1040</v>
      </c>
      <c r="B7909" s="45" t="s">
        <v>1029</v>
      </c>
      <c r="C7909" s="45" t="s">
        <v>1549</v>
      </c>
      <c r="D7909" s="452" t="s">
        <v>3044</v>
      </c>
      <c r="E7909" s="213" t="s">
        <v>1402</v>
      </c>
      <c r="F7909" s="65"/>
      <c r="G7909" s="65"/>
      <c r="H7909" s="65"/>
      <c r="I7909" s="260" t="s">
        <v>1158</v>
      </c>
      <c r="J7909" s="9">
        <f>SUM(J7910,J7912)</f>
        <v>0</v>
      </c>
      <c r="K7909" s="9">
        <f t="shared" ref="K7909:AT7909" si="2172">SUM(K7910,K7912)</f>
        <v>0</v>
      </c>
      <c r="L7909" s="9">
        <f t="shared" si="2172"/>
        <v>0</v>
      </c>
      <c r="M7909" s="9">
        <f t="shared" si="2172"/>
        <v>0</v>
      </c>
      <c r="N7909" s="9">
        <f t="shared" si="2172"/>
        <v>0</v>
      </c>
      <c r="O7909" s="9">
        <f t="shared" si="2172"/>
        <v>0</v>
      </c>
      <c r="P7909" s="9">
        <f t="shared" si="2172"/>
        <v>0</v>
      </c>
      <c r="Q7909" s="9">
        <f t="shared" si="2172"/>
        <v>0</v>
      </c>
      <c r="R7909" s="9">
        <f t="shared" si="2172"/>
        <v>0</v>
      </c>
      <c r="S7909" s="9">
        <f t="shared" si="2172"/>
        <v>0</v>
      </c>
      <c r="T7909" s="9">
        <f t="shared" si="2172"/>
        <v>0</v>
      </c>
      <c r="U7909" s="9">
        <v>0</v>
      </c>
      <c r="V7909" s="9">
        <v>0</v>
      </c>
      <c r="W7909" s="9">
        <f>SUM(W7910,W7912)</f>
        <v>0</v>
      </c>
      <c r="X7909" s="9">
        <f t="shared" si="2172"/>
        <v>0</v>
      </c>
      <c r="Y7909" s="9">
        <f t="shared" si="2172"/>
        <v>0</v>
      </c>
      <c r="Z7909" s="9">
        <f t="shared" si="2172"/>
        <v>0</v>
      </c>
      <c r="AA7909" s="9">
        <f t="shared" si="2172"/>
        <v>0</v>
      </c>
      <c r="AB7909" s="9">
        <f t="shared" si="2172"/>
        <v>0</v>
      </c>
      <c r="AC7909" s="9">
        <f t="shared" si="2172"/>
        <v>0</v>
      </c>
      <c r="AD7909" s="9">
        <f t="shared" si="2172"/>
        <v>0</v>
      </c>
      <c r="AE7909" s="9">
        <f t="shared" si="2172"/>
        <v>0</v>
      </c>
      <c r="AF7909" s="9">
        <f t="shared" si="2172"/>
        <v>0</v>
      </c>
      <c r="AG7909" s="9">
        <f t="shared" si="2172"/>
        <v>0</v>
      </c>
      <c r="AH7909" s="9">
        <v>0</v>
      </c>
      <c r="AI7909" s="9">
        <v>0</v>
      </c>
      <c r="AJ7909" s="9">
        <f>SUM(AJ7910,AJ7912)</f>
        <v>0</v>
      </c>
      <c r="AK7909" s="9">
        <f t="shared" si="2172"/>
        <v>0</v>
      </c>
      <c r="AL7909" s="9">
        <f t="shared" si="2172"/>
        <v>0</v>
      </c>
      <c r="AM7909" s="9">
        <f t="shared" si="2172"/>
        <v>0</v>
      </c>
      <c r="AN7909" s="9">
        <f t="shared" si="2172"/>
        <v>0</v>
      </c>
      <c r="AO7909" s="9">
        <f t="shared" si="2172"/>
        <v>0</v>
      </c>
      <c r="AP7909" s="9">
        <f t="shared" si="2172"/>
        <v>0</v>
      </c>
      <c r="AQ7909" s="9">
        <f t="shared" si="2172"/>
        <v>0</v>
      </c>
      <c r="AR7909" s="9">
        <f t="shared" si="2172"/>
        <v>0</v>
      </c>
      <c r="AS7909" s="9">
        <f t="shared" si="2172"/>
        <v>0</v>
      </c>
      <c r="AT7909" s="9">
        <f t="shared" si="2172"/>
        <v>0</v>
      </c>
      <c r="AU7909" s="9">
        <v>0</v>
      </c>
      <c r="AV7909" s="9">
        <v>0</v>
      </c>
      <c r="AW7909" s="9">
        <f t="shared" si="2168"/>
        <v>0</v>
      </c>
    </row>
    <row r="7910" spans="1:49">
      <c r="A7910" s="44" t="s">
        <v>1040</v>
      </c>
      <c r="B7910" s="45" t="s">
        <v>1029</v>
      </c>
      <c r="C7910" s="45" t="s">
        <v>1549</v>
      </c>
      <c r="D7910" s="452" t="s">
        <v>3044</v>
      </c>
      <c r="E7910" s="54" t="s">
        <v>1117</v>
      </c>
      <c r="F7910" s="65" t="s">
        <v>2894</v>
      </c>
      <c r="G7910" s="65"/>
      <c r="H7910" s="65"/>
      <c r="I7910" s="260" t="s">
        <v>1125</v>
      </c>
      <c r="J7910" s="9">
        <f>SUM(J7911:J7911)</f>
        <v>0</v>
      </c>
      <c r="K7910" s="9">
        <f t="shared" ref="K7910:AT7910" si="2173">SUM(K7911:K7911)</f>
        <v>0</v>
      </c>
      <c r="L7910" s="9">
        <f t="shared" si="2173"/>
        <v>0</v>
      </c>
      <c r="M7910" s="9">
        <f t="shared" si="2173"/>
        <v>0</v>
      </c>
      <c r="N7910" s="9">
        <f t="shared" si="2173"/>
        <v>0</v>
      </c>
      <c r="O7910" s="9">
        <f t="shared" si="2173"/>
        <v>0</v>
      </c>
      <c r="P7910" s="9">
        <f t="shared" si="2173"/>
        <v>0</v>
      </c>
      <c r="Q7910" s="9">
        <f t="shared" si="2173"/>
        <v>0</v>
      </c>
      <c r="R7910" s="9">
        <f t="shared" si="2173"/>
        <v>0</v>
      </c>
      <c r="S7910" s="9">
        <f t="shared" si="2173"/>
        <v>0</v>
      </c>
      <c r="T7910" s="9">
        <f t="shared" si="2173"/>
        <v>0</v>
      </c>
      <c r="U7910" s="9">
        <v>0</v>
      </c>
      <c r="V7910" s="9">
        <v>0</v>
      </c>
      <c r="W7910" s="9">
        <f>SUM(W7911:W7911)</f>
        <v>0</v>
      </c>
      <c r="X7910" s="9">
        <f t="shared" si="2173"/>
        <v>0</v>
      </c>
      <c r="Y7910" s="9">
        <f t="shared" si="2173"/>
        <v>0</v>
      </c>
      <c r="Z7910" s="9">
        <f t="shared" si="2173"/>
        <v>0</v>
      </c>
      <c r="AA7910" s="9">
        <f t="shared" si="2173"/>
        <v>0</v>
      </c>
      <c r="AB7910" s="9">
        <f t="shared" si="2173"/>
        <v>0</v>
      </c>
      <c r="AC7910" s="9">
        <f t="shared" si="2173"/>
        <v>0</v>
      </c>
      <c r="AD7910" s="9">
        <f t="shared" si="2173"/>
        <v>0</v>
      </c>
      <c r="AE7910" s="9">
        <f t="shared" si="2173"/>
        <v>0</v>
      </c>
      <c r="AF7910" s="9">
        <f t="shared" si="2173"/>
        <v>0</v>
      </c>
      <c r="AG7910" s="9">
        <f t="shared" si="2173"/>
        <v>0</v>
      </c>
      <c r="AH7910" s="9">
        <v>0</v>
      </c>
      <c r="AI7910" s="9">
        <v>0</v>
      </c>
      <c r="AJ7910" s="9">
        <f>SUM(AJ7911:AJ7911)</f>
        <v>0</v>
      </c>
      <c r="AK7910" s="9">
        <f t="shared" si="2173"/>
        <v>0</v>
      </c>
      <c r="AL7910" s="9">
        <f t="shared" si="2173"/>
        <v>0</v>
      </c>
      <c r="AM7910" s="9">
        <f t="shared" si="2173"/>
        <v>0</v>
      </c>
      <c r="AN7910" s="9">
        <f t="shared" si="2173"/>
        <v>0</v>
      </c>
      <c r="AO7910" s="9">
        <f t="shared" si="2173"/>
        <v>0</v>
      </c>
      <c r="AP7910" s="9">
        <f t="shared" si="2173"/>
        <v>0</v>
      </c>
      <c r="AQ7910" s="9">
        <f t="shared" si="2173"/>
        <v>0</v>
      </c>
      <c r="AR7910" s="9">
        <f t="shared" si="2173"/>
        <v>0</v>
      </c>
      <c r="AS7910" s="9">
        <f t="shared" si="2173"/>
        <v>0</v>
      </c>
      <c r="AT7910" s="9">
        <f t="shared" si="2173"/>
        <v>0</v>
      </c>
      <c r="AU7910" s="9">
        <v>0</v>
      </c>
      <c r="AV7910" s="9">
        <v>0</v>
      </c>
      <c r="AW7910" s="9">
        <f t="shared" si="2168"/>
        <v>0</v>
      </c>
    </row>
    <row r="7911" spans="1:49" s="59" customFormat="1">
      <c r="A7911" s="44" t="s">
        <v>1040</v>
      </c>
      <c r="B7911" s="45" t="s">
        <v>1029</v>
      </c>
      <c r="C7911" s="45" t="s">
        <v>1549</v>
      </c>
      <c r="D7911" s="452" t="s">
        <v>3044</v>
      </c>
      <c r="E7911" s="54" t="s">
        <v>1117</v>
      </c>
      <c r="F7911" s="50" t="s">
        <v>2184</v>
      </c>
      <c r="G7911" s="468" t="s">
        <v>3071</v>
      </c>
      <c r="H7911" s="51" t="s">
        <v>2347</v>
      </c>
      <c r="I7911" s="39" t="s">
        <v>2740</v>
      </c>
      <c r="J7911" s="229"/>
      <c r="K7911" s="229"/>
      <c r="L7911" s="229"/>
      <c r="M7911" s="229"/>
      <c r="N7911" s="229"/>
      <c r="O7911" s="229"/>
      <c r="P7911" s="229"/>
      <c r="Q7911" s="229"/>
      <c r="R7911" s="229"/>
      <c r="S7911" s="229"/>
      <c r="T7911" s="229"/>
      <c r="U7911" s="229">
        <v>0</v>
      </c>
      <c r="V7911" s="229">
        <v>0</v>
      </c>
      <c r="W7911" s="229"/>
      <c r="X7911" s="229"/>
      <c r="Y7911" s="229"/>
      <c r="Z7911" s="229"/>
      <c r="AA7911" s="229"/>
      <c r="AB7911" s="229"/>
      <c r="AC7911" s="229"/>
      <c r="AD7911" s="229"/>
      <c r="AE7911" s="229"/>
      <c r="AF7911" s="229"/>
      <c r="AG7911" s="229"/>
      <c r="AH7911" s="229">
        <v>0</v>
      </c>
      <c r="AI7911" s="229">
        <v>0</v>
      </c>
      <c r="AJ7911" s="229"/>
      <c r="AK7911" s="229"/>
      <c r="AL7911" s="229"/>
      <c r="AM7911" s="229"/>
      <c r="AN7911" s="229"/>
      <c r="AO7911" s="229"/>
      <c r="AP7911" s="229"/>
      <c r="AQ7911" s="229"/>
      <c r="AR7911" s="229"/>
      <c r="AS7911" s="229"/>
      <c r="AT7911" s="229"/>
      <c r="AU7911" s="229">
        <v>0</v>
      </c>
      <c r="AV7911" s="229">
        <v>0</v>
      </c>
      <c r="AW7911" s="229">
        <f t="shared" si="2168"/>
        <v>0</v>
      </c>
    </row>
    <row r="7912" spans="1:49" s="59" customFormat="1">
      <c r="A7912" s="44" t="s">
        <v>1040</v>
      </c>
      <c r="B7912" s="45" t="s">
        <v>1029</v>
      </c>
      <c r="C7912" s="45" t="s">
        <v>1549</v>
      </c>
      <c r="D7912" s="452" t="s">
        <v>3044</v>
      </c>
      <c r="E7912" s="54" t="s">
        <v>1409</v>
      </c>
      <c r="F7912" s="50"/>
      <c r="G7912" s="468" t="s">
        <v>3071</v>
      </c>
      <c r="H7912" s="51" t="s">
        <v>2347</v>
      </c>
      <c r="I7912" s="104" t="s">
        <v>1518</v>
      </c>
      <c r="J7912" s="274"/>
      <c r="K7912" s="274"/>
      <c r="L7912" s="274"/>
      <c r="M7912" s="274"/>
      <c r="N7912" s="274"/>
      <c r="O7912" s="274"/>
      <c r="P7912" s="274"/>
      <c r="Q7912" s="274"/>
      <c r="R7912" s="274"/>
      <c r="S7912" s="274"/>
      <c r="T7912" s="274"/>
      <c r="U7912" s="274">
        <v>0</v>
      </c>
      <c r="V7912" s="274">
        <v>0</v>
      </c>
      <c r="W7912" s="274"/>
      <c r="X7912" s="274"/>
      <c r="Y7912" s="274"/>
      <c r="Z7912" s="274"/>
      <c r="AA7912" s="274"/>
      <c r="AB7912" s="274"/>
      <c r="AC7912" s="274"/>
      <c r="AD7912" s="274"/>
      <c r="AE7912" s="274"/>
      <c r="AF7912" s="274"/>
      <c r="AG7912" s="274"/>
      <c r="AH7912" s="274">
        <v>0</v>
      </c>
      <c r="AI7912" s="274">
        <v>0</v>
      </c>
      <c r="AJ7912" s="274"/>
      <c r="AK7912" s="274"/>
      <c r="AL7912" s="274"/>
      <c r="AM7912" s="274"/>
      <c r="AN7912" s="274"/>
      <c r="AO7912" s="274"/>
      <c r="AP7912" s="274"/>
      <c r="AQ7912" s="274"/>
      <c r="AR7912" s="274"/>
      <c r="AS7912" s="274"/>
      <c r="AT7912" s="274"/>
      <c r="AU7912" s="274">
        <v>0</v>
      </c>
      <c r="AV7912" s="274">
        <v>0</v>
      </c>
      <c r="AW7912" s="274">
        <f t="shared" si="2168"/>
        <v>0</v>
      </c>
    </row>
    <row r="7913" spans="1:49">
      <c r="A7913" s="48"/>
      <c r="B7913" s="42"/>
      <c r="C7913" s="42"/>
      <c r="D7913" s="42"/>
      <c r="E7913" s="531"/>
      <c r="F7913" s="50"/>
      <c r="G7913" s="50"/>
      <c r="H7913" s="50"/>
      <c r="I7913" s="49" t="s">
        <v>925</v>
      </c>
      <c r="J7913" s="12">
        <f>SUM(J7802,J7825,J7908)</f>
        <v>0</v>
      </c>
      <c r="K7913" s="12">
        <f t="shared" ref="K7913:AT7913" si="2174">SUM(K7802,K7825,K7908)</f>
        <v>0</v>
      </c>
      <c r="L7913" s="12">
        <f t="shared" si="2174"/>
        <v>0</v>
      </c>
      <c r="M7913" s="12">
        <f t="shared" si="2174"/>
        <v>0</v>
      </c>
      <c r="N7913" s="12">
        <f t="shared" si="2174"/>
        <v>0</v>
      </c>
      <c r="O7913" s="12">
        <f t="shared" si="2174"/>
        <v>0</v>
      </c>
      <c r="P7913" s="12">
        <f t="shared" si="2174"/>
        <v>0</v>
      </c>
      <c r="Q7913" s="12">
        <f t="shared" si="2174"/>
        <v>0</v>
      </c>
      <c r="R7913" s="12">
        <f t="shared" si="2174"/>
        <v>0</v>
      </c>
      <c r="S7913" s="12">
        <f t="shared" si="2174"/>
        <v>0</v>
      </c>
      <c r="T7913" s="12">
        <f t="shared" si="2174"/>
        <v>0</v>
      </c>
      <c r="U7913" s="12">
        <v>0</v>
      </c>
      <c r="V7913" s="12">
        <v>0</v>
      </c>
      <c r="W7913" s="12">
        <f>SUM(W7802,W7825,W7908)</f>
        <v>44500</v>
      </c>
      <c r="X7913" s="12">
        <f t="shared" si="2174"/>
        <v>0</v>
      </c>
      <c r="Y7913" s="12">
        <f t="shared" si="2174"/>
        <v>0</v>
      </c>
      <c r="Z7913" s="12">
        <f t="shared" si="2174"/>
        <v>0</v>
      </c>
      <c r="AA7913" s="12">
        <f t="shared" si="2174"/>
        <v>0</v>
      </c>
      <c r="AB7913" s="12">
        <f t="shared" si="2174"/>
        <v>0</v>
      </c>
      <c r="AC7913" s="12">
        <f t="shared" si="2174"/>
        <v>16618</v>
      </c>
      <c r="AD7913" s="12">
        <f t="shared" si="2174"/>
        <v>4500</v>
      </c>
      <c r="AE7913" s="12">
        <f t="shared" si="2174"/>
        <v>0</v>
      </c>
      <c r="AF7913" s="12">
        <f t="shared" si="2174"/>
        <v>0</v>
      </c>
      <c r="AG7913" s="12">
        <f t="shared" si="2174"/>
        <v>0</v>
      </c>
      <c r="AH7913" s="12">
        <v>21118</v>
      </c>
      <c r="AI7913" s="12">
        <v>23382</v>
      </c>
      <c r="AJ7913" s="12">
        <f>SUM(AJ7802,AJ7825,AJ7908)</f>
        <v>11025148</v>
      </c>
      <c r="AK7913" s="12">
        <f t="shared" si="2174"/>
        <v>827698</v>
      </c>
      <c r="AL7913" s="12">
        <f t="shared" si="2174"/>
        <v>872176</v>
      </c>
      <c r="AM7913" s="12">
        <f t="shared" si="2174"/>
        <v>905349</v>
      </c>
      <c r="AN7913" s="12">
        <f t="shared" si="2174"/>
        <v>871223</v>
      </c>
      <c r="AO7913" s="12">
        <f t="shared" si="2174"/>
        <v>871646</v>
      </c>
      <c r="AP7913" s="12">
        <f t="shared" si="2174"/>
        <v>862129</v>
      </c>
      <c r="AQ7913" s="12">
        <f t="shared" si="2174"/>
        <v>866181</v>
      </c>
      <c r="AR7913" s="12">
        <f t="shared" si="2174"/>
        <v>859505</v>
      </c>
      <c r="AS7913" s="12">
        <f t="shared" si="2174"/>
        <v>851605</v>
      </c>
      <c r="AT7913" s="12">
        <f t="shared" si="2174"/>
        <v>862758</v>
      </c>
      <c r="AU7913" s="12">
        <v>9501301</v>
      </c>
      <c r="AV7913" s="12">
        <v>1523847</v>
      </c>
      <c r="AW7913" s="12">
        <f t="shared" si="2168"/>
        <v>9522419</v>
      </c>
    </row>
    <row r="7914" spans="1:49">
      <c r="A7914" s="48"/>
      <c r="B7914" s="42"/>
      <c r="C7914" s="42"/>
      <c r="D7914" s="42"/>
      <c r="E7914" s="531"/>
      <c r="F7914" s="50"/>
      <c r="G7914" s="50"/>
      <c r="H7914" s="50"/>
      <c r="I7914" s="146" t="s">
        <v>970</v>
      </c>
      <c r="J7914" s="29"/>
      <c r="K7914" s="29"/>
      <c r="L7914" s="29"/>
      <c r="M7914" s="29"/>
      <c r="N7914" s="29"/>
      <c r="O7914" s="29"/>
      <c r="P7914" s="29"/>
      <c r="Q7914" s="29"/>
      <c r="R7914" s="29"/>
      <c r="S7914" s="29"/>
      <c r="T7914" s="29"/>
      <c r="U7914" s="29"/>
      <c r="V7914" s="29"/>
      <c r="W7914" s="29"/>
      <c r="X7914" s="29"/>
      <c r="Y7914" s="29"/>
      <c r="Z7914" s="29"/>
      <c r="AA7914" s="29"/>
      <c r="AB7914" s="29"/>
      <c r="AC7914" s="29"/>
      <c r="AD7914" s="29"/>
      <c r="AE7914" s="29"/>
      <c r="AF7914" s="29"/>
      <c r="AG7914" s="29"/>
      <c r="AH7914" s="29"/>
      <c r="AI7914" s="29"/>
      <c r="AJ7914" s="29"/>
      <c r="AK7914" s="29"/>
      <c r="AL7914" s="29"/>
      <c r="AM7914" s="29"/>
      <c r="AN7914" s="29"/>
      <c r="AO7914" s="29"/>
      <c r="AP7914" s="29"/>
      <c r="AQ7914" s="29"/>
      <c r="AR7914" s="29"/>
      <c r="AS7914" s="29"/>
      <c r="AT7914" s="29"/>
      <c r="AU7914" s="29"/>
      <c r="AV7914" s="29"/>
      <c r="AW7914" s="29"/>
    </row>
    <row r="7915" spans="1:49" ht="13.5" thickBot="1">
      <c r="A7915" s="48"/>
      <c r="B7915" s="42"/>
      <c r="C7915" s="42"/>
      <c r="D7915" s="42"/>
      <c r="E7915" s="531"/>
      <c r="F7915" s="50"/>
      <c r="G7915" s="50"/>
      <c r="H7915" s="50"/>
      <c r="I7915" s="146"/>
      <c r="J7915" s="29"/>
      <c r="K7915" s="29"/>
      <c r="L7915" s="29"/>
      <c r="M7915" s="29"/>
      <c r="N7915" s="29"/>
      <c r="O7915" s="29"/>
      <c r="P7915" s="29"/>
      <c r="Q7915" s="29"/>
      <c r="R7915" s="29"/>
      <c r="S7915" s="29"/>
      <c r="T7915" s="29"/>
      <c r="U7915" s="29"/>
      <c r="V7915" s="29"/>
      <c r="W7915" s="29"/>
      <c r="X7915" s="29"/>
      <c r="Y7915" s="29"/>
      <c r="Z7915" s="29"/>
      <c r="AA7915" s="29"/>
      <c r="AB7915" s="29"/>
      <c r="AC7915" s="29"/>
      <c r="AD7915" s="29"/>
      <c r="AE7915" s="29"/>
      <c r="AF7915" s="29"/>
      <c r="AG7915" s="29"/>
      <c r="AH7915" s="29"/>
      <c r="AI7915" s="29"/>
      <c r="AJ7915" s="29"/>
      <c r="AK7915" s="29"/>
      <c r="AL7915" s="29"/>
      <c r="AM7915" s="29"/>
      <c r="AN7915" s="29"/>
      <c r="AO7915" s="29"/>
      <c r="AP7915" s="29"/>
      <c r="AQ7915" s="29"/>
      <c r="AR7915" s="29"/>
      <c r="AS7915" s="29"/>
      <c r="AT7915" s="29"/>
      <c r="AU7915" s="29"/>
      <c r="AV7915" s="29"/>
      <c r="AW7915" s="29"/>
    </row>
    <row r="7916" spans="1:49" ht="35.25" customHeight="1" thickTop="1" thickBot="1">
      <c r="A7916" s="48"/>
      <c r="B7916" s="42"/>
      <c r="C7916" s="42"/>
      <c r="D7916" s="42"/>
      <c r="E7916" s="531"/>
      <c r="F7916" s="50"/>
      <c r="G7916" s="50"/>
      <c r="H7916" s="50"/>
      <c r="I7916" s="5" t="s">
        <v>2331</v>
      </c>
      <c r="J7916" s="364" t="s">
        <v>2891</v>
      </c>
      <c r="K7916" s="364" t="s">
        <v>2879</v>
      </c>
      <c r="L7916" s="364" t="s">
        <v>2880</v>
      </c>
      <c r="M7916" s="364" t="s">
        <v>2881</v>
      </c>
      <c r="N7916" s="364" t="s">
        <v>2882</v>
      </c>
      <c r="O7916" s="364" t="s">
        <v>2883</v>
      </c>
      <c r="P7916" s="364" t="s">
        <v>2884</v>
      </c>
      <c r="Q7916" s="364" t="s">
        <v>2885</v>
      </c>
      <c r="R7916" s="364" t="s">
        <v>2886</v>
      </c>
      <c r="S7916" s="364" t="s">
        <v>2887</v>
      </c>
      <c r="T7916" s="364" t="s">
        <v>2888</v>
      </c>
      <c r="U7916" s="364" t="s">
        <v>2889</v>
      </c>
      <c r="V7916" s="364" t="s">
        <v>2890</v>
      </c>
      <c r="W7916" s="365" t="s">
        <v>2893</v>
      </c>
      <c r="X7916" s="365" t="s">
        <v>2879</v>
      </c>
      <c r="Y7916" s="365" t="s">
        <v>2880</v>
      </c>
      <c r="Z7916" s="365" t="s">
        <v>2881</v>
      </c>
      <c r="AA7916" s="365" t="s">
        <v>2882</v>
      </c>
      <c r="AB7916" s="365" t="s">
        <v>2883</v>
      </c>
      <c r="AC7916" s="365" t="s">
        <v>2884</v>
      </c>
      <c r="AD7916" s="365" t="s">
        <v>2885</v>
      </c>
      <c r="AE7916" s="365" t="s">
        <v>2886</v>
      </c>
      <c r="AF7916" s="365" t="s">
        <v>2887</v>
      </c>
      <c r="AG7916" s="365" t="s">
        <v>2888</v>
      </c>
      <c r="AH7916" s="365" t="s">
        <v>2889</v>
      </c>
      <c r="AI7916" s="365" t="s">
        <v>2890</v>
      </c>
      <c r="AJ7916" s="366" t="s">
        <v>2892</v>
      </c>
      <c r="AK7916" s="366" t="s">
        <v>2879</v>
      </c>
      <c r="AL7916" s="366" t="s">
        <v>2880</v>
      </c>
      <c r="AM7916" s="366" t="s">
        <v>2881</v>
      </c>
      <c r="AN7916" s="366" t="s">
        <v>2882</v>
      </c>
      <c r="AO7916" s="366" t="s">
        <v>2883</v>
      </c>
      <c r="AP7916" s="366" t="s">
        <v>2884</v>
      </c>
      <c r="AQ7916" s="366" t="s">
        <v>2885</v>
      </c>
      <c r="AR7916" s="366" t="s">
        <v>2886</v>
      </c>
      <c r="AS7916" s="366" t="s">
        <v>2887</v>
      </c>
      <c r="AT7916" s="366" t="s">
        <v>2888</v>
      </c>
      <c r="AU7916" s="366" t="s">
        <v>2889</v>
      </c>
      <c r="AV7916" s="366" t="s">
        <v>2890</v>
      </c>
      <c r="AW7916" s="368" t="s">
        <v>2895</v>
      </c>
    </row>
    <row r="7917" spans="1:49">
      <c r="A7917" s="48"/>
      <c r="B7917" s="42"/>
      <c r="C7917" s="42"/>
      <c r="D7917" s="42"/>
      <c r="E7917" s="531"/>
      <c r="F7917" s="50"/>
      <c r="G7917" s="50"/>
      <c r="H7917" s="50"/>
      <c r="I7917" s="34"/>
      <c r="J7917" s="202" t="s">
        <v>1224</v>
      </c>
      <c r="K7917" s="202">
        <v>1</v>
      </c>
      <c r="L7917" s="202">
        <v>2</v>
      </c>
      <c r="M7917" s="202">
        <v>3</v>
      </c>
      <c r="N7917" s="202">
        <v>4</v>
      </c>
      <c r="O7917" s="202">
        <v>5</v>
      </c>
      <c r="P7917" s="202">
        <v>6</v>
      </c>
      <c r="Q7917" s="202">
        <v>7</v>
      </c>
      <c r="R7917" s="202">
        <v>8</v>
      </c>
      <c r="S7917" s="202">
        <v>9</v>
      </c>
      <c r="T7917" s="202">
        <v>10</v>
      </c>
      <c r="U7917" s="202">
        <v>13</v>
      </c>
      <c r="V7917" s="202">
        <v>14</v>
      </c>
      <c r="W7917" s="202" t="s">
        <v>1224</v>
      </c>
      <c r="X7917" s="202">
        <v>1</v>
      </c>
      <c r="Y7917" s="202">
        <v>2</v>
      </c>
      <c r="Z7917" s="202">
        <v>3</v>
      </c>
      <c r="AA7917" s="202">
        <v>4</v>
      </c>
      <c r="AB7917" s="202">
        <v>5</v>
      </c>
      <c r="AC7917" s="202">
        <v>6</v>
      </c>
      <c r="AD7917" s="202">
        <v>7</v>
      </c>
      <c r="AE7917" s="202">
        <v>8</v>
      </c>
      <c r="AF7917" s="202">
        <v>9</v>
      </c>
      <c r="AG7917" s="202">
        <v>10</v>
      </c>
      <c r="AH7917" s="202">
        <v>13</v>
      </c>
      <c r="AI7917" s="202">
        <v>14</v>
      </c>
      <c r="AJ7917" s="202" t="s">
        <v>1224</v>
      </c>
      <c r="AK7917" s="202">
        <v>1</v>
      </c>
      <c r="AL7917" s="202">
        <v>2</v>
      </c>
      <c r="AM7917" s="202">
        <v>3</v>
      </c>
      <c r="AN7917" s="202">
        <v>4</v>
      </c>
      <c r="AO7917" s="202">
        <v>5</v>
      </c>
      <c r="AP7917" s="202">
        <v>6</v>
      </c>
      <c r="AQ7917" s="202">
        <v>7</v>
      </c>
      <c r="AR7917" s="202">
        <v>8</v>
      </c>
      <c r="AS7917" s="202">
        <v>9</v>
      </c>
      <c r="AT7917" s="202">
        <v>10</v>
      </c>
      <c r="AU7917" s="202">
        <v>13</v>
      </c>
      <c r="AV7917" s="202">
        <v>14</v>
      </c>
      <c r="AW7917" s="202">
        <v>15</v>
      </c>
    </row>
    <row r="7918" spans="1:49">
      <c r="A7918" s="48"/>
      <c r="B7918" s="42"/>
      <c r="C7918" s="42"/>
      <c r="D7918" s="42"/>
      <c r="E7918" s="531"/>
      <c r="F7918" s="50"/>
      <c r="G7918" s="50"/>
      <c r="H7918" s="50"/>
      <c r="I7918" s="276" t="s">
        <v>2376</v>
      </c>
      <c r="J7918" s="277">
        <f>SUM(J7829:J7831)</f>
        <v>0</v>
      </c>
      <c r="K7918" s="277">
        <f t="shared" ref="K7918:AT7918" si="2175">SUM(K7829:K7831)</f>
        <v>0</v>
      </c>
      <c r="L7918" s="277">
        <f t="shared" si="2175"/>
        <v>0</v>
      </c>
      <c r="M7918" s="277">
        <f t="shared" si="2175"/>
        <v>0</v>
      </c>
      <c r="N7918" s="277">
        <f t="shared" si="2175"/>
        <v>0</v>
      </c>
      <c r="O7918" s="277">
        <f t="shared" si="2175"/>
        <v>0</v>
      </c>
      <c r="P7918" s="277">
        <f t="shared" si="2175"/>
        <v>0</v>
      </c>
      <c r="Q7918" s="277">
        <f t="shared" si="2175"/>
        <v>0</v>
      </c>
      <c r="R7918" s="277">
        <f t="shared" si="2175"/>
        <v>0</v>
      </c>
      <c r="S7918" s="277">
        <f t="shared" si="2175"/>
        <v>0</v>
      </c>
      <c r="T7918" s="277">
        <f t="shared" si="2175"/>
        <v>0</v>
      </c>
      <c r="U7918" s="277">
        <v>0</v>
      </c>
      <c r="V7918" s="277">
        <v>0</v>
      </c>
      <c r="W7918" s="277">
        <f>SUM(W7829:W7831)</f>
        <v>0</v>
      </c>
      <c r="X7918" s="277">
        <f t="shared" si="2175"/>
        <v>0</v>
      </c>
      <c r="Y7918" s="277">
        <f t="shared" si="2175"/>
        <v>0</v>
      </c>
      <c r="Z7918" s="277">
        <f t="shared" si="2175"/>
        <v>0</v>
      </c>
      <c r="AA7918" s="277">
        <f t="shared" si="2175"/>
        <v>0</v>
      </c>
      <c r="AB7918" s="277">
        <f t="shared" si="2175"/>
        <v>0</v>
      </c>
      <c r="AC7918" s="277">
        <f t="shared" si="2175"/>
        <v>0</v>
      </c>
      <c r="AD7918" s="277">
        <f t="shared" si="2175"/>
        <v>0</v>
      </c>
      <c r="AE7918" s="277">
        <f t="shared" si="2175"/>
        <v>0</v>
      </c>
      <c r="AF7918" s="277">
        <f t="shared" si="2175"/>
        <v>0</v>
      </c>
      <c r="AG7918" s="277">
        <f t="shared" si="2175"/>
        <v>0</v>
      </c>
      <c r="AH7918" s="277">
        <v>0</v>
      </c>
      <c r="AI7918" s="277">
        <v>0</v>
      </c>
      <c r="AJ7918" s="277">
        <f>SUM(AJ7829:AJ7831)</f>
        <v>0</v>
      </c>
      <c r="AK7918" s="277">
        <f t="shared" si="2175"/>
        <v>0</v>
      </c>
      <c r="AL7918" s="277">
        <f t="shared" si="2175"/>
        <v>0</v>
      </c>
      <c r="AM7918" s="277">
        <f t="shared" si="2175"/>
        <v>0</v>
      </c>
      <c r="AN7918" s="277">
        <f t="shared" si="2175"/>
        <v>0</v>
      </c>
      <c r="AO7918" s="277">
        <f t="shared" si="2175"/>
        <v>0</v>
      </c>
      <c r="AP7918" s="277">
        <f t="shared" si="2175"/>
        <v>0</v>
      </c>
      <c r="AQ7918" s="277">
        <f t="shared" si="2175"/>
        <v>0</v>
      </c>
      <c r="AR7918" s="277">
        <f t="shared" si="2175"/>
        <v>0</v>
      </c>
      <c r="AS7918" s="277">
        <f t="shared" si="2175"/>
        <v>0</v>
      </c>
      <c r="AT7918" s="277">
        <f t="shared" si="2175"/>
        <v>0</v>
      </c>
      <c r="AU7918" s="277">
        <v>0</v>
      </c>
      <c r="AV7918" s="277">
        <v>0</v>
      </c>
      <c r="AW7918" s="277">
        <f>U7918+AH7918+AU7918</f>
        <v>0</v>
      </c>
    </row>
    <row r="7919" spans="1:49">
      <c r="A7919" s="48"/>
      <c r="B7919" s="42"/>
      <c r="C7919" s="42"/>
      <c r="D7919" s="42"/>
      <c r="E7919" s="531"/>
      <c r="F7919" s="50"/>
      <c r="G7919" s="50"/>
      <c r="H7919" s="50"/>
      <c r="I7919" s="276" t="s">
        <v>2377</v>
      </c>
      <c r="J7919" s="277">
        <f>SUM(J7804,J7806:J7810,J7812,J7814:J7824,J7833:J7834,J7836:J7837,J7840:J7842,J7851:J7858,J7877:J7880,J7882:J7888,J7895,J7903:J7907,J7911:J7912,J7862)</f>
        <v>0</v>
      </c>
      <c r="K7919" s="277">
        <f t="shared" ref="K7919:AT7919" si="2176">SUM(K7804,K7806:K7810,K7812,K7814:K7824,K7833:K7834,K7836:K7837,K7840:K7842,K7851:K7858,K7877:K7880,K7882:K7888,K7895,K7903:K7907,K7911:K7912,K7862)</f>
        <v>0</v>
      </c>
      <c r="L7919" s="277">
        <f t="shared" si="2176"/>
        <v>0</v>
      </c>
      <c r="M7919" s="277">
        <f t="shared" si="2176"/>
        <v>0</v>
      </c>
      <c r="N7919" s="277">
        <f t="shared" si="2176"/>
        <v>0</v>
      </c>
      <c r="O7919" s="277">
        <f t="shared" si="2176"/>
        <v>0</v>
      </c>
      <c r="P7919" s="277">
        <f t="shared" si="2176"/>
        <v>0</v>
      </c>
      <c r="Q7919" s="277">
        <f t="shared" si="2176"/>
        <v>0</v>
      </c>
      <c r="R7919" s="277">
        <f t="shared" si="2176"/>
        <v>0</v>
      </c>
      <c r="S7919" s="277">
        <f t="shared" si="2176"/>
        <v>0</v>
      </c>
      <c r="T7919" s="277">
        <f t="shared" si="2176"/>
        <v>0</v>
      </c>
      <c r="U7919" s="277">
        <v>0</v>
      </c>
      <c r="V7919" s="277">
        <v>0</v>
      </c>
      <c r="W7919" s="277">
        <f>SUM(W7804,W7806:W7810,W7812,W7814:W7824,W7833:W7834,W7836:W7837,W7840:W7842,W7851:W7858,W7877:W7880,W7882:W7888,W7895,W7903:W7907,W7911:W7912,W7862)</f>
        <v>44500</v>
      </c>
      <c r="X7919" s="277">
        <f t="shared" si="2176"/>
        <v>0</v>
      </c>
      <c r="Y7919" s="277">
        <f t="shared" si="2176"/>
        <v>0</v>
      </c>
      <c r="Z7919" s="277">
        <f t="shared" si="2176"/>
        <v>0</v>
      </c>
      <c r="AA7919" s="277">
        <f t="shared" si="2176"/>
        <v>0</v>
      </c>
      <c r="AB7919" s="277">
        <f t="shared" si="2176"/>
        <v>0</v>
      </c>
      <c r="AC7919" s="277">
        <f t="shared" si="2176"/>
        <v>16618</v>
      </c>
      <c r="AD7919" s="277">
        <f t="shared" si="2176"/>
        <v>4500</v>
      </c>
      <c r="AE7919" s="277">
        <f t="shared" si="2176"/>
        <v>0</v>
      </c>
      <c r="AF7919" s="277">
        <f t="shared" si="2176"/>
        <v>0</v>
      </c>
      <c r="AG7919" s="277">
        <f t="shared" si="2176"/>
        <v>0</v>
      </c>
      <c r="AH7919" s="277">
        <v>21118</v>
      </c>
      <c r="AI7919" s="277">
        <v>23382</v>
      </c>
      <c r="AJ7919" s="277">
        <f>SUM(AJ7804,AJ7806:AJ7810,AJ7812,AJ7814:AJ7824,AJ7833:AJ7834,AJ7836:AJ7837,AJ7840:AJ7842,AJ7851:AJ7858,AJ7877:AJ7880,AJ7882:AJ7888,AJ7895,AJ7903:AJ7907,AJ7911:AJ7912,AJ7862)</f>
        <v>11025148</v>
      </c>
      <c r="AK7919" s="277">
        <f t="shared" si="2176"/>
        <v>827698</v>
      </c>
      <c r="AL7919" s="277">
        <f t="shared" si="2176"/>
        <v>872176</v>
      </c>
      <c r="AM7919" s="277">
        <f t="shared" si="2176"/>
        <v>905349</v>
      </c>
      <c r="AN7919" s="277">
        <f t="shared" si="2176"/>
        <v>871223</v>
      </c>
      <c r="AO7919" s="277">
        <f t="shared" si="2176"/>
        <v>871646</v>
      </c>
      <c r="AP7919" s="277">
        <f t="shared" si="2176"/>
        <v>862129</v>
      </c>
      <c r="AQ7919" s="277">
        <f t="shared" si="2176"/>
        <v>866181</v>
      </c>
      <c r="AR7919" s="277">
        <f t="shared" si="2176"/>
        <v>859505</v>
      </c>
      <c r="AS7919" s="277">
        <f t="shared" si="2176"/>
        <v>851605</v>
      </c>
      <c r="AT7919" s="277">
        <f t="shared" si="2176"/>
        <v>862758</v>
      </c>
      <c r="AU7919" s="277">
        <v>9501301</v>
      </c>
      <c r="AV7919" s="277">
        <v>1523847</v>
      </c>
      <c r="AW7919" s="277">
        <f>U7919+AH7919+AU7919</f>
        <v>9522419</v>
      </c>
    </row>
    <row r="7920" spans="1:49">
      <c r="A7920" s="48"/>
      <c r="B7920" s="42"/>
      <c r="C7920" s="42"/>
      <c r="D7920" s="42"/>
      <c r="E7920" s="531"/>
      <c r="F7920" s="50"/>
      <c r="G7920" s="50"/>
      <c r="H7920" s="50"/>
      <c r="I7920" s="276"/>
      <c r="J7920" s="277"/>
      <c r="K7920" s="277"/>
      <c r="L7920" s="277"/>
      <c r="M7920" s="277"/>
      <c r="N7920" s="277"/>
      <c r="O7920" s="277"/>
      <c r="P7920" s="277"/>
      <c r="Q7920" s="277"/>
      <c r="R7920" s="277"/>
      <c r="S7920" s="277"/>
      <c r="T7920" s="277"/>
      <c r="U7920" s="277">
        <v>0</v>
      </c>
      <c r="V7920" s="277">
        <v>0</v>
      </c>
      <c r="W7920" s="277"/>
      <c r="X7920" s="277"/>
      <c r="Y7920" s="277"/>
      <c r="Z7920" s="277"/>
      <c r="AA7920" s="277"/>
      <c r="AB7920" s="277"/>
      <c r="AC7920" s="277"/>
      <c r="AD7920" s="277"/>
      <c r="AE7920" s="277"/>
      <c r="AF7920" s="277"/>
      <c r="AG7920" s="277"/>
      <c r="AH7920" s="277">
        <v>0</v>
      </c>
      <c r="AI7920" s="277">
        <v>0</v>
      </c>
      <c r="AJ7920" s="277"/>
      <c r="AK7920" s="277"/>
      <c r="AL7920" s="277"/>
      <c r="AM7920" s="277"/>
      <c r="AN7920" s="277"/>
      <c r="AO7920" s="277"/>
      <c r="AP7920" s="277"/>
      <c r="AQ7920" s="277"/>
      <c r="AR7920" s="277"/>
      <c r="AS7920" s="277"/>
      <c r="AT7920" s="277"/>
      <c r="AU7920" s="277">
        <v>0</v>
      </c>
      <c r="AV7920" s="277">
        <v>0</v>
      </c>
      <c r="AW7920" s="277">
        <f>U7920+AH7920+AU7920</f>
        <v>0</v>
      </c>
    </row>
    <row r="7921" spans="1:49">
      <c r="A7921" s="48"/>
      <c r="B7921" s="42"/>
      <c r="C7921" s="42"/>
      <c r="D7921" s="42"/>
      <c r="E7921" s="531"/>
      <c r="F7921" s="50"/>
      <c r="G7921" s="50"/>
      <c r="H7921" s="50"/>
      <c r="I7921" s="276"/>
      <c r="J7921" s="277"/>
      <c r="K7921" s="277"/>
      <c r="L7921" s="277"/>
      <c r="M7921" s="277"/>
      <c r="N7921" s="277"/>
      <c r="O7921" s="277"/>
      <c r="P7921" s="277"/>
      <c r="Q7921" s="277"/>
      <c r="R7921" s="277"/>
      <c r="S7921" s="277"/>
      <c r="T7921" s="277"/>
      <c r="U7921" s="277">
        <v>0</v>
      </c>
      <c r="V7921" s="277">
        <v>0</v>
      </c>
      <c r="W7921" s="277"/>
      <c r="X7921" s="277"/>
      <c r="Y7921" s="277"/>
      <c r="Z7921" s="277"/>
      <c r="AA7921" s="277"/>
      <c r="AB7921" s="277"/>
      <c r="AC7921" s="277"/>
      <c r="AD7921" s="277"/>
      <c r="AE7921" s="277"/>
      <c r="AF7921" s="277"/>
      <c r="AG7921" s="277"/>
      <c r="AH7921" s="277">
        <v>0</v>
      </c>
      <c r="AI7921" s="277">
        <v>0</v>
      </c>
      <c r="AJ7921" s="277"/>
      <c r="AK7921" s="277"/>
      <c r="AL7921" s="277"/>
      <c r="AM7921" s="277"/>
      <c r="AN7921" s="277"/>
      <c r="AO7921" s="277"/>
      <c r="AP7921" s="277"/>
      <c r="AQ7921" s="277"/>
      <c r="AR7921" s="277"/>
      <c r="AS7921" s="277"/>
      <c r="AT7921" s="277"/>
      <c r="AU7921" s="277">
        <v>0</v>
      </c>
      <c r="AV7921" s="277">
        <v>0</v>
      </c>
      <c r="AW7921" s="277">
        <f>U7921+AH7921+AU7921</f>
        <v>0</v>
      </c>
    </row>
    <row r="7922" spans="1:49">
      <c r="A7922" s="48"/>
      <c r="B7922" s="42"/>
      <c r="C7922" s="42"/>
      <c r="D7922" s="42"/>
      <c r="E7922" s="531"/>
      <c r="F7922" s="50"/>
      <c r="G7922" s="50"/>
      <c r="H7922" s="50"/>
      <c r="I7922" s="276" t="s">
        <v>1631</v>
      </c>
      <c r="J7922" s="277">
        <f>SUM(J7918:J7921)</f>
        <v>0</v>
      </c>
      <c r="K7922" s="277">
        <f t="shared" ref="K7922:AT7922" si="2177">SUM(K7918:K7921)</f>
        <v>0</v>
      </c>
      <c r="L7922" s="277">
        <f t="shared" si="2177"/>
        <v>0</v>
      </c>
      <c r="M7922" s="277">
        <f t="shared" si="2177"/>
        <v>0</v>
      </c>
      <c r="N7922" s="277">
        <f t="shared" si="2177"/>
        <v>0</v>
      </c>
      <c r="O7922" s="277">
        <f t="shared" si="2177"/>
        <v>0</v>
      </c>
      <c r="P7922" s="277">
        <f t="shared" si="2177"/>
        <v>0</v>
      </c>
      <c r="Q7922" s="277">
        <f t="shared" si="2177"/>
        <v>0</v>
      </c>
      <c r="R7922" s="277">
        <f t="shared" si="2177"/>
        <v>0</v>
      </c>
      <c r="S7922" s="277">
        <f t="shared" si="2177"/>
        <v>0</v>
      </c>
      <c r="T7922" s="277">
        <f t="shared" si="2177"/>
        <v>0</v>
      </c>
      <c r="U7922" s="277">
        <v>0</v>
      </c>
      <c r="V7922" s="277">
        <v>0</v>
      </c>
      <c r="W7922" s="277">
        <f>SUM(W7918:W7921)</f>
        <v>44500</v>
      </c>
      <c r="X7922" s="277">
        <f t="shared" si="2177"/>
        <v>0</v>
      </c>
      <c r="Y7922" s="277">
        <f t="shared" si="2177"/>
        <v>0</v>
      </c>
      <c r="Z7922" s="277">
        <f t="shared" si="2177"/>
        <v>0</v>
      </c>
      <c r="AA7922" s="277">
        <f t="shared" si="2177"/>
        <v>0</v>
      </c>
      <c r="AB7922" s="277">
        <f t="shared" si="2177"/>
        <v>0</v>
      </c>
      <c r="AC7922" s="277">
        <f t="shared" si="2177"/>
        <v>16618</v>
      </c>
      <c r="AD7922" s="277">
        <f t="shared" si="2177"/>
        <v>4500</v>
      </c>
      <c r="AE7922" s="277">
        <f t="shared" si="2177"/>
        <v>0</v>
      </c>
      <c r="AF7922" s="277">
        <f t="shared" si="2177"/>
        <v>0</v>
      </c>
      <c r="AG7922" s="277">
        <f t="shared" si="2177"/>
        <v>0</v>
      </c>
      <c r="AH7922" s="277">
        <v>21118</v>
      </c>
      <c r="AI7922" s="277">
        <v>23382</v>
      </c>
      <c r="AJ7922" s="277">
        <f>SUM(AJ7918:AJ7921)</f>
        <v>11025148</v>
      </c>
      <c r="AK7922" s="277">
        <f t="shared" si="2177"/>
        <v>827698</v>
      </c>
      <c r="AL7922" s="277">
        <f t="shared" si="2177"/>
        <v>872176</v>
      </c>
      <c r="AM7922" s="277">
        <f t="shared" si="2177"/>
        <v>905349</v>
      </c>
      <c r="AN7922" s="277">
        <f t="shared" si="2177"/>
        <v>871223</v>
      </c>
      <c r="AO7922" s="277">
        <f t="shared" si="2177"/>
        <v>871646</v>
      </c>
      <c r="AP7922" s="277">
        <f t="shared" si="2177"/>
        <v>862129</v>
      </c>
      <c r="AQ7922" s="277">
        <f t="shared" si="2177"/>
        <v>866181</v>
      </c>
      <c r="AR7922" s="277">
        <f t="shared" si="2177"/>
        <v>859505</v>
      </c>
      <c r="AS7922" s="277">
        <f t="shared" si="2177"/>
        <v>851605</v>
      </c>
      <c r="AT7922" s="277">
        <f t="shared" si="2177"/>
        <v>862758</v>
      </c>
      <c r="AU7922" s="277">
        <v>9501301</v>
      </c>
      <c r="AV7922" s="277">
        <v>1523847</v>
      </c>
      <c r="AW7922" s="277">
        <f>U7922+AH7922+AU7922</f>
        <v>9522419</v>
      </c>
    </row>
    <row r="7923" spans="1:49">
      <c r="A7923" s="48"/>
      <c r="B7923" s="42"/>
      <c r="C7923" s="42"/>
      <c r="D7923" s="42"/>
      <c r="E7923" s="531"/>
      <c r="F7923" s="50"/>
      <c r="G7923" s="50"/>
      <c r="H7923" s="50"/>
      <c r="I7923" s="146"/>
      <c r="J7923" s="29"/>
      <c r="K7923" s="29"/>
      <c r="L7923" s="29"/>
      <c r="M7923" s="29"/>
      <c r="N7923" s="29"/>
      <c r="O7923" s="29"/>
      <c r="P7923" s="29"/>
      <c r="Q7923" s="29"/>
      <c r="R7923" s="29"/>
      <c r="S7923" s="29"/>
      <c r="T7923" s="29"/>
      <c r="U7923" s="29"/>
      <c r="V7923" s="29"/>
      <c r="W7923" s="29"/>
      <c r="X7923" s="29"/>
      <c r="Y7923" s="29"/>
      <c r="Z7923" s="29"/>
      <c r="AA7923" s="29"/>
      <c r="AB7923" s="29"/>
      <c r="AC7923" s="29"/>
      <c r="AD7923" s="29"/>
      <c r="AE7923" s="29"/>
      <c r="AF7923" s="29"/>
      <c r="AG7923" s="29"/>
      <c r="AH7923" s="29"/>
      <c r="AI7923" s="29"/>
      <c r="AJ7923" s="29"/>
      <c r="AK7923" s="29"/>
      <c r="AL7923" s="29"/>
      <c r="AM7923" s="29"/>
      <c r="AN7923" s="29"/>
      <c r="AO7923" s="29"/>
      <c r="AP7923" s="29"/>
      <c r="AQ7923" s="29"/>
      <c r="AR7923" s="29"/>
      <c r="AS7923" s="29"/>
      <c r="AT7923" s="29"/>
      <c r="AU7923" s="29"/>
      <c r="AV7923" s="29"/>
      <c r="AW7923" s="29"/>
    </row>
    <row r="7924" spans="1:49" ht="13.5" thickBot="1">
      <c r="A7924" s="78" t="s">
        <v>2068</v>
      </c>
      <c r="B7924" s="79"/>
      <c r="C7924" s="79"/>
      <c r="D7924" s="456"/>
      <c r="E7924" s="535"/>
      <c r="F7924" s="127"/>
      <c r="G7924" s="127"/>
      <c r="H7924" s="127"/>
      <c r="I7924" s="79"/>
    </row>
    <row r="7925" spans="1:49" s="151" customFormat="1" ht="36" customHeight="1" thickTop="1" thickBot="1">
      <c r="A7925" s="147" t="s">
        <v>2079</v>
      </c>
      <c r="B7925" s="5" t="s">
        <v>2080</v>
      </c>
      <c r="C7925" s="5" t="s">
        <v>1335</v>
      </c>
      <c r="D7925" s="450"/>
      <c r="E7925" s="148" t="s">
        <v>1570</v>
      </c>
      <c r="F7925" s="149" t="s">
        <v>1438</v>
      </c>
      <c r="G7925" s="149"/>
      <c r="H7925" s="149" t="s">
        <v>2332</v>
      </c>
      <c r="I7925" s="5" t="s">
        <v>856</v>
      </c>
      <c r="J7925" s="364" t="s">
        <v>2891</v>
      </c>
      <c r="K7925" s="364" t="s">
        <v>2879</v>
      </c>
      <c r="L7925" s="364" t="s">
        <v>2880</v>
      </c>
      <c r="M7925" s="364" t="s">
        <v>2881</v>
      </c>
      <c r="N7925" s="364" t="s">
        <v>2882</v>
      </c>
      <c r="O7925" s="364" t="s">
        <v>2883</v>
      </c>
      <c r="P7925" s="364" t="s">
        <v>2884</v>
      </c>
      <c r="Q7925" s="364" t="s">
        <v>2885</v>
      </c>
      <c r="R7925" s="364" t="s">
        <v>2886</v>
      </c>
      <c r="S7925" s="364" t="s">
        <v>2887</v>
      </c>
      <c r="T7925" s="364" t="s">
        <v>2888</v>
      </c>
      <c r="U7925" s="364" t="s">
        <v>2889</v>
      </c>
      <c r="V7925" s="364" t="s">
        <v>2890</v>
      </c>
      <c r="W7925" s="365" t="s">
        <v>2893</v>
      </c>
      <c r="X7925" s="365" t="s">
        <v>2879</v>
      </c>
      <c r="Y7925" s="365" t="s">
        <v>2880</v>
      </c>
      <c r="Z7925" s="365" t="s">
        <v>2881</v>
      </c>
      <c r="AA7925" s="365" t="s">
        <v>2882</v>
      </c>
      <c r="AB7925" s="365" t="s">
        <v>2883</v>
      </c>
      <c r="AC7925" s="365" t="s">
        <v>2884</v>
      </c>
      <c r="AD7925" s="365" t="s">
        <v>2885</v>
      </c>
      <c r="AE7925" s="365" t="s">
        <v>2886</v>
      </c>
      <c r="AF7925" s="365" t="s">
        <v>2887</v>
      </c>
      <c r="AG7925" s="365" t="s">
        <v>2888</v>
      </c>
      <c r="AH7925" s="365" t="s">
        <v>2889</v>
      </c>
      <c r="AI7925" s="365" t="s">
        <v>2890</v>
      </c>
      <c r="AJ7925" s="366" t="s">
        <v>2892</v>
      </c>
      <c r="AK7925" s="366" t="s">
        <v>2879</v>
      </c>
      <c r="AL7925" s="366" t="s">
        <v>2880</v>
      </c>
      <c r="AM7925" s="366" t="s">
        <v>2881</v>
      </c>
      <c r="AN7925" s="366" t="s">
        <v>2882</v>
      </c>
      <c r="AO7925" s="366" t="s">
        <v>2883</v>
      </c>
      <c r="AP7925" s="366" t="s">
        <v>2884</v>
      </c>
      <c r="AQ7925" s="366" t="s">
        <v>2885</v>
      </c>
      <c r="AR7925" s="366" t="s">
        <v>2886</v>
      </c>
      <c r="AS7925" s="366" t="s">
        <v>2887</v>
      </c>
      <c r="AT7925" s="366" t="s">
        <v>2888</v>
      </c>
      <c r="AU7925" s="366" t="s">
        <v>2889</v>
      </c>
      <c r="AV7925" s="366" t="s">
        <v>2890</v>
      </c>
      <c r="AW7925" s="368" t="s">
        <v>2895</v>
      </c>
    </row>
    <row r="7926" spans="1:49">
      <c r="A7926" s="33"/>
      <c r="B7926" s="34"/>
      <c r="C7926" s="34"/>
      <c r="D7926" s="34"/>
      <c r="E7926" s="35"/>
      <c r="F7926" s="36"/>
      <c r="G7926" s="36"/>
      <c r="H7926" s="36"/>
      <c r="I7926" s="34"/>
      <c r="J7926" s="202" t="s">
        <v>1224</v>
      </c>
      <c r="K7926" s="202">
        <v>1</v>
      </c>
      <c r="L7926" s="202">
        <v>2</v>
      </c>
      <c r="M7926" s="202">
        <v>3</v>
      </c>
      <c r="N7926" s="202">
        <v>4</v>
      </c>
      <c r="O7926" s="202">
        <v>5</v>
      </c>
      <c r="P7926" s="202">
        <v>6</v>
      </c>
      <c r="Q7926" s="202">
        <v>7</v>
      </c>
      <c r="R7926" s="202">
        <v>8</v>
      </c>
      <c r="S7926" s="202">
        <v>9</v>
      </c>
      <c r="T7926" s="202">
        <v>10</v>
      </c>
      <c r="U7926" s="202">
        <v>13</v>
      </c>
      <c r="V7926" s="202">
        <v>14</v>
      </c>
      <c r="W7926" s="202" t="s">
        <v>1224</v>
      </c>
      <c r="X7926" s="202">
        <v>1</v>
      </c>
      <c r="Y7926" s="202">
        <v>2</v>
      </c>
      <c r="Z7926" s="202">
        <v>3</v>
      </c>
      <c r="AA7926" s="202">
        <v>4</v>
      </c>
      <c r="AB7926" s="202">
        <v>5</v>
      </c>
      <c r="AC7926" s="202">
        <v>6</v>
      </c>
      <c r="AD7926" s="202">
        <v>7</v>
      </c>
      <c r="AE7926" s="202">
        <v>8</v>
      </c>
      <c r="AF7926" s="202">
        <v>9</v>
      </c>
      <c r="AG7926" s="202">
        <v>10</v>
      </c>
      <c r="AH7926" s="202">
        <v>13</v>
      </c>
      <c r="AI7926" s="202">
        <v>14</v>
      </c>
      <c r="AJ7926" s="202" t="s">
        <v>1224</v>
      </c>
      <c r="AK7926" s="202">
        <v>1</v>
      </c>
      <c r="AL7926" s="202">
        <v>2</v>
      </c>
      <c r="AM7926" s="202">
        <v>3</v>
      </c>
      <c r="AN7926" s="202">
        <v>4</v>
      </c>
      <c r="AO7926" s="202">
        <v>5</v>
      </c>
      <c r="AP7926" s="202">
        <v>6</v>
      </c>
      <c r="AQ7926" s="202">
        <v>7</v>
      </c>
      <c r="AR7926" s="202">
        <v>8</v>
      </c>
      <c r="AS7926" s="202">
        <v>9</v>
      </c>
      <c r="AT7926" s="202">
        <v>10</v>
      </c>
      <c r="AU7926" s="202">
        <v>13</v>
      </c>
      <c r="AV7926" s="202">
        <v>14</v>
      </c>
      <c r="AW7926" s="202">
        <v>15</v>
      </c>
    </row>
    <row r="7927" spans="1:49">
      <c r="A7927" s="48"/>
      <c r="B7927" s="42"/>
      <c r="C7927" s="42"/>
      <c r="D7927" s="42"/>
      <c r="E7927" s="531"/>
      <c r="F7927" s="50"/>
      <c r="G7927" s="50"/>
      <c r="H7927" s="50"/>
      <c r="I7927" s="42"/>
      <c r="J7927" s="133"/>
      <c r="K7927" s="133"/>
      <c r="L7927" s="133"/>
      <c r="M7927" s="133"/>
      <c r="N7927" s="133"/>
      <c r="O7927" s="133"/>
      <c r="P7927" s="133"/>
      <c r="Q7927" s="133"/>
      <c r="R7927" s="133"/>
      <c r="S7927" s="133"/>
      <c r="T7927" s="133"/>
      <c r="U7927" s="133"/>
      <c r="V7927" s="133"/>
      <c r="W7927" s="133"/>
      <c r="X7927" s="133"/>
      <c r="Y7927" s="133"/>
      <c r="Z7927" s="133"/>
      <c r="AA7927" s="133"/>
      <c r="AB7927" s="133"/>
      <c r="AC7927" s="133"/>
      <c r="AD7927" s="133"/>
      <c r="AE7927" s="133"/>
      <c r="AF7927" s="133"/>
      <c r="AG7927" s="133"/>
      <c r="AH7927" s="133"/>
      <c r="AI7927" s="133"/>
      <c r="AJ7927" s="133"/>
      <c r="AK7927" s="133"/>
      <c r="AL7927" s="133"/>
      <c r="AM7927" s="133"/>
      <c r="AN7927" s="133"/>
      <c r="AO7927" s="133"/>
      <c r="AP7927" s="133"/>
      <c r="AQ7927" s="133"/>
      <c r="AR7927" s="133"/>
      <c r="AS7927" s="133"/>
      <c r="AT7927" s="133"/>
      <c r="AU7927" s="133"/>
      <c r="AV7927" s="133"/>
      <c r="AW7927" s="133"/>
    </row>
    <row r="7928" spans="1:49">
      <c r="A7928" s="41" t="s">
        <v>1040</v>
      </c>
      <c r="B7928" s="260" t="s">
        <v>1029</v>
      </c>
      <c r="C7928" s="260" t="s">
        <v>1514</v>
      </c>
      <c r="D7928" s="451"/>
      <c r="E7928" s="531"/>
      <c r="F7928" s="50"/>
      <c r="G7928" s="50"/>
      <c r="H7928" s="50"/>
      <c r="I7928" s="547" t="s">
        <v>1356</v>
      </c>
      <c r="J7928" s="28"/>
      <c r="K7928" s="28"/>
      <c r="L7928" s="28"/>
      <c r="M7928" s="28"/>
      <c r="N7928" s="28"/>
      <c r="O7928" s="28"/>
      <c r="P7928" s="28"/>
      <c r="Q7928" s="28"/>
      <c r="R7928" s="28"/>
      <c r="S7928" s="28"/>
      <c r="T7928" s="28"/>
      <c r="U7928" s="28"/>
      <c r="V7928" s="28"/>
      <c r="W7928" s="28"/>
      <c r="X7928" s="28"/>
      <c r="Y7928" s="28"/>
      <c r="Z7928" s="28"/>
      <c r="AA7928" s="28"/>
      <c r="AB7928" s="28"/>
      <c r="AC7928" s="28"/>
      <c r="AD7928" s="28"/>
      <c r="AE7928" s="28"/>
      <c r="AF7928" s="28"/>
      <c r="AG7928" s="28"/>
      <c r="AH7928" s="28"/>
      <c r="AI7928" s="28"/>
      <c r="AJ7928" s="28"/>
      <c r="AK7928" s="28"/>
      <c r="AL7928" s="28"/>
      <c r="AM7928" s="28"/>
      <c r="AN7928" s="28"/>
      <c r="AO7928" s="28"/>
      <c r="AP7928" s="28"/>
      <c r="AQ7928" s="28"/>
      <c r="AR7928" s="28"/>
      <c r="AS7928" s="28"/>
      <c r="AT7928" s="28"/>
      <c r="AU7928" s="28"/>
      <c r="AV7928" s="28"/>
      <c r="AW7928" s="28"/>
    </row>
    <row r="7929" spans="1:49">
      <c r="A7929" s="48"/>
      <c r="B7929" s="42"/>
      <c r="C7929" s="42"/>
      <c r="D7929" s="42"/>
      <c r="E7929" s="531"/>
      <c r="F7929" s="50"/>
      <c r="G7929" s="50"/>
      <c r="H7929" s="50"/>
      <c r="I7929" s="547"/>
    </row>
    <row r="7930" spans="1:49">
      <c r="A7930" s="48"/>
      <c r="B7930" s="42"/>
      <c r="C7930" s="42"/>
      <c r="D7930" s="42"/>
      <c r="E7930" s="531"/>
      <c r="F7930" s="50"/>
      <c r="G7930" s="50"/>
      <c r="H7930" s="50"/>
      <c r="I7930" s="49" t="s">
        <v>1559</v>
      </c>
      <c r="J7930" s="10">
        <f>SUM(J7931,J7939,J7941)</f>
        <v>1722000</v>
      </c>
      <c r="K7930" s="10">
        <f t="shared" ref="K7930:AT7930" si="2178">SUM(K7931,K7939,K7941)</f>
        <v>89062</v>
      </c>
      <c r="L7930" s="10">
        <f t="shared" si="2178"/>
        <v>115673</v>
      </c>
      <c r="M7930" s="10">
        <f t="shared" si="2178"/>
        <v>126586</v>
      </c>
      <c r="N7930" s="10">
        <f t="shared" si="2178"/>
        <v>65260</v>
      </c>
      <c r="O7930" s="10">
        <f t="shared" si="2178"/>
        <v>108307</v>
      </c>
      <c r="P7930" s="10">
        <f t="shared" si="2178"/>
        <v>91460</v>
      </c>
      <c r="Q7930" s="10">
        <f t="shared" si="2178"/>
        <v>74090</v>
      </c>
      <c r="R7930" s="10">
        <f t="shared" si="2178"/>
        <v>89590</v>
      </c>
      <c r="S7930" s="10">
        <f t="shared" si="2178"/>
        <v>165640</v>
      </c>
      <c r="T7930" s="10">
        <f t="shared" si="2178"/>
        <v>48920</v>
      </c>
      <c r="U7930" s="10">
        <v>974588</v>
      </c>
      <c r="V7930" s="10">
        <v>747412</v>
      </c>
      <c r="W7930" s="10">
        <f>SUM(W7931,W7939,W7941)</f>
        <v>55065</v>
      </c>
      <c r="X7930" s="10">
        <f t="shared" si="2178"/>
        <v>0</v>
      </c>
      <c r="Y7930" s="10">
        <f t="shared" si="2178"/>
        <v>0</v>
      </c>
      <c r="Z7930" s="10">
        <f t="shared" si="2178"/>
        <v>8328</v>
      </c>
      <c r="AA7930" s="10">
        <f t="shared" si="2178"/>
        <v>6737</v>
      </c>
      <c r="AB7930" s="10">
        <f t="shared" si="2178"/>
        <v>0</v>
      </c>
      <c r="AC7930" s="10">
        <f t="shared" si="2178"/>
        <v>0</v>
      </c>
      <c r="AD7930" s="10">
        <f t="shared" si="2178"/>
        <v>0</v>
      </c>
      <c r="AE7930" s="10">
        <f t="shared" si="2178"/>
        <v>0</v>
      </c>
      <c r="AF7930" s="10">
        <f t="shared" si="2178"/>
        <v>0</v>
      </c>
      <c r="AG7930" s="10">
        <f t="shared" si="2178"/>
        <v>2000</v>
      </c>
      <c r="AH7930" s="10">
        <v>17065</v>
      </c>
      <c r="AI7930" s="10">
        <v>38000</v>
      </c>
      <c r="AJ7930" s="10">
        <f>SUM(AJ7931,AJ7939,AJ7941)</f>
        <v>6500</v>
      </c>
      <c r="AK7930" s="10">
        <f t="shared" si="2178"/>
        <v>0</v>
      </c>
      <c r="AL7930" s="10">
        <f t="shared" si="2178"/>
        <v>0</v>
      </c>
      <c r="AM7930" s="10">
        <f t="shared" si="2178"/>
        <v>4500</v>
      </c>
      <c r="AN7930" s="10">
        <f t="shared" si="2178"/>
        <v>0</v>
      </c>
      <c r="AO7930" s="10">
        <f t="shared" si="2178"/>
        <v>0</v>
      </c>
      <c r="AP7930" s="10">
        <f t="shared" si="2178"/>
        <v>2000</v>
      </c>
      <c r="AQ7930" s="10">
        <f t="shared" si="2178"/>
        <v>0</v>
      </c>
      <c r="AR7930" s="10">
        <f t="shared" si="2178"/>
        <v>0</v>
      </c>
      <c r="AS7930" s="10">
        <f t="shared" si="2178"/>
        <v>0</v>
      </c>
      <c r="AT7930" s="10">
        <f t="shared" si="2178"/>
        <v>0</v>
      </c>
      <c r="AU7930" s="10">
        <v>6500</v>
      </c>
      <c r="AV7930" s="10">
        <v>0</v>
      </c>
      <c r="AW7930" s="10">
        <f t="shared" ref="AW7930:AW7960" si="2179">U7930+AH7930+AU7930</f>
        <v>998153</v>
      </c>
    </row>
    <row r="7931" spans="1:49">
      <c r="A7931" s="44" t="s">
        <v>1040</v>
      </c>
      <c r="B7931" s="45" t="s">
        <v>1030</v>
      </c>
      <c r="C7931" s="45" t="s">
        <v>1514</v>
      </c>
      <c r="D7931" s="452" t="s">
        <v>3045</v>
      </c>
      <c r="E7931" s="213" t="s">
        <v>771</v>
      </c>
      <c r="F7931" s="65"/>
      <c r="G7931" s="65"/>
      <c r="H7931" s="65"/>
      <c r="I7931" s="260" t="s">
        <v>1500</v>
      </c>
      <c r="J7931" s="11">
        <f>SUM(J7932:J7933)</f>
        <v>134200</v>
      </c>
      <c r="K7931" s="11">
        <f t="shared" ref="K7931:AT7931" si="2180">SUM(K7932:K7933)</f>
        <v>11160</v>
      </c>
      <c r="L7931" s="11">
        <f t="shared" si="2180"/>
        <v>11160</v>
      </c>
      <c r="M7931" s="11">
        <f t="shared" si="2180"/>
        <v>11220</v>
      </c>
      <c r="N7931" s="11">
        <f t="shared" si="2180"/>
        <v>11160</v>
      </c>
      <c r="O7931" s="11">
        <f t="shared" si="2180"/>
        <v>11160</v>
      </c>
      <c r="P7931" s="11">
        <f t="shared" si="2180"/>
        <v>12520</v>
      </c>
      <c r="Q7931" s="11">
        <f t="shared" si="2180"/>
        <v>10990</v>
      </c>
      <c r="R7931" s="11">
        <f t="shared" si="2180"/>
        <v>10990</v>
      </c>
      <c r="S7931" s="11">
        <f t="shared" si="2180"/>
        <v>11190</v>
      </c>
      <c r="T7931" s="11">
        <f t="shared" si="2180"/>
        <v>10820</v>
      </c>
      <c r="U7931" s="11">
        <v>112370</v>
      </c>
      <c r="V7931" s="11">
        <v>21830</v>
      </c>
      <c r="W7931" s="11">
        <f>SUM(W7932:W7933)</f>
        <v>0</v>
      </c>
      <c r="X7931" s="11">
        <f t="shared" si="2180"/>
        <v>0</v>
      </c>
      <c r="Y7931" s="11">
        <f t="shared" si="2180"/>
        <v>0</v>
      </c>
      <c r="Z7931" s="11">
        <f t="shared" si="2180"/>
        <v>0</v>
      </c>
      <c r="AA7931" s="11">
        <f t="shared" si="2180"/>
        <v>0</v>
      </c>
      <c r="AB7931" s="11">
        <f t="shared" si="2180"/>
        <v>0</v>
      </c>
      <c r="AC7931" s="11">
        <f t="shared" si="2180"/>
        <v>0</v>
      </c>
      <c r="AD7931" s="11">
        <f t="shared" si="2180"/>
        <v>0</v>
      </c>
      <c r="AE7931" s="11">
        <f t="shared" si="2180"/>
        <v>0</v>
      </c>
      <c r="AF7931" s="11">
        <f t="shared" si="2180"/>
        <v>0</v>
      </c>
      <c r="AG7931" s="11">
        <f t="shared" si="2180"/>
        <v>0</v>
      </c>
      <c r="AH7931" s="11">
        <v>0</v>
      </c>
      <c r="AI7931" s="11">
        <v>0</v>
      </c>
      <c r="AJ7931" s="11">
        <f>SUM(AJ7932:AJ7933)</f>
        <v>0</v>
      </c>
      <c r="AK7931" s="11">
        <f t="shared" si="2180"/>
        <v>0</v>
      </c>
      <c r="AL7931" s="11">
        <f t="shared" si="2180"/>
        <v>0</v>
      </c>
      <c r="AM7931" s="11">
        <f t="shared" si="2180"/>
        <v>0</v>
      </c>
      <c r="AN7931" s="11">
        <f t="shared" si="2180"/>
        <v>0</v>
      </c>
      <c r="AO7931" s="11">
        <f t="shared" si="2180"/>
        <v>0</v>
      </c>
      <c r="AP7931" s="11">
        <f t="shared" si="2180"/>
        <v>0</v>
      </c>
      <c r="AQ7931" s="11">
        <f t="shared" si="2180"/>
        <v>0</v>
      </c>
      <c r="AR7931" s="11">
        <f t="shared" si="2180"/>
        <v>0</v>
      </c>
      <c r="AS7931" s="11">
        <f t="shared" si="2180"/>
        <v>0</v>
      </c>
      <c r="AT7931" s="11">
        <f t="shared" si="2180"/>
        <v>0</v>
      </c>
      <c r="AU7931" s="11">
        <v>0</v>
      </c>
      <c r="AV7931" s="11">
        <v>0</v>
      </c>
      <c r="AW7931" s="11">
        <f t="shared" si="2179"/>
        <v>112370</v>
      </c>
    </row>
    <row r="7932" spans="1:49">
      <c r="A7932" s="44" t="s">
        <v>1040</v>
      </c>
      <c r="B7932" s="45" t="s">
        <v>1030</v>
      </c>
      <c r="C7932" s="45" t="s">
        <v>1514</v>
      </c>
      <c r="D7932" s="452" t="s">
        <v>3045</v>
      </c>
      <c r="E7932" s="367" t="s">
        <v>834</v>
      </c>
      <c r="F7932" s="50"/>
      <c r="G7932" s="50"/>
      <c r="H7932" s="50"/>
      <c r="I7932" s="42" t="s">
        <v>1165</v>
      </c>
      <c r="J7932" s="8">
        <f t="shared" ref="J7932:J7938" si="2181">SUM(J7981,J8030,J8085,J8146,J8208,J8261)</f>
        <v>116100</v>
      </c>
      <c r="K7932" s="8">
        <f t="shared" ref="K7932:AT7932" si="2182">SUM(K7981,K8030,K8085,K8146,K8208,K8261)</f>
        <v>9670</v>
      </c>
      <c r="L7932" s="8">
        <f t="shared" si="2182"/>
        <v>9670</v>
      </c>
      <c r="M7932" s="8">
        <f t="shared" si="2182"/>
        <v>9680</v>
      </c>
      <c r="N7932" s="8">
        <f t="shared" si="2182"/>
        <v>9670</v>
      </c>
      <c r="O7932" s="8">
        <f t="shared" si="2182"/>
        <v>9670</v>
      </c>
      <c r="P7932" s="8">
        <f t="shared" si="2182"/>
        <v>9680</v>
      </c>
      <c r="Q7932" s="8">
        <f t="shared" si="2182"/>
        <v>9680</v>
      </c>
      <c r="R7932" s="8">
        <f t="shared" si="2182"/>
        <v>9680</v>
      </c>
      <c r="S7932" s="8">
        <f t="shared" si="2182"/>
        <v>9680</v>
      </c>
      <c r="T7932" s="8">
        <f t="shared" si="2182"/>
        <v>9670</v>
      </c>
      <c r="U7932" s="8">
        <v>96750</v>
      </c>
      <c r="V7932" s="8">
        <v>19350</v>
      </c>
      <c r="W7932" s="8">
        <f t="shared" ref="W7932:W7938" si="2183">SUM(W7981,W8030,W8085,W8146,W8208,W8261)</f>
        <v>0</v>
      </c>
      <c r="X7932" s="8">
        <f t="shared" si="2182"/>
        <v>0</v>
      </c>
      <c r="Y7932" s="8">
        <f t="shared" si="2182"/>
        <v>0</v>
      </c>
      <c r="Z7932" s="8">
        <f t="shared" si="2182"/>
        <v>0</v>
      </c>
      <c r="AA7932" s="8">
        <f t="shared" si="2182"/>
        <v>0</v>
      </c>
      <c r="AB7932" s="8">
        <f t="shared" si="2182"/>
        <v>0</v>
      </c>
      <c r="AC7932" s="8">
        <f t="shared" si="2182"/>
        <v>0</v>
      </c>
      <c r="AD7932" s="8">
        <f t="shared" si="2182"/>
        <v>0</v>
      </c>
      <c r="AE7932" s="8">
        <f t="shared" si="2182"/>
        <v>0</v>
      </c>
      <c r="AF7932" s="8">
        <f t="shared" si="2182"/>
        <v>0</v>
      </c>
      <c r="AG7932" s="8">
        <f t="shared" si="2182"/>
        <v>0</v>
      </c>
      <c r="AH7932" s="8">
        <v>0</v>
      </c>
      <c r="AI7932" s="8">
        <v>0</v>
      </c>
      <c r="AJ7932" s="8">
        <f t="shared" ref="AJ7932:AJ7938" si="2184">SUM(AJ7981,AJ8030,AJ8085,AJ8146,AJ8208,AJ8261)</f>
        <v>0</v>
      </c>
      <c r="AK7932" s="8">
        <f t="shared" si="2182"/>
        <v>0</v>
      </c>
      <c r="AL7932" s="8">
        <f t="shared" si="2182"/>
        <v>0</v>
      </c>
      <c r="AM7932" s="8">
        <f t="shared" si="2182"/>
        <v>0</v>
      </c>
      <c r="AN7932" s="8">
        <f t="shared" si="2182"/>
        <v>0</v>
      </c>
      <c r="AO7932" s="8">
        <f t="shared" si="2182"/>
        <v>0</v>
      </c>
      <c r="AP7932" s="8">
        <f t="shared" si="2182"/>
        <v>0</v>
      </c>
      <c r="AQ7932" s="8">
        <f t="shared" si="2182"/>
        <v>0</v>
      </c>
      <c r="AR7932" s="8">
        <f t="shared" si="2182"/>
        <v>0</v>
      </c>
      <c r="AS7932" s="8">
        <f t="shared" si="2182"/>
        <v>0</v>
      </c>
      <c r="AT7932" s="8">
        <f t="shared" si="2182"/>
        <v>0</v>
      </c>
      <c r="AU7932" s="8">
        <v>0</v>
      </c>
      <c r="AV7932" s="8">
        <v>0</v>
      </c>
      <c r="AW7932" s="8">
        <f t="shared" si="2179"/>
        <v>96750</v>
      </c>
    </row>
    <row r="7933" spans="1:49">
      <c r="A7933" s="44" t="s">
        <v>1040</v>
      </c>
      <c r="B7933" s="45" t="s">
        <v>1030</v>
      </c>
      <c r="C7933" s="45" t="s">
        <v>1514</v>
      </c>
      <c r="D7933" s="452" t="s">
        <v>3045</v>
      </c>
      <c r="E7933" s="367" t="s">
        <v>772</v>
      </c>
      <c r="F7933" s="50"/>
      <c r="G7933" s="50"/>
      <c r="H7933" s="50"/>
      <c r="I7933" s="42" t="s">
        <v>1227</v>
      </c>
      <c r="J7933" s="8">
        <f t="shared" si="2181"/>
        <v>18100</v>
      </c>
      <c r="K7933" s="8">
        <f t="shared" ref="K7933:AT7933" si="2185">SUM(K7982,K8031,K8086,K8147,K8209,K8262)</f>
        <v>1490</v>
      </c>
      <c r="L7933" s="8">
        <f t="shared" si="2185"/>
        <v>1490</v>
      </c>
      <c r="M7933" s="8">
        <f t="shared" si="2185"/>
        <v>1540</v>
      </c>
      <c r="N7933" s="8">
        <f t="shared" si="2185"/>
        <v>1490</v>
      </c>
      <c r="O7933" s="8">
        <f t="shared" si="2185"/>
        <v>1490</v>
      </c>
      <c r="P7933" s="8">
        <f t="shared" si="2185"/>
        <v>2840</v>
      </c>
      <c r="Q7933" s="8">
        <f t="shared" si="2185"/>
        <v>1310</v>
      </c>
      <c r="R7933" s="8">
        <f t="shared" si="2185"/>
        <v>1310</v>
      </c>
      <c r="S7933" s="8">
        <f t="shared" si="2185"/>
        <v>1510</v>
      </c>
      <c r="T7933" s="8">
        <f t="shared" si="2185"/>
        <v>1150</v>
      </c>
      <c r="U7933" s="8">
        <v>15620</v>
      </c>
      <c r="V7933" s="8">
        <v>2480</v>
      </c>
      <c r="W7933" s="8">
        <f t="shared" si="2183"/>
        <v>0</v>
      </c>
      <c r="X7933" s="8">
        <f t="shared" si="2185"/>
        <v>0</v>
      </c>
      <c r="Y7933" s="8">
        <f t="shared" si="2185"/>
        <v>0</v>
      </c>
      <c r="Z7933" s="8">
        <f t="shared" si="2185"/>
        <v>0</v>
      </c>
      <c r="AA7933" s="8">
        <f t="shared" si="2185"/>
        <v>0</v>
      </c>
      <c r="AB7933" s="8">
        <f t="shared" si="2185"/>
        <v>0</v>
      </c>
      <c r="AC7933" s="8">
        <f t="shared" si="2185"/>
        <v>0</v>
      </c>
      <c r="AD7933" s="8">
        <f t="shared" si="2185"/>
        <v>0</v>
      </c>
      <c r="AE7933" s="8">
        <f t="shared" si="2185"/>
        <v>0</v>
      </c>
      <c r="AF7933" s="8">
        <f t="shared" si="2185"/>
        <v>0</v>
      </c>
      <c r="AG7933" s="8">
        <f t="shared" si="2185"/>
        <v>0</v>
      </c>
      <c r="AH7933" s="8">
        <v>0</v>
      </c>
      <c r="AI7933" s="8">
        <v>0</v>
      </c>
      <c r="AJ7933" s="8">
        <f t="shared" si="2184"/>
        <v>0</v>
      </c>
      <c r="AK7933" s="8">
        <f t="shared" si="2185"/>
        <v>0</v>
      </c>
      <c r="AL7933" s="8">
        <f t="shared" si="2185"/>
        <v>0</v>
      </c>
      <c r="AM7933" s="8">
        <f t="shared" si="2185"/>
        <v>0</v>
      </c>
      <c r="AN7933" s="8">
        <f t="shared" si="2185"/>
        <v>0</v>
      </c>
      <c r="AO7933" s="8">
        <f t="shared" si="2185"/>
        <v>0</v>
      </c>
      <c r="AP7933" s="8">
        <f t="shared" si="2185"/>
        <v>0</v>
      </c>
      <c r="AQ7933" s="8">
        <f t="shared" si="2185"/>
        <v>0</v>
      </c>
      <c r="AR7933" s="8">
        <f t="shared" si="2185"/>
        <v>0</v>
      </c>
      <c r="AS7933" s="8">
        <f t="shared" si="2185"/>
        <v>0</v>
      </c>
      <c r="AT7933" s="8">
        <f t="shared" si="2185"/>
        <v>0</v>
      </c>
      <c r="AU7933" s="8">
        <v>0</v>
      </c>
      <c r="AV7933" s="8">
        <v>0</v>
      </c>
      <c r="AW7933" s="8">
        <f t="shared" si="2179"/>
        <v>15620</v>
      </c>
    </row>
    <row r="7934" spans="1:49" s="144" customFormat="1">
      <c r="A7934" s="44" t="s">
        <v>1040</v>
      </c>
      <c r="B7934" s="45" t="s">
        <v>1030</v>
      </c>
      <c r="C7934" s="45" t="s">
        <v>1514</v>
      </c>
      <c r="D7934" s="452" t="s">
        <v>3045</v>
      </c>
      <c r="E7934" s="140" t="s">
        <v>850</v>
      </c>
      <c r="F7934" s="141"/>
      <c r="G7934" s="141"/>
      <c r="H7934" s="141"/>
      <c r="I7934" s="142" t="s">
        <v>1119</v>
      </c>
      <c r="J7934" s="8">
        <f t="shared" si="2181"/>
        <v>3900</v>
      </c>
      <c r="K7934" s="8">
        <f t="shared" ref="K7934:AT7934" si="2186">SUM(K7983,K8032,K8087,K8148,K8210,K8263)</f>
        <v>320</v>
      </c>
      <c r="L7934" s="8">
        <f t="shared" si="2186"/>
        <v>320</v>
      </c>
      <c r="M7934" s="8">
        <f t="shared" si="2186"/>
        <v>330</v>
      </c>
      <c r="N7934" s="8">
        <f t="shared" si="2186"/>
        <v>320</v>
      </c>
      <c r="O7934" s="8">
        <f t="shared" si="2186"/>
        <v>320</v>
      </c>
      <c r="P7934" s="8">
        <f t="shared" si="2186"/>
        <v>330</v>
      </c>
      <c r="Q7934" s="8">
        <f t="shared" si="2186"/>
        <v>330</v>
      </c>
      <c r="R7934" s="8">
        <f t="shared" si="2186"/>
        <v>330</v>
      </c>
      <c r="S7934" s="8">
        <f t="shared" si="2186"/>
        <v>530</v>
      </c>
      <c r="T7934" s="8">
        <f t="shared" si="2186"/>
        <v>200</v>
      </c>
      <c r="U7934" s="8">
        <v>3330</v>
      </c>
      <c r="V7934" s="8">
        <v>570</v>
      </c>
      <c r="W7934" s="8">
        <f t="shared" si="2183"/>
        <v>0</v>
      </c>
      <c r="X7934" s="8">
        <f t="shared" si="2186"/>
        <v>0</v>
      </c>
      <c r="Y7934" s="8">
        <f t="shared" si="2186"/>
        <v>0</v>
      </c>
      <c r="Z7934" s="8">
        <f t="shared" si="2186"/>
        <v>0</v>
      </c>
      <c r="AA7934" s="8">
        <f t="shared" si="2186"/>
        <v>0</v>
      </c>
      <c r="AB7934" s="8">
        <f t="shared" si="2186"/>
        <v>0</v>
      </c>
      <c r="AC7934" s="8">
        <f t="shared" si="2186"/>
        <v>0</v>
      </c>
      <c r="AD7934" s="8">
        <f t="shared" si="2186"/>
        <v>0</v>
      </c>
      <c r="AE7934" s="8">
        <f t="shared" si="2186"/>
        <v>0</v>
      </c>
      <c r="AF7934" s="8">
        <f t="shared" si="2186"/>
        <v>0</v>
      </c>
      <c r="AG7934" s="8">
        <f t="shared" si="2186"/>
        <v>0</v>
      </c>
      <c r="AH7934" s="8">
        <v>0</v>
      </c>
      <c r="AI7934" s="8">
        <v>0</v>
      </c>
      <c r="AJ7934" s="8">
        <f t="shared" si="2184"/>
        <v>0</v>
      </c>
      <c r="AK7934" s="8">
        <f t="shared" si="2186"/>
        <v>0</v>
      </c>
      <c r="AL7934" s="8">
        <f t="shared" si="2186"/>
        <v>0</v>
      </c>
      <c r="AM7934" s="8">
        <f t="shared" si="2186"/>
        <v>0</v>
      </c>
      <c r="AN7934" s="8">
        <f t="shared" si="2186"/>
        <v>0</v>
      </c>
      <c r="AO7934" s="8">
        <f t="shared" si="2186"/>
        <v>0</v>
      </c>
      <c r="AP7934" s="8">
        <f t="shared" si="2186"/>
        <v>0</v>
      </c>
      <c r="AQ7934" s="8">
        <f t="shared" si="2186"/>
        <v>0</v>
      </c>
      <c r="AR7934" s="8">
        <f t="shared" si="2186"/>
        <v>0</v>
      </c>
      <c r="AS7934" s="8">
        <f t="shared" si="2186"/>
        <v>0</v>
      </c>
      <c r="AT7934" s="8">
        <f t="shared" si="2186"/>
        <v>0</v>
      </c>
      <c r="AU7934" s="8">
        <v>0</v>
      </c>
      <c r="AV7934" s="8">
        <v>0</v>
      </c>
      <c r="AW7934" s="8">
        <f t="shared" si="2179"/>
        <v>3330</v>
      </c>
    </row>
    <row r="7935" spans="1:49" s="144" customFormat="1">
      <c r="A7935" s="44" t="s">
        <v>1040</v>
      </c>
      <c r="B7935" s="45" t="s">
        <v>1030</v>
      </c>
      <c r="C7935" s="45" t="s">
        <v>1514</v>
      </c>
      <c r="D7935" s="452" t="s">
        <v>3045</v>
      </c>
      <c r="E7935" s="140" t="s">
        <v>851</v>
      </c>
      <c r="F7935" s="141"/>
      <c r="G7935" s="141"/>
      <c r="H7935" s="141"/>
      <c r="I7935" s="142" t="s">
        <v>1290</v>
      </c>
      <c r="J7935" s="8">
        <f t="shared" si="2181"/>
        <v>11600</v>
      </c>
      <c r="K7935" s="8">
        <f t="shared" ref="K7935:AT7935" si="2187">SUM(K7984,K8033,K8088,K8149,K8211,K8264)</f>
        <v>960</v>
      </c>
      <c r="L7935" s="8">
        <f t="shared" si="2187"/>
        <v>960</v>
      </c>
      <c r="M7935" s="8">
        <f t="shared" si="2187"/>
        <v>980</v>
      </c>
      <c r="N7935" s="8">
        <f t="shared" si="2187"/>
        <v>960</v>
      </c>
      <c r="O7935" s="8">
        <f t="shared" si="2187"/>
        <v>960</v>
      </c>
      <c r="P7935" s="8">
        <f t="shared" si="2187"/>
        <v>980</v>
      </c>
      <c r="Q7935" s="8">
        <f t="shared" si="2187"/>
        <v>980</v>
      </c>
      <c r="R7935" s="8">
        <f t="shared" si="2187"/>
        <v>980</v>
      </c>
      <c r="S7935" s="8">
        <f t="shared" si="2187"/>
        <v>980</v>
      </c>
      <c r="T7935" s="8">
        <f t="shared" si="2187"/>
        <v>950</v>
      </c>
      <c r="U7935" s="8">
        <v>9690</v>
      </c>
      <c r="V7935" s="8">
        <v>1910</v>
      </c>
      <c r="W7935" s="8">
        <f t="shared" si="2183"/>
        <v>0</v>
      </c>
      <c r="X7935" s="8">
        <f t="shared" si="2187"/>
        <v>0</v>
      </c>
      <c r="Y7935" s="8">
        <f t="shared" si="2187"/>
        <v>0</v>
      </c>
      <c r="Z7935" s="8">
        <f t="shared" si="2187"/>
        <v>0</v>
      </c>
      <c r="AA7935" s="8">
        <f t="shared" si="2187"/>
        <v>0</v>
      </c>
      <c r="AB7935" s="8">
        <f t="shared" si="2187"/>
        <v>0</v>
      </c>
      <c r="AC7935" s="8">
        <f t="shared" si="2187"/>
        <v>0</v>
      </c>
      <c r="AD7935" s="8">
        <f t="shared" si="2187"/>
        <v>0</v>
      </c>
      <c r="AE7935" s="8">
        <f t="shared" si="2187"/>
        <v>0</v>
      </c>
      <c r="AF7935" s="8">
        <f t="shared" si="2187"/>
        <v>0</v>
      </c>
      <c r="AG7935" s="8">
        <f t="shared" si="2187"/>
        <v>0</v>
      </c>
      <c r="AH7935" s="8">
        <v>0</v>
      </c>
      <c r="AI7935" s="8">
        <v>0</v>
      </c>
      <c r="AJ7935" s="8">
        <f t="shared" si="2184"/>
        <v>0</v>
      </c>
      <c r="AK7935" s="8">
        <f t="shared" si="2187"/>
        <v>0</v>
      </c>
      <c r="AL7935" s="8">
        <f t="shared" si="2187"/>
        <v>0</v>
      </c>
      <c r="AM7935" s="8">
        <f t="shared" si="2187"/>
        <v>0</v>
      </c>
      <c r="AN7935" s="8">
        <f t="shared" si="2187"/>
        <v>0</v>
      </c>
      <c r="AO7935" s="8">
        <f t="shared" si="2187"/>
        <v>0</v>
      </c>
      <c r="AP7935" s="8">
        <f t="shared" si="2187"/>
        <v>0</v>
      </c>
      <c r="AQ7935" s="8">
        <f t="shared" si="2187"/>
        <v>0</v>
      </c>
      <c r="AR7935" s="8">
        <f t="shared" si="2187"/>
        <v>0</v>
      </c>
      <c r="AS7935" s="8">
        <f t="shared" si="2187"/>
        <v>0</v>
      </c>
      <c r="AT7935" s="8">
        <f t="shared" si="2187"/>
        <v>0</v>
      </c>
      <c r="AU7935" s="8">
        <v>0</v>
      </c>
      <c r="AV7935" s="8">
        <v>0</v>
      </c>
      <c r="AW7935" s="8">
        <f t="shared" si="2179"/>
        <v>9690</v>
      </c>
    </row>
    <row r="7936" spans="1:49" s="144" customFormat="1">
      <c r="A7936" s="44" t="s">
        <v>1040</v>
      </c>
      <c r="B7936" s="45" t="s">
        <v>1030</v>
      </c>
      <c r="C7936" s="45" t="s">
        <v>1514</v>
      </c>
      <c r="D7936" s="452" t="s">
        <v>3045</v>
      </c>
      <c r="E7936" s="140" t="s">
        <v>852</v>
      </c>
      <c r="F7936" s="141"/>
      <c r="G7936" s="141"/>
      <c r="H7936" s="141"/>
      <c r="I7936" s="142" t="s">
        <v>1733</v>
      </c>
      <c r="J7936" s="8">
        <f t="shared" si="2181"/>
        <v>2600</v>
      </c>
      <c r="K7936" s="8">
        <f t="shared" ref="K7936:AT7936" si="2188">SUM(K7985,K8034,K8089,K8150,K8212,K8265)</f>
        <v>210</v>
      </c>
      <c r="L7936" s="8">
        <f t="shared" si="2188"/>
        <v>210</v>
      </c>
      <c r="M7936" s="8">
        <f t="shared" si="2188"/>
        <v>230</v>
      </c>
      <c r="N7936" s="8">
        <f t="shared" si="2188"/>
        <v>210</v>
      </c>
      <c r="O7936" s="8">
        <f t="shared" si="2188"/>
        <v>210</v>
      </c>
      <c r="P7936" s="8">
        <f t="shared" si="2188"/>
        <v>1530</v>
      </c>
      <c r="Q7936" s="8">
        <f t="shared" si="2188"/>
        <v>0</v>
      </c>
      <c r="R7936" s="8">
        <f t="shared" si="2188"/>
        <v>0</v>
      </c>
      <c r="S7936" s="8">
        <f t="shared" si="2188"/>
        <v>0</v>
      </c>
      <c r="T7936" s="8">
        <f t="shared" si="2188"/>
        <v>0</v>
      </c>
      <c r="U7936" s="8">
        <v>2600</v>
      </c>
      <c r="V7936" s="8">
        <v>0</v>
      </c>
      <c r="W7936" s="8">
        <f t="shared" si="2183"/>
        <v>0</v>
      </c>
      <c r="X7936" s="8">
        <f t="shared" si="2188"/>
        <v>0</v>
      </c>
      <c r="Y7936" s="8">
        <f t="shared" si="2188"/>
        <v>0</v>
      </c>
      <c r="Z7936" s="8">
        <f t="shared" si="2188"/>
        <v>0</v>
      </c>
      <c r="AA7936" s="8">
        <f t="shared" si="2188"/>
        <v>0</v>
      </c>
      <c r="AB7936" s="8">
        <f t="shared" si="2188"/>
        <v>0</v>
      </c>
      <c r="AC7936" s="8">
        <f t="shared" si="2188"/>
        <v>0</v>
      </c>
      <c r="AD7936" s="8">
        <f t="shared" si="2188"/>
        <v>0</v>
      </c>
      <c r="AE7936" s="8">
        <f t="shared" si="2188"/>
        <v>0</v>
      </c>
      <c r="AF7936" s="8">
        <f t="shared" si="2188"/>
        <v>0</v>
      </c>
      <c r="AG7936" s="8">
        <f t="shared" si="2188"/>
        <v>0</v>
      </c>
      <c r="AH7936" s="8">
        <v>0</v>
      </c>
      <c r="AI7936" s="8">
        <v>0</v>
      </c>
      <c r="AJ7936" s="8">
        <f t="shared" si="2184"/>
        <v>0</v>
      </c>
      <c r="AK7936" s="8">
        <f t="shared" si="2188"/>
        <v>0</v>
      </c>
      <c r="AL7936" s="8">
        <f t="shared" si="2188"/>
        <v>0</v>
      </c>
      <c r="AM7936" s="8">
        <f t="shared" si="2188"/>
        <v>0</v>
      </c>
      <c r="AN7936" s="8">
        <f t="shared" si="2188"/>
        <v>0</v>
      </c>
      <c r="AO7936" s="8">
        <f t="shared" si="2188"/>
        <v>0</v>
      </c>
      <c r="AP7936" s="8">
        <f t="shared" si="2188"/>
        <v>0</v>
      </c>
      <c r="AQ7936" s="8">
        <f t="shared" si="2188"/>
        <v>0</v>
      </c>
      <c r="AR7936" s="8">
        <f t="shared" si="2188"/>
        <v>0</v>
      </c>
      <c r="AS7936" s="8">
        <f t="shared" si="2188"/>
        <v>0</v>
      </c>
      <c r="AT7936" s="8">
        <f t="shared" si="2188"/>
        <v>0</v>
      </c>
      <c r="AU7936" s="8">
        <v>0</v>
      </c>
      <c r="AV7936" s="8">
        <v>0</v>
      </c>
      <c r="AW7936" s="8">
        <f t="shared" si="2179"/>
        <v>2600</v>
      </c>
    </row>
    <row r="7937" spans="1:49" s="144" customFormat="1">
      <c r="A7937" s="44" t="s">
        <v>1040</v>
      </c>
      <c r="B7937" s="45" t="s">
        <v>1030</v>
      </c>
      <c r="C7937" s="45" t="s">
        <v>1514</v>
      </c>
      <c r="D7937" s="452" t="s">
        <v>3045</v>
      </c>
      <c r="E7937" s="140" t="s">
        <v>853</v>
      </c>
      <c r="F7937" s="141"/>
      <c r="G7937" s="141"/>
      <c r="H7937" s="141"/>
      <c r="I7937" s="142" t="s">
        <v>1734</v>
      </c>
      <c r="J7937" s="8">
        <f t="shared" si="2181"/>
        <v>0</v>
      </c>
      <c r="K7937" s="8">
        <f t="shared" ref="K7937:AT7937" si="2189">SUM(K7986,K8035,K8090,K8151,K8213,K8266)</f>
        <v>0</v>
      </c>
      <c r="L7937" s="8">
        <f t="shared" si="2189"/>
        <v>0</v>
      </c>
      <c r="M7937" s="8">
        <f t="shared" si="2189"/>
        <v>0</v>
      </c>
      <c r="N7937" s="8">
        <f t="shared" si="2189"/>
        <v>0</v>
      </c>
      <c r="O7937" s="8">
        <f t="shared" si="2189"/>
        <v>0</v>
      </c>
      <c r="P7937" s="8">
        <f t="shared" si="2189"/>
        <v>0</v>
      </c>
      <c r="Q7937" s="8">
        <f t="shared" si="2189"/>
        <v>0</v>
      </c>
      <c r="R7937" s="8">
        <f t="shared" si="2189"/>
        <v>0</v>
      </c>
      <c r="S7937" s="8">
        <f t="shared" si="2189"/>
        <v>0</v>
      </c>
      <c r="T7937" s="8">
        <f t="shared" si="2189"/>
        <v>0</v>
      </c>
      <c r="U7937" s="8">
        <v>0</v>
      </c>
      <c r="V7937" s="8">
        <v>0</v>
      </c>
      <c r="W7937" s="8">
        <f t="shared" si="2183"/>
        <v>0</v>
      </c>
      <c r="X7937" s="8">
        <f t="shared" si="2189"/>
        <v>0</v>
      </c>
      <c r="Y7937" s="8">
        <f t="shared" si="2189"/>
        <v>0</v>
      </c>
      <c r="Z7937" s="8">
        <f t="shared" si="2189"/>
        <v>0</v>
      </c>
      <c r="AA7937" s="8">
        <f t="shared" si="2189"/>
        <v>0</v>
      </c>
      <c r="AB7937" s="8">
        <f t="shared" si="2189"/>
        <v>0</v>
      </c>
      <c r="AC7937" s="8">
        <f t="shared" si="2189"/>
        <v>0</v>
      </c>
      <c r="AD7937" s="8">
        <f t="shared" si="2189"/>
        <v>0</v>
      </c>
      <c r="AE7937" s="8">
        <f t="shared" si="2189"/>
        <v>0</v>
      </c>
      <c r="AF7937" s="8">
        <f t="shared" si="2189"/>
        <v>0</v>
      </c>
      <c r="AG7937" s="8">
        <f t="shared" si="2189"/>
        <v>0</v>
      </c>
      <c r="AH7937" s="8">
        <v>0</v>
      </c>
      <c r="AI7937" s="8">
        <v>0</v>
      </c>
      <c r="AJ7937" s="8">
        <f t="shared" si="2184"/>
        <v>0</v>
      </c>
      <c r="AK7937" s="8">
        <f t="shared" si="2189"/>
        <v>0</v>
      </c>
      <c r="AL7937" s="8">
        <f t="shared" si="2189"/>
        <v>0</v>
      </c>
      <c r="AM7937" s="8">
        <f t="shared" si="2189"/>
        <v>0</v>
      </c>
      <c r="AN7937" s="8">
        <f t="shared" si="2189"/>
        <v>0</v>
      </c>
      <c r="AO7937" s="8">
        <f t="shared" si="2189"/>
        <v>0</v>
      </c>
      <c r="AP7937" s="8">
        <f t="shared" si="2189"/>
        <v>0</v>
      </c>
      <c r="AQ7937" s="8">
        <f t="shared" si="2189"/>
        <v>0</v>
      </c>
      <c r="AR7937" s="8">
        <f t="shared" si="2189"/>
        <v>0</v>
      </c>
      <c r="AS7937" s="8">
        <f t="shared" si="2189"/>
        <v>0</v>
      </c>
      <c r="AT7937" s="8">
        <f t="shared" si="2189"/>
        <v>0</v>
      </c>
      <c r="AU7937" s="8">
        <v>0</v>
      </c>
      <c r="AV7937" s="8">
        <v>0</v>
      </c>
      <c r="AW7937" s="8">
        <f t="shared" si="2179"/>
        <v>0</v>
      </c>
    </row>
    <row r="7938" spans="1:49" s="144" customFormat="1">
      <c r="A7938" s="44" t="s">
        <v>1040</v>
      </c>
      <c r="B7938" s="45" t="s">
        <v>1030</v>
      </c>
      <c r="C7938" s="45" t="s">
        <v>1514</v>
      </c>
      <c r="D7938" s="452" t="s">
        <v>3045</v>
      </c>
      <c r="E7938" s="140" t="s">
        <v>854</v>
      </c>
      <c r="F7938" s="141"/>
      <c r="G7938" s="141"/>
      <c r="H7938" s="141"/>
      <c r="I7938" s="142" t="s">
        <v>1735</v>
      </c>
      <c r="J7938" s="8">
        <f t="shared" si="2181"/>
        <v>0</v>
      </c>
      <c r="K7938" s="8">
        <f t="shared" ref="K7938:AT7938" si="2190">SUM(K7987,K8036,K8091,K8152,K8214,K8267)</f>
        <v>0</v>
      </c>
      <c r="L7938" s="8">
        <f t="shared" si="2190"/>
        <v>0</v>
      </c>
      <c r="M7938" s="8">
        <f t="shared" si="2190"/>
        <v>0</v>
      </c>
      <c r="N7938" s="8">
        <f t="shared" si="2190"/>
        <v>0</v>
      </c>
      <c r="O7938" s="8">
        <f t="shared" si="2190"/>
        <v>0</v>
      </c>
      <c r="P7938" s="8">
        <f t="shared" si="2190"/>
        <v>0</v>
      </c>
      <c r="Q7938" s="8">
        <f t="shared" si="2190"/>
        <v>0</v>
      </c>
      <c r="R7938" s="8">
        <f t="shared" si="2190"/>
        <v>0</v>
      </c>
      <c r="S7938" s="8">
        <f t="shared" si="2190"/>
        <v>0</v>
      </c>
      <c r="T7938" s="8">
        <f t="shared" si="2190"/>
        <v>0</v>
      </c>
      <c r="U7938" s="8">
        <v>0</v>
      </c>
      <c r="V7938" s="8">
        <v>0</v>
      </c>
      <c r="W7938" s="8">
        <f t="shared" si="2183"/>
        <v>0</v>
      </c>
      <c r="X7938" s="8">
        <f t="shared" si="2190"/>
        <v>0</v>
      </c>
      <c r="Y7938" s="8">
        <f t="shared" si="2190"/>
        <v>0</v>
      </c>
      <c r="Z7938" s="8">
        <f t="shared" si="2190"/>
        <v>0</v>
      </c>
      <c r="AA7938" s="8">
        <f t="shared" si="2190"/>
        <v>0</v>
      </c>
      <c r="AB7938" s="8">
        <f t="shared" si="2190"/>
        <v>0</v>
      </c>
      <c r="AC7938" s="8">
        <f t="shared" si="2190"/>
        <v>0</v>
      </c>
      <c r="AD7938" s="8">
        <f t="shared" si="2190"/>
        <v>0</v>
      </c>
      <c r="AE7938" s="8">
        <f t="shared" si="2190"/>
        <v>0</v>
      </c>
      <c r="AF7938" s="8">
        <f t="shared" si="2190"/>
        <v>0</v>
      </c>
      <c r="AG7938" s="8">
        <f t="shared" si="2190"/>
        <v>0</v>
      </c>
      <c r="AH7938" s="8">
        <v>0</v>
      </c>
      <c r="AI7938" s="8">
        <v>0</v>
      </c>
      <c r="AJ7938" s="8">
        <f t="shared" si="2184"/>
        <v>0</v>
      </c>
      <c r="AK7938" s="8">
        <f t="shared" si="2190"/>
        <v>0</v>
      </c>
      <c r="AL7938" s="8">
        <f t="shared" si="2190"/>
        <v>0</v>
      </c>
      <c r="AM7938" s="8">
        <f t="shared" si="2190"/>
        <v>0</v>
      </c>
      <c r="AN7938" s="8">
        <f t="shared" si="2190"/>
        <v>0</v>
      </c>
      <c r="AO7938" s="8">
        <f t="shared" si="2190"/>
        <v>0</v>
      </c>
      <c r="AP7938" s="8">
        <f t="shared" si="2190"/>
        <v>0</v>
      </c>
      <c r="AQ7938" s="8">
        <f t="shared" si="2190"/>
        <v>0</v>
      </c>
      <c r="AR7938" s="8">
        <f t="shared" si="2190"/>
        <v>0</v>
      </c>
      <c r="AS7938" s="8">
        <f t="shared" si="2190"/>
        <v>0</v>
      </c>
      <c r="AT7938" s="8">
        <f t="shared" si="2190"/>
        <v>0</v>
      </c>
      <c r="AU7938" s="8">
        <v>0</v>
      </c>
      <c r="AV7938" s="8">
        <v>0</v>
      </c>
      <c r="AW7938" s="8">
        <f t="shared" si="2179"/>
        <v>0</v>
      </c>
    </row>
    <row r="7939" spans="1:49">
      <c r="A7939" s="44" t="s">
        <v>1040</v>
      </c>
      <c r="B7939" s="45" t="s">
        <v>1030</v>
      </c>
      <c r="C7939" s="45" t="s">
        <v>1514</v>
      </c>
      <c r="D7939" s="452" t="s">
        <v>3045</v>
      </c>
      <c r="E7939" s="213" t="s">
        <v>773</v>
      </c>
      <c r="F7939" s="65"/>
      <c r="G7939" s="65"/>
      <c r="H7939" s="65"/>
      <c r="I7939" s="260" t="s">
        <v>1362</v>
      </c>
      <c r="J7939" s="11">
        <f>SUM(J7940)</f>
        <v>12400</v>
      </c>
      <c r="K7939" s="11">
        <f t="shared" ref="K7939:AT7939" si="2191">SUM(K7940)</f>
        <v>1000</v>
      </c>
      <c r="L7939" s="11">
        <f t="shared" si="2191"/>
        <v>1000</v>
      </c>
      <c r="M7939" s="11">
        <f t="shared" si="2191"/>
        <v>1100</v>
      </c>
      <c r="N7939" s="11">
        <f t="shared" si="2191"/>
        <v>1000</v>
      </c>
      <c r="O7939" s="11">
        <f t="shared" si="2191"/>
        <v>1000</v>
      </c>
      <c r="P7939" s="11">
        <f t="shared" si="2191"/>
        <v>1100</v>
      </c>
      <c r="Q7939" s="11">
        <f t="shared" si="2191"/>
        <v>1000</v>
      </c>
      <c r="R7939" s="11">
        <f t="shared" si="2191"/>
        <v>1000</v>
      </c>
      <c r="S7939" s="11">
        <f t="shared" si="2191"/>
        <v>1000</v>
      </c>
      <c r="T7939" s="11">
        <f t="shared" si="2191"/>
        <v>1000</v>
      </c>
      <c r="U7939" s="11">
        <v>10200</v>
      </c>
      <c r="V7939" s="11">
        <v>2200</v>
      </c>
      <c r="W7939" s="11">
        <f>SUM(W7940)</f>
        <v>0</v>
      </c>
      <c r="X7939" s="11">
        <f t="shared" si="2191"/>
        <v>0</v>
      </c>
      <c r="Y7939" s="11">
        <f t="shared" si="2191"/>
        <v>0</v>
      </c>
      <c r="Z7939" s="11">
        <f t="shared" si="2191"/>
        <v>0</v>
      </c>
      <c r="AA7939" s="11">
        <f t="shared" si="2191"/>
        <v>0</v>
      </c>
      <c r="AB7939" s="11">
        <f t="shared" si="2191"/>
        <v>0</v>
      </c>
      <c r="AC7939" s="11">
        <f t="shared" si="2191"/>
        <v>0</v>
      </c>
      <c r="AD7939" s="11">
        <f t="shared" si="2191"/>
        <v>0</v>
      </c>
      <c r="AE7939" s="11">
        <f t="shared" si="2191"/>
        <v>0</v>
      </c>
      <c r="AF7939" s="11">
        <f t="shared" si="2191"/>
        <v>0</v>
      </c>
      <c r="AG7939" s="11">
        <f t="shared" si="2191"/>
        <v>0</v>
      </c>
      <c r="AH7939" s="11">
        <v>0</v>
      </c>
      <c r="AI7939" s="11">
        <v>0</v>
      </c>
      <c r="AJ7939" s="11">
        <f>SUM(AJ7940)</f>
        <v>0</v>
      </c>
      <c r="AK7939" s="11">
        <f t="shared" si="2191"/>
        <v>0</v>
      </c>
      <c r="AL7939" s="11">
        <f t="shared" si="2191"/>
        <v>0</v>
      </c>
      <c r="AM7939" s="11">
        <f t="shared" si="2191"/>
        <v>0</v>
      </c>
      <c r="AN7939" s="11">
        <f t="shared" si="2191"/>
        <v>0</v>
      </c>
      <c r="AO7939" s="11">
        <f t="shared" si="2191"/>
        <v>0</v>
      </c>
      <c r="AP7939" s="11">
        <f t="shared" si="2191"/>
        <v>0</v>
      </c>
      <c r="AQ7939" s="11">
        <f t="shared" si="2191"/>
        <v>0</v>
      </c>
      <c r="AR7939" s="11">
        <f t="shared" si="2191"/>
        <v>0</v>
      </c>
      <c r="AS7939" s="11">
        <f t="shared" si="2191"/>
        <v>0</v>
      </c>
      <c r="AT7939" s="11">
        <f t="shared" si="2191"/>
        <v>0</v>
      </c>
      <c r="AU7939" s="11">
        <v>0</v>
      </c>
      <c r="AV7939" s="11">
        <v>0</v>
      </c>
      <c r="AW7939" s="11">
        <f t="shared" si="2179"/>
        <v>10200</v>
      </c>
    </row>
    <row r="7940" spans="1:49">
      <c r="A7940" s="44" t="s">
        <v>1040</v>
      </c>
      <c r="B7940" s="45" t="s">
        <v>1030</v>
      </c>
      <c r="C7940" s="45" t="s">
        <v>1514</v>
      </c>
      <c r="D7940" s="452" t="s">
        <v>3045</v>
      </c>
      <c r="E7940" s="367" t="s">
        <v>785</v>
      </c>
      <c r="F7940" s="50"/>
      <c r="G7940" s="50"/>
      <c r="H7940" s="50"/>
      <c r="I7940" s="42" t="s">
        <v>1363</v>
      </c>
      <c r="J7940" s="8">
        <f>SUM(J7989,J8038,J8093,J8154,J8216,J8269)</f>
        <v>12400</v>
      </c>
      <c r="K7940" s="8">
        <f t="shared" ref="K7940:AT7940" si="2192">SUM(K7989,K8038,K8093,K8154,K8216,K8269)</f>
        <v>1000</v>
      </c>
      <c r="L7940" s="8">
        <f t="shared" si="2192"/>
        <v>1000</v>
      </c>
      <c r="M7940" s="8">
        <f t="shared" si="2192"/>
        <v>1100</v>
      </c>
      <c r="N7940" s="8">
        <f t="shared" si="2192"/>
        <v>1000</v>
      </c>
      <c r="O7940" s="8">
        <f t="shared" si="2192"/>
        <v>1000</v>
      </c>
      <c r="P7940" s="8">
        <f t="shared" si="2192"/>
        <v>1100</v>
      </c>
      <c r="Q7940" s="8">
        <f t="shared" si="2192"/>
        <v>1000</v>
      </c>
      <c r="R7940" s="8">
        <f t="shared" si="2192"/>
        <v>1000</v>
      </c>
      <c r="S7940" s="8">
        <f t="shared" si="2192"/>
        <v>1000</v>
      </c>
      <c r="T7940" s="8">
        <f t="shared" si="2192"/>
        <v>1000</v>
      </c>
      <c r="U7940" s="8">
        <v>10200</v>
      </c>
      <c r="V7940" s="8">
        <v>2200</v>
      </c>
      <c r="W7940" s="8">
        <f>SUM(W7989,W8038,W8093,W8154,W8216,W8269)</f>
        <v>0</v>
      </c>
      <c r="X7940" s="8">
        <f t="shared" si="2192"/>
        <v>0</v>
      </c>
      <c r="Y7940" s="8">
        <f t="shared" si="2192"/>
        <v>0</v>
      </c>
      <c r="Z7940" s="8">
        <f t="shared" si="2192"/>
        <v>0</v>
      </c>
      <c r="AA7940" s="8">
        <f t="shared" si="2192"/>
        <v>0</v>
      </c>
      <c r="AB7940" s="8">
        <f t="shared" si="2192"/>
        <v>0</v>
      </c>
      <c r="AC7940" s="8">
        <f t="shared" si="2192"/>
        <v>0</v>
      </c>
      <c r="AD7940" s="8">
        <f t="shared" si="2192"/>
        <v>0</v>
      </c>
      <c r="AE7940" s="8">
        <f t="shared" si="2192"/>
        <v>0</v>
      </c>
      <c r="AF7940" s="8">
        <f t="shared" si="2192"/>
        <v>0</v>
      </c>
      <c r="AG7940" s="8">
        <f t="shared" si="2192"/>
        <v>0</v>
      </c>
      <c r="AH7940" s="8">
        <v>0</v>
      </c>
      <c r="AI7940" s="8">
        <v>0</v>
      </c>
      <c r="AJ7940" s="8">
        <f>SUM(AJ7989,AJ8038,AJ8093,AJ8154,AJ8216,AJ8269)</f>
        <v>0</v>
      </c>
      <c r="AK7940" s="8">
        <f t="shared" si="2192"/>
        <v>0</v>
      </c>
      <c r="AL7940" s="8">
        <f t="shared" si="2192"/>
        <v>0</v>
      </c>
      <c r="AM7940" s="8">
        <f t="shared" si="2192"/>
        <v>0</v>
      </c>
      <c r="AN7940" s="8">
        <f t="shared" si="2192"/>
        <v>0</v>
      </c>
      <c r="AO7940" s="8">
        <f t="shared" si="2192"/>
        <v>0</v>
      </c>
      <c r="AP7940" s="8">
        <f t="shared" si="2192"/>
        <v>0</v>
      </c>
      <c r="AQ7940" s="8">
        <f t="shared" si="2192"/>
        <v>0</v>
      </c>
      <c r="AR7940" s="8">
        <f t="shared" si="2192"/>
        <v>0</v>
      </c>
      <c r="AS7940" s="8">
        <f t="shared" si="2192"/>
        <v>0</v>
      </c>
      <c r="AT7940" s="8">
        <f t="shared" si="2192"/>
        <v>0</v>
      </c>
      <c r="AU7940" s="8">
        <v>0</v>
      </c>
      <c r="AV7940" s="8">
        <v>0</v>
      </c>
      <c r="AW7940" s="8">
        <f t="shared" si="2179"/>
        <v>10200</v>
      </c>
    </row>
    <row r="7941" spans="1:49">
      <c r="A7941" s="44" t="s">
        <v>1040</v>
      </c>
      <c r="B7941" s="45" t="s">
        <v>1030</v>
      </c>
      <c r="C7941" s="45" t="s">
        <v>1514</v>
      </c>
      <c r="D7941" s="452" t="s">
        <v>3045</v>
      </c>
      <c r="E7941" s="213" t="s">
        <v>1364</v>
      </c>
      <c r="F7941" s="65"/>
      <c r="G7941" s="65"/>
      <c r="H7941" s="65"/>
      <c r="I7941" s="260" t="s">
        <v>2104</v>
      </c>
      <c r="J7941" s="11">
        <f>SUM(J7942:J7950)</f>
        <v>1575400</v>
      </c>
      <c r="K7941" s="11">
        <f t="shared" ref="K7941:AT7941" si="2193">SUM(K7942:K7950)</f>
        <v>76902</v>
      </c>
      <c r="L7941" s="11">
        <f t="shared" si="2193"/>
        <v>103513</v>
      </c>
      <c r="M7941" s="11">
        <f t="shared" si="2193"/>
        <v>114266</v>
      </c>
      <c r="N7941" s="11">
        <f t="shared" si="2193"/>
        <v>53100</v>
      </c>
      <c r="O7941" s="11">
        <f t="shared" si="2193"/>
        <v>96147</v>
      </c>
      <c r="P7941" s="11">
        <f t="shared" si="2193"/>
        <v>77840</v>
      </c>
      <c r="Q7941" s="11">
        <f t="shared" si="2193"/>
        <v>62100</v>
      </c>
      <c r="R7941" s="11">
        <f t="shared" si="2193"/>
        <v>77600</v>
      </c>
      <c r="S7941" s="11">
        <f t="shared" si="2193"/>
        <v>153450</v>
      </c>
      <c r="T7941" s="11">
        <f t="shared" si="2193"/>
        <v>37100</v>
      </c>
      <c r="U7941" s="11">
        <v>852018</v>
      </c>
      <c r="V7941" s="11">
        <v>723382</v>
      </c>
      <c r="W7941" s="11">
        <f>SUM(W7942:W7950)</f>
        <v>55065</v>
      </c>
      <c r="X7941" s="11">
        <f t="shared" si="2193"/>
        <v>0</v>
      </c>
      <c r="Y7941" s="11">
        <f t="shared" si="2193"/>
        <v>0</v>
      </c>
      <c r="Z7941" s="11">
        <f t="shared" si="2193"/>
        <v>8328</v>
      </c>
      <c r="AA7941" s="11">
        <f t="shared" si="2193"/>
        <v>6737</v>
      </c>
      <c r="AB7941" s="11">
        <f t="shared" si="2193"/>
        <v>0</v>
      </c>
      <c r="AC7941" s="11">
        <f t="shared" si="2193"/>
        <v>0</v>
      </c>
      <c r="AD7941" s="11">
        <f t="shared" si="2193"/>
        <v>0</v>
      </c>
      <c r="AE7941" s="11">
        <f t="shared" si="2193"/>
        <v>0</v>
      </c>
      <c r="AF7941" s="11">
        <f t="shared" si="2193"/>
        <v>0</v>
      </c>
      <c r="AG7941" s="11">
        <f t="shared" si="2193"/>
        <v>2000</v>
      </c>
      <c r="AH7941" s="11">
        <v>17065</v>
      </c>
      <c r="AI7941" s="11">
        <v>38000</v>
      </c>
      <c r="AJ7941" s="11">
        <f>SUM(AJ7942:AJ7950)</f>
        <v>6500</v>
      </c>
      <c r="AK7941" s="11">
        <f t="shared" si="2193"/>
        <v>0</v>
      </c>
      <c r="AL7941" s="11">
        <f t="shared" si="2193"/>
        <v>0</v>
      </c>
      <c r="AM7941" s="11">
        <f t="shared" si="2193"/>
        <v>4500</v>
      </c>
      <c r="AN7941" s="11">
        <f t="shared" si="2193"/>
        <v>0</v>
      </c>
      <c r="AO7941" s="11">
        <f t="shared" si="2193"/>
        <v>0</v>
      </c>
      <c r="AP7941" s="11">
        <f t="shared" si="2193"/>
        <v>2000</v>
      </c>
      <c r="AQ7941" s="11">
        <f t="shared" si="2193"/>
        <v>0</v>
      </c>
      <c r="AR7941" s="11">
        <f t="shared" si="2193"/>
        <v>0</v>
      </c>
      <c r="AS7941" s="11">
        <f t="shared" si="2193"/>
        <v>0</v>
      </c>
      <c r="AT7941" s="11">
        <f t="shared" si="2193"/>
        <v>0</v>
      </c>
      <c r="AU7941" s="11">
        <v>6500</v>
      </c>
      <c r="AV7941" s="11">
        <v>0</v>
      </c>
      <c r="AW7941" s="11">
        <f t="shared" si="2179"/>
        <v>875583</v>
      </c>
    </row>
    <row r="7942" spans="1:49">
      <c r="A7942" s="44" t="s">
        <v>1040</v>
      </c>
      <c r="B7942" s="45" t="s">
        <v>1030</v>
      </c>
      <c r="C7942" s="45" t="s">
        <v>1514</v>
      </c>
      <c r="D7942" s="452" t="s">
        <v>3045</v>
      </c>
      <c r="E7942" s="367" t="s">
        <v>786</v>
      </c>
      <c r="F7942" s="50"/>
      <c r="G7942" s="50"/>
      <c r="H7942" s="50"/>
      <c r="I7942" s="42" t="s">
        <v>1191</v>
      </c>
      <c r="J7942" s="8">
        <f t="shared" ref="J7942:J7949" si="2194">SUM(J7991,J8040,J8095,J8156,J8218,J8271)</f>
        <v>28400</v>
      </c>
      <c r="K7942" s="8">
        <f t="shared" ref="K7942:AT7942" si="2195">SUM(K7991,K8040,K8095,K8156,K8218,K8271)</f>
        <v>1120</v>
      </c>
      <c r="L7942" s="8">
        <f t="shared" si="2195"/>
        <v>100</v>
      </c>
      <c r="M7942" s="8">
        <f t="shared" si="2195"/>
        <v>480</v>
      </c>
      <c r="N7942" s="8">
        <f t="shared" si="2195"/>
        <v>0</v>
      </c>
      <c r="O7942" s="8">
        <f t="shared" si="2195"/>
        <v>5900</v>
      </c>
      <c r="P7942" s="8">
        <f t="shared" si="2195"/>
        <v>3000</v>
      </c>
      <c r="Q7942" s="8">
        <f t="shared" si="2195"/>
        <v>0</v>
      </c>
      <c r="R7942" s="8">
        <f t="shared" si="2195"/>
        <v>10000</v>
      </c>
      <c r="S7942" s="8">
        <f t="shared" si="2195"/>
        <v>7800</v>
      </c>
      <c r="T7942" s="8">
        <f t="shared" si="2195"/>
        <v>0</v>
      </c>
      <c r="U7942" s="8">
        <v>28400</v>
      </c>
      <c r="V7942" s="8">
        <v>0</v>
      </c>
      <c r="W7942" s="8">
        <f t="shared" ref="W7942:W7949" si="2196">SUM(W7991,W8040,W8095,W8156,W8218,W8271)</f>
        <v>0</v>
      </c>
      <c r="X7942" s="8">
        <f t="shared" si="2195"/>
        <v>0</v>
      </c>
      <c r="Y7942" s="8">
        <f t="shared" si="2195"/>
        <v>0</v>
      </c>
      <c r="Z7942" s="8">
        <f t="shared" si="2195"/>
        <v>0</v>
      </c>
      <c r="AA7942" s="8">
        <f t="shared" si="2195"/>
        <v>0</v>
      </c>
      <c r="AB7942" s="8">
        <f t="shared" si="2195"/>
        <v>0</v>
      </c>
      <c r="AC7942" s="8">
        <f t="shared" si="2195"/>
        <v>0</v>
      </c>
      <c r="AD7942" s="8">
        <f t="shared" si="2195"/>
        <v>0</v>
      </c>
      <c r="AE7942" s="8">
        <f t="shared" si="2195"/>
        <v>0</v>
      </c>
      <c r="AF7942" s="8">
        <f t="shared" si="2195"/>
        <v>0</v>
      </c>
      <c r="AG7942" s="8">
        <f t="shared" si="2195"/>
        <v>0</v>
      </c>
      <c r="AH7942" s="8">
        <v>0</v>
      </c>
      <c r="AI7942" s="8">
        <v>0</v>
      </c>
      <c r="AJ7942" s="8">
        <f t="shared" ref="AJ7942:AJ7949" si="2197">SUM(AJ7991,AJ8040,AJ8095,AJ8156,AJ8218,AJ8271)</f>
        <v>0</v>
      </c>
      <c r="AK7942" s="8">
        <f t="shared" si="2195"/>
        <v>0</v>
      </c>
      <c r="AL7942" s="8">
        <f t="shared" si="2195"/>
        <v>0</v>
      </c>
      <c r="AM7942" s="8">
        <f t="shared" si="2195"/>
        <v>0</v>
      </c>
      <c r="AN7942" s="8">
        <f t="shared" si="2195"/>
        <v>0</v>
      </c>
      <c r="AO7942" s="8">
        <f t="shared" si="2195"/>
        <v>0</v>
      </c>
      <c r="AP7942" s="8">
        <f t="shared" si="2195"/>
        <v>0</v>
      </c>
      <c r="AQ7942" s="8">
        <f t="shared" si="2195"/>
        <v>0</v>
      </c>
      <c r="AR7942" s="8">
        <f t="shared" si="2195"/>
        <v>0</v>
      </c>
      <c r="AS7942" s="8">
        <f t="shared" si="2195"/>
        <v>0</v>
      </c>
      <c r="AT7942" s="8">
        <f t="shared" si="2195"/>
        <v>0</v>
      </c>
      <c r="AU7942" s="8">
        <v>0</v>
      </c>
      <c r="AV7942" s="8">
        <v>0</v>
      </c>
      <c r="AW7942" s="8">
        <f t="shared" si="2179"/>
        <v>28400</v>
      </c>
    </row>
    <row r="7943" spans="1:49">
      <c r="A7943" s="44" t="s">
        <v>1040</v>
      </c>
      <c r="B7943" s="45" t="s">
        <v>1030</v>
      </c>
      <c r="C7943" s="45" t="s">
        <v>1514</v>
      </c>
      <c r="D7943" s="452" t="s">
        <v>3045</v>
      </c>
      <c r="E7943" s="367" t="s">
        <v>1528</v>
      </c>
      <c r="F7943" s="50"/>
      <c r="G7943" s="50"/>
      <c r="H7943" s="50"/>
      <c r="I7943" s="42" t="s">
        <v>989</v>
      </c>
      <c r="J7943" s="8">
        <f t="shared" si="2194"/>
        <v>369700</v>
      </c>
      <c r="K7943" s="8">
        <f t="shared" ref="K7943:AT7943" si="2198">SUM(K7992,K8041,K8096,K8157,K8219,K8272)</f>
        <v>16682</v>
      </c>
      <c r="L7943" s="8">
        <f t="shared" si="2198"/>
        <v>39693</v>
      </c>
      <c r="M7943" s="8">
        <f t="shared" si="2198"/>
        <v>21000</v>
      </c>
      <c r="N7943" s="8">
        <f t="shared" si="2198"/>
        <v>11500</v>
      </c>
      <c r="O7943" s="8">
        <f t="shared" si="2198"/>
        <v>17300</v>
      </c>
      <c r="P7943" s="8">
        <f t="shared" si="2198"/>
        <v>26200</v>
      </c>
      <c r="Q7943" s="8">
        <f t="shared" si="2198"/>
        <v>15500</v>
      </c>
      <c r="R7943" s="8">
        <f t="shared" si="2198"/>
        <v>5000</v>
      </c>
      <c r="S7943" s="8">
        <f t="shared" si="2198"/>
        <v>10350</v>
      </c>
      <c r="T7943" s="8">
        <f t="shared" si="2198"/>
        <v>6200</v>
      </c>
      <c r="U7943" s="8">
        <v>169425</v>
      </c>
      <c r="V7943" s="8">
        <v>200275</v>
      </c>
      <c r="W7943" s="8">
        <f t="shared" si="2196"/>
        <v>13312</v>
      </c>
      <c r="X7943" s="8">
        <f t="shared" si="2198"/>
        <v>0</v>
      </c>
      <c r="Y7943" s="8">
        <f t="shared" si="2198"/>
        <v>0</v>
      </c>
      <c r="Z7943" s="8">
        <f t="shared" si="2198"/>
        <v>3312</v>
      </c>
      <c r="AA7943" s="8">
        <f t="shared" si="2198"/>
        <v>0</v>
      </c>
      <c r="AB7943" s="8">
        <f t="shared" si="2198"/>
        <v>0</v>
      </c>
      <c r="AC7943" s="8">
        <f t="shared" si="2198"/>
        <v>0</v>
      </c>
      <c r="AD7943" s="8">
        <f t="shared" si="2198"/>
        <v>0</v>
      </c>
      <c r="AE7943" s="8">
        <f t="shared" si="2198"/>
        <v>0</v>
      </c>
      <c r="AF7943" s="8">
        <f t="shared" si="2198"/>
        <v>0</v>
      </c>
      <c r="AG7943" s="8">
        <f t="shared" si="2198"/>
        <v>0</v>
      </c>
      <c r="AH7943" s="8">
        <v>3312</v>
      </c>
      <c r="AI7943" s="8">
        <v>10000</v>
      </c>
      <c r="AJ7943" s="8">
        <f t="shared" si="2197"/>
        <v>0</v>
      </c>
      <c r="AK7943" s="8">
        <f t="shared" si="2198"/>
        <v>0</v>
      </c>
      <c r="AL7943" s="8">
        <f t="shared" si="2198"/>
        <v>0</v>
      </c>
      <c r="AM7943" s="8">
        <f t="shared" si="2198"/>
        <v>0</v>
      </c>
      <c r="AN7943" s="8">
        <f t="shared" si="2198"/>
        <v>0</v>
      </c>
      <c r="AO7943" s="8">
        <f t="shared" si="2198"/>
        <v>0</v>
      </c>
      <c r="AP7943" s="8">
        <f t="shared" si="2198"/>
        <v>0</v>
      </c>
      <c r="AQ7943" s="8">
        <f t="shared" si="2198"/>
        <v>0</v>
      </c>
      <c r="AR7943" s="8">
        <f t="shared" si="2198"/>
        <v>0</v>
      </c>
      <c r="AS7943" s="8">
        <f t="shared" si="2198"/>
        <v>0</v>
      </c>
      <c r="AT7943" s="8">
        <f t="shared" si="2198"/>
        <v>0</v>
      </c>
      <c r="AU7943" s="8">
        <v>0</v>
      </c>
      <c r="AV7943" s="8">
        <v>0</v>
      </c>
      <c r="AW7943" s="8">
        <f t="shared" si="2179"/>
        <v>172737</v>
      </c>
    </row>
    <row r="7944" spans="1:49">
      <c r="A7944" s="44" t="s">
        <v>1040</v>
      </c>
      <c r="B7944" s="45" t="s">
        <v>1030</v>
      </c>
      <c r="C7944" s="45" t="s">
        <v>1514</v>
      </c>
      <c r="D7944" s="452" t="s">
        <v>3045</v>
      </c>
      <c r="E7944" s="367" t="s">
        <v>1679</v>
      </c>
      <c r="F7944" s="50"/>
      <c r="G7944" s="50"/>
      <c r="H7944" s="50"/>
      <c r="I7944" s="42" t="s">
        <v>1048</v>
      </c>
      <c r="J7944" s="8">
        <f t="shared" si="2194"/>
        <v>90700</v>
      </c>
      <c r="K7944" s="8">
        <f t="shared" ref="K7944:AT7944" si="2199">SUM(K7993,K8042,K8097,K8158,K8220,K8273)</f>
        <v>9100</v>
      </c>
      <c r="L7944" s="8">
        <f t="shared" si="2199"/>
        <v>7800</v>
      </c>
      <c r="M7944" s="8">
        <f t="shared" si="2199"/>
        <v>9000</v>
      </c>
      <c r="N7944" s="8">
        <f t="shared" si="2199"/>
        <v>5000</v>
      </c>
      <c r="O7944" s="8">
        <f t="shared" si="2199"/>
        <v>7100</v>
      </c>
      <c r="P7944" s="8">
        <f t="shared" si="2199"/>
        <v>5300</v>
      </c>
      <c r="Q7944" s="8">
        <f t="shared" si="2199"/>
        <v>5000</v>
      </c>
      <c r="R7944" s="8">
        <f t="shared" si="2199"/>
        <v>8000</v>
      </c>
      <c r="S7944" s="8">
        <f t="shared" si="2199"/>
        <v>8000</v>
      </c>
      <c r="T7944" s="8">
        <f t="shared" si="2199"/>
        <v>8500</v>
      </c>
      <c r="U7944" s="8">
        <v>72800</v>
      </c>
      <c r="V7944" s="8">
        <v>17900</v>
      </c>
      <c r="W7944" s="8">
        <f t="shared" si="2196"/>
        <v>3000</v>
      </c>
      <c r="X7944" s="8">
        <f t="shared" si="2199"/>
        <v>0</v>
      </c>
      <c r="Y7944" s="8">
        <f t="shared" si="2199"/>
        <v>0</v>
      </c>
      <c r="Z7944" s="8">
        <f t="shared" si="2199"/>
        <v>0</v>
      </c>
      <c r="AA7944" s="8">
        <f t="shared" si="2199"/>
        <v>0</v>
      </c>
      <c r="AB7944" s="8">
        <f t="shared" si="2199"/>
        <v>0</v>
      </c>
      <c r="AC7944" s="8">
        <f t="shared" si="2199"/>
        <v>0</v>
      </c>
      <c r="AD7944" s="8">
        <f t="shared" si="2199"/>
        <v>0</v>
      </c>
      <c r="AE7944" s="8">
        <f t="shared" si="2199"/>
        <v>0</v>
      </c>
      <c r="AF7944" s="8">
        <f t="shared" si="2199"/>
        <v>0</v>
      </c>
      <c r="AG7944" s="8">
        <f t="shared" si="2199"/>
        <v>0</v>
      </c>
      <c r="AH7944" s="8">
        <v>0</v>
      </c>
      <c r="AI7944" s="8">
        <v>3000</v>
      </c>
      <c r="AJ7944" s="8">
        <f t="shared" si="2197"/>
        <v>0</v>
      </c>
      <c r="AK7944" s="8">
        <f t="shared" si="2199"/>
        <v>0</v>
      </c>
      <c r="AL7944" s="8">
        <f t="shared" si="2199"/>
        <v>0</v>
      </c>
      <c r="AM7944" s="8">
        <f t="shared" si="2199"/>
        <v>0</v>
      </c>
      <c r="AN7944" s="8">
        <f t="shared" si="2199"/>
        <v>0</v>
      </c>
      <c r="AO7944" s="8">
        <f t="shared" si="2199"/>
        <v>0</v>
      </c>
      <c r="AP7944" s="8">
        <f t="shared" si="2199"/>
        <v>0</v>
      </c>
      <c r="AQ7944" s="8">
        <f t="shared" si="2199"/>
        <v>0</v>
      </c>
      <c r="AR7944" s="8">
        <f t="shared" si="2199"/>
        <v>0</v>
      </c>
      <c r="AS7944" s="8">
        <f t="shared" si="2199"/>
        <v>0</v>
      </c>
      <c r="AT7944" s="8">
        <f t="shared" si="2199"/>
        <v>0</v>
      </c>
      <c r="AU7944" s="8">
        <v>0</v>
      </c>
      <c r="AV7944" s="8">
        <v>0</v>
      </c>
      <c r="AW7944" s="8">
        <f t="shared" si="2179"/>
        <v>72800</v>
      </c>
    </row>
    <row r="7945" spans="1:49">
      <c r="A7945" s="44" t="s">
        <v>1040</v>
      </c>
      <c r="B7945" s="45" t="s">
        <v>1030</v>
      </c>
      <c r="C7945" s="45" t="s">
        <v>1514</v>
      </c>
      <c r="D7945" s="452" t="s">
        <v>3045</v>
      </c>
      <c r="E7945" s="367" t="s">
        <v>787</v>
      </c>
      <c r="F7945" s="50"/>
      <c r="G7945" s="50"/>
      <c r="H7945" s="50"/>
      <c r="I7945" s="42" t="s">
        <v>2078</v>
      </c>
      <c r="J7945" s="8">
        <f t="shared" si="2194"/>
        <v>847000</v>
      </c>
      <c r="K7945" s="8">
        <f t="shared" ref="K7945:AT7945" si="2200">SUM(K7994,K8043,K8098,K8159,K8221,K8274)</f>
        <v>35000</v>
      </c>
      <c r="L7945" s="8">
        <f t="shared" si="2200"/>
        <v>40000</v>
      </c>
      <c r="M7945" s="8">
        <f t="shared" si="2200"/>
        <v>74000</v>
      </c>
      <c r="N7945" s="8">
        <f t="shared" si="2200"/>
        <v>30000</v>
      </c>
      <c r="O7945" s="8">
        <f t="shared" si="2200"/>
        <v>46000</v>
      </c>
      <c r="P7945" s="8">
        <f t="shared" si="2200"/>
        <v>33000</v>
      </c>
      <c r="Q7945" s="8">
        <f t="shared" si="2200"/>
        <v>35000</v>
      </c>
      <c r="R7945" s="8">
        <f t="shared" si="2200"/>
        <v>50000</v>
      </c>
      <c r="S7945" s="8">
        <f t="shared" si="2200"/>
        <v>96050</v>
      </c>
      <c r="T7945" s="8">
        <f t="shared" si="2200"/>
        <v>13500</v>
      </c>
      <c r="U7945" s="8">
        <v>452550</v>
      </c>
      <c r="V7945" s="8">
        <v>394450</v>
      </c>
      <c r="W7945" s="8">
        <f t="shared" si="2196"/>
        <v>10000</v>
      </c>
      <c r="X7945" s="8">
        <f t="shared" si="2200"/>
        <v>0</v>
      </c>
      <c r="Y7945" s="8">
        <f t="shared" si="2200"/>
        <v>0</v>
      </c>
      <c r="Z7945" s="8">
        <f t="shared" si="2200"/>
        <v>0</v>
      </c>
      <c r="AA7945" s="8">
        <f t="shared" si="2200"/>
        <v>0</v>
      </c>
      <c r="AB7945" s="8">
        <f t="shared" si="2200"/>
        <v>0</v>
      </c>
      <c r="AC7945" s="8">
        <f t="shared" si="2200"/>
        <v>0</v>
      </c>
      <c r="AD7945" s="8">
        <f t="shared" si="2200"/>
        <v>0</v>
      </c>
      <c r="AE7945" s="8">
        <f t="shared" si="2200"/>
        <v>0</v>
      </c>
      <c r="AF7945" s="8">
        <f t="shared" si="2200"/>
        <v>0</v>
      </c>
      <c r="AG7945" s="8">
        <f t="shared" si="2200"/>
        <v>0</v>
      </c>
      <c r="AH7945" s="8">
        <v>0</v>
      </c>
      <c r="AI7945" s="8">
        <v>10000</v>
      </c>
      <c r="AJ7945" s="8">
        <f t="shared" si="2197"/>
        <v>4500</v>
      </c>
      <c r="AK7945" s="8">
        <f t="shared" si="2200"/>
        <v>0</v>
      </c>
      <c r="AL7945" s="8">
        <f t="shared" si="2200"/>
        <v>0</v>
      </c>
      <c r="AM7945" s="8">
        <f t="shared" si="2200"/>
        <v>4500</v>
      </c>
      <c r="AN7945" s="8">
        <f t="shared" si="2200"/>
        <v>0</v>
      </c>
      <c r="AO7945" s="8">
        <f t="shared" si="2200"/>
        <v>0</v>
      </c>
      <c r="AP7945" s="8">
        <f t="shared" si="2200"/>
        <v>0</v>
      </c>
      <c r="AQ7945" s="8">
        <f t="shared" si="2200"/>
        <v>0</v>
      </c>
      <c r="AR7945" s="8">
        <f t="shared" si="2200"/>
        <v>0</v>
      </c>
      <c r="AS7945" s="8">
        <f t="shared" si="2200"/>
        <v>0</v>
      </c>
      <c r="AT7945" s="8">
        <f t="shared" si="2200"/>
        <v>0</v>
      </c>
      <c r="AU7945" s="8">
        <v>4500</v>
      </c>
      <c r="AV7945" s="8">
        <v>0</v>
      </c>
      <c r="AW7945" s="8">
        <f t="shared" si="2179"/>
        <v>457050</v>
      </c>
    </row>
    <row r="7946" spans="1:49">
      <c r="A7946" s="44" t="s">
        <v>1040</v>
      </c>
      <c r="B7946" s="45" t="s">
        <v>1030</v>
      </c>
      <c r="C7946" s="45" t="s">
        <v>1514</v>
      </c>
      <c r="D7946" s="452" t="s">
        <v>3045</v>
      </c>
      <c r="E7946" s="367" t="s">
        <v>1116</v>
      </c>
      <c r="F7946" s="50"/>
      <c r="G7946" s="50"/>
      <c r="H7946" s="50"/>
      <c r="I7946" s="42" t="s">
        <v>1487</v>
      </c>
      <c r="J7946" s="8">
        <f t="shared" si="2194"/>
        <v>31700</v>
      </c>
      <c r="K7946" s="8">
        <f t="shared" ref="K7946:AT7946" si="2201">SUM(K7995,K8044,K8099,K8160,K8222,K8275)</f>
        <v>1400</v>
      </c>
      <c r="L7946" s="8">
        <f t="shared" si="2201"/>
        <v>1500</v>
      </c>
      <c r="M7946" s="8">
        <f t="shared" si="2201"/>
        <v>1500</v>
      </c>
      <c r="N7946" s="8">
        <f t="shared" si="2201"/>
        <v>500</v>
      </c>
      <c r="O7946" s="8">
        <f t="shared" si="2201"/>
        <v>3100</v>
      </c>
      <c r="P7946" s="8">
        <f t="shared" si="2201"/>
        <v>1000</v>
      </c>
      <c r="Q7946" s="8">
        <f t="shared" si="2201"/>
        <v>1500</v>
      </c>
      <c r="R7946" s="8">
        <f t="shared" si="2201"/>
        <v>500</v>
      </c>
      <c r="S7946" s="8">
        <f t="shared" si="2201"/>
        <v>500</v>
      </c>
      <c r="T7946" s="8">
        <f t="shared" si="2201"/>
        <v>300</v>
      </c>
      <c r="U7946" s="8">
        <v>11800</v>
      </c>
      <c r="V7946" s="8">
        <v>19900</v>
      </c>
      <c r="W7946" s="8">
        <f t="shared" si="2196"/>
        <v>0</v>
      </c>
      <c r="X7946" s="8">
        <f t="shared" si="2201"/>
        <v>0</v>
      </c>
      <c r="Y7946" s="8">
        <f t="shared" si="2201"/>
        <v>0</v>
      </c>
      <c r="Z7946" s="8">
        <f t="shared" si="2201"/>
        <v>0</v>
      </c>
      <c r="AA7946" s="8">
        <f t="shared" si="2201"/>
        <v>0</v>
      </c>
      <c r="AB7946" s="8">
        <f t="shared" si="2201"/>
        <v>0</v>
      </c>
      <c r="AC7946" s="8">
        <f t="shared" si="2201"/>
        <v>0</v>
      </c>
      <c r="AD7946" s="8">
        <f t="shared" si="2201"/>
        <v>0</v>
      </c>
      <c r="AE7946" s="8">
        <f t="shared" si="2201"/>
        <v>0</v>
      </c>
      <c r="AF7946" s="8">
        <f t="shared" si="2201"/>
        <v>0</v>
      </c>
      <c r="AG7946" s="8">
        <f t="shared" si="2201"/>
        <v>0</v>
      </c>
      <c r="AH7946" s="8">
        <v>0</v>
      </c>
      <c r="AI7946" s="8">
        <v>0</v>
      </c>
      <c r="AJ7946" s="8">
        <f t="shared" si="2197"/>
        <v>0</v>
      </c>
      <c r="AK7946" s="8">
        <f t="shared" si="2201"/>
        <v>0</v>
      </c>
      <c r="AL7946" s="8">
        <f t="shared" si="2201"/>
        <v>0</v>
      </c>
      <c r="AM7946" s="8">
        <f t="shared" si="2201"/>
        <v>0</v>
      </c>
      <c r="AN7946" s="8">
        <f t="shared" si="2201"/>
        <v>0</v>
      </c>
      <c r="AO7946" s="8">
        <f t="shared" si="2201"/>
        <v>0</v>
      </c>
      <c r="AP7946" s="8">
        <f t="shared" si="2201"/>
        <v>0</v>
      </c>
      <c r="AQ7946" s="8">
        <f t="shared" si="2201"/>
        <v>0</v>
      </c>
      <c r="AR7946" s="8">
        <f t="shared" si="2201"/>
        <v>0</v>
      </c>
      <c r="AS7946" s="8">
        <f t="shared" si="2201"/>
        <v>0</v>
      </c>
      <c r="AT7946" s="8">
        <f t="shared" si="2201"/>
        <v>0</v>
      </c>
      <c r="AU7946" s="8">
        <v>0</v>
      </c>
      <c r="AV7946" s="8">
        <v>0</v>
      </c>
      <c r="AW7946" s="8">
        <f t="shared" si="2179"/>
        <v>11800</v>
      </c>
    </row>
    <row r="7947" spans="1:49">
      <c r="A7947" s="44" t="s">
        <v>1040</v>
      </c>
      <c r="B7947" s="45" t="s">
        <v>1030</v>
      </c>
      <c r="C7947" s="45" t="s">
        <v>1514</v>
      </c>
      <c r="D7947" s="452" t="s">
        <v>3045</v>
      </c>
      <c r="E7947" s="367" t="s">
        <v>1703</v>
      </c>
      <c r="F7947" s="50"/>
      <c r="G7947" s="50"/>
      <c r="H7947" s="50"/>
      <c r="I7947" s="42" t="s">
        <v>1047</v>
      </c>
      <c r="J7947" s="8">
        <f t="shared" si="2194"/>
        <v>800</v>
      </c>
      <c r="K7947" s="8">
        <f t="shared" ref="K7947:AT7947" si="2202">SUM(K7996,K8045,K8100,K8161,K8223,K8276)</f>
        <v>60</v>
      </c>
      <c r="L7947" s="8">
        <f t="shared" si="2202"/>
        <v>60</v>
      </c>
      <c r="M7947" s="8">
        <f t="shared" si="2202"/>
        <v>60</v>
      </c>
      <c r="N7947" s="8">
        <f t="shared" si="2202"/>
        <v>60</v>
      </c>
      <c r="O7947" s="8">
        <f t="shared" si="2202"/>
        <v>60</v>
      </c>
      <c r="P7947" s="8">
        <f t="shared" si="2202"/>
        <v>60</v>
      </c>
      <c r="Q7947" s="8">
        <f t="shared" si="2202"/>
        <v>60</v>
      </c>
      <c r="R7947" s="8">
        <f t="shared" si="2202"/>
        <v>60</v>
      </c>
      <c r="S7947" s="8">
        <f t="shared" si="2202"/>
        <v>60</v>
      </c>
      <c r="T7947" s="8">
        <f t="shared" si="2202"/>
        <v>60</v>
      </c>
      <c r="U7947" s="8">
        <v>600</v>
      </c>
      <c r="V7947" s="8">
        <v>200</v>
      </c>
      <c r="W7947" s="8">
        <f t="shared" si="2196"/>
        <v>0</v>
      </c>
      <c r="X7947" s="8">
        <f t="shared" si="2202"/>
        <v>0</v>
      </c>
      <c r="Y7947" s="8">
        <f t="shared" si="2202"/>
        <v>0</v>
      </c>
      <c r="Z7947" s="8">
        <f t="shared" si="2202"/>
        <v>0</v>
      </c>
      <c r="AA7947" s="8">
        <f t="shared" si="2202"/>
        <v>0</v>
      </c>
      <c r="AB7947" s="8">
        <f t="shared" si="2202"/>
        <v>0</v>
      </c>
      <c r="AC7947" s="8">
        <f t="shared" si="2202"/>
        <v>0</v>
      </c>
      <c r="AD7947" s="8">
        <f t="shared" si="2202"/>
        <v>0</v>
      </c>
      <c r="AE7947" s="8">
        <f t="shared" si="2202"/>
        <v>0</v>
      </c>
      <c r="AF7947" s="8">
        <f t="shared" si="2202"/>
        <v>0</v>
      </c>
      <c r="AG7947" s="8">
        <f t="shared" si="2202"/>
        <v>0</v>
      </c>
      <c r="AH7947" s="8">
        <v>0</v>
      </c>
      <c r="AI7947" s="8">
        <v>0</v>
      </c>
      <c r="AJ7947" s="8">
        <f t="shared" si="2197"/>
        <v>0</v>
      </c>
      <c r="AK7947" s="8">
        <f t="shared" si="2202"/>
        <v>0</v>
      </c>
      <c r="AL7947" s="8">
        <f t="shared" si="2202"/>
        <v>0</v>
      </c>
      <c r="AM7947" s="8">
        <f t="shared" si="2202"/>
        <v>0</v>
      </c>
      <c r="AN7947" s="8">
        <f t="shared" si="2202"/>
        <v>0</v>
      </c>
      <c r="AO7947" s="8">
        <f t="shared" si="2202"/>
        <v>0</v>
      </c>
      <c r="AP7947" s="8">
        <f t="shared" si="2202"/>
        <v>0</v>
      </c>
      <c r="AQ7947" s="8">
        <f t="shared" si="2202"/>
        <v>0</v>
      </c>
      <c r="AR7947" s="8">
        <f t="shared" si="2202"/>
        <v>0</v>
      </c>
      <c r="AS7947" s="8">
        <f t="shared" si="2202"/>
        <v>0</v>
      </c>
      <c r="AT7947" s="8">
        <f t="shared" si="2202"/>
        <v>0</v>
      </c>
      <c r="AU7947" s="8">
        <v>0</v>
      </c>
      <c r="AV7947" s="8">
        <v>0</v>
      </c>
      <c r="AW7947" s="8">
        <f t="shared" si="2179"/>
        <v>600</v>
      </c>
    </row>
    <row r="7948" spans="1:49">
      <c r="A7948" s="44" t="s">
        <v>1040</v>
      </c>
      <c r="B7948" s="45" t="s">
        <v>1030</v>
      </c>
      <c r="C7948" s="45" t="s">
        <v>1514</v>
      </c>
      <c r="D7948" s="452" t="s">
        <v>3045</v>
      </c>
      <c r="E7948" s="367" t="s">
        <v>826</v>
      </c>
      <c r="F7948" s="50"/>
      <c r="G7948" s="50"/>
      <c r="H7948" s="50"/>
      <c r="I7948" s="42" t="s">
        <v>935</v>
      </c>
      <c r="J7948" s="8">
        <f t="shared" si="2194"/>
        <v>92500</v>
      </c>
      <c r="K7948" s="8">
        <f t="shared" ref="K7948:AT7948" si="2203">SUM(K7997,K8046,K8101,K8162,K8224,K8277)</f>
        <v>6000</v>
      </c>
      <c r="L7948" s="8">
        <f t="shared" si="2203"/>
        <v>6020</v>
      </c>
      <c r="M7948" s="8">
        <f t="shared" si="2203"/>
        <v>5000</v>
      </c>
      <c r="N7948" s="8">
        <f t="shared" si="2203"/>
        <v>6000</v>
      </c>
      <c r="O7948" s="8">
        <f t="shared" si="2203"/>
        <v>4500</v>
      </c>
      <c r="P7948" s="8">
        <f t="shared" si="2203"/>
        <v>2000</v>
      </c>
      <c r="Q7948" s="8">
        <f t="shared" si="2203"/>
        <v>5000</v>
      </c>
      <c r="R7948" s="8">
        <f t="shared" si="2203"/>
        <v>0</v>
      </c>
      <c r="S7948" s="8">
        <f t="shared" si="2203"/>
        <v>8000</v>
      </c>
      <c r="T7948" s="8">
        <f t="shared" si="2203"/>
        <v>3500</v>
      </c>
      <c r="U7948" s="8">
        <v>46020</v>
      </c>
      <c r="V7948" s="8">
        <v>46480</v>
      </c>
      <c r="W7948" s="8">
        <f t="shared" si="2196"/>
        <v>5000</v>
      </c>
      <c r="X7948" s="8">
        <f t="shared" si="2203"/>
        <v>0</v>
      </c>
      <c r="Y7948" s="8">
        <f t="shared" si="2203"/>
        <v>0</v>
      </c>
      <c r="Z7948" s="8">
        <f t="shared" si="2203"/>
        <v>0</v>
      </c>
      <c r="AA7948" s="8">
        <f t="shared" si="2203"/>
        <v>0</v>
      </c>
      <c r="AB7948" s="8">
        <f t="shared" si="2203"/>
        <v>0</v>
      </c>
      <c r="AC7948" s="8">
        <f t="shared" si="2203"/>
        <v>0</v>
      </c>
      <c r="AD7948" s="8">
        <f t="shared" si="2203"/>
        <v>0</v>
      </c>
      <c r="AE7948" s="8">
        <f t="shared" si="2203"/>
        <v>0</v>
      </c>
      <c r="AF7948" s="8">
        <f t="shared" si="2203"/>
        <v>0</v>
      </c>
      <c r="AG7948" s="8">
        <f t="shared" si="2203"/>
        <v>0</v>
      </c>
      <c r="AH7948" s="8">
        <v>0</v>
      </c>
      <c r="AI7948" s="8">
        <v>5000</v>
      </c>
      <c r="AJ7948" s="8">
        <f t="shared" si="2197"/>
        <v>0</v>
      </c>
      <c r="AK7948" s="8">
        <f t="shared" si="2203"/>
        <v>0</v>
      </c>
      <c r="AL7948" s="8">
        <f t="shared" si="2203"/>
        <v>0</v>
      </c>
      <c r="AM7948" s="8">
        <f t="shared" si="2203"/>
        <v>0</v>
      </c>
      <c r="AN7948" s="8">
        <f t="shared" si="2203"/>
        <v>0</v>
      </c>
      <c r="AO7948" s="8">
        <f t="shared" si="2203"/>
        <v>0</v>
      </c>
      <c r="AP7948" s="8">
        <f t="shared" si="2203"/>
        <v>0</v>
      </c>
      <c r="AQ7948" s="8">
        <f t="shared" si="2203"/>
        <v>0</v>
      </c>
      <c r="AR7948" s="8">
        <f t="shared" si="2203"/>
        <v>0</v>
      </c>
      <c r="AS7948" s="8">
        <f t="shared" si="2203"/>
        <v>0</v>
      </c>
      <c r="AT7948" s="8">
        <f t="shared" si="2203"/>
        <v>0</v>
      </c>
      <c r="AU7948" s="8">
        <v>0</v>
      </c>
      <c r="AV7948" s="8">
        <v>0</v>
      </c>
      <c r="AW7948" s="8">
        <f t="shared" si="2179"/>
        <v>46020</v>
      </c>
    </row>
    <row r="7949" spans="1:49">
      <c r="A7949" s="44" t="s">
        <v>1040</v>
      </c>
      <c r="B7949" s="45" t="s">
        <v>1030</v>
      </c>
      <c r="C7949" s="45" t="s">
        <v>1514</v>
      </c>
      <c r="D7949" s="452" t="s">
        <v>3045</v>
      </c>
      <c r="E7949" s="367" t="s">
        <v>1115</v>
      </c>
      <c r="F7949" s="50"/>
      <c r="G7949" s="50"/>
      <c r="H7949" s="50"/>
      <c r="I7949" s="42" t="s">
        <v>990</v>
      </c>
      <c r="J7949" s="8">
        <f t="shared" si="2194"/>
        <v>11300</v>
      </c>
      <c r="K7949" s="8">
        <f t="shared" ref="K7949:AT7949" si="2204">SUM(K7998,K8047,K8102,K8163,K8225,K8278)</f>
        <v>1000</v>
      </c>
      <c r="L7949" s="8">
        <f t="shared" si="2204"/>
        <v>300</v>
      </c>
      <c r="M7949" s="8">
        <f t="shared" si="2204"/>
        <v>0</v>
      </c>
      <c r="N7949" s="8">
        <f t="shared" si="2204"/>
        <v>0</v>
      </c>
      <c r="O7949" s="8">
        <f t="shared" si="2204"/>
        <v>250</v>
      </c>
      <c r="P7949" s="8">
        <f t="shared" si="2204"/>
        <v>3240</v>
      </c>
      <c r="Q7949" s="8">
        <f t="shared" si="2204"/>
        <v>0</v>
      </c>
      <c r="R7949" s="8">
        <f t="shared" si="2204"/>
        <v>0</v>
      </c>
      <c r="S7949" s="8">
        <f t="shared" si="2204"/>
        <v>3000</v>
      </c>
      <c r="T7949" s="8">
        <f t="shared" si="2204"/>
        <v>0</v>
      </c>
      <c r="U7949" s="8">
        <v>7790</v>
      </c>
      <c r="V7949" s="8">
        <v>3510</v>
      </c>
      <c r="W7949" s="8">
        <f t="shared" si="2196"/>
        <v>0</v>
      </c>
      <c r="X7949" s="8">
        <f t="shared" si="2204"/>
        <v>0</v>
      </c>
      <c r="Y7949" s="8">
        <f t="shared" si="2204"/>
        <v>0</v>
      </c>
      <c r="Z7949" s="8">
        <f t="shared" si="2204"/>
        <v>0</v>
      </c>
      <c r="AA7949" s="8">
        <f t="shared" si="2204"/>
        <v>0</v>
      </c>
      <c r="AB7949" s="8">
        <f t="shared" si="2204"/>
        <v>0</v>
      </c>
      <c r="AC7949" s="8">
        <f t="shared" si="2204"/>
        <v>0</v>
      </c>
      <c r="AD7949" s="8">
        <f t="shared" si="2204"/>
        <v>0</v>
      </c>
      <c r="AE7949" s="8">
        <f t="shared" si="2204"/>
        <v>0</v>
      </c>
      <c r="AF7949" s="8">
        <f t="shared" si="2204"/>
        <v>0</v>
      </c>
      <c r="AG7949" s="8">
        <f t="shared" si="2204"/>
        <v>0</v>
      </c>
      <c r="AH7949" s="8">
        <v>0</v>
      </c>
      <c r="AI7949" s="8">
        <v>0</v>
      </c>
      <c r="AJ7949" s="8">
        <f t="shared" si="2197"/>
        <v>0</v>
      </c>
      <c r="AK7949" s="8">
        <f t="shared" si="2204"/>
        <v>0</v>
      </c>
      <c r="AL7949" s="8">
        <f t="shared" si="2204"/>
        <v>0</v>
      </c>
      <c r="AM7949" s="8">
        <f t="shared" si="2204"/>
        <v>0</v>
      </c>
      <c r="AN7949" s="8">
        <f t="shared" si="2204"/>
        <v>0</v>
      </c>
      <c r="AO7949" s="8">
        <f t="shared" si="2204"/>
        <v>0</v>
      </c>
      <c r="AP7949" s="8">
        <f t="shared" si="2204"/>
        <v>0</v>
      </c>
      <c r="AQ7949" s="8">
        <f t="shared" si="2204"/>
        <v>0</v>
      </c>
      <c r="AR7949" s="8">
        <f t="shared" si="2204"/>
        <v>0</v>
      </c>
      <c r="AS7949" s="8">
        <f t="shared" si="2204"/>
        <v>0</v>
      </c>
      <c r="AT7949" s="8">
        <f t="shared" si="2204"/>
        <v>0</v>
      </c>
      <c r="AU7949" s="8">
        <v>0</v>
      </c>
      <c r="AV7949" s="8">
        <v>0</v>
      </c>
      <c r="AW7949" s="8">
        <f t="shared" si="2179"/>
        <v>7790</v>
      </c>
    </row>
    <row r="7950" spans="1:49">
      <c r="A7950" s="44" t="s">
        <v>1040</v>
      </c>
      <c r="B7950" s="45" t="s">
        <v>1030</v>
      </c>
      <c r="C7950" s="45" t="s">
        <v>1514</v>
      </c>
      <c r="D7950" s="452" t="s">
        <v>3045</v>
      </c>
      <c r="E7950" s="367" t="s">
        <v>1677</v>
      </c>
      <c r="F7950" s="50"/>
      <c r="G7950" s="50"/>
      <c r="H7950" s="50"/>
      <c r="I7950" s="42" t="s">
        <v>1688</v>
      </c>
      <c r="J7950" s="8">
        <f>SUM(J7999,J8048,J8103,J8164,J8226,J8279,J8000,J8049,J8104,J8165,J8227,J8280)</f>
        <v>103300</v>
      </c>
      <c r="K7950" s="8">
        <f t="shared" ref="K7950:AT7950" si="2205">SUM(K7999,K8048,K8103,K8164,K8226,K8279,K8000,K8049,K8104,K8165,K8227,K8280)</f>
        <v>6540</v>
      </c>
      <c r="L7950" s="8">
        <f t="shared" si="2205"/>
        <v>8040</v>
      </c>
      <c r="M7950" s="8">
        <f t="shared" si="2205"/>
        <v>3226</v>
      </c>
      <c r="N7950" s="8">
        <f t="shared" si="2205"/>
        <v>40</v>
      </c>
      <c r="O7950" s="8">
        <f t="shared" si="2205"/>
        <v>11937</v>
      </c>
      <c r="P7950" s="8">
        <f t="shared" si="2205"/>
        <v>4040</v>
      </c>
      <c r="Q7950" s="8">
        <f t="shared" si="2205"/>
        <v>40</v>
      </c>
      <c r="R7950" s="8">
        <f t="shared" si="2205"/>
        <v>4040</v>
      </c>
      <c r="S7950" s="8">
        <f t="shared" si="2205"/>
        <v>19690</v>
      </c>
      <c r="T7950" s="8">
        <f t="shared" si="2205"/>
        <v>5040</v>
      </c>
      <c r="U7950" s="8">
        <v>62633</v>
      </c>
      <c r="V7950" s="8">
        <v>40667</v>
      </c>
      <c r="W7950" s="8">
        <f>SUM(W7999,W8048,W8103,W8164,W8226,W8279,W8000,W8049,W8104,W8165,W8227,W8280)</f>
        <v>23753</v>
      </c>
      <c r="X7950" s="8">
        <f t="shared" si="2205"/>
        <v>0</v>
      </c>
      <c r="Y7950" s="8">
        <f t="shared" si="2205"/>
        <v>0</v>
      </c>
      <c r="Z7950" s="8">
        <f t="shared" si="2205"/>
        <v>5016</v>
      </c>
      <c r="AA7950" s="8">
        <f t="shared" si="2205"/>
        <v>6737</v>
      </c>
      <c r="AB7950" s="8">
        <f t="shared" si="2205"/>
        <v>0</v>
      </c>
      <c r="AC7950" s="8">
        <f t="shared" si="2205"/>
        <v>0</v>
      </c>
      <c r="AD7950" s="8">
        <f t="shared" si="2205"/>
        <v>0</v>
      </c>
      <c r="AE7950" s="8">
        <f t="shared" si="2205"/>
        <v>0</v>
      </c>
      <c r="AF7950" s="8">
        <f t="shared" si="2205"/>
        <v>0</v>
      </c>
      <c r="AG7950" s="8">
        <f t="shared" si="2205"/>
        <v>2000</v>
      </c>
      <c r="AH7950" s="8">
        <v>13753</v>
      </c>
      <c r="AI7950" s="8">
        <v>10000</v>
      </c>
      <c r="AJ7950" s="8">
        <f>SUM(AJ7999,AJ8048,AJ8103,AJ8164,AJ8226,AJ8279,AJ8000,AJ8049,AJ8104,AJ8165,AJ8227,AJ8280)</f>
        <v>2000</v>
      </c>
      <c r="AK7950" s="8">
        <f t="shared" si="2205"/>
        <v>0</v>
      </c>
      <c r="AL7950" s="8">
        <f t="shared" si="2205"/>
        <v>0</v>
      </c>
      <c r="AM7950" s="8">
        <f t="shared" si="2205"/>
        <v>0</v>
      </c>
      <c r="AN7950" s="8">
        <f t="shared" si="2205"/>
        <v>0</v>
      </c>
      <c r="AO7950" s="8">
        <f t="shared" si="2205"/>
        <v>0</v>
      </c>
      <c r="AP7950" s="8">
        <f t="shared" si="2205"/>
        <v>2000</v>
      </c>
      <c r="AQ7950" s="8">
        <f t="shared" si="2205"/>
        <v>0</v>
      </c>
      <c r="AR7950" s="8">
        <f t="shared" si="2205"/>
        <v>0</v>
      </c>
      <c r="AS7950" s="8">
        <f t="shared" si="2205"/>
        <v>0</v>
      </c>
      <c r="AT7950" s="8">
        <f t="shared" si="2205"/>
        <v>0</v>
      </c>
      <c r="AU7950" s="8">
        <v>2000</v>
      </c>
      <c r="AV7950" s="8">
        <v>0</v>
      </c>
      <c r="AW7950" s="8">
        <f t="shared" si="2179"/>
        <v>78386</v>
      </c>
    </row>
    <row r="7951" spans="1:49">
      <c r="A7951" s="44"/>
      <c r="B7951" s="45"/>
      <c r="C7951" s="45"/>
      <c r="D7951" s="45"/>
      <c r="E7951" s="531"/>
      <c r="F7951" s="50"/>
      <c r="G7951" s="50"/>
      <c r="H7951" s="50"/>
      <c r="I7951" s="49" t="s">
        <v>3</v>
      </c>
      <c r="J7951" s="192">
        <f>SUM(J7952)</f>
        <v>0</v>
      </c>
      <c r="K7951" s="192">
        <f t="shared" ref="K7951:AT7952" si="2206">SUM(K7952)</f>
        <v>0</v>
      </c>
      <c r="L7951" s="192">
        <f t="shared" si="2206"/>
        <v>0</v>
      </c>
      <c r="M7951" s="192">
        <f t="shared" si="2206"/>
        <v>0</v>
      </c>
      <c r="N7951" s="192">
        <f t="shared" si="2206"/>
        <v>0</v>
      </c>
      <c r="O7951" s="192">
        <f t="shared" si="2206"/>
        <v>0</v>
      </c>
      <c r="P7951" s="192">
        <f t="shared" si="2206"/>
        <v>0</v>
      </c>
      <c r="Q7951" s="192">
        <f t="shared" si="2206"/>
        <v>0</v>
      </c>
      <c r="R7951" s="192">
        <f t="shared" si="2206"/>
        <v>0</v>
      </c>
      <c r="S7951" s="192">
        <f t="shared" si="2206"/>
        <v>0</v>
      </c>
      <c r="T7951" s="192">
        <f t="shared" si="2206"/>
        <v>0</v>
      </c>
      <c r="U7951" s="192">
        <v>0</v>
      </c>
      <c r="V7951" s="192">
        <v>0</v>
      </c>
      <c r="W7951" s="192">
        <f>SUM(W7952)</f>
        <v>0</v>
      </c>
      <c r="X7951" s="192">
        <f t="shared" si="2206"/>
        <v>0</v>
      </c>
      <c r="Y7951" s="192">
        <f t="shared" si="2206"/>
        <v>0</v>
      </c>
      <c r="Z7951" s="192">
        <f t="shared" si="2206"/>
        <v>0</v>
      </c>
      <c r="AA7951" s="192">
        <f t="shared" si="2206"/>
        <v>0</v>
      </c>
      <c r="AB7951" s="192">
        <f t="shared" si="2206"/>
        <v>0</v>
      </c>
      <c r="AC7951" s="192">
        <f t="shared" si="2206"/>
        <v>0</v>
      </c>
      <c r="AD7951" s="192">
        <f t="shared" si="2206"/>
        <v>0</v>
      </c>
      <c r="AE7951" s="192">
        <f t="shared" si="2206"/>
        <v>0</v>
      </c>
      <c r="AF7951" s="192">
        <f t="shared" si="2206"/>
        <v>0</v>
      </c>
      <c r="AG7951" s="192">
        <f t="shared" si="2206"/>
        <v>0</v>
      </c>
      <c r="AH7951" s="192">
        <v>0</v>
      </c>
      <c r="AI7951" s="192">
        <v>0</v>
      </c>
      <c r="AJ7951" s="192">
        <f>SUM(AJ7952)</f>
        <v>0</v>
      </c>
      <c r="AK7951" s="192">
        <f t="shared" si="2206"/>
        <v>0</v>
      </c>
      <c r="AL7951" s="192">
        <f t="shared" si="2206"/>
        <v>0</v>
      </c>
      <c r="AM7951" s="192">
        <f t="shared" si="2206"/>
        <v>0</v>
      </c>
      <c r="AN7951" s="192">
        <f t="shared" si="2206"/>
        <v>0</v>
      </c>
      <c r="AO7951" s="192">
        <f t="shared" si="2206"/>
        <v>0</v>
      </c>
      <c r="AP7951" s="192">
        <f t="shared" si="2206"/>
        <v>0</v>
      </c>
      <c r="AQ7951" s="192">
        <f t="shared" si="2206"/>
        <v>0</v>
      </c>
      <c r="AR7951" s="192">
        <f t="shared" si="2206"/>
        <v>0</v>
      </c>
      <c r="AS7951" s="192">
        <f t="shared" si="2206"/>
        <v>0</v>
      </c>
      <c r="AT7951" s="192">
        <f t="shared" si="2206"/>
        <v>0</v>
      </c>
      <c r="AU7951" s="192">
        <v>0</v>
      </c>
      <c r="AV7951" s="192">
        <v>0</v>
      </c>
      <c r="AW7951" s="192">
        <f t="shared" si="2179"/>
        <v>0</v>
      </c>
    </row>
    <row r="7952" spans="1:49">
      <c r="A7952" s="44" t="s">
        <v>1040</v>
      </c>
      <c r="B7952" s="45" t="s">
        <v>1030</v>
      </c>
      <c r="C7952" s="45" t="s">
        <v>1514</v>
      </c>
      <c r="D7952" s="452" t="s">
        <v>3045</v>
      </c>
      <c r="E7952" s="213" t="s">
        <v>833</v>
      </c>
      <c r="F7952" s="65"/>
      <c r="G7952" s="65"/>
      <c r="H7952" s="65"/>
      <c r="I7952" s="53" t="s">
        <v>1</v>
      </c>
      <c r="J7952" s="19">
        <f>SUM(J7953)</f>
        <v>0</v>
      </c>
      <c r="K7952" s="19">
        <f t="shared" si="2206"/>
        <v>0</v>
      </c>
      <c r="L7952" s="19">
        <f t="shared" si="2206"/>
        <v>0</v>
      </c>
      <c r="M7952" s="19">
        <f t="shared" si="2206"/>
        <v>0</v>
      </c>
      <c r="N7952" s="19">
        <f t="shared" si="2206"/>
        <v>0</v>
      </c>
      <c r="O7952" s="19">
        <f t="shared" si="2206"/>
        <v>0</v>
      </c>
      <c r="P7952" s="19">
        <f t="shared" si="2206"/>
        <v>0</v>
      </c>
      <c r="Q7952" s="19">
        <f t="shared" si="2206"/>
        <v>0</v>
      </c>
      <c r="R7952" s="19">
        <f t="shared" si="2206"/>
        <v>0</v>
      </c>
      <c r="S7952" s="19">
        <f t="shared" si="2206"/>
        <v>0</v>
      </c>
      <c r="T7952" s="19">
        <f t="shared" si="2206"/>
        <v>0</v>
      </c>
      <c r="U7952" s="19">
        <v>0</v>
      </c>
      <c r="V7952" s="19">
        <v>0</v>
      </c>
      <c r="W7952" s="19">
        <f>SUM(W7953)</f>
        <v>0</v>
      </c>
      <c r="X7952" s="19">
        <f t="shared" si="2206"/>
        <v>0</v>
      </c>
      <c r="Y7952" s="19">
        <f t="shared" si="2206"/>
        <v>0</v>
      </c>
      <c r="Z7952" s="19">
        <f t="shared" si="2206"/>
        <v>0</v>
      </c>
      <c r="AA7952" s="19">
        <f t="shared" si="2206"/>
        <v>0</v>
      </c>
      <c r="AB7952" s="19">
        <f t="shared" si="2206"/>
        <v>0</v>
      </c>
      <c r="AC7952" s="19">
        <f t="shared" si="2206"/>
        <v>0</v>
      </c>
      <c r="AD7952" s="19">
        <f t="shared" si="2206"/>
        <v>0</v>
      </c>
      <c r="AE7952" s="19">
        <f t="shared" si="2206"/>
        <v>0</v>
      </c>
      <c r="AF7952" s="19">
        <f t="shared" si="2206"/>
        <v>0</v>
      </c>
      <c r="AG7952" s="19">
        <f t="shared" si="2206"/>
        <v>0</v>
      </c>
      <c r="AH7952" s="19">
        <v>0</v>
      </c>
      <c r="AI7952" s="19">
        <v>0</v>
      </c>
      <c r="AJ7952" s="19">
        <f>SUM(AJ7953)</f>
        <v>0</v>
      </c>
      <c r="AK7952" s="19">
        <f t="shared" si="2206"/>
        <v>0</v>
      </c>
      <c r="AL7952" s="19">
        <f t="shared" si="2206"/>
        <v>0</v>
      </c>
      <c r="AM7952" s="19">
        <f t="shared" si="2206"/>
        <v>0</v>
      </c>
      <c r="AN7952" s="19">
        <f t="shared" si="2206"/>
        <v>0</v>
      </c>
      <c r="AO7952" s="19">
        <f t="shared" si="2206"/>
        <v>0</v>
      </c>
      <c r="AP7952" s="19">
        <f t="shared" si="2206"/>
        <v>0</v>
      </c>
      <c r="AQ7952" s="19">
        <f t="shared" si="2206"/>
        <v>0</v>
      </c>
      <c r="AR7952" s="19">
        <f t="shared" si="2206"/>
        <v>0</v>
      </c>
      <c r="AS7952" s="19">
        <f t="shared" si="2206"/>
        <v>0</v>
      </c>
      <c r="AT7952" s="19">
        <f t="shared" si="2206"/>
        <v>0</v>
      </c>
      <c r="AU7952" s="19">
        <v>0</v>
      </c>
      <c r="AV7952" s="19">
        <v>0</v>
      </c>
      <c r="AW7952" s="19">
        <f t="shared" si="2179"/>
        <v>0</v>
      </c>
    </row>
    <row r="7953" spans="1:49">
      <c r="A7953" s="44" t="s">
        <v>1040</v>
      </c>
      <c r="B7953" s="45" t="s">
        <v>1030</v>
      </c>
      <c r="C7953" s="45" t="s">
        <v>1514</v>
      </c>
      <c r="D7953" s="452" t="s">
        <v>3045</v>
      </c>
      <c r="E7953" s="367" t="s">
        <v>1517</v>
      </c>
      <c r="F7953" s="65"/>
      <c r="G7953" s="50"/>
      <c r="H7953" s="50"/>
      <c r="I7953" s="188" t="s">
        <v>2584</v>
      </c>
      <c r="J7953" s="15">
        <f>J8003+J8052+J8107+J8168+J8230+J8283</f>
        <v>0</v>
      </c>
      <c r="K7953" s="15">
        <f t="shared" ref="K7953:AT7953" si="2207">K8003+K8052+K8107+K8168+K8230+K8283</f>
        <v>0</v>
      </c>
      <c r="L7953" s="15">
        <f t="shared" si="2207"/>
        <v>0</v>
      </c>
      <c r="M7953" s="15">
        <f t="shared" si="2207"/>
        <v>0</v>
      </c>
      <c r="N7953" s="15">
        <f t="shared" si="2207"/>
        <v>0</v>
      </c>
      <c r="O7953" s="15">
        <f t="shared" si="2207"/>
        <v>0</v>
      </c>
      <c r="P7953" s="15">
        <f t="shared" si="2207"/>
        <v>0</v>
      </c>
      <c r="Q7953" s="15">
        <f t="shared" si="2207"/>
        <v>0</v>
      </c>
      <c r="R7953" s="15">
        <f t="shared" si="2207"/>
        <v>0</v>
      </c>
      <c r="S7953" s="15">
        <f t="shared" si="2207"/>
        <v>0</v>
      </c>
      <c r="T7953" s="15">
        <f t="shared" si="2207"/>
        <v>0</v>
      </c>
      <c r="U7953" s="15">
        <v>0</v>
      </c>
      <c r="V7953" s="15">
        <v>0</v>
      </c>
      <c r="W7953" s="15">
        <f>W8003+W8052+W8107+W8168+W8230+W8283</f>
        <v>0</v>
      </c>
      <c r="X7953" s="15">
        <f t="shared" si="2207"/>
        <v>0</v>
      </c>
      <c r="Y7953" s="15">
        <f t="shared" si="2207"/>
        <v>0</v>
      </c>
      <c r="Z7953" s="15">
        <f t="shared" si="2207"/>
        <v>0</v>
      </c>
      <c r="AA7953" s="15">
        <f t="shared" si="2207"/>
        <v>0</v>
      </c>
      <c r="AB7953" s="15">
        <f t="shared" si="2207"/>
        <v>0</v>
      </c>
      <c r="AC7953" s="15">
        <f t="shared" si="2207"/>
        <v>0</v>
      </c>
      <c r="AD7953" s="15">
        <f t="shared" si="2207"/>
        <v>0</v>
      </c>
      <c r="AE7953" s="15">
        <f t="shared" si="2207"/>
        <v>0</v>
      </c>
      <c r="AF7953" s="15">
        <f t="shared" si="2207"/>
        <v>0</v>
      </c>
      <c r="AG7953" s="15">
        <f t="shared" si="2207"/>
        <v>0</v>
      </c>
      <c r="AH7953" s="15">
        <v>0</v>
      </c>
      <c r="AI7953" s="15">
        <v>0</v>
      </c>
      <c r="AJ7953" s="15">
        <f>AJ8003+AJ8052+AJ8107+AJ8168+AJ8230+AJ8283</f>
        <v>0</v>
      </c>
      <c r="AK7953" s="15">
        <f t="shared" si="2207"/>
        <v>0</v>
      </c>
      <c r="AL7953" s="15">
        <f t="shared" si="2207"/>
        <v>0</v>
      </c>
      <c r="AM7953" s="15">
        <f t="shared" si="2207"/>
        <v>0</v>
      </c>
      <c r="AN7953" s="15">
        <f t="shared" si="2207"/>
        <v>0</v>
      </c>
      <c r="AO7953" s="15">
        <f t="shared" si="2207"/>
        <v>0</v>
      </c>
      <c r="AP7953" s="15">
        <f t="shared" si="2207"/>
        <v>0</v>
      </c>
      <c r="AQ7953" s="15">
        <f t="shared" si="2207"/>
        <v>0</v>
      </c>
      <c r="AR7953" s="15">
        <f t="shared" si="2207"/>
        <v>0</v>
      </c>
      <c r="AS7953" s="15">
        <f t="shared" si="2207"/>
        <v>0</v>
      </c>
      <c r="AT7953" s="15">
        <f t="shared" si="2207"/>
        <v>0</v>
      </c>
      <c r="AU7953" s="15">
        <v>0</v>
      </c>
      <c r="AV7953" s="15">
        <v>0</v>
      </c>
      <c r="AW7953" s="15">
        <f t="shared" si="2179"/>
        <v>0</v>
      </c>
    </row>
    <row r="7954" spans="1:49">
      <c r="A7954" s="68" t="s">
        <v>2050</v>
      </c>
      <c r="B7954" s="69" t="s">
        <v>1030</v>
      </c>
      <c r="C7954" s="69"/>
      <c r="D7954" s="455"/>
      <c r="E7954" s="531"/>
      <c r="F7954" s="50"/>
      <c r="G7954" s="50"/>
      <c r="H7954" s="50"/>
      <c r="I7954" s="49" t="s">
        <v>1157</v>
      </c>
      <c r="J7954" s="10">
        <f>SUM(J7955)</f>
        <v>0</v>
      </c>
      <c r="K7954" s="10">
        <f t="shared" ref="K7954:AT7954" si="2208">SUM(K7955)</f>
        <v>0</v>
      </c>
      <c r="L7954" s="10">
        <f t="shared" si="2208"/>
        <v>0</v>
      </c>
      <c r="M7954" s="10">
        <f t="shared" si="2208"/>
        <v>0</v>
      </c>
      <c r="N7954" s="10">
        <f t="shared" si="2208"/>
        <v>0</v>
      </c>
      <c r="O7954" s="10">
        <f t="shared" si="2208"/>
        <v>0</v>
      </c>
      <c r="P7954" s="10">
        <f t="shared" si="2208"/>
        <v>0</v>
      </c>
      <c r="Q7954" s="10">
        <f t="shared" si="2208"/>
        <v>0</v>
      </c>
      <c r="R7954" s="10">
        <f t="shared" si="2208"/>
        <v>0</v>
      </c>
      <c r="S7954" s="10">
        <f t="shared" si="2208"/>
        <v>0</v>
      </c>
      <c r="T7954" s="10">
        <f t="shared" si="2208"/>
        <v>0</v>
      </c>
      <c r="U7954" s="10">
        <v>0</v>
      </c>
      <c r="V7954" s="10">
        <v>0</v>
      </c>
      <c r="W7954" s="10">
        <f>SUM(W7955)</f>
        <v>38066</v>
      </c>
      <c r="X7954" s="10">
        <f t="shared" si="2208"/>
        <v>0</v>
      </c>
      <c r="Y7954" s="10">
        <f t="shared" si="2208"/>
        <v>2341</v>
      </c>
      <c r="Z7954" s="10">
        <f t="shared" si="2208"/>
        <v>28066</v>
      </c>
      <c r="AA7954" s="10">
        <f t="shared" si="2208"/>
        <v>0</v>
      </c>
      <c r="AB7954" s="10">
        <f t="shared" si="2208"/>
        <v>0</v>
      </c>
      <c r="AC7954" s="10">
        <f t="shared" si="2208"/>
        <v>2659</v>
      </c>
      <c r="AD7954" s="10">
        <f t="shared" si="2208"/>
        <v>0</v>
      </c>
      <c r="AE7954" s="10">
        <f t="shared" si="2208"/>
        <v>0</v>
      </c>
      <c r="AF7954" s="10">
        <f t="shared" si="2208"/>
        <v>5000</v>
      </c>
      <c r="AG7954" s="10">
        <f t="shared" si="2208"/>
        <v>0</v>
      </c>
      <c r="AH7954" s="10">
        <v>38066</v>
      </c>
      <c r="AI7954" s="10">
        <v>0</v>
      </c>
      <c r="AJ7954" s="10">
        <f>SUM(AJ7955)</f>
        <v>59180</v>
      </c>
      <c r="AK7954" s="10">
        <f t="shared" si="2208"/>
        <v>0</v>
      </c>
      <c r="AL7954" s="10">
        <f t="shared" si="2208"/>
        <v>5000</v>
      </c>
      <c r="AM7954" s="10">
        <f t="shared" si="2208"/>
        <v>9180</v>
      </c>
      <c r="AN7954" s="10">
        <f t="shared" si="2208"/>
        <v>0</v>
      </c>
      <c r="AO7954" s="10">
        <f t="shared" si="2208"/>
        <v>5000</v>
      </c>
      <c r="AP7954" s="10">
        <f t="shared" si="2208"/>
        <v>31500</v>
      </c>
      <c r="AQ7954" s="10">
        <f t="shared" si="2208"/>
        <v>0</v>
      </c>
      <c r="AR7954" s="10">
        <f t="shared" si="2208"/>
        <v>8500</v>
      </c>
      <c r="AS7954" s="10">
        <f t="shared" si="2208"/>
        <v>0</v>
      </c>
      <c r="AT7954" s="10">
        <f t="shared" si="2208"/>
        <v>-9180</v>
      </c>
      <c r="AU7954" s="10">
        <v>50000</v>
      </c>
      <c r="AV7954" s="10">
        <v>9180</v>
      </c>
      <c r="AW7954" s="10">
        <f t="shared" si="2179"/>
        <v>88066</v>
      </c>
    </row>
    <row r="7955" spans="1:49">
      <c r="A7955" s="44" t="s">
        <v>1040</v>
      </c>
      <c r="B7955" s="45" t="s">
        <v>1030</v>
      </c>
      <c r="C7955" s="45" t="s">
        <v>1514</v>
      </c>
      <c r="D7955" s="452" t="s">
        <v>3045</v>
      </c>
      <c r="E7955" s="213" t="s">
        <v>1402</v>
      </c>
      <c r="F7955" s="65"/>
      <c r="G7955" s="65"/>
      <c r="H7955" s="65"/>
      <c r="I7955" s="260" t="s">
        <v>1158</v>
      </c>
      <c r="J7955" s="11">
        <f>SUM(J7956:J7958)</f>
        <v>0</v>
      </c>
      <c r="K7955" s="11">
        <f t="shared" ref="K7955:AT7955" si="2209">SUM(K7956:K7958)</f>
        <v>0</v>
      </c>
      <c r="L7955" s="11">
        <f t="shared" si="2209"/>
        <v>0</v>
      </c>
      <c r="M7955" s="11">
        <f t="shared" si="2209"/>
        <v>0</v>
      </c>
      <c r="N7955" s="11">
        <f t="shared" si="2209"/>
        <v>0</v>
      </c>
      <c r="O7955" s="11">
        <f t="shared" si="2209"/>
        <v>0</v>
      </c>
      <c r="P7955" s="11">
        <f t="shared" si="2209"/>
        <v>0</v>
      </c>
      <c r="Q7955" s="11">
        <f t="shared" si="2209"/>
        <v>0</v>
      </c>
      <c r="R7955" s="11">
        <f t="shared" si="2209"/>
        <v>0</v>
      </c>
      <c r="S7955" s="11">
        <f t="shared" si="2209"/>
        <v>0</v>
      </c>
      <c r="T7955" s="11">
        <f t="shared" si="2209"/>
        <v>0</v>
      </c>
      <c r="U7955" s="11">
        <v>0</v>
      </c>
      <c r="V7955" s="11">
        <v>0</v>
      </c>
      <c r="W7955" s="11">
        <f>SUM(W7956:W7958)</f>
        <v>38066</v>
      </c>
      <c r="X7955" s="11">
        <f t="shared" si="2209"/>
        <v>0</v>
      </c>
      <c r="Y7955" s="11">
        <f t="shared" si="2209"/>
        <v>2341</v>
      </c>
      <c r="Z7955" s="11">
        <f t="shared" si="2209"/>
        <v>28066</v>
      </c>
      <c r="AA7955" s="11">
        <f t="shared" si="2209"/>
        <v>0</v>
      </c>
      <c r="AB7955" s="11">
        <f t="shared" si="2209"/>
        <v>0</v>
      </c>
      <c r="AC7955" s="11">
        <f t="shared" si="2209"/>
        <v>2659</v>
      </c>
      <c r="AD7955" s="11">
        <f t="shared" si="2209"/>
        <v>0</v>
      </c>
      <c r="AE7955" s="11">
        <f t="shared" si="2209"/>
        <v>0</v>
      </c>
      <c r="AF7955" s="11">
        <f t="shared" si="2209"/>
        <v>5000</v>
      </c>
      <c r="AG7955" s="11">
        <f t="shared" si="2209"/>
        <v>0</v>
      </c>
      <c r="AH7955" s="11">
        <v>38066</v>
      </c>
      <c r="AI7955" s="11">
        <v>0</v>
      </c>
      <c r="AJ7955" s="11">
        <f>SUM(AJ7956:AJ7958)</f>
        <v>59180</v>
      </c>
      <c r="AK7955" s="11">
        <f t="shared" si="2209"/>
        <v>0</v>
      </c>
      <c r="AL7955" s="11">
        <f t="shared" si="2209"/>
        <v>5000</v>
      </c>
      <c r="AM7955" s="11">
        <f t="shared" si="2209"/>
        <v>9180</v>
      </c>
      <c r="AN7955" s="11">
        <f t="shared" si="2209"/>
        <v>0</v>
      </c>
      <c r="AO7955" s="11">
        <f t="shared" si="2209"/>
        <v>5000</v>
      </c>
      <c r="AP7955" s="11">
        <f t="shared" si="2209"/>
        <v>31500</v>
      </c>
      <c r="AQ7955" s="11">
        <f t="shared" si="2209"/>
        <v>0</v>
      </c>
      <c r="AR7955" s="11">
        <f t="shared" si="2209"/>
        <v>8500</v>
      </c>
      <c r="AS7955" s="11">
        <f t="shared" si="2209"/>
        <v>0</v>
      </c>
      <c r="AT7955" s="11">
        <f t="shared" si="2209"/>
        <v>-9180</v>
      </c>
      <c r="AU7955" s="11">
        <v>50000</v>
      </c>
      <c r="AV7955" s="11">
        <v>9180</v>
      </c>
      <c r="AW7955" s="11">
        <f t="shared" si="2179"/>
        <v>88066</v>
      </c>
    </row>
    <row r="7956" spans="1:49">
      <c r="A7956" s="44" t="s">
        <v>1040</v>
      </c>
      <c r="B7956" s="45" t="s">
        <v>1030</v>
      </c>
      <c r="C7956" s="45" t="s">
        <v>1514</v>
      </c>
      <c r="D7956" s="452" t="s">
        <v>3045</v>
      </c>
      <c r="E7956" s="367" t="s">
        <v>1409</v>
      </c>
      <c r="F7956" s="50"/>
      <c r="G7956" s="50"/>
      <c r="H7956" s="50"/>
      <c r="I7956" s="42" t="s">
        <v>1518</v>
      </c>
      <c r="J7956" s="8">
        <f t="shared" ref="J7956:T7956" si="2210">SUM(J8055,J8171,J8110,J8233,J8286,J8006)</f>
        <v>0</v>
      </c>
      <c r="K7956" s="8">
        <f t="shared" si="2210"/>
        <v>0</v>
      </c>
      <c r="L7956" s="8">
        <f t="shared" si="2210"/>
        <v>0</v>
      </c>
      <c r="M7956" s="8">
        <f t="shared" si="2210"/>
        <v>0</v>
      </c>
      <c r="N7956" s="8">
        <f t="shared" si="2210"/>
        <v>0</v>
      </c>
      <c r="O7956" s="8">
        <f t="shared" si="2210"/>
        <v>0</v>
      </c>
      <c r="P7956" s="8">
        <f t="shared" si="2210"/>
        <v>0</v>
      </c>
      <c r="Q7956" s="8">
        <f t="shared" si="2210"/>
        <v>0</v>
      </c>
      <c r="R7956" s="8">
        <f t="shared" si="2210"/>
        <v>0</v>
      </c>
      <c r="S7956" s="8">
        <f t="shared" si="2210"/>
        <v>0</v>
      </c>
      <c r="T7956" s="8">
        <f t="shared" si="2210"/>
        <v>0</v>
      </c>
      <c r="U7956" s="8">
        <v>0</v>
      </c>
      <c r="V7956" s="8">
        <v>0</v>
      </c>
      <c r="W7956" s="8">
        <f t="shared" ref="W7956:AG7956" si="2211">SUM(W8055,W8171,W8110,W8233,W8286,W8006)</f>
        <v>26961</v>
      </c>
      <c r="X7956" s="8">
        <f t="shared" si="2211"/>
        <v>0</v>
      </c>
      <c r="Y7956" s="8">
        <f t="shared" si="2211"/>
        <v>2341</v>
      </c>
      <c r="Z7956" s="8">
        <f t="shared" si="2211"/>
        <v>21961</v>
      </c>
      <c r="AA7956" s="8">
        <f t="shared" si="2211"/>
        <v>0</v>
      </c>
      <c r="AB7956" s="8">
        <f t="shared" si="2211"/>
        <v>0</v>
      </c>
      <c r="AC7956" s="8">
        <f t="shared" si="2211"/>
        <v>2659</v>
      </c>
      <c r="AD7956" s="8">
        <f t="shared" si="2211"/>
        <v>0</v>
      </c>
      <c r="AE7956" s="8">
        <f t="shared" si="2211"/>
        <v>0</v>
      </c>
      <c r="AF7956" s="8">
        <f t="shared" si="2211"/>
        <v>0</v>
      </c>
      <c r="AG7956" s="8">
        <f t="shared" si="2211"/>
        <v>0</v>
      </c>
      <c r="AH7956" s="8">
        <v>26961</v>
      </c>
      <c r="AI7956" s="8">
        <v>0</v>
      </c>
      <c r="AJ7956" s="8">
        <f t="shared" ref="AJ7956:AT7956" si="2212">SUM(AJ8055,AJ8171,AJ8110,AJ8233,AJ8286,AJ8006)</f>
        <v>50000</v>
      </c>
      <c r="AK7956" s="8">
        <f t="shared" si="2212"/>
        <v>0</v>
      </c>
      <c r="AL7956" s="8">
        <f t="shared" si="2212"/>
        <v>5000</v>
      </c>
      <c r="AM7956" s="8">
        <f t="shared" si="2212"/>
        <v>0</v>
      </c>
      <c r="AN7956" s="8">
        <f t="shared" si="2212"/>
        <v>0</v>
      </c>
      <c r="AO7956" s="8">
        <f t="shared" si="2212"/>
        <v>5000</v>
      </c>
      <c r="AP7956" s="8">
        <f t="shared" si="2212"/>
        <v>31500</v>
      </c>
      <c r="AQ7956" s="8">
        <f t="shared" si="2212"/>
        <v>0</v>
      </c>
      <c r="AR7956" s="8">
        <f t="shared" si="2212"/>
        <v>8500</v>
      </c>
      <c r="AS7956" s="8">
        <f t="shared" si="2212"/>
        <v>0</v>
      </c>
      <c r="AT7956" s="8">
        <f t="shared" si="2212"/>
        <v>0</v>
      </c>
      <c r="AU7956" s="8">
        <v>50000</v>
      </c>
      <c r="AV7956" s="8">
        <v>0</v>
      </c>
      <c r="AW7956" s="8">
        <f t="shared" si="2179"/>
        <v>76961</v>
      </c>
    </row>
    <row r="7957" spans="1:49">
      <c r="A7957" s="44" t="s">
        <v>1040</v>
      </c>
      <c r="B7957" s="45" t="s">
        <v>1030</v>
      </c>
      <c r="C7957" s="45" t="s">
        <v>1514</v>
      </c>
      <c r="D7957" s="452" t="s">
        <v>3045</v>
      </c>
      <c r="E7957" s="367" t="s">
        <v>784</v>
      </c>
      <c r="F7957" s="50"/>
      <c r="G7957" s="50"/>
      <c r="H7957" s="50"/>
      <c r="I7957" s="42" t="s">
        <v>1247</v>
      </c>
      <c r="J7957" s="8">
        <f>SUM(J8056)</f>
        <v>0</v>
      </c>
      <c r="K7957" s="8">
        <f t="shared" ref="K7957:AT7957" si="2213">SUM(K8056)</f>
        <v>0</v>
      </c>
      <c r="L7957" s="8">
        <f t="shared" si="2213"/>
        <v>0</v>
      </c>
      <c r="M7957" s="8">
        <f t="shared" si="2213"/>
        <v>0</v>
      </c>
      <c r="N7957" s="8">
        <f t="shared" si="2213"/>
        <v>0</v>
      </c>
      <c r="O7957" s="8">
        <f t="shared" si="2213"/>
        <v>0</v>
      </c>
      <c r="P7957" s="8">
        <f t="shared" si="2213"/>
        <v>0</v>
      </c>
      <c r="Q7957" s="8">
        <f t="shared" si="2213"/>
        <v>0</v>
      </c>
      <c r="R7957" s="8">
        <f t="shared" si="2213"/>
        <v>0</v>
      </c>
      <c r="S7957" s="8">
        <f t="shared" si="2213"/>
        <v>0</v>
      </c>
      <c r="T7957" s="8">
        <f t="shared" si="2213"/>
        <v>0</v>
      </c>
      <c r="U7957" s="8">
        <v>0</v>
      </c>
      <c r="V7957" s="8">
        <v>0</v>
      </c>
      <c r="W7957" s="8">
        <f>SUM(W8056)</f>
        <v>0</v>
      </c>
      <c r="X7957" s="8">
        <f t="shared" si="2213"/>
        <v>0</v>
      </c>
      <c r="Y7957" s="8">
        <f t="shared" si="2213"/>
        <v>0</v>
      </c>
      <c r="Z7957" s="8">
        <f t="shared" si="2213"/>
        <v>0</v>
      </c>
      <c r="AA7957" s="8">
        <f t="shared" si="2213"/>
        <v>0</v>
      </c>
      <c r="AB7957" s="8">
        <f t="shared" si="2213"/>
        <v>0</v>
      </c>
      <c r="AC7957" s="8">
        <f t="shared" si="2213"/>
        <v>0</v>
      </c>
      <c r="AD7957" s="8">
        <f t="shared" si="2213"/>
        <v>0</v>
      </c>
      <c r="AE7957" s="8">
        <f t="shared" si="2213"/>
        <v>0</v>
      </c>
      <c r="AF7957" s="8">
        <f t="shared" si="2213"/>
        <v>0</v>
      </c>
      <c r="AG7957" s="8">
        <f t="shared" si="2213"/>
        <v>0</v>
      </c>
      <c r="AH7957" s="8">
        <v>0</v>
      </c>
      <c r="AI7957" s="8">
        <v>0</v>
      </c>
      <c r="AJ7957" s="8">
        <f>SUM(AJ8056)</f>
        <v>0</v>
      </c>
      <c r="AK7957" s="8">
        <f t="shared" si="2213"/>
        <v>0</v>
      </c>
      <c r="AL7957" s="8">
        <f t="shared" si="2213"/>
        <v>0</v>
      </c>
      <c r="AM7957" s="8">
        <f t="shared" si="2213"/>
        <v>0</v>
      </c>
      <c r="AN7957" s="8">
        <f t="shared" si="2213"/>
        <v>0</v>
      </c>
      <c r="AO7957" s="8">
        <f t="shared" si="2213"/>
        <v>0</v>
      </c>
      <c r="AP7957" s="8">
        <f t="shared" si="2213"/>
        <v>0</v>
      </c>
      <c r="AQ7957" s="8">
        <f t="shared" si="2213"/>
        <v>0</v>
      </c>
      <c r="AR7957" s="8">
        <f t="shared" si="2213"/>
        <v>0</v>
      </c>
      <c r="AS7957" s="8">
        <f t="shared" si="2213"/>
        <v>0</v>
      </c>
      <c r="AT7957" s="8">
        <f t="shared" si="2213"/>
        <v>0</v>
      </c>
      <c r="AU7957" s="8">
        <v>0</v>
      </c>
      <c r="AV7957" s="8">
        <v>0</v>
      </c>
      <c r="AW7957" s="8">
        <f t="shared" si="2179"/>
        <v>0</v>
      </c>
    </row>
    <row r="7958" spans="1:49">
      <c r="A7958" s="44" t="s">
        <v>1040</v>
      </c>
      <c r="B7958" s="45" t="s">
        <v>1030</v>
      </c>
      <c r="C7958" s="45" t="s">
        <v>1514</v>
      </c>
      <c r="D7958" s="452" t="s">
        <v>3045</v>
      </c>
      <c r="E7958" s="367" t="s">
        <v>1367</v>
      </c>
      <c r="F7958" s="50"/>
      <c r="G7958" s="50"/>
      <c r="H7958" s="50"/>
      <c r="I7958" s="42" t="s">
        <v>1400</v>
      </c>
      <c r="J7958" s="8">
        <f>SUM(J8057,J8172)</f>
        <v>0</v>
      </c>
      <c r="K7958" s="8">
        <f t="shared" ref="K7958:AT7958" si="2214">SUM(K8057,K8172)</f>
        <v>0</v>
      </c>
      <c r="L7958" s="8">
        <f t="shared" si="2214"/>
        <v>0</v>
      </c>
      <c r="M7958" s="8">
        <f t="shared" si="2214"/>
        <v>0</v>
      </c>
      <c r="N7958" s="8">
        <f t="shared" si="2214"/>
        <v>0</v>
      </c>
      <c r="O7958" s="8">
        <f t="shared" si="2214"/>
        <v>0</v>
      </c>
      <c r="P7958" s="8">
        <f t="shared" si="2214"/>
        <v>0</v>
      </c>
      <c r="Q7958" s="8">
        <f t="shared" si="2214"/>
        <v>0</v>
      </c>
      <c r="R7958" s="8">
        <f t="shared" si="2214"/>
        <v>0</v>
      </c>
      <c r="S7958" s="8">
        <f t="shared" si="2214"/>
        <v>0</v>
      </c>
      <c r="T7958" s="8">
        <f t="shared" si="2214"/>
        <v>0</v>
      </c>
      <c r="U7958" s="8">
        <v>0</v>
      </c>
      <c r="V7958" s="8">
        <v>0</v>
      </c>
      <c r="W7958" s="8">
        <f>SUM(W8057,W8172)</f>
        <v>11105</v>
      </c>
      <c r="X7958" s="8">
        <f t="shared" si="2214"/>
        <v>0</v>
      </c>
      <c r="Y7958" s="8">
        <f t="shared" si="2214"/>
        <v>0</v>
      </c>
      <c r="Z7958" s="8">
        <f t="shared" si="2214"/>
        <v>6105</v>
      </c>
      <c r="AA7958" s="8">
        <f t="shared" si="2214"/>
        <v>0</v>
      </c>
      <c r="AB7958" s="8">
        <f t="shared" si="2214"/>
        <v>0</v>
      </c>
      <c r="AC7958" s="8">
        <f t="shared" si="2214"/>
        <v>0</v>
      </c>
      <c r="AD7958" s="8">
        <f t="shared" si="2214"/>
        <v>0</v>
      </c>
      <c r="AE7958" s="8">
        <f t="shared" si="2214"/>
        <v>0</v>
      </c>
      <c r="AF7958" s="8">
        <f t="shared" si="2214"/>
        <v>5000</v>
      </c>
      <c r="AG7958" s="8">
        <f t="shared" si="2214"/>
        <v>0</v>
      </c>
      <c r="AH7958" s="8">
        <v>11105</v>
      </c>
      <c r="AI7958" s="8">
        <v>0</v>
      </c>
      <c r="AJ7958" s="8">
        <f>SUM(AJ8057,AJ8172)</f>
        <v>9180</v>
      </c>
      <c r="AK7958" s="8">
        <f t="shared" si="2214"/>
        <v>0</v>
      </c>
      <c r="AL7958" s="8">
        <f t="shared" si="2214"/>
        <v>0</v>
      </c>
      <c r="AM7958" s="8">
        <f t="shared" si="2214"/>
        <v>9180</v>
      </c>
      <c r="AN7958" s="8">
        <f t="shared" si="2214"/>
        <v>0</v>
      </c>
      <c r="AO7958" s="8">
        <f t="shared" si="2214"/>
        <v>0</v>
      </c>
      <c r="AP7958" s="8">
        <f t="shared" si="2214"/>
        <v>0</v>
      </c>
      <c r="AQ7958" s="8">
        <f t="shared" si="2214"/>
        <v>0</v>
      </c>
      <c r="AR7958" s="8">
        <f t="shared" si="2214"/>
        <v>0</v>
      </c>
      <c r="AS7958" s="8">
        <f t="shared" si="2214"/>
        <v>0</v>
      </c>
      <c r="AT7958" s="8">
        <f t="shared" si="2214"/>
        <v>-9180</v>
      </c>
      <c r="AU7958" s="8">
        <v>0</v>
      </c>
      <c r="AV7958" s="8">
        <v>9180</v>
      </c>
      <c r="AW7958" s="8">
        <f t="shared" si="2179"/>
        <v>11105</v>
      </c>
    </row>
    <row r="7959" spans="1:49">
      <c r="A7959" s="44"/>
      <c r="B7959" s="45"/>
      <c r="C7959" s="45"/>
      <c r="D7959" s="45"/>
      <c r="E7959" s="531"/>
      <c r="F7959" s="50"/>
      <c r="G7959" s="50"/>
      <c r="H7959" s="50"/>
      <c r="I7959" s="42"/>
      <c r="U7959" s="15">
        <v>0</v>
      </c>
      <c r="V7959" s="15">
        <v>0</v>
      </c>
      <c r="AH7959" s="15">
        <v>0</v>
      </c>
      <c r="AI7959" s="15">
        <v>0</v>
      </c>
      <c r="AU7959" s="15">
        <v>0</v>
      </c>
      <c r="AV7959" s="15">
        <v>0</v>
      </c>
      <c r="AW7959" s="15">
        <f t="shared" si="2179"/>
        <v>0</v>
      </c>
    </row>
    <row r="7960" spans="1:49">
      <c r="A7960" s="48"/>
      <c r="B7960" s="42"/>
      <c r="C7960" s="42"/>
      <c r="D7960" s="42"/>
      <c r="E7960" s="531"/>
      <c r="F7960" s="50"/>
      <c r="G7960" s="50"/>
      <c r="H7960" s="50"/>
      <c r="I7960" s="49" t="s">
        <v>1607</v>
      </c>
      <c r="J7960" s="10">
        <f>SUM(J7930,J7954,J7951)</f>
        <v>1722000</v>
      </c>
      <c r="K7960" s="10">
        <f t="shared" ref="K7960:AT7960" si="2215">SUM(K7930,K7954,K7951)</f>
        <v>89062</v>
      </c>
      <c r="L7960" s="10">
        <f t="shared" si="2215"/>
        <v>115673</v>
      </c>
      <c r="M7960" s="10">
        <f t="shared" si="2215"/>
        <v>126586</v>
      </c>
      <c r="N7960" s="10">
        <f t="shared" si="2215"/>
        <v>65260</v>
      </c>
      <c r="O7960" s="10">
        <f t="shared" si="2215"/>
        <v>108307</v>
      </c>
      <c r="P7960" s="10">
        <f t="shared" si="2215"/>
        <v>91460</v>
      </c>
      <c r="Q7960" s="10">
        <f t="shared" si="2215"/>
        <v>74090</v>
      </c>
      <c r="R7960" s="10">
        <f t="shared" si="2215"/>
        <v>89590</v>
      </c>
      <c r="S7960" s="10">
        <f t="shared" si="2215"/>
        <v>165640</v>
      </c>
      <c r="T7960" s="10">
        <f t="shared" si="2215"/>
        <v>48920</v>
      </c>
      <c r="U7960" s="10">
        <v>974588</v>
      </c>
      <c r="V7960" s="10">
        <v>747412</v>
      </c>
      <c r="W7960" s="10">
        <f>SUM(W7930,W7954,W7951)</f>
        <v>93131</v>
      </c>
      <c r="X7960" s="10">
        <f t="shared" si="2215"/>
        <v>0</v>
      </c>
      <c r="Y7960" s="10">
        <f t="shared" si="2215"/>
        <v>2341</v>
      </c>
      <c r="Z7960" s="10">
        <f t="shared" si="2215"/>
        <v>36394</v>
      </c>
      <c r="AA7960" s="10">
        <f t="shared" si="2215"/>
        <v>6737</v>
      </c>
      <c r="AB7960" s="10">
        <f t="shared" si="2215"/>
        <v>0</v>
      </c>
      <c r="AC7960" s="10">
        <f t="shared" si="2215"/>
        <v>2659</v>
      </c>
      <c r="AD7960" s="10">
        <f t="shared" si="2215"/>
        <v>0</v>
      </c>
      <c r="AE7960" s="10">
        <f t="shared" si="2215"/>
        <v>0</v>
      </c>
      <c r="AF7960" s="10">
        <f t="shared" si="2215"/>
        <v>5000</v>
      </c>
      <c r="AG7960" s="10">
        <f t="shared" si="2215"/>
        <v>2000</v>
      </c>
      <c r="AH7960" s="10">
        <v>55131</v>
      </c>
      <c r="AI7960" s="10">
        <v>38000</v>
      </c>
      <c r="AJ7960" s="10">
        <f>SUM(AJ7930,AJ7954,AJ7951)</f>
        <v>65680</v>
      </c>
      <c r="AK7960" s="10">
        <f t="shared" si="2215"/>
        <v>0</v>
      </c>
      <c r="AL7960" s="10">
        <f t="shared" si="2215"/>
        <v>5000</v>
      </c>
      <c r="AM7960" s="10">
        <f t="shared" si="2215"/>
        <v>13680</v>
      </c>
      <c r="AN7960" s="10">
        <f t="shared" si="2215"/>
        <v>0</v>
      </c>
      <c r="AO7960" s="10">
        <f t="shared" si="2215"/>
        <v>5000</v>
      </c>
      <c r="AP7960" s="10">
        <f t="shared" si="2215"/>
        <v>33500</v>
      </c>
      <c r="AQ7960" s="10">
        <f t="shared" si="2215"/>
        <v>0</v>
      </c>
      <c r="AR7960" s="10">
        <f t="shared" si="2215"/>
        <v>8500</v>
      </c>
      <c r="AS7960" s="10">
        <f t="shared" si="2215"/>
        <v>0</v>
      </c>
      <c r="AT7960" s="10">
        <f t="shared" si="2215"/>
        <v>-9180</v>
      </c>
      <c r="AU7960" s="10">
        <v>56500</v>
      </c>
      <c r="AV7960" s="10">
        <v>9180</v>
      </c>
      <c r="AW7960" s="10">
        <f t="shared" si="2179"/>
        <v>1086219</v>
      </c>
    </row>
    <row r="7961" spans="1:49">
      <c r="A7961" s="48"/>
      <c r="B7961" s="42"/>
      <c r="C7961" s="42"/>
      <c r="D7961" s="42"/>
      <c r="E7961" s="531"/>
      <c r="F7961" s="50"/>
      <c r="G7961" s="50"/>
      <c r="H7961" s="50"/>
      <c r="I7961" s="42"/>
    </row>
    <row r="7962" spans="1:49">
      <c r="A7962" s="48"/>
      <c r="B7962" s="42"/>
      <c r="C7962" s="42"/>
      <c r="D7962" s="42"/>
      <c r="E7962" s="531"/>
      <c r="F7962" s="50"/>
      <c r="G7962" s="50"/>
      <c r="H7962" s="50"/>
      <c r="I7962" s="146" t="s">
        <v>970</v>
      </c>
      <c r="J7962" s="11"/>
      <c r="K7962" s="11"/>
      <c r="L7962" s="11"/>
      <c r="M7962" s="11"/>
      <c r="N7962" s="11"/>
      <c r="O7962" s="11"/>
      <c r="P7962" s="11"/>
      <c r="Q7962" s="11"/>
      <c r="R7962" s="11"/>
      <c r="S7962" s="11"/>
      <c r="T7962" s="11"/>
      <c r="U7962" s="11"/>
      <c r="V7962" s="11"/>
      <c r="W7962" s="11"/>
      <c r="X7962" s="11"/>
      <c r="Y7962" s="11"/>
      <c r="Z7962" s="11"/>
      <c r="AA7962" s="11"/>
      <c r="AB7962" s="11"/>
      <c r="AC7962" s="11"/>
      <c r="AD7962" s="11"/>
      <c r="AE7962" s="11"/>
      <c r="AF7962" s="11"/>
      <c r="AG7962" s="11"/>
      <c r="AH7962" s="11"/>
      <c r="AI7962" s="11"/>
      <c r="AJ7962" s="11"/>
      <c r="AK7962" s="11"/>
      <c r="AL7962" s="11"/>
      <c r="AM7962" s="11"/>
      <c r="AN7962" s="11"/>
      <c r="AO7962" s="11"/>
      <c r="AP7962" s="11"/>
      <c r="AQ7962" s="11"/>
      <c r="AR7962" s="11"/>
      <c r="AS7962" s="11"/>
      <c r="AT7962" s="11"/>
      <c r="AU7962" s="11"/>
      <c r="AV7962" s="11"/>
      <c r="AW7962" s="11"/>
    </row>
    <row r="7963" spans="1:49" ht="13.5" thickBot="1">
      <c r="A7963" s="48"/>
      <c r="B7963" s="42"/>
      <c r="C7963" s="42"/>
      <c r="D7963" s="42"/>
      <c r="E7963" s="531"/>
      <c r="F7963" s="50"/>
      <c r="G7963" s="50"/>
      <c r="H7963" s="50"/>
      <c r="I7963" s="146"/>
      <c r="J7963" s="29"/>
      <c r="K7963" s="29"/>
      <c r="L7963" s="29"/>
      <c r="M7963" s="29"/>
      <c r="N7963" s="29"/>
      <c r="O7963" s="29"/>
      <c r="P7963" s="29"/>
      <c r="Q7963" s="29"/>
      <c r="R7963" s="29"/>
      <c r="S7963" s="29"/>
      <c r="T7963" s="29"/>
      <c r="U7963" s="29"/>
      <c r="V7963" s="29"/>
      <c r="W7963" s="29"/>
      <c r="X7963" s="29"/>
      <c r="Y7963" s="29"/>
      <c r="Z7963" s="29"/>
      <c r="AA7963" s="29"/>
      <c r="AB7963" s="29"/>
      <c r="AC7963" s="29"/>
      <c r="AD7963" s="29"/>
      <c r="AE7963" s="29"/>
      <c r="AF7963" s="29"/>
      <c r="AG7963" s="29"/>
      <c r="AH7963" s="29"/>
      <c r="AI7963" s="29"/>
      <c r="AJ7963" s="29"/>
      <c r="AK7963" s="29"/>
      <c r="AL7963" s="29"/>
      <c r="AM7963" s="29"/>
      <c r="AN7963" s="29"/>
      <c r="AO7963" s="29"/>
      <c r="AP7963" s="29"/>
      <c r="AQ7963" s="29"/>
      <c r="AR7963" s="29"/>
      <c r="AS7963" s="29"/>
      <c r="AT7963" s="29"/>
      <c r="AU7963" s="29"/>
      <c r="AV7963" s="29"/>
      <c r="AW7963" s="29"/>
    </row>
    <row r="7964" spans="1:49" ht="35.25" customHeight="1" thickTop="1" thickBot="1">
      <c r="A7964" s="48"/>
      <c r="B7964" s="42"/>
      <c r="C7964" s="42"/>
      <c r="D7964" s="42"/>
      <c r="E7964" s="531"/>
      <c r="F7964" s="50"/>
      <c r="G7964" s="50"/>
      <c r="H7964" s="50"/>
      <c r="I7964" s="5" t="s">
        <v>2331</v>
      </c>
      <c r="J7964" s="364" t="s">
        <v>2891</v>
      </c>
      <c r="K7964" s="364" t="s">
        <v>2879</v>
      </c>
      <c r="L7964" s="364" t="s">
        <v>2880</v>
      </c>
      <c r="M7964" s="364" t="s">
        <v>2881</v>
      </c>
      <c r="N7964" s="364" t="s">
        <v>2882</v>
      </c>
      <c r="O7964" s="364" t="s">
        <v>2883</v>
      </c>
      <c r="P7964" s="364" t="s">
        <v>2884</v>
      </c>
      <c r="Q7964" s="364" t="s">
        <v>2885</v>
      </c>
      <c r="R7964" s="364" t="s">
        <v>2886</v>
      </c>
      <c r="S7964" s="364" t="s">
        <v>2887</v>
      </c>
      <c r="T7964" s="364" t="s">
        <v>2888</v>
      </c>
      <c r="U7964" s="364" t="s">
        <v>2889</v>
      </c>
      <c r="V7964" s="364" t="s">
        <v>2890</v>
      </c>
      <c r="W7964" s="365" t="s">
        <v>2893</v>
      </c>
      <c r="X7964" s="365" t="s">
        <v>2879</v>
      </c>
      <c r="Y7964" s="365" t="s">
        <v>2880</v>
      </c>
      <c r="Z7964" s="365" t="s">
        <v>2881</v>
      </c>
      <c r="AA7964" s="365" t="s">
        <v>2882</v>
      </c>
      <c r="AB7964" s="365" t="s">
        <v>2883</v>
      </c>
      <c r="AC7964" s="365" t="s">
        <v>2884</v>
      </c>
      <c r="AD7964" s="365" t="s">
        <v>2885</v>
      </c>
      <c r="AE7964" s="365" t="s">
        <v>2886</v>
      </c>
      <c r="AF7964" s="365" t="s">
        <v>2887</v>
      </c>
      <c r="AG7964" s="365" t="s">
        <v>2888</v>
      </c>
      <c r="AH7964" s="365" t="s">
        <v>2889</v>
      </c>
      <c r="AI7964" s="365" t="s">
        <v>2890</v>
      </c>
      <c r="AJ7964" s="366" t="s">
        <v>2892</v>
      </c>
      <c r="AK7964" s="366" t="s">
        <v>2879</v>
      </c>
      <c r="AL7964" s="366" t="s">
        <v>2880</v>
      </c>
      <c r="AM7964" s="366" t="s">
        <v>2881</v>
      </c>
      <c r="AN7964" s="366" t="s">
        <v>2882</v>
      </c>
      <c r="AO7964" s="366" t="s">
        <v>2883</v>
      </c>
      <c r="AP7964" s="366" t="s">
        <v>2884</v>
      </c>
      <c r="AQ7964" s="366" t="s">
        <v>2885</v>
      </c>
      <c r="AR7964" s="366" t="s">
        <v>2886</v>
      </c>
      <c r="AS7964" s="366" t="s">
        <v>2887</v>
      </c>
      <c r="AT7964" s="366" t="s">
        <v>2888</v>
      </c>
      <c r="AU7964" s="366" t="s">
        <v>2889</v>
      </c>
      <c r="AV7964" s="366" t="s">
        <v>2890</v>
      </c>
      <c r="AW7964" s="368" t="s">
        <v>2895</v>
      </c>
    </row>
    <row r="7965" spans="1:49">
      <c r="A7965" s="48"/>
      <c r="B7965" s="42"/>
      <c r="C7965" s="42"/>
      <c r="D7965" s="42"/>
      <c r="E7965" s="531"/>
      <c r="F7965" s="50"/>
      <c r="G7965" s="50"/>
      <c r="H7965" s="50"/>
      <c r="I7965" s="34"/>
      <c r="J7965" s="202" t="s">
        <v>1224</v>
      </c>
      <c r="K7965" s="202">
        <v>1</v>
      </c>
      <c r="L7965" s="202">
        <v>2</v>
      </c>
      <c r="M7965" s="202">
        <v>3</v>
      </c>
      <c r="N7965" s="202">
        <v>4</v>
      </c>
      <c r="O7965" s="202">
        <v>5</v>
      </c>
      <c r="P7965" s="202">
        <v>6</v>
      </c>
      <c r="Q7965" s="202">
        <v>7</v>
      </c>
      <c r="R7965" s="202">
        <v>8</v>
      </c>
      <c r="S7965" s="202">
        <v>9</v>
      </c>
      <c r="T7965" s="202">
        <v>10</v>
      </c>
      <c r="U7965" s="202">
        <v>13</v>
      </c>
      <c r="V7965" s="202">
        <v>14</v>
      </c>
      <c r="W7965" s="202" t="s">
        <v>1224</v>
      </c>
      <c r="X7965" s="202">
        <v>1</v>
      </c>
      <c r="Y7965" s="202">
        <v>2</v>
      </c>
      <c r="Z7965" s="202">
        <v>3</v>
      </c>
      <c r="AA7965" s="202">
        <v>4</v>
      </c>
      <c r="AB7965" s="202">
        <v>5</v>
      </c>
      <c r="AC7965" s="202">
        <v>6</v>
      </c>
      <c r="AD7965" s="202">
        <v>7</v>
      </c>
      <c r="AE7965" s="202">
        <v>8</v>
      </c>
      <c r="AF7965" s="202">
        <v>9</v>
      </c>
      <c r="AG7965" s="202">
        <v>10</v>
      </c>
      <c r="AH7965" s="202">
        <v>13</v>
      </c>
      <c r="AI7965" s="202">
        <v>14</v>
      </c>
      <c r="AJ7965" s="202" t="s">
        <v>1224</v>
      </c>
      <c r="AK7965" s="202">
        <v>1</v>
      </c>
      <c r="AL7965" s="202">
        <v>2</v>
      </c>
      <c r="AM7965" s="202">
        <v>3</v>
      </c>
      <c r="AN7965" s="202">
        <v>4</v>
      </c>
      <c r="AO7965" s="202">
        <v>5</v>
      </c>
      <c r="AP7965" s="202">
        <v>6</v>
      </c>
      <c r="AQ7965" s="202">
        <v>7</v>
      </c>
      <c r="AR7965" s="202">
        <v>8</v>
      </c>
      <c r="AS7965" s="202">
        <v>9</v>
      </c>
      <c r="AT7965" s="202">
        <v>10</v>
      </c>
      <c r="AU7965" s="202">
        <v>13</v>
      </c>
      <c r="AV7965" s="202">
        <v>14</v>
      </c>
      <c r="AW7965" s="202">
        <v>15</v>
      </c>
    </row>
    <row r="7966" spans="1:49">
      <c r="A7966" s="48"/>
      <c r="B7966" s="42"/>
      <c r="C7966" s="42"/>
      <c r="D7966" s="42"/>
      <c r="E7966" s="531"/>
      <c r="F7966" s="50"/>
      <c r="G7966" s="50"/>
      <c r="H7966" s="50"/>
      <c r="I7966" s="276" t="s">
        <v>2405</v>
      </c>
      <c r="J7966" s="277">
        <f>SUM(J8059)</f>
        <v>1300000</v>
      </c>
      <c r="K7966" s="277">
        <f t="shared" ref="K7966:AT7966" si="2216">SUM(K8059)</f>
        <v>58380</v>
      </c>
      <c r="L7966" s="277">
        <f t="shared" si="2216"/>
        <v>83760</v>
      </c>
      <c r="M7966" s="277">
        <f t="shared" si="2216"/>
        <v>96900</v>
      </c>
      <c r="N7966" s="277">
        <f t="shared" si="2216"/>
        <v>65260</v>
      </c>
      <c r="O7966" s="277">
        <f t="shared" si="2216"/>
        <v>47060</v>
      </c>
      <c r="P7966" s="277">
        <f t="shared" si="2216"/>
        <v>61220</v>
      </c>
      <c r="Q7966" s="277">
        <f t="shared" si="2216"/>
        <v>74090</v>
      </c>
      <c r="R7966" s="277">
        <f t="shared" si="2216"/>
        <v>89590</v>
      </c>
      <c r="S7966" s="277">
        <f t="shared" si="2216"/>
        <v>104290</v>
      </c>
      <c r="T7966" s="277">
        <f t="shared" si="2216"/>
        <v>48920</v>
      </c>
      <c r="U7966" s="277">
        <v>729470</v>
      </c>
      <c r="V7966" s="277">
        <v>570530</v>
      </c>
      <c r="W7966" s="277">
        <f>SUM(W8059)</f>
        <v>25698</v>
      </c>
      <c r="X7966" s="277">
        <f t="shared" si="2216"/>
        <v>0</v>
      </c>
      <c r="Y7966" s="277">
        <f t="shared" si="2216"/>
        <v>0</v>
      </c>
      <c r="Z7966" s="277">
        <f t="shared" si="2216"/>
        <v>16961</v>
      </c>
      <c r="AA7966" s="277">
        <f t="shared" si="2216"/>
        <v>6737</v>
      </c>
      <c r="AB7966" s="277">
        <f t="shared" si="2216"/>
        <v>0</v>
      </c>
      <c r="AC7966" s="277">
        <f t="shared" si="2216"/>
        <v>0</v>
      </c>
      <c r="AD7966" s="277">
        <f t="shared" si="2216"/>
        <v>0</v>
      </c>
      <c r="AE7966" s="277">
        <f t="shared" si="2216"/>
        <v>0</v>
      </c>
      <c r="AF7966" s="277">
        <f t="shared" si="2216"/>
        <v>0</v>
      </c>
      <c r="AG7966" s="277">
        <f t="shared" si="2216"/>
        <v>2000</v>
      </c>
      <c r="AH7966" s="277">
        <v>25698</v>
      </c>
      <c r="AI7966" s="277">
        <v>0</v>
      </c>
      <c r="AJ7966" s="277">
        <f>SUM(AJ8059)</f>
        <v>9180</v>
      </c>
      <c r="AK7966" s="277">
        <f t="shared" si="2216"/>
        <v>0</v>
      </c>
      <c r="AL7966" s="277">
        <f t="shared" si="2216"/>
        <v>0</v>
      </c>
      <c r="AM7966" s="277">
        <f t="shared" si="2216"/>
        <v>9180</v>
      </c>
      <c r="AN7966" s="277">
        <f t="shared" si="2216"/>
        <v>0</v>
      </c>
      <c r="AO7966" s="277">
        <f t="shared" si="2216"/>
        <v>0</v>
      </c>
      <c r="AP7966" s="277">
        <f t="shared" si="2216"/>
        <v>0</v>
      </c>
      <c r="AQ7966" s="277">
        <f t="shared" si="2216"/>
        <v>0</v>
      </c>
      <c r="AR7966" s="277">
        <f t="shared" si="2216"/>
        <v>0</v>
      </c>
      <c r="AS7966" s="277">
        <f t="shared" si="2216"/>
        <v>0</v>
      </c>
      <c r="AT7966" s="277">
        <f t="shared" si="2216"/>
        <v>-9180</v>
      </c>
      <c r="AU7966" s="277">
        <v>0</v>
      </c>
      <c r="AV7966" s="277">
        <v>9180</v>
      </c>
      <c r="AW7966" s="277">
        <f>U7966+AH7966+AU7966</f>
        <v>755168</v>
      </c>
    </row>
    <row r="7967" spans="1:49">
      <c r="A7967" s="48"/>
      <c r="B7967" s="42"/>
      <c r="C7967" s="42"/>
      <c r="D7967" s="42"/>
      <c r="E7967" s="531"/>
      <c r="F7967" s="50"/>
      <c r="G7967" s="50"/>
      <c r="H7967" s="50"/>
      <c r="I7967" s="276" t="s">
        <v>2376</v>
      </c>
      <c r="J7967" s="277">
        <f>SUM(J8174)</f>
        <v>422000</v>
      </c>
      <c r="K7967" s="277">
        <f t="shared" ref="K7967:AT7967" si="2217">SUM(K8174)</f>
        <v>30682</v>
      </c>
      <c r="L7967" s="277">
        <f t="shared" si="2217"/>
        <v>31913</v>
      </c>
      <c r="M7967" s="277">
        <f t="shared" si="2217"/>
        <v>29686</v>
      </c>
      <c r="N7967" s="277">
        <f t="shared" si="2217"/>
        <v>0</v>
      </c>
      <c r="O7967" s="277">
        <f t="shared" si="2217"/>
        <v>61247</v>
      </c>
      <c r="P7967" s="277">
        <f t="shared" si="2217"/>
        <v>30240</v>
      </c>
      <c r="Q7967" s="277">
        <f t="shared" si="2217"/>
        <v>0</v>
      </c>
      <c r="R7967" s="277">
        <f t="shared" si="2217"/>
        <v>0</v>
      </c>
      <c r="S7967" s="277">
        <f t="shared" si="2217"/>
        <v>61350</v>
      </c>
      <c r="T7967" s="277">
        <f t="shared" si="2217"/>
        <v>0</v>
      </c>
      <c r="U7967" s="277">
        <v>245118</v>
      </c>
      <c r="V7967" s="277">
        <v>176882</v>
      </c>
      <c r="W7967" s="277">
        <f>SUM(W8174)</f>
        <v>67433</v>
      </c>
      <c r="X7967" s="277">
        <f t="shared" si="2217"/>
        <v>0</v>
      </c>
      <c r="Y7967" s="277">
        <f t="shared" si="2217"/>
        <v>2341</v>
      </c>
      <c r="Z7967" s="277">
        <f t="shared" si="2217"/>
        <v>19433</v>
      </c>
      <c r="AA7967" s="277">
        <f t="shared" si="2217"/>
        <v>0</v>
      </c>
      <c r="AB7967" s="277">
        <f t="shared" si="2217"/>
        <v>0</v>
      </c>
      <c r="AC7967" s="277">
        <f t="shared" si="2217"/>
        <v>2659</v>
      </c>
      <c r="AD7967" s="277">
        <f t="shared" si="2217"/>
        <v>0</v>
      </c>
      <c r="AE7967" s="277">
        <f t="shared" si="2217"/>
        <v>0</v>
      </c>
      <c r="AF7967" s="277">
        <f t="shared" si="2217"/>
        <v>5000</v>
      </c>
      <c r="AG7967" s="277">
        <f t="shared" si="2217"/>
        <v>0</v>
      </c>
      <c r="AH7967" s="277">
        <v>29433</v>
      </c>
      <c r="AI7967" s="277">
        <v>38000</v>
      </c>
      <c r="AJ7967" s="277">
        <f>SUM(AJ8174)</f>
        <v>13000</v>
      </c>
      <c r="AK7967" s="277">
        <f t="shared" si="2217"/>
        <v>0</v>
      </c>
      <c r="AL7967" s="277">
        <f t="shared" si="2217"/>
        <v>0</v>
      </c>
      <c r="AM7967" s="277">
        <f t="shared" si="2217"/>
        <v>4500</v>
      </c>
      <c r="AN7967" s="277">
        <f t="shared" si="2217"/>
        <v>0</v>
      </c>
      <c r="AO7967" s="277">
        <f t="shared" si="2217"/>
        <v>0</v>
      </c>
      <c r="AP7967" s="277">
        <f t="shared" si="2217"/>
        <v>0</v>
      </c>
      <c r="AQ7967" s="277">
        <f t="shared" si="2217"/>
        <v>0</v>
      </c>
      <c r="AR7967" s="277">
        <f t="shared" si="2217"/>
        <v>8500</v>
      </c>
      <c r="AS7967" s="277">
        <f t="shared" si="2217"/>
        <v>0</v>
      </c>
      <c r="AT7967" s="277">
        <f t="shared" si="2217"/>
        <v>0</v>
      </c>
      <c r="AU7967" s="277">
        <v>13000</v>
      </c>
      <c r="AV7967" s="277">
        <v>0</v>
      </c>
      <c r="AW7967" s="277">
        <f>U7967+AH7967+AU7967</f>
        <v>287551</v>
      </c>
    </row>
    <row r="7968" spans="1:49">
      <c r="A7968" s="48"/>
      <c r="B7968" s="42"/>
      <c r="C7968" s="42"/>
      <c r="D7968" s="42"/>
      <c r="E7968" s="531"/>
      <c r="F7968" s="50"/>
      <c r="G7968" s="50"/>
      <c r="H7968" s="50"/>
      <c r="I7968" s="276" t="s">
        <v>2377</v>
      </c>
      <c r="J7968" s="277">
        <f>SUM(J8008,J8112,J8235,J8288)</f>
        <v>0</v>
      </c>
      <c r="K7968" s="277">
        <f t="shared" ref="K7968:AT7968" si="2218">SUM(K8008,K8112,K8235,K8288)</f>
        <v>0</v>
      </c>
      <c r="L7968" s="277">
        <f t="shared" si="2218"/>
        <v>0</v>
      </c>
      <c r="M7968" s="277">
        <f t="shared" si="2218"/>
        <v>0</v>
      </c>
      <c r="N7968" s="277">
        <f t="shared" si="2218"/>
        <v>0</v>
      </c>
      <c r="O7968" s="277">
        <f t="shared" si="2218"/>
        <v>0</v>
      </c>
      <c r="P7968" s="277">
        <f t="shared" si="2218"/>
        <v>0</v>
      </c>
      <c r="Q7968" s="277">
        <f t="shared" si="2218"/>
        <v>0</v>
      </c>
      <c r="R7968" s="277">
        <f t="shared" si="2218"/>
        <v>0</v>
      </c>
      <c r="S7968" s="277">
        <f t="shared" si="2218"/>
        <v>0</v>
      </c>
      <c r="T7968" s="277">
        <f t="shared" si="2218"/>
        <v>0</v>
      </c>
      <c r="U7968" s="277">
        <v>0</v>
      </c>
      <c r="V7968" s="277">
        <v>0</v>
      </c>
      <c r="W7968" s="277">
        <f>SUM(W8008,W8112,W8235,W8288)</f>
        <v>0</v>
      </c>
      <c r="X7968" s="277">
        <f t="shared" si="2218"/>
        <v>0</v>
      </c>
      <c r="Y7968" s="277">
        <f t="shared" si="2218"/>
        <v>0</v>
      </c>
      <c r="Z7968" s="277">
        <f t="shared" si="2218"/>
        <v>0</v>
      </c>
      <c r="AA7968" s="277">
        <f t="shared" si="2218"/>
        <v>0</v>
      </c>
      <c r="AB7968" s="277">
        <f t="shared" si="2218"/>
        <v>0</v>
      </c>
      <c r="AC7968" s="277">
        <f t="shared" si="2218"/>
        <v>0</v>
      </c>
      <c r="AD7968" s="277">
        <f t="shared" si="2218"/>
        <v>0</v>
      </c>
      <c r="AE7968" s="277">
        <f t="shared" si="2218"/>
        <v>0</v>
      </c>
      <c r="AF7968" s="277">
        <f t="shared" si="2218"/>
        <v>0</v>
      </c>
      <c r="AG7968" s="277">
        <f t="shared" si="2218"/>
        <v>0</v>
      </c>
      <c r="AH7968" s="277">
        <v>0</v>
      </c>
      <c r="AI7968" s="277">
        <v>0</v>
      </c>
      <c r="AJ7968" s="277">
        <f>SUM(AJ8008,AJ8112,AJ8235,AJ8288)</f>
        <v>43500</v>
      </c>
      <c r="AK7968" s="277">
        <f t="shared" si="2218"/>
        <v>0</v>
      </c>
      <c r="AL7968" s="277">
        <f t="shared" si="2218"/>
        <v>5000</v>
      </c>
      <c r="AM7968" s="277">
        <f t="shared" si="2218"/>
        <v>0</v>
      </c>
      <c r="AN7968" s="277">
        <f t="shared" si="2218"/>
        <v>0</v>
      </c>
      <c r="AO7968" s="277">
        <f t="shared" si="2218"/>
        <v>5000</v>
      </c>
      <c r="AP7968" s="277">
        <f t="shared" si="2218"/>
        <v>33500</v>
      </c>
      <c r="AQ7968" s="277">
        <f t="shared" si="2218"/>
        <v>0</v>
      </c>
      <c r="AR7968" s="277">
        <f t="shared" si="2218"/>
        <v>0</v>
      </c>
      <c r="AS7968" s="277">
        <f t="shared" si="2218"/>
        <v>0</v>
      </c>
      <c r="AT7968" s="277">
        <f t="shared" si="2218"/>
        <v>0</v>
      </c>
      <c r="AU7968" s="277">
        <v>43500</v>
      </c>
      <c r="AV7968" s="277">
        <v>0</v>
      </c>
      <c r="AW7968" s="277">
        <f>U7968+AH7968+AU7968</f>
        <v>43500</v>
      </c>
    </row>
    <row r="7969" spans="1:49">
      <c r="A7969" s="48"/>
      <c r="B7969" s="42"/>
      <c r="C7969" s="42"/>
      <c r="D7969" s="42"/>
      <c r="E7969" s="531"/>
      <c r="F7969" s="50"/>
      <c r="G7969" s="50"/>
      <c r="H7969" s="50"/>
      <c r="I7969" s="276"/>
      <c r="J7969" s="277"/>
      <c r="K7969" s="277"/>
      <c r="L7969" s="277"/>
      <c r="M7969" s="277"/>
      <c r="N7969" s="277"/>
      <c r="O7969" s="277"/>
      <c r="P7969" s="277"/>
      <c r="Q7969" s="277"/>
      <c r="R7969" s="277"/>
      <c r="S7969" s="277"/>
      <c r="T7969" s="277"/>
      <c r="U7969" s="277">
        <v>0</v>
      </c>
      <c r="V7969" s="277">
        <v>0</v>
      </c>
      <c r="W7969" s="277"/>
      <c r="X7969" s="277"/>
      <c r="Y7969" s="277"/>
      <c r="Z7969" s="277"/>
      <c r="AA7969" s="277"/>
      <c r="AB7969" s="277"/>
      <c r="AC7969" s="277"/>
      <c r="AD7969" s="277"/>
      <c r="AE7969" s="277"/>
      <c r="AF7969" s="277"/>
      <c r="AG7969" s="277"/>
      <c r="AH7969" s="277">
        <v>0</v>
      </c>
      <c r="AI7969" s="277">
        <v>0</v>
      </c>
      <c r="AJ7969" s="277"/>
      <c r="AK7969" s="277"/>
      <c r="AL7969" s="277"/>
      <c r="AM7969" s="277"/>
      <c r="AN7969" s="277"/>
      <c r="AO7969" s="277"/>
      <c r="AP7969" s="277"/>
      <c r="AQ7969" s="277"/>
      <c r="AR7969" s="277"/>
      <c r="AS7969" s="277"/>
      <c r="AT7969" s="277"/>
      <c r="AU7969" s="277">
        <v>0</v>
      </c>
      <c r="AV7969" s="277">
        <v>0</v>
      </c>
      <c r="AW7969" s="277">
        <f>U7969+AH7969+AU7969</f>
        <v>0</v>
      </c>
    </row>
    <row r="7970" spans="1:49">
      <c r="A7970" s="48"/>
      <c r="B7970" s="42"/>
      <c r="C7970" s="42"/>
      <c r="D7970" s="42"/>
      <c r="E7970" s="531"/>
      <c r="F7970" s="50"/>
      <c r="G7970" s="50"/>
      <c r="H7970" s="50"/>
      <c r="I7970" s="276" t="s">
        <v>1631</v>
      </c>
      <c r="J7970" s="277">
        <f>SUM(J7966:J7969)</f>
        <v>1722000</v>
      </c>
      <c r="K7970" s="277">
        <f t="shared" ref="K7970:AT7970" si="2219">SUM(K7966:K7969)</f>
        <v>89062</v>
      </c>
      <c r="L7970" s="277">
        <f t="shared" si="2219"/>
        <v>115673</v>
      </c>
      <c r="M7970" s="277">
        <f t="shared" si="2219"/>
        <v>126586</v>
      </c>
      <c r="N7970" s="277">
        <f t="shared" si="2219"/>
        <v>65260</v>
      </c>
      <c r="O7970" s="277">
        <f t="shared" si="2219"/>
        <v>108307</v>
      </c>
      <c r="P7970" s="277">
        <f t="shared" si="2219"/>
        <v>91460</v>
      </c>
      <c r="Q7970" s="277">
        <f t="shared" si="2219"/>
        <v>74090</v>
      </c>
      <c r="R7970" s="277">
        <f t="shared" si="2219"/>
        <v>89590</v>
      </c>
      <c r="S7970" s="277">
        <f t="shared" si="2219"/>
        <v>165640</v>
      </c>
      <c r="T7970" s="277">
        <f t="shared" si="2219"/>
        <v>48920</v>
      </c>
      <c r="U7970" s="277">
        <v>974588</v>
      </c>
      <c r="V7970" s="277">
        <v>747412</v>
      </c>
      <c r="W7970" s="277">
        <f>SUM(W7966:W7969)</f>
        <v>93131</v>
      </c>
      <c r="X7970" s="277">
        <f t="shared" si="2219"/>
        <v>0</v>
      </c>
      <c r="Y7970" s="277">
        <f t="shared" si="2219"/>
        <v>2341</v>
      </c>
      <c r="Z7970" s="277">
        <f t="shared" si="2219"/>
        <v>36394</v>
      </c>
      <c r="AA7970" s="277">
        <f t="shared" si="2219"/>
        <v>6737</v>
      </c>
      <c r="AB7970" s="277">
        <f t="shared" si="2219"/>
        <v>0</v>
      </c>
      <c r="AC7970" s="277">
        <f t="shared" si="2219"/>
        <v>2659</v>
      </c>
      <c r="AD7970" s="277">
        <f t="shared" si="2219"/>
        <v>0</v>
      </c>
      <c r="AE7970" s="277">
        <f t="shared" si="2219"/>
        <v>0</v>
      </c>
      <c r="AF7970" s="277">
        <f t="shared" si="2219"/>
        <v>5000</v>
      </c>
      <c r="AG7970" s="277">
        <f t="shared" si="2219"/>
        <v>2000</v>
      </c>
      <c r="AH7970" s="277">
        <v>55131</v>
      </c>
      <c r="AI7970" s="277">
        <v>38000</v>
      </c>
      <c r="AJ7970" s="277">
        <f>SUM(AJ7966:AJ7969)</f>
        <v>65680</v>
      </c>
      <c r="AK7970" s="277">
        <f t="shared" si="2219"/>
        <v>0</v>
      </c>
      <c r="AL7970" s="277">
        <f t="shared" si="2219"/>
        <v>5000</v>
      </c>
      <c r="AM7970" s="277">
        <f t="shared" si="2219"/>
        <v>13680</v>
      </c>
      <c r="AN7970" s="277">
        <f t="shared" si="2219"/>
        <v>0</v>
      </c>
      <c r="AO7970" s="277">
        <f t="shared" si="2219"/>
        <v>5000</v>
      </c>
      <c r="AP7970" s="277">
        <f t="shared" si="2219"/>
        <v>33500</v>
      </c>
      <c r="AQ7970" s="277">
        <f t="shared" si="2219"/>
        <v>0</v>
      </c>
      <c r="AR7970" s="277">
        <f t="shared" si="2219"/>
        <v>8500</v>
      </c>
      <c r="AS7970" s="277">
        <f t="shared" si="2219"/>
        <v>0</v>
      </c>
      <c r="AT7970" s="277">
        <f t="shared" si="2219"/>
        <v>-9180</v>
      </c>
      <c r="AU7970" s="277">
        <v>56500</v>
      </c>
      <c r="AV7970" s="277">
        <v>9180</v>
      </c>
      <c r="AW7970" s="277">
        <f>U7970+AH7970+AU7970</f>
        <v>1086219</v>
      </c>
    </row>
    <row r="7971" spans="1:49">
      <c r="A7971" s="48"/>
      <c r="B7971" s="42"/>
      <c r="C7971" s="42"/>
      <c r="D7971" s="42"/>
      <c r="E7971" s="531"/>
      <c r="F7971" s="50"/>
      <c r="G7971" s="50"/>
      <c r="H7971" s="50"/>
      <c r="I7971" s="146"/>
      <c r="J7971" s="29"/>
      <c r="K7971" s="29"/>
      <c r="L7971" s="29"/>
      <c r="M7971" s="29"/>
      <c r="N7971" s="29"/>
      <c r="O7971" s="29"/>
      <c r="P7971" s="29"/>
      <c r="Q7971" s="29"/>
      <c r="R7971" s="29"/>
      <c r="S7971" s="29"/>
      <c r="T7971" s="29"/>
      <c r="U7971" s="29"/>
      <c r="V7971" s="29"/>
      <c r="W7971" s="29"/>
      <c r="X7971" s="29"/>
      <c r="Y7971" s="29"/>
      <c r="Z7971" s="29"/>
      <c r="AA7971" s="29"/>
      <c r="AB7971" s="29"/>
      <c r="AC7971" s="29"/>
      <c r="AD7971" s="29"/>
      <c r="AE7971" s="29"/>
      <c r="AF7971" s="29"/>
      <c r="AG7971" s="29"/>
      <c r="AH7971" s="29"/>
      <c r="AI7971" s="29"/>
      <c r="AJ7971" s="29"/>
      <c r="AK7971" s="29"/>
      <c r="AL7971" s="29"/>
      <c r="AM7971" s="29"/>
      <c r="AN7971" s="29"/>
      <c r="AO7971" s="29"/>
      <c r="AP7971" s="29"/>
      <c r="AQ7971" s="29"/>
      <c r="AR7971" s="29"/>
      <c r="AS7971" s="29"/>
      <c r="AT7971" s="29"/>
      <c r="AU7971" s="29"/>
      <c r="AV7971" s="29"/>
      <c r="AW7971" s="29"/>
    </row>
    <row r="7972" spans="1:49">
      <c r="A7972" s="48"/>
      <c r="B7972" s="42"/>
      <c r="C7972" s="42"/>
      <c r="D7972" s="42"/>
      <c r="E7972" s="531"/>
      <c r="F7972" s="50"/>
      <c r="G7972" s="50"/>
      <c r="H7972" s="50"/>
      <c r="I7972" s="42"/>
    </row>
    <row r="7973" spans="1:49" ht="13.5" thickBot="1">
      <c r="A7973" s="78" t="s">
        <v>2068</v>
      </c>
      <c r="B7973" s="79"/>
      <c r="C7973" s="79"/>
      <c r="D7973" s="456"/>
      <c r="E7973" s="535"/>
      <c r="F7973" s="127"/>
      <c r="G7973" s="127"/>
      <c r="H7973" s="127"/>
      <c r="I7973" s="79"/>
    </row>
    <row r="7974" spans="1:49" s="151" customFormat="1" ht="36" customHeight="1" thickTop="1" thickBot="1">
      <c r="A7974" s="147" t="s">
        <v>2079</v>
      </c>
      <c r="B7974" s="5" t="s">
        <v>2080</v>
      </c>
      <c r="C7974" s="5" t="s">
        <v>1335</v>
      </c>
      <c r="D7974" s="450"/>
      <c r="E7974" s="148" t="s">
        <v>1570</v>
      </c>
      <c r="F7974" s="149" t="s">
        <v>1438</v>
      </c>
      <c r="G7974" s="149"/>
      <c r="H7974" s="149" t="s">
        <v>2332</v>
      </c>
      <c r="I7974" s="5" t="s">
        <v>856</v>
      </c>
      <c r="J7974" s="364" t="s">
        <v>2891</v>
      </c>
      <c r="K7974" s="364" t="s">
        <v>2879</v>
      </c>
      <c r="L7974" s="364" t="s">
        <v>2880</v>
      </c>
      <c r="M7974" s="364" t="s">
        <v>2881</v>
      </c>
      <c r="N7974" s="364" t="s">
        <v>2882</v>
      </c>
      <c r="O7974" s="364" t="s">
        <v>2883</v>
      </c>
      <c r="P7974" s="364" t="s">
        <v>2884</v>
      </c>
      <c r="Q7974" s="364" t="s">
        <v>2885</v>
      </c>
      <c r="R7974" s="364" t="s">
        <v>2886</v>
      </c>
      <c r="S7974" s="364" t="s">
        <v>2887</v>
      </c>
      <c r="T7974" s="364" t="s">
        <v>2888</v>
      </c>
      <c r="U7974" s="364" t="s">
        <v>2889</v>
      </c>
      <c r="V7974" s="364" t="s">
        <v>2890</v>
      </c>
      <c r="W7974" s="365" t="s">
        <v>2893</v>
      </c>
      <c r="X7974" s="365" t="s">
        <v>2879</v>
      </c>
      <c r="Y7974" s="365" t="s">
        <v>2880</v>
      </c>
      <c r="Z7974" s="365" t="s">
        <v>2881</v>
      </c>
      <c r="AA7974" s="365" t="s">
        <v>2882</v>
      </c>
      <c r="AB7974" s="365" t="s">
        <v>2883</v>
      </c>
      <c r="AC7974" s="365" t="s">
        <v>2884</v>
      </c>
      <c r="AD7974" s="365" t="s">
        <v>2885</v>
      </c>
      <c r="AE7974" s="365" t="s">
        <v>2886</v>
      </c>
      <c r="AF7974" s="365" t="s">
        <v>2887</v>
      </c>
      <c r="AG7974" s="365" t="s">
        <v>2888</v>
      </c>
      <c r="AH7974" s="365" t="s">
        <v>2889</v>
      </c>
      <c r="AI7974" s="365" t="s">
        <v>2890</v>
      </c>
      <c r="AJ7974" s="366" t="s">
        <v>2892</v>
      </c>
      <c r="AK7974" s="366" t="s">
        <v>2879</v>
      </c>
      <c r="AL7974" s="366" t="s">
        <v>2880</v>
      </c>
      <c r="AM7974" s="366" t="s">
        <v>2881</v>
      </c>
      <c r="AN7974" s="366" t="s">
        <v>2882</v>
      </c>
      <c r="AO7974" s="366" t="s">
        <v>2883</v>
      </c>
      <c r="AP7974" s="366" t="s">
        <v>2884</v>
      </c>
      <c r="AQ7974" s="366" t="s">
        <v>2885</v>
      </c>
      <c r="AR7974" s="366" t="s">
        <v>2886</v>
      </c>
      <c r="AS7974" s="366" t="s">
        <v>2887</v>
      </c>
      <c r="AT7974" s="366" t="s">
        <v>2888</v>
      </c>
      <c r="AU7974" s="366" t="s">
        <v>2889</v>
      </c>
      <c r="AV7974" s="366" t="s">
        <v>2890</v>
      </c>
      <c r="AW7974" s="368" t="s">
        <v>2895</v>
      </c>
    </row>
    <row r="7975" spans="1:49">
      <c r="A7975" s="33"/>
      <c r="B7975" s="34"/>
      <c r="C7975" s="34"/>
      <c r="D7975" s="34"/>
      <c r="E7975" s="35"/>
      <c r="F7975" s="36"/>
      <c r="G7975" s="36"/>
      <c r="H7975" s="36"/>
      <c r="I7975" s="34"/>
      <c r="J7975" s="202" t="s">
        <v>1224</v>
      </c>
      <c r="K7975" s="202">
        <v>1</v>
      </c>
      <c r="L7975" s="202">
        <v>2</v>
      </c>
      <c r="M7975" s="202">
        <v>3</v>
      </c>
      <c r="N7975" s="202">
        <v>4</v>
      </c>
      <c r="O7975" s="202">
        <v>5</v>
      </c>
      <c r="P7975" s="202">
        <v>6</v>
      </c>
      <c r="Q7975" s="202">
        <v>7</v>
      </c>
      <c r="R7975" s="202">
        <v>8</v>
      </c>
      <c r="S7975" s="202">
        <v>9</v>
      </c>
      <c r="T7975" s="202">
        <v>10</v>
      </c>
      <c r="U7975" s="202">
        <v>13</v>
      </c>
      <c r="V7975" s="202">
        <v>14</v>
      </c>
      <c r="W7975" s="202" t="s">
        <v>1224</v>
      </c>
      <c r="X7975" s="202">
        <v>1</v>
      </c>
      <c r="Y7975" s="202">
        <v>2</v>
      </c>
      <c r="Z7975" s="202">
        <v>3</v>
      </c>
      <c r="AA7975" s="202">
        <v>4</v>
      </c>
      <c r="AB7975" s="202">
        <v>5</v>
      </c>
      <c r="AC7975" s="202">
        <v>6</v>
      </c>
      <c r="AD7975" s="202">
        <v>7</v>
      </c>
      <c r="AE7975" s="202">
        <v>8</v>
      </c>
      <c r="AF7975" s="202">
        <v>9</v>
      </c>
      <c r="AG7975" s="202">
        <v>10</v>
      </c>
      <c r="AH7975" s="202">
        <v>13</v>
      </c>
      <c r="AI7975" s="202">
        <v>14</v>
      </c>
      <c r="AJ7975" s="202" t="s">
        <v>1224</v>
      </c>
      <c r="AK7975" s="202">
        <v>1</v>
      </c>
      <c r="AL7975" s="202">
        <v>2</v>
      </c>
      <c r="AM7975" s="202">
        <v>3</v>
      </c>
      <c r="AN7975" s="202">
        <v>4</v>
      </c>
      <c r="AO7975" s="202">
        <v>5</v>
      </c>
      <c r="AP7975" s="202">
        <v>6</v>
      </c>
      <c r="AQ7975" s="202">
        <v>7</v>
      </c>
      <c r="AR7975" s="202">
        <v>8</v>
      </c>
      <c r="AS7975" s="202">
        <v>9</v>
      </c>
      <c r="AT7975" s="202">
        <v>10</v>
      </c>
      <c r="AU7975" s="202">
        <v>13</v>
      </c>
      <c r="AV7975" s="202">
        <v>14</v>
      </c>
      <c r="AW7975" s="202">
        <v>15</v>
      </c>
    </row>
    <row r="7976" spans="1:49">
      <c r="A7976" s="37"/>
      <c r="B7976" s="38"/>
      <c r="C7976" s="38"/>
      <c r="D7976" s="38"/>
      <c r="E7976" s="60"/>
      <c r="F7976" s="61"/>
      <c r="G7976" s="61"/>
      <c r="H7976" s="61"/>
      <c r="I7976" s="38"/>
      <c r="J7976" s="134"/>
      <c r="K7976" s="134"/>
      <c r="L7976" s="134"/>
      <c r="M7976" s="134"/>
      <c r="N7976" s="134"/>
      <c r="O7976" s="134"/>
      <c r="P7976" s="134"/>
      <c r="Q7976" s="134"/>
      <c r="R7976" s="134"/>
      <c r="S7976" s="134"/>
      <c r="T7976" s="134"/>
      <c r="U7976" s="134"/>
      <c r="V7976" s="134"/>
      <c r="W7976" s="134"/>
      <c r="X7976" s="134"/>
      <c r="Y7976" s="134"/>
      <c r="Z7976" s="134"/>
      <c r="AA7976" s="134"/>
      <c r="AB7976" s="134"/>
      <c r="AC7976" s="134"/>
      <c r="AD7976" s="134"/>
      <c r="AE7976" s="134"/>
      <c r="AF7976" s="134"/>
      <c r="AG7976" s="134"/>
      <c r="AH7976" s="134"/>
      <c r="AI7976" s="134"/>
      <c r="AJ7976" s="134"/>
      <c r="AK7976" s="134"/>
      <c r="AL7976" s="134"/>
      <c r="AM7976" s="134"/>
      <c r="AN7976" s="134"/>
      <c r="AO7976" s="134"/>
      <c r="AP7976" s="134"/>
      <c r="AQ7976" s="134"/>
      <c r="AR7976" s="134"/>
      <c r="AS7976" s="134"/>
      <c r="AT7976" s="134"/>
      <c r="AU7976" s="134"/>
      <c r="AV7976" s="134"/>
      <c r="AW7976" s="134"/>
    </row>
    <row r="7977" spans="1:49">
      <c r="A7977" s="41" t="s">
        <v>1040</v>
      </c>
      <c r="B7977" s="260" t="s">
        <v>1030</v>
      </c>
      <c r="C7977" s="260" t="s">
        <v>1549</v>
      </c>
      <c r="D7977" s="451"/>
      <c r="E7977" s="531"/>
      <c r="F7977" s="50"/>
      <c r="G7977" s="50"/>
      <c r="H7977" s="50"/>
      <c r="I7977" s="41" t="s">
        <v>1505</v>
      </c>
      <c r="J7977" s="28"/>
      <c r="K7977" s="28"/>
      <c r="L7977" s="28"/>
      <c r="M7977" s="28"/>
      <c r="N7977" s="28"/>
      <c r="O7977" s="28"/>
      <c r="P7977" s="28"/>
      <c r="Q7977" s="28"/>
      <c r="R7977" s="28"/>
      <c r="S7977" s="28"/>
      <c r="T7977" s="28"/>
      <c r="U7977" s="28"/>
      <c r="V7977" s="28"/>
      <c r="W7977" s="28"/>
      <c r="X7977" s="28"/>
      <c r="Y7977" s="28"/>
      <c r="Z7977" s="28"/>
      <c r="AA7977" s="28"/>
      <c r="AB7977" s="28"/>
      <c r="AC7977" s="28"/>
      <c r="AD7977" s="28"/>
      <c r="AE7977" s="28"/>
      <c r="AF7977" s="28"/>
      <c r="AG7977" s="28"/>
      <c r="AH7977" s="28"/>
      <c r="AI7977" s="28"/>
      <c r="AJ7977" s="28"/>
      <c r="AK7977" s="28"/>
      <c r="AL7977" s="28"/>
      <c r="AM7977" s="28"/>
      <c r="AN7977" s="28"/>
      <c r="AO7977" s="28"/>
      <c r="AP7977" s="28"/>
      <c r="AQ7977" s="28"/>
      <c r="AR7977" s="28"/>
      <c r="AS7977" s="28"/>
      <c r="AT7977" s="28"/>
      <c r="AU7977" s="28"/>
      <c r="AV7977" s="28"/>
      <c r="AW7977" s="28"/>
    </row>
    <row r="7978" spans="1:49">
      <c r="A7978" s="41"/>
      <c r="B7978" s="260"/>
      <c r="C7978" s="260"/>
      <c r="D7978" s="369"/>
      <c r="E7978" s="531"/>
      <c r="F7978" s="50"/>
      <c r="G7978" s="50"/>
      <c r="H7978" s="50"/>
      <c r="I7978" s="41"/>
      <c r="J7978" s="28"/>
      <c r="K7978" s="28"/>
      <c r="L7978" s="28"/>
      <c r="M7978" s="28"/>
      <c r="N7978" s="28"/>
      <c r="O7978" s="28"/>
      <c r="P7978" s="28"/>
      <c r="Q7978" s="28"/>
      <c r="R7978" s="28"/>
      <c r="S7978" s="28"/>
      <c r="T7978" s="28"/>
      <c r="U7978" s="28"/>
      <c r="V7978" s="28"/>
      <c r="W7978" s="28"/>
      <c r="X7978" s="28"/>
      <c r="Y7978" s="28"/>
      <c r="Z7978" s="28"/>
      <c r="AA7978" s="28"/>
      <c r="AB7978" s="28"/>
      <c r="AC7978" s="28"/>
      <c r="AD7978" s="28"/>
      <c r="AE7978" s="28"/>
      <c r="AF7978" s="28"/>
      <c r="AG7978" s="28"/>
      <c r="AH7978" s="28"/>
      <c r="AI7978" s="28"/>
      <c r="AJ7978" s="28"/>
      <c r="AK7978" s="28"/>
      <c r="AL7978" s="28"/>
      <c r="AM7978" s="28"/>
      <c r="AN7978" s="28"/>
      <c r="AO7978" s="28"/>
      <c r="AP7978" s="28"/>
      <c r="AQ7978" s="28"/>
      <c r="AR7978" s="28"/>
      <c r="AS7978" s="28"/>
      <c r="AT7978" s="28"/>
      <c r="AU7978" s="28"/>
      <c r="AV7978" s="28"/>
      <c r="AW7978" s="28"/>
    </row>
    <row r="7979" spans="1:49">
      <c r="A7979" s="48"/>
      <c r="B7979" s="42"/>
      <c r="C7979" s="42"/>
      <c r="D7979" s="42"/>
      <c r="E7979" s="531"/>
      <c r="F7979" s="50"/>
      <c r="G7979" s="50"/>
      <c r="H7979" s="50"/>
      <c r="I7979" s="49" t="s">
        <v>1559</v>
      </c>
      <c r="J7979" s="12">
        <f>SUM(J7980,J7988,J7990)</f>
        <v>0</v>
      </c>
      <c r="K7979" s="12">
        <f t="shared" ref="K7979:AT7979" si="2220">SUM(K7980,K7988,K7990)</f>
        <v>0</v>
      </c>
      <c r="L7979" s="12">
        <f t="shared" si="2220"/>
        <v>0</v>
      </c>
      <c r="M7979" s="12">
        <f t="shared" si="2220"/>
        <v>0</v>
      </c>
      <c r="N7979" s="12">
        <f t="shared" si="2220"/>
        <v>0</v>
      </c>
      <c r="O7979" s="12">
        <f t="shared" si="2220"/>
        <v>0</v>
      </c>
      <c r="P7979" s="12">
        <f t="shared" si="2220"/>
        <v>0</v>
      </c>
      <c r="Q7979" s="12">
        <f t="shared" si="2220"/>
        <v>0</v>
      </c>
      <c r="R7979" s="12">
        <f t="shared" si="2220"/>
        <v>0</v>
      </c>
      <c r="S7979" s="12">
        <f t="shared" si="2220"/>
        <v>0</v>
      </c>
      <c r="T7979" s="12">
        <f t="shared" si="2220"/>
        <v>0</v>
      </c>
      <c r="U7979" s="12">
        <v>0</v>
      </c>
      <c r="V7979" s="12">
        <v>0</v>
      </c>
      <c r="W7979" s="12">
        <f>SUM(W7980,W7988,W7990)</f>
        <v>0</v>
      </c>
      <c r="X7979" s="12">
        <f t="shared" si="2220"/>
        <v>0</v>
      </c>
      <c r="Y7979" s="12">
        <f t="shared" si="2220"/>
        <v>0</v>
      </c>
      <c r="Z7979" s="12">
        <f t="shared" si="2220"/>
        <v>0</v>
      </c>
      <c r="AA7979" s="12">
        <f t="shared" si="2220"/>
        <v>0</v>
      </c>
      <c r="AB7979" s="12">
        <f t="shared" si="2220"/>
        <v>0</v>
      </c>
      <c r="AC7979" s="12">
        <f t="shared" si="2220"/>
        <v>0</v>
      </c>
      <c r="AD7979" s="12">
        <f t="shared" si="2220"/>
        <v>0</v>
      </c>
      <c r="AE7979" s="12">
        <f t="shared" si="2220"/>
        <v>0</v>
      </c>
      <c r="AF7979" s="12">
        <f t="shared" si="2220"/>
        <v>0</v>
      </c>
      <c r="AG7979" s="12">
        <f t="shared" si="2220"/>
        <v>0</v>
      </c>
      <c r="AH7979" s="12">
        <v>0</v>
      </c>
      <c r="AI7979" s="12">
        <v>0</v>
      </c>
      <c r="AJ7979" s="12">
        <f>SUM(AJ7980,AJ7988,AJ7990)</f>
        <v>2000</v>
      </c>
      <c r="AK7979" s="12">
        <f t="shared" si="2220"/>
        <v>0</v>
      </c>
      <c r="AL7979" s="12">
        <f t="shared" si="2220"/>
        <v>0</v>
      </c>
      <c r="AM7979" s="12">
        <f t="shared" si="2220"/>
        <v>0</v>
      </c>
      <c r="AN7979" s="12">
        <f t="shared" si="2220"/>
        <v>0</v>
      </c>
      <c r="AO7979" s="12">
        <f t="shared" si="2220"/>
        <v>0</v>
      </c>
      <c r="AP7979" s="12">
        <f t="shared" si="2220"/>
        <v>2000</v>
      </c>
      <c r="AQ7979" s="12">
        <f t="shared" si="2220"/>
        <v>0</v>
      </c>
      <c r="AR7979" s="12">
        <f t="shared" si="2220"/>
        <v>0</v>
      </c>
      <c r="AS7979" s="12">
        <f t="shared" si="2220"/>
        <v>0</v>
      </c>
      <c r="AT7979" s="12">
        <f t="shared" si="2220"/>
        <v>0</v>
      </c>
      <c r="AU7979" s="12">
        <v>2000</v>
      </c>
      <c r="AV7979" s="12">
        <v>0</v>
      </c>
      <c r="AW7979" s="12">
        <f t="shared" ref="AW7979:AW8008" si="2221">U7979+AH7979+AU7979</f>
        <v>2000</v>
      </c>
    </row>
    <row r="7980" spans="1:49">
      <c r="A7980" s="44" t="s">
        <v>1040</v>
      </c>
      <c r="B7980" s="45" t="s">
        <v>1030</v>
      </c>
      <c r="C7980" s="45" t="s">
        <v>1549</v>
      </c>
      <c r="D7980" s="452" t="s">
        <v>3046</v>
      </c>
      <c r="E7980" s="213" t="s">
        <v>771</v>
      </c>
      <c r="F7980" s="65"/>
      <c r="G7980" s="65"/>
      <c r="H7980" s="65"/>
      <c r="I7980" s="260" t="s">
        <v>1500</v>
      </c>
      <c r="J7980" s="9">
        <f>SUM(J7981:J7982)</f>
        <v>0</v>
      </c>
      <c r="K7980" s="9">
        <f t="shared" ref="K7980:AT7980" si="2222">SUM(K7981:K7982)</f>
        <v>0</v>
      </c>
      <c r="L7980" s="9">
        <f t="shared" si="2222"/>
        <v>0</v>
      </c>
      <c r="M7980" s="9">
        <f t="shared" si="2222"/>
        <v>0</v>
      </c>
      <c r="N7980" s="9">
        <f t="shared" si="2222"/>
        <v>0</v>
      </c>
      <c r="O7980" s="9">
        <f t="shared" si="2222"/>
        <v>0</v>
      </c>
      <c r="P7980" s="9">
        <f t="shared" si="2222"/>
        <v>0</v>
      </c>
      <c r="Q7980" s="9">
        <f t="shared" si="2222"/>
        <v>0</v>
      </c>
      <c r="R7980" s="9">
        <f t="shared" si="2222"/>
        <v>0</v>
      </c>
      <c r="S7980" s="9">
        <f t="shared" si="2222"/>
        <v>0</v>
      </c>
      <c r="T7980" s="9">
        <f t="shared" si="2222"/>
        <v>0</v>
      </c>
      <c r="U7980" s="9">
        <v>0</v>
      </c>
      <c r="V7980" s="9">
        <v>0</v>
      </c>
      <c r="W7980" s="9">
        <f>SUM(W7981:W7982)</f>
        <v>0</v>
      </c>
      <c r="X7980" s="9">
        <f t="shared" si="2222"/>
        <v>0</v>
      </c>
      <c r="Y7980" s="9">
        <f t="shared" si="2222"/>
        <v>0</v>
      </c>
      <c r="Z7980" s="9">
        <f t="shared" si="2222"/>
        <v>0</v>
      </c>
      <c r="AA7980" s="9">
        <f t="shared" si="2222"/>
        <v>0</v>
      </c>
      <c r="AB7980" s="9">
        <f t="shared" si="2222"/>
        <v>0</v>
      </c>
      <c r="AC7980" s="9">
        <f t="shared" si="2222"/>
        <v>0</v>
      </c>
      <c r="AD7980" s="9">
        <f t="shared" si="2222"/>
        <v>0</v>
      </c>
      <c r="AE7980" s="9">
        <f t="shared" si="2222"/>
        <v>0</v>
      </c>
      <c r="AF7980" s="9">
        <f t="shared" si="2222"/>
        <v>0</v>
      </c>
      <c r="AG7980" s="9">
        <f t="shared" si="2222"/>
        <v>0</v>
      </c>
      <c r="AH7980" s="9">
        <v>0</v>
      </c>
      <c r="AI7980" s="9">
        <v>0</v>
      </c>
      <c r="AJ7980" s="9">
        <f>SUM(AJ7981:AJ7982)</f>
        <v>0</v>
      </c>
      <c r="AK7980" s="9">
        <f t="shared" si="2222"/>
        <v>0</v>
      </c>
      <c r="AL7980" s="9">
        <f t="shared" si="2222"/>
        <v>0</v>
      </c>
      <c r="AM7980" s="9">
        <f t="shared" si="2222"/>
        <v>0</v>
      </c>
      <c r="AN7980" s="9">
        <f t="shared" si="2222"/>
        <v>0</v>
      </c>
      <c r="AO7980" s="9">
        <f t="shared" si="2222"/>
        <v>0</v>
      </c>
      <c r="AP7980" s="9">
        <f t="shared" si="2222"/>
        <v>0</v>
      </c>
      <c r="AQ7980" s="9">
        <f t="shared" si="2222"/>
        <v>0</v>
      </c>
      <c r="AR7980" s="9">
        <f t="shared" si="2222"/>
        <v>0</v>
      </c>
      <c r="AS7980" s="9">
        <f t="shared" si="2222"/>
        <v>0</v>
      </c>
      <c r="AT7980" s="9">
        <f t="shared" si="2222"/>
        <v>0</v>
      </c>
      <c r="AU7980" s="9">
        <v>0</v>
      </c>
      <c r="AV7980" s="9">
        <v>0</v>
      </c>
      <c r="AW7980" s="9">
        <f t="shared" si="2221"/>
        <v>0</v>
      </c>
    </row>
    <row r="7981" spans="1:49">
      <c r="A7981" s="44" t="s">
        <v>1040</v>
      </c>
      <c r="B7981" s="45" t="s">
        <v>1030</v>
      </c>
      <c r="C7981" s="45" t="s">
        <v>1549</v>
      </c>
      <c r="D7981" s="452" t="s">
        <v>3046</v>
      </c>
      <c r="E7981" s="367" t="s">
        <v>834</v>
      </c>
      <c r="F7981" s="50"/>
      <c r="G7981" s="468" t="s">
        <v>3071</v>
      </c>
      <c r="H7981" s="50" t="s">
        <v>2347</v>
      </c>
      <c r="I7981" s="42" t="s">
        <v>1165</v>
      </c>
      <c r="J7981" s="228"/>
      <c r="K7981" s="228"/>
      <c r="L7981" s="228"/>
      <c r="M7981" s="228"/>
      <c r="N7981" s="228"/>
      <c r="O7981" s="228"/>
      <c r="P7981" s="228"/>
      <c r="Q7981" s="228"/>
      <c r="R7981" s="228"/>
      <c r="S7981" s="228"/>
      <c r="T7981" s="228"/>
      <c r="U7981" s="228">
        <v>0</v>
      </c>
      <c r="V7981" s="228">
        <v>0</v>
      </c>
      <c r="W7981" s="228"/>
      <c r="X7981" s="228"/>
      <c r="Y7981" s="228"/>
      <c r="Z7981" s="228"/>
      <c r="AA7981" s="228"/>
      <c r="AB7981" s="228"/>
      <c r="AC7981" s="228"/>
      <c r="AD7981" s="228"/>
      <c r="AE7981" s="228"/>
      <c r="AF7981" s="228"/>
      <c r="AG7981" s="228"/>
      <c r="AH7981" s="228">
        <v>0</v>
      </c>
      <c r="AI7981" s="228">
        <v>0</v>
      </c>
      <c r="AJ7981" s="228"/>
      <c r="AK7981" s="228"/>
      <c r="AL7981" s="228"/>
      <c r="AM7981" s="228"/>
      <c r="AN7981" s="228"/>
      <c r="AO7981" s="228"/>
      <c r="AP7981" s="228"/>
      <c r="AQ7981" s="228"/>
      <c r="AR7981" s="228"/>
      <c r="AS7981" s="228"/>
      <c r="AT7981" s="228"/>
      <c r="AU7981" s="228">
        <v>0</v>
      </c>
      <c r="AV7981" s="228">
        <v>0</v>
      </c>
      <c r="AW7981" s="228">
        <f t="shared" si="2221"/>
        <v>0</v>
      </c>
    </row>
    <row r="7982" spans="1:49">
      <c r="A7982" s="44" t="s">
        <v>1040</v>
      </c>
      <c r="B7982" s="45" t="s">
        <v>1030</v>
      </c>
      <c r="C7982" s="45" t="s">
        <v>1549</v>
      </c>
      <c r="D7982" s="452" t="s">
        <v>3046</v>
      </c>
      <c r="E7982" s="367" t="s">
        <v>772</v>
      </c>
      <c r="F7982" s="50"/>
      <c r="G7982" s="50"/>
      <c r="H7982" s="50"/>
      <c r="I7982" s="42" t="s">
        <v>1227</v>
      </c>
      <c r="J7982" s="15">
        <f>SUM(J7983:J7987)</f>
        <v>0</v>
      </c>
      <c r="K7982" s="15">
        <f t="shared" ref="K7982:AT7982" si="2223">SUM(K7983:K7987)</f>
        <v>0</v>
      </c>
      <c r="L7982" s="15">
        <f t="shared" si="2223"/>
        <v>0</v>
      </c>
      <c r="M7982" s="15">
        <f t="shared" si="2223"/>
        <v>0</v>
      </c>
      <c r="N7982" s="15">
        <f t="shared" si="2223"/>
        <v>0</v>
      </c>
      <c r="O7982" s="15">
        <f t="shared" si="2223"/>
        <v>0</v>
      </c>
      <c r="P7982" s="15">
        <f t="shared" si="2223"/>
        <v>0</v>
      </c>
      <c r="Q7982" s="15">
        <f t="shared" si="2223"/>
        <v>0</v>
      </c>
      <c r="R7982" s="15">
        <f t="shared" si="2223"/>
        <v>0</v>
      </c>
      <c r="S7982" s="15">
        <f t="shared" si="2223"/>
        <v>0</v>
      </c>
      <c r="T7982" s="15">
        <f t="shared" si="2223"/>
        <v>0</v>
      </c>
      <c r="U7982" s="15">
        <v>0</v>
      </c>
      <c r="V7982" s="15">
        <v>0</v>
      </c>
      <c r="W7982" s="15">
        <f>SUM(W7983:W7987)</f>
        <v>0</v>
      </c>
      <c r="X7982" s="15">
        <f t="shared" si="2223"/>
        <v>0</v>
      </c>
      <c r="Y7982" s="15">
        <f t="shared" si="2223"/>
        <v>0</v>
      </c>
      <c r="Z7982" s="15">
        <f t="shared" si="2223"/>
        <v>0</v>
      </c>
      <c r="AA7982" s="15">
        <f t="shared" si="2223"/>
        <v>0</v>
      </c>
      <c r="AB7982" s="15">
        <f t="shared" si="2223"/>
        <v>0</v>
      </c>
      <c r="AC7982" s="15">
        <f t="shared" si="2223"/>
        <v>0</v>
      </c>
      <c r="AD7982" s="15">
        <f t="shared" si="2223"/>
        <v>0</v>
      </c>
      <c r="AE7982" s="15">
        <f t="shared" si="2223"/>
        <v>0</v>
      </c>
      <c r="AF7982" s="15">
        <f t="shared" si="2223"/>
        <v>0</v>
      </c>
      <c r="AG7982" s="15">
        <f t="shared" si="2223"/>
        <v>0</v>
      </c>
      <c r="AH7982" s="15">
        <v>0</v>
      </c>
      <c r="AI7982" s="15">
        <v>0</v>
      </c>
      <c r="AJ7982" s="15">
        <f>SUM(AJ7983:AJ7987)</f>
        <v>0</v>
      </c>
      <c r="AK7982" s="15">
        <f t="shared" si="2223"/>
        <v>0</v>
      </c>
      <c r="AL7982" s="15">
        <f t="shared" si="2223"/>
        <v>0</v>
      </c>
      <c r="AM7982" s="15">
        <f t="shared" si="2223"/>
        <v>0</v>
      </c>
      <c r="AN7982" s="15">
        <f t="shared" si="2223"/>
        <v>0</v>
      </c>
      <c r="AO7982" s="15">
        <f t="shared" si="2223"/>
        <v>0</v>
      </c>
      <c r="AP7982" s="15">
        <f t="shared" si="2223"/>
        <v>0</v>
      </c>
      <c r="AQ7982" s="15">
        <f t="shared" si="2223"/>
        <v>0</v>
      </c>
      <c r="AR7982" s="15">
        <f t="shared" si="2223"/>
        <v>0</v>
      </c>
      <c r="AS7982" s="15">
        <f t="shared" si="2223"/>
        <v>0</v>
      </c>
      <c r="AT7982" s="15">
        <f t="shared" si="2223"/>
        <v>0</v>
      </c>
      <c r="AU7982" s="15">
        <v>0</v>
      </c>
      <c r="AV7982" s="15">
        <v>0</v>
      </c>
      <c r="AW7982" s="15">
        <f t="shared" si="2221"/>
        <v>0</v>
      </c>
    </row>
    <row r="7983" spans="1:49" s="144" customFormat="1">
      <c r="A7983" s="44" t="s">
        <v>1040</v>
      </c>
      <c r="B7983" s="45" t="s">
        <v>1030</v>
      </c>
      <c r="C7983" s="45" t="s">
        <v>1549</v>
      </c>
      <c r="D7983" s="452" t="s">
        <v>3046</v>
      </c>
      <c r="E7983" s="140" t="s">
        <v>850</v>
      </c>
      <c r="F7983" s="141" t="s">
        <v>1968</v>
      </c>
      <c r="G7983" s="468" t="s">
        <v>3071</v>
      </c>
      <c r="H7983" s="50" t="s">
        <v>2347</v>
      </c>
      <c r="I7983" s="142" t="s">
        <v>1119</v>
      </c>
      <c r="J7983" s="228"/>
      <c r="K7983" s="228"/>
      <c r="L7983" s="228"/>
      <c r="M7983" s="228"/>
      <c r="N7983" s="228"/>
      <c r="O7983" s="228"/>
      <c r="P7983" s="228"/>
      <c r="Q7983" s="228"/>
      <c r="R7983" s="228"/>
      <c r="S7983" s="228"/>
      <c r="T7983" s="228"/>
      <c r="U7983" s="228">
        <v>0</v>
      </c>
      <c r="V7983" s="228">
        <v>0</v>
      </c>
      <c r="W7983" s="228"/>
      <c r="X7983" s="228"/>
      <c r="Y7983" s="228"/>
      <c r="Z7983" s="228"/>
      <c r="AA7983" s="228"/>
      <c r="AB7983" s="228"/>
      <c r="AC7983" s="228"/>
      <c r="AD7983" s="228"/>
      <c r="AE7983" s="228"/>
      <c r="AF7983" s="228"/>
      <c r="AG7983" s="228"/>
      <c r="AH7983" s="228">
        <v>0</v>
      </c>
      <c r="AI7983" s="228">
        <v>0</v>
      </c>
      <c r="AJ7983" s="228"/>
      <c r="AK7983" s="228"/>
      <c r="AL7983" s="228"/>
      <c r="AM7983" s="228"/>
      <c r="AN7983" s="228"/>
      <c r="AO7983" s="228"/>
      <c r="AP7983" s="228"/>
      <c r="AQ7983" s="228"/>
      <c r="AR7983" s="228"/>
      <c r="AS7983" s="228"/>
      <c r="AT7983" s="228"/>
      <c r="AU7983" s="228">
        <v>0</v>
      </c>
      <c r="AV7983" s="228">
        <v>0</v>
      </c>
      <c r="AW7983" s="228">
        <f t="shared" si="2221"/>
        <v>0</v>
      </c>
    </row>
    <row r="7984" spans="1:49" s="144" customFormat="1">
      <c r="A7984" s="44" t="s">
        <v>1040</v>
      </c>
      <c r="B7984" s="45" t="s">
        <v>1030</v>
      </c>
      <c r="C7984" s="45" t="s">
        <v>1549</v>
      </c>
      <c r="D7984" s="452" t="s">
        <v>3046</v>
      </c>
      <c r="E7984" s="140" t="s">
        <v>851</v>
      </c>
      <c r="F7984" s="141" t="s">
        <v>1969</v>
      </c>
      <c r="G7984" s="468" t="s">
        <v>3071</v>
      </c>
      <c r="H7984" s="50" t="s">
        <v>2347</v>
      </c>
      <c r="I7984" s="142" t="s">
        <v>1290</v>
      </c>
      <c r="J7984" s="228"/>
      <c r="K7984" s="228"/>
      <c r="L7984" s="228"/>
      <c r="M7984" s="228"/>
      <c r="N7984" s="228"/>
      <c r="O7984" s="228"/>
      <c r="P7984" s="228"/>
      <c r="Q7984" s="228"/>
      <c r="R7984" s="228"/>
      <c r="S7984" s="228"/>
      <c r="T7984" s="228"/>
      <c r="U7984" s="228">
        <v>0</v>
      </c>
      <c r="V7984" s="228">
        <v>0</v>
      </c>
      <c r="W7984" s="228"/>
      <c r="X7984" s="228"/>
      <c r="Y7984" s="228"/>
      <c r="Z7984" s="228"/>
      <c r="AA7984" s="228"/>
      <c r="AB7984" s="228"/>
      <c r="AC7984" s="228"/>
      <c r="AD7984" s="228"/>
      <c r="AE7984" s="228"/>
      <c r="AF7984" s="228"/>
      <c r="AG7984" s="228"/>
      <c r="AH7984" s="228">
        <v>0</v>
      </c>
      <c r="AI7984" s="228">
        <v>0</v>
      </c>
      <c r="AJ7984" s="228"/>
      <c r="AK7984" s="228"/>
      <c r="AL7984" s="228"/>
      <c r="AM7984" s="228"/>
      <c r="AN7984" s="228"/>
      <c r="AO7984" s="228"/>
      <c r="AP7984" s="228"/>
      <c r="AQ7984" s="228"/>
      <c r="AR7984" s="228"/>
      <c r="AS7984" s="228"/>
      <c r="AT7984" s="228"/>
      <c r="AU7984" s="228">
        <v>0</v>
      </c>
      <c r="AV7984" s="228">
        <v>0</v>
      </c>
      <c r="AW7984" s="228">
        <f t="shared" si="2221"/>
        <v>0</v>
      </c>
    </row>
    <row r="7985" spans="1:49" s="144" customFormat="1">
      <c r="A7985" s="44" t="s">
        <v>1040</v>
      </c>
      <c r="B7985" s="45" t="s">
        <v>1030</v>
      </c>
      <c r="C7985" s="45" t="s">
        <v>1549</v>
      </c>
      <c r="D7985" s="452" t="s">
        <v>3046</v>
      </c>
      <c r="E7985" s="140" t="s">
        <v>852</v>
      </c>
      <c r="F7985" s="141" t="s">
        <v>1970</v>
      </c>
      <c r="G7985" s="468" t="s">
        <v>3071</v>
      </c>
      <c r="H7985" s="50" t="s">
        <v>2347</v>
      </c>
      <c r="I7985" s="142" t="s">
        <v>1733</v>
      </c>
      <c r="J7985" s="228"/>
      <c r="K7985" s="228"/>
      <c r="L7985" s="228"/>
      <c r="M7985" s="228"/>
      <c r="N7985" s="228"/>
      <c r="O7985" s="228"/>
      <c r="P7985" s="228"/>
      <c r="Q7985" s="228"/>
      <c r="R7985" s="228"/>
      <c r="S7985" s="228"/>
      <c r="T7985" s="228"/>
      <c r="U7985" s="228">
        <v>0</v>
      </c>
      <c r="V7985" s="228">
        <v>0</v>
      </c>
      <c r="W7985" s="228"/>
      <c r="X7985" s="228"/>
      <c r="Y7985" s="228"/>
      <c r="Z7985" s="228"/>
      <c r="AA7985" s="228"/>
      <c r="AB7985" s="228"/>
      <c r="AC7985" s="228"/>
      <c r="AD7985" s="228"/>
      <c r="AE7985" s="228"/>
      <c r="AF7985" s="228"/>
      <c r="AG7985" s="228"/>
      <c r="AH7985" s="228">
        <v>0</v>
      </c>
      <c r="AI7985" s="228">
        <v>0</v>
      </c>
      <c r="AJ7985" s="228"/>
      <c r="AK7985" s="228"/>
      <c r="AL7985" s="228"/>
      <c r="AM7985" s="228"/>
      <c r="AN7985" s="228"/>
      <c r="AO7985" s="228"/>
      <c r="AP7985" s="228"/>
      <c r="AQ7985" s="228"/>
      <c r="AR7985" s="228"/>
      <c r="AS7985" s="228"/>
      <c r="AT7985" s="228"/>
      <c r="AU7985" s="228">
        <v>0</v>
      </c>
      <c r="AV7985" s="228">
        <v>0</v>
      </c>
      <c r="AW7985" s="228">
        <f t="shared" si="2221"/>
        <v>0</v>
      </c>
    </row>
    <row r="7986" spans="1:49" s="144" customFormat="1">
      <c r="A7986" s="44" t="s">
        <v>1040</v>
      </c>
      <c r="B7986" s="45" t="s">
        <v>1030</v>
      </c>
      <c r="C7986" s="45" t="s">
        <v>1549</v>
      </c>
      <c r="D7986" s="452" t="s">
        <v>3046</v>
      </c>
      <c r="E7986" s="140" t="s">
        <v>853</v>
      </c>
      <c r="F7986" s="141" t="s">
        <v>1971</v>
      </c>
      <c r="G7986" s="468" t="s">
        <v>3071</v>
      </c>
      <c r="H7986" s="50" t="s">
        <v>2347</v>
      </c>
      <c r="I7986" s="142" t="s">
        <v>1734</v>
      </c>
      <c r="J7986" s="228"/>
      <c r="K7986" s="228"/>
      <c r="L7986" s="228"/>
      <c r="M7986" s="228"/>
      <c r="N7986" s="228"/>
      <c r="O7986" s="228"/>
      <c r="P7986" s="228"/>
      <c r="Q7986" s="228"/>
      <c r="R7986" s="228"/>
      <c r="S7986" s="228"/>
      <c r="T7986" s="228"/>
      <c r="U7986" s="228">
        <v>0</v>
      </c>
      <c r="V7986" s="228">
        <v>0</v>
      </c>
      <c r="W7986" s="228"/>
      <c r="X7986" s="228"/>
      <c r="Y7986" s="228"/>
      <c r="Z7986" s="228"/>
      <c r="AA7986" s="228"/>
      <c r="AB7986" s="228"/>
      <c r="AC7986" s="228"/>
      <c r="AD7986" s="228"/>
      <c r="AE7986" s="228"/>
      <c r="AF7986" s="228"/>
      <c r="AG7986" s="228"/>
      <c r="AH7986" s="228">
        <v>0</v>
      </c>
      <c r="AI7986" s="228">
        <v>0</v>
      </c>
      <c r="AJ7986" s="228"/>
      <c r="AK7986" s="228"/>
      <c r="AL7986" s="228"/>
      <c r="AM7986" s="228"/>
      <c r="AN7986" s="228"/>
      <c r="AO7986" s="228"/>
      <c r="AP7986" s="228"/>
      <c r="AQ7986" s="228"/>
      <c r="AR7986" s="228"/>
      <c r="AS7986" s="228"/>
      <c r="AT7986" s="228"/>
      <c r="AU7986" s="228">
        <v>0</v>
      </c>
      <c r="AV7986" s="228">
        <v>0</v>
      </c>
      <c r="AW7986" s="228">
        <f t="shared" si="2221"/>
        <v>0</v>
      </c>
    </row>
    <row r="7987" spans="1:49" s="144" customFormat="1">
      <c r="A7987" s="44" t="s">
        <v>1040</v>
      </c>
      <c r="B7987" s="45" t="s">
        <v>1030</v>
      </c>
      <c r="C7987" s="45" t="s">
        <v>1549</v>
      </c>
      <c r="D7987" s="452" t="s">
        <v>3046</v>
      </c>
      <c r="E7987" s="140" t="s">
        <v>854</v>
      </c>
      <c r="F7987" s="141" t="s">
        <v>1972</v>
      </c>
      <c r="G7987" s="468" t="s">
        <v>3071</v>
      </c>
      <c r="H7987" s="50" t="s">
        <v>2347</v>
      </c>
      <c r="I7987" s="142" t="s">
        <v>1735</v>
      </c>
      <c r="J7987" s="228"/>
      <c r="K7987" s="228"/>
      <c r="L7987" s="228"/>
      <c r="M7987" s="228"/>
      <c r="N7987" s="228"/>
      <c r="O7987" s="228"/>
      <c r="P7987" s="228"/>
      <c r="Q7987" s="228"/>
      <c r="R7987" s="228"/>
      <c r="S7987" s="228"/>
      <c r="T7987" s="228"/>
      <c r="U7987" s="228">
        <v>0</v>
      </c>
      <c r="V7987" s="228">
        <v>0</v>
      </c>
      <c r="W7987" s="228"/>
      <c r="X7987" s="228"/>
      <c r="Y7987" s="228"/>
      <c r="Z7987" s="228"/>
      <c r="AA7987" s="228"/>
      <c r="AB7987" s="228"/>
      <c r="AC7987" s="228"/>
      <c r="AD7987" s="228"/>
      <c r="AE7987" s="228"/>
      <c r="AF7987" s="228"/>
      <c r="AG7987" s="228"/>
      <c r="AH7987" s="228">
        <v>0</v>
      </c>
      <c r="AI7987" s="228">
        <v>0</v>
      </c>
      <c r="AJ7987" s="228"/>
      <c r="AK7987" s="228"/>
      <c r="AL7987" s="228"/>
      <c r="AM7987" s="228"/>
      <c r="AN7987" s="228"/>
      <c r="AO7987" s="228"/>
      <c r="AP7987" s="228"/>
      <c r="AQ7987" s="228"/>
      <c r="AR7987" s="228"/>
      <c r="AS7987" s="228"/>
      <c r="AT7987" s="228"/>
      <c r="AU7987" s="228">
        <v>0</v>
      </c>
      <c r="AV7987" s="228">
        <v>0</v>
      </c>
      <c r="AW7987" s="228">
        <f t="shared" si="2221"/>
        <v>0</v>
      </c>
    </row>
    <row r="7988" spans="1:49">
      <c r="A7988" s="44" t="s">
        <v>1040</v>
      </c>
      <c r="B7988" s="45" t="s">
        <v>1030</v>
      </c>
      <c r="C7988" s="45" t="s">
        <v>1549</v>
      </c>
      <c r="D7988" s="452" t="s">
        <v>3046</v>
      </c>
      <c r="E7988" s="213" t="s">
        <v>773</v>
      </c>
      <c r="F7988" s="65"/>
      <c r="G7988" s="65"/>
      <c r="H7988" s="65"/>
      <c r="I7988" s="260" t="s">
        <v>1362</v>
      </c>
      <c r="J7988" s="9">
        <f>SUM(J7989)</f>
        <v>0</v>
      </c>
      <c r="K7988" s="9">
        <f t="shared" ref="K7988:AT7988" si="2224">SUM(K7989)</f>
        <v>0</v>
      </c>
      <c r="L7988" s="9">
        <f t="shared" si="2224"/>
        <v>0</v>
      </c>
      <c r="M7988" s="9">
        <f t="shared" si="2224"/>
        <v>0</v>
      </c>
      <c r="N7988" s="9">
        <f t="shared" si="2224"/>
        <v>0</v>
      </c>
      <c r="O7988" s="9">
        <f t="shared" si="2224"/>
        <v>0</v>
      </c>
      <c r="P7988" s="9">
        <f t="shared" si="2224"/>
        <v>0</v>
      </c>
      <c r="Q7988" s="9">
        <f t="shared" si="2224"/>
        <v>0</v>
      </c>
      <c r="R7988" s="9">
        <f t="shared" si="2224"/>
        <v>0</v>
      </c>
      <c r="S7988" s="9">
        <f t="shared" si="2224"/>
        <v>0</v>
      </c>
      <c r="T7988" s="9">
        <f t="shared" si="2224"/>
        <v>0</v>
      </c>
      <c r="U7988" s="9">
        <v>0</v>
      </c>
      <c r="V7988" s="9">
        <v>0</v>
      </c>
      <c r="W7988" s="9">
        <f>SUM(W7989)</f>
        <v>0</v>
      </c>
      <c r="X7988" s="9">
        <f t="shared" si="2224"/>
        <v>0</v>
      </c>
      <c r="Y7988" s="9">
        <f t="shared" si="2224"/>
        <v>0</v>
      </c>
      <c r="Z7988" s="9">
        <f t="shared" si="2224"/>
        <v>0</v>
      </c>
      <c r="AA7988" s="9">
        <f t="shared" si="2224"/>
        <v>0</v>
      </c>
      <c r="AB7988" s="9">
        <f t="shared" si="2224"/>
        <v>0</v>
      </c>
      <c r="AC7988" s="9">
        <f t="shared" si="2224"/>
        <v>0</v>
      </c>
      <c r="AD7988" s="9">
        <f t="shared" si="2224"/>
        <v>0</v>
      </c>
      <c r="AE7988" s="9">
        <f t="shared" si="2224"/>
        <v>0</v>
      </c>
      <c r="AF7988" s="9">
        <f t="shared" si="2224"/>
        <v>0</v>
      </c>
      <c r="AG7988" s="9">
        <f t="shared" si="2224"/>
        <v>0</v>
      </c>
      <c r="AH7988" s="9">
        <v>0</v>
      </c>
      <c r="AI7988" s="9">
        <v>0</v>
      </c>
      <c r="AJ7988" s="9">
        <f>SUM(AJ7989)</f>
        <v>0</v>
      </c>
      <c r="AK7988" s="9">
        <f t="shared" si="2224"/>
        <v>0</v>
      </c>
      <c r="AL7988" s="9">
        <f t="shared" si="2224"/>
        <v>0</v>
      </c>
      <c r="AM7988" s="9">
        <f t="shared" si="2224"/>
        <v>0</v>
      </c>
      <c r="AN7988" s="9">
        <f t="shared" si="2224"/>
        <v>0</v>
      </c>
      <c r="AO7988" s="9">
        <f t="shared" si="2224"/>
        <v>0</v>
      </c>
      <c r="AP7988" s="9">
        <f t="shared" si="2224"/>
        <v>0</v>
      </c>
      <c r="AQ7988" s="9">
        <f t="shared" si="2224"/>
        <v>0</v>
      </c>
      <c r="AR7988" s="9">
        <f t="shared" si="2224"/>
        <v>0</v>
      </c>
      <c r="AS7988" s="9">
        <f t="shared" si="2224"/>
        <v>0</v>
      </c>
      <c r="AT7988" s="9">
        <f t="shared" si="2224"/>
        <v>0</v>
      </c>
      <c r="AU7988" s="9">
        <v>0</v>
      </c>
      <c r="AV7988" s="9">
        <v>0</v>
      </c>
      <c r="AW7988" s="9">
        <f t="shared" si="2221"/>
        <v>0</v>
      </c>
    </row>
    <row r="7989" spans="1:49">
      <c r="A7989" s="44" t="s">
        <v>1040</v>
      </c>
      <c r="B7989" s="45" t="s">
        <v>1030</v>
      </c>
      <c r="C7989" s="45" t="s">
        <v>1549</v>
      </c>
      <c r="D7989" s="452" t="s">
        <v>3046</v>
      </c>
      <c r="E7989" s="367" t="s">
        <v>785</v>
      </c>
      <c r="F7989" s="50"/>
      <c r="G7989" s="468" t="s">
        <v>3071</v>
      </c>
      <c r="H7989" s="50" t="s">
        <v>2347</v>
      </c>
      <c r="I7989" s="42" t="s">
        <v>1363</v>
      </c>
      <c r="J7989" s="228"/>
      <c r="K7989" s="228"/>
      <c r="L7989" s="228"/>
      <c r="M7989" s="228"/>
      <c r="N7989" s="228"/>
      <c r="O7989" s="228"/>
      <c r="P7989" s="228"/>
      <c r="Q7989" s="228"/>
      <c r="R7989" s="228"/>
      <c r="S7989" s="228"/>
      <c r="T7989" s="228"/>
      <c r="U7989" s="228">
        <v>0</v>
      </c>
      <c r="V7989" s="228">
        <v>0</v>
      </c>
      <c r="W7989" s="228"/>
      <c r="X7989" s="228"/>
      <c r="Y7989" s="228"/>
      <c r="Z7989" s="228"/>
      <c r="AA7989" s="228"/>
      <c r="AB7989" s="228"/>
      <c r="AC7989" s="228"/>
      <c r="AD7989" s="228"/>
      <c r="AE7989" s="228"/>
      <c r="AF7989" s="228"/>
      <c r="AG7989" s="228"/>
      <c r="AH7989" s="228">
        <v>0</v>
      </c>
      <c r="AI7989" s="228">
        <v>0</v>
      </c>
      <c r="AJ7989" s="228"/>
      <c r="AK7989" s="228"/>
      <c r="AL7989" s="228"/>
      <c r="AM7989" s="228"/>
      <c r="AN7989" s="228"/>
      <c r="AO7989" s="228"/>
      <c r="AP7989" s="228"/>
      <c r="AQ7989" s="228"/>
      <c r="AR7989" s="228"/>
      <c r="AS7989" s="228"/>
      <c r="AT7989" s="228"/>
      <c r="AU7989" s="228">
        <v>0</v>
      </c>
      <c r="AV7989" s="228">
        <v>0</v>
      </c>
      <c r="AW7989" s="228">
        <f t="shared" si="2221"/>
        <v>0</v>
      </c>
    </row>
    <row r="7990" spans="1:49">
      <c r="A7990" s="44" t="s">
        <v>1040</v>
      </c>
      <c r="B7990" s="45" t="s">
        <v>1030</v>
      </c>
      <c r="C7990" s="45" t="s">
        <v>1549</v>
      </c>
      <c r="D7990" s="452" t="s">
        <v>3046</v>
      </c>
      <c r="E7990" s="213" t="s">
        <v>1364</v>
      </c>
      <c r="F7990" s="65"/>
      <c r="G7990" s="65"/>
      <c r="H7990" s="65"/>
      <c r="I7990" s="260" t="s">
        <v>2104</v>
      </c>
      <c r="J7990" s="9">
        <f>SUM(J7991:J8000)</f>
        <v>0</v>
      </c>
      <c r="K7990" s="9">
        <f t="shared" ref="K7990:AT7990" si="2225">SUM(K7991:K8000)</f>
        <v>0</v>
      </c>
      <c r="L7990" s="9">
        <f t="shared" si="2225"/>
        <v>0</v>
      </c>
      <c r="M7990" s="9">
        <f t="shared" si="2225"/>
        <v>0</v>
      </c>
      <c r="N7990" s="9">
        <f t="shared" si="2225"/>
        <v>0</v>
      </c>
      <c r="O7990" s="9">
        <f t="shared" si="2225"/>
        <v>0</v>
      </c>
      <c r="P7990" s="9">
        <f t="shared" si="2225"/>
        <v>0</v>
      </c>
      <c r="Q7990" s="9">
        <f t="shared" si="2225"/>
        <v>0</v>
      </c>
      <c r="R7990" s="9">
        <f t="shared" si="2225"/>
        <v>0</v>
      </c>
      <c r="S7990" s="9">
        <f t="shared" si="2225"/>
        <v>0</v>
      </c>
      <c r="T7990" s="9">
        <f t="shared" si="2225"/>
        <v>0</v>
      </c>
      <c r="U7990" s="9">
        <v>0</v>
      </c>
      <c r="V7990" s="9">
        <v>0</v>
      </c>
      <c r="W7990" s="9">
        <f>SUM(W7991:W8000)</f>
        <v>0</v>
      </c>
      <c r="X7990" s="9">
        <f t="shared" si="2225"/>
        <v>0</v>
      </c>
      <c r="Y7990" s="9">
        <f t="shared" si="2225"/>
        <v>0</v>
      </c>
      <c r="Z7990" s="9">
        <f t="shared" si="2225"/>
        <v>0</v>
      </c>
      <c r="AA7990" s="9">
        <f t="shared" si="2225"/>
        <v>0</v>
      </c>
      <c r="AB7990" s="9">
        <f t="shared" si="2225"/>
        <v>0</v>
      </c>
      <c r="AC7990" s="9">
        <f t="shared" si="2225"/>
        <v>0</v>
      </c>
      <c r="AD7990" s="9">
        <f t="shared" si="2225"/>
        <v>0</v>
      </c>
      <c r="AE7990" s="9">
        <f t="shared" si="2225"/>
        <v>0</v>
      </c>
      <c r="AF7990" s="9">
        <f t="shared" si="2225"/>
        <v>0</v>
      </c>
      <c r="AG7990" s="9">
        <f t="shared" si="2225"/>
        <v>0</v>
      </c>
      <c r="AH7990" s="9">
        <v>0</v>
      </c>
      <c r="AI7990" s="9">
        <v>0</v>
      </c>
      <c r="AJ7990" s="9">
        <f>SUM(AJ7991:AJ8000)</f>
        <v>2000</v>
      </c>
      <c r="AK7990" s="9">
        <f t="shared" si="2225"/>
        <v>0</v>
      </c>
      <c r="AL7990" s="9">
        <f t="shared" si="2225"/>
        <v>0</v>
      </c>
      <c r="AM7990" s="9">
        <f t="shared" si="2225"/>
        <v>0</v>
      </c>
      <c r="AN7990" s="9">
        <f t="shared" si="2225"/>
        <v>0</v>
      </c>
      <c r="AO7990" s="9">
        <f t="shared" si="2225"/>
        <v>0</v>
      </c>
      <c r="AP7990" s="9">
        <f t="shared" si="2225"/>
        <v>2000</v>
      </c>
      <c r="AQ7990" s="9">
        <f t="shared" si="2225"/>
        <v>0</v>
      </c>
      <c r="AR7990" s="9">
        <f t="shared" si="2225"/>
        <v>0</v>
      </c>
      <c r="AS7990" s="9">
        <f t="shared" si="2225"/>
        <v>0</v>
      </c>
      <c r="AT7990" s="9">
        <f t="shared" si="2225"/>
        <v>0</v>
      </c>
      <c r="AU7990" s="9">
        <v>2000</v>
      </c>
      <c r="AV7990" s="9">
        <v>0</v>
      </c>
      <c r="AW7990" s="9">
        <f t="shared" si="2221"/>
        <v>2000</v>
      </c>
    </row>
    <row r="7991" spans="1:49">
      <c r="A7991" s="44" t="s">
        <v>1040</v>
      </c>
      <c r="B7991" s="45" t="s">
        <v>1030</v>
      </c>
      <c r="C7991" s="45" t="s">
        <v>1549</v>
      </c>
      <c r="D7991" s="452" t="s">
        <v>3046</v>
      </c>
      <c r="E7991" s="367" t="s">
        <v>786</v>
      </c>
      <c r="F7991" s="50"/>
      <c r="G7991" s="468" t="s">
        <v>3071</v>
      </c>
      <c r="H7991" s="50" t="s">
        <v>2347</v>
      </c>
      <c r="I7991" s="42" t="s">
        <v>1191</v>
      </c>
      <c r="J7991" s="270"/>
      <c r="K7991" s="270"/>
      <c r="L7991" s="270"/>
      <c r="M7991" s="270"/>
      <c r="N7991" s="270"/>
      <c r="O7991" s="270"/>
      <c r="P7991" s="270"/>
      <c r="Q7991" s="270"/>
      <c r="R7991" s="270"/>
      <c r="S7991" s="270"/>
      <c r="T7991" s="270"/>
      <c r="U7991" s="270">
        <v>0</v>
      </c>
      <c r="V7991" s="270">
        <v>0</v>
      </c>
      <c r="W7991" s="270"/>
      <c r="X7991" s="270"/>
      <c r="Y7991" s="270"/>
      <c r="Z7991" s="270"/>
      <c r="AA7991" s="270"/>
      <c r="AB7991" s="270"/>
      <c r="AC7991" s="270"/>
      <c r="AD7991" s="270"/>
      <c r="AE7991" s="270"/>
      <c r="AF7991" s="270"/>
      <c r="AG7991" s="270"/>
      <c r="AH7991" s="270">
        <v>0</v>
      </c>
      <c r="AI7991" s="270">
        <v>0</v>
      </c>
      <c r="AJ7991" s="270"/>
      <c r="AK7991" s="270"/>
      <c r="AL7991" s="270"/>
      <c r="AM7991" s="270"/>
      <c r="AN7991" s="270"/>
      <c r="AO7991" s="270"/>
      <c r="AP7991" s="270"/>
      <c r="AQ7991" s="270"/>
      <c r="AR7991" s="270"/>
      <c r="AS7991" s="270"/>
      <c r="AT7991" s="270"/>
      <c r="AU7991" s="270">
        <v>0</v>
      </c>
      <c r="AV7991" s="270">
        <v>0</v>
      </c>
      <c r="AW7991" s="270">
        <f t="shared" si="2221"/>
        <v>0</v>
      </c>
    </row>
    <row r="7992" spans="1:49">
      <c r="A7992" s="44" t="s">
        <v>1040</v>
      </c>
      <c r="B7992" s="45" t="s">
        <v>1030</v>
      </c>
      <c r="C7992" s="45" t="s">
        <v>1549</v>
      </c>
      <c r="D7992" s="452" t="s">
        <v>3046</v>
      </c>
      <c r="E7992" s="367" t="s">
        <v>1528</v>
      </c>
      <c r="F7992" s="50"/>
      <c r="G7992" s="468" t="s">
        <v>3071</v>
      </c>
      <c r="H7992" s="50" t="s">
        <v>2347</v>
      </c>
      <c r="I7992" s="42" t="s">
        <v>989</v>
      </c>
      <c r="J7992" s="270"/>
      <c r="K7992" s="270"/>
      <c r="L7992" s="270"/>
      <c r="M7992" s="270"/>
      <c r="N7992" s="270"/>
      <c r="O7992" s="270"/>
      <c r="P7992" s="270"/>
      <c r="Q7992" s="270"/>
      <c r="R7992" s="270"/>
      <c r="S7992" s="270"/>
      <c r="T7992" s="270"/>
      <c r="U7992" s="270">
        <v>0</v>
      </c>
      <c r="V7992" s="270">
        <v>0</v>
      </c>
      <c r="W7992" s="270"/>
      <c r="X7992" s="270"/>
      <c r="Y7992" s="270"/>
      <c r="Z7992" s="270"/>
      <c r="AA7992" s="270"/>
      <c r="AB7992" s="270"/>
      <c r="AC7992" s="270"/>
      <c r="AD7992" s="270"/>
      <c r="AE7992" s="270"/>
      <c r="AF7992" s="270"/>
      <c r="AG7992" s="270"/>
      <c r="AH7992" s="270">
        <v>0</v>
      </c>
      <c r="AI7992" s="270">
        <v>0</v>
      </c>
      <c r="AJ7992" s="270"/>
      <c r="AK7992" s="270"/>
      <c r="AL7992" s="270"/>
      <c r="AM7992" s="270"/>
      <c r="AN7992" s="270"/>
      <c r="AO7992" s="270"/>
      <c r="AP7992" s="270"/>
      <c r="AQ7992" s="270"/>
      <c r="AR7992" s="270"/>
      <c r="AS7992" s="270"/>
      <c r="AT7992" s="270"/>
      <c r="AU7992" s="270">
        <v>0</v>
      </c>
      <c r="AV7992" s="270">
        <v>0</v>
      </c>
      <c r="AW7992" s="270">
        <f t="shared" si="2221"/>
        <v>0</v>
      </c>
    </row>
    <row r="7993" spans="1:49">
      <c r="A7993" s="44" t="s">
        <v>1040</v>
      </c>
      <c r="B7993" s="45" t="s">
        <v>1030</v>
      </c>
      <c r="C7993" s="45" t="s">
        <v>1549</v>
      </c>
      <c r="D7993" s="452" t="s">
        <v>3046</v>
      </c>
      <c r="E7993" s="367" t="s">
        <v>1679</v>
      </c>
      <c r="F7993" s="50"/>
      <c r="G7993" s="468" t="s">
        <v>3071</v>
      </c>
      <c r="H7993" s="50" t="s">
        <v>2347</v>
      </c>
      <c r="I7993" s="42" t="s">
        <v>1048</v>
      </c>
      <c r="J7993" s="270"/>
      <c r="K7993" s="270"/>
      <c r="L7993" s="270"/>
      <c r="M7993" s="270"/>
      <c r="N7993" s="270"/>
      <c r="O7993" s="270"/>
      <c r="P7993" s="270"/>
      <c r="Q7993" s="270"/>
      <c r="R7993" s="270"/>
      <c r="S7993" s="270"/>
      <c r="T7993" s="270"/>
      <c r="U7993" s="270">
        <v>0</v>
      </c>
      <c r="V7993" s="270">
        <v>0</v>
      </c>
      <c r="W7993" s="270"/>
      <c r="X7993" s="270"/>
      <c r="Y7993" s="270"/>
      <c r="Z7993" s="270"/>
      <c r="AA7993" s="270"/>
      <c r="AB7993" s="270"/>
      <c r="AC7993" s="270"/>
      <c r="AD7993" s="270"/>
      <c r="AE7993" s="270"/>
      <c r="AF7993" s="270"/>
      <c r="AG7993" s="270"/>
      <c r="AH7993" s="270">
        <v>0</v>
      </c>
      <c r="AI7993" s="270">
        <v>0</v>
      </c>
      <c r="AJ7993" s="270"/>
      <c r="AK7993" s="270"/>
      <c r="AL7993" s="270"/>
      <c r="AM7993" s="270"/>
      <c r="AN7993" s="270"/>
      <c r="AO7993" s="270"/>
      <c r="AP7993" s="270"/>
      <c r="AQ7993" s="270"/>
      <c r="AR7993" s="270"/>
      <c r="AS7993" s="270"/>
      <c r="AT7993" s="270"/>
      <c r="AU7993" s="270">
        <v>0</v>
      </c>
      <c r="AV7993" s="270">
        <v>0</v>
      </c>
      <c r="AW7993" s="270">
        <f t="shared" si="2221"/>
        <v>0</v>
      </c>
    </row>
    <row r="7994" spans="1:49">
      <c r="A7994" s="44" t="s">
        <v>1040</v>
      </c>
      <c r="B7994" s="45" t="s">
        <v>1030</v>
      </c>
      <c r="C7994" s="45" t="s">
        <v>1549</v>
      </c>
      <c r="D7994" s="452" t="s">
        <v>3046</v>
      </c>
      <c r="E7994" s="367" t="s">
        <v>787</v>
      </c>
      <c r="F7994" s="50"/>
      <c r="G7994" s="468" t="s">
        <v>3071</v>
      </c>
      <c r="H7994" s="50" t="s">
        <v>2347</v>
      </c>
      <c r="I7994" s="42" t="s">
        <v>2078</v>
      </c>
      <c r="J7994" s="270"/>
      <c r="K7994" s="270"/>
      <c r="L7994" s="270"/>
      <c r="M7994" s="270"/>
      <c r="N7994" s="270"/>
      <c r="O7994" s="270"/>
      <c r="P7994" s="270"/>
      <c r="Q7994" s="270"/>
      <c r="R7994" s="270"/>
      <c r="S7994" s="270"/>
      <c r="T7994" s="270"/>
      <c r="U7994" s="270">
        <v>0</v>
      </c>
      <c r="V7994" s="270">
        <v>0</v>
      </c>
      <c r="W7994" s="270"/>
      <c r="X7994" s="270"/>
      <c r="Y7994" s="270"/>
      <c r="Z7994" s="270"/>
      <c r="AA7994" s="270"/>
      <c r="AB7994" s="270"/>
      <c r="AC7994" s="270"/>
      <c r="AD7994" s="270"/>
      <c r="AE7994" s="270"/>
      <c r="AF7994" s="270"/>
      <c r="AG7994" s="270"/>
      <c r="AH7994" s="270">
        <v>0</v>
      </c>
      <c r="AI7994" s="270">
        <v>0</v>
      </c>
      <c r="AJ7994" s="270"/>
      <c r="AK7994" s="270"/>
      <c r="AL7994" s="270"/>
      <c r="AM7994" s="270"/>
      <c r="AN7994" s="270"/>
      <c r="AO7994" s="270"/>
      <c r="AP7994" s="270"/>
      <c r="AQ7994" s="270"/>
      <c r="AR7994" s="270"/>
      <c r="AS7994" s="270"/>
      <c r="AT7994" s="270"/>
      <c r="AU7994" s="270">
        <v>0</v>
      </c>
      <c r="AV7994" s="270">
        <v>0</v>
      </c>
      <c r="AW7994" s="270">
        <f t="shared" si="2221"/>
        <v>0</v>
      </c>
    </row>
    <row r="7995" spans="1:49">
      <c r="A7995" s="44" t="s">
        <v>1040</v>
      </c>
      <c r="B7995" s="45" t="s">
        <v>1030</v>
      </c>
      <c r="C7995" s="45" t="s">
        <v>1549</v>
      </c>
      <c r="D7995" s="452" t="s">
        <v>3046</v>
      </c>
      <c r="E7995" s="367" t="s">
        <v>1116</v>
      </c>
      <c r="F7995" s="50"/>
      <c r="G7995" s="468" t="s">
        <v>3071</v>
      </c>
      <c r="H7995" s="50" t="s">
        <v>2347</v>
      </c>
      <c r="I7995" s="42" t="s">
        <v>1487</v>
      </c>
      <c r="J7995" s="270"/>
      <c r="K7995" s="270"/>
      <c r="L7995" s="270"/>
      <c r="M7995" s="270"/>
      <c r="N7995" s="270"/>
      <c r="O7995" s="270"/>
      <c r="P7995" s="270"/>
      <c r="Q7995" s="270"/>
      <c r="R7995" s="270"/>
      <c r="S7995" s="270"/>
      <c r="T7995" s="270"/>
      <c r="U7995" s="270">
        <v>0</v>
      </c>
      <c r="V7995" s="270">
        <v>0</v>
      </c>
      <c r="W7995" s="270"/>
      <c r="X7995" s="270"/>
      <c r="Y7995" s="270"/>
      <c r="Z7995" s="270"/>
      <c r="AA7995" s="270"/>
      <c r="AB7995" s="270"/>
      <c r="AC7995" s="270"/>
      <c r="AD7995" s="270"/>
      <c r="AE7995" s="270"/>
      <c r="AF7995" s="270"/>
      <c r="AG7995" s="270"/>
      <c r="AH7995" s="270">
        <v>0</v>
      </c>
      <c r="AI7995" s="270">
        <v>0</v>
      </c>
      <c r="AJ7995" s="270"/>
      <c r="AK7995" s="270"/>
      <c r="AL7995" s="270"/>
      <c r="AM7995" s="270"/>
      <c r="AN7995" s="270"/>
      <c r="AO7995" s="270"/>
      <c r="AP7995" s="270"/>
      <c r="AQ7995" s="270"/>
      <c r="AR7995" s="270"/>
      <c r="AS7995" s="270"/>
      <c r="AT7995" s="270"/>
      <c r="AU7995" s="270">
        <v>0</v>
      </c>
      <c r="AV7995" s="270">
        <v>0</v>
      </c>
      <c r="AW7995" s="270">
        <f t="shared" si="2221"/>
        <v>0</v>
      </c>
    </row>
    <row r="7996" spans="1:49">
      <c r="A7996" s="44" t="s">
        <v>1040</v>
      </c>
      <c r="B7996" s="45" t="s">
        <v>1030</v>
      </c>
      <c r="C7996" s="45" t="s">
        <v>1549</v>
      </c>
      <c r="D7996" s="452" t="s">
        <v>3046</v>
      </c>
      <c r="E7996" s="367" t="s">
        <v>1703</v>
      </c>
      <c r="F7996" s="50"/>
      <c r="G7996" s="468" t="s">
        <v>3071</v>
      </c>
      <c r="H7996" s="50" t="s">
        <v>2347</v>
      </c>
      <c r="I7996" s="42" t="s">
        <v>1047</v>
      </c>
      <c r="J7996" s="270"/>
      <c r="K7996" s="270"/>
      <c r="L7996" s="270"/>
      <c r="M7996" s="270"/>
      <c r="N7996" s="270"/>
      <c r="O7996" s="270"/>
      <c r="P7996" s="270"/>
      <c r="Q7996" s="270"/>
      <c r="R7996" s="270"/>
      <c r="S7996" s="270"/>
      <c r="T7996" s="270"/>
      <c r="U7996" s="270">
        <v>0</v>
      </c>
      <c r="V7996" s="270">
        <v>0</v>
      </c>
      <c r="W7996" s="270"/>
      <c r="X7996" s="270"/>
      <c r="Y7996" s="270"/>
      <c r="Z7996" s="270"/>
      <c r="AA7996" s="270"/>
      <c r="AB7996" s="270"/>
      <c r="AC7996" s="270"/>
      <c r="AD7996" s="270"/>
      <c r="AE7996" s="270"/>
      <c r="AF7996" s="270"/>
      <c r="AG7996" s="270"/>
      <c r="AH7996" s="270">
        <v>0</v>
      </c>
      <c r="AI7996" s="270">
        <v>0</v>
      </c>
      <c r="AJ7996" s="270"/>
      <c r="AK7996" s="270"/>
      <c r="AL7996" s="270"/>
      <c r="AM7996" s="270"/>
      <c r="AN7996" s="270"/>
      <c r="AO7996" s="270"/>
      <c r="AP7996" s="270"/>
      <c r="AQ7996" s="270"/>
      <c r="AR7996" s="270"/>
      <c r="AS7996" s="270"/>
      <c r="AT7996" s="270"/>
      <c r="AU7996" s="270">
        <v>0</v>
      </c>
      <c r="AV7996" s="270">
        <v>0</v>
      </c>
      <c r="AW7996" s="270">
        <f t="shared" si="2221"/>
        <v>0</v>
      </c>
    </row>
    <row r="7997" spans="1:49">
      <c r="A7997" s="44" t="s">
        <v>1040</v>
      </c>
      <c r="B7997" s="45" t="s">
        <v>1030</v>
      </c>
      <c r="C7997" s="45" t="s">
        <v>1549</v>
      </c>
      <c r="D7997" s="452" t="s">
        <v>3046</v>
      </c>
      <c r="E7997" s="367" t="s">
        <v>826</v>
      </c>
      <c r="F7997" s="50"/>
      <c r="G7997" s="468" t="s">
        <v>3071</v>
      </c>
      <c r="H7997" s="50" t="s">
        <v>2347</v>
      </c>
      <c r="I7997" s="42" t="s">
        <v>935</v>
      </c>
      <c r="J7997" s="270"/>
      <c r="K7997" s="270"/>
      <c r="L7997" s="270"/>
      <c r="M7997" s="270"/>
      <c r="N7997" s="270"/>
      <c r="O7997" s="270"/>
      <c r="P7997" s="270"/>
      <c r="Q7997" s="270"/>
      <c r="R7997" s="270"/>
      <c r="S7997" s="270"/>
      <c r="T7997" s="270"/>
      <c r="U7997" s="270">
        <v>0</v>
      </c>
      <c r="V7997" s="270">
        <v>0</v>
      </c>
      <c r="W7997" s="270"/>
      <c r="X7997" s="270"/>
      <c r="Y7997" s="270"/>
      <c r="Z7997" s="270"/>
      <c r="AA7997" s="270"/>
      <c r="AB7997" s="270"/>
      <c r="AC7997" s="270"/>
      <c r="AD7997" s="270"/>
      <c r="AE7997" s="270"/>
      <c r="AF7997" s="270"/>
      <c r="AG7997" s="270"/>
      <c r="AH7997" s="270">
        <v>0</v>
      </c>
      <c r="AI7997" s="270">
        <v>0</v>
      </c>
      <c r="AJ7997" s="270"/>
      <c r="AK7997" s="270"/>
      <c r="AL7997" s="270"/>
      <c r="AM7997" s="270"/>
      <c r="AN7997" s="270"/>
      <c r="AO7997" s="270"/>
      <c r="AP7997" s="270"/>
      <c r="AQ7997" s="270"/>
      <c r="AR7997" s="270"/>
      <c r="AS7997" s="270"/>
      <c r="AT7997" s="270"/>
      <c r="AU7997" s="270">
        <v>0</v>
      </c>
      <c r="AV7997" s="270">
        <v>0</v>
      </c>
      <c r="AW7997" s="270">
        <f t="shared" si="2221"/>
        <v>0</v>
      </c>
    </row>
    <row r="7998" spans="1:49">
      <c r="A7998" s="44" t="s">
        <v>1040</v>
      </c>
      <c r="B7998" s="45" t="s">
        <v>1030</v>
      </c>
      <c r="C7998" s="45" t="s">
        <v>1549</v>
      </c>
      <c r="D7998" s="452" t="s">
        <v>3046</v>
      </c>
      <c r="E7998" s="367" t="s">
        <v>1115</v>
      </c>
      <c r="F7998" s="50"/>
      <c r="G7998" s="468" t="s">
        <v>3071</v>
      </c>
      <c r="H7998" s="50" t="s">
        <v>2347</v>
      </c>
      <c r="I7998" s="42" t="s">
        <v>990</v>
      </c>
      <c r="J7998" s="270"/>
      <c r="K7998" s="270"/>
      <c r="L7998" s="270"/>
      <c r="M7998" s="270"/>
      <c r="N7998" s="270"/>
      <c r="O7998" s="270"/>
      <c r="P7998" s="270"/>
      <c r="Q7998" s="270"/>
      <c r="R7998" s="270"/>
      <c r="S7998" s="270"/>
      <c r="T7998" s="270"/>
      <c r="U7998" s="270">
        <v>0</v>
      </c>
      <c r="V7998" s="270">
        <v>0</v>
      </c>
      <c r="W7998" s="270"/>
      <c r="X7998" s="270"/>
      <c r="Y7998" s="270"/>
      <c r="Z7998" s="270"/>
      <c r="AA7998" s="270"/>
      <c r="AB7998" s="270"/>
      <c r="AC7998" s="270"/>
      <c r="AD7998" s="270"/>
      <c r="AE7998" s="270"/>
      <c r="AF7998" s="270"/>
      <c r="AG7998" s="270"/>
      <c r="AH7998" s="270">
        <v>0</v>
      </c>
      <c r="AI7998" s="270">
        <v>0</v>
      </c>
      <c r="AJ7998" s="270"/>
      <c r="AK7998" s="270"/>
      <c r="AL7998" s="270"/>
      <c r="AM7998" s="270"/>
      <c r="AN7998" s="270"/>
      <c r="AO7998" s="270"/>
      <c r="AP7998" s="270"/>
      <c r="AQ7998" s="270"/>
      <c r="AR7998" s="270"/>
      <c r="AS7998" s="270"/>
      <c r="AT7998" s="270"/>
      <c r="AU7998" s="270">
        <v>0</v>
      </c>
      <c r="AV7998" s="270">
        <v>0</v>
      </c>
      <c r="AW7998" s="270">
        <f t="shared" si="2221"/>
        <v>0</v>
      </c>
    </row>
    <row r="7999" spans="1:49">
      <c r="A7999" s="44" t="s">
        <v>1040</v>
      </c>
      <c r="B7999" s="45" t="s">
        <v>1030</v>
      </c>
      <c r="C7999" s="45" t="s">
        <v>1549</v>
      </c>
      <c r="D7999" s="452" t="s">
        <v>3046</v>
      </c>
      <c r="E7999" s="367" t="s">
        <v>1677</v>
      </c>
      <c r="F7999" s="50"/>
      <c r="G7999" s="468" t="s">
        <v>3071</v>
      </c>
      <c r="H7999" s="50" t="s">
        <v>2347</v>
      </c>
      <c r="I7999" s="42" t="s">
        <v>1688</v>
      </c>
      <c r="J7999" s="270"/>
      <c r="K7999" s="270"/>
      <c r="L7999" s="270"/>
      <c r="M7999" s="270"/>
      <c r="N7999" s="270"/>
      <c r="O7999" s="270"/>
      <c r="P7999" s="270"/>
      <c r="Q7999" s="270"/>
      <c r="R7999" s="270"/>
      <c r="S7999" s="270"/>
      <c r="T7999" s="270"/>
      <c r="U7999" s="270">
        <v>0</v>
      </c>
      <c r="V7999" s="270">
        <v>0</v>
      </c>
      <c r="W7999" s="270"/>
      <c r="X7999" s="270"/>
      <c r="Y7999" s="270"/>
      <c r="Z7999" s="270"/>
      <c r="AA7999" s="270"/>
      <c r="AB7999" s="270"/>
      <c r="AC7999" s="270"/>
      <c r="AD7999" s="270"/>
      <c r="AE7999" s="270"/>
      <c r="AF7999" s="270"/>
      <c r="AG7999" s="270"/>
      <c r="AH7999" s="270">
        <v>0</v>
      </c>
      <c r="AI7999" s="270">
        <v>0</v>
      </c>
      <c r="AJ7999" s="270">
        <v>2000</v>
      </c>
      <c r="AK7999" s="270"/>
      <c r="AL7999" s="270"/>
      <c r="AM7999" s="270"/>
      <c r="AN7999" s="270"/>
      <c r="AO7999" s="270"/>
      <c r="AP7999" s="270">
        <v>2000</v>
      </c>
      <c r="AQ7999" s="270"/>
      <c r="AR7999" s="270"/>
      <c r="AS7999" s="270"/>
      <c r="AT7999" s="270"/>
      <c r="AU7999" s="270">
        <v>2000</v>
      </c>
      <c r="AV7999" s="270">
        <v>0</v>
      </c>
      <c r="AW7999" s="270">
        <f t="shared" si="2221"/>
        <v>2000</v>
      </c>
    </row>
    <row r="8000" spans="1:49">
      <c r="A8000" s="44" t="s">
        <v>1040</v>
      </c>
      <c r="B8000" s="45" t="s">
        <v>1030</v>
      </c>
      <c r="C8000" s="45" t="s">
        <v>1549</v>
      </c>
      <c r="D8000" s="452" t="s">
        <v>3046</v>
      </c>
      <c r="E8000" s="367" t="s">
        <v>1677</v>
      </c>
      <c r="F8000" s="50" t="s">
        <v>1973</v>
      </c>
      <c r="G8000" s="468" t="s">
        <v>3071</v>
      </c>
      <c r="H8000" s="50" t="s">
        <v>2347</v>
      </c>
      <c r="I8000" s="42" t="s">
        <v>25</v>
      </c>
      <c r="J8000" s="228"/>
      <c r="K8000" s="228"/>
      <c r="L8000" s="228"/>
      <c r="M8000" s="228"/>
      <c r="N8000" s="228"/>
      <c r="O8000" s="228"/>
      <c r="P8000" s="228"/>
      <c r="Q8000" s="228"/>
      <c r="R8000" s="228"/>
      <c r="S8000" s="228"/>
      <c r="T8000" s="228"/>
      <c r="U8000" s="228">
        <v>0</v>
      </c>
      <c r="V8000" s="228">
        <v>0</v>
      </c>
      <c r="W8000" s="228"/>
      <c r="X8000" s="228"/>
      <c r="Y8000" s="228"/>
      <c r="Z8000" s="228"/>
      <c r="AA8000" s="228"/>
      <c r="AB8000" s="228"/>
      <c r="AC8000" s="228"/>
      <c r="AD8000" s="228"/>
      <c r="AE8000" s="228"/>
      <c r="AF8000" s="228"/>
      <c r="AG8000" s="228"/>
      <c r="AH8000" s="228">
        <v>0</v>
      </c>
      <c r="AI8000" s="228">
        <v>0</v>
      </c>
      <c r="AJ8000" s="228"/>
      <c r="AK8000" s="228"/>
      <c r="AL8000" s="228"/>
      <c r="AM8000" s="228"/>
      <c r="AN8000" s="228"/>
      <c r="AO8000" s="228"/>
      <c r="AP8000" s="228"/>
      <c r="AQ8000" s="228"/>
      <c r="AR8000" s="228"/>
      <c r="AS8000" s="228"/>
      <c r="AT8000" s="228"/>
      <c r="AU8000" s="228">
        <v>0</v>
      </c>
      <c r="AV8000" s="228">
        <v>0</v>
      </c>
      <c r="AW8000" s="228">
        <f t="shared" si="2221"/>
        <v>0</v>
      </c>
    </row>
    <row r="8001" spans="1:49" s="52" customFormat="1">
      <c r="A8001" s="41"/>
      <c r="B8001" s="346"/>
      <c r="C8001" s="346"/>
      <c r="D8001" s="369"/>
      <c r="E8001" s="213"/>
      <c r="F8001" s="65"/>
      <c r="G8001" s="65"/>
      <c r="H8001" s="65"/>
      <c r="I8001" s="49" t="s">
        <v>3</v>
      </c>
      <c r="J8001" s="6">
        <f>SUM(J8002)</f>
        <v>0</v>
      </c>
      <c r="K8001" s="6">
        <f t="shared" ref="K8001:AT8002" si="2226">SUM(K8002)</f>
        <v>0</v>
      </c>
      <c r="L8001" s="6">
        <f t="shared" si="2226"/>
        <v>0</v>
      </c>
      <c r="M8001" s="6">
        <f t="shared" si="2226"/>
        <v>0</v>
      </c>
      <c r="N8001" s="6">
        <f t="shared" si="2226"/>
        <v>0</v>
      </c>
      <c r="O8001" s="6">
        <f t="shared" si="2226"/>
        <v>0</v>
      </c>
      <c r="P8001" s="6">
        <f t="shared" si="2226"/>
        <v>0</v>
      </c>
      <c r="Q8001" s="6">
        <f t="shared" si="2226"/>
        <v>0</v>
      </c>
      <c r="R8001" s="6">
        <f t="shared" si="2226"/>
        <v>0</v>
      </c>
      <c r="S8001" s="6">
        <f t="shared" si="2226"/>
        <v>0</v>
      </c>
      <c r="T8001" s="6">
        <f t="shared" si="2226"/>
        <v>0</v>
      </c>
      <c r="U8001" s="6">
        <v>0</v>
      </c>
      <c r="V8001" s="6">
        <v>0</v>
      </c>
      <c r="W8001" s="6">
        <f>SUM(W8002)</f>
        <v>0</v>
      </c>
      <c r="X8001" s="6">
        <f t="shared" si="2226"/>
        <v>0</v>
      </c>
      <c r="Y8001" s="6">
        <f t="shared" si="2226"/>
        <v>0</v>
      </c>
      <c r="Z8001" s="6">
        <f t="shared" si="2226"/>
        <v>0</v>
      </c>
      <c r="AA8001" s="6">
        <f t="shared" si="2226"/>
        <v>0</v>
      </c>
      <c r="AB8001" s="6">
        <f t="shared" si="2226"/>
        <v>0</v>
      </c>
      <c r="AC8001" s="6">
        <f t="shared" si="2226"/>
        <v>0</v>
      </c>
      <c r="AD8001" s="6">
        <f t="shared" si="2226"/>
        <v>0</v>
      </c>
      <c r="AE8001" s="6">
        <f t="shared" si="2226"/>
        <v>0</v>
      </c>
      <c r="AF8001" s="6">
        <f t="shared" si="2226"/>
        <v>0</v>
      </c>
      <c r="AG8001" s="6">
        <f t="shared" si="2226"/>
        <v>0</v>
      </c>
      <c r="AH8001" s="6">
        <v>0</v>
      </c>
      <c r="AI8001" s="6">
        <v>0</v>
      </c>
      <c r="AJ8001" s="6">
        <f>SUM(AJ8002)</f>
        <v>0</v>
      </c>
      <c r="AK8001" s="6">
        <f t="shared" si="2226"/>
        <v>0</v>
      </c>
      <c r="AL8001" s="6">
        <f t="shared" si="2226"/>
        <v>0</v>
      </c>
      <c r="AM8001" s="6">
        <f t="shared" si="2226"/>
        <v>0</v>
      </c>
      <c r="AN8001" s="6">
        <f t="shared" si="2226"/>
        <v>0</v>
      </c>
      <c r="AO8001" s="6">
        <f t="shared" si="2226"/>
        <v>0</v>
      </c>
      <c r="AP8001" s="6">
        <f t="shared" si="2226"/>
        <v>0</v>
      </c>
      <c r="AQ8001" s="6">
        <f t="shared" si="2226"/>
        <v>0</v>
      </c>
      <c r="AR8001" s="6">
        <f t="shared" si="2226"/>
        <v>0</v>
      </c>
      <c r="AS8001" s="6">
        <f t="shared" si="2226"/>
        <v>0</v>
      </c>
      <c r="AT8001" s="6">
        <f t="shared" si="2226"/>
        <v>0</v>
      </c>
      <c r="AU8001" s="6">
        <v>0</v>
      </c>
      <c r="AV8001" s="6">
        <v>0</v>
      </c>
      <c r="AW8001" s="6">
        <f t="shared" si="2221"/>
        <v>0</v>
      </c>
    </row>
    <row r="8002" spans="1:49" s="52" customFormat="1">
      <c r="A8002" s="44" t="s">
        <v>1040</v>
      </c>
      <c r="B8002" s="45" t="s">
        <v>1030</v>
      </c>
      <c r="C8002" s="45" t="s">
        <v>1549</v>
      </c>
      <c r="D8002" s="452" t="s">
        <v>3046</v>
      </c>
      <c r="E8002" s="213" t="s">
        <v>833</v>
      </c>
      <c r="F8002" s="65"/>
      <c r="G8002" s="65"/>
      <c r="H8002" s="65"/>
      <c r="I8002" s="53" t="s">
        <v>1</v>
      </c>
      <c r="J8002" s="200">
        <f>SUM(J8003)</f>
        <v>0</v>
      </c>
      <c r="K8002" s="200">
        <f t="shared" si="2226"/>
        <v>0</v>
      </c>
      <c r="L8002" s="200">
        <f t="shared" si="2226"/>
        <v>0</v>
      </c>
      <c r="M8002" s="200">
        <f t="shared" si="2226"/>
        <v>0</v>
      </c>
      <c r="N8002" s="200">
        <f t="shared" si="2226"/>
        <v>0</v>
      </c>
      <c r="O8002" s="200">
        <f t="shared" si="2226"/>
        <v>0</v>
      </c>
      <c r="P8002" s="200">
        <f t="shared" si="2226"/>
        <v>0</v>
      </c>
      <c r="Q8002" s="200">
        <f t="shared" si="2226"/>
        <v>0</v>
      </c>
      <c r="R8002" s="200">
        <f t="shared" si="2226"/>
        <v>0</v>
      </c>
      <c r="S8002" s="200">
        <f t="shared" si="2226"/>
        <v>0</v>
      </c>
      <c r="T8002" s="200">
        <f t="shared" si="2226"/>
        <v>0</v>
      </c>
      <c r="U8002" s="200">
        <v>0</v>
      </c>
      <c r="V8002" s="200">
        <v>0</v>
      </c>
      <c r="W8002" s="200">
        <f>SUM(W8003)</f>
        <v>0</v>
      </c>
      <c r="X8002" s="200">
        <f t="shared" si="2226"/>
        <v>0</v>
      </c>
      <c r="Y8002" s="200">
        <f t="shared" si="2226"/>
        <v>0</v>
      </c>
      <c r="Z8002" s="200">
        <f t="shared" si="2226"/>
        <v>0</v>
      </c>
      <c r="AA8002" s="200">
        <f t="shared" si="2226"/>
        <v>0</v>
      </c>
      <c r="AB8002" s="200">
        <f t="shared" si="2226"/>
        <v>0</v>
      </c>
      <c r="AC8002" s="200">
        <f t="shared" si="2226"/>
        <v>0</v>
      </c>
      <c r="AD8002" s="200">
        <f t="shared" si="2226"/>
        <v>0</v>
      </c>
      <c r="AE8002" s="200">
        <f t="shared" si="2226"/>
        <v>0</v>
      </c>
      <c r="AF8002" s="200">
        <f t="shared" si="2226"/>
        <v>0</v>
      </c>
      <c r="AG8002" s="200">
        <f t="shared" si="2226"/>
        <v>0</v>
      </c>
      <c r="AH8002" s="200">
        <v>0</v>
      </c>
      <c r="AI8002" s="200">
        <v>0</v>
      </c>
      <c r="AJ8002" s="200">
        <f>SUM(AJ8003)</f>
        <v>0</v>
      </c>
      <c r="AK8002" s="200">
        <f t="shared" si="2226"/>
        <v>0</v>
      </c>
      <c r="AL8002" s="200">
        <f t="shared" si="2226"/>
        <v>0</v>
      </c>
      <c r="AM8002" s="200">
        <f t="shared" si="2226"/>
        <v>0</v>
      </c>
      <c r="AN8002" s="200">
        <f t="shared" si="2226"/>
        <v>0</v>
      </c>
      <c r="AO8002" s="200">
        <f t="shared" si="2226"/>
        <v>0</v>
      </c>
      <c r="AP8002" s="200">
        <f t="shared" si="2226"/>
        <v>0</v>
      </c>
      <c r="AQ8002" s="200">
        <f t="shared" si="2226"/>
        <v>0</v>
      </c>
      <c r="AR8002" s="200">
        <f t="shared" si="2226"/>
        <v>0</v>
      </c>
      <c r="AS8002" s="200">
        <f t="shared" si="2226"/>
        <v>0</v>
      </c>
      <c r="AT8002" s="200">
        <f t="shared" si="2226"/>
        <v>0</v>
      </c>
      <c r="AU8002" s="200">
        <v>0</v>
      </c>
      <c r="AV8002" s="200">
        <v>0</v>
      </c>
      <c r="AW8002" s="200">
        <f t="shared" si="2221"/>
        <v>0</v>
      </c>
    </row>
    <row r="8003" spans="1:49" s="59" customFormat="1">
      <c r="A8003" s="44" t="s">
        <v>1040</v>
      </c>
      <c r="B8003" s="45" t="s">
        <v>1030</v>
      </c>
      <c r="C8003" s="45" t="s">
        <v>1549</v>
      </c>
      <c r="D8003" s="452" t="s">
        <v>3046</v>
      </c>
      <c r="E8003" s="57" t="s">
        <v>1517</v>
      </c>
      <c r="F8003" s="58"/>
      <c r="G8003" s="468" t="s">
        <v>3071</v>
      </c>
      <c r="H8003" s="50" t="s">
        <v>2347</v>
      </c>
      <c r="I8003" s="188" t="s">
        <v>2584</v>
      </c>
      <c r="J8003" s="13"/>
      <c r="K8003" s="13"/>
      <c r="L8003" s="13"/>
      <c r="M8003" s="13"/>
      <c r="N8003" s="13"/>
      <c r="O8003" s="13"/>
      <c r="P8003" s="13"/>
      <c r="Q8003" s="13"/>
      <c r="R8003" s="13"/>
      <c r="S8003" s="13"/>
      <c r="T8003" s="13"/>
      <c r="U8003" s="13">
        <v>0</v>
      </c>
      <c r="V8003" s="13">
        <v>0</v>
      </c>
      <c r="W8003" s="13"/>
      <c r="X8003" s="13"/>
      <c r="Y8003" s="13"/>
      <c r="Z8003" s="13"/>
      <c r="AA8003" s="13"/>
      <c r="AB8003" s="13"/>
      <c r="AC8003" s="13"/>
      <c r="AD8003" s="13"/>
      <c r="AE8003" s="13"/>
      <c r="AF8003" s="13"/>
      <c r="AG8003" s="13"/>
      <c r="AH8003" s="13">
        <v>0</v>
      </c>
      <c r="AI8003" s="13">
        <v>0</v>
      </c>
      <c r="AJ8003" s="13"/>
      <c r="AK8003" s="13"/>
      <c r="AL8003" s="13"/>
      <c r="AM8003" s="13"/>
      <c r="AN8003" s="13"/>
      <c r="AO8003" s="13"/>
      <c r="AP8003" s="13"/>
      <c r="AQ8003" s="13"/>
      <c r="AR8003" s="13"/>
      <c r="AS8003" s="13"/>
      <c r="AT8003" s="13"/>
      <c r="AU8003" s="13">
        <v>0</v>
      </c>
      <c r="AV8003" s="13">
        <v>0</v>
      </c>
      <c r="AW8003" s="13">
        <f t="shared" si="2221"/>
        <v>0</v>
      </c>
    </row>
    <row r="8004" spans="1:49">
      <c r="A8004" s="48"/>
      <c r="B8004" s="42"/>
      <c r="C8004" s="42"/>
      <c r="D8004" s="42"/>
      <c r="E8004" s="531"/>
      <c r="F8004" s="50"/>
      <c r="G8004" s="50"/>
      <c r="H8004" s="50"/>
      <c r="I8004" s="49" t="s">
        <v>1157</v>
      </c>
      <c r="J8004" s="6">
        <f t="shared" ref="J8004:T8005" si="2227">SUM(J8005)</f>
        <v>0</v>
      </c>
      <c r="K8004" s="6">
        <f t="shared" si="2227"/>
        <v>0</v>
      </c>
      <c r="L8004" s="6">
        <f t="shared" si="2227"/>
        <v>0</v>
      </c>
      <c r="M8004" s="6">
        <f t="shared" si="2227"/>
        <v>0</v>
      </c>
      <c r="N8004" s="6">
        <f t="shared" si="2227"/>
        <v>0</v>
      </c>
      <c r="O8004" s="6">
        <f t="shared" si="2227"/>
        <v>0</v>
      </c>
      <c r="P8004" s="6">
        <f t="shared" si="2227"/>
        <v>0</v>
      </c>
      <c r="Q8004" s="6">
        <f t="shared" si="2227"/>
        <v>0</v>
      </c>
      <c r="R8004" s="6">
        <f t="shared" si="2227"/>
        <v>0</v>
      </c>
      <c r="S8004" s="6">
        <f t="shared" si="2227"/>
        <v>0</v>
      </c>
      <c r="T8004" s="6">
        <f t="shared" si="2227"/>
        <v>0</v>
      </c>
      <c r="U8004" s="6">
        <v>0</v>
      </c>
      <c r="V8004" s="6">
        <v>0</v>
      </c>
      <c r="W8004" s="6">
        <f>SUM(W8005)</f>
        <v>0</v>
      </c>
      <c r="X8004" s="6">
        <f t="shared" ref="X8004:AG8005" si="2228">SUM(X8005)</f>
        <v>0</v>
      </c>
      <c r="Y8004" s="6">
        <f t="shared" si="2228"/>
        <v>0</v>
      </c>
      <c r="Z8004" s="6">
        <f t="shared" si="2228"/>
        <v>0</v>
      </c>
      <c r="AA8004" s="6">
        <f t="shared" si="2228"/>
        <v>0</v>
      </c>
      <c r="AB8004" s="6">
        <f t="shared" si="2228"/>
        <v>0</v>
      </c>
      <c r="AC8004" s="6">
        <f t="shared" si="2228"/>
        <v>0</v>
      </c>
      <c r="AD8004" s="6">
        <f t="shared" si="2228"/>
        <v>0</v>
      </c>
      <c r="AE8004" s="6">
        <f t="shared" si="2228"/>
        <v>0</v>
      </c>
      <c r="AF8004" s="6">
        <f t="shared" si="2228"/>
        <v>0</v>
      </c>
      <c r="AG8004" s="6">
        <f t="shared" si="2228"/>
        <v>0</v>
      </c>
      <c r="AH8004" s="6">
        <v>0</v>
      </c>
      <c r="AI8004" s="6">
        <v>0</v>
      </c>
      <c r="AJ8004" s="6">
        <f>SUM(AJ8005)</f>
        <v>31500</v>
      </c>
      <c r="AK8004" s="6">
        <f t="shared" ref="AK8004:AT8005" si="2229">SUM(AK8005)</f>
        <v>0</v>
      </c>
      <c r="AL8004" s="6">
        <f t="shared" si="2229"/>
        <v>0</v>
      </c>
      <c r="AM8004" s="6">
        <f t="shared" si="2229"/>
        <v>0</v>
      </c>
      <c r="AN8004" s="6">
        <f t="shared" si="2229"/>
        <v>0</v>
      </c>
      <c r="AO8004" s="6">
        <f t="shared" si="2229"/>
        <v>0</v>
      </c>
      <c r="AP8004" s="6">
        <f t="shared" si="2229"/>
        <v>31500</v>
      </c>
      <c r="AQ8004" s="6">
        <f t="shared" si="2229"/>
        <v>0</v>
      </c>
      <c r="AR8004" s="6">
        <f t="shared" si="2229"/>
        <v>0</v>
      </c>
      <c r="AS8004" s="6">
        <f t="shared" si="2229"/>
        <v>0</v>
      </c>
      <c r="AT8004" s="6">
        <f t="shared" si="2229"/>
        <v>0</v>
      </c>
      <c r="AU8004" s="6">
        <v>31500</v>
      </c>
      <c r="AV8004" s="6">
        <v>0</v>
      </c>
      <c r="AW8004" s="6">
        <f t="shared" si="2221"/>
        <v>31500</v>
      </c>
    </row>
    <row r="8005" spans="1:49">
      <c r="A8005" s="44" t="s">
        <v>1040</v>
      </c>
      <c r="B8005" s="45" t="s">
        <v>1030</v>
      </c>
      <c r="C8005" s="45" t="s">
        <v>1549</v>
      </c>
      <c r="D8005" s="452" t="s">
        <v>3046</v>
      </c>
      <c r="E8005" s="54" t="s">
        <v>1402</v>
      </c>
      <c r="F8005" s="50"/>
      <c r="G8005" s="50"/>
      <c r="H8005" s="50"/>
      <c r="I8005" s="516" t="s">
        <v>1158</v>
      </c>
      <c r="J8005" s="9">
        <f t="shared" si="2227"/>
        <v>0</v>
      </c>
      <c r="K8005" s="9">
        <f t="shared" si="2227"/>
        <v>0</v>
      </c>
      <c r="L8005" s="9">
        <f t="shared" si="2227"/>
        <v>0</v>
      </c>
      <c r="M8005" s="9">
        <f t="shared" si="2227"/>
        <v>0</v>
      </c>
      <c r="N8005" s="9">
        <f t="shared" si="2227"/>
        <v>0</v>
      </c>
      <c r="O8005" s="9">
        <f t="shared" si="2227"/>
        <v>0</v>
      </c>
      <c r="P8005" s="9">
        <f t="shared" si="2227"/>
        <v>0</v>
      </c>
      <c r="Q8005" s="9">
        <f t="shared" si="2227"/>
        <v>0</v>
      </c>
      <c r="R8005" s="9">
        <f t="shared" si="2227"/>
        <v>0</v>
      </c>
      <c r="S8005" s="9">
        <f t="shared" si="2227"/>
        <v>0</v>
      </c>
      <c r="T8005" s="9">
        <f t="shared" si="2227"/>
        <v>0</v>
      </c>
      <c r="U8005" s="9">
        <v>0</v>
      </c>
      <c r="V8005" s="9">
        <v>0</v>
      </c>
      <c r="W8005" s="9">
        <f>SUM(W8006)</f>
        <v>0</v>
      </c>
      <c r="X8005" s="9">
        <f t="shared" si="2228"/>
        <v>0</v>
      </c>
      <c r="Y8005" s="9">
        <f t="shared" si="2228"/>
        <v>0</v>
      </c>
      <c r="Z8005" s="9">
        <f t="shared" si="2228"/>
        <v>0</v>
      </c>
      <c r="AA8005" s="9">
        <f t="shared" si="2228"/>
        <v>0</v>
      </c>
      <c r="AB8005" s="9">
        <f t="shared" si="2228"/>
        <v>0</v>
      </c>
      <c r="AC8005" s="9">
        <f t="shared" si="2228"/>
        <v>0</v>
      </c>
      <c r="AD8005" s="9">
        <f t="shared" si="2228"/>
        <v>0</v>
      </c>
      <c r="AE8005" s="9">
        <f t="shared" si="2228"/>
        <v>0</v>
      </c>
      <c r="AF8005" s="9">
        <f t="shared" si="2228"/>
        <v>0</v>
      </c>
      <c r="AG8005" s="9">
        <f t="shared" si="2228"/>
        <v>0</v>
      </c>
      <c r="AH8005" s="9">
        <v>0</v>
      </c>
      <c r="AI8005" s="9">
        <v>0</v>
      </c>
      <c r="AJ8005" s="9">
        <f>SUM(AJ8006)</f>
        <v>31500</v>
      </c>
      <c r="AK8005" s="9">
        <f t="shared" si="2229"/>
        <v>0</v>
      </c>
      <c r="AL8005" s="9">
        <f t="shared" si="2229"/>
        <v>0</v>
      </c>
      <c r="AM8005" s="9">
        <f t="shared" si="2229"/>
        <v>0</v>
      </c>
      <c r="AN8005" s="9">
        <f t="shared" si="2229"/>
        <v>0</v>
      </c>
      <c r="AO8005" s="9">
        <f t="shared" si="2229"/>
        <v>0</v>
      </c>
      <c r="AP8005" s="9">
        <f t="shared" si="2229"/>
        <v>31500</v>
      </c>
      <c r="AQ8005" s="9">
        <f t="shared" si="2229"/>
        <v>0</v>
      </c>
      <c r="AR8005" s="9">
        <f t="shared" si="2229"/>
        <v>0</v>
      </c>
      <c r="AS8005" s="9">
        <f t="shared" si="2229"/>
        <v>0</v>
      </c>
      <c r="AT8005" s="9">
        <f t="shared" si="2229"/>
        <v>0</v>
      </c>
      <c r="AU8005" s="9">
        <v>31500</v>
      </c>
      <c r="AV8005" s="9">
        <v>0</v>
      </c>
      <c r="AW8005" s="9">
        <f t="shared" si="2221"/>
        <v>31500</v>
      </c>
    </row>
    <row r="8006" spans="1:49" s="505" customFormat="1">
      <c r="A8006" s="478" t="s">
        <v>1040</v>
      </c>
      <c r="B8006" s="479" t="s">
        <v>1030</v>
      </c>
      <c r="C8006" s="479" t="s">
        <v>1549</v>
      </c>
      <c r="D8006" s="480" t="s">
        <v>3046</v>
      </c>
      <c r="E8006" s="481" t="s">
        <v>1409</v>
      </c>
      <c r="F8006" s="482"/>
      <c r="G8006" s="483" t="s">
        <v>3071</v>
      </c>
      <c r="H8006" s="482" t="s">
        <v>2404</v>
      </c>
      <c r="I8006" s="504" t="s">
        <v>1691</v>
      </c>
      <c r="J8006" s="496"/>
      <c r="K8006" s="496"/>
      <c r="L8006" s="496"/>
      <c r="M8006" s="496"/>
      <c r="N8006" s="496"/>
      <c r="O8006" s="496"/>
      <c r="P8006" s="496"/>
      <c r="Q8006" s="496"/>
      <c r="R8006" s="496"/>
      <c r="S8006" s="496"/>
      <c r="T8006" s="496"/>
      <c r="U8006" s="496">
        <v>0</v>
      </c>
      <c r="V8006" s="496">
        <v>0</v>
      </c>
      <c r="W8006" s="496"/>
      <c r="X8006" s="496"/>
      <c r="Y8006" s="496"/>
      <c r="Z8006" s="496"/>
      <c r="AA8006" s="496"/>
      <c r="AB8006" s="496"/>
      <c r="AC8006" s="496"/>
      <c r="AD8006" s="496"/>
      <c r="AE8006" s="496"/>
      <c r="AF8006" s="496"/>
      <c r="AG8006" s="496"/>
      <c r="AH8006" s="496">
        <v>0</v>
      </c>
      <c r="AI8006" s="496">
        <v>0</v>
      </c>
      <c r="AJ8006" s="496">
        <v>31500</v>
      </c>
      <c r="AK8006" s="496"/>
      <c r="AL8006" s="496"/>
      <c r="AM8006" s="496"/>
      <c r="AN8006" s="496"/>
      <c r="AO8006" s="496"/>
      <c r="AP8006" s="496">
        <v>31500</v>
      </c>
      <c r="AQ8006" s="496"/>
      <c r="AR8006" s="496"/>
      <c r="AS8006" s="496"/>
      <c r="AT8006" s="496"/>
      <c r="AU8006" s="496">
        <v>31500</v>
      </c>
      <c r="AV8006" s="496">
        <v>0</v>
      </c>
      <c r="AW8006" s="496">
        <f t="shared" si="2221"/>
        <v>31500</v>
      </c>
    </row>
    <row r="8007" spans="1:49">
      <c r="A8007" s="44"/>
      <c r="B8007" s="45"/>
      <c r="C8007" s="45"/>
      <c r="D8007" s="45"/>
      <c r="E8007" s="531"/>
      <c r="F8007" s="50"/>
      <c r="G8007" s="50"/>
      <c r="H8007" s="50"/>
      <c r="I8007" s="42"/>
      <c r="U8007" s="15">
        <v>0</v>
      </c>
      <c r="V8007" s="15">
        <v>0</v>
      </c>
      <c r="AH8007" s="15">
        <v>0</v>
      </c>
      <c r="AI8007" s="15">
        <v>0</v>
      </c>
      <c r="AU8007" s="15">
        <v>0</v>
      </c>
      <c r="AV8007" s="15">
        <v>0</v>
      </c>
      <c r="AW8007" s="15">
        <f t="shared" si="2221"/>
        <v>0</v>
      </c>
    </row>
    <row r="8008" spans="1:49">
      <c r="A8008" s="48"/>
      <c r="B8008" s="42"/>
      <c r="C8008" s="42"/>
      <c r="D8008" s="42"/>
      <c r="E8008" s="531"/>
      <c r="F8008" s="50"/>
      <c r="G8008" s="50"/>
      <c r="H8008" s="50"/>
      <c r="I8008" s="49" t="s">
        <v>1325</v>
      </c>
      <c r="J8008" s="12">
        <f>SUM(J7979,J8001,J8004)</f>
        <v>0</v>
      </c>
      <c r="K8008" s="12">
        <f t="shared" ref="K8008:T8008" si="2230">SUM(K7979,K8001,K8004)</f>
        <v>0</v>
      </c>
      <c r="L8008" s="12">
        <f t="shared" si="2230"/>
        <v>0</v>
      </c>
      <c r="M8008" s="12">
        <f t="shared" si="2230"/>
        <v>0</v>
      </c>
      <c r="N8008" s="12">
        <f t="shared" si="2230"/>
        <v>0</v>
      </c>
      <c r="O8008" s="12">
        <f t="shared" si="2230"/>
        <v>0</v>
      </c>
      <c r="P8008" s="12">
        <f t="shared" si="2230"/>
        <v>0</v>
      </c>
      <c r="Q8008" s="12">
        <f t="shared" si="2230"/>
        <v>0</v>
      </c>
      <c r="R8008" s="12">
        <f t="shared" si="2230"/>
        <v>0</v>
      </c>
      <c r="S8008" s="12">
        <f t="shared" si="2230"/>
        <v>0</v>
      </c>
      <c r="T8008" s="12">
        <f t="shared" si="2230"/>
        <v>0</v>
      </c>
      <c r="U8008" s="12">
        <v>0</v>
      </c>
      <c r="V8008" s="12">
        <v>0</v>
      </c>
      <c r="W8008" s="12">
        <f>SUM(W7979,W8001,W8004)</f>
        <v>0</v>
      </c>
      <c r="X8008" s="12">
        <f t="shared" ref="X8008:AG8008" si="2231">SUM(X7979,X8001,X8004)</f>
        <v>0</v>
      </c>
      <c r="Y8008" s="12">
        <f t="shared" si="2231"/>
        <v>0</v>
      </c>
      <c r="Z8008" s="12">
        <f t="shared" si="2231"/>
        <v>0</v>
      </c>
      <c r="AA8008" s="12">
        <f t="shared" si="2231"/>
        <v>0</v>
      </c>
      <c r="AB8008" s="12">
        <f t="shared" si="2231"/>
        <v>0</v>
      </c>
      <c r="AC8008" s="12">
        <f t="shared" si="2231"/>
        <v>0</v>
      </c>
      <c r="AD8008" s="12">
        <f t="shared" si="2231"/>
        <v>0</v>
      </c>
      <c r="AE8008" s="12">
        <f t="shared" si="2231"/>
        <v>0</v>
      </c>
      <c r="AF8008" s="12">
        <f t="shared" si="2231"/>
        <v>0</v>
      </c>
      <c r="AG8008" s="12">
        <f t="shared" si="2231"/>
        <v>0</v>
      </c>
      <c r="AH8008" s="12">
        <v>0</v>
      </c>
      <c r="AI8008" s="12">
        <v>0</v>
      </c>
      <c r="AJ8008" s="12">
        <f>SUM(AJ7979,AJ8001,AJ8004)</f>
        <v>33500</v>
      </c>
      <c r="AK8008" s="12">
        <f t="shared" ref="AK8008:AT8008" si="2232">SUM(AK7979,AK8001,AK8004)</f>
        <v>0</v>
      </c>
      <c r="AL8008" s="12">
        <f t="shared" si="2232"/>
        <v>0</v>
      </c>
      <c r="AM8008" s="12">
        <f t="shared" si="2232"/>
        <v>0</v>
      </c>
      <c r="AN8008" s="12">
        <f t="shared" si="2232"/>
        <v>0</v>
      </c>
      <c r="AO8008" s="12">
        <f t="shared" si="2232"/>
        <v>0</v>
      </c>
      <c r="AP8008" s="12">
        <f t="shared" si="2232"/>
        <v>33500</v>
      </c>
      <c r="AQ8008" s="12">
        <f t="shared" si="2232"/>
        <v>0</v>
      </c>
      <c r="AR8008" s="12">
        <f t="shared" si="2232"/>
        <v>0</v>
      </c>
      <c r="AS8008" s="12">
        <f t="shared" si="2232"/>
        <v>0</v>
      </c>
      <c r="AT8008" s="12">
        <f t="shared" si="2232"/>
        <v>0</v>
      </c>
      <c r="AU8008" s="12">
        <v>33500</v>
      </c>
      <c r="AV8008" s="12">
        <v>0</v>
      </c>
      <c r="AW8008" s="12">
        <f t="shared" si="2221"/>
        <v>33500</v>
      </c>
    </row>
    <row r="8009" spans="1:49">
      <c r="A8009" s="48"/>
      <c r="B8009" s="42"/>
      <c r="C8009" s="42"/>
      <c r="D8009" s="42"/>
      <c r="E8009" s="531"/>
      <c r="F8009" s="50"/>
      <c r="G8009" s="50"/>
      <c r="H8009" s="50"/>
      <c r="I8009" s="42"/>
    </row>
    <row r="8010" spans="1:49">
      <c r="A8010" s="48"/>
      <c r="B8010" s="42"/>
      <c r="C8010" s="42"/>
      <c r="D8010" s="42"/>
      <c r="E8010" s="531"/>
      <c r="F8010" s="50"/>
      <c r="G8010" s="50"/>
      <c r="H8010" s="50"/>
      <c r="I8010" s="146" t="s">
        <v>970</v>
      </c>
      <c r="J8010" s="29"/>
      <c r="K8010" s="29"/>
      <c r="L8010" s="29"/>
      <c r="M8010" s="29"/>
      <c r="N8010" s="29"/>
      <c r="O8010" s="29"/>
      <c r="P8010" s="29"/>
      <c r="Q8010" s="29"/>
      <c r="R8010" s="29"/>
      <c r="S8010" s="29"/>
      <c r="T8010" s="29"/>
      <c r="U8010" s="29"/>
      <c r="V8010" s="29"/>
      <c r="W8010" s="29"/>
      <c r="X8010" s="29"/>
      <c r="Y8010" s="29"/>
      <c r="Z8010" s="29"/>
      <c r="AA8010" s="29"/>
      <c r="AB8010" s="29"/>
      <c r="AC8010" s="29"/>
      <c r="AD8010" s="29"/>
      <c r="AE8010" s="29"/>
      <c r="AF8010" s="29"/>
      <c r="AG8010" s="29"/>
      <c r="AH8010" s="29"/>
      <c r="AI8010" s="29"/>
      <c r="AJ8010" s="29"/>
      <c r="AK8010" s="29"/>
      <c r="AL8010" s="29"/>
      <c r="AM8010" s="29"/>
      <c r="AN8010" s="29"/>
      <c r="AO8010" s="29"/>
      <c r="AP8010" s="29"/>
      <c r="AQ8010" s="29"/>
      <c r="AR8010" s="29"/>
      <c r="AS8010" s="29"/>
      <c r="AT8010" s="29"/>
      <c r="AU8010" s="29"/>
      <c r="AV8010" s="29"/>
      <c r="AW8010" s="29"/>
    </row>
    <row r="8011" spans="1:49" ht="13.5" thickBot="1">
      <c r="A8011" s="48"/>
      <c r="B8011" s="42"/>
      <c r="C8011" s="42"/>
      <c r="D8011" s="42"/>
      <c r="E8011" s="531"/>
      <c r="F8011" s="50"/>
      <c r="G8011" s="50"/>
      <c r="H8011" s="50"/>
      <c r="I8011" s="146"/>
      <c r="J8011" s="29"/>
      <c r="K8011" s="29"/>
      <c r="L8011" s="29"/>
      <c r="M8011" s="29"/>
      <c r="N8011" s="29"/>
      <c r="O8011" s="29"/>
      <c r="P8011" s="29"/>
      <c r="Q8011" s="29"/>
      <c r="R8011" s="29"/>
      <c r="S8011" s="29"/>
      <c r="T8011" s="29"/>
      <c r="U8011" s="29"/>
      <c r="V8011" s="29"/>
      <c r="W8011" s="29"/>
      <c r="X8011" s="29"/>
      <c r="Y8011" s="29"/>
      <c r="Z8011" s="29"/>
      <c r="AA8011" s="29"/>
      <c r="AB8011" s="29"/>
      <c r="AC8011" s="29"/>
      <c r="AD8011" s="29"/>
      <c r="AE8011" s="29"/>
      <c r="AF8011" s="29"/>
      <c r="AG8011" s="29"/>
      <c r="AH8011" s="29"/>
      <c r="AI8011" s="29"/>
      <c r="AJ8011" s="29"/>
      <c r="AK8011" s="29"/>
      <c r="AL8011" s="29"/>
      <c r="AM8011" s="29"/>
      <c r="AN8011" s="29"/>
      <c r="AO8011" s="29"/>
      <c r="AP8011" s="29"/>
      <c r="AQ8011" s="29"/>
      <c r="AR8011" s="29"/>
      <c r="AS8011" s="29"/>
      <c r="AT8011" s="29"/>
      <c r="AU8011" s="29"/>
      <c r="AV8011" s="29"/>
      <c r="AW8011" s="29"/>
    </row>
    <row r="8012" spans="1:49" ht="35.25" customHeight="1" thickTop="1" thickBot="1">
      <c r="A8012" s="48"/>
      <c r="B8012" s="42"/>
      <c r="C8012" s="42"/>
      <c r="D8012" s="42"/>
      <c r="E8012" s="531"/>
      <c r="F8012" s="50"/>
      <c r="G8012" s="50"/>
      <c r="H8012" s="50"/>
      <c r="I8012" s="5" t="s">
        <v>2331</v>
      </c>
      <c r="J8012" s="364" t="s">
        <v>2891</v>
      </c>
      <c r="K8012" s="364" t="s">
        <v>2879</v>
      </c>
      <c r="L8012" s="364" t="s">
        <v>2880</v>
      </c>
      <c r="M8012" s="364" t="s">
        <v>2881</v>
      </c>
      <c r="N8012" s="364" t="s">
        <v>2882</v>
      </c>
      <c r="O8012" s="364" t="s">
        <v>2883</v>
      </c>
      <c r="P8012" s="364" t="s">
        <v>2884</v>
      </c>
      <c r="Q8012" s="364" t="s">
        <v>2885</v>
      </c>
      <c r="R8012" s="364" t="s">
        <v>2886</v>
      </c>
      <c r="S8012" s="364" t="s">
        <v>2887</v>
      </c>
      <c r="T8012" s="364" t="s">
        <v>2888</v>
      </c>
      <c r="U8012" s="364" t="s">
        <v>2889</v>
      </c>
      <c r="V8012" s="364" t="s">
        <v>2890</v>
      </c>
      <c r="W8012" s="365" t="s">
        <v>2893</v>
      </c>
      <c r="X8012" s="365" t="s">
        <v>2879</v>
      </c>
      <c r="Y8012" s="365" t="s">
        <v>2880</v>
      </c>
      <c r="Z8012" s="365" t="s">
        <v>2881</v>
      </c>
      <c r="AA8012" s="365" t="s">
        <v>2882</v>
      </c>
      <c r="AB8012" s="365" t="s">
        <v>2883</v>
      </c>
      <c r="AC8012" s="365" t="s">
        <v>2884</v>
      </c>
      <c r="AD8012" s="365" t="s">
        <v>2885</v>
      </c>
      <c r="AE8012" s="365" t="s">
        <v>2886</v>
      </c>
      <c r="AF8012" s="365" t="s">
        <v>2887</v>
      </c>
      <c r="AG8012" s="365" t="s">
        <v>2888</v>
      </c>
      <c r="AH8012" s="365" t="s">
        <v>2889</v>
      </c>
      <c r="AI8012" s="365" t="s">
        <v>2890</v>
      </c>
      <c r="AJ8012" s="366" t="s">
        <v>2892</v>
      </c>
      <c r="AK8012" s="366" t="s">
        <v>2879</v>
      </c>
      <c r="AL8012" s="366" t="s">
        <v>2880</v>
      </c>
      <c r="AM8012" s="366" t="s">
        <v>2881</v>
      </c>
      <c r="AN8012" s="366" t="s">
        <v>2882</v>
      </c>
      <c r="AO8012" s="366" t="s">
        <v>2883</v>
      </c>
      <c r="AP8012" s="366" t="s">
        <v>2884</v>
      </c>
      <c r="AQ8012" s="366" t="s">
        <v>2885</v>
      </c>
      <c r="AR8012" s="366" t="s">
        <v>2886</v>
      </c>
      <c r="AS8012" s="366" t="s">
        <v>2887</v>
      </c>
      <c r="AT8012" s="366" t="s">
        <v>2888</v>
      </c>
      <c r="AU8012" s="366" t="s">
        <v>2889</v>
      </c>
      <c r="AV8012" s="366" t="s">
        <v>2890</v>
      </c>
      <c r="AW8012" s="368" t="s">
        <v>2895</v>
      </c>
    </row>
    <row r="8013" spans="1:49">
      <c r="A8013" s="48"/>
      <c r="B8013" s="42"/>
      <c r="C8013" s="42"/>
      <c r="D8013" s="42"/>
      <c r="E8013" s="531"/>
      <c r="F8013" s="50"/>
      <c r="G8013" s="50"/>
      <c r="H8013" s="50"/>
      <c r="I8013" s="34"/>
      <c r="J8013" s="202" t="s">
        <v>1224</v>
      </c>
      <c r="K8013" s="202">
        <v>1</v>
      </c>
      <c r="L8013" s="202">
        <v>2</v>
      </c>
      <c r="M8013" s="202">
        <v>3</v>
      </c>
      <c r="N8013" s="202">
        <v>4</v>
      </c>
      <c r="O8013" s="202">
        <v>5</v>
      </c>
      <c r="P8013" s="202">
        <v>6</v>
      </c>
      <c r="Q8013" s="202">
        <v>7</v>
      </c>
      <c r="R8013" s="202">
        <v>8</v>
      </c>
      <c r="S8013" s="202">
        <v>9</v>
      </c>
      <c r="T8013" s="202">
        <v>10</v>
      </c>
      <c r="U8013" s="202">
        <v>13</v>
      </c>
      <c r="V8013" s="202">
        <v>14</v>
      </c>
      <c r="W8013" s="202" t="s">
        <v>1224</v>
      </c>
      <c r="X8013" s="202">
        <v>1</v>
      </c>
      <c r="Y8013" s="202">
        <v>2</v>
      </c>
      <c r="Z8013" s="202">
        <v>3</v>
      </c>
      <c r="AA8013" s="202">
        <v>4</v>
      </c>
      <c r="AB8013" s="202">
        <v>5</v>
      </c>
      <c r="AC8013" s="202">
        <v>6</v>
      </c>
      <c r="AD8013" s="202">
        <v>7</v>
      </c>
      <c r="AE8013" s="202">
        <v>8</v>
      </c>
      <c r="AF8013" s="202">
        <v>9</v>
      </c>
      <c r="AG8013" s="202">
        <v>10</v>
      </c>
      <c r="AH8013" s="202">
        <v>13</v>
      </c>
      <c r="AI8013" s="202">
        <v>14</v>
      </c>
      <c r="AJ8013" s="202" t="s">
        <v>1224</v>
      </c>
      <c r="AK8013" s="202">
        <v>1</v>
      </c>
      <c r="AL8013" s="202">
        <v>2</v>
      </c>
      <c r="AM8013" s="202">
        <v>3</v>
      </c>
      <c r="AN8013" s="202">
        <v>4</v>
      </c>
      <c r="AO8013" s="202">
        <v>5</v>
      </c>
      <c r="AP8013" s="202">
        <v>6</v>
      </c>
      <c r="AQ8013" s="202">
        <v>7</v>
      </c>
      <c r="AR8013" s="202">
        <v>8</v>
      </c>
      <c r="AS8013" s="202">
        <v>9</v>
      </c>
      <c r="AT8013" s="202">
        <v>10</v>
      </c>
      <c r="AU8013" s="202">
        <v>13</v>
      </c>
      <c r="AV8013" s="202">
        <v>14</v>
      </c>
      <c r="AW8013" s="202">
        <v>15</v>
      </c>
    </row>
    <row r="8014" spans="1:49">
      <c r="A8014" s="48"/>
      <c r="B8014" s="42"/>
      <c r="C8014" s="42"/>
      <c r="D8014" s="42"/>
      <c r="E8014" s="531"/>
      <c r="F8014" s="50"/>
      <c r="G8014" s="50"/>
      <c r="H8014" s="50"/>
      <c r="I8014" s="276" t="s">
        <v>2377</v>
      </c>
      <c r="J8014" s="277">
        <f>SUM(J8008)</f>
        <v>0</v>
      </c>
      <c r="K8014" s="277">
        <f t="shared" ref="K8014:AT8014" si="2233">SUM(K8008)</f>
        <v>0</v>
      </c>
      <c r="L8014" s="277">
        <f t="shared" si="2233"/>
        <v>0</v>
      </c>
      <c r="M8014" s="277">
        <f t="shared" si="2233"/>
        <v>0</v>
      </c>
      <c r="N8014" s="277">
        <f t="shared" si="2233"/>
        <v>0</v>
      </c>
      <c r="O8014" s="277">
        <f t="shared" si="2233"/>
        <v>0</v>
      </c>
      <c r="P8014" s="277">
        <f t="shared" si="2233"/>
        <v>0</v>
      </c>
      <c r="Q8014" s="277">
        <f t="shared" si="2233"/>
        <v>0</v>
      </c>
      <c r="R8014" s="277">
        <f t="shared" si="2233"/>
        <v>0</v>
      </c>
      <c r="S8014" s="277">
        <f t="shared" si="2233"/>
        <v>0</v>
      </c>
      <c r="T8014" s="277">
        <f t="shared" si="2233"/>
        <v>0</v>
      </c>
      <c r="U8014" s="277">
        <v>0</v>
      </c>
      <c r="V8014" s="277">
        <v>0</v>
      </c>
      <c r="W8014" s="277">
        <f>SUM(W8008)</f>
        <v>0</v>
      </c>
      <c r="X8014" s="277">
        <f t="shared" si="2233"/>
        <v>0</v>
      </c>
      <c r="Y8014" s="277">
        <f t="shared" si="2233"/>
        <v>0</v>
      </c>
      <c r="Z8014" s="277">
        <f t="shared" si="2233"/>
        <v>0</v>
      </c>
      <c r="AA8014" s="277">
        <f t="shared" si="2233"/>
        <v>0</v>
      </c>
      <c r="AB8014" s="277">
        <f t="shared" si="2233"/>
        <v>0</v>
      </c>
      <c r="AC8014" s="277">
        <f t="shared" si="2233"/>
        <v>0</v>
      </c>
      <c r="AD8014" s="277">
        <f t="shared" si="2233"/>
        <v>0</v>
      </c>
      <c r="AE8014" s="277">
        <f t="shared" si="2233"/>
        <v>0</v>
      </c>
      <c r="AF8014" s="277">
        <f t="shared" si="2233"/>
        <v>0</v>
      </c>
      <c r="AG8014" s="277">
        <f t="shared" si="2233"/>
        <v>0</v>
      </c>
      <c r="AH8014" s="277">
        <v>0</v>
      </c>
      <c r="AI8014" s="277">
        <v>0</v>
      </c>
      <c r="AJ8014" s="277">
        <f>SUM(AJ8008)</f>
        <v>33500</v>
      </c>
      <c r="AK8014" s="277">
        <f t="shared" si="2233"/>
        <v>0</v>
      </c>
      <c r="AL8014" s="277">
        <f t="shared" si="2233"/>
        <v>0</v>
      </c>
      <c r="AM8014" s="277">
        <f t="shared" si="2233"/>
        <v>0</v>
      </c>
      <c r="AN8014" s="277">
        <f t="shared" si="2233"/>
        <v>0</v>
      </c>
      <c r="AO8014" s="277">
        <f t="shared" si="2233"/>
        <v>0</v>
      </c>
      <c r="AP8014" s="277">
        <f t="shared" si="2233"/>
        <v>33500</v>
      </c>
      <c r="AQ8014" s="277">
        <f t="shared" si="2233"/>
        <v>0</v>
      </c>
      <c r="AR8014" s="277">
        <f t="shared" si="2233"/>
        <v>0</v>
      </c>
      <c r="AS8014" s="277">
        <f t="shared" si="2233"/>
        <v>0</v>
      </c>
      <c r="AT8014" s="277">
        <f t="shared" si="2233"/>
        <v>0</v>
      </c>
      <c r="AU8014" s="277">
        <v>33500</v>
      </c>
      <c r="AV8014" s="277">
        <v>0</v>
      </c>
      <c r="AW8014" s="277">
        <f>U8014+AH8014+AU8014</f>
        <v>33500</v>
      </c>
    </row>
    <row r="8015" spans="1:49">
      <c r="A8015" s="48"/>
      <c r="B8015" s="42"/>
      <c r="C8015" s="42"/>
      <c r="D8015" s="42"/>
      <c r="E8015" s="531"/>
      <c r="F8015" s="50"/>
      <c r="G8015" s="50"/>
      <c r="H8015" s="50"/>
      <c r="I8015" s="276"/>
      <c r="J8015" s="277"/>
      <c r="K8015" s="277"/>
      <c r="L8015" s="277"/>
      <c r="M8015" s="277"/>
      <c r="N8015" s="277"/>
      <c r="O8015" s="277"/>
      <c r="P8015" s="277"/>
      <c r="Q8015" s="277"/>
      <c r="R8015" s="277"/>
      <c r="S8015" s="277"/>
      <c r="T8015" s="277"/>
      <c r="U8015" s="277">
        <v>0</v>
      </c>
      <c r="V8015" s="277">
        <v>0</v>
      </c>
      <c r="W8015" s="277"/>
      <c r="X8015" s="277"/>
      <c r="Y8015" s="277"/>
      <c r="Z8015" s="277"/>
      <c r="AA8015" s="277"/>
      <c r="AB8015" s="277"/>
      <c r="AC8015" s="277"/>
      <c r="AD8015" s="277"/>
      <c r="AE8015" s="277"/>
      <c r="AF8015" s="277"/>
      <c r="AG8015" s="277"/>
      <c r="AH8015" s="277">
        <v>0</v>
      </c>
      <c r="AI8015" s="277">
        <v>0</v>
      </c>
      <c r="AJ8015" s="277"/>
      <c r="AK8015" s="277"/>
      <c r="AL8015" s="277"/>
      <c r="AM8015" s="277"/>
      <c r="AN8015" s="277"/>
      <c r="AO8015" s="277"/>
      <c r="AP8015" s="277"/>
      <c r="AQ8015" s="277"/>
      <c r="AR8015" s="277"/>
      <c r="AS8015" s="277"/>
      <c r="AT8015" s="277"/>
      <c r="AU8015" s="277">
        <v>0</v>
      </c>
      <c r="AV8015" s="277">
        <v>0</v>
      </c>
      <c r="AW8015" s="277">
        <f>U8015+AH8015+AU8015</f>
        <v>0</v>
      </c>
    </row>
    <row r="8016" spans="1:49">
      <c r="A8016" s="48"/>
      <c r="B8016" s="42"/>
      <c r="C8016" s="42"/>
      <c r="D8016" s="42"/>
      <c r="E8016" s="531"/>
      <c r="F8016" s="50"/>
      <c r="G8016" s="50"/>
      <c r="H8016" s="50"/>
      <c r="I8016" s="276"/>
      <c r="J8016" s="277"/>
      <c r="K8016" s="277"/>
      <c r="L8016" s="277"/>
      <c r="M8016" s="277"/>
      <c r="N8016" s="277"/>
      <c r="O8016" s="277"/>
      <c r="P8016" s="277"/>
      <c r="Q8016" s="277"/>
      <c r="R8016" s="277"/>
      <c r="S8016" s="277"/>
      <c r="T8016" s="277"/>
      <c r="U8016" s="277">
        <v>0</v>
      </c>
      <c r="V8016" s="277">
        <v>0</v>
      </c>
      <c r="W8016" s="277"/>
      <c r="X8016" s="277"/>
      <c r="Y8016" s="277"/>
      <c r="Z8016" s="277"/>
      <c r="AA8016" s="277"/>
      <c r="AB8016" s="277"/>
      <c r="AC8016" s="277"/>
      <c r="AD8016" s="277"/>
      <c r="AE8016" s="277"/>
      <c r="AF8016" s="277"/>
      <c r="AG8016" s="277"/>
      <c r="AH8016" s="277">
        <v>0</v>
      </c>
      <c r="AI8016" s="277">
        <v>0</v>
      </c>
      <c r="AJ8016" s="277"/>
      <c r="AK8016" s="277"/>
      <c r="AL8016" s="277"/>
      <c r="AM8016" s="277"/>
      <c r="AN8016" s="277"/>
      <c r="AO8016" s="277"/>
      <c r="AP8016" s="277"/>
      <c r="AQ8016" s="277"/>
      <c r="AR8016" s="277"/>
      <c r="AS8016" s="277"/>
      <c r="AT8016" s="277"/>
      <c r="AU8016" s="277">
        <v>0</v>
      </c>
      <c r="AV8016" s="277">
        <v>0</v>
      </c>
      <c r="AW8016" s="277">
        <f>U8016+AH8016+AU8016</f>
        <v>0</v>
      </c>
    </row>
    <row r="8017" spans="1:49">
      <c r="A8017" s="48"/>
      <c r="B8017" s="42"/>
      <c r="C8017" s="42"/>
      <c r="D8017" s="42"/>
      <c r="E8017" s="531"/>
      <c r="F8017" s="50"/>
      <c r="G8017" s="50"/>
      <c r="H8017" s="50"/>
      <c r="I8017" s="276"/>
      <c r="J8017" s="277"/>
      <c r="K8017" s="277"/>
      <c r="L8017" s="277"/>
      <c r="M8017" s="277"/>
      <c r="N8017" s="277"/>
      <c r="O8017" s="277"/>
      <c r="P8017" s="277"/>
      <c r="Q8017" s="277"/>
      <c r="R8017" s="277"/>
      <c r="S8017" s="277"/>
      <c r="T8017" s="277"/>
      <c r="U8017" s="277">
        <v>0</v>
      </c>
      <c r="V8017" s="277">
        <v>0</v>
      </c>
      <c r="W8017" s="277"/>
      <c r="X8017" s="277"/>
      <c r="Y8017" s="277"/>
      <c r="Z8017" s="277"/>
      <c r="AA8017" s="277"/>
      <c r="AB8017" s="277"/>
      <c r="AC8017" s="277"/>
      <c r="AD8017" s="277"/>
      <c r="AE8017" s="277"/>
      <c r="AF8017" s="277"/>
      <c r="AG8017" s="277"/>
      <c r="AH8017" s="277">
        <v>0</v>
      </c>
      <c r="AI8017" s="277">
        <v>0</v>
      </c>
      <c r="AJ8017" s="277"/>
      <c r="AK8017" s="277"/>
      <c r="AL8017" s="277"/>
      <c r="AM8017" s="277"/>
      <c r="AN8017" s="277"/>
      <c r="AO8017" s="277"/>
      <c r="AP8017" s="277"/>
      <c r="AQ8017" s="277"/>
      <c r="AR8017" s="277"/>
      <c r="AS8017" s="277"/>
      <c r="AT8017" s="277"/>
      <c r="AU8017" s="277">
        <v>0</v>
      </c>
      <c r="AV8017" s="277">
        <v>0</v>
      </c>
      <c r="AW8017" s="277">
        <f>U8017+AH8017+AU8017</f>
        <v>0</v>
      </c>
    </row>
    <row r="8018" spans="1:49">
      <c r="A8018" s="48"/>
      <c r="B8018" s="42"/>
      <c r="C8018" s="42"/>
      <c r="D8018" s="42"/>
      <c r="E8018" s="531"/>
      <c r="F8018" s="50"/>
      <c r="G8018" s="50"/>
      <c r="H8018" s="50"/>
      <c r="I8018" s="276" t="s">
        <v>1631</v>
      </c>
      <c r="J8018" s="277">
        <f>SUM(J8014:J8017)</f>
        <v>0</v>
      </c>
      <c r="K8018" s="277">
        <f t="shared" ref="K8018:AT8018" si="2234">SUM(K8014:K8017)</f>
        <v>0</v>
      </c>
      <c r="L8018" s="277">
        <f t="shared" si="2234"/>
        <v>0</v>
      </c>
      <c r="M8018" s="277">
        <f t="shared" si="2234"/>
        <v>0</v>
      </c>
      <c r="N8018" s="277">
        <f t="shared" si="2234"/>
        <v>0</v>
      </c>
      <c r="O8018" s="277">
        <f t="shared" si="2234"/>
        <v>0</v>
      </c>
      <c r="P8018" s="277">
        <f t="shared" si="2234"/>
        <v>0</v>
      </c>
      <c r="Q8018" s="277">
        <f t="shared" si="2234"/>
        <v>0</v>
      </c>
      <c r="R8018" s="277">
        <f t="shared" si="2234"/>
        <v>0</v>
      </c>
      <c r="S8018" s="277">
        <f t="shared" si="2234"/>
        <v>0</v>
      </c>
      <c r="T8018" s="277">
        <f t="shared" si="2234"/>
        <v>0</v>
      </c>
      <c r="U8018" s="277">
        <v>0</v>
      </c>
      <c r="V8018" s="277">
        <v>0</v>
      </c>
      <c r="W8018" s="277">
        <f>SUM(W8014:W8017)</f>
        <v>0</v>
      </c>
      <c r="X8018" s="277">
        <f t="shared" si="2234"/>
        <v>0</v>
      </c>
      <c r="Y8018" s="277">
        <f t="shared" si="2234"/>
        <v>0</v>
      </c>
      <c r="Z8018" s="277">
        <f t="shared" si="2234"/>
        <v>0</v>
      </c>
      <c r="AA8018" s="277">
        <f t="shared" si="2234"/>
        <v>0</v>
      </c>
      <c r="AB8018" s="277">
        <f t="shared" si="2234"/>
        <v>0</v>
      </c>
      <c r="AC8018" s="277">
        <f t="shared" si="2234"/>
        <v>0</v>
      </c>
      <c r="AD8018" s="277">
        <f t="shared" si="2234"/>
        <v>0</v>
      </c>
      <c r="AE8018" s="277">
        <f t="shared" si="2234"/>
        <v>0</v>
      </c>
      <c r="AF8018" s="277">
        <f t="shared" si="2234"/>
        <v>0</v>
      </c>
      <c r="AG8018" s="277">
        <f t="shared" si="2234"/>
        <v>0</v>
      </c>
      <c r="AH8018" s="277">
        <v>0</v>
      </c>
      <c r="AI8018" s="277">
        <v>0</v>
      </c>
      <c r="AJ8018" s="277">
        <f>SUM(AJ8014:AJ8017)</f>
        <v>33500</v>
      </c>
      <c r="AK8018" s="277">
        <f t="shared" si="2234"/>
        <v>0</v>
      </c>
      <c r="AL8018" s="277">
        <f t="shared" si="2234"/>
        <v>0</v>
      </c>
      <c r="AM8018" s="277">
        <f t="shared" si="2234"/>
        <v>0</v>
      </c>
      <c r="AN8018" s="277">
        <f t="shared" si="2234"/>
        <v>0</v>
      </c>
      <c r="AO8018" s="277">
        <f t="shared" si="2234"/>
        <v>0</v>
      </c>
      <c r="AP8018" s="277">
        <f t="shared" si="2234"/>
        <v>33500</v>
      </c>
      <c r="AQ8018" s="277">
        <f t="shared" si="2234"/>
        <v>0</v>
      </c>
      <c r="AR8018" s="277">
        <f t="shared" si="2234"/>
        <v>0</v>
      </c>
      <c r="AS8018" s="277">
        <f t="shared" si="2234"/>
        <v>0</v>
      </c>
      <c r="AT8018" s="277">
        <f t="shared" si="2234"/>
        <v>0</v>
      </c>
      <c r="AU8018" s="277">
        <v>33500</v>
      </c>
      <c r="AV8018" s="277">
        <v>0</v>
      </c>
      <c r="AW8018" s="277">
        <f>U8018+AH8018+AU8018</f>
        <v>33500</v>
      </c>
    </row>
    <row r="8019" spans="1:49">
      <c r="A8019" s="48"/>
      <c r="B8019" s="42"/>
      <c r="C8019" s="42"/>
      <c r="D8019" s="42"/>
      <c r="E8019" s="531"/>
      <c r="F8019" s="50"/>
      <c r="G8019" s="50"/>
      <c r="H8019" s="50"/>
      <c r="I8019" s="146"/>
      <c r="J8019" s="29"/>
      <c r="K8019" s="29"/>
      <c r="L8019" s="29"/>
      <c r="M8019" s="29"/>
      <c r="N8019" s="29"/>
      <c r="O8019" s="29"/>
      <c r="P8019" s="29"/>
      <c r="Q8019" s="29"/>
      <c r="R8019" s="29"/>
      <c r="S8019" s="29"/>
      <c r="T8019" s="29"/>
      <c r="U8019" s="29"/>
      <c r="V8019" s="29"/>
      <c r="W8019" s="29"/>
      <c r="X8019" s="29"/>
      <c r="Y8019" s="29"/>
      <c r="Z8019" s="29"/>
      <c r="AA8019" s="29"/>
      <c r="AB8019" s="29"/>
      <c r="AC8019" s="29"/>
      <c r="AD8019" s="29"/>
      <c r="AE8019" s="29"/>
      <c r="AF8019" s="29"/>
      <c r="AG8019" s="29"/>
      <c r="AH8019" s="29"/>
      <c r="AI8019" s="29"/>
      <c r="AJ8019" s="29"/>
      <c r="AK8019" s="29"/>
      <c r="AL8019" s="29"/>
      <c r="AM8019" s="29"/>
      <c r="AN8019" s="29"/>
      <c r="AO8019" s="29"/>
      <c r="AP8019" s="29"/>
      <c r="AQ8019" s="29"/>
      <c r="AR8019" s="29"/>
      <c r="AS8019" s="29"/>
      <c r="AT8019" s="29"/>
      <c r="AU8019" s="29"/>
      <c r="AV8019" s="29"/>
      <c r="AW8019" s="29"/>
    </row>
    <row r="8020" spans="1:49">
      <c r="A8020" s="48"/>
      <c r="B8020" s="42"/>
      <c r="C8020" s="42"/>
      <c r="D8020" s="42"/>
      <c r="E8020" s="531"/>
      <c r="F8020" s="50"/>
      <c r="G8020" s="50"/>
      <c r="H8020" s="50"/>
      <c r="I8020" s="75"/>
    </row>
    <row r="8021" spans="1:49" ht="13.5" thickBot="1">
      <c r="A8021" s="78" t="s">
        <v>2068</v>
      </c>
      <c r="B8021" s="79"/>
      <c r="C8021" s="79"/>
      <c r="D8021" s="456"/>
      <c r="E8021" s="535"/>
      <c r="F8021" s="127"/>
      <c r="G8021" s="127"/>
      <c r="H8021" s="127"/>
      <c r="I8021" s="79"/>
    </row>
    <row r="8022" spans="1:49" s="151" customFormat="1" ht="36" customHeight="1" thickTop="1" thickBot="1">
      <c r="A8022" s="147" t="s">
        <v>2079</v>
      </c>
      <c r="B8022" s="5" t="s">
        <v>2080</v>
      </c>
      <c r="C8022" s="5" t="s">
        <v>1335</v>
      </c>
      <c r="D8022" s="450"/>
      <c r="E8022" s="148" t="s">
        <v>1570</v>
      </c>
      <c r="F8022" s="149" t="s">
        <v>1438</v>
      </c>
      <c r="G8022" s="149"/>
      <c r="H8022" s="149" t="s">
        <v>2332</v>
      </c>
      <c r="I8022" s="5" t="s">
        <v>856</v>
      </c>
      <c r="J8022" s="364" t="s">
        <v>2891</v>
      </c>
      <c r="K8022" s="364" t="s">
        <v>2879</v>
      </c>
      <c r="L8022" s="364" t="s">
        <v>2880</v>
      </c>
      <c r="M8022" s="364" t="s">
        <v>2881</v>
      </c>
      <c r="N8022" s="364" t="s">
        <v>2882</v>
      </c>
      <c r="O8022" s="364" t="s">
        <v>2883</v>
      </c>
      <c r="P8022" s="364" t="s">
        <v>2884</v>
      </c>
      <c r="Q8022" s="364" t="s">
        <v>2885</v>
      </c>
      <c r="R8022" s="364" t="s">
        <v>2886</v>
      </c>
      <c r="S8022" s="364" t="s">
        <v>2887</v>
      </c>
      <c r="T8022" s="364" t="s">
        <v>2888</v>
      </c>
      <c r="U8022" s="364" t="s">
        <v>2889</v>
      </c>
      <c r="V8022" s="364" t="s">
        <v>2890</v>
      </c>
      <c r="W8022" s="365" t="s">
        <v>2893</v>
      </c>
      <c r="X8022" s="365" t="s">
        <v>2879</v>
      </c>
      <c r="Y8022" s="365" t="s">
        <v>2880</v>
      </c>
      <c r="Z8022" s="365" t="s">
        <v>2881</v>
      </c>
      <c r="AA8022" s="365" t="s">
        <v>2882</v>
      </c>
      <c r="AB8022" s="365" t="s">
        <v>2883</v>
      </c>
      <c r="AC8022" s="365" t="s">
        <v>2884</v>
      </c>
      <c r="AD8022" s="365" t="s">
        <v>2885</v>
      </c>
      <c r="AE8022" s="365" t="s">
        <v>2886</v>
      </c>
      <c r="AF8022" s="365" t="s">
        <v>2887</v>
      </c>
      <c r="AG8022" s="365" t="s">
        <v>2888</v>
      </c>
      <c r="AH8022" s="365" t="s">
        <v>2889</v>
      </c>
      <c r="AI8022" s="365" t="s">
        <v>2890</v>
      </c>
      <c r="AJ8022" s="366" t="s">
        <v>2892</v>
      </c>
      <c r="AK8022" s="366" t="s">
        <v>2879</v>
      </c>
      <c r="AL8022" s="366" t="s">
        <v>2880</v>
      </c>
      <c r="AM8022" s="366" t="s">
        <v>2881</v>
      </c>
      <c r="AN8022" s="366" t="s">
        <v>2882</v>
      </c>
      <c r="AO8022" s="366" t="s">
        <v>2883</v>
      </c>
      <c r="AP8022" s="366" t="s">
        <v>2884</v>
      </c>
      <c r="AQ8022" s="366" t="s">
        <v>2885</v>
      </c>
      <c r="AR8022" s="366" t="s">
        <v>2886</v>
      </c>
      <c r="AS8022" s="366" t="s">
        <v>2887</v>
      </c>
      <c r="AT8022" s="366" t="s">
        <v>2888</v>
      </c>
      <c r="AU8022" s="366" t="s">
        <v>2889</v>
      </c>
      <c r="AV8022" s="366" t="s">
        <v>2890</v>
      </c>
      <c r="AW8022" s="368" t="s">
        <v>2895</v>
      </c>
    </row>
    <row r="8023" spans="1:49">
      <c r="A8023" s="33"/>
      <c r="B8023" s="34"/>
      <c r="C8023" s="34"/>
      <c r="D8023" s="34"/>
      <c r="E8023" s="35"/>
      <c r="F8023" s="36"/>
      <c r="G8023" s="36"/>
      <c r="H8023" s="36"/>
      <c r="I8023" s="34"/>
      <c r="J8023" s="202" t="s">
        <v>1224</v>
      </c>
      <c r="K8023" s="202">
        <v>1</v>
      </c>
      <c r="L8023" s="202">
        <v>2</v>
      </c>
      <c r="M8023" s="202">
        <v>3</v>
      </c>
      <c r="N8023" s="202">
        <v>4</v>
      </c>
      <c r="O8023" s="202">
        <v>5</v>
      </c>
      <c r="P8023" s="202">
        <v>6</v>
      </c>
      <c r="Q8023" s="202">
        <v>7</v>
      </c>
      <c r="R8023" s="202">
        <v>8</v>
      </c>
      <c r="S8023" s="202">
        <v>9</v>
      </c>
      <c r="T8023" s="202">
        <v>10</v>
      </c>
      <c r="U8023" s="202">
        <v>13</v>
      </c>
      <c r="V8023" s="202">
        <v>14</v>
      </c>
      <c r="W8023" s="202" t="s">
        <v>1224</v>
      </c>
      <c r="X8023" s="202">
        <v>1</v>
      </c>
      <c r="Y8023" s="202">
        <v>2</v>
      </c>
      <c r="Z8023" s="202">
        <v>3</v>
      </c>
      <c r="AA8023" s="202">
        <v>4</v>
      </c>
      <c r="AB8023" s="202">
        <v>5</v>
      </c>
      <c r="AC8023" s="202">
        <v>6</v>
      </c>
      <c r="AD8023" s="202">
        <v>7</v>
      </c>
      <c r="AE8023" s="202">
        <v>8</v>
      </c>
      <c r="AF8023" s="202">
        <v>9</v>
      </c>
      <c r="AG8023" s="202">
        <v>10</v>
      </c>
      <c r="AH8023" s="202">
        <v>13</v>
      </c>
      <c r="AI8023" s="202">
        <v>14</v>
      </c>
      <c r="AJ8023" s="202" t="s">
        <v>1224</v>
      </c>
      <c r="AK8023" s="202">
        <v>1</v>
      </c>
      <c r="AL8023" s="202">
        <v>2</v>
      </c>
      <c r="AM8023" s="202">
        <v>3</v>
      </c>
      <c r="AN8023" s="202">
        <v>4</v>
      </c>
      <c r="AO8023" s="202">
        <v>5</v>
      </c>
      <c r="AP8023" s="202">
        <v>6</v>
      </c>
      <c r="AQ8023" s="202">
        <v>7</v>
      </c>
      <c r="AR8023" s="202">
        <v>8</v>
      </c>
      <c r="AS8023" s="202">
        <v>9</v>
      </c>
      <c r="AT8023" s="202">
        <v>10</v>
      </c>
      <c r="AU8023" s="202">
        <v>13</v>
      </c>
      <c r="AV8023" s="202">
        <v>14</v>
      </c>
      <c r="AW8023" s="202">
        <v>15</v>
      </c>
    </row>
    <row r="8024" spans="1:49">
      <c r="A8024" s="37"/>
      <c r="B8024" s="38"/>
      <c r="C8024" s="38"/>
      <c r="D8024" s="38"/>
      <c r="E8024" s="60"/>
      <c r="F8024" s="61"/>
      <c r="G8024" s="61"/>
      <c r="H8024" s="61"/>
      <c r="I8024" s="38"/>
      <c r="J8024" s="134"/>
      <c r="K8024" s="134"/>
      <c r="L8024" s="134"/>
      <c r="M8024" s="134"/>
      <c r="N8024" s="134"/>
      <c r="O8024" s="134"/>
      <c r="P8024" s="134"/>
      <c r="Q8024" s="134"/>
      <c r="R8024" s="134"/>
      <c r="S8024" s="134"/>
      <c r="T8024" s="134"/>
      <c r="U8024" s="134"/>
      <c r="V8024" s="134"/>
      <c r="W8024" s="134"/>
      <c r="X8024" s="134"/>
      <c r="Y8024" s="134"/>
      <c r="Z8024" s="134"/>
      <c r="AA8024" s="134"/>
      <c r="AB8024" s="134"/>
      <c r="AC8024" s="134"/>
      <c r="AD8024" s="134"/>
      <c r="AE8024" s="134"/>
      <c r="AF8024" s="134"/>
      <c r="AG8024" s="134"/>
      <c r="AH8024" s="134"/>
      <c r="AI8024" s="134"/>
      <c r="AJ8024" s="134"/>
      <c r="AK8024" s="134"/>
      <c r="AL8024" s="134"/>
      <c r="AM8024" s="134"/>
      <c r="AN8024" s="134"/>
      <c r="AO8024" s="134"/>
      <c r="AP8024" s="134"/>
      <c r="AQ8024" s="134"/>
      <c r="AR8024" s="134"/>
      <c r="AS8024" s="134"/>
      <c r="AT8024" s="134"/>
      <c r="AU8024" s="134"/>
      <c r="AV8024" s="134"/>
      <c r="AW8024" s="134"/>
    </row>
    <row r="8025" spans="1:49">
      <c r="A8025" s="41" t="s">
        <v>1040</v>
      </c>
      <c r="B8025" s="260" t="s">
        <v>1031</v>
      </c>
      <c r="C8025" s="260" t="s">
        <v>1549</v>
      </c>
      <c r="D8025" s="451"/>
      <c r="E8025" s="531"/>
      <c r="F8025" s="50"/>
      <c r="G8025" s="50"/>
      <c r="H8025" s="50"/>
      <c r="I8025" s="137" t="s">
        <v>868</v>
      </c>
      <c r="J8025" s="158"/>
      <c r="K8025" s="158"/>
      <c r="L8025" s="158"/>
      <c r="M8025" s="158"/>
      <c r="N8025" s="158"/>
      <c r="O8025" s="158"/>
      <c r="P8025" s="158"/>
      <c r="Q8025" s="158"/>
      <c r="R8025" s="158"/>
      <c r="S8025" s="158"/>
      <c r="T8025" s="158"/>
      <c r="U8025" s="158"/>
      <c r="V8025" s="158"/>
      <c r="W8025" s="158"/>
      <c r="X8025" s="158"/>
      <c r="Y8025" s="158"/>
      <c r="Z8025" s="158"/>
      <c r="AA8025" s="158"/>
      <c r="AB8025" s="158"/>
      <c r="AC8025" s="158"/>
      <c r="AD8025" s="158"/>
      <c r="AE8025" s="158"/>
      <c r="AF8025" s="158"/>
      <c r="AG8025" s="158"/>
      <c r="AH8025" s="158"/>
      <c r="AI8025" s="158"/>
      <c r="AJ8025" s="158"/>
      <c r="AK8025" s="158"/>
      <c r="AL8025" s="158"/>
      <c r="AM8025" s="158"/>
      <c r="AN8025" s="158"/>
      <c r="AO8025" s="158"/>
      <c r="AP8025" s="158"/>
      <c r="AQ8025" s="158"/>
      <c r="AR8025" s="158"/>
      <c r="AS8025" s="158"/>
      <c r="AT8025" s="158"/>
      <c r="AU8025" s="158"/>
      <c r="AV8025" s="158"/>
      <c r="AW8025" s="158"/>
    </row>
    <row r="8026" spans="1:49">
      <c r="A8026" s="48"/>
      <c r="B8026" s="260"/>
      <c r="C8026" s="260"/>
      <c r="D8026" s="369"/>
      <c r="E8026" s="531"/>
      <c r="F8026" s="50"/>
      <c r="G8026" s="50"/>
      <c r="H8026" s="50"/>
      <c r="I8026" s="41" t="s">
        <v>1722</v>
      </c>
      <c r="J8026" s="28"/>
      <c r="K8026" s="28"/>
      <c r="L8026" s="28"/>
      <c r="M8026" s="28"/>
      <c r="N8026" s="28"/>
      <c r="O8026" s="28"/>
      <c r="P8026" s="28"/>
      <c r="Q8026" s="28"/>
      <c r="R8026" s="28"/>
      <c r="S8026" s="28"/>
      <c r="T8026" s="28"/>
      <c r="U8026" s="28"/>
      <c r="V8026" s="28"/>
      <c r="W8026" s="28"/>
      <c r="X8026" s="28"/>
      <c r="Y8026" s="28"/>
      <c r="Z8026" s="28"/>
      <c r="AA8026" s="28"/>
      <c r="AB8026" s="28"/>
      <c r="AC8026" s="28"/>
      <c r="AD8026" s="28"/>
      <c r="AE8026" s="28"/>
      <c r="AF8026" s="28"/>
      <c r="AG8026" s="28"/>
      <c r="AH8026" s="28"/>
      <c r="AI8026" s="28"/>
      <c r="AJ8026" s="28"/>
      <c r="AK8026" s="28"/>
      <c r="AL8026" s="28"/>
      <c r="AM8026" s="28"/>
      <c r="AN8026" s="28"/>
      <c r="AO8026" s="28"/>
      <c r="AP8026" s="28"/>
      <c r="AQ8026" s="28"/>
      <c r="AR8026" s="28"/>
      <c r="AS8026" s="28"/>
      <c r="AT8026" s="28"/>
      <c r="AU8026" s="28"/>
      <c r="AV8026" s="28"/>
      <c r="AW8026" s="28"/>
    </row>
    <row r="8027" spans="1:49">
      <c r="A8027" s="48"/>
      <c r="B8027" s="260"/>
      <c r="C8027" s="260"/>
      <c r="D8027" s="369"/>
      <c r="E8027" s="531"/>
      <c r="F8027" s="50"/>
      <c r="G8027" s="50"/>
      <c r="H8027" s="50"/>
      <c r="I8027" s="41"/>
      <c r="J8027" s="28"/>
      <c r="K8027" s="28"/>
      <c r="L8027" s="28"/>
      <c r="M8027" s="28"/>
      <c r="N8027" s="28"/>
      <c r="O8027" s="28"/>
      <c r="P8027" s="28"/>
      <c r="Q8027" s="28"/>
      <c r="R8027" s="28"/>
      <c r="S8027" s="28"/>
      <c r="T8027" s="28"/>
      <c r="U8027" s="28"/>
      <c r="V8027" s="28"/>
      <c r="W8027" s="28"/>
      <c r="X8027" s="28"/>
      <c r="Y8027" s="28"/>
      <c r="Z8027" s="28"/>
      <c r="AA8027" s="28"/>
      <c r="AB8027" s="28"/>
      <c r="AC8027" s="28"/>
      <c r="AD8027" s="28"/>
      <c r="AE8027" s="28"/>
      <c r="AF8027" s="28"/>
      <c r="AG8027" s="28"/>
      <c r="AH8027" s="28"/>
      <c r="AI8027" s="28"/>
      <c r="AJ8027" s="28"/>
      <c r="AK8027" s="28"/>
      <c r="AL8027" s="28"/>
      <c r="AM8027" s="28"/>
      <c r="AN8027" s="28"/>
      <c r="AO8027" s="28"/>
      <c r="AP8027" s="28"/>
      <c r="AQ8027" s="28"/>
      <c r="AR8027" s="28"/>
      <c r="AS8027" s="28"/>
      <c r="AT8027" s="28"/>
      <c r="AU8027" s="28"/>
      <c r="AV8027" s="28"/>
      <c r="AW8027" s="28"/>
    </row>
    <row r="8028" spans="1:49">
      <c r="A8028" s="48"/>
      <c r="B8028" s="42"/>
      <c r="C8028" s="42"/>
      <c r="D8028" s="42"/>
      <c r="E8028" s="531"/>
      <c r="F8028" s="50"/>
      <c r="G8028" s="50"/>
      <c r="H8028" s="50"/>
      <c r="I8028" s="49" t="s">
        <v>1559</v>
      </c>
      <c r="J8028" s="12">
        <f>SUM(J8029,J8037,J8039)</f>
        <v>1300000</v>
      </c>
      <c r="K8028" s="12">
        <f t="shared" ref="K8028:AT8028" si="2235">SUM(K8029,K8037,K8039)</f>
        <v>58380</v>
      </c>
      <c r="L8028" s="12">
        <f t="shared" si="2235"/>
        <v>83760</v>
      </c>
      <c r="M8028" s="12">
        <f t="shared" si="2235"/>
        <v>96900</v>
      </c>
      <c r="N8028" s="12">
        <f t="shared" si="2235"/>
        <v>65260</v>
      </c>
      <c r="O8028" s="12">
        <f t="shared" si="2235"/>
        <v>47060</v>
      </c>
      <c r="P8028" s="12">
        <f t="shared" si="2235"/>
        <v>61220</v>
      </c>
      <c r="Q8028" s="12">
        <f t="shared" si="2235"/>
        <v>74090</v>
      </c>
      <c r="R8028" s="12">
        <f t="shared" si="2235"/>
        <v>89590</v>
      </c>
      <c r="S8028" s="12">
        <f t="shared" si="2235"/>
        <v>104290</v>
      </c>
      <c r="T8028" s="12">
        <f t="shared" si="2235"/>
        <v>48920</v>
      </c>
      <c r="U8028" s="12">
        <v>729470</v>
      </c>
      <c r="V8028" s="12">
        <v>570530</v>
      </c>
      <c r="W8028" s="12">
        <f>SUM(W8029,W8037,W8039)</f>
        <v>8737</v>
      </c>
      <c r="X8028" s="12">
        <f t="shared" si="2235"/>
        <v>0</v>
      </c>
      <c r="Y8028" s="12">
        <f t="shared" si="2235"/>
        <v>0</v>
      </c>
      <c r="Z8028" s="12">
        <f t="shared" si="2235"/>
        <v>0</v>
      </c>
      <c r="AA8028" s="12">
        <f t="shared" si="2235"/>
        <v>6737</v>
      </c>
      <c r="AB8028" s="12">
        <f t="shared" si="2235"/>
        <v>0</v>
      </c>
      <c r="AC8028" s="12">
        <f t="shared" si="2235"/>
        <v>0</v>
      </c>
      <c r="AD8028" s="12">
        <f t="shared" si="2235"/>
        <v>0</v>
      </c>
      <c r="AE8028" s="12">
        <f t="shared" si="2235"/>
        <v>0</v>
      </c>
      <c r="AF8028" s="12">
        <f t="shared" si="2235"/>
        <v>0</v>
      </c>
      <c r="AG8028" s="12">
        <f t="shared" si="2235"/>
        <v>2000</v>
      </c>
      <c r="AH8028" s="12">
        <v>8737</v>
      </c>
      <c r="AI8028" s="12">
        <v>0</v>
      </c>
      <c r="AJ8028" s="12">
        <f>SUM(AJ8029,AJ8037,AJ8039)</f>
        <v>0</v>
      </c>
      <c r="AK8028" s="12">
        <f t="shared" si="2235"/>
        <v>0</v>
      </c>
      <c r="AL8028" s="12">
        <f t="shared" si="2235"/>
        <v>0</v>
      </c>
      <c r="AM8028" s="12">
        <f t="shared" si="2235"/>
        <v>0</v>
      </c>
      <c r="AN8028" s="12">
        <f t="shared" si="2235"/>
        <v>0</v>
      </c>
      <c r="AO8028" s="12">
        <f t="shared" si="2235"/>
        <v>0</v>
      </c>
      <c r="AP8028" s="12">
        <f t="shared" si="2235"/>
        <v>0</v>
      </c>
      <c r="AQ8028" s="12">
        <f t="shared" si="2235"/>
        <v>0</v>
      </c>
      <c r="AR8028" s="12">
        <f t="shared" si="2235"/>
        <v>0</v>
      </c>
      <c r="AS8028" s="12">
        <f t="shared" si="2235"/>
        <v>0</v>
      </c>
      <c r="AT8028" s="12">
        <f t="shared" si="2235"/>
        <v>0</v>
      </c>
      <c r="AU8028" s="12">
        <v>0</v>
      </c>
      <c r="AV8028" s="12">
        <v>0</v>
      </c>
      <c r="AW8028" s="12">
        <f t="shared" ref="AW8028:AW8059" si="2236">U8028+AH8028+AU8028</f>
        <v>738207</v>
      </c>
    </row>
    <row r="8029" spans="1:49">
      <c r="A8029" s="44" t="s">
        <v>1040</v>
      </c>
      <c r="B8029" s="45" t="s">
        <v>1031</v>
      </c>
      <c r="C8029" s="45" t="s">
        <v>1549</v>
      </c>
      <c r="D8029" s="452" t="s">
        <v>3047</v>
      </c>
      <c r="E8029" s="213" t="s">
        <v>771</v>
      </c>
      <c r="F8029" s="65"/>
      <c r="G8029" s="65"/>
      <c r="H8029" s="65"/>
      <c r="I8029" s="260" t="s">
        <v>1500</v>
      </c>
      <c r="J8029" s="9">
        <f>SUM(J8030:J8031)</f>
        <v>134200</v>
      </c>
      <c r="K8029" s="9">
        <f t="shared" ref="K8029:AT8029" si="2237">SUM(K8030:K8031)</f>
        <v>11160</v>
      </c>
      <c r="L8029" s="9">
        <f t="shared" si="2237"/>
        <v>11160</v>
      </c>
      <c r="M8029" s="9">
        <f t="shared" si="2237"/>
        <v>11220</v>
      </c>
      <c r="N8029" s="9">
        <f t="shared" si="2237"/>
        <v>11160</v>
      </c>
      <c r="O8029" s="9">
        <f t="shared" si="2237"/>
        <v>11160</v>
      </c>
      <c r="P8029" s="9">
        <f t="shared" si="2237"/>
        <v>12520</v>
      </c>
      <c r="Q8029" s="9">
        <f t="shared" si="2237"/>
        <v>10990</v>
      </c>
      <c r="R8029" s="9">
        <f t="shared" si="2237"/>
        <v>10990</v>
      </c>
      <c r="S8029" s="9">
        <f t="shared" si="2237"/>
        <v>11190</v>
      </c>
      <c r="T8029" s="9">
        <f t="shared" si="2237"/>
        <v>10820</v>
      </c>
      <c r="U8029" s="9">
        <v>112370</v>
      </c>
      <c r="V8029" s="9">
        <v>21830</v>
      </c>
      <c r="W8029" s="9">
        <f>SUM(W8030:W8031)</f>
        <v>0</v>
      </c>
      <c r="X8029" s="9">
        <f t="shared" si="2237"/>
        <v>0</v>
      </c>
      <c r="Y8029" s="9">
        <f t="shared" si="2237"/>
        <v>0</v>
      </c>
      <c r="Z8029" s="9">
        <f t="shared" si="2237"/>
        <v>0</v>
      </c>
      <c r="AA8029" s="9">
        <f t="shared" si="2237"/>
        <v>0</v>
      </c>
      <c r="AB8029" s="9">
        <f t="shared" si="2237"/>
        <v>0</v>
      </c>
      <c r="AC8029" s="9">
        <f t="shared" si="2237"/>
        <v>0</v>
      </c>
      <c r="AD8029" s="9">
        <f t="shared" si="2237"/>
        <v>0</v>
      </c>
      <c r="AE8029" s="9">
        <f t="shared" si="2237"/>
        <v>0</v>
      </c>
      <c r="AF8029" s="9">
        <f t="shared" si="2237"/>
        <v>0</v>
      </c>
      <c r="AG8029" s="9">
        <f t="shared" si="2237"/>
        <v>0</v>
      </c>
      <c r="AH8029" s="9">
        <v>0</v>
      </c>
      <c r="AI8029" s="9">
        <v>0</v>
      </c>
      <c r="AJ8029" s="9">
        <f>SUM(AJ8030:AJ8031)</f>
        <v>0</v>
      </c>
      <c r="AK8029" s="9">
        <f t="shared" si="2237"/>
        <v>0</v>
      </c>
      <c r="AL8029" s="9">
        <f t="shared" si="2237"/>
        <v>0</v>
      </c>
      <c r="AM8029" s="9">
        <f t="shared" si="2237"/>
        <v>0</v>
      </c>
      <c r="AN8029" s="9">
        <f t="shared" si="2237"/>
        <v>0</v>
      </c>
      <c r="AO8029" s="9">
        <f t="shared" si="2237"/>
        <v>0</v>
      </c>
      <c r="AP8029" s="9">
        <f t="shared" si="2237"/>
        <v>0</v>
      </c>
      <c r="AQ8029" s="9">
        <f t="shared" si="2237"/>
        <v>0</v>
      </c>
      <c r="AR8029" s="9">
        <f t="shared" si="2237"/>
        <v>0</v>
      </c>
      <c r="AS8029" s="9">
        <f t="shared" si="2237"/>
        <v>0</v>
      </c>
      <c r="AT8029" s="9">
        <f t="shared" si="2237"/>
        <v>0</v>
      </c>
      <c r="AU8029" s="9">
        <v>0</v>
      </c>
      <c r="AV8029" s="9">
        <v>0</v>
      </c>
      <c r="AW8029" s="9">
        <f t="shared" si="2236"/>
        <v>112370</v>
      </c>
    </row>
    <row r="8030" spans="1:49">
      <c r="A8030" s="44" t="s">
        <v>1040</v>
      </c>
      <c r="B8030" s="45" t="s">
        <v>1031</v>
      </c>
      <c r="C8030" s="45" t="s">
        <v>1549</v>
      </c>
      <c r="D8030" s="452" t="s">
        <v>3047</v>
      </c>
      <c r="E8030" s="367" t="s">
        <v>834</v>
      </c>
      <c r="F8030" s="50"/>
      <c r="G8030" s="468" t="s">
        <v>3098</v>
      </c>
      <c r="H8030" s="50" t="s">
        <v>2404</v>
      </c>
      <c r="I8030" s="42" t="s">
        <v>1165</v>
      </c>
      <c r="J8030" s="228">
        <v>116100</v>
      </c>
      <c r="K8030" s="228">
        <v>9670</v>
      </c>
      <c r="L8030" s="228">
        <v>9670</v>
      </c>
      <c r="M8030" s="228">
        <v>9680</v>
      </c>
      <c r="N8030" s="228">
        <v>9670</v>
      </c>
      <c r="O8030" s="228">
        <v>9670</v>
      </c>
      <c r="P8030" s="228">
        <v>9680</v>
      </c>
      <c r="Q8030" s="228">
        <v>9680</v>
      </c>
      <c r="R8030" s="228">
        <v>9680</v>
      </c>
      <c r="S8030" s="228">
        <v>9680</v>
      </c>
      <c r="T8030" s="228">
        <v>9670</v>
      </c>
      <c r="U8030" s="228">
        <v>96750</v>
      </c>
      <c r="V8030" s="228">
        <v>19350</v>
      </c>
      <c r="W8030" s="228"/>
      <c r="X8030" s="228"/>
      <c r="Y8030" s="228"/>
      <c r="Z8030" s="228"/>
      <c r="AA8030" s="228"/>
      <c r="AB8030" s="228"/>
      <c r="AC8030" s="228"/>
      <c r="AD8030" s="228"/>
      <c r="AE8030" s="228"/>
      <c r="AF8030" s="228"/>
      <c r="AG8030" s="228"/>
      <c r="AH8030" s="228">
        <v>0</v>
      </c>
      <c r="AI8030" s="228">
        <v>0</v>
      </c>
      <c r="AJ8030" s="228"/>
      <c r="AK8030" s="228"/>
      <c r="AL8030" s="228"/>
      <c r="AM8030" s="228"/>
      <c r="AN8030" s="228"/>
      <c r="AO8030" s="228"/>
      <c r="AP8030" s="228"/>
      <c r="AQ8030" s="228"/>
      <c r="AR8030" s="228"/>
      <c r="AS8030" s="228"/>
      <c r="AT8030" s="228"/>
      <c r="AU8030" s="228">
        <v>0</v>
      </c>
      <c r="AV8030" s="228">
        <v>0</v>
      </c>
      <c r="AW8030" s="228">
        <f t="shared" si="2236"/>
        <v>96750</v>
      </c>
    </row>
    <row r="8031" spans="1:49">
      <c r="A8031" s="44" t="s">
        <v>1040</v>
      </c>
      <c r="B8031" s="45" t="s">
        <v>1031</v>
      </c>
      <c r="C8031" s="45" t="s">
        <v>1549</v>
      </c>
      <c r="D8031" s="452" t="s">
        <v>3047</v>
      </c>
      <c r="E8031" s="367" t="s">
        <v>772</v>
      </c>
      <c r="F8031" s="50"/>
      <c r="G8031" s="50"/>
      <c r="H8031" s="50"/>
      <c r="I8031" s="42" t="s">
        <v>1227</v>
      </c>
      <c r="J8031" s="15">
        <f>SUM(J8032:J8036)</f>
        <v>18100</v>
      </c>
      <c r="K8031" s="15">
        <f t="shared" ref="K8031:AT8031" si="2238">SUM(K8032:K8036)</f>
        <v>1490</v>
      </c>
      <c r="L8031" s="15">
        <f t="shared" si="2238"/>
        <v>1490</v>
      </c>
      <c r="M8031" s="15">
        <f t="shared" si="2238"/>
        <v>1540</v>
      </c>
      <c r="N8031" s="15">
        <f t="shared" si="2238"/>
        <v>1490</v>
      </c>
      <c r="O8031" s="15">
        <f t="shared" si="2238"/>
        <v>1490</v>
      </c>
      <c r="P8031" s="15">
        <f t="shared" si="2238"/>
        <v>2840</v>
      </c>
      <c r="Q8031" s="15">
        <f t="shared" si="2238"/>
        <v>1310</v>
      </c>
      <c r="R8031" s="15">
        <f t="shared" si="2238"/>
        <v>1310</v>
      </c>
      <c r="S8031" s="15">
        <f t="shared" si="2238"/>
        <v>1510</v>
      </c>
      <c r="T8031" s="15">
        <f t="shared" si="2238"/>
        <v>1150</v>
      </c>
      <c r="U8031" s="15">
        <v>15620</v>
      </c>
      <c r="V8031" s="15">
        <v>2480</v>
      </c>
      <c r="W8031" s="15">
        <f>SUM(W8032:W8036)</f>
        <v>0</v>
      </c>
      <c r="X8031" s="15">
        <f t="shared" si="2238"/>
        <v>0</v>
      </c>
      <c r="Y8031" s="15">
        <f t="shared" si="2238"/>
        <v>0</v>
      </c>
      <c r="Z8031" s="15">
        <f t="shared" si="2238"/>
        <v>0</v>
      </c>
      <c r="AA8031" s="15">
        <f t="shared" si="2238"/>
        <v>0</v>
      </c>
      <c r="AB8031" s="15">
        <f t="shared" si="2238"/>
        <v>0</v>
      </c>
      <c r="AC8031" s="15">
        <f t="shared" si="2238"/>
        <v>0</v>
      </c>
      <c r="AD8031" s="15">
        <f t="shared" si="2238"/>
        <v>0</v>
      </c>
      <c r="AE8031" s="15">
        <f t="shared" si="2238"/>
        <v>0</v>
      </c>
      <c r="AF8031" s="15">
        <f t="shared" si="2238"/>
        <v>0</v>
      </c>
      <c r="AG8031" s="15">
        <f t="shared" si="2238"/>
        <v>0</v>
      </c>
      <c r="AH8031" s="15">
        <v>0</v>
      </c>
      <c r="AI8031" s="15">
        <v>0</v>
      </c>
      <c r="AJ8031" s="15">
        <f>SUM(AJ8032:AJ8036)</f>
        <v>0</v>
      </c>
      <c r="AK8031" s="15">
        <f t="shared" si="2238"/>
        <v>0</v>
      </c>
      <c r="AL8031" s="15">
        <f t="shared" si="2238"/>
        <v>0</v>
      </c>
      <c r="AM8031" s="15">
        <f t="shared" si="2238"/>
        <v>0</v>
      </c>
      <c r="AN8031" s="15">
        <f t="shared" si="2238"/>
        <v>0</v>
      </c>
      <c r="AO8031" s="15">
        <f t="shared" si="2238"/>
        <v>0</v>
      </c>
      <c r="AP8031" s="15">
        <f t="shared" si="2238"/>
        <v>0</v>
      </c>
      <c r="AQ8031" s="15">
        <f t="shared" si="2238"/>
        <v>0</v>
      </c>
      <c r="AR8031" s="15">
        <f t="shared" si="2238"/>
        <v>0</v>
      </c>
      <c r="AS8031" s="15">
        <f t="shared" si="2238"/>
        <v>0</v>
      </c>
      <c r="AT8031" s="15">
        <f t="shared" si="2238"/>
        <v>0</v>
      </c>
      <c r="AU8031" s="15">
        <v>0</v>
      </c>
      <c r="AV8031" s="15">
        <v>0</v>
      </c>
      <c r="AW8031" s="15">
        <f t="shared" si="2236"/>
        <v>15620</v>
      </c>
    </row>
    <row r="8032" spans="1:49" s="144" customFormat="1">
      <c r="A8032" s="44" t="s">
        <v>1040</v>
      </c>
      <c r="B8032" s="45" t="s">
        <v>1031</v>
      </c>
      <c r="C8032" s="45" t="s">
        <v>1549</v>
      </c>
      <c r="D8032" s="452" t="s">
        <v>3047</v>
      </c>
      <c r="E8032" s="140" t="s">
        <v>850</v>
      </c>
      <c r="F8032" s="141" t="s">
        <v>1974</v>
      </c>
      <c r="G8032" s="468" t="s">
        <v>3098</v>
      </c>
      <c r="H8032" s="50" t="s">
        <v>2404</v>
      </c>
      <c r="I8032" s="142" t="s">
        <v>1119</v>
      </c>
      <c r="J8032" s="228">
        <v>3900</v>
      </c>
      <c r="K8032" s="228">
        <v>320</v>
      </c>
      <c r="L8032" s="228">
        <v>320</v>
      </c>
      <c r="M8032" s="228">
        <v>330</v>
      </c>
      <c r="N8032" s="228">
        <v>320</v>
      </c>
      <c r="O8032" s="228">
        <v>320</v>
      </c>
      <c r="P8032" s="228">
        <v>330</v>
      </c>
      <c r="Q8032" s="228">
        <v>330</v>
      </c>
      <c r="R8032" s="228">
        <v>330</v>
      </c>
      <c r="S8032" s="228">
        <v>530</v>
      </c>
      <c r="T8032" s="228">
        <v>200</v>
      </c>
      <c r="U8032" s="228">
        <v>3330</v>
      </c>
      <c r="V8032" s="228">
        <v>570</v>
      </c>
      <c r="W8032" s="228"/>
      <c r="X8032" s="228"/>
      <c r="Y8032" s="228"/>
      <c r="Z8032" s="228"/>
      <c r="AA8032" s="228"/>
      <c r="AB8032" s="228"/>
      <c r="AC8032" s="228"/>
      <c r="AD8032" s="228"/>
      <c r="AE8032" s="228"/>
      <c r="AF8032" s="228"/>
      <c r="AG8032" s="228"/>
      <c r="AH8032" s="228">
        <v>0</v>
      </c>
      <c r="AI8032" s="228">
        <v>0</v>
      </c>
      <c r="AJ8032" s="228"/>
      <c r="AK8032" s="228"/>
      <c r="AL8032" s="228"/>
      <c r="AM8032" s="228"/>
      <c r="AN8032" s="228"/>
      <c r="AO8032" s="228"/>
      <c r="AP8032" s="228"/>
      <c r="AQ8032" s="228"/>
      <c r="AR8032" s="228"/>
      <c r="AS8032" s="228"/>
      <c r="AT8032" s="228"/>
      <c r="AU8032" s="228">
        <v>0</v>
      </c>
      <c r="AV8032" s="228">
        <v>0</v>
      </c>
      <c r="AW8032" s="228">
        <f t="shared" si="2236"/>
        <v>3330</v>
      </c>
    </row>
    <row r="8033" spans="1:49" s="144" customFormat="1">
      <c r="A8033" s="44" t="s">
        <v>1040</v>
      </c>
      <c r="B8033" s="45" t="s">
        <v>1031</v>
      </c>
      <c r="C8033" s="45" t="s">
        <v>1549</v>
      </c>
      <c r="D8033" s="452" t="s">
        <v>3047</v>
      </c>
      <c r="E8033" s="140" t="s">
        <v>851</v>
      </c>
      <c r="F8033" s="141" t="s">
        <v>1975</v>
      </c>
      <c r="G8033" s="468" t="s">
        <v>3098</v>
      </c>
      <c r="H8033" s="50" t="s">
        <v>2404</v>
      </c>
      <c r="I8033" s="142" t="s">
        <v>1290</v>
      </c>
      <c r="J8033" s="228">
        <v>11600</v>
      </c>
      <c r="K8033" s="228">
        <v>960</v>
      </c>
      <c r="L8033" s="228">
        <v>960</v>
      </c>
      <c r="M8033" s="228">
        <v>980</v>
      </c>
      <c r="N8033" s="228">
        <v>960</v>
      </c>
      <c r="O8033" s="228">
        <v>960</v>
      </c>
      <c r="P8033" s="228">
        <v>980</v>
      </c>
      <c r="Q8033" s="228">
        <v>980</v>
      </c>
      <c r="R8033" s="228">
        <v>980</v>
      </c>
      <c r="S8033" s="228">
        <v>980</v>
      </c>
      <c r="T8033" s="228">
        <v>950</v>
      </c>
      <c r="U8033" s="228">
        <v>9690</v>
      </c>
      <c r="V8033" s="228">
        <v>1910</v>
      </c>
      <c r="W8033" s="228"/>
      <c r="X8033" s="228"/>
      <c r="Y8033" s="228"/>
      <c r="Z8033" s="228"/>
      <c r="AA8033" s="228"/>
      <c r="AB8033" s="228"/>
      <c r="AC8033" s="228"/>
      <c r="AD8033" s="228"/>
      <c r="AE8033" s="228"/>
      <c r="AF8033" s="228"/>
      <c r="AG8033" s="228"/>
      <c r="AH8033" s="228">
        <v>0</v>
      </c>
      <c r="AI8033" s="228">
        <v>0</v>
      </c>
      <c r="AJ8033" s="228"/>
      <c r="AK8033" s="228"/>
      <c r="AL8033" s="228"/>
      <c r="AM8033" s="228"/>
      <c r="AN8033" s="228"/>
      <c r="AO8033" s="228"/>
      <c r="AP8033" s="228"/>
      <c r="AQ8033" s="228"/>
      <c r="AR8033" s="228"/>
      <c r="AS8033" s="228"/>
      <c r="AT8033" s="228"/>
      <c r="AU8033" s="228">
        <v>0</v>
      </c>
      <c r="AV8033" s="228">
        <v>0</v>
      </c>
      <c r="AW8033" s="228">
        <f t="shared" si="2236"/>
        <v>9690</v>
      </c>
    </row>
    <row r="8034" spans="1:49" s="144" customFormat="1">
      <c r="A8034" s="44" t="s">
        <v>1040</v>
      </c>
      <c r="B8034" s="45" t="s">
        <v>1031</v>
      </c>
      <c r="C8034" s="45" t="s">
        <v>1549</v>
      </c>
      <c r="D8034" s="452" t="s">
        <v>3047</v>
      </c>
      <c r="E8034" s="140" t="s">
        <v>852</v>
      </c>
      <c r="F8034" s="141" t="s">
        <v>1976</v>
      </c>
      <c r="G8034" s="468" t="s">
        <v>3098</v>
      </c>
      <c r="H8034" s="50" t="s">
        <v>2404</v>
      </c>
      <c r="I8034" s="142" t="s">
        <v>1733</v>
      </c>
      <c r="J8034" s="228">
        <v>2600</v>
      </c>
      <c r="K8034" s="228">
        <v>210</v>
      </c>
      <c r="L8034" s="228">
        <v>210</v>
      </c>
      <c r="M8034" s="228">
        <v>230</v>
      </c>
      <c r="N8034" s="228">
        <v>210</v>
      </c>
      <c r="O8034" s="228">
        <v>210</v>
      </c>
      <c r="P8034" s="228">
        <f>230+1300</f>
        <v>1530</v>
      </c>
      <c r="Q8034" s="228"/>
      <c r="R8034" s="228"/>
      <c r="S8034" s="228"/>
      <c r="T8034" s="228"/>
      <c r="U8034" s="228">
        <v>2600</v>
      </c>
      <c r="V8034" s="228">
        <v>0</v>
      </c>
      <c r="W8034" s="228"/>
      <c r="X8034" s="228"/>
      <c r="Y8034" s="228"/>
      <c r="Z8034" s="228"/>
      <c r="AA8034" s="228"/>
      <c r="AB8034" s="228"/>
      <c r="AC8034" s="228"/>
      <c r="AD8034" s="228"/>
      <c r="AE8034" s="228"/>
      <c r="AF8034" s="228"/>
      <c r="AG8034" s="228"/>
      <c r="AH8034" s="228">
        <v>0</v>
      </c>
      <c r="AI8034" s="228">
        <v>0</v>
      </c>
      <c r="AJ8034" s="228"/>
      <c r="AK8034" s="228"/>
      <c r="AL8034" s="228"/>
      <c r="AM8034" s="228"/>
      <c r="AN8034" s="228"/>
      <c r="AO8034" s="228"/>
      <c r="AP8034" s="228"/>
      <c r="AQ8034" s="228"/>
      <c r="AR8034" s="228"/>
      <c r="AS8034" s="228"/>
      <c r="AT8034" s="228"/>
      <c r="AU8034" s="228">
        <v>0</v>
      </c>
      <c r="AV8034" s="228">
        <v>0</v>
      </c>
      <c r="AW8034" s="228">
        <f t="shared" si="2236"/>
        <v>2600</v>
      </c>
    </row>
    <row r="8035" spans="1:49" s="144" customFormat="1">
      <c r="A8035" s="44" t="s">
        <v>1040</v>
      </c>
      <c r="B8035" s="45" t="s">
        <v>1031</v>
      </c>
      <c r="C8035" s="45" t="s">
        <v>1549</v>
      </c>
      <c r="D8035" s="452" t="s">
        <v>3047</v>
      </c>
      <c r="E8035" s="140" t="s">
        <v>853</v>
      </c>
      <c r="F8035" s="141" t="s">
        <v>1977</v>
      </c>
      <c r="G8035" s="468" t="s">
        <v>3098</v>
      </c>
      <c r="H8035" s="50" t="s">
        <v>2404</v>
      </c>
      <c r="I8035" s="142" t="s">
        <v>1734</v>
      </c>
      <c r="J8035" s="228"/>
      <c r="K8035" s="228"/>
      <c r="L8035" s="228"/>
      <c r="M8035" s="228"/>
      <c r="N8035" s="228"/>
      <c r="O8035" s="228"/>
      <c r="P8035" s="228"/>
      <c r="Q8035" s="228"/>
      <c r="R8035" s="228"/>
      <c r="S8035" s="228"/>
      <c r="T8035" s="228"/>
      <c r="U8035" s="228">
        <v>0</v>
      </c>
      <c r="V8035" s="228">
        <v>0</v>
      </c>
      <c r="W8035" s="228"/>
      <c r="X8035" s="228"/>
      <c r="Y8035" s="228"/>
      <c r="Z8035" s="228"/>
      <c r="AA8035" s="228"/>
      <c r="AB8035" s="228"/>
      <c r="AC8035" s="228"/>
      <c r="AD8035" s="228"/>
      <c r="AE8035" s="228"/>
      <c r="AF8035" s="228"/>
      <c r="AG8035" s="228"/>
      <c r="AH8035" s="228">
        <v>0</v>
      </c>
      <c r="AI8035" s="228">
        <v>0</v>
      </c>
      <c r="AJ8035" s="228"/>
      <c r="AK8035" s="228"/>
      <c r="AL8035" s="228"/>
      <c r="AM8035" s="228"/>
      <c r="AN8035" s="228"/>
      <c r="AO8035" s="228"/>
      <c r="AP8035" s="228"/>
      <c r="AQ8035" s="228"/>
      <c r="AR8035" s="228"/>
      <c r="AS8035" s="228"/>
      <c r="AT8035" s="228"/>
      <c r="AU8035" s="228">
        <v>0</v>
      </c>
      <c r="AV8035" s="228">
        <v>0</v>
      </c>
      <c r="AW8035" s="228">
        <f t="shared" si="2236"/>
        <v>0</v>
      </c>
    </row>
    <row r="8036" spans="1:49" s="144" customFormat="1">
      <c r="A8036" s="44" t="s">
        <v>1040</v>
      </c>
      <c r="B8036" s="45" t="s">
        <v>1031</v>
      </c>
      <c r="C8036" s="45" t="s">
        <v>1549</v>
      </c>
      <c r="D8036" s="452" t="s">
        <v>3047</v>
      </c>
      <c r="E8036" s="140" t="s">
        <v>854</v>
      </c>
      <c r="F8036" s="141" t="s">
        <v>1978</v>
      </c>
      <c r="G8036" s="468" t="s">
        <v>3098</v>
      </c>
      <c r="H8036" s="50" t="s">
        <v>2404</v>
      </c>
      <c r="I8036" s="142" t="s">
        <v>1735</v>
      </c>
      <c r="J8036" s="228"/>
      <c r="K8036" s="228"/>
      <c r="L8036" s="228"/>
      <c r="M8036" s="228"/>
      <c r="N8036" s="228"/>
      <c r="O8036" s="228"/>
      <c r="P8036" s="228"/>
      <c r="Q8036" s="228"/>
      <c r="R8036" s="228"/>
      <c r="S8036" s="228"/>
      <c r="T8036" s="228"/>
      <c r="U8036" s="228">
        <v>0</v>
      </c>
      <c r="V8036" s="228">
        <v>0</v>
      </c>
      <c r="W8036" s="228"/>
      <c r="X8036" s="228"/>
      <c r="Y8036" s="228"/>
      <c r="Z8036" s="228"/>
      <c r="AA8036" s="228"/>
      <c r="AB8036" s="228"/>
      <c r="AC8036" s="228"/>
      <c r="AD8036" s="228"/>
      <c r="AE8036" s="228"/>
      <c r="AF8036" s="228"/>
      <c r="AG8036" s="228"/>
      <c r="AH8036" s="228">
        <v>0</v>
      </c>
      <c r="AI8036" s="228">
        <v>0</v>
      </c>
      <c r="AJ8036" s="228"/>
      <c r="AK8036" s="228"/>
      <c r="AL8036" s="228"/>
      <c r="AM8036" s="228"/>
      <c r="AN8036" s="228"/>
      <c r="AO8036" s="228"/>
      <c r="AP8036" s="228"/>
      <c r="AQ8036" s="228"/>
      <c r="AR8036" s="228"/>
      <c r="AS8036" s="228"/>
      <c r="AT8036" s="228"/>
      <c r="AU8036" s="228">
        <v>0</v>
      </c>
      <c r="AV8036" s="228">
        <v>0</v>
      </c>
      <c r="AW8036" s="228">
        <f t="shared" si="2236"/>
        <v>0</v>
      </c>
    </row>
    <row r="8037" spans="1:49">
      <c r="A8037" s="44" t="s">
        <v>1040</v>
      </c>
      <c r="B8037" s="45" t="s">
        <v>1031</v>
      </c>
      <c r="C8037" s="45" t="s">
        <v>1549</v>
      </c>
      <c r="D8037" s="452" t="s">
        <v>3047</v>
      </c>
      <c r="E8037" s="213" t="s">
        <v>773</v>
      </c>
      <c r="F8037" s="65"/>
      <c r="G8037" s="65"/>
      <c r="H8037" s="65"/>
      <c r="I8037" s="260" t="s">
        <v>1362</v>
      </c>
      <c r="J8037" s="9">
        <f>SUM(J8038)</f>
        <v>12400</v>
      </c>
      <c r="K8037" s="9">
        <f t="shared" ref="K8037:AT8037" si="2239">SUM(K8038)</f>
        <v>1000</v>
      </c>
      <c r="L8037" s="9">
        <f t="shared" si="2239"/>
        <v>1000</v>
      </c>
      <c r="M8037" s="9">
        <f t="shared" si="2239"/>
        <v>1100</v>
      </c>
      <c r="N8037" s="9">
        <f t="shared" si="2239"/>
        <v>1000</v>
      </c>
      <c r="O8037" s="9">
        <f t="shared" si="2239"/>
        <v>1000</v>
      </c>
      <c r="P8037" s="9">
        <f t="shared" si="2239"/>
        <v>1100</v>
      </c>
      <c r="Q8037" s="9">
        <f t="shared" si="2239"/>
        <v>1000</v>
      </c>
      <c r="R8037" s="9">
        <f t="shared" si="2239"/>
        <v>1000</v>
      </c>
      <c r="S8037" s="9">
        <f t="shared" si="2239"/>
        <v>1000</v>
      </c>
      <c r="T8037" s="9">
        <f t="shared" si="2239"/>
        <v>1000</v>
      </c>
      <c r="U8037" s="9">
        <v>10200</v>
      </c>
      <c r="V8037" s="9">
        <v>2200</v>
      </c>
      <c r="W8037" s="9">
        <f>SUM(W8038)</f>
        <v>0</v>
      </c>
      <c r="X8037" s="9">
        <f t="shared" si="2239"/>
        <v>0</v>
      </c>
      <c r="Y8037" s="9">
        <f t="shared" si="2239"/>
        <v>0</v>
      </c>
      <c r="Z8037" s="9">
        <f t="shared" si="2239"/>
        <v>0</v>
      </c>
      <c r="AA8037" s="9">
        <f t="shared" si="2239"/>
        <v>0</v>
      </c>
      <c r="AB8037" s="9">
        <f t="shared" si="2239"/>
        <v>0</v>
      </c>
      <c r="AC8037" s="9">
        <f t="shared" si="2239"/>
        <v>0</v>
      </c>
      <c r="AD8037" s="9">
        <f t="shared" si="2239"/>
        <v>0</v>
      </c>
      <c r="AE8037" s="9">
        <f t="shared" si="2239"/>
        <v>0</v>
      </c>
      <c r="AF8037" s="9">
        <f t="shared" si="2239"/>
        <v>0</v>
      </c>
      <c r="AG8037" s="9">
        <f t="shared" si="2239"/>
        <v>0</v>
      </c>
      <c r="AH8037" s="9">
        <v>0</v>
      </c>
      <c r="AI8037" s="9">
        <v>0</v>
      </c>
      <c r="AJ8037" s="9">
        <f>SUM(AJ8038)</f>
        <v>0</v>
      </c>
      <c r="AK8037" s="9">
        <f t="shared" si="2239"/>
        <v>0</v>
      </c>
      <c r="AL8037" s="9">
        <f t="shared" si="2239"/>
        <v>0</v>
      </c>
      <c r="AM8037" s="9">
        <f t="shared" si="2239"/>
        <v>0</v>
      </c>
      <c r="AN8037" s="9">
        <f t="shared" si="2239"/>
        <v>0</v>
      </c>
      <c r="AO8037" s="9">
        <f t="shared" si="2239"/>
        <v>0</v>
      </c>
      <c r="AP8037" s="9">
        <f t="shared" si="2239"/>
        <v>0</v>
      </c>
      <c r="AQ8037" s="9">
        <f t="shared" si="2239"/>
        <v>0</v>
      </c>
      <c r="AR8037" s="9">
        <f t="shared" si="2239"/>
        <v>0</v>
      </c>
      <c r="AS8037" s="9">
        <f t="shared" si="2239"/>
        <v>0</v>
      </c>
      <c r="AT8037" s="9">
        <f t="shared" si="2239"/>
        <v>0</v>
      </c>
      <c r="AU8037" s="9">
        <v>0</v>
      </c>
      <c r="AV8037" s="9">
        <v>0</v>
      </c>
      <c r="AW8037" s="9">
        <f t="shared" si="2236"/>
        <v>10200</v>
      </c>
    </row>
    <row r="8038" spans="1:49">
      <c r="A8038" s="44" t="s">
        <v>1040</v>
      </c>
      <c r="B8038" s="45" t="s">
        <v>1031</v>
      </c>
      <c r="C8038" s="45" t="s">
        <v>1549</v>
      </c>
      <c r="D8038" s="452" t="s">
        <v>3047</v>
      </c>
      <c r="E8038" s="367" t="s">
        <v>785</v>
      </c>
      <c r="F8038" s="50"/>
      <c r="G8038" s="468" t="s">
        <v>3098</v>
      </c>
      <c r="H8038" s="50" t="s">
        <v>2404</v>
      </c>
      <c r="I8038" s="42" t="s">
        <v>1363</v>
      </c>
      <c r="J8038" s="228">
        <v>12400</v>
      </c>
      <c r="K8038" s="228">
        <v>1000</v>
      </c>
      <c r="L8038" s="228">
        <v>1000</v>
      </c>
      <c r="M8038" s="228">
        <v>1100</v>
      </c>
      <c r="N8038" s="228">
        <v>1000</v>
      </c>
      <c r="O8038" s="228">
        <v>1000</v>
      </c>
      <c r="P8038" s="228">
        <v>1100</v>
      </c>
      <c r="Q8038" s="228">
        <v>1000</v>
      </c>
      <c r="R8038" s="228">
        <v>1000</v>
      </c>
      <c r="S8038" s="228">
        <v>1000</v>
      </c>
      <c r="T8038" s="228">
        <v>1000</v>
      </c>
      <c r="U8038" s="228">
        <v>10200</v>
      </c>
      <c r="V8038" s="228">
        <v>2200</v>
      </c>
      <c r="W8038" s="228"/>
      <c r="X8038" s="228"/>
      <c r="Y8038" s="228"/>
      <c r="Z8038" s="228"/>
      <c r="AA8038" s="228"/>
      <c r="AB8038" s="228"/>
      <c r="AC8038" s="228"/>
      <c r="AD8038" s="228"/>
      <c r="AE8038" s="228"/>
      <c r="AF8038" s="228"/>
      <c r="AG8038" s="228"/>
      <c r="AH8038" s="228">
        <v>0</v>
      </c>
      <c r="AI8038" s="228">
        <v>0</v>
      </c>
      <c r="AJ8038" s="228"/>
      <c r="AK8038" s="228"/>
      <c r="AL8038" s="228"/>
      <c r="AM8038" s="228"/>
      <c r="AN8038" s="228"/>
      <c r="AO8038" s="228"/>
      <c r="AP8038" s="228"/>
      <c r="AQ8038" s="228"/>
      <c r="AR8038" s="228"/>
      <c r="AS8038" s="228"/>
      <c r="AT8038" s="228"/>
      <c r="AU8038" s="228">
        <v>0</v>
      </c>
      <c r="AV8038" s="228">
        <v>0</v>
      </c>
      <c r="AW8038" s="228">
        <f t="shared" si="2236"/>
        <v>10200</v>
      </c>
    </row>
    <row r="8039" spans="1:49">
      <c r="A8039" s="44" t="s">
        <v>1040</v>
      </c>
      <c r="B8039" s="45" t="s">
        <v>1031</v>
      </c>
      <c r="C8039" s="45" t="s">
        <v>1549</v>
      </c>
      <c r="D8039" s="452" t="s">
        <v>3047</v>
      </c>
      <c r="E8039" s="213" t="s">
        <v>1364</v>
      </c>
      <c r="F8039" s="65"/>
      <c r="G8039" s="50"/>
      <c r="H8039" s="50"/>
      <c r="I8039" s="260" t="s">
        <v>2104</v>
      </c>
      <c r="J8039" s="9">
        <f>SUM(J8040:J8049)</f>
        <v>1153400</v>
      </c>
      <c r="K8039" s="9">
        <f t="shared" ref="K8039:AT8039" si="2240">SUM(K8040:K8049)</f>
        <v>46220</v>
      </c>
      <c r="L8039" s="9">
        <f t="shared" si="2240"/>
        <v>71600</v>
      </c>
      <c r="M8039" s="9">
        <f t="shared" si="2240"/>
        <v>84580</v>
      </c>
      <c r="N8039" s="9">
        <f t="shared" si="2240"/>
        <v>53100</v>
      </c>
      <c r="O8039" s="9">
        <f t="shared" si="2240"/>
        <v>34900</v>
      </c>
      <c r="P8039" s="9">
        <f t="shared" si="2240"/>
        <v>47600</v>
      </c>
      <c r="Q8039" s="9">
        <f t="shared" si="2240"/>
        <v>62100</v>
      </c>
      <c r="R8039" s="9">
        <f t="shared" si="2240"/>
        <v>77600</v>
      </c>
      <c r="S8039" s="9">
        <f t="shared" si="2240"/>
        <v>92100</v>
      </c>
      <c r="T8039" s="9">
        <f t="shared" si="2240"/>
        <v>37100</v>
      </c>
      <c r="U8039" s="9">
        <v>606900</v>
      </c>
      <c r="V8039" s="9">
        <v>546500</v>
      </c>
      <c r="W8039" s="9">
        <f>SUM(W8040:W8049)</f>
        <v>8737</v>
      </c>
      <c r="X8039" s="9">
        <f t="shared" si="2240"/>
        <v>0</v>
      </c>
      <c r="Y8039" s="9">
        <f t="shared" si="2240"/>
        <v>0</v>
      </c>
      <c r="Z8039" s="9">
        <f t="shared" si="2240"/>
        <v>0</v>
      </c>
      <c r="AA8039" s="9">
        <f t="shared" si="2240"/>
        <v>6737</v>
      </c>
      <c r="AB8039" s="9">
        <f t="shared" si="2240"/>
        <v>0</v>
      </c>
      <c r="AC8039" s="9">
        <f t="shared" si="2240"/>
        <v>0</v>
      </c>
      <c r="AD8039" s="9">
        <f t="shared" si="2240"/>
        <v>0</v>
      </c>
      <c r="AE8039" s="9">
        <f t="shared" si="2240"/>
        <v>0</v>
      </c>
      <c r="AF8039" s="9">
        <f t="shared" si="2240"/>
        <v>0</v>
      </c>
      <c r="AG8039" s="9">
        <f t="shared" si="2240"/>
        <v>2000</v>
      </c>
      <c r="AH8039" s="9">
        <v>8737</v>
      </c>
      <c r="AI8039" s="9">
        <v>0</v>
      </c>
      <c r="AJ8039" s="9">
        <f>SUM(AJ8040:AJ8049)</f>
        <v>0</v>
      </c>
      <c r="AK8039" s="9">
        <f t="shared" si="2240"/>
        <v>0</v>
      </c>
      <c r="AL8039" s="9">
        <f t="shared" si="2240"/>
        <v>0</v>
      </c>
      <c r="AM8039" s="9">
        <f t="shared" si="2240"/>
        <v>0</v>
      </c>
      <c r="AN8039" s="9">
        <f t="shared" si="2240"/>
        <v>0</v>
      </c>
      <c r="AO8039" s="9">
        <f t="shared" si="2240"/>
        <v>0</v>
      </c>
      <c r="AP8039" s="9">
        <f t="shared" si="2240"/>
        <v>0</v>
      </c>
      <c r="AQ8039" s="9">
        <f t="shared" si="2240"/>
        <v>0</v>
      </c>
      <c r="AR8039" s="9">
        <f t="shared" si="2240"/>
        <v>0</v>
      </c>
      <c r="AS8039" s="9">
        <f t="shared" si="2240"/>
        <v>0</v>
      </c>
      <c r="AT8039" s="9">
        <f t="shared" si="2240"/>
        <v>0</v>
      </c>
      <c r="AU8039" s="9">
        <v>0</v>
      </c>
      <c r="AV8039" s="9">
        <v>0</v>
      </c>
      <c r="AW8039" s="9">
        <f t="shared" si="2236"/>
        <v>615637</v>
      </c>
    </row>
    <row r="8040" spans="1:49">
      <c r="A8040" s="44" t="s">
        <v>1040</v>
      </c>
      <c r="B8040" s="45" t="s">
        <v>1031</v>
      </c>
      <c r="C8040" s="45" t="s">
        <v>1549</v>
      </c>
      <c r="D8040" s="452" t="s">
        <v>3047</v>
      </c>
      <c r="E8040" s="367" t="s">
        <v>786</v>
      </c>
      <c r="F8040" s="50"/>
      <c r="G8040" s="468" t="s">
        <v>3098</v>
      </c>
      <c r="H8040" s="50" t="s">
        <v>2404</v>
      </c>
      <c r="I8040" s="42" t="s">
        <v>2225</v>
      </c>
      <c r="J8040" s="270">
        <v>11400</v>
      </c>
      <c r="K8040" s="270">
        <v>120</v>
      </c>
      <c r="L8040" s="270">
        <v>100</v>
      </c>
      <c r="M8040" s="270">
        <v>480</v>
      </c>
      <c r="N8040" s="270"/>
      <c r="O8040" s="270">
        <v>700</v>
      </c>
      <c r="P8040" s="270"/>
      <c r="Q8040" s="270"/>
      <c r="R8040" s="270">
        <v>10000</v>
      </c>
      <c r="S8040" s="270"/>
      <c r="T8040" s="270"/>
      <c r="U8040" s="270">
        <v>11400</v>
      </c>
      <c r="V8040" s="270">
        <v>0</v>
      </c>
      <c r="W8040" s="270"/>
      <c r="X8040" s="270"/>
      <c r="Y8040" s="270"/>
      <c r="Z8040" s="270"/>
      <c r="AA8040" s="270"/>
      <c r="AB8040" s="270"/>
      <c r="AC8040" s="270"/>
      <c r="AD8040" s="270"/>
      <c r="AE8040" s="270"/>
      <c r="AF8040" s="270"/>
      <c r="AG8040" s="270"/>
      <c r="AH8040" s="270">
        <v>0</v>
      </c>
      <c r="AI8040" s="270">
        <v>0</v>
      </c>
      <c r="AJ8040" s="270"/>
      <c r="AK8040" s="270"/>
      <c r="AL8040" s="270"/>
      <c r="AM8040" s="270"/>
      <c r="AN8040" s="270"/>
      <c r="AO8040" s="270"/>
      <c r="AP8040" s="270"/>
      <c r="AQ8040" s="270"/>
      <c r="AR8040" s="270"/>
      <c r="AS8040" s="270"/>
      <c r="AT8040" s="270"/>
      <c r="AU8040" s="270">
        <v>0</v>
      </c>
      <c r="AV8040" s="270">
        <v>0</v>
      </c>
      <c r="AW8040" s="270">
        <f t="shared" si="2236"/>
        <v>11400</v>
      </c>
    </row>
    <row r="8041" spans="1:49">
      <c r="A8041" s="44" t="s">
        <v>1040</v>
      </c>
      <c r="B8041" s="45" t="s">
        <v>1031</v>
      </c>
      <c r="C8041" s="45" t="s">
        <v>1549</v>
      </c>
      <c r="D8041" s="452" t="s">
        <v>3047</v>
      </c>
      <c r="E8041" s="367" t="s">
        <v>1528</v>
      </c>
      <c r="F8041" s="50"/>
      <c r="G8041" s="468" t="s">
        <v>3098</v>
      </c>
      <c r="H8041" s="50" t="s">
        <v>2404</v>
      </c>
      <c r="I8041" s="42" t="s">
        <v>989</v>
      </c>
      <c r="J8041" s="270">
        <v>284700</v>
      </c>
      <c r="K8041" s="270">
        <v>6500</v>
      </c>
      <c r="L8041" s="270">
        <v>35800</v>
      </c>
      <c r="M8041" s="270">
        <v>21000</v>
      </c>
      <c r="N8041" s="270">
        <v>11500</v>
      </c>
      <c r="O8041" s="270">
        <v>6500</v>
      </c>
      <c r="P8041" s="270">
        <v>23200</v>
      </c>
      <c r="Q8041" s="270">
        <v>15500</v>
      </c>
      <c r="R8041" s="270">
        <v>5000</v>
      </c>
      <c r="S8041" s="270">
        <v>6000</v>
      </c>
      <c r="T8041" s="270">
        <v>6200</v>
      </c>
      <c r="U8041" s="270">
        <v>137200</v>
      </c>
      <c r="V8041" s="270">
        <v>147500</v>
      </c>
      <c r="W8041" s="270"/>
      <c r="X8041" s="270"/>
      <c r="Y8041" s="270"/>
      <c r="Z8041" s="270"/>
      <c r="AA8041" s="270"/>
      <c r="AB8041" s="270"/>
      <c r="AC8041" s="270"/>
      <c r="AD8041" s="270"/>
      <c r="AE8041" s="270"/>
      <c r="AF8041" s="270"/>
      <c r="AG8041" s="270"/>
      <c r="AH8041" s="270">
        <v>0</v>
      </c>
      <c r="AI8041" s="270">
        <v>0</v>
      </c>
      <c r="AJ8041" s="270"/>
      <c r="AK8041" s="270"/>
      <c r="AL8041" s="270"/>
      <c r="AM8041" s="270"/>
      <c r="AN8041" s="270"/>
      <c r="AO8041" s="270"/>
      <c r="AP8041" s="270"/>
      <c r="AQ8041" s="270"/>
      <c r="AR8041" s="270"/>
      <c r="AS8041" s="270"/>
      <c r="AT8041" s="270"/>
      <c r="AU8041" s="270">
        <v>0</v>
      </c>
      <c r="AV8041" s="270">
        <v>0</v>
      </c>
      <c r="AW8041" s="270">
        <f t="shared" si="2236"/>
        <v>137200</v>
      </c>
    </row>
    <row r="8042" spans="1:49">
      <c r="A8042" s="44" t="s">
        <v>1040</v>
      </c>
      <c r="B8042" s="45" t="s">
        <v>1031</v>
      </c>
      <c r="C8042" s="45" t="s">
        <v>1549</v>
      </c>
      <c r="D8042" s="452" t="s">
        <v>3047</v>
      </c>
      <c r="E8042" s="367" t="s">
        <v>1679</v>
      </c>
      <c r="F8042" s="50"/>
      <c r="G8042" s="468" t="s">
        <v>3098</v>
      </c>
      <c r="H8042" s="50" t="s">
        <v>2404</v>
      </c>
      <c r="I8042" s="42" t="s">
        <v>1048</v>
      </c>
      <c r="J8042" s="270">
        <v>70700</v>
      </c>
      <c r="K8042" s="270">
        <v>7500</v>
      </c>
      <c r="L8042" s="270">
        <v>5300</v>
      </c>
      <c r="M8042" s="270">
        <v>8000</v>
      </c>
      <c r="N8042" s="270">
        <v>5000</v>
      </c>
      <c r="O8042" s="270">
        <v>5100</v>
      </c>
      <c r="P8042" s="270">
        <v>4300</v>
      </c>
      <c r="Q8042" s="270">
        <v>5000</v>
      </c>
      <c r="R8042" s="270">
        <v>8000</v>
      </c>
      <c r="S8042" s="270">
        <v>4000</v>
      </c>
      <c r="T8042" s="270">
        <v>8500</v>
      </c>
      <c r="U8042" s="270">
        <v>60700</v>
      </c>
      <c r="V8042" s="270">
        <v>10000</v>
      </c>
      <c r="W8042" s="270"/>
      <c r="X8042" s="270"/>
      <c r="Y8042" s="270"/>
      <c r="Z8042" s="270"/>
      <c r="AA8042" s="270"/>
      <c r="AB8042" s="270"/>
      <c r="AC8042" s="270"/>
      <c r="AD8042" s="270"/>
      <c r="AE8042" s="270"/>
      <c r="AF8042" s="270"/>
      <c r="AG8042" s="270"/>
      <c r="AH8042" s="270">
        <v>0</v>
      </c>
      <c r="AI8042" s="270">
        <v>0</v>
      </c>
      <c r="AJ8042" s="270"/>
      <c r="AK8042" s="270"/>
      <c r="AL8042" s="270"/>
      <c r="AM8042" s="270"/>
      <c r="AN8042" s="270"/>
      <c r="AO8042" s="270"/>
      <c r="AP8042" s="270"/>
      <c r="AQ8042" s="270"/>
      <c r="AR8042" s="270"/>
      <c r="AS8042" s="270"/>
      <c r="AT8042" s="270"/>
      <c r="AU8042" s="270">
        <v>0</v>
      </c>
      <c r="AV8042" s="270">
        <v>0</v>
      </c>
      <c r="AW8042" s="270">
        <f t="shared" si="2236"/>
        <v>60700</v>
      </c>
    </row>
    <row r="8043" spans="1:49">
      <c r="A8043" s="44" t="s">
        <v>1040</v>
      </c>
      <c r="B8043" s="45" t="s">
        <v>1031</v>
      </c>
      <c r="C8043" s="45" t="s">
        <v>1549</v>
      </c>
      <c r="D8043" s="452" t="s">
        <v>3047</v>
      </c>
      <c r="E8043" s="367" t="s">
        <v>787</v>
      </c>
      <c r="F8043" s="50"/>
      <c r="G8043" s="468" t="s">
        <v>3098</v>
      </c>
      <c r="H8043" s="50" t="s">
        <v>2404</v>
      </c>
      <c r="I8043" s="42" t="s">
        <v>2078</v>
      </c>
      <c r="J8043" s="228">
        <v>637000</v>
      </c>
      <c r="K8043" s="228">
        <v>20000</v>
      </c>
      <c r="L8043" s="228">
        <v>25000</v>
      </c>
      <c r="M8043" s="228">
        <v>50000</v>
      </c>
      <c r="N8043" s="228">
        <v>30000</v>
      </c>
      <c r="O8043" s="228">
        <v>20000</v>
      </c>
      <c r="P8043" s="228">
        <v>20000</v>
      </c>
      <c r="Q8043" s="228">
        <v>35000</v>
      </c>
      <c r="R8043" s="228">
        <v>50000</v>
      </c>
      <c r="S8043" s="228">
        <v>65000</v>
      </c>
      <c r="T8043" s="228">
        <v>13500</v>
      </c>
      <c r="U8043" s="228">
        <v>328500</v>
      </c>
      <c r="V8043" s="228">
        <v>308500</v>
      </c>
      <c r="W8043" s="228"/>
      <c r="X8043" s="228"/>
      <c r="Y8043" s="228"/>
      <c r="Z8043" s="228"/>
      <c r="AA8043" s="228"/>
      <c r="AB8043" s="228"/>
      <c r="AC8043" s="228"/>
      <c r="AD8043" s="228"/>
      <c r="AE8043" s="228"/>
      <c r="AF8043" s="228"/>
      <c r="AG8043" s="228"/>
      <c r="AH8043" s="228">
        <v>0</v>
      </c>
      <c r="AI8043" s="228">
        <v>0</v>
      </c>
      <c r="AJ8043" s="228"/>
      <c r="AK8043" s="228"/>
      <c r="AL8043" s="228"/>
      <c r="AM8043" s="228"/>
      <c r="AN8043" s="228"/>
      <c r="AO8043" s="228"/>
      <c r="AP8043" s="228"/>
      <c r="AQ8043" s="228"/>
      <c r="AR8043" s="228"/>
      <c r="AS8043" s="228"/>
      <c r="AT8043" s="228"/>
      <c r="AU8043" s="228">
        <v>0</v>
      </c>
      <c r="AV8043" s="228">
        <v>0</v>
      </c>
      <c r="AW8043" s="228">
        <f t="shared" si="2236"/>
        <v>328500</v>
      </c>
    </row>
    <row r="8044" spans="1:49">
      <c r="A8044" s="44" t="s">
        <v>1040</v>
      </c>
      <c r="B8044" s="45" t="s">
        <v>1031</v>
      </c>
      <c r="C8044" s="45" t="s">
        <v>1549</v>
      </c>
      <c r="D8044" s="452" t="s">
        <v>3047</v>
      </c>
      <c r="E8044" s="367" t="s">
        <v>1116</v>
      </c>
      <c r="F8044" s="50"/>
      <c r="G8044" s="468" t="s">
        <v>3098</v>
      </c>
      <c r="H8044" s="50" t="s">
        <v>2404</v>
      </c>
      <c r="I8044" s="42" t="s">
        <v>2228</v>
      </c>
      <c r="J8044" s="270">
        <v>16700</v>
      </c>
      <c r="K8044" s="270">
        <v>1000</v>
      </c>
      <c r="L8044" s="270">
        <v>1000</v>
      </c>
      <c r="M8044" s="270">
        <v>1000</v>
      </c>
      <c r="N8044" s="270">
        <v>500</v>
      </c>
      <c r="O8044" s="270">
        <v>500</v>
      </c>
      <c r="P8044" s="270"/>
      <c r="Q8044" s="270">
        <v>1500</v>
      </c>
      <c r="R8044" s="270">
        <v>500</v>
      </c>
      <c r="S8044" s="270"/>
      <c r="T8044" s="270">
        <v>300</v>
      </c>
      <c r="U8044" s="270">
        <v>6300</v>
      </c>
      <c r="V8044" s="270">
        <v>10400</v>
      </c>
      <c r="W8044" s="270"/>
      <c r="X8044" s="270"/>
      <c r="Y8044" s="270"/>
      <c r="Z8044" s="270"/>
      <c r="AA8044" s="270"/>
      <c r="AB8044" s="270"/>
      <c r="AC8044" s="270"/>
      <c r="AD8044" s="270"/>
      <c r="AE8044" s="270"/>
      <c r="AF8044" s="270"/>
      <c r="AG8044" s="270"/>
      <c r="AH8044" s="270">
        <v>0</v>
      </c>
      <c r="AI8044" s="270">
        <v>0</v>
      </c>
      <c r="AJ8044" s="270"/>
      <c r="AK8044" s="270"/>
      <c r="AL8044" s="270"/>
      <c r="AM8044" s="270"/>
      <c r="AN8044" s="270"/>
      <c r="AO8044" s="270"/>
      <c r="AP8044" s="270"/>
      <c r="AQ8044" s="270"/>
      <c r="AR8044" s="270"/>
      <c r="AS8044" s="270"/>
      <c r="AT8044" s="270"/>
      <c r="AU8044" s="270">
        <v>0</v>
      </c>
      <c r="AV8044" s="270">
        <v>0</v>
      </c>
      <c r="AW8044" s="270">
        <f t="shared" si="2236"/>
        <v>6300</v>
      </c>
    </row>
    <row r="8045" spans="1:49">
      <c r="A8045" s="44" t="s">
        <v>1040</v>
      </c>
      <c r="B8045" s="45" t="s">
        <v>1031</v>
      </c>
      <c r="C8045" s="45" t="s">
        <v>1549</v>
      </c>
      <c r="D8045" s="452" t="s">
        <v>3047</v>
      </c>
      <c r="E8045" s="367" t="s">
        <v>1703</v>
      </c>
      <c r="F8045" s="50"/>
      <c r="G8045" s="468" t="s">
        <v>3098</v>
      </c>
      <c r="H8045" s="50" t="s">
        <v>2404</v>
      </c>
      <c r="I8045" s="42" t="s">
        <v>1102</v>
      </c>
      <c r="J8045" s="270">
        <v>800</v>
      </c>
      <c r="K8045" s="270">
        <v>60</v>
      </c>
      <c r="L8045" s="270">
        <v>60</v>
      </c>
      <c r="M8045" s="270">
        <v>60</v>
      </c>
      <c r="N8045" s="270">
        <v>60</v>
      </c>
      <c r="O8045" s="270">
        <v>60</v>
      </c>
      <c r="P8045" s="270">
        <v>60</v>
      </c>
      <c r="Q8045" s="270">
        <v>60</v>
      </c>
      <c r="R8045" s="270">
        <v>60</v>
      </c>
      <c r="S8045" s="270">
        <v>60</v>
      </c>
      <c r="T8045" s="270">
        <v>60</v>
      </c>
      <c r="U8045" s="270">
        <v>600</v>
      </c>
      <c r="V8045" s="270">
        <v>200</v>
      </c>
      <c r="W8045" s="270"/>
      <c r="X8045" s="270"/>
      <c r="Y8045" s="270"/>
      <c r="Z8045" s="270"/>
      <c r="AA8045" s="270"/>
      <c r="AB8045" s="270"/>
      <c r="AC8045" s="270"/>
      <c r="AD8045" s="270"/>
      <c r="AE8045" s="270"/>
      <c r="AF8045" s="270"/>
      <c r="AG8045" s="270"/>
      <c r="AH8045" s="270">
        <v>0</v>
      </c>
      <c r="AI8045" s="270">
        <v>0</v>
      </c>
      <c r="AJ8045" s="270"/>
      <c r="AK8045" s="270"/>
      <c r="AL8045" s="270"/>
      <c r="AM8045" s="270"/>
      <c r="AN8045" s="270"/>
      <c r="AO8045" s="270"/>
      <c r="AP8045" s="270"/>
      <c r="AQ8045" s="270"/>
      <c r="AR8045" s="270"/>
      <c r="AS8045" s="270"/>
      <c r="AT8045" s="270"/>
      <c r="AU8045" s="270">
        <v>0</v>
      </c>
      <c r="AV8045" s="270">
        <v>0</v>
      </c>
      <c r="AW8045" s="270">
        <f t="shared" si="2236"/>
        <v>600</v>
      </c>
    </row>
    <row r="8046" spans="1:49">
      <c r="A8046" s="44" t="s">
        <v>1040</v>
      </c>
      <c r="B8046" s="45" t="s">
        <v>1031</v>
      </c>
      <c r="C8046" s="45" t="s">
        <v>1549</v>
      </c>
      <c r="D8046" s="452" t="s">
        <v>3047</v>
      </c>
      <c r="E8046" s="367" t="s">
        <v>826</v>
      </c>
      <c r="F8046" s="50"/>
      <c r="G8046" s="468" t="s">
        <v>3098</v>
      </c>
      <c r="H8046" s="50" t="s">
        <v>2404</v>
      </c>
      <c r="I8046" s="42" t="s">
        <v>935</v>
      </c>
      <c r="J8046" s="270">
        <v>72500</v>
      </c>
      <c r="K8046" s="270">
        <v>5000</v>
      </c>
      <c r="L8046" s="270">
        <v>4000</v>
      </c>
      <c r="M8046" s="270">
        <v>4000</v>
      </c>
      <c r="N8046" s="270">
        <v>6000</v>
      </c>
      <c r="O8046" s="270">
        <v>2000</v>
      </c>
      <c r="P8046" s="270"/>
      <c r="Q8046" s="270">
        <v>5000</v>
      </c>
      <c r="R8046" s="270"/>
      <c r="S8046" s="270">
        <v>1000</v>
      </c>
      <c r="T8046" s="270">
        <v>3500</v>
      </c>
      <c r="U8046" s="270">
        <v>30500</v>
      </c>
      <c r="V8046" s="270">
        <v>42000</v>
      </c>
      <c r="W8046" s="270"/>
      <c r="X8046" s="270"/>
      <c r="Y8046" s="270"/>
      <c r="Z8046" s="270"/>
      <c r="AA8046" s="270"/>
      <c r="AB8046" s="270"/>
      <c r="AC8046" s="270"/>
      <c r="AD8046" s="270"/>
      <c r="AE8046" s="270"/>
      <c r="AF8046" s="270"/>
      <c r="AG8046" s="270"/>
      <c r="AH8046" s="270">
        <v>0</v>
      </c>
      <c r="AI8046" s="270">
        <v>0</v>
      </c>
      <c r="AJ8046" s="270"/>
      <c r="AK8046" s="270"/>
      <c r="AL8046" s="270"/>
      <c r="AM8046" s="270"/>
      <c r="AN8046" s="270"/>
      <c r="AO8046" s="270"/>
      <c r="AP8046" s="270"/>
      <c r="AQ8046" s="270"/>
      <c r="AR8046" s="270"/>
      <c r="AS8046" s="270"/>
      <c r="AT8046" s="270"/>
      <c r="AU8046" s="270">
        <v>0</v>
      </c>
      <c r="AV8046" s="270">
        <v>0</v>
      </c>
      <c r="AW8046" s="270">
        <f t="shared" si="2236"/>
        <v>30500</v>
      </c>
    </row>
    <row r="8047" spans="1:49">
      <c r="A8047" s="44" t="s">
        <v>1040</v>
      </c>
      <c r="B8047" s="45" t="s">
        <v>1031</v>
      </c>
      <c r="C8047" s="45" t="s">
        <v>1549</v>
      </c>
      <c r="D8047" s="452" t="s">
        <v>3047</v>
      </c>
      <c r="E8047" s="367" t="s">
        <v>1115</v>
      </c>
      <c r="F8047" s="50"/>
      <c r="G8047" s="468" t="s">
        <v>3098</v>
      </c>
      <c r="H8047" s="50" t="s">
        <v>2404</v>
      </c>
      <c r="I8047" s="42" t="s">
        <v>990</v>
      </c>
      <c r="J8047" s="270">
        <v>1300</v>
      </c>
      <c r="K8047" s="270">
        <v>1000</v>
      </c>
      <c r="L8047" s="270">
        <v>300</v>
      </c>
      <c r="M8047" s="270"/>
      <c r="N8047" s="270"/>
      <c r="O8047" s="270"/>
      <c r="P8047" s="270"/>
      <c r="Q8047" s="270"/>
      <c r="R8047" s="270"/>
      <c r="S8047" s="270"/>
      <c r="T8047" s="270"/>
      <c r="U8047" s="270">
        <v>1300</v>
      </c>
      <c r="V8047" s="270">
        <v>0</v>
      </c>
      <c r="W8047" s="270"/>
      <c r="X8047" s="270"/>
      <c r="Y8047" s="270"/>
      <c r="Z8047" s="270"/>
      <c r="AA8047" s="270"/>
      <c r="AB8047" s="270"/>
      <c r="AC8047" s="270"/>
      <c r="AD8047" s="270"/>
      <c r="AE8047" s="270"/>
      <c r="AF8047" s="270"/>
      <c r="AG8047" s="270"/>
      <c r="AH8047" s="270">
        <v>0</v>
      </c>
      <c r="AI8047" s="270">
        <v>0</v>
      </c>
      <c r="AJ8047" s="270"/>
      <c r="AK8047" s="270"/>
      <c r="AL8047" s="270"/>
      <c r="AM8047" s="270"/>
      <c r="AN8047" s="270"/>
      <c r="AO8047" s="270"/>
      <c r="AP8047" s="270"/>
      <c r="AQ8047" s="270"/>
      <c r="AR8047" s="270"/>
      <c r="AS8047" s="270"/>
      <c r="AT8047" s="270"/>
      <c r="AU8047" s="270">
        <v>0</v>
      </c>
      <c r="AV8047" s="270">
        <v>0</v>
      </c>
      <c r="AW8047" s="270">
        <f t="shared" si="2236"/>
        <v>1300</v>
      </c>
    </row>
    <row r="8048" spans="1:49">
      <c r="A8048" s="44" t="s">
        <v>1040</v>
      </c>
      <c r="B8048" s="45" t="s">
        <v>1031</v>
      </c>
      <c r="C8048" s="45" t="s">
        <v>1549</v>
      </c>
      <c r="D8048" s="452" t="s">
        <v>3047</v>
      </c>
      <c r="E8048" s="367" t="s">
        <v>1677</v>
      </c>
      <c r="F8048" s="50"/>
      <c r="G8048" s="468" t="s">
        <v>3098</v>
      </c>
      <c r="H8048" s="50" t="s">
        <v>2404</v>
      </c>
      <c r="I8048" s="42" t="s">
        <v>1688</v>
      </c>
      <c r="J8048" s="270">
        <v>57800</v>
      </c>
      <c r="K8048" s="270">
        <v>5000</v>
      </c>
      <c r="L8048" s="270"/>
      <c r="M8048" s="270"/>
      <c r="N8048" s="270"/>
      <c r="O8048" s="270"/>
      <c r="P8048" s="270"/>
      <c r="Q8048" s="270"/>
      <c r="R8048" s="270">
        <v>4000</v>
      </c>
      <c r="S8048" s="270">
        <v>16000</v>
      </c>
      <c r="T8048" s="270">
        <v>5000</v>
      </c>
      <c r="U8048" s="270">
        <v>30000</v>
      </c>
      <c r="V8048" s="270">
        <v>27800</v>
      </c>
      <c r="W8048" s="270">
        <v>8737</v>
      </c>
      <c r="X8048" s="270"/>
      <c r="Y8048" s="270"/>
      <c r="Z8048" s="270"/>
      <c r="AA8048" s="270">
        <v>6737</v>
      </c>
      <c r="AB8048" s="270"/>
      <c r="AC8048" s="270"/>
      <c r="AD8048" s="270"/>
      <c r="AE8048" s="270"/>
      <c r="AF8048" s="270"/>
      <c r="AG8048" s="270">
        <v>2000</v>
      </c>
      <c r="AH8048" s="270">
        <v>8737</v>
      </c>
      <c r="AI8048" s="270">
        <v>0</v>
      </c>
      <c r="AJ8048" s="270"/>
      <c r="AK8048" s="270"/>
      <c r="AL8048" s="270"/>
      <c r="AM8048" s="270"/>
      <c r="AN8048" s="270"/>
      <c r="AO8048" s="270"/>
      <c r="AP8048" s="270"/>
      <c r="AQ8048" s="270"/>
      <c r="AR8048" s="270"/>
      <c r="AS8048" s="270"/>
      <c r="AT8048" s="270"/>
      <c r="AU8048" s="270">
        <v>0</v>
      </c>
      <c r="AV8048" s="270">
        <v>0</v>
      </c>
      <c r="AW8048" s="270">
        <f t="shared" si="2236"/>
        <v>38737</v>
      </c>
    </row>
    <row r="8049" spans="1:49">
      <c r="A8049" s="44" t="s">
        <v>1040</v>
      </c>
      <c r="B8049" s="45" t="s">
        <v>1031</v>
      </c>
      <c r="C8049" s="45" t="s">
        <v>1549</v>
      </c>
      <c r="D8049" s="452" t="s">
        <v>3047</v>
      </c>
      <c r="E8049" s="367" t="s">
        <v>1677</v>
      </c>
      <c r="F8049" s="50" t="s">
        <v>1979</v>
      </c>
      <c r="G8049" s="468" t="s">
        <v>3098</v>
      </c>
      <c r="H8049" s="50" t="s">
        <v>2404</v>
      </c>
      <c r="I8049" s="42" t="s">
        <v>25</v>
      </c>
      <c r="J8049" s="228">
        <v>500</v>
      </c>
      <c r="K8049" s="228">
        <v>40</v>
      </c>
      <c r="L8049" s="228">
        <v>40</v>
      </c>
      <c r="M8049" s="228">
        <v>40</v>
      </c>
      <c r="N8049" s="228">
        <v>40</v>
      </c>
      <c r="O8049" s="228">
        <v>40</v>
      </c>
      <c r="P8049" s="228">
        <v>40</v>
      </c>
      <c r="Q8049" s="228">
        <v>40</v>
      </c>
      <c r="R8049" s="228">
        <v>40</v>
      </c>
      <c r="S8049" s="228">
        <v>40</v>
      </c>
      <c r="T8049" s="228">
        <v>40</v>
      </c>
      <c r="U8049" s="228">
        <v>400</v>
      </c>
      <c r="V8049" s="228">
        <v>100</v>
      </c>
      <c r="W8049" s="228"/>
      <c r="X8049" s="228"/>
      <c r="Y8049" s="228"/>
      <c r="Z8049" s="228"/>
      <c r="AA8049" s="228"/>
      <c r="AB8049" s="228"/>
      <c r="AC8049" s="228"/>
      <c r="AD8049" s="228"/>
      <c r="AE8049" s="228"/>
      <c r="AF8049" s="228"/>
      <c r="AG8049" s="228"/>
      <c r="AH8049" s="228">
        <v>0</v>
      </c>
      <c r="AI8049" s="228">
        <v>0</v>
      </c>
      <c r="AJ8049" s="228"/>
      <c r="AK8049" s="228"/>
      <c r="AL8049" s="228"/>
      <c r="AM8049" s="228"/>
      <c r="AN8049" s="228"/>
      <c r="AO8049" s="228"/>
      <c r="AP8049" s="228"/>
      <c r="AQ8049" s="228"/>
      <c r="AR8049" s="228"/>
      <c r="AS8049" s="228"/>
      <c r="AT8049" s="228"/>
      <c r="AU8049" s="228">
        <v>0</v>
      </c>
      <c r="AV8049" s="228">
        <v>0</v>
      </c>
      <c r="AW8049" s="228">
        <f t="shared" si="2236"/>
        <v>400</v>
      </c>
    </row>
    <row r="8050" spans="1:49">
      <c r="A8050" s="44"/>
      <c r="B8050" s="45"/>
      <c r="C8050" s="45"/>
      <c r="D8050" s="45"/>
      <c r="E8050" s="531"/>
      <c r="F8050" s="50"/>
      <c r="G8050" s="50"/>
      <c r="H8050" s="50"/>
      <c r="I8050" s="49" t="s">
        <v>3</v>
      </c>
      <c r="J8050" s="192">
        <f>SUM(J8051)</f>
        <v>0</v>
      </c>
      <c r="K8050" s="192">
        <f t="shared" ref="K8050:AT8051" si="2241">SUM(K8051)</f>
        <v>0</v>
      </c>
      <c r="L8050" s="192">
        <f t="shared" si="2241"/>
        <v>0</v>
      </c>
      <c r="M8050" s="192">
        <f t="shared" si="2241"/>
        <v>0</v>
      </c>
      <c r="N8050" s="192">
        <f t="shared" si="2241"/>
        <v>0</v>
      </c>
      <c r="O8050" s="192">
        <f t="shared" si="2241"/>
        <v>0</v>
      </c>
      <c r="P8050" s="192">
        <f t="shared" si="2241"/>
        <v>0</v>
      </c>
      <c r="Q8050" s="192">
        <f t="shared" si="2241"/>
        <v>0</v>
      </c>
      <c r="R8050" s="192">
        <f t="shared" si="2241"/>
        <v>0</v>
      </c>
      <c r="S8050" s="192">
        <f t="shared" si="2241"/>
        <v>0</v>
      </c>
      <c r="T8050" s="192">
        <f t="shared" si="2241"/>
        <v>0</v>
      </c>
      <c r="U8050" s="192">
        <v>0</v>
      </c>
      <c r="V8050" s="192">
        <v>0</v>
      </c>
      <c r="W8050" s="192">
        <f>SUM(W8051)</f>
        <v>0</v>
      </c>
      <c r="X8050" s="192">
        <f t="shared" si="2241"/>
        <v>0</v>
      </c>
      <c r="Y8050" s="192">
        <f t="shared" si="2241"/>
        <v>0</v>
      </c>
      <c r="Z8050" s="192">
        <f t="shared" si="2241"/>
        <v>0</v>
      </c>
      <c r="AA8050" s="192">
        <f t="shared" si="2241"/>
        <v>0</v>
      </c>
      <c r="AB8050" s="192">
        <f t="shared" si="2241"/>
        <v>0</v>
      </c>
      <c r="AC8050" s="192">
        <f t="shared" si="2241"/>
        <v>0</v>
      </c>
      <c r="AD8050" s="192">
        <f t="shared" si="2241"/>
        <v>0</v>
      </c>
      <c r="AE8050" s="192">
        <f t="shared" si="2241"/>
        <v>0</v>
      </c>
      <c r="AF8050" s="192">
        <f t="shared" si="2241"/>
        <v>0</v>
      </c>
      <c r="AG8050" s="192">
        <f t="shared" si="2241"/>
        <v>0</v>
      </c>
      <c r="AH8050" s="192">
        <v>0</v>
      </c>
      <c r="AI8050" s="192">
        <v>0</v>
      </c>
      <c r="AJ8050" s="192">
        <f>SUM(AJ8051)</f>
        <v>0</v>
      </c>
      <c r="AK8050" s="192">
        <f t="shared" si="2241"/>
        <v>0</v>
      </c>
      <c r="AL8050" s="192">
        <f t="shared" si="2241"/>
        <v>0</v>
      </c>
      <c r="AM8050" s="192">
        <f t="shared" si="2241"/>
        <v>0</v>
      </c>
      <c r="AN8050" s="192">
        <f t="shared" si="2241"/>
        <v>0</v>
      </c>
      <c r="AO8050" s="192">
        <f t="shared" si="2241"/>
        <v>0</v>
      </c>
      <c r="AP8050" s="192">
        <f t="shared" si="2241"/>
        <v>0</v>
      </c>
      <c r="AQ8050" s="192">
        <f t="shared" si="2241"/>
        <v>0</v>
      </c>
      <c r="AR8050" s="192">
        <f t="shared" si="2241"/>
        <v>0</v>
      </c>
      <c r="AS8050" s="192">
        <f t="shared" si="2241"/>
        <v>0</v>
      </c>
      <c r="AT8050" s="192">
        <f t="shared" si="2241"/>
        <v>0</v>
      </c>
      <c r="AU8050" s="192">
        <v>0</v>
      </c>
      <c r="AV8050" s="192">
        <v>0</v>
      </c>
      <c r="AW8050" s="192">
        <f t="shared" si="2236"/>
        <v>0</v>
      </c>
    </row>
    <row r="8051" spans="1:49">
      <c r="A8051" s="44" t="s">
        <v>1040</v>
      </c>
      <c r="B8051" s="45" t="s">
        <v>1031</v>
      </c>
      <c r="C8051" s="45" t="s">
        <v>1549</v>
      </c>
      <c r="D8051" s="452" t="s">
        <v>3047</v>
      </c>
      <c r="E8051" s="213" t="s">
        <v>833</v>
      </c>
      <c r="F8051" s="65"/>
      <c r="G8051" s="65"/>
      <c r="H8051" s="65"/>
      <c r="I8051" s="53" t="s">
        <v>1</v>
      </c>
      <c r="J8051" s="19">
        <f>SUM(J8052)</f>
        <v>0</v>
      </c>
      <c r="K8051" s="19">
        <f t="shared" si="2241"/>
        <v>0</v>
      </c>
      <c r="L8051" s="19">
        <f t="shared" si="2241"/>
        <v>0</v>
      </c>
      <c r="M8051" s="19">
        <f t="shared" si="2241"/>
        <v>0</v>
      </c>
      <c r="N8051" s="19">
        <f t="shared" si="2241"/>
        <v>0</v>
      </c>
      <c r="O8051" s="19">
        <f t="shared" si="2241"/>
        <v>0</v>
      </c>
      <c r="P8051" s="19">
        <f t="shared" si="2241"/>
        <v>0</v>
      </c>
      <c r="Q8051" s="19">
        <f t="shared" si="2241"/>
        <v>0</v>
      </c>
      <c r="R8051" s="19">
        <f t="shared" si="2241"/>
        <v>0</v>
      </c>
      <c r="S8051" s="19">
        <f t="shared" si="2241"/>
        <v>0</v>
      </c>
      <c r="T8051" s="19">
        <f t="shared" si="2241"/>
        <v>0</v>
      </c>
      <c r="U8051" s="19">
        <v>0</v>
      </c>
      <c r="V8051" s="19">
        <v>0</v>
      </c>
      <c r="W8051" s="19">
        <f>SUM(W8052)</f>
        <v>0</v>
      </c>
      <c r="X8051" s="19">
        <f t="shared" si="2241"/>
        <v>0</v>
      </c>
      <c r="Y8051" s="19">
        <f t="shared" si="2241"/>
        <v>0</v>
      </c>
      <c r="Z8051" s="19">
        <f t="shared" si="2241"/>
        <v>0</v>
      </c>
      <c r="AA8051" s="19">
        <f t="shared" si="2241"/>
        <v>0</v>
      </c>
      <c r="AB8051" s="19">
        <f t="shared" si="2241"/>
        <v>0</v>
      </c>
      <c r="AC8051" s="19">
        <f t="shared" si="2241"/>
        <v>0</v>
      </c>
      <c r="AD8051" s="19">
        <f t="shared" si="2241"/>
        <v>0</v>
      </c>
      <c r="AE8051" s="19">
        <f t="shared" si="2241"/>
        <v>0</v>
      </c>
      <c r="AF8051" s="19">
        <f t="shared" si="2241"/>
        <v>0</v>
      </c>
      <c r="AG8051" s="19">
        <f t="shared" si="2241"/>
        <v>0</v>
      </c>
      <c r="AH8051" s="19">
        <v>0</v>
      </c>
      <c r="AI8051" s="19">
        <v>0</v>
      </c>
      <c r="AJ8051" s="19">
        <f>SUM(AJ8052)</f>
        <v>0</v>
      </c>
      <c r="AK8051" s="19">
        <f t="shared" si="2241"/>
        <v>0</v>
      </c>
      <c r="AL8051" s="19">
        <f t="shared" si="2241"/>
        <v>0</v>
      </c>
      <c r="AM8051" s="19">
        <f t="shared" si="2241"/>
        <v>0</v>
      </c>
      <c r="AN8051" s="19">
        <f t="shared" si="2241"/>
        <v>0</v>
      </c>
      <c r="AO8051" s="19">
        <f t="shared" si="2241"/>
        <v>0</v>
      </c>
      <c r="AP8051" s="19">
        <f t="shared" si="2241"/>
        <v>0</v>
      </c>
      <c r="AQ8051" s="19">
        <f t="shared" si="2241"/>
        <v>0</v>
      </c>
      <c r="AR8051" s="19">
        <f t="shared" si="2241"/>
        <v>0</v>
      </c>
      <c r="AS8051" s="19">
        <f t="shared" si="2241"/>
        <v>0</v>
      </c>
      <c r="AT8051" s="19">
        <f t="shared" si="2241"/>
        <v>0</v>
      </c>
      <c r="AU8051" s="19">
        <v>0</v>
      </c>
      <c r="AV8051" s="19">
        <v>0</v>
      </c>
      <c r="AW8051" s="19">
        <f t="shared" si="2236"/>
        <v>0</v>
      </c>
    </row>
    <row r="8052" spans="1:49">
      <c r="A8052" s="44" t="s">
        <v>1040</v>
      </c>
      <c r="B8052" s="45" t="s">
        <v>1031</v>
      </c>
      <c r="C8052" s="45" t="s">
        <v>1549</v>
      </c>
      <c r="D8052" s="452" t="s">
        <v>3047</v>
      </c>
      <c r="E8052" s="367" t="s">
        <v>1517</v>
      </c>
      <c r="F8052" s="65"/>
      <c r="G8052" s="468" t="s">
        <v>3098</v>
      </c>
      <c r="H8052" s="50" t="s">
        <v>2404</v>
      </c>
      <c r="I8052" s="188" t="s">
        <v>2584</v>
      </c>
      <c r="J8052" s="228"/>
      <c r="K8052" s="228"/>
      <c r="L8052" s="228"/>
      <c r="M8052" s="228"/>
      <c r="N8052" s="228"/>
      <c r="O8052" s="228"/>
      <c r="P8052" s="228"/>
      <c r="Q8052" s="228"/>
      <c r="R8052" s="228"/>
      <c r="S8052" s="228"/>
      <c r="T8052" s="228"/>
      <c r="U8052" s="228">
        <v>0</v>
      </c>
      <c r="V8052" s="228">
        <v>0</v>
      </c>
      <c r="W8052" s="228"/>
      <c r="X8052" s="228"/>
      <c r="Y8052" s="228"/>
      <c r="Z8052" s="228"/>
      <c r="AA8052" s="228"/>
      <c r="AB8052" s="228"/>
      <c r="AC8052" s="228"/>
      <c r="AD8052" s="228"/>
      <c r="AE8052" s="228"/>
      <c r="AF8052" s="228"/>
      <c r="AG8052" s="228"/>
      <c r="AH8052" s="228">
        <v>0</v>
      </c>
      <c r="AI8052" s="228">
        <v>0</v>
      </c>
      <c r="AJ8052" s="228"/>
      <c r="AK8052" s="228"/>
      <c r="AL8052" s="228"/>
      <c r="AM8052" s="228"/>
      <c r="AN8052" s="228"/>
      <c r="AO8052" s="228"/>
      <c r="AP8052" s="228"/>
      <c r="AQ8052" s="228"/>
      <c r="AR8052" s="228"/>
      <c r="AS8052" s="228"/>
      <c r="AT8052" s="228"/>
      <c r="AU8052" s="228">
        <v>0</v>
      </c>
      <c r="AV8052" s="228">
        <v>0</v>
      </c>
      <c r="AW8052" s="228">
        <f t="shared" si="2236"/>
        <v>0</v>
      </c>
    </row>
    <row r="8053" spans="1:49">
      <c r="A8053" s="48"/>
      <c r="B8053" s="42"/>
      <c r="C8053" s="42"/>
      <c r="D8053" s="42"/>
      <c r="E8053" s="531"/>
      <c r="F8053" s="50"/>
      <c r="G8053" s="50"/>
      <c r="H8053" s="50"/>
      <c r="I8053" s="49" t="s">
        <v>1157</v>
      </c>
      <c r="J8053" s="6">
        <f>SUM(J8054)</f>
        <v>0</v>
      </c>
      <c r="K8053" s="6">
        <f t="shared" ref="K8053:AT8053" si="2242">SUM(K8054)</f>
        <v>0</v>
      </c>
      <c r="L8053" s="6">
        <f t="shared" si="2242"/>
        <v>0</v>
      </c>
      <c r="M8053" s="6">
        <f t="shared" si="2242"/>
        <v>0</v>
      </c>
      <c r="N8053" s="6">
        <f t="shared" si="2242"/>
        <v>0</v>
      </c>
      <c r="O8053" s="6">
        <f t="shared" si="2242"/>
        <v>0</v>
      </c>
      <c r="P8053" s="6">
        <f t="shared" si="2242"/>
        <v>0</v>
      </c>
      <c r="Q8053" s="6">
        <f t="shared" si="2242"/>
        <v>0</v>
      </c>
      <c r="R8053" s="6">
        <f t="shared" si="2242"/>
        <v>0</v>
      </c>
      <c r="S8053" s="6">
        <f t="shared" si="2242"/>
        <v>0</v>
      </c>
      <c r="T8053" s="6">
        <f t="shared" si="2242"/>
        <v>0</v>
      </c>
      <c r="U8053" s="6">
        <v>0</v>
      </c>
      <c r="V8053" s="6">
        <v>0</v>
      </c>
      <c r="W8053" s="6">
        <f>SUM(W8054)</f>
        <v>16961</v>
      </c>
      <c r="X8053" s="6">
        <f t="shared" si="2242"/>
        <v>0</v>
      </c>
      <c r="Y8053" s="6">
        <f t="shared" si="2242"/>
        <v>0</v>
      </c>
      <c r="Z8053" s="6">
        <f t="shared" si="2242"/>
        <v>16961</v>
      </c>
      <c r="AA8053" s="6">
        <f t="shared" si="2242"/>
        <v>0</v>
      </c>
      <c r="AB8053" s="6">
        <f t="shared" si="2242"/>
        <v>0</v>
      </c>
      <c r="AC8053" s="6">
        <f t="shared" si="2242"/>
        <v>0</v>
      </c>
      <c r="AD8053" s="6">
        <f t="shared" si="2242"/>
        <v>0</v>
      </c>
      <c r="AE8053" s="6">
        <f t="shared" si="2242"/>
        <v>0</v>
      </c>
      <c r="AF8053" s="6">
        <f t="shared" si="2242"/>
        <v>0</v>
      </c>
      <c r="AG8053" s="6">
        <f t="shared" si="2242"/>
        <v>0</v>
      </c>
      <c r="AH8053" s="6">
        <v>16961</v>
      </c>
      <c r="AI8053" s="6">
        <v>0</v>
      </c>
      <c r="AJ8053" s="6">
        <f>SUM(AJ8054)</f>
        <v>9180</v>
      </c>
      <c r="AK8053" s="6">
        <f t="shared" si="2242"/>
        <v>0</v>
      </c>
      <c r="AL8053" s="6">
        <f t="shared" si="2242"/>
        <v>0</v>
      </c>
      <c r="AM8053" s="6">
        <f t="shared" si="2242"/>
        <v>9180</v>
      </c>
      <c r="AN8053" s="6">
        <f t="shared" si="2242"/>
        <v>0</v>
      </c>
      <c r="AO8053" s="6">
        <f t="shared" si="2242"/>
        <v>0</v>
      </c>
      <c r="AP8053" s="6">
        <f t="shared" si="2242"/>
        <v>0</v>
      </c>
      <c r="AQ8053" s="6">
        <f t="shared" si="2242"/>
        <v>0</v>
      </c>
      <c r="AR8053" s="6">
        <f t="shared" si="2242"/>
        <v>0</v>
      </c>
      <c r="AS8053" s="6">
        <f t="shared" si="2242"/>
        <v>0</v>
      </c>
      <c r="AT8053" s="6">
        <f t="shared" si="2242"/>
        <v>-9180</v>
      </c>
      <c r="AU8053" s="6">
        <v>0</v>
      </c>
      <c r="AV8053" s="6">
        <v>9180</v>
      </c>
      <c r="AW8053" s="6">
        <f t="shared" si="2236"/>
        <v>16961</v>
      </c>
    </row>
    <row r="8054" spans="1:49">
      <c r="A8054" s="44" t="s">
        <v>1040</v>
      </c>
      <c r="B8054" s="45" t="s">
        <v>1031</v>
      </c>
      <c r="C8054" s="45" t="s">
        <v>1549</v>
      </c>
      <c r="D8054" s="452" t="s">
        <v>3047</v>
      </c>
      <c r="E8054" s="54" t="s">
        <v>1402</v>
      </c>
      <c r="F8054" s="50"/>
      <c r="G8054" s="50"/>
      <c r="H8054" s="50"/>
      <c r="I8054" s="260" t="s">
        <v>1158</v>
      </c>
      <c r="J8054" s="9">
        <f>SUM(J8055:J8057)</f>
        <v>0</v>
      </c>
      <c r="K8054" s="9">
        <f t="shared" ref="K8054:AT8054" si="2243">SUM(K8055:K8057)</f>
        <v>0</v>
      </c>
      <c r="L8054" s="9">
        <f t="shared" si="2243"/>
        <v>0</v>
      </c>
      <c r="M8054" s="9">
        <f t="shared" si="2243"/>
        <v>0</v>
      </c>
      <c r="N8054" s="9">
        <f t="shared" si="2243"/>
        <v>0</v>
      </c>
      <c r="O8054" s="9">
        <f t="shared" si="2243"/>
        <v>0</v>
      </c>
      <c r="P8054" s="9">
        <f t="shared" si="2243"/>
        <v>0</v>
      </c>
      <c r="Q8054" s="9">
        <f t="shared" si="2243"/>
        <v>0</v>
      </c>
      <c r="R8054" s="9">
        <f t="shared" si="2243"/>
        <v>0</v>
      </c>
      <c r="S8054" s="9">
        <f t="shared" si="2243"/>
        <v>0</v>
      </c>
      <c r="T8054" s="9">
        <f t="shared" si="2243"/>
        <v>0</v>
      </c>
      <c r="U8054" s="9">
        <v>0</v>
      </c>
      <c r="V8054" s="9">
        <v>0</v>
      </c>
      <c r="W8054" s="9">
        <f>SUM(W8055:W8057)</f>
        <v>16961</v>
      </c>
      <c r="X8054" s="9">
        <f t="shared" si="2243"/>
        <v>0</v>
      </c>
      <c r="Y8054" s="9">
        <f t="shared" si="2243"/>
        <v>0</v>
      </c>
      <c r="Z8054" s="9">
        <f t="shared" si="2243"/>
        <v>16961</v>
      </c>
      <c r="AA8054" s="9">
        <f t="shared" si="2243"/>
        <v>0</v>
      </c>
      <c r="AB8054" s="9">
        <f t="shared" si="2243"/>
        <v>0</v>
      </c>
      <c r="AC8054" s="9">
        <f t="shared" si="2243"/>
        <v>0</v>
      </c>
      <c r="AD8054" s="9">
        <f t="shared" si="2243"/>
        <v>0</v>
      </c>
      <c r="AE8054" s="9">
        <f t="shared" si="2243"/>
        <v>0</v>
      </c>
      <c r="AF8054" s="9">
        <f t="shared" si="2243"/>
        <v>0</v>
      </c>
      <c r="AG8054" s="9">
        <f t="shared" si="2243"/>
        <v>0</v>
      </c>
      <c r="AH8054" s="9">
        <v>16961</v>
      </c>
      <c r="AI8054" s="9">
        <v>0</v>
      </c>
      <c r="AJ8054" s="9">
        <f>SUM(AJ8055:AJ8057)</f>
        <v>9180</v>
      </c>
      <c r="AK8054" s="9">
        <f t="shared" si="2243"/>
        <v>0</v>
      </c>
      <c r="AL8054" s="9">
        <f t="shared" si="2243"/>
        <v>0</v>
      </c>
      <c r="AM8054" s="9">
        <f t="shared" si="2243"/>
        <v>9180</v>
      </c>
      <c r="AN8054" s="9">
        <f t="shared" si="2243"/>
        <v>0</v>
      </c>
      <c r="AO8054" s="9">
        <f t="shared" si="2243"/>
        <v>0</v>
      </c>
      <c r="AP8054" s="9">
        <f t="shared" si="2243"/>
        <v>0</v>
      </c>
      <c r="AQ8054" s="9">
        <f t="shared" si="2243"/>
        <v>0</v>
      </c>
      <c r="AR8054" s="9">
        <f t="shared" si="2243"/>
        <v>0</v>
      </c>
      <c r="AS8054" s="9">
        <f t="shared" si="2243"/>
        <v>0</v>
      </c>
      <c r="AT8054" s="9">
        <f t="shared" si="2243"/>
        <v>-9180</v>
      </c>
      <c r="AU8054" s="9">
        <v>0</v>
      </c>
      <c r="AV8054" s="9">
        <v>9180</v>
      </c>
      <c r="AW8054" s="9">
        <f t="shared" si="2236"/>
        <v>16961</v>
      </c>
    </row>
    <row r="8055" spans="1:49">
      <c r="A8055" s="44" t="s">
        <v>1040</v>
      </c>
      <c r="B8055" s="45" t="s">
        <v>1031</v>
      </c>
      <c r="C8055" s="45" t="s">
        <v>1549</v>
      </c>
      <c r="D8055" s="452" t="s">
        <v>3047</v>
      </c>
      <c r="E8055" s="367" t="s">
        <v>1409</v>
      </c>
      <c r="F8055" s="50"/>
      <c r="G8055" s="468" t="s">
        <v>3098</v>
      </c>
      <c r="H8055" s="50" t="s">
        <v>2404</v>
      </c>
      <c r="I8055" s="42" t="s">
        <v>1691</v>
      </c>
      <c r="U8055" s="15">
        <v>0</v>
      </c>
      <c r="V8055" s="15">
        <v>0</v>
      </c>
      <c r="W8055" s="15">
        <v>16961</v>
      </c>
      <c r="Z8055" s="15">
        <v>16961</v>
      </c>
      <c r="AH8055" s="15">
        <v>16961</v>
      </c>
      <c r="AI8055" s="15">
        <v>0</v>
      </c>
      <c r="AU8055" s="15">
        <v>0</v>
      </c>
      <c r="AV8055" s="15">
        <v>0</v>
      </c>
      <c r="AW8055" s="15">
        <f t="shared" si="2236"/>
        <v>16961</v>
      </c>
    </row>
    <row r="8056" spans="1:49">
      <c r="A8056" s="44" t="s">
        <v>1040</v>
      </c>
      <c r="B8056" s="45" t="s">
        <v>1031</v>
      </c>
      <c r="C8056" s="45" t="s">
        <v>1549</v>
      </c>
      <c r="D8056" s="452" t="s">
        <v>3047</v>
      </c>
      <c r="E8056" s="367" t="s">
        <v>784</v>
      </c>
      <c r="F8056" s="50"/>
      <c r="G8056" s="468" t="s">
        <v>3098</v>
      </c>
      <c r="H8056" s="50" t="s">
        <v>2404</v>
      </c>
      <c r="I8056" s="42" t="s">
        <v>1247</v>
      </c>
      <c r="U8056" s="15">
        <v>0</v>
      </c>
      <c r="V8056" s="15">
        <v>0</v>
      </c>
      <c r="AH8056" s="15">
        <v>0</v>
      </c>
      <c r="AI8056" s="15">
        <v>0</v>
      </c>
      <c r="AU8056" s="15">
        <v>0</v>
      </c>
      <c r="AV8056" s="15">
        <v>0</v>
      </c>
      <c r="AW8056" s="15">
        <f t="shared" si="2236"/>
        <v>0</v>
      </c>
    </row>
    <row r="8057" spans="1:49">
      <c r="A8057" s="44" t="s">
        <v>1040</v>
      </c>
      <c r="B8057" s="45" t="s">
        <v>1031</v>
      </c>
      <c r="C8057" s="45" t="s">
        <v>1549</v>
      </c>
      <c r="D8057" s="452" t="s">
        <v>3047</v>
      </c>
      <c r="E8057" s="367" t="s">
        <v>1367</v>
      </c>
      <c r="F8057" s="50"/>
      <c r="G8057" s="468" t="s">
        <v>3098</v>
      </c>
      <c r="H8057" s="50" t="s">
        <v>2404</v>
      </c>
      <c r="I8057" s="42" t="s">
        <v>1400</v>
      </c>
      <c r="U8057" s="15">
        <v>0</v>
      </c>
      <c r="V8057" s="15">
        <v>0</v>
      </c>
      <c r="AH8057" s="15">
        <v>0</v>
      </c>
      <c r="AI8057" s="15">
        <v>0</v>
      </c>
      <c r="AJ8057" s="15">
        <v>9180</v>
      </c>
      <c r="AM8057" s="15">
        <v>9180</v>
      </c>
      <c r="AT8057" s="15">
        <v>-9180</v>
      </c>
      <c r="AU8057" s="15">
        <v>0</v>
      </c>
      <c r="AV8057" s="15">
        <v>9180</v>
      </c>
      <c r="AW8057" s="15">
        <f t="shared" si="2236"/>
        <v>0</v>
      </c>
    </row>
    <row r="8058" spans="1:49">
      <c r="A8058" s="48"/>
      <c r="B8058" s="42"/>
      <c r="C8058" s="42"/>
      <c r="D8058" s="42"/>
      <c r="E8058" s="367"/>
      <c r="F8058" s="50"/>
      <c r="G8058" s="50"/>
      <c r="H8058" s="50"/>
      <c r="I8058" s="42"/>
      <c r="U8058" s="15">
        <v>0</v>
      </c>
      <c r="V8058" s="15">
        <v>0</v>
      </c>
      <c r="AH8058" s="15">
        <v>0</v>
      </c>
      <c r="AI8058" s="15">
        <v>0</v>
      </c>
      <c r="AU8058" s="15">
        <v>0</v>
      </c>
      <c r="AV8058" s="15">
        <v>0</v>
      </c>
      <c r="AW8058" s="15">
        <f t="shared" si="2236"/>
        <v>0</v>
      </c>
    </row>
    <row r="8059" spans="1:49">
      <c r="A8059" s="48"/>
      <c r="B8059" s="42"/>
      <c r="C8059" s="42"/>
      <c r="D8059" s="42"/>
      <c r="E8059" s="531"/>
      <c r="F8059" s="50"/>
      <c r="G8059" s="50"/>
      <c r="H8059" s="50"/>
      <c r="I8059" s="49" t="s">
        <v>1302</v>
      </c>
      <c r="J8059" s="12">
        <f>SUM(J8028,J8053,J8050)</f>
        <v>1300000</v>
      </c>
      <c r="K8059" s="12">
        <f t="shared" ref="K8059:AT8059" si="2244">SUM(K8028,K8053,K8050)</f>
        <v>58380</v>
      </c>
      <c r="L8059" s="12">
        <f t="shared" si="2244"/>
        <v>83760</v>
      </c>
      <c r="M8059" s="12">
        <f t="shared" si="2244"/>
        <v>96900</v>
      </c>
      <c r="N8059" s="12">
        <f t="shared" si="2244"/>
        <v>65260</v>
      </c>
      <c r="O8059" s="12">
        <f t="shared" si="2244"/>
        <v>47060</v>
      </c>
      <c r="P8059" s="12">
        <f t="shared" si="2244"/>
        <v>61220</v>
      </c>
      <c r="Q8059" s="12">
        <f t="shared" si="2244"/>
        <v>74090</v>
      </c>
      <c r="R8059" s="12">
        <f t="shared" si="2244"/>
        <v>89590</v>
      </c>
      <c r="S8059" s="12">
        <f t="shared" si="2244"/>
        <v>104290</v>
      </c>
      <c r="T8059" s="12">
        <f t="shared" si="2244"/>
        <v>48920</v>
      </c>
      <c r="U8059" s="12">
        <v>729470</v>
      </c>
      <c r="V8059" s="12">
        <v>570530</v>
      </c>
      <c r="W8059" s="12">
        <f>SUM(W8028,W8053,W8050)</f>
        <v>25698</v>
      </c>
      <c r="X8059" s="12">
        <f t="shared" si="2244"/>
        <v>0</v>
      </c>
      <c r="Y8059" s="12">
        <f t="shared" si="2244"/>
        <v>0</v>
      </c>
      <c r="Z8059" s="12">
        <f t="shared" si="2244"/>
        <v>16961</v>
      </c>
      <c r="AA8059" s="12">
        <f t="shared" si="2244"/>
        <v>6737</v>
      </c>
      <c r="AB8059" s="12">
        <f t="shared" si="2244"/>
        <v>0</v>
      </c>
      <c r="AC8059" s="12">
        <f t="shared" si="2244"/>
        <v>0</v>
      </c>
      <c r="AD8059" s="12">
        <f t="shared" si="2244"/>
        <v>0</v>
      </c>
      <c r="AE8059" s="12">
        <f t="shared" si="2244"/>
        <v>0</v>
      </c>
      <c r="AF8059" s="12">
        <f t="shared" si="2244"/>
        <v>0</v>
      </c>
      <c r="AG8059" s="12">
        <f t="shared" si="2244"/>
        <v>2000</v>
      </c>
      <c r="AH8059" s="12">
        <v>25698</v>
      </c>
      <c r="AI8059" s="12">
        <v>0</v>
      </c>
      <c r="AJ8059" s="12">
        <f>SUM(AJ8028,AJ8053,AJ8050)</f>
        <v>9180</v>
      </c>
      <c r="AK8059" s="12">
        <f t="shared" si="2244"/>
        <v>0</v>
      </c>
      <c r="AL8059" s="12">
        <f t="shared" si="2244"/>
        <v>0</v>
      </c>
      <c r="AM8059" s="12">
        <f t="shared" si="2244"/>
        <v>9180</v>
      </c>
      <c r="AN8059" s="12">
        <f t="shared" si="2244"/>
        <v>0</v>
      </c>
      <c r="AO8059" s="12">
        <f t="shared" si="2244"/>
        <v>0</v>
      </c>
      <c r="AP8059" s="12">
        <f t="shared" si="2244"/>
        <v>0</v>
      </c>
      <c r="AQ8059" s="12">
        <f t="shared" si="2244"/>
        <v>0</v>
      </c>
      <c r="AR8059" s="12">
        <f t="shared" si="2244"/>
        <v>0</v>
      </c>
      <c r="AS8059" s="12">
        <f t="shared" si="2244"/>
        <v>0</v>
      </c>
      <c r="AT8059" s="12">
        <f t="shared" si="2244"/>
        <v>-9180</v>
      </c>
      <c r="AU8059" s="12">
        <v>0</v>
      </c>
      <c r="AV8059" s="12">
        <v>9180</v>
      </c>
      <c r="AW8059" s="12">
        <f t="shared" si="2236"/>
        <v>755168</v>
      </c>
    </row>
    <row r="8060" spans="1:49">
      <c r="A8060" s="48"/>
      <c r="B8060" s="42"/>
      <c r="C8060" s="42"/>
      <c r="D8060" s="42"/>
      <c r="E8060" s="531"/>
      <c r="F8060" s="50"/>
      <c r="G8060" s="50"/>
      <c r="H8060" s="50"/>
      <c r="I8060" s="42"/>
    </row>
    <row r="8061" spans="1:49">
      <c r="A8061" s="48"/>
      <c r="B8061" s="42"/>
      <c r="C8061" s="42"/>
      <c r="D8061" s="42"/>
      <c r="E8061" s="531"/>
      <c r="F8061" s="50"/>
      <c r="G8061" s="50"/>
      <c r="H8061" s="50"/>
      <c r="I8061" s="146" t="s">
        <v>970</v>
      </c>
      <c r="J8061" s="29"/>
      <c r="K8061" s="29"/>
      <c r="L8061" s="29"/>
      <c r="M8061" s="29"/>
      <c r="N8061" s="29"/>
      <c r="O8061" s="29"/>
      <c r="P8061" s="29"/>
      <c r="Q8061" s="29"/>
      <c r="R8061" s="29"/>
      <c r="S8061" s="29"/>
      <c r="T8061" s="29"/>
      <c r="U8061" s="29"/>
      <c r="V8061" s="29"/>
      <c r="W8061" s="29"/>
      <c r="X8061" s="29"/>
      <c r="Y8061" s="29"/>
      <c r="Z8061" s="29"/>
      <c r="AA8061" s="29"/>
      <c r="AB8061" s="29"/>
      <c r="AC8061" s="29"/>
      <c r="AD8061" s="29"/>
      <c r="AE8061" s="29"/>
      <c r="AF8061" s="29"/>
      <c r="AG8061" s="29"/>
      <c r="AH8061" s="29"/>
      <c r="AI8061" s="29"/>
      <c r="AJ8061" s="29"/>
      <c r="AK8061" s="29"/>
      <c r="AL8061" s="29"/>
      <c r="AM8061" s="29"/>
      <c r="AN8061" s="29"/>
      <c r="AO8061" s="29"/>
      <c r="AP8061" s="29"/>
      <c r="AQ8061" s="29"/>
      <c r="AR8061" s="29"/>
      <c r="AS8061" s="29"/>
      <c r="AT8061" s="29"/>
      <c r="AU8061" s="29"/>
      <c r="AV8061" s="29"/>
      <c r="AW8061" s="29"/>
    </row>
    <row r="8062" spans="1:49" ht="13.5" thickBot="1">
      <c r="A8062" s="48"/>
      <c r="B8062" s="42"/>
      <c r="C8062" s="42"/>
      <c r="D8062" s="42"/>
      <c r="E8062" s="531"/>
      <c r="F8062" s="50"/>
      <c r="G8062" s="50"/>
      <c r="H8062" s="50"/>
      <c r="I8062" s="146"/>
      <c r="J8062" s="29"/>
      <c r="K8062" s="29"/>
      <c r="L8062" s="29"/>
      <c r="M8062" s="29"/>
      <c r="N8062" s="29"/>
      <c r="O8062" s="29"/>
      <c r="P8062" s="29"/>
      <c r="Q8062" s="29"/>
      <c r="R8062" s="29"/>
      <c r="S8062" s="29"/>
      <c r="T8062" s="29"/>
      <c r="U8062" s="29"/>
      <c r="V8062" s="29"/>
      <c r="W8062" s="29"/>
      <c r="X8062" s="29"/>
      <c r="Y8062" s="29"/>
      <c r="Z8062" s="29"/>
      <c r="AA8062" s="29"/>
      <c r="AB8062" s="29"/>
      <c r="AC8062" s="29"/>
      <c r="AD8062" s="29"/>
      <c r="AE8062" s="29"/>
      <c r="AF8062" s="29"/>
      <c r="AG8062" s="29"/>
      <c r="AH8062" s="29"/>
      <c r="AI8062" s="29"/>
      <c r="AJ8062" s="29"/>
      <c r="AK8062" s="29"/>
      <c r="AL8062" s="29"/>
      <c r="AM8062" s="29"/>
      <c r="AN8062" s="29"/>
      <c r="AO8062" s="29"/>
      <c r="AP8062" s="29"/>
      <c r="AQ8062" s="29"/>
      <c r="AR8062" s="29"/>
      <c r="AS8062" s="29"/>
      <c r="AT8062" s="29"/>
      <c r="AU8062" s="29"/>
      <c r="AV8062" s="29"/>
      <c r="AW8062" s="29"/>
    </row>
    <row r="8063" spans="1:49" ht="35.25" customHeight="1" thickTop="1" thickBot="1">
      <c r="A8063" s="48"/>
      <c r="B8063" s="42"/>
      <c r="C8063" s="42"/>
      <c r="D8063" s="42"/>
      <c r="E8063" s="531"/>
      <c r="F8063" s="50"/>
      <c r="G8063" s="50"/>
      <c r="H8063" s="50"/>
      <c r="I8063" s="5" t="s">
        <v>2331</v>
      </c>
      <c r="J8063" s="364" t="s">
        <v>2891</v>
      </c>
      <c r="K8063" s="364" t="s">
        <v>2879</v>
      </c>
      <c r="L8063" s="364" t="s">
        <v>2880</v>
      </c>
      <c r="M8063" s="364" t="s">
        <v>2881</v>
      </c>
      <c r="N8063" s="364" t="s">
        <v>2882</v>
      </c>
      <c r="O8063" s="364" t="s">
        <v>2883</v>
      </c>
      <c r="P8063" s="364" t="s">
        <v>2884</v>
      </c>
      <c r="Q8063" s="364" t="s">
        <v>2885</v>
      </c>
      <c r="R8063" s="364" t="s">
        <v>2886</v>
      </c>
      <c r="S8063" s="364" t="s">
        <v>2887</v>
      </c>
      <c r="T8063" s="364" t="s">
        <v>2888</v>
      </c>
      <c r="U8063" s="364" t="s">
        <v>2889</v>
      </c>
      <c r="V8063" s="364" t="s">
        <v>2890</v>
      </c>
      <c r="W8063" s="365" t="s">
        <v>2893</v>
      </c>
      <c r="X8063" s="365" t="s">
        <v>2879</v>
      </c>
      <c r="Y8063" s="365" t="s">
        <v>2880</v>
      </c>
      <c r="Z8063" s="365" t="s">
        <v>2881</v>
      </c>
      <c r="AA8063" s="365" t="s">
        <v>2882</v>
      </c>
      <c r="AB8063" s="365" t="s">
        <v>2883</v>
      </c>
      <c r="AC8063" s="365" t="s">
        <v>2884</v>
      </c>
      <c r="AD8063" s="365" t="s">
        <v>2885</v>
      </c>
      <c r="AE8063" s="365" t="s">
        <v>2886</v>
      </c>
      <c r="AF8063" s="365" t="s">
        <v>2887</v>
      </c>
      <c r="AG8063" s="365" t="s">
        <v>2888</v>
      </c>
      <c r="AH8063" s="365" t="s">
        <v>2889</v>
      </c>
      <c r="AI8063" s="365" t="s">
        <v>2890</v>
      </c>
      <c r="AJ8063" s="366" t="s">
        <v>2892</v>
      </c>
      <c r="AK8063" s="366" t="s">
        <v>2879</v>
      </c>
      <c r="AL8063" s="366" t="s">
        <v>2880</v>
      </c>
      <c r="AM8063" s="366" t="s">
        <v>2881</v>
      </c>
      <c r="AN8063" s="366" t="s">
        <v>2882</v>
      </c>
      <c r="AO8063" s="366" t="s">
        <v>2883</v>
      </c>
      <c r="AP8063" s="366" t="s">
        <v>2884</v>
      </c>
      <c r="AQ8063" s="366" t="s">
        <v>2885</v>
      </c>
      <c r="AR8063" s="366" t="s">
        <v>2886</v>
      </c>
      <c r="AS8063" s="366" t="s">
        <v>2887</v>
      </c>
      <c r="AT8063" s="366" t="s">
        <v>2888</v>
      </c>
      <c r="AU8063" s="366" t="s">
        <v>2889</v>
      </c>
      <c r="AV8063" s="366" t="s">
        <v>2890</v>
      </c>
      <c r="AW8063" s="368" t="s">
        <v>2895</v>
      </c>
    </row>
    <row r="8064" spans="1:49">
      <c r="A8064" s="48"/>
      <c r="B8064" s="42"/>
      <c r="C8064" s="42"/>
      <c r="D8064" s="42"/>
      <c r="E8064" s="531"/>
      <c r="F8064" s="50"/>
      <c r="G8064" s="50"/>
      <c r="H8064" s="50"/>
      <c r="I8064" s="34"/>
      <c r="J8064" s="202" t="s">
        <v>1224</v>
      </c>
      <c r="K8064" s="202">
        <v>1</v>
      </c>
      <c r="L8064" s="202">
        <v>2</v>
      </c>
      <c r="M8064" s="202">
        <v>3</v>
      </c>
      <c r="N8064" s="202">
        <v>4</v>
      </c>
      <c r="O8064" s="202">
        <v>5</v>
      </c>
      <c r="P8064" s="202">
        <v>6</v>
      </c>
      <c r="Q8064" s="202">
        <v>7</v>
      </c>
      <c r="R8064" s="202">
        <v>8</v>
      </c>
      <c r="S8064" s="202">
        <v>9</v>
      </c>
      <c r="T8064" s="202">
        <v>10</v>
      </c>
      <c r="U8064" s="202">
        <v>13</v>
      </c>
      <c r="V8064" s="202">
        <v>14</v>
      </c>
      <c r="W8064" s="202" t="s">
        <v>1224</v>
      </c>
      <c r="X8064" s="202">
        <v>1</v>
      </c>
      <c r="Y8064" s="202">
        <v>2</v>
      </c>
      <c r="Z8064" s="202">
        <v>3</v>
      </c>
      <c r="AA8064" s="202">
        <v>4</v>
      </c>
      <c r="AB8064" s="202">
        <v>5</v>
      </c>
      <c r="AC8064" s="202">
        <v>6</v>
      </c>
      <c r="AD8064" s="202">
        <v>7</v>
      </c>
      <c r="AE8064" s="202">
        <v>8</v>
      </c>
      <c r="AF8064" s="202">
        <v>9</v>
      </c>
      <c r="AG8064" s="202">
        <v>10</v>
      </c>
      <c r="AH8064" s="202">
        <v>13</v>
      </c>
      <c r="AI8064" s="202">
        <v>14</v>
      </c>
      <c r="AJ8064" s="202" t="s">
        <v>1224</v>
      </c>
      <c r="AK8064" s="202">
        <v>1</v>
      </c>
      <c r="AL8064" s="202">
        <v>2</v>
      </c>
      <c r="AM8064" s="202">
        <v>3</v>
      </c>
      <c r="AN8064" s="202">
        <v>4</v>
      </c>
      <c r="AO8064" s="202">
        <v>5</v>
      </c>
      <c r="AP8064" s="202">
        <v>6</v>
      </c>
      <c r="AQ8064" s="202">
        <v>7</v>
      </c>
      <c r="AR8064" s="202">
        <v>8</v>
      </c>
      <c r="AS8064" s="202">
        <v>9</v>
      </c>
      <c r="AT8064" s="202">
        <v>10</v>
      </c>
      <c r="AU8064" s="202">
        <v>13</v>
      </c>
      <c r="AV8064" s="202">
        <v>14</v>
      </c>
      <c r="AW8064" s="202">
        <v>15</v>
      </c>
    </row>
    <row r="8065" spans="1:49">
      <c r="A8065" s="48"/>
      <c r="B8065" s="42"/>
      <c r="C8065" s="42"/>
      <c r="D8065" s="42"/>
      <c r="E8065" s="531"/>
      <c r="F8065" s="50"/>
      <c r="G8065" s="50"/>
      <c r="H8065" s="50"/>
      <c r="I8065" s="276" t="s">
        <v>2405</v>
      </c>
      <c r="J8065" s="277">
        <f>SUM(J8059)</f>
        <v>1300000</v>
      </c>
      <c r="K8065" s="277">
        <f t="shared" ref="K8065:AT8065" si="2245">SUM(K8059)</f>
        <v>58380</v>
      </c>
      <c r="L8065" s="277">
        <f t="shared" si="2245"/>
        <v>83760</v>
      </c>
      <c r="M8065" s="277">
        <f t="shared" si="2245"/>
        <v>96900</v>
      </c>
      <c r="N8065" s="277">
        <f t="shared" si="2245"/>
        <v>65260</v>
      </c>
      <c r="O8065" s="277">
        <f t="shared" si="2245"/>
        <v>47060</v>
      </c>
      <c r="P8065" s="277">
        <f t="shared" si="2245"/>
        <v>61220</v>
      </c>
      <c r="Q8065" s="277">
        <f t="shared" si="2245"/>
        <v>74090</v>
      </c>
      <c r="R8065" s="277">
        <f t="shared" si="2245"/>
        <v>89590</v>
      </c>
      <c r="S8065" s="277">
        <f t="shared" si="2245"/>
        <v>104290</v>
      </c>
      <c r="T8065" s="277">
        <f t="shared" si="2245"/>
        <v>48920</v>
      </c>
      <c r="U8065" s="277">
        <v>729470</v>
      </c>
      <c r="V8065" s="277">
        <v>570530</v>
      </c>
      <c r="W8065" s="277">
        <f>SUM(W8059)</f>
        <v>25698</v>
      </c>
      <c r="X8065" s="277">
        <f t="shared" si="2245"/>
        <v>0</v>
      </c>
      <c r="Y8065" s="277">
        <f t="shared" si="2245"/>
        <v>0</v>
      </c>
      <c r="Z8065" s="277">
        <f t="shared" si="2245"/>
        <v>16961</v>
      </c>
      <c r="AA8065" s="277">
        <f t="shared" si="2245"/>
        <v>6737</v>
      </c>
      <c r="AB8065" s="277">
        <f t="shared" si="2245"/>
        <v>0</v>
      </c>
      <c r="AC8065" s="277">
        <f t="shared" si="2245"/>
        <v>0</v>
      </c>
      <c r="AD8065" s="277">
        <f t="shared" si="2245"/>
        <v>0</v>
      </c>
      <c r="AE8065" s="277">
        <f t="shared" si="2245"/>
        <v>0</v>
      </c>
      <c r="AF8065" s="277">
        <f t="shared" si="2245"/>
        <v>0</v>
      </c>
      <c r="AG8065" s="277">
        <f t="shared" si="2245"/>
        <v>2000</v>
      </c>
      <c r="AH8065" s="277">
        <v>25698</v>
      </c>
      <c r="AI8065" s="277">
        <v>0</v>
      </c>
      <c r="AJ8065" s="277">
        <f>SUM(AJ8059)</f>
        <v>9180</v>
      </c>
      <c r="AK8065" s="277">
        <f t="shared" si="2245"/>
        <v>0</v>
      </c>
      <c r="AL8065" s="277">
        <f t="shared" si="2245"/>
        <v>0</v>
      </c>
      <c r="AM8065" s="277">
        <f t="shared" si="2245"/>
        <v>9180</v>
      </c>
      <c r="AN8065" s="277">
        <f t="shared" si="2245"/>
        <v>0</v>
      </c>
      <c r="AO8065" s="277">
        <f t="shared" si="2245"/>
        <v>0</v>
      </c>
      <c r="AP8065" s="277">
        <f t="shared" si="2245"/>
        <v>0</v>
      </c>
      <c r="AQ8065" s="277">
        <f t="shared" si="2245"/>
        <v>0</v>
      </c>
      <c r="AR8065" s="277">
        <f t="shared" si="2245"/>
        <v>0</v>
      </c>
      <c r="AS8065" s="277">
        <f t="shared" si="2245"/>
        <v>0</v>
      </c>
      <c r="AT8065" s="277">
        <f t="shared" si="2245"/>
        <v>-9180</v>
      </c>
      <c r="AU8065" s="277">
        <v>0</v>
      </c>
      <c r="AV8065" s="277">
        <v>9180</v>
      </c>
      <c r="AW8065" s="277">
        <f>U8065+AH8065+AU8065</f>
        <v>755168</v>
      </c>
    </row>
    <row r="8066" spans="1:49">
      <c r="A8066" s="48"/>
      <c r="B8066" s="42"/>
      <c r="C8066" s="42"/>
      <c r="D8066" s="42"/>
      <c r="E8066" s="531"/>
      <c r="F8066" s="50"/>
      <c r="G8066" s="50"/>
      <c r="H8066" s="50"/>
      <c r="I8066" s="276"/>
      <c r="J8066" s="277"/>
      <c r="K8066" s="277"/>
      <c r="L8066" s="277"/>
      <c r="M8066" s="277"/>
      <c r="N8066" s="277"/>
      <c r="O8066" s="277"/>
      <c r="P8066" s="277"/>
      <c r="Q8066" s="277"/>
      <c r="R8066" s="277"/>
      <c r="S8066" s="277"/>
      <c r="T8066" s="277"/>
      <c r="U8066" s="277">
        <v>0</v>
      </c>
      <c r="V8066" s="277">
        <v>0</v>
      </c>
      <c r="W8066" s="277"/>
      <c r="X8066" s="277"/>
      <c r="Y8066" s="277"/>
      <c r="Z8066" s="277"/>
      <c r="AA8066" s="277"/>
      <c r="AB8066" s="277"/>
      <c r="AC8066" s="277"/>
      <c r="AD8066" s="277"/>
      <c r="AE8066" s="277"/>
      <c r="AF8066" s="277"/>
      <c r="AG8066" s="277"/>
      <c r="AH8066" s="277">
        <v>0</v>
      </c>
      <c r="AI8066" s="277">
        <v>0</v>
      </c>
      <c r="AJ8066" s="277"/>
      <c r="AK8066" s="277"/>
      <c r="AL8066" s="277"/>
      <c r="AM8066" s="277"/>
      <c r="AN8066" s="277"/>
      <c r="AO8066" s="277"/>
      <c r="AP8066" s="277"/>
      <c r="AQ8066" s="277"/>
      <c r="AR8066" s="277"/>
      <c r="AS8066" s="277"/>
      <c r="AT8066" s="277"/>
      <c r="AU8066" s="277">
        <v>0</v>
      </c>
      <c r="AV8066" s="277">
        <v>0</v>
      </c>
      <c r="AW8066" s="277">
        <f>U8066+AH8066+AU8066</f>
        <v>0</v>
      </c>
    </row>
    <row r="8067" spans="1:49">
      <c r="A8067" s="48"/>
      <c r="B8067" s="42"/>
      <c r="C8067" s="42"/>
      <c r="D8067" s="42"/>
      <c r="E8067" s="531"/>
      <c r="F8067" s="50"/>
      <c r="G8067" s="50"/>
      <c r="H8067" s="50"/>
      <c r="I8067" s="276"/>
      <c r="J8067" s="277"/>
      <c r="K8067" s="277"/>
      <c r="L8067" s="277"/>
      <c r="M8067" s="277"/>
      <c r="N8067" s="277"/>
      <c r="O8067" s="277"/>
      <c r="P8067" s="277"/>
      <c r="Q8067" s="277"/>
      <c r="R8067" s="277"/>
      <c r="S8067" s="277"/>
      <c r="T8067" s="277"/>
      <c r="U8067" s="277">
        <v>0</v>
      </c>
      <c r="V8067" s="277">
        <v>0</v>
      </c>
      <c r="W8067" s="277"/>
      <c r="X8067" s="277"/>
      <c r="Y8067" s="277"/>
      <c r="Z8067" s="277"/>
      <c r="AA8067" s="277"/>
      <c r="AB8067" s="277"/>
      <c r="AC8067" s="277"/>
      <c r="AD8067" s="277"/>
      <c r="AE8067" s="277"/>
      <c r="AF8067" s="277"/>
      <c r="AG8067" s="277"/>
      <c r="AH8067" s="277">
        <v>0</v>
      </c>
      <c r="AI8067" s="277">
        <v>0</v>
      </c>
      <c r="AJ8067" s="277"/>
      <c r="AK8067" s="277"/>
      <c r="AL8067" s="277"/>
      <c r="AM8067" s="277"/>
      <c r="AN8067" s="277"/>
      <c r="AO8067" s="277"/>
      <c r="AP8067" s="277"/>
      <c r="AQ8067" s="277"/>
      <c r="AR8067" s="277"/>
      <c r="AS8067" s="277"/>
      <c r="AT8067" s="277"/>
      <c r="AU8067" s="277">
        <v>0</v>
      </c>
      <c r="AV8067" s="277">
        <v>0</v>
      </c>
      <c r="AW8067" s="277">
        <f>U8067+AH8067+AU8067</f>
        <v>0</v>
      </c>
    </row>
    <row r="8068" spans="1:49">
      <c r="A8068" s="48"/>
      <c r="B8068" s="42"/>
      <c r="C8068" s="42"/>
      <c r="D8068" s="42"/>
      <c r="E8068" s="531"/>
      <c r="F8068" s="50"/>
      <c r="G8068" s="50"/>
      <c r="H8068" s="50"/>
      <c r="I8068" s="276"/>
      <c r="J8068" s="277"/>
      <c r="K8068" s="277"/>
      <c r="L8068" s="277"/>
      <c r="M8068" s="277"/>
      <c r="N8068" s="277"/>
      <c r="O8068" s="277"/>
      <c r="P8068" s="277"/>
      <c r="Q8068" s="277"/>
      <c r="R8068" s="277"/>
      <c r="S8068" s="277"/>
      <c r="T8068" s="277"/>
      <c r="U8068" s="277">
        <v>0</v>
      </c>
      <c r="V8068" s="277">
        <v>0</v>
      </c>
      <c r="W8068" s="277"/>
      <c r="X8068" s="277"/>
      <c r="Y8068" s="277"/>
      <c r="Z8068" s="277"/>
      <c r="AA8068" s="277"/>
      <c r="AB8068" s="277"/>
      <c r="AC8068" s="277"/>
      <c r="AD8068" s="277"/>
      <c r="AE8068" s="277"/>
      <c r="AF8068" s="277"/>
      <c r="AG8068" s="277"/>
      <c r="AH8068" s="277">
        <v>0</v>
      </c>
      <c r="AI8068" s="277">
        <v>0</v>
      </c>
      <c r="AJ8068" s="277"/>
      <c r="AK8068" s="277"/>
      <c r="AL8068" s="277"/>
      <c r="AM8068" s="277"/>
      <c r="AN8068" s="277"/>
      <c r="AO8068" s="277"/>
      <c r="AP8068" s="277"/>
      <c r="AQ8068" s="277"/>
      <c r="AR8068" s="277"/>
      <c r="AS8068" s="277"/>
      <c r="AT8068" s="277"/>
      <c r="AU8068" s="277">
        <v>0</v>
      </c>
      <c r="AV8068" s="277">
        <v>0</v>
      </c>
      <c r="AW8068" s="277">
        <f>U8068+AH8068+AU8068</f>
        <v>0</v>
      </c>
    </row>
    <row r="8069" spans="1:49">
      <c r="A8069" s="48"/>
      <c r="B8069" s="42"/>
      <c r="C8069" s="42"/>
      <c r="D8069" s="42"/>
      <c r="E8069" s="531"/>
      <c r="F8069" s="50"/>
      <c r="G8069" s="50"/>
      <c r="H8069" s="50"/>
      <c r="I8069" s="276" t="s">
        <v>1631</v>
      </c>
      <c r="J8069" s="277">
        <f>SUM(J8065:J8068)</f>
        <v>1300000</v>
      </c>
      <c r="K8069" s="277">
        <f t="shared" ref="K8069:AT8069" si="2246">SUM(K8065:K8068)</f>
        <v>58380</v>
      </c>
      <c r="L8069" s="277">
        <f t="shared" si="2246"/>
        <v>83760</v>
      </c>
      <c r="M8069" s="277">
        <f t="shared" si="2246"/>
        <v>96900</v>
      </c>
      <c r="N8069" s="277">
        <f t="shared" si="2246"/>
        <v>65260</v>
      </c>
      <c r="O8069" s="277">
        <f t="shared" si="2246"/>
        <v>47060</v>
      </c>
      <c r="P8069" s="277">
        <f t="shared" si="2246"/>
        <v>61220</v>
      </c>
      <c r="Q8069" s="277">
        <f t="shared" si="2246"/>
        <v>74090</v>
      </c>
      <c r="R8069" s="277">
        <f t="shared" si="2246"/>
        <v>89590</v>
      </c>
      <c r="S8069" s="277">
        <f t="shared" si="2246"/>
        <v>104290</v>
      </c>
      <c r="T8069" s="277">
        <f t="shared" si="2246"/>
        <v>48920</v>
      </c>
      <c r="U8069" s="277">
        <v>729470</v>
      </c>
      <c r="V8069" s="277">
        <v>570530</v>
      </c>
      <c r="W8069" s="277">
        <f>SUM(W8065:W8068)</f>
        <v>25698</v>
      </c>
      <c r="X8069" s="277">
        <f t="shared" si="2246"/>
        <v>0</v>
      </c>
      <c r="Y8069" s="277">
        <f t="shared" si="2246"/>
        <v>0</v>
      </c>
      <c r="Z8069" s="277">
        <f t="shared" si="2246"/>
        <v>16961</v>
      </c>
      <c r="AA8069" s="277">
        <f t="shared" si="2246"/>
        <v>6737</v>
      </c>
      <c r="AB8069" s="277">
        <f t="shared" si="2246"/>
        <v>0</v>
      </c>
      <c r="AC8069" s="277">
        <f t="shared" si="2246"/>
        <v>0</v>
      </c>
      <c r="AD8069" s="277">
        <f t="shared" si="2246"/>
        <v>0</v>
      </c>
      <c r="AE8069" s="277">
        <f t="shared" si="2246"/>
        <v>0</v>
      </c>
      <c r="AF8069" s="277">
        <f t="shared" si="2246"/>
        <v>0</v>
      </c>
      <c r="AG8069" s="277">
        <f t="shared" si="2246"/>
        <v>2000</v>
      </c>
      <c r="AH8069" s="277">
        <v>25698</v>
      </c>
      <c r="AI8069" s="277">
        <v>0</v>
      </c>
      <c r="AJ8069" s="277">
        <f>SUM(AJ8065:AJ8068)</f>
        <v>9180</v>
      </c>
      <c r="AK8069" s="277">
        <f t="shared" si="2246"/>
        <v>0</v>
      </c>
      <c r="AL8069" s="277">
        <f t="shared" si="2246"/>
        <v>0</v>
      </c>
      <c r="AM8069" s="277">
        <f t="shared" si="2246"/>
        <v>9180</v>
      </c>
      <c r="AN8069" s="277">
        <f t="shared" si="2246"/>
        <v>0</v>
      </c>
      <c r="AO8069" s="277">
        <f t="shared" si="2246"/>
        <v>0</v>
      </c>
      <c r="AP8069" s="277">
        <f t="shared" si="2246"/>
        <v>0</v>
      </c>
      <c r="AQ8069" s="277">
        <f t="shared" si="2246"/>
        <v>0</v>
      </c>
      <c r="AR8069" s="277">
        <f t="shared" si="2246"/>
        <v>0</v>
      </c>
      <c r="AS8069" s="277">
        <f t="shared" si="2246"/>
        <v>0</v>
      </c>
      <c r="AT8069" s="277">
        <f t="shared" si="2246"/>
        <v>-9180</v>
      </c>
      <c r="AU8069" s="277">
        <v>0</v>
      </c>
      <c r="AV8069" s="277">
        <v>9180</v>
      </c>
      <c r="AW8069" s="277">
        <f>U8069+AH8069+AU8069</f>
        <v>755168</v>
      </c>
    </row>
    <row r="8070" spans="1:49">
      <c r="A8070" s="48"/>
      <c r="B8070" s="42"/>
      <c r="C8070" s="42"/>
      <c r="D8070" s="42"/>
      <c r="E8070" s="531"/>
      <c r="F8070" s="50"/>
      <c r="G8070" s="50"/>
      <c r="H8070" s="50"/>
      <c r="I8070" s="146"/>
      <c r="J8070" s="29"/>
      <c r="K8070" s="29"/>
      <c r="L8070" s="29"/>
      <c r="M8070" s="29"/>
      <c r="N8070" s="29"/>
      <c r="O8070" s="29"/>
      <c r="P8070" s="29"/>
      <c r="Q8070" s="29"/>
      <c r="R8070" s="29"/>
      <c r="S8070" s="29"/>
      <c r="T8070" s="29"/>
      <c r="U8070" s="29"/>
      <c r="V8070" s="29"/>
      <c r="W8070" s="29"/>
      <c r="X8070" s="29"/>
      <c r="Y8070" s="29"/>
      <c r="Z8070" s="29"/>
      <c r="AA8070" s="29"/>
      <c r="AB8070" s="29"/>
      <c r="AC8070" s="29"/>
      <c r="AD8070" s="29"/>
      <c r="AE8070" s="29"/>
      <c r="AF8070" s="29"/>
      <c r="AG8070" s="29"/>
      <c r="AH8070" s="29"/>
      <c r="AI8070" s="29"/>
      <c r="AJ8070" s="29"/>
      <c r="AK8070" s="29"/>
      <c r="AL8070" s="29"/>
      <c r="AM8070" s="29"/>
      <c r="AN8070" s="29"/>
      <c r="AO8070" s="29"/>
      <c r="AP8070" s="29"/>
      <c r="AQ8070" s="29"/>
      <c r="AR8070" s="29"/>
      <c r="AS8070" s="29"/>
      <c r="AT8070" s="29"/>
      <c r="AU8070" s="29"/>
      <c r="AV8070" s="29"/>
      <c r="AW8070" s="29"/>
    </row>
    <row r="8071" spans="1:49">
      <c r="A8071" s="48"/>
      <c r="B8071" s="42"/>
      <c r="C8071" s="42"/>
      <c r="D8071" s="42"/>
      <c r="E8071" s="531"/>
      <c r="F8071" s="50"/>
      <c r="G8071" s="50"/>
      <c r="H8071" s="50"/>
      <c r="I8071" s="53"/>
    </row>
    <row r="8072" spans="1:49">
      <c r="A8072" s="48"/>
      <c r="B8072" s="42"/>
      <c r="C8072" s="42"/>
      <c r="D8072" s="42"/>
      <c r="E8072" s="531"/>
      <c r="F8072" s="50"/>
      <c r="G8072" s="50"/>
      <c r="H8072" s="50"/>
      <c r="I8072" s="53"/>
    </row>
    <row r="8073" spans="1:49">
      <c r="A8073" s="48"/>
      <c r="B8073" s="42"/>
      <c r="C8073" s="42"/>
      <c r="D8073" s="42"/>
      <c r="E8073" s="531"/>
      <c r="F8073" s="50"/>
      <c r="G8073" s="50"/>
      <c r="H8073" s="50"/>
      <c r="I8073" s="53"/>
    </row>
    <row r="8074" spans="1:49">
      <c r="A8074" s="48"/>
      <c r="B8074" s="42"/>
      <c r="C8074" s="42"/>
      <c r="D8074" s="42"/>
      <c r="E8074" s="531"/>
      <c r="F8074" s="50"/>
      <c r="G8074" s="50"/>
      <c r="H8074" s="50"/>
      <c r="I8074" s="53"/>
    </row>
    <row r="8075" spans="1:49">
      <c r="A8075" s="48"/>
      <c r="B8075" s="42"/>
      <c r="C8075" s="42"/>
      <c r="D8075" s="42"/>
      <c r="E8075" s="531"/>
      <c r="F8075" s="50"/>
      <c r="G8075" s="50"/>
      <c r="H8075" s="50"/>
      <c r="I8075" s="53"/>
    </row>
    <row r="8076" spans="1:49">
      <c r="A8076" s="48"/>
      <c r="B8076" s="42"/>
      <c r="C8076" s="42"/>
      <c r="D8076" s="42"/>
      <c r="E8076" s="531"/>
      <c r="F8076" s="50"/>
      <c r="G8076" s="50"/>
      <c r="H8076" s="50"/>
      <c r="I8076" s="53"/>
    </row>
    <row r="8077" spans="1:49" ht="13.5" thickBot="1">
      <c r="A8077" s="78" t="s">
        <v>2068</v>
      </c>
      <c r="B8077" s="79"/>
      <c r="C8077" s="79"/>
      <c r="D8077" s="456"/>
      <c r="E8077" s="535"/>
      <c r="F8077" s="127"/>
      <c r="G8077" s="127"/>
      <c r="H8077" s="127"/>
      <c r="I8077" s="79"/>
    </row>
    <row r="8078" spans="1:49" s="151" customFormat="1" ht="36" customHeight="1" thickTop="1" thickBot="1">
      <c r="A8078" s="147" t="s">
        <v>2079</v>
      </c>
      <c r="B8078" s="5" t="s">
        <v>2080</v>
      </c>
      <c r="C8078" s="5" t="s">
        <v>1335</v>
      </c>
      <c r="D8078" s="450"/>
      <c r="E8078" s="148" t="s">
        <v>1570</v>
      </c>
      <c r="F8078" s="149" t="s">
        <v>1438</v>
      </c>
      <c r="G8078" s="149"/>
      <c r="H8078" s="149" t="s">
        <v>2332</v>
      </c>
      <c r="I8078" s="5" t="s">
        <v>856</v>
      </c>
      <c r="J8078" s="364" t="s">
        <v>2891</v>
      </c>
      <c r="K8078" s="364" t="s">
        <v>2879</v>
      </c>
      <c r="L8078" s="364" t="s">
        <v>2880</v>
      </c>
      <c r="M8078" s="364" t="s">
        <v>2881</v>
      </c>
      <c r="N8078" s="364" t="s">
        <v>2882</v>
      </c>
      <c r="O8078" s="364" t="s">
        <v>2883</v>
      </c>
      <c r="P8078" s="364" t="s">
        <v>2884</v>
      </c>
      <c r="Q8078" s="364" t="s">
        <v>2885</v>
      </c>
      <c r="R8078" s="364" t="s">
        <v>2886</v>
      </c>
      <c r="S8078" s="364" t="s">
        <v>2887</v>
      </c>
      <c r="T8078" s="364" t="s">
        <v>2888</v>
      </c>
      <c r="U8078" s="364" t="s">
        <v>2889</v>
      </c>
      <c r="V8078" s="364" t="s">
        <v>2890</v>
      </c>
      <c r="W8078" s="365" t="s">
        <v>2893</v>
      </c>
      <c r="X8078" s="365" t="s">
        <v>2879</v>
      </c>
      <c r="Y8078" s="365" t="s">
        <v>2880</v>
      </c>
      <c r="Z8078" s="365" t="s">
        <v>2881</v>
      </c>
      <c r="AA8078" s="365" t="s">
        <v>2882</v>
      </c>
      <c r="AB8078" s="365" t="s">
        <v>2883</v>
      </c>
      <c r="AC8078" s="365" t="s">
        <v>2884</v>
      </c>
      <c r="AD8078" s="365" t="s">
        <v>2885</v>
      </c>
      <c r="AE8078" s="365" t="s">
        <v>2886</v>
      </c>
      <c r="AF8078" s="365" t="s">
        <v>2887</v>
      </c>
      <c r="AG8078" s="365" t="s">
        <v>2888</v>
      </c>
      <c r="AH8078" s="365" t="s">
        <v>2889</v>
      </c>
      <c r="AI8078" s="365" t="s">
        <v>2890</v>
      </c>
      <c r="AJ8078" s="366" t="s">
        <v>2892</v>
      </c>
      <c r="AK8078" s="366" t="s">
        <v>2879</v>
      </c>
      <c r="AL8078" s="366" t="s">
        <v>2880</v>
      </c>
      <c r="AM8078" s="366" t="s">
        <v>2881</v>
      </c>
      <c r="AN8078" s="366" t="s">
        <v>2882</v>
      </c>
      <c r="AO8078" s="366" t="s">
        <v>2883</v>
      </c>
      <c r="AP8078" s="366" t="s">
        <v>2884</v>
      </c>
      <c r="AQ8078" s="366" t="s">
        <v>2885</v>
      </c>
      <c r="AR8078" s="366" t="s">
        <v>2886</v>
      </c>
      <c r="AS8078" s="366" t="s">
        <v>2887</v>
      </c>
      <c r="AT8078" s="366" t="s">
        <v>2888</v>
      </c>
      <c r="AU8078" s="366" t="s">
        <v>2889</v>
      </c>
      <c r="AV8078" s="366" t="s">
        <v>2890</v>
      </c>
      <c r="AW8078" s="368" t="s">
        <v>2895</v>
      </c>
    </row>
    <row r="8079" spans="1:49">
      <c r="A8079" s="33"/>
      <c r="B8079" s="34"/>
      <c r="C8079" s="34"/>
      <c r="D8079" s="34"/>
      <c r="E8079" s="35"/>
      <c r="F8079" s="36"/>
      <c r="G8079" s="36"/>
      <c r="H8079" s="36"/>
      <c r="I8079" s="34"/>
      <c r="J8079" s="202" t="s">
        <v>1224</v>
      </c>
      <c r="K8079" s="202">
        <v>1</v>
      </c>
      <c r="L8079" s="202">
        <v>2</v>
      </c>
      <c r="M8079" s="202">
        <v>3</v>
      </c>
      <c r="N8079" s="202">
        <v>4</v>
      </c>
      <c r="O8079" s="202">
        <v>5</v>
      </c>
      <c r="P8079" s="202">
        <v>6</v>
      </c>
      <c r="Q8079" s="202">
        <v>7</v>
      </c>
      <c r="R8079" s="202">
        <v>8</v>
      </c>
      <c r="S8079" s="202">
        <v>9</v>
      </c>
      <c r="T8079" s="202">
        <v>10</v>
      </c>
      <c r="U8079" s="202">
        <v>13</v>
      </c>
      <c r="V8079" s="202">
        <v>14</v>
      </c>
      <c r="W8079" s="202" t="s">
        <v>1224</v>
      </c>
      <c r="X8079" s="202">
        <v>1</v>
      </c>
      <c r="Y8079" s="202">
        <v>2</v>
      </c>
      <c r="Z8079" s="202">
        <v>3</v>
      </c>
      <c r="AA8079" s="202">
        <v>4</v>
      </c>
      <c r="AB8079" s="202">
        <v>5</v>
      </c>
      <c r="AC8079" s="202">
        <v>6</v>
      </c>
      <c r="AD8079" s="202">
        <v>7</v>
      </c>
      <c r="AE8079" s="202">
        <v>8</v>
      </c>
      <c r="AF8079" s="202">
        <v>9</v>
      </c>
      <c r="AG8079" s="202">
        <v>10</v>
      </c>
      <c r="AH8079" s="202">
        <v>13</v>
      </c>
      <c r="AI8079" s="202">
        <v>14</v>
      </c>
      <c r="AJ8079" s="202" t="s">
        <v>1224</v>
      </c>
      <c r="AK8079" s="202">
        <v>1</v>
      </c>
      <c r="AL8079" s="202">
        <v>2</v>
      </c>
      <c r="AM8079" s="202">
        <v>3</v>
      </c>
      <c r="AN8079" s="202">
        <v>4</v>
      </c>
      <c r="AO8079" s="202">
        <v>5</v>
      </c>
      <c r="AP8079" s="202">
        <v>6</v>
      </c>
      <c r="AQ8079" s="202">
        <v>7</v>
      </c>
      <c r="AR8079" s="202">
        <v>8</v>
      </c>
      <c r="AS8079" s="202">
        <v>9</v>
      </c>
      <c r="AT8079" s="202">
        <v>10</v>
      </c>
      <c r="AU8079" s="202">
        <v>13</v>
      </c>
      <c r="AV8079" s="202">
        <v>14</v>
      </c>
      <c r="AW8079" s="202">
        <v>15</v>
      </c>
    </row>
    <row r="8080" spans="1:49">
      <c r="A8080" s="37"/>
      <c r="B8080" s="38"/>
      <c r="C8080" s="38"/>
      <c r="D8080" s="38"/>
      <c r="E8080" s="60"/>
      <c r="F8080" s="61"/>
      <c r="G8080" s="61"/>
      <c r="H8080" s="61"/>
      <c r="I8080" s="38"/>
      <c r="J8080" s="134"/>
      <c r="K8080" s="134"/>
      <c r="L8080" s="134"/>
      <c r="M8080" s="134"/>
      <c r="N8080" s="134"/>
      <c r="O8080" s="134"/>
      <c r="P8080" s="134"/>
      <c r="Q8080" s="134"/>
      <c r="R8080" s="134"/>
      <c r="S8080" s="134"/>
      <c r="T8080" s="134"/>
      <c r="U8080" s="134"/>
      <c r="V8080" s="134"/>
      <c r="W8080" s="134"/>
      <c r="X8080" s="134"/>
      <c r="Y8080" s="134"/>
      <c r="Z8080" s="134"/>
      <c r="AA8080" s="134"/>
      <c r="AB8080" s="134"/>
      <c r="AC8080" s="134"/>
      <c r="AD8080" s="134"/>
      <c r="AE8080" s="134"/>
      <c r="AF8080" s="134"/>
      <c r="AG8080" s="134"/>
      <c r="AH8080" s="134"/>
      <c r="AI8080" s="134"/>
      <c r="AJ8080" s="134"/>
      <c r="AK8080" s="134"/>
      <c r="AL8080" s="134"/>
      <c r="AM8080" s="134"/>
      <c r="AN8080" s="134"/>
      <c r="AO8080" s="134"/>
      <c r="AP8080" s="134"/>
      <c r="AQ8080" s="134"/>
      <c r="AR8080" s="134"/>
      <c r="AS8080" s="134"/>
      <c r="AT8080" s="134"/>
      <c r="AU8080" s="134"/>
      <c r="AV8080" s="134"/>
      <c r="AW8080" s="134"/>
    </row>
    <row r="8081" spans="1:49">
      <c r="A8081" s="41" t="s">
        <v>1040</v>
      </c>
      <c r="B8081" s="260" t="s">
        <v>1135</v>
      </c>
      <c r="C8081" s="260" t="s">
        <v>1549</v>
      </c>
      <c r="D8081" s="451"/>
      <c r="E8081" s="531"/>
      <c r="F8081" s="50"/>
      <c r="G8081" s="50"/>
      <c r="H8081" s="50"/>
      <c r="I8081" s="137" t="s">
        <v>1723</v>
      </c>
      <c r="J8081" s="158"/>
      <c r="K8081" s="158"/>
      <c r="L8081" s="158"/>
      <c r="M8081" s="158"/>
      <c r="N8081" s="158"/>
      <c r="O8081" s="158"/>
      <c r="P8081" s="158"/>
      <c r="Q8081" s="158"/>
      <c r="R8081" s="158"/>
      <c r="S8081" s="158"/>
      <c r="T8081" s="158"/>
      <c r="U8081" s="158"/>
      <c r="V8081" s="158"/>
      <c r="W8081" s="158"/>
      <c r="X8081" s="158"/>
      <c r="Y8081" s="158"/>
      <c r="Z8081" s="158"/>
      <c r="AA8081" s="158"/>
      <c r="AB8081" s="158"/>
      <c r="AC8081" s="158"/>
      <c r="AD8081" s="158"/>
      <c r="AE8081" s="158"/>
      <c r="AF8081" s="158"/>
      <c r="AG8081" s="158"/>
      <c r="AH8081" s="158"/>
      <c r="AI8081" s="158"/>
      <c r="AJ8081" s="158"/>
      <c r="AK8081" s="158"/>
      <c r="AL8081" s="158"/>
      <c r="AM8081" s="158"/>
      <c r="AN8081" s="158"/>
      <c r="AO8081" s="158"/>
      <c r="AP8081" s="158"/>
      <c r="AQ8081" s="158"/>
      <c r="AR8081" s="158"/>
      <c r="AS8081" s="158"/>
      <c r="AT8081" s="158"/>
      <c r="AU8081" s="158"/>
      <c r="AV8081" s="158"/>
      <c r="AW8081" s="158"/>
    </row>
    <row r="8082" spans="1:49">
      <c r="A8082" s="41"/>
      <c r="B8082" s="260"/>
      <c r="C8082" s="260"/>
      <c r="D8082" s="369"/>
      <c r="E8082" s="531"/>
      <c r="F8082" s="50"/>
      <c r="G8082" s="50"/>
      <c r="H8082" s="50"/>
      <c r="I8082" s="41"/>
      <c r="J8082" s="28"/>
      <c r="K8082" s="28"/>
      <c r="L8082" s="28"/>
      <c r="M8082" s="28"/>
      <c r="N8082" s="28"/>
      <c r="O8082" s="28"/>
      <c r="P8082" s="28"/>
      <c r="Q8082" s="28"/>
      <c r="R8082" s="28"/>
      <c r="S8082" s="28"/>
      <c r="T8082" s="28"/>
      <c r="U8082" s="28"/>
      <c r="V8082" s="28"/>
      <c r="W8082" s="28"/>
      <c r="X8082" s="28"/>
      <c r="Y8082" s="28"/>
      <c r="Z8082" s="28"/>
      <c r="AA8082" s="28"/>
      <c r="AB8082" s="28"/>
      <c r="AC8082" s="28"/>
      <c r="AD8082" s="28"/>
      <c r="AE8082" s="28"/>
      <c r="AF8082" s="28"/>
      <c r="AG8082" s="28"/>
      <c r="AH8082" s="28"/>
      <c r="AI8082" s="28"/>
      <c r="AJ8082" s="28"/>
      <c r="AK8082" s="28"/>
      <c r="AL8082" s="28"/>
      <c r="AM8082" s="28"/>
      <c r="AN8082" s="28"/>
      <c r="AO8082" s="28"/>
      <c r="AP8082" s="28"/>
      <c r="AQ8082" s="28"/>
      <c r="AR8082" s="28"/>
      <c r="AS8082" s="28"/>
      <c r="AT8082" s="28"/>
      <c r="AU8082" s="28"/>
      <c r="AV8082" s="28"/>
      <c r="AW8082" s="28"/>
    </row>
    <row r="8083" spans="1:49">
      <c r="A8083" s="48"/>
      <c r="B8083" s="42"/>
      <c r="C8083" s="42"/>
      <c r="D8083" s="42"/>
      <c r="E8083" s="531"/>
      <c r="F8083" s="50"/>
      <c r="G8083" s="50"/>
      <c r="H8083" s="50"/>
      <c r="I8083" s="49" t="s">
        <v>1559</v>
      </c>
      <c r="J8083" s="12">
        <f>SUM(J8084,J8092,J8094)</f>
        <v>0</v>
      </c>
      <c r="K8083" s="12">
        <f t="shared" ref="K8083:AT8083" si="2247">SUM(K8084,K8092,K8094)</f>
        <v>0</v>
      </c>
      <c r="L8083" s="12">
        <f t="shared" si="2247"/>
        <v>0</v>
      </c>
      <c r="M8083" s="12">
        <f t="shared" si="2247"/>
        <v>0</v>
      </c>
      <c r="N8083" s="12">
        <f t="shared" si="2247"/>
        <v>0</v>
      </c>
      <c r="O8083" s="12">
        <f t="shared" si="2247"/>
        <v>0</v>
      </c>
      <c r="P8083" s="12">
        <f t="shared" si="2247"/>
        <v>0</v>
      </c>
      <c r="Q8083" s="12">
        <f t="shared" si="2247"/>
        <v>0</v>
      </c>
      <c r="R8083" s="12">
        <f t="shared" si="2247"/>
        <v>0</v>
      </c>
      <c r="S8083" s="12">
        <f t="shared" si="2247"/>
        <v>0</v>
      </c>
      <c r="T8083" s="12">
        <f t="shared" si="2247"/>
        <v>0</v>
      </c>
      <c r="U8083" s="12">
        <v>0</v>
      </c>
      <c r="V8083" s="12">
        <v>0</v>
      </c>
      <c r="W8083" s="12">
        <f>SUM(W8084,W8092,W8094)</f>
        <v>0</v>
      </c>
      <c r="X8083" s="12">
        <f t="shared" si="2247"/>
        <v>0</v>
      </c>
      <c r="Y8083" s="12">
        <f t="shared" si="2247"/>
        <v>0</v>
      </c>
      <c r="Z8083" s="12">
        <f t="shared" si="2247"/>
        <v>0</v>
      </c>
      <c r="AA8083" s="12">
        <f t="shared" si="2247"/>
        <v>0</v>
      </c>
      <c r="AB8083" s="12">
        <f t="shared" si="2247"/>
        <v>0</v>
      </c>
      <c r="AC8083" s="12">
        <f t="shared" si="2247"/>
        <v>0</v>
      </c>
      <c r="AD8083" s="12">
        <f t="shared" si="2247"/>
        <v>0</v>
      </c>
      <c r="AE8083" s="12">
        <f t="shared" si="2247"/>
        <v>0</v>
      </c>
      <c r="AF8083" s="12">
        <f t="shared" si="2247"/>
        <v>0</v>
      </c>
      <c r="AG8083" s="12">
        <f t="shared" si="2247"/>
        <v>0</v>
      </c>
      <c r="AH8083" s="12">
        <v>0</v>
      </c>
      <c r="AI8083" s="12">
        <v>0</v>
      </c>
      <c r="AJ8083" s="12">
        <f>SUM(AJ8084,AJ8092,AJ8094)</f>
        <v>0</v>
      </c>
      <c r="AK8083" s="12">
        <f t="shared" si="2247"/>
        <v>0</v>
      </c>
      <c r="AL8083" s="12">
        <f t="shared" si="2247"/>
        <v>0</v>
      </c>
      <c r="AM8083" s="12">
        <f t="shared" si="2247"/>
        <v>0</v>
      </c>
      <c r="AN8083" s="12">
        <f t="shared" si="2247"/>
        <v>0</v>
      </c>
      <c r="AO8083" s="12">
        <f t="shared" si="2247"/>
        <v>0</v>
      </c>
      <c r="AP8083" s="12">
        <f t="shared" si="2247"/>
        <v>0</v>
      </c>
      <c r="AQ8083" s="12">
        <f t="shared" si="2247"/>
        <v>0</v>
      </c>
      <c r="AR8083" s="12">
        <f t="shared" si="2247"/>
        <v>0</v>
      </c>
      <c r="AS8083" s="12">
        <f t="shared" si="2247"/>
        <v>0</v>
      </c>
      <c r="AT8083" s="12">
        <f t="shared" si="2247"/>
        <v>0</v>
      </c>
      <c r="AU8083" s="12">
        <v>0</v>
      </c>
      <c r="AV8083" s="12">
        <v>0</v>
      </c>
      <c r="AW8083" s="12">
        <f t="shared" ref="AW8083:AW8112" si="2248">U8083+AH8083+AU8083</f>
        <v>0</v>
      </c>
    </row>
    <row r="8084" spans="1:49">
      <c r="A8084" s="44" t="s">
        <v>1040</v>
      </c>
      <c r="B8084" s="45" t="s">
        <v>1135</v>
      </c>
      <c r="C8084" s="45" t="s">
        <v>1549</v>
      </c>
      <c r="D8084" s="452" t="s">
        <v>3048</v>
      </c>
      <c r="E8084" s="213" t="s">
        <v>771</v>
      </c>
      <c r="F8084" s="65"/>
      <c r="G8084" s="65"/>
      <c r="H8084" s="65"/>
      <c r="I8084" s="260" t="s">
        <v>1500</v>
      </c>
      <c r="J8084" s="9">
        <f>SUM(J8085:J8086)</f>
        <v>0</v>
      </c>
      <c r="K8084" s="9">
        <f t="shared" ref="K8084:AT8084" si="2249">SUM(K8085:K8086)</f>
        <v>0</v>
      </c>
      <c r="L8084" s="9">
        <f t="shared" si="2249"/>
        <v>0</v>
      </c>
      <c r="M8084" s="9">
        <f t="shared" si="2249"/>
        <v>0</v>
      </c>
      <c r="N8084" s="9">
        <f t="shared" si="2249"/>
        <v>0</v>
      </c>
      <c r="O8084" s="9">
        <f t="shared" si="2249"/>
        <v>0</v>
      </c>
      <c r="P8084" s="9">
        <f t="shared" si="2249"/>
        <v>0</v>
      </c>
      <c r="Q8084" s="9">
        <f t="shared" si="2249"/>
        <v>0</v>
      </c>
      <c r="R8084" s="9">
        <f t="shared" si="2249"/>
        <v>0</v>
      </c>
      <c r="S8084" s="9">
        <f t="shared" si="2249"/>
        <v>0</v>
      </c>
      <c r="T8084" s="9">
        <f t="shared" si="2249"/>
        <v>0</v>
      </c>
      <c r="U8084" s="9">
        <v>0</v>
      </c>
      <c r="V8084" s="9">
        <v>0</v>
      </c>
      <c r="W8084" s="9">
        <f>SUM(W8085:W8086)</f>
        <v>0</v>
      </c>
      <c r="X8084" s="9">
        <f t="shared" si="2249"/>
        <v>0</v>
      </c>
      <c r="Y8084" s="9">
        <f t="shared" si="2249"/>
        <v>0</v>
      </c>
      <c r="Z8084" s="9">
        <f t="shared" si="2249"/>
        <v>0</v>
      </c>
      <c r="AA8084" s="9">
        <f t="shared" si="2249"/>
        <v>0</v>
      </c>
      <c r="AB8084" s="9">
        <f t="shared" si="2249"/>
        <v>0</v>
      </c>
      <c r="AC8084" s="9">
        <f t="shared" si="2249"/>
        <v>0</v>
      </c>
      <c r="AD8084" s="9">
        <f t="shared" si="2249"/>
        <v>0</v>
      </c>
      <c r="AE8084" s="9">
        <f t="shared" si="2249"/>
        <v>0</v>
      </c>
      <c r="AF8084" s="9">
        <f t="shared" si="2249"/>
        <v>0</v>
      </c>
      <c r="AG8084" s="9">
        <f t="shared" si="2249"/>
        <v>0</v>
      </c>
      <c r="AH8084" s="9">
        <v>0</v>
      </c>
      <c r="AI8084" s="9">
        <v>0</v>
      </c>
      <c r="AJ8084" s="9">
        <f>SUM(AJ8085:AJ8086)</f>
        <v>0</v>
      </c>
      <c r="AK8084" s="9">
        <f t="shared" si="2249"/>
        <v>0</v>
      </c>
      <c r="AL8084" s="9">
        <f t="shared" si="2249"/>
        <v>0</v>
      </c>
      <c r="AM8084" s="9">
        <f t="shared" si="2249"/>
        <v>0</v>
      </c>
      <c r="AN8084" s="9">
        <f t="shared" si="2249"/>
        <v>0</v>
      </c>
      <c r="AO8084" s="9">
        <f t="shared" si="2249"/>
        <v>0</v>
      </c>
      <c r="AP8084" s="9">
        <f t="shared" si="2249"/>
        <v>0</v>
      </c>
      <c r="AQ8084" s="9">
        <f t="shared" si="2249"/>
        <v>0</v>
      </c>
      <c r="AR8084" s="9">
        <f t="shared" si="2249"/>
        <v>0</v>
      </c>
      <c r="AS8084" s="9">
        <f t="shared" si="2249"/>
        <v>0</v>
      </c>
      <c r="AT8084" s="9">
        <f t="shared" si="2249"/>
        <v>0</v>
      </c>
      <c r="AU8084" s="9">
        <v>0</v>
      </c>
      <c r="AV8084" s="9">
        <v>0</v>
      </c>
      <c r="AW8084" s="9">
        <f t="shared" si="2248"/>
        <v>0</v>
      </c>
    </row>
    <row r="8085" spans="1:49">
      <c r="A8085" s="44" t="s">
        <v>1040</v>
      </c>
      <c r="B8085" s="45" t="s">
        <v>1135</v>
      </c>
      <c r="C8085" s="45" t="s">
        <v>1549</v>
      </c>
      <c r="D8085" s="452" t="s">
        <v>3048</v>
      </c>
      <c r="E8085" s="367" t="s">
        <v>834</v>
      </c>
      <c r="F8085" s="50"/>
      <c r="G8085" s="468" t="s">
        <v>3071</v>
      </c>
      <c r="H8085" s="50" t="s">
        <v>2347</v>
      </c>
      <c r="I8085" s="42" t="s">
        <v>1165</v>
      </c>
      <c r="J8085" s="228"/>
      <c r="K8085" s="228"/>
      <c r="L8085" s="228"/>
      <c r="M8085" s="228"/>
      <c r="N8085" s="228"/>
      <c r="O8085" s="228"/>
      <c r="P8085" s="228"/>
      <c r="Q8085" s="228"/>
      <c r="R8085" s="228"/>
      <c r="S8085" s="228"/>
      <c r="T8085" s="228"/>
      <c r="U8085" s="228">
        <v>0</v>
      </c>
      <c r="V8085" s="228">
        <v>0</v>
      </c>
      <c r="W8085" s="228"/>
      <c r="X8085" s="228"/>
      <c r="Y8085" s="228"/>
      <c r="Z8085" s="228"/>
      <c r="AA8085" s="228"/>
      <c r="AB8085" s="228"/>
      <c r="AC8085" s="228"/>
      <c r="AD8085" s="228"/>
      <c r="AE8085" s="228"/>
      <c r="AF8085" s="228"/>
      <c r="AG8085" s="228"/>
      <c r="AH8085" s="228">
        <v>0</v>
      </c>
      <c r="AI8085" s="228">
        <v>0</v>
      </c>
      <c r="AJ8085" s="228"/>
      <c r="AK8085" s="228"/>
      <c r="AL8085" s="228"/>
      <c r="AM8085" s="228"/>
      <c r="AN8085" s="228"/>
      <c r="AO8085" s="228"/>
      <c r="AP8085" s="228"/>
      <c r="AQ8085" s="228"/>
      <c r="AR8085" s="228"/>
      <c r="AS8085" s="228"/>
      <c r="AT8085" s="228"/>
      <c r="AU8085" s="228">
        <v>0</v>
      </c>
      <c r="AV8085" s="228">
        <v>0</v>
      </c>
      <c r="AW8085" s="228">
        <f t="shared" si="2248"/>
        <v>0</v>
      </c>
    </row>
    <row r="8086" spans="1:49">
      <c r="A8086" s="44" t="s">
        <v>1040</v>
      </c>
      <c r="B8086" s="45" t="s">
        <v>1135</v>
      </c>
      <c r="C8086" s="45" t="s">
        <v>1549</v>
      </c>
      <c r="D8086" s="452" t="s">
        <v>3048</v>
      </c>
      <c r="E8086" s="367" t="s">
        <v>772</v>
      </c>
      <c r="F8086" s="50"/>
      <c r="G8086" s="50"/>
      <c r="H8086" s="50"/>
      <c r="I8086" s="42" t="s">
        <v>1227</v>
      </c>
      <c r="J8086" s="15">
        <f>SUM(J8087:J8091)</f>
        <v>0</v>
      </c>
      <c r="K8086" s="15">
        <f t="shared" ref="K8086:AT8086" si="2250">SUM(K8087:K8091)</f>
        <v>0</v>
      </c>
      <c r="L8086" s="15">
        <f t="shared" si="2250"/>
        <v>0</v>
      </c>
      <c r="M8086" s="15">
        <f t="shared" si="2250"/>
        <v>0</v>
      </c>
      <c r="N8086" s="15">
        <f t="shared" si="2250"/>
        <v>0</v>
      </c>
      <c r="O8086" s="15">
        <f t="shared" si="2250"/>
        <v>0</v>
      </c>
      <c r="P8086" s="15">
        <f t="shared" si="2250"/>
        <v>0</v>
      </c>
      <c r="Q8086" s="15">
        <f t="shared" si="2250"/>
        <v>0</v>
      </c>
      <c r="R8086" s="15">
        <f t="shared" si="2250"/>
        <v>0</v>
      </c>
      <c r="S8086" s="15">
        <f t="shared" si="2250"/>
        <v>0</v>
      </c>
      <c r="T8086" s="15">
        <f t="shared" si="2250"/>
        <v>0</v>
      </c>
      <c r="U8086" s="15">
        <v>0</v>
      </c>
      <c r="V8086" s="15">
        <v>0</v>
      </c>
      <c r="W8086" s="15">
        <f>SUM(W8087:W8091)</f>
        <v>0</v>
      </c>
      <c r="X8086" s="15">
        <f t="shared" si="2250"/>
        <v>0</v>
      </c>
      <c r="Y8086" s="15">
        <f t="shared" si="2250"/>
        <v>0</v>
      </c>
      <c r="Z8086" s="15">
        <f t="shared" si="2250"/>
        <v>0</v>
      </c>
      <c r="AA8086" s="15">
        <f t="shared" si="2250"/>
        <v>0</v>
      </c>
      <c r="AB8086" s="15">
        <f t="shared" si="2250"/>
        <v>0</v>
      </c>
      <c r="AC8086" s="15">
        <f t="shared" si="2250"/>
        <v>0</v>
      </c>
      <c r="AD8086" s="15">
        <f t="shared" si="2250"/>
        <v>0</v>
      </c>
      <c r="AE8086" s="15">
        <f t="shared" si="2250"/>
        <v>0</v>
      </c>
      <c r="AF8086" s="15">
        <f t="shared" si="2250"/>
        <v>0</v>
      </c>
      <c r="AG8086" s="15">
        <f t="shared" si="2250"/>
        <v>0</v>
      </c>
      <c r="AH8086" s="15">
        <v>0</v>
      </c>
      <c r="AI8086" s="15">
        <v>0</v>
      </c>
      <c r="AJ8086" s="15">
        <f>SUM(AJ8087:AJ8091)</f>
        <v>0</v>
      </c>
      <c r="AK8086" s="15">
        <f t="shared" si="2250"/>
        <v>0</v>
      </c>
      <c r="AL8086" s="15">
        <f t="shared" si="2250"/>
        <v>0</v>
      </c>
      <c r="AM8086" s="15">
        <f t="shared" si="2250"/>
        <v>0</v>
      </c>
      <c r="AN8086" s="15">
        <f t="shared" si="2250"/>
        <v>0</v>
      </c>
      <c r="AO8086" s="15">
        <f t="shared" si="2250"/>
        <v>0</v>
      </c>
      <c r="AP8086" s="15">
        <f t="shared" si="2250"/>
        <v>0</v>
      </c>
      <c r="AQ8086" s="15">
        <f t="shared" si="2250"/>
        <v>0</v>
      </c>
      <c r="AR8086" s="15">
        <f t="shared" si="2250"/>
        <v>0</v>
      </c>
      <c r="AS8086" s="15">
        <f t="shared" si="2250"/>
        <v>0</v>
      </c>
      <c r="AT8086" s="15">
        <f t="shared" si="2250"/>
        <v>0</v>
      </c>
      <c r="AU8086" s="15">
        <v>0</v>
      </c>
      <c r="AV8086" s="15">
        <v>0</v>
      </c>
      <c r="AW8086" s="15">
        <f t="shared" si="2248"/>
        <v>0</v>
      </c>
    </row>
    <row r="8087" spans="1:49" s="144" customFormat="1">
      <c r="A8087" s="44" t="s">
        <v>1040</v>
      </c>
      <c r="B8087" s="45" t="s">
        <v>1135</v>
      </c>
      <c r="C8087" s="45" t="s">
        <v>1549</v>
      </c>
      <c r="D8087" s="452" t="s">
        <v>3048</v>
      </c>
      <c r="E8087" s="140" t="s">
        <v>850</v>
      </c>
      <c r="F8087" s="141" t="s">
        <v>1980</v>
      </c>
      <c r="G8087" s="468" t="s">
        <v>3071</v>
      </c>
      <c r="H8087" s="50" t="s">
        <v>2347</v>
      </c>
      <c r="I8087" s="142" t="s">
        <v>1119</v>
      </c>
      <c r="J8087" s="228"/>
      <c r="K8087" s="228"/>
      <c r="L8087" s="228"/>
      <c r="M8087" s="228"/>
      <c r="N8087" s="228"/>
      <c r="O8087" s="228"/>
      <c r="P8087" s="228"/>
      <c r="Q8087" s="228"/>
      <c r="R8087" s="228"/>
      <c r="S8087" s="228"/>
      <c r="T8087" s="228"/>
      <c r="U8087" s="228">
        <v>0</v>
      </c>
      <c r="V8087" s="228">
        <v>0</v>
      </c>
      <c r="W8087" s="228"/>
      <c r="X8087" s="228"/>
      <c r="Y8087" s="228"/>
      <c r="Z8087" s="228"/>
      <c r="AA8087" s="228"/>
      <c r="AB8087" s="228"/>
      <c r="AC8087" s="228"/>
      <c r="AD8087" s="228"/>
      <c r="AE8087" s="228"/>
      <c r="AF8087" s="228"/>
      <c r="AG8087" s="228"/>
      <c r="AH8087" s="228">
        <v>0</v>
      </c>
      <c r="AI8087" s="228">
        <v>0</v>
      </c>
      <c r="AJ8087" s="228"/>
      <c r="AK8087" s="228"/>
      <c r="AL8087" s="228"/>
      <c r="AM8087" s="228"/>
      <c r="AN8087" s="228"/>
      <c r="AO8087" s="228"/>
      <c r="AP8087" s="228"/>
      <c r="AQ8087" s="228"/>
      <c r="AR8087" s="228"/>
      <c r="AS8087" s="228"/>
      <c r="AT8087" s="228"/>
      <c r="AU8087" s="228">
        <v>0</v>
      </c>
      <c r="AV8087" s="228">
        <v>0</v>
      </c>
      <c r="AW8087" s="228">
        <f t="shared" si="2248"/>
        <v>0</v>
      </c>
    </row>
    <row r="8088" spans="1:49" s="144" customFormat="1">
      <c r="A8088" s="44" t="s">
        <v>1040</v>
      </c>
      <c r="B8088" s="45" t="s">
        <v>1135</v>
      </c>
      <c r="C8088" s="45" t="s">
        <v>1549</v>
      </c>
      <c r="D8088" s="452" t="s">
        <v>3048</v>
      </c>
      <c r="E8088" s="140" t="s">
        <v>851</v>
      </c>
      <c r="F8088" s="141" t="s">
        <v>1981</v>
      </c>
      <c r="G8088" s="468" t="s">
        <v>3071</v>
      </c>
      <c r="H8088" s="50" t="s">
        <v>2347</v>
      </c>
      <c r="I8088" s="142" t="s">
        <v>1290</v>
      </c>
      <c r="J8088" s="228"/>
      <c r="K8088" s="228"/>
      <c r="L8088" s="228"/>
      <c r="M8088" s="228"/>
      <c r="N8088" s="228"/>
      <c r="O8088" s="228"/>
      <c r="P8088" s="228"/>
      <c r="Q8088" s="228"/>
      <c r="R8088" s="228"/>
      <c r="S8088" s="228"/>
      <c r="T8088" s="228"/>
      <c r="U8088" s="228">
        <v>0</v>
      </c>
      <c r="V8088" s="228">
        <v>0</v>
      </c>
      <c r="W8088" s="228"/>
      <c r="X8088" s="228"/>
      <c r="Y8088" s="228"/>
      <c r="Z8088" s="228"/>
      <c r="AA8088" s="228"/>
      <c r="AB8088" s="228"/>
      <c r="AC8088" s="228"/>
      <c r="AD8088" s="228"/>
      <c r="AE8088" s="228"/>
      <c r="AF8088" s="228"/>
      <c r="AG8088" s="228"/>
      <c r="AH8088" s="228">
        <v>0</v>
      </c>
      <c r="AI8088" s="228">
        <v>0</v>
      </c>
      <c r="AJ8088" s="228"/>
      <c r="AK8088" s="228"/>
      <c r="AL8088" s="228"/>
      <c r="AM8088" s="228"/>
      <c r="AN8088" s="228"/>
      <c r="AO8088" s="228"/>
      <c r="AP8088" s="228"/>
      <c r="AQ8088" s="228"/>
      <c r="AR8088" s="228"/>
      <c r="AS8088" s="228"/>
      <c r="AT8088" s="228"/>
      <c r="AU8088" s="228">
        <v>0</v>
      </c>
      <c r="AV8088" s="228">
        <v>0</v>
      </c>
      <c r="AW8088" s="228">
        <f t="shared" si="2248"/>
        <v>0</v>
      </c>
    </row>
    <row r="8089" spans="1:49" s="144" customFormat="1">
      <c r="A8089" s="44" t="s">
        <v>1040</v>
      </c>
      <c r="B8089" s="45" t="s">
        <v>1135</v>
      </c>
      <c r="C8089" s="45" t="s">
        <v>1549</v>
      </c>
      <c r="D8089" s="452" t="s">
        <v>3048</v>
      </c>
      <c r="E8089" s="140" t="s">
        <v>852</v>
      </c>
      <c r="F8089" s="141" t="s">
        <v>1982</v>
      </c>
      <c r="G8089" s="468" t="s">
        <v>3071</v>
      </c>
      <c r="H8089" s="50" t="s">
        <v>2347</v>
      </c>
      <c r="I8089" s="142" t="s">
        <v>1733</v>
      </c>
      <c r="J8089" s="228"/>
      <c r="K8089" s="228"/>
      <c r="L8089" s="228"/>
      <c r="M8089" s="228"/>
      <c r="N8089" s="228"/>
      <c r="O8089" s="228"/>
      <c r="P8089" s="228"/>
      <c r="Q8089" s="228"/>
      <c r="R8089" s="228"/>
      <c r="S8089" s="228"/>
      <c r="T8089" s="228"/>
      <c r="U8089" s="228">
        <v>0</v>
      </c>
      <c r="V8089" s="228">
        <v>0</v>
      </c>
      <c r="W8089" s="228"/>
      <c r="X8089" s="228"/>
      <c r="Y8089" s="228"/>
      <c r="Z8089" s="228"/>
      <c r="AA8089" s="228"/>
      <c r="AB8089" s="228"/>
      <c r="AC8089" s="228"/>
      <c r="AD8089" s="228"/>
      <c r="AE8089" s="228"/>
      <c r="AF8089" s="228"/>
      <c r="AG8089" s="228"/>
      <c r="AH8089" s="228">
        <v>0</v>
      </c>
      <c r="AI8089" s="228">
        <v>0</v>
      </c>
      <c r="AJ8089" s="228"/>
      <c r="AK8089" s="228"/>
      <c r="AL8089" s="228"/>
      <c r="AM8089" s="228"/>
      <c r="AN8089" s="228"/>
      <c r="AO8089" s="228"/>
      <c r="AP8089" s="228"/>
      <c r="AQ8089" s="228"/>
      <c r="AR8089" s="228"/>
      <c r="AS8089" s="228"/>
      <c r="AT8089" s="228"/>
      <c r="AU8089" s="228">
        <v>0</v>
      </c>
      <c r="AV8089" s="228">
        <v>0</v>
      </c>
      <c r="AW8089" s="228">
        <f t="shared" si="2248"/>
        <v>0</v>
      </c>
    </row>
    <row r="8090" spans="1:49" s="144" customFormat="1">
      <c r="A8090" s="44" t="s">
        <v>1040</v>
      </c>
      <c r="B8090" s="45" t="s">
        <v>1135</v>
      </c>
      <c r="C8090" s="45" t="s">
        <v>1549</v>
      </c>
      <c r="D8090" s="452" t="s">
        <v>3048</v>
      </c>
      <c r="E8090" s="140" t="s">
        <v>853</v>
      </c>
      <c r="F8090" s="141" t="s">
        <v>1983</v>
      </c>
      <c r="G8090" s="468" t="s">
        <v>3071</v>
      </c>
      <c r="H8090" s="50" t="s">
        <v>2347</v>
      </c>
      <c r="I8090" s="142" t="s">
        <v>1734</v>
      </c>
      <c r="J8090" s="228"/>
      <c r="K8090" s="228"/>
      <c r="L8090" s="228"/>
      <c r="M8090" s="228"/>
      <c r="N8090" s="228"/>
      <c r="O8090" s="228"/>
      <c r="P8090" s="228"/>
      <c r="Q8090" s="228"/>
      <c r="R8090" s="228"/>
      <c r="S8090" s="228"/>
      <c r="T8090" s="228"/>
      <c r="U8090" s="228">
        <v>0</v>
      </c>
      <c r="V8090" s="228">
        <v>0</v>
      </c>
      <c r="W8090" s="228"/>
      <c r="X8090" s="228"/>
      <c r="Y8090" s="228"/>
      <c r="Z8090" s="228"/>
      <c r="AA8090" s="228"/>
      <c r="AB8090" s="228"/>
      <c r="AC8090" s="228"/>
      <c r="AD8090" s="228"/>
      <c r="AE8090" s="228"/>
      <c r="AF8090" s="228"/>
      <c r="AG8090" s="228"/>
      <c r="AH8090" s="228">
        <v>0</v>
      </c>
      <c r="AI8090" s="228">
        <v>0</v>
      </c>
      <c r="AJ8090" s="228"/>
      <c r="AK8090" s="228"/>
      <c r="AL8090" s="228"/>
      <c r="AM8090" s="228"/>
      <c r="AN8090" s="228"/>
      <c r="AO8090" s="228"/>
      <c r="AP8090" s="228"/>
      <c r="AQ8090" s="228"/>
      <c r="AR8090" s="228"/>
      <c r="AS8090" s="228"/>
      <c r="AT8090" s="228"/>
      <c r="AU8090" s="228">
        <v>0</v>
      </c>
      <c r="AV8090" s="228">
        <v>0</v>
      </c>
      <c r="AW8090" s="228">
        <f t="shared" si="2248"/>
        <v>0</v>
      </c>
    </row>
    <row r="8091" spans="1:49" s="144" customFormat="1">
      <c r="A8091" s="44" t="s">
        <v>1040</v>
      </c>
      <c r="B8091" s="45" t="s">
        <v>1135</v>
      </c>
      <c r="C8091" s="45" t="s">
        <v>1549</v>
      </c>
      <c r="D8091" s="452" t="s">
        <v>3048</v>
      </c>
      <c r="E8091" s="140" t="s">
        <v>854</v>
      </c>
      <c r="F8091" s="141" t="s">
        <v>1984</v>
      </c>
      <c r="G8091" s="468" t="s">
        <v>3071</v>
      </c>
      <c r="H8091" s="50" t="s">
        <v>2347</v>
      </c>
      <c r="I8091" s="142" t="s">
        <v>1735</v>
      </c>
      <c r="J8091" s="228"/>
      <c r="K8091" s="228"/>
      <c r="L8091" s="228"/>
      <c r="M8091" s="228"/>
      <c r="N8091" s="228"/>
      <c r="O8091" s="228"/>
      <c r="P8091" s="228"/>
      <c r="Q8091" s="228"/>
      <c r="R8091" s="228"/>
      <c r="S8091" s="228"/>
      <c r="T8091" s="228"/>
      <c r="U8091" s="228">
        <v>0</v>
      </c>
      <c r="V8091" s="228">
        <v>0</v>
      </c>
      <c r="W8091" s="228"/>
      <c r="X8091" s="228"/>
      <c r="Y8091" s="228"/>
      <c r="Z8091" s="228"/>
      <c r="AA8091" s="228"/>
      <c r="AB8091" s="228"/>
      <c r="AC8091" s="228"/>
      <c r="AD8091" s="228"/>
      <c r="AE8091" s="228"/>
      <c r="AF8091" s="228"/>
      <c r="AG8091" s="228"/>
      <c r="AH8091" s="228">
        <v>0</v>
      </c>
      <c r="AI8091" s="228">
        <v>0</v>
      </c>
      <c r="AJ8091" s="228"/>
      <c r="AK8091" s="228"/>
      <c r="AL8091" s="228"/>
      <c r="AM8091" s="228"/>
      <c r="AN8091" s="228"/>
      <c r="AO8091" s="228"/>
      <c r="AP8091" s="228"/>
      <c r="AQ8091" s="228"/>
      <c r="AR8091" s="228"/>
      <c r="AS8091" s="228"/>
      <c r="AT8091" s="228"/>
      <c r="AU8091" s="228">
        <v>0</v>
      </c>
      <c r="AV8091" s="228">
        <v>0</v>
      </c>
      <c r="AW8091" s="228">
        <f t="shared" si="2248"/>
        <v>0</v>
      </c>
    </row>
    <row r="8092" spans="1:49">
      <c r="A8092" s="44" t="s">
        <v>1040</v>
      </c>
      <c r="B8092" s="45" t="s">
        <v>1135</v>
      </c>
      <c r="C8092" s="45" t="s">
        <v>1549</v>
      </c>
      <c r="D8092" s="452" t="s">
        <v>3048</v>
      </c>
      <c r="E8092" s="213" t="s">
        <v>773</v>
      </c>
      <c r="F8092" s="65"/>
      <c r="G8092" s="65"/>
      <c r="H8092" s="65"/>
      <c r="I8092" s="260" t="s">
        <v>1362</v>
      </c>
      <c r="J8092" s="9">
        <f>SUM(J8093)</f>
        <v>0</v>
      </c>
      <c r="K8092" s="9">
        <f t="shared" ref="K8092:AT8092" si="2251">SUM(K8093)</f>
        <v>0</v>
      </c>
      <c r="L8092" s="9">
        <f t="shared" si="2251"/>
        <v>0</v>
      </c>
      <c r="M8092" s="9">
        <f t="shared" si="2251"/>
        <v>0</v>
      </c>
      <c r="N8092" s="9">
        <f t="shared" si="2251"/>
        <v>0</v>
      </c>
      <c r="O8092" s="9">
        <f t="shared" si="2251"/>
        <v>0</v>
      </c>
      <c r="P8092" s="9">
        <f t="shared" si="2251"/>
        <v>0</v>
      </c>
      <c r="Q8092" s="9">
        <f t="shared" si="2251"/>
        <v>0</v>
      </c>
      <c r="R8092" s="9">
        <f t="shared" si="2251"/>
        <v>0</v>
      </c>
      <c r="S8092" s="9">
        <f t="shared" si="2251"/>
        <v>0</v>
      </c>
      <c r="T8092" s="9">
        <f t="shared" si="2251"/>
        <v>0</v>
      </c>
      <c r="U8092" s="9">
        <v>0</v>
      </c>
      <c r="V8092" s="9">
        <v>0</v>
      </c>
      <c r="W8092" s="9">
        <f>SUM(W8093)</f>
        <v>0</v>
      </c>
      <c r="X8092" s="9">
        <f t="shared" si="2251"/>
        <v>0</v>
      </c>
      <c r="Y8092" s="9">
        <f t="shared" si="2251"/>
        <v>0</v>
      </c>
      <c r="Z8092" s="9">
        <f t="shared" si="2251"/>
        <v>0</v>
      </c>
      <c r="AA8092" s="9">
        <f t="shared" si="2251"/>
        <v>0</v>
      </c>
      <c r="AB8092" s="9">
        <f t="shared" si="2251"/>
        <v>0</v>
      </c>
      <c r="AC8092" s="9">
        <f t="shared" si="2251"/>
        <v>0</v>
      </c>
      <c r="AD8092" s="9">
        <f t="shared" si="2251"/>
        <v>0</v>
      </c>
      <c r="AE8092" s="9">
        <f t="shared" si="2251"/>
        <v>0</v>
      </c>
      <c r="AF8092" s="9">
        <f t="shared" si="2251"/>
        <v>0</v>
      </c>
      <c r="AG8092" s="9">
        <f t="shared" si="2251"/>
        <v>0</v>
      </c>
      <c r="AH8092" s="9">
        <v>0</v>
      </c>
      <c r="AI8092" s="9">
        <v>0</v>
      </c>
      <c r="AJ8092" s="9">
        <f>SUM(AJ8093)</f>
        <v>0</v>
      </c>
      <c r="AK8092" s="9">
        <f t="shared" si="2251"/>
        <v>0</v>
      </c>
      <c r="AL8092" s="9">
        <f t="shared" si="2251"/>
        <v>0</v>
      </c>
      <c r="AM8092" s="9">
        <f t="shared" si="2251"/>
        <v>0</v>
      </c>
      <c r="AN8092" s="9">
        <f t="shared" si="2251"/>
        <v>0</v>
      </c>
      <c r="AO8092" s="9">
        <f t="shared" si="2251"/>
        <v>0</v>
      </c>
      <c r="AP8092" s="9">
        <f t="shared" si="2251"/>
        <v>0</v>
      </c>
      <c r="AQ8092" s="9">
        <f t="shared" si="2251"/>
        <v>0</v>
      </c>
      <c r="AR8092" s="9">
        <f t="shared" si="2251"/>
        <v>0</v>
      </c>
      <c r="AS8092" s="9">
        <f t="shared" si="2251"/>
        <v>0</v>
      </c>
      <c r="AT8092" s="9">
        <f t="shared" si="2251"/>
        <v>0</v>
      </c>
      <c r="AU8092" s="9">
        <v>0</v>
      </c>
      <c r="AV8092" s="9">
        <v>0</v>
      </c>
      <c r="AW8092" s="9">
        <f t="shared" si="2248"/>
        <v>0</v>
      </c>
    </row>
    <row r="8093" spans="1:49">
      <c r="A8093" s="44" t="s">
        <v>1040</v>
      </c>
      <c r="B8093" s="45" t="s">
        <v>1135</v>
      </c>
      <c r="C8093" s="45" t="s">
        <v>1549</v>
      </c>
      <c r="D8093" s="452" t="s">
        <v>3048</v>
      </c>
      <c r="E8093" s="367" t="s">
        <v>785</v>
      </c>
      <c r="F8093" s="50"/>
      <c r="G8093" s="468" t="s">
        <v>3071</v>
      </c>
      <c r="H8093" s="50" t="s">
        <v>2347</v>
      </c>
      <c r="I8093" s="42" t="s">
        <v>1363</v>
      </c>
      <c r="J8093" s="228"/>
      <c r="K8093" s="228"/>
      <c r="L8093" s="228"/>
      <c r="M8093" s="228"/>
      <c r="N8093" s="228"/>
      <c r="O8093" s="228"/>
      <c r="P8093" s="228"/>
      <c r="Q8093" s="228"/>
      <c r="R8093" s="228"/>
      <c r="S8093" s="228"/>
      <c r="T8093" s="228"/>
      <c r="U8093" s="228">
        <v>0</v>
      </c>
      <c r="V8093" s="228">
        <v>0</v>
      </c>
      <c r="W8093" s="228"/>
      <c r="X8093" s="228"/>
      <c r="Y8093" s="228"/>
      <c r="Z8093" s="228"/>
      <c r="AA8093" s="228"/>
      <c r="AB8093" s="228"/>
      <c r="AC8093" s="228"/>
      <c r="AD8093" s="228"/>
      <c r="AE8093" s="228"/>
      <c r="AF8093" s="228"/>
      <c r="AG8093" s="228"/>
      <c r="AH8093" s="228">
        <v>0</v>
      </c>
      <c r="AI8093" s="228">
        <v>0</v>
      </c>
      <c r="AJ8093" s="228"/>
      <c r="AK8093" s="228"/>
      <c r="AL8093" s="228"/>
      <c r="AM8093" s="228"/>
      <c r="AN8093" s="228"/>
      <c r="AO8093" s="228"/>
      <c r="AP8093" s="228"/>
      <c r="AQ8093" s="228"/>
      <c r="AR8093" s="228"/>
      <c r="AS8093" s="228"/>
      <c r="AT8093" s="228"/>
      <c r="AU8093" s="228">
        <v>0</v>
      </c>
      <c r="AV8093" s="228">
        <v>0</v>
      </c>
      <c r="AW8093" s="228">
        <f t="shared" si="2248"/>
        <v>0</v>
      </c>
    </row>
    <row r="8094" spans="1:49">
      <c r="A8094" s="44" t="s">
        <v>1040</v>
      </c>
      <c r="B8094" s="45" t="s">
        <v>1135</v>
      </c>
      <c r="C8094" s="45" t="s">
        <v>1549</v>
      </c>
      <c r="D8094" s="452" t="s">
        <v>3048</v>
      </c>
      <c r="E8094" s="213" t="s">
        <v>1364</v>
      </c>
      <c r="F8094" s="65"/>
      <c r="G8094" s="65"/>
      <c r="H8094" s="65"/>
      <c r="I8094" s="260" t="s">
        <v>2104</v>
      </c>
      <c r="J8094" s="9">
        <f>SUM(J8095:J8104)</f>
        <v>0</v>
      </c>
      <c r="K8094" s="9">
        <f t="shared" ref="K8094:AT8094" si="2252">SUM(K8095:K8104)</f>
        <v>0</v>
      </c>
      <c r="L8094" s="9">
        <f t="shared" si="2252"/>
        <v>0</v>
      </c>
      <c r="M8094" s="9">
        <f t="shared" si="2252"/>
        <v>0</v>
      </c>
      <c r="N8094" s="9">
        <f t="shared" si="2252"/>
        <v>0</v>
      </c>
      <c r="O8094" s="9">
        <f t="shared" si="2252"/>
        <v>0</v>
      </c>
      <c r="P8094" s="9">
        <f t="shared" si="2252"/>
        <v>0</v>
      </c>
      <c r="Q8094" s="9">
        <f t="shared" si="2252"/>
        <v>0</v>
      </c>
      <c r="R8094" s="9">
        <f t="shared" si="2252"/>
        <v>0</v>
      </c>
      <c r="S8094" s="9">
        <f t="shared" si="2252"/>
        <v>0</v>
      </c>
      <c r="T8094" s="9">
        <f t="shared" si="2252"/>
        <v>0</v>
      </c>
      <c r="U8094" s="9">
        <v>0</v>
      </c>
      <c r="V8094" s="9">
        <v>0</v>
      </c>
      <c r="W8094" s="9">
        <f>SUM(W8095:W8104)</f>
        <v>0</v>
      </c>
      <c r="X8094" s="9">
        <f t="shared" si="2252"/>
        <v>0</v>
      </c>
      <c r="Y8094" s="9">
        <f t="shared" si="2252"/>
        <v>0</v>
      </c>
      <c r="Z8094" s="9">
        <f t="shared" si="2252"/>
        <v>0</v>
      </c>
      <c r="AA8094" s="9">
        <f t="shared" si="2252"/>
        <v>0</v>
      </c>
      <c r="AB8094" s="9">
        <f t="shared" si="2252"/>
        <v>0</v>
      </c>
      <c r="AC8094" s="9">
        <f t="shared" si="2252"/>
        <v>0</v>
      </c>
      <c r="AD8094" s="9">
        <f t="shared" si="2252"/>
        <v>0</v>
      </c>
      <c r="AE8094" s="9">
        <f t="shared" si="2252"/>
        <v>0</v>
      </c>
      <c r="AF8094" s="9">
        <f t="shared" si="2252"/>
        <v>0</v>
      </c>
      <c r="AG8094" s="9">
        <f t="shared" si="2252"/>
        <v>0</v>
      </c>
      <c r="AH8094" s="9">
        <v>0</v>
      </c>
      <c r="AI8094" s="9">
        <v>0</v>
      </c>
      <c r="AJ8094" s="9">
        <f>SUM(AJ8095:AJ8104)</f>
        <v>0</v>
      </c>
      <c r="AK8094" s="9">
        <f t="shared" si="2252"/>
        <v>0</v>
      </c>
      <c r="AL8094" s="9">
        <f t="shared" si="2252"/>
        <v>0</v>
      </c>
      <c r="AM8094" s="9">
        <f t="shared" si="2252"/>
        <v>0</v>
      </c>
      <c r="AN8094" s="9">
        <f t="shared" si="2252"/>
        <v>0</v>
      </c>
      <c r="AO8094" s="9">
        <f t="shared" si="2252"/>
        <v>0</v>
      </c>
      <c r="AP8094" s="9">
        <f t="shared" si="2252"/>
        <v>0</v>
      </c>
      <c r="AQ8094" s="9">
        <f t="shared" si="2252"/>
        <v>0</v>
      </c>
      <c r="AR8094" s="9">
        <f t="shared" si="2252"/>
        <v>0</v>
      </c>
      <c r="AS8094" s="9">
        <f t="shared" si="2252"/>
        <v>0</v>
      </c>
      <c r="AT8094" s="9">
        <f t="shared" si="2252"/>
        <v>0</v>
      </c>
      <c r="AU8094" s="9">
        <v>0</v>
      </c>
      <c r="AV8094" s="9">
        <v>0</v>
      </c>
      <c r="AW8094" s="9">
        <f t="shared" si="2248"/>
        <v>0</v>
      </c>
    </row>
    <row r="8095" spans="1:49">
      <c r="A8095" s="44" t="s">
        <v>1040</v>
      </c>
      <c r="B8095" s="45" t="s">
        <v>1135</v>
      </c>
      <c r="C8095" s="45" t="s">
        <v>1549</v>
      </c>
      <c r="D8095" s="452" t="s">
        <v>3048</v>
      </c>
      <c r="E8095" s="367" t="s">
        <v>786</v>
      </c>
      <c r="F8095" s="50"/>
      <c r="G8095" s="468" t="s">
        <v>3071</v>
      </c>
      <c r="H8095" s="50" t="s">
        <v>2347</v>
      </c>
      <c r="I8095" s="42" t="s">
        <v>1191</v>
      </c>
      <c r="J8095" s="270"/>
      <c r="K8095" s="270"/>
      <c r="L8095" s="270"/>
      <c r="M8095" s="270"/>
      <c r="N8095" s="270"/>
      <c r="O8095" s="270"/>
      <c r="P8095" s="270"/>
      <c r="Q8095" s="270"/>
      <c r="R8095" s="270"/>
      <c r="S8095" s="270"/>
      <c r="T8095" s="270"/>
      <c r="U8095" s="270">
        <v>0</v>
      </c>
      <c r="V8095" s="270">
        <v>0</v>
      </c>
      <c r="W8095" s="270"/>
      <c r="X8095" s="270"/>
      <c r="Y8095" s="270"/>
      <c r="Z8095" s="270"/>
      <c r="AA8095" s="270"/>
      <c r="AB8095" s="270"/>
      <c r="AC8095" s="270"/>
      <c r="AD8095" s="270"/>
      <c r="AE8095" s="270"/>
      <c r="AF8095" s="270"/>
      <c r="AG8095" s="270"/>
      <c r="AH8095" s="270">
        <v>0</v>
      </c>
      <c r="AI8095" s="270">
        <v>0</v>
      </c>
      <c r="AJ8095" s="270"/>
      <c r="AK8095" s="270"/>
      <c r="AL8095" s="270"/>
      <c r="AM8095" s="270"/>
      <c r="AN8095" s="270"/>
      <c r="AO8095" s="270"/>
      <c r="AP8095" s="270"/>
      <c r="AQ8095" s="270"/>
      <c r="AR8095" s="270"/>
      <c r="AS8095" s="270"/>
      <c r="AT8095" s="270"/>
      <c r="AU8095" s="270">
        <v>0</v>
      </c>
      <c r="AV8095" s="270">
        <v>0</v>
      </c>
      <c r="AW8095" s="270">
        <f t="shared" si="2248"/>
        <v>0</v>
      </c>
    </row>
    <row r="8096" spans="1:49">
      <c r="A8096" s="44" t="s">
        <v>1040</v>
      </c>
      <c r="B8096" s="45" t="s">
        <v>1135</v>
      </c>
      <c r="C8096" s="45" t="s">
        <v>1549</v>
      </c>
      <c r="D8096" s="452" t="s">
        <v>3048</v>
      </c>
      <c r="E8096" s="367" t="s">
        <v>1528</v>
      </c>
      <c r="F8096" s="50"/>
      <c r="G8096" s="468" t="s">
        <v>3071</v>
      </c>
      <c r="H8096" s="50" t="s">
        <v>2347</v>
      </c>
      <c r="I8096" s="42" t="s">
        <v>989</v>
      </c>
      <c r="J8096" s="270"/>
      <c r="K8096" s="270"/>
      <c r="L8096" s="270"/>
      <c r="M8096" s="270"/>
      <c r="N8096" s="270"/>
      <c r="O8096" s="270"/>
      <c r="P8096" s="270"/>
      <c r="Q8096" s="270"/>
      <c r="R8096" s="270"/>
      <c r="S8096" s="270"/>
      <c r="T8096" s="270"/>
      <c r="U8096" s="270">
        <v>0</v>
      </c>
      <c r="V8096" s="270">
        <v>0</v>
      </c>
      <c r="W8096" s="270"/>
      <c r="X8096" s="270"/>
      <c r="Y8096" s="270"/>
      <c r="Z8096" s="270"/>
      <c r="AA8096" s="270"/>
      <c r="AB8096" s="270"/>
      <c r="AC8096" s="270"/>
      <c r="AD8096" s="270"/>
      <c r="AE8096" s="270"/>
      <c r="AF8096" s="270"/>
      <c r="AG8096" s="270"/>
      <c r="AH8096" s="270">
        <v>0</v>
      </c>
      <c r="AI8096" s="270">
        <v>0</v>
      </c>
      <c r="AJ8096" s="270"/>
      <c r="AK8096" s="270"/>
      <c r="AL8096" s="270"/>
      <c r="AM8096" s="270"/>
      <c r="AN8096" s="270"/>
      <c r="AO8096" s="270"/>
      <c r="AP8096" s="270"/>
      <c r="AQ8096" s="270"/>
      <c r="AR8096" s="270"/>
      <c r="AS8096" s="270"/>
      <c r="AT8096" s="270"/>
      <c r="AU8096" s="270">
        <v>0</v>
      </c>
      <c r="AV8096" s="270">
        <v>0</v>
      </c>
      <c r="AW8096" s="270">
        <f t="shared" si="2248"/>
        <v>0</v>
      </c>
    </row>
    <row r="8097" spans="1:49">
      <c r="A8097" s="44" t="s">
        <v>1040</v>
      </c>
      <c r="B8097" s="45" t="s">
        <v>1135</v>
      </c>
      <c r="C8097" s="45" t="s">
        <v>1549</v>
      </c>
      <c r="D8097" s="452" t="s">
        <v>3048</v>
      </c>
      <c r="E8097" s="367" t="s">
        <v>1679</v>
      </c>
      <c r="F8097" s="50"/>
      <c r="G8097" s="468" t="s">
        <v>3071</v>
      </c>
      <c r="H8097" s="50" t="s">
        <v>2347</v>
      </c>
      <c r="I8097" s="42" t="s">
        <v>1048</v>
      </c>
      <c r="J8097" s="270"/>
      <c r="K8097" s="270"/>
      <c r="L8097" s="270"/>
      <c r="M8097" s="270"/>
      <c r="N8097" s="270"/>
      <c r="O8097" s="270"/>
      <c r="P8097" s="270"/>
      <c r="Q8097" s="270"/>
      <c r="R8097" s="270"/>
      <c r="S8097" s="270"/>
      <c r="T8097" s="270"/>
      <c r="U8097" s="270">
        <v>0</v>
      </c>
      <c r="V8097" s="270">
        <v>0</v>
      </c>
      <c r="W8097" s="270"/>
      <c r="X8097" s="270"/>
      <c r="Y8097" s="270"/>
      <c r="Z8097" s="270"/>
      <c r="AA8097" s="270"/>
      <c r="AB8097" s="270"/>
      <c r="AC8097" s="270"/>
      <c r="AD8097" s="270"/>
      <c r="AE8097" s="270"/>
      <c r="AF8097" s="270"/>
      <c r="AG8097" s="270"/>
      <c r="AH8097" s="270">
        <v>0</v>
      </c>
      <c r="AI8097" s="270">
        <v>0</v>
      </c>
      <c r="AJ8097" s="270"/>
      <c r="AK8097" s="270"/>
      <c r="AL8097" s="270"/>
      <c r="AM8097" s="270"/>
      <c r="AN8097" s="270"/>
      <c r="AO8097" s="270"/>
      <c r="AP8097" s="270"/>
      <c r="AQ8097" s="270"/>
      <c r="AR8097" s="270"/>
      <c r="AS8097" s="270"/>
      <c r="AT8097" s="270"/>
      <c r="AU8097" s="270">
        <v>0</v>
      </c>
      <c r="AV8097" s="270">
        <v>0</v>
      </c>
      <c r="AW8097" s="270">
        <f t="shared" si="2248"/>
        <v>0</v>
      </c>
    </row>
    <row r="8098" spans="1:49">
      <c r="A8098" s="44" t="s">
        <v>1040</v>
      </c>
      <c r="B8098" s="45" t="s">
        <v>1135</v>
      </c>
      <c r="C8098" s="45" t="s">
        <v>1549</v>
      </c>
      <c r="D8098" s="452" t="s">
        <v>3048</v>
      </c>
      <c r="E8098" s="367" t="s">
        <v>787</v>
      </c>
      <c r="F8098" s="50"/>
      <c r="G8098" s="468" t="s">
        <v>3071</v>
      </c>
      <c r="H8098" s="50" t="s">
        <v>2347</v>
      </c>
      <c r="I8098" s="42" t="s">
        <v>2078</v>
      </c>
      <c r="J8098" s="270"/>
      <c r="K8098" s="270"/>
      <c r="L8098" s="270"/>
      <c r="M8098" s="270"/>
      <c r="N8098" s="270"/>
      <c r="O8098" s="270"/>
      <c r="P8098" s="270"/>
      <c r="Q8098" s="270"/>
      <c r="R8098" s="270"/>
      <c r="S8098" s="270"/>
      <c r="T8098" s="270"/>
      <c r="U8098" s="270">
        <v>0</v>
      </c>
      <c r="V8098" s="270">
        <v>0</v>
      </c>
      <c r="W8098" s="270"/>
      <c r="X8098" s="270"/>
      <c r="Y8098" s="270"/>
      <c r="Z8098" s="270"/>
      <c r="AA8098" s="270"/>
      <c r="AB8098" s="270"/>
      <c r="AC8098" s="270"/>
      <c r="AD8098" s="270"/>
      <c r="AE8098" s="270"/>
      <c r="AF8098" s="270"/>
      <c r="AG8098" s="270"/>
      <c r="AH8098" s="270">
        <v>0</v>
      </c>
      <c r="AI8098" s="270">
        <v>0</v>
      </c>
      <c r="AJ8098" s="270"/>
      <c r="AK8098" s="270"/>
      <c r="AL8098" s="270"/>
      <c r="AM8098" s="270"/>
      <c r="AN8098" s="270"/>
      <c r="AO8098" s="270"/>
      <c r="AP8098" s="270"/>
      <c r="AQ8098" s="270"/>
      <c r="AR8098" s="270"/>
      <c r="AS8098" s="270"/>
      <c r="AT8098" s="270"/>
      <c r="AU8098" s="270">
        <v>0</v>
      </c>
      <c r="AV8098" s="270">
        <v>0</v>
      </c>
      <c r="AW8098" s="270">
        <f t="shared" si="2248"/>
        <v>0</v>
      </c>
    </row>
    <row r="8099" spans="1:49">
      <c r="A8099" s="44" t="s">
        <v>1040</v>
      </c>
      <c r="B8099" s="45" t="s">
        <v>1135</v>
      </c>
      <c r="C8099" s="45" t="s">
        <v>1549</v>
      </c>
      <c r="D8099" s="452" t="s">
        <v>3048</v>
      </c>
      <c r="E8099" s="367" t="s">
        <v>1116</v>
      </c>
      <c r="F8099" s="50"/>
      <c r="G8099" s="468" t="s">
        <v>3071</v>
      </c>
      <c r="H8099" s="50" t="s">
        <v>2347</v>
      </c>
      <c r="I8099" s="42" t="s">
        <v>1487</v>
      </c>
      <c r="J8099" s="270"/>
      <c r="K8099" s="270"/>
      <c r="L8099" s="270"/>
      <c r="M8099" s="270"/>
      <c r="N8099" s="270"/>
      <c r="O8099" s="270"/>
      <c r="P8099" s="270"/>
      <c r="Q8099" s="270"/>
      <c r="R8099" s="270"/>
      <c r="S8099" s="270"/>
      <c r="T8099" s="270"/>
      <c r="U8099" s="270">
        <v>0</v>
      </c>
      <c r="V8099" s="270">
        <v>0</v>
      </c>
      <c r="W8099" s="270"/>
      <c r="X8099" s="270"/>
      <c r="Y8099" s="270"/>
      <c r="Z8099" s="270"/>
      <c r="AA8099" s="270"/>
      <c r="AB8099" s="270"/>
      <c r="AC8099" s="270"/>
      <c r="AD8099" s="270"/>
      <c r="AE8099" s="270"/>
      <c r="AF8099" s="270"/>
      <c r="AG8099" s="270"/>
      <c r="AH8099" s="270">
        <v>0</v>
      </c>
      <c r="AI8099" s="270">
        <v>0</v>
      </c>
      <c r="AJ8099" s="270"/>
      <c r="AK8099" s="270"/>
      <c r="AL8099" s="270"/>
      <c r="AM8099" s="270"/>
      <c r="AN8099" s="270"/>
      <c r="AO8099" s="270"/>
      <c r="AP8099" s="270"/>
      <c r="AQ8099" s="270"/>
      <c r="AR8099" s="270"/>
      <c r="AS8099" s="270"/>
      <c r="AT8099" s="270"/>
      <c r="AU8099" s="270">
        <v>0</v>
      </c>
      <c r="AV8099" s="270">
        <v>0</v>
      </c>
      <c r="AW8099" s="270">
        <f t="shared" si="2248"/>
        <v>0</v>
      </c>
    </row>
    <row r="8100" spans="1:49">
      <c r="A8100" s="44" t="s">
        <v>1040</v>
      </c>
      <c r="B8100" s="45" t="s">
        <v>1135</v>
      </c>
      <c r="C8100" s="45" t="s">
        <v>1549</v>
      </c>
      <c r="D8100" s="452" t="s">
        <v>3048</v>
      </c>
      <c r="E8100" s="367" t="s">
        <v>1703</v>
      </c>
      <c r="F8100" s="50"/>
      <c r="G8100" s="468" t="s">
        <v>3071</v>
      </c>
      <c r="H8100" s="50" t="s">
        <v>2347</v>
      </c>
      <c r="I8100" s="42" t="s">
        <v>1047</v>
      </c>
      <c r="J8100" s="270"/>
      <c r="K8100" s="270"/>
      <c r="L8100" s="270"/>
      <c r="M8100" s="270"/>
      <c r="N8100" s="270"/>
      <c r="O8100" s="270"/>
      <c r="P8100" s="270"/>
      <c r="Q8100" s="270"/>
      <c r="R8100" s="270"/>
      <c r="S8100" s="270"/>
      <c r="T8100" s="270"/>
      <c r="U8100" s="270">
        <v>0</v>
      </c>
      <c r="V8100" s="270">
        <v>0</v>
      </c>
      <c r="W8100" s="270"/>
      <c r="X8100" s="270"/>
      <c r="Y8100" s="270"/>
      <c r="Z8100" s="270"/>
      <c r="AA8100" s="270"/>
      <c r="AB8100" s="270"/>
      <c r="AC8100" s="270"/>
      <c r="AD8100" s="270"/>
      <c r="AE8100" s="270"/>
      <c r="AF8100" s="270"/>
      <c r="AG8100" s="270"/>
      <c r="AH8100" s="270">
        <v>0</v>
      </c>
      <c r="AI8100" s="270">
        <v>0</v>
      </c>
      <c r="AJ8100" s="270"/>
      <c r="AK8100" s="270"/>
      <c r="AL8100" s="270"/>
      <c r="AM8100" s="270"/>
      <c r="AN8100" s="270"/>
      <c r="AO8100" s="270"/>
      <c r="AP8100" s="270"/>
      <c r="AQ8100" s="270"/>
      <c r="AR8100" s="270"/>
      <c r="AS8100" s="270"/>
      <c r="AT8100" s="270"/>
      <c r="AU8100" s="270">
        <v>0</v>
      </c>
      <c r="AV8100" s="270">
        <v>0</v>
      </c>
      <c r="AW8100" s="270">
        <f t="shared" si="2248"/>
        <v>0</v>
      </c>
    </row>
    <row r="8101" spans="1:49">
      <c r="A8101" s="44" t="s">
        <v>1040</v>
      </c>
      <c r="B8101" s="45" t="s">
        <v>1135</v>
      </c>
      <c r="C8101" s="45" t="s">
        <v>1549</v>
      </c>
      <c r="D8101" s="452" t="s">
        <v>3048</v>
      </c>
      <c r="E8101" s="367" t="s">
        <v>826</v>
      </c>
      <c r="F8101" s="50"/>
      <c r="G8101" s="468" t="s">
        <v>3071</v>
      </c>
      <c r="H8101" s="50" t="s">
        <v>2347</v>
      </c>
      <c r="I8101" s="42" t="s">
        <v>935</v>
      </c>
      <c r="J8101" s="270"/>
      <c r="K8101" s="270"/>
      <c r="L8101" s="270"/>
      <c r="M8101" s="270"/>
      <c r="N8101" s="270"/>
      <c r="O8101" s="270"/>
      <c r="P8101" s="270"/>
      <c r="Q8101" s="270"/>
      <c r="R8101" s="270"/>
      <c r="S8101" s="270"/>
      <c r="T8101" s="270"/>
      <c r="U8101" s="270">
        <v>0</v>
      </c>
      <c r="V8101" s="270">
        <v>0</v>
      </c>
      <c r="W8101" s="270"/>
      <c r="X8101" s="270"/>
      <c r="Y8101" s="270"/>
      <c r="Z8101" s="270"/>
      <c r="AA8101" s="270"/>
      <c r="AB8101" s="270"/>
      <c r="AC8101" s="270"/>
      <c r="AD8101" s="270"/>
      <c r="AE8101" s="270"/>
      <c r="AF8101" s="270"/>
      <c r="AG8101" s="270"/>
      <c r="AH8101" s="270">
        <v>0</v>
      </c>
      <c r="AI8101" s="270">
        <v>0</v>
      </c>
      <c r="AJ8101" s="270"/>
      <c r="AK8101" s="270"/>
      <c r="AL8101" s="270"/>
      <c r="AM8101" s="270"/>
      <c r="AN8101" s="270"/>
      <c r="AO8101" s="270"/>
      <c r="AP8101" s="270"/>
      <c r="AQ8101" s="270"/>
      <c r="AR8101" s="270"/>
      <c r="AS8101" s="270"/>
      <c r="AT8101" s="270"/>
      <c r="AU8101" s="270">
        <v>0</v>
      </c>
      <c r="AV8101" s="270">
        <v>0</v>
      </c>
      <c r="AW8101" s="270">
        <f t="shared" si="2248"/>
        <v>0</v>
      </c>
    </row>
    <row r="8102" spans="1:49">
      <c r="A8102" s="44" t="s">
        <v>1040</v>
      </c>
      <c r="B8102" s="45" t="s">
        <v>1135</v>
      </c>
      <c r="C8102" s="45" t="s">
        <v>1549</v>
      </c>
      <c r="D8102" s="452" t="s">
        <v>3048</v>
      </c>
      <c r="E8102" s="367" t="s">
        <v>1115</v>
      </c>
      <c r="F8102" s="50"/>
      <c r="G8102" s="468" t="s">
        <v>3071</v>
      </c>
      <c r="H8102" s="50" t="s">
        <v>2347</v>
      </c>
      <c r="I8102" s="42" t="s">
        <v>990</v>
      </c>
      <c r="J8102" s="270"/>
      <c r="K8102" s="270"/>
      <c r="L8102" s="270"/>
      <c r="M8102" s="270"/>
      <c r="N8102" s="270"/>
      <c r="O8102" s="270"/>
      <c r="P8102" s="270"/>
      <c r="Q8102" s="270"/>
      <c r="R8102" s="270"/>
      <c r="S8102" s="270"/>
      <c r="T8102" s="270"/>
      <c r="U8102" s="270">
        <v>0</v>
      </c>
      <c r="V8102" s="270">
        <v>0</v>
      </c>
      <c r="W8102" s="270"/>
      <c r="X8102" s="270"/>
      <c r="Y8102" s="270"/>
      <c r="Z8102" s="270"/>
      <c r="AA8102" s="270"/>
      <c r="AB8102" s="270"/>
      <c r="AC8102" s="270"/>
      <c r="AD8102" s="270"/>
      <c r="AE8102" s="270"/>
      <c r="AF8102" s="270"/>
      <c r="AG8102" s="270"/>
      <c r="AH8102" s="270">
        <v>0</v>
      </c>
      <c r="AI8102" s="270">
        <v>0</v>
      </c>
      <c r="AJ8102" s="270"/>
      <c r="AK8102" s="270"/>
      <c r="AL8102" s="270"/>
      <c r="AM8102" s="270"/>
      <c r="AN8102" s="270"/>
      <c r="AO8102" s="270"/>
      <c r="AP8102" s="270"/>
      <c r="AQ8102" s="270"/>
      <c r="AR8102" s="270"/>
      <c r="AS8102" s="270"/>
      <c r="AT8102" s="270"/>
      <c r="AU8102" s="270">
        <v>0</v>
      </c>
      <c r="AV8102" s="270">
        <v>0</v>
      </c>
      <c r="AW8102" s="270">
        <f t="shared" si="2248"/>
        <v>0</v>
      </c>
    </row>
    <row r="8103" spans="1:49">
      <c r="A8103" s="44" t="s">
        <v>1040</v>
      </c>
      <c r="B8103" s="45" t="s">
        <v>1135</v>
      </c>
      <c r="C8103" s="45" t="s">
        <v>1549</v>
      </c>
      <c r="D8103" s="452" t="s">
        <v>3048</v>
      </c>
      <c r="E8103" s="367" t="s">
        <v>1677</v>
      </c>
      <c r="F8103" s="50"/>
      <c r="G8103" s="468" t="s">
        <v>3071</v>
      </c>
      <c r="H8103" s="50" t="s">
        <v>2347</v>
      </c>
      <c r="I8103" s="42" t="s">
        <v>1198</v>
      </c>
      <c r="J8103" s="270"/>
      <c r="K8103" s="270"/>
      <c r="L8103" s="270"/>
      <c r="M8103" s="270"/>
      <c r="N8103" s="270"/>
      <c r="O8103" s="270"/>
      <c r="P8103" s="270"/>
      <c r="Q8103" s="270"/>
      <c r="R8103" s="270"/>
      <c r="S8103" s="270"/>
      <c r="T8103" s="270"/>
      <c r="U8103" s="270">
        <v>0</v>
      </c>
      <c r="V8103" s="270">
        <v>0</v>
      </c>
      <c r="W8103" s="270"/>
      <c r="X8103" s="270"/>
      <c r="Y8103" s="270"/>
      <c r="Z8103" s="270"/>
      <c r="AA8103" s="270"/>
      <c r="AB8103" s="270"/>
      <c r="AC8103" s="270"/>
      <c r="AD8103" s="270"/>
      <c r="AE8103" s="270"/>
      <c r="AF8103" s="270"/>
      <c r="AG8103" s="270"/>
      <c r="AH8103" s="270">
        <v>0</v>
      </c>
      <c r="AI8103" s="270">
        <v>0</v>
      </c>
      <c r="AJ8103" s="270"/>
      <c r="AK8103" s="270"/>
      <c r="AL8103" s="270"/>
      <c r="AM8103" s="270"/>
      <c r="AN8103" s="270"/>
      <c r="AO8103" s="270"/>
      <c r="AP8103" s="270"/>
      <c r="AQ8103" s="270"/>
      <c r="AR8103" s="270"/>
      <c r="AS8103" s="270"/>
      <c r="AT8103" s="270"/>
      <c r="AU8103" s="270">
        <v>0</v>
      </c>
      <c r="AV8103" s="270">
        <v>0</v>
      </c>
      <c r="AW8103" s="270">
        <f t="shared" si="2248"/>
        <v>0</v>
      </c>
    </row>
    <row r="8104" spans="1:49">
      <c r="A8104" s="44" t="s">
        <v>1040</v>
      </c>
      <c r="B8104" s="45" t="s">
        <v>1135</v>
      </c>
      <c r="C8104" s="45" t="s">
        <v>1549</v>
      </c>
      <c r="D8104" s="452" t="s">
        <v>3048</v>
      </c>
      <c r="E8104" s="367" t="s">
        <v>1677</v>
      </c>
      <c r="F8104" s="50" t="s">
        <v>1985</v>
      </c>
      <c r="G8104" s="468" t="s">
        <v>3071</v>
      </c>
      <c r="H8104" s="50" t="s">
        <v>2347</v>
      </c>
      <c r="I8104" s="42" t="s">
        <v>25</v>
      </c>
      <c r="J8104" s="228"/>
      <c r="K8104" s="228"/>
      <c r="L8104" s="228"/>
      <c r="M8104" s="228"/>
      <c r="N8104" s="228"/>
      <c r="O8104" s="228"/>
      <c r="P8104" s="228"/>
      <c r="Q8104" s="228"/>
      <c r="R8104" s="228"/>
      <c r="S8104" s="228"/>
      <c r="T8104" s="228"/>
      <c r="U8104" s="228">
        <v>0</v>
      </c>
      <c r="V8104" s="228">
        <v>0</v>
      </c>
      <c r="W8104" s="228"/>
      <c r="X8104" s="228"/>
      <c r="Y8104" s="228"/>
      <c r="Z8104" s="228"/>
      <c r="AA8104" s="228"/>
      <c r="AB8104" s="228"/>
      <c r="AC8104" s="228"/>
      <c r="AD8104" s="228"/>
      <c r="AE8104" s="228"/>
      <c r="AF8104" s="228"/>
      <c r="AG8104" s="228"/>
      <c r="AH8104" s="228">
        <v>0</v>
      </c>
      <c r="AI8104" s="228">
        <v>0</v>
      </c>
      <c r="AJ8104" s="228"/>
      <c r="AK8104" s="228"/>
      <c r="AL8104" s="228"/>
      <c r="AM8104" s="228"/>
      <c r="AN8104" s="228"/>
      <c r="AO8104" s="228"/>
      <c r="AP8104" s="228"/>
      <c r="AQ8104" s="228"/>
      <c r="AR8104" s="228"/>
      <c r="AS8104" s="228"/>
      <c r="AT8104" s="228"/>
      <c r="AU8104" s="228">
        <v>0</v>
      </c>
      <c r="AV8104" s="228">
        <v>0</v>
      </c>
      <c r="AW8104" s="228">
        <f t="shared" si="2248"/>
        <v>0</v>
      </c>
    </row>
    <row r="8105" spans="1:49" s="52" customFormat="1">
      <c r="A8105" s="41"/>
      <c r="B8105" s="346"/>
      <c r="C8105" s="346"/>
      <c r="D8105" s="369"/>
      <c r="E8105" s="213"/>
      <c r="F8105" s="65"/>
      <c r="G8105" s="65"/>
      <c r="H8105" s="65"/>
      <c r="I8105" s="49" t="s">
        <v>3</v>
      </c>
      <c r="J8105" s="6">
        <f>SUM(J8106)</f>
        <v>0</v>
      </c>
      <c r="K8105" s="6">
        <f t="shared" ref="K8105:AT8106" si="2253">SUM(K8106)</f>
        <v>0</v>
      </c>
      <c r="L8105" s="6">
        <f t="shared" si="2253"/>
        <v>0</v>
      </c>
      <c r="M8105" s="6">
        <f t="shared" si="2253"/>
        <v>0</v>
      </c>
      <c r="N8105" s="6">
        <f t="shared" si="2253"/>
        <v>0</v>
      </c>
      <c r="O8105" s="6">
        <f t="shared" si="2253"/>
        <v>0</v>
      </c>
      <c r="P8105" s="6">
        <f t="shared" si="2253"/>
        <v>0</v>
      </c>
      <c r="Q8105" s="6">
        <f t="shared" si="2253"/>
        <v>0</v>
      </c>
      <c r="R8105" s="6">
        <f t="shared" si="2253"/>
        <v>0</v>
      </c>
      <c r="S8105" s="6">
        <f t="shared" si="2253"/>
        <v>0</v>
      </c>
      <c r="T8105" s="6">
        <f t="shared" si="2253"/>
        <v>0</v>
      </c>
      <c r="U8105" s="6">
        <v>0</v>
      </c>
      <c r="V8105" s="6">
        <v>0</v>
      </c>
      <c r="W8105" s="6">
        <f>SUM(W8106)</f>
        <v>0</v>
      </c>
      <c r="X8105" s="6">
        <f t="shared" si="2253"/>
        <v>0</v>
      </c>
      <c r="Y8105" s="6">
        <f t="shared" si="2253"/>
        <v>0</v>
      </c>
      <c r="Z8105" s="6">
        <f t="shared" si="2253"/>
        <v>0</v>
      </c>
      <c r="AA8105" s="6">
        <f t="shared" si="2253"/>
        <v>0</v>
      </c>
      <c r="AB8105" s="6">
        <f t="shared" si="2253"/>
        <v>0</v>
      </c>
      <c r="AC8105" s="6">
        <f t="shared" si="2253"/>
        <v>0</v>
      </c>
      <c r="AD8105" s="6">
        <f t="shared" si="2253"/>
        <v>0</v>
      </c>
      <c r="AE8105" s="6">
        <f t="shared" si="2253"/>
        <v>0</v>
      </c>
      <c r="AF8105" s="6">
        <f t="shared" si="2253"/>
        <v>0</v>
      </c>
      <c r="AG8105" s="6">
        <f t="shared" si="2253"/>
        <v>0</v>
      </c>
      <c r="AH8105" s="6">
        <v>0</v>
      </c>
      <c r="AI8105" s="6">
        <v>0</v>
      </c>
      <c r="AJ8105" s="6">
        <f>SUM(AJ8106)</f>
        <v>0</v>
      </c>
      <c r="AK8105" s="6">
        <f t="shared" si="2253"/>
        <v>0</v>
      </c>
      <c r="AL8105" s="6">
        <f t="shared" si="2253"/>
        <v>0</v>
      </c>
      <c r="AM8105" s="6">
        <f t="shared" si="2253"/>
        <v>0</v>
      </c>
      <c r="AN8105" s="6">
        <f t="shared" si="2253"/>
        <v>0</v>
      </c>
      <c r="AO8105" s="6">
        <f t="shared" si="2253"/>
        <v>0</v>
      </c>
      <c r="AP8105" s="6">
        <f t="shared" si="2253"/>
        <v>0</v>
      </c>
      <c r="AQ8105" s="6">
        <f t="shared" si="2253"/>
        <v>0</v>
      </c>
      <c r="AR8105" s="6">
        <f t="shared" si="2253"/>
        <v>0</v>
      </c>
      <c r="AS8105" s="6">
        <f t="shared" si="2253"/>
        <v>0</v>
      </c>
      <c r="AT8105" s="6">
        <f t="shared" si="2253"/>
        <v>0</v>
      </c>
      <c r="AU8105" s="6">
        <v>0</v>
      </c>
      <c r="AV8105" s="6">
        <v>0</v>
      </c>
      <c r="AW8105" s="6">
        <f t="shared" si="2248"/>
        <v>0</v>
      </c>
    </row>
    <row r="8106" spans="1:49" s="52" customFormat="1">
      <c r="A8106" s="44" t="s">
        <v>1040</v>
      </c>
      <c r="B8106" s="45" t="s">
        <v>1135</v>
      </c>
      <c r="C8106" s="45" t="s">
        <v>1549</v>
      </c>
      <c r="D8106" s="452" t="s">
        <v>3048</v>
      </c>
      <c r="E8106" s="213" t="s">
        <v>833</v>
      </c>
      <c r="F8106" s="65"/>
      <c r="G8106" s="65"/>
      <c r="H8106" s="65"/>
      <c r="I8106" s="53" t="s">
        <v>1</v>
      </c>
      <c r="J8106" s="200">
        <f>SUM(J8107)</f>
        <v>0</v>
      </c>
      <c r="K8106" s="200">
        <f t="shared" si="2253"/>
        <v>0</v>
      </c>
      <c r="L8106" s="200">
        <f t="shared" si="2253"/>
        <v>0</v>
      </c>
      <c r="M8106" s="200">
        <f t="shared" si="2253"/>
        <v>0</v>
      </c>
      <c r="N8106" s="200">
        <f t="shared" si="2253"/>
        <v>0</v>
      </c>
      <c r="O8106" s="200">
        <f t="shared" si="2253"/>
        <v>0</v>
      </c>
      <c r="P8106" s="200">
        <f t="shared" si="2253"/>
        <v>0</v>
      </c>
      <c r="Q8106" s="200">
        <f t="shared" si="2253"/>
        <v>0</v>
      </c>
      <c r="R8106" s="200">
        <f t="shared" si="2253"/>
        <v>0</v>
      </c>
      <c r="S8106" s="200">
        <f t="shared" si="2253"/>
        <v>0</v>
      </c>
      <c r="T8106" s="200">
        <f t="shared" si="2253"/>
        <v>0</v>
      </c>
      <c r="U8106" s="200">
        <v>0</v>
      </c>
      <c r="V8106" s="200">
        <v>0</v>
      </c>
      <c r="W8106" s="200">
        <f>SUM(W8107)</f>
        <v>0</v>
      </c>
      <c r="X8106" s="200">
        <f t="shared" si="2253"/>
        <v>0</v>
      </c>
      <c r="Y8106" s="200">
        <f t="shared" si="2253"/>
        <v>0</v>
      </c>
      <c r="Z8106" s="200">
        <f t="shared" si="2253"/>
        <v>0</v>
      </c>
      <c r="AA8106" s="200">
        <f t="shared" si="2253"/>
        <v>0</v>
      </c>
      <c r="AB8106" s="200">
        <f t="shared" si="2253"/>
        <v>0</v>
      </c>
      <c r="AC8106" s="200">
        <f t="shared" si="2253"/>
        <v>0</v>
      </c>
      <c r="AD8106" s="200">
        <f t="shared" si="2253"/>
        <v>0</v>
      </c>
      <c r="AE8106" s="200">
        <f t="shared" si="2253"/>
        <v>0</v>
      </c>
      <c r="AF8106" s="200">
        <f t="shared" si="2253"/>
        <v>0</v>
      </c>
      <c r="AG8106" s="200">
        <f t="shared" si="2253"/>
        <v>0</v>
      </c>
      <c r="AH8106" s="200">
        <v>0</v>
      </c>
      <c r="AI8106" s="200">
        <v>0</v>
      </c>
      <c r="AJ8106" s="200">
        <f>SUM(AJ8107)</f>
        <v>0</v>
      </c>
      <c r="AK8106" s="200">
        <f t="shared" si="2253"/>
        <v>0</v>
      </c>
      <c r="AL8106" s="200">
        <f t="shared" si="2253"/>
        <v>0</v>
      </c>
      <c r="AM8106" s="200">
        <f t="shared" si="2253"/>
        <v>0</v>
      </c>
      <c r="AN8106" s="200">
        <f t="shared" si="2253"/>
        <v>0</v>
      </c>
      <c r="AO8106" s="200">
        <f t="shared" si="2253"/>
        <v>0</v>
      </c>
      <c r="AP8106" s="200">
        <f t="shared" si="2253"/>
        <v>0</v>
      </c>
      <c r="AQ8106" s="200">
        <f t="shared" si="2253"/>
        <v>0</v>
      </c>
      <c r="AR8106" s="200">
        <f t="shared" si="2253"/>
        <v>0</v>
      </c>
      <c r="AS8106" s="200">
        <f t="shared" si="2253"/>
        <v>0</v>
      </c>
      <c r="AT8106" s="200">
        <f t="shared" si="2253"/>
        <v>0</v>
      </c>
      <c r="AU8106" s="200">
        <v>0</v>
      </c>
      <c r="AV8106" s="200">
        <v>0</v>
      </c>
      <c r="AW8106" s="200">
        <f t="shared" si="2248"/>
        <v>0</v>
      </c>
    </row>
    <row r="8107" spans="1:49" s="59" customFormat="1">
      <c r="A8107" s="44" t="s">
        <v>1040</v>
      </c>
      <c r="B8107" s="45" t="s">
        <v>1135</v>
      </c>
      <c r="C8107" s="45" t="s">
        <v>1549</v>
      </c>
      <c r="D8107" s="452" t="s">
        <v>3048</v>
      </c>
      <c r="E8107" s="57" t="s">
        <v>1517</v>
      </c>
      <c r="F8107" s="58"/>
      <c r="G8107" s="468" t="s">
        <v>3071</v>
      </c>
      <c r="H8107" s="50" t="s">
        <v>2347</v>
      </c>
      <c r="I8107" s="188" t="s">
        <v>2584</v>
      </c>
      <c r="J8107" s="13"/>
      <c r="K8107" s="13"/>
      <c r="L8107" s="13"/>
      <c r="M8107" s="13"/>
      <c r="N8107" s="13"/>
      <c r="O8107" s="13"/>
      <c r="P8107" s="13"/>
      <c r="Q8107" s="13"/>
      <c r="R8107" s="13"/>
      <c r="S8107" s="13"/>
      <c r="T8107" s="13"/>
      <c r="U8107" s="13">
        <v>0</v>
      </c>
      <c r="V8107" s="13">
        <v>0</v>
      </c>
      <c r="W8107" s="13"/>
      <c r="X8107" s="13"/>
      <c r="Y8107" s="13"/>
      <c r="Z8107" s="13"/>
      <c r="AA8107" s="13"/>
      <c r="AB8107" s="13"/>
      <c r="AC8107" s="13"/>
      <c r="AD8107" s="13"/>
      <c r="AE8107" s="13"/>
      <c r="AF8107" s="13"/>
      <c r="AG8107" s="13"/>
      <c r="AH8107" s="13">
        <v>0</v>
      </c>
      <c r="AI8107" s="13">
        <v>0</v>
      </c>
      <c r="AJ8107" s="13"/>
      <c r="AK8107" s="13"/>
      <c r="AL8107" s="13"/>
      <c r="AM8107" s="13"/>
      <c r="AN8107" s="13"/>
      <c r="AO8107" s="13"/>
      <c r="AP8107" s="13"/>
      <c r="AQ8107" s="13"/>
      <c r="AR8107" s="13"/>
      <c r="AS8107" s="13"/>
      <c r="AT8107" s="13"/>
      <c r="AU8107" s="13">
        <v>0</v>
      </c>
      <c r="AV8107" s="13">
        <v>0</v>
      </c>
      <c r="AW8107" s="13">
        <f t="shared" si="2248"/>
        <v>0</v>
      </c>
    </row>
    <row r="8108" spans="1:49">
      <c r="A8108" s="48"/>
      <c r="B8108" s="42"/>
      <c r="C8108" s="42"/>
      <c r="D8108" s="42"/>
      <c r="E8108" s="531"/>
      <c r="F8108" s="50"/>
      <c r="G8108" s="50"/>
      <c r="H8108" s="50"/>
      <c r="I8108" s="49" t="s">
        <v>1157</v>
      </c>
      <c r="J8108" s="6">
        <f>SUM(J8109)</f>
        <v>0</v>
      </c>
      <c r="K8108" s="6">
        <f t="shared" ref="K8108:AT8109" si="2254">SUM(K8109)</f>
        <v>0</v>
      </c>
      <c r="L8108" s="6">
        <f t="shared" si="2254"/>
        <v>0</v>
      </c>
      <c r="M8108" s="6">
        <f t="shared" si="2254"/>
        <v>0</v>
      </c>
      <c r="N8108" s="6">
        <f t="shared" si="2254"/>
        <v>0</v>
      </c>
      <c r="O8108" s="6">
        <f t="shared" si="2254"/>
        <v>0</v>
      </c>
      <c r="P8108" s="6">
        <f t="shared" si="2254"/>
        <v>0</v>
      </c>
      <c r="Q8108" s="6">
        <f t="shared" si="2254"/>
        <v>0</v>
      </c>
      <c r="R8108" s="6">
        <f t="shared" si="2254"/>
        <v>0</v>
      </c>
      <c r="S8108" s="6">
        <f t="shared" si="2254"/>
        <v>0</v>
      </c>
      <c r="T8108" s="6">
        <f t="shared" si="2254"/>
        <v>0</v>
      </c>
      <c r="U8108" s="6">
        <v>0</v>
      </c>
      <c r="V8108" s="6">
        <v>0</v>
      </c>
      <c r="W8108" s="6">
        <f>SUM(W8109)</f>
        <v>0</v>
      </c>
      <c r="X8108" s="6">
        <f t="shared" si="2254"/>
        <v>0</v>
      </c>
      <c r="Y8108" s="6">
        <f t="shared" si="2254"/>
        <v>0</v>
      </c>
      <c r="Z8108" s="6">
        <f t="shared" si="2254"/>
        <v>0</v>
      </c>
      <c r="AA8108" s="6">
        <f t="shared" si="2254"/>
        <v>0</v>
      </c>
      <c r="AB8108" s="6">
        <f t="shared" si="2254"/>
        <v>0</v>
      </c>
      <c r="AC8108" s="6">
        <f t="shared" si="2254"/>
        <v>0</v>
      </c>
      <c r="AD8108" s="6">
        <f t="shared" si="2254"/>
        <v>0</v>
      </c>
      <c r="AE8108" s="6">
        <f t="shared" si="2254"/>
        <v>0</v>
      </c>
      <c r="AF8108" s="6">
        <f t="shared" si="2254"/>
        <v>0</v>
      </c>
      <c r="AG8108" s="6">
        <f t="shared" si="2254"/>
        <v>0</v>
      </c>
      <c r="AH8108" s="6">
        <v>0</v>
      </c>
      <c r="AI8108" s="6">
        <v>0</v>
      </c>
      <c r="AJ8108" s="6">
        <f>SUM(AJ8109)</f>
        <v>5000</v>
      </c>
      <c r="AK8108" s="6">
        <f t="shared" si="2254"/>
        <v>0</v>
      </c>
      <c r="AL8108" s="6">
        <f t="shared" si="2254"/>
        <v>5000</v>
      </c>
      <c r="AM8108" s="6">
        <f t="shared" si="2254"/>
        <v>0</v>
      </c>
      <c r="AN8108" s="6">
        <f t="shared" si="2254"/>
        <v>0</v>
      </c>
      <c r="AO8108" s="6">
        <f t="shared" si="2254"/>
        <v>0</v>
      </c>
      <c r="AP8108" s="6">
        <f t="shared" si="2254"/>
        <v>0</v>
      </c>
      <c r="AQ8108" s="6">
        <f t="shared" si="2254"/>
        <v>0</v>
      </c>
      <c r="AR8108" s="6">
        <f t="shared" si="2254"/>
        <v>0</v>
      </c>
      <c r="AS8108" s="6">
        <f t="shared" si="2254"/>
        <v>0</v>
      </c>
      <c r="AT8108" s="6">
        <f t="shared" si="2254"/>
        <v>0</v>
      </c>
      <c r="AU8108" s="6">
        <v>5000</v>
      </c>
      <c r="AV8108" s="6">
        <v>0</v>
      </c>
      <c r="AW8108" s="6">
        <f t="shared" si="2248"/>
        <v>5000</v>
      </c>
    </row>
    <row r="8109" spans="1:49">
      <c r="A8109" s="44" t="s">
        <v>1040</v>
      </c>
      <c r="B8109" s="45" t="s">
        <v>1135</v>
      </c>
      <c r="C8109" s="45" t="s">
        <v>1549</v>
      </c>
      <c r="D8109" s="452" t="s">
        <v>3048</v>
      </c>
      <c r="E8109" s="54" t="s">
        <v>1402</v>
      </c>
      <c r="F8109" s="50"/>
      <c r="G8109" s="50"/>
      <c r="H8109" s="50"/>
      <c r="I8109" s="269" t="s">
        <v>1158</v>
      </c>
      <c r="J8109" s="9">
        <f>SUM(J8110)</f>
        <v>0</v>
      </c>
      <c r="K8109" s="9">
        <f t="shared" si="2254"/>
        <v>0</v>
      </c>
      <c r="L8109" s="9">
        <f t="shared" si="2254"/>
        <v>0</v>
      </c>
      <c r="M8109" s="9">
        <f t="shared" si="2254"/>
        <v>0</v>
      </c>
      <c r="N8109" s="9">
        <f t="shared" si="2254"/>
        <v>0</v>
      </c>
      <c r="O8109" s="9">
        <f t="shared" si="2254"/>
        <v>0</v>
      </c>
      <c r="P8109" s="9">
        <f t="shared" si="2254"/>
        <v>0</v>
      </c>
      <c r="Q8109" s="9">
        <f t="shared" si="2254"/>
        <v>0</v>
      </c>
      <c r="R8109" s="9">
        <f t="shared" si="2254"/>
        <v>0</v>
      </c>
      <c r="S8109" s="9">
        <f t="shared" si="2254"/>
        <v>0</v>
      </c>
      <c r="T8109" s="9">
        <f t="shared" si="2254"/>
        <v>0</v>
      </c>
      <c r="U8109" s="9">
        <v>0</v>
      </c>
      <c r="V8109" s="9">
        <v>0</v>
      </c>
      <c r="W8109" s="9">
        <f>SUM(W8110)</f>
        <v>0</v>
      </c>
      <c r="X8109" s="9">
        <f t="shared" si="2254"/>
        <v>0</v>
      </c>
      <c r="Y8109" s="9">
        <f t="shared" si="2254"/>
        <v>0</v>
      </c>
      <c r="Z8109" s="9">
        <f t="shared" si="2254"/>
        <v>0</v>
      </c>
      <c r="AA8109" s="9">
        <f t="shared" si="2254"/>
        <v>0</v>
      </c>
      <c r="AB8109" s="9">
        <f t="shared" si="2254"/>
        <v>0</v>
      </c>
      <c r="AC8109" s="9">
        <f t="shared" si="2254"/>
        <v>0</v>
      </c>
      <c r="AD8109" s="9">
        <f t="shared" si="2254"/>
        <v>0</v>
      </c>
      <c r="AE8109" s="9">
        <f t="shared" si="2254"/>
        <v>0</v>
      </c>
      <c r="AF8109" s="9">
        <f t="shared" si="2254"/>
        <v>0</v>
      </c>
      <c r="AG8109" s="9">
        <f t="shared" si="2254"/>
        <v>0</v>
      </c>
      <c r="AH8109" s="9">
        <v>0</v>
      </c>
      <c r="AI8109" s="9">
        <v>0</v>
      </c>
      <c r="AJ8109" s="9">
        <f>SUM(AJ8110)</f>
        <v>5000</v>
      </c>
      <c r="AK8109" s="9">
        <f t="shared" si="2254"/>
        <v>0</v>
      </c>
      <c r="AL8109" s="9">
        <f t="shared" si="2254"/>
        <v>5000</v>
      </c>
      <c r="AM8109" s="9">
        <f t="shared" si="2254"/>
        <v>0</v>
      </c>
      <c r="AN8109" s="9">
        <f t="shared" si="2254"/>
        <v>0</v>
      </c>
      <c r="AO8109" s="9">
        <f t="shared" si="2254"/>
        <v>0</v>
      </c>
      <c r="AP8109" s="9">
        <f t="shared" si="2254"/>
        <v>0</v>
      </c>
      <c r="AQ8109" s="9">
        <f t="shared" si="2254"/>
        <v>0</v>
      </c>
      <c r="AR8109" s="9">
        <f t="shared" si="2254"/>
        <v>0</v>
      </c>
      <c r="AS8109" s="9">
        <f t="shared" si="2254"/>
        <v>0</v>
      </c>
      <c r="AT8109" s="9">
        <f t="shared" si="2254"/>
        <v>0</v>
      </c>
      <c r="AU8109" s="9">
        <v>5000</v>
      </c>
      <c r="AV8109" s="9">
        <v>0</v>
      </c>
      <c r="AW8109" s="9">
        <f t="shared" si="2248"/>
        <v>5000</v>
      </c>
    </row>
    <row r="8110" spans="1:49">
      <c r="A8110" s="44" t="s">
        <v>1040</v>
      </c>
      <c r="B8110" s="45" t="s">
        <v>1135</v>
      </c>
      <c r="C8110" s="45" t="s">
        <v>1549</v>
      </c>
      <c r="D8110" s="452" t="s">
        <v>3048</v>
      </c>
      <c r="E8110" s="367" t="s">
        <v>1409</v>
      </c>
      <c r="F8110" s="50"/>
      <c r="G8110" s="468" t="s">
        <v>3071</v>
      </c>
      <c r="H8110" s="50" t="s">
        <v>2347</v>
      </c>
      <c r="I8110" s="42" t="s">
        <v>2301</v>
      </c>
      <c r="U8110" s="15">
        <v>0</v>
      </c>
      <c r="V8110" s="15">
        <v>0</v>
      </c>
      <c r="AH8110" s="15">
        <v>0</v>
      </c>
      <c r="AI8110" s="15">
        <v>0</v>
      </c>
      <c r="AJ8110" s="15">
        <v>5000</v>
      </c>
      <c r="AL8110" s="15">
        <v>5000</v>
      </c>
      <c r="AU8110" s="15">
        <v>5000</v>
      </c>
      <c r="AV8110" s="15">
        <v>0</v>
      </c>
      <c r="AW8110" s="15">
        <f t="shared" si="2248"/>
        <v>5000</v>
      </c>
    </row>
    <row r="8111" spans="1:49">
      <c r="A8111" s="48"/>
      <c r="B8111" s="42"/>
      <c r="C8111" s="42"/>
      <c r="D8111" s="42"/>
      <c r="E8111" s="531"/>
      <c r="F8111" s="50"/>
      <c r="G8111" s="50"/>
      <c r="H8111" s="50"/>
      <c r="I8111" s="42"/>
      <c r="U8111" s="15">
        <v>0</v>
      </c>
      <c r="V8111" s="15">
        <v>0</v>
      </c>
      <c r="AH8111" s="15">
        <v>0</v>
      </c>
      <c r="AI8111" s="15">
        <v>0</v>
      </c>
      <c r="AU8111" s="15">
        <v>0</v>
      </c>
      <c r="AV8111" s="15">
        <v>0</v>
      </c>
      <c r="AW8111" s="15">
        <f t="shared" si="2248"/>
        <v>0</v>
      </c>
    </row>
    <row r="8112" spans="1:49">
      <c r="A8112" s="48"/>
      <c r="B8112" s="42"/>
      <c r="C8112" s="42"/>
      <c r="D8112" s="42"/>
      <c r="E8112" s="531"/>
      <c r="F8112" s="50"/>
      <c r="G8112" s="50"/>
      <c r="H8112" s="50"/>
      <c r="I8112" s="49" t="s">
        <v>1027</v>
      </c>
      <c r="J8112" s="12">
        <f>SUM(J8083,J8108,J8105)</f>
        <v>0</v>
      </c>
      <c r="K8112" s="12">
        <f t="shared" ref="K8112:AT8112" si="2255">SUM(K8083,K8108,K8105)</f>
        <v>0</v>
      </c>
      <c r="L8112" s="12">
        <f t="shared" si="2255"/>
        <v>0</v>
      </c>
      <c r="M8112" s="12">
        <f t="shared" si="2255"/>
        <v>0</v>
      </c>
      <c r="N8112" s="12">
        <f t="shared" si="2255"/>
        <v>0</v>
      </c>
      <c r="O8112" s="12">
        <f t="shared" si="2255"/>
        <v>0</v>
      </c>
      <c r="P8112" s="12">
        <f t="shared" si="2255"/>
        <v>0</v>
      </c>
      <c r="Q8112" s="12">
        <f t="shared" si="2255"/>
        <v>0</v>
      </c>
      <c r="R8112" s="12">
        <f t="shared" si="2255"/>
        <v>0</v>
      </c>
      <c r="S8112" s="12">
        <f t="shared" si="2255"/>
        <v>0</v>
      </c>
      <c r="T8112" s="12">
        <f t="shared" si="2255"/>
        <v>0</v>
      </c>
      <c r="U8112" s="12">
        <v>0</v>
      </c>
      <c r="V8112" s="12">
        <v>0</v>
      </c>
      <c r="W8112" s="12">
        <f>SUM(W8083,W8108,W8105)</f>
        <v>0</v>
      </c>
      <c r="X8112" s="12">
        <f t="shared" si="2255"/>
        <v>0</v>
      </c>
      <c r="Y8112" s="12">
        <f t="shared" si="2255"/>
        <v>0</v>
      </c>
      <c r="Z8112" s="12">
        <f t="shared" si="2255"/>
        <v>0</v>
      </c>
      <c r="AA8112" s="12">
        <f t="shared" si="2255"/>
        <v>0</v>
      </c>
      <c r="AB8112" s="12">
        <f t="shared" si="2255"/>
        <v>0</v>
      </c>
      <c r="AC8112" s="12">
        <f t="shared" si="2255"/>
        <v>0</v>
      </c>
      <c r="AD8112" s="12">
        <f t="shared" si="2255"/>
        <v>0</v>
      </c>
      <c r="AE8112" s="12">
        <f t="shared" si="2255"/>
        <v>0</v>
      </c>
      <c r="AF8112" s="12">
        <f t="shared" si="2255"/>
        <v>0</v>
      </c>
      <c r="AG8112" s="12">
        <f t="shared" si="2255"/>
        <v>0</v>
      </c>
      <c r="AH8112" s="12">
        <v>0</v>
      </c>
      <c r="AI8112" s="12">
        <v>0</v>
      </c>
      <c r="AJ8112" s="12">
        <f>SUM(AJ8083,AJ8108,AJ8105)</f>
        <v>5000</v>
      </c>
      <c r="AK8112" s="12">
        <f t="shared" si="2255"/>
        <v>0</v>
      </c>
      <c r="AL8112" s="12">
        <f t="shared" si="2255"/>
        <v>5000</v>
      </c>
      <c r="AM8112" s="12">
        <f t="shared" si="2255"/>
        <v>0</v>
      </c>
      <c r="AN8112" s="12">
        <f t="shared" si="2255"/>
        <v>0</v>
      </c>
      <c r="AO8112" s="12">
        <f t="shared" si="2255"/>
        <v>0</v>
      </c>
      <c r="AP8112" s="12">
        <f t="shared" si="2255"/>
        <v>0</v>
      </c>
      <c r="AQ8112" s="12">
        <f t="shared" si="2255"/>
        <v>0</v>
      </c>
      <c r="AR8112" s="12">
        <f t="shared" si="2255"/>
        <v>0</v>
      </c>
      <c r="AS8112" s="12">
        <f t="shared" si="2255"/>
        <v>0</v>
      </c>
      <c r="AT8112" s="12">
        <f t="shared" si="2255"/>
        <v>0</v>
      </c>
      <c r="AU8112" s="12">
        <v>5000</v>
      </c>
      <c r="AV8112" s="12">
        <v>0</v>
      </c>
      <c r="AW8112" s="12">
        <f t="shared" si="2248"/>
        <v>5000</v>
      </c>
    </row>
    <row r="8113" spans="1:49">
      <c r="A8113" s="48"/>
      <c r="B8113" s="42"/>
      <c r="C8113" s="42"/>
      <c r="D8113" s="42"/>
      <c r="E8113" s="531"/>
      <c r="F8113" s="50"/>
      <c r="G8113" s="50"/>
      <c r="H8113" s="50"/>
      <c r="I8113" s="42"/>
    </row>
    <row r="8114" spans="1:49">
      <c r="A8114" s="48"/>
      <c r="B8114" s="42"/>
      <c r="C8114" s="42"/>
      <c r="D8114" s="42"/>
      <c r="E8114" s="531"/>
      <c r="F8114" s="50"/>
      <c r="G8114" s="50"/>
      <c r="H8114" s="50"/>
      <c r="I8114" s="146" t="s">
        <v>970</v>
      </c>
      <c r="J8114" s="29"/>
      <c r="K8114" s="29"/>
      <c r="L8114" s="29"/>
      <c r="M8114" s="29"/>
      <c r="N8114" s="29"/>
      <c r="O8114" s="29"/>
      <c r="P8114" s="29"/>
      <c r="Q8114" s="29"/>
      <c r="R8114" s="29"/>
      <c r="S8114" s="29"/>
      <c r="T8114" s="29"/>
      <c r="U8114" s="29"/>
      <c r="V8114" s="29"/>
      <c r="W8114" s="29"/>
      <c r="X8114" s="29"/>
      <c r="Y8114" s="29"/>
      <c r="Z8114" s="29"/>
      <c r="AA8114" s="29"/>
      <c r="AB8114" s="29"/>
      <c r="AC8114" s="29"/>
      <c r="AD8114" s="29"/>
      <c r="AE8114" s="29"/>
      <c r="AF8114" s="29"/>
      <c r="AG8114" s="29"/>
      <c r="AH8114" s="29"/>
      <c r="AI8114" s="29"/>
      <c r="AJ8114" s="29"/>
      <c r="AK8114" s="29"/>
      <c r="AL8114" s="29"/>
      <c r="AM8114" s="29"/>
      <c r="AN8114" s="29"/>
      <c r="AO8114" s="29"/>
      <c r="AP8114" s="29"/>
      <c r="AQ8114" s="29"/>
      <c r="AR8114" s="29"/>
      <c r="AS8114" s="29"/>
      <c r="AT8114" s="29"/>
      <c r="AU8114" s="29"/>
      <c r="AV8114" s="29"/>
      <c r="AW8114" s="29"/>
    </row>
    <row r="8115" spans="1:49" ht="13.5" thickBot="1">
      <c r="A8115" s="48"/>
      <c r="B8115" s="42"/>
      <c r="C8115" s="42"/>
      <c r="D8115" s="42"/>
      <c r="E8115" s="531"/>
      <c r="F8115" s="50"/>
      <c r="G8115" s="50"/>
      <c r="H8115" s="50"/>
      <c r="I8115" s="146"/>
      <c r="J8115" s="29"/>
      <c r="K8115" s="29"/>
      <c r="L8115" s="29"/>
      <c r="M8115" s="29"/>
      <c r="N8115" s="29"/>
      <c r="O8115" s="29"/>
      <c r="P8115" s="29"/>
      <c r="Q8115" s="29"/>
      <c r="R8115" s="29"/>
      <c r="S8115" s="29"/>
      <c r="T8115" s="29"/>
      <c r="U8115" s="29"/>
      <c r="V8115" s="29"/>
      <c r="W8115" s="29"/>
      <c r="X8115" s="29"/>
      <c r="Y8115" s="29"/>
      <c r="Z8115" s="29"/>
      <c r="AA8115" s="29"/>
      <c r="AB8115" s="29"/>
      <c r="AC8115" s="29"/>
      <c r="AD8115" s="29"/>
      <c r="AE8115" s="29"/>
      <c r="AF8115" s="29"/>
      <c r="AG8115" s="29"/>
      <c r="AH8115" s="29"/>
      <c r="AI8115" s="29"/>
      <c r="AJ8115" s="29"/>
      <c r="AK8115" s="29"/>
      <c r="AL8115" s="29"/>
      <c r="AM8115" s="29"/>
      <c r="AN8115" s="29"/>
      <c r="AO8115" s="29"/>
      <c r="AP8115" s="29"/>
      <c r="AQ8115" s="29"/>
      <c r="AR8115" s="29"/>
      <c r="AS8115" s="29"/>
      <c r="AT8115" s="29"/>
      <c r="AU8115" s="29"/>
      <c r="AV8115" s="29"/>
      <c r="AW8115" s="29"/>
    </row>
    <row r="8116" spans="1:49" ht="35.25" customHeight="1" thickTop="1" thickBot="1">
      <c r="A8116" s="48"/>
      <c r="B8116" s="42"/>
      <c r="C8116" s="42"/>
      <c r="D8116" s="42"/>
      <c r="E8116" s="531"/>
      <c r="F8116" s="50"/>
      <c r="G8116" s="50"/>
      <c r="H8116" s="50"/>
      <c r="I8116" s="5" t="s">
        <v>2331</v>
      </c>
      <c r="J8116" s="364" t="s">
        <v>2891</v>
      </c>
      <c r="K8116" s="364" t="s">
        <v>2879</v>
      </c>
      <c r="L8116" s="364" t="s">
        <v>2880</v>
      </c>
      <c r="M8116" s="364" t="s">
        <v>2881</v>
      </c>
      <c r="N8116" s="364" t="s">
        <v>2882</v>
      </c>
      <c r="O8116" s="364" t="s">
        <v>2883</v>
      </c>
      <c r="P8116" s="364" t="s">
        <v>2884</v>
      </c>
      <c r="Q8116" s="364" t="s">
        <v>2885</v>
      </c>
      <c r="R8116" s="364" t="s">
        <v>2886</v>
      </c>
      <c r="S8116" s="364" t="s">
        <v>2887</v>
      </c>
      <c r="T8116" s="364" t="s">
        <v>2888</v>
      </c>
      <c r="U8116" s="364" t="s">
        <v>2889</v>
      </c>
      <c r="V8116" s="364" t="s">
        <v>2890</v>
      </c>
      <c r="W8116" s="365" t="s">
        <v>2893</v>
      </c>
      <c r="X8116" s="365" t="s">
        <v>2879</v>
      </c>
      <c r="Y8116" s="365" t="s">
        <v>2880</v>
      </c>
      <c r="Z8116" s="365" t="s">
        <v>2881</v>
      </c>
      <c r="AA8116" s="365" t="s">
        <v>2882</v>
      </c>
      <c r="AB8116" s="365" t="s">
        <v>2883</v>
      </c>
      <c r="AC8116" s="365" t="s">
        <v>2884</v>
      </c>
      <c r="AD8116" s="365" t="s">
        <v>2885</v>
      </c>
      <c r="AE8116" s="365" t="s">
        <v>2886</v>
      </c>
      <c r="AF8116" s="365" t="s">
        <v>2887</v>
      </c>
      <c r="AG8116" s="365" t="s">
        <v>2888</v>
      </c>
      <c r="AH8116" s="365" t="s">
        <v>2889</v>
      </c>
      <c r="AI8116" s="365" t="s">
        <v>2890</v>
      </c>
      <c r="AJ8116" s="366" t="s">
        <v>2892</v>
      </c>
      <c r="AK8116" s="366" t="s">
        <v>2879</v>
      </c>
      <c r="AL8116" s="366" t="s">
        <v>2880</v>
      </c>
      <c r="AM8116" s="366" t="s">
        <v>2881</v>
      </c>
      <c r="AN8116" s="366" t="s">
        <v>2882</v>
      </c>
      <c r="AO8116" s="366" t="s">
        <v>2883</v>
      </c>
      <c r="AP8116" s="366" t="s">
        <v>2884</v>
      </c>
      <c r="AQ8116" s="366" t="s">
        <v>2885</v>
      </c>
      <c r="AR8116" s="366" t="s">
        <v>2886</v>
      </c>
      <c r="AS8116" s="366" t="s">
        <v>2887</v>
      </c>
      <c r="AT8116" s="366" t="s">
        <v>2888</v>
      </c>
      <c r="AU8116" s="366" t="s">
        <v>2889</v>
      </c>
      <c r="AV8116" s="366" t="s">
        <v>2890</v>
      </c>
      <c r="AW8116" s="368" t="s">
        <v>2895</v>
      </c>
    </row>
    <row r="8117" spans="1:49">
      <c r="A8117" s="48"/>
      <c r="B8117" s="42"/>
      <c r="C8117" s="42"/>
      <c r="D8117" s="42"/>
      <c r="E8117" s="531"/>
      <c r="F8117" s="50"/>
      <c r="G8117" s="50"/>
      <c r="H8117" s="50"/>
      <c r="I8117" s="34"/>
      <c r="J8117" s="202" t="s">
        <v>1224</v>
      </c>
      <c r="K8117" s="202">
        <v>1</v>
      </c>
      <c r="L8117" s="202">
        <v>2</v>
      </c>
      <c r="M8117" s="202">
        <v>3</v>
      </c>
      <c r="N8117" s="202">
        <v>4</v>
      </c>
      <c r="O8117" s="202">
        <v>5</v>
      </c>
      <c r="P8117" s="202">
        <v>6</v>
      </c>
      <c r="Q8117" s="202">
        <v>7</v>
      </c>
      <c r="R8117" s="202">
        <v>8</v>
      </c>
      <c r="S8117" s="202">
        <v>9</v>
      </c>
      <c r="T8117" s="202">
        <v>10</v>
      </c>
      <c r="U8117" s="202">
        <v>13</v>
      </c>
      <c r="V8117" s="202">
        <v>14</v>
      </c>
      <c r="W8117" s="202" t="s">
        <v>1224</v>
      </c>
      <c r="X8117" s="202">
        <v>1</v>
      </c>
      <c r="Y8117" s="202">
        <v>2</v>
      </c>
      <c r="Z8117" s="202">
        <v>3</v>
      </c>
      <c r="AA8117" s="202">
        <v>4</v>
      </c>
      <c r="AB8117" s="202">
        <v>5</v>
      </c>
      <c r="AC8117" s="202">
        <v>6</v>
      </c>
      <c r="AD8117" s="202">
        <v>7</v>
      </c>
      <c r="AE8117" s="202">
        <v>8</v>
      </c>
      <c r="AF8117" s="202">
        <v>9</v>
      </c>
      <c r="AG8117" s="202">
        <v>10</v>
      </c>
      <c r="AH8117" s="202">
        <v>13</v>
      </c>
      <c r="AI8117" s="202">
        <v>14</v>
      </c>
      <c r="AJ8117" s="202" t="s">
        <v>1224</v>
      </c>
      <c r="AK8117" s="202">
        <v>1</v>
      </c>
      <c r="AL8117" s="202">
        <v>2</v>
      </c>
      <c r="AM8117" s="202">
        <v>3</v>
      </c>
      <c r="AN8117" s="202">
        <v>4</v>
      </c>
      <c r="AO8117" s="202">
        <v>5</v>
      </c>
      <c r="AP8117" s="202">
        <v>6</v>
      </c>
      <c r="AQ8117" s="202">
        <v>7</v>
      </c>
      <c r="AR8117" s="202">
        <v>8</v>
      </c>
      <c r="AS8117" s="202">
        <v>9</v>
      </c>
      <c r="AT8117" s="202">
        <v>10</v>
      </c>
      <c r="AU8117" s="202">
        <v>13</v>
      </c>
      <c r="AV8117" s="202">
        <v>14</v>
      </c>
      <c r="AW8117" s="202">
        <v>15</v>
      </c>
    </row>
    <row r="8118" spans="1:49">
      <c r="A8118" s="48"/>
      <c r="B8118" s="42"/>
      <c r="C8118" s="42"/>
      <c r="D8118" s="42"/>
      <c r="E8118" s="531"/>
      <c r="F8118" s="50"/>
      <c r="G8118" s="50"/>
      <c r="H8118" s="50"/>
      <c r="I8118" s="276" t="s">
        <v>2377</v>
      </c>
      <c r="J8118" s="277">
        <f>SUM(J8112)</f>
        <v>0</v>
      </c>
      <c r="K8118" s="277">
        <f t="shared" ref="K8118:AT8118" si="2256">SUM(K8112)</f>
        <v>0</v>
      </c>
      <c r="L8118" s="277">
        <f t="shared" si="2256"/>
        <v>0</v>
      </c>
      <c r="M8118" s="277">
        <f t="shared" si="2256"/>
        <v>0</v>
      </c>
      <c r="N8118" s="277">
        <f t="shared" si="2256"/>
        <v>0</v>
      </c>
      <c r="O8118" s="277">
        <f t="shared" si="2256"/>
        <v>0</v>
      </c>
      <c r="P8118" s="277">
        <f t="shared" si="2256"/>
        <v>0</v>
      </c>
      <c r="Q8118" s="277">
        <f t="shared" si="2256"/>
        <v>0</v>
      </c>
      <c r="R8118" s="277">
        <f t="shared" si="2256"/>
        <v>0</v>
      </c>
      <c r="S8118" s="277">
        <f t="shared" si="2256"/>
        <v>0</v>
      </c>
      <c r="T8118" s="277">
        <f t="shared" si="2256"/>
        <v>0</v>
      </c>
      <c r="U8118" s="277">
        <v>0</v>
      </c>
      <c r="V8118" s="277">
        <v>0</v>
      </c>
      <c r="W8118" s="277">
        <f>SUM(W8112)</f>
        <v>0</v>
      </c>
      <c r="X8118" s="277">
        <f t="shared" si="2256"/>
        <v>0</v>
      </c>
      <c r="Y8118" s="277">
        <f t="shared" si="2256"/>
        <v>0</v>
      </c>
      <c r="Z8118" s="277">
        <f t="shared" si="2256"/>
        <v>0</v>
      </c>
      <c r="AA8118" s="277">
        <f t="shared" si="2256"/>
        <v>0</v>
      </c>
      <c r="AB8118" s="277">
        <f t="shared" si="2256"/>
        <v>0</v>
      </c>
      <c r="AC8118" s="277">
        <f t="shared" si="2256"/>
        <v>0</v>
      </c>
      <c r="AD8118" s="277">
        <f t="shared" si="2256"/>
        <v>0</v>
      </c>
      <c r="AE8118" s="277">
        <f t="shared" si="2256"/>
        <v>0</v>
      </c>
      <c r="AF8118" s="277">
        <f t="shared" si="2256"/>
        <v>0</v>
      </c>
      <c r="AG8118" s="277">
        <f t="shared" si="2256"/>
        <v>0</v>
      </c>
      <c r="AH8118" s="277">
        <v>0</v>
      </c>
      <c r="AI8118" s="277">
        <v>0</v>
      </c>
      <c r="AJ8118" s="277">
        <f>SUM(AJ8112)</f>
        <v>5000</v>
      </c>
      <c r="AK8118" s="277">
        <f t="shared" si="2256"/>
        <v>0</v>
      </c>
      <c r="AL8118" s="277">
        <f t="shared" si="2256"/>
        <v>5000</v>
      </c>
      <c r="AM8118" s="277">
        <f t="shared" si="2256"/>
        <v>0</v>
      </c>
      <c r="AN8118" s="277">
        <f t="shared" si="2256"/>
        <v>0</v>
      </c>
      <c r="AO8118" s="277">
        <f t="shared" si="2256"/>
        <v>0</v>
      </c>
      <c r="AP8118" s="277">
        <f t="shared" si="2256"/>
        <v>0</v>
      </c>
      <c r="AQ8118" s="277">
        <f t="shared" si="2256"/>
        <v>0</v>
      </c>
      <c r="AR8118" s="277">
        <f t="shared" si="2256"/>
        <v>0</v>
      </c>
      <c r="AS8118" s="277">
        <f t="shared" si="2256"/>
        <v>0</v>
      </c>
      <c r="AT8118" s="277">
        <f t="shared" si="2256"/>
        <v>0</v>
      </c>
      <c r="AU8118" s="277">
        <v>5000</v>
      </c>
      <c r="AV8118" s="277">
        <v>0</v>
      </c>
      <c r="AW8118" s="277">
        <f>U8118+AH8118+AU8118</f>
        <v>5000</v>
      </c>
    </row>
    <row r="8119" spans="1:49">
      <c r="A8119" s="48"/>
      <c r="B8119" s="42"/>
      <c r="C8119" s="42"/>
      <c r="D8119" s="42"/>
      <c r="E8119" s="531"/>
      <c r="F8119" s="50"/>
      <c r="G8119" s="50"/>
      <c r="H8119" s="50"/>
      <c r="I8119" s="276"/>
      <c r="J8119" s="277"/>
      <c r="K8119" s="277"/>
      <c r="L8119" s="277"/>
      <c r="M8119" s="277"/>
      <c r="N8119" s="277"/>
      <c r="O8119" s="277"/>
      <c r="P8119" s="277"/>
      <c r="Q8119" s="277"/>
      <c r="R8119" s="277"/>
      <c r="S8119" s="277"/>
      <c r="T8119" s="277"/>
      <c r="U8119" s="277">
        <v>0</v>
      </c>
      <c r="V8119" s="277">
        <v>0</v>
      </c>
      <c r="W8119" s="277"/>
      <c r="X8119" s="277"/>
      <c r="Y8119" s="277"/>
      <c r="Z8119" s="277"/>
      <c r="AA8119" s="277"/>
      <c r="AB8119" s="277"/>
      <c r="AC8119" s="277"/>
      <c r="AD8119" s="277"/>
      <c r="AE8119" s="277"/>
      <c r="AF8119" s="277"/>
      <c r="AG8119" s="277"/>
      <c r="AH8119" s="277">
        <v>0</v>
      </c>
      <c r="AI8119" s="277">
        <v>0</v>
      </c>
      <c r="AJ8119" s="277"/>
      <c r="AK8119" s="277"/>
      <c r="AL8119" s="277"/>
      <c r="AM8119" s="277"/>
      <c r="AN8119" s="277"/>
      <c r="AO8119" s="277"/>
      <c r="AP8119" s="277"/>
      <c r="AQ8119" s="277"/>
      <c r="AR8119" s="277"/>
      <c r="AS8119" s="277"/>
      <c r="AT8119" s="277"/>
      <c r="AU8119" s="277">
        <v>0</v>
      </c>
      <c r="AV8119" s="277">
        <v>0</v>
      </c>
      <c r="AW8119" s="277">
        <f>U8119+AH8119+AU8119</f>
        <v>0</v>
      </c>
    </row>
    <row r="8120" spans="1:49">
      <c r="A8120" s="48"/>
      <c r="B8120" s="42"/>
      <c r="C8120" s="42"/>
      <c r="D8120" s="42"/>
      <c r="E8120" s="531"/>
      <c r="F8120" s="50"/>
      <c r="G8120" s="50"/>
      <c r="H8120" s="50"/>
      <c r="I8120" s="276"/>
      <c r="J8120" s="277"/>
      <c r="K8120" s="277"/>
      <c r="L8120" s="277"/>
      <c r="M8120" s="277"/>
      <c r="N8120" s="277"/>
      <c r="O8120" s="277"/>
      <c r="P8120" s="277"/>
      <c r="Q8120" s="277"/>
      <c r="R8120" s="277"/>
      <c r="S8120" s="277"/>
      <c r="T8120" s="277"/>
      <c r="U8120" s="277">
        <v>0</v>
      </c>
      <c r="V8120" s="277">
        <v>0</v>
      </c>
      <c r="W8120" s="277"/>
      <c r="X8120" s="277"/>
      <c r="Y8120" s="277"/>
      <c r="Z8120" s="277"/>
      <c r="AA8120" s="277"/>
      <c r="AB8120" s="277"/>
      <c r="AC8120" s="277"/>
      <c r="AD8120" s="277"/>
      <c r="AE8120" s="277"/>
      <c r="AF8120" s="277"/>
      <c r="AG8120" s="277"/>
      <c r="AH8120" s="277">
        <v>0</v>
      </c>
      <c r="AI8120" s="277">
        <v>0</v>
      </c>
      <c r="AJ8120" s="277"/>
      <c r="AK8120" s="277"/>
      <c r="AL8120" s="277"/>
      <c r="AM8120" s="277"/>
      <c r="AN8120" s="277"/>
      <c r="AO8120" s="277"/>
      <c r="AP8120" s="277"/>
      <c r="AQ8120" s="277"/>
      <c r="AR8120" s="277"/>
      <c r="AS8120" s="277"/>
      <c r="AT8120" s="277"/>
      <c r="AU8120" s="277">
        <v>0</v>
      </c>
      <c r="AV8120" s="277">
        <v>0</v>
      </c>
      <c r="AW8120" s="277">
        <f>U8120+AH8120+AU8120</f>
        <v>0</v>
      </c>
    </row>
    <row r="8121" spans="1:49">
      <c r="A8121" s="48"/>
      <c r="B8121" s="42"/>
      <c r="C8121" s="42"/>
      <c r="D8121" s="42"/>
      <c r="E8121" s="531"/>
      <c r="F8121" s="50"/>
      <c r="G8121" s="50"/>
      <c r="H8121" s="50"/>
      <c r="I8121" s="276"/>
      <c r="J8121" s="277"/>
      <c r="K8121" s="277"/>
      <c r="L8121" s="277"/>
      <c r="M8121" s="277"/>
      <c r="N8121" s="277"/>
      <c r="O8121" s="277"/>
      <c r="P8121" s="277"/>
      <c r="Q8121" s="277"/>
      <c r="R8121" s="277"/>
      <c r="S8121" s="277"/>
      <c r="T8121" s="277"/>
      <c r="U8121" s="277">
        <v>0</v>
      </c>
      <c r="V8121" s="277">
        <v>0</v>
      </c>
      <c r="W8121" s="277"/>
      <c r="X8121" s="277"/>
      <c r="Y8121" s="277"/>
      <c r="Z8121" s="277"/>
      <c r="AA8121" s="277"/>
      <c r="AB8121" s="277"/>
      <c r="AC8121" s="277"/>
      <c r="AD8121" s="277"/>
      <c r="AE8121" s="277"/>
      <c r="AF8121" s="277"/>
      <c r="AG8121" s="277"/>
      <c r="AH8121" s="277">
        <v>0</v>
      </c>
      <c r="AI8121" s="277">
        <v>0</v>
      </c>
      <c r="AJ8121" s="277"/>
      <c r="AK8121" s="277"/>
      <c r="AL8121" s="277"/>
      <c r="AM8121" s="277"/>
      <c r="AN8121" s="277"/>
      <c r="AO8121" s="277"/>
      <c r="AP8121" s="277"/>
      <c r="AQ8121" s="277"/>
      <c r="AR8121" s="277"/>
      <c r="AS8121" s="277"/>
      <c r="AT8121" s="277"/>
      <c r="AU8121" s="277">
        <v>0</v>
      </c>
      <c r="AV8121" s="277">
        <v>0</v>
      </c>
      <c r="AW8121" s="277">
        <f>U8121+AH8121+AU8121</f>
        <v>0</v>
      </c>
    </row>
    <row r="8122" spans="1:49">
      <c r="A8122" s="48"/>
      <c r="B8122" s="42"/>
      <c r="C8122" s="42"/>
      <c r="D8122" s="42"/>
      <c r="E8122" s="531"/>
      <c r="F8122" s="50"/>
      <c r="G8122" s="50"/>
      <c r="H8122" s="50"/>
      <c r="I8122" s="276" t="s">
        <v>1631</v>
      </c>
      <c r="J8122" s="277">
        <f>SUM(J8118:J8121)</f>
        <v>0</v>
      </c>
      <c r="K8122" s="277">
        <f t="shared" ref="K8122:AT8122" si="2257">SUM(K8118:K8121)</f>
        <v>0</v>
      </c>
      <c r="L8122" s="277">
        <f t="shared" si="2257"/>
        <v>0</v>
      </c>
      <c r="M8122" s="277">
        <f t="shared" si="2257"/>
        <v>0</v>
      </c>
      <c r="N8122" s="277">
        <f t="shared" si="2257"/>
        <v>0</v>
      </c>
      <c r="O8122" s="277">
        <f t="shared" si="2257"/>
        <v>0</v>
      </c>
      <c r="P8122" s="277">
        <f t="shared" si="2257"/>
        <v>0</v>
      </c>
      <c r="Q8122" s="277">
        <f t="shared" si="2257"/>
        <v>0</v>
      </c>
      <c r="R8122" s="277">
        <f t="shared" si="2257"/>
        <v>0</v>
      </c>
      <c r="S8122" s="277">
        <f t="shared" si="2257"/>
        <v>0</v>
      </c>
      <c r="T8122" s="277">
        <f t="shared" si="2257"/>
        <v>0</v>
      </c>
      <c r="U8122" s="277">
        <v>0</v>
      </c>
      <c r="V8122" s="277">
        <v>0</v>
      </c>
      <c r="W8122" s="277">
        <f>SUM(W8118:W8121)</f>
        <v>0</v>
      </c>
      <c r="X8122" s="277">
        <f t="shared" si="2257"/>
        <v>0</v>
      </c>
      <c r="Y8122" s="277">
        <f t="shared" si="2257"/>
        <v>0</v>
      </c>
      <c r="Z8122" s="277">
        <f t="shared" si="2257"/>
        <v>0</v>
      </c>
      <c r="AA8122" s="277">
        <f t="shared" si="2257"/>
        <v>0</v>
      </c>
      <c r="AB8122" s="277">
        <f t="shared" si="2257"/>
        <v>0</v>
      </c>
      <c r="AC8122" s="277">
        <f t="shared" si="2257"/>
        <v>0</v>
      </c>
      <c r="AD8122" s="277">
        <f t="shared" si="2257"/>
        <v>0</v>
      </c>
      <c r="AE8122" s="277">
        <f t="shared" si="2257"/>
        <v>0</v>
      </c>
      <c r="AF8122" s="277">
        <f t="shared" si="2257"/>
        <v>0</v>
      </c>
      <c r="AG8122" s="277">
        <f t="shared" si="2257"/>
        <v>0</v>
      </c>
      <c r="AH8122" s="277">
        <v>0</v>
      </c>
      <c r="AI8122" s="277">
        <v>0</v>
      </c>
      <c r="AJ8122" s="277">
        <f>SUM(AJ8118:AJ8121)</f>
        <v>5000</v>
      </c>
      <c r="AK8122" s="277">
        <f t="shared" si="2257"/>
        <v>0</v>
      </c>
      <c r="AL8122" s="277">
        <f t="shared" si="2257"/>
        <v>5000</v>
      </c>
      <c r="AM8122" s="277">
        <f t="shared" si="2257"/>
        <v>0</v>
      </c>
      <c r="AN8122" s="277">
        <f t="shared" si="2257"/>
        <v>0</v>
      </c>
      <c r="AO8122" s="277">
        <f t="shared" si="2257"/>
        <v>0</v>
      </c>
      <c r="AP8122" s="277">
        <f t="shared" si="2257"/>
        <v>0</v>
      </c>
      <c r="AQ8122" s="277">
        <f t="shared" si="2257"/>
        <v>0</v>
      </c>
      <c r="AR8122" s="277">
        <f t="shared" si="2257"/>
        <v>0</v>
      </c>
      <c r="AS8122" s="277">
        <f t="shared" si="2257"/>
        <v>0</v>
      </c>
      <c r="AT8122" s="277">
        <f t="shared" si="2257"/>
        <v>0</v>
      </c>
      <c r="AU8122" s="277">
        <v>5000</v>
      </c>
      <c r="AV8122" s="277">
        <v>0</v>
      </c>
      <c r="AW8122" s="277">
        <f>U8122+AH8122+AU8122</f>
        <v>5000</v>
      </c>
    </row>
    <row r="8123" spans="1:49">
      <c r="A8123" s="48"/>
      <c r="B8123" s="42"/>
      <c r="C8123" s="42"/>
      <c r="D8123" s="42"/>
      <c r="E8123" s="531"/>
      <c r="F8123" s="50"/>
      <c r="G8123" s="50"/>
      <c r="H8123" s="50"/>
      <c r="I8123" s="146"/>
      <c r="J8123" s="29"/>
      <c r="K8123" s="29"/>
      <c r="L8123" s="29"/>
      <c r="M8123" s="29"/>
      <c r="N8123" s="29"/>
      <c r="O8123" s="29"/>
      <c r="P8123" s="29"/>
      <c r="Q8123" s="29"/>
      <c r="R8123" s="29"/>
      <c r="S8123" s="29"/>
      <c r="T8123" s="29"/>
      <c r="U8123" s="29"/>
      <c r="V8123" s="29"/>
      <c r="W8123" s="29"/>
      <c r="X8123" s="29"/>
      <c r="Y8123" s="29"/>
      <c r="Z8123" s="29"/>
      <c r="AA8123" s="29"/>
      <c r="AB8123" s="29"/>
      <c r="AC8123" s="29"/>
      <c r="AD8123" s="29"/>
      <c r="AE8123" s="29"/>
      <c r="AF8123" s="29"/>
      <c r="AG8123" s="29"/>
      <c r="AH8123" s="29"/>
      <c r="AI8123" s="29"/>
      <c r="AJ8123" s="29"/>
      <c r="AK8123" s="29"/>
      <c r="AL8123" s="29"/>
      <c r="AM8123" s="29"/>
      <c r="AN8123" s="29"/>
      <c r="AO8123" s="29"/>
      <c r="AP8123" s="29"/>
      <c r="AQ8123" s="29"/>
      <c r="AR8123" s="29"/>
      <c r="AS8123" s="29"/>
      <c r="AT8123" s="29"/>
      <c r="AU8123" s="29"/>
      <c r="AV8123" s="29"/>
      <c r="AW8123" s="29"/>
    </row>
    <row r="8124" spans="1:49">
      <c r="A8124" s="48"/>
      <c r="B8124" s="42"/>
      <c r="C8124" s="42"/>
      <c r="D8124" s="42"/>
      <c r="E8124" s="531"/>
      <c r="F8124" s="50"/>
      <c r="G8124" s="50"/>
      <c r="H8124" s="50"/>
      <c r="I8124" s="112"/>
    </row>
    <row r="8125" spans="1:49">
      <c r="A8125" s="48"/>
      <c r="B8125" s="42"/>
      <c r="C8125" s="42"/>
      <c r="D8125" s="42"/>
      <c r="E8125" s="531"/>
      <c r="F8125" s="50"/>
      <c r="G8125" s="50"/>
      <c r="H8125" s="50"/>
      <c r="I8125" s="39"/>
    </row>
    <row r="8126" spans="1:49">
      <c r="A8126" s="48"/>
      <c r="B8126" s="42"/>
      <c r="C8126" s="42"/>
      <c r="D8126" s="42"/>
      <c r="E8126" s="531"/>
      <c r="F8126" s="50"/>
      <c r="G8126" s="50"/>
      <c r="H8126" s="50"/>
      <c r="I8126" s="53"/>
    </row>
    <row r="8127" spans="1:49">
      <c r="A8127" s="48"/>
      <c r="B8127" s="42"/>
      <c r="C8127" s="42"/>
      <c r="D8127" s="42"/>
      <c r="E8127" s="531"/>
      <c r="F8127" s="50"/>
      <c r="G8127" s="50"/>
      <c r="H8127" s="50"/>
      <c r="I8127" s="53"/>
    </row>
    <row r="8128" spans="1:49">
      <c r="A8128" s="48"/>
      <c r="B8128" s="42"/>
      <c r="C8128" s="42"/>
      <c r="D8128" s="42"/>
      <c r="E8128" s="531"/>
      <c r="F8128" s="50"/>
      <c r="G8128" s="50"/>
      <c r="H8128" s="50"/>
      <c r="I8128" s="53"/>
    </row>
    <row r="8129" spans="1:49">
      <c r="A8129" s="48"/>
      <c r="B8129" s="42"/>
      <c r="C8129" s="42"/>
      <c r="D8129" s="42"/>
      <c r="E8129" s="531"/>
      <c r="F8129" s="50"/>
      <c r="G8129" s="50"/>
      <c r="H8129" s="50"/>
      <c r="I8129" s="53"/>
    </row>
    <row r="8130" spans="1:49">
      <c r="A8130" s="48"/>
      <c r="B8130" s="42"/>
      <c r="C8130" s="42"/>
      <c r="D8130" s="42"/>
      <c r="E8130" s="531"/>
      <c r="F8130" s="50"/>
      <c r="G8130" s="50"/>
      <c r="H8130" s="50"/>
      <c r="I8130" s="53"/>
    </row>
    <row r="8131" spans="1:49">
      <c r="A8131" s="48"/>
      <c r="B8131" s="42"/>
      <c r="C8131" s="42"/>
      <c r="D8131" s="42"/>
      <c r="E8131" s="531"/>
      <c r="F8131" s="50"/>
      <c r="G8131" s="50"/>
      <c r="H8131" s="50"/>
      <c r="I8131" s="53"/>
    </row>
    <row r="8132" spans="1:49">
      <c r="A8132" s="48"/>
      <c r="B8132" s="42"/>
      <c r="C8132" s="42"/>
      <c r="D8132" s="42"/>
      <c r="E8132" s="531"/>
      <c r="F8132" s="50"/>
      <c r="G8132" s="50"/>
      <c r="H8132" s="50"/>
      <c r="I8132" s="53"/>
    </row>
    <row r="8133" spans="1:49">
      <c r="A8133" s="48"/>
      <c r="B8133" s="42"/>
      <c r="C8133" s="42"/>
      <c r="D8133" s="42"/>
      <c r="E8133" s="531"/>
      <c r="F8133" s="50"/>
      <c r="G8133" s="50"/>
      <c r="H8133" s="50"/>
      <c r="I8133" s="53"/>
    </row>
    <row r="8134" spans="1:49">
      <c r="A8134" s="48"/>
      <c r="B8134" s="42"/>
      <c r="C8134" s="42"/>
      <c r="D8134" s="42"/>
      <c r="E8134" s="531"/>
      <c r="F8134" s="50"/>
      <c r="G8134" s="50"/>
      <c r="H8134" s="50"/>
      <c r="I8134" s="53"/>
    </row>
    <row r="8135" spans="1:49">
      <c r="A8135" s="48"/>
      <c r="B8135" s="42"/>
      <c r="C8135" s="42"/>
      <c r="D8135" s="42"/>
      <c r="E8135" s="531"/>
      <c r="F8135" s="50"/>
      <c r="G8135" s="50"/>
      <c r="H8135" s="50"/>
      <c r="I8135" s="53"/>
    </row>
    <row r="8136" spans="1:49">
      <c r="A8136" s="48"/>
      <c r="B8136" s="42"/>
      <c r="C8136" s="42"/>
      <c r="D8136" s="42"/>
      <c r="E8136" s="531"/>
      <c r="F8136" s="50"/>
      <c r="G8136" s="50"/>
      <c r="H8136" s="50"/>
      <c r="I8136" s="53"/>
    </row>
    <row r="8137" spans="1:49">
      <c r="A8137" s="48"/>
      <c r="B8137" s="42"/>
      <c r="C8137" s="42"/>
      <c r="D8137" s="42"/>
      <c r="E8137" s="531"/>
      <c r="F8137" s="50"/>
      <c r="G8137" s="50"/>
      <c r="H8137" s="50"/>
      <c r="I8137" s="53"/>
    </row>
    <row r="8138" spans="1:49" ht="13.5" thickBot="1">
      <c r="A8138" s="78" t="s">
        <v>2068</v>
      </c>
      <c r="B8138" s="79"/>
      <c r="C8138" s="79"/>
      <c r="D8138" s="456"/>
      <c r="E8138" s="535"/>
      <c r="F8138" s="127"/>
      <c r="G8138" s="127"/>
      <c r="H8138" s="127"/>
      <c r="I8138" s="79"/>
    </row>
    <row r="8139" spans="1:49" s="151" customFormat="1" ht="36" customHeight="1" thickTop="1" thickBot="1">
      <c r="A8139" s="147" t="s">
        <v>2079</v>
      </c>
      <c r="B8139" s="5" t="s">
        <v>2080</v>
      </c>
      <c r="C8139" s="5" t="s">
        <v>1335</v>
      </c>
      <c r="D8139" s="450"/>
      <c r="E8139" s="148" t="s">
        <v>1570</v>
      </c>
      <c r="F8139" s="149" t="s">
        <v>1438</v>
      </c>
      <c r="G8139" s="149"/>
      <c r="H8139" s="149" t="s">
        <v>2332</v>
      </c>
      <c r="I8139" s="5" t="s">
        <v>856</v>
      </c>
      <c r="J8139" s="364" t="s">
        <v>2891</v>
      </c>
      <c r="K8139" s="364" t="s">
        <v>2879</v>
      </c>
      <c r="L8139" s="364" t="s">
        <v>2880</v>
      </c>
      <c r="M8139" s="364" t="s">
        <v>2881</v>
      </c>
      <c r="N8139" s="364" t="s">
        <v>2882</v>
      </c>
      <c r="O8139" s="364" t="s">
        <v>2883</v>
      </c>
      <c r="P8139" s="364" t="s">
        <v>2884</v>
      </c>
      <c r="Q8139" s="364" t="s">
        <v>2885</v>
      </c>
      <c r="R8139" s="364" t="s">
        <v>2886</v>
      </c>
      <c r="S8139" s="364" t="s">
        <v>2887</v>
      </c>
      <c r="T8139" s="364" t="s">
        <v>2888</v>
      </c>
      <c r="U8139" s="364" t="s">
        <v>2889</v>
      </c>
      <c r="V8139" s="364" t="s">
        <v>2890</v>
      </c>
      <c r="W8139" s="365" t="s">
        <v>2893</v>
      </c>
      <c r="X8139" s="365" t="s">
        <v>2879</v>
      </c>
      <c r="Y8139" s="365" t="s">
        <v>2880</v>
      </c>
      <c r="Z8139" s="365" t="s">
        <v>2881</v>
      </c>
      <c r="AA8139" s="365" t="s">
        <v>2882</v>
      </c>
      <c r="AB8139" s="365" t="s">
        <v>2883</v>
      </c>
      <c r="AC8139" s="365" t="s">
        <v>2884</v>
      </c>
      <c r="AD8139" s="365" t="s">
        <v>2885</v>
      </c>
      <c r="AE8139" s="365" t="s">
        <v>2886</v>
      </c>
      <c r="AF8139" s="365" t="s">
        <v>2887</v>
      </c>
      <c r="AG8139" s="365" t="s">
        <v>2888</v>
      </c>
      <c r="AH8139" s="365" t="s">
        <v>2889</v>
      </c>
      <c r="AI8139" s="365" t="s">
        <v>2890</v>
      </c>
      <c r="AJ8139" s="366" t="s">
        <v>2892</v>
      </c>
      <c r="AK8139" s="366" t="s">
        <v>2879</v>
      </c>
      <c r="AL8139" s="366" t="s">
        <v>2880</v>
      </c>
      <c r="AM8139" s="366" t="s">
        <v>2881</v>
      </c>
      <c r="AN8139" s="366" t="s">
        <v>2882</v>
      </c>
      <c r="AO8139" s="366" t="s">
        <v>2883</v>
      </c>
      <c r="AP8139" s="366" t="s">
        <v>2884</v>
      </c>
      <c r="AQ8139" s="366" t="s">
        <v>2885</v>
      </c>
      <c r="AR8139" s="366" t="s">
        <v>2886</v>
      </c>
      <c r="AS8139" s="366" t="s">
        <v>2887</v>
      </c>
      <c r="AT8139" s="366" t="s">
        <v>2888</v>
      </c>
      <c r="AU8139" s="366" t="s">
        <v>2889</v>
      </c>
      <c r="AV8139" s="366" t="s">
        <v>2890</v>
      </c>
      <c r="AW8139" s="368" t="s">
        <v>2895</v>
      </c>
    </row>
    <row r="8140" spans="1:49">
      <c r="A8140" s="33"/>
      <c r="B8140" s="34"/>
      <c r="C8140" s="34"/>
      <c r="D8140" s="34"/>
      <c r="E8140" s="35"/>
      <c r="F8140" s="36"/>
      <c r="G8140" s="36"/>
      <c r="H8140" s="36"/>
      <c r="I8140" s="34"/>
      <c r="J8140" s="202" t="s">
        <v>1224</v>
      </c>
      <c r="K8140" s="202">
        <v>1</v>
      </c>
      <c r="L8140" s="202">
        <v>2</v>
      </c>
      <c r="M8140" s="202">
        <v>3</v>
      </c>
      <c r="N8140" s="202">
        <v>4</v>
      </c>
      <c r="O8140" s="202">
        <v>5</v>
      </c>
      <c r="P8140" s="202">
        <v>6</v>
      </c>
      <c r="Q8140" s="202">
        <v>7</v>
      </c>
      <c r="R8140" s="202">
        <v>8</v>
      </c>
      <c r="S8140" s="202">
        <v>9</v>
      </c>
      <c r="T8140" s="202">
        <v>10</v>
      </c>
      <c r="U8140" s="202">
        <v>13</v>
      </c>
      <c r="V8140" s="202">
        <v>14</v>
      </c>
      <c r="W8140" s="202" t="s">
        <v>1224</v>
      </c>
      <c r="X8140" s="202">
        <v>1</v>
      </c>
      <c r="Y8140" s="202">
        <v>2</v>
      </c>
      <c r="Z8140" s="202">
        <v>3</v>
      </c>
      <c r="AA8140" s="202">
        <v>4</v>
      </c>
      <c r="AB8140" s="202">
        <v>5</v>
      </c>
      <c r="AC8140" s="202">
        <v>6</v>
      </c>
      <c r="AD8140" s="202">
        <v>7</v>
      </c>
      <c r="AE8140" s="202">
        <v>8</v>
      </c>
      <c r="AF8140" s="202">
        <v>9</v>
      </c>
      <c r="AG8140" s="202">
        <v>10</v>
      </c>
      <c r="AH8140" s="202">
        <v>13</v>
      </c>
      <c r="AI8140" s="202">
        <v>14</v>
      </c>
      <c r="AJ8140" s="202" t="s">
        <v>1224</v>
      </c>
      <c r="AK8140" s="202">
        <v>1</v>
      </c>
      <c r="AL8140" s="202">
        <v>2</v>
      </c>
      <c r="AM8140" s="202">
        <v>3</v>
      </c>
      <c r="AN8140" s="202">
        <v>4</v>
      </c>
      <c r="AO8140" s="202">
        <v>5</v>
      </c>
      <c r="AP8140" s="202">
        <v>6</v>
      </c>
      <c r="AQ8140" s="202">
        <v>7</v>
      </c>
      <c r="AR8140" s="202">
        <v>8</v>
      </c>
      <c r="AS8140" s="202">
        <v>9</v>
      </c>
      <c r="AT8140" s="202">
        <v>10</v>
      </c>
      <c r="AU8140" s="202">
        <v>13</v>
      </c>
      <c r="AV8140" s="202">
        <v>14</v>
      </c>
      <c r="AW8140" s="202">
        <v>15</v>
      </c>
    </row>
    <row r="8141" spans="1:49">
      <c r="A8141" s="37"/>
      <c r="B8141" s="38"/>
      <c r="C8141" s="38"/>
      <c r="D8141" s="38"/>
      <c r="E8141" s="60"/>
      <c r="F8141" s="61"/>
      <c r="G8141" s="61"/>
      <c r="H8141" s="61"/>
      <c r="I8141" s="38"/>
      <c r="J8141" s="134"/>
      <c r="K8141" s="134"/>
      <c r="L8141" s="134"/>
      <c r="M8141" s="134"/>
      <c r="N8141" s="134"/>
      <c r="O8141" s="134"/>
      <c r="P8141" s="134"/>
      <c r="Q8141" s="134"/>
      <c r="R8141" s="134"/>
      <c r="S8141" s="134"/>
      <c r="T8141" s="134"/>
      <c r="U8141" s="134"/>
      <c r="V8141" s="134"/>
      <c r="W8141" s="134"/>
      <c r="X8141" s="134"/>
      <c r="Y8141" s="134"/>
      <c r="Z8141" s="134"/>
      <c r="AA8141" s="134"/>
      <c r="AB8141" s="134"/>
      <c r="AC8141" s="134"/>
      <c r="AD8141" s="134"/>
      <c r="AE8141" s="134"/>
      <c r="AF8141" s="134"/>
      <c r="AG8141" s="134"/>
      <c r="AH8141" s="134"/>
      <c r="AI8141" s="134"/>
      <c r="AJ8141" s="134"/>
      <c r="AK8141" s="134"/>
      <c r="AL8141" s="134"/>
      <c r="AM8141" s="134"/>
      <c r="AN8141" s="134"/>
      <c r="AO8141" s="134"/>
      <c r="AP8141" s="134"/>
      <c r="AQ8141" s="134"/>
      <c r="AR8141" s="134"/>
      <c r="AS8141" s="134"/>
      <c r="AT8141" s="134"/>
      <c r="AU8141" s="134"/>
      <c r="AV8141" s="134"/>
      <c r="AW8141" s="134"/>
    </row>
    <row r="8142" spans="1:49">
      <c r="A8142" s="41" t="s">
        <v>1040</v>
      </c>
      <c r="B8142" s="260" t="s">
        <v>1136</v>
      </c>
      <c r="C8142" s="260" t="s">
        <v>1549</v>
      </c>
      <c r="D8142" s="451"/>
      <c r="E8142" s="531"/>
      <c r="F8142" s="50"/>
      <c r="G8142" s="50"/>
      <c r="H8142" s="50"/>
      <c r="I8142" s="137" t="s">
        <v>2040</v>
      </c>
      <c r="J8142" s="158"/>
      <c r="K8142" s="158"/>
      <c r="L8142" s="158"/>
      <c r="M8142" s="158"/>
      <c r="N8142" s="158"/>
      <c r="O8142" s="158"/>
      <c r="P8142" s="158"/>
      <c r="Q8142" s="158"/>
      <c r="R8142" s="158"/>
      <c r="S8142" s="158"/>
      <c r="T8142" s="158"/>
      <c r="U8142" s="158"/>
      <c r="V8142" s="158"/>
      <c r="W8142" s="158"/>
      <c r="X8142" s="158"/>
      <c r="Y8142" s="158"/>
      <c r="Z8142" s="158"/>
      <c r="AA8142" s="158"/>
      <c r="AB8142" s="158"/>
      <c r="AC8142" s="158"/>
      <c r="AD8142" s="158"/>
      <c r="AE8142" s="158"/>
      <c r="AF8142" s="158"/>
      <c r="AG8142" s="158"/>
      <c r="AH8142" s="158"/>
      <c r="AI8142" s="158"/>
      <c r="AJ8142" s="158"/>
      <c r="AK8142" s="158"/>
      <c r="AL8142" s="158"/>
      <c r="AM8142" s="158"/>
      <c r="AN8142" s="158"/>
      <c r="AO8142" s="158"/>
      <c r="AP8142" s="158"/>
      <c r="AQ8142" s="158"/>
      <c r="AR8142" s="158"/>
      <c r="AS8142" s="158"/>
      <c r="AT8142" s="158"/>
      <c r="AU8142" s="158"/>
      <c r="AV8142" s="158"/>
      <c r="AW8142" s="158"/>
    </row>
    <row r="8143" spans="1:49">
      <c r="A8143" s="41"/>
      <c r="B8143" s="260"/>
      <c r="C8143" s="260"/>
      <c r="D8143" s="369"/>
      <c r="E8143" s="531"/>
      <c r="F8143" s="50"/>
      <c r="G8143" s="50"/>
      <c r="H8143" s="50"/>
      <c r="I8143" s="41"/>
    </row>
    <row r="8144" spans="1:49">
      <c r="A8144" s="48"/>
      <c r="B8144" s="42"/>
      <c r="C8144" s="42"/>
      <c r="D8144" s="42"/>
      <c r="E8144" s="531"/>
      <c r="F8144" s="50"/>
      <c r="G8144" s="50"/>
      <c r="H8144" s="50"/>
      <c r="I8144" s="49" t="s">
        <v>1559</v>
      </c>
      <c r="J8144" s="12">
        <f>SUM(J8145,J8153,J8155)</f>
        <v>422000</v>
      </c>
      <c r="K8144" s="12">
        <f t="shared" ref="K8144:AT8144" si="2258">SUM(K8145,K8153,K8155)</f>
        <v>30682</v>
      </c>
      <c r="L8144" s="12">
        <f t="shared" si="2258"/>
        <v>31913</v>
      </c>
      <c r="M8144" s="12">
        <f t="shared" si="2258"/>
        <v>29686</v>
      </c>
      <c r="N8144" s="12">
        <f t="shared" si="2258"/>
        <v>0</v>
      </c>
      <c r="O8144" s="12">
        <f t="shared" si="2258"/>
        <v>61247</v>
      </c>
      <c r="P8144" s="12">
        <f t="shared" si="2258"/>
        <v>30240</v>
      </c>
      <c r="Q8144" s="12">
        <f t="shared" si="2258"/>
        <v>0</v>
      </c>
      <c r="R8144" s="12">
        <f t="shared" si="2258"/>
        <v>0</v>
      </c>
      <c r="S8144" s="12">
        <f t="shared" si="2258"/>
        <v>61350</v>
      </c>
      <c r="T8144" s="12">
        <f t="shared" si="2258"/>
        <v>0</v>
      </c>
      <c r="U8144" s="12">
        <v>245118</v>
      </c>
      <c r="V8144" s="12">
        <v>176882</v>
      </c>
      <c r="W8144" s="12">
        <f>SUM(W8145,W8153,W8155)</f>
        <v>46328</v>
      </c>
      <c r="X8144" s="12">
        <f t="shared" si="2258"/>
        <v>0</v>
      </c>
      <c r="Y8144" s="12">
        <f t="shared" si="2258"/>
        <v>0</v>
      </c>
      <c r="Z8144" s="12">
        <f t="shared" si="2258"/>
        <v>8328</v>
      </c>
      <c r="AA8144" s="12">
        <f t="shared" si="2258"/>
        <v>0</v>
      </c>
      <c r="AB8144" s="12">
        <f t="shared" si="2258"/>
        <v>0</v>
      </c>
      <c r="AC8144" s="12">
        <f t="shared" si="2258"/>
        <v>0</v>
      </c>
      <c r="AD8144" s="12">
        <f t="shared" si="2258"/>
        <v>0</v>
      </c>
      <c r="AE8144" s="12">
        <f t="shared" si="2258"/>
        <v>0</v>
      </c>
      <c r="AF8144" s="12">
        <f t="shared" si="2258"/>
        <v>0</v>
      </c>
      <c r="AG8144" s="12">
        <f t="shared" si="2258"/>
        <v>0</v>
      </c>
      <c r="AH8144" s="12">
        <v>8328</v>
      </c>
      <c r="AI8144" s="12">
        <v>38000</v>
      </c>
      <c r="AJ8144" s="12">
        <f>SUM(AJ8145,AJ8153,AJ8155)</f>
        <v>4500</v>
      </c>
      <c r="AK8144" s="12">
        <f t="shared" si="2258"/>
        <v>0</v>
      </c>
      <c r="AL8144" s="12">
        <f t="shared" si="2258"/>
        <v>0</v>
      </c>
      <c r="AM8144" s="12">
        <f t="shared" si="2258"/>
        <v>4500</v>
      </c>
      <c r="AN8144" s="12">
        <f t="shared" si="2258"/>
        <v>0</v>
      </c>
      <c r="AO8144" s="12">
        <f t="shared" si="2258"/>
        <v>0</v>
      </c>
      <c r="AP8144" s="12">
        <f t="shared" si="2258"/>
        <v>0</v>
      </c>
      <c r="AQ8144" s="12">
        <f t="shared" si="2258"/>
        <v>0</v>
      </c>
      <c r="AR8144" s="12">
        <f t="shared" si="2258"/>
        <v>0</v>
      </c>
      <c r="AS8144" s="12">
        <f t="shared" si="2258"/>
        <v>0</v>
      </c>
      <c r="AT8144" s="12">
        <f t="shared" si="2258"/>
        <v>0</v>
      </c>
      <c r="AU8144" s="12">
        <v>4500</v>
      </c>
      <c r="AV8144" s="12">
        <v>0</v>
      </c>
      <c r="AW8144" s="12">
        <f t="shared" ref="AW8144:AW8174" si="2259">U8144+AH8144+AU8144</f>
        <v>257946</v>
      </c>
    </row>
    <row r="8145" spans="1:49">
      <c r="A8145" s="44" t="s">
        <v>1040</v>
      </c>
      <c r="B8145" s="45" t="s">
        <v>1136</v>
      </c>
      <c r="C8145" s="45" t="s">
        <v>1549</v>
      </c>
      <c r="D8145" s="452" t="s">
        <v>3049</v>
      </c>
      <c r="E8145" s="213" t="s">
        <v>771</v>
      </c>
      <c r="F8145" s="65"/>
      <c r="G8145" s="65"/>
      <c r="H8145" s="65"/>
      <c r="I8145" s="260" t="s">
        <v>1500</v>
      </c>
      <c r="J8145" s="9">
        <f>SUM(J8146:J8147)</f>
        <v>0</v>
      </c>
      <c r="K8145" s="9">
        <f t="shared" ref="K8145:AT8145" si="2260">SUM(K8146:K8147)</f>
        <v>0</v>
      </c>
      <c r="L8145" s="9">
        <f t="shared" si="2260"/>
        <v>0</v>
      </c>
      <c r="M8145" s="9">
        <f t="shared" si="2260"/>
        <v>0</v>
      </c>
      <c r="N8145" s="9">
        <f t="shared" si="2260"/>
        <v>0</v>
      </c>
      <c r="O8145" s="9">
        <f t="shared" si="2260"/>
        <v>0</v>
      </c>
      <c r="P8145" s="9">
        <f t="shared" si="2260"/>
        <v>0</v>
      </c>
      <c r="Q8145" s="9">
        <f t="shared" si="2260"/>
        <v>0</v>
      </c>
      <c r="R8145" s="9">
        <f t="shared" si="2260"/>
        <v>0</v>
      </c>
      <c r="S8145" s="9">
        <f t="shared" si="2260"/>
        <v>0</v>
      </c>
      <c r="T8145" s="9">
        <f t="shared" si="2260"/>
        <v>0</v>
      </c>
      <c r="U8145" s="9">
        <v>0</v>
      </c>
      <c r="V8145" s="9">
        <v>0</v>
      </c>
      <c r="W8145" s="9">
        <f>SUM(W8146:W8147)</f>
        <v>0</v>
      </c>
      <c r="X8145" s="9">
        <f t="shared" si="2260"/>
        <v>0</v>
      </c>
      <c r="Y8145" s="9">
        <f t="shared" si="2260"/>
        <v>0</v>
      </c>
      <c r="Z8145" s="9">
        <f t="shared" si="2260"/>
        <v>0</v>
      </c>
      <c r="AA8145" s="9">
        <f t="shared" si="2260"/>
        <v>0</v>
      </c>
      <c r="AB8145" s="9">
        <f t="shared" si="2260"/>
        <v>0</v>
      </c>
      <c r="AC8145" s="9">
        <f t="shared" si="2260"/>
        <v>0</v>
      </c>
      <c r="AD8145" s="9">
        <f t="shared" si="2260"/>
        <v>0</v>
      </c>
      <c r="AE8145" s="9">
        <f t="shared" si="2260"/>
        <v>0</v>
      </c>
      <c r="AF8145" s="9">
        <f t="shared" si="2260"/>
        <v>0</v>
      </c>
      <c r="AG8145" s="9">
        <f t="shared" si="2260"/>
        <v>0</v>
      </c>
      <c r="AH8145" s="9">
        <v>0</v>
      </c>
      <c r="AI8145" s="9">
        <v>0</v>
      </c>
      <c r="AJ8145" s="9">
        <f>SUM(AJ8146:AJ8147)</f>
        <v>0</v>
      </c>
      <c r="AK8145" s="9">
        <f t="shared" si="2260"/>
        <v>0</v>
      </c>
      <c r="AL8145" s="9">
        <f t="shared" si="2260"/>
        <v>0</v>
      </c>
      <c r="AM8145" s="9">
        <f t="shared" si="2260"/>
        <v>0</v>
      </c>
      <c r="AN8145" s="9">
        <f t="shared" si="2260"/>
        <v>0</v>
      </c>
      <c r="AO8145" s="9">
        <f t="shared" si="2260"/>
        <v>0</v>
      </c>
      <c r="AP8145" s="9">
        <f t="shared" si="2260"/>
        <v>0</v>
      </c>
      <c r="AQ8145" s="9">
        <f t="shared" si="2260"/>
        <v>0</v>
      </c>
      <c r="AR8145" s="9">
        <f t="shared" si="2260"/>
        <v>0</v>
      </c>
      <c r="AS8145" s="9">
        <f t="shared" si="2260"/>
        <v>0</v>
      </c>
      <c r="AT8145" s="9">
        <f t="shared" si="2260"/>
        <v>0</v>
      </c>
      <c r="AU8145" s="9">
        <v>0</v>
      </c>
      <c r="AV8145" s="9">
        <v>0</v>
      </c>
      <c r="AW8145" s="9">
        <f t="shared" si="2259"/>
        <v>0</v>
      </c>
    </row>
    <row r="8146" spans="1:49">
      <c r="A8146" s="44" t="s">
        <v>1040</v>
      </c>
      <c r="B8146" s="45" t="s">
        <v>1136</v>
      </c>
      <c r="C8146" s="45" t="s">
        <v>1549</v>
      </c>
      <c r="D8146" s="452" t="s">
        <v>3049</v>
      </c>
      <c r="E8146" s="367" t="s">
        <v>834</v>
      </c>
      <c r="F8146" s="50"/>
      <c r="G8146" s="468" t="s">
        <v>3074</v>
      </c>
      <c r="H8146" s="50" t="s">
        <v>2350</v>
      </c>
      <c r="I8146" s="42" t="s">
        <v>1165</v>
      </c>
      <c r="J8146" s="228"/>
      <c r="K8146" s="228"/>
      <c r="L8146" s="228"/>
      <c r="M8146" s="228"/>
      <c r="N8146" s="228"/>
      <c r="O8146" s="228"/>
      <c r="P8146" s="228"/>
      <c r="Q8146" s="228"/>
      <c r="R8146" s="228"/>
      <c r="S8146" s="228"/>
      <c r="T8146" s="228"/>
      <c r="U8146" s="228">
        <v>0</v>
      </c>
      <c r="V8146" s="228">
        <v>0</v>
      </c>
      <c r="W8146" s="228"/>
      <c r="X8146" s="228"/>
      <c r="Y8146" s="228"/>
      <c r="Z8146" s="228"/>
      <c r="AA8146" s="228"/>
      <c r="AB8146" s="228"/>
      <c r="AC8146" s="228"/>
      <c r="AD8146" s="228"/>
      <c r="AE8146" s="228"/>
      <c r="AF8146" s="228"/>
      <c r="AG8146" s="228"/>
      <c r="AH8146" s="228">
        <v>0</v>
      </c>
      <c r="AI8146" s="228">
        <v>0</v>
      </c>
      <c r="AJ8146" s="228"/>
      <c r="AK8146" s="228"/>
      <c r="AL8146" s="228"/>
      <c r="AM8146" s="228"/>
      <c r="AN8146" s="228"/>
      <c r="AO8146" s="228"/>
      <c r="AP8146" s="228"/>
      <c r="AQ8146" s="228"/>
      <c r="AR8146" s="228"/>
      <c r="AS8146" s="228"/>
      <c r="AT8146" s="228"/>
      <c r="AU8146" s="228">
        <v>0</v>
      </c>
      <c r="AV8146" s="228">
        <v>0</v>
      </c>
      <c r="AW8146" s="228">
        <f t="shared" si="2259"/>
        <v>0</v>
      </c>
    </row>
    <row r="8147" spans="1:49">
      <c r="A8147" s="44" t="s">
        <v>1040</v>
      </c>
      <c r="B8147" s="45" t="s">
        <v>1136</v>
      </c>
      <c r="C8147" s="45" t="s">
        <v>1549</v>
      </c>
      <c r="D8147" s="452" t="s">
        <v>3049</v>
      </c>
      <c r="E8147" s="367" t="s">
        <v>772</v>
      </c>
      <c r="F8147" s="50"/>
      <c r="G8147" s="50"/>
      <c r="H8147" s="50"/>
      <c r="I8147" s="42" t="s">
        <v>1227</v>
      </c>
      <c r="J8147" s="15">
        <f>SUM(J8148:J8152)</f>
        <v>0</v>
      </c>
      <c r="K8147" s="15">
        <f t="shared" ref="K8147:AT8147" si="2261">SUM(K8148:K8152)</f>
        <v>0</v>
      </c>
      <c r="L8147" s="15">
        <f t="shared" si="2261"/>
        <v>0</v>
      </c>
      <c r="M8147" s="15">
        <f t="shared" si="2261"/>
        <v>0</v>
      </c>
      <c r="N8147" s="15">
        <f t="shared" si="2261"/>
        <v>0</v>
      </c>
      <c r="O8147" s="15">
        <f t="shared" si="2261"/>
        <v>0</v>
      </c>
      <c r="P8147" s="15">
        <f t="shared" si="2261"/>
        <v>0</v>
      </c>
      <c r="Q8147" s="15">
        <f t="shared" si="2261"/>
        <v>0</v>
      </c>
      <c r="R8147" s="15">
        <f t="shared" si="2261"/>
        <v>0</v>
      </c>
      <c r="S8147" s="15">
        <f t="shared" si="2261"/>
        <v>0</v>
      </c>
      <c r="T8147" s="15">
        <f t="shared" si="2261"/>
        <v>0</v>
      </c>
      <c r="U8147" s="15">
        <v>0</v>
      </c>
      <c r="V8147" s="15">
        <v>0</v>
      </c>
      <c r="W8147" s="15">
        <f>SUM(W8148:W8152)</f>
        <v>0</v>
      </c>
      <c r="X8147" s="15">
        <f t="shared" si="2261"/>
        <v>0</v>
      </c>
      <c r="Y8147" s="15">
        <f t="shared" si="2261"/>
        <v>0</v>
      </c>
      <c r="Z8147" s="15">
        <f t="shared" si="2261"/>
        <v>0</v>
      </c>
      <c r="AA8147" s="15">
        <f t="shared" si="2261"/>
        <v>0</v>
      </c>
      <c r="AB8147" s="15">
        <f t="shared" si="2261"/>
        <v>0</v>
      </c>
      <c r="AC8147" s="15">
        <f t="shared" si="2261"/>
        <v>0</v>
      </c>
      <c r="AD8147" s="15">
        <f t="shared" si="2261"/>
        <v>0</v>
      </c>
      <c r="AE8147" s="15">
        <f t="shared" si="2261"/>
        <v>0</v>
      </c>
      <c r="AF8147" s="15">
        <f t="shared" si="2261"/>
        <v>0</v>
      </c>
      <c r="AG8147" s="15">
        <f t="shared" si="2261"/>
        <v>0</v>
      </c>
      <c r="AH8147" s="15">
        <v>0</v>
      </c>
      <c r="AI8147" s="15">
        <v>0</v>
      </c>
      <c r="AJ8147" s="15">
        <f>SUM(AJ8148:AJ8152)</f>
        <v>0</v>
      </c>
      <c r="AK8147" s="15">
        <f t="shared" si="2261"/>
        <v>0</v>
      </c>
      <c r="AL8147" s="15">
        <f t="shared" si="2261"/>
        <v>0</v>
      </c>
      <c r="AM8147" s="15">
        <f t="shared" si="2261"/>
        <v>0</v>
      </c>
      <c r="AN8147" s="15">
        <f t="shared" si="2261"/>
        <v>0</v>
      </c>
      <c r="AO8147" s="15">
        <f t="shared" si="2261"/>
        <v>0</v>
      </c>
      <c r="AP8147" s="15">
        <f t="shared" si="2261"/>
        <v>0</v>
      </c>
      <c r="AQ8147" s="15">
        <f t="shared" si="2261"/>
        <v>0</v>
      </c>
      <c r="AR8147" s="15">
        <f t="shared" si="2261"/>
        <v>0</v>
      </c>
      <c r="AS8147" s="15">
        <f t="shared" si="2261"/>
        <v>0</v>
      </c>
      <c r="AT8147" s="15">
        <f t="shared" si="2261"/>
        <v>0</v>
      </c>
      <c r="AU8147" s="15">
        <v>0</v>
      </c>
      <c r="AV8147" s="15">
        <v>0</v>
      </c>
      <c r="AW8147" s="15">
        <f t="shared" si="2259"/>
        <v>0</v>
      </c>
    </row>
    <row r="8148" spans="1:49" s="144" customFormat="1">
      <c r="A8148" s="44" t="s">
        <v>1040</v>
      </c>
      <c r="B8148" s="45" t="s">
        <v>1136</v>
      </c>
      <c r="C8148" s="45" t="s">
        <v>1549</v>
      </c>
      <c r="D8148" s="452" t="s">
        <v>3049</v>
      </c>
      <c r="E8148" s="140" t="s">
        <v>850</v>
      </c>
      <c r="F8148" s="141" t="s">
        <v>1986</v>
      </c>
      <c r="G8148" s="468" t="s">
        <v>3074</v>
      </c>
      <c r="H8148" s="50" t="s">
        <v>2350</v>
      </c>
      <c r="I8148" s="142" t="s">
        <v>1119</v>
      </c>
      <c r="J8148" s="228"/>
      <c r="K8148" s="228"/>
      <c r="L8148" s="228"/>
      <c r="M8148" s="228"/>
      <c r="N8148" s="228"/>
      <c r="O8148" s="228"/>
      <c r="P8148" s="228"/>
      <c r="Q8148" s="228"/>
      <c r="R8148" s="228"/>
      <c r="S8148" s="228"/>
      <c r="T8148" s="228"/>
      <c r="U8148" s="228">
        <v>0</v>
      </c>
      <c r="V8148" s="228">
        <v>0</v>
      </c>
      <c r="W8148" s="228"/>
      <c r="X8148" s="228"/>
      <c r="Y8148" s="228"/>
      <c r="Z8148" s="228"/>
      <c r="AA8148" s="228"/>
      <c r="AB8148" s="228"/>
      <c r="AC8148" s="228"/>
      <c r="AD8148" s="228"/>
      <c r="AE8148" s="228"/>
      <c r="AF8148" s="228"/>
      <c r="AG8148" s="228"/>
      <c r="AH8148" s="228">
        <v>0</v>
      </c>
      <c r="AI8148" s="228">
        <v>0</v>
      </c>
      <c r="AJ8148" s="228"/>
      <c r="AK8148" s="228"/>
      <c r="AL8148" s="228"/>
      <c r="AM8148" s="228"/>
      <c r="AN8148" s="228"/>
      <c r="AO8148" s="228"/>
      <c r="AP8148" s="228"/>
      <c r="AQ8148" s="228"/>
      <c r="AR8148" s="228"/>
      <c r="AS8148" s="228"/>
      <c r="AT8148" s="228"/>
      <c r="AU8148" s="228">
        <v>0</v>
      </c>
      <c r="AV8148" s="228">
        <v>0</v>
      </c>
      <c r="AW8148" s="228">
        <f t="shared" si="2259"/>
        <v>0</v>
      </c>
    </row>
    <row r="8149" spans="1:49" s="144" customFormat="1">
      <c r="A8149" s="44" t="s">
        <v>1040</v>
      </c>
      <c r="B8149" s="45" t="s">
        <v>1136</v>
      </c>
      <c r="C8149" s="45" t="s">
        <v>1549</v>
      </c>
      <c r="D8149" s="452" t="s">
        <v>3049</v>
      </c>
      <c r="E8149" s="140" t="s">
        <v>851</v>
      </c>
      <c r="F8149" s="141" t="s">
        <v>1987</v>
      </c>
      <c r="G8149" s="468" t="s">
        <v>3074</v>
      </c>
      <c r="H8149" s="50" t="s">
        <v>2350</v>
      </c>
      <c r="I8149" s="142" t="s">
        <v>1290</v>
      </c>
      <c r="J8149" s="228"/>
      <c r="K8149" s="228"/>
      <c r="L8149" s="228"/>
      <c r="M8149" s="228"/>
      <c r="N8149" s="228"/>
      <c r="O8149" s="228"/>
      <c r="P8149" s="228"/>
      <c r="Q8149" s="228"/>
      <c r="R8149" s="228"/>
      <c r="S8149" s="228"/>
      <c r="T8149" s="228"/>
      <c r="U8149" s="228">
        <v>0</v>
      </c>
      <c r="V8149" s="228">
        <v>0</v>
      </c>
      <c r="W8149" s="228"/>
      <c r="X8149" s="228"/>
      <c r="Y8149" s="228"/>
      <c r="Z8149" s="228"/>
      <c r="AA8149" s="228"/>
      <c r="AB8149" s="228"/>
      <c r="AC8149" s="228"/>
      <c r="AD8149" s="228"/>
      <c r="AE8149" s="228"/>
      <c r="AF8149" s="228"/>
      <c r="AG8149" s="228"/>
      <c r="AH8149" s="228">
        <v>0</v>
      </c>
      <c r="AI8149" s="228">
        <v>0</v>
      </c>
      <c r="AJ8149" s="228"/>
      <c r="AK8149" s="228"/>
      <c r="AL8149" s="228"/>
      <c r="AM8149" s="228"/>
      <c r="AN8149" s="228"/>
      <c r="AO8149" s="228"/>
      <c r="AP8149" s="228"/>
      <c r="AQ8149" s="228"/>
      <c r="AR8149" s="228"/>
      <c r="AS8149" s="228"/>
      <c r="AT8149" s="228"/>
      <c r="AU8149" s="228">
        <v>0</v>
      </c>
      <c r="AV8149" s="228">
        <v>0</v>
      </c>
      <c r="AW8149" s="228">
        <f t="shared" si="2259"/>
        <v>0</v>
      </c>
    </row>
    <row r="8150" spans="1:49" s="144" customFormat="1">
      <c r="A8150" s="44" t="s">
        <v>1040</v>
      </c>
      <c r="B8150" s="45" t="s">
        <v>1136</v>
      </c>
      <c r="C8150" s="45" t="s">
        <v>1549</v>
      </c>
      <c r="D8150" s="452" t="s">
        <v>3049</v>
      </c>
      <c r="E8150" s="140" t="s">
        <v>852</v>
      </c>
      <c r="F8150" s="141" t="s">
        <v>1988</v>
      </c>
      <c r="G8150" s="468" t="s">
        <v>3074</v>
      </c>
      <c r="H8150" s="50" t="s">
        <v>2350</v>
      </c>
      <c r="I8150" s="142" t="s">
        <v>1733</v>
      </c>
      <c r="J8150" s="228"/>
      <c r="K8150" s="228"/>
      <c r="L8150" s="228"/>
      <c r="M8150" s="228"/>
      <c r="N8150" s="228"/>
      <c r="O8150" s="228"/>
      <c r="P8150" s="228"/>
      <c r="Q8150" s="228"/>
      <c r="R8150" s="228"/>
      <c r="S8150" s="228"/>
      <c r="T8150" s="228"/>
      <c r="U8150" s="228">
        <v>0</v>
      </c>
      <c r="V8150" s="228">
        <v>0</v>
      </c>
      <c r="W8150" s="228"/>
      <c r="X8150" s="228"/>
      <c r="Y8150" s="228"/>
      <c r="Z8150" s="228"/>
      <c r="AA8150" s="228"/>
      <c r="AB8150" s="228"/>
      <c r="AC8150" s="228"/>
      <c r="AD8150" s="228"/>
      <c r="AE8150" s="228"/>
      <c r="AF8150" s="228"/>
      <c r="AG8150" s="228"/>
      <c r="AH8150" s="228">
        <v>0</v>
      </c>
      <c r="AI8150" s="228">
        <v>0</v>
      </c>
      <c r="AJ8150" s="228"/>
      <c r="AK8150" s="228"/>
      <c r="AL8150" s="228"/>
      <c r="AM8150" s="228"/>
      <c r="AN8150" s="228"/>
      <c r="AO8150" s="228"/>
      <c r="AP8150" s="228"/>
      <c r="AQ8150" s="228"/>
      <c r="AR8150" s="228"/>
      <c r="AS8150" s="228"/>
      <c r="AT8150" s="228"/>
      <c r="AU8150" s="228">
        <v>0</v>
      </c>
      <c r="AV8150" s="228">
        <v>0</v>
      </c>
      <c r="AW8150" s="228">
        <f t="shared" si="2259"/>
        <v>0</v>
      </c>
    </row>
    <row r="8151" spans="1:49" s="144" customFormat="1">
      <c r="A8151" s="44" t="s">
        <v>1040</v>
      </c>
      <c r="B8151" s="45" t="s">
        <v>1136</v>
      </c>
      <c r="C8151" s="45" t="s">
        <v>1549</v>
      </c>
      <c r="D8151" s="452" t="s">
        <v>3049</v>
      </c>
      <c r="E8151" s="140" t="s">
        <v>853</v>
      </c>
      <c r="F8151" s="141" t="s">
        <v>1989</v>
      </c>
      <c r="G8151" s="468" t="s">
        <v>3074</v>
      </c>
      <c r="H8151" s="50" t="s">
        <v>2350</v>
      </c>
      <c r="I8151" s="142" t="s">
        <v>1734</v>
      </c>
      <c r="J8151" s="228"/>
      <c r="K8151" s="228"/>
      <c r="L8151" s="228"/>
      <c r="M8151" s="228"/>
      <c r="N8151" s="228"/>
      <c r="O8151" s="228"/>
      <c r="P8151" s="228"/>
      <c r="Q8151" s="228"/>
      <c r="R8151" s="228"/>
      <c r="S8151" s="228"/>
      <c r="T8151" s="228"/>
      <c r="U8151" s="228">
        <v>0</v>
      </c>
      <c r="V8151" s="228">
        <v>0</v>
      </c>
      <c r="W8151" s="228"/>
      <c r="X8151" s="228"/>
      <c r="Y8151" s="228"/>
      <c r="Z8151" s="228"/>
      <c r="AA8151" s="228"/>
      <c r="AB8151" s="228"/>
      <c r="AC8151" s="228"/>
      <c r="AD8151" s="228"/>
      <c r="AE8151" s="228"/>
      <c r="AF8151" s="228"/>
      <c r="AG8151" s="228"/>
      <c r="AH8151" s="228">
        <v>0</v>
      </c>
      <c r="AI8151" s="228">
        <v>0</v>
      </c>
      <c r="AJ8151" s="228"/>
      <c r="AK8151" s="228"/>
      <c r="AL8151" s="228"/>
      <c r="AM8151" s="228"/>
      <c r="AN8151" s="228"/>
      <c r="AO8151" s="228"/>
      <c r="AP8151" s="228"/>
      <c r="AQ8151" s="228"/>
      <c r="AR8151" s="228"/>
      <c r="AS8151" s="228"/>
      <c r="AT8151" s="228"/>
      <c r="AU8151" s="228">
        <v>0</v>
      </c>
      <c r="AV8151" s="228">
        <v>0</v>
      </c>
      <c r="AW8151" s="228">
        <f t="shared" si="2259"/>
        <v>0</v>
      </c>
    </row>
    <row r="8152" spans="1:49" s="144" customFormat="1">
      <c r="A8152" s="44" t="s">
        <v>1040</v>
      </c>
      <c r="B8152" s="45" t="s">
        <v>1136</v>
      </c>
      <c r="C8152" s="45" t="s">
        <v>1549</v>
      </c>
      <c r="D8152" s="452" t="s">
        <v>3049</v>
      </c>
      <c r="E8152" s="140" t="s">
        <v>854</v>
      </c>
      <c r="F8152" s="141" t="s">
        <v>1990</v>
      </c>
      <c r="G8152" s="468" t="s">
        <v>3074</v>
      </c>
      <c r="H8152" s="50" t="s">
        <v>2350</v>
      </c>
      <c r="I8152" s="142" t="s">
        <v>1735</v>
      </c>
      <c r="J8152" s="228"/>
      <c r="K8152" s="228"/>
      <c r="L8152" s="228"/>
      <c r="M8152" s="228"/>
      <c r="N8152" s="228"/>
      <c r="O8152" s="228"/>
      <c r="P8152" s="228"/>
      <c r="Q8152" s="228"/>
      <c r="R8152" s="228"/>
      <c r="S8152" s="228"/>
      <c r="T8152" s="228"/>
      <c r="U8152" s="228">
        <v>0</v>
      </c>
      <c r="V8152" s="228">
        <v>0</v>
      </c>
      <c r="W8152" s="228"/>
      <c r="X8152" s="228"/>
      <c r="Y8152" s="228"/>
      <c r="Z8152" s="228"/>
      <c r="AA8152" s="228"/>
      <c r="AB8152" s="228"/>
      <c r="AC8152" s="228"/>
      <c r="AD8152" s="228"/>
      <c r="AE8152" s="228"/>
      <c r="AF8152" s="228"/>
      <c r="AG8152" s="228"/>
      <c r="AH8152" s="228">
        <v>0</v>
      </c>
      <c r="AI8152" s="228">
        <v>0</v>
      </c>
      <c r="AJ8152" s="228"/>
      <c r="AK8152" s="228"/>
      <c r="AL8152" s="228"/>
      <c r="AM8152" s="228"/>
      <c r="AN8152" s="228"/>
      <c r="AO8152" s="228"/>
      <c r="AP8152" s="228"/>
      <c r="AQ8152" s="228"/>
      <c r="AR8152" s="228"/>
      <c r="AS8152" s="228"/>
      <c r="AT8152" s="228"/>
      <c r="AU8152" s="228">
        <v>0</v>
      </c>
      <c r="AV8152" s="228">
        <v>0</v>
      </c>
      <c r="AW8152" s="228">
        <f t="shared" si="2259"/>
        <v>0</v>
      </c>
    </row>
    <row r="8153" spans="1:49">
      <c r="A8153" s="44" t="s">
        <v>1040</v>
      </c>
      <c r="B8153" s="45" t="s">
        <v>1136</v>
      </c>
      <c r="C8153" s="45" t="s">
        <v>1549</v>
      </c>
      <c r="D8153" s="452" t="s">
        <v>3049</v>
      </c>
      <c r="E8153" s="213" t="s">
        <v>773</v>
      </c>
      <c r="F8153" s="65"/>
      <c r="G8153" s="65"/>
      <c r="H8153" s="65"/>
      <c r="I8153" s="260" t="s">
        <v>1362</v>
      </c>
      <c r="J8153" s="9">
        <f>SUM(J8154)</f>
        <v>0</v>
      </c>
      <c r="K8153" s="9">
        <f t="shared" ref="K8153:AT8153" si="2262">SUM(K8154)</f>
        <v>0</v>
      </c>
      <c r="L8153" s="9">
        <f t="shared" si="2262"/>
        <v>0</v>
      </c>
      <c r="M8153" s="9">
        <f t="shared" si="2262"/>
        <v>0</v>
      </c>
      <c r="N8153" s="9">
        <f t="shared" si="2262"/>
        <v>0</v>
      </c>
      <c r="O8153" s="9">
        <f t="shared" si="2262"/>
        <v>0</v>
      </c>
      <c r="P8153" s="9">
        <f t="shared" si="2262"/>
        <v>0</v>
      </c>
      <c r="Q8153" s="9">
        <f t="shared" si="2262"/>
        <v>0</v>
      </c>
      <c r="R8153" s="9">
        <f t="shared" si="2262"/>
        <v>0</v>
      </c>
      <c r="S8153" s="9">
        <f t="shared" si="2262"/>
        <v>0</v>
      </c>
      <c r="T8153" s="9">
        <f t="shared" si="2262"/>
        <v>0</v>
      </c>
      <c r="U8153" s="9">
        <v>0</v>
      </c>
      <c r="V8153" s="9">
        <v>0</v>
      </c>
      <c r="W8153" s="9">
        <f>SUM(W8154)</f>
        <v>0</v>
      </c>
      <c r="X8153" s="9">
        <f t="shared" si="2262"/>
        <v>0</v>
      </c>
      <c r="Y8153" s="9">
        <f t="shared" si="2262"/>
        <v>0</v>
      </c>
      <c r="Z8153" s="9">
        <f t="shared" si="2262"/>
        <v>0</v>
      </c>
      <c r="AA8153" s="9">
        <f t="shared" si="2262"/>
        <v>0</v>
      </c>
      <c r="AB8153" s="9">
        <f t="shared" si="2262"/>
        <v>0</v>
      </c>
      <c r="AC8153" s="9">
        <f t="shared" si="2262"/>
        <v>0</v>
      </c>
      <c r="AD8153" s="9">
        <f t="shared" si="2262"/>
        <v>0</v>
      </c>
      <c r="AE8153" s="9">
        <f t="shared" si="2262"/>
        <v>0</v>
      </c>
      <c r="AF8153" s="9">
        <f t="shared" si="2262"/>
        <v>0</v>
      </c>
      <c r="AG8153" s="9">
        <f t="shared" si="2262"/>
        <v>0</v>
      </c>
      <c r="AH8153" s="9">
        <v>0</v>
      </c>
      <c r="AI8153" s="9">
        <v>0</v>
      </c>
      <c r="AJ8153" s="9">
        <f>SUM(AJ8154)</f>
        <v>0</v>
      </c>
      <c r="AK8153" s="9">
        <f t="shared" si="2262"/>
        <v>0</v>
      </c>
      <c r="AL8153" s="9">
        <f t="shared" si="2262"/>
        <v>0</v>
      </c>
      <c r="AM8153" s="9">
        <f t="shared" si="2262"/>
        <v>0</v>
      </c>
      <c r="AN8153" s="9">
        <f t="shared" si="2262"/>
        <v>0</v>
      </c>
      <c r="AO8153" s="9">
        <f t="shared" si="2262"/>
        <v>0</v>
      </c>
      <c r="AP8153" s="9">
        <f t="shared" si="2262"/>
        <v>0</v>
      </c>
      <c r="AQ8153" s="9">
        <f t="shared" si="2262"/>
        <v>0</v>
      </c>
      <c r="AR8153" s="9">
        <f t="shared" si="2262"/>
        <v>0</v>
      </c>
      <c r="AS8153" s="9">
        <f t="shared" si="2262"/>
        <v>0</v>
      </c>
      <c r="AT8153" s="9">
        <f t="shared" si="2262"/>
        <v>0</v>
      </c>
      <c r="AU8153" s="9">
        <v>0</v>
      </c>
      <c r="AV8153" s="9">
        <v>0</v>
      </c>
      <c r="AW8153" s="9">
        <f t="shared" si="2259"/>
        <v>0</v>
      </c>
    </row>
    <row r="8154" spans="1:49">
      <c r="A8154" s="44" t="s">
        <v>1040</v>
      </c>
      <c r="B8154" s="45" t="s">
        <v>1136</v>
      </c>
      <c r="C8154" s="45" t="s">
        <v>1549</v>
      </c>
      <c r="D8154" s="452" t="s">
        <v>3049</v>
      </c>
      <c r="E8154" s="367" t="s">
        <v>785</v>
      </c>
      <c r="F8154" s="50"/>
      <c r="G8154" s="468" t="s">
        <v>3074</v>
      </c>
      <c r="H8154" s="50" t="s">
        <v>2350</v>
      </c>
      <c r="I8154" s="42" t="s">
        <v>1363</v>
      </c>
      <c r="J8154" s="228"/>
      <c r="K8154" s="228"/>
      <c r="L8154" s="228"/>
      <c r="M8154" s="228"/>
      <c r="N8154" s="228"/>
      <c r="O8154" s="228"/>
      <c r="P8154" s="228"/>
      <c r="Q8154" s="228"/>
      <c r="R8154" s="228"/>
      <c r="S8154" s="228"/>
      <c r="T8154" s="228"/>
      <c r="U8154" s="228">
        <v>0</v>
      </c>
      <c r="V8154" s="228">
        <v>0</v>
      </c>
      <c r="W8154" s="228"/>
      <c r="X8154" s="228"/>
      <c r="Y8154" s="228"/>
      <c r="Z8154" s="228"/>
      <c r="AA8154" s="228"/>
      <c r="AB8154" s="228"/>
      <c r="AC8154" s="228"/>
      <c r="AD8154" s="228"/>
      <c r="AE8154" s="228"/>
      <c r="AF8154" s="228"/>
      <c r="AG8154" s="228"/>
      <c r="AH8154" s="228">
        <v>0</v>
      </c>
      <c r="AI8154" s="228">
        <v>0</v>
      </c>
      <c r="AJ8154" s="228"/>
      <c r="AK8154" s="228"/>
      <c r="AL8154" s="228"/>
      <c r="AM8154" s="228"/>
      <c r="AN8154" s="228"/>
      <c r="AO8154" s="228"/>
      <c r="AP8154" s="228"/>
      <c r="AQ8154" s="228"/>
      <c r="AR8154" s="228"/>
      <c r="AS8154" s="228"/>
      <c r="AT8154" s="228"/>
      <c r="AU8154" s="228">
        <v>0</v>
      </c>
      <c r="AV8154" s="228">
        <v>0</v>
      </c>
      <c r="AW8154" s="228">
        <f t="shared" si="2259"/>
        <v>0</v>
      </c>
    </row>
    <row r="8155" spans="1:49">
      <c r="A8155" s="44" t="s">
        <v>1040</v>
      </c>
      <c r="B8155" s="45" t="s">
        <v>1136</v>
      </c>
      <c r="C8155" s="45" t="s">
        <v>1549</v>
      </c>
      <c r="D8155" s="452" t="s">
        <v>3049</v>
      </c>
      <c r="E8155" s="213" t="s">
        <v>1364</v>
      </c>
      <c r="F8155" s="65"/>
      <c r="G8155" s="65"/>
      <c r="H8155" s="65"/>
      <c r="I8155" s="260" t="s">
        <v>2104</v>
      </c>
      <c r="J8155" s="9">
        <f>SUM(J8156:J8165)</f>
        <v>422000</v>
      </c>
      <c r="K8155" s="9">
        <f t="shared" ref="K8155:AT8155" si="2263">SUM(K8156:K8165)</f>
        <v>30682</v>
      </c>
      <c r="L8155" s="9">
        <f t="shared" si="2263"/>
        <v>31913</v>
      </c>
      <c r="M8155" s="9">
        <f t="shared" si="2263"/>
        <v>29686</v>
      </c>
      <c r="N8155" s="9">
        <f t="shared" si="2263"/>
        <v>0</v>
      </c>
      <c r="O8155" s="9">
        <f t="shared" si="2263"/>
        <v>61247</v>
      </c>
      <c r="P8155" s="9">
        <f t="shared" si="2263"/>
        <v>30240</v>
      </c>
      <c r="Q8155" s="9">
        <f t="shared" si="2263"/>
        <v>0</v>
      </c>
      <c r="R8155" s="9">
        <f t="shared" si="2263"/>
        <v>0</v>
      </c>
      <c r="S8155" s="9">
        <f t="shared" si="2263"/>
        <v>61350</v>
      </c>
      <c r="T8155" s="9">
        <f t="shared" si="2263"/>
        <v>0</v>
      </c>
      <c r="U8155" s="9">
        <v>245118</v>
      </c>
      <c r="V8155" s="9">
        <v>176882</v>
      </c>
      <c r="W8155" s="9">
        <f>SUM(W8156:W8165)</f>
        <v>46328</v>
      </c>
      <c r="X8155" s="9">
        <f t="shared" si="2263"/>
        <v>0</v>
      </c>
      <c r="Y8155" s="9">
        <f t="shared" si="2263"/>
        <v>0</v>
      </c>
      <c r="Z8155" s="9">
        <f t="shared" si="2263"/>
        <v>8328</v>
      </c>
      <c r="AA8155" s="9">
        <f t="shared" si="2263"/>
        <v>0</v>
      </c>
      <c r="AB8155" s="9">
        <f t="shared" si="2263"/>
        <v>0</v>
      </c>
      <c r="AC8155" s="9">
        <f t="shared" si="2263"/>
        <v>0</v>
      </c>
      <c r="AD8155" s="9">
        <f t="shared" si="2263"/>
        <v>0</v>
      </c>
      <c r="AE8155" s="9">
        <f t="shared" si="2263"/>
        <v>0</v>
      </c>
      <c r="AF8155" s="9">
        <f t="shared" si="2263"/>
        <v>0</v>
      </c>
      <c r="AG8155" s="9">
        <f t="shared" si="2263"/>
        <v>0</v>
      </c>
      <c r="AH8155" s="9">
        <v>8328</v>
      </c>
      <c r="AI8155" s="9">
        <v>38000</v>
      </c>
      <c r="AJ8155" s="9">
        <f>SUM(AJ8156:AJ8165)</f>
        <v>4500</v>
      </c>
      <c r="AK8155" s="9">
        <f t="shared" si="2263"/>
        <v>0</v>
      </c>
      <c r="AL8155" s="9">
        <f t="shared" si="2263"/>
        <v>0</v>
      </c>
      <c r="AM8155" s="9">
        <f t="shared" si="2263"/>
        <v>4500</v>
      </c>
      <c r="AN8155" s="9">
        <f t="shared" si="2263"/>
        <v>0</v>
      </c>
      <c r="AO8155" s="9">
        <f t="shared" si="2263"/>
        <v>0</v>
      </c>
      <c r="AP8155" s="9">
        <f t="shared" si="2263"/>
        <v>0</v>
      </c>
      <c r="AQ8155" s="9">
        <f t="shared" si="2263"/>
        <v>0</v>
      </c>
      <c r="AR8155" s="9">
        <f t="shared" si="2263"/>
        <v>0</v>
      </c>
      <c r="AS8155" s="9">
        <f t="shared" si="2263"/>
        <v>0</v>
      </c>
      <c r="AT8155" s="9">
        <f t="shared" si="2263"/>
        <v>0</v>
      </c>
      <c r="AU8155" s="9">
        <v>4500</v>
      </c>
      <c r="AV8155" s="9">
        <v>0</v>
      </c>
      <c r="AW8155" s="9">
        <f t="shared" si="2259"/>
        <v>257946</v>
      </c>
    </row>
    <row r="8156" spans="1:49">
      <c r="A8156" s="44" t="s">
        <v>1040</v>
      </c>
      <c r="B8156" s="45" t="s">
        <v>1136</v>
      </c>
      <c r="C8156" s="45" t="s">
        <v>1549</v>
      </c>
      <c r="D8156" s="452" t="s">
        <v>3049</v>
      </c>
      <c r="E8156" s="367" t="s">
        <v>786</v>
      </c>
      <c r="F8156" s="50"/>
      <c r="G8156" s="468" t="s">
        <v>3074</v>
      </c>
      <c r="H8156" s="50" t="s">
        <v>2350</v>
      </c>
      <c r="I8156" s="42" t="s">
        <v>2323</v>
      </c>
      <c r="J8156" s="270">
        <v>17000</v>
      </c>
      <c r="K8156" s="270">
        <v>1000</v>
      </c>
      <c r="L8156" s="270"/>
      <c r="M8156" s="270"/>
      <c r="N8156" s="270"/>
      <c r="O8156" s="270">
        <v>5200</v>
      </c>
      <c r="P8156" s="270">
        <v>3000</v>
      </c>
      <c r="Q8156" s="270"/>
      <c r="R8156" s="270"/>
      <c r="S8156" s="270">
        <v>7800</v>
      </c>
      <c r="T8156" s="270"/>
      <c r="U8156" s="270">
        <v>17000</v>
      </c>
      <c r="V8156" s="270">
        <v>0</v>
      </c>
      <c r="W8156" s="270"/>
      <c r="X8156" s="270"/>
      <c r="Y8156" s="270"/>
      <c r="Z8156" s="270"/>
      <c r="AA8156" s="270"/>
      <c r="AB8156" s="270"/>
      <c r="AC8156" s="270"/>
      <c r="AD8156" s="270"/>
      <c r="AE8156" s="270"/>
      <c r="AF8156" s="270"/>
      <c r="AG8156" s="270"/>
      <c r="AH8156" s="270">
        <v>0</v>
      </c>
      <c r="AI8156" s="270">
        <v>0</v>
      </c>
      <c r="AJ8156" s="270"/>
      <c r="AK8156" s="270"/>
      <c r="AL8156" s="270"/>
      <c r="AM8156" s="270"/>
      <c r="AN8156" s="270"/>
      <c r="AO8156" s="270"/>
      <c r="AP8156" s="270"/>
      <c r="AQ8156" s="270"/>
      <c r="AR8156" s="270"/>
      <c r="AS8156" s="270"/>
      <c r="AT8156" s="270"/>
      <c r="AU8156" s="270">
        <v>0</v>
      </c>
      <c r="AV8156" s="270">
        <v>0</v>
      </c>
      <c r="AW8156" s="270">
        <f t="shared" si="2259"/>
        <v>17000</v>
      </c>
    </row>
    <row r="8157" spans="1:49">
      <c r="A8157" s="44" t="s">
        <v>1040</v>
      </c>
      <c r="B8157" s="45" t="s">
        <v>1136</v>
      </c>
      <c r="C8157" s="45" t="s">
        <v>1549</v>
      </c>
      <c r="D8157" s="452" t="s">
        <v>3049</v>
      </c>
      <c r="E8157" s="367" t="s">
        <v>1528</v>
      </c>
      <c r="F8157" s="50"/>
      <c r="G8157" s="468" t="s">
        <v>3074</v>
      </c>
      <c r="H8157" s="50" t="s">
        <v>2350</v>
      </c>
      <c r="I8157" s="42" t="s">
        <v>2227</v>
      </c>
      <c r="J8157" s="270">
        <v>85000</v>
      </c>
      <c r="K8157" s="270">
        <v>10182</v>
      </c>
      <c r="L8157" s="270">
        <v>3893</v>
      </c>
      <c r="M8157" s="270"/>
      <c r="N8157" s="270"/>
      <c r="O8157" s="270">
        <v>10800</v>
      </c>
      <c r="P8157" s="270">
        <v>3000</v>
      </c>
      <c r="Q8157" s="270"/>
      <c r="R8157" s="270"/>
      <c r="S8157" s="270">
        <v>4350</v>
      </c>
      <c r="T8157" s="270"/>
      <c r="U8157" s="270">
        <v>32225</v>
      </c>
      <c r="V8157" s="270">
        <v>52775</v>
      </c>
      <c r="W8157" s="270">
        <v>13312</v>
      </c>
      <c r="X8157" s="270"/>
      <c r="Y8157" s="270"/>
      <c r="Z8157" s="270">
        <v>3312</v>
      </c>
      <c r="AA8157" s="270"/>
      <c r="AB8157" s="270"/>
      <c r="AC8157" s="270"/>
      <c r="AD8157" s="270"/>
      <c r="AE8157" s="270"/>
      <c r="AF8157" s="270"/>
      <c r="AG8157" s="270"/>
      <c r="AH8157" s="270">
        <v>3312</v>
      </c>
      <c r="AI8157" s="270">
        <v>10000</v>
      </c>
      <c r="AJ8157" s="270"/>
      <c r="AK8157" s="270"/>
      <c r="AL8157" s="270"/>
      <c r="AM8157" s="270"/>
      <c r="AN8157" s="270"/>
      <c r="AO8157" s="270"/>
      <c r="AP8157" s="270"/>
      <c r="AQ8157" s="270"/>
      <c r="AR8157" s="270"/>
      <c r="AS8157" s="270"/>
      <c r="AT8157" s="270"/>
      <c r="AU8157" s="270">
        <v>0</v>
      </c>
      <c r="AV8157" s="270">
        <v>0</v>
      </c>
      <c r="AW8157" s="270">
        <f t="shared" si="2259"/>
        <v>35537</v>
      </c>
    </row>
    <row r="8158" spans="1:49">
      <c r="A8158" s="44" t="s">
        <v>1040</v>
      </c>
      <c r="B8158" s="45" t="s">
        <v>1136</v>
      </c>
      <c r="C8158" s="45" t="s">
        <v>1549</v>
      </c>
      <c r="D8158" s="452" t="s">
        <v>3049</v>
      </c>
      <c r="E8158" s="367" t="s">
        <v>1679</v>
      </c>
      <c r="F8158" s="50"/>
      <c r="G8158" s="468" t="s">
        <v>3074</v>
      </c>
      <c r="H8158" s="50" t="s">
        <v>2350</v>
      </c>
      <c r="I8158" s="42" t="s">
        <v>1044</v>
      </c>
      <c r="J8158" s="270">
        <v>20000</v>
      </c>
      <c r="K8158" s="270">
        <v>1600</v>
      </c>
      <c r="L8158" s="270">
        <v>2500</v>
      </c>
      <c r="M8158" s="270">
        <v>1000</v>
      </c>
      <c r="N8158" s="270"/>
      <c r="O8158" s="270">
        <v>2000</v>
      </c>
      <c r="P8158" s="270">
        <v>1000</v>
      </c>
      <c r="Q8158" s="270"/>
      <c r="R8158" s="270"/>
      <c r="S8158" s="270">
        <v>4000</v>
      </c>
      <c r="T8158" s="270"/>
      <c r="U8158" s="270">
        <v>12100</v>
      </c>
      <c r="V8158" s="270">
        <v>7900</v>
      </c>
      <c r="W8158" s="270">
        <v>3000</v>
      </c>
      <c r="X8158" s="270"/>
      <c r="Y8158" s="270"/>
      <c r="Z8158" s="270"/>
      <c r="AA8158" s="270"/>
      <c r="AB8158" s="270"/>
      <c r="AC8158" s="270"/>
      <c r="AD8158" s="270"/>
      <c r="AE8158" s="270"/>
      <c r="AF8158" s="270"/>
      <c r="AG8158" s="270"/>
      <c r="AH8158" s="270">
        <v>0</v>
      </c>
      <c r="AI8158" s="270">
        <v>3000</v>
      </c>
      <c r="AJ8158" s="270"/>
      <c r="AK8158" s="270"/>
      <c r="AL8158" s="270"/>
      <c r="AM8158" s="270"/>
      <c r="AN8158" s="270"/>
      <c r="AO8158" s="270"/>
      <c r="AP8158" s="270"/>
      <c r="AQ8158" s="270"/>
      <c r="AR8158" s="270"/>
      <c r="AS8158" s="270"/>
      <c r="AT8158" s="270"/>
      <c r="AU8158" s="270">
        <v>0</v>
      </c>
      <c r="AV8158" s="270">
        <v>0</v>
      </c>
      <c r="AW8158" s="270">
        <f t="shared" si="2259"/>
        <v>12100</v>
      </c>
    </row>
    <row r="8159" spans="1:49">
      <c r="A8159" s="44" t="s">
        <v>1040</v>
      </c>
      <c r="B8159" s="45" t="s">
        <v>1136</v>
      </c>
      <c r="C8159" s="45" t="s">
        <v>1549</v>
      </c>
      <c r="D8159" s="452" t="s">
        <v>3049</v>
      </c>
      <c r="E8159" s="367" t="s">
        <v>787</v>
      </c>
      <c r="F8159" s="50"/>
      <c r="G8159" s="468" t="s">
        <v>3074</v>
      </c>
      <c r="H8159" s="50" t="s">
        <v>2350</v>
      </c>
      <c r="I8159" s="42" t="s">
        <v>2226</v>
      </c>
      <c r="J8159" s="270">
        <v>210000</v>
      </c>
      <c r="K8159" s="270">
        <v>15000</v>
      </c>
      <c r="L8159" s="270">
        <v>15000</v>
      </c>
      <c r="M8159" s="270">
        <v>24000</v>
      </c>
      <c r="N8159" s="270"/>
      <c r="O8159" s="270">
        <v>26000</v>
      </c>
      <c r="P8159" s="270">
        <v>13000</v>
      </c>
      <c r="Q8159" s="270"/>
      <c r="R8159" s="270"/>
      <c r="S8159" s="270">
        <v>31050</v>
      </c>
      <c r="T8159" s="270"/>
      <c r="U8159" s="270">
        <v>124050</v>
      </c>
      <c r="V8159" s="270">
        <v>85950</v>
      </c>
      <c r="W8159" s="270">
        <v>10000</v>
      </c>
      <c r="X8159" s="270"/>
      <c r="Y8159" s="270"/>
      <c r="Z8159" s="270"/>
      <c r="AA8159" s="270"/>
      <c r="AB8159" s="270"/>
      <c r="AC8159" s="270"/>
      <c r="AD8159" s="270"/>
      <c r="AE8159" s="270"/>
      <c r="AF8159" s="270"/>
      <c r="AG8159" s="270"/>
      <c r="AH8159" s="270">
        <v>0</v>
      </c>
      <c r="AI8159" s="270">
        <v>10000</v>
      </c>
      <c r="AJ8159" s="270">
        <v>4500</v>
      </c>
      <c r="AK8159" s="270"/>
      <c r="AL8159" s="270"/>
      <c r="AM8159" s="270">
        <v>4500</v>
      </c>
      <c r="AN8159" s="270"/>
      <c r="AO8159" s="270"/>
      <c r="AP8159" s="270"/>
      <c r="AQ8159" s="270"/>
      <c r="AR8159" s="270"/>
      <c r="AS8159" s="270"/>
      <c r="AT8159" s="270"/>
      <c r="AU8159" s="270">
        <v>4500</v>
      </c>
      <c r="AV8159" s="270">
        <v>0</v>
      </c>
      <c r="AW8159" s="270">
        <f t="shared" si="2259"/>
        <v>128550</v>
      </c>
    </row>
    <row r="8160" spans="1:49">
      <c r="A8160" s="44" t="s">
        <v>1040</v>
      </c>
      <c r="B8160" s="45" t="s">
        <v>1136</v>
      </c>
      <c r="C8160" s="45" t="s">
        <v>1549</v>
      </c>
      <c r="D8160" s="452" t="s">
        <v>3049</v>
      </c>
      <c r="E8160" s="367" t="s">
        <v>1116</v>
      </c>
      <c r="F8160" s="50"/>
      <c r="G8160" s="468" t="s">
        <v>3074</v>
      </c>
      <c r="H8160" s="50" t="s">
        <v>2350</v>
      </c>
      <c r="I8160" s="42" t="s">
        <v>2228</v>
      </c>
      <c r="J8160" s="270">
        <v>15000</v>
      </c>
      <c r="K8160" s="270">
        <v>400</v>
      </c>
      <c r="L8160" s="270">
        <v>500</v>
      </c>
      <c r="M8160" s="270">
        <v>500</v>
      </c>
      <c r="N8160" s="270"/>
      <c r="O8160" s="270">
        <v>2600</v>
      </c>
      <c r="P8160" s="270">
        <v>1000</v>
      </c>
      <c r="Q8160" s="270"/>
      <c r="R8160" s="270"/>
      <c r="S8160" s="270">
        <v>500</v>
      </c>
      <c r="T8160" s="270"/>
      <c r="U8160" s="270">
        <v>5500</v>
      </c>
      <c r="V8160" s="270">
        <v>9500</v>
      </c>
      <c r="W8160" s="270"/>
      <c r="X8160" s="270"/>
      <c r="Y8160" s="270"/>
      <c r="Z8160" s="270"/>
      <c r="AA8160" s="270"/>
      <c r="AB8160" s="270"/>
      <c r="AC8160" s="270"/>
      <c r="AD8160" s="270"/>
      <c r="AE8160" s="270"/>
      <c r="AF8160" s="270"/>
      <c r="AG8160" s="270"/>
      <c r="AH8160" s="270">
        <v>0</v>
      </c>
      <c r="AI8160" s="270">
        <v>0</v>
      </c>
      <c r="AJ8160" s="270"/>
      <c r="AK8160" s="270"/>
      <c r="AL8160" s="270"/>
      <c r="AM8160" s="270"/>
      <c r="AN8160" s="270"/>
      <c r="AO8160" s="270"/>
      <c r="AP8160" s="270"/>
      <c r="AQ8160" s="270"/>
      <c r="AR8160" s="270"/>
      <c r="AS8160" s="270"/>
      <c r="AT8160" s="270"/>
      <c r="AU8160" s="270">
        <v>0</v>
      </c>
      <c r="AV8160" s="270">
        <v>0</v>
      </c>
      <c r="AW8160" s="270">
        <f t="shared" si="2259"/>
        <v>5500</v>
      </c>
    </row>
    <row r="8161" spans="1:49">
      <c r="A8161" s="44" t="s">
        <v>1040</v>
      </c>
      <c r="B8161" s="45" t="s">
        <v>1136</v>
      </c>
      <c r="C8161" s="45" t="s">
        <v>1549</v>
      </c>
      <c r="D8161" s="452" t="s">
        <v>3049</v>
      </c>
      <c r="E8161" s="367" t="s">
        <v>1703</v>
      </c>
      <c r="F8161" s="50"/>
      <c r="G8161" s="468" t="s">
        <v>3074</v>
      </c>
      <c r="H8161" s="50" t="s">
        <v>2350</v>
      </c>
      <c r="I8161" s="42" t="s">
        <v>1047</v>
      </c>
      <c r="J8161" s="270"/>
      <c r="K8161" s="270"/>
      <c r="L8161" s="270"/>
      <c r="M8161" s="270"/>
      <c r="N8161" s="270"/>
      <c r="O8161" s="270"/>
      <c r="P8161" s="270"/>
      <c r="Q8161" s="270"/>
      <c r="R8161" s="270"/>
      <c r="S8161" s="270"/>
      <c r="T8161" s="270"/>
      <c r="U8161" s="270">
        <v>0</v>
      </c>
      <c r="V8161" s="270">
        <v>0</v>
      </c>
      <c r="W8161" s="270"/>
      <c r="X8161" s="270"/>
      <c r="Y8161" s="270"/>
      <c r="Z8161" s="270"/>
      <c r="AA8161" s="270"/>
      <c r="AB8161" s="270"/>
      <c r="AC8161" s="270"/>
      <c r="AD8161" s="270"/>
      <c r="AE8161" s="270"/>
      <c r="AF8161" s="270"/>
      <c r="AG8161" s="270"/>
      <c r="AH8161" s="270">
        <v>0</v>
      </c>
      <c r="AI8161" s="270">
        <v>0</v>
      </c>
      <c r="AJ8161" s="270"/>
      <c r="AK8161" s="270"/>
      <c r="AL8161" s="270"/>
      <c r="AM8161" s="270"/>
      <c r="AN8161" s="270"/>
      <c r="AO8161" s="270"/>
      <c r="AP8161" s="270"/>
      <c r="AQ8161" s="270"/>
      <c r="AR8161" s="270"/>
      <c r="AS8161" s="270"/>
      <c r="AT8161" s="270"/>
      <c r="AU8161" s="270">
        <v>0</v>
      </c>
      <c r="AV8161" s="270">
        <v>0</v>
      </c>
      <c r="AW8161" s="270">
        <f t="shared" si="2259"/>
        <v>0</v>
      </c>
    </row>
    <row r="8162" spans="1:49">
      <c r="A8162" s="44" t="s">
        <v>1040</v>
      </c>
      <c r="B8162" s="45" t="s">
        <v>1136</v>
      </c>
      <c r="C8162" s="45" t="s">
        <v>1549</v>
      </c>
      <c r="D8162" s="452" t="s">
        <v>3049</v>
      </c>
      <c r="E8162" s="367" t="s">
        <v>826</v>
      </c>
      <c r="F8162" s="50"/>
      <c r="G8162" s="468" t="s">
        <v>3074</v>
      </c>
      <c r="H8162" s="50" t="s">
        <v>2350</v>
      </c>
      <c r="I8162" s="42" t="s">
        <v>935</v>
      </c>
      <c r="J8162" s="270">
        <v>20000</v>
      </c>
      <c r="K8162" s="270">
        <v>1000</v>
      </c>
      <c r="L8162" s="270">
        <v>2020</v>
      </c>
      <c r="M8162" s="270">
        <v>1000</v>
      </c>
      <c r="N8162" s="270"/>
      <c r="O8162" s="270">
        <v>2500</v>
      </c>
      <c r="P8162" s="270">
        <v>2000</v>
      </c>
      <c r="Q8162" s="270"/>
      <c r="R8162" s="270"/>
      <c r="S8162" s="270">
        <v>7000</v>
      </c>
      <c r="T8162" s="270"/>
      <c r="U8162" s="270">
        <v>15520</v>
      </c>
      <c r="V8162" s="270">
        <v>4480</v>
      </c>
      <c r="W8162" s="270">
        <v>5000</v>
      </c>
      <c r="X8162" s="270"/>
      <c r="Y8162" s="270"/>
      <c r="Z8162" s="270"/>
      <c r="AA8162" s="270"/>
      <c r="AB8162" s="270"/>
      <c r="AC8162" s="270"/>
      <c r="AD8162" s="270"/>
      <c r="AE8162" s="270"/>
      <c r="AF8162" s="270"/>
      <c r="AG8162" s="270"/>
      <c r="AH8162" s="270">
        <v>0</v>
      </c>
      <c r="AI8162" s="270">
        <v>5000</v>
      </c>
      <c r="AJ8162" s="270"/>
      <c r="AK8162" s="270"/>
      <c r="AL8162" s="270"/>
      <c r="AM8162" s="270"/>
      <c r="AN8162" s="270"/>
      <c r="AO8162" s="270"/>
      <c r="AP8162" s="270"/>
      <c r="AQ8162" s="270"/>
      <c r="AR8162" s="270"/>
      <c r="AS8162" s="270"/>
      <c r="AT8162" s="270"/>
      <c r="AU8162" s="270">
        <v>0</v>
      </c>
      <c r="AV8162" s="270">
        <v>0</v>
      </c>
      <c r="AW8162" s="270">
        <f t="shared" si="2259"/>
        <v>15520</v>
      </c>
    </row>
    <row r="8163" spans="1:49">
      <c r="A8163" s="44" t="s">
        <v>1040</v>
      </c>
      <c r="B8163" s="45" t="s">
        <v>1136</v>
      </c>
      <c r="C8163" s="45" t="s">
        <v>1549</v>
      </c>
      <c r="D8163" s="452" t="s">
        <v>3049</v>
      </c>
      <c r="E8163" s="367" t="s">
        <v>1115</v>
      </c>
      <c r="F8163" s="50"/>
      <c r="G8163" s="468" t="s">
        <v>3074</v>
      </c>
      <c r="H8163" s="50" t="s">
        <v>2350</v>
      </c>
      <c r="I8163" s="42" t="s">
        <v>990</v>
      </c>
      <c r="J8163" s="228">
        <v>10000</v>
      </c>
      <c r="K8163" s="228"/>
      <c r="L8163" s="228"/>
      <c r="M8163" s="228"/>
      <c r="N8163" s="228"/>
      <c r="O8163" s="228">
        <v>250</v>
      </c>
      <c r="P8163" s="228">
        <v>3240</v>
      </c>
      <c r="Q8163" s="228"/>
      <c r="R8163" s="228"/>
      <c r="S8163" s="228">
        <v>3000</v>
      </c>
      <c r="T8163" s="228"/>
      <c r="U8163" s="228">
        <v>6490</v>
      </c>
      <c r="V8163" s="228">
        <v>3510</v>
      </c>
      <c r="W8163" s="228"/>
      <c r="X8163" s="228"/>
      <c r="Y8163" s="228"/>
      <c r="Z8163" s="228"/>
      <c r="AA8163" s="228"/>
      <c r="AB8163" s="228"/>
      <c r="AC8163" s="228"/>
      <c r="AD8163" s="228"/>
      <c r="AE8163" s="228"/>
      <c r="AF8163" s="228"/>
      <c r="AG8163" s="228"/>
      <c r="AH8163" s="228">
        <v>0</v>
      </c>
      <c r="AI8163" s="228">
        <v>0</v>
      </c>
      <c r="AJ8163" s="228"/>
      <c r="AK8163" s="228"/>
      <c r="AL8163" s="228"/>
      <c r="AM8163" s="228"/>
      <c r="AN8163" s="228"/>
      <c r="AO8163" s="228"/>
      <c r="AP8163" s="228"/>
      <c r="AQ8163" s="228"/>
      <c r="AR8163" s="228"/>
      <c r="AS8163" s="228"/>
      <c r="AT8163" s="228"/>
      <c r="AU8163" s="228">
        <v>0</v>
      </c>
      <c r="AV8163" s="228">
        <v>0</v>
      </c>
      <c r="AW8163" s="228">
        <f t="shared" si="2259"/>
        <v>6490</v>
      </c>
    </row>
    <row r="8164" spans="1:49">
      <c r="A8164" s="44" t="s">
        <v>1040</v>
      </c>
      <c r="B8164" s="45" t="s">
        <v>1136</v>
      </c>
      <c r="C8164" s="45" t="s">
        <v>1549</v>
      </c>
      <c r="D8164" s="452" t="s">
        <v>3049</v>
      </c>
      <c r="E8164" s="367" t="s">
        <v>1677</v>
      </c>
      <c r="F8164" s="50"/>
      <c r="G8164" s="468" t="s">
        <v>3074</v>
      </c>
      <c r="H8164" s="50" t="s">
        <v>2350</v>
      </c>
      <c r="I8164" s="42" t="s">
        <v>1688</v>
      </c>
      <c r="J8164" s="228">
        <v>45000</v>
      </c>
      <c r="K8164" s="228">
        <v>1500</v>
      </c>
      <c r="L8164" s="228">
        <v>8000</v>
      </c>
      <c r="M8164" s="228">
        <v>3186</v>
      </c>
      <c r="N8164" s="228"/>
      <c r="O8164" s="228">
        <v>11897</v>
      </c>
      <c r="P8164" s="228">
        <v>4000</v>
      </c>
      <c r="Q8164" s="228"/>
      <c r="R8164" s="228"/>
      <c r="S8164" s="228">
        <v>3650</v>
      </c>
      <c r="T8164" s="228"/>
      <c r="U8164" s="228">
        <v>32233</v>
      </c>
      <c r="V8164" s="228">
        <v>12767</v>
      </c>
      <c r="W8164" s="228">
        <v>15016</v>
      </c>
      <c r="X8164" s="228"/>
      <c r="Y8164" s="228"/>
      <c r="Z8164" s="228">
        <v>5016</v>
      </c>
      <c r="AA8164" s="228"/>
      <c r="AB8164" s="228"/>
      <c r="AC8164" s="228"/>
      <c r="AD8164" s="228"/>
      <c r="AE8164" s="228"/>
      <c r="AF8164" s="228"/>
      <c r="AG8164" s="228"/>
      <c r="AH8164" s="228">
        <v>5016</v>
      </c>
      <c r="AI8164" s="228">
        <v>10000</v>
      </c>
      <c r="AJ8164" s="228"/>
      <c r="AK8164" s="228"/>
      <c r="AL8164" s="228"/>
      <c r="AM8164" s="228"/>
      <c r="AN8164" s="228"/>
      <c r="AO8164" s="228"/>
      <c r="AP8164" s="228"/>
      <c r="AQ8164" s="228"/>
      <c r="AR8164" s="228"/>
      <c r="AS8164" s="228"/>
      <c r="AT8164" s="228"/>
      <c r="AU8164" s="228">
        <v>0</v>
      </c>
      <c r="AV8164" s="228">
        <v>0</v>
      </c>
      <c r="AW8164" s="228">
        <f t="shared" si="2259"/>
        <v>37249</v>
      </c>
    </row>
    <row r="8165" spans="1:49">
      <c r="A8165" s="44" t="s">
        <v>1040</v>
      </c>
      <c r="B8165" s="45" t="s">
        <v>1136</v>
      </c>
      <c r="C8165" s="45" t="s">
        <v>1549</v>
      </c>
      <c r="D8165" s="452" t="s">
        <v>3049</v>
      </c>
      <c r="E8165" s="367" t="s">
        <v>1677</v>
      </c>
      <c r="F8165" s="50" t="s">
        <v>1991</v>
      </c>
      <c r="G8165" s="468" t="s">
        <v>3074</v>
      </c>
      <c r="H8165" s="50" t="s">
        <v>2350</v>
      </c>
      <c r="I8165" s="42" t="s">
        <v>25</v>
      </c>
      <c r="J8165" s="228"/>
      <c r="K8165" s="228"/>
      <c r="L8165" s="228"/>
      <c r="M8165" s="228"/>
      <c r="N8165" s="228"/>
      <c r="O8165" s="228"/>
      <c r="P8165" s="228"/>
      <c r="Q8165" s="228"/>
      <c r="R8165" s="228"/>
      <c r="S8165" s="228"/>
      <c r="T8165" s="228"/>
      <c r="U8165" s="228">
        <v>0</v>
      </c>
      <c r="V8165" s="228">
        <v>0</v>
      </c>
      <c r="W8165" s="228"/>
      <c r="X8165" s="228"/>
      <c r="Y8165" s="228"/>
      <c r="Z8165" s="228"/>
      <c r="AA8165" s="228"/>
      <c r="AB8165" s="228"/>
      <c r="AC8165" s="228"/>
      <c r="AD8165" s="228"/>
      <c r="AE8165" s="228"/>
      <c r="AF8165" s="228"/>
      <c r="AG8165" s="228"/>
      <c r="AH8165" s="228">
        <v>0</v>
      </c>
      <c r="AI8165" s="228">
        <v>0</v>
      </c>
      <c r="AJ8165" s="228"/>
      <c r="AK8165" s="228"/>
      <c r="AL8165" s="228"/>
      <c r="AM8165" s="228"/>
      <c r="AN8165" s="228"/>
      <c r="AO8165" s="228"/>
      <c r="AP8165" s="228"/>
      <c r="AQ8165" s="228"/>
      <c r="AR8165" s="228"/>
      <c r="AS8165" s="228"/>
      <c r="AT8165" s="228"/>
      <c r="AU8165" s="228">
        <v>0</v>
      </c>
      <c r="AV8165" s="228">
        <v>0</v>
      </c>
      <c r="AW8165" s="228">
        <f t="shared" si="2259"/>
        <v>0</v>
      </c>
    </row>
    <row r="8166" spans="1:49" s="52" customFormat="1">
      <c r="A8166" s="41"/>
      <c r="B8166" s="346"/>
      <c r="C8166" s="346"/>
      <c r="D8166" s="369"/>
      <c r="E8166" s="213"/>
      <c r="F8166" s="65"/>
      <c r="G8166" s="65"/>
      <c r="H8166" s="65"/>
      <c r="I8166" s="49" t="s">
        <v>3</v>
      </c>
      <c r="J8166" s="6">
        <f>SUM(J8167)</f>
        <v>0</v>
      </c>
      <c r="K8166" s="6">
        <f t="shared" ref="K8166:AT8167" si="2264">SUM(K8167)</f>
        <v>0</v>
      </c>
      <c r="L8166" s="6">
        <f t="shared" si="2264"/>
        <v>0</v>
      </c>
      <c r="M8166" s="6">
        <f t="shared" si="2264"/>
        <v>0</v>
      </c>
      <c r="N8166" s="6">
        <f t="shared" si="2264"/>
        <v>0</v>
      </c>
      <c r="O8166" s="6">
        <f t="shared" si="2264"/>
        <v>0</v>
      </c>
      <c r="P8166" s="6">
        <f t="shared" si="2264"/>
        <v>0</v>
      </c>
      <c r="Q8166" s="6">
        <f t="shared" si="2264"/>
        <v>0</v>
      </c>
      <c r="R8166" s="6">
        <f t="shared" si="2264"/>
        <v>0</v>
      </c>
      <c r="S8166" s="6">
        <f t="shared" si="2264"/>
        <v>0</v>
      </c>
      <c r="T8166" s="6">
        <f t="shared" si="2264"/>
        <v>0</v>
      </c>
      <c r="U8166" s="6">
        <v>0</v>
      </c>
      <c r="V8166" s="6">
        <v>0</v>
      </c>
      <c r="W8166" s="6">
        <f>SUM(W8167)</f>
        <v>0</v>
      </c>
      <c r="X8166" s="6">
        <f t="shared" si="2264"/>
        <v>0</v>
      </c>
      <c r="Y8166" s="6">
        <f t="shared" si="2264"/>
        <v>0</v>
      </c>
      <c r="Z8166" s="6">
        <f t="shared" si="2264"/>
        <v>0</v>
      </c>
      <c r="AA8166" s="6">
        <f t="shared" si="2264"/>
        <v>0</v>
      </c>
      <c r="AB8166" s="6">
        <f t="shared" si="2264"/>
        <v>0</v>
      </c>
      <c r="AC8166" s="6">
        <f t="shared" si="2264"/>
        <v>0</v>
      </c>
      <c r="AD8166" s="6">
        <f t="shared" si="2264"/>
        <v>0</v>
      </c>
      <c r="AE8166" s="6">
        <f t="shared" si="2264"/>
        <v>0</v>
      </c>
      <c r="AF8166" s="6">
        <f t="shared" si="2264"/>
        <v>0</v>
      </c>
      <c r="AG8166" s="6">
        <f t="shared" si="2264"/>
        <v>0</v>
      </c>
      <c r="AH8166" s="6">
        <v>0</v>
      </c>
      <c r="AI8166" s="6">
        <v>0</v>
      </c>
      <c r="AJ8166" s="6">
        <f>SUM(AJ8167)</f>
        <v>0</v>
      </c>
      <c r="AK8166" s="6">
        <f t="shared" si="2264"/>
        <v>0</v>
      </c>
      <c r="AL8166" s="6">
        <f t="shared" si="2264"/>
        <v>0</v>
      </c>
      <c r="AM8166" s="6">
        <f t="shared" si="2264"/>
        <v>0</v>
      </c>
      <c r="AN8166" s="6">
        <f t="shared" si="2264"/>
        <v>0</v>
      </c>
      <c r="AO8166" s="6">
        <f t="shared" si="2264"/>
        <v>0</v>
      </c>
      <c r="AP8166" s="6">
        <f t="shared" si="2264"/>
        <v>0</v>
      </c>
      <c r="AQ8166" s="6">
        <f t="shared" si="2264"/>
        <v>0</v>
      </c>
      <c r="AR8166" s="6">
        <f t="shared" si="2264"/>
        <v>0</v>
      </c>
      <c r="AS8166" s="6">
        <f t="shared" si="2264"/>
        <v>0</v>
      </c>
      <c r="AT8166" s="6">
        <f t="shared" si="2264"/>
        <v>0</v>
      </c>
      <c r="AU8166" s="6">
        <v>0</v>
      </c>
      <c r="AV8166" s="6">
        <v>0</v>
      </c>
      <c r="AW8166" s="6">
        <f t="shared" si="2259"/>
        <v>0</v>
      </c>
    </row>
    <row r="8167" spans="1:49" s="52" customFormat="1">
      <c r="A8167" s="44" t="s">
        <v>1040</v>
      </c>
      <c r="B8167" s="45" t="s">
        <v>1136</v>
      </c>
      <c r="C8167" s="45" t="s">
        <v>1549</v>
      </c>
      <c r="D8167" s="452" t="s">
        <v>3049</v>
      </c>
      <c r="E8167" s="213" t="s">
        <v>833</v>
      </c>
      <c r="F8167" s="65"/>
      <c r="G8167" s="65"/>
      <c r="H8167" s="65"/>
      <c r="I8167" s="53" t="s">
        <v>1</v>
      </c>
      <c r="J8167" s="200">
        <f>SUM(J8168)</f>
        <v>0</v>
      </c>
      <c r="K8167" s="200">
        <f t="shared" si="2264"/>
        <v>0</v>
      </c>
      <c r="L8167" s="200">
        <f t="shared" si="2264"/>
        <v>0</v>
      </c>
      <c r="M8167" s="200">
        <f t="shared" si="2264"/>
        <v>0</v>
      </c>
      <c r="N8167" s="200">
        <f t="shared" si="2264"/>
        <v>0</v>
      </c>
      <c r="O8167" s="200">
        <f t="shared" si="2264"/>
        <v>0</v>
      </c>
      <c r="P8167" s="200">
        <f t="shared" si="2264"/>
        <v>0</v>
      </c>
      <c r="Q8167" s="200">
        <f t="shared" si="2264"/>
        <v>0</v>
      </c>
      <c r="R8167" s="200">
        <f t="shared" si="2264"/>
        <v>0</v>
      </c>
      <c r="S8167" s="200">
        <f t="shared" si="2264"/>
        <v>0</v>
      </c>
      <c r="T8167" s="200">
        <f t="shared" si="2264"/>
        <v>0</v>
      </c>
      <c r="U8167" s="200">
        <v>0</v>
      </c>
      <c r="V8167" s="200">
        <v>0</v>
      </c>
      <c r="W8167" s="200">
        <f>SUM(W8168)</f>
        <v>0</v>
      </c>
      <c r="X8167" s="200">
        <f t="shared" si="2264"/>
        <v>0</v>
      </c>
      <c r="Y8167" s="200">
        <f t="shared" si="2264"/>
        <v>0</v>
      </c>
      <c r="Z8167" s="200">
        <f t="shared" si="2264"/>
        <v>0</v>
      </c>
      <c r="AA8167" s="200">
        <f t="shared" si="2264"/>
        <v>0</v>
      </c>
      <c r="AB8167" s="200">
        <f t="shared" si="2264"/>
        <v>0</v>
      </c>
      <c r="AC8167" s="200">
        <f t="shared" si="2264"/>
        <v>0</v>
      </c>
      <c r="AD8167" s="200">
        <f t="shared" si="2264"/>
        <v>0</v>
      </c>
      <c r="AE8167" s="200">
        <f t="shared" si="2264"/>
        <v>0</v>
      </c>
      <c r="AF8167" s="200">
        <f t="shared" si="2264"/>
        <v>0</v>
      </c>
      <c r="AG8167" s="200">
        <f t="shared" si="2264"/>
        <v>0</v>
      </c>
      <c r="AH8167" s="200">
        <v>0</v>
      </c>
      <c r="AI8167" s="200">
        <v>0</v>
      </c>
      <c r="AJ8167" s="200">
        <f>SUM(AJ8168)</f>
        <v>0</v>
      </c>
      <c r="AK8167" s="200">
        <f t="shared" si="2264"/>
        <v>0</v>
      </c>
      <c r="AL8167" s="200">
        <f t="shared" si="2264"/>
        <v>0</v>
      </c>
      <c r="AM8167" s="200">
        <f t="shared" si="2264"/>
        <v>0</v>
      </c>
      <c r="AN8167" s="200">
        <f t="shared" si="2264"/>
        <v>0</v>
      </c>
      <c r="AO8167" s="200">
        <f t="shared" si="2264"/>
        <v>0</v>
      </c>
      <c r="AP8167" s="200">
        <f t="shared" si="2264"/>
        <v>0</v>
      </c>
      <c r="AQ8167" s="200">
        <f t="shared" si="2264"/>
        <v>0</v>
      </c>
      <c r="AR8167" s="200">
        <f t="shared" si="2264"/>
        <v>0</v>
      </c>
      <c r="AS8167" s="200">
        <f t="shared" si="2264"/>
        <v>0</v>
      </c>
      <c r="AT8167" s="200">
        <f t="shared" si="2264"/>
        <v>0</v>
      </c>
      <c r="AU8167" s="200">
        <v>0</v>
      </c>
      <c r="AV8167" s="200">
        <v>0</v>
      </c>
      <c r="AW8167" s="200">
        <f t="shared" si="2259"/>
        <v>0</v>
      </c>
    </row>
    <row r="8168" spans="1:49" s="59" customFormat="1">
      <c r="A8168" s="44" t="s">
        <v>1040</v>
      </c>
      <c r="B8168" s="45" t="s">
        <v>1136</v>
      </c>
      <c r="C8168" s="45" t="s">
        <v>1549</v>
      </c>
      <c r="D8168" s="452" t="s">
        <v>3049</v>
      </c>
      <c r="E8168" s="57" t="s">
        <v>1517</v>
      </c>
      <c r="F8168" s="58"/>
      <c r="G8168" s="468" t="s">
        <v>3071</v>
      </c>
      <c r="H8168" s="50" t="s">
        <v>2347</v>
      </c>
      <c r="I8168" s="188" t="s">
        <v>2584</v>
      </c>
      <c r="J8168" s="13"/>
      <c r="K8168" s="13"/>
      <c r="L8168" s="13"/>
      <c r="M8168" s="13"/>
      <c r="N8168" s="13"/>
      <c r="O8168" s="13"/>
      <c r="P8168" s="13"/>
      <c r="Q8168" s="13"/>
      <c r="R8168" s="13"/>
      <c r="S8168" s="13"/>
      <c r="T8168" s="13"/>
      <c r="U8168" s="13">
        <v>0</v>
      </c>
      <c r="V8168" s="13">
        <v>0</v>
      </c>
      <c r="W8168" s="13"/>
      <c r="X8168" s="13"/>
      <c r="Y8168" s="13"/>
      <c r="Z8168" s="13"/>
      <c r="AA8168" s="13"/>
      <c r="AB8168" s="13"/>
      <c r="AC8168" s="13"/>
      <c r="AD8168" s="13"/>
      <c r="AE8168" s="13"/>
      <c r="AF8168" s="13"/>
      <c r="AG8168" s="13"/>
      <c r="AH8168" s="13">
        <v>0</v>
      </c>
      <c r="AI8168" s="13">
        <v>0</v>
      </c>
      <c r="AJ8168" s="13"/>
      <c r="AK8168" s="13"/>
      <c r="AL8168" s="13"/>
      <c r="AM8168" s="13"/>
      <c r="AN8168" s="13"/>
      <c r="AO8168" s="13"/>
      <c r="AP8168" s="13"/>
      <c r="AQ8168" s="13"/>
      <c r="AR8168" s="13"/>
      <c r="AS8168" s="13"/>
      <c r="AT8168" s="13"/>
      <c r="AU8168" s="13">
        <v>0</v>
      </c>
      <c r="AV8168" s="13">
        <v>0</v>
      </c>
      <c r="AW8168" s="13">
        <f t="shared" si="2259"/>
        <v>0</v>
      </c>
    </row>
    <row r="8169" spans="1:49">
      <c r="A8169" s="48"/>
      <c r="B8169" s="42"/>
      <c r="C8169" s="42"/>
      <c r="D8169" s="42"/>
      <c r="E8169" s="531"/>
      <c r="F8169" s="50"/>
      <c r="G8169" s="50"/>
      <c r="H8169" s="50"/>
      <c r="I8169" s="49" t="s">
        <v>1157</v>
      </c>
      <c r="J8169" s="6">
        <f>SUM(J8170)</f>
        <v>0</v>
      </c>
      <c r="K8169" s="6">
        <f t="shared" ref="K8169:AT8169" si="2265">SUM(K8170)</f>
        <v>0</v>
      </c>
      <c r="L8169" s="6">
        <f t="shared" si="2265"/>
        <v>0</v>
      </c>
      <c r="M8169" s="6">
        <f t="shared" si="2265"/>
        <v>0</v>
      </c>
      <c r="N8169" s="6">
        <f t="shared" si="2265"/>
        <v>0</v>
      </c>
      <c r="O8169" s="6">
        <f t="shared" si="2265"/>
        <v>0</v>
      </c>
      <c r="P8169" s="6">
        <f t="shared" si="2265"/>
        <v>0</v>
      </c>
      <c r="Q8169" s="6">
        <f t="shared" si="2265"/>
        <v>0</v>
      </c>
      <c r="R8169" s="6">
        <f t="shared" si="2265"/>
        <v>0</v>
      </c>
      <c r="S8169" s="6">
        <f t="shared" si="2265"/>
        <v>0</v>
      </c>
      <c r="T8169" s="6">
        <f t="shared" si="2265"/>
        <v>0</v>
      </c>
      <c r="U8169" s="6">
        <v>0</v>
      </c>
      <c r="V8169" s="6">
        <v>0</v>
      </c>
      <c r="W8169" s="6">
        <f>SUM(W8170)</f>
        <v>21105</v>
      </c>
      <c r="X8169" s="6">
        <f t="shared" si="2265"/>
        <v>0</v>
      </c>
      <c r="Y8169" s="6">
        <f t="shared" si="2265"/>
        <v>2341</v>
      </c>
      <c r="Z8169" s="6">
        <f t="shared" si="2265"/>
        <v>11105</v>
      </c>
      <c r="AA8169" s="6">
        <f t="shared" si="2265"/>
        <v>0</v>
      </c>
      <c r="AB8169" s="6">
        <f t="shared" si="2265"/>
        <v>0</v>
      </c>
      <c r="AC8169" s="6">
        <f t="shared" si="2265"/>
        <v>2659</v>
      </c>
      <c r="AD8169" s="6">
        <f t="shared" si="2265"/>
        <v>0</v>
      </c>
      <c r="AE8169" s="6">
        <f t="shared" si="2265"/>
        <v>0</v>
      </c>
      <c r="AF8169" s="6">
        <f t="shared" si="2265"/>
        <v>5000</v>
      </c>
      <c r="AG8169" s="6">
        <f t="shared" si="2265"/>
        <v>0</v>
      </c>
      <c r="AH8169" s="6">
        <v>21105</v>
      </c>
      <c r="AI8169" s="6">
        <v>0</v>
      </c>
      <c r="AJ8169" s="6">
        <f>SUM(AJ8170)</f>
        <v>8500</v>
      </c>
      <c r="AK8169" s="6">
        <f t="shared" si="2265"/>
        <v>0</v>
      </c>
      <c r="AL8169" s="6">
        <f t="shared" si="2265"/>
        <v>0</v>
      </c>
      <c r="AM8169" s="6">
        <f t="shared" si="2265"/>
        <v>0</v>
      </c>
      <c r="AN8169" s="6">
        <f t="shared" si="2265"/>
        <v>0</v>
      </c>
      <c r="AO8169" s="6">
        <f t="shared" si="2265"/>
        <v>0</v>
      </c>
      <c r="AP8169" s="6">
        <f t="shared" si="2265"/>
        <v>0</v>
      </c>
      <c r="AQ8169" s="6">
        <f t="shared" si="2265"/>
        <v>0</v>
      </c>
      <c r="AR8169" s="6">
        <f t="shared" si="2265"/>
        <v>8500</v>
      </c>
      <c r="AS8169" s="6">
        <f t="shared" si="2265"/>
        <v>0</v>
      </c>
      <c r="AT8169" s="6">
        <f t="shared" si="2265"/>
        <v>0</v>
      </c>
      <c r="AU8169" s="6">
        <v>8500</v>
      </c>
      <c r="AV8169" s="6">
        <v>0</v>
      </c>
      <c r="AW8169" s="6">
        <f t="shared" si="2259"/>
        <v>29605</v>
      </c>
    </row>
    <row r="8170" spans="1:49">
      <c r="A8170" s="44" t="s">
        <v>1040</v>
      </c>
      <c r="B8170" s="45" t="s">
        <v>1136</v>
      </c>
      <c r="C8170" s="45" t="s">
        <v>1549</v>
      </c>
      <c r="D8170" s="452" t="s">
        <v>3049</v>
      </c>
      <c r="E8170" s="54" t="s">
        <v>1402</v>
      </c>
      <c r="F8170" s="50"/>
      <c r="G8170" s="50"/>
      <c r="H8170" s="50"/>
      <c r="I8170" s="260" t="s">
        <v>1158</v>
      </c>
      <c r="J8170" s="9">
        <f>SUM(J8171:J8172)</f>
        <v>0</v>
      </c>
      <c r="K8170" s="9">
        <f t="shared" ref="K8170:AT8170" si="2266">SUM(K8171:K8172)</f>
        <v>0</v>
      </c>
      <c r="L8170" s="9">
        <f t="shared" si="2266"/>
        <v>0</v>
      </c>
      <c r="M8170" s="9">
        <f t="shared" si="2266"/>
        <v>0</v>
      </c>
      <c r="N8170" s="9">
        <f t="shared" si="2266"/>
        <v>0</v>
      </c>
      <c r="O8170" s="9">
        <f t="shared" si="2266"/>
        <v>0</v>
      </c>
      <c r="P8170" s="9">
        <f t="shared" si="2266"/>
        <v>0</v>
      </c>
      <c r="Q8170" s="9">
        <f t="shared" si="2266"/>
        <v>0</v>
      </c>
      <c r="R8170" s="9">
        <f t="shared" si="2266"/>
        <v>0</v>
      </c>
      <c r="S8170" s="9">
        <f t="shared" si="2266"/>
        <v>0</v>
      </c>
      <c r="T8170" s="9">
        <f t="shared" si="2266"/>
        <v>0</v>
      </c>
      <c r="U8170" s="9">
        <v>0</v>
      </c>
      <c r="V8170" s="9">
        <v>0</v>
      </c>
      <c r="W8170" s="9">
        <f>SUM(W8171:W8172)</f>
        <v>21105</v>
      </c>
      <c r="X8170" s="9">
        <f t="shared" si="2266"/>
        <v>0</v>
      </c>
      <c r="Y8170" s="9">
        <f t="shared" si="2266"/>
        <v>2341</v>
      </c>
      <c r="Z8170" s="9">
        <f t="shared" si="2266"/>
        <v>11105</v>
      </c>
      <c r="AA8170" s="9">
        <f t="shared" si="2266"/>
        <v>0</v>
      </c>
      <c r="AB8170" s="9">
        <f t="shared" si="2266"/>
        <v>0</v>
      </c>
      <c r="AC8170" s="9">
        <f t="shared" si="2266"/>
        <v>2659</v>
      </c>
      <c r="AD8170" s="9">
        <f t="shared" si="2266"/>
        <v>0</v>
      </c>
      <c r="AE8170" s="9">
        <f t="shared" si="2266"/>
        <v>0</v>
      </c>
      <c r="AF8170" s="9">
        <f t="shared" si="2266"/>
        <v>5000</v>
      </c>
      <c r="AG8170" s="9">
        <f t="shared" si="2266"/>
        <v>0</v>
      </c>
      <c r="AH8170" s="9">
        <v>21105</v>
      </c>
      <c r="AI8170" s="9">
        <v>0</v>
      </c>
      <c r="AJ8170" s="9">
        <f>SUM(AJ8171:AJ8172)</f>
        <v>8500</v>
      </c>
      <c r="AK8170" s="9">
        <f t="shared" si="2266"/>
        <v>0</v>
      </c>
      <c r="AL8170" s="9">
        <f t="shared" si="2266"/>
        <v>0</v>
      </c>
      <c r="AM8170" s="9">
        <f t="shared" si="2266"/>
        <v>0</v>
      </c>
      <c r="AN8170" s="9">
        <f t="shared" si="2266"/>
        <v>0</v>
      </c>
      <c r="AO8170" s="9">
        <f t="shared" si="2266"/>
        <v>0</v>
      </c>
      <c r="AP8170" s="9">
        <f t="shared" si="2266"/>
        <v>0</v>
      </c>
      <c r="AQ8170" s="9">
        <f t="shared" si="2266"/>
        <v>0</v>
      </c>
      <c r="AR8170" s="9">
        <f t="shared" si="2266"/>
        <v>8500</v>
      </c>
      <c r="AS8170" s="9">
        <f t="shared" si="2266"/>
        <v>0</v>
      </c>
      <c r="AT8170" s="9">
        <f t="shared" si="2266"/>
        <v>0</v>
      </c>
      <c r="AU8170" s="9">
        <v>8500</v>
      </c>
      <c r="AV8170" s="9">
        <v>0</v>
      </c>
      <c r="AW8170" s="9">
        <f t="shared" si="2259"/>
        <v>29605</v>
      </c>
    </row>
    <row r="8171" spans="1:49">
      <c r="A8171" s="44" t="s">
        <v>1040</v>
      </c>
      <c r="B8171" s="45" t="s">
        <v>1136</v>
      </c>
      <c r="C8171" s="45" t="s">
        <v>1549</v>
      </c>
      <c r="D8171" s="452" t="s">
        <v>3049</v>
      </c>
      <c r="E8171" s="367" t="s">
        <v>1409</v>
      </c>
      <c r="F8171" s="50"/>
      <c r="G8171" s="468" t="s">
        <v>3074</v>
      </c>
      <c r="H8171" s="50" t="s">
        <v>2350</v>
      </c>
      <c r="I8171" s="42" t="s">
        <v>1691</v>
      </c>
      <c r="U8171" s="15">
        <v>0</v>
      </c>
      <c r="V8171" s="15">
        <v>0</v>
      </c>
      <c r="W8171" s="15">
        <v>10000</v>
      </c>
      <c r="Y8171" s="15">
        <v>2341</v>
      </c>
      <c r="Z8171" s="15">
        <v>5000</v>
      </c>
      <c r="AC8171" s="15">
        <v>2659</v>
      </c>
      <c r="AH8171" s="15">
        <v>10000</v>
      </c>
      <c r="AI8171" s="15">
        <v>0</v>
      </c>
      <c r="AJ8171" s="15">
        <v>8500</v>
      </c>
      <c r="AR8171" s="15">
        <v>8500</v>
      </c>
      <c r="AU8171" s="15">
        <v>8500</v>
      </c>
      <c r="AV8171" s="15">
        <v>0</v>
      </c>
      <c r="AW8171" s="15">
        <f t="shared" si="2259"/>
        <v>18500</v>
      </c>
    </row>
    <row r="8172" spans="1:49">
      <c r="A8172" s="48" t="s">
        <v>1040</v>
      </c>
      <c r="B8172" s="42" t="s">
        <v>1136</v>
      </c>
      <c r="C8172" s="42" t="s">
        <v>1549</v>
      </c>
      <c r="D8172" s="452" t="s">
        <v>3049</v>
      </c>
      <c r="E8172" s="367" t="s">
        <v>1367</v>
      </c>
      <c r="F8172" s="50"/>
      <c r="G8172" s="468" t="s">
        <v>3074</v>
      </c>
      <c r="H8172" s="50" t="s">
        <v>2350</v>
      </c>
      <c r="I8172" s="42" t="s">
        <v>2230</v>
      </c>
      <c r="U8172" s="15">
        <v>0</v>
      </c>
      <c r="V8172" s="15">
        <v>0</v>
      </c>
      <c r="W8172" s="15">
        <v>11105</v>
      </c>
      <c r="Z8172" s="15">
        <v>6105</v>
      </c>
      <c r="AF8172" s="15">
        <v>5000</v>
      </c>
      <c r="AH8172" s="15">
        <v>11105</v>
      </c>
      <c r="AI8172" s="15">
        <v>0</v>
      </c>
      <c r="AU8172" s="15">
        <v>0</v>
      </c>
      <c r="AV8172" s="15">
        <v>0</v>
      </c>
      <c r="AW8172" s="15">
        <f t="shared" si="2259"/>
        <v>11105</v>
      </c>
    </row>
    <row r="8173" spans="1:49">
      <c r="A8173" s="48"/>
      <c r="B8173" s="42"/>
      <c r="C8173" s="42"/>
      <c r="D8173" s="42"/>
      <c r="E8173" s="531"/>
      <c r="F8173" s="50"/>
      <c r="G8173" s="50"/>
      <c r="H8173" s="50"/>
      <c r="I8173" s="42"/>
      <c r="U8173" s="15">
        <v>0</v>
      </c>
      <c r="V8173" s="15">
        <v>0</v>
      </c>
      <c r="AH8173" s="15">
        <v>0</v>
      </c>
      <c r="AI8173" s="15">
        <v>0</v>
      </c>
      <c r="AU8173" s="15">
        <v>0</v>
      </c>
      <c r="AV8173" s="15">
        <v>0</v>
      </c>
      <c r="AW8173" s="15">
        <f t="shared" si="2259"/>
        <v>0</v>
      </c>
    </row>
    <row r="8174" spans="1:49">
      <c r="A8174" s="48"/>
      <c r="B8174" s="42"/>
      <c r="C8174" s="42"/>
      <c r="D8174" s="42"/>
      <c r="E8174" s="531"/>
      <c r="F8174" s="50"/>
      <c r="G8174" s="50"/>
      <c r="H8174" s="50"/>
      <c r="I8174" s="49" t="s">
        <v>1587</v>
      </c>
      <c r="J8174" s="12">
        <f>SUM(J8144,J8169,J8166)</f>
        <v>422000</v>
      </c>
      <c r="K8174" s="12">
        <f t="shared" ref="K8174:AT8174" si="2267">SUM(K8144,K8169,K8166)</f>
        <v>30682</v>
      </c>
      <c r="L8174" s="12">
        <f t="shared" si="2267"/>
        <v>31913</v>
      </c>
      <c r="M8174" s="12">
        <f t="shared" si="2267"/>
        <v>29686</v>
      </c>
      <c r="N8174" s="12">
        <f t="shared" si="2267"/>
        <v>0</v>
      </c>
      <c r="O8174" s="12">
        <f t="shared" si="2267"/>
        <v>61247</v>
      </c>
      <c r="P8174" s="12">
        <f t="shared" si="2267"/>
        <v>30240</v>
      </c>
      <c r="Q8174" s="12">
        <f t="shared" si="2267"/>
        <v>0</v>
      </c>
      <c r="R8174" s="12">
        <f t="shared" si="2267"/>
        <v>0</v>
      </c>
      <c r="S8174" s="12">
        <f t="shared" si="2267"/>
        <v>61350</v>
      </c>
      <c r="T8174" s="12">
        <f t="shared" si="2267"/>
        <v>0</v>
      </c>
      <c r="U8174" s="12">
        <v>245118</v>
      </c>
      <c r="V8174" s="12">
        <v>176882</v>
      </c>
      <c r="W8174" s="12">
        <f>SUM(W8144,W8169,W8166)</f>
        <v>67433</v>
      </c>
      <c r="X8174" s="12">
        <f t="shared" si="2267"/>
        <v>0</v>
      </c>
      <c r="Y8174" s="12">
        <f t="shared" si="2267"/>
        <v>2341</v>
      </c>
      <c r="Z8174" s="12">
        <f t="shared" si="2267"/>
        <v>19433</v>
      </c>
      <c r="AA8174" s="12">
        <f t="shared" si="2267"/>
        <v>0</v>
      </c>
      <c r="AB8174" s="12">
        <f t="shared" si="2267"/>
        <v>0</v>
      </c>
      <c r="AC8174" s="12">
        <f t="shared" si="2267"/>
        <v>2659</v>
      </c>
      <c r="AD8174" s="12">
        <f t="shared" si="2267"/>
        <v>0</v>
      </c>
      <c r="AE8174" s="12">
        <f t="shared" si="2267"/>
        <v>0</v>
      </c>
      <c r="AF8174" s="12">
        <f t="shared" si="2267"/>
        <v>5000</v>
      </c>
      <c r="AG8174" s="12">
        <f t="shared" si="2267"/>
        <v>0</v>
      </c>
      <c r="AH8174" s="12">
        <v>29433</v>
      </c>
      <c r="AI8174" s="12">
        <v>38000</v>
      </c>
      <c r="AJ8174" s="12">
        <f>SUM(AJ8144,AJ8169,AJ8166)</f>
        <v>13000</v>
      </c>
      <c r="AK8174" s="12">
        <f t="shared" si="2267"/>
        <v>0</v>
      </c>
      <c r="AL8174" s="12">
        <f t="shared" si="2267"/>
        <v>0</v>
      </c>
      <c r="AM8174" s="12">
        <f t="shared" si="2267"/>
        <v>4500</v>
      </c>
      <c r="AN8174" s="12">
        <f t="shared" si="2267"/>
        <v>0</v>
      </c>
      <c r="AO8174" s="12">
        <f t="shared" si="2267"/>
        <v>0</v>
      </c>
      <c r="AP8174" s="12">
        <f t="shared" si="2267"/>
        <v>0</v>
      </c>
      <c r="AQ8174" s="12">
        <f t="shared" si="2267"/>
        <v>0</v>
      </c>
      <c r="AR8174" s="12">
        <f t="shared" si="2267"/>
        <v>8500</v>
      </c>
      <c r="AS8174" s="12">
        <f t="shared" si="2267"/>
        <v>0</v>
      </c>
      <c r="AT8174" s="12">
        <f t="shared" si="2267"/>
        <v>0</v>
      </c>
      <c r="AU8174" s="12">
        <v>13000</v>
      </c>
      <c r="AV8174" s="12">
        <v>0</v>
      </c>
      <c r="AW8174" s="12">
        <f t="shared" si="2259"/>
        <v>287551</v>
      </c>
    </row>
    <row r="8175" spans="1:49">
      <c r="A8175" s="48"/>
      <c r="B8175" s="42"/>
      <c r="C8175" s="42"/>
      <c r="D8175" s="42"/>
      <c r="E8175" s="531"/>
      <c r="F8175" s="50"/>
      <c r="G8175" s="50"/>
      <c r="H8175" s="50"/>
      <c r="I8175" s="42"/>
    </row>
    <row r="8176" spans="1:49">
      <c r="A8176" s="48"/>
      <c r="B8176" s="42"/>
      <c r="C8176" s="42"/>
      <c r="D8176" s="42"/>
      <c r="E8176" s="531"/>
      <c r="F8176" s="50"/>
      <c r="G8176" s="50"/>
      <c r="H8176" s="50"/>
      <c r="I8176" s="146" t="s">
        <v>970</v>
      </c>
      <c r="J8176" s="29"/>
      <c r="K8176" s="29"/>
      <c r="L8176" s="29"/>
      <c r="M8176" s="29"/>
      <c r="N8176" s="29"/>
      <c r="O8176" s="29"/>
      <c r="P8176" s="29"/>
      <c r="Q8176" s="29"/>
      <c r="R8176" s="29"/>
      <c r="S8176" s="29"/>
      <c r="T8176" s="29"/>
      <c r="U8176" s="29"/>
      <c r="V8176" s="29"/>
      <c r="W8176" s="29"/>
      <c r="X8176" s="29"/>
      <c r="Y8176" s="29"/>
      <c r="Z8176" s="29"/>
      <c r="AA8176" s="29"/>
      <c r="AB8176" s="29"/>
      <c r="AC8176" s="29"/>
      <c r="AD8176" s="29"/>
      <c r="AE8176" s="29"/>
      <c r="AF8176" s="29"/>
      <c r="AG8176" s="29"/>
      <c r="AH8176" s="29"/>
      <c r="AI8176" s="29"/>
      <c r="AJ8176" s="29"/>
      <c r="AK8176" s="29"/>
      <c r="AL8176" s="29"/>
      <c r="AM8176" s="29"/>
      <c r="AN8176" s="29"/>
      <c r="AO8176" s="29"/>
      <c r="AP8176" s="29"/>
      <c r="AQ8176" s="29"/>
      <c r="AR8176" s="29"/>
      <c r="AS8176" s="29"/>
      <c r="AT8176" s="29"/>
      <c r="AU8176" s="29"/>
      <c r="AV8176" s="29"/>
      <c r="AW8176" s="29"/>
    </row>
    <row r="8177" spans="1:49" ht="13.5" thickBot="1">
      <c r="A8177" s="48"/>
      <c r="B8177" s="42"/>
      <c r="C8177" s="42"/>
      <c r="D8177" s="42"/>
      <c r="E8177" s="531"/>
      <c r="F8177" s="50"/>
      <c r="G8177" s="50"/>
      <c r="H8177" s="50"/>
      <c r="I8177" s="146"/>
      <c r="J8177" s="29"/>
      <c r="K8177" s="29"/>
      <c r="L8177" s="29"/>
      <c r="M8177" s="29"/>
      <c r="N8177" s="29"/>
      <c r="O8177" s="29"/>
      <c r="P8177" s="29"/>
      <c r="Q8177" s="29"/>
      <c r="R8177" s="29"/>
      <c r="S8177" s="29"/>
      <c r="T8177" s="29"/>
      <c r="U8177" s="29"/>
      <c r="V8177" s="29"/>
      <c r="W8177" s="29"/>
      <c r="X8177" s="29"/>
      <c r="Y8177" s="29"/>
      <c r="Z8177" s="29"/>
      <c r="AA8177" s="29"/>
      <c r="AB8177" s="29"/>
      <c r="AC8177" s="29"/>
      <c r="AD8177" s="29"/>
      <c r="AE8177" s="29"/>
      <c r="AF8177" s="29"/>
      <c r="AG8177" s="29"/>
      <c r="AH8177" s="29"/>
      <c r="AI8177" s="29"/>
      <c r="AJ8177" s="29"/>
      <c r="AK8177" s="29"/>
      <c r="AL8177" s="29"/>
      <c r="AM8177" s="29"/>
      <c r="AN8177" s="29"/>
      <c r="AO8177" s="29"/>
      <c r="AP8177" s="29"/>
      <c r="AQ8177" s="29"/>
      <c r="AR8177" s="29"/>
      <c r="AS8177" s="29"/>
      <c r="AT8177" s="29"/>
      <c r="AU8177" s="29"/>
      <c r="AV8177" s="29"/>
      <c r="AW8177" s="29"/>
    </row>
    <row r="8178" spans="1:49" ht="35.25" customHeight="1" thickTop="1" thickBot="1">
      <c r="A8178" s="48"/>
      <c r="B8178" s="42"/>
      <c r="C8178" s="42"/>
      <c r="D8178" s="42"/>
      <c r="E8178" s="531"/>
      <c r="F8178" s="50"/>
      <c r="G8178" s="50"/>
      <c r="H8178" s="50"/>
      <c r="I8178" s="5" t="s">
        <v>2331</v>
      </c>
      <c r="J8178" s="364" t="s">
        <v>2891</v>
      </c>
      <c r="K8178" s="364" t="s">
        <v>2879</v>
      </c>
      <c r="L8178" s="364" t="s">
        <v>2880</v>
      </c>
      <c r="M8178" s="364" t="s">
        <v>2881</v>
      </c>
      <c r="N8178" s="364" t="s">
        <v>2882</v>
      </c>
      <c r="O8178" s="364" t="s">
        <v>2883</v>
      </c>
      <c r="P8178" s="364" t="s">
        <v>2884</v>
      </c>
      <c r="Q8178" s="364" t="s">
        <v>2885</v>
      </c>
      <c r="R8178" s="364" t="s">
        <v>2886</v>
      </c>
      <c r="S8178" s="364" t="s">
        <v>2887</v>
      </c>
      <c r="T8178" s="364" t="s">
        <v>2888</v>
      </c>
      <c r="U8178" s="364" t="s">
        <v>2889</v>
      </c>
      <c r="V8178" s="364" t="s">
        <v>2890</v>
      </c>
      <c r="W8178" s="365" t="s">
        <v>2893</v>
      </c>
      <c r="X8178" s="365" t="s">
        <v>2879</v>
      </c>
      <c r="Y8178" s="365" t="s">
        <v>2880</v>
      </c>
      <c r="Z8178" s="365" t="s">
        <v>2881</v>
      </c>
      <c r="AA8178" s="365" t="s">
        <v>2882</v>
      </c>
      <c r="AB8178" s="365" t="s">
        <v>2883</v>
      </c>
      <c r="AC8178" s="365" t="s">
        <v>2884</v>
      </c>
      <c r="AD8178" s="365" t="s">
        <v>2885</v>
      </c>
      <c r="AE8178" s="365" t="s">
        <v>2886</v>
      </c>
      <c r="AF8178" s="365" t="s">
        <v>2887</v>
      </c>
      <c r="AG8178" s="365" t="s">
        <v>2888</v>
      </c>
      <c r="AH8178" s="365" t="s">
        <v>2889</v>
      </c>
      <c r="AI8178" s="365" t="s">
        <v>2890</v>
      </c>
      <c r="AJ8178" s="366" t="s">
        <v>2892</v>
      </c>
      <c r="AK8178" s="366" t="s">
        <v>2879</v>
      </c>
      <c r="AL8178" s="366" t="s">
        <v>2880</v>
      </c>
      <c r="AM8178" s="366" t="s">
        <v>2881</v>
      </c>
      <c r="AN8178" s="366" t="s">
        <v>2882</v>
      </c>
      <c r="AO8178" s="366" t="s">
        <v>2883</v>
      </c>
      <c r="AP8178" s="366" t="s">
        <v>2884</v>
      </c>
      <c r="AQ8178" s="366" t="s">
        <v>2885</v>
      </c>
      <c r="AR8178" s="366" t="s">
        <v>2886</v>
      </c>
      <c r="AS8178" s="366" t="s">
        <v>2887</v>
      </c>
      <c r="AT8178" s="366" t="s">
        <v>2888</v>
      </c>
      <c r="AU8178" s="366" t="s">
        <v>2889</v>
      </c>
      <c r="AV8178" s="366" t="s">
        <v>2890</v>
      </c>
      <c r="AW8178" s="368" t="s">
        <v>2895</v>
      </c>
    </row>
    <row r="8179" spans="1:49">
      <c r="A8179" s="48"/>
      <c r="B8179" s="42"/>
      <c r="C8179" s="42"/>
      <c r="D8179" s="42"/>
      <c r="E8179" s="531"/>
      <c r="F8179" s="50"/>
      <c r="G8179" s="50"/>
      <c r="H8179" s="50"/>
      <c r="I8179" s="34"/>
      <c r="J8179" s="202" t="s">
        <v>1224</v>
      </c>
      <c r="K8179" s="202">
        <v>1</v>
      </c>
      <c r="L8179" s="202">
        <v>2</v>
      </c>
      <c r="M8179" s="202">
        <v>3</v>
      </c>
      <c r="N8179" s="202">
        <v>4</v>
      </c>
      <c r="O8179" s="202">
        <v>5</v>
      </c>
      <c r="P8179" s="202">
        <v>6</v>
      </c>
      <c r="Q8179" s="202">
        <v>7</v>
      </c>
      <c r="R8179" s="202">
        <v>8</v>
      </c>
      <c r="S8179" s="202">
        <v>9</v>
      </c>
      <c r="T8179" s="202">
        <v>10</v>
      </c>
      <c r="U8179" s="202">
        <v>13</v>
      </c>
      <c r="V8179" s="202">
        <v>14</v>
      </c>
      <c r="W8179" s="202" t="s">
        <v>1224</v>
      </c>
      <c r="X8179" s="202">
        <v>1</v>
      </c>
      <c r="Y8179" s="202">
        <v>2</v>
      </c>
      <c r="Z8179" s="202">
        <v>3</v>
      </c>
      <c r="AA8179" s="202">
        <v>4</v>
      </c>
      <c r="AB8179" s="202">
        <v>5</v>
      </c>
      <c r="AC8179" s="202">
        <v>6</v>
      </c>
      <c r="AD8179" s="202">
        <v>7</v>
      </c>
      <c r="AE8179" s="202">
        <v>8</v>
      </c>
      <c r="AF8179" s="202">
        <v>9</v>
      </c>
      <c r="AG8179" s="202">
        <v>10</v>
      </c>
      <c r="AH8179" s="202">
        <v>13</v>
      </c>
      <c r="AI8179" s="202">
        <v>14</v>
      </c>
      <c r="AJ8179" s="202" t="s">
        <v>1224</v>
      </c>
      <c r="AK8179" s="202">
        <v>1</v>
      </c>
      <c r="AL8179" s="202">
        <v>2</v>
      </c>
      <c r="AM8179" s="202">
        <v>3</v>
      </c>
      <c r="AN8179" s="202">
        <v>4</v>
      </c>
      <c r="AO8179" s="202">
        <v>5</v>
      </c>
      <c r="AP8179" s="202">
        <v>6</v>
      </c>
      <c r="AQ8179" s="202">
        <v>7</v>
      </c>
      <c r="AR8179" s="202">
        <v>8</v>
      </c>
      <c r="AS8179" s="202">
        <v>9</v>
      </c>
      <c r="AT8179" s="202">
        <v>10</v>
      </c>
      <c r="AU8179" s="202">
        <v>13</v>
      </c>
      <c r="AV8179" s="202">
        <v>14</v>
      </c>
      <c r="AW8179" s="202">
        <v>15</v>
      </c>
    </row>
    <row r="8180" spans="1:49">
      <c r="A8180" s="48"/>
      <c r="B8180" s="42"/>
      <c r="C8180" s="42"/>
      <c r="D8180" s="42"/>
      <c r="E8180" s="531"/>
      <c r="F8180" s="50"/>
      <c r="G8180" s="50"/>
      <c r="H8180" s="50"/>
      <c r="I8180" s="276" t="s">
        <v>2376</v>
      </c>
      <c r="J8180" s="277">
        <f>SUM(J8174)</f>
        <v>422000</v>
      </c>
      <c r="K8180" s="277">
        <f t="shared" ref="K8180:AT8180" si="2268">SUM(K8174)</f>
        <v>30682</v>
      </c>
      <c r="L8180" s="277">
        <f t="shared" si="2268"/>
        <v>31913</v>
      </c>
      <c r="M8180" s="277">
        <f t="shared" si="2268"/>
        <v>29686</v>
      </c>
      <c r="N8180" s="277">
        <f t="shared" si="2268"/>
        <v>0</v>
      </c>
      <c r="O8180" s="277">
        <f t="shared" si="2268"/>
        <v>61247</v>
      </c>
      <c r="P8180" s="277">
        <f t="shared" si="2268"/>
        <v>30240</v>
      </c>
      <c r="Q8180" s="277">
        <f t="shared" si="2268"/>
        <v>0</v>
      </c>
      <c r="R8180" s="277">
        <f t="shared" si="2268"/>
        <v>0</v>
      </c>
      <c r="S8180" s="277">
        <f t="shared" si="2268"/>
        <v>61350</v>
      </c>
      <c r="T8180" s="277">
        <f t="shared" si="2268"/>
        <v>0</v>
      </c>
      <c r="U8180" s="277">
        <v>245118</v>
      </c>
      <c r="V8180" s="277">
        <v>176882</v>
      </c>
      <c r="W8180" s="277">
        <f>SUM(W8174)</f>
        <v>67433</v>
      </c>
      <c r="X8180" s="277">
        <f t="shared" si="2268"/>
        <v>0</v>
      </c>
      <c r="Y8180" s="277">
        <f t="shared" si="2268"/>
        <v>2341</v>
      </c>
      <c r="Z8180" s="277">
        <f t="shared" si="2268"/>
        <v>19433</v>
      </c>
      <c r="AA8180" s="277">
        <f t="shared" si="2268"/>
        <v>0</v>
      </c>
      <c r="AB8180" s="277">
        <f t="shared" si="2268"/>
        <v>0</v>
      </c>
      <c r="AC8180" s="277">
        <f t="shared" si="2268"/>
        <v>2659</v>
      </c>
      <c r="AD8180" s="277">
        <f t="shared" si="2268"/>
        <v>0</v>
      </c>
      <c r="AE8180" s="277">
        <f t="shared" si="2268"/>
        <v>0</v>
      </c>
      <c r="AF8180" s="277">
        <f t="shared" si="2268"/>
        <v>5000</v>
      </c>
      <c r="AG8180" s="277">
        <f t="shared" si="2268"/>
        <v>0</v>
      </c>
      <c r="AH8180" s="277">
        <v>29433</v>
      </c>
      <c r="AI8180" s="277">
        <v>38000</v>
      </c>
      <c r="AJ8180" s="277">
        <f>SUM(AJ8174)</f>
        <v>13000</v>
      </c>
      <c r="AK8180" s="277">
        <f t="shared" si="2268"/>
        <v>0</v>
      </c>
      <c r="AL8180" s="277">
        <f t="shared" si="2268"/>
        <v>0</v>
      </c>
      <c r="AM8180" s="277">
        <f t="shared" si="2268"/>
        <v>4500</v>
      </c>
      <c r="AN8180" s="277">
        <f t="shared" si="2268"/>
        <v>0</v>
      </c>
      <c r="AO8180" s="277">
        <f t="shared" si="2268"/>
        <v>0</v>
      </c>
      <c r="AP8180" s="277">
        <f t="shared" si="2268"/>
        <v>0</v>
      </c>
      <c r="AQ8180" s="277">
        <f t="shared" si="2268"/>
        <v>0</v>
      </c>
      <c r="AR8180" s="277">
        <f t="shared" si="2268"/>
        <v>8500</v>
      </c>
      <c r="AS8180" s="277">
        <f t="shared" si="2268"/>
        <v>0</v>
      </c>
      <c r="AT8180" s="277">
        <f t="shared" si="2268"/>
        <v>0</v>
      </c>
      <c r="AU8180" s="277">
        <v>13000</v>
      </c>
      <c r="AV8180" s="277">
        <v>0</v>
      </c>
      <c r="AW8180" s="277">
        <f>U8180+AH8180+AU8180</f>
        <v>287551</v>
      </c>
    </row>
    <row r="8181" spans="1:49">
      <c r="A8181" s="48"/>
      <c r="B8181" s="42"/>
      <c r="C8181" s="42"/>
      <c r="D8181" s="42"/>
      <c r="E8181" s="531"/>
      <c r="F8181" s="50"/>
      <c r="G8181" s="50"/>
      <c r="H8181" s="50"/>
      <c r="I8181" s="276"/>
      <c r="J8181" s="277"/>
      <c r="K8181" s="277"/>
      <c r="L8181" s="277"/>
      <c r="M8181" s="277"/>
      <c r="N8181" s="277"/>
      <c r="O8181" s="277"/>
      <c r="P8181" s="277"/>
      <c r="Q8181" s="277"/>
      <c r="R8181" s="277"/>
      <c r="S8181" s="277"/>
      <c r="T8181" s="277"/>
      <c r="U8181" s="277">
        <v>0</v>
      </c>
      <c r="V8181" s="277">
        <v>0</v>
      </c>
      <c r="W8181" s="277"/>
      <c r="X8181" s="277"/>
      <c r="Y8181" s="277"/>
      <c r="Z8181" s="277"/>
      <c r="AA8181" s="277"/>
      <c r="AB8181" s="277"/>
      <c r="AC8181" s="277"/>
      <c r="AD8181" s="277"/>
      <c r="AE8181" s="277"/>
      <c r="AF8181" s="277"/>
      <c r="AG8181" s="277"/>
      <c r="AH8181" s="277">
        <v>0</v>
      </c>
      <c r="AI8181" s="277">
        <v>0</v>
      </c>
      <c r="AJ8181" s="277"/>
      <c r="AK8181" s="277"/>
      <c r="AL8181" s="277"/>
      <c r="AM8181" s="277"/>
      <c r="AN8181" s="277"/>
      <c r="AO8181" s="277"/>
      <c r="AP8181" s="277"/>
      <c r="AQ8181" s="277"/>
      <c r="AR8181" s="277"/>
      <c r="AS8181" s="277"/>
      <c r="AT8181" s="277"/>
      <c r="AU8181" s="277">
        <v>0</v>
      </c>
      <c r="AV8181" s="277">
        <v>0</v>
      </c>
      <c r="AW8181" s="277">
        <f>U8181+AH8181+AU8181</f>
        <v>0</v>
      </c>
    </row>
    <row r="8182" spans="1:49">
      <c r="A8182" s="48"/>
      <c r="B8182" s="42"/>
      <c r="C8182" s="42"/>
      <c r="D8182" s="42"/>
      <c r="E8182" s="531"/>
      <c r="F8182" s="50"/>
      <c r="G8182" s="50"/>
      <c r="H8182" s="50"/>
      <c r="I8182" s="276"/>
      <c r="J8182" s="277"/>
      <c r="K8182" s="277"/>
      <c r="L8182" s="277"/>
      <c r="M8182" s="277"/>
      <c r="N8182" s="277"/>
      <c r="O8182" s="277"/>
      <c r="P8182" s="277"/>
      <c r="Q8182" s="277"/>
      <c r="R8182" s="277"/>
      <c r="S8182" s="277"/>
      <c r="T8182" s="277"/>
      <c r="U8182" s="277">
        <v>0</v>
      </c>
      <c r="V8182" s="277">
        <v>0</v>
      </c>
      <c r="W8182" s="277"/>
      <c r="X8182" s="277"/>
      <c r="Y8182" s="277"/>
      <c r="Z8182" s="277"/>
      <c r="AA8182" s="277"/>
      <c r="AB8182" s="277"/>
      <c r="AC8182" s="277"/>
      <c r="AD8182" s="277"/>
      <c r="AE8182" s="277"/>
      <c r="AF8182" s="277"/>
      <c r="AG8182" s="277"/>
      <c r="AH8182" s="277">
        <v>0</v>
      </c>
      <c r="AI8182" s="277">
        <v>0</v>
      </c>
      <c r="AJ8182" s="277"/>
      <c r="AK8182" s="277"/>
      <c r="AL8182" s="277"/>
      <c r="AM8182" s="277"/>
      <c r="AN8182" s="277"/>
      <c r="AO8182" s="277"/>
      <c r="AP8182" s="277"/>
      <c r="AQ8182" s="277"/>
      <c r="AR8182" s="277"/>
      <c r="AS8182" s="277"/>
      <c r="AT8182" s="277"/>
      <c r="AU8182" s="277">
        <v>0</v>
      </c>
      <c r="AV8182" s="277">
        <v>0</v>
      </c>
      <c r="AW8182" s="277">
        <f>U8182+AH8182+AU8182</f>
        <v>0</v>
      </c>
    </row>
    <row r="8183" spans="1:49">
      <c r="A8183" s="48"/>
      <c r="B8183" s="42"/>
      <c r="C8183" s="42"/>
      <c r="D8183" s="42"/>
      <c r="E8183" s="531"/>
      <c r="F8183" s="50"/>
      <c r="G8183" s="50"/>
      <c r="H8183" s="50"/>
      <c r="I8183" s="276"/>
      <c r="J8183" s="277"/>
      <c r="K8183" s="277"/>
      <c r="L8183" s="277"/>
      <c r="M8183" s="277"/>
      <c r="N8183" s="277"/>
      <c r="O8183" s="277"/>
      <c r="P8183" s="277"/>
      <c r="Q8183" s="277"/>
      <c r="R8183" s="277"/>
      <c r="S8183" s="277"/>
      <c r="T8183" s="277"/>
      <c r="U8183" s="277">
        <v>0</v>
      </c>
      <c r="V8183" s="277">
        <v>0</v>
      </c>
      <c r="W8183" s="277"/>
      <c r="X8183" s="277"/>
      <c r="Y8183" s="277"/>
      <c r="Z8183" s="277"/>
      <c r="AA8183" s="277"/>
      <c r="AB8183" s="277"/>
      <c r="AC8183" s="277"/>
      <c r="AD8183" s="277"/>
      <c r="AE8183" s="277"/>
      <c r="AF8183" s="277"/>
      <c r="AG8183" s="277"/>
      <c r="AH8183" s="277">
        <v>0</v>
      </c>
      <c r="AI8183" s="277">
        <v>0</v>
      </c>
      <c r="AJ8183" s="277"/>
      <c r="AK8183" s="277"/>
      <c r="AL8183" s="277"/>
      <c r="AM8183" s="277"/>
      <c r="AN8183" s="277"/>
      <c r="AO8183" s="277"/>
      <c r="AP8183" s="277"/>
      <c r="AQ8183" s="277"/>
      <c r="AR8183" s="277"/>
      <c r="AS8183" s="277"/>
      <c r="AT8183" s="277"/>
      <c r="AU8183" s="277">
        <v>0</v>
      </c>
      <c r="AV8183" s="277">
        <v>0</v>
      </c>
      <c r="AW8183" s="277">
        <f>U8183+AH8183+AU8183</f>
        <v>0</v>
      </c>
    </row>
    <row r="8184" spans="1:49">
      <c r="A8184" s="48"/>
      <c r="B8184" s="42"/>
      <c r="C8184" s="42"/>
      <c r="D8184" s="42"/>
      <c r="E8184" s="531"/>
      <c r="F8184" s="50"/>
      <c r="G8184" s="50"/>
      <c r="H8184" s="50"/>
      <c r="I8184" s="276" t="s">
        <v>1631</v>
      </c>
      <c r="J8184" s="277">
        <f>SUM(J8180:J8183)</f>
        <v>422000</v>
      </c>
      <c r="K8184" s="277">
        <f t="shared" ref="K8184:AT8184" si="2269">SUM(K8180:K8183)</f>
        <v>30682</v>
      </c>
      <c r="L8184" s="277">
        <f t="shared" si="2269"/>
        <v>31913</v>
      </c>
      <c r="M8184" s="277">
        <f t="shared" si="2269"/>
        <v>29686</v>
      </c>
      <c r="N8184" s="277">
        <f t="shared" si="2269"/>
        <v>0</v>
      </c>
      <c r="O8184" s="277">
        <f t="shared" si="2269"/>
        <v>61247</v>
      </c>
      <c r="P8184" s="277">
        <f t="shared" si="2269"/>
        <v>30240</v>
      </c>
      <c r="Q8184" s="277">
        <f t="shared" si="2269"/>
        <v>0</v>
      </c>
      <c r="R8184" s="277">
        <f t="shared" si="2269"/>
        <v>0</v>
      </c>
      <c r="S8184" s="277">
        <f t="shared" si="2269"/>
        <v>61350</v>
      </c>
      <c r="T8184" s="277">
        <f t="shared" si="2269"/>
        <v>0</v>
      </c>
      <c r="U8184" s="277">
        <v>245118</v>
      </c>
      <c r="V8184" s="277">
        <v>176882</v>
      </c>
      <c r="W8184" s="277">
        <f>SUM(W8180:W8183)</f>
        <v>67433</v>
      </c>
      <c r="X8184" s="277">
        <f t="shared" si="2269"/>
        <v>0</v>
      </c>
      <c r="Y8184" s="277">
        <f t="shared" si="2269"/>
        <v>2341</v>
      </c>
      <c r="Z8184" s="277">
        <f t="shared" si="2269"/>
        <v>19433</v>
      </c>
      <c r="AA8184" s="277">
        <f t="shared" si="2269"/>
        <v>0</v>
      </c>
      <c r="AB8184" s="277">
        <f t="shared" si="2269"/>
        <v>0</v>
      </c>
      <c r="AC8184" s="277">
        <f t="shared" si="2269"/>
        <v>2659</v>
      </c>
      <c r="AD8184" s="277">
        <f t="shared" si="2269"/>
        <v>0</v>
      </c>
      <c r="AE8184" s="277">
        <f t="shared" si="2269"/>
        <v>0</v>
      </c>
      <c r="AF8184" s="277">
        <f t="shared" si="2269"/>
        <v>5000</v>
      </c>
      <c r="AG8184" s="277">
        <f t="shared" si="2269"/>
        <v>0</v>
      </c>
      <c r="AH8184" s="277">
        <v>29433</v>
      </c>
      <c r="AI8184" s="277">
        <v>38000</v>
      </c>
      <c r="AJ8184" s="277">
        <f>SUM(AJ8180:AJ8183)</f>
        <v>13000</v>
      </c>
      <c r="AK8184" s="277">
        <f t="shared" si="2269"/>
        <v>0</v>
      </c>
      <c r="AL8184" s="277">
        <f t="shared" si="2269"/>
        <v>0</v>
      </c>
      <c r="AM8184" s="277">
        <f t="shared" si="2269"/>
        <v>4500</v>
      </c>
      <c r="AN8184" s="277">
        <f t="shared" si="2269"/>
        <v>0</v>
      </c>
      <c r="AO8184" s="277">
        <f t="shared" si="2269"/>
        <v>0</v>
      </c>
      <c r="AP8184" s="277">
        <f t="shared" si="2269"/>
        <v>0</v>
      </c>
      <c r="AQ8184" s="277">
        <f t="shared" si="2269"/>
        <v>0</v>
      </c>
      <c r="AR8184" s="277">
        <f t="shared" si="2269"/>
        <v>8500</v>
      </c>
      <c r="AS8184" s="277">
        <f t="shared" si="2269"/>
        <v>0</v>
      </c>
      <c r="AT8184" s="277">
        <f t="shared" si="2269"/>
        <v>0</v>
      </c>
      <c r="AU8184" s="277">
        <v>13000</v>
      </c>
      <c r="AV8184" s="277">
        <v>0</v>
      </c>
      <c r="AW8184" s="277">
        <f>U8184+AH8184+AU8184</f>
        <v>287551</v>
      </c>
    </row>
    <row r="8185" spans="1:49">
      <c r="A8185" s="48"/>
      <c r="B8185" s="42"/>
      <c r="C8185" s="42"/>
      <c r="D8185" s="42"/>
      <c r="E8185" s="531"/>
      <c r="F8185" s="50"/>
      <c r="G8185" s="50"/>
      <c r="H8185" s="50"/>
      <c r="I8185" s="146"/>
      <c r="J8185" s="29"/>
      <c r="K8185" s="29"/>
      <c r="L8185" s="29"/>
      <c r="M8185" s="29"/>
      <c r="N8185" s="29"/>
      <c r="O8185" s="29"/>
      <c r="P8185" s="29"/>
      <c r="Q8185" s="29"/>
      <c r="R8185" s="29"/>
      <c r="S8185" s="29"/>
      <c r="T8185" s="29"/>
      <c r="U8185" s="29"/>
      <c r="V8185" s="29"/>
      <c r="W8185" s="29"/>
      <c r="X8185" s="29"/>
      <c r="Y8185" s="29"/>
      <c r="Z8185" s="29"/>
      <c r="AA8185" s="29"/>
      <c r="AB8185" s="29"/>
      <c r="AC8185" s="29"/>
      <c r="AD8185" s="29"/>
      <c r="AE8185" s="29"/>
      <c r="AF8185" s="29"/>
      <c r="AG8185" s="29"/>
      <c r="AH8185" s="29"/>
      <c r="AI8185" s="29"/>
      <c r="AJ8185" s="29"/>
      <c r="AK8185" s="29"/>
      <c r="AL8185" s="29"/>
      <c r="AM8185" s="29"/>
      <c r="AN8185" s="29"/>
      <c r="AO8185" s="29"/>
      <c r="AP8185" s="29"/>
      <c r="AQ8185" s="29"/>
      <c r="AR8185" s="29"/>
      <c r="AS8185" s="29"/>
      <c r="AT8185" s="29"/>
      <c r="AU8185" s="29"/>
      <c r="AV8185" s="29"/>
      <c r="AW8185" s="29"/>
    </row>
    <row r="8186" spans="1:49">
      <c r="A8186" s="48"/>
      <c r="B8186" s="42"/>
      <c r="C8186" s="42"/>
      <c r="D8186" s="42"/>
      <c r="E8186" s="531"/>
      <c r="F8186" s="50"/>
      <c r="G8186" s="50"/>
      <c r="H8186" s="50"/>
      <c r="I8186" s="112"/>
    </row>
    <row r="8187" spans="1:49">
      <c r="A8187" s="48"/>
      <c r="B8187" s="42"/>
      <c r="C8187" s="42"/>
      <c r="D8187" s="42"/>
      <c r="E8187" s="531"/>
      <c r="F8187" s="50"/>
      <c r="G8187" s="50"/>
      <c r="H8187" s="50"/>
      <c r="I8187" s="39"/>
    </row>
    <row r="8188" spans="1:49">
      <c r="A8188" s="48"/>
      <c r="B8188" s="42"/>
      <c r="C8188" s="42"/>
      <c r="D8188" s="42"/>
      <c r="E8188" s="531"/>
      <c r="F8188" s="50"/>
      <c r="G8188" s="50"/>
      <c r="H8188" s="50"/>
      <c r="I8188" s="39"/>
    </row>
    <row r="8189" spans="1:49">
      <c r="A8189" s="48"/>
      <c r="B8189" s="42"/>
      <c r="C8189" s="42"/>
      <c r="D8189" s="42"/>
      <c r="E8189" s="531"/>
      <c r="F8189" s="50"/>
      <c r="G8189" s="50"/>
      <c r="H8189" s="50"/>
      <c r="I8189" s="39"/>
    </row>
    <row r="8190" spans="1:49">
      <c r="A8190" s="48"/>
      <c r="B8190" s="42"/>
      <c r="C8190" s="42"/>
      <c r="D8190" s="42"/>
      <c r="E8190" s="531"/>
      <c r="F8190" s="50"/>
      <c r="G8190" s="50"/>
      <c r="H8190" s="50"/>
      <c r="I8190" s="39"/>
    </row>
    <row r="8191" spans="1:49">
      <c r="A8191" s="48"/>
      <c r="B8191" s="42"/>
      <c r="C8191" s="42"/>
      <c r="D8191" s="42"/>
      <c r="E8191" s="531"/>
      <c r="F8191" s="50"/>
      <c r="G8191" s="50"/>
      <c r="H8191" s="50"/>
      <c r="I8191" s="37"/>
    </row>
    <row r="8192" spans="1:49">
      <c r="A8192" s="48"/>
      <c r="B8192" s="42"/>
      <c r="C8192" s="42"/>
      <c r="D8192" s="42"/>
      <c r="E8192" s="531"/>
      <c r="F8192" s="50"/>
      <c r="G8192" s="50"/>
      <c r="H8192" s="50"/>
      <c r="I8192" s="37"/>
    </row>
    <row r="8193" spans="1:49">
      <c r="A8193" s="48"/>
      <c r="B8193" s="42"/>
      <c r="C8193" s="42"/>
      <c r="D8193" s="42"/>
      <c r="E8193" s="531"/>
      <c r="F8193" s="50"/>
      <c r="G8193" s="50"/>
      <c r="H8193" s="50"/>
      <c r="I8193" s="53"/>
    </row>
    <row r="8194" spans="1:49">
      <c r="A8194" s="48"/>
      <c r="B8194" s="42"/>
      <c r="C8194" s="42"/>
      <c r="D8194" s="42"/>
      <c r="E8194" s="531"/>
      <c r="F8194" s="50"/>
      <c r="G8194" s="50"/>
      <c r="H8194" s="50"/>
      <c r="I8194" s="53"/>
    </row>
    <row r="8195" spans="1:49">
      <c r="A8195" s="48"/>
      <c r="B8195" s="42"/>
      <c r="C8195" s="42"/>
      <c r="D8195" s="42"/>
      <c r="E8195" s="531"/>
      <c r="F8195" s="50"/>
      <c r="G8195" s="50"/>
      <c r="H8195" s="50"/>
      <c r="I8195" s="53"/>
    </row>
    <row r="8196" spans="1:49">
      <c r="A8196" s="48"/>
      <c r="B8196" s="42"/>
      <c r="C8196" s="42"/>
      <c r="D8196" s="42"/>
      <c r="E8196" s="531"/>
      <c r="F8196" s="50"/>
      <c r="G8196" s="50"/>
      <c r="H8196" s="50"/>
      <c r="I8196" s="53"/>
    </row>
    <row r="8197" spans="1:49">
      <c r="A8197" s="48"/>
      <c r="B8197" s="42"/>
      <c r="C8197" s="42"/>
      <c r="D8197" s="42"/>
      <c r="E8197" s="531"/>
      <c r="F8197" s="50"/>
      <c r="G8197" s="50"/>
      <c r="H8197" s="50"/>
      <c r="I8197" s="53"/>
    </row>
    <row r="8198" spans="1:49">
      <c r="A8198" s="48"/>
      <c r="B8198" s="42"/>
      <c r="C8198" s="42"/>
      <c r="D8198" s="42"/>
      <c r="E8198" s="531"/>
      <c r="F8198" s="50"/>
      <c r="G8198" s="50"/>
      <c r="H8198" s="50"/>
      <c r="I8198" s="53"/>
    </row>
    <row r="8199" spans="1:49">
      <c r="A8199" s="48"/>
      <c r="B8199" s="42"/>
      <c r="C8199" s="42"/>
      <c r="D8199" s="42"/>
      <c r="E8199" s="531"/>
      <c r="F8199" s="50"/>
      <c r="G8199" s="50"/>
      <c r="H8199" s="50"/>
      <c r="I8199" s="53"/>
    </row>
    <row r="8200" spans="1:49" ht="13.5" thickBot="1">
      <c r="A8200" s="78" t="s">
        <v>2068</v>
      </c>
      <c r="B8200" s="79"/>
      <c r="C8200" s="79"/>
      <c r="D8200" s="456"/>
      <c r="E8200" s="535"/>
      <c r="F8200" s="127"/>
      <c r="G8200" s="127"/>
      <c r="H8200" s="127"/>
      <c r="I8200" s="79"/>
    </row>
    <row r="8201" spans="1:49" s="151" customFormat="1" ht="36" customHeight="1" thickTop="1" thickBot="1">
      <c r="A8201" s="147" t="s">
        <v>2079</v>
      </c>
      <c r="B8201" s="5" t="s">
        <v>2080</v>
      </c>
      <c r="C8201" s="5" t="s">
        <v>1335</v>
      </c>
      <c r="D8201" s="450"/>
      <c r="E8201" s="148" t="s">
        <v>1570</v>
      </c>
      <c r="F8201" s="149" t="s">
        <v>1438</v>
      </c>
      <c r="G8201" s="149"/>
      <c r="H8201" s="149" t="s">
        <v>2332</v>
      </c>
      <c r="I8201" s="5" t="s">
        <v>856</v>
      </c>
      <c r="J8201" s="364" t="s">
        <v>2891</v>
      </c>
      <c r="K8201" s="364" t="s">
        <v>2879</v>
      </c>
      <c r="L8201" s="364" t="s">
        <v>2880</v>
      </c>
      <c r="M8201" s="364" t="s">
        <v>2881</v>
      </c>
      <c r="N8201" s="364" t="s">
        <v>2882</v>
      </c>
      <c r="O8201" s="364" t="s">
        <v>2883</v>
      </c>
      <c r="P8201" s="364" t="s">
        <v>2884</v>
      </c>
      <c r="Q8201" s="364" t="s">
        <v>2885</v>
      </c>
      <c r="R8201" s="364" t="s">
        <v>2886</v>
      </c>
      <c r="S8201" s="364" t="s">
        <v>2887</v>
      </c>
      <c r="T8201" s="364" t="s">
        <v>2888</v>
      </c>
      <c r="U8201" s="364" t="s">
        <v>2889</v>
      </c>
      <c r="V8201" s="364" t="s">
        <v>2890</v>
      </c>
      <c r="W8201" s="365" t="s">
        <v>2893</v>
      </c>
      <c r="X8201" s="365" t="s">
        <v>2879</v>
      </c>
      <c r="Y8201" s="365" t="s">
        <v>2880</v>
      </c>
      <c r="Z8201" s="365" t="s">
        <v>2881</v>
      </c>
      <c r="AA8201" s="365" t="s">
        <v>2882</v>
      </c>
      <c r="AB8201" s="365" t="s">
        <v>2883</v>
      </c>
      <c r="AC8201" s="365" t="s">
        <v>2884</v>
      </c>
      <c r="AD8201" s="365" t="s">
        <v>2885</v>
      </c>
      <c r="AE8201" s="365" t="s">
        <v>2886</v>
      </c>
      <c r="AF8201" s="365" t="s">
        <v>2887</v>
      </c>
      <c r="AG8201" s="365" t="s">
        <v>2888</v>
      </c>
      <c r="AH8201" s="365" t="s">
        <v>2889</v>
      </c>
      <c r="AI8201" s="365" t="s">
        <v>2890</v>
      </c>
      <c r="AJ8201" s="366" t="s">
        <v>2892</v>
      </c>
      <c r="AK8201" s="366" t="s">
        <v>2879</v>
      </c>
      <c r="AL8201" s="366" t="s">
        <v>2880</v>
      </c>
      <c r="AM8201" s="366" t="s">
        <v>2881</v>
      </c>
      <c r="AN8201" s="366" t="s">
        <v>2882</v>
      </c>
      <c r="AO8201" s="366" t="s">
        <v>2883</v>
      </c>
      <c r="AP8201" s="366" t="s">
        <v>2884</v>
      </c>
      <c r="AQ8201" s="366" t="s">
        <v>2885</v>
      </c>
      <c r="AR8201" s="366" t="s">
        <v>2886</v>
      </c>
      <c r="AS8201" s="366" t="s">
        <v>2887</v>
      </c>
      <c r="AT8201" s="366" t="s">
        <v>2888</v>
      </c>
      <c r="AU8201" s="366" t="s">
        <v>2889</v>
      </c>
      <c r="AV8201" s="366" t="s">
        <v>2890</v>
      </c>
      <c r="AW8201" s="368" t="s">
        <v>2895</v>
      </c>
    </row>
    <row r="8202" spans="1:49">
      <c r="A8202" s="33"/>
      <c r="B8202" s="34"/>
      <c r="C8202" s="34"/>
      <c r="D8202" s="34"/>
      <c r="E8202" s="35"/>
      <c r="F8202" s="36"/>
      <c r="G8202" s="36"/>
      <c r="H8202" s="36"/>
      <c r="I8202" s="34"/>
      <c r="J8202" s="202" t="s">
        <v>1224</v>
      </c>
      <c r="K8202" s="202">
        <v>1</v>
      </c>
      <c r="L8202" s="202">
        <v>2</v>
      </c>
      <c r="M8202" s="202">
        <v>3</v>
      </c>
      <c r="N8202" s="202">
        <v>4</v>
      </c>
      <c r="O8202" s="202">
        <v>5</v>
      </c>
      <c r="P8202" s="202">
        <v>6</v>
      </c>
      <c r="Q8202" s="202">
        <v>7</v>
      </c>
      <c r="R8202" s="202">
        <v>8</v>
      </c>
      <c r="S8202" s="202">
        <v>9</v>
      </c>
      <c r="T8202" s="202">
        <v>10</v>
      </c>
      <c r="U8202" s="202">
        <v>13</v>
      </c>
      <c r="V8202" s="202">
        <v>14</v>
      </c>
      <c r="W8202" s="202" t="s">
        <v>1224</v>
      </c>
      <c r="X8202" s="202">
        <v>1</v>
      </c>
      <c r="Y8202" s="202">
        <v>2</v>
      </c>
      <c r="Z8202" s="202">
        <v>3</v>
      </c>
      <c r="AA8202" s="202">
        <v>4</v>
      </c>
      <c r="AB8202" s="202">
        <v>5</v>
      </c>
      <c r="AC8202" s="202">
        <v>6</v>
      </c>
      <c r="AD8202" s="202">
        <v>7</v>
      </c>
      <c r="AE8202" s="202">
        <v>8</v>
      </c>
      <c r="AF8202" s="202">
        <v>9</v>
      </c>
      <c r="AG8202" s="202">
        <v>10</v>
      </c>
      <c r="AH8202" s="202">
        <v>13</v>
      </c>
      <c r="AI8202" s="202">
        <v>14</v>
      </c>
      <c r="AJ8202" s="202" t="s">
        <v>1224</v>
      </c>
      <c r="AK8202" s="202">
        <v>1</v>
      </c>
      <c r="AL8202" s="202">
        <v>2</v>
      </c>
      <c r="AM8202" s="202">
        <v>3</v>
      </c>
      <c r="AN8202" s="202">
        <v>4</v>
      </c>
      <c r="AO8202" s="202">
        <v>5</v>
      </c>
      <c r="AP8202" s="202">
        <v>6</v>
      </c>
      <c r="AQ8202" s="202">
        <v>7</v>
      </c>
      <c r="AR8202" s="202">
        <v>8</v>
      </c>
      <c r="AS8202" s="202">
        <v>9</v>
      </c>
      <c r="AT8202" s="202">
        <v>10</v>
      </c>
      <c r="AU8202" s="202">
        <v>13</v>
      </c>
      <c r="AV8202" s="202">
        <v>14</v>
      </c>
      <c r="AW8202" s="202">
        <v>15</v>
      </c>
    </row>
    <row r="8203" spans="1:49">
      <c r="A8203" s="37"/>
      <c r="B8203" s="38"/>
      <c r="C8203" s="38"/>
      <c r="D8203" s="38"/>
      <c r="E8203" s="60"/>
      <c r="F8203" s="61"/>
      <c r="G8203" s="61"/>
      <c r="H8203" s="61"/>
      <c r="I8203" s="38"/>
      <c r="J8203" s="134"/>
      <c r="K8203" s="134"/>
      <c r="L8203" s="134"/>
      <c r="M8203" s="134"/>
      <c r="N8203" s="134"/>
      <c r="O8203" s="134"/>
      <c r="P8203" s="134"/>
      <c r="Q8203" s="134"/>
      <c r="R8203" s="134"/>
      <c r="S8203" s="134"/>
      <c r="T8203" s="134"/>
      <c r="U8203" s="134"/>
      <c r="V8203" s="134"/>
      <c r="W8203" s="134"/>
      <c r="X8203" s="134"/>
      <c r="Y8203" s="134"/>
      <c r="Z8203" s="134"/>
      <c r="AA8203" s="134"/>
      <c r="AB8203" s="134"/>
      <c r="AC8203" s="134"/>
      <c r="AD8203" s="134"/>
      <c r="AE8203" s="134"/>
      <c r="AF8203" s="134"/>
      <c r="AG8203" s="134"/>
      <c r="AH8203" s="134"/>
      <c r="AI8203" s="134"/>
      <c r="AJ8203" s="134"/>
      <c r="AK8203" s="134"/>
      <c r="AL8203" s="134"/>
      <c r="AM8203" s="134"/>
      <c r="AN8203" s="134"/>
      <c r="AO8203" s="134"/>
      <c r="AP8203" s="134"/>
      <c r="AQ8203" s="134"/>
      <c r="AR8203" s="134"/>
      <c r="AS8203" s="134"/>
      <c r="AT8203" s="134"/>
      <c r="AU8203" s="134"/>
      <c r="AV8203" s="134"/>
      <c r="AW8203" s="134"/>
    </row>
    <row r="8204" spans="1:49">
      <c r="A8204" s="41" t="s">
        <v>1040</v>
      </c>
      <c r="B8204" s="260" t="s">
        <v>1137</v>
      </c>
      <c r="C8204" s="260" t="s">
        <v>1549</v>
      </c>
      <c r="D8204" s="451"/>
      <c r="E8204" s="531"/>
      <c r="F8204" s="50"/>
      <c r="G8204" s="50"/>
      <c r="H8204" s="50"/>
      <c r="I8204" s="137" t="s">
        <v>1309</v>
      </c>
      <c r="J8204" s="158"/>
      <c r="K8204" s="158"/>
      <c r="L8204" s="158"/>
      <c r="M8204" s="158"/>
      <c r="N8204" s="158"/>
      <c r="O8204" s="158"/>
      <c r="P8204" s="158"/>
      <c r="Q8204" s="158"/>
      <c r="R8204" s="158"/>
      <c r="S8204" s="158"/>
      <c r="T8204" s="158"/>
      <c r="U8204" s="158"/>
      <c r="V8204" s="158"/>
      <c r="W8204" s="158"/>
      <c r="X8204" s="158"/>
      <c r="Y8204" s="158"/>
      <c r="Z8204" s="158"/>
      <c r="AA8204" s="158"/>
      <c r="AB8204" s="158"/>
      <c r="AC8204" s="158"/>
      <c r="AD8204" s="158"/>
      <c r="AE8204" s="158"/>
      <c r="AF8204" s="158"/>
      <c r="AG8204" s="158"/>
      <c r="AH8204" s="158"/>
      <c r="AI8204" s="158"/>
      <c r="AJ8204" s="158"/>
      <c r="AK8204" s="158"/>
      <c r="AL8204" s="158"/>
      <c r="AM8204" s="158"/>
      <c r="AN8204" s="158"/>
      <c r="AO8204" s="158"/>
      <c r="AP8204" s="158"/>
      <c r="AQ8204" s="158"/>
      <c r="AR8204" s="158"/>
      <c r="AS8204" s="158"/>
      <c r="AT8204" s="158"/>
      <c r="AU8204" s="158"/>
      <c r="AV8204" s="158"/>
      <c r="AW8204" s="158"/>
    </row>
    <row r="8205" spans="1:49">
      <c r="A8205" s="41"/>
      <c r="B8205" s="260"/>
      <c r="C8205" s="260"/>
      <c r="D8205" s="369"/>
      <c r="E8205" s="531"/>
      <c r="F8205" s="50"/>
      <c r="G8205" s="50"/>
      <c r="H8205" s="50"/>
      <c r="I8205" s="41"/>
      <c r="J8205" s="28"/>
      <c r="K8205" s="28"/>
      <c r="L8205" s="28"/>
      <c r="M8205" s="28"/>
      <c r="N8205" s="28"/>
      <c r="O8205" s="28"/>
      <c r="P8205" s="28"/>
      <c r="Q8205" s="28"/>
      <c r="R8205" s="28"/>
      <c r="S8205" s="28"/>
      <c r="T8205" s="28"/>
      <c r="U8205" s="28"/>
      <c r="V8205" s="28"/>
      <c r="W8205" s="28"/>
      <c r="X8205" s="28"/>
      <c r="Y8205" s="28"/>
      <c r="Z8205" s="28"/>
      <c r="AA8205" s="28"/>
      <c r="AB8205" s="28"/>
      <c r="AC8205" s="28"/>
      <c r="AD8205" s="28"/>
      <c r="AE8205" s="28"/>
      <c r="AF8205" s="28"/>
      <c r="AG8205" s="28"/>
      <c r="AH8205" s="28"/>
      <c r="AI8205" s="28"/>
      <c r="AJ8205" s="28"/>
      <c r="AK8205" s="28"/>
      <c r="AL8205" s="28"/>
      <c r="AM8205" s="28"/>
      <c r="AN8205" s="28"/>
      <c r="AO8205" s="28"/>
      <c r="AP8205" s="28"/>
      <c r="AQ8205" s="28"/>
      <c r="AR8205" s="28"/>
      <c r="AS8205" s="28"/>
      <c r="AT8205" s="28"/>
      <c r="AU8205" s="28"/>
      <c r="AV8205" s="28"/>
      <c r="AW8205" s="28"/>
    </row>
    <row r="8206" spans="1:49">
      <c r="A8206" s="48"/>
      <c r="B8206" s="42"/>
      <c r="C8206" s="42"/>
      <c r="D8206" s="42"/>
      <c r="E8206" s="531"/>
      <c r="F8206" s="50"/>
      <c r="G8206" s="50"/>
      <c r="H8206" s="50"/>
      <c r="I8206" s="49" t="s">
        <v>1559</v>
      </c>
      <c r="J8206" s="12">
        <f>SUM(J8207,J8215,J8217)</f>
        <v>0</v>
      </c>
      <c r="K8206" s="12">
        <f t="shared" ref="K8206:AT8206" si="2270">SUM(K8207,K8215,K8217)</f>
        <v>0</v>
      </c>
      <c r="L8206" s="12">
        <f t="shared" si="2270"/>
        <v>0</v>
      </c>
      <c r="M8206" s="12">
        <f t="shared" si="2270"/>
        <v>0</v>
      </c>
      <c r="N8206" s="12">
        <f t="shared" si="2270"/>
        <v>0</v>
      </c>
      <c r="O8206" s="12">
        <f t="shared" si="2270"/>
        <v>0</v>
      </c>
      <c r="P8206" s="12">
        <f t="shared" si="2270"/>
        <v>0</v>
      </c>
      <c r="Q8206" s="12">
        <f t="shared" si="2270"/>
        <v>0</v>
      </c>
      <c r="R8206" s="12">
        <f t="shared" si="2270"/>
        <v>0</v>
      </c>
      <c r="S8206" s="12">
        <f t="shared" si="2270"/>
        <v>0</v>
      </c>
      <c r="T8206" s="12">
        <f t="shared" si="2270"/>
        <v>0</v>
      </c>
      <c r="U8206" s="12">
        <v>0</v>
      </c>
      <c r="V8206" s="12">
        <v>0</v>
      </c>
      <c r="W8206" s="12">
        <f>SUM(W8207,W8215,W8217)</f>
        <v>0</v>
      </c>
      <c r="X8206" s="12">
        <f t="shared" si="2270"/>
        <v>0</v>
      </c>
      <c r="Y8206" s="12">
        <f t="shared" si="2270"/>
        <v>0</v>
      </c>
      <c r="Z8206" s="12">
        <f t="shared" si="2270"/>
        <v>0</v>
      </c>
      <c r="AA8206" s="12">
        <f t="shared" si="2270"/>
        <v>0</v>
      </c>
      <c r="AB8206" s="12">
        <f t="shared" si="2270"/>
        <v>0</v>
      </c>
      <c r="AC8206" s="12">
        <f t="shared" si="2270"/>
        <v>0</v>
      </c>
      <c r="AD8206" s="12">
        <f t="shared" si="2270"/>
        <v>0</v>
      </c>
      <c r="AE8206" s="12">
        <f t="shared" si="2270"/>
        <v>0</v>
      </c>
      <c r="AF8206" s="12">
        <f t="shared" si="2270"/>
        <v>0</v>
      </c>
      <c r="AG8206" s="12">
        <f t="shared" si="2270"/>
        <v>0</v>
      </c>
      <c r="AH8206" s="12">
        <v>0</v>
      </c>
      <c r="AI8206" s="12">
        <v>0</v>
      </c>
      <c r="AJ8206" s="12">
        <f>SUM(AJ8207,AJ8215,AJ8217)</f>
        <v>0</v>
      </c>
      <c r="AK8206" s="12">
        <f t="shared" si="2270"/>
        <v>0</v>
      </c>
      <c r="AL8206" s="12">
        <f t="shared" si="2270"/>
        <v>0</v>
      </c>
      <c r="AM8206" s="12">
        <f t="shared" si="2270"/>
        <v>0</v>
      </c>
      <c r="AN8206" s="12">
        <f t="shared" si="2270"/>
        <v>0</v>
      </c>
      <c r="AO8206" s="12">
        <f t="shared" si="2270"/>
        <v>0</v>
      </c>
      <c r="AP8206" s="12">
        <f t="shared" si="2270"/>
        <v>0</v>
      </c>
      <c r="AQ8206" s="12">
        <f t="shared" si="2270"/>
        <v>0</v>
      </c>
      <c r="AR8206" s="12">
        <f t="shared" si="2270"/>
        <v>0</v>
      </c>
      <c r="AS8206" s="12">
        <f t="shared" si="2270"/>
        <v>0</v>
      </c>
      <c r="AT8206" s="12">
        <f t="shared" si="2270"/>
        <v>0</v>
      </c>
      <c r="AU8206" s="12">
        <v>0</v>
      </c>
      <c r="AV8206" s="12">
        <v>0</v>
      </c>
      <c r="AW8206" s="12">
        <f t="shared" ref="AW8206:AW8235" si="2271">U8206+AH8206+AU8206</f>
        <v>0</v>
      </c>
    </row>
    <row r="8207" spans="1:49">
      <c r="A8207" s="44" t="s">
        <v>1040</v>
      </c>
      <c r="B8207" s="45" t="s">
        <v>1137</v>
      </c>
      <c r="C8207" s="45" t="s">
        <v>1549</v>
      </c>
      <c r="D8207" s="452" t="s">
        <v>3050</v>
      </c>
      <c r="E8207" s="213" t="s">
        <v>771</v>
      </c>
      <c r="F8207" s="65"/>
      <c r="G8207" s="65"/>
      <c r="H8207" s="65"/>
      <c r="I8207" s="260" t="s">
        <v>1500</v>
      </c>
      <c r="J8207" s="9">
        <f>SUM(J8208:J8209)</f>
        <v>0</v>
      </c>
      <c r="K8207" s="9">
        <f t="shared" ref="K8207:AT8207" si="2272">SUM(K8208:K8209)</f>
        <v>0</v>
      </c>
      <c r="L8207" s="9">
        <f t="shared" si="2272"/>
        <v>0</v>
      </c>
      <c r="M8207" s="9">
        <f t="shared" si="2272"/>
        <v>0</v>
      </c>
      <c r="N8207" s="9">
        <f t="shared" si="2272"/>
        <v>0</v>
      </c>
      <c r="O8207" s="9">
        <f t="shared" si="2272"/>
        <v>0</v>
      </c>
      <c r="P8207" s="9">
        <f t="shared" si="2272"/>
        <v>0</v>
      </c>
      <c r="Q8207" s="9">
        <f t="shared" si="2272"/>
        <v>0</v>
      </c>
      <c r="R8207" s="9">
        <f t="shared" si="2272"/>
        <v>0</v>
      </c>
      <c r="S8207" s="9">
        <f t="shared" si="2272"/>
        <v>0</v>
      </c>
      <c r="T8207" s="9">
        <f t="shared" si="2272"/>
        <v>0</v>
      </c>
      <c r="U8207" s="9">
        <v>0</v>
      </c>
      <c r="V8207" s="9">
        <v>0</v>
      </c>
      <c r="W8207" s="9">
        <f>SUM(W8208:W8209)</f>
        <v>0</v>
      </c>
      <c r="X8207" s="9">
        <f t="shared" si="2272"/>
        <v>0</v>
      </c>
      <c r="Y8207" s="9">
        <f t="shared" si="2272"/>
        <v>0</v>
      </c>
      <c r="Z8207" s="9">
        <f t="shared" si="2272"/>
        <v>0</v>
      </c>
      <c r="AA8207" s="9">
        <f t="shared" si="2272"/>
        <v>0</v>
      </c>
      <c r="AB8207" s="9">
        <f t="shared" si="2272"/>
        <v>0</v>
      </c>
      <c r="AC8207" s="9">
        <f t="shared" si="2272"/>
        <v>0</v>
      </c>
      <c r="AD8207" s="9">
        <f t="shared" si="2272"/>
        <v>0</v>
      </c>
      <c r="AE8207" s="9">
        <f t="shared" si="2272"/>
        <v>0</v>
      </c>
      <c r="AF8207" s="9">
        <f t="shared" si="2272"/>
        <v>0</v>
      </c>
      <c r="AG8207" s="9">
        <f t="shared" si="2272"/>
        <v>0</v>
      </c>
      <c r="AH8207" s="9">
        <v>0</v>
      </c>
      <c r="AI8207" s="9">
        <v>0</v>
      </c>
      <c r="AJ8207" s="9">
        <f>SUM(AJ8208:AJ8209)</f>
        <v>0</v>
      </c>
      <c r="AK8207" s="9">
        <f t="shared" si="2272"/>
        <v>0</v>
      </c>
      <c r="AL8207" s="9">
        <f t="shared" si="2272"/>
        <v>0</v>
      </c>
      <c r="AM8207" s="9">
        <f t="shared" si="2272"/>
        <v>0</v>
      </c>
      <c r="AN8207" s="9">
        <f t="shared" si="2272"/>
        <v>0</v>
      </c>
      <c r="AO8207" s="9">
        <f t="shared" si="2272"/>
        <v>0</v>
      </c>
      <c r="AP8207" s="9">
        <f t="shared" si="2272"/>
        <v>0</v>
      </c>
      <c r="AQ8207" s="9">
        <f t="shared" si="2272"/>
        <v>0</v>
      </c>
      <c r="AR8207" s="9">
        <f t="shared" si="2272"/>
        <v>0</v>
      </c>
      <c r="AS8207" s="9">
        <f t="shared" si="2272"/>
        <v>0</v>
      </c>
      <c r="AT8207" s="9">
        <f t="shared" si="2272"/>
        <v>0</v>
      </c>
      <c r="AU8207" s="9">
        <v>0</v>
      </c>
      <c r="AV8207" s="9">
        <v>0</v>
      </c>
      <c r="AW8207" s="9">
        <f t="shared" si="2271"/>
        <v>0</v>
      </c>
    </row>
    <row r="8208" spans="1:49">
      <c r="A8208" s="44" t="s">
        <v>1040</v>
      </c>
      <c r="B8208" s="45" t="s">
        <v>1137</v>
      </c>
      <c r="C8208" s="45" t="s">
        <v>1549</v>
      </c>
      <c r="D8208" s="452" t="s">
        <v>3050</v>
      </c>
      <c r="E8208" s="367" t="s">
        <v>834</v>
      </c>
      <c r="F8208" s="50"/>
      <c r="G8208" s="468" t="s">
        <v>3071</v>
      </c>
      <c r="H8208" s="50" t="s">
        <v>2347</v>
      </c>
      <c r="I8208" s="42" t="s">
        <v>1165</v>
      </c>
      <c r="J8208" s="228"/>
      <c r="K8208" s="228"/>
      <c r="L8208" s="228"/>
      <c r="M8208" s="228"/>
      <c r="N8208" s="228"/>
      <c r="O8208" s="228"/>
      <c r="P8208" s="228"/>
      <c r="Q8208" s="228"/>
      <c r="R8208" s="228"/>
      <c r="S8208" s="228"/>
      <c r="T8208" s="228"/>
      <c r="U8208" s="228">
        <v>0</v>
      </c>
      <c r="V8208" s="228">
        <v>0</v>
      </c>
      <c r="W8208" s="228"/>
      <c r="X8208" s="228"/>
      <c r="Y8208" s="228"/>
      <c r="Z8208" s="228"/>
      <c r="AA8208" s="228"/>
      <c r="AB8208" s="228"/>
      <c r="AC8208" s="228"/>
      <c r="AD8208" s="228"/>
      <c r="AE8208" s="228"/>
      <c r="AF8208" s="228"/>
      <c r="AG8208" s="228"/>
      <c r="AH8208" s="228">
        <v>0</v>
      </c>
      <c r="AI8208" s="228">
        <v>0</v>
      </c>
      <c r="AJ8208" s="228"/>
      <c r="AK8208" s="228"/>
      <c r="AL8208" s="228"/>
      <c r="AM8208" s="228"/>
      <c r="AN8208" s="228"/>
      <c r="AO8208" s="228"/>
      <c r="AP8208" s="228"/>
      <c r="AQ8208" s="228"/>
      <c r="AR8208" s="228"/>
      <c r="AS8208" s="228"/>
      <c r="AT8208" s="228"/>
      <c r="AU8208" s="228">
        <v>0</v>
      </c>
      <c r="AV8208" s="228">
        <v>0</v>
      </c>
      <c r="AW8208" s="228">
        <f t="shared" si="2271"/>
        <v>0</v>
      </c>
    </row>
    <row r="8209" spans="1:49">
      <c r="A8209" s="44" t="s">
        <v>1040</v>
      </c>
      <c r="B8209" s="45" t="s">
        <v>1137</v>
      </c>
      <c r="C8209" s="45" t="s">
        <v>1549</v>
      </c>
      <c r="D8209" s="452" t="s">
        <v>3050</v>
      </c>
      <c r="E8209" s="367" t="s">
        <v>772</v>
      </c>
      <c r="F8209" s="50"/>
      <c r="G8209" s="50"/>
      <c r="H8209" s="50"/>
      <c r="I8209" s="42" t="s">
        <v>1227</v>
      </c>
      <c r="J8209" s="15">
        <f>SUM(J8210:J8214)</f>
        <v>0</v>
      </c>
      <c r="K8209" s="15">
        <f t="shared" ref="K8209:AT8209" si="2273">SUM(K8210:K8214)</f>
        <v>0</v>
      </c>
      <c r="L8209" s="15">
        <f t="shared" si="2273"/>
        <v>0</v>
      </c>
      <c r="M8209" s="15">
        <f t="shared" si="2273"/>
        <v>0</v>
      </c>
      <c r="N8209" s="15">
        <f t="shared" si="2273"/>
        <v>0</v>
      </c>
      <c r="O8209" s="15">
        <f t="shared" si="2273"/>
        <v>0</v>
      </c>
      <c r="P8209" s="15">
        <f t="shared" si="2273"/>
        <v>0</v>
      </c>
      <c r="Q8209" s="15">
        <f t="shared" si="2273"/>
        <v>0</v>
      </c>
      <c r="R8209" s="15">
        <f t="shared" si="2273"/>
        <v>0</v>
      </c>
      <c r="S8209" s="15">
        <f t="shared" si="2273"/>
        <v>0</v>
      </c>
      <c r="T8209" s="15">
        <f t="shared" si="2273"/>
        <v>0</v>
      </c>
      <c r="U8209" s="15">
        <v>0</v>
      </c>
      <c r="V8209" s="15">
        <v>0</v>
      </c>
      <c r="W8209" s="15">
        <f>SUM(W8210:W8214)</f>
        <v>0</v>
      </c>
      <c r="X8209" s="15">
        <f t="shared" si="2273"/>
        <v>0</v>
      </c>
      <c r="Y8209" s="15">
        <f t="shared" si="2273"/>
        <v>0</v>
      </c>
      <c r="Z8209" s="15">
        <f t="shared" si="2273"/>
        <v>0</v>
      </c>
      <c r="AA8209" s="15">
        <f t="shared" si="2273"/>
        <v>0</v>
      </c>
      <c r="AB8209" s="15">
        <f t="shared" si="2273"/>
        <v>0</v>
      </c>
      <c r="AC8209" s="15">
        <f t="shared" si="2273"/>
        <v>0</v>
      </c>
      <c r="AD8209" s="15">
        <f t="shared" si="2273"/>
        <v>0</v>
      </c>
      <c r="AE8209" s="15">
        <f t="shared" si="2273"/>
        <v>0</v>
      </c>
      <c r="AF8209" s="15">
        <f t="shared" si="2273"/>
        <v>0</v>
      </c>
      <c r="AG8209" s="15">
        <f t="shared" si="2273"/>
        <v>0</v>
      </c>
      <c r="AH8209" s="15">
        <v>0</v>
      </c>
      <c r="AI8209" s="15">
        <v>0</v>
      </c>
      <c r="AJ8209" s="15">
        <f>SUM(AJ8210:AJ8214)</f>
        <v>0</v>
      </c>
      <c r="AK8209" s="15">
        <f t="shared" si="2273"/>
        <v>0</v>
      </c>
      <c r="AL8209" s="15">
        <f t="shared" si="2273"/>
        <v>0</v>
      </c>
      <c r="AM8209" s="15">
        <f t="shared" si="2273"/>
        <v>0</v>
      </c>
      <c r="AN8209" s="15">
        <f t="shared" si="2273"/>
        <v>0</v>
      </c>
      <c r="AO8209" s="15">
        <f t="shared" si="2273"/>
        <v>0</v>
      </c>
      <c r="AP8209" s="15">
        <f t="shared" si="2273"/>
        <v>0</v>
      </c>
      <c r="AQ8209" s="15">
        <f t="shared" si="2273"/>
        <v>0</v>
      </c>
      <c r="AR8209" s="15">
        <f t="shared" si="2273"/>
        <v>0</v>
      </c>
      <c r="AS8209" s="15">
        <f t="shared" si="2273"/>
        <v>0</v>
      </c>
      <c r="AT8209" s="15">
        <f t="shared" si="2273"/>
        <v>0</v>
      </c>
      <c r="AU8209" s="15">
        <v>0</v>
      </c>
      <c r="AV8209" s="15">
        <v>0</v>
      </c>
      <c r="AW8209" s="15">
        <f t="shared" si="2271"/>
        <v>0</v>
      </c>
    </row>
    <row r="8210" spans="1:49" s="144" customFormat="1">
      <c r="A8210" s="44" t="s">
        <v>1040</v>
      </c>
      <c r="B8210" s="45" t="s">
        <v>1137</v>
      </c>
      <c r="C8210" s="45" t="s">
        <v>1549</v>
      </c>
      <c r="D8210" s="452" t="s">
        <v>3050</v>
      </c>
      <c r="E8210" s="140" t="s">
        <v>850</v>
      </c>
      <c r="F8210" s="141" t="s">
        <v>1992</v>
      </c>
      <c r="G8210" s="468" t="s">
        <v>3071</v>
      </c>
      <c r="H8210" s="50" t="s">
        <v>2347</v>
      </c>
      <c r="I8210" s="142" t="s">
        <v>1119</v>
      </c>
      <c r="J8210" s="228"/>
      <c r="K8210" s="228"/>
      <c r="L8210" s="228"/>
      <c r="M8210" s="228"/>
      <c r="N8210" s="228"/>
      <c r="O8210" s="228"/>
      <c r="P8210" s="228"/>
      <c r="Q8210" s="228"/>
      <c r="R8210" s="228"/>
      <c r="S8210" s="228"/>
      <c r="T8210" s="228"/>
      <c r="U8210" s="228">
        <v>0</v>
      </c>
      <c r="V8210" s="228">
        <v>0</v>
      </c>
      <c r="W8210" s="228"/>
      <c r="X8210" s="228"/>
      <c r="Y8210" s="228"/>
      <c r="Z8210" s="228"/>
      <c r="AA8210" s="228"/>
      <c r="AB8210" s="228"/>
      <c r="AC8210" s="228"/>
      <c r="AD8210" s="228"/>
      <c r="AE8210" s="228"/>
      <c r="AF8210" s="228"/>
      <c r="AG8210" s="228"/>
      <c r="AH8210" s="228">
        <v>0</v>
      </c>
      <c r="AI8210" s="228">
        <v>0</v>
      </c>
      <c r="AJ8210" s="228"/>
      <c r="AK8210" s="228"/>
      <c r="AL8210" s="228"/>
      <c r="AM8210" s="228"/>
      <c r="AN8210" s="228"/>
      <c r="AO8210" s="228"/>
      <c r="AP8210" s="228"/>
      <c r="AQ8210" s="228"/>
      <c r="AR8210" s="228"/>
      <c r="AS8210" s="228"/>
      <c r="AT8210" s="228"/>
      <c r="AU8210" s="228">
        <v>0</v>
      </c>
      <c r="AV8210" s="228">
        <v>0</v>
      </c>
      <c r="AW8210" s="228">
        <f t="shared" si="2271"/>
        <v>0</v>
      </c>
    </row>
    <row r="8211" spans="1:49" s="144" customFormat="1">
      <c r="A8211" s="44" t="s">
        <v>1040</v>
      </c>
      <c r="B8211" s="45" t="s">
        <v>1137</v>
      </c>
      <c r="C8211" s="45" t="s">
        <v>1549</v>
      </c>
      <c r="D8211" s="452" t="s">
        <v>3050</v>
      </c>
      <c r="E8211" s="140" t="s">
        <v>851</v>
      </c>
      <c r="F8211" s="141" t="s">
        <v>1993</v>
      </c>
      <c r="G8211" s="468" t="s">
        <v>3071</v>
      </c>
      <c r="H8211" s="50" t="s">
        <v>2347</v>
      </c>
      <c r="I8211" s="142" t="s">
        <v>1290</v>
      </c>
      <c r="J8211" s="228"/>
      <c r="K8211" s="228"/>
      <c r="L8211" s="228"/>
      <c r="M8211" s="228"/>
      <c r="N8211" s="228"/>
      <c r="O8211" s="228"/>
      <c r="P8211" s="228"/>
      <c r="Q8211" s="228"/>
      <c r="R8211" s="228"/>
      <c r="S8211" s="228"/>
      <c r="T8211" s="228"/>
      <c r="U8211" s="228">
        <v>0</v>
      </c>
      <c r="V8211" s="228">
        <v>0</v>
      </c>
      <c r="W8211" s="228"/>
      <c r="X8211" s="228"/>
      <c r="Y8211" s="228"/>
      <c r="Z8211" s="228"/>
      <c r="AA8211" s="228"/>
      <c r="AB8211" s="228"/>
      <c r="AC8211" s="228"/>
      <c r="AD8211" s="228"/>
      <c r="AE8211" s="228"/>
      <c r="AF8211" s="228"/>
      <c r="AG8211" s="228"/>
      <c r="AH8211" s="228">
        <v>0</v>
      </c>
      <c r="AI8211" s="228">
        <v>0</v>
      </c>
      <c r="AJ8211" s="228"/>
      <c r="AK8211" s="228"/>
      <c r="AL8211" s="228"/>
      <c r="AM8211" s="228"/>
      <c r="AN8211" s="228"/>
      <c r="AO8211" s="228"/>
      <c r="AP8211" s="228"/>
      <c r="AQ8211" s="228"/>
      <c r="AR8211" s="228"/>
      <c r="AS8211" s="228"/>
      <c r="AT8211" s="228"/>
      <c r="AU8211" s="228">
        <v>0</v>
      </c>
      <c r="AV8211" s="228">
        <v>0</v>
      </c>
      <c r="AW8211" s="228">
        <f t="shared" si="2271"/>
        <v>0</v>
      </c>
    </row>
    <row r="8212" spans="1:49" s="144" customFormat="1">
      <c r="A8212" s="44" t="s">
        <v>1040</v>
      </c>
      <c r="B8212" s="45" t="s">
        <v>1137</v>
      </c>
      <c r="C8212" s="45" t="s">
        <v>1549</v>
      </c>
      <c r="D8212" s="452" t="s">
        <v>3050</v>
      </c>
      <c r="E8212" s="140" t="s">
        <v>852</v>
      </c>
      <c r="F8212" s="141" t="s">
        <v>1994</v>
      </c>
      <c r="G8212" s="468" t="s">
        <v>3071</v>
      </c>
      <c r="H8212" s="50" t="s">
        <v>2347</v>
      </c>
      <c r="I8212" s="142" t="s">
        <v>1733</v>
      </c>
      <c r="J8212" s="228"/>
      <c r="K8212" s="228"/>
      <c r="L8212" s="228"/>
      <c r="M8212" s="228"/>
      <c r="N8212" s="228"/>
      <c r="O8212" s="228"/>
      <c r="P8212" s="228"/>
      <c r="Q8212" s="228"/>
      <c r="R8212" s="228"/>
      <c r="S8212" s="228"/>
      <c r="T8212" s="228"/>
      <c r="U8212" s="228">
        <v>0</v>
      </c>
      <c r="V8212" s="228">
        <v>0</v>
      </c>
      <c r="W8212" s="228"/>
      <c r="X8212" s="228"/>
      <c r="Y8212" s="228"/>
      <c r="Z8212" s="228"/>
      <c r="AA8212" s="228"/>
      <c r="AB8212" s="228"/>
      <c r="AC8212" s="228"/>
      <c r="AD8212" s="228"/>
      <c r="AE8212" s="228"/>
      <c r="AF8212" s="228"/>
      <c r="AG8212" s="228"/>
      <c r="AH8212" s="228">
        <v>0</v>
      </c>
      <c r="AI8212" s="228">
        <v>0</v>
      </c>
      <c r="AJ8212" s="228"/>
      <c r="AK8212" s="228"/>
      <c r="AL8212" s="228"/>
      <c r="AM8212" s="228"/>
      <c r="AN8212" s="228"/>
      <c r="AO8212" s="228"/>
      <c r="AP8212" s="228"/>
      <c r="AQ8212" s="228"/>
      <c r="AR8212" s="228"/>
      <c r="AS8212" s="228"/>
      <c r="AT8212" s="228"/>
      <c r="AU8212" s="228">
        <v>0</v>
      </c>
      <c r="AV8212" s="228">
        <v>0</v>
      </c>
      <c r="AW8212" s="228">
        <f t="shared" si="2271"/>
        <v>0</v>
      </c>
    </row>
    <row r="8213" spans="1:49" s="144" customFormat="1">
      <c r="A8213" s="44" t="s">
        <v>1040</v>
      </c>
      <c r="B8213" s="45" t="s">
        <v>1137</v>
      </c>
      <c r="C8213" s="45" t="s">
        <v>1549</v>
      </c>
      <c r="D8213" s="452" t="s">
        <v>3050</v>
      </c>
      <c r="E8213" s="140" t="s">
        <v>853</v>
      </c>
      <c r="F8213" s="141" t="s">
        <v>1995</v>
      </c>
      <c r="G8213" s="468" t="s">
        <v>3071</v>
      </c>
      <c r="H8213" s="50" t="s">
        <v>2347</v>
      </c>
      <c r="I8213" s="142" t="s">
        <v>1734</v>
      </c>
      <c r="J8213" s="228"/>
      <c r="K8213" s="228"/>
      <c r="L8213" s="228"/>
      <c r="M8213" s="228"/>
      <c r="N8213" s="228"/>
      <c r="O8213" s="228"/>
      <c r="P8213" s="228"/>
      <c r="Q8213" s="228"/>
      <c r="R8213" s="228"/>
      <c r="S8213" s="228"/>
      <c r="T8213" s="228"/>
      <c r="U8213" s="228">
        <v>0</v>
      </c>
      <c r="V8213" s="228">
        <v>0</v>
      </c>
      <c r="W8213" s="228"/>
      <c r="X8213" s="228"/>
      <c r="Y8213" s="228"/>
      <c r="Z8213" s="228"/>
      <c r="AA8213" s="228"/>
      <c r="AB8213" s="228"/>
      <c r="AC8213" s="228"/>
      <c r="AD8213" s="228"/>
      <c r="AE8213" s="228"/>
      <c r="AF8213" s="228"/>
      <c r="AG8213" s="228"/>
      <c r="AH8213" s="228">
        <v>0</v>
      </c>
      <c r="AI8213" s="228">
        <v>0</v>
      </c>
      <c r="AJ8213" s="228"/>
      <c r="AK8213" s="228"/>
      <c r="AL8213" s="228"/>
      <c r="AM8213" s="228"/>
      <c r="AN8213" s="228"/>
      <c r="AO8213" s="228"/>
      <c r="AP8213" s="228"/>
      <c r="AQ8213" s="228"/>
      <c r="AR8213" s="228"/>
      <c r="AS8213" s="228"/>
      <c r="AT8213" s="228"/>
      <c r="AU8213" s="228">
        <v>0</v>
      </c>
      <c r="AV8213" s="228">
        <v>0</v>
      </c>
      <c r="AW8213" s="228">
        <f t="shared" si="2271"/>
        <v>0</v>
      </c>
    </row>
    <row r="8214" spans="1:49" s="144" customFormat="1">
      <c r="A8214" s="44" t="s">
        <v>1040</v>
      </c>
      <c r="B8214" s="45" t="s">
        <v>1137</v>
      </c>
      <c r="C8214" s="45" t="s">
        <v>1549</v>
      </c>
      <c r="D8214" s="452" t="s">
        <v>3050</v>
      </c>
      <c r="E8214" s="140" t="s">
        <v>854</v>
      </c>
      <c r="F8214" s="141" t="s">
        <v>1996</v>
      </c>
      <c r="G8214" s="468" t="s">
        <v>3071</v>
      </c>
      <c r="H8214" s="50" t="s">
        <v>2347</v>
      </c>
      <c r="I8214" s="142" t="s">
        <v>1735</v>
      </c>
      <c r="J8214" s="228"/>
      <c r="K8214" s="228"/>
      <c r="L8214" s="228"/>
      <c r="M8214" s="228"/>
      <c r="N8214" s="228"/>
      <c r="O8214" s="228"/>
      <c r="P8214" s="228"/>
      <c r="Q8214" s="228"/>
      <c r="R8214" s="228"/>
      <c r="S8214" s="228"/>
      <c r="T8214" s="228"/>
      <c r="U8214" s="228">
        <v>0</v>
      </c>
      <c r="V8214" s="228">
        <v>0</v>
      </c>
      <c r="W8214" s="228"/>
      <c r="X8214" s="228"/>
      <c r="Y8214" s="228"/>
      <c r="Z8214" s="228"/>
      <c r="AA8214" s="228"/>
      <c r="AB8214" s="228"/>
      <c r="AC8214" s="228"/>
      <c r="AD8214" s="228"/>
      <c r="AE8214" s="228"/>
      <c r="AF8214" s="228"/>
      <c r="AG8214" s="228"/>
      <c r="AH8214" s="228">
        <v>0</v>
      </c>
      <c r="AI8214" s="228">
        <v>0</v>
      </c>
      <c r="AJ8214" s="228"/>
      <c r="AK8214" s="228"/>
      <c r="AL8214" s="228"/>
      <c r="AM8214" s="228"/>
      <c r="AN8214" s="228"/>
      <c r="AO8214" s="228"/>
      <c r="AP8214" s="228"/>
      <c r="AQ8214" s="228"/>
      <c r="AR8214" s="228"/>
      <c r="AS8214" s="228"/>
      <c r="AT8214" s="228"/>
      <c r="AU8214" s="228">
        <v>0</v>
      </c>
      <c r="AV8214" s="228">
        <v>0</v>
      </c>
      <c r="AW8214" s="228">
        <f t="shared" si="2271"/>
        <v>0</v>
      </c>
    </row>
    <row r="8215" spans="1:49">
      <c r="A8215" s="44" t="s">
        <v>1040</v>
      </c>
      <c r="B8215" s="45" t="s">
        <v>1137</v>
      </c>
      <c r="C8215" s="45" t="s">
        <v>1549</v>
      </c>
      <c r="D8215" s="452" t="s">
        <v>3050</v>
      </c>
      <c r="E8215" s="213" t="s">
        <v>773</v>
      </c>
      <c r="F8215" s="65"/>
      <c r="G8215" s="65"/>
      <c r="H8215" s="65"/>
      <c r="I8215" s="260" t="s">
        <v>1362</v>
      </c>
      <c r="J8215" s="9">
        <f>SUM(J8216)</f>
        <v>0</v>
      </c>
      <c r="K8215" s="9">
        <f t="shared" ref="K8215:AT8215" si="2274">SUM(K8216)</f>
        <v>0</v>
      </c>
      <c r="L8215" s="9">
        <f t="shared" si="2274"/>
        <v>0</v>
      </c>
      <c r="M8215" s="9">
        <f t="shared" si="2274"/>
        <v>0</v>
      </c>
      <c r="N8215" s="9">
        <f t="shared" si="2274"/>
        <v>0</v>
      </c>
      <c r="O8215" s="9">
        <f t="shared" si="2274"/>
        <v>0</v>
      </c>
      <c r="P8215" s="9">
        <f t="shared" si="2274"/>
        <v>0</v>
      </c>
      <c r="Q8215" s="9">
        <f t="shared" si="2274"/>
        <v>0</v>
      </c>
      <c r="R8215" s="9">
        <f t="shared" si="2274"/>
        <v>0</v>
      </c>
      <c r="S8215" s="9">
        <f t="shared" si="2274"/>
        <v>0</v>
      </c>
      <c r="T8215" s="9">
        <f t="shared" si="2274"/>
        <v>0</v>
      </c>
      <c r="U8215" s="9">
        <v>0</v>
      </c>
      <c r="V8215" s="9">
        <v>0</v>
      </c>
      <c r="W8215" s="9">
        <f>SUM(W8216)</f>
        <v>0</v>
      </c>
      <c r="X8215" s="9">
        <f t="shared" si="2274"/>
        <v>0</v>
      </c>
      <c r="Y8215" s="9">
        <f t="shared" si="2274"/>
        <v>0</v>
      </c>
      <c r="Z8215" s="9">
        <f t="shared" si="2274"/>
        <v>0</v>
      </c>
      <c r="AA8215" s="9">
        <f t="shared" si="2274"/>
        <v>0</v>
      </c>
      <c r="AB8215" s="9">
        <f t="shared" si="2274"/>
        <v>0</v>
      </c>
      <c r="AC8215" s="9">
        <f t="shared" si="2274"/>
        <v>0</v>
      </c>
      <c r="AD8215" s="9">
        <f t="shared" si="2274"/>
        <v>0</v>
      </c>
      <c r="AE8215" s="9">
        <f t="shared" si="2274"/>
        <v>0</v>
      </c>
      <c r="AF8215" s="9">
        <f t="shared" si="2274"/>
        <v>0</v>
      </c>
      <c r="AG8215" s="9">
        <f t="shared" si="2274"/>
        <v>0</v>
      </c>
      <c r="AH8215" s="9">
        <v>0</v>
      </c>
      <c r="AI8215" s="9">
        <v>0</v>
      </c>
      <c r="AJ8215" s="9">
        <f>SUM(AJ8216)</f>
        <v>0</v>
      </c>
      <c r="AK8215" s="9">
        <f t="shared" si="2274"/>
        <v>0</v>
      </c>
      <c r="AL8215" s="9">
        <f t="shared" si="2274"/>
        <v>0</v>
      </c>
      <c r="AM8215" s="9">
        <f t="shared" si="2274"/>
        <v>0</v>
      </c>
      <c r="AN8215" s="9">
        <f t="shared" si="2274"/>
        <v>0</v>
      </c>
      <c r="AO8215" s="9">
        <f t="shared" si="2274"/>
        <v>0</v>
      </c>
      <c r="AP8215" s="9">
        <f t="shared" si="2274"/>
        <v>0</v>
      </c>
      <c r="AQ8215" s="9">
        <f t="shared" si="2274"/>
        <v>0</v>
      </c>
      <c r="AR8215" s="9">
        <f t="shared" si="2274"/>
        <v>0</v>
      </c>
      <c r="AS8215" s="9">
        <f t="shared" si="2274"/>
        <v>0</v>
      </c>
      <c r="AT8215" s="9">
        <f t="shared" si="2274"/>
        <v>0</v>
      </c>
      <c r="AU8215" s="9">
        <v>0</v>
      </c>
      <c r="AV8215" s="9">
        <v>0</v>
      </c>
      <c r="AW8215" s="9">
        <f t="shared" si="2271"/>
        <v>0</v>
      </c>
    </row>
    <row r="8216" spans="1:49">
      <c r="A8216" s="44" t="s">
        <v>1040</v>
      </c>
      <c r="B8216" s="45" t="s">
        <v>1137</v>
      </c>
      <c r="C8216" s="45" t="s">
        <v>1549</v>
      </c>
      <c r="D8216" s="452" t="s">
        <v>3050</v>
      </c>
      <c r="E8216" s="367" t="s">
        <v>785</v>
      </c>
      <c r="F8216" s="50"/>
      <c r="G8216" s="468" t="s">
        <v>3071</v>
      </c>
      <c r="H8216" s="50" t="s">
        <v>2347</v>
      </c>
      <c r="I8216" s="42" t="s">
        <v>1363</v>
      </c>
      <c r="J8216" s="228"/>
      <c r="K8216" s="228"/>
      <c r="L8216" s="228"/>
      <c r="M8216" s="228"/>
      <c r="N8216" s="228"/>
      <c r="O8216" s="228"/>
      <c r="P8216" s="228"/>
      <c r="Q8216" s="228"/>
      <c r="R8216" s="228"/>
      <c r="S8216" s="228"/>
      <c r="T8216" s="228"/>
      <c r="U8216" s="228">
        <v>0</v>
      </c>
      <c r="V8216" s="228">
        <v>0</v>
      </c>
      <c r="W8216" s="228"/>
      <c r="X8216" s="228"/>
      <c r="Y8216" s="228"/>
      <c r="Z8216" s="228"/>
      <c r="AA8216" s="228"/>
      <c r="AB8216" s="228"/>
      <c r="AC8216" s="228"/>
      <c r="AD8216" s="228"/>
      <c r="AE8216" s="228"/>
      <c r="AF8216" s="228"/>
      <c r="AG8216" s="228"/>
      <c r="AH8216" s="228">
        <v>0</v>
      </c>
      <c r="AI8216" s="228">
        <v>0</v>
      </c>
      <c r="AJ8216" s="228"/>
      <c r="AK8216" s="228"/>
      <c r="AL8216" s="228"/>
      <c r="AM8216" s="228"/>
      <c r="AN8216" s="228"/>
      <c r="AO8216" s="228"/>
      <c r="AP8216" s="228"/>
      <c r="AQ8216" s="228"/>
      <c r="AR8216" s="228"/>
      <c r="AS8216" s="228"/>
      <c r="AT8216" s="228"/>
      <c r="AU8216" s="228">
        <v>0</v>
      </c>
      <c r="AV8216" s="228">
        <v>0</v>
      </c>
      <c r="AW8216" s="228">
        <f t="shared" si="2271"/>
        <v>0</v>
      </c>
    </row>
    <row r="8217" spans="1:49">
      <c r="A8217" s="44" t="s">
        <v>1040</v>
      </c>
      <c r="B8217" s="45" t="s">
        <v>1137</v>
      </c>
      <c r="C8217" s="45" t="s">
        <v>1549</v>
      </c>
      <c r="D8217" s="452" t="s">
        <v>3050</v>
      </c>
      <c r="E8217" s="213" t="s">
        <v>1364</v>
      </c>
      <c r="F8217" s="65"/>
      <c r="G8217" s="65"/>
      <c r="H8217" s="65"/>
      <c r="I8217" s="260" t="s">
        <v>2104</v>
      </c>
      <c r="J8217" s="9">
        <f>SUM(J8218:J8227)</f>
        <v>0</v>
      </c>
      <c r="K8217" s="9">
        <f t="shared" ref="K8217:AT8217" si="2275">SUM(K8218:K8227)</f>
        <v>0</v>
      </c>
      <c r="L8217" s="9">
        <f t="shared" si="2275"/>
        <v>0</v>
      </c>
      <c r="M8217" s="9">
        <f t="shared" si="2275"/>
        <v>0</v>
      </c>
      <c r="N8217" s="9">
        <f t="shared" si="2275"/>
        <v>0</v>
      </c>
      <c r="O8217" s="9">
        <f t="shared" si="2275"/>
        <v>0</v>
      </c>
      <c r="P8217" s="9">
        <f t="shared" si="2275"/>
        <v>0</v>
      </c>
      <c r="Q8217" s="9">
        <f t="shared" si="2275"/>
        <v>0</v>
      </c>
      <c r="R8217" s="9">
        <f t="shared" si="2275"/>
        <v>0</v>
      </c>
      <c r="S8217" s="9">
        <f t="shared" si="2275"/>
        <v>0</v>
      </c>
      <c r="T8217" s="9">
        <f t="shared" si="2275"/>
        <v>0</v>
      </c>
      <c r="U8217" s="9">
        <v>0</v>
      </c>
      <c r="V8217" s="9">
        <v>0</v>
      </c>
      <c r="W8217" s="9">
        <f>SUM(W8218:W8227)</f>
        <v>0</v>
      </c>
      <c r="X8217" s="9">
        <f t="shared" si="2275"/>
        <v>0</v>
      </c>
      <c r="Y8217" s="9">
        <f t="shared" si="2275"/>
        <v>0</v>
      </c>
      <c r="Z8217" s="9">
        <f t="shared" si="2275"/>
        <v>0</v>
      </c>
      <c r="AA8217" s="9">
        <f t="shared" si="2275"/>
        <v>0</v>
      </c>
      <c r="AB8217" s="9">
        <f t="shared" si="2275"/>
        <v>0</v>
      </c>
      <c r="AC8217" s="9">
        <f t="shared" si="2275"/>
        <v>0</v>
      </c>
      <c r="AD8217" s="9">
        <f t="shared" si="2275"/>
        <v>0</v>
      </c>
      <c r="AE8217" s="9">
        <f t="shared" si="2275"/>
        <v>0</v>
      </c>
      <c r="AF8217" s="9">
        <f t="shared" si="2275"/>
        <v>0</v>
      </c>
      <c r="AG8217" s="9">
        <f t="shared" si="2275"/>
        <v>0</v>
      </c>
      <c r="AH8217" s="9">
        <v>0</v>
      </c>
      <c r="AI8217" s="9">
        <v>0</v>
      </c>
      <c r="AJ8217" s="9">
        <f>SUM(AJ8218:AJ8227)</f>
        <v>0</v>
      </c>
      <c r="AK8217" s="9">
        <f t="shared" si="2275"/>
        <v>0</v>
      </c>
      <c r="AL8217" s="9">
        <f t="shared" si="2275"/>
        <v>0</v>
      </c>
      <c r="AM8217" s="9">
        <f t="shared" si="2275"/>
        <v>0</v>
      </c>
      <c r="AN8217" s="9">
        <f t="shared" si="2275"/>
        <v>0</v>
      </c>
      <c r="AO8217" s="9">
        <f t="shared" si="2275"/>
        <v>0</v>
      </c>
      <c r="AP8217" s="9">
        <f t="shared" si="2275"/>
        <v>0</v>
      </c>
      <c r="AQ8217" s="9">
        <f t="shared" si="2275"/>
        <v>0</v>
      </c>
      <c r="AR8217" s="9">
        <f t="shared" si="2275"/>
        <v>0</v>
      </c>
      <c r="AS8217" s="9">
        <f t="shared" si="2275"/>
        <v>0</v>
      </c>
      <c r="AT8217" s="9">
        <f t="shared" si="2275"/>
        <v>0</v>
      </c>
      <c r="AU8217" s="9">
        <v>0</v>
      </c>
      <c r="AV8217" s="9">
        <v>0</v>
      </c>
      <c r="AW8217" s="9">
        <f t="shared" si="2271"/>
        <v>0</v>
      </c>
    </row>
    <row r="8218" spans="1:49">
      <c r="A8218" s="44" t="s">
        <v>1040</v>
      </c>
      <c r="B8218" s="45" t="s">
        <v>1137</v>
      </c>
      <c r="C8218" s="45" t="s">
        <v>1549</v>
      </c>
      <c r="D8218" s="452" t="s">
        <v>3050</v>
      </c>
      <c r="E8218" s="367" t="s">
        <v>786</v>
      </c>
      <c r="F8218" s="50"/>
      <c r="G8218" s="468" t="s">
        <v>3071</v>
      </c>
      <c r="H8218" s="50" t="s">
        <v>2347</v>
      </c>
      <c r="I8218" s="42" t="s">
        <v>1191</v>
      </c>
      <c r="J8218" s="270"/>
      <c r="K8218" s="270"/>
      <c r="L8218" s="270"/>
      <c r="M8218" s="270"/>
      <c r="N8218" s="270"/>
      <c r="O8218" s="270"/>
      <c r="P8218" s="270"/>
      <c r="Q8218" s="270"/>
      <c r="R8218" s="270"/>
      <c r="S8218" s="270"/>
      <c r="T8218" s="270"/>
      <c r="U8218" s="270">
        <v>0</v>
      </c>
      <c r="V8218" s="270">
        <v>0</v>
      </c>
      <c r="W8218" s="270"/>
      <c r="X8218" s="270"/>
      <c r="Y8218" s="270"/>
      <c r="Z8218" s="270"/>
      <c r="AA8218" s="270"/>
      <c r="AB8218" s="270"/>
      <c r="AC8218" s="270"/>
      <c r="AD8218" s="270"/>
      <c r="AE8218" s="270"/>
      <c r="AF8218" s="270"/>
      <c r="AG8218" s="270"/>
      <c r="AH8218" s="270">
        <v>0</v>
      </c>
      <c r="AI8218" s="270">
        <v>0</v>
      </c>
      <c r="AJ8218" s="270"/>
      <c r="AK8218" s="270"/>
      <c r="AL8218" s="270"/>
      <c r="AM8218" s="270"/>
      <c r="AN8218" s="270"/>
      <c r="AO8218" s="270"/>
      <c r="AP8218" s="270"/>
      <c r="AQ8218" s="270"/>
      <c r="AR8218" s="270"/>
      <c r="AS8218" s="270"/>
      <c r="AT8218" s="270"/>
      <c r="AU8218" s="270">
        <v>0</v>
      </c>
      <c r="AV8218" s="270">
        <v>0</v>
      </c>
      <c r="AW8218" s="270">
        <f t="shared" si="2271"/>
        <v>0</v>
      </c>
    </row>
    <row r="8219" spans="1:49">
      <c r="A8219" s="44" t="s">
        <v>1040</v>
      </c>
      <c r="B8219" s="45" t="s">
        <v>1137</v>
      </c>
      <c r="C8219" s="45" t="s">
        <v>1549</v>
      </c>
      <c r="D8219" s="452" t="s">
        <v>3050</v>
      </c>
      <c r="E8219" s="367" t="s">
        <v>1528</v>
      </c>
      <c r="F8219" s="50"/>
      <c r="G8219" s="468" t="s">
        <v>3071</v>
      </c>
      <c r="H8219" s="50" t="s">
        <v>2347</v>
      </c>
      <c r="I8219" s="42" t="s">
        <v>989</v>
      </c>
      <c r="J8219" s="270"/>
      <c r="K8219" s="270"/>
      <c r="L8219" s="270"/>
      <c r="M8219" s="270"/>
      <c r="N8219" s="270"/>
      <c r="O8219" s="270"/>
      <c r="P8219" s="270"/>
      <c r="Q8219" s="270"/>
      <c r="R8219" s="270"/>
      <c r="S8219" s="270"/>
      <c r="T8219" s="270"/>
      <c r="U8219" s="270">
        <v>0</v>
      </c>
      <c r="V8219" s="270">
        <v>0</v>
      </c>
      <c r="W8219" s="270"/>
      <c r="X8219" s="270"/>
      <c r="Y8219" s="270"/>
      <c r="Z8219" s="270"/>
      <c r="AA8219" s="270"/>
      <c r="AB8219" s="270"/>
      <c r="AC8219" s="270"/>
      <c r="AD8219" s="270"/>
      <c r="AE8219" s="270"/>
      <c r="AF8219" s="270"/>
      <c r="AG8219" s="270"/>
      <c r="AH8219" s="270">
        <v>0</v>
      </c>
      <c r="AI8219" s="270">
        <v>0</v>
      </c>
      <c r="AJ8219" s="270"/>
      <c r="AK8219" s="270"/>
      <c r="AL8219" s="270"/>
      <c r="AM8219" s="270"/>
      <c r="AN8219" s="270"/>
      <c r="AO8219" s="270"/>
      <c r="AP8219" s="270"/>
      <c r="AQ8219" s="270"/>
      <c r="AR8219" s="270"/>
      <c r="AS8219" s="270"/>
      <c r="AT8219" s="270"/>
      <c r="AU8219" s="270">
        <v>0</v>
      </c>
      <c r="AV8219" s="270">
        <v>0</v>
      </c>
      <c r="AW8219" s="270">
        <f t="shared" si="2271"/>
        <v>0</v>
      </c>
    </row>
    <row r="8220" spans="1:49">
      <c r="A8220" s="44" t="s">
        <v>1040</v>
      </c>
      <c r="B8220" s="45" t="s">
        <v>1137</v>
      </c>
      <c r="C8220" s="45" t="s">
        <v>1549</v>
      </c>
      <c r="D8220" s="452" t="s">
        <v>3050</v>
      </c>
      <c r="E8220" s="367" t="s">
        <v>1679</v>
      </c>
      <c r="F8220" s="50"/>
      <c r="G8220" s="468" t="s">
        <v>3071</v>
      </c>
      <c r="H8220" s="50" t="s">
        <v>2347</v>
      </c>
      <c r="I8220" s="42" t="s">
        <v>1048</v>
      </c>
      <c r="J8220" s="270"/>
      <c r="K8220" s="270"/>
      <c r="L8220" s="270"/>
      <c r="M8220" s="270"/>
      <c r="N8220" s="270"/>
      <c r="O8220" s="270"/>
      <c r="P8220" s="270"/>
      <c r="Q8220" s="270"/>
      <c r="R8220" s="270"/>
      <c r="S8220" s="270"/>
      <c r="T8220" s="270"/>
      <c r="U8220" s="270">
        <v>0</v>
      </c>
      <c r="V8220" s="270">
        <v>0</v>
      </c>
      <c r="W8220" s="270"/>
      <c r="X8220" s="270"/>
      <c r="Y8220" s="270"/>
      <c r="Z8220" s="270"/>
      <c r="AA8220" s="270"/>
      <c r="AB8220" s="270"/>
      <c r="AC8220" s="270"/>
      <c r="AD8220" s="270"/>
      <c r="AE8220" s="270"/>
      <c r="AF8220" s="270"/>
      <c r="AG8220" s="270"/>
      <c r="AH8220" s="270">
        <v>0</v>
      </c>
      <c r="AI8220" s="270">
        <v>0</v>
      </c>
      <c r="AJ8220" s="270"/>
      <c r="AK8220" s="270"/>
      <c r="AL8220" s="270"/>
      <c r="AM8220" s="270"/>
      <c r="AN8220" s="270"/>
      <c r="AO8220" s="270"/>
      <c r="AP8220" s="270"/>
      <c r="AQ8220" s="270"/>
      <c r="AR8220" s="270"/>
      <c r="AS8220" s="270"/>
      <c r="AT8220" s="270"/>
      <c r="AU8220" s="270">
        <v>0</v>
      </c>
      <c r="AV8220" s="270">
        <v>0</v>
      </c>
      <c r="AW8220" s="270">
        <f t="shared" si="2271"/>
        <v>0</v>
      </c>
    </row>
    <row r="8221" spans="1:49">
      <c r="A8221" s="44" t="s">
        <v>1040</v>
      </c>
      <c r="B8221" s="45" t="s">
        <v>1137</v>
      </c>
      <c r="C8221" s="45" t="s">
        <v>1549</v>
      </c>
      <c r="D8221" s="452" t="s">
        <v>3050</v>
      </c>
      <c r="E8221" s="367" t="s">
        <v>787</v>
      </c>
      <c r="F8221" s="50"/>
      <c r="G8221" s="468" t="s">
        <v>3071</v>
      </c>
      <c r="H8221" s="50" t="s">
        <v>2347</v>
      </c>
      <c r="I8221" s="42" t="s">
        <v>2078</v>
      </c>
      <c r="J8221" s="270"/>
      <c r="K8221" s="270"/>
      <c r="L8221" s="270"/>
      <c r="M8221" s="270"/>
      <c r="N8221" s="270"/>
      <c r="O8221" s="270"/>
      <c r="P8221" s="270"/>
      <c r="Q8221" s="270"/>
      <c r="R8221" s="270"/>
      <c r="S8221" s="270"/>
      <c r="T8221" s="270"/>
      <c r="U8221" s="270">
        <v>0</v>
      </c>
      <c r="V8221" s="270">
        <v>0</v>
      </c>
      <c r="W8221" s="270"/>
      <c r="X8221" s="270"/>
      <c r="Y8221" s="270"/>
      <c r="Z8221" s="270"/>
      <c r="AA8221" s="270"/>
      <c r="AB8221" s="270"/>
      <c r="AC8221" s="270"/>
      <c r="AD8221" s="270"/>
      <c r="AE8221" s="270"/>
      <c r="AF8221" s="270"/>
      <c r="AG8221" s="270"/>
      <c r="AH8221" s="270">
        <v>0</v>
      </c>
      <c r="AI8221" s="270">
        <v>0</v>
      </c>
      <c r="AJ8221" s="270"/>
      <c r="AK8221" s="270"/>
      <c r="AL8221" s="270"/>
      <c r="AM8221" s="270"/>
      <c r="AN8221" s="270"/>
      <c r="AO8221" s="270"/>
      <c r="AP8221" s="270"/>
      <c r="AQ8221" s="270"/>
      <c r="AR8221" s="270"/>
      <c r="AS8221" s="270"/>
      <c r="AT8221" s="270"/>
      <c r="AU8221" s="270">
        <v>0</v>
      </c>
      <c r="AV8221" s="270">
        <v>0</v>
      </c>
      <c r="AW8221" s="270">
        <f t="shared" si="2271"/>
        <v>0</v>
      </c>
    </row>
    <row r="8222" spans="1:49">
      <c r="A8222" s="44" t="s">
        <v>1040</v>
      </c>
      <c r="B8222" s="45" t="s">
        <v>1137</v>
      </c>
      <c r="C8222" s="45" t="s">
        <v>1549</v>
      </c>
      <c r="D8222" s="452" t="s">
        <v>3050</v>
      </c>
      <c r="E8222" s="367" t="s">
        <v>1116</v>
      </c>
      <c r="F8222" s="50"/>
      <c r="G8222" s="468" t="s">
        <v>3071</v>
      </c>
      <c r="H8222" s="50" t="s">
        <v>2347</v>
      </c>
      <c r="I8222" s="42" t="s">
        <v>1487</v>
      </c>
      <c r="J8222" s="270"/>
      <c r="K8222" s="270"/>
      <c r="L8222" s="270"/>
      <c r="M8222" s="270"/>
      <c r="N8222" s="270"/>
      <c r="O8222" s="270"/>
      <c r="P8222" s="270"/>
      <c r="Q8222" s="270"/>
      <c r="R8222" s="270"/>
      <c r="S8222" s="270"/>
      <c r="T8222" s="270"/>
      <c r="U8222" s="270">
        <v>0</v>
      </c>
      <c r="V8222" s="270">
        <v>0</v>
      </c>
      <c r="W8222" s="270"/>
      <c r="X8222" s="270"/>
      <c r="Y8222" s="270"/>
      <c r="Z8222" s="270"/>
      <c r="AA8222" s="270"/>
      <c r="AB8222" s="270"/>
      <c r="AC8222" s="270"/>
      <c r="AD8222" s="270"/>
      <c r="AE8222" s="270"/>
      <c r="AF8222" s="270"/>
      <c r="AG8222" s="270"/>
      <c r="AH8222" s="270">
        <v>0</v>
      </c>
      <c r="AI8222" s="270">
        <v>0</v>
      </c>
      <c r="AJ8222" s="270"/>
      <c r="AK8222" s="270"/>
      <c r="AL8222" s="270"/>
      <c r="AM8222" s="270"/>
      <c r="AN8222" s="270"/>
      <c r="AO8222" s="270"/>
      <c r="AP8222" s="270"/>
      <c r="AQ8222" s="270"/>
      <c r="AR8222" s="270"/>
      <c r="AS8222" s="270"/>
      <c r="AT8222" s="270"/>
      <c r="AU8222" s="270">
        <v>0</v>
      </c>
      <c r="AV8222" s="270">
        <v>0</v>
      </c>
      <c r="AW8222" s="270">
        <f t="shared" si="2271"/>
        <v>0</v>
      </c>
    </row>
    <row r="8223" spans="1:49">
      <c r="A8223" s="44" t="s">
        <v>1040</v>
      </c>
      <c r="B8223" s="45" t="s">
        <v>1137</v>
      </c>
      <c r="C8223" s="45" t="s">
        <v>1549</v>
      </c>
      <c r="D8223" s="452" t="s">
        <v>3050</v>
      </c>
      <c r="E8223" s="367" t="s">
        <v>1703</v>
      </c>
      <c r="F8223" s="50"/>
      <c r="G8223" s="468" t="s">
        <v>3071</v>
      </c>
      <c r="H8223" s="50" t="s">
        <v>2347</v>
      </c>
      <c r="I8223" s="42" t="s">
        <v>1047</v>
      </c>
      <c r="J8223" s="270"/>
      <c r="K8223" s="270"/>
      <c r="L8223" s="270"/>
      <c r="M8223" s="270"/>
      <c r="N8223" s="270"/>
      <c r="O8223" s="270"/>
      <c r="P8223" s="270"/>
      <c r="Q8223" s="270"/>
      <c r="R8223" s="270"/>
      <c r="S8223" s="270"/>
      <c r="T8223" s="270"/>
      <c r="U8223" s="270">
        <v>0</v>
      </c>
      <c r="V8223" s="270">
        <v>0</v>
      </c>
      <c r="W8223" s="270"/>
      <c r="X8223" s="270"/>
      <c r="Y8223" s="270"/>
      <c r="Z8223" s="270"/>
      <c r="AA8223" s="270"/>
      <c r="AB8223" s="270"/>
      <c r="AC8223" s="270"/>
      <c r="AD8223" s="270"/>
      <c r="AE8223" s="270"/>
      <c r="AF8223" s="270"/>
      <c r="AG8223" s="270"/>
      <c r="AH8223" s="270">
        <v>0</v>
      </c>
      <c r="AI8223" s="270">
        <v>0</v>
      </c>
      <c r="AJ8223" s="270"/>
      <c r="AK8223" s="270"/>
      <c r="AL8223" s="270"/>
      <c r="AM8223" s="270"/>
      <c r="AN8223" s="270"/>
      <c r="AO8223" s="270"/>
      <c r="AP8223" s="270"/>
      <c r="AQ8223" s="270"/>
      <c r="AR8223" s="270"/>
      <c r="AS8223" s="270"/>
      <c r="AT8223" s="270"/>
      <c r="AU8223" s="270">
        <v>0</v>
      </c>
      <c r="AV8223" s="270">
        <v>0</v>
      </c>
      <c r="AW8223" s="270">
        <f t="shared" si="2271"/>
        <v>0</v>
      </c>
    </row>
    <row r="8224" spans="1:49">
      <c r="A8224" s="44" t="s">
        <v>1040</v>
      </c>
      <c r="B8224" s="45" t="s">
        <v>1137</v>
      </c>
      <c r="C8224" s="45" t="s">
        <v>1549</v>
      </c>
      <c r="D8224" s="452" t="s">
        <v>3050</v>
      </c>
      <c r="E8224" s="367" t="s">
        <v>826</v>
      </c>
      <c r="F8224" s="50"/>
      <c r="G8224" s="468" t="s">
        <v>3071</v>
      </c>
      <c r="H8224" s="50" t="s">
        <v>2347</v>
      </c>
      <c r="I8224" s="42" t="s">
        <v>935</v>
      </c>
      <c r="J8224" s="270"/>
      <c r="K8224" s="270"/>
      <c r="L8224" s="270"/>
      <c r="M8224" s="270"/>
      <c r="N8224" s="270"/>
      <c r="O8224" s="270"/>
      <c r="P8224" s="270"/>
      <c r="Q8224" s="270"/>
      <c r="R8224" s="270"/>
      <c r="S8224" s="270"/>
      <c r="T8224" s="270"/>
      <c r="U8224" s="270">
        <v>0</v>
      </c>
      <c r="V8224" s="270">
        <v>0</v>
      </c>
      <c r="W8224" s="270"/>
      <c r="X8224" s="270"/>
      <c r="Y8224" s="270"/>
      <c r="Z8224" s="270"/>
      <c r="AA8224" s="270"/>
      <c r="AB8224" s="270"/>
      <c r="AC8224" s="270"/>
      <c r="AD8224" s="270"/>
      <c r="AE8224" s="270"/>
      <c r="AF8224" s="270"/>
      <c r="AG8224" s="270"/>
      <c r="AH8224" s="270">
        <v>0</v>
      </c>
      <c r="AI8224" s="270">
        <v>0</v>
      </c>
      <c r="AJ8224" s="270"/>
      <c r="AK8224" s="270"/>
      <c r="AL8224" s="270"/>
      <c r="AM8224" s="270"/>
      <c r="AN8224" s="270"/>
      <c r="AO8224" s="270"/>
      <c r="AP8224" s="270"/>
      <c r="AQ8224" s="270"/>
      <c r="AR8224" s="270"/>
      <c r="AS8224" s="270"/>
      <c r="AT8224" s="270"/>
      <c r="AU8224" s="270">
        <v>0</v>
      </c>
      <c r="AV8224" s="270">
        <v>0</v>
      </c>
      <c r="AW8224" s="270">
        <f t="shared" si="2271"/>
        <v>0</v>
      </c>
    </row>
    <row r="8225" spans="1:49">
      <c r="A8225" s="44" t="s">
        <v>1040</v>
      </c>
      <c r="B8225" s="45" t="s">
        <v>1137</v>
      </c>
      <c r="C8225" s="45" t="s">
        <v>1549</v>
      </c>
      <c r="D8225" s="452" t="s">
        <v>3050</v>
      </c>
      <c r="E8225" s="367" t="s">
        <v>1115</v>
      </c>
      <c r="F8225" s="50"/>
      <c r="G8225" s="468" t="s">
        <v>3071</v>
      </c>
      <c r="H8225" s="50" t="s">
        <v>2347</v>
      </c>
      <c r="I8225" s="42" t="s">
        <v>990</v>
      </c>
      <c r="J8225" s="270"/>
      <c r="K8225" s="270"/>
      <c r="L8225" s="270"/>
      <c r="M8225" s="270"/>
      <c r="N8225" s="270"/>
      <c r="O8225" s="270"/>
      <c r="P8225" s="270"/>
      <c r="Q8225" s="270"/>
      <c r="R8225" s="270"/>
      <c r="S8225" s="270"/>
      <c r="T8225" s="270"/>
      <c r="U8225" s="270">
        <v>0</v>
      </c>
      <c r="V8225" s="270">
        <v>0</v>
      </c>
      <c r="W8225" s="270"/>
      <c r="X8225" s="270"/>
      <c r="Y8225" s="270"/>
      <c r="Z8225" s="270"/>
      <c r="AA8225" s="270"/>
      <c r="AB8225" s="270"/>
      <c r="AC8225" s="270"/>
      <c r="AD8225" s="270"/>
      <c r="AE8225" s="270"/>
      <c r="AF8225" s="270"/>
      <c r="AG8225" s="270"/>
      <c r="AH8225" s="270">
        <v>0</v>
      </c>
      <c r="AI8225" s="270">
        <v>0</v>
      </c>
      <c r="AJ8225" s="270"/>
      <c r="AK8225" s="270"/>
      <c r="AL8225" s="270"/>
      <c r="AM8225" s="270"/>
      <c r="AN8225" s="270"/>
      <c r="AO8225" s="270"/>
      <c r="AP8225" s="270"/>
      <c r="AQ8225" s="270"/>
      <c r="AR8225" s="270"/>
      <c r="AS8225" s="270"/>
      <c r="AT8225" s="270"/>
      <c r="AU8225" s="270">
        <v>0</v>
      </c>
      <c r="AV8225" s="270">
        <v>0</v>
      </c>
      <c r="AW8225" s="270">
        <f t="shared" si="2271"/>
        <v>0</v>
      </c>
    </row>
    <row r="8226" spans="1:49">
      <c r="A8226" s="44" t="s">
        <v>1040</v>
      </c>
      <c r="B8226" s="45" t="s">
        <v>1137</v>
      </c>
      <c r="C8226" s="45" t="s">
        <v>1549</v>
      </c>
      <c r="D8226" s="452" t="s">
        <v>3050</v>
      </c>
      <c r="E8226" s="367" t="s">
        <v>1677</v>
      </c>
      <c r="F8226" s="50"/>
      <c r="G8226" s="468" t="s">
        <v>3071</v>
      </c>
      <c r="H8226" s="50" t="s">
        <v>2347</v>
      </c>
      <c r="I8226" s="42" t="s">
        <v>1688</v>
      </c>
      <c r="J8226" s="270"/>
      <c r="K8226" s="270"/>
      <c r="L8226" s="270"/>
      <c r="M8226" s="270"/>
      <c r="N8226" s="270"/>
      <c r="O8226" s="270"/>
      <c r="P8226" s="270"/>
      <c r="Q8226" s="270"/>
      <c r="R8226" s="270"/>
      <c r="S8226" s="270"/>
      <c r="T8226" s="270"/>
      <c r="U8226" s="270">
        <v>0</v>
      </c>
      <c r="V8226" s="270">
        <v>0</v>
      </c>
      <c r="W8226" s="270"/>
      <c r="X8226" s="270"/>
      <c r="Y8226" s="270"/>
      <c r="Z8226" s="270"/>
      <c r="AA8226" s="270"/>
      <c r="AB8226" s="270"/>
      <c r="AC8226" s="270"/>
      <c r="AD8226" s="270"/>
      <c r="AE8226" s="270"/>
      <c r="AF8226" s="270"/>
      <c r="AG8226" s="270"/>
      <c r="AH8226" s="270">
        <v>0</v>
      </c>
      <c r="AI8226" s="270">
        <v>0</v>
      </c>
      <c r="AJ8226" s="270"/>
      <c r="AK8226" s="270"/>
      <c r="AL8226" s="270"/>
      <c r="AM8226" s="270"/>
      <c r="AN8226" s="270"/>
      <c r="AO8226" s="270"/>
      <c r="AP8226" s="270"/>
      <c r="AQ8226" s="270"/>
      <c r="AR8226" s="270"/>
      <c r="AS8226" s="270"/>
      <c r="AT8226" s="270"/>
      <c r="AU8226" s="270">
        <v>0</v>
      </c>
      <c r="AV8226" s="270">
        <v>0</v>
      </c>
      <c r="AW8226" s="270">
        <f t="shared" si="2271"/>
        <v>0</v>
      </c>
    </row>
    <row r="8227" spans="1:49">
      <c r="A8227" s="44" t="s">
        <v>1040</v>
      </c>
      <c r="B8227" s="45" t="s">
        <v>1137</v>
      </c>
      <c r="C8227" s="45" t="s">
        <v>1549</v>
      </c>
      <c r="D8227" s="452" t="s">
        <v>3050</v>
      </c>
      <c r="E8227" s="367" t="s">
        <v>1677</v>
      </c>
      <c r="F8227" s="50" t="s">
        <v>1997</v>
      </c>
      <c r="G8227" s="468" t="s">
        <v>3071</v>
      </c>
      <c r="H8227" s="50" t="s">
        <v>2347</v>
      </c>
      <c r="I8227" s="42" t="s">
        <v>25</v>
      </c>
      <c r="J8227" s="228"/>
      <c r="K8227" s="228"/>
      <c r="L8227" s="228"/>
      <c r="M8227" s="228"/>
      <c r="N8227" s="228"/>
      <c r="O8227" s="228"/>
      <c r="P8227" s="228"/>
      <c r="Q8227" s="228"/>
      <c r="R8227" s="228"/>
      <c r="S8227" s="228"/>
      <c r="T8227" s="228"/>
      <c r="U8227" s="228">
        <v>0</v>
      </c>
      <c r="V8227" s="228">
        <v>0</v>
      </c>
      <c r="W8227" s="228"/>
      <c r="X8227" s="228"/>
      <c r="Y8227" s="228"/>
      <c r="Z8227" s="228"/>
      <c r="AA8227" s="228"/>
      <c r="AB8227" s="228"/>
      <c r="AC8227" s="228"/>
      <c r="AD8227" s="228"/>
      <c r="AE8227" s="228"/>
      <c r="AF8227" s="228"/>
      <c r="AG8227" s="228"/>
      <c r="AH8227" s="228">
        <v>0</v>
      </c>
      <c r="AI8227" s="228">
        <v>0</v>
      </c>
      <c r="AJ8227" s="228"/>
      <c r="AK8227" s="228"/>
      <c r="AL8227" s="228"/>
      <c r="AM8227" s="228"/>
      <c r="AN8227" s="228"/>
      <c r="AO8227" s="228"/>
      <c r="AP8227" s="228"/>
      <c r="AQ8227" s="228"/>
      <c r="AR8227" s="228"/>
      <c r="AS8227" s="228"/>
      <c r="AT8227" s="228"/>
      <c r="AU8227" s="228">
        <v>0</v>
      </c>
      <c r="AV8227" s="228">
        <v>0</v>
      </c>
      <c r="AW8227" s="228">
        <f t="shared" si="2271"/>
        <v>0</v>
      </c>
    </row>
    <row r="8228" spans="1:49">
      <c r="A8228" s="44"/>
      <c r="B8228" s="45"/>
      <c r="C8228" s="45"/>
      <c r="D8228" s="45"/>
      <c r="E8228" s="531"/>
      <c r="F8228" s="50"/>
      <c r="G8228" s="50"/>
      <c r="H8228" s="50"/>
      <c r="I8228" s="49" t="s">
        <v>3</v>
      </c>
      <c r="J8228" s="192">
        <f>SUM(J8229)</f>
        <v>0</v>
      </c>
      <c r="K8228" s="192">
        <f t="shared" ref="K8228:AT8229" si="2276">SUM(K8229)</f>
        <v>0</v>
      </c>
      <c r="L8228" s="192">
        <f t="shared" si="2276"/>
        <v>0</v>
      </c>
      <c r="M8228" s="192">
        <f t="shared" si="2276"/>
        <v>0</v>
      </c>
      <c r="N8228" s="192">
        <f t="shared" si="2276"/>
        <v>0</v>
      </c>
      <c r="O8228" s="192">
        <f t="shared" si="2276"/>
        <v>0</v>
      </c>
      <c r="P8228" s="192">
        <f t="shared" si="2276"/>
        <v>0</v>
      </c>
      <c r="Q8228" s="192">
        <f t="shared" si="2276"/>
        <v>0</v>
      </c>
      <c r="R8228" s="192">
        <f t="shared" si="2276"/>
        <v>0</v>
      </c>
      <c r="S8228" s="192">
        <f t="shared" si="2276"/>
        <v>0</v>
      </c>
      <c r="T8228" s="192">
        <f t="shared" si="2276"/>
        <v>0</v>
      </c>
      <c r="U8228" s="192">
        <v>0</v>
      </c>
      <c r="V8228" s="192">
        <v>0</v>
      </c>
      <c r="W8228" s="192">
        <f>SUM(W8229)</f>
        <v>0</v>
      </c>
      <c r="X8228" s="192">
        <f t="shared" si="2276"/>
        <v>0</v>
      </c>
      <c r="Y8228" s="192">
        <f t="shared" si="2276"/>
        <v>0</v>
      </c>
      <c r="Z8228" s="192">
        <f t="shared" si="2276"/>
        <v>0</v>
      </c>
      <c r="AA8228" s="192">
        <f t="shared" si="2276"/>
        <v>0</v>
      </c>
      <c r="AB8228" s="192">
        <f t="shared" si="2276"/>
        <v>0</v>
      </c>
      <c r="AC8228" s="192">
        <f t="shared" si="2276"/>
        <v>0</v>
      </c>
      <c r="AD8228" s="192">
        <f t="shared" si="2276"/>
        <v>0</v>
      </c>
      <c r="AE8228" s="192">
        <f t="shared" si="2276"/>
        <v>0</v>
      </c>
      <c r="AF8228" s="192">
        <f t="shared" si="2276"/>
        <v>0</v>
      </c>
      <c r="AG8228" s="192">
        <f t="shared" si="2276"/>
        <v>0</v>
      </c>
      <c r="AH8228" s="192">
        <v>0</v>
      </c>
      <c r="AI8228" s="192">
        <v>0</v>
      </c>
      <c r="AJ8228" s="192">
        <f>SUM(AJ8229)</f>
        <v>0</v>
      </c>
      <c r="AK8228" s="192">
        <f t="shared" si="2276"/>
        <v>0</v>
      </c>
      <c r="AL8228" s="192">
        <f t="shared" si="2276"/>
        <v>0</v>
      </c>
      <c r="AM8228" s="192">
        <f t="shared" si="2276"/>
        <v>0</v>
      </c>
      <c r="AN8228" s="192">
        <f t="shared" si="2276"/>
        <v>0</v>
      </c>
      <c r="AO8228" s="192">
        <f t="shared" si="2276"/>
        <v>0</v>
      </c>
      <c r="AP8228" s="192">
        <f t="shared" si="2276"/>
        <v>0</v>
      </c>
      <c r="AQ8228" s="192">
        <f t="shared" si="2276"/>
        <v>0</v>
      </c>
      <c r="AR8228" s="192">
        <f t="shared" si="2276"/>
        <v>0</v>
      </c>
      <c r="AS8228" s="192">
        <f t="shared" si="2276"/>
        <v>0</v>
      </c>
      <c r="AT8228" s="192">
        <f t="shared" si="2276"/>
        <v>0</v>
      </c>
      <c r="AU8228" s="192">
        <v>0</v>
      </c>
      <c r="AV8228" s="192">
        <v>0</v>
      </c>
      <c r="AW8228" s="192">
        <f t="shared" si="2271"/>
        <v>0</v>
      </c>
    </row>
    <row r="8229" spans="1:49">
      <c r="A8229" s="44" t="s">
        <v>1040</v>
      </c>
      <c r="B8229" s="45" t="s">
        <v>1137</v>
      </c>
      <c r="C8229" s="45" t="s">
        <v>1549</v>
      </c>
      <c r="D8229" s="452" t="s">
        <v>3050</v>
      </c>
      <c r="E8229" s="213" t="s">
        <v>833</v>
      </c>
      <c r="F8229" s="65"/>
      <c r="G8229" s="65"/>
      <c r="H8229" s="65"/>
      <c r="I8229" s="53" t="s">
        <v>1</v>
      </c>
      <c r="J8229" s="19">
        <f>SUM(J8230)</f>
        <v>0</v>
      </c>
      <c r="K8229" s="19">
        <f t="shared" si="2276"/>
        <v>0</v>
      </c>
      <c r="L8229" s="19">
        <f t="shared" si="2276"/>
        <v>0</v>
      </c>
      <c r="M8229" s="19">
        <f t="shared" si="2276"/>
        <v>0</v>
      </c>
      <c r="N8229" s="19">
        <f t="shared" si="2276"/>
        <v>0</v>
      </c>
      <c r="O8229" s="19">
        <f t="shared" si="2276"/>
        <v>0</v>
      </c>
      <c r="P8229" s="19">
        <f t="shared" si="2276"/>
        <v>0</v>
      </c>
      <c r="Q8229" s="19">
        <f t="shared" si="2276"/>
        <v>0</v>
      </c>
      <c r="R8229" s="19">
        <f t="shared" si="2276"/>
        <v>0</v>
      </c>
      <c r="S8229" s="19">
        <f t="shared" si="2276"/>
        <v>0</v>
      </c>
      <c r="T8229" s="19">
        <f t="shared" si="2276"/>
        <v>0</v>
      </c>
      <c r="U8229" s="19">
        <v>0</v>
      </c>
      <c r="V8229" s="19">
        <v>0</v>
      </c>
      <c r="W8229" s="19">
        <f>SUM(W8230)</f>
        <v>0</v>
      </c>
      <c r="X8229" s="19">
        <f t="shared" si="2276"/>
        <v>0</v>
      </c>
      <c r="Y8229" s="19">
        <f t="shared" si="2276"/>
        <v>0</v>
      </c>
      <c r="Z8229" s="19">
        <f t="shared" si="2276"/>
        <v>0</v>
      </c>
      <c r="AA8229" s="19">
        <f t="shared" si="2276"/>
        <v>0</v>
      </c>
      <c r="AB8229" s="19">
        <f t="shared" si="2276"/>
        <v>0</v>
      </c>
      <c r="AC8229" s="19">
        <f t="shared" si="2276"/>
        <v>0</v>
      </c>
      <c r="AD8229" s="19">
        <f t="shared" si="2276"/>
        <v>0</v>
      </c>
      <c r="AE8229" s="19">
        <f t="shared" si="2276"/>
        <v>0</v>
      </c>
      <c r="AF8229" s="19">
        <f t="shared" si="2276"/>
        <v>0</v>
      </c>
      <c r="AG8229" s="19">
        <f t="shared" si="2276"/>
        <v>0</v>
      </c>
      <c r="AH8229" s="19">
        <v>0</v>
      </c>
      <c r="AI8229" s="19">
        <v>0</v>
      </c>
      <c r="AJ8229" s="19">
        <f>SUM(AJ8230)</f>
        <v>0</v>
      </c>
      <c r="AK8229" s="19">
        <f t="shared" si="2276"/>
        <v>0</v>
      </c>
      <c r="AL8229" s="19">
        <f t="shared" si="2276"/>
        <v>0</v>
      </c>
      <c r="AM8229" s="19">
        <f t="shared" si="2276"/>
        <v>0</v>
      </c>
      <c r="AN8229" s="19">
        <f t="shared" si="2276"/>
        <v>0</v>
      </c>
      <c r="AO8229" s="19">
        <f t="shared" si="2276"/>
        <v>0</v>
      </c>
      <c r="AP8229" s="19">
        <f t="shared" si="2276"/>
        <v>0</v>
      </c>
      <c r="AQ8229" s="19">
        <f t="shared" si="2276"/>
        <v>0</v>
      </c>
      <c r="AR8229" s="19">
        <f t="shared" si="2276"/>
        <v>0</v>
      </c>
      <c r="AS8229" s="19">
        <f t="shared" si="2276"/>
        <v>0</v>
      </c>
      <c r="AT8229" s="19">
        <f t="shared" si="2276"/>
        <v>0</v>
      </c>
      <c r="AU8229" s="19">
        <v>0</v>
      </c>
      <c r="AV8229" s="19">
        <v>0</v>
      </c>
      <c r="AW8229" s="19">
        <f t="shared" si="2271"/>
        <v>0</v>
      </c>
    </row>
    <row r="8230" spans="1:49">
      <c r="A8230" s="44" t="s">
        <v>1040</v>
      </c>
      <c r="B8230" s="45" t="s">
        <v>1137</v>
      </c>
      <c r="C8230" s="45" t="s">
        <v>1549</v>
      </c>
      <c r="D8230" s="452" t="s">
        <v>3050</v>
      </c>
      <c r="E8230" s="367" t="s">
        <v>1517</v>
      </c>
      <c r="F8230" s="65"/>
      <c r="G8230" s="468" t="s">
        <v>3071</v>
      </c>
      <c r="H8230" s="50" t="s">
        <v>2347</v>
      </c>
      <c r="I8230" s="188" t="s">
        <v>2584</v>
      </c>
      <c r="J8230" s="228"/>
      <c r="K8230" s="228"/>
      <c r="L8230" s="228"/>
      <c r="M8230" s="228"/>
      <c r="N8230" s="228"/>
      <c r="O8230" s="228"/>
      <c r="P8230" s="228"/>
      <c r="Q8230" s="228"/>
      <c r="R8230" s="228"/>
      <c r="S8230" s="228"/>
      <c r="T8230" s="228"/>
      <c r="U8230" s="228">
        <v>0</v>
      </c>
      <c r="V8230" s="228">
        <v>0</v>
      </c>
      <c r="W8230" s="228"/>
      <c r="X8230" s="228"/>
      <c r="Y8230" s="228"/>
      <c r="Z8230" s="228"/>
      <c r="AA8230" s="228"/>
      <c r="AB8230" s="228"/>
      <c r="AC8230" s="228"/>
      <c r="AD8230" s="228"/>
      <c r="AE8230" s="228"/>
      <c r="AF8230" s="228"/>
      <c r="AG8230" s="228"/>
      <c r="AH8230" s="228">
        <v>0</v>
      </c>
      <c r="AI8230" s="228">
        <v>0</v>
      </c>
      <c r="AJ8230" s="228"/>
      <c r="AK8230" s="228"/>
      <c r="AL8230" s="228"/>
      <c r="AM8230" s="228"/>
      <c r="AN8230" s="228"/>
      <c r="AO8230" s="228"/>
      <c r="AP8230" s="228"/>
      <c r="AQ8230" s="228"/>
      <c r="AR8230" s="228"/>
      <c r="AS8230" s="228"/>
      <c r="AT8230" s="228"/>
      <c r="AU8230" s="228">
        <v>0</v>
      </c>
      <c r="AV8230" s="228">
        <v>0</v>
      </c>
      <c r="AW8230" s="228">
        <f t="shared" si="2271"/>
        <v>0</v>
      </c>
    </row>
    <row r="8231" spans="1:49">
      <c r="A8231" s="44"/>
      <c r="B8231" s="45"/>
      <c r="C8231" s="45"/>
      <c r="D8231" s="45"/>
      <c r="E8231" s="531"/>
      <c r="F8231" s="50"/>
      <c r="G8231" s="50"/>
      <c r="H8231" s="50"/>
      <c r="I8231" s="49" t="s">
        <v>1157</v>
      </c>
      <c r="J8231" s="192">
        <f>SUM(J8232)</f>
        <v>0</v>
      </c>
      <c r="K8231" s="192">
        <f t="shared" ref="K8231:AT8232" si="2277">SUM(K8232)</f>
        <v>0</v>
      </c>
      <c r="L8231" s="192">
        <f t="shared" si="2277"/>
        <v>0</v>
      </c>
      <c r="M8231" s="192">
        <f t="shared" si="2277"/>
        <v>0</v>
      </c>
      <c r="N8231" s="192">
        <f t="shared" si="2277"/>
        <v>0</v>
      </c>
      <c r="O8231" s="192">
        <f t="shared" si="2277"/>
        <v>0</v>
      </c>
      <c r="P8231" s="192">
        <f t="shared" si="2277"/>
        <v>0</v>
      </c>
      <c r="Q8231" s="192">
        <f t="shared" si="2277"/>
        <v>0</v>
      </c>
      <c r="R8231" s="192">
        <f t="shared" si="2277"/>
        <v>0</v>
      </c>
      <c r="S8231" s="192">
        <f t="shared" si="2277"/>
        <v>0</v>
      </c>
      <c r="T8231" s="192">
        <f t="shared" si="2277"/>
        <v>0</v>
      </c>
      <c r="U8231" s="192">
        <v>0</v>
      </c>
      <c r="V8231" s="192">
        <v>0</v>
      </c>
      <c r="W8231" s="192">
        <f>SUM(W8232)</f>
        <v>0</v>
      </c>
      <c r="X8231" s="192">
        <f t="shared" si="2277"/>
        <v>0</v>
      </c>
      <c r="Y8231" s="192">
        <f t="shared" si="2277"/>
        <v>0</v>
      </c>
      <c r="Z8231" s="192">
        <f t="shared" si="2277"/>
        <v>0</v>
      </c>
      <c r="AA8231" s="192">
        <f t="shared" si="2277"/>
        <v>0</v>
      </c>
      <c r="AB8231" s="192">
        <f t="shared" si="2277"/>
        <v>0</v>
      </c>
      <c r="AC8231" s="192">
        <f t="shared" si="2277"/>
        <v>0</v>
      </c>
      <c r="AD8231" s="192">
        <f t="shared" si="2277"/>
        <v>0</v>
      </c>
      <c r="AE8231" s="192">
        <f t="shared" si="2277"/>
        <v>0</v>
      </c>
      <c r="AF8231" s="192">
        <f t="shared" si="2277"/>
        <v>0</v>
      </c>
      <c r="AG8231" s="192">
        <f t="shared" si="2277"/>
        <v>0</v>
      </c>
      <c r="AH8231" s="192">
        <v>0</v>
      </c>
      <c r="AI8231" s="192">
        <v>0</v>
      </c>
      <c r="AJ8231" s="192">
        <f>SUM(AJ8232)</f>
        <v>5000</v>
      </c>
      <c r="AK8231" s="192">
        <f t="shared" si="2277"/>
        <v>0</v>
      </c>
      <c r="AL8231" s="192">
        <f t="shared" si="2277"/>
        <v>0</v>
      </c>
      <c r="AM8231" s="192">
        <f t="shared" si="2277"/>
        <v>0</v>
      </c>
      <c r="AN8231" s="192">
        <f t="shared" si="2277"/>
        <v>0</v>
      </c>
      <c r="AO8231" s="192">
        <f t="shared" si="2277"/>
        <v>5000</v>
      </c>
      <c r="AP8231" s="192">
        <f t="shared" si="2277"/>
        <v>0</v>
      </c>
      <c r="AQ8231" s="192">
        <f t="shared" si="2277"/>
        <v>0</v>
      </c>
      <c r="AR8231" s="192">
        <f t="shared" si="2277"/>
        <v>0</v>
      </c>
      <c r="AS8231" s="192">
        <f t="shared" si="2277"/>
        <v>0</v>
      </c>
      <c r="AT8231" s="192">
        <f t="shared" si="2277"/>
        <v>0</v>
      </c>
      <c r="AU8231" s="192">
        <v>5000</v>
      </c>
      <c r="AV8231" s="192">
        <v>0</v>
      </c>
      <c r="AW8231" s="192">
        <f t="shared" si="2271"/>
        <v>5000</v>
      </c>
    </row>
    <row r="8232" spans="1:49">
      <c r="A8232" s="44" t="s">
        <v>1040</v>
      </c>
      <c r="B8232" s="45" t="s">
        <v>1137</v>
      </c>
      <c r="C8232" s="45" t="s">
        <v>1549</v>
      </c>
      <c r="D8232" s="452" t="s">
        <v>3050</v>
      </c>
      <c r="E8232" s="54" t="s">
        <v>1402</v>
      </c>
      <c r="F8232" s="65"/>
      <c r="G8232" s="65"/>
      <c r="H8232" s="65"/>
      <c r="I8232" s="300" t="s">
        <v>1158</v>
      </c>
      <c r="J8232" s="19">
        <f>SUM(J8233)</f>
        <v>0</v>
      </c>
      <c r="K8232" s="19">
        <f t="shared" si="2277"/>
        <v>0</v>
      </c>
      <c r="L8232" s="19">
        <f t="shared" si="2277"/>
        <v>0</v>
      </c>
      <c r="M8232" s="19">
        <f t="shared" si="2277"/>
        <v>0</v>
      </c>
      <c r="N8232" s="19">
        <f t="shared" si="2277"/>
        <v>0</v>
      </c>
      <c r="O8232" s="19">
        <f t="shared" si="2277"/>
        <v>0</v>
      </c>
      <c r="P8232" s="19">
        <f t="shared" si="2277"/>
        <v>0</v>
      </c>
      <c r="Q8232" s="19">
        <f t="shared" si="2277"/>
        <v>0</v>
      </c>
      <c r="R8232" s="19">
        <f t="shared" si="2277"/>
        <v>0</v>
      </c>
      <c r="S8232" s="19">
        <f t="shared" si="2277"/>
        <v>0</v>
      </c>
      <c r="T8232" s="19">
        <f t="shared" si="2277"/>
        <v>0</v>
      </c>
      <c r="U8232" s="19">
        <v>0</v>
      </c>
      <c r="V8232" s="19">
        <v>0</v>
      </c>
      <c r="W8232" s="19">
        <f>SUM(W8233)</f>
        <v>0</v>
      </c>
      <c r="X8232" s="19">
        <f t="shared" si="2277"/>
        <v>0</v>
      </c>
      <c r="Y8232" s="19">
        <f t="shared" si="2277"/>
        <v>0</v>
      </c>
      <c r="Z8232" s="19">
        <f t="shared" si="2277"/>
        <v>0</v>
      </c>
      <c r="AA8232" s="19">
        <f t="shared" si="2277"/>
        <v>0</v>
      </c>
      <c r="AB8232" s="19">
        <f t="shared" si="2277"/>
        <v>0</v>
      </c>
      <c r="AC8232" s="19">
        <f t="shared" si="2277"/>
        <v>0</v>
      </c>
      <c r="AD8232" s="19">
        <f t="shared" si="2277"/>
        <v>0</v>
      </c>
      <c r="AE8232" s="19">
        <f t="shared" si="2277"/>
        <v>0</v>
      </c>
      <c r="AF8232" s="19">
        <f t="shared" si="2277"/>
        <v>0</v>
      </c>
      <c r="AG8232" s="19">
        <f t="shared" si="2277"/>
        <v>0</v>
      </c>
      <c r="AH8232" s="19">
        <v>0</v>
      </c>
      <c r="AI8232" s="19">
        <v>0</v>
      </c>
      <c r="AJ8232" s="19">
        <f>SUM(AJ8233)</f>
        <v>5000</v>
      </c>
      <c r="AK8232" s="19">
        <f t="shared" si="2277"/>
        <v>0</v>
      </c>
      <c r="AL8232" s="19">
        <f t="shared" si="2277"/>
        <v>0</v>
      </c>
      <c r="AM8232" s="19">
        <f t="shared" si="2277"/>
        <v>0</v>
      </c>
      <c r="AN8232" s="19">
        <f t="shared" si="2277"/>
        <v>0</v>
      </c>
      <c r="AO8232" s="19">
        <f t="shared" si="2277"/>
        <v>5000</v>
      </c>
      <c r="AP8232" s="19">
        <f t="shared" si="2277"/>
        <v>0</v>
      </c>
      <c r="AQ8232" s="19">
        <f t="shared" si="2277"/>
        <v>0</v>
      </c>
      <c r="AR8232" s="19">
        <f t="shared" si="2277"/>
        <v>0</v>
      </c>
      <c r="AS8232" s="19">
        <f t="shared" si="2277"/>
        <v>0</v>
      </c>
      <c r="AT8232" s="19">
        <f t="shared" si="2277"/>
        <v>0</v>
      </c>
      <c r="AU8232" s="19">
        <v>5000</v>
      </c>
      <c r="AV8232" s="19">
        <v>0</v>
      </c>
      <c r="AW8232" s="19">
        <f t="shared" si="2271"/>
        <v>5000</v>
      </c>
    </row>
    <row r="8233" spans="1:49">
      <c r="A8233" s="44" t="s">
        <v>1040</v>
      </c>
      <c r="B8233" s="45" t="s">
        <v>1137</v>
      </c>
      <c r="C8233" s="45" t="s">
        <v>1549</v>
      </c>
      <c r="D8233" s="452" t="s">
        <v>3050</v>
      </c>
      <c r="E8233" s="367" t="s">
        <v>1409</v>
      </c>
      <c r="F8233" s="65"/>
      <c r="G8233" s="468" t="s">
        <v>3071</v>
      </c>
      <c r="H8233" s="50" t="s">
        <v>2347</v>
      </c>
      <c r="I8233" s="42" t="s">
        <v>1691</v>
      </c>
      <c r="J8233" s="228"/>
      <c r="K8233" s="228"/>
      <c r="L8233" s="228"/>
      <c r="M8233" s="228"/>
      <c r="N8233" s="228"/>
      <c r="O8233" s="228"/>
      <c r="P8233" s="228"/>
      <c r="Q8233" s="228"/>
      <c r="R8233" s="228"/>
      <c r="S8233" s="228"/>
      <c r="T8233" s="228"/>
      <c r="U8233" s="228">
        <v>0</v>
      </c>
      <c r="V8233" s="228">
        <v>0</v>
      </c>
      <c r="W8233" s="228"/>
      <c r="X8233" s="228"/>
      <c r="Y8233" s="228"/>
      <c r="Z8233" s="228"/>
      <c r="AA8233" s="228"/>
      <c r="AB8233" s="228"/>
      <c r="AC8233" s="228"/>
      <c r="AD8233" s="228"/>
      <c r="AE8233" s="228"/>
      <c r="AF8233" s="228"/>
      <c r="AG8233" s="228"/>
      <c r="AH8233" s="228">
        <v>0</v>
      </c>
      <c r="AI8233" s="228">
        <v>0</v>
      </c>
      <c r="AJ8233" s="228">
        <v>5000</v>
      </c>
      <c r="AK8233" s="228"/>
      <c r="AL8233" s="228"/>
      <c r="AM8233" s="228"/>
      <c r="AN8233" s="228"/>
      <c r="AO8233" s="228">
        <v>5000</v>
      </c>
      <c r="AP8233" s="228"/>
      <c r="AQ8233" s="228"/>
      <c r="AR8233" s="228"/>
      <c r="AS8233" s="228"/>
      <c r="AT8233" s="228"/>
      <c r="AU8233" s="228">
        <v>5000</v>
      </c>
      <c r="AV8233" s="228">
        <v>0</v>
      </c>
      <c r="AW8233" s="228">
        <f t="shared" si="2271"/>
        <v>5000</v>
      </c>
    </row>
    <row r="8234" spans="1:49">
      <c r="A8234" s="48"/>
      <c r="B8234" s="42"/>
      <c r="C8234" s="42"/>
      <c r="D8234" s="42"/>
      <c r="E8234" s="367"/>
      <c r="F8234" s="50"/>
      <c r="G8234" s="50"/>
      <c r="H8234" s="50"/>
      <c r="I8234" s="42"/>
      <c r="U8234" s="15">
        <v>0</v>
      </c>
      <c r="V8234" s="15">
        <v>0</v>
      </c>
      <c r="AH8234" s="15">
        <v>0</v>
      </c>
      <c r="AI8234" s="15">
        <v>0</v>
      </c>
      <c r="AU8234" s="15">
        <v>0</v>
      </c>
      <c r="AV8234" s="15">
        <v>0</v>
      </c>
      <c r="AW8234" s="15">
        <f t="shared" si="2271"/>
        <v>0</v>
      </c>
    </row>
    <row r="8235" spans="1:49">
      <c r="A8235" s="48"/>
      <c r="B8235" s="42"/>
      <c r="C8235" s="42"/>
      <c r="D8235" s="42"/>
      <c r="E8235" s="531"/>
      <c r="F8235" s="50"/>
      <c r="G8235" s="50"/>
      <c r="H8235" s="50"/>
      <c r="I8235" s="49" t="s">
        <v>950</v>
      </c>
      <c r="J8235" s="12">
        <f>SUM(J8206,J8228,J8231)</f>
        <v>0</v>
      </c>
      <c r="K8235" s="12">
        <f t="shared" ref="K8235:AT8235" si="2278">SUM(K8206,K8228,K8231)</f>
        <v>0</v>
      </c>
      <c r="L8235" s="12">
        <f t="shared" si="2278"/>
        <v>0</v>
      </c>
      <c r="M8235" s="12">
        <f t="shared" si="2278"/>
        <v>0</v>
      </c>
      <c r="N8235" s="12">
        <f t="shared" si="2278"/>
        <v>0</v>
      </c>
      <c r="O8235" s="12">
        <f t="shared" si="2278"/>
        <v>0</v>
      </c>
      <c r="P8235" s="12">
        <f t="shared" si="2278"/>
        <v>0</v>
      </c>
      <c r="Q8235" s="12">
        <f t="shared" si="2278"/>
        <v>0</v>
      </c>
      <c r="R8235" s="12">
        <f t="shared" si="2278"/>
        <v>0</v>
      </c>
      <c r="S8235" s="12">
        <f t="shared" si="2278"/>
        <v>0</v>
      </c>
      <c r="T8235" s="12">
        <f t="shared" si="2278"/>
        <v>0</v>
      </c>
      <c r="U8235" s="12">
        <v>0</v>
      </c>
      <c r="V8235" s="12">
        <v>0</v>
      </c>
      <c r="W8235" s="12">
        <f>SUM(W8206,W8228,W8231)</f>
        <v>0</v>
      </c>
      <c r="X8235" s="12">
        <f t="shared" si="2278"/>
        <v>0</v>
      </c>
      <c r="Y8235" s="12">
        <f t="shared" si="2278"/>
        <v>0</v>
      </c>
      <c r="Z8235" s="12">
        <f t="shared" si="2278"/>
        <v>0</v>
      </c>
      <c r="AA8235" s="12">
        <f t="shared" si="2278"/>
        <v>0</v>
      </c>
      <c r="AB8235" s="12">
        <f t="shared" si="2278"/>
        <v>0</v>
      </c>
      <c r="AC8235" s="12">
        <f t="shared" si="2278"/>
        <v>0</v>
      </c>
      <c r="AD8235" s="12">
        <f t="shared" si="2278"/>
        <v>0</v>
      </c>
      <c r="AE8235" s="12">
        <f t="shared" si="2278"/>
        <v>0</v>
      </c>
      <c r="AF8235" s="12">
        <f t="shared" si="2278"/>
        <v>0</v>
      </c>
      <c r="AG8235" s="12">
        <f t="shared" si="2278"/>
        <v>0</v>
      </c>
      <c r="AH8235" s="12">
        <v>0</v>
      </c>
      <c r="AI8235" s="12">
        <v>0</v>
      </c>
      <c r="AJ8235" s="12">
        <f>SUM(AJ8206,AJ8228,AJ8231)</f>
        <v>5000</v>
      </c>
      <c r="AK8235" s="12">
        <f t="shared" si="2278"/>
        <v>0</v>
      </c>
      <c r="AL8235" s="12">
        <f t="shared" si="2278"/>
        <v>0</v>
      </c>
      <c r="AM8235" s="12">
        <f t="shared" si="2278"/>
        <v>0</v>
      </c>
      <c r="AN8235" s="12">
        <f t="shared" si="2278"/>
        <v>0</v>
      </c>
      <c r="AO8235" s="12">
        <f t="shared" si="2278"/>
        <v>5000</v>
      </c>
      <c r="AP8235" s="12">
        <f t="shared" si="2278"/>
        <v>0</v>
      </c>
      <c r="AQ8235" s="12">
        <f t="shared" si="2278"/>
        <v>0</v>
      </c>
      <c r="AR8235" s="12">
        <f t="shared" si="2278"/>
        <v>0</v>
      </c>
      <c r="AS8235" s="12">
        <f t="shared" si="2278"/>
        <v>0</v>
      </c>
      <c r="AT8235" s="12">
        <f t="shared" si="2278"/>
        <v>0</v>
      </c>
      <c r="AU8235" s="12">
        <v>5000</v>
      </c>
      <c r="AV8235" s="12">
        <v>0</v>
      </c>
      <c r="AW8235" s="12">
        <f t="shared" si="2271"/>
        <v>5000</v>
      </c>
    </row>
    <row r="8236" spans="1:49">
      <c r="A8236" s="48"/>
      <c r="B8236" s="42"/>
      <c r="C8236" s="42"/>
      <c r="D8236" s="42"/>
      <c r="E8236" s="531"/>
      <c r="F8236" s="50"/>
      <c r="G8236" s="50"/>
      <c r="H8236" s="50"/>
      <c r="I8236" s="42"/>
    </row>
    <row r="8237" spans="1:49">
      <c r="A8237" s="48"/>
      <c r="B8237" s="42"/>
      <c r="C8237" s="42"/>
      <c r="D8237" s="42"/>
      <c r="E8237" s="531"/>
      <c r="F8237" s="50"/>
      <c r="G8237" s="50"/>
      <c r="H8237" s="50"/>
      <c r="I8237" s="146" t="s">
        <v>970</v>
      </c>
      <c r="J8237" s="29"/>
      <c r="K8237" s="29"/>
      <c r="L8237" s="29"/>
      <c r="M8237" s="29"/>
      <c r="N8237" s="29"/>
      <c r="O8237" s="29"/>
      <c r="P8237" s="29"/>
      <c r="Q8237" s="29"/>
      <c r="R8237" s="29"/>
      <c r="S8237" s="29"/>
      <c r="T8237" s="29"/>
      <c r="U8237" s="29"/>
      <c r="V8237" s="29"/>
      <c r="W8237" s="29"/>
      <c r="X8237" s="29"/>
      <c r="Y8237" s="29"/>
      <c r="Z8237" s="29"/>
      <c r="AA8237" s="29"/>
      <c r="AB8237" s="29"/>
      <c r="AC8237" s="29"/>
      <c r="AD8237" s="29"/>
      <c r="AE8237" s="29"/>
      <c r="AF8237" s="29"/>
      <c r="AG8237" s="29"/>
      <c r="AH8237" s="29"/>
      <c r="AI8237" s="29"/>
      <c r="AJ8237" s="29"/>
      <c r="AK8237" s="29"/>
      <c r="AL8237" s="29"/>
      <c r="AM8237" s="29"/>
      <c r="AN8237" s="29"/>
      <c r="AO8237" s="29"/>
      <c r="AP8237" s="29"/>
      <c r="AQ8237" s="29"/>
      <c r="AR8237" s="29"/>
      <c r="AS8237" s="29"/>
      <c r="AT8237" s="29"/>
      <c r="AU8237" s="29"/>
      <c r="AV8237" s="29"/>
      <c r="AW8237" s="29"/>
    </row>
    <row r="8238" spans="1:49" ht="13.5" thickBot="1">
      <c r="A8238" s="48"/>
      <c r="B8238" s="42"/>
      <c r="C8238" s="42"/>
      <c r="D8238" s="42"/>
      <c r="E8238" s="531"/>
      <c r="F8238" s="50"/>
      <c r="G8238" s="50"/>
      <c r="H8238" s="50"/>
      <c r="I8238" s="146"/>
      <c r="J8238" s="29"/>
      <c r="K8238" s="29"/>
      <c r="L8238" s="29"/>
      <c r="M8238" s="29"/>
      <c r="N8238" s="29"/>
      <c r="O8238" s="29"/>
      <c r="P8238" s="29"/>
      <c r="Q8238" s="29"/>
      <c r="R8238" s="29"/>
      <c r="S8238" s="29"/>
      <c r="T8238" s="29"/>
      <c r="U8238" s="29"/>
      <c r="V8238" s="29"/>
      <c r="W8238" s="29"/>
      <c r="X8238" s="29"/>
      <c r="Y8238" s="29"/>
      <c r="Z8238" s="29"/>
      <c r="AA8238" s="29"/>
      <c r="AB8238" s="29"/>
      <c r="AC8238" s="29"/>
      <c r="AD8238" s="29"/>
      <c r="AE8238" s="29"/>
      <c r="AF8238" s="29"/>
      <c r="AG8238" s="29"/>
      <c r="AH8238" s="29"/>
      <c r="AI8238" s="29"/>
      <c r="AJ8238" s="29"/>
      <c r="AK8238" s="29"/>
      <c r="AL8238" s="29"/>
      <c r="AM8238" s="29"/>
      <c r="AN8238" s="29"/>
      <c r="AO8238" s="29"/>
      <c r="AP8238" s="29"/>
      <c r="AQ8238" s="29"/>
      <c r="AR8238" s="29"/>
      <c r="AS8238" s="29"/>
      <c r="AT8238" s="29"/>
      <c r="AU8238" s="29"/>
      <c r="AV8238" s="29"/>
      <c r="AW8238" s="29"/>
    </row>
    <row r="8239" spans="1:49" ht="35.25" customHeight="1" thickTop="1" thickBot="1">
      <c r="A8239" s="48"/>
      <c r="B8239" s="42"/>
      <c r="C8239" s="42"/>
      <c r="D8239" s="42"/>
      <c r="E8239" s="531"/>
      <c r="F8239" s="50"/>
      <c r="G8239" s="50"/>
      <c r="H8239" s="50"/>
      <c r="I8239" s="5" t="s">
        <v>2331</v>
      </c>
      <c r="J8239" s="364" t="s">
        <v>2891</v>
      </c>
      <c r="K8239" s="364" t="s">
        <v>2879</v>
      </c>
      <c r="L8239" s="364" t="s">
        <v>2880</v>
      </c>
      <c r="M8239" s="364" t="s">
        <v>2881</v>
      </c>
      <c r="N8239" s="364" t="s">
        <v>2882</v>
      </c>
      <c r="O8239" s="364" t="s">
        <v>2883</v>
      </c>
      <c r="P8239" s="364" t="s">
        <v>2884</v>
      </c>
      <c r="Q8239" s="364" t="s">
        <v>2885</v>
      </c>
      <c r="R8239" s="364" t="s">
        <v>2886</v>
      </c>
      <c r="S8239" s="364" t="s">
        <v>2887</v>
      </c>
      <c r="T8239" s="364" t="s">
        <v>2888</v>
      </c>
      <c r="U8239" s="364" t="s">
        <v>2889</v>
      </c>
      <c r="V8239" s="364" t="s">
        <v>2890</v>
      </c>
      <c r="W8239" s="365" t="s">
        <v>2893</v>
      </c>
      <c r="X8239" s="365" t="s">
        <v>2879</v>
      </c>
      <c r="Y8239" s="365" t="s">
        <v>2880</v>
      </c>
      <c r="Z8239" s="365" t="s">
        <v>2881</v>
      </c>
      <c r="AA8239" s="365" t="s">
        <v>2882</v>
      </c>
      <c r="AB8239" s="365" t="s">
        <v>2883</v>
      </c>
      <c r="AC8239" s="365" t="s">
        <v>2884</v>
      </c>
      <c r="AD8239" s="365" t="s">
        <v>2885</v>
      </c>
      <c r="AE8239" s="365" t="s">
        <v>2886</v>
      </c>
      <c r="AF8239" s="365" t="s">
        <v>2887</v>
      </c>
      <c r="AG8239" s="365" t="s">
        <v>2888</v>
      </c>
      <c r="AH8239" s="365" t="s">
        <v>2889</v>
      </c>
      <c r="AI8239" s="365" t="s">
        <v>2890</v>
      </c>
      <c r="AJ8239" s="366" t="s">
        <v>2892</v>
      </c>
      <c r="AK8239" s="366" t="s">
        <v>2879</v>
      </c>
      <c r="AL8239" s="366" t="s">
        <v>2880</v>
      </c>
      <c r="AM8239" s="366" t="s">
        <v>2881</v>
      </c>
      <c r="AN8239" s="366" t="s">
        <v>2882</v>
      </c>
      <c r="AO8239" s="366" t="s">
        <v>2883</v>
      </c>
      <c r="AP8239" s="366" t="s">
        <v>2884</v>
      </c>
      <c r="AQ8239" s="366" t="s">
        <v>2885</v>
      </c>
      <c r="AR8239" s="366" t="s">
        <v>2886</v>
      </c>
      <c r="AS8239" s="366" t="s">
        <v>2887</v>
      </c>
      <c r="AT8239" s="366" t="s">
        <v>2888</v>
      </c>
      <c r="AU8239" s="366" t="s">
        <v>2889</v>
      </c>
      <c r="AV8239" s="366" t="s">
        <v>2890</v>
      </c>
      <c r="AW8239" s="368" t="s">
        <v>2895</v>
      </c>
    </row>
    <row r="8240" spans="1:49">
      <c r="A8240" s="48"/>
      <c r="B8240" s="42"/>
      <c r="C8240" s="42"/>
      <c r="D8240" s="42"/>
      <c r="E8240" s="531"/>
      <c r="F8240" s="50"/>
      <c r="G8240" s="50"/>
      <c r="H8240" s="50"/>
      <c r="I8240" s="34"/>
      <c r="J8240" s="202" t="s">
        <v>1224</v>
      </c>
      <c r="K8240" s="202">
        <v>1</v>
      </c>
      <c r="L8240" s="202">
        <v>2</v>
      </c>
      <c r="M8240" s="202">
        <v>3</v>
      </c>
      <c r="N8240" s="202">
        <v>4</v>
      </c>
      <c r="O8240" s="202">
        <v>5</v>
      </c>
      <c r="P8240" s="202">
        <v>6</v>
      </c>
      <c r="Q8240" s="202">
        <v>7</v>
      </c>
      <c r="R8240" s="202">
        <v>8</v>
      </c>
      <c r="S8240" s="202">
        <v>9</v>
      </c>
      <c r="T8240" s="202">
        <v>10</v>
      </c>
      <c r="U8240" s="202">
        <v>13</v>
      </c>
      <c r="V8240" s="202">
        <v>14</v>
      </c>
      <c r="W8240" s="202" t="s">
        <v>1224</v>
      </c>
      <c r="X8240" s="202">
        <v>1</v>
      </c>
      <c r="Y8240" s="202">
        <v>2</v>
      </c>
      <c r="Z8240" s="202">
        <v>3</v>
      </c>
      <c r="AA8240" s="202">
        <v>4</v>
      </c>
      <c r="AB8240" s="202">
        <v>5</v>
      </c>
      <c r="AC8240" s="202">
        <v>6</v>
      </c>
      <c r="AD8240" s="202">
        <v>7</v>
      </c>
      <c r="AE8240" s="202">
        <v>8</v>
      </c>
      <c r="AF8240" s="202">
        <v>9</v>
      </c>
      <c r="AG8240" s="202">
        <v>10</v>
      </c>
      <c r="AH8240" s="202">
        <v>13</v>
      </c>
      <c r="AI8240" s="202">
        <v>14</v>
      </c>
      <c r="AJ8240" s="202" t="s">
        <v>1224</v>
      </c>
      <c r="AK8240" s="202">
        <v>1</v>
      </c>
      <c r="AL8240" s="202">
        <v>2</v>
      </c>
      <c r="AM8240" s="202">
        <v>3</v>
      </c>
      <c r="AN8240" s="202">
        <v>4</v>
      </c>
      <c r="AO8240" s="202">
        <v>5</v>
      </c>
      <c r="AP8240" s="202">
        <v>6</v>
      </c>
      <c r="AQ8240" s="202">
        <v>7</v>
      </c>
      <c r="AR8240" s="202">
        <v>8</v>
      </c>
      <c r="AS8240" s="202">
        <v>9</v>
      </c>
      <c r="AT8240" s="202">
        <v>10</v>
      </c>
      <c r="AU8240" s="202">
        <v>13</v>
      </c>
      <c r="AV8240" s="202">
        <v>14</v>
      </c>
      <c r="AW8240" s="202">
        <v>15</v>
      </c>
    </row>
    <row r="8241" spans="1:49">
      <c r="A8241" s="48"/>
      <c r="B8241" s="42"/>
      <c r="C8241" s="42"/>
      <c r="D8241" s="42"/>
      <c r="E8241" s="531"/>
      <c r="F8241" s="50"/>
      <c r="G8241" s="50"/>
      <c r="H8241" s="50"/>
      <c r="I8241" s="276" t="s">
        <v>2377</v>
      </c>
      <c r="J8241" s="277">
        <f>SUM(J8235)</f>
        <v>0</v>
      </c>
      <c r="K8241" s="277">
        <f t="shared" ref="K8241:AT8241" si="2279">SUM(K8235)</f>
        <v>0</v>
      </c>
      <c r="L8241" s="277">
        <f t="shared" si="2279"/>
        <v>0</v>
      </c>
      <c r="M8241" s="277">
        <f t="shared" si="2279"/>
        <v>0</v>
      </c>
      <c r="N8241" s="277">
        <f t="shared" si="2279"/>
        <v>0</v>
      </c>
      <c r="O8241" s="277">
        <f t="shared" si="2279"/>
        <v>0</v>
      </c>
      <c r="P8241" s="277">
        <f t="shared" si="2279"/>
        <v>0</v>
      </c>
      <c r="Q8241" s="277">
        <f t="shared" si="2279"/>
        <v>0</v>
      </c>
      <c r="R8241" s="277">
        <f t="shared" si="2279"/>
        <v>0</v>
      </c>
      <c r="S8241" s="277">
        <f t="shared" si="2279"/>
        <v>0</v>
      </c>
      <c r="T8241" s="277">
        <f t="shared" si="2279"/>
        <v>0</v>
      </c>
      <c r="U8241" s="277">
        <v>0</v>
      </c>
      <c r="V8241" s="277">
        <v>0</v>
      </c>
      <c r="W8241" s="277">
        <f>SUM(W8235)</f>
        <v>0</v>
      </c>
      <c r="X8241" s="277">
        <f t="shared" si="2279"/>
        <v>0</v>
      </c>
      <c r="Y8241" s="277">
        <f t="shared" si="2279"/>
        <v>0</v>
      </c>
      <c r="Z8241" s="277">
        <f t="shared" si="2279"/>
        <v>0</v>
      </c>
      <c r="AA8241" s="277">
        <f t="shared" si="2279"/>
        <v>0</v>
      </c>
      <c r="AB8241" s="277">
        <f t="shared" si="2279"/>
        <v>0</v>
      </c>
      <c r="AC8241" s="277">
        <f t="shared" si="2279"/>
        <v>0</v>
      </c>
      <c r="AD8241" s="277">
        <f t="shared" si="2279"/>
        <v>0</v>
      </c>
      <c r="AE8241" s="277">
        <f t="shared" si="2279"/>
        <v>0</v>
      </c>
      <c r="AF8241" s="277">
        <f t="shared" si="2279"/>
        <v>0</v>
      </c>
      <c r="AG8241" s="277">
        <f t="shared" si="2279"/>
        <v>0</v>
      </c>
      <c r="AH8241" s="277">
        <v>0</v>
      </c>
      <c r="AI8241" s="277">
        <v>0</v>
      </c>
      <c r="AJ8241" s="277">
        <f>SUM(AJ8235)</f>
        <v>5000</v>
      </c>
      <c r="AK8241" s="277">
        <f t="shared" si="2279"/>
        <v>0</v>
      </c>
      <c r="AL8241" s="277">
        <f t="shared" si="2279"/>
        <v>0</v>
      </c>
      <c r="AM8241" s="277">
        <f t="shared" si="2279"/>
        <v>0</v>
      </c>
      <c r="AN8241" s="277">
        <f t="shared" si="2279"/>
        <v>0</v>
      </c>
      <c r="AO8241" s="277">
        <f t="shared" si="2279"/>
        <v>5000</v>
      </c>
      <c r="AP8241" s="277">
        <f t="shared" si="2279"/>
        <v>0</v>
      </c>
      <c r="AQ8241" s="277">
        <f t="shared" si="2279"/>
        <v>0</v>
      </c>
      <c r="AR8241" s="277">
        <f t="shared" si="2279"/>
        <v>0</v>
      </c>
      <c r="AS8241" s="277">
        <f t="shared" si="2279"/>
        <v>0</v>
      </c>
      <c r="AT8241" s="277">
        <f t="shared" si="2279"/>
        <v>0</v>
      </c>
      <c r="AU8241" s="277">
        <v>5000</v>
      </c>
      <c r="AV8241" s="277">
        <v>0</v>
      </c>
      <c r="AW8241" s="277">
        <f>U8241+AH8241+AU8241</f>
        <v>5000</v>
      </c>
    </row>
    <row r="8242" spans="1:49">
      <c r="A8242" s="48"/>
      <c r="B8242" s="42"/>
      <c r="C8242" s="42"/>
      <c r="D8242" s="42"/>
      <c r="E8242" s="531"/>
      <c r="F8242" s="50"/>
      <c r="G8242" s="50"/>
      <c r="H8242" s="50"/>
      <c r="I8242" s="276"/>
      <c r="J8242" s="277"/>
      <c r="K8242" s="277"/>
      <c r="L8242" s="277"/>
      <c r="M8242" s="277"/>
      <c r="N8242" s="277"/>
      <c r="O8242" s="277"/>
      <c r="P8242" s="277"/>
      <c r="Q8242" s="277"/>
      <c r="R8242" s="277"/>
      <c r="S8242" s="277"/>
      <c r="T8242" s="277"/>
      <c r="U8242" s="277">
        <v>0</v>
      </c>
      <c r="V8242" s="277">
        <v>0</v>
      </c>
      <c r="W8242" s="277"/>
      <c r="X8242" s="277"/>
      <c r="Y8242" s="277"/>
      <c r="Z8242" s="277"/>
      <c r="AA8242" s="277"/>
      <c r="AB8242" s="277"/>
      <c r="AC8242" s="277"/>
      <c r="AD8242" s="277"/>
      <c r="AE8242" s="277"/>
      <c r="AF8242" s="277"/>
      <c r="AG8242" s="277"/>
      <c r="AH8242" s="277">
        <v>0</v>
      </c>
      <c r="AI8242" s="277">
        <v>0</v>
      </c>
      <c r="AJ8242" s="277"/>
      <c r="AK8242" s="277"/>
      <c r="AL8242" s="277"/>
      <c r="AM8242" s="277"/>
      <c r="AN8242" s="277"/>
      <c r="AO8242" s="277"/>
      <c r="AP8242" s="277"/>
      <c r="AQ8242" s="277"/>
      <c r="AR8242" s="277"/>
      <c r="AS8242" s="277"/>
      <c r="AT8242" s="277"/>
      <c r="AU8242" s="277">
        <v>0</v>
      </c>
      <c r="AV8242" s="277">
        <v>0</v>
      </c>
      <c r="AW8242" s="277">
        <f>U8242+AH8242+AU8242</f>
        <v>0</v>
      </c>
    </row>
    <row r="8243" spans="1:49">
      <c r="A8243" s="48"/>
      <c r="B8243" s="42"/>
      <c r="C8243" s="42"/>
      <c r="D8243" s="42"/>
      <c r="E8243" s="531"/>
      <c r="F8243" s="50"/>
      <c r="G8243" s="50"/>
      <c r="H8243" s="50"/>
      <c r="I8243" s="276"/>
      <c r="J8243" s="277"/>
      <c r="K8243" s="277"/>
      <c r="L8243" s="277"/>
      <c r="M8243" s="277"/>
      <c r="N8243" s="277"/>
      <c r="O8243" s="277"/>
      <c r="P8243" s="277"/>
      <c r="Q8243" s="277"/>
      <c r="R8243" s="277"/>
      <c r="S8243" s="277"/>
      <c r="T8243" s="277"/>
      <c r="U8243" s="277">
        <v>0</v>
      </c>
      <c r="V8243" s="277">
        <v>0</v>
      </c>
      <c r="W8243" s="277"/>
      <c r="X8243" s="277"/>
      <c r="Y8243" s="277"/>
      <c r="Z8243" s="277"/>
      <c r="AA8243" s="277"/>
      <c r="AB8243" s="277"/>
      <c r="AC8243" s="277"/>
      <c r="AD8243" s="277"/>
      <c r="AE8243" s="277"/>
      <c r="AF8243" s="277"/>
      <c r="AG8243" s="277"/>
      <c r="AH8243" s="277">
        <v>0</v>
      </c>
      <c r="AI8243" s="277">
        <v>0</v>
      </c>
      <c r="AJ8243" s="277"/>
      <c r="AK8243" s="277"/>
      <c r="AL8243" s="277"/>
      <c r="AM8243" s="277"/>
      <c r="AN8243" s="277"/>
      <c r="AO8243" s="277"/>
      <c r="AP8243" s="277"/>
      <c r="AQ8243" s="277"/>
      <c r="AR8243" s="277"/>
      <c r="AS8243" s="277"/>
      <c r="AT8243" s="277"/>
      <c r="AU8243" s="277">
        <v>0</v>
      </c>
      <c r="AV8243" s="277">
        <v>0</v>
      </c>
      <c r="AW8243" s="277">
        <f>U8243+AH8243+AU8243</f>
        <v>0</v>
      </c>
    </row>
    <row r="8244" spans="1:49">
      <c r="A8244" s="48"/>
      <c r="B8244" s="42"/>
      <c r="C8244" s="42"/>
      <c r="D8244" s="42"/>
      <c r="E8244" s="531"/>
      <c r="F8244" s="50"/>
      <c r="G8244" s="50"/>
      <c r="H8244" s="50"/>
      <c r="I8244" s="276"/>
      <c r="J8244" s="277"/>
      <c r="K8244" s="277"/>
      <c r="L8244" s="277"/>
      <c r="M8244" s="277"/>
      <c r="N8244" s="277"/>
      <c r="O8244" s="277"/>
      <c r="P8244" s="277"/>
      <c r="Q8244" s="277"/>
      <c r="R8244" s="277"/>
      <c r="S8244" s="277"/>
      <c r="T8244" s="277"/>
      <c r="U8244" s="277">
        <v>0</v>
      </c>
      <c r="V8244" s="277">
        <v>0</v>
      </c>
      <c r="W8244" s="277"/>
      <c r="X8244" s="277"/>
      <c r="Y8244" s="277"/>
      <c r="Z8244" s="277"/>
      <c r="AA8244" s="277"/>
      <c r="AB8244" s="277"/>
      <c r="AC8244" s="277"/>
      <c r="AD8244" s="277"/>
      <c r="AE8244" s="277"/>
      <c r="AF8244" s="277"/>
      <c r="AG8244" s="277"/>
      <c r="AH8244" s="277">
        <v>0</v>
      </c>
      <c r="AI8244" s="277">
        <v>0</v>
      </c>
      <c r="AJ8244" s="277"/>
      <c r="AK8244" s="277"/>
      <c r="AL8244" s="277"/>
      <c r="AM8244" s="277"/>
      <c r="AN8244" s="277"/>
      <c r="AO8244" s="277"/>
      <c r="AP8244" s="277"/>
      <c r="AQ8244" s="277"/>
      <c r="AR8244" s="277"/>
      <c r="AS8244" s="277"/>
      <c r="AT8244" s="277"/>
      <c r="AU8244" s="277">
        <v>0</v>
      </c>
      <c r="AV8244" s="277">
        <v>0</v>
      </c>
      <c r="AW8244" s="277">
        <f>U8244+AH8244+AU8244</f>
        <v>0</v>
      </c>
    </row>
    <row r="8245" spans="1:49">
      <c r="A8245" s="48"/>
      <c r="B8245" s="42"/>
      <c r="C8245" s="42"/>
      <c r="D8245" s="42"/>
      <c r="E8245" s="531"/>
      <c r="F8245" s="50"/>
      <c r="G8245" s="50"/>
      <c r="H8245" s="50"/>
      <c r="I8245" s="276" t="s">
        <v>1631</v>
      </c>
      <c r="J8245" s="277">
        <f>SUM(J8241:J8244)</f>
        <v>0</v>
      </c>
      <c r="K8245" s="277">
        <f t="shared" ref="K8245:AT8245" si="2280">SUM(K8241:K8244)</f>
        <v>0</v>
      </c>
      <c r="L8245" s="277">
        <f t="shared" si="2280"/>
        <v>0</v>
      </c>
      <c r="M8245" s="277">
        <f t="shared" si="2280"/>
        <v>0</v>
      </c>
      <c r="N8245" s="277">
        <f t="shared" si="2280"/>
        <v>0</v>
      </c>
      <c r="O8245" s="277">
        <f t="shared" si="2280"/>
        <v>0</v>
      </c>
      <c r="P8245" s="277">
        <f t="shared" si="2280"/>
        <v>0</v>
      </c>
      <c r="Q8245" s="277">
        <f t="shared" si="2280"/>
        <v>0</v>
      </c>
      <c r="R8245" s="277">
        <f t="shared" si="2280"/>
        <v>0</v>
      </c>
      <c r="S8245" s="277">
        <f t="shared" si="2280"/>
        <v>0</v>
      </c>
      <c r="T8245" s="277">
        <f t="shared" si="2280"/>
        <v>0</v>
      </c>
      <c r="U8245" s="277">
        <v>0</v>
      </c>
      <c r="V8245" s="277">
        <v>0</v>
      </c>
      <c r="W8245" s="277">
        <f>SUM(W8241:W8244)</f>
        <v>0</v>
      </c>
      <c r="X8245" s="277">
        <f t="shared" si="2280"/>
        <v>0</v>
      </c>
      <c r="Y8245" s="277">
        <f t="shared" si="2280"/>
        <v>0</v>
      </c>
      <c r="Z8245" s="277">
        <f t="shared" si="2280"/>
        <v>0</v>
      </c>
      <c r="AA8245" s="277">
        <f t="shared" si="2280"/>
        <v>0</v>
      </c>
      <c r="AB8245" s="277">
        <f t="shared" si="2280"/>
        <v>0</v>
      </c>
      <c r="AC8245" s="277">
        <f t="shared" si="2280"/>
        <v>0</v>
      </c>
      <c r="AD8245" s="277">
        <f t="shared" si="2280"/>
        <v>0</v>
      </c>
      <c r="AE8245" s="277">
        <f t="shared" si="2280"/>
        <v>0</v>
      </c>
      <c r="AF8245" s="277">
        <f t="shared" si="2280"/>
        <v>0</v>
      </c>
      <c r="AG8245" s="277">
        <f t="shared" si="2280"/>
        <v>0</v>
      </c>
      <c r="AH8245" s="277">
        <v>0</v>
      </c>
      <c r="AI8245" s="277">
        <v>0</v>
      </c>
      <c r="AJ8245" s="277">
        <f>SUM(AJ8241:AJ8244)</f>
        <v>5000</v>
      </c>
      <c r="AK8245" s="277">
        <f t="shared" si="2280"/>
        <v>0</v>
      </c>
      <c r="AL8245" s="277">
        <f t="shared" si="2280"/>
        <v>0</v>
      </c>
      <c r="AM8245" s="277">
        <f t="shared" si="2280"/>
        <v>0</v>
      </c>
      <c r="AN8245" s="277">
        <f t="shared" si="2280"/>
        <v>0</v>
      </c>
      <c r="AO8245" s="277">
        <f t="shared" si="2280"/>
        <v>5000</v>
      </c>
      <c r="AP8245" s="277">
        <f t="shared" si="2280"/>
        <v>0</v>
      </c>
      <c r="AQ8245" s="277">
        <f t="shared" si="2280"/>
        <v>0</v>
      </c>
      <c r="AR8245" s="277">
        <f t="shared" si="2280"/>
        <v>0</v>
      </c>
      <c r="AS8245" s="277">
        <f t="shared" si="2280"/>
        <v>0</v>
      </c>
      <c r="AT8245" s="277">
        <f t="shared" si="2280"/>
        <v>0</v>
      </c>
      <c r="AU8245" s="277">
        <v>5000</v>
      </c>
      <c r="AV8245" s="277">
        <v>0</v>
      </c>
      <c r="AW8245" s="277">
        <f>U8245+AH8245+AU8245</f>
        <v>5000</v>
      </c>
    </row>
    <row r="8246" spans="1:49">
      <c r="A8246" s="48"/>
      <c r="B8246" s="42"/>
      <c r="C8246" s="42"/>
      <c r="D8246" s="42"/>
      <c r="E8246" s="531"/>
      <c r="F8246" s="50"/>
      <c r="G8246" s="50"/>
      <c r="H8246" s="50"/>
      <c r="I8246" s="146"/>
      <c r="J8246" s="29"/>
      <c r="K8246" s="29"/>
      <c r="L8246" s="29"/>
      <c r="M8246" s="29"/>
      <c r="N8246" s="29"/>
      <c r="O8246" s="29"/>
      <c r="P8246" s="29"/>
      <c r="Q8246" s="29"/>
      <c r="R8246" s="29"/>
      <c r="S8246" s="29"/>
      <c r="T8246" s="29"/>
      <c r="U8246" s="29"/>
      <c r="V8246" s="29"/>
      <c r="W8246" s="29"/>
      <c r="X8246" s="29"/>
      <c r="Y8246" s="29"/>
      <c r="Z8246" s="29"/>
      <c r="AA8246" s="29"/>
      <c r="AB8246" s="29"/>
      <c r="AC8246" s="29"/>
      <c r="AD8246" s="29"/>
      <c r="AE8246" s="29"/>
      <c r="AF8246" s="29"/>
      <c r="AG8246" s="29"/>
      <c r="AH8246" s="29"/>
      <c r="AI8246" s="29"/>
      <c r="AJ8246" s="29"/>
      <c r="AK8246" s="29"/>
      <c r="AL8246" s="29"/>
      <c r="AM8246" s="29"/>
      <c r="AN8246" s="29"/>
      <c r="AO8246" s="29"/>
      <c r="AP8246" s="29"/>
      <c r="AQ8246" s="29"/>
      <c r="AR8246" s="29"/>
      <c r="AS8246" s="29"/>
      <c r="AT8246" s="29"/>
      <c r="AU8246" s="29"/>
      <c r="AV8246" s="29"/>
      <c r="AW8246" s="29"/>
    </row>
    <row r="8247" spans="1:49">
      <c r="A8247" s="48"/>
      <c r="B8247" s="42"/>
      <c r="C8247" s="42"/>
      <c r="D8247" s="42"/>
      <c r="E8247" s="531"/>
      <c r="F8247" s="50"/>
      <c r="G8247" s="50"/>
      <c r="H8247" s="50"/>
      <c r="I8247" s="75"/>
    </row>
    <row r="8248" spans="1:49">
      <c r="A8248" s="48"/>
      <c r="B8248" s="42"/>
      <c r="C8248" s="42"/>
      <c r="D8248" s="42"/>
      <c r="E8248" s="531"/>
      <c r="F8248" s="50"/>
      <c r="G8248" s="50"/>
      <c r="H8248" s="50"/>
      <c r="I8248" s="75"/>
    </row>
    <row r="8249" spans="1:49">
      <c r="A8249" s="48"/>
      <c r="B8249" s="42"/>
      <c r="C8249" s="42"/>
      <c r="D8249" s="42"/>
      <c r="E8249" s="531"/>
      <c r="F8249" s="50"/>
      <c r="G8249" s="50"/>
      <c r="H8249" s="50"/>
      <c r="I8249" s="75"/>
    </row>
    <row r="8250" spans="1:49">
      <c r="A8250" s="48"/>
      <c r="B8250" s="42"/>
      <c r="C8250" s="42"/>
      <c r="D8250" s="42"/>
      <c r="E8250" s="531"/>
      <c r="F8250" s="50"/>
      <c r="G8250" s="50"/>
      <c r="H8250" s="50"/>
      <c r="I8250" s="75"/>
    </row>
    <row r="8251" spans="1:49">
      <c r="A8251" s="48"/>
      <c r="B8251" s="42"/>
      <c r="C8251" s="42"/>
      <c r="D8251" s="42"/>
      <c r="E8251" s="531"/>
      <c r="F8251" s="50"/>
      <c r="G8251" s="50"/>
      <c r="H8251" s="50"/>
      <c r="I8251" s="75"/>
    </row>
    <row r="8252" spans="1:49">
      <c r="A8252" s="48"/>
      <c r="B8252" s="42"/>
      <c r="C8252" s="42"/>
      <c r="D8252" s="42"/>
      <c r="E8252" s="531"/>
      <c r="F8252" s="50"/>
      <c r="G8252" s="50"/>
      <c r="H8252" s="50"/>
      <c r="I8252" s="75"/>
    </row>
    <row r="8253" spans="1:49" ht="13.5" thickBot="1">
      <c r="A8253" s="78" t="s">
        <v>2068</v>
      </c>
      <c r="B8253" s="79"/>
      <c r="C8253" s="79"/>
      <c r="D8253" s="456"/>
      <c r="E8253" s="535"/>
      <c r="F8253" s="127"/>
      <c r="G8253" s="127"/>
      <c r="H8253" s="127"/>
      <c r="I8253" s="79"/>
    </row>
    <row r="8254" spans="1:49" s="151" customFormat="1" ht="36" customHeight="1" thickTop="1" thickBot="1">
      <c r="A8254" s="147" t="s">
        <v>2079</v>
      </c>
      <c r="B8254" s="5" t="s">
        <v>2080</v>
      </c>
      <c r="C8254" s="5" t="s">
        <v>1335</v>
      </c>
      <c r="D8254" s="450"/>
      <c r="E8254" s="148" t="s">
        <v>1570</v>
      </c>
      <c r="F8254" s="149" t="s">
        <v>1438</v>
      </c>
      <c r="G8254" s="149"/>
      <c r="H8254" s="149" t="s">
        <v>2332</v>
      </c>
      <c r="I8254" s="5" t="s">
        <v>856</v>
      </c>
      <c r="J8254" s="364" t="s">
        <v>2891</v>
      </c>
      <c r="K8254" s="364" t="s">
        <v>2879</v>
      </c>
      <c r="L8254" s="364" t="s">
        <v>2880</v>
      </c>
      <c r="M8254" s="364" t="s">
        <v>2881</v>
      </c>
      <c r="N8254" s="364" t="s">
        <v>2882</v>
      </c>
      <c r="O8254" s="364" t="s">
        <v>2883</v>
      </c>
      <c r="P8254" s="364" t="s">
        <v>2884</v>
      </c>
      <c r="Q8254" s="364" t="s">
        <v>2885</v>
      </c>
      <c r="R8254" s="364" t="s">
        <v>2886</v>
      </c>
      <c r="S8254" s="364" t="s">
        <v>2887</v>
      </c>
      <c r="T8254" s="364" t="s">
        <v>2888</v>
      </c>
      <c r="U8254" s="364" t="s">
        <v>2889</v>
      </c>
      <c r="V8254" s="364" t="s">
        <v>2890</v>
      </c>
      <c r="W8254" s="365" t="s">
        <v>2893</v>
      </c>
      <c r="X8254" s="365" t="s">
        <v>2879</v>
      </c>
      <c r="Y8254" s="365" t="s">
        <v>2880</v>
      </c>
      <c r="Z8254" s="365" t="s">
        <v>2881</v>
      </c>
      <c r="AA8254" s="365" t="s">
        <v>2882</v>
      </c>
      <c r="AB8254" s="365" t="s">
        <v>2883</v>
      </c>
      <c r="AC8254" s="365" t="s">
        <v>2884</v>
      </c>
      <c r="AD8254" s="365" t="s">
        <v>2885</v>
      </c>
      <c r="AE8254" s="365" t="s">
        <v>2886</v>
      </c>
      <c r="AF8254" s="365" t="s">
        <v>2887</v>
      </c>
      <c r="AG8254" s="365" t="s">
        <v>2888</v>
      </c>
      <c r="AH8254" s="365" t="s">
        <v>2889</v>
      </c>
      <c r="AI8254" s="365" t="s">
        <v>2890</v>
      </c>
      <c r="AJ8254" s="366" t="s">
        <v>2892</v>
      </c>
      <c r="AK8254" s="366" t="s">
        <v>2879</v>
      </c>
      <c r="AL8254" s="366" t="s">
        <v>2880</v>
      </c>
      <c r="AM8254" s="366" t="s">
        <v>2881</v>
      </c>
      <c r="AN8254" s="366" t="s">
        <v>2882</v>
      </c>
      <c r="AO8254" s="366" t="s">
        <v>2883</v>
      </c>
      <c r="AP8254" s="366" t="s">
        <v>2884</v>
      </c>
      <c r="AQ8254" s="366" t="s">
        <v>2885</v>
      </c>
      <c r="AR8254" s="366" t="s">
        <v>2886</v>
      </c>
      <c r="AS8254" s="366" t="s">
        <v>2887</v>
      </c>
      <c r="AT8254" s="366" t="s">
        <v>2888</v>
      </c>
      <c r="AU8254" s="366" t="s">
        <v>2889</v>
      </c>
      <c r="AV8254" s="366" t="s">
        <v>2890</v>
      </c>
      <c r="AW8254" s="368" t="s">
        <v>2895</v>
      </c>
    </row>
    <row r="8255" spans="1:49">
      <c r="A8255" s="33"/>
      <c r="B8255" s="34"/>
      <c r="C8255" s="34"/>
      <c r="D8255" s="34"/>
      <c r="E8255" s="35"/>
      <c r="F8255" s="36"/>
      <c r="G8255" s="36"/>
      <c r="H8255" s="36"/>
      <c r="I8255" s="34"/>
      <c r="J8255" s="202" t="s">
        <v>1224</v>
      </c>
      <c r="K8255" s="202">
        <v>1</v>
      </c>
      <c r="L8255" s="202">
        <v>2</v>
      </c>
      <c r="M8255" s="202">
        <v>3</v>
      </c>
      <c r="N8255" s="202">
        <v>4</v>
      </c>
      <c r="O8255" s="202">
        <v>5</v>
      </c>
      <c r="P8255" s="202">
        <v>6</v>
      </c>
      <c r="Q8255" s="202">
        <v>7</v>
      </c>
      <c r="R8255" s="202">
        <v>8</v>
      </c>
      <c r="S8255" s="202">
        <v>9</v>
      </c>
      <c r="T8255" s="202">
        <v>10</v>
      </c>
      <c r="U8255" s="202">
        <v>13</v>
      </c>
      <c r="V8255" s="202">
        <v>14</v>
      </c>
      <c r="W8255" s="202" t="s">
        <v>1224</v>
      </c>
      <c r="X8255" s="202">
        <v>1</v>
      </c>
      <c r="Y8255" s="202">
        <v>2</v>
      </c>
      <c r="Z8255" s="202">
        <v>3</v>
      </c>
      <c r="AA8255" s="202">
        <v>4</v>
      </c>
      <c r="AB8255" s="202">
        <v>5</v>
      </c>
      <c r="AC8255" s="202">
        <v>6</v>
      </c>
      <c r="AD8255" s="202">
        <v>7</v>
      </c>
      <c r="AE8255" s="202">
        <v>8</v>
      </c>
      <c r="AF8255" s="202">
        <v>9</v>
      </c>
      <c r="AG8255" s="202">
        <v>10</v>
      </c>
      <c r="AH8255" s="202">
        <v>13</v>
      </c>
      <c r="AI8255" s="202">
        <v>14</v>
      </c>
      <c r="AJ8255" s="202" t="s">
        <v>1224</v>
      </c>
      <c r="AK8255" s="202">
        <v>1</v>
      </c>
      <c r="AL8255" s="202">
        <v>2</v>
      </c>
      <c r="AM8255" s="202">
        <v>3</v>
      </c>
      <c r="AN8255" s="202">
        <v>4</v>
      </c>
      <c r="AO8255" s="202">
        <v>5</v>
      </c>
      <c r="AP8255" s="202">
        <v>6</v>
      </c>
      <c r="AQ8255" s="202">
        <v>7</v>
      </c>
      <c r="AR8255" s="202">
        <v>8</v>
      </c>
      <c r="AS8255" s="202">
        <v>9</v>
      </c>
      <c r="AT8255" s="202">
        <v>10</v>
      </c>
      <c r="AU8255" s="202">
        <v>13</v>
      </c>
      <c r="AV8255" s="202">
        <v>14</v>
      </c>
      <c r="AW8255" s="202">
        <v>15</v>
      </c>
    </row>
    <row r="8256" spans="1:49">
      <c r="A8256" s="48"/>
      <c r="B8256" s="42"/>
      <c r="C8256" s="42"/>
      <c r="D8256" s="42"/>
      <c r="E8256" s="531"/>
      <c r="F8256" s="50"/>
      <c r="G8256" s="50"/>
      <c r="H8256" s="50"/>
      <c r="I8256" s="75"/>
      <c r="J8256" s="133"/>
      <c r="K8256" s="133"/>
      <c r="L8256" s="133"/>
      <c r="M8256" s="133"/>
      <c r="N8256" s="133"/>
      <c r="O8256" s="133"/>
      <c r="P8256" s="133"/>
      <c r="Q8256" s="133"/>
      <c r="R8256" s="133"/>
      <c r="S8256" s="133"/>
      <c r="T8256" s="133"/>
      <c r="U8256" s="133"/>
      <c r="V8256" s="133"/>
      <c r="W8256" s="133"/>
      <c r="X8256" s="133"/>
      <c r="Y8256" s="133"/>
      <c r="Z8256" s="133"/>
      <c r="AA8256" s="133"/>
      <c r="AB8256" s="133"/>
      <c r="AC8256" s="133"/>
      <c r="AD8256" s="133"/>
      <c r="AE8256" s="133"/>
      <c r="AF8256" s="133"/>
      <c r="AG8256" s="133"/>
      <c r="AH8256" s="133"/>
      <c r="AI8256" s="133"/>
      <c r="AJ8256" s="133"/>
      <c r="AK8256" s="133"/>
      <c r="AL8256" s="133"/>
      <c r="AM8256" s="133"/>
      <c r="AN8256" s="133"/>
      <c r="AO8256" s="133"/>
      <c r="AP8256" s="133"/>
      <c r="AQ8256" s="133"/>
      <c r="AR8256" s="133"/>
      <c r="AS8256" s="133"/>
      <c r="AT8256" s="133"/>
      <c r="AU8256" s="133"/>
      <c r="AV8256" s="133"/>
      <c r="AW8256" s="133"/>
    </row>
    <row r="8257" spans="1:49">
      <c r="A8257" s="41" t="s">
        <v>1040</v>
      </c>
      <c r="B8257" s="260" t="s">
        <v>1138</v>
      </c>
      <c r="C8257" s="260" t="s">
        <v>1549</v>
      </c>
      <c r="D8257" s="451"/>
      <c r="E8257" s="531"/>
      <c r="F8257" s="50"/>
      <c r="G8257" s="50"/>
      <c r="H8257" s="50"/>
      <c r="I8257" s="41" t="s">
        <v>1058</v>
      </c>
      <c r="J8257" s="28"/>
      <c r="K8257" s="28"/>
      <c r="L8257" s="28"/>
      <c r="M8257" s="28"/>
      <c r="N8257" s="28"/>
      <c r="O8257" s="28"/>
      <c r="P8257" s="28"/>
      <c r="Q8257" s="28"/>
      <c r="R8257" s="28"/>
      <c r="S8257" s="28"/>
      <c r="T8257" s="28"/>
      <c r="U8257" s="28"/>
      <c r="V8257" s="28"/>
      <c r="W8257" s="28"/>
      <c r="X8257" s="28"/>
      <c r="Y8257" s="28"/>
      <c r="Z8257" s="28"/>
      <c r="AA8257" s="28"/>
      <c r="AB8257" s="28"/>
      <c r="AC8257" s="28"/>
      <c r="AD8257" s="28"/>
      <c r="AE8257" s="28"/>
      <c r="AF8257" s="28"/>
      <c r="AG8257" s="28"/>
      <c r="AH8257" s="28"/>
      <c r="AI8257" s="28"/>
      <c r="AJ8257" s="28"/>
      <c r="AK8257" s="28"/>
      <c r="AL8257" s="28"/>
      <c r="AM8257" s="28"/>
      <c r="AN8257" s="28"/>
      <c r="AO8257" s="28"/>
      <c r="AP8257" s="28"/>
      <c r="AQ8257" s="28"/>
      <c r="AR8257" s="28"/>
      <c r="AS8257" s="28"/>
      <c r="AT8257" s="28"/>
      <c r="AU8257" s="28"/>
      <c r="AV8257" s="28"/>
      <c r="AW8257" s="28"/>
    </row>
    <row r="8258" spans="1:49">
      <c r="A8258" s="41"/>
      <c r="B8258" s="260"/>
      <c r="C8258" s="260"/>
      <c r="D8258" s="369"/>
      <c r="E8258" s="531"/>
      <c r="F8258" s="50"/>
      <c r="G8258" s="50"/>
      <c r="H8258" s="50"/>
      <c r="I8258" s="41"/>
      <c r="J8258" s="28"/>
      <c r="K8258" s="28"/>
      <c r="L8258" s="28"/>
      <c r="M8258" s="28"/>
      <c r="N8258" s="28"/>
      <c r="O8258" s="28"/>
      <c r="P8258" s="28"/>
      <c r="Q8258" s="28"/>
      <c r="R8258" s="28"/>
      <c r="S8258" s="28"/>
      <c r="T8258" s="28"/>
      <c r="U8258" s="28"/>
      <c r="V8258" s="28"/>
      <c r="W8258" s="28"/>
      <c r="X8258" s="28"/>
      <c r="Y8258" s="28"/>
      <c r="Z8258" s="28"/>
      <c r="AA8258" s="28"/>
      <c r="AB8258" s="28"/>
      <c r="AC8258" s="28"/>
      <c r="AD8258" s="28"/>
      <c r="AE8258" s="28"/>
      <c r="AF8258" s="28"/>
      <c r="AG8258" s="28"/>
      <c r="AH8258" s="28"/>
      <c r="AI8258" s="28"/>
      <c r="AJ8258" s="28"/>
      <c r="AK8258" s="28"/>
      <c r="AL8258" s="28"/>
      <c r="AM8258" s="28"/>
      <c r="AN8258" s="28"/>
      <c r="AO8258" s="28"/>
      <c r="AP8258" s="28"/>
      <c r="AQ8258" s="28"/>
      <c r="AR8258" s="28"/>
      <c r="AS8258" s="28"/>
      <c r="AT8258" s="28"/>
      <c r="AU8258" s="28"/>
      <c r="AV8258" s="28"/>
      <c r="AW8258" s="28"/>
    </row>
    <row r="8259" spans="1:49">
      <c r="A8259" s="48"/>
      <c r="B8259" s="42"/>
      <c r="C8259" s="42"/>
      <c r="D8259" s="42"/>
      <c r="E8259" s="531"/>
      <c r="F8259" s="50"/>
      <c r="G8259" s="50"/>
      <c r="H8259" s="50"/>
      <c r="I8259" s="49" t="s">
        <v>1559</v>
      </c>
      <c r="J8259" s="12">
        <f>SUM(J8260,J8268,J8270)</f>
        <v>0</v>
      </c>
      <c r="K8259" s="12">
        <f t="shared" ref="K8259:AT8259" si="2281">SUM(K8260,K8268,K8270)</f>
        <v>0</v>
      </c>
      <c r="L8259" s="12">
        <f t="shared" si="2281"/>
        <v>0</v>
      </c>
      <c r="M8259" s="12">
        <f t="shared" si="2281"/>
        <v>0</v>
      </c>
      <c r="N8259" s="12">
        <f t="shared" si="2281"/>
        <v>0</v>
      </c>
      <c r="O8259" s="12">
        <f t="shared" si="2281"/>
        <v>0</v>
      </c>
      <c r="P8259" s="12">
        <f t="shared" si="2281"/>
        <v>0</v>
      </c>
      <c r="Q8259" s="12">
        <f t="shared" si="2281"/>
        <v>0</v>
      </c>
      <c r="R8259" s="12">
        <f t="shared" si="2281"/>
        <v>0</v>
      </c>
      <c r="S8259" s="12">
        <f t="shared" si="2281"/>
        <v>0</v>
      </c>
      <c r="T8259" s="12">
        <f t="shared" si="2281"/>
        <v>0</v>
      </c>
      <c r="U8259" s="12">
        <v>0</v>
      </c>
      <c r="V8259" s="12">
        <v>0</v>
      </c>
      <c r="W8259" s="12">
        <f>SUM(W8260,W8268,W8270)</f>
        <v>0</v>
      </c>
      <c r="X8259" s="12">
        <f t="shared" si="2281"/>
        <v>0</v>
      </c>
      <c r="Y8259" s="12">
        <f t="shared" si="2281"/>
        <v>0</v>
      </c>
      <c r="Z8259" s="12">
        <f t="shared" si="2281"/>
        <v>0</v>
      </c>
      <c r="AA8259" s="12">
        <f t="shared" si="2281"/>
        <v>0</v>
      </c>
      <c r="AB8259" s="12">
        <f t="shared" si="2281"/>
        <v>0</v>
      </c>
      <c r="AC8259" s="12">
        <f t="shared" si="2281"/>
        <v>0</v>
      </c>
      <c r="AD8259" s="12">
        <f t="shared" si="2281"/>
        <v>0</v>
      </c>
      <c r="AE8259" s="12">
        <f t="shared" si="2281"/>
        <v>0</v>
      </c>
      <c r="AF8259" s="12">
        <f t="shared" si="2281"/>
        <v>0</v>
      </c>
      <c r="AG8259" s="12">
        <f t="shared" si="2281"/>
        <v>0</v>
      </c>
      <c r="AH8259" s="12">
        <v>0</v>
      </c>
      <c r="AI8259" s="12">
        <v>0</v>
      </c>
      <c r="AJ8259" s="12">
        <f>SUM(AJ8260,AJ8268,AJ8270)</f>
        <v>0</v>
      </c>
      <c r="AK8259" s="12">
        <f t="shared" si="2281"/>
        <v>0</v>
      </c>
      <c r="AL8259" s="12">
        <f t="shared" si="2281"/>
        <v>0</v>
      </c>
      <c r="AM8259" s="12">
        <f t="shared" si="2281"/>
        <v>0</v>
      </c>
      <c r="AN8259" s="12">
        <f t="shared" si="2281"/>
        <v>0</v>
      </c>
      <c r="AO8259" s="12">
        <f t="shared" si="2281"/>
        <v>0</v>
      </c>
      <c r="AP8259" s="12">
        <f t="shared" si="2281"/>
        <v>0</v>
      </c>
      <c r="AQ8259" s="12">
        <f t="shared" si="2281"/>
        <v>0</v>
      </c>
      <c r="AR8259" s="12">
        <f t="shared" si="2281"/>
        <v>0</v>
      </c>
      <c r="AS8259" s="12">
        <f t="shared" si="2281"/>
        <v>0</v>
      </c>
      <c r="AT8259" s="12">
        <f t="shared" si="2281"/>
        <v>0</v>
      </c>
      <c r="AU8259" s="12">
        <v>0</v>
      </c>
      <c r="AV8259" s="12">
        <v>0</v>
      </c>
      <c r="AW8259" s="12">
        <f t="shared" ref="AW8259:AW8288" si="2282">U8259+AH8259+AU8259</f>
        <v>0</v>
      </c>
    </row>
    <row r="8260" spans="1:49">
      <c r="A8260" s="44" t="s">
        <v>1040</v>
      </c>
      <c r="B8260" s="45" t="s">
        <v>1138</v>
      </c>
      <c r="C8260" s="45" t="s">
        <v>1549</v>
      </c>
      <c r="D8260" s="452" t="s">
        <v>3051</v>
      </c>
      <c r="E8260" s="213" t="s">
        <v>771</v>
      </c>
      <c r="F8260" s="65"/>
      <c r="G8260" s="65"/>
      <c r="H8260" s="65"/>
      <c r="I8260" s="260" t="s">
        <v>1500</v>
      </c>
      <c r="J8260" s="9">
        <f>SUM(J8261:J8262)</f>
        <v>0</v>
      </c>
      <c r="K8260" s="9">
        <f t="shared" ref="K8260:AT8260" si="2283">SUM(K8261:K8262)</f>
        <v>0</v>
      </c>
      <c r="L8260" s="9">
        <f t="shared" si="2283"/>
        <v>0</v>
      </c>
      <c r="M8260" s="9">
        <f t="shared" si="2283"/>
        <v>0</v>
      </c>
      <c r="N8260" s="9">
        <f t="shared" si="2283"/>
        <v>0</v>
      </c>
      <c r="O8260" s="9">
        <f t="shared" si="2283"/>
        <v>0</v>
      </c>
      <c r="P8260" s="9">
        <f t="shared" si="2283"/>
        <v>0</v>
      </c>
      <c r="Q8260" s="9">
        <f t="shared" si="2283"/>
        <v>0</v>
      </c>
      <c r="R8260" s="9">
        <f t="shared" si="2283"/>
        <v>0</v>
      </c>
      <c r="S8260" s="9">
        <f t="shared" si="2283"/>
        <v>0</v>
      </c>
      <c r="T8260" s="9">
        <f t="shared" si="2283"/>
        <v>0</v>
      </c>
      <c r="U8260" s="9">
        <v>0</v>
      </c>
      <c r="V8260" s="9">
        <v>0</v>
      </c>
      <c r="W8260" s="9">
        <f>SUM(W8261:W8262)</f>
        <v>0</v>
      </c>
      <c r="X8260" s="9">
        <f t="shared" si="2283"/>
        <v>0</v>
      </c>
      <c r="Y8260" s="9">
        <f t="shared" si="2283"/>
        <v>0</v>
      </c>
      <c r="Z8260" s="9">
        <f t="shared" si="2283"/>
        <v>0</v>
      </c>
      <c r="AA8260" s="9">
        <f t="shared" si="2283"/>
        <v>0</v>
      </c>
      <c r="AB8260" s="9">
        <f t="shared" si="2283"/>
        <v>0</v>
      </c>
      <c r="AC8260" s="9">
        <f t="shared" si="2283"/>
        <v>0</v>
      </c>
      <c r="AD8260" s="9">
        <f t="shared" si="2283"/>
        <v>0</v>
      </c>
      <c r="AE8260" s="9">
        <f t="shared" si="2283"/>
        <v>0</v>
      </c>
      <c r="AF8260" s="9">
        <f t="shared" si="2283"/>
        <v>0</v>
      </c>
      <c r="AG8260" s="9">
        <f t="shared" si="2283"/>
        <v>0</v>
      </c>
      <c r="AH8260" s="9">
        <v>0</v>
      </c>
      <c r="AI8260" s="9">
        <v>0</v>
      </c>
      <c r="AJ8260" s="9">
        <f>SUM(AJ8261:AJ8262)</f>
        <v>0</v>
      </c>
      <c r="AK8260" s="9">
        <f t="shared" si="2283"/>
        <v>0</v>
      </c>
      <c r="AL8260" s="9">
        <f t="shared" si="2283"/>
        <v>0</v>
      </c>
      <c r="AM8260" s="9">
        <f t="shared" si="2283"/>
        <v>0</v>
      </c>
      <c r="AN8260" s="9">
        <f t="shared" si="2283"/>
        <v>0</v>
      </c>
      <c r="AO8260" s="9">
        <f t="shared" si="2283"/>
        <v>0</v>
      </c>
      <c r="AP8260" s="9">
        <f t="shared" si="2283"/>
        <v>0</v>
      </c>
      <c r="AQ8260" s="9">
        <f t="shared" si="2283"/>
        <v>0</v>
      </c>
      <c r="AR8260" s="9">
        <f t="shared" si="2283"/>
        <v>0</v>
      </c>
      <c r="AS8260" s="9">
        <f t="shared" si="2283"/>
        <v>0</v>
      </c>
      <c r="AT8260" s="9">
        <f t="shared" si="2283"/>
        <v>0</v>
      </c>
      <c r="AU8260" s="9">
        <v>0</v>
      </c>
      <c r="AV8260" s="9">
        <v>0</v>
      </c>
      <c r="AW8260" s="9">
        <f t="shared" si="2282"/>
        <v>0</v>
      </c>
    </row>
    <row r="8261" spans="1:49">
      <c r="A8261" s="44" t="s">
        <v>1040</v>
      </c>
      <c r="B8261" s="45" t="s">
        <v>1138</v>
      </c>
      <c r="C8261" s="45" t="s">
        <v>1549</v>
      </c>
      <c r="D8261" s="452" t="s">
        <v>3051</v>
      </c>
      <c r="E8261" s="367" t="s">
        <v>834</v>
      </c>
      <c r="F8261" s="50"/>
      <c r="G8261" s="468" t="s">
        <v>3071</v>
      </c>
      <c r="H8261" s="50" t="s">
        <v>2347</v>
      </c>
      <c r="I8261" s="42" t="s">
        <v>1165</v>
      </c>
      <c r="J8261" s="228"/>
      <c r="K8261" s="228"/>
      <c r="L8261" s="228"/>
      <c r="M8261" s="228"/>
      <c r="N8261" s="228"/>
      <c r="O8261" s="228"/>
      <c r="P8261" s="228"/>
      <c r="Q8261" s="228"/>
      <c r="R8261" s="228"/>
      <c r="S8261" s="228"/>
      <c r="T8261" s="228"/>
      <c r="U8261" s="228">
        <v>0</v>
      </c>
      <c r="V8261" s="228">
        <v>0</v>
      </c>
      <c r="W8261" s="228"/>
      <c r="X8261" s="228"/>
      <c r="Y8261" s="228"/>
      <c r="Z8261" s="228"/>
      <c r="AA8261" s="228"/>
      <c r="AB8261" s="228"/>
      <c r="AC8261" s="228"/>
      <c r="AD8261" s="228"/>
      <c r="AE8261" s="228"/>
      <c r="AF8261" s="228"/>
      <c r="AG8261" s="228"/>
      <c r="AH8261" s="228">
        <v>0</v>
      </c>
      <c r="AI8261" s="228">
        <v>0</v>
      </c>
      <c r="AJ8261" s="228"/>
      <c r="AK8261" s="228"/>
      <c r="AL8261" s="228"/>
      <c r="AM8261" s="228"/>
      <c r="AN8261" s="228"/>
      <c r="AO8261" s="228"/>
      <c r="AP8261" s="228"/>
      <c r="AQ8261" s="228"/>
      <c r="AR8261" s="228"/>
      <c r="AS8261" s="228"/>
      <c r="AT8261" s="228"/>
      <c r="AU8261" s="228">
        <v>0</v>
      </c>
      <c r="AV8261" s="228">
        <v>0</v>
      </c>
      <c r="AW8261" s="228">
        <f t="shared" si="2282"/>
        <v>0</v>
      </c>
    </row>
    <row r="8262" spans="1:49">
      <c r="A8262" s="44" t="s">
        <v>1040</v>
      </c>
      <c r="B8262" s="45" t="s">
        <v>1138</v>
      </c>
      <c r="C8262" s="45" t="s">
        <v>1549</v>
      </c>
      <c r="D8262" s="452" t="s">
        <v>3051</v>
      </c>
      <c r="E8262" s="367" t="s">
        <v>772</v>
      </c>
      <c r="F8262" s="50"/>
      <c r="G8262" s="50"/>
      <c r="H8262" s="50"/>
      <c r="I8262" s="42" t="s">
        <v>1227</v>
      </c>
      <c r="J8262" s="15">
        <f>SUM(J8263:J8267)</f>
        <v>0</v>
      </c>
      <c r="K8262" s="15">
        <f t="shared" ref="K8262:AT8262" si="2284">SUM(K8263:K8267)</f>
        <v>0</v>
      </c>
      <c r="L8262" s="15">
        <f t="shared" si="2284"/>
        <v>0</v>
      </c>
      <c r="M8262" s="15">
        <f t="shared" si="2284"/>
        <v>0</v>
      </c>
      <c r="N8262" s="15">
        <f t="shared" si="2284"/>
        <v>0</v>
      </c>
      <c r="O8262" s="15">
        <f t="shared" si="2284"/>
        <v>0</v>
      </c>
      <c r="P8262" s="15">
        <f t="shared" si="2284"/>
        <v>0</v>
      </c>
      <c r="Q8262" s="15">
        <f t="shared" si="2284"/>
        <v>0</v>
      </c>
      <c r="R8262" s="15">
        <f t="shared" si="2284"/>
        <v>0</v>
      </c>
      <c r="S8262" s="15">
        <f t="shared" si="2284"/>
        <v>0</v>
      </c>
      <c r="T8262" s="15">
        <f t="shared" si="2284"/>
        <v>0</v>
      </c>
      <c r="U8262" s="15">
        <v>0</v>
      </c>
      <c r="V8262" s="15">
        <v>0</v>
      </c>
      <c r="W8262" s="15">
        <f>SUM(W8263:W8267)</f>
        <v>0</v>
      </c>
      <c r="X8262" s="15">
        <f t="shared" si="2284"/>
        <v>0</v>
      </c>
      <c r="Y8262" s="15">
        <f t="shared" si="2284"/>
        <v>0</v>
      </c>
      <c r="Z8262" s="15">
        <f t="shared" si="2284"/>
        <v>0</v>
      </c>
      <c r="AA8262" s="15">
        <f t="shared" si="2284"/>
        <v>0</v>
      </c>
      <c r="AB8262" s="15">
        <f t="shared" si="2284"/>
        <v>0</v>
      </c>
      <c r="AC8262" s="15">
        <f t="shared" si="2284"/>
        <v>0</v>
      </c>
      <c r="AD8262" s="15">
        <f t="shared" si="2284"/>
        <v>0</v>
      </c>
      <c r="AE8262" s="15">
        <f t="shared" si="2284"/>
        <v>0</v>
      </c>
      <c r="AF8262" s="15">
        <f t="shared" si="2284"/>
        <v>0</v>
      </c>
      <c r="AG8262" s="15">
        <f t="shared" si="2284"/>
        <v>0</v>
      </c>
      <c r="AH8262" s="15">
        <v>0</v>
      </c>
      <c r="AI8262" s="15">
        <v>0</v>
      </c>
      <c r="AJ8262" s="15">
        <f>SUM(AJ8263:AJ8267)</f>
        <v>0</v>
      </c>
      <c r="AK8262" s="15">
        <f t="shared" si="2284"/>
        <v>0</v>
      </c>
      <c r="AL8262" s="15">
        <f t="shared" si="2284"/>
        <v>0</v>
      </c>
      <c r="AM8262" s="15">
        <f t="shared" si="2284"/>
        <v>0</v>
      </c>
      <c r="AN8262" s="15">
        <f t="shared" si="2284"/>
        <v>0</v>
      </c>
      <c r="AO8262" s="15">
        <f t="shared" si="2284"/>
        <v>0</v>
      </c>
      <c r="AP8262" s="15">
        <f t="shared" si="2284"/>
        <v>0</v>
      </c>
      <c r="AQ8262" s="15">
        <f t="shared" si="2284"/>
        <v>0</v>
      </c>
      <c r="AR8262" s="15">
        <f t="shared" si="2284"/>
        <v>0</v>
      </c>
      <c r="AS8262" s="15">
        <f t="shared" si="2284"/>
        <v>0</v>
      </c>
      <c r="AT8262" s="15">
        <f t="shared" si="2284"/>
        <v>0</v>
      </c>
      <c r="AU8262" s="15">
        <v>0</v>
      </c>
      <c r="AV8262" s="15">
        <v>0</v>
      </c>
      <c r="AW8262" s="15">
        <f t="shared" si="2282"/>
        <v>0</v>
      </c>
    </row>
    <row r="8263" spans="1:49" s="144" customFormat="1">
      <c r="A8263" s="44" t="s">
        <v>1040</v>
      </c>
      <c r="B8263" s="45" t="s">
        <v>1138</v>
      </c>
      <c r="C8263" s="45" t="s">
        <v>1549</v>
      </c>
      <c r="D8263" s="452" t="s">
        <v>3051</v>
      </c>
      <c r="E8263" s="140" t="s">
        <v>850</v>
      </c>
      <c r="F8263" s="141" t="s">
        <v>1998</v>
      </c>
      <c r="G8263" s="468" t="s">
        <v>3071</v>
      </c>
      <c r="H8263" s="50" t="s">
        <v>2347</v>
      </c>
      <c r="I8263" s="142" t="s">
        <v>1119</v>
      </c>
      <c r="J8263" s="228"/>
      <c r="K8263" s="228"/>
      <c r="L8263" s="228"/>
      <c r="M8263" s="228"/>
      <c r="N8263" s="228"/>
      <c r="O8263" s="228"/>
      <c r="P8263" s="228"/>
      <c r="Q8263" s="228"/>
      <c r="R8263" s="228"/>
      <c r="S8263" s="228"/>
      <c r="T8263" s="228"/>
      <c r="U8263" s="228">
        <v>0</v>
      </c>
      <c r="V8263" s="228">
        <v>0</v>
      </c>
      <c r="W8263" s="228"/>
      <c r="X8263" s="228"/>
      <c r="Y8263" s="228"/>
      <c r="Z8263" s="228"/>
      <c r="AA8263" s="228"/>
      <c r="AB8263" s="228"/>
      <c r="AC8263" s="228"/>
      <c r="AD8263" s="228"/>
      <c r="AE8263" s="228"/>
      <c r="AF8263" s="228"/>
      <c r="AG8263" s="228"/>
      <c r="AH8263" s="228">
        <v>0</v>
      </c>
      <c r="AI8263" s="228">
        <v>0</v>
      </c>
      <c r="AJ8263" s="228"/>
      <c r="AK8263" s="228"/>
      <c r="AL8263" s="228"/>
      <c r="AM8263" s="228"/>
      <c r="AN8263" s="228"/>
      <c r="AO8263" s="228"/>
      <c r="AP8263" s="228"/>
      <c r="AQ8263" s="228"/>
      <c r="AR8263" s="228"/>
      <c r="AS8263" s="228"/>
      <c r="AT8263" s="228"/>
      <c r="AU8263" s="228">
        <v>0</v>
      </c>
      <c r="AV8263" s="228">
        <v>0</v>
      </c>
      <c r="AW8263" s="228">
        <f t="shared" si="2282"/>
        <v>0</v>
      </c>
    </row>
    <row r="8264" spans="1:49" s="144" customFormat="1">
      <c r="A8264" s="44" t="s">
        <v>1040</v>
      </c>
      <c r="B8264" s="45" t="s">
        <v>1138</v>
      </c>
      <c r="C8264" s="45" t="s">
        <v>1549</v>
      </c>
      <c r="D8264" s="452" t="s">
        <v>3051</v>
      </c>
      <c r="E8264" s="140" t="s">
        <v>851</v>
      </c>
      <c r="F8264" s="141" t="s">
        <v>1999</v>
      </c>
      <c r="G8264" s="468" t="s">
        <v>3071</v>
      </c>
      <c r="H8264" s="50" t="s">
        <v>2347</v>
      </c>
      <c r="I8264" s="142" t="s">
        <v>1290</v>
      </c>
      <c r="J8264" s="228"/>
      <c r="K8264" s="228"/>
      <c r="L8264" s="228"/>
      <c r="M8264" s="228"/>
      <c r="N8264" s="228"/>
      <c r="O8264" s="228"/>
      <c r="P8264" s="228"/>
      <c r="Q8264" s="228"/>
      <c r="R8264" s="228"/>
      <c r="S8264" s="228"/>
      <c r="T8264" s="228"/>
      <c r="U8264" s="228">
        <v>0</v>
      </c>
      <c r="V8264" s="228">
        <v>0</v>
      </c>
      <c r="W8264" s="228"/>
      <c r="X8264" s="228"/>
      <c r="Y8264" s="228"/>
      <c r="Z8264" s="228"/>
      <c r="AA8264" s="228"/>
      <c r="AB8264" s="228"/>
      <c r="AC8264" s="228"/>
      <c r="AD8264" s="228"/>
      <c r="AE8264" s="228"/>
      <c r="AF8264" s="228"/>
      <c r="AG8264" s="228"/>
      <c r="AH8264" s="228">
        <v>0</v>
      </c>
      <c r="AI8264" s="228">
        <v>0</v>
      </c>
      <c r="AJ8264" s="228"/>
      <c r="AK8264" s="228"/>
      <c r="AL8264" s="228"/>
      <c r="AM8264" s="228"/>
      <c r="AN8264" s="228"/>
      <c r="AO8264" s="228"/>
      <c r="AP8264" s="228"/>
      <c r="AQ8264" s="228"/>
      <c r="AR8264" s="228"/>
      <c r="AS8264" s="228"/>
      <c r="AT8264" s="228"/>
      <c r="AU8264" s="228">
        <v>0</v>
      </c>
      <c r="AV8264" s="228">
        <v>0</v>
      </c>
      <c r="AW8264" s="228">
        <f t="shared" si="2282"/>
        <v>0</v>
      </c>
    </row>
    <row r="8265" spans="1:49" s="144" customFormat="1">
      <c r="A8265" s="44" t="s">
        <v>1040</v>
      </c>
      <c r="B8265" s="45" t="s">
        <v>1138</v>
      </c>
      <c r="C8265" s="45" t="s">
        <v>1549</v>
      </c>
      <c r="D8265" s="452" t="s">
        <v>3051</v>
      </c>
      <c r="E8265" s="140" t="s">
        <v>852</v>
      </c>
      <c r="F8265" s="141" t="s">
        <v>2000</v>
      </c>
      <c r="G8265" s="468" t="s">
        <v>3071</v>
      </c>
      <c r="H8265" s="50" t="s">
        <v>2347</v>
      </c>
      <c r="I8265" s="142" t="s">
        <v>1733</v>
      </c>
      <c r="J8265" s="228"/>
      <c r="K8265" s="228"/>
      <c r="L8265" s="228"/>
      <c r="M8265" s="228"/>
      <c r="N8265" s="228"/>
      <c r="O8265" s="228"/>
      <c r="P8265" s="228"/>
      <c r="Q8265" s="228"/>
      <c r="R8265" s="228"/>
      <c r="S8265" s="228"/>
      <c r="T8265" s="228"/>
      <c r="U8265" s="228">
        <v>0</v>
      </c>
      <c r="V8265" s="228">
        <v>0</v>
      </c>
      <c r="W8265" s="228"/>
      <c r="X8265" s="228"/>
      <c r="Y8265" s="228"/>
      <c r="Z8265" s="228"/>
      <c r="AA8265" s="228"/>
      <c r="AB8265" s="228"/>
      <c r="AC8265" s="228"/>
      <c r="AD8265" s="228"/>
      <c r="AE8265" s="228"/>
      <c r="AF8265" s="228"/>
      <c r="AG8265" s="228"/>
      <c r="AH8265" s="228">
        <v>0</v>
      </c>
      <c r="AI8265" s="228">
        <v>0</v>
      </c>
      <c r="AJ8265" s="228"/>
      <c r="AK8265" s="228"/>
      <c r="AL8265" s="228"/>
      <c r="AM8265" s="228"/>
      <c r="AN8265" s="228"/>
      <c r="AO8265" s="228"/>
      <c r="AP8265" s="228"/>
      <c r="AQ8265" s="228"/>
      <c r="AR8265" s="228"/>
      <c r="AS8265" s="228"/>
      <c r="AT8265" s="228"/>
      <c r="AU8265" s="228">
        <v>0</v>
      </c>
      <c r="AV8265" s="228">
        <v>0</v>
      </c>
      <c r="AW8265" s="228">
        <f t="shared" si="2282"/>
        <v>0</v>
      </c>
    </row>
    <row r="8266" spans="1:49" s="144" customFormat="1">
      <c r="A8266" s="44" t="s">
        <v>1040</v>
      </c>
      <c r="B8266" s="45" t="s">
        <v>1138</v>
      </c>
      <c r="C8266" s="45" t="s">
        <v>1549</v>
      </c>
      <c r="D8266" s="452" t="s">
        <v>3051</v>
      </c>
      <c r="E8266" s="140" t="s">
        <v>853</v>
      </c>
      <c r="F8266" s="141" t="s">
        <v>2001</v>
      </c>
      <c r="G8266" s="468" t="s">
        <v>3071</v>
      </c>
      <c r="H8266" s="50" t="s">
        <v>2347</v>
      </c>
      <c r="I8266" s="142" t="s">
        <v>1734</v>
      </c>
      <c r="J8266" s="228"/>
      <c r="K8266" s="228"/>
      <c r="L8266" s="228"/>
      <c r="M8266" s="228"/>
      <c r="N8266" s="228"/>
      <c r="O8266" s="228"/>
      <c r="P8266" s="228"/>
      <c r="Q8266" s="228"/>
      <c r="R8266" s="228"/>
      <c r="S8266" s="228"/>
      <c r="T8266" s="228"/>
      <c r="U8266" s="228">
        <v>0</v>
      </c>
      <c r="V8266" s="228">
        <v>0</v>
      </c>
      <c r="W8266" s="228"/>
      <c r="X8266" s="228"/>
      <c r="Y8266" s="228"/>
      <c r="Z8266" s="228"/>
      <c r="AA8266" s="228"/>
      <c r="AB8266" s="228"/>
      <c r="AC8266" s="228"/>
      <c r="AD8266" s="228"/>
      <c r="AE8266" s="228"/>
      <c r="AF8266" s="228"/>
      <c r="AG8266" s="228"/>
      <c r="AH8266" s="228">
        <v>0</v>
      </c>
      <c r="AI8266" s="228">
        <v>0</v>
      </c>
      <c r="AJ8266" s="228"/>
      <c r="AK8266" s="228"/>
      <c r="AL8266" s="228"/>
      <c r="AM8266" s="228"/>
      <c r="AN8266" s="228"/>
      <c r="AO8266" s="228"/>
      <c r="AP8266" s="228"/>
      <c r="AQ8266" s="228"/>
      <c r="AR8266" s="228"/>
      <c r="AS8266" s="228"/>
      <c r="AT8266" s="228"/>
      <c r="AU8266" s="228">
        <v>0</v>
      </c>
      <c r="AV8266" s="228">
        <v>0</v>
      </c>
      <c r="AW8266" s="228">
        <f t="shared" si="2282"/>
        <v>0</v>
      </c>
    </row>
    <row r="8267" spans="1:49" s="144" customFormat="1">
      <c r="A8267" s="44" t="s">
        <v>1040</v>
      </c>
      <c r="B8267" s="45" t="s">
        <v>1138</v>
      </c>
      <c r="C8267" s="45" t="s">
        <v>1549</v>
      </c>
      <c r="D8267" s="452" t="s">
        <v>3051</v>
      </c>
      <c r="E8267" s="140" t="s">
        <v>854</v>
      </c>
      <c r="F8267" s="141" t="s">
        <v>2002</v>
      </c>
      <c r="G8267" s="468" t="s">
        <v>3071</v>
      </c>
      <c r="H8267" s="50" t="s">
        <v>2347</v>
      </c>
      <c r="I8267" s="142" t="s">
        <v>1735</v>
      </c>
      <c r="J8267" s="228"/>
      <c r="K8267" s="228"/>
      <c r="L8267" s="228"/>
      <c r="M8267" s="228"/>
      <c r="N8267" s="228"/>
      <c r="O8267" s="228"/>
      <c r="P8267" s="228"/>
      <c r="Q8267" s="228"/>
      <c r="R8267" s="228"/>
      <c r="S8267" s="228"/>
      <c r="T8267" s="228"/>
      <c r="U8267" s="228">
        <v>0</v>
      </c>
      <c r="V8267" s="228">
        <v>0</v>
      </c>
      <c r="W8267" s="228"/>
      <c r="X8267" s="228"/>
      <c r="Y8267" s="228"/>
      <c r="Z8267" s="228"/>
      <c r="AA8267" s="228"/>
      <c r="AB8267" s="228"/>
      <c r="AC8267" s="228"/>
      <c r="AD8267" s="228"/>
      <c r="AE8267" s="228"/>
      <c r="AF8267" s="228"/>
      <c r="AG8267" s="228"/>
      <c r="AH8267" s="228">
        <v>0</v>
      </c>
      <c r="AI8267" s="228">
        <v>0</v>
      </c>
      <c r="AJ8267" s="228"/>
      <c r="AK8267" s="228"/>
      <c r="AL8267" s="228"/>
      <c r="AM8267" s="228"/>
      <c r="AN8267" s="228"/>
      <c r="AO8267" s="228"/>
      <c r="AP8267" s="228"/>
      <c r="AQ8267" s="228"/>
      <c r="AR8267" s="228"/>
      <c r="AS8267" s="228"/>
      <c r="AT8267" s="228"/>
      <c r="AU8267" s="228">
        <v>0</v>
      </c>
      <c r="AV8267" s="228">
        <v>0</v>
      </c>
      <c r="AW8267" s="228">
        <f t="shared" si="2282"/>
        <v>0</v>
      </c>
    </row>
    <row r="8268" spans="1:49">
      <c r="A8268" s="44" t="s">
        <v>1040</v>
      </c>
      <c r="B8268" s="45" t="s">
        <v>1138</v>
      </c>
      <c r="C8268" s="45" t="s">
        <v>1549</v>
      </c>
      <c r="D8268" s="452" t="s">
        <v>3051</v>
      </c>
      <c r="E8268" s="213" t="s">
        <v>773</v>
      </c>
      <c r="F8268" s="65"/>
      <c r="G8268" s="65"/>
      <c r="H8268" s="65"/>
      <c r="I8268" s="260" t="s">
        <v>1362</v>
      </c>
      <c r="J8268" s="9">
        <f>SUM(J8269)</f>
        <v>0</v>
      </c>
      <c r="K8268" s="9">
        <f t="shared" ref="K8268:AT8268" si="2285">SUM(K8269)</f>
        <v>0</v>
      </c>
      <c r="L8268" s="9">
        <f t="shared" si="2285"/>
        <v>0</v>
      </c>
      <c r="M8268" s="9">
        <f t="shared" si="2285"/>
        <v>0</v>
      </c>
      <c r="N8268" s="9">
        <f t="shared" si="2285"/>
        <v>0</v>
      </c>
      <c r="O8268" s="9">
        <f t="shared" si="2285"/>
        <v>0</v>
      </c>
      <c r="P8268" s="9">
        <f t="shared" si="2285"/>
        <v>0</v>
      </c>
      <c r="Q8268" s="9">
        <f t="shared" si="2285"/>
        <v>0</v>
      </c>
      <c r="R8268" s="9">
        <f t="shared" si="2285"/>
        <v>0</v>
      </c>
      <c r="S8268" s="9">
        <f t="shared" si="2285"/>
        <v>0</v>
      </c>
      <c r="T8268" s="9">
        <f t="shared" si="2285"/>
        <v>0</v>
      </c>
      <c r="U8268" s="9">
        <v>0</v>
      </c>
      <c r="V8268" s="9">
        <v>0</v>
      </c>
      <c r="W8268" s="9">
        <f>SUM(W8269)</f>
        <v>0</v>
      </c>
      <c r="X8268" s="9">
        <f t="shared" si="2285"/>
        <v>0</v>
      </c>
      <c r="Y8268" s="9">
        <f t="shared" si="2285"/>
        <v>0</v>
      </c>
      <c r="Z8268" s="9">
        <f t="shared" si="2285"/>
        <v>0</v>
      </c>
      <c r="AA8268" s="9">
        <f t="shared" si="2285"/>
        <v>0</v>
      </c>
      <c r="AB8268" s="9">
        <f t="shared" si="2285"/>
        <v>0</v>
      </c>
      <c r="AC8268" s="9">
        <f t="shared" si="2285"/>
        <v>0</v>
      </c>
      <c r="AD8268" s="9">
        <f t="shared" si="2285"/>
        <v>0</v>
      </c>
      <c r="AE8268" s="9">
        <f t="shared" si="2285"/>
        <v>0</v>
      </c>
      <c r="AF8268" s="9">
        <f t="shared" si="2285"/>
        <v>0</v>
      </c>
      <c r="AG8268" s="9">
        <f t="shared" si="2285"/>
        <v>0</v>
      </c>
      <c r="AH8268" s="9">
        <v>0</v>
      </c>
      <c r="AI8268" s="9">
        <v>0</v>
      </c>
      <c r="AJ8268" s="9">
        <f>SUM(AJ8269)</f>
        <v>0</v>
      </c>
      <c r="AK8268" s="9">
        <f t="shared" si="2285"/>
        <v>0</v>
      </c>
      <c r="AL8268" s="9">
        <f t="shared" si="2285"/>
        <v>0</v>
      </c>
      <c r="AM8268" s="9">
        <f t="shared" si="2285"/>
        <v>0</v>
      </c>
      <c r="AN8268" s="9">
        <f t="shared" si="2285"/>
        <v>0</v>
      </c>
      <c r="AO8268" s="9">
        <f t="shared" si="2285"/>
        <v>0</v>
      </c>
      <c r="AP8268" s="9">
        <f t="shared" si="2285"/>
        <v>0</v>
      </c>
      <c r="AQ8268" s="9">
        <f t="shared" si="2285"/>
        <v>0</v>
      </c>
      <c r="AR8268" s="9">
        <f t="shared" si="2285"/>
        <v>0</v>
      </c>
      <c r="AS8268" s="9">
        <f t="shared" si="2285"/>
        <v>0</v>
      </c>
      <c r="AT8268" s="9">
        <f t="shared" si="2285"/>
        <v>0</v>
      </c>
      <c r="AU8268" s="9">
        <v>0</v>
      </c>
      <c r="AV8268" s="9">
        <v>0</v>
      </c>
      <c r="AW8268" s="9">
        <f t="shared" si="2282"/>
        <v>0</v>
      </c>
    </row>
    <row r="8269" spans="1:49">
      <c r="A8269" s="44" t="s">
        <v>1040</v>
      </c>
      <c r="B8269" s="45" t="s">
        <v>1138</v>
      </c>
      <c r="C8269" s="45" t="s">
        <v>1549</v>
      </c>
      <c r="D8269" s="452" t="s">
        <v>3051</v>
      </c>
      <c r="E8269" s="367" t="s">
        <v>785</v>
      </c>
      <c r="F8269" s="50"/>
      <c r="G8269" s="468" t="s">
        <v>3071</v>
      </c>
      <c r="H8269" s="50" t="s">
        <v>2347</v>
      </c>
      <c r="I8269" s="42" t="s">
        <v>1363</v>
      </c>
      <c r="J8269" s="228"/>
      <c r="K8269" s="228"/>
      <c r="L8269" s="228"/>
      <c r="M8269" s="228"/>
      <c r="N8269" s="228"/>
      <c r="O8269" s="228"/>
      <c r="P8269" s="228"/>
      <c r="Q8269" s="228"/>
      <c r="R8269" s="228"/>
      <c r="S8269" s="228"/>
      <c r="T8269" s="228"/>
      <c r="U8269" s="228">
        <v>0</v>
      </c>
      <c r="V8269" s="228">
        <v>0</v>
      </c>
      <c r="W8269" s="228"/>
      <c r="X8269" s="228"/>
      <c r="Y8269" s="228"/>
      <c r="Z8269" s="228"/>
      <c r="AA8269" s="228"/>
      <c r="AB8269" s="228"/>
      <c r="AC8269" s="228"/>
      <c r="AD8269" s="228"/>
      <c r="AE8269" s="228"/>
      <c r="AF8269" s="228"/>
      <c r="AG8269" s="228"/>
      <c r="AH8269" s="228">
        <v>0</v>
      </c>
      <c r="AI8269" s="228">
        <v>0</v>
      </c>
      <c r="AJ8269" s="228"/>
      <c r="AK8269" s="228"/>
      <c r="AL8269" s="228"/>
      <c r="AM8269" s="228"/>
      <c r="AN8269" s="228"/>
      <c r="AO8269" s="228"/>
      <c r="AP8269" s="228"/>
      <c r="AQ8269" s="228"/>
      <c r="AR8269" s="228"/>
      <c r="AS8269" s="228"/>
      <c r="AT8269" s="228"/>
      <c r="AU8269" s="228">
        <v>0</v>
      </c>
      <c r="AV8269" s="228">
        <v>0</v>
      </c>
      <c r="AW8269" s="228">
        <f t="shared" si="2282"/>
        <v>0</v>
      </c>
    </row>
    <row r="8270" spans="1:49">
      <c r="A8270" s="44" t="s">
        <v>1040</v>
      </c>
      <c r="B8270" s="45" t="s">
        <v>1138</v>
      </c>
      <c r="C8270" s="45" t="s">
        <v>1549</v>
      </c>
      <c r="D8270" s="452" t="s">
        <v>3051</v>
      </c>
      <c r="E8270" s="213" t="s">
        <v>1364</v>
      </c>
      <c r="F8270" s="65"/>
      <c r="G8270" s="65"/>
      <c r="H8270" s="65"/>
      <c r="I8270" s="260" t="s">
        <v>2104</v>
      </c>
      <c r="J8270" s="9">
        <f>SUM(J8271:J8280)</f>
        <v>0</v>
      </c>
      <c r="K8270" s="9">
        <f t="shared" ref="K8270:AT8270" si="2286">SUM(K8271:K8280)</f>
        <v>0</v>
      </c>
      <c r="L8270" s="9">
        <f t="shared" si="2286"/>
        <v>0</v>
      </c>
      <c r="M8270" s="9">
        <f t="shared" si="2286"/>
        <v>0</v>
      </c>
      <c r="N8270" s="9">
        <f t="shared" si="2286"/>
        <v>0</v>
      </c>
      <c r="O8270" s="9">
        <f t="shared" si="2286"/>
        <v>0</v>
      </c>
      <c r="P8270" s="9">
        <f t="shared" si="2286"/>
        <v>0</v>
      </c>
      <c r="Q8270" s="9">
        <f t="shared" si="2286"/>
        <v>0</v>
      </c>
      <c r="R8270" s="9">
        <f t="shared" si="2286"/>
        <v>0</v>
      </c>
      <c r="S8270" s="9">
        <f t="shared" si="2286"/>
        <v>0</v>
      </c>
      <c r="T8270" s="9">
        <f t="shared" si="2286"/>
        <v>0</v>
      </c>
      <c r="U8270" s="9">
        <v>0</v>
      </c>
      <c r="V8270" s="9">
        <v>0</v>
      </c>
      <c r="W8270" s="9">
        <f>SUM(W8271:W8280)</f>
        <v>0</v>
      </c>
      <c r="X8270" s="9">
        <f t="shared" si="2286"/>
        <v>0</v>
      </c>
      <c r="Y8270" s="9">
        <f t="shared" si="2286"/>
        <v>0</v>
      </c>
      <c r="Z8270" s="9">
        <f t="shared" si="2286"/>
        <v>0</v>
      </c>
      <c r="AA8270" s="9">
        <f t="shared" si="2286"/>
        <v>0</v>
      </c>
      <c r="AB8270" s="9">
        <f t="shared" si="2286"/>
        <v>0</v>
      </c>
      <c r="AC8270" s="9">
        <f t="shared" si="2286"/>
        <v>0</v>
      </c>
      <c r="AD8270" s="9">
        <f t="shared" si="2286"/>
        <v>0</v>
      </c>
      <c r="AE8270" s="9">
        <f t="shared" si="2286"/>
        <v>0</v>
      </c>
      <c r="AF8270" s="9">
        <f t="shared" si="2286"/>
        <v>0</v>
      </c>
      <c r="AG8270" s="9">
        <f t="shared" si="2286"/>
        <v>0</v>
      </c>
      <c r="AH8270" s="9">
        <v>0</v>
      </c>
      <c r="AI8270" s="9">
        <v>0</v>
      </c>
      <c r="AJ8270" s="9">
        <f>SUM(AJ8271:AJ8280)</f>
        <v>0</v>
      </c>
      <c r="AK8270" s="9">
        <f t="shared" si="2286"/>
        <v>0</v>
      </c>
      <c r="AL8270" s="9">
        <f t="shared" si="2286"/>
        <v>0</v>
      </c>
      <c r="AM8270" s="9">
        <f t="shared" si="2286"/>
        <v>0</v>
      </c>
      <c r="AN8270" s="9">
        <f t="shared" si="2286"/>
        <v>0</v>
      </c>
      <c r="AO8270" s="9">
        <f t="shared" si="2286"/>
        <v>0</v>
      </c>
      <c r="AP8270" s="9">
        <f t="shared" si="2286"/>
        <v>0</v>
      </c>
      <c r="AQ8270" s="9">
        <f t="shared" si="2286"/>
        <v>0</v>
      </c>
      <c r="AR8270" s="9">
        <f t="shared" si="2286"/>
        <v>0</v>
      </c>
      <c r="AS8270" s="9">
        <f t="shared" si="2286"/>
        <v>0</v>
      </c>
      <c r="AT8270" s="9">
        <f t="shared" si="2286"/>
        <v>0</v>
      </c>
      <c r="AU8270" s="9">
        <v>0</v>
      </c>
      <c r="AV8270" s="9">
        <v>0</v>
      </c>
      <c r="AW8270" s="9">
        <f t="shared" si="2282"/>
        <v>0</v>
      </c>
    </row>
    <row r="8271" spans="1:49">
      <c r="A8271" s="44" t="s">
        <v>1040</v>
      </c>
      <c r="B8271" s="45" t="s">
        <v>1138</v>
      </c>
      <c r="C8271" s="45" t="s">
        <v>1549</v>
      </c>
      <c r="D8271" s="452" t="s">
        <v>3051</v>
      </c>
      <c r="E8271" s="367" t="s">
        <v>786</v>
      </c>
      <c r="F8271" s="50"/>
      <c r="G8271" s="468" t="s">
        <v>3071</v>
      </c>
      <c r="H8271" s="50" t="s">
        <v>2347</v>
      </c>
      <c r="I8271" s="42" t="s">
        <v>1191</v>
      </c>
      <c r="J8271" s="270"/>
      <c r="K8271" s="270"/>
      <c r="L8271" s="270"/>
      <c r="M8271" s="270"/>
      <c r="N8271" s="270"/>
      <c r="O8271" s="270"/>
      <c r="P8271" s="270"/>
      <c r="Q8271" s="270"/>
      <c r="R8271" s="270"/>
      <c r="S8271" s="270"/>
      <c r="T8271" s="270"/>
      <c r="U8271" s="270">
        <v>0</v>
      </c>
      <c r="V8271" s="270">
        <v>0</v>
      </c>
      <c r="W8271" s="270"/>
      <c r="X8271" s="270"/>
      <c r="Y8271" s="270"/>
      <c r="Z8271" s="270"/>
      <c r="AA8271" s="270"/>
      <c r="AB8271" s="270"/>
      <c r="AC8271" s="270"/>
      <c r="AD8271" s="270"/>
      <c r="AE8271" s="270"/>
      <c r="AF8271" s="270"/>
      <c r="AG8271" s="270"/>
      <c r="AH8271" s="270">
        <v>0</v>
      </c>
      <c r="AI8271" s="270">
        <v>0</v>
      </c>
      <c r="AJ8271" s="270"/>
      <c r="AK8271" s="270"/>
      <c r="AL8271" s="270"/>
      <c r="AM8271" s="270"/>
      <c r="AN8271" s="270"/>
      <c r="AO8271" s="270"/>
      <c r="AP8271" s="270"/>
      <c r="AQ8271" s="270"/>
      <c r="AR8271" s="270"/>
      <c r="AS8271" s="270"/>
      <c r="AT8271" s="270"/>
      <c r="AU8271" s="270">
        <v>0</v>
      </c>
      <c r="AV8271" s="270">
        <v>0</v>
      </c>
      <c r="AW8271" s="270">
        <f t="shared" si="2282"/>
        <v>0</v>
      </c>
    </row>
    <row r="8272" spans="1:49">
      <c r="A8272" s="44" t="s">
        <v>1040</v>
      </c>
      <c r="B8272" s="45" t="s">
        <v>1138</v>
      </c>
      <c r="C8272" s="45" t="s">
        <v>1549</v>
      </c>
      <c r="D8272" s="452" t="s">
        <v>3051</v>
      </c>
      <c r="E8272" s="367" t="s">
        <v>1528</v>
      </c>
      <c r="F8272" s="50"/>
      <c r="G8272" s="468" t="s">
        <v>3071</v>
      </c>
      <c r="H8272" s="50" t="s">
        <v>2347</v>
      </c>
      <c r="I8272" s="42" t="s">
        <v>989</v>
      </c>
      <c r="J8272" s="270"/>
      <c r="K8272" s="270"/>
      <c r="L8272" s="270"/>
      <c r="M8272" s="270"/>
      <c r="N8272" s="270"/>
      <c r="O8272" s="270"/>
      <c r="P8272" s="270"/>
      <c r="Q8272" s="270"/>
      <c r="R8272" s="270"/>
      <c r="S8272" s="270"/>
      <c r="T8272" s="270"/>
      <c r="U8272" s="270">
        <v>0</v>
      </c>
      <c r="V8272" s="270">
        <v>0</v>
      </c>
      <c r="W8272" s="270"/>
      <c r="X8272" s="270"/>
      <c r="Y8272" s="270"/>
      <c r="Z8272" s="270"/>
      <c r="AA8272" s="270"/>
      <c r="AB8272" s="270"/>
      <c r="AC8272" s="270"/>
      <c r="AD8272" s="270"/>
      <c r="AE8272" s="270"/>
      <c r="AF8272" s="270"/>
      <c r="AG8272" s="270"/>
      <c r="AH8272" s="270">
        <v>0</v>
      </c>
      <c r="AI8272" s="270">
        <v>0</v>
      </c>
      <c r="AJ8272" s="270"/>
      <c r="AK8272" s="270"/>
      <c r="AL8272" s="270"/>
      <c r="AM8272" s="270"/>
      <c r="AN8272" s="270"/>
      <c r="AO8272" s="270"/>
      <c r="AP8272" s="270"/>
      <c r="AQ8272" s="270"/>
      <c r="AR8272" s="270"/>
      <c r="AS8272" s="270"/>
      <c r="AT8272" s="270"/>
      <c r="AU8272" s="270">
        <v>0</v>
      </c>
      <c r="AV8272" s="270">
        <v>0</v>
      </c>
      <c r="AW8272" s="270">
        <f t="shared" si="2282"/>
        <v>0</v>
      </c>
    </row>
    <row r="8273" spans="1:49">
      <c r="A8273" s="44" t="s">
        <v>1040</v>
      </c>
      <c r="B8273" s="45" t="s">
        <v>1138</v>
      </c>
      <c r="C8273" s="45" t="s">
        <v>1549</v>
      </c>
      <c r="D8273" s="452" t="s">
        <v>3051</v>
      </c>
      <c r="E8273" s="367" t="s">
        <v>1679</v>
      </c>
      <c r="F8273" s="50"/>
      <c r="G8273" s="468" t="s">
        <v>3071</v>
      </c>
      <c r="H8273" s="50" t="s">
        <v>2347</v>
      </c>
      <c r="I8273" s="42" t="s">
        <v>1048</v>
      </c>
      <c r="J8273" s="270"/>
      <c r="K8273" s="270"/>
      <c r="L8273" s="270"/>
      <c r="M8273" s="270"/>
      <c r="N8273" s="270"/>
      <c r="O8273" s="270"/>
      <c r="P8273" s="270"/>
      <c r="Q8273" s="270"/>
      <c r="R8273" s="270"/>
      <c r="S8273" s="270"/>
      <c r="T8273" s="270"/>
      <c r="U8273" s="270">
        <v>0</v>
      </c>
      <c r="V8273" s="270">
        <v>0</v>
      </c>
      <c r="W8273" s="270"/>
      <c r="X8273" s="270"/>
      <c r="Y8273" s="270"/>
      <c r="Z8273" s="270"/>
      <c r="AA8273" s="270"/>
      <c r="AB8273" s="270"/>
      <c r="AC8273" s="270"/>
      <c r="AD8273" s="270"/>
      <c r="AE8273" s="270"/>
      <c r="AF8273" s="270"/>
      <c r="AG8273" s="270"/>
      <c r="AH8273" s="270">
        <v>0</v>
      </c>
      <c r="AI8273" s="270">
        <v>0</v>
      </c>
      <c r="AJ8273" s="270"/>
      <c r="AK8273" s="270"/>
      <c r="AL8273" s="270"/>
      <c r="AM8273" s="270"/>
      <c r="AN8273" s="270"/>
      <c r="AO8273" s="270"/>
      <c r="AP8273" s="270"/>
      <c r="AQ8273" s="270"/>
      <c r="AR8273" s="270"/>
      <c r="AS8273" s="270"/>
      <c r="AT8273" s="270"/>
      <c r="AU8273" s="270">
        <v>0</v>
      </c>
      <c r="AV8273" s="270">
        <v>0</v>
      </c>
      <c r="AW8273" s="270">
        <f t="shared" si="2282"/>
        <v>0</v>
      </c>
    </row>
    <row r="8274" spans="1:49">
      <c r="A8274" s="44" t="s">
        <v>1040</v>
      </c>
      <c r="B8274" s="45" t="s">
        <v>1138</v>
      </c>
      <c r="C8274" s="45" t="s">
        <v>1549</v>
      </c>
      <c r="D8274" s="452" t="s">
        <v>3051</v>
      </c>
      <c r="E8274" s="367" t="s">
        <v>787</v>
      </c>
      <c r="F8274" s="50"/>
      <c r="G8274" s="468" t="s">
        <v>3071</v>
      </c>
      <c r="H8274" s="50" t="s">
        <v>2347</v>
      </c>
      <c r="I8274" s="42" t="s">
        <v>2078</v>
      </c>
      <c r="J8274" s="270"/>
      <c r="K8274" s="270"/>
      <c r="L8274" s="270"/>
      <c r="M8274" s="270"/>
      <c r="N8274" s="270"/>
      <c r="O8274" s="270"/>
      <c r="P8274" s="270"/>
      <c r="Q8274" s="270"/>
      <c r="R8274" s="270"/>
      <c r="S8274" s="270"/>
      <c r="T8274" s="270"/>
      <c r="U8274" s="270">
        <v>0</v>
      </c>
      <c r="V8274" s="270">
        <v>0</v>
      </c>
      <c r="W8274" s="270"/>
      <c r="X8274" s="270"/>
      <c r="Y8274" s="270"/>
      <c r="Z8274" s="270"/>
      <c r="AA8274" s="270"/>
      <c r="AB8274" s="270"/>
      <c r="AC8274" s="270"/>
      <c r="AD8274" s="270"/>
      <c r="AE8274" s="270"/>
      <c r="AF8274" s="270"/>
      <c r="AG8274" s="270"/>
      <c r="AH8274" s="270">
        <v>0</v>
      </c>
      <c r="AI8274" s="270">
        <v>0</v>
      </c>
      <c r="AJ8274" s="270"/>
      <c r="AK8274" s="270"/>
      <c r="AL8274" s="270"/>
      <c r="AM8274" s="270"/>
      <c r="AN8274" s="270"/>
      <c r="AO8274" s="270"/>
      <c r="AP8274" s="270"/>
      <c r="AQ8274" s="270"/>
      <c r="AR8274" s="270"/>
      <c r="AS8274" s="270"/>
      <c r="AT8274" s="270"/>
      <c r="AU8274" s="270">
        <v>0</v>
      </c>
      <c r="AV8274" s="270">
        <v>0</v>
      </c>
      <c r="AW8274" s="270">
        <f t="shared" si="2282"/>
        <v>0</v>
      </c>
    </row>
    <row r="8275" spans="1:49">
      <c r="A8275" s="44" t="s">
        <v>1040</v>
      </c>
      <c r="B8275" s="45" t="s">
        <v>1138</v>
      </c>
      <c r="C8275" s="45" t="s">
        <v>1549</v>
      </c>
      <c r="D8275" s="452" t="s">
        <v>3051</v>
      </c>
      <c r="E8275" s="367" t="s">
        <v>1116</v>
      </c>
      <c r="F8275" s="50"/>
      <c r="G8275" s="468" t="s">
        <v>3071</v>
      </c>
      <c r="H8275" s="50" t="s">
        <v>2347</v>
      </c>
      <c r="I8275" s="42" t="s">
        <v>1487</v>
      </c>
      <c r="J8275" s="270"/>
      <c r="K8275" s="270"/>
      <c r="L8275" s="270"/>
      <c r="M8275" s="270"/>
      <c r="N8275" s="270"/>
      <c r="O8275" s="270"/>
      <c r="P8275" s="270"/>
      <c r="Q8275" s="270"/>
      <c r="R8275" s="270"/>
      <c r="S8275" s="270"/>
      <c r="T8275" s="270"/>
      <c r="U8275" s="270">
        <v>0</v>
      </c>
      <c r="V8275" s="270">
        <v>0</v>
      </c>
      <c r="W8275" s="270"/>
      <c r="X8275" s="270"/>
      <c r="Y8275" s="270"/>
      <c r="Z8275" s="270"/>
      <c r="AA8275" s="270"/>
      <c r="AB8275" s="270"/>
      <c r="AC8275" s="270"/>
      <c r="AD8275" s="270"/>
      <c r="AE8275" s="270"/>
      <c r="AF8275" s="270"/>
      <c r="AG8275" s="270"/>
      <c r="AH8275" s="270">
        <v>0</v>
      </c>
      <c r="AI8275" s="270">
        <v>0</v>
      </c>
      <c r="AJ8275" s="270"/>
      <c r="AK8275" s="270"/>
      <c r="AL8275" s="270"/>
      <c r="AM8275" s="270"/>
      <c r="AN8275" s="270"/>
      <c r="AO8275" s="270"/>
      <c r="AP8275" s="270"/>
      <c r="AQ8275" s="270"/>
      <c r="AR8275" s="270"/>
      <c r="AS8275" s="270"/>
      <c r="AT8275" s="270"/>
      <c r="AU8275" s="270">
        <v>0</v>
      </c>
      <c r="AV8275" s="270">
        <v>0</v>
      </c>
      <c r="AW8275" s="270">
        <f t="shared" si="2282"/>
        <v>0</v>
      </c>
    </row>
    <row r="8276" spans="1:49">
      <c r="A8276" s="44" t="s">
        <v>1040</v>
      </c>
      <c r="B8276" s="45" t="s">
        <v>1138</v>
      </c>
      <c r="C8276" s="45" t="s">
        <v>1549</v>
      </c>
      <c r="D8276" s="452" t="s">
        <v>3051</v>
      </c>
      <c r="E8276" s="367" t="s">
        <v>1703</v>
      </c>
      <c r="F8276" s="50"/>
      <c r="G8276" s="468" t="s">
        <v>3071</v>
      </c>
      <c r="H8276" s="50" t="s">
        <v>2347</v>
      </c>
      <c r="I8276" s="42" t="s">
        <v>1047</v>
      </c>
      <c r="J8276" s="270"/>
      <c r="K8276" s="270"/>
      <c r="L8276" s="270"/>
      <c r="M8276" s="270"/>
      <c r="N8276" s="270"/>
      <c r="O8276" s="270"/>
      <c r="P8276" s="270"/>
      <c r="Q8276" s="270"/>
      <c r="R8276" s="270"/>
      <c r="S8276" s="270"/>
      <c r="T8276" s="270"/>
      <c r="U8276" s="270">
        <v>0</v>
      </c>
      <c r="V8276" s="270">
        <v>0</v>
      </c>
      <c r="W8276" s="270"/>
      <c r="X8276" s="270"/>
      <c r="Y8276" s="270"/>
      <c r="Z8276" s="270"/>
      <c r="AA8276" s="270"/>
      <c r="AB8276" s="270"/>
      <c r="AC8276" s="270"/>
      <c r="AD8276" s="270"/>
      <c r="AE8276" s="270"/>
      <c r="AF8276" s="270"/>
      <c r="AG8276" s="270"/>
      <c r="AH8276" s="270">
        <v>0</v>
      </c>
      <c r="AI8276" s="270">
        <v>0</v>
      </c>
      <c r="AJ8276" s="270"/>
      <c r="AK8276" s="270"/>
      <c r="AL8276" s="270"/>
      <c r="AM8276" s="270"/>
      <c r="AN8276" s="270"/>
      <c r="AO8276" s="270"/>
      <c r="AP8276" s="270"/>
      <c r="AQ8276" s="270"/>
      <c r="AR8276" s="270"/>
      <c r="AS8276" s="270"/>
      <c r="AT8276" s="270"/>
      <c r="AU8276" s="270">
        <v>0</v>
      </c>
      <c r="AV8276" s="270">
        <v>0</v>
      </c>
      <c r="AW8276" s="270">
        <f t="shared" si="2282"/>
        <v>0</v>
      </c>
    </row>
    <row r="8277" spans="1:49">
      <c r="A8277" s="44" t="s">
        <v>1040</v>
      </c>
      <c r="B8277" s="45" t="s">
        <v>1138</v>
      </c>
      <c r="C8277" s="45" t="s">
        <v>1549</v>
      </c>
      <c r="D8277" s="452" t="s">
        <v>3051</v>
      </c>
      <c r="E8277" s="367" t="s">
        <v>826</v>
      </c>
      <c r="F8277" s="50"/>
      <c r="G8277" s="468" t="s">
        <v>3071</v>
      </c>
      <c r="H8277" s="50" t="s">
        <v>2347</v>
      </c>
      <c r="I8277" s="42" t="s">
        <v>935</v>
      </c>
      <c r="J8277" s="270"/>
      <c r="K8277" s="270"/>
      <c r="L8277" s="270"/>
      <c r="M8277" s="270"/>
      <c r="N8277" s="270"/>
      <c r="O8277" s="270"/>
      <c r="P8277" s="270"/>
      <c r="Q8277" s="270"/>
      <c r="R8277" s="270"/>
      <c r="S8277" s="270"/>
      <c r="T8277" s="270"/>
      <c r="U8277" s="270">
        <v>0</v>
      </c>
      <c r="V8277" s="270">
        <v>0</v>
      </c>
      <c r="W8277" s="270"/>
      <c r="X8277" s="270"/>
      <c r="Y8277" s="270"/>
      <c r="Z8277" s="270"/>
      <c r="AA8277" s="270"/>
      <c r="AB8277" s="270"/>
      <c r="AC8277" s="270"/>
      <c r="AD8277" s="270"/>
      <c r="AE8277" s="270"/>
      <c r="AF8277" s="270"/>
      <c r="AG8277" s="270"/>
      <c r="AH8277" s="270">
        <v>0</v>
      </c>
      <c r="AI8277" s="270">
        <v>0</v>
      </c>
      <c r="AJ8277" s="270"/>
      <c r="AK8277" s="270"/>
      <c r="AL8277" s="270"/>
      <c r="AM8277" s="270"/>
      <c r="AN8277" s="270"/>
      <c r="AO8277" s="270"/>
      <c r="AP8277" s="270"/>
      <c r="AQ8277" s="270"/>
      <c r="AR8277" s="270"/>
      <c r="AS8277" s="270"/>
      <c r="AT8277" s="270"/>
      <c r="AU8277" s="270">
        <v>0</v>
      </c>
      <c r="AV8277" s="270">
        <v>0</v>
      </c>
      <c r="AW8277" s="270">
        <f t="shared" si="2282"/>
        <v>0</v>
      </c>
    </row>
    <row r="8278" spans="1:49">
      <c r="A8278" s="44" t="s">
        <v>1040</v>
      </c>
      <c r="B8278" s="45" t="s">
        <v>1138</v>
      </c>
      <c r="C8278" s="45" t="s">
        <v>1549</v>
      </c>
      <c r="D8278" s="452" t="s">
        <v>3051</v>
      </c>
      <c r="E8278" s="367" t="s">
        <v>1115</v>
      </c>
      <c r="F8278" s="50"/>
      <c r="G8278" s="468" t="s">
        <v>3071</v>
      </c>
      <c r="H8278" s="50" t="s">
        <v>2347</v>
      </c>
      <c r="I8278" s="42" t="s">
        <v>990</v>
      </c>
      <c r="J8278" s="270"/>
      <c r="K8278" s="270"/>
      <c r="L8278" s="270"/>
      <c r="M8278" s="270"/>
      <c r="N8278" s="270"/>
      <c r="O8278" s="270"/>
      <c r="P8278" s="270"/>
      <c r="Q8278" s="270"/>
      <c r="R8278" s="270"/>
      <c r="S8278" s="270"/>
      <c r="T8278" s="270"/>
      <c r="U8278" s="270">
        <v>0</v>
      </c>
      <c r="V8278" s="270">
        <v>0</v>
      </c>
      <c r="W8278" s="270"/>
      <c r="X8278" s="270"/>
      <c r="Y8278" s="270"/>
      <c r="Z8278" s="270"/>
      <c r="AA8278" s="270"/>
      <c r="AB8278" s="270"/>
      <c r="AC8278" s="270"/>
      <c r="AD8278" s="270"/>
      <c r="AE8278" s="270"/>
      <c r="AF8278" s="270"/>
      <c r="AG8278" s="270"/>
      <c r="AH8278" s="270">
        <v>0</v>
      </c>
      <c r="AI8278" s="270">
        <v>0</v>
      </c>
      <c r="AJ8278" s="270"/>
      <c r="AK8278" s="270"/>
      <c r="AL8278" s="270"/>
      <c r="AM8278" s="270"/>
      <c r="AN8278" s="270"/>
      <c r="AO8278" s="270"/>
      <c r="AP8278" s="270"/>
      <c r="AQ8278" s="270"/>
      <c r="AR8278" s="270"/>
      <c r="AS8278" s="270"/>
      <c r="AT8278" s="270"/>
      <c r="AU8278" s="270">
        <v>0</v>
      </c>
      <c r="AV8278" s="270">
        <v>0</v>
      </c>
      <c r="AW8278" s="270">
        <f t="shared" si="2282"/>
        <v>0</v>
      </c>
    </row>
    <row r="8279" spans="1:49">
      <c r="A8279" s="44" t="s">
        <v>1040</v>
      </c>
      <c r="B8279" s="45" t="s">
        <v>1138</v>
      </c>
      <c r="C8279" s="45" t="s">
        <v>1549</v>
      </c>
      <c r="D8279" s="452" t="s">
        <v>3051</v>
      </c>
      <c r="E8279" s="367" t="s">
        <v>1677</v>
      </c>
      <c r="F8279" s="50"/>
      <c r="G8279" s="468" t="s">
        <v>3071</v>
      </c>
      <c r="H8279" s="50" t="s">
        <v>2347</v>
      </c>
      <c r="I8279" s="42" t="s">
        <v>1688</v>
      </c>
      <c r="J8279" s="270"/>
      <c r="K8279" s="270"/>
      <c r="L8279" s="270"/>
      <c r="M8279" s="270"/>
      <c r="N8279" s="270"/>
      <c r="O8279" s="270"/>
      <c r="P8279" s="270"/>
      <c r="Q8279" s="270"/>
      <c r="R8279" s="270"/>
      <c r="S8279" s="270"/>
      <c r="T8279" s="270"/>
      <c r="U8279" s="270">
        <v>0</v>
      </c>
      <c r="V8279" s="270">
        <v>0</v>
      </c>
      <c r="W8279" s="270"/>
      <c r="X8279" s="270"/>
      <c r="Y8279" s="270"/>
      <c r="Z8279" s="270"/>
      <c r="AA8279" s="270"/>
      <c r="AB8279" s="270"/>
      <c r="AC8279" s="270"/>
      <c r="AD8279" s="270"/>
      <c r="AE8279" s="270"/>
      <c r="AF8279" s="270"/>
      <c r="AG8279" s="270"/>
      <c r="AH8279" s="270">
        <v>0</v>
      </c>
      <c r="AI8279" s="270">
        <v>0</v>
      </c>
      <c r="AJ8279" s="270"/>
      <c r="AK8279" s="270"/>
      <c r="AL8279" s="270"/>
      <c r="AM8279" s="270"/>
      <c r="AN8279" s="270"/>
      <c r="AO8279" s="270"/>
      <c r="AP8279" s="270"/>
      <c r="AQ8279" s="270"/>
      <c r="AR8279" s="270"/>
      <c r="AS8279" s="270"/>
      <c r="AT8279" s="270"/>
      <c r="AU8279" s="270">
        <v>0</v>
      </c>
      <c r="AV8279" s="270">
        <v>0</v>
      </c>
      <c r="AW8279" s="270">
        <f t="shared" si="2282"/>
        <v>0</v>
      </c>
    </row>
    <row r="8280" spans="1:49">
      <c r="A8280" s="44" t="s">
        <v>1040</v>
      </c>
      <c r="B8280" s="45" t="s">
        <v>1138</v>
      </c>
      <c r="C8280" s="45" t="s">
        <v>1549</v>
      </c>
      <c r="D8280" s="452" t="s">
        <v>3051</v>
      </c>
      <c r="E8280" s="367" t="s">
        <v>1677</v>
      </c>
      <c r="F8280" s="50" t="s">
        <v>2003</v>
      </c>
      <c r="G8280" s="468" t="s">
        <v>3071</v>
      </c>
      <c r="H8280" s="50" t="s">
        <v>2347</v>
      </c>
      <c r="I8280" s="42" t="s">
        <v>25</v>
      </c>
      <c r="J8280" s="228"/>
      <c r="K8280" s="228"/>
      <c r="L8280" s="228"/>
      <c r="M8280" s="228"/>
      <c r="N8280" s="228"/>
      <c r="O8280" s="228"/>
      <c r="P8280" s="228"/>
      <c r="Q8280" s="228"/>
      <c r="R8280" s="228"/>
      <c r="S8280" s="228"/>
      <c r="T8280" s="228"/>
      <c r="U8280" s="228">
        <v>0</v>
      </c>
      <c r="V8280" s="228">
        <v>0</v>
      </c>
      <c r="W8280" s="228"/>
      <c r="X8280" s="228"/>
      <c r="Y8280" s="228"/>
      <c r="Z8280" s="228"/>
      <c r="AA8280" s="228"/>
      <c r="AB8280" s="228"/>
      <c r="AC8280" s="228"/>
      <c r="AD8280" s="228"/>
      <c r="AE8280" s="228"/>
      <c r="AF8280" s="228"/>
      <c r="AG8280" s="228"/>
      <c r="AH8280" s="228">
        <v>0</v>
      </c>
      <c r="AI8280" s="228">
        <v>0</v>
      </c>
      <c r="AJ8280" s="228"/>
      <c r="AK8280" s="228"/>
      <c r="AL8280" s="228"/>
      <c r="AM8280" s="228"/>
      <c r="AN8280" s="228"/>
      <c r="AO8280" s="228"/>
      <c r="AP8280" s="228"/>
      <c r="AQ8280" s="228"/>
      <c r="AR8280" s="228"/>
      <c r="AS8280" s="228"/>
      <c r="AT8280" s="228"/>
      <c r="AU8280" s="228">
        <v>0</v>
      </c>
      <c r="AV8280" s="228">
        <v>0</v>
      </c>
      <c r="AW8280" s="228">
        <f t="shared" si="2282"/>
        <v>0</v>
      </c>
    </row>
    <row r="8281" spans="1:49" s="52" customFormat="1">
      <c r="A8281" s="41"/>
      <c r="B8281" s="346"/>
      <c r="C8281" s="346"/>
      <c r="D8281" s="369"/>
      <c r="E8281" s="213"/>
      <c r="F8281" s="65"/>
      <c r="G8281" s="65"/>
      <c r="H8281" s="65"/>
      <c r="I8281" s="49" t="s">
        <v>3</v>
      </c>
      <c r="J8281" s="6">
        <f>SUM(J8282)</f>
        <v>0</v>
      </c>
      <c r="K8281" s="6">
        <f t="shared" ref="K8281:AT8282" si="2287">SUM(K8282)</f>
        <v>0</v>
      </c>
      <c r="L8281" s="6">
        <f t="shared" si="2287"/>
        <v>0</v>
      </c>
      <c r="M8281" s="6">
        <f t="shared" si="2287"/>
        <v>0</v>
      </c>
      <c r="N8281" s="6">
        <f t="shared" si="2287"/>
        <v>0</v>
      </c>
      <c r="O8281" s="6">
        <f t="shared" si="2287"/>
        <v>0</v>
      </c>
      <c r="P8281" s="6">
        <f t="shared" si="2287"/>
        <v>0</v>
      </c>
      <c r="Q8281" s="6">
        <f t="shared" si="2287"/>
        <v>0</v>
      </c>
      <c r="R8281" s="6">
        <f t="shared" si="2287"/>
        <v>0</v>
      </c>
      <c r="S8281" s="6">
        <f t="shared" si="2287"/>
        <v>0</v>
      </c>
      <c r="T8281" s="6">
        <f t="shared" si="2287"/>
        <v>0</v>
      </c>
      <c r="U8281" s="6">
        <v>0</v>
      </c>
      <c r="V8281" s="6">
        <v>0</v>
      </c>
      <c r="W8281" s="6">
        <f>SUM(W8282)</f>
        <v>0</v>
      </c>
      <c r="X8281" s="6">
        <f t="shared" si="2287"/>
        <v>0</v>
      </c>
      <c r="Y8281" s="6">
        <f t="shared" si="2287"/>
        <v>0</v>
      </c>
      <c r="Z8281" s="6">
        <f t="shared" si="2287"/>
        <v>0</v>
      </c>
      <c r="AA8281" s="6">
        <f t="shared" si="2287"/>
        <v>0</v>
      </c>
      <c r="AB8281" s="6">
        <f t="shared" si="2287"/>
        <v>0</v>
      </c>
      <c r="AC8281" s="6">
        <f t="shared" si="2287"/>
        <v>0</v>
      </c>
      <c r="AD8281" s="6">
        <f t="shared" si="2287"/>
        <v>0</v>
      </c>
      <c r="AE8281" s="6">
        <f t="shared" si="2287"/>
        <v>0</v>
      </c>
      <c r="AF8281" s="6">
        <f t="shared" si="2287"/>
        <v>0</v>
      </c>
      <c r="AG8281" s="6">
        <f t="shared" si="2287"/>
        <v>0</v>
      </c>
      <c r="AH8281" s="6">
        <v>0</v>
      </c>
      <c r="AI8281" s="6">
        <v>0</v>
      </c>
      <c r="AJ8281" s="6">
        <f>SUM(AJ8282)</f>
        <v>0</v>
      </c>
      <c r="AK8281" s="6">
        <f t="shared" si="2287"/>
        <v>0</v>
      </c>
      <c r="AL8281" s="6">
        <f t="shared" si="2287"/>
        <v>0</v>
      </c>
      <c r="AM8281" s="6">
        <f t="shared" si="2287"/>
        <v>0</v>
      </c>
      <c r="AN8281" s="6">
        <f t="shared" si="2287"/>
        <v>0</v>
      </c>
      <c r="AO8281" s="6">
        <f t="shared" si="2287"/>
        <v>0</v>
      </c>
      <c r="AP8281" s="6">
        <f t="shared" si="2287"/>
        <v>0</v>
      </c>
      <c r="AQ8281" s="6">
        <f t="shared" si="2287"/>
        <v>0</v>
      </c>
      <c r="AR8281" s="6">
        <f t="shared" si="2287"/>
        <v>0</v>
      </c>
      <c r="AS8281" s="6">
        <f t="shared" si="2287"/>
        <v>0</v>
      </c>
      <c r="AT8281" s="6">
        <f t="shared" si="2287"/>
        <v>0</v>
      </c>
      <c r="AU8281" s="6">
        <v>0</v>
      </c>
      <c r="AV8281" s="6">
        <v>0</v>
      </c>
      <c r="AW8281" s="6">
        <f t="shared" si="2282"/>
        <v>0</v>
      </c>
    </row>
    <row r="8282" spans="1:49" s="52" customFormat="1">
      <c r="A8282" s="44" t="s">
        <v>1040</v>
      </c>
      <c r="B8282" s="45" t="s">
        <v>1138</v>
      </c>
      <c r="C8282" s="45" t="s">
        <v>1549</v>
      </c>
      <c r="D8282" s="452" t="s">
        <v>3051</v>
      </c>
      <c r="E8282" s="213" t="s">
        <v>833</v>
      </c>
      <c r="F8282" s="65"/>
      <c r="G8282" s="65"/>
      <c r="H8282" s="65"/>
      <c r="I8282" s="53" t="s">
        <v>1</v>
      </c>
      <c r="J8282" s="200">
        <f>SUM(J8283)</f>
        <v>0</v>
      </c>
      <c r="K8282" s="200">
        <f t="shared" si="2287"/>
        <v>0</v>
      </c>
      <c r="L8282" s="200">
        <f t="shared" si="2287"/>
        <v>0</v>
      </c>
      <c r="M8282" s="200">
        <f t="shared" si="2287"/>
        <v>0</v>
      </c>
      <c r="N8282" s="200">
        <f t="shared" si="2287"/>
        <v>0</v>
      </c>
      <c r="O8282" s="200">
        <f t="shared" si="2287"/>
        <v>0</v>
      </c>
      <c r="P8282" s="200">
        <f t="shared" si="2287"/>
        <v>0</v>
      </c>
      <c r="Q8282" s="200">
        <f t="shared" si="2287"/>
        <v>0</v>
      </c>
      <c r="R8282" s="200">
        <f t="shared" si="2287"/>
        <v>0</v>
      </c>
      <c r="S8282" s="200">
        <f t="shared" si="2287"/>
        <v>0</v>
      </c>
      <c r="T8282" s="200">
        <f t="shared" si="2287"/>
        <v>0</v>
      </c>
      <c r="U8282" s="200">
        <v>0</v>
      </c>
      <c r="V8282" s="200">
        <v>0</v>
      </c>
      <c r="W8282" s="200">
        <f>SUM(W8283)</f>
        <v>0</v>
      </c>
      <c r="X8282" s="200">
        <f t="shared" si="2287"/>
        <v>0</v>
      </c>
      <c r="Y8282" s="200">
        <f t="shared" si="2287"/>
        <v>0</v>
      </c>
      <c r="Z8282" s="200">
        <f t="shared" si="2287"/>
        <v>0</v>
      </c>
      <c r="AA8282" s="200">
        <f t="shared" si="2287"/>
        <v>0</v>
      </c>
      <c r="AB8282" s="200">
        <f t="shared" si="2287"/>
        <v>0</v>
      </c>
      <c r="AC8282" s="200">
        <f t="shared" si="2287"/>
        <v>0</v>
      </c>
      <c r="AD8282" s="200">
        <f t="shared" si="2287"/>
        <v>0</v>
      </c>
      <c r="AE8282" s="200">
        <f t="shared" si="2287"/>
        <v>0</v>
      </c>
      <c r="AF8282" s="200">
        <f t="shared" si="2287"/>
        <v>0</v>
      </c>
      <c r="AG8282" s="200">
        <f t="shared" si="2287"/>
        <v>0</v>
      </c>
      <c r="AH8282" s="200">
        <v>0</v>
      </c>
      <c r="AI8282" s="200">
        <v>0</v>
      </c>
      <c r="AJ8282" s="200">
        <f>SUM(AJ8283)</f>
        <v>0</v>
      </c>
      <c r="AK8282" s="200">
        <f t="shared" si="2287"/>
        <v>0</v>
      </c>
      <c r="AL8282" s="200">
        <f t="shared" si="2287"/>
        <v>0</v>
      </c>
      <c r="AM8282" s="200">
        <f t="shared" si="2287"/>
        <v>0</v>
      </c>
      <c r="AN8282" s="200">
        <f t="shared" si="2287"/>
        <v>0</v>
      </c>
      <c r="AO8282" s="200">
        <f t="shared" si="2287"/>
        <v>0</v>
      </c>
      <c r="AP8282" s="200">
        <f t="shared" si="2287"/>
        <v>0</v>
      </c>
      <c r="AQ8282" s="200">
        <f t="shared" si="2287"/>
        <v>0</v>
      </c>
      <c r="AR8282" s="200">
        <f t="shared" si="2287"/>
        <v>0</v>
      </c>
      <c r="AS8282" s="200">
        <f t="shared" si="2287"/>
        <v>0</v>
      </c>
      <c r="AT8282" s="200">
        <f t="shared" si="2287"/>
        <v>0</v>
      </c>
      <c r="AU8282" s="200">
        <v>0</v>
      </c>
      <c r="AV8282" s="200">
        <v>0</v>
      </c>
      <c r="AW8282" s="200">
        <f t="shared" si="2282"/>
        <v>0</v>
      </c>
    </row>
    <row r="8283" spans="1:49" s="59" customFormat="1">
      <c r="A8283" s="44" t="s">
        <v>1040</v>
      </c>
      <c r="B8283" s="45" t="s">
        <v>1138</v>
      </c>
      <c r="C8283" s="45" t="s">
        <v>1549</v>
      </c>
      <c r="D8283" s="452" t="s">
        <v>3051</v>
      </c>
      <c r="E8283" s="57" t="s">
        <v>1517</v>
      </c>
      <c r="F8283" s="58"/>
      <c r="G8283" s="468" t="s">
        <v>3071</v>
      </c>
      <c r="H8283" s="50" t="s">
        <v>2347</v>
      </c>
      <c r="I8283" s="188" t="s">
        <v>2584</v>
      </c>
      <c r="J8283" s="13"/>
      <c r="K8283" s="13"/>
      <c r="L8283" s="13"/>
      <c r="M8283" s="13"/>
      <c r="N8283" s="13"/>
      <c r="O8283" s="13"/>
      <c r="P8283" s="13"/>
      <c r="Q8283" s="13"/>
      <c r="R8283" s="13"/>
      <c r="S8283" s="13"/>
      <c r="T8283" s="13"/>
      <c r="U8283" s="13">
        <v>0</v>
      </c>
      <c r="V8283" s="13">
        <v>0</v>
      </c>
      <c r="W8283" s="13"/>
      <c r="X8283" s="13"/>
      <c r="Y8283" s="13"/>
      <c r="Z8283" s="13"/>
      <c r="AA8283" s="13"/>
      <c r="AB8283" s="13"/>
      <c r="AC8283" s="13"/>
      <c r="AD8283" s="13"/>
      <c r="AE8283" s="13"/>
      <c r="AF8283" s="13"/>
      <c r="AG8283" s="13"/>
      <c r="AH8283" s="13">
        <v>0</v>
      </c>
      <c r="AI8283" s="13">
        <v>0</v>
      </c>
      <c r="AJ8283" s="13"/>
      <c r="AK8283" s="13"/>
      <c r="AL8283" s="13"/>
      <c r="AM8283" s="13"/>
      <c r="AN8283" s="13"/>
      <c r="AO8283" s="13"/>
      <c r="AP8283" s="13"/>
      <c r="AQ8283" s="13"/>
      <c r="AR8283" s="13"/>
      <c r="AS8283" s="13"/>
      <c r="AT8283" s="13"/>
      <c r="AU8283" s="13">
        <v>0</v>
      </c>
      <c r="AV8283" s="13">
        <v>0</v>
      </c>
      <c r="AW8283" s="13">
        <f t="shared" si="2282"/>
        <v>0</v>
      </c>
    </row>
    <row r="8284" spans="1:49">
      <c r="A8284" s="44"/>
      <c r="B8284" s="45"/>
      <c r="C8284" s="45"/>
      <c r="D8284" s="45"/>
      <c r="E8284" s="531"/>
      <c r="F8284" s="50"/>
      <c r="G8284" s="50"/>
      <c r="H8284" s="50"/>
      <c r="I8284" s="49" t="s">
        <v>1157</v>
      </c>
      <c r="J8284" s="192">
        <f>SUM(J8285)</f>
        <v>0</v>
      </c>
      <c r="K8284" s="192">
        <f t="shared" ref="K8284:AT8285" si="2288">SUM(K8285)</f>
        <v>0</v>
      </c>
      <c r="L8284" s="192">
        <f t="shared" si="2288"/>
        <v>0</v>
      </c>
      <c r="M8284" s="192">
        <f t="shared" si="2288"/>
        <v>0</v>
      </c>
      <c r="N8284" s="192">
        <f t="shared" si="2288"/>
        <v>0</v>
      </c>
      <c r="O8284" s="192">
        <f t="shared" si="2288"/>
        <v>0</v>
      </c>
      <c r="P8284" s="192">
        <f t="shared" si="2288"/>
        <v>0</v>
      </c>
      <c r="Q8284" s="192">
        <f t="shared" si="2288"/>
        <v>0</v>
      </c>
      <c r="R8284" s="192">
        <f t="shared" si="2288"/>
        <v>0</v>
      </c>
      <c r="S8284" s="192">
        <f t="shared" si="2288"/>
        <v>0</v>
      </c>
      <c r="T8284" s="192">
        <f t="shared" si="2288"/>
        <v>0</v>
      </c>
      <c r="U8284" s="192">
        <v>0</v>
      </c>
      <c r="V8284" s="192">
        <v>0</v>
      </c>
      <c r="W8284" s="192">
        <f>SUM(W8285)</f>
        <v>0</v>
      </c>
      <c r="X8284" s="192">
        <f t="shared" si="2288"/>
        <v>0</v>
      </c>
      <c r="Y8284" s="192">
        <f t="shared" si="2288"/>
        <v>0</v>
      </c>
      <c r="Z8284" s="192">
        <f t="shared" si="2288"/>
        <v>0</v>
      </c>
      <c r="AA8284" s="192">
        <f t="shared" si="2288"/>
        <v>0</v>
      </c>
      <c r="AB8284" s="192">
        <f t="shared" si="2288"/>
        <v>0</v>
      </c>
      <c r="AC8284" s="192">
        <f t="shared" si="2288"/>
        <v>0</v>
      </c>
      <c r="AD8284" s="192">
        <f t="shared" si="2288"/>
        <v>0</v>
      </c>
      <c r="AE8284" s="192">
        <f t="shared" si="2288"/>
        <v>0</v>
      </c>
      <c r="AF8284" s="192">
        <f t="shared" si="2288"/>
        <v>0</v>
      </c>
      <c r="AG8284" s="192">
        <f t="shared" si="2288"/>
        <v>0</v>
      </c>
      <c r="AH8284" s="192">
        <v>0</v>
      </c>
      <c r="AI8284" s="192">
        <v>0</v>
      </c>
      <c r="AJ8284" s="192">
        <f>SUM(AJ8285)</f>
        <v>0</v>
      </c>
      <c r="AK8284" s="192">
        <f t="shared" si="2288"/>
        <v>0</v>
      </c>
      <c r="AL8284" s="192">
        <f t="shared" si="2288"/>
        <v>0</v>
      </c>
      <c r="AM8284" s="192">
        <f t="shared" si="2288"/>
        <v>0</v>
      </c>
      <c r="AN8284" s="192">
        <f t="shared" si="2288"/>
        <v>0</v>
      </c>
      <c r="AO8284" s="192">
        <f t="shared" si="2288"/>
        <v>0</v>
      </c>
      <c r="AP8284" s="192">
        <f t="shared" si="2288"/>
        <v>0</v>
      </c>
      <c r="AQ8284" s="192">
        <f t="shared" si="2288"/>
        <v>0</v>
      </c>
      <c r="AR8284" s="192">
        <f t="shared" si="2288"/>
        <v>0</v>
      </c>
      <c r="AS8284" s="192">
        <f t="shared" si="2288"/>
        <v>0</v>
      </c>
      <c r="AT8284" s="192">
        <f t="shared" si="2288"/>
        <v>0</v>
      </c>
      <c r="AU8284" s="192">
        <v>0</v>
      </c>
      <c r="AV8284" s="192">
        <v>0</v>
      </c>
      <c r="AW8284" s="192">
        <f t="shared" si="2282"/>
        <v>0</v>
      </c>
    </row>
    <row r="8285" spans="1:49">
      <c r="A8285" s="44" t="s">
        <v>1040</v>
      </c>
      <c r="B8285" s="45" t="s">
        <v>1138</v>
      </c>
      <c r="C8285" s="45" t="s">
        <v>1549</v>
      </c>
      <c r="D8285" s="452" t="s">
        <v>3051</v>
      </c>
      <c r="E8285" s="54" t="s">
        <v>1402</v>
      </c>
      <c r="F8285" s="65"/>
      <c r="G8285" s="65"/>
      <c r="H8285" s="65"/>
      <c r="I8285" s="351" t="s">
        <v>1158</v>
      </c>
      <c r="J8285" s="19">
        <f>SUM(J8286)</f>
        <v>0</v>
      </c>
      <c r="K8285" s="19">
        <f t="shared" si="2288"/>
        <v>0</v>
      </c>
      <c r="L8285" s="19">
        <f t="shared" si="2288"/>
        <v>0</v>
      </c>
      <c r="M8285" s="19">
        <f t="shared" si="2288"/>
        <v>0</v>
      </c>
      <c r="N8285" s="19">
        <f t="shared" si="2288"/>
        <v>0</v>
      </c>
      <c r="O8285" s="19">
        <f t="shared" si="2288"/>
        <v>0</v>
      </c>
      <c r="P8285" s="19">
        <f t="shared" si="2288"/>
        <v>0</v>
      </c>
      <c r="Q8285" s="19">
        <f t="shared" si="2288"/>
        <v>0</v>
      </c>
      <c r="R8285" s="19">
        <f t="shared" si="2288"/>
        <v>0</v>
      </c>
      <c r="S8285" s="19">
        <f t="shared" si="2288"/>
        <v>0</v>
      </c>
      <c r="T8285" s="19">
        <f t="shared" si="2288"/>
        <v>0</v>
      </c>
      <c r="U8285" s="19">
        <v>0</v>
      </c>
      <c r="V8285" s="19">
        <v>0</v>
      </c>
      <c r="W8285" s="19">
        <f>SUM(W8286)</f>
        <v>0</v>
      </c>
      <c r="X8285" s="19">
        <f t="shared" si="2288"/>
        <v>0</v>
      </c>
      <c r="Y8285" s="19">
        <f t="shared" si="2288"/>
        <v>0</v>
      </c>
      <c r="Z8285" s="19">
        <f t="shared" si="2288"/>
        <v>0</v>
      </c>
      <c r="AA8285" s="19">
        <f t="shared" si="2288"/>
        <v>0</v>
      </c>
      <c r="AB8285" s="19">
        <f t="shared" si="2288"/>
        <v>0</v>
      </c>
      <c r="AC8285" s="19">
        <f t="shared" si="2288"/>
        <v>0</v>
      </c>
      <c r="AD8285" s="19">
        <f t="shared" si="2288"/>
        <v>0</v>
      </c>
      <c r="AE8285" s="19">
        <f t="shared" si="2288"/>
        <v>0</v>
      </c>
      <c r="AF8285" s="19">
        <f t="shared" si="2288"/>
        <v>0</v>
      </c>
      <c r="AG8285" s="19">
        <f t="shared" si="2288"/>
        <v>0</v>
      </c>
      <c r="AH8285" s="19">
        <v>0</v>
      </c>
      <c r="AI8285" s="19">
        <v>0</v>
      </c>
      <c r="AJ8285" s="19">
        <f>SUM(AJ8286)</f>
        <v>0</v>
      </c>
      <c r="AK8285" s="19">
        <f t="shared" si="2288"/>
        <v>0</v>
      </c>
      <c r="AL8285" s="19">
        <f t="shared" si="2288"/>
        <v>0</v>
      </c>
      <c r="AM8285" s="19">
        <f t="shared" si="2288"/>
        <v>0</v>
      </c>
      <c r="AN8285" s="19">
        <f t="shared" si="2288"/>
        <v>0</v>
      </c>
      <c r="AO8285" s="19">
        <f t="shared" si="2288"/>
        <v>0</v>
      </c>
      <c r="AP8285" s="19">
        <f t="shared" si="2288"/>
        <v>0</v>
      </c>
      <c r="AQ8285" s="19">
        <f t="shared" si="2288"/>
        <v>0</v>
      </c>
      <c r="AR8285" s="19">
        <f t="shared" si="2288"/>
        <v>0</v>
      </c>
      <c r="AS8285" s="19">
        <f t="shared" si="2288"/>
        <v>0</v>
      </c>
      <c r="AT8285" s="19">
        <f t="shared" si="2288"/>
        <v>0</v>
      </c>
      <c r="AU8285" s="19">
        <v>0</v>
      </c>
      <c r="AV8285" s="19">
        <v>0</v>
      </c>
      <c r="AW8285" s="19">
        <f t="shared" si="2282"/>
        <v>0</v>
      </c>
    </row>
    <row r="8286" spans="1:49">
      <c r="A8286" s="44" t="s">
        <v>1040</v>
      </c>
      <c r="B8286" s="45" t="s">
        <v>1138</v>
      </c>
      <c r="C8286" s="45" t="s">
        <v>1549</v>
      </c>
      <c r="D8286" s="452" t="s">
        <v>3051</v>
      </c>
      <c r="E8286" s="367" t="s">
        <v>1409</v>
      </c>
      <c r="F8286" s="65"/>
      <c r="G8286" s="468" t="s">
        <v>3071</v>
      </c>
      <c r="H8286" s="50" t="s">
        <v>2347</v>
      </c>
      <c r="I8286" s="42" t="s">
        <v>1691</v>
      </c>
      <c r="J8286" s="228"/>
      <c r="K8286" s="228"/>
      <c r="L8286" s="228"/>
      <c r="M8286" s="228"/>
      <c r="N8286" s="228"/>
      <c r="O8286" s="228"/>
      <c r="P8286" s="228"/>
      <c r="Q8286" s="228"/>
      <c r="R8286" s="228"/>
      <c r="S8286" s="228"/>
      <c r="T8286" s="228"/>
      <c r="U8286" s="228">
        <v>0</v>
      </c>
      <c r="V8286" s="228">
        <v>0</v>
      </c>
      <c r="W8286" s="228"/>
      <c r="X8286" s="228"/>
      <c r="Y8286" s="228"/>
      <c r="Z8286" s="228"/>
      <c r="AA8286" s="228"/>
      <c r="AB8286" s="228"/>
      <c r="AC8286" s="228"/>
      <c r="AD8286" s="228"/>
      <c r="AE8286" s="228"/>
      <c r="AF8286" s="228"/>
      <c r="AG8286" s="228"/>
      <c r="AH8286" s="228">
        <v>0</v>
      </c>
      <c r="AI8286" s="228">
        <v>0</v>
      </c>
      <c r="AJ8286" s="228"/>
      <c r="AK8286" s="228"/>
      <c r="AL8286" s="228"/>
      <c r="AM8286" s="228"/>
      <c r="AN8286" s="228"/>
      <c r="AO8286" s="228"/>
      <c r="AP8286" s="228"/>
      <c r="AQ8286" s="228"/>
      <c r="AR8286" s="228"/>
      <c r="AS8286" s="228"/>
      <c r="AT8286" s="228"/>
      <c r="AU8286" s="228">
        <v>0</v>
      </c>
      <c r="AV8286" s="228">
        <v>0</v>
      </c>
      <c r="AW8286" s="228">
        <f t="shared" si="2282"/>
        <v>0</v>
      </c>
    </row>
    <row r="8287" spans="1:49">
      <c r="A8287" s="48"/>
      <c r="B8287" s="42"/>
      <c r="C8287" s="42"/>
      <c r="D8287" s="42"/>
      <c r="E8287" s="531"/>
      <c r="F8287" s="50"/>
      <c r="G8287" s="50"/>
      <c r="H8287" s="50"/>
      <c r="I8287" s="42"/>
      <c r="U8287" s="15">
        <v>0</v>
      </c>
      <c r="V8287" s="15">
        <v>0</v>
      </c>
      <c r="AH8287" s="15">
        <v>0</v>
      </c>
      <c r="AI8287" s="15">
        <v>0</v>
      </c>
      <c r="AU8287" s="15">
        <v>0</v>
      </c>
      <c r="AV8287" s="15">
        <v>0</v>
      </c>
      <c r="AW8287" s="15">
        <f t="shared" si="2282"/>
        <v>0</v>
      </c>
    </row>
    <row r="8288" spans="1:49">
      <c r="A8288" s="48"/>
      <c r="B8288" s="42"/>
      <c r="C8288" s="42"/>
      <c r="D8288" s="42"/>
      <c r="E8288" s="531"/>
      <c r="F8288" s="50"/>
      <c r="G8288" s="50"/>
      <c r="H8288" s="50"/>
      <c r="I8288" s="49" t="s">
        <v>1329</v>
      </c>
      <c r="J8288" s="12">
        <f>SUM(J8259,J8281,J8284)</f>
        <v>0</v>
      </c>
      <c r="K8288" s="12">
        <f t="shared" ref="K8288:AT8288" si="2289">SUM(K8259,K8281,K8284)</f>
        <v>0</v>
      </c>
      <c r="L8288" s="12">
        <f t="shared" si="2289"/>
        <v>0</v>
      </c>
      <c r="M8288" s="12">
        <f t="shared" si="2289"/>
        <v>0</v>
      </c>
      <c r="N8288" s="12">
        <f t="shared" si="2289"/>
        <v>0</v>
      </c>
      <c r="O8288" s="12">
        <f t="shared" si="2289"/>
        <v>0</v>
      </c>
      <c r="P8288" s="12">
        <f t="shared" si="2289"/>
        <v>0</v>
      </c>
      <c r="Q8288" s="12">
        <f t="shared" si="2289"/>
        <v>0</v>
      </c>
      <c r="R8288" s="12">
        <f t="shared" si="2289"/>
        <v>0</v>
      </c>
      <c r="S8288" s="12">
        <f t="shared" si="2289"/>
        <v>0</v>
      </c>
      <c r="T8288" s="12">
        <f t="shared" si="2289"/>
        <v>0</v>
      </c>
      <c r="U8288" s="12">
        <v>0</v>
      </c>
      <c r="V8288" s="12">
        <v>0</v>
      </c>
      <c r="W8288" s="12">
        <f>SUM(W8259,W8281,W8284)</f>
        <v>0</v>
      </c>
      <c r="X8288" s="12">
        <f t="shared" si="2289"/>
        <v>0</v>
      </c>
      <c r="Y8288" s="12">
        <f t="shared" si="2289"/>
        <v>0</v>
      </c>
      <c r="Z8288" s="12">
        <f t="shared" si="2289"/>
        <v>0</v>
      </c>
      <c r="AA8288" s="12">
        <f t="shared" si="2289"/>
        <v>0</v>
      </c>
      <c r="AB8288" s="12">
        <f t="shared" si="2289"/>
        <v>0</v>
      </c>
      <c r="AC8288" s="12">
        <f t="shared" si="2289"/>
        <v>0</v>
      </c>
      <c r="AD8288" s="12">
        <f t="shared" si="2289"/>
        <v>0</v>
      </c>
      <c r="AE8288" s="12">
        <f t="shared" si="2289"/>
        <v>0</v>
      </c>
      <c r="AF8288" s="12">
        <f t="shared" si="2289"/>
        <v>0</v>
      </c>
      <c r="AG8288" s="12">
        <f t="shared" si="2289"/>
        <v>0</v>
      </c>
      <c r="AH8288" s="12">
        <v>0</v>
      </c>
      <c r="AI8288" s="12">
        <v>0</v>
      </c>
      <c r="AJ8288" s="12">
        <f>SUM(AJ8259,AJ8281,AJ8284)</f>
        <v>0</v>
      </c>
      <c r="AK8288" s="12">
        <f t="shared" si="2289"/>
        <v>0</v>
      </c>
      <c r="AL8288" s="12">
        <f t="shared" si="2289"/>
        <v>0</v>
      </c>
      <c r="AM8288" s="12">
        <f t="shared" si="2289"/>
        <v>0</v>
      </c>
      <c r="AN8288" s="12">
        <f t="shared" si="2289"/>
        <v>0</v>
      </c>
      <c r="AO8288" s="12">
        <f t="shared" si="2289"/>
        <v>0</v>
      </c>
      <c r="AP8288" s="12">
        <f t="shared" si="2289"/>
        <v>0</v>
      </c>
      <c r="AQ8288" s="12">
        <f t="shared" si="2289"/>
        <v>0</v>
      </c>
      <c r="AR8288" s="12">
        <f t="shared" si="2289"/>
        <v>0</v>
      </c>
      <c r="AS8288" s="12">
        <f t="shared" si="2289"/>
        <v>0</v>
      </c>
      <c r="AT8288" s="12">
        <f t="shared" si="2289"/>
        <v>0</v>
      </c>
      <c r="AU8288" s="12">
        <v>0</v>
      </c>
      <c r="AV8288" s="12">
        <v>0</v>
      </c>
      <c r="AW8288" s="12">
        <f t="shared" si="2282"/>
        <v>0</v>
      </c>
    </row>
    <row r="8289" spans="1:49">
      <c r="A8289" s="48"/>
      <c r="B8289" s="42"/>
      <c r="C8289" s="42"/>
      <c r="D8289" s="42"/>
      <c r="E8289" s="531"/>
      <c r="F8289" s="50"/>
      <c r="G8289" s="50"/>
      <c r="H8289" s="50"/>
      <c r="I8289" s="75"/>
    </row>
    <row r="8290" spans="1:49">
      <c r="A8290" s="48"/>
      <c r="B8290" s="42"/>
      <c r="C8290" s="42"/>
      <c r="D8290" s="42"/>
      <c r="E8290" s="531"/>
      <c r="F8290" s="50"/>
      <c r="G8290" s="50"/>
      <c r="H8290" s="50"/>
      <c r="I8290" s="146" t="s">
        <v>970</v>
      </c>
      <c r="J8290" s="29"/>
      <c r="K8290" s="29"/>
      <c r="L8290" s="29"/>
      <c r="M8290" s="29"/>
      <c r="N8290" s="29"/>
      <c r="O8290" s="29"/>
      <c r="P8290" s="29"/>
      <c r="Q8290" s="29"/>
      <c r="R8290" s="29"/>
      <c r="S8290" s="29"/>
      <c r="T8290" s="29"/>
      <c r="U8290" s="29"/>
      <c r="V8290" s="29"/>
      <c r="W8290" s="29"/>
      <c r="X8290" s="29"/>
      <c r="Y8290" s="29"/>
      <c r="Z8290" s="29"/>
      <c r="AA8290" s="29"/>
      <c r="AB8290" s="29"/>
      <c r="AC8290" s="29"/>
      <c r="AD8290" s="29"/>
      <c r="AE8290" s="29"/>
      <c r="AF8290" s="29"/>
      <c r="AG8290" s="29"/>
      <c r="AH8290" s="29"/>
      <c r="AI8290" s="29"/>
      <c r="AJ8290" s="29"/>
      <c r="AK8290" s="29"/>
      <c r="AL8290" s="29"/>
      <c r="AM8290" s="29"/>
      <c r="AN8290" s="29"/>
      <c r="AO8290" s="29"/>
      <c r="AP8290" s="29"/>
      <c r="AQ8290" s="29"/>
      <c r="AR8290" s="29"/>
      <c r="AS8290" s="29"/>
      <c r="AT8290" s="29"/>
      <c r="AU8290" s="29"/>
      <c r="AV8290" s="29"/>
      <c r="AW8290" s="29"/>
    </row>
    <row r="8291" spans="1:49" ht="13.5" thickBot="1">
      <c r="A8291" s="48"/>
      <c r="B8291" s="42"/>
      <c r="C8291" s="42"/>
      <c r="D8291" s="42"/>
      <c r="E8291" s="531"/>
      <c r="F8291" s="50"/>
      <c r="G8291" s="50"/>
      <c r="H8291" s="50"/>
      <c r="I8291" s="146"/>
      <c r="J8291" s="29"/>
      <c r="K8291" s="29"/>
      <c r="L8291" s="29"/>
      <c r="M8291" s="29"/>
      <c r="N8291" s="29"/>
      <c r="O8291" s="29"/>
      <c r="P8291" s="29"/>
      <c r="Q8291" s="29"/>
      <c r="R8291" s="29"/>
      <c r="S8291" s="29"/>
      <c r="T8291" s="29"/>
      <c r="U8291" s="29"/>
      <c r="V8291" s="29"/>
      <c r="W8291" s="29"/>
      <c r="X8291" s="29"/>
      <c r="Y8291" s="29"/>
      <c r="Z8291" s="29"/>
      <c r="AA8291" s="29"/>
      <c r="AB8291" s="29"/>
      <c r="AC8291" s="29"/>
      <c r="AD8291" s="29"/>
      <c r="AE8291" s="29"/>
      <c r="AF8291" s="29"/>
      <c r="AG8291" s="29"/>
      <c r="AH8291" s="29"/>
      <c r="AI8291" s="29"/>
      <c r="AJ8291" s="29"/>
      <c r="AK8291" s="29"/>
      <c r="AL8291" s="29"/>
      <c r="AM8291" s="29"/>
      <c r="AN8291" s="29"/>
      <c r="AO8291" s="29"/>
      <c r="AP8291" s="29"/>
      <c r="AQ8291" s="29"/>
      <c r="AR8291" s="29"/>
      <c r="AS8291" s="29"/>
      <c r="AT8291" s="29"/>
      <c r="AU8291" s="29"/>
      <c r="AV8291" s="29"/>
      <c r="AW8291" s="29"/>
    </row>
    <row r="8292" spans="1:49" ht="35.25" customHeight="1" thickTop="1" thickBot="1">
      <c r="A8292" s="48"/>
      <c r="B8292" s="42"/>
      <c r="C8292" s="42"/>
      <c r="D8292" s="42"/>
      <c r="E8292" s="531"/>
      <c r="F8292" s="50"/>
      <c r="G8292" s="50"/>
      <c r="H8292" s="50"/>
      <c r="I8292" s="5" t="s">
        <v>2331</v>
      </c>
      <c r="J8292" s="364" t="s">
        <v>2891</v>
      </c>
      <c r="K8292" s="364" t="s">
        <v>2879</v>
      </c>
      <c r="L8292" s="364" t="s">
        <v>2880</v>
      </c>
      <c r="M8292" s="364" t="s">
        <v>2881</v>
      </c>
      <c r="N8292" s="364" t="s">
        <v>2882</v>
      </c>
      <c r="O8292" s="364" t="s">
        <v>2883</v>
      </c>
      <c r="P8292" s="364" t="s">
        <v>2884</v>
      </c>
      <c r="Q8292" s="364" t="s">
        <v>2885</v>
      </c>
      <c r="R8292" s="364" t="s">
        <v>2886</v>
      </c>
      <c r="S8292" s="364" t="s">
        <v>2887</v>
      </c>
      <c r="T8292" s="364" t="s">
        <v>2888</v>
      </c>
      <c r="U8292" s="364" t="s">
        <v>2889</v>
      </c>
      <c r="V8292" s="364" t="s">
        <v>2890</v>
      </c>
      <c r="W8292" s="365" t="s">
        <v>2893</v>
      </c>
      <c r="X8292" s="365" t="s">
        <v>2879</v>
      </c>
      <c r="Y8292" s="365" t="s">
        <v>2880</v>
      </c>
      <c r="Z8292" s="365" t="s">
        <v>2881</v>
      </c>
      <c r="AA8292" s="365" t="s">
        <v>2882</v>
      </c>
      <c r="AB8292" s="365" t="s">
        <v>2883</v>
      </c>
      <c r="AC8292" s="365" t="s">
        <v>2884</v>
      </c>
      <c r="AD8292" s="365" t="s">
        <v>2885</v>
      </c>
      <c r="AE8292" s="365" t="s">
        <v>2886</v>
      </c>
      <c r="AF8292" s="365" t="s">
        <v>2887</v>
      </c>
      <c r="AG8292" s="365" t="s">
        <v>2888</v>
      </c>
      <c r="AH8292" s="365" t="s">
        <v>2889</v>
      </c>
      <c r="AI8292" s="365" t="s">
        <v>2890</v>
      </c>
      <c r="AJ8292" s="366" t="s">
        <v>2892</v>
      </c>
      <c r="AK8292" s="366" t="s">
        <v>2879</v>
      </c>
      <c r="AL8292" s="366" t="s">
        <v>2880</v>
      </c>
      <c r="AM8292" s="366" t="s">
        <v>2881</v>
      </c>
      <c r="AN8292" s="366" t="s">
        <v>2882</v>
      </c>
      <c r="AO8292" s="366" t="s">
        <v>2883</v>
      </c>
      <c r="AP8292" s="366" t="s">
        <v>2884</v>
      </c>
      <c r="AQ8292" s="366" t="s">
        <v>2885</v>
      </c>
      <c r="AR8292" s="366" t="s">
        <v>2886</v>
      </c>
      <c r="AS8292" s="366" t="s">
        <v>2887</v>
      </c>
      <c r="AT8292" s="366" t="s">
        <v>2888</v>
      </c>
      <c r="AU8292" s="366" t="s">
        <v>2889</v>
      </c>
      <c r="AV8292" s="366" t="s">
        <v>2890</v>
      </c>
      <c r="AW8292" s="368" t="s">
        <v>2895</v>
      </c>
    </row>
    <row r="8293" spans="1:49">
      <c r="A8293" s="48"/>
      <c r="B8293" s="42"/>
      <c r="C8293" s="42"/>
      <c r="D8293" s="42"/>
      <c r="E8293" s="531"/>
      <c r="F8293" s="50"/>
      <c r="G8293" s="50"/>
      <c r="H8293" s="50"/>
      <c r="I8293" s="34"/>
      <c r="J8293" s="202" t="s">
        <v>1224</v>
      </c>
      <c r="K8293" s="202">
        <v>1</v>
      </c>
      <c r="L8293" s="202">
        <v>2</v>
      </c>
      <c r="M8293" s="202">
        <v>3</v>
      </c>
      <c r="N8293" s="202">
        <v>4</v>
      </c>
      <c r="O8293" s="202">
        <v>5</v>
      </c>
      <c r="P8293" s="202">
        <v>6</v>
      </c>
      <c r="Q8293" s="202">
        <v>7</v>
      </c>
      <c r="R8293" s="202">
        <v>8</v>
      </c>
      <c r="S8293" s="202">
        <v>9</v>
      </c>
      <c r="T8293" s="202">
        <v>10</v>
      </c>
      <c r="U8293" s="202">
        <v>13</v>
      </c>
      <c r="V8293" s="202">
        <v>14</v>
      </c>
      <c r="W8293" s="202" t="s">
        <v>1224</v>
      </c>
      <c r="X8293" s="202">
        <v>1</v>
      </c>
      <c r="Y8293" s="202">
        <v>2</v>
      </c>
      <c r="Z8293" s="202">
        <v>3</v>
      </c>
      <c r="AA8293" s="202">
        <v>4</v>
      </c>
      <c r="AB8293" s="202">
        <v>5</v>
      </c>
      <c r="AC8293" s="202">
        <v>6</v>
      </c>
      <c r="AD8293" s="202">
        <v>7</v>
      </c>
      <c r="AE8293" s="202">
        <v>8</v>
      </c>
      <c r="AF8293" s="202">
        <v>9</v>
      </c>
      <c r="AG8293" s="202">
        <v>10</v>
      </c>
      <c r="AH8293" s="202">
        <v>13</v>
      </c>
      <c r="AI8293" s="202">
        <v>14</v>
      </c>
      <c r="AJ8293" s="202" t="s">
        <v>1224</v>
      </c>
      <c r="AK8293" s="202">
        <v>1</v>
      </c>
      <c r="AL8293" s="202">
        <v>2</v>
      </c>
      <c r="AM8293" s="202">
        <v>3</v>
      </c>
      <c r="AN8293" s="202">
        <v>4</v>
      </c>
      <c r="AO8293" s="202">
        <v>5</v>
      </c>
      <c r="AP8293" s="202">
        <v>6</v>
      </c>
      <c r="AQ8293" s="202">
        <v>7</v>
      </c>
      <c r="AR8293" s="202">
        <v>8</v>
      </c>
      <c r="AS8293" s="202">
        <v>9</v>
      </c>
      <c r="AT8293" s="202">
        <v>10</v>
      </c>
      <c r="AU8293" s="202">
        <v>13</v>
      </c>
      <c r="AV8293" s="202">
        <v>14</v>
      </c>
      <c r="AW8293" s="202">
        <v>15</v>
      </c>
    </row>
    <row r="8294" spans="1:49">
      <c r="A8294" s="48"/>
      <c r="B8294" s="42"/>
      <c r="C8294" s="42"/>
      <c r="D8294" s="42"/>
      <c r="E8294" s="531"/>
      <c r="F8294" s="50"/>
      <c r="G8294" s="50"/>
      <c r="H8294" s="50"/>
      <c r="I8294" s="276" t="s">
        <v>2377</v>
      </c>
      <c r="J8294" s="277">
        <f>SUM(J8288)</f>
        <v>0</v>
      </c>
      <c r="K8294" s="277">
        <f t="shared" ref="K8294:AT8294" si="2290">SUM(K8288)</f>
        <v>0</v>
      </c>
      <c r="L8294" s="277">
        <f t="shared" si="2290"/>
        <v>0</v>
      </c>
      <c r="M8294" s="277">
        <f t="shared" si="2290"/>
        <v>0</v>
      </c>
      <c r="N8294" s="277">
        <f t="shared" si="2290"/>
        <v>0</v>
      </c>
      <c r="O8294" s="277">
        <f t="shared" si="2290"/>
        <v>0</v>
      </c>
      <c r="P8294" s="277">
        <f t="shared" si="2290"/>
        <v>0</v>
      </c>
      <c r="Q8294" s="277">
        <f t="shared" si="2290"/>
        <v>0</v>
      </c>
      <c r="R8294" s="277">
        <f t="shared" si="2290"/>
        <v>0</v>
      </c>
      <c r="S8294" s="277">
        <f t="shared" si="2290"/>
        <v>0</v>
      </c>
      <c r="T8294" s="277">
        <f t="shared" si="2290"/>
        <v>0</v>
      </c>
      <c r="U8294" s="277">
        <v>0</v>
      </c>
      <c r="V8294" s="277">
        <v>0</v>
      </c>
      <c r="W8294" s="277">
        <f>SUM(W8288)</f>
        <v>0</v>
      </c>
      <c r="X8294" s="277">
        <f t="shared" si="2290"/>
        <v>0</v>
      </c>
      <c r="Y8294" s="277">
        <f t="shared" si="2290"/>
        <v>0</v>
      </c>
      <c r="Z8294" s="277">
        <f t="shared" si="2290"/>
        <v>0</v>
      </c>
      <c r="AA8294" s="277">
        <f t="shared" si="2290"/>
        <v>0</v>
      </c>
      <c r="AB8294" s="277">
        <f t="shared" si="2290"/>
        <v>0</v>
      </c>
      <c r="AC8294" s="277">
        <f t="shared" si="2290"/>
        <v>0</v>
      </c>
      <c r="AD8294" s="277">
        <f t="shared" si="2290"/>
        <v>0</v>
      </c>
      <c r="AE8294" s="277">
        <f t="shared" si="2290"/>
        <v>0</v>
      </c>
      <c r="AF8294" s="277">
        <f t="shared" si="2290"/>
        <v>0</v>
      </c>
      <c r="AG8294" s="277">
        <f t="shared" si="2290"/>
        <v>0</v>
      </c>
      <c r="AH8294" s="277">
        <v>0</v>
      </c>
      <c r="AI8294" s="277">
        <v>0</v>
      </c>
      <c r="AJ8294" s="277">
        <f>SUM(AJ8288)</f>
        <v>0</v>
      </c>
      <c r="AK8294" s="277">
        <f t="shared" si="2290"/>
        <v>0</v>
      </c>
      <c r="AL8294" s="277">
        <f t="shared" si="2290"/>
        <v>0</v>
      </c>
      <c r="AM8294" s="277">
        <f t="shared" si="2290"/>
        <v>0</v>
      </c>
      <c r="AN8294" s="277">
        <f t="shared" si="2290"/>
        <v>0</v>
      </c>
      <c r="AO8294" s="277">
        <f t="shared" si="2290"/>
        <v>0</v>
      </c>
      <c r="AP8294" s="277">
        <f t="shared" si="2290"/>
        <v>0</v>
      </c>
      <c r="AQ8294" s="277">
        <f t="shared" si="2290"/>
        <v>0</v>
      </c>
      <c r="AR8294" s="277">
        <f t="shared" si="2290"/>
        <v>0</v>
      </c>
      <c r="AS8294" s="277">
        <f t="shared" si="2290"/>
        <v>0</v>
      </c>
      <c r="AT8294" s="277">
        <f t="shared" si="2290"/>
        <v>0</v>
      </c>
      <c r="AU8294" s="277">
        <v>0</v>
      </c>
      <c r="AV8294" s="277">
        <v>0</v>
      </c>
      <c r="AW8294" s="277">
        <f>U8294+AH8294+AU8294</f>
        <v>0</v>
      </c>
    </row>
    <row r="8295" spans="1:49">
      <c r="A8295" s="48"/>
      <c r="B8295" s="42"/>
      <c r="C8295" s="42"/>
      <c r="D8295" s="42"/>
      <c r="E8295" s="531"/>
      <c r="F8295" s="50"/>
      <c r="G8295" s="50"/>
      <c r="H8295" s="50"/>
      <c r="I8295" s="276"/>
      <c r="J8295" s="277"/>
      <c r="K8295" s="277"/>
      <c r="L8295" s="277"/>
      <c r="M8295" s="277"/>
      <c r="N8295" s="277"/>
      <c r="O8295" s="277"/>
      <c r="P8295" s="277"/>
      <c r="Q8295" s="277"/>
      <c r="R8295" s="277"/>
      <c r="S8295" s="277"/>
      <c r="T8295" s="277"/>
      <c r="U8295" s="277">
        <v>0</v>
      </c>
      <c r="V8295" s="277">
        <v>0</v>
      </c>
      <c r="W8295" s="277"/>
      <c r="X8295" s="277"/>
      <c r="Y8295" s="277"/>
      <c r="Z8295" s="277"/>
      <c r="AA8295" s="277"/>
      <c r="AB8295" s="277"/>
      <c r="AC8295" s="277"/>
      <c r="AD8295" s="277"/>
      <c r="AE8295" s="277"/>
      <c r="AF8295" s="277"/>
      <c r="AG8295" s="277"/>
      <c r="AH8295" s="277">
        <v>0</v>
      </c>
      <c r="AI8295" s="277">
        <v>0</v>
      </c>
      <c r="AJ8295" s="277"/>
      <c r="AK8295" s="277"/>
      <c r="AL8295" s="277"/>
      <c r="AM8295" s="277"/>
      <c r="AN8295" s="277"/>
      <c r="AO8295" s="277"/>
      <c r="AP8295" s="277"/>
      <c r="AQ8295" s="277"/>
      <c r="AR8295" s="277"/>
      <c r="AS8295" s="277"/>
      <c r="AT8295" s="277"/>
      <c r="AU8295" s="277">
        <v>0</v>
      </c>
      <c r="AV8295" s="277">
        <v>0</v>
      </c>
      <c r="AW8295" s="277">
        <f>U8295+AH8295+AU8295</f>
        <v>0</v>
      </c>
    </row>
    <row r="8296" spans="1:49">
      <c r="A8296" s="48"/>
      <c r="B8296" s="42"/>
      <c r="C8296" s="42"/>
      <c r="D8296" s="42"/>
      <c r="E8296" s="531"/>
      <c r="F8296" s="50"/>
      <c r="G8296" s="50"/>
      <c r="H8296" s="50"/>
      <c r="I8296" s="276"/>
      <c r="J8296" s="277"/>
      <c r="K8296" s="277"/>
      <c r="L8296" s="277"/>
      <c r="M8296" s="277"/>
      <c r="N8296" s="277"/>
      <c r="O8296" s="277"/>
      <c r="P8296" s="277"/>
      <c r="Q8296" s="277"/>
      <c r="R8296" s="277"/>
      <c r="S8296" s="277"/>
      <c r="T8296" s="277"/>
      <c r="U8296" s="277">
        <v>0</v>
      </c>
      <c r="V8296" s="277">
        <v>0</v>
      </c>
      <c r="W8296" s="277"/>
      <c r="X8296" s="277"/>
      <c r="Y8296" s="277"/>
      <c r="Z8296" s="277"/>
      <c r="AA8296" s="277"/>
      <c r="AB8296" s="277"/>
      <c r="AC8296" s="277"/>
      <c r="AD8296" s="277"/>
      <c r="AE8296" s="277"/>
      <c r="AF8296" s="277"/>
      <c r="AG8296" s="277"/>
      <c r="AH8296" s="277">
        <v>0</v>
      </c>
      <c r="AI8296" s="277">
        <v>0</v>
      </c>
      <c r="AJ8296" s="277"/>
      <c r="AK8296" s="277"/>
      <c r="AL8296" s="277"/>
      <c r="AM8296" s="277"/>
      <c r="AN8296" s="277"/>
      <c r="AO8296" s="277"/>
      <c r="AP8296" s="277"/>
      <c r="AQ8296" s="277"/>
      <c r="AR8296" s="277"/>
      <c r="AS8296" s="277"/>
      <c r="AT8296" s="277"/>
      <c r="AU8296" s="277">
        <v>0</v>
      </c>
      <c r="AV8296" s="277">
        <v>0</v>
      </c>
      <c r="AW8296" s="277">
        <f>U8296+AH8296+AU8296</f>
        <v>0</v>
      </c>
    </row>
    <row r="8297" spans="1:49">
      <c r="A8297" s="48"/>
      <c r="B8297" s="42"/>
      <c r="C8297" s="42"/>
      <c r="D8297" s="42"/>
      <c r="E8297" s="531"/>
      <c r="F8297" s="50"/>
      <c r="G8297" s="50"/>
      <c r="H8297" s="50"/>
      <c r="I8297" s="276"/>
      <c r="J8297" s="277"/>
      <c r="K8297" s="277"/>
      <c r="L8297" s="277"/>
      <c r="M8297" s="277"/>
      <c r="N8297" s="277"/>
      <c r="O8297" s="277"/>
      <c r="P8297" s="277"/>
      <c r="Q8297" s="277"/>
      <c r="R8297" s="277"/>
      <c r="S8297" s="277"/>
      <c r="T8297" s="277"/>
      <c r="U8297" s="277">
        <v>0</v>
      </c>
      <c r="V8297" s="277">
        <v>0</v>
      </c>
      <c r="W8297" s="277"/>
      <c r="X8297" s="277"/>
      <c r="Y8297" s="277"/>
      <c r="Z8297" s="277"/>
      <c r="AA8297" s="277"/>
      <c r="AB8297" s="277"/>
      <c r="AC8297" s="277"/>
      <c r="AD8297" s="277"/>
      <c r="AE8297" s="277"/>
      <c r="AF8297" s="277"/>
      <c r="AG8297" s="277"/>
      <c r="AH8297" s="277">
        <v>0</v>
      </c>
      <c r="AI8297" s="277">
        <v>0</v>
      </c>
      <c r="AJ8297" s="277"/>
      <c r="AK8297" s="277"/>
      <c r="AL8297" s="277"/>
      <c r="AM8297" s="277"/>
      <c r="AN8297" s="277"/>
      <c r="AO8297" s="277"/>
      <c r="AP8297" s="277"/>
      <c r="AQ8297" s="277"/>
      <c r="AR8297" s="277"/>
      <c r="AS8297" s="277"/>
      <c r="AT8297" s="277"/>
      <c r="AU8297" s="277">
        <v>0</v>
      </c>
      <c r="AV8297" s="277">
        <v>0</v>
      </c>
      <c r="AW8297" s="277">
        <f>U8297+AH8297+AU8297</f>
        <v>0</v>
      </c>
    </row>
    <row r="8298" spans="1:49">
      <c r="A8298" s="48"/>
      <c r="B8298" s="42"/>
      <c r="C8298" s="42"/>
      <c r="D8298" s="42"/>
      <c r="E8298" s="531"/>
      <c r="F8298" s="50"/>
      <c r="G8298" s="50"/>
      <c r="H8298" s="50"/>
      <c r="I8298" s="276" t="s">
        <v>1631</v>
      </c>
      <c r="J8298" s="277">
        <f>SUM(J8294:J8297)</f>
        <v>0</v>
      </c>
      <c r="K8298" s="277">
        <f t="shared" ref="K8298:AT8298" si="2291">SUM(K8294:K8297)</f>
        <v>0</v>
      </c>
      <c r="L8298" s="277">
        <f t="shared" si="2291"/>
        <v>0</v>
      </c>
      <c r="M8298" s="277">
        <f t="shared" si="2291"/>
        <v>0</v>
      </c>
      <c r="N8298" s="277">
        <f t="shared" si="2291"/>
        <v>0</v>
      </c>
      <c r="O8298" s="277">
        <f t="shared" si="2291"/>
        <v>0</v>
      </c>
      <c r="P8298" s="277">
        <f t="shared" si="2291"/>
        <v>0</v>
      </c>
      <c r="Q8298" s="277">
        <f t="shared" si="2291"/>
        <v>0</v>
      </c>
      <c r="R8298" s="277">
        <f t="shared" si="2291"/>
        <v>0</v>
      </c>
      <c r="S8298" s="277">
        <f t="shared" si="2291"/>
        <v>0</v>
      </c>
      <c r="T8298" s="277">
        <f t="shared" si="2291"/>
        <v>0</v>
      </c>
      <c r="U8298" s="277">
        <v>0</v>
      </c>
      <c r="V8298" s="277">
        <v>0</v>
      </c>
      <c r="W8298" s="277">
        <f>SUM(W8294:W8297)</f>
        <v>0</v>
      </c>
      <c r="X8298" s="277">
        <f t="shared" si="2291"/>
        <v>0</v>
      </c>
      <c r="Y8298" s="277">
        <f t="shared" si="2291"/>
        <v>0</v>
      </c>
      <c r="Z8298" s="277">
        <f t="shared" si="2291"/>
        <v>0</v>
      </c>
      <c r="AA8298" s="277">
        <f t="shared" si="2291"/>
        <v>0</v>
      </c>
      <c r="AB8298" s="277">
        <f t="shared" si="2291"/>
        <v>0</v>
      </c>
      <c r="AC8298" s="277">
        <f t="shared" si="2291"/>
        <v>0</v>
      </c>
      <c r="AD8298" s="277">
        <f t="shared" si="2291"/>
        <v>0</v>
      </c>
      <c r="AE8298" s="277">
        <f t="shared" si="2291"/>
        <v>0</v>
      </c>
      <c r="AF8298" s="277">
        <f t="shared" si="2291"/>
        <v>0</v>
      </c>
      <c r="AG8298" s="277">
        <f t="shared" si="2291"/>
        <v>0</v>
      </c>
      <c r="AH8298" s="277">
        <v>0</v>
      </c>
      <c r="AI8298" s="277">
        <v>0</v>
      </c>
      <c r="AJ8298" s="277">
        <f>SUM(AJ8294:AJ8297)</f>
        <v>0</v>
      </c>
      <c r="AK8298" s="277">
        <f t="shared" si="2291"/>
        <v>0</v>
      </c>
      <c r="AL8298" s="277">
        <f t="shared" si="2291"/>
        <v>0</v>
      </c>
      <c r="AM8298" s="277">
        <f t="shared" si="2291"/>
        <v>0</v>
      </c>
      <c r="AN8298" s="277">
        <f t="shared" si="2291"/>
        <v>0</v>
      </c>
      <c r="AO8298" s="277">
        <f t="shared" si="2291"/>
        <v>0</v>
      </c>
      <c r="AP8298" s="277">
        <f t="shared" si="2291"/>
        <v>0</v>
      </c>
      <c r="AQ8298" s="277">
        <f t="shared" si="2291"/>
        <v>0</v>
      </c>
      <c r="AR8298" s="277">
        <f t="shared" si="2291"/>
        <v>0</v>
      </c>
      <c r="AS8298" s="277">
        <f t="shared" si="2291"/>
        <v>0</v>
      </c>
      <c r="AT8298" s="277">
        <f t="shared" si="2291"/>
        <v>0</v>
      </c>
      <c r="AU8298" s="277">
        <v>0</v>
      </c>
      <c r="AV8298" s="277">
        <v>0</v>
      </c>
      <c r="AW8298" s="277">
        <f>U8298+AH8298+AU8298</f>
        <v>0</v>
      </c>
    </row>
    <row r="8299" spans="1:49">
      <c r="A8299" s="48"/>
      <c r="B8299" s="42"/>
      <c r="C8299" s="42"/>
      <c r="D8299" s="42"/>
      <c r="E8299" s="531"/>
      <c r="F8299" s="50"/>
      <c r="G8299" s="50"/>
      <c r="H8299" s="50"/>
      <c r="I8299" s="146"/>
      <c r="J8299" s="29"/>
      <c r="K8299" s="29"/>
      <c r="L8299" s="29"/>
      <c r="M8299" s="29"/>
      <c r="N8299" s="29"/>
      <c r="O8299" s="29"/>
      <c r="P8299" s="29"/>
      <c r="Q8299" s="29"/>
      <c r="R8299" s="29"/>
      <c r="S8299" s="29"/>
      <c r="T8299" s="29"/>
      <c r="U8299" s="29"/>
      <c r="V8299" s="29"/>
      <c r="W8299" s="29"/>
      <c r="X8299" s="29"/>
      <c r="Y8299" s="29"/>
      <c r="Z8299" s="29"/>
      <c r="AA8299" s="29"/>
      <c r="AB8299" s="29"/>
      <c r="AC8299" s="29"/>
      <c r="AD8299" s="29"/>
      <c r="AE8299" s="29"/>
      <c r="AF8299" s="29"/>
      <c r="AG8299" s="29"/>
      <c r="AH8299" s="29"/>
      <c r="AI8299" s="29"/>
      <c r="AJ8299" s="29"/>
      <c r="AK8299" s="29"/>
      <c r="AL8299" s="29"/>
      <c r="AM8299" s="29"/>
      <c r="AN8299" s="29"/>
      <c r="AO8299" s="29"/>
      <c r="AP8299" s="29"/>
      <c r="AQ8299" s="29"/>
      <c r="AR8299" s="29"/>
      <c r="AS8299" s="29"/>
      <c r="AT8299" s="29"/>
      <c r="AU8299" s="29"/>
      <c r="AV8299" s="29"/>
      <c r="AW8299" s="29"/>
    </row>
    <row r="8300" spans="1:49">
      <c r="A8300" s="48"/>
      <c r="B8300" s="42"/>
      <c r="C8300" s="42"/>
      <c r="D8300" s="42"/>
      <c r="E8300" s="531"/>
      <c r="F8300" s="50"/>
      <c r="G8300" s="50"/>
      <c r="H8300" s="50"/>
      <c r="I8300" s="75"/>
    </row>
    <row r="8301" spans="1:49">
      <c r="A8301" s="48"/>
      <c r="B8301" s="42"/>
      <c r="C8301" s="42"/>
      <c r="D8301" s="42"/>
      <c r="E8301" s="531"/>
      <c r="F8301" s="50"/>
      <c r="G8301" s="50"/>
      <c r="H8301" s="50"/>
      <c r="I8301" s="75"/>
    </row>
    <row r="8302" spans="1:49" ht="14.25">
      <c r="A8302" s="48"/>
      <c r="B8302" s="42"/>
      <c r="C8302" s="42"/>
      <c r="D8302" s="42"/>
      <c r="E8302" s="531"/>
      <c r="F8302" s="50"/>
      <c r="G8302" s="50"/>
      <c r="H8302" s="50"/>
      <c r="I8302" s="64" t="s">
        <v>2095</v>
      </c>
      <c r="J8302" s="17">
        <f>SUM(J7913,J8008,J8059,J8112,J8174,J8235,J8288)</f>
        <v>1722000</v>
      </c>
      <c r="K8302" s="17">
        <f t="shared" ref="K8302:AT8302" si="2292">SUM(K7913,K8008,K8059,K8112,K8174,K8235,K8288)</f>
        <v>89062</v>
      </c>
      <c r="L8302" s="17">
        <f t="shared" si="2292"/>
        <v>115673</v>
      </c>
      <c r="M8302" s="17">
        <f t="shared" si="2292"/>
        <v>126586</v>
      </c>
      <c r="N8302" s="17">
        <f t="shared" si="2292"/>
        <v>65260</v>
      </c>
      <c r="O8302" s="17">
        <f t="shared" si="2292"/>
        <v>108307</v>
      </c>
      <c r="P8302" s="17">
        <f t="shared" si="2292"/>
        <v>91460</v>
      </c>
      <c r="Q8302" s="17">
        <f t="shared" si="2292"/>
        <v>74090</v>
      </c>
      <c r="R8302" s="17">
        <f t="shared" si="2292"/>
        <v>89590</v>
      </c>
      <c r="S8302" s="17">
        <f t="shared" si="2292"/>
        <v>165640</v>
      </c>
      <c r="T8302" s="17">
        <f t="shared" si="2292"/>
        <v>48920</v>
      </c>
      <c r="U8302" s="17">
        <v>974588</v>
      </c>
      <c r="V8302" s="17">
        <v>747412</v>
      </c>
      <c r="W8302" s="17">
        <f>SUM(W7913,W8008,W8059,W8112,W8174,W8235,W8288)</f>
        <v>137631</v>
      </c>
      <c r="X8302" s="17">
        <f t="shared" si="2292"/>
        <v>0</v>
      </c>
      <c r="Y8302" s="17">
        <f t="shared" si="2292"/>
        <v>2341</v>
      </c>
      <c r="Z8302" s="17">
        <f t="shared" si="2292"/>
        <v>36394</v>
      </c>
      <c r="AA8302" s="17">
        <f t="shared" si="2292"/>
        <v>6737</v>
      </c>
      <c r="AB8302" s="17">
        <f t="shared" si="2292"/>
        <v>0</v>
      </c>
      <c r="AC8302" s="17">
        <f t="shared" si="2292"/>
        <v>19277</v>
      </c>
      <c r="AD8302" s="17">
        <f t="shared" si="2292"/>
        <v>4500</v>
      </c>
      <c r="AE8302" s="17">
        <f t="shared" si="2292"/>
        <v>0</v>
      </c>
      <c r="AF8302" s="17">
        <f t="shared" si="2292"/>
        <v>5000</v>
      </c>
      <c r="AG8302" s="17">
        <f t="shared" si="2292"/>
        <v>2000</v>
      </c>
      <c r="AH8302" s="17">
        <v>76249</v>
      </c>
      <c r="AI8302" s="17">
        <v>61382</v>
      </c>
      <c r="AJ8302" s="17">
        <f>SUM(AJ7913,AJ8008,AJ8059,AJ8112,AJ8174,AJ8235,AJ8288)</f>
        <v>11090828</v>
      </c>
      <c r="AK8302" s="17">
        <f t="shared" si="2292"/>
        <v>827698</v>
      </c>
      <c r="AL8302" s="17">
        <f t="shared" si="2292"/>
        <v>877176</v>
      </c>
      <c r="AM8302" s="17">
        <f t="shared" si="2292"/>
        <v>919029</v>
      </c>
      <c r="AN8302" s="17">
        <f t="shared" si="2292"/>
        <v>871223</v>
      </c>
      <c r="AO8302" s="17">
        <f t="shared" si="2292"/>
        <v>876646</v>
      </c>
      <c r="AP8302" s="17">
        <f t="shared" si="2292"/>
        <v>895629</v>
      </c>
      <c r="AQ8302" s="17">
        <f t="shared" si="2292"/>
        <v>866181</v>
      </c>
      <c r="AR8302" s="17">
        <f t="shared" si="2292"/>
        <v>868005</v>
      </c>
      <c r="AS8302" s="17">
        <f t="shared" si="2292"/>
        <v>851605</v>
      </c>
      <c r="AT8302" s="17">
        <f t="shared" si="2292"/>
        <v>853578</v>
      </c>
      <c r="AU8302" s="17">
        <v>9557801</v>
      </c>
      <c r="AV8302" s="17">
        <v>1533027</v>
      </c>
      <c r="AW8302" s="17">
        <f>U8302+AH8302+AU8302</f>
        <v>10608638</v>
      </c>
    </row>
    <row r="8303" spans="1:49">
      <c r="A8303" s="48"/>
      <c r="B8303" s="42"/>
      <c r="C8303" s="42"/>
      <c r="D8303" s="42"/>
      <c r="E8303" s="531"/>
      <c r="F8303" s="50"/>
      <c r="G8303" s="50"/>
      <c r="H8303" s="50"/>
      <c r="I8303" s="75"/>
    </row>
    <row r="8304" spans="1:49">
      <c r="A8304" s="48"/>
      <c r="B8304" s="42"/>
      <c r="C8304" s="42"/>
      <c r="D8304" s="42"/>
      <c r="E8304" s="531"/>
      <c r="F8304" s="50"/>
      <c r="G8304" s="50"/>
      <c r="H8304" s="50"/>
      <c r="I8304" s="146" t="s">
        <v>1562</v>
      </c>
      <c r="J8304" s="9"/>
      <c r="K8304" s="9"/>
      <c r="L8304" s="9"/>
      <c r="M8304" s="9"/>
      <c r="N8304" s="9"/>
      <c r="O8304" s="9"/>
      <c r="P8304" s="9"/>
      <c r="Q8304" s="9"/>
      <c r="R8304" s="9"/>
      <c r="S8304" s="9"/>
      <c r="T8304" s="9"/>
      <c r="U8304" s="9"/>
      <c r="V8304" s="9"/>
      <c r="W8304" s="9"/>
      <c r="X8304" s="9"/>
      <c r="Y8304" s="9"/>
      <c r="Z8304" s="9"/>
      <c r="AA8304" s="9"/>
      <c r="AB8304" s="9"/>
      <c r="AC8304" s="9"/>
      <c r="AD8304" s="9"/>
      <c r="AE8304" s="9"/>
      <c r="AF8304" s="9"/>
      <c r="AG8304" s="9"/>
      <c r="AH8304" s="9"/>
      <c r="AI8304" s="9"/>
      <c r="AJ8304" s="9"/>
      <c r="AK8304" s="9"/>
      <c r="AL8304" s="9"/>
      <c r="AM8304" s="9"/>
      <c r="AN8304" s="9"/>
      <c r="AO8304" s="9"/>
      <c r="AP8304" s="9"/>
      <c r="AQ8304" s="9"/>
      <c r="AR8304" s="9"/>
      <c r="AS8304" s="9"/>
      <c r="AT8304" s="9"/>
      <c r="AU8304" s="9"/>
      <c r="AV8304" s="9"/>
      <c r="AW8304" s="9"/>
    </row>
    <row r="8305" spans="1:49">
      <c r="A8305" s="48"/>
      <c r="B8305" s="42"/>
      <c r="C8305" s="42"/>
      <c r="D8305" s="42"/>
      <c r="E8305" s="531"/>
      <c r="F8305" s="50"/>
      <c r="G8305" s="50"/>
      <c r="H8305" s="50"/>
      <c r="I8305" s="112"/>
    </row>
    <row r="8306" spans="1:49">
      <c r="A8306" s="48"/>
      <c r="B8306" s="42"/>
      <c r="C8306" s="42"/>
      <c r="D8306" s="42"/>
      <c r="E8306" s="531"/>
      <c r="F8306" s="50"/>
      <c r="G8306" s="50"/>
      <c r="H8306" s="50"/>
      <c r="I8306" s="42"/>
    </row>
    <row r="8307" spans="1:49">
      <c r="A8307" s="48"/>
      <c r="B8307" s="42"/>
      <c r="C8307" s="42"/>
      <c r="D8307" s="42"/>
      <c r="E8307" s="531"/>
      <c r="F8307" s="50"/>
      <c r="G8307" s="50"/>
      <c r="H8307" s="50"/>
      <c r="I8307" s="75"/>
    </row>
    <row r="8308" spans="1:49">
      <c r="A8308" s="48"/>
      <c r="B8308" s="42"/>
      <c r="C8308" s="42"/>
      <c r="D8308" s="42"/>
      <c r="E8308" s="531"/>
      <c r="F8308" s="50"/>
      <c r="G8308" s="50"/>
      <c r="H8308" s="50"/>
      <c r="I8308" s="75"/>
    </row>
    <row r="8309" spans="1:49">
      <c r="A8309" s="48"/>
      <c r="B8309" s="42"/>
      <c r="C8309" s="42"/>
      <c r="D8309" s="42"/>
      <c r="E8309" s="531"/>
      <c r="F8309" s="50"/>
      <c r="G8309" s="50"/>
      <c r="H8309" s="50"/>
      <c r="I8309" s="75"/>
    </row>
    <row r="8310" spans="1:49" ht="13.5" thickBot="1">
      <c r="A8310" s="78" t="s">
        <v>1527</v>
      </c>
      <c r="B8310" s="79"/>
      <c r="C8310" s="79"/>
      <c r="D8310" s="456"/>
      <c r="E8310" s="535"/>
      <c r="F8310" s="127"/>
      <c r="G8310" s="127"/>
      <c r="H8310" s="127"/>
      <c r="I8310" s="79"/>
    </row>
    <row r="8311" spans="1:49" s="151" customFormat="1" ht="36" customHeight="1" thickTop="1" thickBot="1">
      <c r="A8311" s="147" t="s">
        <v>2079</v>
      </c>
      <c r="B8311" s="5" t="s">
        <v>2080</v>
      </c>
      <c r="C8311" s="5" t="s">
        <v>1335</v>
      </c>
      <c r="D8311" s="450"/>
      <c r="E8311" s="148" t="s">
        <v>1570</v>
      </c>
      <c r="F8311" s="149" t="s">
        <v>1438</v>
      </c>
      <c r="G8311" s="149"/>
      <c r="H8311" s="149" t="s">
        <v>2332</v>
      </c>
      <c r="I8311" s="5" t="s">
        <v>856</v>
      </c>
      <c r="J8311" s="364" t="s">
        <v>2891</v>
      </c>
      <c r="K8311" s="364" t="s">
        <v>2879</v>
      </c>
      <c r="L8311" s="364" t="s">
        <v>2880</v>
      </c>
      <c r="M8311" s="364" t="s">
        <v>2881</v>
      </c>
      <c r="N8311" s="364" t="s">
        <v>2882</v>
      </c>
      <c r="O8311" s="364" t="s">
        <v>2883</v>
      </c>
      <c r="P8311" s="364" t="s">
        <v>2884</v>
      </c>
      <c r="Q8311" s="364" t="s">
        <v>2885</v>
      </c>
      <c r="R8311" s="364" t="s">
        <v>2886</v>
      </c>
      <c r="S8311" s="364" t="s">
        <v>2887</v>
      </c>
      <c r="T8311" s="364" t="s">
        <v>2888</v>
      </c>
      <c r="U8311" s="364" t="s">
        <v>2889</v>
      </c>
      <c r="V8311" s="364" t="s">
        <v>2890</v>
      </c>
      <c r="W8311" s="365" t="s">
        <v>2893</v>
      </c>
      <c r="X8311" s="365" t="s">
        <v>2879</v>
      </c>
      <c r="Y8311" s="365" t="s">
        <v>2880</v>
      </c>
      <c r="Z8311" s="365" t="s">
        <v>2881</v>
      </c>
      <c r="AA8311" s="365" t="s">
        <v>2882</v>
      </c>
      <c r="AB8311" s="365" t="s">
        <v>2883</v>
      </c>
      <c r="AC8311" s="365" t="s">
        <v>2884</v>
      </c>
      <c r="AD8311" s="365" t="s">
        <v>2885</v>
      </c>
      <c r="AE8311" s="365" t="s">
        <v>2886</v>
      </c>
      <c r="AF8311" s="365" t="s">
        <v>2887</v>
      </c>
      <c r="AG8311" s="365" t="s">
        <v>2888</v>
      </c>
      <c r="AH8311" s="365" t="s">
        <v>2889</v>
      </c>
      <c r="AI8311" s="365" t="s">
        <v>2890</v>
      </c>
      <c r="AJ8311" s="366" t="s">
        <v>2892</v>
      </c>
      <c r="AK8311" s="366" t="s">
        <v>2879</v>
      </c>
      <c r="AL8311" s="366" t="s">
        <v>2880</v>
      </c>
      <c r="AM8311" s="366" t="s">
        <v>2881</v>
      </c>
      <c r="AN8311" s="366" t="s">
        <v>2882</v>
      </c>
      <c r="AO8311" s="366" t="s">
        <v>2883</v>
      </c>
      <c r="AP8311" s="366" t="s">
        <v>2884</v>
      </c>
      <c r="AQ8311" s="366" t="s">
        <v>2885</v>
      </c>
      <c r="AR8311" s="366" t="s">
        <v>2886</v>
      </c>
      <c r="AS8311" s="366" t="s">
        <v>2887</v>
      </c>
      <c r="AT8311" s="366" t="s">
        <v>2888</v>
      </c>
      <c r="AU8311" s="366" t="s">
        <v>2889</v>
      </c>
      <c r="AV8311" s="366" t="s">
        <v>2890</v>
      </c>
      <c r="AW8311" s="368" t="s">
        <v>2895</v>
      </c>
    </row>
    <row r="8312" spans="1:49">
      <c r="A8312" s="33"/>
      <c r="B8312" s="34"/>
      <c r="C8312" s="34"/>
      <c r="D8312" s="34"/>
      <c r="E8312" s="35"/>
      <c r="F8312" s="36"/>
      <c r="G8312" s="36"/>
      <c r="H8312" s="36"/>
      <c r="I8312" s="34"/>
      <c r="J8312" s="202" t="s">
        <v>1224</v>
      </c>
      <c r="K8312" s="202">
        <v>1</v>
      </c>
      <c r="L8312" s="202">
        <v>2</v>
      </c>
      <c r="M8312" s="202">
        <v>3</v>
      </c>
      <c r="N8312" s="202">
        <v>4</v>
      </c>
      <c r="O8312" s="202">
        <v>5</v>
      </c>
      <c r="P8312" s="202">
        <v>6</v>
      </c>
      <c r="Q8312" s="202">
        <v>7</v>
      </c>
      <c r="R8312" s="202">
        <v>8</v>
      </c>
      <c r="S8312" s="202">
        <v>9</v>
      </c>
      <c r="T8312" s="202">
        <v>10</v>
      </c>
      <c r="U8312" s="202">
        <v>13</v>
      </c>
      <c r="V8312" s="202">
        <v>14</v>
      </c>
      <c r="W8312" s="202" t="s">
        <v>1224</v>
      </c>
      <c r="X8312" s="202">
        <v>1</v>
      </c>
      <c r="Y8312" s="202">
        <v>2</v>
      </c>
      <c r="Z8312" s="202">
        <v>3</v>
      </c>
      <c r="AA8312" s="202">
        <v>4</v>
      </c>
      <c r="AB8312" s="202">
        <v>5</v>
      </c>
      <c r="AC8312" s="202">
        <v>6</v>
      </c>
      <c r="AD8312" s="202">
        <v>7</v>
      </c>
      <c r="AE8312" s="202">
        <v>8</v>
      </c>
      <c r="AF8312" s="202">
        <v>9</v>
      </c>
      <c r="AG8312" s="202">
        <v>10</v>
      </c>
      <c r="AH8312" s="202">
        <v>13</v>
      </c>
      <c r="AI8312" s="202">
        <v>14</v>
      </c>
      <c r="AJ8312" s="202" t="s">
        <v>1224</v>
      </c>
      <c r="AK8312" s="202">
        <v>1</v>
      </c>
      <c r="AL8312" s="202">
        <v>2</v>
      </c>
      <c r="AM8312" s="202">
        <v>3</v>
      </c>
      <c r="AN8312" s="202">
        <v>4</v>
      </c>
      <c r="AO8312" s="202">
        <v>5</v>
      </c>
      <c r="AP8312" s="202">
        <v>6</v>
      </c>
      <c r="AQ8312" s="202">
        <v>7</v>
      </c>
      <c r="AR8312" s="202">
        <v>8</v>
      </c>
      <c r="AS8312" s="202">
        <v>9</v>
      </c>
      <c r="AT8312" s="202">
        <v>10</v>
      </c>
      <c r="AU8312" s="202">
        <v>13</v>
      </c>
      <c r="AV8312" s="202">
        <v>14</v>
      </c>
      <c r="AW8312" s="202">
        <v>15</v>
      </c>
    </row>
    <row r="8313" spans="1:49">
      <c r="A8313" s="37"/>
      <c r="B8313" s="38"/>
      <c r="C8313" s="38"/>
      <c r="D8313" s="38"/>
      <c r="E8313" s="60"/>
      <c r="F8313" s="61"/>
      <c r="G8313" s="61"/>
      <c r="H8313" s="61"/>
      <c r="I8313" s="38"/>
      <c r="J8313" s="134"/>
      <c r="K8313" s="134"/>
      <c r="L8313" s="134"/>
      <c r="M8313" s="134"/>
      <c r="N8313" s="134"/>
      <c r="O8313" s="134"/>
      <c r="P8313" s="134"/>
      <c r="Q8313" s="134"/>
      <c r="R8313" s="134"/>
      <c r="S8313" s="134"/>
      <c r="T8313" s="134"/>
      <c r="U8313" s="134"/>
      <c r="V8313" s="134"/>
      <c r="W8313" s="134"/>
      <c r="X8313" s="134"/>
      <c r="Y8313" s="134"/>
      <c r="Z8313" s="134"/>
      <c r="AA8313" s="134"/>
      <c r="AB8313" s="134"/>
      <c r="AC8313" s="134"/>
      <c r="AD8313" s="134"/>
      <c r="AE8313" s="134"/>
      <c r="AF8313" s="134"/>
      <c r="AG8313" s="134"/>
      <c r="AH8313" s="134"/>
      <c r="AI8313" s="134"/>
      <c r="AJ8313" s="134"/>
      <c r="AK8313" s="134"/>
      <c r="AL8313" s="134"/>
      <c r="AM8313" s="134"/>
      <c r="AN8313" s="134"/>
      <c r="AO8313" s="134"/>
      <c r="AP8313" s="134"/>
      <c r="AQ8313" s="134"/>
      <c r="AR8313" s="134"/>
      <c r="AS8313" s="134"/>
      <c r="AT8313" s="134"/>
      <c r="AU8313" s="134"/>
      <c r="AV8313" s="134"/>
      <c r="AW8313" s="134"/>
    </row>
    <row r="8314" spans="1:49">
      <c r="A8314" s="41" t="s">
        <v>1041</v>
      </c>
      <c r="B8314" s="260" t="s">
        <v>1029</v>
      </c>
      <c r="C8314" s="260"/>
      <c r="D8314" s="451"/>
      <c r="E8314" s="531"/>
      <c r="F8314" s="50"/>
      <c r="G8314" s="50"/>
      <c r="H8314" s="50"/>
      <c r="I8314" s="41" t="s">
        <v>1527</v>
      </c>
      <c r="J8314" s="28"/>
      <c r="K8314" s="28"/>
      <c r="L8314" s="28"/>
      <c r="M8314" s="28"/>
      <c r="N8314" s="28"/>
      <c r="O8314" s="28"/>
      <c r="P8314" s="28"/>
      <c r="Q8314" s="28"/>
      <c r="R8314" s="28"/>
      <c r="S8314" s="28"/>
      <c r="T8314" s="28"/>
      <c r="U8314" s="28"/>
      <c r="V8314" s="28"/>
      <c r="W8314" s="28"/>
      <c r="X8314" s="28"/>
      <c r="Y8314" s="28"/>
      <c r="Z8314" s="28"/>
      <c r="AA8314" s="28"/>
      <c r="AB8314" s="28"/>
      <c r="AC8314" s="28"/>
      <c r="AD8314" s="28"/>
      <c r="AE8314" s="28"/>
      <c r="AF8314" s="28"/>
      <c r="AG8314" s="28"/>
      <c r="AH8314" s="28"/>
      <c r="AI8314" s="28"/>
      <c r="AJ8314" s="28"/>
      <c r="AK8314" s="28"/>
      <c r="AL8314" s="28"/>
      <c r="AM8314" s="28"/>
      <c r="AN8314" s="28"/>
      <c r="AO8314" s="28"/>
      <c r="AP8314" s="28"/>
      <c r="AQ8314" s="28"/>
      <c r="AR8314" s="28"/>
      <c r="AS8314" s="28"/>
      <c r="AT8314" s="28"/>
      <c r="AU8314" s="28"/>
      <c r="AV8314" s="28"/>
      <c r="AW8314" s="28"/>
    </row>
    <row r="8315" spans="1:49">
      <c r="A8315" s="41" t="s">
        <v>1041</v>
      </c>
      <c r="B8315" s="260" t="s">
        <v>1029</v>
      </c>
      <c r="C8315" s="260" t="s">
        <v>1549</v>
      </c>
      <c r="D8315" s="451"/>
      <c r="E8315" s="531"/>
      <c r="F8315" s="50"/>
      <c r="G8315" s="50"/>
      <c r="H8315" s="50"/>
      <c r="I8315" s="41" t="s">
        <v>1527</v>
      </c>
      <c r="J8315" s="28"/>
      <c r="K8315" s="28"/>
      <c r="L8315" s="28"/>
      <c r="M8315" s="28"/>
      <c r="N8315" s="28"/>
      <c r="O8315" s="28"/>
      <c r="P8315" s="28"/>
      <c r="Q8315" s="28"/>
      <c r="R8315" s="28"/>
      <c r="S8315" s="28"/>
      <c r="T8315" s="28"/>
      <c r="U8315" s="28"/>
      <c r="V8315" s="28"/>
      <c r="W8315" s="28"/>
      <c r="X8315" s="28"/>
      <c r="Y8315" s="28"/>
      <c r="Z8315" s="28"/>
      <c r="AA8315" s="28"/>
      <c r="AB8315" s="28"/>
      <c r="AC8315" s="28"/>
      <c r="AD8315" s="28"/>
      <c r="AE8315" s="28"/>
      <c r="AF8315" s="28"/>
      <c r="AG8315" s="28"/>
      <c r="AH8315" s="28"/>
      <c r="AI8315" s="28"/>
      <c r="AJ8315" s="28"/>
      <c r="AK8315" s="28"/>
      <c r="AL8315" s="28"/>
      <c r="AM8315" s="28"/>
      <c r="AN8315" s="28"/>
      <c r="AO8315" s="28"/>
      <c r="AP8315" s="28"/>
      <c r="AQ8315" s="28"/>
      <c r="AR8315" s="28"/>
      <c r="AS8315" s="28"/>
      <c r="AT8315" s="28"/>
      <c r="AU8315" s="28"/>
      <c r="AV8315" s="28"/>
      <c r="AW8315" s="28"/>
    </row>
    <row r="8316" spans="1:49">
      <c r="A8316" s="41"/>
      <c r="B8316" s="260"/>
      <c r="C8316" s="260"/>
      <c r="D8316" s="369"/>
      <c r="E8316" s="531"/>
      <c r="F8316" s="50"/>
      <c r="G8316" s="50"/>
      <c r="H8316" s="50"/>
      <c r="I8316" s="41"/>
      <c r="J8316" s="28"/>
      <c r="K8316" s="28"/>
      <c r="L8316" s="28"/>
      <c r="M8316" s="28"/>
      <c r="N8316" s="28"/>
      <c r="O8316" s="28"/>
      <c r="P8316" s="28"/>
      <c r="Q8316" s="28"/>
      <c r="R8316" s="28"/>
      <c r="S8316" s="28"/>
      <c r="T8316" s="28"/>
      <c r="U8316" s="28"/>
      <c r="V8316" s="28"/>
      <c r="W8316" s="28"/>
      <c r="X8316" s="28"/>
      <c r="Y8316" s="28"/>
      <c r="Z8316" s="28"/>
      <c r="AA8316" s="28"/>
      <c r="AB8316" s="28"/>
      <c r="AC8316" s="28"/>
      <c r="AD8316" s="28"/>
      <c r="AE8316" s="28"/>
      <c r="AF8316" s="28"/>
      <c r="AG8316" s="28"/>
      <c r="AH8316" s="28"/>
      <c r="AI8316" s="28"/>
      <c r="AJ8316" s="28"/>
      <c r="AK8316" s="28"/>
      <c r="AL8316" s="28"/>
      <c r="AM8316" s="28"/>
      <c r="AN8316" s="28"/>
      <c r="AO8316" s="28"/>
      <c r="AP8316" s="28"/>
      <c r="AQ8316" s="28"/>
      <c r="AR8316" s="28"/>
      <c r="AS8316" s="28"/>
      <c r="AT8316" s="28"/>
      <c r="AU8316" s="28"/>
      <c r="AV8316" s="28"/>
      <c r="AW8316" s="28"/>
    </row>
    <row r="8317" spans="1:49">
      <c r="A8317" s="48"/>
      <c r="B8317" s="42"/>
      <c r="C8317" s="42"/>
      <c r="D8317" s="42"/>
      <c r="E8317" s="531"/>
      <c r="F8317" s="50"/>
      <c r="G8317" s="50"/>
      <c r="H8317" s="50"/>
      <c r="I8317" s="49" t="s">
        <v>1559</v>
      </c>
      <c r="J8317" s="12">
        <f>SUM(J8318,J8326,J8328)</f>
        <v>2000</v>
      </c>
      <c r="K8317" s="12">
        <f t="shared" ref="K8317:AT8317" si="2293">SUM(K8318,K8326,K8328)</f>
        <v>0</v>
      </c>
      <c r="L8317" s="12">
        <f t="shared" si="2293"/>
        <v>0</v>
      </c>
      <c r="M8317" s="12">
        <f t="shared" si="2293"/>
        <v>0</v>
      </c>
      <c r="N8317" s="12">
        <f t="shared" si="2293"/>
        <v>0</v>
      </c>
      <c r="O8317" s="12">
        <f t="shared" si="2293"/>
        <v>0</v>
      </c>
      <c r="P8317" s="12">
        <f t="shared" si="2293"/>
        <v>0</v>
      </c>
      <c r="Q8317" s="12">
        <f t="shared" si="2293"/>
        <v>0</v>
      </c>
      <c r="R8317" s="12">
        <f t="shared" si="2293"/>
        <v>0</v>
      </c>
      <c r="S8317" s="12">
        <f t="shared" si="2293"/>
        <v>0</v>
      </c>
      <c r="T8317" s="12">
        <f t="shared" si="2293"/>
        <v>0</v>
      </c>
      <c r="U8317" s="12">
        <v>0</v>
      </c>
      <c r="V8317" s="12">
        <v>2000</v>
      </c>
      <c r="W8317" s="12">
        <f>SUM(W8318,W8326,W8328)</f>
        <v>0</v>
      </c>
      <c r="X8317" s="12">
        <f t="shared" si="2293"/>
        <v>0</v>
      </c>
      <c r="Y8317" s="12">
        <f t="shared" si="2293"/>
        <v>0</v>
      </c>
      <c r="Z8317" s="12">
        <f t="shared" si="2293"/>
        <v>0</v>
      </c>
      <c r="AA8317" s="12">
        <f t="shared" si="2293"/>
        <v>0</v>
      </c>
      <c r="AB8317" s="12">
        <f t="shared" si="2293"/>
        <v>0</v>
      </c>
      <c r="AC8317" s="12">
        <f t="shared" si="2293"/>
        <v>0</v>
      </c>
      <c r="AD8317" s="12">
        <f t="shared" si="2293"/>
        <v>0</v>
      </c>
      <c r="AE8317" s="12">
        <f t="shared" si="2293"/>
        <v>0</v>
      </c>
      <c r="AF8317" s="12">
        <f t="shared" si="2293"/>
        <v>0</v>
      </c>
      <c r="AG8317" s="12">
        <f t="shared" si="2293"/>
        <v>0</v>
      </c>
      <c r="AH8317" s="12">
        <v>0</v>
      </c>
      <c r="AI8317" s="12">
        <v>0</v>
      </c>
      <c r="AJ8317" s="12">
        <f>SUM(AJ8318,AJ8326,AJ8328)</f>
        <v>0</v>
      </c>
      <c r="AK8317" s="12">
        <f t="shared" si="2293"/>
        <v>0</v>
      </c>
      <c r="AL8317" s="12">
        <f t="shared" si="2293"/>
        <v>0</v>
      </c>
      <c r="AM8317" s="12">
        <f t="shared" si="2293"/>
        <v>0</v>
      </c>
      <c r="AN8317" s="12">
        <f t="shared" si="2293"/>
        <v>0</v>
      </c>
      <c r="AO8317" s="12">
        <f t="shared" si="2293"/>
        <v>0</v>
      </c>
      <c r="AP8317" s="12">
        <f t="shared" si="2293"/>
        <v>0</v>
      </c>
      <c r="AQ8317" s="12">
        <f t="shared" si="2293"/>
        <v>0</v>
      </c>
      <c r="AR8317" s="12">
        <f t="shared" si="2293"/>
        <v>0</v>
      </c>
      <c r="AS8317" s="12">
        <f t="shared" si="2293"/>
        <v>0</v>
      </c>
      <c r="AT8317" s="12">
        <f t="shared" si="2293"/>
        <v>0</v>
      </c>
      <c r="AU8317" s="12">
        <v>0</v>
      </c>
      <c r="AV8317" s="12">
        <v>0</v>
      </c>
      <c r="AW8317" s="12">
        <f t="shared" ref="AW8317:AW8351" si="2294">U8317+AH8317+AU8317</f>
        <v>0</v>
      </c>
    </row>
    <row r="8318" spans="1:49">
      <c r="A8318" s="44" t="s">
        <v>1041</v>
      </c>
      <c r="B8318" s="45" t="s">
        <v>1029</v>
      </c>
      <c r="C8318" s="45" t="s">
        <v>1549</v>
      </c>
      <c r="D8318" s="452" t="s">
        <v>3052</v>
      </c>
      <c r="E8318" s="213" t="s">
        <v>771</v>
      </c>
      <c r="F8318" s="65"/>
      <c r="G8318" s="65"/>
      <c r="H8318" s="65"/>
      <c r="I8318" s="260" t="s">
        <v>1500</v>
      </c>
      <c r="J8318" s="9">
        <f>SUM(J8319:J8320)</f>
        <v>0</v>
      </c>
      <c r="K8318" s="9">
        <f t="shared" ref="K8318:AT8318" si="2295">SUM(K8319:K8320)</f>
        <v>0</v>
      </c>
      <c r="L8318" s="9">
        <f t="shared" si="2295"/>
        <v>0</v>
      </c>
      <c r="M8318" s="9">
        <f t="shared" si="2295"/>
        <v>0</v>
      </c>
      <c r="N8318" s="9">
        <f t="shared" si="2295"/>
        <v>0</v>
      </c>
      <c r="O8318" s="9">
        <f t="shared" si="2295"/>
        <v>0</v>
      </c>
      <c r="P8318" s="9">
        <f t="shared" si="2295"/>
        <v>0</v>
      </c>
      <c r="Q8318" s="9">
        <f t="shared" si="2295"/>
        <v>0</v>
      </c>
      <c r="R8318" s="9">
        <f t="shared" si="2295"/>
        <v>0</v>
      </c>
      <c r="S8318" s="9">
        <f t="shared" si="2295"/>
        <v>0</v>
      </c>
      <c r="T8318" s="9">
        <f t="shared" si="2295"/>
        <v>0</v>
      </c>
      <c r="U8318" s="9">
        <v>0</v>
      </c>
      <c r="V8318" s="9">
        <v>0</v>
      </c>
      <c r="W8318" s="9">
        <f>SUM(W8319:W8320)</f>
        <v>0</v>
      </c>
      <c r="X8318" s="9">
        <f t="shared" si="2295"/>
        <v>0</v>
      </c>
      <c r="Y8318" s="9">
        <f t="shared" si="2295"/>
        <v>0</v>
      </c>
      <c r="Z8318" s="9">
        <f t="shared" si="2295"/>
        <v>0</v>
      </c>
      <c r="AA8318" s="9">
        <f t="shared" si="2295"/>
        <v>0</v>
      </c>
      <c r="AB8318" s="9">
        <f t="shared" si="2295"/>
        <v>0</v>
      </c>
      <c r="AC8318" s="9">
        <f t="shared" si="2295"/>
        <v>0</v>
      </c>
      <c r="AD8318" s="9">
        <f t="shared" si="2295"/>
        <v>0</v>
      </c>
      <c r="AE8318" s="9">
        <f t="shared" si="2295"/>
        <v>0</v>
      </c>
      <c r="AF8318" s="9">
        <f t="shared" si="2295"/>
        <v>0</v>
      </c>
      <c r="AG8318" s="9">
        <f t="shared" si="2295"/>
        <v>0</v>
      </c>
      <c r="AH8318" s="9">
        <v>0</v>
      </c>
      <c r="AI8318" s="9">
        <v>0</v>
      </c>
      <c r="AJ8318" s="9">
        <f>SUM(AJ8319:AJ8320)</f>
        <v>0</v>
      </c>
      <c r="AK8318" s="9">
        <f t="shared" si="2295"/>
        <v>0</v>
      </c>
      <c r="AL8318" s="9">
        <f t="shared" si="2295"/>
        <v>0</v>
      </c>
      <c r="AM8318" s="9">
        <f t="shared" si="2295"/>
        <v>0</v>
      </c>
      <c r="AN8318" s="9">
        <f t="shared" si="2295"/>
        <v>0</v>
      </c>
      <c r="AO8318" s="9">
        <f t="shared" si="2295"/>
        <v>0</v>
      </c>
      <c r="AP8318" s="9">
        <f t="shared" si="2295"/>
        <v>0</v>
      </c>
      <c r="AQ8318" s="9">
        <f t="shared" si="2295"/>
        <v>0</v>
      </c>
      <c r="AR8318" s="9">
        <f t="shared" si="2295"/>
        <v>0</v>
      </c>
      <c r="AS8318" s="9">
        <f t="shared" si="2295"/>
        <v>0</v>
      </c>
      <c r="AT8318" s="9">
        <f t="shared" si="2295"/>
        <v>0</v>
      </c>
      <c r="AU8318" s="9">
        <v>0</v>
      </c>
      <c r="AV8318" s="9">
        <v>0</v>
      </c>
      <c r="AW8318" s="9">
        <f t="shared" si="2294"/>
        <v>0</v>
      </c>
    </row>
    <row r="8319" spans="1:49">
      <c r="A8319" s="44" t="s">
        <v>1041</v>
      </c>
      <c r="B8319" s="45" t="s">
        <v>1029</v>
      </c>
      <c r="C8319" s="45" t="s">
        <v>1549</v>
      </c>
      <c r="D8319" s="452" t="s">
        <v>3052</v>
      </c>
      <c r="E8319" s="367" t="s">
        <v>834</v>
      </c>
      <c r="F8319" s="50"/>
      <c r="G8319" s="468" t="s">
        <v>3065</v>
      </c>
      <c r="H8319" s="50" t="s">
        <v>2339</v>
      </c>
      <c r="I8319" s="42" t="s">
        <v>1165</v>
      </c>
      <c r="U8319" s="15">
        <v>0</v>
      </c>
      <c r="V8319" s="15">
        <v>0</v>
      </c>
      <c r="AH8319" s="15">
        <v>0</v>
      </c>
      <c r="AI8319" s="15">
        <v>0</v>
      </c>
      <c r="AU8319" s="15">
        <v>0</v>
      </c>
      <c r="AV8319" s="15">
        <v>0</v>
      </c>
      <c r="AW8319" s="15">
        <f t="shared" si="2294"/>
        <v>0</v>
      </c>
    </row>
    <row r="8320" spans="1:49">
      <c r="A8320" s="44" t="s">
        <v>1041</v>
      </c>
      <c r="B8320" s="45" t="s">
        <v>1029</v>
      </c>
      <c r="C8320" s="45" t="s">
        <v>1549</v>
      </c>
      <c r="D8320" s="452" t="s">
        <v>3052</v>
      </c>
      <c r="E8320" s="367" t="s">
        <v>772</v>
      </c>
      <c r="F8320" s="50"/>
      <c r="G8320" s="50"/>
      <c r="H8320" s="50"/>
      <c r="I8320" s="42" t="s">
        <v>1227</v>
      </c>
      <c r="J8320" s="15">
        <f>SUM(J8321:J8325)</f>
        <v>0</v>
      </c>
      <c r="K8320" s="15">
        <f t="shared" ref="K8320:AT8320" si="2296">SUM(K8321:K8325)</f>
        <v>0</v>
      </c>
      <c r="L8320" s="15">
        <f t="shared" si="2296"/>
        <v>0</v>
      </c>
      <c r="M8320" s="15">
        <f t="shared" si="2296"/>
        <v>0</v>
      </c>
      <c r="N8320" s="15">
        <f t="shared" si="2296"/>
        <v>0</v>
      </c>
      <c r="O8320" s="15">
        <f t="shared" si="2296"/>
        <v>0</v>
      </c>
      <c r="P8320" s="15">
        <f t="shared" si="2296"/>
        <v>0</v>
      </c>
      <c r="Q8320" s="15">
        <f t="shared" si="2296"/>
        <v>0</v>
      </c>
      <c r="R8320" s="15">
        <f t="shared" si="2296"/>
        <v>0</v>
      </c>
      <c r="S8320" s="15">
        <f t="shared" si="2296"/>
        <v>0</v>
      </c>
      <c r="T8320" s="15">
        <f t="shared" si="2296"/>
        <v>0</v>
      </c>
      <c r="U8320" s="15">
        <v>0</v>
      </c>
      <c r="V8320" s="15">
        <v>0</v>
      </c>
      <c r="W8320" s="15">
        <f>SUM(W8321:W8325)</f>
        <v>0</v>
      </c>
      <c r="X8320" s="15">
        <f t="shared" si="2296"/>
        <v>0</v>
      </c>
      <c r="Y8320" s="15">
        <f t="shared" si="2296"/>
        <v>0</v>
      </c>
      <c r="Z8320" s="15">
        <f t="shared" si="2296"/>
        <v>0</v>
      </c>
      <c r="AA8320" s="15">
        <f t="shared" si="2296"/>
        <v>0</v>
      </c>
      <c r="AB8320" s="15">
        <f t="shared" si="2296"/>
        <v>0</v>
      </c>
      <c r="AC8320" s="15">
        <f t="shared" si="2296"/>
        <v>0</v>
      </c>
      <c r="AD8320" s="15">
        <f t="shared" si="2296"/>
        <v>0</v>
      </c>
      <c r="AE8320" s="15">
        <f t="shared" si="2296"/>
        <v>0</v>
      </c>
      <c r="AF8320" s="15">
        <f t="shared" si="2296"/>
        <v>0</v>
      </c>
      <c r="AG8320" s="15">
        <f t="shared" si="2296"/>
        <v>0</v>
      </c>
      <c r="AH8320" s="15">
        <v>0</v>
      </c>
      <c r="AI8320" s="15">
        <v>0</v>
      </c>
      <c r="AJ8320" s="15">
        <f>SUM(AJ8321:AJ8325)</f>
        <v>0</v>
      </c>
      <c r="AK8320" s="15">
        <f t="shared" si="2296"/>
        <v>0</v>
      </c>
      <c r="AL8320" s="15">
        <f t="shared" si="2296"/>
        <v>0</v>
      </c>
      <c r="AM8320" s="15">
        <f t="shared" si="2296"/>
        <v>0</v>
      </c>
      <c r="AN8320" s="15">
        <f t="shared" si="2296"/>
        <v>0</v>
      </c>
      <c r="AO8320" s="15">
        <f t="shared" si="2296"/>
        <v>0</v>
      </c>
      <c r="AP8320" s="15">
        <f t="shared" si="2296"/>
        <v>0</v>
      </c>
      <c r="AQ8320" s="15">
        <f t="shared" si="2296"/>
        <v>0</v>
      </c>
      <c r="AR8320" s="15">
        <f t="shared" si="2296"/>
        <v>0</v>
      </c>
      <c r="AS8320" s="15">
        <f t="shared" si="2296"/>
        <v>0</v>
      </c>
      <c r="AT8320" s="15">
        <f t="shared" si="2296"/>
        <v>0</v>
      </c>
      <c r="AU8320" s="15">
        <v>0</v>
      </c>
      <c r="AV8320" s="15">
        <v>0</v>
      </c>
      <c r="AW8320" s="15">
        <f t="shared" si="2294"/>
        <v>0</v>
      </c>
    </row>
    <row r="8321" spans="1:49" s="144" customFormat="1">
      <c r="A8321" s="44" t="s">
        <v>1041</v>
      </c>
      <c r="B8321" s="45" t="s">
        <v>1029</v>
      </c>
      <c r="C8321" s="45" t="s">
        <v>1549</v>
      </c>
      <c r="D8321" s="452" t="s">
        <v>3052</v>
      </c>
      <c r="E8321" s="140" t="s">
        <v>850</v>
      </c>
      <c r="F8321" s="141" t="s">
        <v>2004</v>
      </c>
      <c r="G8321" s="468" t="s">
        <v>3065</v>
      </c>
      <c r="H8321" s="50" t="s">
        <v>2339</v>
      </c>
      <c r="I8321" s="142" t="s">
        <v>1119</v>
      </c>
      <c r="J8321" s="15"/>
      <c r="K8321" s="15"/>
      <c r="L8321" s="15"/>
      <c r="M8321" s="15"/>
      <c r="N8321" s="15"/>
      <c r="O8321" s="15"/>
      <c r="P8321" s="15"/>
      <c r="Q8321" s="15"/>
      <c r="R8321" s="15"/>
      <c r="S8321" s="15"/>
      <c r="T8321" s="15"/>
      <c r="U8321" s="15">
        <v>0</v>
      </c>
      <c r="V8321" s="15">
        <v>0</v>
      </c>
      <c r="W8321" s="15"/>
      <c r="X8321" s="15"/>
      <c r="Y8321" s="15"/>
      <c r="Z8321" s="15"/>
      <c r="AA8321" s="15"/>
      <c r="AB8321" s="15"/>
      <c r="AC8321" s="15"/>
      <c r="AD8321" s="15"/>
      <c r="AE8321" s="15"/>
      <c r="AF8321" s="15"/>
      <c r="AG8321" s="15"/>
      <c r="AH8321" s="15">
        <v>0</v>
      </c>
      <c r="AI8321" s="15">
        <v>0</v>
      </c>
      <c r="AJ8321" s="15"/>
      <c r="AK8321" s="15"/>
      <c r="AL8321" s="15"/>
      <c r="AM8321" s="15"/>
      <c r="AN8321" s="15"/>
      <c r="AO8321" s="15"/>
      <c r="AP8321" s="15"/>
      <c r="AQ8321" s="15"/>
      <c r="AR8321" s="15"/>
      <c r="AS8321" s="15"/>
      <c r="AT8321" s="15"/>
      <c r="AU8321" s="15">
        <v>0</v>
      </c>
      <c r="AV8321" s="15">
        <v>0</v>
      </c>
      <c r="AW8321" s="15">
        <f t="shared" si="2294"/>
        <v>0</v>
      </c>
    </row>
    <row r="8322" spans="1:49" s="144" customFormat="1">
      <c r="A8322" s="44" t="s">
        <v>1041</v>
      </c>
      <c r="B8322" s="45" t="s">
        <v>1029</v>
      </c>
      <c r="C8322" s="45" t="s">
        <v>1549</v>
      </c>
      <c r="D8322" s="452" t="s">
        <v>3052</v>
      </c>
      <c r="E8322" s="140" t="s">
        <v>851</v>
      </c>
      <c r="F8322" s="141" t="s">
        <v>2005</v>
      </c>
      <c r="G8322" s="468" t="s">
        <v>3065</v>
      </c>
      <c r="H8322" s="50" t="s">
        <v>2339</v>
      </c>
      <c r="I8322" s="142" t="s">
        <v>1290</v>
      </c>
      <c r="J8322" s="15"/>
      <c r="K8322" s="15"/>
      <c r="L8322" s="15"/>
      <c r="M8322" s="15"/>
      <c r="N8322" s="15"/>
      <c r="O8322" s="15"/>
      <c r="P8322" s="15"/>
      <c r="Q8322" s="15"/>
      <c r="R8322" s="15"/>
      <c r="S8322" s="15"/>
      <c r="T8322" s="15"/>
      <c r="U8322" s="15">
        <v>0</v>
      </c>
      <c r="V8322" s="15">
        <v>0</v>
      </c>
      <c r="W8322" s="15"/>
      <c r="X8322" s="15"/>
      <c r="Y8322" s="15"/>
      <c r="Z8322" s="15"/>
      <c r="AA8322" s="15"/>
      <c r="AB8322" s="15"/>
      <c r="AC8322" s="15"/>
      <c r="AD8322" s="15"/>
      <c r="AE8322" s="15"/>
      <c r="AF8322" s="15"/>
      <c r="AG8322" s="15"/>
      <c r="AH8322" s="15">
        <v>0</v>
      </c>
      <c r="AI8322" s="15">
        <v>0</v>
      </c>
      <c r="AJ8322" s="15"/>
      <c r="AK8322" s="15"/>
      <c r="AL8322" s="15"/>
      <c r="AM8322" s="15"/>
      <c r="AN8322" s="15"/>
      <c r="AO8322" s="15"/>
      <c r="AP8322" s="15"/>
      <c r="AQ8322" s="15"/>
      <c r="AR8322" s="15"/>
      <c r="AS8322" s="15"/>
      <c r="AT8322" s="15"/>
      <c r="AU8322" s="15">
        <v>0</v>
      </c>
      <c r="AV8322" s="15">
        <v>0</v>
      </c>
      <c r="AW8322" s="15">
        <f t="shared" si="2294"/>
        <v>0</v>
      </c>
    </row>
    <row r="8323" spans="1:49" s="144" customFormat="1">
      <c r="A8323" s="44" t="s">
        <v>1041</v>
      </c>
      <c r="B8323" s="45" t="s">
        <v>1029</v>
      </c>
      <c r="C8323" s="45" t="s">
        <v>1549</v>
      </c>
      <c r="D8323" s="452" t="s">
        <v>3052</v>
      </c>
      <c r="E8323" s="140" t="s">
        <v>852</v>
      </c>
      <c r="F8323" s="141" t="s">
        <v>2006</v>
      </c>
      <c r="G8323" s="468" t="s">
        <v>3065</v>
      </c>
      <c r="H8323" s="50" t="s">
        <v>2339</v>
      </c>
      <c r="I8323" s="142" t="s">
        <v>1733</v>
      </c>
      <c r="J8323" s="15"/>
      <c r="K8323" s="15"/>
      <c r="L8323" s="15"/>
      <c r="M8323" s="15"/>
      <c r="N8323" s="15"/>
      <c r="O8323" s="15"/>
      <c r="P8323" s="15"/>
      <c r="Q8323" s="15"/>
      <c r="R8323" s="15"/>
      <c r="S8323" s="15"/>
      <c r="T8323" s="15"/>
      <c r="U8323" s="15">
        <v>0</v>
      </c>
      <c r="V8323" s="15">
        <v>0</v>
      </c>
      <c r="W8323" s="15"/>
      <c r="X8323" s="15"/>
      <c r="Y8323" s="15"/>
      <c r="Z8323" s="15"/>
      <c r="AA8323" s="15"/>
      <c r="AB8323" s="15"/>
      <c r="AC8323" s="15"/>
      <c r="AD8323" s="15"/>
      <c r="AE8323" s="15"/>
      <c r="AF8323" s="15"/>
      <c r="AG8323" s="15"/>
      <c r="AH8323" s="15">
        <v>0</v>
      </c>
      <c r="AI8323" s="15">
        <v>0</v>
      </c>
      <c r="AJ8323" s="15"/>
      <c r="AK8323" s="15"/>
      <c r="AL8323" s="15"/>
      <c r="AM8323" s="15"/>
      <c r="AN8323" s="15"/>
      <c r="AO8323" s="15"/>
      <c r="AP8323" s="15"/>
      <c r="AQ8323" s="15"/>
      <c r="AR8323" s="15"/>
      <c r="AS8323" s="15"/>
      <c r="AT8323" s="15"/>
      <c r="AU8323" s="15">
        <v>0</v>
      </c>
      <c r="AV8323" s="15">
        <v>0</v>
      </c>
      <c r="AW8323" s="15">
        <f t="shared" si="2294"/>
        <v>0</v>
      </c>
    </row>
    <row r="8324" spans="1:49" s="144" customFormat="1">
      <c r="A8324" s="44" t="s">
        <v>1041</v>
      </c>
      <c r="B8324" s="45" t="s">
        <v>1029</v>
      </c>
      <c r="C8324" s="45" t="s">
        <v>1549</v>
      </c>
      <c r="D8324" s="452" t="s">
        <v>3052</v>
      </c>
      <c r="E8324" s="140" t="s">
        <v>853</v>
      </c>
      <c r="F8324" s="141" t="s">
        <v>2007</v>
      </c>
      <c r="G8324" s="468" t="s">
        <v>3065</v>
      </c>
      <c r="H8324" s="50" t="s">
        <v>2339</v>
      </c>
      <c r="I8324" s="142" t="s">
        <v>1734</v>
      </c>
      <c r="J8324" s="15"/>
      <c r="K8324" s="15"/>
      <c r="L8324" s="15"/>
      <c r="M8324" s="15"/>
      <c r="N8324" s="15"/>
      <c r="O8324" s="15"/>
      <c r="P8324" s="15"/>
      <c r="Q8324" s="15"/>
      <c r="R8324" s="15"/>
      <c r="S8324" s="15"/>
      <c r="T8324" s="15"/>
      <c r="U8324" s="15">
        <v>0</v>
      </c>
      <c r="V8324" s="15">
        <v>0</v>
      </c>
      <c r="W8324" s="15"/>
      <c r="X8324" s="15"/>
      <c r="Y8324" s="15"/>
      <c r="Z8324" s="15"/>
      <c r="AA8324" s="15"/>
      <c r="AB8324" s="15"/>
      <c r="AC8324" s="15"/>
      <c r="AD8324" s="15"/>
      <c r="AE8324" s="15"/>
      <c r="AF8324" s="15"/>
      <c r="AG8324" s="15"/>
      <c r="AH8324" s="15">
        <v>0</v>
      </c>
      <c r="AI8324" s="15">
        <v>0</v>
      </c>
      <c r="AJ8324" s="15"/>
      <c r="AK8324" s="15"/>
      <c r="AL8324" s="15"/>
      <c r="AM8324" s="15"/>
      <c r="AN8324" s="15"/>
      <c r="AO8324" s="15"/>
      <c r="AP8324" s="15"/>
      <c r="AQ8324" s="15"/>
      <c r="AR8324" s="15"/>
      <c r="AS8324" s="15"/>
      <c r="AT8324" s="15"/>
      <c r="AU8324" s="15">
        <v>0</v>
      </c>
      <c r="AV8324" s="15">
        <v>0</v>
      </c>
      <c r="AW8324" s="15">
        <f t="shared" si="2294"/>
        <v>0</v>
      </c>
    </row>
    <row r="8325" spans="1:49" s="144" customFormat="1">
      <c r="A8325" s="44" t="s">
        <v>1041</v>
      </c>
      <c r="B8325" s="45" t="s">
        <v>1029</v>
      </c>
      <c r="C8325" s="45" t="s">
        <v>1549</v>
      </c>
      <c r="D8325" s="452" t="s">
        <v>3052</v>
      </c>
      <c r="E8325" s="140" t="s">
        <v>854</v>
      </c>
      <c r="F8325" s="141" t="s">
        <v>2008</v>
      </c>
      <c r="G8325" s="468" t="s">
        <v>3065</v>
      </c>
      <c r="H8325" s="50" t="s">
        <v>2339</v>
      </c>
      <c r="I8325" s="142" t="s">
        <v>1735</v>
      </c>
      <c r="J8325" s="15"/>
      <c r="K8325" s="15"/>
      <c r="L8325" s="15"/>
      <c r="M8325" s="15"/>
      <c r="N8325" s="15"/>
      <c r="O8325" s="15"/>
      <c r="P8325" s="15"/>
      <c r="Q8325" s="15"/>
      <c r="R8325" s="15"/>
      <c r="S8325" s="15"/>
      <c r="T8325" s="15"/>
      <c r="U8325" s="15">
        <v>0</v>
      </c>
      <c r="V8325" s="15">
        <v>0</v>
      </c>
      <c r="W8325" s="15"/>
      <c r="X8325" s="15"/>
      <c r="Y8325" s="15"/>
      <c r="Z8325" s="15"/>
      <c r="AA8325" s="15"/>
      <c r="AB8325" s="15"/>
      <c r="AC8325" s="15"/>
      <c r="AD8325" s="15"/>
      <c r="AE8325" s="15"/>
      <c r="AF8325" s="15"/>
      <c r="AG8325" s="15"/>
      <c r="AH8325" s="15">
        <v>0</v>
      </c>
      <c r="AI8325" s="15">
        <v>0</v>
      </c>
      <c r="AJ8325" s="15"/>
      <c r="AK8325" s="15"/>
      <c r="AL8325" s="15"/>
      <c r="AM8325" s="15"/>
      <c r="AN8325" s="15"/>
      <c r="AO8325" s="15"/>
      <c r="AP8325" s="15"/>
      <c r="AQ8325" s="15"/>
      <c r="AR8325" s="15"/>
      <c r="AS8325" s="15"/>
      <c r="AT8325" s="15"/>
      <c r="AU8325" s="15">
        <v>0</v>
      </c>
      <c r="AV8325" s="15">
        <v>0</v>
      </c>
      <c r="AW8325" s="15">
        <f t="shared" si="2294"/>
        <v>0</v>
      </c>
    </row>
    <row r="8326" spans="1:49">
      <c r="A8326" s="44" t="s">
        <v>1041</v>
      </c>
      <c r="B8326" s="45" t="s">
        <v>1029</v>
      </c>
      <c r="C8326" s="45" t="s">
        <v>1549</v>
      </c>
      <c r="D8326" s="452" t="s">
        <v>3052</v>
      </c>
      <c r="E8326" s="213" t="s">
        <v>773</v>
      </c>
      <c r="F8326" s="65"/>
      <c r="G8326" s="65"/>
      <c r="H8326" s="65"/>
      <c r="I8326" s="260" t="s">
        <v>1362</v>
      </c>
      <c r="J8326" s="9">
        <f>SUM(J8327)</f>
        <v>0</v>
      </c>
      <c r="K8326" s="9">
        <f t="shared" ref="K8326:AT8326" si="2297">SUM(K8327)</f>
        <v>0</v>
      </c>
      <c r="L8326" s="9">
        <f t="shared" si="2297"/>
        <v>0</v>
      </c>
      <c r="M8326" s="9">
        <f t="shared" si="2297"/>
        <v>0</v>
      </c>
      <c r="N8326" s="9">
        <f t="shared" si="2297"/>
        <v>0</v>
      </c>
      <c r="O8326" s="9">
        <f t="shared" si="2297"/>
        <v>0</v>
      </c>
      <c r="P8326" s="9">
        <f t="shared" si="2297"/>
        <v>0</v>
      </c>
      <c r="Q8326" s="9">
        <f t="shared" si="2297"/>
        <v>0</v>
      </c>
      <c r="R8326" s="9">
        <f t="shared" si="2297"/>
        <v>0</v>
      </c>
      <c r="S8326" s="9">
        <f t="shared" si="2297"/>
        <v>0</v>
      </c>
      <c r="T8326" s="9">
        <f t="shared" si="2297"/>
        <v>0</v>
      </c>
      <c r="U8326" s="9">
        <v>0</v>
      </c>
      <c r="V8326" s="9">
        <v>0</v>
      </c>
      <c r="W8326" s="9">
        <f>SUM(W8327)</f>
        <v>0</v>
      </c>
      <c r="X8326" s="9">
        <f t="shared" si="2297"/>
        <v>0</v>
      </c>
      <c r="Y8326" s="9">
        <f t="shared" si="2297"/>
        <v>0</v>
      </c>
      <c r="Z8326" s="9">
        <f t="shared" si="2297"/>
        <v>0</v>
      </c>
      <c r="AA8326" s="9">
        <f t="shared" si="2297"/>
        <v>0</v>
      </c>
      <c r="AB8326" s="9">
        <f t="shared" si="2297"/>
        <v>0</v>
      </c>
      <c r="AC8326" s="9">
        <f t="shared" si="2297"/>
        <v>0</v>
      </c>
      <c r="AD8326" s="9">
        <f t="shared" si="2297"/>
        <v>0</v>
      </c>
      <c r="AE8326" s="9">
        <f t="shared" si="2297"/>
        <v>0</v>
      </c>
      <c r="AF8326" s="9">
        <f t="shared" si="2297"/>
        <v>0</v>
      </c>
      <c r="AG8326" s="9">
        <f t="shared" si="2297"/>
        <v>0</v>
      </c>
      <c r="AH8326" s="9">
        <v>0</v>
      </c>
      <c r="AI8326" s="9">
        <v>0</v>
      </c>
      <c r="AJ8326" s="9">
        <f>SUM(AJ8327)</f>
        <v>0</v>
      </c>
      <c r="AK8326" s="9">
        <f t="shared" si="2297"/>
        <v>0</v>
      </c>
      <c r="AL8326" s="9">
        <f t="shared" si="2297"/>
        <v>0</v>
      </c>
      <c r="AM8326" s="9">
        <f t="shared" si="2297"/>
        <v>0</v>
      </c>
      <c r="AN8326" s="9">
        <f t="shared" si="2297"/>
        <v>0</v>
      </c>
      <c r="AO8326" s="9">
        <f t="shared" si="2297"/>
        <v>0</v>
      </c>
      <c r="AP8326" s="9">
        <f t="shared" si="2297"/>
        <v>0</v>
      </c>
      <c r="AQ8326" s="9">
        <f t="shared" si="2297"/>
        <v>0</v>
      </c>
      <c r="AR8326" s="9">
        <f t="shared" si="2297"/>
        <v>0</v>
      </c>
      <c r="AS8326" s="9">
        <f t="shared" si="2297"/>
        <v>0</v>
      </c>
      <c r="AT8326" s="9">
        <f t="shared" si="2297"/>
        <v>0</v>
      </c>
      <c r="AU8326" s="9">
        <v>0</v>
      </c>
      <c r="AV8326" s="9">
        <v>0</v>
      </c>
      <c r="AW8326" s="9">
        <f t="shared" si="2294"/>
        <v>0</v>
      </c>
    </row>
    <row r="8327" spans="1:49">
      <c r="A8327" s="44" t="s">
        <v>1041</v>
      </c>
      <c r="B8327" s="45" t="s">
        <v>1029</v>
      </c>
      <c r="C8327" s="45" t="s">
        <v>1549</v>
      </c>
      <c r="D8327" s="452" t="s">
        <v>3052</v>
      </c>
      <c r="E8327" s="367" t="s">
        <v>785</v>
      </c>
      <c r="F8327" s="50"/>
      <c r="G8327" s="468" t="s">
        <v>3065</v>
      </c>
      <c r="H8327" s="50" t="s">
        <v>2339</v>
      </c>
      <c r="I8327" s="42" t="s">
        <v>1363</v>
      </c>
      <c r="U8327" s="15">
        <v>0</v>
      </c>
      <c r="V8327" s="15">
        <v>0</v>
      </c>
      <c r="AH8327" s="15">
        <v>0</v>
      </c>
      <c r="AI8327" s="15">
        <v>0</v>
      </c>
      <c r="AU8327" s="15">
        <v>0</v>
      </c>
      <c r="AV8327" s="15">
        <v>0</v>
      </c>
      <c r="AW8327" s="15">
        <f t="shared" si="2294"/>
        <v>0</v>
      </c>
    </row>
    <row r="8328" spans="1:49">
      <c r="A8328" s="44" t="s">
        <v>1041</v>
      </c>
      <c r="B8328" s="45" t="s">
        <v>1029</v>
      </c>
      <c r="C8328" s="45" t="s">
        <v>1549</v>
      </c>
      <c r="D8328" s="452" t="s">
        <v>3052</v>
      </c>
      <c r="E8328" s="213" t="s">
        <v>1364</v>
      </c>
      <c r="F8328" s="65"/>
      <c r="G8328" s="65"/>
      <c r="H8328" s="65"/>
      <c r="I8328" s="260" t="s">
        <v>2104</v>
      </c>
      <c r="J8328" s="9">
        <f>SUM(J8329:J8338)</f>
        <v>2000</v>
      </c>
      <c r="K8328" s="9">
        <f t="shared" ref="K8328:AT8328" si="2298">SUM(K8329:K8338)</f>
        <v>0</v>
      </c>
      <c r="L8328" s="9">
        <f t="shared" si="2298"/>
        <v>0</v>
      </c>
      <c r="M8328" s="9">
        <f t="shared" si="2298"/>
        <v>0</v>
      </c>
      <c r="N8328" s="9">
        <f t="shared" si="2298"/>
        <v>0</v>
      </c>
      <c r="O8328" s="9">
        <f t="shared" si="2298"/>
        <v>0</v>
      </c>
      <c r="P8328" s="9">
        <f t="shared" si="2298"/>
        <v>0</v>
      </c>
      <c r="Q8328" s="9">
        <f t="shared" si="2298"/>
        <v>0</v>
      </c>
      <c r="R8328" s="9">
        <f t="shared" si="2298"/>
        <v>0</v>
      </c>
      <c r="S8328" s="9">
        <f t="shared" si="2298"/>
        <v>0</v>
      </c>
      <c r="T8328" s="9">
        <f t="shared" si="2298"/>
        <v>0</v>
      </c>
      <c r="U8328" s="9">
        <v>0</v>
      </c>
      <c r="V8328" s="9">
        <v>2000</v>
      </c>
      <c r="W8328" s="9">
        <f>SUM(W8329:W8338)</f>
        <v>0</v>
      </c>
      <c r="X8328" s="9">
        <f t="shared" si="2298"/>
        <v>0</v>
      </c>
      <c r="Y8328" s="9">
        <f t="shared" si="2298"/>
        <v>0</v>
      </c>
      <c r="Z8328" s="9">
        <f t="shared" si="2298"/>
        <v>0</v>
      </c>
      <c r="AA8328" s="9">
        <f t="shared" si="2298"/>
        <v>0</v>
      </c>
      <c r="AB8328" s="9">
        <f t="shared" si="2298"/>
        <v>0</v>
      </c>
      <c r="AC8328" s="9">
        <f t="shared" si="2298"/>
        <v>0</v>
      </c>
      <c r="AD8328" s="9">
        <f t="shared" si="2298"/>
        <v>0</v>
      </c>
      <c r="AE8328" s="9">
        <f t="shared" si="2298"/>
        <v>0</v>
      </c>
      <c r="AF8328" s="9">
        <f t="shared" si="2298"/>
        <v>0</v>
      </c>
      <c r="AG8328" s="9">
        <f t="shared" si="2298"/>
        <v>0</v>
      </c>
      <c r="AH8328" s="9">
        <v>0</v>
      </c>
      <c r="AI8328" s="9">
        <v>0</v>
      </c>
      <c r="AJ8328" s="9">
        <f>SUM(AJ8329:AJ8338)</f>
        <v>0</v>
      </c>
      <c r="AK8328" s="9">
        <f t="shared" si="2298"/>
        <v>0</v>
      </c>
      <c r="AL8328" s="9">
        <f t="shared" si="2298"/>
        <v>0</v>
      </c>
      <c r="AM8328" s="9">
        <f t="shared" si="2298"/>
        <v>0</v>
      </c>
      <c r="AN8328" s="9">
        <f t="shared" si="2298"/>
        <v>0</v>
      </c>
      <c r="AO8328" s="9">
        <f t="shared" si="2298"/>
        <v>0</v>
      </c>
      <c r="AP8328" s="9">
        <f t="shared" si="2298"/>
        <v>0</v>
      </c>
      <c r="AQ8328" s="9">
        <f t="shared" si="2298"/>
        <v>0</v>
      </c>
      <c r="AR8328" s="9">
        <f t="shared" si="2298"/>
        <v>0</v>
      </c>
      <c r="AS8328" s="9">
        <f t="shared" si="2298"/>
        <v>0</v>
      </c>
      <c r="AT8328" s="9">
        <f t="shared" si="2298"/>
        <v>0</v>
      </c>
      <c r="AU8328" s="9">
        <v>0</v>
      </c>
      <c r="AV8328" s="9">
        <v>0</v>
      </c>
      <c r="AW8328" s="9">
        <f t="shared" si="2294"/>
        <v>0</v>
      </c>
    </row>
    <row r="8329" spans="1:49">
      <c r="A8329" s="44" t="s">
        <v>1041</v>
      </c>
      <c r="B8329" s="45" t="s">
        <v>1029</v>
      </c>
      <c r="C8329" s="45" t="s">
        <v>1549</v>
      </c>
      <c r="D8329" s="452" t="s">
        <v>3052</v>
      </c>
      <c r="E8329" s="367" t="s">
        <v>786</v>
      </c>
      <c r="F8329" s="50"/>
      <c r="G8329" s="468" t="s">
        <v>3065</v>
      </c>
      <c r="H8329" s="50" t="s">
        <v>2339</v>
      </c>
      <c r="I8329" s="42" t="s">
        <v>1191</v>
      </c>
      <c r="U8329" s="15">
        <v>0</v>
      </c>
      <c r="V8329" s="15">
        <v>0</v>
      </c>
      <c r="AH8329" s="15">
        <v>0</v>
      </c>
      <c r="AI8329" s="15">
        <v>0</v>
      </c>
      <c r="AU8329" s="15">
        <v>0</v>
      </c>
      <c r="AV8329" s="15">
        <v>0</v>
      </c>
      <c r="AW8329" s="15">
        <f t="shared" si="2294"/>
        <v>0</v>
      </c>
    </row>
    <row r="8330" spans="1:49">
      <c r="A8330" s="44" t="s">
        <v>1041</v>
      </c>
      <c r="B8330" s="45" t="s">
        <v>1029</v>
      </c>
      <c r="C8330" s="45" t="s">
        <v>1549</v>
      </c>
      <c r="D8330" s="452" t="s">
        <v>3052</v>
      </c>
      <c r="E8330" s="367" t="s">
        <v>1528</v>
      </c>
      <c r="F8330" s="50"/>
      <c r="G8330" s="468" t="s">
        <v>3065</v>
      </c>
      <c r="H8330" s="50" t="s">
        <v>2339</v>
      </c>
      <c r="I8330" s="42" t="s">
        <v>989</v>
      </c>
      <c r="U8330" s="15">
        <v>0</v>
      </c>
      <c r="V8330" s="15">
        <v>0</v>
      </c>
      <c r="AH8330" s="15">
        <v>0</v>
      </c>
      <c r="AI8330" s="15">
        <v>0</v>
      </c>
      <c r="AU8330" s="15">
        <v>0</v>
      </c>
      <c r="AV8330" s="15">
        <v>0</v>
      </c>
      <c r="AW8330" s="15">
        <f t="shared" si="2294"/>
        <v>0</v>
      </c>
    </row>
    <row r="8331" spans="1:49">
      <c r="A8331" s="44" t="s">
        <v>1041</v>
      </c>
      <c r="B8331" s="45" t="s">
        <v>1029</v>
      </c>
      <c r="C8331" s="45" t="s">
        <v>1549</v>
      </c>
      <c r="D8331" s="452" t="s">
        <v>3052</v>
      </c>
      <c r="E8331" s="367" t="s">
        <v>1679</v>
      </c>
      <c r="F8331" s="50"/>
      <c r="G8331" s="468" t="s">
        <v>3065</v>
      </c>
      <c r="H8331" s="50" t="s">
        <v>2339</v>
      </c>
      <c r="I8331" s="42" t="s">
        <v>1048</v>
      </c>
      <c r="U8331" s="15">
        <v>0</v>
      </c>
      <c r="V8331" s="15">
        <v>0</v>
      </c>
      <c r="AH8331" s="15">
        <v>0</v>
      </c>
      <c r="AI8331" s="15">
        <v>0</v>
      </c>
      <c r="AU8331" s="15">
        <v>0</v>
      </c>
      <c r="AV8331" s="15">
        <v>0</v>
      </c>
      <c r="AW8331" s="15">
        <f t="shared" si="2294"/>
        <v>0</v>
      </c>
    </row>
    <row r="8332" spans="1:49">
      <c r="A8332" s="44" t="s">
        <v>1041</v>
      </c>
      <c r="B8332" s="45" t="s">
        <v>1029</v>
      </c>
      <c r="C8332" s="45" t="s">
        <v>1549</v>
      </c>
      <c r="D8332" s="452" t="s">
        <v>3052</v>
      </c>
      <c r="E8332" s="367" t="s">
        <v>787</v>
      </c>
      <c r="F8332" s="50"/>
      <c r="G8332" s="468" t="s">
        <v>3065</v>
      </c>
      <c r="H8332" s="50" t="s">
        <v>2339</v>
      </c>
      <c r="I8332" s="42" t="s">
        <v>2078</v>
      </c>
      <c r="U8332" s="15">
        <v>0</v>
      </c>
      <c r="V8332" s="15">
        <v>0</v>
      </c>
      <c r="AH8332" s="15">
        <v>0</v>
      </c>
      <c r="AI8332" s="15">
        <v>0</v>
      </c>
      <c r="AU8332" s="15">
        <v>0</v>
      </c>
      <c r="AV8332" s="15">
        <v>0</v>
      </c>
      <c r="AW8332" s="15">
        <f t="shared" si="2294"/>
        <v>0</v>
      </c>
    </row>
    <row r="8333" spans="1:49">
      <c r="A8333" s="44" t="s">
        <v>1041</v>
      </c>
      <c r="B8333" s="45" t="s">
        <v>1029</v>
      </c>
      <c r="C8333" s="45" t="s">
        <v>1549</v>
      </c>
      <c r="D8333" s="452" t="s">
        <v>3052</v>
      </c>
      <c r="E8333" s="367" t="s">
        <v>1116</v>
      </c>
      <c r="F8333" s="50"/>
      <c r="G8333" s="468" t="s">
        <v>3065</v>
      </c>
      <c r="H8333" s="50" t="s">
        <v>2339</v>
      </c>
      <c r="I8333" s="42" t="s">
        <v>1487</v>
      </c>
      <c r="U8333" s="15">
        <v>0</v>
      </c>
      <c r="V8333" s="15">
        <v>0</v>
      </c>
      <c r="AH8333" s="15">
        <v>0</v>
      </c>
      <c r="AI8333" s="15">
        <v>0</v>
      </c>
      <c r="AU8333" s="15">
        <v>0</v>
      </c>
      <c r="AV8333" s="15">
        <v>0</v>
      </c>
      <c r="AW8333" s="15">
        <f t="shared" si="2294"/>
        <v>0</v>
      </c>
    </row>
    <row r="8334" spans="1:49">
      <c r="A8334" s="44" t="s">
        <v>1041</v>
      </c>
      <c r="B8334" s="45" t="s">
        <v>1029</v>
      </c>
      <c r="C8334" s="45" t="s">
        <v>1549</v>
      </c>
      <c r="D8334" s="452" t="s">
        <v>3052</v>
      </c>
      <c r="E8334" s="367" t="s">
        <v>1703</v>
      </c>
      <c r="F8334" s="50"/>
      <c r="G8334" s="468" t="s">
        <v>3065</v>
      </c>
      <c r="H8334" s="50" t="s">
        <v>2339</v>
      </c>
      <c r="I8334" s="42" t="s">
        <v>1047</v>
      </c>
      <c r="U8334" s="15">
        <v>0</v>
      </c>
      <c r="V8334" s="15">
        <v>0</v>
      </c>
      <c r="AH8334" s="15">
        <v>0</v>
      </c>
      <c r="AI8334" s="15">
        <v>0</v>
      </c>
      <c r="AU8334" s="15">
        <v>0</v>
      </c>
      <c r="AV8334" s="15">
        <v>0</v>
      </c>
      <c r="AW8334" s="15">
        <f t="shared" si="2294"/>
        <v>0</v>
      </c>
    </row>
    <row r="8335" spans="1:49">
      <c r="A8335" s="44" t="s">
        <v>1041</v>
      </c>
      <c r="B8335" s="45" t="s">
        <v>1029</v>
      </c>
      <c r="C8335" s="45" t="s">
        <v>1549</v>
      </c>
      <c r="D8335" s="452" t="s">
        <v>3052</v>
      </c>
      <c r="E8335" s="367" t="s">
        <v>826</v>
      </c>
      <c r="F8335" s="50"/>
      <c r="G8335" s="468" t="s">
        <v>3065</v>
      </c>
      <c r="H8335" s="50" t="s">
        <v>2339</v>
      </c>
      <c r="I8335" s="42" t="s">
        <v>935</v>
      </c>
      <c r="U8335" s="15">
        <v>0</v>
      </c>
      <c r="V8335" s="15">
        <v>0</v>
      </c>
      <c r="AH8335" s="15">
        <v>0</v>
      </c>
      <c r="AI8335" s="15">
        <v>0</v>
      </c>
      <c r="AU8335" s="15">
        <v>0</v>
      </c>
      <c r="AV8335" s="15">
        <v>0</v>
      </c>
      <c r="AW8335" s="15">
        <f t="shared" si="2294"/>
        <v>0</v>
      </c>
    </row>
    <row r="8336" spans="1:49">
      <c r="A8336" s="44" t="s">
        <v>1041</v>
      </c>
      <c r="B8336" s="45" t="s">
        <v>1029</v>
      </c>
      <c r="C8336" s="45" t="s">
        <v>1549</v>
      </c>
      <c r="D8336" s="452" t="s">
        <v>3052</v>
      </c>
      <c r="E8336" s="367" t="s">
        <v>1115</v>
      </c>
      <c r="F8336" s="50"/>
      <c r="G8336" s="468" t="s">
        <v>3065</v>
      </c>
      <c r="H8336" s="50" t="s">
        <v>2339</v>
      </c>
      <c r="I8336" s="42" t="s">
        <v>990</v>
      </c>
      <c r="U8336" s="15">
        <v>0</v>
      </c>
      <c r="V8336" s="15">
        <v>0</v>
      </c>
      <c r="AH8336" s="15">
        <v>0</v>
      </c>
      <c r="AI8336" s="15">
        <v>0</v>
      </c>
      <c r="AU8336" s="15">
        <v>0</v>
      </c>
      <c r="AV8336" s="15">
        <v>0</v>
      </c>
      <c r="AW8336" s="15">
        <f t="shared" si="2294"/>
        <v>0</v>
      </c>
    </row>
    <row r="8337" spans="1:49">
      <c r="A8337" s="44" t="s">
        <v>1041</v>
      </c>
      <c r="B8337" s="45" t="s">
        <v>1029</v>
      </c>
      <c r="C8337" s="45" t="s">
        <v>1549</v>
      </c>
      <c r="D8337" s="452" t="s">
        <v>3052</v>
      </c>
      <c r="E8337" s="367" t="s">
        <v>1677</v>
      </c>
      <c r="F8337" s="50"/>
      <c r="G8337" s="468" t="s">
        <v>3065</v>
      </c>
      <c r="H8337" s="50" t="s">
        <v>2339</v>
      </c>
      <c r="I8337" s="42" t="s">
        <v>1688</v>
      </c>
      <c r="J8337" s="15">
        <v>2000</v>
      </c>
      <c r="U8337" s="15">
        <v>0</v>
      </c>
      <c r="V8337" s="15">
        <v>2000</v>
      </c>
      <c r="AH8337" s="15">
        <v>0</v>
      </c>
      <c r="AI8337" s="15">
        <v>0</v>
      </c>
      <c r="AU8337" s="15">
        <v>0</v>
      </c>
      <c r="AV8337" s="15">
        <v>0</v>
      </c>
      <c r="AW8337" s="15">
        <f t="shared" si="2294"/>
        <v>0</v>
      </c>
    </row>
    <row r="8338" spans="1:49">
      <c r="A8338" s="44" t="s">
        <v>1041</v>
      </c>
      <c r="B8338" s="45" t="s">
        <v>1029</v>
      </c>
      <c r="C8338" s="45" t="s">
        <v>1549</v>
      </c>
      <c r="D8338" s="452" t="s">
        <v>3052</v>
      </c>
      <c r="E8338" s="367" t="s">
        <v>1677</v>
      </c>
      <c r="F8338" s="50" t="s">
        <v>2009</v>
      </c>
      <c r="G8338" s="468" t="s">
        <v>3065</v>
      </c>
      <c r="H8338" s="50" t="s">
        <v>2339</v>
      </c>
      <c r="I8338" s="42" t="s">
        <v>25</v>
      </c>
      <c r="U8338" s="15">
        <v>0</v>
      </c>
      <c r="V8338" s="15">
        <v>0</v>
      </c>
      <c r="AH8338" s="15">
        <v>0</v>
      </c>
      <c r="AI8338" s="15">
        <v>0</v>
      </c>
      <c r="AU8338" s="15">
        <v>0</v>
      </c>
      <c r="AV8338" s="15">
        <v>0</v>
      </c>
      <c r="AW8338" s="15">
        <f t="shared" si="2294"/>
        <v>0</v>
      </c>
    </row>
    <row r="8339" spans="1:49">
      <c r="A8339" s="41"/>
      <c r="B8339" s="341"/>
      <c r="C8339" s="42"/>
      <c r="D8339" s="42"/>
      <c r="E8339" s="531"/>
      <c r="F8339" s="50"/>
      <c r="G8339" s="50"/>
      <c r="H8339" s="50"/>
      <c r="I8339" s="49" t="s">
        <v>3</v>
      </c>
      <c r="J8339" s="12">
        <f>SUM(J8340)</f>
        <v>0</v>
      </c>
      <c r="K8339" s="12">
        <f t="shared" ref="K8339:AT8340" si="2299">SUM(K8340)</f>
        <v>0</v>
      </c>
      <c r="L8339" s="12">
        <f t="shared" si="2299"/>
        <v>0</v>
      </c>
      <c r="M8339" s="12">
        <f t="shared" si="2299"/>
        <v>0</v>
      </c>
      <c r="N8339" s="12">
        <f t="shared" si="2299"/>
        <v>0</v>
      </c>
      <c r="O8339" s="12">
        <f t="shared" si="2299"/>
        <v>0</v>
      </c>
      <c r="P8339" s="12">
        <f t="shared" si="2299"/>
        <v>0</v>
      </c>
      <c r="Q8339" s="12">
        <f t="shared" si="2299"/>
        <v>0</v>
      </c>
      <c r="R8339" s="12">
        <f t="shared" si="2299"/>
        <v>0</v>
      </c>
      <c r="S8339" s="12">
        <f t="shared" si="2299"/>
        <v>0</v>
      </c>
      <c r="T8339" s="12">
        <f t="shared" si="2299"/>
        <v>0</v>
      </c>
      <c r="U8339" s="12">
        <v>0</v>
      </c>
      <c r="V8339" s="12">
        <v>0</v>
      </c>
      <c r="W8339" s="12">
        <f>SUM(W8340)</f>
        <v>0</v>
      </c>
      <c r="X8339" s="12">
        <f t="shared" si="2299"/>
        <v>0</v>
      </c>
      <c r="Y8339" s="12">
        <f t="shared" si="2299"/>
        <v>0</v>
      </c>
      <c r="Z8339" s="12">
        <f t="shared" si="2299"/>
        <v>0</v>
      </c>
      <c r="AA8339" s="12">
        <f t="shared" si="2299"/>
        <v>0</v>
      </c>
      <c r="AB8339" s="12">
        <f t="shared" si="2299"/>
        <v>0</v>
      </c>
      <c r="AC8339" s="12">
        <f t="shared" si="2299"/>
        <v>0</v>
      </c>
      <c r="AD8339" s="12">
        <f t="shared" si="2299"/>
        <v>0</v>
      </c>
      <c r="AE8339" s="12">
        <f t="shared" si="2299"/>
        <v>0</v>
      </c>
      <c r="AF8339" s="12">
        <f t="shared" si="2299"/>
        <v>0</v>
      </c>
      <c r="AG8339" s="12">
        <f t="shared" si="2299"/>
        <v>0</v>
      </c>
      <c r="AH8339" s="12">
        <v>0</v>
      </c>
      <c r="AI8339" s="12">
        <v>0</v>
      </c>
      <c r="AJ8339" s="12">
        <f>SUM(AJ8340)</f>
        <v>0</v>
      </c>
      <c r="AK8339" s="12">
        <f t="shared" si="2299"/>
        <v>0</v>
      </c>
      <c r="AL8339" s="12">
        <f t="shared" si="2299"/>
        <v>0</v>
      </c>
      <c r="AM8339" s="12">
        <f t="shared" si="2299"/>
        <v>0</v>
      </c>
      <c r="AN8339" s="12">
        <f t="shared" si="2299"/>
        <v>0</v>
      </c>
      <c r="AO8339" s="12">
        <f t="shared" si="2299"/>
        <v>0</v>
      </c>
      <c r="AP8339" s="12">
        <f t="shared" si="2299"/>
        <v>0</v>
      </c>
      <c r="AQ8339" s="12">
        <f t="shared" si="2299"/>
        <v>0</v>
      </c>
      <c r="AR8339" s="12">
        <f t="shared" si="2299"/>
        <v>0</v>
      </c>
      <c r="AS8339" s="12">
        <f t="shared" si="2299"/>
        <v>0</v>
      </c>
      <c r="AT8339" s="12">
        <f t="shared" si="2299"/>
        <v>0</v>
      </c>
      <c r="AU8339" s="12">
        <v>0</v>
      </c>
      <c r="AV8339" s="12">
        <v>0</v>
      </c>
      <c r="AW8339" s="12">
        <f t="shared" si="2294"/>
        <v>0</v>
      </c>
    </row>
    <row r="8340" spans="1:49">
      <c r="A8340" s="44" t="s">
        <v>1041</v>
      </c>
      <c r="B8340" s="45" t="s">
        <v>1029</v>
      </c>
      <c r="C8340" s="45" t="s">
        <v>1549</v>
      </c>
      <c r="D8340" s="452" t="s">
        <v>3052</v>
      </c>
      <c r="E8340" s="54" t="s">
        <v>833</v>
      </c>
      <c r="F8340" s="50"/>
      <c r="G8340" s="50"/>
      <c r="H8340" s="50"/>
      <c r="I8340" s="53" t="s">
        <v>1</v>
      </c>
      <c r="J8340" s="16">
        <f>SUM(J8341)</f>
        <v>0</v>
      </c>
      <c r="K8340" s="16">
        <f t="shared" si="2299"/>
        <v>0</v>
      </c>
      <c r="L8340" s="16">
        <f t="shared" si="2299"/>
        <v>0</v>
      </c>
      <c r="M8340" s="16">
        <f t="shared" si="2299"/>
        <v>0</v>
      </c>
      <c r="N8340" s="16">
        <f t="shared" si="2299"/>
        <v>0</v>
      </c>
      <c r="O8340" s="16">
        <f t="shared" si="2299"/>
        <v>0</v>
      </c>
      <c r="P8340" s="16">
        <f t="shared" si="2299"/>
        <v>0</v>
      </c>
      <c r="Q8340" s="16">
        <f t="shared" si="2299"/>
        <v>0</v>
      </c>
      <c r="R8340" s="16">
        <f t="shared" si="2299"/>
        <v>0</v>
      </c>
      <c r="S8340" s="16">
        <f t="shared" si="2299"/>
        <v>0</v>
      </c>
      <c r="T8340" s="16">
        <f t="shared" si="2299"/>
        <v>0</v>
      </c>
      <c r="U8340" s="16">
        <v>0</v>
      </c>
      <c r="V8340" s="16">
        <v>0</v>
      </c>
      <c r="W8340" s="16">
        <f>SUM(W8341)</f>
        <v>0</v>
      </c>
      <c r="X8340" s="16">
        <f t="shared" si="2299"/>
        <v>0</v>
      </c>
      <c r="Y8340" s="16">
        <f t="shared" si="2299"/>
        <v>0</v>
      </c>
      <c r="Z8340" s="16">
        <f t="shared" si="2299"/>
        <v>0</v>
      </c>
      <c r="AA8340" s="16">
        <f t="shared" si="2299"/>
        <v>0</v>
      </c>
      <c r="AB8340" s="16">
        <f t="shared" si="2299"/>
        <v>0</v>
      </c>
      <c r="AC8340" s="16">
        <f t="shared" si="2299"/>
        <v>0</v>
      </c>
      <c r="AD8340" s="16">
        <f t="shared" si="2299"/>
        <v>0</v>
      </c>
      <c r="AE8340" s="16">
        <f t="shared" si="2299"/>
        <v>0</v>
      </c>
      <c r="AF8340" s="16">
        <f t="shared" si="2299"/>
        <v>0</v>
      </c>
      <c r="AG8340" s="16">
        <f t="shared" si="2299"/>
        <v>0</v>
      </c>
      <c r="AH8340" s="16">
        <v>0</v>
      </c>
      <c r="AI8340" s="16">
        <v>0</v>
      </c>
      <c r="AJ8340" s="16">
        <f>SUM(AJ8341)</f>
        <v>0</v>
      </c>
      <c r="AK8340" s="16">
        <f t="shared" si="2299"/>
        <v>0</v>
      </c>
      <c r="AL8340" s="16">
        <f t="shared" si="2299"/>
        <v>0</v>
      </c>
      <c r="AM8340" s="16">
        <f t="shared" si="2299"/>
        <v>0</v>
      </c>
      <c r="AN8340" s="16">
        <f t="shared" si="2299"/>
        <v>0</v>
      </c>
      <c r="AO8340" s="16">
        <f t="shared" si="2299"/>
        <v>0</v>
      </c>
      <c r="AP8340" s="16">
        <f t="shared" si="2299"/>
        <v>0</v>
      </c>
      <c r="AQ8340" s="16">
        <f t="shared" si="2299"/>
        <v>0</v>
      </c>
      <c r="AR8340" s="16">
        <f t="shared" si="2299"/>
        <v>0</v>
      </c>
      <c r="AS8340" s="16">
        <f t="shared" si="2299"/>
        <v>0</v>
      </c>
      <c r="AT8340" s="16">
        <f t="shared" si="2299"/>
        <v>0</v>
      </c>
      <c r="AU8340" s="16">
        <v>0</v>
      </c>
      <c r="AV8340" s="16">
        <v>0</v>
      </c>
      <c r="AW8340" s="16">
        <f t="shared" si="2294"/>
        <v>0</v>
      </c>
    </row>
    <row r="8341" spans="1:49" s="52" customFormat="1">
      <c r="A8341" s="44" t="s">
        <v>1041</v>
      </c>
      <c r="B8341" s="45" t="s">
        <v>1029</v>
      </c>
      <c r="C8341" s="45" t="s">
        <v>1549</v>
      </c>
      <c r="D8341" s="452" t="s">
        <v>3052</v>
      </c>
      <c r="E8341" s="54" t="s">
        <v>1517</v>
      </c>
      <c r="F8341" s="65"/>
      <c r="G8341" s="468" t="s">
        <v>3065</v>
      </c>
      <c r="H8341" s="50" t="s">
        <v>2339</v>
      </c>
      <c r="I8341" s="343" t="s">
        <v>2584</v>
      </c>
      <c r="J8341" s="11"/>
      <c r="K8341" s="11"/>
      <c r="L8341" s="11"/>
      <c r="M8341" s="11"/>
      <c r="N8341" s="11"/>
      <c r="O8341" s="11"/>
      <c r="P8341" s="11"/>
      <c r="Q8341" s="11"/>
      <c r="R8341" s="11"/>
      <c r="S8341" s="11"/>
      <c r="T8341" s="11"/>
      <c r="U8341" s="11">
        <v>0</v>
      </c>
      <c r="V8341" s="11">
        <v>0</v>
      </c>
      <c r="W8341" s="11"/>
      <c r="X8341" s="11"/>
      <c r="Y8341" s="11"/>
      <c r="Z8341" s="11"/>
      <c r="AA8341" s="11"/>
      <c r="AB8341" s="11"/>
      <c r="AC8341" s="11"/>
      <c r="AD8341" s="11"/>
      <c r="AE8341" s="11"/>
      <c r="AF8341" s="11"/>
      <c r="AG8341" s="11"/>
      <c r="AH8341" s="11">
        <v>0</v>
      </c>
      <c r="AI8341" s="11">
        <v>0</v>
      </c>
      <c r="AJ8341" s="11"/>
      <c r="AK8341" s="11"/>
      <c r="AL8341" s="11"/>
      <c r="AM8341" s="11"/>
      <c r="AN8341" s="11"/>
      <c r="AO8341" s="11"/>
      <c r="AP8341" s="11"/>
      <c r="AQ8341" s="11"/>
      <c r="AR8341" s="11"/>
      <c r="AS8341" s="11"/>
      <c r="AT8341" s="11"/>
      <c r="AU8341" s="11">
        <v>0</v>
      </c>
      <c r="AV8341" s="11">
        <v>0</v>
      </c>
      <c r="AW8341" s="11">
        <f t="shared" si="2294"/>
        <v>0</v>
      </c>
    </row>
    <row r="8342" spans="1:49">
      <c r="A8342" s="68" t="s">
        <v>2050</v>
      </c>
      <c r="B8342" s="69" t="s">
        <v>1029</v>
      </c>
      <c r="C8342" s="69"/>
      <c r="D8342" s="455"/>
      <c r="E8342" s="531"/>
      <c r="F8342" s="50"/>
      <c r="G8342" s="50"/>
      <c r="H8342" s="50"/>
      <c r="I8342" s="49" t="s">
        <v>1157</v>
      </c>
      <c r="J8342" s="12">
        <f>SUM(J8343)</f>
        <v>0</v>
      </c>
      <c r="K8342" s="12">
        <f t="shared" ref="K8342:AT8342" si="2300">SUM(K8343)</f>
        <v>0</v>
      </c>
      <c r="L8342" s="12">
        <f t="shared" si="2300"/>
        <v>0</v>
      </c>
      <c r="M8342" s="12">
        <f t="shared" si="2300"/>
        <v>0</v>
      </c>
      <c r="N8342" s="12">
        <f t="shared" si="2300"/>
        <v>0</v>
      </c>
      <c r="O8342" s="12">
        <f t="shared" si="2300"/>
        <v>0</v>
      </c>
      <c r="P8342" s="12">
        <f t="shared" si="2300"/>
        <v>0</v>
      </c>
      <c r="Q8342" s="12">
        <f t="shared" si="2300"/>
        <v>0</v>
      </c>
      <c r="R8342" s="12">
        <f t="shared" si="2300"/>
        <v>0</v>
      </c>
      <c r="S8342" s="12">
        <f t="shared" si="2300"/>
        <v>0</v>
      </c>
      <c r="T8342" s="12">
        <f t="shared" si="2300"/>
        <v>0</v>
      </c>
      <c r="U8342" s="12">
        <v>0</v>
      </c>
      <c r="V8342" s="12">
        <v>0</v>
      </c>
      <c r="W8342" s="12">
        <f>SUM(W8343)</f>
        <v>0</v>
      </c>
      <c r="X8342" s="12">
        <f t="shared" si="2300"/>
        <v>0</v>
      </c>
      <c r="Y8342" s="12">
        <f t="shared" si="2300"/>
        <v>0</v>
      </c>
      <c r="Z8342" s="12">
        <f t="shared" si="2300"/>
        <v>0</v>
      </c>
      <c r="AA8342" s="12">
        <f t="shared" si="2300"/>
        <v>0</v>
      </c>
      <c r="AB8342" s="12">
        <f t="shared" si="2300"/>
        <v>0</v>
      </c>
      <c r="AC8342" s="12">
        <f t="shared" si="2300"/>
        <v>0</v>
      </c>
      <c r="AD8342" s="12">
        <f t="shared" si="2300"/>
        <v>0</v>
      </c>
      <c r="AE8342" s="12">
        <f t="shared" si="2300"/>
        <v>0</v>
      </c>
      <c r="AF8342" s="12">
        <f t="shared" si="2300"/>
        <v>0</v>
      </c>
      <c r="AG8342" s="12">
        <f t="shared" si="2300"/>
        <v>0</v>
      </c>
      <c r="AH8342" s="12">
        <v>0</v>
      </c>
      <c r="AI8342" s="12">
        <v>0</v>
      </c>
      <c r="AJ8342" s="12">
        <f>SUM(AJ8343)</f>
        <v>0</v>
      </c>
      <c r="AK8342" s="12">
        <f t="shared" si="2300"/>
        <v>0</v>
      </c>
      <c r="AL8342" s="12">
        <f t="shared" si="2300"/>
        <v>0</v>
      </c>
      <c r="AM8342" s="12">
        <f t="shared" si="2300"/>
        <v>0</v>
      </c>
      <c r="AN8342" s="12">
        <f t="shared" si="2300"/>
        <v>0</v>
      </c>
      <c r="AO8342" s="12">
        <f t="shared" si="2300"/>
        <v>0</v>
      </c>
      <c r="AP8342" s="12">
        <f t="shared" si="2300"/>
        <v>0</v>
      </c>
      <c r="AQ8342" s="12">
        <f t="shared" si="2300"/>
        <v>0</v>
      </c>
      <c r="AR8342" s="12">
        <f t="shared" si="2300"/>
        <v>0</v>
      </c>
      <c r="AS8342" s="12">
        <f t="shared" si="2300"/>
        <v>0</v>
      </c>
      <c r="AT8342" s="12">
        <f t="shared" si="2300"/>
        <v>0</v>
      </c>
      <c r="AU8342" s="12">
        <v>0</v>
      </c>
      <c r="AV8342" s="12">
        <v>0</v>
      </c>
      <c r="AW8342" s="12">
        <f t="shared" si="2294"/>
        <v>0</v>
      </c>
    </row>
    <row r="8343" spans="1:49">
      <c r="A8343" s="44" t="s">
        <v>1041</v>
      </c>
      <c r="B8343" s="45" t="s">
        <v>1029</v>
      </c>
      <c r="C8343" s="45" t="s">
        <v>1549</v>
      </c>
      <c r="D8343" s="452" t="s">
        <v>3052</v>
      </c>
      <c r="E8343" s="213" t="s">
        <v>1402</v>
      </c>
      <c r="F8343" s="65"/>
      <c r="G8343" s="65"/>
      <c r="H8343" s="65"/>
      <c r="I8343" s="260" t="s">
        <v>1158</v>
      </c>
      <c r="J8343" s="9">
        <f>SUM(J8344:J8346)</f>
        <v>0</v>
      </c>
      <c r="K8343" s="9">
        <f t="shared" ref="K8343:AT8343" si="2301">SUM(K8344:K8346)</f>
        <v>0</v>
      </c>
      <c r="L8343" s="9">
        <f t="shared" si="2301"/>
        <v>0</v>
      </c>
      <c r="M8343" s="9">
        <f t="shared" si="2301"/>
        <v>0</v>
      </c>
      <c r="N8343" s="9">
        <f t="shared" si="2301"/>
        <v>0</v>
      </c>
      <c r="O8343" s="9">
        <f t="shared" si="2301"/>
        <v>0</v>
      </c>
      <c r="P8343" s="9">
        <f t="shared" si="2301"/>
        <v>0</v>
      </c>
      <c r="Q8343" s="9">
        <f t="shared" si="2301"/>
        <v>0</v>
      </c>
      <c r="R8343" s="9">
        <f t="shared" si="2301"/>
        <v>0</v>
      </c>
      <c r="S8343" s="9">
        <f t="shared" si="2301"/>
        <v>0</v>
      </c>
      <c r="T8343" s="9">
        <f t="shared" si="2301"/>
        <v>0</v>
      </c>
      <c r="U8343" s="9">
        <v>0</v>
      </c>
      <c r="V8343" s="9">
        <v>0</v>
      </c>
      <c r="W8343" s="9">
        <f>SUM(W8344:W8346)</f>
        <v>0</v>
      </c>
      <c r="X8343" s="9">
        <f t="shared" si="2301"/>
        <v>0</v>
      </c>
      <c r="Y8343" s="9">
        <f t="shared" si="2301"/>
        <v>0</v>
      </c>
      <c r="Z8343" s="9">
        <f t="shared" si="2301"/>
        <v>0</v>
      </c>
      <c r="AA8343" s="9">
        <f t="shared" si="2301"/>
        <v>0</v>
      </c>
      <c r="AB8343" s="9">
        <f t="shared" si="2301"/>
        <v>0</v>
      </c>
      <c r="AC8343" s="9">
        <f t="shared" si="2301"/>
        <v>0</v>
      </c>
      <c r="AD8343" s="9">
        <f t="shared" si="2301"/>
        <v>0</v>
      </c>
      <c r="AE8343" s="9">
        <f t="shared" si="2301"/>
        <v>0</v>
      </c>
      <c r="AF8343" s="9">
        <f t="shared" si="2301"/>
        <v>0</v>
      </c>
      <c r="AG8343" s="9">
        <f t="shared" si="2301"/>
        <v>0</v>
      </c>
      <c r="AH8343" s="9">
        <v>0</v>
      </c>
      <c r="AI8343" s="9">
        <v>0</v>
      </c>
      <c r="AJ8343" s="9">
        <f>SUM(AJ8344:AJ8346)</f>
        <v>0</v>
      </c>
      <c r="AK8343" s="9">
        <f t="shared" si="2301"/>
        <v>0</v>
      </c>
      <c r="AL8343" s="9">
        <f t="shared" si="2301"/>
        <v>0</v>
      </c>
      <c r="AM8343" s="9">
        <f t="shared" si="2301"/>
        <v>0</v>
      </c>
      <c r="AN8343" s="9">
        <f t="shared" si="2301"/>
        <v>0</v>
      </c>
      <c r="AO8343" s="9">
        <f t="shared" si="2301"/>
        <v>0</v>
      </c>
      <c r="AP8343" s="9">
        <f t="shared" si="2301"/>
        <v>0</v>
      </c>
      <c r="AQ8343" s="9">
        <f t="shared" si="2301"/>
        <v>0</v>
      </c>
      <c r="AR8343" s="9">
        <f t="shared" si="2301"/>
        <v>0</v>
      </c>
      <c r="AS8343" s="9">
        <f t="shared" si="2301"/>
        <v>0</v>
      </c>
      <c r="AT8343" s="9">
        <f t="shared" si="2301"/>
        <v>0</v>
      </c>
      <c r="AU8343" s="9">
        <v>0</v>
      </c>
      <c r="AV8343" s="9">
        <v>0</v>
      </c>
      <c r="AW8343" s="9">
        <f t="shared" si="2294"/>
        <v>0</v>
      </c>
    </row>
    <row r="8344" spans="1:49">
      <c r="A8344" s="44" t="s">
        <v>1041</v>
      </c>
      <c r="B8344" s="45" t="s">
        <v>1029</v>
      </c>
      <c r="C8344" s="45" t="s">
        <v>1549</v>
      </c>
      <c r="D8344" s="452" t="s">
        <v>3052</v>
      </c>
      <c r="E8344" s="367" t="s">
        <v>1409</v>
      </c>
      <c r="F8344" s="50"/>
      <c r="G8344" s="468" t="s">
        <v>3065</v>
      </c>
      <c r="H8344" s="50" t="s">
        <v>2339</v>
      </c>
      <c r="I8344" s="42" t="s">
        <v>1518</v>
      </c>
      <c r="U8344" s="15">
        <v>0</v>
      </c>
      <c r="V8344" s="15">
        <v>0</v>
      </c>
      <c r="AH8344" s="15">
        <v>0</v>
      </c>
      <c r="AI8344" s="15">
        <v>0</v>
      </c>
      <c r="AU8344" s="15">
        <v>0</v>
      </c>
      <c r="AV8344" s="15">
        <v>0</v>
      </c>
      <c r="AW8344" s="15">
        <f t="shared" si="2294"/>
        <v>0</v>
      </c>
    </row>
    <row r="8345" spans="1:49">
      <c r="A8345" s="44" t="s">
        <v>1041</v>
      </c>
      <c r="B8345" s="45" t="s">
        <v>1029</v>
      </c>
      <c r="C8345" s="45" t="s">
        <v>1549</v>
      </c>
      <c r="D8345" s="452" t="s">
        <v>3052</v>
      </c>
      <c r="E8345" s="367" t="s">
        <v>1409</v>
      </c>
      <c r="F8345" s="50" t="s">
        <v>2280</v>
      </c>
      <c r="G8345" s="468" t="s">
        <v>3065</v>
      </c>
      <c r="H8345" s="50" t="s">
        <v>2339</v>
      </c>
      <c r="I8345" s="42" t="s">
        <v>2256</v>
      </c>
      <c r="U8345" s="15">
        <v>0</v>
      </c>
      <c r="V8345" s="15">
        <v>0</v>
      </c>
      <c r="AH8345" s="15">
        <v>0</v>
      </c>
      <c r="AI8345" s="15">
        <v>0</v>
      </c>
      <c r="AU8345" s="15">
        <v>0</v>
      </c>
      <c r="AV8345" s="15">
        <v>0</v>
      </c>
      <c r="AW8345" s="15">
        <f t="shared" si="2294"/>
        <v>0</v>
      </c>
    </row>
    <row r="8346" spans="1:49" s="52" customFormat="1">
      <c r="A8346" s="44" t="s">
        <v>1041</v>
      </c>
      <c r="B8346" s="45" t="s">
        <v>1029</v>
      </c>
      <c r="C8346" s="45" t="s">
        <v>1549</v>
      </c>
      <c r="D8346" s="452" t="s">
        <v>3052</v>
      </c>
      <c r="E8346" s="54" t="s">
        <v>1367</v>
      </c>
      <c r="F8346" s="65" t="s">
        <v>2894</v>
      </c>
      <c r="G8346" s="65"/>
      <c r="H8346" s="65"/>
      <c r="I8346" s="260" t="s">
        <v>1169</v>
      </c>
      <c r="J8346" s="9">
        <f>SUM(J8348:J8349)</f>
        <v>0</v>
      </c>
      <c r="K8346" s="9">
        <f t="shared" ref="K8346:AT8346" si="2302">SUM(K8348:K8349)</f>
        <v>0</v>
      </c>
      <c r="L8346" s="9">
        <f t="shared" si="2302"/>
        <v>0</v>
      </c>
      <c r="M8346" s="9">
        <f t="shared" si="2302"/>
        <v>0</v>
      </c>
      <c r="N8346" s="9">
        <f t="shared" si="2302"/>
        <v>0</v>
      </c>
      <c r="O8346" s="9">
        <f t="shared" si="2302"/>
        <v>0</v>
      </c>
      <c r="P8346" s="9">
        <f t="shared" si="2302"/>
        <v>0</v>
      </c>
      <c r="Q8346" s="9">
        <f t="shared" si="2302"/>
        <v>0</v>
      </c>
      <c r="R8346" s="9">
        <f t="shared" si="2302"/>
        <v>0</v>
      </c>
      <c r="S8346" s="9">
        <f t="shared" si="2302"/>
        <v>0</v>
      </c>
      <c r="T8346" s="9">
        <f t="shared" si="2302"/>
        <v>0</v>
      </c>
      <c r="U8346" s="9">
        <v>0</v>
      </c>
      <c r="V8346" s="9">
        <v>0</v>
      </c>
      <c r="W8346" s="9">
        <f>SUM(W8348:W8349)</f>
        <v>0</v>
      </c>
      <c r="X8346" s="9">
        <f t="shared" si="2302"/>
        <v>0</v>
      </c>
      <c r="Y8346" s="9">
        <f t="shared" si="2302"/>
        <v>0</v>
      </c>
      <c r="Z8346" s="9">
        <f t="shared" si="2302"/>
        <v>0</v>
      </c>
      <c r="AA8346" s="9">
        <f t="shared" si="2302"/>
        <v>0</v>
      </c>
      <c r="AB8346" s="9">
        <f t="shared" si="2302"/>
        <v>0</v>
      </c>
      <c r="AC8346" s="9">
        <f t="shared" si="2302"/>
        <v>0</v>
      </c>
      <c r="AD8346" s="9">
        <f t="shared" si="2302"/>
        <v>0</v>
      </c>
      <c r="AE8346" s="9">
        <f t="shared" si="2302"/>
        <v>0</v>
      </c>
      <c r="AF8346" s="9">
        <f t="shared" si="2302"/>
        <v>0</v>
      </c>
      <c r="AG8346" s="9">
        <f t="shared" si="2302"/>
        <v>0</v>
      </c>
      <c r="AH8346" s="9">
        <v>0</v>
      </c>
      <c r="AI8346" s="9">
        <v>0</v>
      </c>
      <c r="AJ8346" s="9">
        <f>SUM(AJ8348:AJ8349)</f>
        <v>0</v>
      </c>
      <c r="AK8346" s="9">
        <f t="shared" si="2302"/>
        <v>0</v>
      </c>
      <c r="AL8346" s="9">
        <f t="shared" si="2302"/>
        <v>0</v>
      </c>
      <c r="AM8346" s="9">
        <f t="shared" si="2302"/>
        <v>0</v>
      </c>
      <c r="AN8346" s="9">
        <f t="shared" si="2302"/>
        <v>0</v>
      </c>
      <c r="AO8346" s="9">
        <f t="shared" si="2302"/>
        <v>0</v>
      </c>
      <c r="AP8346" s="9">
        <f t="shared" si="2302"/>
        <v>0</v>
      </c>
      <c r="AQ8346" s="9">
        <f t="shared" si="2302"/>
        <v>0</v>
      </c>
      <c r="AR8346" s="9">
        <f t="shared" si="2302"/>
        <v>0</v>
      </c>
      <c r="AS8346" s="9">
        <f t="shared" si="2302"/>
        <v>0</v>
      </c>
      <c r="AT8346" s="9">
        <f t="shared" si="2302"/>
        <v>0</v>
      </c>
      <c r="AU8346" s="9">
        <v>0</v>
      </c>
      <c r="AV8346" s="9">
        <v>0</v>
      </c>
      <c r="AW8346" s="9">
        <f t="shared" si="2294"/>
        <v>0</v>
      </c>
    </row>
    <row r="8347" spans="1:49">
      <c r="A8347" s="44" t="s">
        <v>1041</v>
      </c>
      <c r="B8347" s="45" t="s">
        <v>1029</v>
      </c>
      <c r="C8347" s="45" t="s">
        <v>1549</v>
      </c>
      <c r="D8347" s="452" t="s">
        <v>3052</v>
      </c>
      <c r="E8347" s="54" t="s">
        <v>1367</v>
      </c>
      <c r="F8347" s="50"/>
      <c r="G8347" s="50"/>
      <c r="H8347" s="50"/>
      <c r="I8347" s="42" t="s">
        <v>1405</v>
      </c>
      <c r="U8347" s="15">
        <v>0</v>
      </c>
      <c r="V8347" s="15">
        <v>0</v>
      </c>
      <c r="AH8347" s="15">
        <v>0</v>
      </c>
      <c r="AI8347" s="15">
        <v>0</v>
      </c>
      <c r="AU8347" s="15">
        <v>0</v>
      </c>
      <c r="AV8347" s="15">
        <v>0</v>
      </c>
      <c r="AW8347" s="15">
        <f t="shared" si="2294"/>
        <v>0</v>
      </c>
    </row>
    <row r="8348" spans="1:49">
      <c r="A8348" s="44" t="s">
        <v>1041</v>
      </c>
      <c r="B8348" s="45" t="s">
        <v>1029</v>
      </c>
      <c r="C8348" s="45" t="s">
        <v>1549</v>
      </c>
      <c r="D8348" s="452" t="s">
        <v>3052</v>
      </c>
      <c r="E8348" s="54" t="s">
        <v>1367</v>
      </c>
      <c r="F8348" s="51" t="s">
        <v>732</v>
      </c>
      <c r="G8348" s="468" t="s">
        <v>3065</v>
      </c>
      <c r="H8348" s="50" t="s">
        <v>2339</v>
      </c>
      <c r="I8348" s="42" t="s">
        <v>1439</v>
      </c>
      <c r="U8348" s="15">
        <v>0</v>
      </c>
      <c r="V8348" s="15">
        <v>0</v>
      </c>
      <c r="AH8348" s="15">
        <v>0</v>
      </c>
      <c r="AI8348" s="15">
        <v>0</v>
      </c>
      <c r="AU8348" s="15">
        <v>0</v>
      </c>
      <c r="AV8348" s="15">
        <v>0</v>
      </c>
      <c r="AW8348" s="15">
        <f t="shared" si="2294"/>
        <v>0</v>
      </c>
    </row>
    <row r="8349" spans="1:49">
      <c r="A8349" s="44" t="s">
        <v>1041</v>
      </c>
      <c r="B8349" s="45" t="s">
        <v>1029</v>
      </c>
      <c r="C8349" s="45" t="s">
        <v>1549</v>
      </c>
      <c r="D8349" s="452" t="s">
        <v>3052</v>
      </c>
      <c r="E8349" s="54" t="s">
        <v>1367</v>
      </c>
      <c r="F8349" s="51" t="s">
        <v>2281</v>
      </c>
      <c r="G8349" s="468" t="s">
        <v>3065</v>
      </c>
      <c r="H8349" s="50" t="s">
        <v>2339</v>
      </c>
      <c r="I8349" s="42" t="s">
        <v>2257</v>
      </c>
      <c r="U8349" s="15">
        <v>0</v>
      </c>
      <c r="V8349" s="15">
        <v>0</v>
      </c>
      <c r="AH8349" s="15">
        <v>0</v>
      </c>
      <c r="AI8349" s="15">
        <v>0</v>
      </c>
      <c r="AU8349" s="15">
        <v>0</v>
      </c>
      <c r="AV8349" s="15">
        <v>0</v>
      </c>
      <c r="AW8349" s="15">
        <f t="shared" si="2294"/>
        <v>0</v>
      </c>
    </row>
    <row r="8350" spans="1:49">
      <c r="A8350" s="48"/>
      <c r="B8350" s="42"/>
      <c r="C8350" s="42"/>
      <c r="D8350" s="42"/>
      <c r="E8350" s="531"/>
      <c r="F8350" s="50"/>
      <c r="G8350" s="50"/>
      <c r="H8350" s="50"/>
      <c r="I8350" s="42"/>
      <c r="U8350" s="15">
        <v>0</v>
      </c>
      <c r="V8350" s="15">
        <v>0</v>
      </c>
      <c r="AH8350" s="15">
        <v>0</v>
      </c>
      <c r="AI8350" s="15">
        <v>0</v>
      </c>
      <c r="AU8350" s="15">
        <v>0</v>
      </c>
      <c r="AV8350" s="15">
        <v>0</v>
      </c>
      <c r="AW8350" s="15">
        <f t="shared" si="2294"/>
        <v>0</v>
      </c>
    </row>
    <row r="8351" spans="1:49">
      <c r="A8351" s="48"/>
      <c r="B8351" s="42"/>
      <c r="C8351" s="42"/>
      <c r="D8351" s="42"/>
      <c r="E8351" s="531"/>
      <c r="F8351" s="50"/>
      <c r="G8351" s="50"/>
      <c r="H8351" s="50"/>
      <c r="I8351" s="49" t="s">
        <v>1564</v>
      </c>
      <c r="J8351" s="12">
        <f>SUM(J8317,J8339,J8342)</f>
        <v>2000</v>
      </c>
      <c r="K8351" s="12">
        <f t="shared" ref="K8351:AT8351" si="2303">SUM(K8317,K8339,K8342)</f>
        <v>0</v>
      </c>
      <c r="L8351" s="12">
        <f t="shared" si="2303"/>
        <v>0</v>
      </c>
      <c r="M8351" s="12">
        <f t="shared" si="2303"/>
        <v>0</v>
      </c>
      <c r="N8351" s="12">
        <f t="shared" si="2303"/>
        <v>0</v>
      </c>
      <c r="O8351" s="12">
        <f t="shared" si="2303"/>
        <v>0</v>
      </c>
      <c r="P8351" s="12">
        <f t="shared" si="2303"/>
        <v>0</v>
      </c>
      <c r="Q8351" s="12">
        <f t="shared" si="2303"/>
        <v>0</v>
      </c>
      <c r="R8351" s="12">
        <f t="shared" si="2303"/>
        <v>0</v>
      </c>
      <c r="S8351" s="12">
        <f t="shared" si="2303"/>
        <v>0</v>
      </c>
      <c r="T8351" s="12">
        <f t="shared" si="2303"/>
        <v>0</v>
      </c>
      <c r="U8351" s="12">
        <v>0</v>
      </c>
      <c r="V8351" s="12">
        <v>2000</v>
      </c>
      <c r="W8351" s="12">
        <f>SUM(W8317,W8339,W8342)</f>
        <v>0</v>
      </c>
      <c r="X8351" s="12">
        <f t="shared" si="2303"/>
        <v>0</v>
      </c>
      <c r="Y8351" s="12">
        <f t="shared" si="2303"/>
        <v>0</v>
      </c>
      <c r="Z8351" s="12">
        <f t="shared" si="2303"/>
        <v>0</v>
      </c>
      <c r="AA8351" s="12">
        <f t="shared" si="2303"/>
        <v>0</v>
      </c>
      <c r="AB8351" s="12">
        <f t="shared" si="2303"/>
        <v>0</v>
      </c>
      <c r="AC8351" s="12">
        <f t="shared" si="2303"/>
        <v>0</v>
      </c>
      <c r="AD8351" s="12">
        <f t="shared" si="2303"/>
        <v>0</v>
      </c>
      <c r="AE8351" s="12">
        <f t="shared" si="2303"/>
        <v>0</v>
      </c>
      <c r="AF8351" s="12">
        <f t="shared" si="2303"/>
        <v>0</v>
      </c>
      <c r="AG8351" s="12">
        <f t="shared" si="2303"/>
        <v>0</v>
      </c>
      <c r="AH8351" s="12">
        <v>0</v>
      </c>
      <c r="AI8351" s="12">
        <v>0</v>
      </c>
      <c r="AJ8351" s="12">
        <f>SUM(AJ8317,AJ8339,AJ8342)</f>
        <v>0</v>
      </c>
      <c r="AK8351" s="12">
        <f t="shared" si="2303"/>
        <v>0</v>
      </c>
      <c r="AL8351" s="12">
        <f t="shared" si="2303"/>
        <v>0</v>
      </c>
      <c r="AM8351" s="12">
        <f t="shared" si="2303"/>
        <v>0</v>
      </c>
      <c r="AN8351" s="12">
        <f t="shared" si="2303"/>
        <v>0</v>
      </c>
      <c r="AO8351" s="12">
        <f t="shared" si="2303"/>
        <v>0</v>
      </c>
      <c r="AP8351" s="12">
        <f t="shared" si="2303"/>
        <v>0</v>
      </c>
      <c r="AQ8351" s="12">
        <f t="shared" si="2303"/>
        <v>0</v>
      </c>
      <c r="AR8351" s="12">
        <f t="shared" si="2303"/>
        <v>0</v>
      </c>
      <c r="AS8351" s="12">
        <f t="shared" si="2303"/>
        <v>0</v>
      </c>
      <c r="AT8351" s="12">
        <f t="shared" si="2303"/>
        <v>0</v>
      </c>
      <c r="AU8351" s="12">
        <v>0</v>
      </c>
      <c r="AV8351" s="12">
        <v>0</v>
      </c>
      <c r="AW8351" s="12">
        <f t="shared" si="2294"/>
        <v>0</v>
      </c>
    </row>
    <row r="8352" spans="1:49">
      <c r="A8352" s="48"/>
      <c r="B8352" s="42"/>
      <c r="C8352" s="42"/>
      <c r="D8352" s="42"/>
      <c r="E8352" s="531"/>
      <c r="F8352" s="50"/>
      <c r="G8352" s="50"/>
      <c r="H8352" s="50"/>
      <c r="I8352" s="146" t="s">
        <v>970</v>
      </c>
      <c r="J8352" s="14"/>
      <c r="K8352" s="14"/>
      <c r="L8352" s="14"/>
      <c r="M8352" s="14"/>
      <c r="N8352" s="14"/>
      <c r="O8352" s="14"/>
      <c r="P8352" s="14"/>
      <c r="Q8352" s="14"/>
      <c r="R8352" s="14"/>
      <c r="S8352" s="14"/>
      <c r="T8352" s="14"/>
      <c r="U8352" s="14"/>
      <c r="V8352" s="14"/>
      <c r="W8352" s="14"/>
      <c r="X8352" s="14"/>
      <c r="Y8352" s="14"/>
      <c r="Z8352" s="14"/>
      <c r="AA8352" s="14"/>
      <c r="AB8352" s="14"/>
      <c r="AC8352" s="14"/>
      <c r="AD8352" s="14"/>
      <c r="AE8352" s="14"/>
      <c r="AF8352" s="14"/>
      <c r="AG8352" s="14"/>
      <c r="AH8352" s="14"/>
      <c r="AI8352" s="14"/>
      <c r="AJ8352" s="14"/>
      <c r="AK8352" s="14"/>
      <c r="AL8352" s="14"/>
      <c r="AM8352" s="14"/>
      <c r="AN8352" s="14"/>
      <c r="AO8352" s="14"/>
      <c r="AP8352" s="14"/>
      <c r="AQ8352" s="14"/>
      <c r="AR8352" s="14"/>
      <c r="AS8352" s="14"/>
      <c r="AT8352" s="14"/>
      <c r="AU8352" s="14"/>
      <c r="AV8352" s="14"/>
      <c r="AW8352" s="14"/>
    </row>
    <row r="8353" spans="1:49" ht="13.5" thickBot="1">
      <c r="A8353" s="48"/>
      <c r="B8353" s="42"/>
      <c r="C8353" s="42"/>
      <c r="D8353" s="42"/>
      <c r="E8353" s="531"/>
      <c r="F8353" s="50"/>
      <c r="G8353" s="50"/>
      <c r="H8353" s="50"/>
      <c r="I8353" s="146"/>
      <c r="J8353" s="29"/>
      <c r="K8353" s="29"/>
      <c r="L8353" s="29"/>
      <c r="M8353" s="29"/>
      <c r="N8353" s="29"/>
      <c r="O8353" s="29"/>
      <c r="P8353" s="29"/>
      <c r="Q8353" s="29"/>
      <c r="R8353" s="29"/>
      <c r="S8353" s="29"/>
      <c r="T8353" s="29"/>
      <c r="U8353" s="29"/>
      <c r="V8353" s="29"/>
      <c r="W8353" s="29"/>
      <c r="X8353" s="29"/>
      <c r="Y8353" s="29"/>
      <c r="Z8353" s="29"/>
      <c r="AA8353" s="29"/>
      <c r="AB8353" s="29"/>
      <c r="AC8353" s="29"/>
      <c r="AD8353" s="29"/>
      <c r="AE8353" s="29"/>
      <c r="AF8353" s="29"/>
      <c r="AG8353" s="29"/>
      <c r="AH8353" s="29"/>
      <c r="AI8353" s="29"/>
      <c r="AJ8353" s="29"/>
      <c r="AK8353" s="29"/>
      <c r="AL8353" s="29"/>
      <c r="AM8353" s="29"/>
      <c r="AN8353" s="29"/>
      <c r="AO8353" s="29"/>
      <c r="AP8353" s="29"/>
      <c r="AQ8353" s="29"/>
      <c r="AR8353" s="29"/>
      <c r="AS8353" s="29"/>
      <c r="AT8353" s="29"/>
      <c r="AU8353" s="29"/>
      <c r="AV8353" s="29"/>
      <c r="AW8353" s="29"/>
    </row>
    <row r="8354" spans="1:49" ht="35.25" customHeight="1" thickTop="1" thickBot="1">
      <c r="A8354" s="48"/>
      <c r="B8354" s="42"/>
      <c r="C8354" s="42"/>
      <c r="D8354" s="42"/>
      <c r="E8354" s="531"/>
      <c r="F8354" s="50"/>
      <c r="G8354" s="50"/>
      <c r="H8354" s="50"/>
      <c r="I8354" s="5" t="s">
        <v>2331</v>
      </c>
      <c r="J8354" s="364" t="s">
        <v>2891</v>
      </c>
      <c r="K8354" s="364" t="s">
        <v>2879</v>
      </c>
      <c r="L8354" s="364" t="s">
        <v>2880</v>
      </c>
      <c r="M8354" s="364" t="s">
        <v>2881</v>
      </c>
      <c r="N8354" s="364" t="s">
        <v>2882</v>
      </c>
      <c r="O8354" s="364" t="s">
        <v>2883</v>
      </c>
      <c r="P8354" s="364" t="s">
        <v>2884</v>
      </c>
      <c r="Q8354" s="364" t="s">
        <v>2885</v>
      </c>
      <c r="R8354" s="364" t="s">
        <v>2886</v>
      </c>
      <c r="S8354" s="364" t="s">
        <v>2887</v>
      </c>
      <c r="T8354" s="364" t="s">
        <v>2888</v>
      </c>
      <c r="U8354" s="364" t="s">
        <v>2889</v>
      </c>
      <c r="V8354" s="364" t="s">
        <v>2890</v>
      </c>
      <c r="W8354" s="365" t="s">
        <v>2893</v>
      </c>
      <c r="X8354" s="365" t="s">
        <v>2879</v>
      </c>
      <c r="Y8354" s="365" t="s">
        <v>2880</v>
      </c>
      <c r="Z8354" s="365" t="s">
        <v>2881</v>
      </c>
      <c r="AA8354" s="365" t="s">
        <v>2882</v>
      </c>
      <c r="AB8354" s="365" t="s">
        <v>2883</v>
      </c>
      <c r="AC8354" s="365" t="s">
        <v>2884</v>
      </c>
      <c r="AD8354" s="365" t="s">
        <v>2885</v>
      </c>
      <c r="AE8354" s="365" t="s">
        <v>2886</v>
      </c>
      <c r="AF8354" s="365" t="s">
        <v>2887</v>
      </c>
      <c r="AG8354" s="365" t="s">
        <v>2888</v>
      </c>
      <c r="AH8354" s="365" t="s">
        <v>2889</v>
      </c>
      <c r="AI8354" s="365" t="s">
        <v>2890</v>
      </c>
      <c r="AJ8354" s="366" t="s">
        <v>2892</v>
      </c>
      <c r="AK8354" s="366" t="s">
        <v>2879</v>
      </c>
      <c r="AL8354" s="366" t="s">
        <v>2880</v>
      </c>
      <c r="AM8354" s="366" t="s">
        <v>2881</v>
      </c>
      <c r="AN8354" s="366" t="s">
        <v>2882</v>
      </c>
      <c r="AO8354" s="366" t="s">
        <v>2883</v>
      </c>
      <c r="AP8354" s="366" t="s">
        <v>2884</v>
      </c>
      <c r="AQ8354" s="366" t="s">
        <v>2885</v>
      </c>
      <c r="AR8354" s="366" t="s">
        <v>2886</v>
      </c>
      <c r="AS8354" s="366" t="s">
        <v>2887</v>
      </c>
      <c r="AT8354" s="366" t="s">
        <v>2888</v>
      </c>
      <c r="AU8354" s="366" t="s">
        <v>2889</v>
      </c>
      <c r="AV8354" s="366" t="s">
        <v>2890</v>
      </c>
      <c r="AW8354" s="368" t="s">
        <v>2895</v>
      </c>
    </row>
    <row r="8355" spans="1:49">
      <c r="A8355" s="48"/>
      <c r="B8355" s="42"/>
      <c r="C8355" s="42"/>
      <c r="D8355" s="42"/>
      <c r="E8355" s="531"/>
      <c r="F8355" s="50"/>
      <c r="G8355" s="50"/>
      <c r="H8355" s="50"/>
      <c r="I8355" s="34"/>
      <c r="J8355" s="202" t="s">
        <v>1224</v>
      </c>
      <c r="K8355" s="202">
        <v>1</v>
      </c>
      <c r="L8355" s="202">
        <v>2</v>
      </c>
      <c r="M8355" s="202">
        <v>3</v>
      </c>
      <c r="N8355" s="202">
        <v>4</v>
      </c>
      <c r="O8355" s="202">
        <v>5</v>
      </c>
      <c r="P8355" s="202">
        <v>6</v>
      </c>
      <c r="Q8355" s="202">
        <v>7</v>
      </c>
      <c r="R8355" s="202">
        <v>8</v>
      </c>
      <c r="S8355" s="202">
        <v>9</v>
      </c>
      <c r="T8355" s="202">
        <v>10</v>
      </c>
      <c r="U8355" s="202">
        <v>13</v>
      </c>
      <c r="V8355" s="202">
        <v>14</v>
      </c>
      <c r="W8355" s="202" t="s">
        <v>1224</v>
      </c>
      <c r="X8355" s="202">
        <v>1</v>
      </c>
      <c r="Y8355" s="202">
        <v>2</v>
      </c>
      <c r="Z8355" s="202">
        <v>3</v>
      </c>
      <c r="AA8355" s="202">
        <v>4</v>
      </c>
      <c r="AB8355" s="202">
        <v>5</v>
      </c>
      <c r="AC8355" s="202">
        <v>6</v>
      </c>
      <c r="AD8355" s="202">
        <v>7</v>
      </c>
      <c r="AE8355" s="202">
        <v>8</v>
      </c>
      <c r="AF8355" s="202">
        <v>9</v>
      </c>
      <c r="AG8355" s="202">
        <v>10</v>
      </c>
      <c r="AH8355" s="202">
        <v>13</v>
      </c>
      <c r="AI8355" s="202">
        <v>14</v>
      </c>
      <c r="AJ8355" s="202" t="s">
        <v>1224</v>
      </c>
      <c r="AK8355" s="202">
        <v>1</v>
      </c>
      <c r="AL8355" s="202">
        <v>2</v>
      </c>
      <c r="AM8355" s="202">
        <v>3</v>
      </c>
      <c r="AN8355" s="202">
        <v>4</v>
      </c>
      <c r="AO8355" s="202">
        <v>5</v>
      </c>
      <c r="AP8355" s="202">
        <v>6</v>
      </c>
      <c r="AQ8355" s="202">
        <v>7</v>
      </c>
      <c r="AR8355" s="202">
        <v>8</v>
      </c>
      <c r="AS8355" s="202">
        <v>9</v>
      </c>
      <c r="AT8355" s="202">
        <v>10</v>
      </c>
      <c r="AU8355" s="202">
        <v>13</v>
      </c>
      <c r="AV8355" s="202">
        <v>14</v>
      </c>
      <c r="AW8355" s="202">
        <v>15</v>
      </c>
    </row>
    <row r="8356" spans="1:49" ht="38.25">
      <c r="A8356" s="48"/>
      <c r="B8356" s="42"/>
      <c r="C8356" s="42"/>
      <c r="D8356" s="42"/>
      <c r="E8356" s="531"/>
      <c r="F8356" s="50"/>
      <c r="G8356" s="50"/>
      <c r="H8356" s="50"/>
      <c r="I8356" s="276" t="s">
        <v>2406</v>
      </c>
      <c r="J8356" s="277">
        <f>SUM(J8351)</f>
        <v>2000</v>
      </c>
      <c r="K8356" s="277">
        <f t="shared" ref="K8356:AT8356" si="2304">SUM(K8351)</f>
        <v>0</v>
      </c>
      <c r="L8356" s="277">
        <f t="shared" si="2304"/>
        <v>0</v>
      </c>
      <c r="M8356" s="277">
        <f t="shared" si="2304"/>
        <v>0</v>
      </c>
      <c r="N8356" s="277">
        <f t="shared" si="2304"/>
        <v>0</v>
      </c>
      <c r="O8356" s="277">
        <f t="shared" si="2304"/>
        <v>0</v>
      </c>
      <c r="P8356" s="277">
        <f t="shared" si="2304"/>
        <v>0</v>
      </c>
      <c r="Q8356" s="277">
        <f t="shared" si="2304"/>
        <v>0</v>
      </c>
      <c r="R8356" s="277">
        <f t="shared" si="2304"/>
        <v>0</v>
      </c>
      <c r="S8356" s="277">
        <f t="shared" si="2304"/>
        <v>0</v>
      </c>
      <c r="T8356" s="277">
        <f t="shared" si="2304"/>
        <v>0</v>
      </c>
      <c r="U8356" s="277">
        <v>0</v>
      </c>
      <c r="V8356" s="277">
        <v>2000</v>
      </c>
      <c r="W8356" s="277">
        <f>SUM(W8351)</f>
        <v>0</v>
      </c>
      <c r="X8356" s="277">
        <f t="shared" si="2304"/>
        <v>0</v>
      </c>
      <c r="Y8356" s="277">
        <f t="shared" si="2304"/>
        <v>0</v>
      </c>
      <c r="Z8356" s="277">
        <f t="shared" si="2304"/>
        <v>0</v>
      </c>
      <c r="AA8356" s="277">
        <f t="shared" si="2304"/>
        <v>0</v>
      </c>
      <c r="AB8356" s="277">
        <f t="shared" si="2304"/>
        <v>0</v>
      </c>
      <c r="AC8356" s="277">
        <f t="shared" si="2304"/>
        <v>0</v>
      </c>
      <c r="AD8356" s="277">
        <f t="shared" si="2304"/>
        <v>0</v>
      </c>
      <c r="AE8356" s="277">
        <f t="shared" si="2304"/>
        <v>0</v>
      </c>
      <c r="AF8356" s="277">
        <f t="shared" si="2304"/>
        <v>0</v>
      </c>
      <c r="AG8356" s="277">
        <f t="shared" si="2304"/>
        <v>0</v>
      </c>
      <c r="AH8356" s="277">
        <v>0</v>
      </c>
      <c r="AI8356" s="277">
        <v>0</v>
      </c>
      <c r="AJ8356" s="277">
        <f>SUM(AJ8351)</f>
        <v>0</v>
      </c>
      <c r="AK8356" s="277">
        <f t="shared" si="2304"/>
        <v>0</v>
      </c>
      <c r="AL8356" s="277">
        <f t="shared" si="2304"/>
        <v>0</v>
      </c>
      <c r="AM8356" s="277">
        <f t="shared" si="2304"/>
        <v>0</v>
      </c>
      <c r="AN8356" s="277">
        <f t="shared" si="2304"/>
        <v>0</v>
      </c>
      <c r="AO8356" s="277">
        <f t="shared" si="2304"/>
        <v>0</v>
      </c>
      <c r="AP8356" s="277">
        <f t="shared" si="2304"/>
        <v>0</v>
      </c>
      <c r="AQ8356" s="277">
        <f t="shared" si="2304"/>
        <v>0</v>
      </c>
      <c r="AR8356" s="277">
        <f t="shared" si="2304"/>
        <v>0</v>
      </c>
      <c r="AS8356" s="277">
        <f t="shared" si="2304"/>
        <v>0</v>
      </c>
      <c r="AT8356" s="277">
        <f t="shared" si="2304"/>
        <v>0</v>
      </c>
      <c r="AU8356" s="277">
        <v>0</v>
      </c>
      <c r="AV8356" s="277">
        <v>0</v>
      </c>
      <c r="AW8356" s="277">
        <f>U8356+AH8356+AU8356</f>
        <v>0</v>
      </c>
    </row>
    <row r="8357" spans="1:49">
      <c r="A8357" s="48"/>
      <c r="B8357" s="42"/>
      <c r="C8357" s="42"/>
      <c r="D8357" s="42"/>
      <c r="E8357" s="531"/>
      <c r="F8357" s="50"/>
      <c r="G8357" s="50"/>
      <c r="H8357" s="50"/>
      <c r="I8357" s="276"/>
      <c r="J8357" s="277"/>
      <c r="K8357" s="277"/>
      <c r="L8357" s="277"/>
      <c r="M8357" s="277"/>
      <c r="N8357" s="277"/>
      <c r="O8357" s="277"/>
      <c r="P8357" s="277"/>
      <c r="Q8357" s="277"/>
      <c r="R8357" s="277"/>
      <c r="S8357" s="277"/>
      <c r="T8357" s="277"/>
      <c r="U8357" s="277">
        <v>0</v>
      </c>
      <c r="V8357" s="277">
        <v>0</v>
      </c>
      <c r="W8357" s="277"/>
      <c r="X8357" s="277"/>
      <c r="Y8357" s="277"/>
      <c r="Z8357" s="277"/>
      <c r="AA8357" s="277"/>
      <c r="AB8357" s="277"/>
      <c r="AC8357" s="277"/>
      <c r="AD8357" s="277"/>
      <c r="AE8357" s="277"/>
      <c r="AF8357" s="277"/>
      <c r="AG8357" s="277"/>
      <c r="AH8357" s="277">
        <v>0</v>
      </c>
      <c r="AI8357" s="277">
        <v>0</v>
      </c>
      <c r="AJ8357" s="277"/>
      <c r="AK8357" s="277"/>
      <c r="AL8357" s="277"/>
      <c r="AM8357" s="277"/>
      <c r="AN8357" s="277"/>
      <c r="AO8357" s="277"/>
      <c r="AP8357" s="277"/>
      <c r="AQ8357" s="277"/>
      <c r="AR8357" s="277"/>
      <c r="AS8357" s="277"/>
      <c r="AT8357" s="277"/>
      <c r="AU8357" s="277">
        <v>0</v>
      </c>
      <c r="AV8357" s="277">
        <v>0</v>
      </c>
      <c r="AW8357" s="277">
        <f>U8357+AH8357+AU8357</f>
        <v>0</v>
      </c>
    </row>
    <row r="8358" spans="1:49">
      <c r="A8358" s="48"/>
      <c r="B8358" s="42"/>
      <c r="C8358" s="42"/>
      <c r="D8358" s="42"/>
      <c r="E8358" s="531"/>
      <c r="F8358" s="50"/>
      <c r="G8358" s="50"/>
      <c r="H8358" s="50"/>
      <c r="I8358" s="276"/>
      <c r="J8358" s="277"/>
      <c r="K8358" s="277"/>
      <c r="L8358" s="277"/>
      <c r="M8358" s="277"/>
      <c r="N8358" s="277"/>
      <c r="O8358" s="277"/>
      <c r="P8358" s="277"/>
      <c r="Q8358" s="277"/>
      <c r="R8358" s="277"/>
      <c r="S8358" s="277"/>
      <c r="T8358" s="277"/>
      <c r="U8358" s="277">
        <v>0</v>
      </c>
      <c r="V8358" s="277">
        <v>0</v>
      </c>
      <c r="W8358" s="277"/>
      <c r="X8358" s="277"/>
      <c r="Y8358" s="277"/>
      <c r="Z8358" s="277"/>
      <c r="AA8358" s="277"/>
      <c r="AB8358" s="277"/>
      <c r="AC8358" s="277"/>
      <c r="AD8358" s="277"/>
      <c r="AE8358" s="277"/>
      <c r="AF8358" s="277"/>
      <c r="AG8358" s="277"/>
      <c r="AH8358" s="277">
        <v>0</v>
      </c>
      <c r="AI8358" s="277">
        <v>0</v>
      </c>
      <c r="AJ8358" s="277"/>
      <c r="AK8358" s="277"/>
      <c r="AL8358" s="277"/>
      <c r="AM8358" s="277"/>
      <c r="AN8358" s="277"/>
      <c r="AO8358" s="277"/>
      <c r="AP8358" s="277"/>
      <c r="AQ8358" s="277"/>
      <c r="AR8358" s="277"/>
      <c r="AS8358" s="277"/>
      <c r="AT8358" s="277"/>
      <c r="AU8358" s="277">
        <v>0</v>
      </c>
      <c r="AV8358" s="277">
        <v>0</v>
      </c>
      <c r="AW8358" s="277">
        <f>U8358+AH8358+AU8358</f>
        <v>0</v>
      </c>
    </row>
    <row r="8359" spans="1:49">
      <c r="A8359" s="48"/>
      <c r="B8359" s="42"/>
      <c r="C8359" s="42"/>
      <c r="D8359" s="42"/>
      <c r="E8359" s="531"/>
      <c r="F8359" s="50"/>
      <c r="G8359" s="50"/>
      <c r="H8359" s="50"/>
      <c r="I8359" s="276"/>
      <c r="J8359" s="277"/>
      <c r="K8359" s="277"/>
      <c r="L8359" s="277"/>
      <c r="M8359" s="277"/>
      <c r="N8359" s="277"/>
      <c r="O8359" s="277"/>
      <c r="P8359" s="277"/>
      <c r="Q8359" s="277"/>
      <c r="R8359" s="277"/>
      <c r="S8359" s="277"/>
      <c r="T8359" s="277"/>
      <c r="U8359" s="277">
        <v>0</v>
      </c>
      <c r="V8359" s="277">
        <v>0</v>
      </c>
      <c r="W8359" s="277"/>
      <c r="X8359" s="277"/>
      <c r="Y8359" s="277"/>
      <c r="Z8359" s="277"/>
      <c r="AA8359" s="277"/>
      <c r="AB8359" s="277"/>
      <c r="AC8359" s="277"/>
      <c r="AD8359" s="277"/>
      <c r="AE8359" s="277"/>
      <c r="AF8359" s="277"/>
      <c r="AG8359" s="277"/>
      <c r="AH8359" s="277">
        <v>0</v>
      </c>
      <c r="AI8359" s="277">
        <v>0</v>
      </c>
      <c r="AJ8359" s="277"/>
      <c r="AK8359" s="277"/>
      <c r="AL8359" s="277"/>
      <c r="AM8359" s="277"/>
      <c r="AN8359" s="277"/>
      <c r="AO8359" s="277"/>
      <c r="AP8359" s="277"/>
      <c r="AQ8359" s="277"/>
      <c r="AR8359" s="277"/>
      <c r="AS8359" s="277"/>
      <c r="AT8359" s="277"/>
      <c r="AU8359" s="277">
        <v>0</v>
      </c>
      <c r="AV8359" s="277">
        <v>0</v>
      </c>
      <c r="AW8359" s="277">
        <f>U8359+AH8359+AU8359</f>
        <v>0</v>
      </c>
    </row>
    <row r="8360" spans="1:49">
      <c r="A8360" s="48"/>
      <c r="B8360" s="42"/>
      <c r="C8360" s="42"/>
      <c r="D8360" s="42"/>
      <c r="E8360" s="531"/>
      <c r="F8360" s="50"/>
      <c r="G8360" s="50"/>
      <c r="H8360" s="50"/>
      <c r="I8360" s="276" t="s">
        <v>1631</v>
      </c>
      <c r="J8360" s="277">
        <f>SUM(J8356:J8359)</f>
        <v>2000</v>
      </c>
      <c r="K8360" s="277">
        <f t="shared" ref="K8360:AT8360" si="2305">SUM(K8356:K8359)</f>
        <v>0</v>
      </c>
      <c r="L8360" s="277">
        <f t="shared" si="2305"/>
        <v>0</v>
      </c>
      <c r="M8360" s="277">
        <f t="shared" si="2305"/>
        <v>0</v>
      </c>
      <c r="N8360" s="277">
        <f t="shared" si="2305"/>
        <v>0</v>
      </c>
      <c r="O8360" s="277">
        <f t="shared" si="2305"/>
        <v>0</v>
      </c>
      <c r="P8360" s="277">
        <f t="shared" si="2305"/>
        <v>0</v>
      </c>
      <c r="Q8360" s="277">
        <f t="shared" si="2305"/>
        <v>0</v>
      </c>
      <c r="R8360" s="277">
        <f t="shared" si="2305"/>
        <v>0</v>
      </c>
      <c r="S8360" s="277">
        <f t="shared" si="2305"/>
        <v>0</v>
      </c>
      <c r="T8360" s="277">
        <f t="shared" si="2305"/>
        <v>0</v>
      </c>
      <c r="U8360" s="277">
        <v>0</v>
      </c>
      <c r="V8360" s="277">
        <v>2000</v>
      </c>
      <c r="W8360" s="277">
        <f>SUM(W8356:W8359)</f>
        <v>0</v>
      </c>
      <c r="X8360" s="277">
        <f t="shared" si="2305"/>
        <v>0</v>
      </c>
      <c r="Y8360" s="277">
        <f t="shared" si="2305"/>
        <v>0</v>
      </c>
      <c r="Z8360" s="277">
        <f t="shared" si="2305"/>
        <v>0</v>
      </c>
      <c r="AA8360" s="277">
        <f t="shared" si="2305"/>
        <v>0</v>
      </c>
      <c r="AB8360" s="277">
        <f t="shared" si="2305"/>
        <v>0</v>
      </c>
      <c r="AC8360" s="277">
        <f t="shared" si="2305"/>
        <v>0</v>
      </c>
      <c r="AD8360" s="277">
        <f t="shared" si="2305"/>
        <v>0</v>
      </c>
      <c r="AE8360" s="277">
        <f t="shared" si="2305"/>
        <v>0</v>
      </c>
      <c r="AF8360" s="277">
        <f t="shared" si="2305"/>
        <v>0</v>
      </c>
      <c r="AG8360" s="277">
        <f t="shared" si="2305"/>
        <v>0</v>
      </c>
      <c r="AH8360" s="277">
        <v>0</v>
      </c>
      <c r="AI8360" s="277">
        <v>0</v>
      </c>
      <c r="AJ8360" s="277">
        <f>SUM(AJ8356:AJ8359)</f>
        <v>0</v>
      </c>
      <c r="AK8360" s="277">
        <f t="shared" si="2305"/>
        <v>0</v>
      </c>
      <c r="AL8360" s="277">
        <f t="shared" si="2305"/>
        <v>0</v>
      </c>
      <c r="AM8360" s="277">
        <f t="shared" si="2305"/>
        <v>0</v>
      </c>
      <c r="AN8360" s="277">
        <f t="shared" si="2305"/>
        <v>0</v>
      </c>
      <c r="AO8360" s="277">
        <f t="shared" si="2305"/>
        <v>0</v>
      </c>
      <c r="AP8360" s="277">
        <f t="shared" si="2305"/>
        <v>0</v>
      </c>
      <c r="AQ8360" s="277">
        <f t="shared" si="2305"/>
        <v>0</v>
      </c>
      <c r="AR8360" s="277">
        <f t="shared" si="2305"/>
        <v>0</v>
      </c>
      <c r="AS8360" s="277">
        <f t="shared" si="2305"/>
        <v>0</v>
      </c>
      <c r="AT8360" s="277">
        <f t="shared" si="2305"/>
        <v>0</v>
      </c>
      <c r="AU8360" s="277">
        <v>0</v>
      </c>
      <c r="AV8360" s="277">
        <v>0</v>
      </c>
      <c r="AW8360" s="277">
        <f>U8360+AH8360+AU8360</f>
        <v>0</v>
      </c>
    </row>
    <row r="8361" spans="1:49">
      <c r="A8361" s="48"/>
      <c r="B8361" s="42"/>
      <c r="C8361" s="42"/>
      <c r="D8361" s="42"/>
      <c r="E8361" s="531"/>
      <c r="F8361" s="50"/>
      <c r="G8361" s="50"/>
      <c r="H8361" s="50"/>
      <c r="I8361" s="146"/>
      <c r="J8361" s="29"/>
      <c r="K8361" s="29"/>
      <c r="L8361" s="29"/>
      <c r="M8361" s="29"/>
      <c r="N8361" s="29"/>
      <c r="O8361" s="29"/>
      <c r="P8361" s="29"/>
      <c r="Q8361" s="29"/>
      <c r="R8361" s="29"/>
      <c r="S8361" s="29"/>
      <c r="T8361" s="29"/>
      <c r="U8361" s="29"/>
      <c r="V8361" s="29"/>
      <c r="W8361" s="29"/>
      <c r="X8361" s="29"/>
      <c r="Y8361" s="29"/>
      <c r="Z8361" s="29"/>
      <c r="AA8361" s="29"/>
      <c r="AB8361" s="29"/>
      <c r="AC8361" s="29"/>
      <c r="AD8361" s="29"/>
      <c r="AE8361" s="29"/>
      <c r="AF8361" s="29"/>
      <c r="AG8361" s="29"/>
      <c r="AH8361" s="29"/>
      <c r="AI8361" s="29"/>
      <c r="AJ8361" s="29"/>
      <c r="AK8361" s="29"/>
      <c r="AL8361" s="29"/>
      <c r="AM8361" s="29"/>
      <c r="AN8361" s="29"/>
      <c r="AO8361" s="29"/>
      <c r="AP8361" s="29"/>
      <c r="AQ8361" s="29"/>
      <c r="AR8361" s="29"/>
      <c r="AS8361" s="29"/>
      <c r="AT8361" s="29"/>
      <c r="AU8361" s="29"/>
      <c r="AV8361" s="29"/>
      <c r="AW8361" s="29"/>
    </row>
    <row r="8362" spans="1:49" ht="14.25">
      <c r="A8362" s="48"/>
      <c r="B8362" s="42"/>
      <c r="C8362" s="42"/>
      <c r="D8362" s="42"/>
      <c r="E8362" s="531"/>
      <c r="F8362" s="50"/>
      <c r="G8362" s="50"/>
      <c r="H8362" s="50"/>
      <c r="I8362" s="64" t="s">
        <v>1437</v>
      </c>
      <c r="J8362" s="17">
        <f>SUM(J8351)</f>
        <v>2000</v>
      </c>
      <c r="K8362" s="17">
        <f t="shared" ref="K8362:AT8362" si="2306">SUM(K8351)</f>
        <v>0</v>
      </c>
      <c r="L8362" s="17">
        <f t="shared" si="2306"/>
        <v>0</v>
      </c>
      <c r="M8362" s="17">
        <f t="shared" si="2306"/>
        <v>0</v>
      </c>
      <c r="N8362" s="17">
        <f t="shared" si="2306"/>
        <v>0</v>
      </c>
      <c r="O8362" s="17">
        <f t="shared" si="2306"/>
        <v>0</v>
      </c>
      <c r="P8362" s="17">
        <f t="shared" si="2306"/>
        <v>0</v>
      </c>
      <c r="Q8362" s="17">
        <f t="shared" si="2306"/>
        <v>0</v>
      </c>
      <c r="R8362" s="17">
        <f t="shared" si="2306"/>
        <v>0</v>
      </c>
      <c r="S8362" s="17">
        <f t="shared" si="2306"/>
        <v>0</v>
      </c>
      <c r="T8362" s="17">
        <f t="shared" si="2306"/>
        <v>0</v>
      </c>
      <c r="U8362" s="17">
        <v>0</v>
      </c>
      <c r="V8362" s="17">
        <v>2000</v>
      </c>
      <c r="W8362" s="17">
        <f>SUM(W8351)</f>
        <v>0</v>
      </c>
      <c r="X8362" s="17">
        <f t="shared" si="2306"/>
        <v>0</v>
      </c>
      <c r="Y8362" s="17">
        <f t="shared" si="2306"/>
        <v>0</v>
      </c>
      <c r="Z8362" s="17">
        <f t="shared" si="2306"/>
        <v>0</v>
      </c>
      <c r="AA8362" s="17">
        <f t="shared" si="2306"/>
        <v>0</v>
      </c>
      <c r="AB8362" s="17">
        <f t="shared" si="2306"/>
        <v>0</v>
      </c>
      <c r="AC8362" s="17">
        <f t="shared" si="2306"/>
        <v>0</v>
      </c>
      <c r="AD8362" s="17">
        <f t="shared" si="2306"/>
        <v>0</v>
      </c>
      <c r="AE8362" s="17">
        <f t="shared" si="2306"/>
        <v>0</v>
      </c>
      <c r="AF8362" s="17">
        <f t="shared" si="2306"/>
        <v>0</v>
      </c>
      <c r="AG8362" s="17">
        <f t="shared" si="2306"/>
        <v>0</v>
      </c>
      <c r="AH8362" s="17">
        <v>0</v>
      </c>
      <c r="AI8362" s="17">
        <v>0</v>
      </c>
      <c r="AJ8362" s="17">
        <f>SUM(AJ8351)</f>
        <v>0</v>
      </c>
      <c r="AK8362" s="17">
        <f t="shared" si="2306"/>
        <v>0</v>
      </c>
      <c r="AL8362" s="17">
        <f t="shared" si="2306"/>
        <v>0</v>
      </c>
      <c r="AM8362" s="17">
        <f t="shared" si="2306"/>
        <v>0</v>
      </c>
      <c r="AN8362" s="17">
        <f t="shared" si="2306"/>
        <v>0</v>
      </c>
      <c r="AO8362" s="17">
        <f t="shared" si="2306"/>
        <v>0</v>
      </c>
      <c r="AP8362" s="17">
        <f t="shared" si="2306"/>
        <v>0</v>
      </c>
      <c r="AQ8362" s="17">
        <f t="shared" si="2306"/>
        <v>0</v>
      </c>
      <c r="AR8362" s="17">
        <f t="shared" si="2306"/>
        <v>0</v>
      </c>
      <c r="AS8362" s="17">
        <f t="shared" si="2306"/>
        <v>0</v>
      </c>
      <c r="AT8362" s="17">
        <f t="shared" si="2306"/>
        <v>0</v>
      </c>
      <c r="AU8362" s="17">
        <v>0</v>
      </c>
      <c r="AV8362" s="17">
        <v>0</v>
      </c>
      <c r="AW8362" s="17">
        <f>U8362+AH8362+AU8362</f>
        <v>0</v>
      </c>
    </row>
    <row r="8363" spans="1:49">
      <c r="A8363" s="48"/>
      <c r="B8363" s="42"/>
      <c r="C8363" s="42"/>
      <c r="D8363" s="42"/>
      <c r="E8363" s="531"/>
      <c r="F8363" s="50"/>
      <c r="G8363" s="50"/>
      <c r="H8363" s="50"/>
      <c r="I8363" s="14"/>
    </row>
    <row r="8364" spans="1:49">
      <c r="A8364" s="48"/>
      <c r="B8364" s="42"/>
      <c r="C8364" s="42"/>
      <c r="D8364" s="42"/>
      <c r="E8364" s="531"/>
      <c r="F8364" s="50"/>
      <c r="G8364" s="50"/>
      <c r="H8364" s="50"/>
      <c r="I8364" s="146" t="s">
        <v>1563</v>
      </c>
      <c r="J8364" s="29"/>
      <c r="K8364" s="29"/>
      <c r="L8364" s="29"/>
      <c r="M8364" s="29"/>
      <c r="N8364" s="29"/>
      <c r="O8364" s="29"/>
      <c r="P8364" s="29"/>
      <c r="Q8364" s="29"/>
      <c r="R8364" s="29"/>
      <c r="S8364" s="29"/>
      <c r="T8364" s="29"/>
      <c r="U8364" s="29"/>
      <c r="V8364" s="29"/>
      <c r="W8364" s="29"/>
      <c r="X8364" s="29"/>
      <c r="Y8364" s="29"/>
      <c r="Z8364" s="29"/>
      <c r="AA8364" s="29"/>
      <c r="AB8364" s="29"/>
      <c r="AC8364" s="29"/>
      <c r="AD8364" s="29"/>
      <c r="AE8364" s="29"/>
      <c r="AF8364" s="29"/>
      <c r="AG8364" s="29"/>
      <c r="AH8364" s="29"/>
      <c r="AI8364" s="29"/>
      <c r="AJ8364" s="29"/>
      <c r="AK8364" s="29"/>
      <c r="AL8364" s="29"/>
      <c r="AM8364" s="29"/>
      <c r="AN8364" s="29"/>
      <c r="AO8364" s="29"/>
      <c r="AP8364" s="29"/>
      <c r="AQ8364" s="29"/>
      <c r="AR8364" s="29"/>
      <c r="AS8364" s="29"/>
      <c r="AT8364" s="29"/>
      <c r="AU8364" s="29"/>
      <c r="AV8364" s="29"/>
      <c r="AW8364" s="29"/>
    </row>
    <row r="8365" spans="1:49" ht="13.5" thickBot="1">
      <c r="A8365" s="78" t="s">
        <v>1566</v>
      </c>
      <c r="B8365" s="79"/>
      <c r="C8365" s="79"/>
      <c r="D8365" s="456"/>
      <c r="E8365" s="535"/>
      <c r="F8365" s="127"/>
      <c r="G8365" s="127"/>
      <c r="H8365" s="127"/>
      <c r="I8365" s="79"/>
    </row>
    <row r="8366" spans="1:49" s="151" customFormat="1" ht="36" customHeight="1" thickTop="1" thickBot="1">
      <c r="A8366" s="147" t="s">
        <v>2079</v>
      </c>
      <c r="B8366" s="5" t="s">
        <v>2080</v>
      </c>
      <c r="C8366" s="5" t="s">
        <v>1335</v>
      </c>
      <c r="D8366" s="450"/>
      <c r="E8366" s="148" t="s">
        <v>1570</v>
      </c>
      <c r="F8366" s="149" t="s">
        <v>1438</v>
      </c>
      <c r="G8366" s="149"/>
      <c r="H8366" s="149" t="s">
        <v>2332</v>
      </c>
      <c r="I8366" s="5" t="s">
        <v>856</v>
      </c>
      <c r="J8366" s="364" t="s">
        <v>2891</v>
      </c>
      <c r="K8366" s="364" t="s">
        <v>2879</v>
      </c>
      <c r="L8366" s="364" t="s">
        <v>2880</v>
      </c>
      <c r="M8366" s="364" t="s">
        <v>2881</v>
      </c>
      <c r="N8366" s="364" t="s">
        <v>2882</v>
      </c>
      <c r="O8366" s="364" t="s">
        <v>2883</v>
      </c>
      <c r="P8366" s="364" t="s">
        <v>2884</v>
      </c>
      <c r="Q8366" s="364" t="s">
        <v>2885</v>
      </c>
      <c r="R8366" s="364" t="s">
        <v>2886</v>
      </c>
      <c r="S8366" s="364" t="s">
        <v>2887</v>
      </c>
      <c r="T8366" s="364" t="s">
        <v>2888</v>
      </c>
      <c r="U8366" s="364" t="s">
        <v>2889</v>
      </c>
      <c r="V8366" s="364" t="s">
        <v>2890</v>
      </c>
      <c r="W8366" s="365" t="s">
        <v>2893</v>
      </c>
      <c r="X8366" s="365" t="s">
        <v>2879</v>
      </c>
      <c r="Y8366" s="365" t="s">
        <v>2880</v>
      </c>
      <c r="Z8366" s="365" t="s">
        <v>2881</v>
      </c>
      <c r="AA8366" s="365" t="s">
        <v>2882</v>
      </c>
      <c r="AB8366" s="365" t="s">
        <v>2883</v>
      </c>
      <c r="AC8366" s="365" t="s">
        <v>2884</v>
      </c>
      <c r="AD8366" s="365" t="s">
        <v>2885</v>
      </c>
      <c r="AE8366" s="365" t="s">
        <v>2886</v>
      </c>
      <c r="AF8366" s="365" t="s">
        <v>2887</v>
      </c>
      <c r="AG8366" s="365" t="s">
        <v>2888</v>
      </c>
      <c r="AH8366" s="365" t="s">
        <v>2889</v>
      </c>
      <c r="AI8366" s="365" t="s">
        <v>2890</v>
      </c>
      <c r="AJ8366" s="366" t="s">
        <v>2892</v>
      </c>
      <c r="AK8366" s="366" t="s">
        <v>2879</v>
      </c>
      <c r="AL8366" s="366" t="s">
        <v>2880</v>
      </c>
      <c r="AM8366" s="366" t="s">
        <v>2881</v>
      </c>
      <c r="AN8366" s="366" t="s">
        <v>2882</v>
      </c>
      <c r="AO8366" s="366" t="s">
        <v>2883</v>
      </c>
      <c r="AP8366" s="366" t="s">
        <v>2884</v>
      </c>
      <c r="AQ8366" s="366" t="s">
        <v>2885</v>
      </c>
      <c r="AR8366" s="366" t="s">
        <v>2886</v>
      </c>
      <c r="AS8366" s="366" t="s">
        <v>2887</v>
      </c>
      <c r="AT8366" s="366" t="s">
        <v>2888</v>
      </c>
      <c r="AU8366" s="366" t="s">
        <v>2889</v>
      </c>
      <c r="AV8366" s="366" t="s">
        <v>2890</v>
      </c>
      <c r="AW8366" s="368" t="s">
        <v>2895</v>
      </c>
    </row>
    <row r="8367" spans="1:49">
      <c r="A8367" s="33"/>
      <c r="B8367" s="34"/>
      <c r="C8367" s="34"/>
      <c r="D8367" s="34"/>
      <c r="E8367" s="35"/>
      <c r="F8367" s="36"/>
      <c r="G8367" s="36"/>
      <c r="H8367" s="36"/>
      <c r="I8367" s="34"/>
      <c r="J8367" s="202" t="s">
        <v>1224</v>
      </c>
      <c r="K8367" s="202">
        <v>1</v>
      </c>
      <c r="L8367" s="202">
        <v>2</v>
      </c>
      <c r="M8367" s="202">
        <v>3</v>
      </c>
      <c r="N8367" s="202">
        <v>4</v>
      </c>
      <c r="O8367" s="202">
        <v>5</v>
      </c>
      <c r="P8367" s="202">
        <v>6</v>
      </c>
      <c r="Q8367" s="202">
        <v>7</v>
      </c>
      <c r="R8367" s="202">
        <v>8</v>
      </c>
      <c r="S8367" s="202">
        <v>9</v>
      </c>
      <c r="T8367" s="202">
        <v>10</v>
      </c>
      <c r="U8367" s="202">
        <v>13</v>
      </c>
      <c r="V8367" s="202">
        <v>14</v>
      </c>
      <c r="W8367" s="202" t="s">
        <v>1224</v>
      </c>
      <c r="X8367" s="202">
        <v>1</v>
      </c>
      <c r="Y8367" s="202">
        <v>2</v>
      </c>
      <c r="Z8367" s="202">
        <v>3</v>
      </c>
      <c r="AA8367" s="202">
        <v>4</v>
      </c>
      <c r="AB8367" s="202">
        <v>5</v>
      </c>
      <c r="AC8367" s="202">
        <v>6</v>
      </c>
      <c r="AD8367" s="202">
        <v>7</v>
      </c>
      <c r="AE8367" s="202">
        <v>8</v>
      </c>
      <c r="AF8367" s="202">
        <v>9</v>
      </c>
      <c r="AG8367" s="202">
        <v>10</v>
      </c>
      <c r="AH8367" s="202">
        <v>13</v>
      </c>
      <c r="AI8367" s="202">
        <v>14</v>
      </c>
      <c r="AJ8367" s="202" t="s">
        <v>1224</v>
      </c>
      <c r="AK8367" s="202">
        <v>1</v>
      </c>
      <c r="AL8367" s="202">
        <v>2</v>
      </c>
      <c r="AM8367" s="202">
        <v>3</v>
      </c>
      <c r="AN8367" s="202">
        <v>4</v>
      </c>
      <c r="AO8367" s="202">
        <v>5</v>
      </c>
      <c r="AP8367" s="202">
        <v>6</v>
      </c>
      <c r="AQ8367" s="202">
        <v>7</v>
      </c>
      <c r="AR8367" s="202">
        <v>8</v>
      </c>
      <c r="AS8367" s="202">
        <v>9</v>
      </c>
      <c r="AT8367" s="202">
        <v>10</v>
      </c>
      <c r="AU8367" s="202">
        <v>13</v>
      </c>
      <c r="AV8367" s="202">
        <v>14</v>
      </c>
      <c r="AW8367" s="202">
        <v>15</v>
      </c>
    </row>
    <row r="8368" spans="1:49">
      <c r="A8368" s="37"/>
      <c r="B8368" s="38"/>
      <c r="C8368" s="38"/>
      <c r="D8368" s="38"/>
      <c r="E8368" s="60"/>
      <c r="F8368" s="61"/>
      <c r="G8368" s="61"/>
      <c r="H8368" s="61"/>
      <c r="I8368" s="38"/>
      <c r="J8368" s="134"/>
      <c r="K8368" s="134"/>
      <c r="L8368" s="134"/>
      <c r="M8368" s="134"/>
      <c r="N8368" s="134"/>
      <c r="O8368" s="134"/>
      <c r="P8368" s="134"/>
      <c r="Q8368" s="134"/>
      <c r="R8368" s="134"/>
      <c r="S8368" s="134"/>
      <c r="T8368" s="134"/>
      <c r="U8368" s="134"/>
      <c r="V8368" s="134"/>
      <c r="W8368" s="134"/>
      <c r="X8368" s="134"/>
      <c r="Y8368" s="134"/>
      <c r="Z8368" s="134"/>
      <c r="AA8368" s="134"/>
      <c r="AB8368" s="134"/>
      <c r="AC8368" s="134"/>
      <c r="AD8368" s="134"/>
      <c r="AE8368" s="134"/>
      <c r="AF8368" s="134"/>
      <c r="AG8368" s="134"/>
      <c r="AH8368" s="134"/>
      <c r="AI8368" s="134"/>
      <c r="AJ8368" s="134"/>
      <c r="AK8368" s="134"/>
      <c r="AL8368" s="134"/>
      <c r="AM8368" s="134"/>
      <c r="AN8368" s="134"/>
      <c r="AO8368" s="134"/>
      <c r="AP8368" s="134"/>
      <c r="AQ8368" s="134"/>
      <c r="AR8368" s="134"/>
      <c r="AS8368" s="134"/>
      <c r="AT8368" s="134"/>
      <c r="AU8368" s="134"/>
      <c r="AV8368" s="134"/>
      <c r="AW8368" s="134"/>
    </row>
    <row r="8369" spans="1:49">
      <c r="A8369" s="41" t="s">
        <v>954</v>
      </c>
      <c r="B8369" s="260" t="s">
        <v>1029</v>
      </c>
      <c r="C8369" s="260"/>
      <c r="D8369" s="451"/>
      <c r="E8369" s="531"/>
      <c r="F8369" s="50"/>
      <c r="G8369" s="50"/>
      <c r="H8369" s="50"/>
      <c r="I8369" s="41" t="s">
        <v>1566</v>
      </c>
      <c r="J8369" s="28"/>
      <c r="K8369" s="28"/>
      <c r="L8369" s="28"/>
      <c r="M8369" s="28"/>
      <c r="N8369" s="28"/>
      <c r="O8369" s="28"/>
      <c r="P8369" s="28"/>
      <c r="Q8369" s="28"/>
      <c r="R8369" s="28"/>
      <c r="S8369" s="28"/>
      <c r="T8369" s="28"/>
      <c r="U8369" s="28"/>
      <c r="V8369" s="28"/>
      <c r="W8369" s="28"/>
      <c r="X8369" s="28"/>
      <c r="Y8369" s="28"/>
      <c r="Z8369" s="28"/>
      <c r="AA8369" s="28"/>
      <c r="AB8369" s="28"/>
      <c r="AC8369" s="28"/>
      <c r="AD8369" s="28"/>
      <c r="AE8369" s="28"/>
      <c r="AF8369" s="28"/>
      <c r="AG8369" s="28"/>
      <c r="AH8369" s="28"/>
      <c r="AI8369" s="28"/>
      <c r="AJ8369" s="28"/>
      <c r="AK8369" s="28"/>
      <c r="AL8369" s="28"/>
      <c r="AM8369" s="28"/>
      <c r="AN8369" s="28"/>
      <c r="AO8369" s="28"/>
      <c r="AP8369" s="28"/>
      <c r="AQ8369" s="28"/>
      <c r="AR8369" s="28"/>
      <c r="AS8369" s="28"/>
      <c r="AT8369" s="28"/>
      <c r="AU8369" s="28"/>
      <c r="AV8369" s="28"/>
      <c r="AW8369" s="28"/>
    </row>
    <row r="8370" spans="1:49">
      <c r="A8370" s="41" t="s">
        <v>954</v>
      </c>
      <c r="B8370" s="260" t="s">
        <v>1029</v>
      </c>
      <c r="C8370" s="260" t="s">
        <v>1549</v>
      </c>
      <c r="D8370" s="451"/>
      <c r="E8370" s="531"/>
      <c r="F8370" s="50"/>
      <c r="G8370" s="50"/>
      <c r="H8370" s="50"/>
      <c r="I8370" s="41" t="s">
        <v>1566</v>
      </c>
      <c r="J8370" s="28"/>
      <c r="K8370" s="28"/>
      <c r="L8370" s="28"/>
      <c r="M8370" s="28"/>
      <c r="N8370" s="28"/>
      <c r="O8370" s="28"/>
      <c r="P8370" s="28"/>
      <c r="Q8370" s="28"/>
      <c r="R8370" s="28"/>
      <c r="S8370" s="28"/>
      <c r="T8370" s="28"/>
      <c r="U8370" s="28"/>
      <c r="V8370" s="28"/>
      <c r="W8370" s="28"/>
      <c r="X8370" s="28"/>
      <c r="Y8370" s="28"/>
      <c r="Z8370" s="28"/>
      <c r="AA8370" s="28"/>
      <c r="AB8370" s="28"/>
      <c r="AC8370" s="28"/>
      <c r="AD8370" s="28"/>
      <c r="AE8370" s="28"/>
      <c r="AF8370" s="28"/>
      <c r="AG8370" s="28"/>
      <c r="AH8370" s="28"/>
      <c r="AI8370" s="28"/>
      <c r="AJ8370" s="28"/>
      <c r="AK8370" s="28"/>
      <c r="AL8370" s="28"/>
      <c r="AM8370" s="28"/>
      <c r="AN8370" s="28"/>
      <c r="AO8370" s="28"/>
      <c r="AP8370" s="28"/>
      <c r="AQ8370" s="28"/>
      <c r="AR8370" s="28"/>
      <c r="AS8370" s="28"/>
      <c r="AT8370" s="28"/>
      <c r="AU8370" s="28"/>
      <c r="AV8370" s="28"/>
      <c r="AW8370" s="28"/>
    </row>
    <row r="8371" spans="1:49">
      <c r="A8371" s="41"/>
      <c r="B8371" s="260"/>
      <c r="C8371" s="260"/>
      <c r="D8371" s="369"/>
      <c r="E8371" s="531"/>
      <c r="F8371" s="50"/>
      <c r="G8371" s="50"/>
      <c r="H8371" s="50"/>
      <c r="I8371" s="41"/>
    </row>
    <row r="8372" spans="1:49">
      <c r="A8372" s="48"/>
      <c r="B8372" s="42"/>
      <c r="C8372" s="42"/>
      <c r="D8372" s="42"/>
      <c r="E8372" s="531"/>
      <c r="F8372" s="50"/>
      <c r="G8372" s="50"/>
      <c r="H8372" s="50"/>
      <c r="I8372" s="49" t="s">
        <v>1559</v>
      </c>
      <c r="J8372" s="12">
        <f>SUM(J8373,J8381,J8383)</f>
        <v>104000</v>
      </c>
      <c r="K8372" s="12">
        <f t="shared" ref="K8372:AT8372" si="2307">SUM(K8373,K8381,K8383)</f>
        <v>9400</v>
      </c>
      <c r="L8372" s="12">
        <f t="shared" si="2307"/>
        <v>13250</v>
      </c>
      <c r="M8372" s="12">
        <f t="shared" si="2307"/>
        <v>14700</v>
      </c>
      <c r="N8372" s="12">
        <f t="shared" si="2307"/>
        <v>20650</v>
      </c>
      <c r="O8372" s="12">
        <f t="shared" si="2307"/>
        <v>11500</v>
      </c>
      <c r="P8372" s="12">
        <f t="shared" si="2307"/>
        <v>0</v>
      </c>
      <c r="Q8372" s="12">
        <f t="shared" si="2307"/>
        <v>3340</v>
      </c>
      <c r="R8372" s="12">
        <f t="shared" si="2307"/>
        <v>7000</v>
      </c>
      <c r="S8372" s="12">
        <f t="shared" si="2307"/>
        <v>11660</v>
      </c>
      <c r="T8372" s="12">
        <f t="shared" si="2307"/>
        <v>6500</v>
      </c>
      <c r="U8372" s="12">
        <v>98000</v>
      </c>
      <c r="V8372" s="12">
        <v>6000</v>
      </c>
      <c r="W8372" s="12">
        <f>SUM(W8373,W8381,W8383)</f>
        <v>0</v>
      </c>
      <c r="X8372" s="12">
        <f t="shared" si="2307"/>
        <v>0</v>
      </c>
      <c r="Y8372" s="12">
        <f t="shared" si="2307"/>
        <v>0</v>
      </c>
      <c r="Z8372" s="12">
        <f t="shared" si="2307"/>
        <v>0</v>
      </c>
      <c r="AA8372" s="12">
        <f t="shared" si="2307"/>
        <v>0</v>
      </c>
      <c r="AB8372" s="12">
        <f t="shared" si="2307"/>
        <v>0</v>
      </c>
      <c r="AC8372" s="12">
        <f t="shared" si="2307"/>
        <v>0</v>
      </c>
      <c r="AD8372" s="12">
        <f t="shared" si="2307"/>
        <v>0</v>
      </c>
      <c r="AE8372" s="12">
        <f t="shared" si="2307"/>
        <v>0</v>
      </c>
      <c r="AF8372" s="12">
        <f t="shared" si="2307"/>
        <v>0</v>
      </c>
      <c r="AG8372" s="12">
        <f t="shared" si="2307"/>
        <v>0</v>
      </c>
      <c r="AH8372" s="12">
        <v>0</v>
      </c>
      <c r="AI8372" s="12">
        <v>0</v>
      </c>
      <c r="AJ8372" s="12">
        <f>SUM(AJ8373,AJ8381,AJ8383)</f>
        <v>0</v>
      </c>
      <c r="AK8372" s="12">
        <f t="shared" si="2307"/>
        <v>0</v>
      </c>
      <c r="AL8372" s="12">
        <f t="shared" si="2307"/>
        <v>0</v>
      </c>
      <c r="AM8372" s="12">
        <f t="shared" si="2307"/>
        <v>0</v>
      </c>
      <c r="AN8372" s="12">
        <f t="shared" si="2307"/>
        <v>0</v>
      </c>
      <c r="AO8372" s="12">
        <f t="shared" si="2307"/>
        <v>0</v>
      </c>
      <c r="AP8372" s="12">
        <f t="shared" si="2307"/>
        <v>0</v>
      </c>
      <c r="AQ8372" s="12">
        <f t="shared" si="2307"/>
        <v>0</v>
      </c>
      <c r="AR8372" s="12">
        <f t="shared" si="2307"/>
        <v>0</v>
      </c>
      <c r="AS8372" s="12">
        <f t="shared" si="2307"/>
        <v>0</v>
      </c>
      <c r="AT8372" s="12">
        <f t="shared" si="2307"/>
        <v>0</v>
      </c>
      <c r="AU8372" s="12">
        <v>0</v>
      </c>
      <c r="AV8372" s="12">
        <v>0</v>
      </c>
      <c r="AW8372" s="12">
        <f t="shared" ref="AW8372:AW8401" si="2308">U8372+AH8372+AU8372</f>
        <v>98000</v>
      </c>
    </row>
    <row r="8373" spans="1:49">
      <c r="A8373" s="44" t="s">
        <v>954</v>
      </c>
      <c r="B8373" s="45" t="s">
        <v>1029</v>
      </c>
      <c r="C8373" s="45" t="s">
        <v>1549</v>
      </c>
      <c r="D8373" s="452" t="s">
        <v>3053</v>
      </c>
      <c r="E8373" s="213" t="s">
        <v>771</v>
      </c>
      <c r="F8373" s="65"/>
      <c r="G8373" s="65"/>
      <c r="H8373" s="65"/>
      <c r="I8373" s="260" t="s">
        <v>1500</v>
      </c>
      <c r="J8373" s="9">
        <f>SUM(J8374:J8375)</f>
        <v>3340</v>
      </c>
      <c r="K8373" s="9">
        <f t="shared" ref="K8373:AT8373" si="2309">SUM(K8374:K8375)</f>
        <v>0</v>
      </c>
      <c r="L8373" s="9">
        <f t="shared" si="2309"/>
        <v>0</v>
      </c>
      <c r="M8373" s="9">
        <f t="shared" si="2309"/>
        <v>0</v>
      </c>
      <c r="N8373" s="9">
        <f t="shared" si="2309"/>
        <v>0</v>
      </c>
      <c r="O8373" s="9">
        <f t="shared" si="2309"/>
        <v>0</v>
      </c>
      <c r="P8373" s="9">
        <f t="shared" si="2309"/>
        <v>0</v>
      </c>
      <c r="Q8373" s="9">
        <f t="shared" si="2309"/>
        <v>3340</v>
      </c>
      <c r="R8373" s="9">
        <f t="shared" si="2309"/>
        <v>0</v>
      </c>
      <c r="S8373" s="9">
        <f t="shared" si="2309"/>
        <v>0</v>
      </c>
      <c r="T8373" s="9">
        <f t="shared" si="2309"/>
        <v>0</v>
      </c>
      <c r="U8373" s="9">
        <v>3340</v>
      </c>
      <c r="V8373" s="9">
        <v>0</v>
      </c>
      <c r="W8373" s="9">
        <f>SUM(W8374:W8375)</f>
        <v>0</v>
      </c>
      <c r="X8373" s="9">
        <f t="shared" si="2309"/>
        <v>0</v>
      </c>
      <c r="Y8373" s="9">
        <f t="shared" si="2309"/>
        <v>0</v>
      </c>
      <c r="Z8373" s="9">
        <f t="shared" si="2309"/>
        <v>0</v>
      </c>
      <c r="AA8373" s="9">
        <f t="shared" si="2309"/>
        <v>0</v>
      </c>
      <c r="AB8373" s="9">
        <f t="shared" si="2309"/>
        <v>0</v>
      </c>
      <c r="AC8373" s="9">
        <f t="shared" si="2309"/>
        <v>0</v>
      </c>
      <c r="AD8373" s="9">
        <f t="shared" si="2309"/>
        <v>0</v>
      </c>
      <c r="AE8373" s="9">
        <f t="shared" si="2309"/>
        <v>0</v>
      </c>
      <c r="AF8373" s="9">
        <f t="shared" si="2309"/>
        <v>0</v>
      </c>
      <c r="AG8373" s="9">
        <f t="shared" si="2309"/>
        <v>0</v>
      </c>
      <c r="AH8373" s="9">
        <v>0</v>
      </c>
      <c r="AI8373" s="9">
        <v>0</v>
      </c>
      <c r="AJ8373" s="9">
        <f>SUM(AJ8374:AJ8375)</f>
        <v>0</v>
      </c>
      <c r="AK8373" s="9">
        <f t="shared" si="2309"/>
        <v>0</v>
      </c>
      <c r="AL8373" s="9">
        <f t="shared" si="2309"/>
        <v>0</v>
      </c>
      <c r="AM8373" s="9">
        <f t="shared" si="2309"/>
        <v>0</v>
      </c>
      <c r="AN8373" s="9">
        <f t="shared" si="2309"/>
        <v>0</v>
      </c>
      <c r="AO8373" s="9">
        <f t="shared" si="2309"/>
        <v>0</v>
      </c>
      <c r="AP8373" s="9">
        <f t="shared" si="2309"/>
        <v>0</v>
      </c>
      <c r="AQ8373" s="9">
        <f t="shared" si="2309"/>
        <v>0</v>
      </c>
      <c r="AR8373" s="9">
        <f t="shared" si="2309"/>
        <v>0</v>
      </c>
      <c r="AS8373" s="9">
        <f t="shared" si="2309"/>
        <v>0</v>
      </c>
      <c r="AT8373" s="9">
        <f t="shared" si="2309"/>
        <v>0</v>
      </c>
      <c r="AU8373" s="9">
        <v>0</v>
      </c>
      <c r="AV8373" s="9">
        <v>0</v>
      </c>
      <c r="AW8373" s="9">
        <f t="shared" si="2308"/>
        <v>3340</v>
      </c>
    </row>
    <row r="8374" spans="1:49">
      <c r="A8374" s="44" t="s">
        <v>954</v>
      </c>
      <c r="B8374" s="45" t="s">
        <v>1029</v>
      </c>
      <c r="C8374" s="45" t="s">
        <v>1549</v>
      </c>
      <c r="D8374" s="452" t="s">
        <v>3053</v>
      </c>
      <c r="E8374" s="367" t="s">
        <v>834</v>
      </c>
      <c r="F8374" s="50"/>
      <c r="G8374" s="468" t="s">
        <v>3099</v>
      </c>
      <c r="H8374" s="50" t="s">
        <v>2392</v>
      </c>
      <c r="I8374" s="42" t="s">
        <v>1165</v>
      </c>
      <c r="U8374" s="15">
        <v>0</v>
      </c>
      <c r="V8374" s="15">
        <v>0</v>
      </c>
      <c r="AH8374" s="15">
        <v>0</v>
      </c>
      <c r="AI8374" s="15">
        <v>0</v>
      </c>
      <c r="AU8374" s="15">
        <v>0</v>
      </c>
      <c r="AV8374" s="15">
        <v>0</v>
      </c>
      <c r="AW8374" s="15">
        <f t="shared" si="2308"/>
        <v>0</v>
      </c>
    </row>
    <row r="8375" spans="1:49">
      <c r="A8375" s="44" t="s">
        <v>954</v>
      </c>
      <c r="B8375" s="45" t="s">
        <v>1029</v>
      </c>
      <c r="C8375" s="45" t="s">
        <v>1549</v>
      </c>
      <c r="D8375" s="452" t="s">
        <v>3053</v>
      </c>
      <c r="E8375" s="367" t="s">
        <v>772</v>
      </c>
      <c r="F8375" s="50"/>
      <c r="G8375" s="50"/>
      <c r="H8375" s="50"/>
      <c r="I8375" s="42" t="s">
        <v>1227</v>
      </c>
      <c r="J8375" s="15">
        <f>SUM(J8376:J8380)</f>
        <v>3340</v>
      </c>
      <c r="K8375" s="15">
        <f t="shared" ref="K8375:AT8375" si="2310">SUM(K8376:K8380)</f>
        <v>0</v>
      </c>
      <c r="L8375" s="15">
        <f t="shared" si="2310"/>
        <v>0</v>
      </c>
      <c r="M8375" s="15">
        <f t="shared" si="2310"/>
        <v>0</v>
      </c>
      <c r="N8375" s="15">
        <f t="shared" si="2310"/>
        <v>0</v>
      </c>
      <c r="O8375" s="15">
        <f t="shared" si="2310"/>
        <v>0</v>
      </c>
      <c r="P8375" s="15">
        <f t="shared" si="2310"/>
        <v>0</v>
      </c>
      <c r="Q8375" s="15">
        <f t="shared" si="2310"/>
        <v>3340</v>
      </c>
      <c r="R8375" s="15">
        <f t="shared" si="2310"/>
        <v>0</v>
      </c>
      <c r="S8375" s="15">
        <f t="shared" si="2310"/>
        <v>0</v>
      </c>
      <c r="T8375" s="15">
        <f t="shared" si="2310"/>
        <v>0</v>
      </c>
      <c r="U8375" s="15">
        <v>3340</v>
      </c>
      <c r="V8375" s="15">
        <v>0</v>
      </c>
      <c r="W8375" s="15">
        <f>SUM(W8376:W8380)</f>
        <v>0</v>
      </c>
      <c r="X8375" s="15">
        <f t="shared" si="2310"/>
        <v>0</v>
      </c>
      <c r="Y8375" s="15">
        <f t="shared" si="2310"/>
        <v>0</v>
      </c>
      <c r="Z8375" s="15">
        <f t="shared" si="2310"/>
        <v>0</v>
      </c>
      <c r="AA8375" s="15">
        <f t="shared" si="2310"/>
        <v>0</v>
      </c>
      <c r="AB8375" s="15">
        <f t="shared" si="2310"/>
        <v>0</v>
      </c>
      <c r="AC8375" s="15">
        <f t="shared" si="2310"/>
        <v>0</v>
      </c>
      <c r="AD8375" s="15">
        <f t="shared" si="2310"/>
        <v>0</v>
      </c>
      <c r="AE8375" s="15">
        <f t="shared" si="2310"/>
        <v>0</v>
      </c>
      <c r="AF8375" s="15">
        <f t="shared" si="2310"/>
        <v>0</v>
      </c>
      <c r="AG8375" s="15">
        <f t="shared" si="2310"/>
        <v>0</v>
      </c>
      <c r="AH8375" s="15">
        <v>0</v>
      </c>
      <c r="AI8375" s="15">
        <v>0</v>
      </c>
      <c r="AJ8375" s="15">
        <f>SUM(AJ8376:AJ8380)</f>
        <v>0</v>
      </c>
      <c r="AK8375" s="15">
        <f t="shared" si="2310"/>
        <v>0</v>
      </c>
      <c r="AL8375" s="15">
        <f t="shared" si="2310"/>
        <v>0</v>
      </c>
      <c r="AM8375" s="15">
        <f t="shared" si="2310"/>
        <v>0</v>
      </c>
      <c r="AN8375" s="15">
        <f t="shared" si="2310"/>
        <v>0</v>
      </c>
      <c r="AO8375" s="15">
        <f t="shared" si="2310"/>
        <v>0</v>
      </c>
      <c r="AP8375" s="15">
        <f t="shared" si="2310"/>
        <v>0</v>
      </c>
      <c r="AQ8375" s="15">
        <f t="shared" si="2310"/>
        <v>0</v>
      </c>
      <c r="AR8375" s="15">
        <f t="shared" si="2310"/>
        <v>0</v>
      </c>
      <c r="AS8375" s="15">
        <f t="shared" si="2310"/>
        <v>0</v>
      </c>
      <c r="AT8375" s="15">
        <f t="shared" si="2310"/>
        <v>0</v>
      </c>
      <c r="AU8375" s="15">
        <v>0</v>
      </c>
      <c r="AV8375" s="15">
        <v>0</v>
      </c>
      <c r="AW8375" s="15">
        <f t="shared" si="2308"/>
        <v>3340</v>
      </c>
    </row>
    <row r="8376" spans="1:49" s="144" customFormat="1">
      <c r="A8376" s="44" t="s">
        <v>954</v>
      </c>
      <c r="B8376" s="45" t="s">
        <v>1029</v>
      </c>
      <c r="C8376" s="45" t="s">
        <v>1549</v>
      </c>
      <c r="D8376" s="452" t="s">
        <v>3053</v>
      </c>
      <c r="E8376" s="140" t="s">
        <v>850</v>
      </c>
      <c r="F8376" s="141" t="s">
        <v>2010</v>
      </c>
      <c r="G8376" s="468" t="s">
        <v>3099</v>
      </c>
      <c r="H8376" s="50" t="s">
        <v>2392</v>
      </c>
      <c r="I8376" s="142" t="s">
        <v>1119</v>
      </c>
      <c r="J8376" s="15"/>
      <c r="K8376" s="15"/>
      <c r="L8376" s="15"/>
      <c r="M8376" s="15"/>
      <c r="N8376" s="15"/>
      <c r="O8376" s="15"/>
      <c r="P8376" s="15"/>
      <c r="Q8376" s="15"/>
      <c r="R8376" s="15"/>
      <c r="S8376" s="15"/>
      <c r="T8376" s="15"/>
      <c r="U8376" s="15">
        <v>0</v>
      </c>
      <c r="V8376" s="15">
        <v>0</v>
      </c>
      <c r="W8376" s="15"/>
      <c r="X8376" s="15"/>
      <c r="Y8376" s="15"/>
      <c r="Z8376" s="15"/>
      <c r="AA8376" s="15"/>
      <c r="AB8376" s="15"/>
      <c r="AC8376" s="15"/>
      <c r="AD8376" s="15"/>
      <c r="AE8376" s="15"/>
      <c r="AF8376" s="15"/>
      <c r="AG8376" s="15"/>
      <c r="AH8376" s="15">
        <v>0</v>
      </c>
      <c r="AI8376" s="15">
        <v>0</v>
      </c>
      <c r="AJ8376" s="15"/>
      <c r="AK8376" s="15"/>
      <c r="AL8376" s="15"/>
      <c r="AM8376" s="15"/>
      <c r="AN8376" s="15"/>
      <c r="AO8376" s="15"/>
      <c r="AP8376" s="15"/>
      <c r="AQ8376" s="15"/>
      <c r="AR8376" s="15"/>
      <c r="AS8376" s="15"/>
      <c r="AT8376" s="15"/>
      <c r="AU8376" s="15">
        <v>0</v>
      </c>
      <c r="AV8376" s="15">
        <v>0</v>
      </c>
      <c r="AW8376" s="15">
        <f t="shared" si="2308"/>
        <v>0</v>
      </c>
    </row>
    <row r="8377" spans="1:49" s="144" customFormat="1">
      <c r="A8377" s="44" t="s">
        <v>954</v>
      </c>
      <c r="B8377" s="45" t="s">
        <v>1029</v>
      </c>
      <c r="C8377" s="45" t="s">
        <v>1549</v>
      </c>
      <c r="D8377" s="452" t="s">
        <v>3053</v>
      </c>
      <c r="E8377" s="140" t="s">
        <v>851</v>
      </c>
      <c r="F8377" s="141" t="s">
        <v>2011</v>
      </c>
      <c r="G8377" s="468" t="s">
        <v>3099</v>
      </c>
      <c r="H8377" s="50" t="s">
        <v>2392</v>
      </c>
      <c r="I8377" s="142" t="s">
        <v>1290</v>
      </c>
      <c r="J8377" s="15"/>
      <c r="K8377" s="15"/>
      <c r="L8377" s="15"/>
      <c r="M8377" s="15"/>
      <c r="N8377" s="15"/>
      <c r="O8377" s="15"/>
      <c r="P8377" s="15"/>
      <c r="Q8377" s="15"/>
      <c r="R8377" s="15"/>
      <c r="S8377" s="15"/>
      <c r="T8377" s="15"/>
      <c r="U8377" s="15">
        <v>0</v>
      </c>
      <c r="V8377" s="15">
        <v>0</v>
      </c>
      <c r="W8377" s="15"/>
      <c r="X8377" s="15"/>
      <c r="Y8377" s="15"/>
      <c r="Z8377" s="15"/>
      <c r="AA8377" s="15"/>
      <c r="AB8377" s="15"/>
      <c r="AC8377" s="15"/>
      <c r="AD8377" s="15"/>
      <c r="AE8377" s="15"/>
      <c r="AF8377" s="15"/>
      <c r="AG8377" s="15"/>
      <c r="AH8377" s="15">
        <v>0</v>
      </c>
      <c r="AI8377" s="15">
        <v>0</v>
      </c>
      <c r="AJ8377" s="15"/>
      <c r="AK8377" s="15"/>
      <c r="AL8377" s="15"/>
      <c r="AM8377" s="15"/>
      <c r="AN8377" s="15"/>
      <c r="AO8377" s="15"/>
      <c r="AP8377" s="15"/>
      <c r="AQ8377" s="15"/>
      <c r="AR8377" s="15"/>
      <c r="AS8377" s="15"/>
      <c r="AT8377" s="15"/>
      <c r="AU8377" s="15">
        <v>0</v>
      </c>
      <c r="AV8377" s="15">
        <v>0</v>
      </c>
      <c r="AW8377" s="15">
        <f t="shared" si="2308"/>
        <v>0</v>
      </c>
    </row>
    <row r="8378" spans="1:49" s="144" customFormat="1">
      <c r="A8378" s="44" t="s">
        <v>954</v>
      </c>
      <c r="B8378" s="45" t="s">
        <v>1029</v>
      </c>
      <c r="C8378" s="45" t="s">
        <v>1549</v>
      </c>
      <c r="D8378" s="452" t="s">
        <v>3053</v>
      </c>
      <c r="E8378" s="140" t="s">
        <v>852</v>
      </c>
      <c r="F8378" s="141" t="s">
        <v>2012</v>
      </c>
      <c r="G8378" s="468" t="s">
        <v>3099</v>
      </c>
      <c r="H8378" s="50" t="s">
        <v>2392</v>
      </c>
      <c r="I8378" s="142" t="s">
        <v>1733</v>
      </c>
      <c r="J8378" s="15"/>
      <c r="K8378" s="15"/>
      <c r="L8378" s="15"/>
      <c r="M8378" s="15"/>
      <c r="N8378" s="15"/>
      <c r="O8378" s="15"/>
      <c r="P8378" s="15"/>
      <c r="Q8378" s="15"/>
      <c r="R8378" s="15"/>
      <c r="S8378" s="15"/>
      <c r="T8378" s="15"/>
      <c r="U8378" s="15">
        <v>0</v>
      </c>
      <c r="V8378" s="15">
        <v>0</v>
      </c>
      <c r="W8378" s="15"/>
      <c r="X8378" s="15"/>
      <c r="Y8378" s="15"/>
      <c r="Z8378" s="15"/>
      <c r="AA8378" s="15"/>
      <c r="AB8378" s="15"/>
      <c r="AC8378" s="15"/>
      <c r="AD8378" s="15"/>
      <c r="AE8378" s="15"/>
      <c r="AF8378" s="15"/>
      <c r="AG8378" s="15"/>
      <c r="AH8378" s="15">
        <v>0</v>
      </c>
      <c r="AI8378" s="15">
        <v>0</v>
      </c>
      <c r="AJ8378" s="15"/>
      <c r="AK8378" s="15"/>
      <c r="AL8378" s="15"/>
      <c r="AM8378" s="15"/>
      <c r="AN8378" s="15"/>
      <c r="AO8378" s="15"/>
      <c r="AP8378" s="15"/>
      <c r="AQ8378" s="15"/>
      <c r="AR8378" s="15"/>
      <c r="AS8378" s="15"/>
      <c r="AT8378" s="15"/>
      <c r="AU8378" s="15">
        <v>0</v>
      </c>
      <c r="AV8378" s="15">
        <v>0</v>
      </c>
      <c r="AW8378" s="15">
        <f t="shared" si="2308"/>
        <v>0</v>
      </c>
    </row>
    <row r="8379" spans="1:49" s="144" customFormat="1">
      <c r="A8379" s="44" t="s">
        <v>954</v>
      </c>
      <c r="B8379" s="45" t="s">
        <v>1029</v>
      </c>
      <c r="C8379" s="45" t="s">
        <v>1549</v>
      </c>
      <c r="D8379" s="452" t="s">
        <v>3053</v>
      </c>
      <c r="E8379" s="140" t="s">
        <v>853</v>
      </c>
      <c r="F8379" s="141" t="s">
        <v>2013</v>
      </c>
      <c r="G8379" s="468" t="s">
        <v>3099</v>
      </c>
      <c r="H8379" s="50" t="s">
        <v>2392</v>
      </c>
      <c r="I8379" s="142" t="s">
        <v>1734</v>
      </c>
      <c r="J8379" s="15"/>
      <c r="K8379" s="15"/>
      <c r="L8379" s="15"/>
      <c r="M8379" s="15"/>
      <c r="N8379" s="15"/>
      <c r="O8379" s="15"/>
      <c r="P8379" s="15"/>
      <c r="Q8379" s="15"/>
      <c r="R8379" s="15"/>
      <c r="S8379" s="15"/>
      <c r="T8379" s="15"/>
      <c r="U8379" s="15">
        <v>0</v>
      </c>
      <c r="V8379" s="15">
        <v>0</v>
      </c>
      <c r="W8379" s="15"/>
      <c r="X8379" s="15"/>
      <c r="Y8379" s="15"/>
      <c r="Z8379" s="15"/>
      <c r="AA8379" s="15"/>
      <c r="AB8379" s="15"/>
      <c r="AC8379" s="15"/>
      <c r="AD8379" s="15"/>
      <c r="AE8379" s="15"/>
      <c r="AF8379" s="15"/>
      <c r="AG8379" s="15"/>
      <c r="AH8379" s="15">
        <v>0</v>
      </c>
      <c r="AI8379" s="15">
        <v>0</v>
      </c>
      <c r="AJ8379" s="15"/>
      <c r="AK8379" s="15"/>
      <c r="AL8379" s="15"/>
      <c r="AM8379" s="15"/>
      <c r="AN8379" s="15"/>
      <c r="AO8379" s="15"/>
      <c r="AP8379" s="15"/>
      <c r="AQ8379" s="15"/>
      <c r="AR8379" s="15"/>
      <c r="AS8379" s="15"/>
      <c r="AT8379" s="15"/>
      <c r="AU8379" s="15">
        <v>0</v>
      </c>
      <c r="AV8379" s="15">
        <v>0</v>
      </c>
      <c r="AW8379" s="15">
        <f t="shared" si="2308"/>
        <v>0</v>
      </c>
    </row>
    <row r="8380" spans="1:49" s="144" customFormat="1">
      <c r="A8380" s="44" t="s">
        <v>954</v>
      </c>
      <c r="B8380" s="45" t="s">
        <v>1029</v>
      </c>
      <c r="C8380" s="45" t="s">
        <v>1549</v>
      </c>
      <c r="D8380" s="452" t="s">
        <v>3053</v>
      </c>
      <c r="E8380" s="140" t="s">
        <v>854</v>
      </c>
      <c r="F8380" s="141" t="s">
        <v>2014</v>
      </c>
      <c r="G8380" s="468" t="s">
        <v>3099</v>
      </c>
      <c r="H8380" s="50" t="s">
        <v>2392</v>
      </c>
      <c r="I8380" s="142" t="s">
        <v>1735</v>
      </c>
      <c r="J8380" s="15">
        <v>3340</v>
      </c>
      <c r="K8380" s="15"/>
      <c r="L8380" s="15"/>
      <c r="M8380" s="15"/>
      <c r="N8380" s="15"/>
      <c r="O8380" s="15"/>
      <c r="P8380" s="15"/>
      <c r="Q8380" s="15">
        <v>3340</v>
      </c>
      <c r="R8380" s="15"/>
      <c r="S8380" s="15"/>
      <c r="T8380" s="15"/>
      <c r="U8380" s="15">
        <v>3340</v>
      </c>
      <c r="V8380" s="15">
        <v>0</v>
      </c>
      <c r="W8380" s="15"/>
      <c r="X8380" s="15"/>
      <c r="Y8380" s="15"/>
      <c r="Z8380" s="15"/>
      <c r="AA8380" s="15"/>
      <c r="AB8380" s="15"/>
      <c r="AC8380" s="15"/>
      <c r="AD8380" s="15"/>
      <c r="AE8380" s="15"/>
      <c r="AF8380" s="15"/>
      <c r="AG8380" s="15"/>
      <c r="AH8380" s="15">
        <v>0</v>
      </c>
      <c r="AI8380" s="15">
        <v>0</v>
      </c>
      <c r="AJ8380" s="15"/>
      <c r="AK8380" s="15"/>
      <c r="AL8380" s="15"/>
      <c r="AM8380" s="15"/>
      <c r="AN8380" s="15"/>
      <c r="AO8380" s="15"/>
      <c r="AP8380" s="15"/>
      <c r="AQ8380" s="15"/>
      <c r="AR8380" s="15"/>
      <c r="AS8380" s="15"/>
      <c r="AT8380" s="15"/>
      <c r="AU8380" s="15">
        <v>0</v>
      </c>
      <c r="AV8380" s="15">
        <v>0</v>
      </c>
      <c r="AW8380" s="15">
        <f t="shared" si="2308"/>
        <v>3340</v>
      </c>
    </row>
    <row r="8381" spans="1:49">
      <c r="A8381" s="44" t="s">
        <v>954</v>
      </c>
      <c r="B8381" s="45" t="s">
        <v>1029</v>
      </c>
      <c r="C8381" s="45" t="s">
        <v>1549</v>
      </c>
      <c r="D8381" s="452" t="s">
        <v>3053</v>
      </c>
      <c r="E8381" s="213" t="s">
        <v>773</v>
      </c>
      <c r="F8381" s="65"/>
      <c r="G8381" s="65"/>
      <c r="H8381" s="65"/>
      <c r="I8381" s="260" t="s">
        <v>1362</v>
      </c>
      <c r="J8381" s="9">
        <f>SUM(J8382)</f>
        <v>0</v>
      </c>
      <c r="K8381" s="9">
        <f t="shared" ref="K8381:AT8381" si="2311">SUM(K8382)</f>
        <v>0</v>
      </c>
      <c r="L8381" s="9">
        <f t="shared" si="2311"/>
        <v>0</v>
      </c>
      <c r="M8381" s="9">
        <f t="shared" si="2311"/>
        <v>0</v>
      </c>
      <c r="N8381" s="9">
        <f t="shared" si="2311"/>
        <v>0</v>
      </c>
      <c r="O8381" s="9">
        <f t="shared" si="2311"/>
        <v>0</v>
      </c>
      <c r="P8381" s="9">
        <f t="shared" si="2311"/>
        <v>0</v>
      </c>
      <c r="Q8381" s="9">
        <f t="shared" si="2311"/>
        <v>0</v>
      </c>
      <c r="R8381" s="9">
        <f t="shared" si="2311"/>
        <v>0</v>
      </c>
      <c r="S8381" s="9">
        <f t="shared" si="2311"/>
        <v>0</v>
      </c>
      <c r="T8381" s="9">
        <f t="shared" si="2311"/>
        <v>0</v>
      </c>
      <c r="U8381" s="9">
        <v>0</v>
      </c>
      <c r="V8381" s="9">
        <v>0</v>
      </c>
      <c r="W8381" s="9">
        <f>SUM(W8382)</f>
        <v>0</v>
      </c>
      <c r="X8381" s="9">
        <f t="shared" si="2311"/>
        <v>0</v>
      </c>
      <c r="Y8381" s="9">
        <f t="shared" si="2311"/>
        <v>0</v>
      </c>
      <c r="Z8381" s="9">
        <f t="shared" si="2311"/>
        <v>0</v>
      </c>
      <c r="AA8381" s="9">
        <f t="shared" si="2311"/>
        <v>0</v>
      </c>
      <c r="AB8381" s="9">
        <f t="shared" si="2311"/>
        <v>0</v>
      </c>
      <c r="AC8381" s="9">
        <f t="shared" si="2311"/>
        <v>0</v>
      </c>
      <c r="AD8381" s="9">
        <f t="shared" si="2311"/>
        <v>0</v>
      </c>
      <c r="AE8381" s="9">
        <f t="shared" si="2311"/>
        <v>0</v>
      </c>
      <c r="AF8381" s="9">
        <f t="shared" si="2311"/>
        <v>0</v>
      </c>
      <c r="AG8381" s="9">
        <f t="shared" si="2311"/>
        <v>0</v>
      </c>
      <c r="AH8381" s="9">
        <v>0</v>
      </c>
      <c r="AI8381" s="9">
        <v>0</v>
      </c>
      <c r="AJ8381" s="9">
        <f>SUM(AJ8382)</f>
        <v>0</v>
      </c>
      <c r="AK8381" s="9">
        <f t="shared" si="2311"/>
        <v>0</v>
      </c>
      <c r="AL8381" s="9">
        <f t="shared" si="2311"/>
        <v>0</v>
      </c>
      <c r="AM8381" s="9">
        <f t="shared" si="2311"/>
        <v>0</v>
      </c>
      <c r="AN8381" s="9">
        <f t="shared" si="2311"/>
        <v>0</v>
      </c>
      <c r="AO8381" s="9">
        <f t="shared" si="2311"/>
        <v>0</v>
      </c>
      <c r="AP8381" s="9">
        <f t="shared" si="2311"/>
        <v>0</v>
      </c>
      <c r="AQ8381" s="9">
        <f t="shared" si="2311"/>
        <v>0</v>
      </c>
      <c r="AR8381" s="9">
        <f t="shared" si="2311"/>
        <v>0</v>
      </c>
      <c r="AS8381" s="9">
        <f t="shared" si="2311"/>
        <v>0</v>
      </c>
      <c r="AT8381" s="9">
        <f t="shared" si="2311"/>
        <v>0</v>
      </c>
      <c r="AU8381" s="9">
        <v>0</v>
      </c>
      <c r="AV8381" s="9">
        <v>0</v>
      </c>
      <c r="AW8381" s="9">
        <f t="shared" si="2308"/>
        <v>0</v>
      </c>
    </row>
    <row r="8382" spans="1:49">
      <c r="A8382" s="44" t="s">
        <v>954</v>
      </c>
      <c r="B8382" s="45" t="s">
        <v>1029</v>
      </c>
      <c r="C8382" s="45" t="s">
        <v>1549</v>
      </c>
      <c r="D8382" s="452" t="s">
        <v>3053</v>
      </c>
      <c r="E8382" s="367" t="s">
        <v>785</v>
      </c>
      <c r="F8382" s="50"/>
      <c r="G8382" s="468" t="s">
        <v>3099</v>
      </c>
      <c r="H8382" s="50" t="s">
        <v>2392</v>
      </c>
      <c r="I8382" s="42" t="s">
        <v>1363</v>
      </c>
      <c r="U8382" s="15">
        <v>0</v>
      </c>
      <c r="V8382" s="15">
        <v>0</v>
      </c>
      <c r="AH8382" s="15">
        <v>0</v>
      </c>
      <c r="AI8382" s="15">
        <v>0</v>
      </c>
      <c r="AU8382" s="15">
        <v>0</v>
      </c>
      <c r="AV8382" s="15">
        <v>0</v>
      </c>
      <c r="AW8382" s="15">
        <f t="shared" si="2308"/>
        <v>0</v>
      </c>
    </row>
    <row r="8383" spans="1:49">
      <c r="A8383" s="44" t="s">
        <v>954</v>
      </c>
      <c r="B8383" s="45" t="s">
        <v>1029</v>
      </c>
      <c r="C8383" s="45" t="s">
        <v>1549</v>
      </c>
      <c r="D8383" s="452" t="s">
        <v>3053</v>
      </c>
      <c r="E8383" s="213" t="s">
        <v>1364</v>
      </c>
      <c r="F8383" s="65"/>
      <c r="G8383" s="65"/>
      <c r="H8383" s="65"/>
      <c r="I8383" s="260" t="s">
        <v>2104</v>
      </c>
      <c r="J8383" s="9">
        <f>SUM(J8384:J8393)</f>
        <v>100660</v>
      </c>
      <c r="K8383" s="9">
        <f t="shared" ref="K8383:AT8383" si="2312">SUM(K8384:K8393)</f>
        <v>9400</v>
      </c>
      <c r="L8383" s="9">
        <f t="shared" si="2312"/>
        <v>13250</v>
      </c>
      <c r="M8383" s="9">
        <f t="shared" si="2312"/>
        <v>14700</v>
      </c>
      <c r="N8383" s="9">
        <f t="shared" si="2312"/>
        <v>20650</v>
      </c>
      <c r="O8383" s="9">
        <f t="shared" si="2312"/>
        <v>11500</v>
      </c>
      <c r="P8383" s="9">
        <f t="shared" si="2312"/>
        <v>0</v>
      </c>
      <c r="Q8383" s="9">
        <f t="shared" si="2312"/>
        <v>0</v>
      </c>
      <c r="R8383" s="9">
        <f t="shared" si="2312"/>
        <v>7000</v>
      </c>
      <c r="S8383" s="9">
        <f t="shared" si="2312"/>
        <v>11660</v>
      </c>
      <c r="T8383" s="9">
        <f t="shared" si="2312"/>
        <v>6500</v>
      </c>
      <c r="U8383" s="9">
        <v>94660</v>
      </c>
      <c r="V8383" s="9">
        <v>6000</v>
      </c>
      <c r="W8383" s="9">
        <f>SUM(W8384:W8393)</f>
        <v>0</v>
      </c>
      <c r="X8383" s="9">
        <f t="shared" si="2312"/>
        <v>0</v>
      </c>
      <c r="Y8383" s="9">
        <f t="shared" si="2312"/>
        <v>0</v>
      </c>
      <c r="Z8383" s="9">
        <f t="shared" si="2312"/>
        <v>0</v>
      </c>
      <c r="AA8383" s="9">
        <f t="shared" si="2312"/>
        <v>0</v>
      </c>
      <c r="AB8383" s="9">
        <f t="shared" si="2312"/>
        <v>0</v>
      </c>
      <c r="AC8383" s="9">
        <f t="shared" si="2312"/>
        <v>0</v>
      </c>
      <c r="AD8383" s="9">
        <f t="shared" si="2312"/>
        <v>0</v>
      </c>
      <c r="AE8383" s="9">
        <f t="shared" si="2312"/>
        <v>0</v>
      </c>
      <c r="AF8383" s="9">
        <f t="shared" si="2312"/>
        <v>0</v>
      </c>
      <c r="AG8383" s="9">
        <f t="shared" si="2312"/>
        <v>0</v>
      </c>
      <c r="AH8383" s="9">
        <v>0</v>
      </c>
      <c r="AI8383" s="9">
        <v>0</v>
      </c>
      <c r="AJ8383" s="9">
        <f>SUM(AJ8384:AJ8393)</f>
        <v>0</v>
      </c>
      <c r="AK8383" s="9">
        <f t="shared" si="2312"/>
        <v>0</v>
      </c>
      <c r="AL8383" s="9">
        <f t="shared" si="2312"/>
        <v>0</v>
      </c>
      <c r="AM8383" s="9">
        <f t="shared" si="2312"/>
        <v>0</v>
      </c>
      <c r="AN8383" s="9">
        <f t="shared" si="2312"/>
        <v>0</v>
      </c>
      <c r="AO8383" s="9">
        <f t="shared" si="2312"/>
        <v>0</v>
      </c>
      <c r="AP8383" s="9">
        <f t="shared" si="2312"/>
        <v>0</v>
      </c>
      <c r="AQ8383" s="9">
        <f t="shared" si="2312"/>
        <v>0</v>
      </c>
      <c r="AR8383" s="9">
        <f t="shared" si="2312"/>
        <v>0</v>
      </c>
      <c r="AS8383" s="9">
        <f t="shared" si="2312"/>
        <v>0</v>
      </c>
      <c r="AT8383" s="9">
        <f t="shared" si="2312"/>
        <v>0</v>
      </c>
      <c r="AU8383" s="9">
        <v>0</v>
      </c>
      <c r="AV8383" s="9">
        <v>0</v>
      </c>
      <c r="AW8383" s="9">
        <f t="shared" si="2308"/>
        <v>94660</v>
      </c>
    </row>
    <row r="8384" spans="1:49">
      <c r="A8384" s="44" t="s">
        <v>954</v>
      </c>
      <c r="B8384" s="45" t="s">
        <v>1029</v>
      </c>
      <c r="C8384" s="45" t="s">
        <v>1549</v>
      </c>
      <c r="D8384" s="452" t="s">
        <v>3053</v>
      </c>
      <c r="E8384" s="367" t="s">
        <v>786</v>
      </c>
      <c r="F8384" s="50"/>
      <c r="G8384" s="468" t="s">
        <v>3099</v>
      </c>
      <c r="H8384" s="50" t="s">
        <v>2392</v>
      </c>
      <c r="I8384" s="42" t="s">
        <v>1191</v>
      </c>
      <c r="J8384" s="15">
        <v>11660</v>
      </c>
      <c r="N8384" s="15">
        <v>3000</v>
      </c>
      <c r="O8384" s="15">
        <v>4000</v>
      </c>
      <c r="S8384" s="15">
        <v>4660</v>
      </c>
      <c r="U8384" s="15">
        <v>11660</v>
      </c>
      <c r="V8384" s="15">
        <v>0</v>
      </c>
      <c r="AH8384" s="15">
        <v>0</v>
      </c>
      <c r="AI8384" s="15">
        <v>0</v>
      </c>
      <c r="AU8384" s="15">
        <v>0</v>
      </c>
      <c r="AV8384" s="15">
        <v>0</v>
      </c>
      <c r="AW8384" s="15">
        <f t="shared" si="2308"/>
        <v>11660</v>
      </c>
    </row>
    <row r="8385" spans="1:49">
      <c r="A8385" s="44" t="s">
        <v>954</v>
      </c>
      <c r="B8385" s="45" t="s">
        <v>1029</v>
      </c>
      <c r="C8385" s="45" t="s">
        <v>1549</v>
      </c>
      <c r="D8385" s="452" t="s">
        <v>3053</v>
      </c>
      <c r="E8385" s="367" t="s">
        <v>1528</v>
      </c>
      <c r="F8385" s="50"/>
      <c r="G8385" s="468" t="s">
        <v>3099</v>
      </c>
      <c r="H8385" s="50" t="s">
        <v>2392</v>
      </c>
      <c r="I8385" s="42" t="s">
        <v>989</v>
      </c>
      <c r="J8385" s="15">
        <v>8000</v>
      </c>
      <c r="K8385" s="15">
        <v>3000</v>
      </c>
      <c r="L8385" s="15">
        <v>3000</v>
      </c>
      <c r="N8385" s="15">
        <v>2000</v>
      </c>
      <c r="U8385" s="15">
        <v>8000</v>
      </c>
      <c r="V8385" s="15">
        <v>0</v>
      </c>
      <c r="AH8385" s="15">
        <v>0</v>
      </c>
      <c r="AI8385" s="15">
        <v>0</v>
      </c>
      <c r="AU8385" s="15">
        <v>0</v>
      </c>
      <c r="AV8385" s="15">
        <v>0</v>
      </c>
      <c r="AW8385" s="15">
        <f t="shared" si="2308"/>
        <v>8000</v>
      </c>
    </row>
    <row r="8386" spans="1:49">
      <c r="A8386" s="44" t="s">
        <v>954</v>
      </c>
      <c r="B8386" s="45" t="s">
        <v>1029</v>
      </c>
      <c r="C8386" s="45" t="s">
        <v>1549</v>
      </c>
      <c r="D8386" s="452" t="s">
        <v>3053</v>
      </c>
      <c r="E8386" s="367" t="s">
        <v>1679</v>
      </c>
      <c r="F8386" s="50"/>
      <c r="G8386" s="468" t="s">
        <v>3099</v>
      </c>
      <c r="H8386" s="50" t="s">
        <v>2392</v>
      </c>
      <c r="I8386" s="42" t="s">
        <v>1048</v>
      </c>
      <c r="J8386" s="15">
        <v>5000</v>
      </c>
      <c r="K8386" s="15">
        <v>1000</v>
      </c>
      <c r="L8386" s="15">
        <v>1000</v>
      </c>
      <c r="M8386" s="15">
        <v>1000</v>
      </c>
      <c r="N8386" s="15">
        <v>2000</v>
      </c>
      <c r="U8386" s="15">
        <v>5000</v>
      </c>
      <c r="V8386" s="15">
        <v>0</v>
      </c>
      <c r="AH8386" s="15">
        <v>0</v>
      </c>
      <c r="AI8386" s="15">
        <v>0</v>
      </c>
      <c r="AU8386" s="15">
        <v>0</v>
      </c>
      <c r="AV8386" s="15">
        <v>0</v>
      </c>
      <c r="AW8386" s="15">
        <f t="shared" si="2308"/>
        <v>5000</v>
      </c>
    </row>
    <row r="8387" spans="1:49">
      <c r="A8387" s="44" t="s">
        <v>954</v>
      </c>
      <c r="B8387" s="45" t="s">
        <v>1029</v>
      </c>
      <c r="C8387" s="45" t="s">
        <v>1549</v>
      </c>
      <c r="D8387" s="452" t="s">
        <v>3053</v>
      </c>
      <c r="E8387" s="367" t="s">
        <v>787</v>
      </c>
      <c r="F8387" s="50"/>
      <c r="G8387" s="468" t="s">
        <v>3099</v>
      </c>
      <c r="H8387" s="50" t="s">
        <v>2392</v>
      </c>
      <c r="I8387" s="42" t="s">
        <v>2078</v>
      </c>
      <c r="J8387" s="15">
        <v>7000</v>
      </c>
      <c r="M8387" s="15">
        <v>3000</v>
      </c>
      <c r="N8387" s="15">
        <v>4000</v>
      </c>
      <c r="U8387" s="15">
        <v>7000</v>
      </c>
      <c r="V8387" s="15">
        <v>0</v>
      </c>
      <c r="AH8387" s="15">
        <v>0</v>
      </c>
      <c r="AI8387" s="15">
        <v>0</v>
      </c>
      <c r="AU8387" s="15">
        <v>0</v>
      </c>
      <c r="AV8387" s="15">
        <v>0</v>
      </c>
      <c r="AW8387" s="15">
        <f t="shared" si="2308"/>
        <v>7000</v>
      </c>
    </row>
    <row r="8388" spans="1:49">
      <c r="A8388" s="44" t="s">
        <v>954</v>
      </c>
      <c r="B8388" s="45" t="s">
        <v>1029</v>
      </c>
      <c r="C8388" s="45" t="s">
        <v>1549</v>
      </c>
      <c r="D8388" s="452" t="s">
        <v>3053</v>
      </c>
      <c r="E8388" s="367" t="s">
        <v>1116</v>
      </c>
      <c r="F8388" s="50"/>
      <c r="G8388" s="468" t="s">
        <v>3099</v>
      </c>
      <c r="H8388" s="50" t="s">
        <v>2392</v>
      </c>
      <c r="I8388" s="42" t="s">
        <v>1487</v>
      </c>
      <c r="J8388" s="15">
        <v>1500</v>
      </c>
      <c r="M8388" s="15">
        <v>1000</v>
      </c>
      <c r="N8388" s="15">
        <v>500</v>
      </c>
      <c r="U8388" s="15">
        <v>1500</v>
      </c>
      <c r="V8388" s="15">
        <v>0</v>
      </c>
      <c r="AH8388" s="15">
        <v>0</v>
      </c>
      <c r="AI8388" s="15">
        <v>0</v>
      </c>
      <c r="AU8388" s="15">
        <v>0</v>
      </c>
      <c r="AV8388" s="15">
        <v>0</v>
      </c>
      <c r="AW8388" s="15">
        <f t="shared" si="2308"/>
        <v>1500</v>
      </c>
    </row>
    <row r="8389" spans="1:49">
      <c r="A8389" s="44" t="s">
        <v>954</v>
      </c>
      <c r="B8389" s="45" t="s">
        <v>1029</v>
      </c>
      <c r="C8389" s="45" t="s">
        <v>1549</v>
      </c>
      <c r="D8389" s="452" t="s">
        <v>3053</v>
      </c>
      <c r="E8389" s="367" t="s">
        <v>1703</v>
      </c>
      <c r="F8389" s="50"/>
      <c r="G8389" s="468" t="s">
        <v>3099</v>
      </c>
      <c r="H8389" s="50" t="s">
        <v>2392</v>
      </c>
      <c r="I8389" s="42" t="s">
        <v>1047</v>
      </c>
      <c r="J8389" s="15">
        <v>15500</v>
      </c>
      <c r="L8389" s="15">
        <v>2000</v>
      </c>
      <c r="M8389" s="15">
        <v>3000</v>
      </c>
      <c r="N8389" s="15">
        <v>2500</v>
      </c>
      <c r="O8389" s="15">
        <v>1500</v>
      </c>
      <c r="R8389" s="15">
        <v>2000</v>
      </c>
      <c r="S8389" s="15">
        <v>2000</v>
      </c>
      <c r="T8389" s="15">
        <v>1500</v>
      </c>
      <c r="U8389" s="15">
        <v>14500</v>
      </c>
      <c r="V8389" s="15">
        <v>1000</v>
      </c>
      <c r="AH8389" s="15">
        <v>0</v>
      </c>
      <c r="AI8389" s="15">
        <v>0</v>
      </c>
      <c r="AU8389" s="15">
        <v>0</v>
      </c>
      <c r="AV8389" s="15">
        <v>0</v>
      </c>
      <c r="AW8389" s="15">
        <f t="shared" si="2308"/>
        <v>14500</v>
      </c>
    </row>
    <row r="8390" spans="1:49">
      <c r="A8390" s="44" t="s">
        <v>954</v>
      </c>
      <c r="B8390" s="45" t="s">
        <v>1029</v>
      </c>
      <c r="C8390" s="45" t="s">
        <v>1549</v>
      </c>
      <c r="D8390" s="452" t="s">
        <v>3053</v>
      </c>
      <c r="E8390" s="367" t="s">
        <v>826</v>
      </c>
      <c r="F8390" s="50"/>
      <c r="G8390" s="468" t="s">
        <v>3099</v>
      </c>
      <c r="H8390" s="50" t="s">
        <v>2392</v>
      </c>
      <c r="I8390" s="42" t="s">
        <v>935</v>
      </c>
      <c r="J8390" s="15">
        <v>5000</v>
      </c>
      <c r="K8390" s="15">
        <v>1100</v>
      </c>
      <c r="L8390" s="15">
        <v>1250</v>
      </c>
      <c r="M8390" s="15">
        <v>3000</v>
      </c>
      <c r="N8390" s="15">
        <v>-350</v>
      </c>
      <c r="U8390" s="15">
        <v>5000</v>
      </c>
      <c r="V8390" s="15">
        <v>0</v>
      </c>
      <c r="AH8390" s="15">
        <v>0</v>
      </c>
      <c r="AI8390" s="15">
        <v>0</v>
      </c>
      <c r="AU8390" s="15">
        <v>0</v>
      </c>
      <c r="AV8390" s="15">
        <v>0</v>
      </c>
      <c r="AW8390" s="15">
        <f t="shared" si="2308"/>
        <v>5000</v>
      </c>
    </row>
    <row r="8391" spans="1:49">
      <c r="A8391" s="44" t="s">
        <v>954</v>
      </c>
      <c r="B8391" s="45" t="s">
        <v>1029</v>
      </c>
      <c r="C8391" s="45" t="s">
        <v>1549</v>
      </c>
      <c r="D8391" s="452" t="s">
        <v>3053</v>
      </c>
      <c r="E8391" s="367" t="s">
        <v>1115</v>
      </c>
      <c r="F8391" s="50"/>
      <c r="G8391" s="468" t="s">
        <v>3099</v>
      </c>
      <c r="H8391" s="50" t="s">
        <v>2392</v>
      </c>
      <c r="I8391" s="42" t="s">
        <v>990</v>
      </c>
      <c r="J8391" s="15">
        <v>5000</v>
      </c>
      <c r="L8391" s="15">
        <v>1000</v>
      </c>
      <c r="M8391" s="15">
        <v>2000</v>
      </c>
      <c r="N8391" s="15">
        <v>2000</v>
      </c>
      <c r="U8391" s="15">
        <v>5000</v>
      </c>
      <c r="V8391" s="15">
        <v>0</v>
      </c>
      <c r="AH8391" s="15">
        <v>0</v>
      </c>
      <c r="AI8391" s="15">
        <v>0</v>
      </c>
      <c r="AU8391" s="15">
        <v>0</v>
      </c>
      <c r="AV8391" s="15">
        <v>0</v>
      </c>
      <c r="AW8391" s="15">
        <f t="shared" si="2308"/>
        <v>5000</v>
      </c>
    </row>
    <row r="8392" spans="1:49">
      <c r="A8392" s="44" t="s">
        <v>954</v>
      </c>
      <c r="B8392" s="45" t="s">
        <v>1029</v>
      </c>
      <c r="C8392" s="45" t="s">
        <v>1549</v>
      </c>
      <c r="D8392" s="452" t="s">
        <v>3053</v>
      </c>
      <c r="E8392" s="367" t="s">
        <v>1677</v>
      </c>
      <c r="F8392" s="50"/>
      <c r="G8392" s="468" t="s">
        <v>3099</v>
      </c>
      <c r="H8392" s="50" t="s">
        <v>2392</v>
      </c>
      <c r="I8392" s="42" t="s">
        <v>1688</v>
      </c>
      <c r="J8392" s="15">
        <v>42000</v>
      </c>
      <c r="K8392" s="15">
        <v>4300</v>
      </c>
      <c r="L8392" s="15">
        <v>5000</v>
      </c>
      <c r="M8392" s="15">
        <v>1700</v>
      </c>
      <c r="N8392" s="15">
        <v>5000</v>
      </c>
      <c r="O8392" s="15">
        <v>6000</v>
      </c>
      <c r="R8392" s="15">
        <v>5000</v>
      </c>
      <c r="S8392" s="15">
        <v>5000</v>
      </c>
      <c r="T8392" s="15">
        <v>5000</v>
      </c>
      <c r="U8392" s="15">
        <v>37000</v>
      </c>
      <c r="V8392" s="15">
        <v>5000</v>
      </c>
      <c r="AH8392" s="15">
        <v>0</v>
      </c>
      <c r="AI8392" s="15">
        <v>0</v>
      </c>
      <c r="AU8392" s="15">
        <v>0</v>
      </c>
      <c r="AV8392" s="15">
        <v>0</v>
      </c>
      <c r="AW8392" s="15">
        <f t="shared" si="2308"/>
        <v>37000</v>
      </c>
    </row>
    <row r="8393" spans="1:49">
      <c r="A8393" s="44" t="s">
        <v>954</v>
      </c>
      <c r="B8393" s="45" t="s">
        <v>1029</v>
      </c>
      <c r="C8393" s="45" t="s">
        <v>1549</v>
      </c>
      <c r="D8393" s="452" t="s">
        <v>3053</v>
      </c>
      <c r="E8393" s="367" t="s">
        <v>1677</v>
      </c>
      <c r="F8393" s="50" t="s">
        <v>2015</v>
      </c>
      <c r="G8393" s="468" t="s">
        <v>3099</v>
      </c>
      <c r="H8393" s="50" t="s">
        <v>2392</v>
      </c>
      <c r="I8393" s="42" t="s">
        <v>25</v>
      </c>
      <c r="U8393" s="15">
        <v>0</v>
      </c>
      <c r="V8393" s="15">
        <v>0</v>
      </c>
      <c r="AH8393" s="15">
        <v>0</v>
      </c>
      <c r="AI8393" s="15">
        <v>0</v>
      </c>
      <c r="AU8393" s="15">
        <v>0</v>
      </c>
      <c r="AV8393" s="15">
        <v>0</v>
      </c>
      <c r="AW8393" s="15">
        <f t="shared" si="2308"/>
        <v>0</v>
      </c>
    </row>
    <row r="8394" spans="1:49">
      <c r="A8394" s="41"/>
      <c r="B8394" s="341"/>
      <c r="C8394" s="42"/>
      <c r="D8394" s="42"/>
      <c r="E8394" s="531"/>
      <c r="F8394" s="50"/>
      <c r="G8394" s="50"/>
      <c r="H8394" s="50"/>
      <c r="I8394" s="49" t="s">
        <v>3</v>
      </c>
      <c r="J8394" s="12">
        <f>SUM(J8395)</f>
        <v>0</v>
      </c>
      <c r="K8394" s="12">
        <f t="shared" ref="K8394:AT8395" si="2313">SUM(K8395)</f>
        <v>0</v>
      </c>
      <c r="L8394" s="12">
        <f t="shared" si="2313"/>
        <v>0</v>
      </c>
      <c r="M8394" s="12">
        <f t="shared" si="2313"/>
        <v>0</v>
      </c>
      <c r="N8394" s="12">
        <f t="shared" si="2313"/>
        <v>0</v>
      </c>
      <c r="O8394" s="12">
        <f t="shared" si="2313"/>
        <v>0</v>
      </c>
      <c r="P8394" s="12">
        <f t="shared" si="2313"/>
        <v>0</v>
      </c>
      <c r="Q8394" s="12">
        <f t="shared" si="2313"/>
        <v>0</v>
      </c>
      <c r="R8394" s="12">
        <f t="shared" si="2313"/>
        <v>0</v>
      </c>
      <c r="S8394" s="12">
        <f t="shared" si="2313"/>
        <v>0</v>
      </c>
      <c r="T8394" s="12">
        <f t="shared" si="2313"/>
        <v>0</v>
      </c>
      <c r="U8394" s="12">
        <v>0</v>
      </c>
      <c r="V8394" s="12">
        <v>0</v>
      </c>
      <c r="W8394" s="12">
        <f>SUM(W8395)</f>
        <v>0</v>
      </c>
      <c r="X8394" s="12">
        <f t="shared" si="2313"/>
        <v>0</v>
      </c>
      <c r="Y8394" s="12">
        <f t="shared" si="2313"/>
        <v>0</v>
      </c>
      <c r="Z8394" s="12">
        <f t="shared" si="2313"/>
        <v>0</v>
      </c>
      <c r="AA8394" s="12">
        <f t="shared" si="2313"/>
        <v>0</v>
      </c>
      <c r="AB8394" s="12">
        <f t="shared" si="2313"/>
        <v>0</v>
      </c>
      <c r="AC8394" s="12">
        <f t="shared" si="2313"/>
        <v>0</v>
      </c>
      <c r="AD8394" s="12">
        <f t="shared" si="2313"/>
        <v>0</v>
      </c>
      <c r="AE8394" s="12">
        <f t="shared" si="2313"/>
        <v>0</v>
      </c>
      <c r="AF8394" s="12">
        <f t="shared" si="2313"/>
        <v>0</v>
      </c>
      <c r="AG8394" s="12">
        <f t="shared" si="2313"/>
        <v>0</v>
      </c>
      <c r="AH8394" s="12">
        <v>0</v>
      </c>
      <c r="AI8394" s="12">
        <v>0</v>
      </c>
      <c r="AJ8394" s="12">
        <f>SUM(AJ8395)</f>
        <v>0</v>
      </c>
      <c r="AK8394" s="12">
        <f t="shared" si="2313"/>
        <v>0</v>
      </c>
      <c r="AL8394" s="12">
        <f t="shared" si="2313"/>
        <v>0</v>
      </c>
      <c r="AM8394" s="12">
        <f t="shared" si="2313"/>
        <v>0</v>
      </c>
      <c r="AN8394" s="12">
        <f t="shared" si="2313"/>
        <v>0</v>
      </c>
      <c r="AO8394" s="12">
        <f t="shared" si="2313"/>
        <v>0</v>
      </c>
      <c r="AP8394" s="12">
        <f t="shared" si="2313"/>
        <v>0</v>
      </c>
      <c r="AQ8394" s="12">
        <f t="shared" si="2313"/>
        <v>0</v>
      </c>
      <c r="AR8394" s="12">
        <f t="shared" si="2313"/>
        <v>0</v>
      </c>
      <c r="AS8394" s="12">
        <f t="shared" si="2313"/>
        <v>0</v>
      </c>
      <c r="AT8394" s="12">
        <f t="shared" si="2313"/>
        <v>0</v>
      </c>
      <c r="AU8394" s="12">
        <v>0</v>
      </c>
      <c r="AV8394" s="12">
        <v>0</v>
      </c>
      <c r="AW8394" s="12">
        <f t="shared" si="2308"/>
        <v>0</v>
      </c>
    </row>
    <row r="8395" spans="1:49">
      <c r="A8395" s="44" t="s">
        <v>954</v>
      </c>
      <c r="B8395" s="45" t="s">
        <v>1029</v>
      </c>
      <c r="C8395" s="45" t="s">
        <v>1549</v>
      </c>
      <c r="D8395" s="452" t="s">
        <v>3053</v>
      </c>
      <c r="E8395" s="54" t="s">
        <v>833</v>
      </c>
      <c r="F8395" s="50"/>
      <c r="G8395" s="50"/>
      <c r="H8395" s="50"/>
      <c r="I8395" s="53" t="s">
        <v>1</v>
      </c>
      <c r="J8395" s="16">
        <f>SUM(J8396)</f>
        <v>0</v>
      </c>
      <c r="K8395" s="16">
        <f t="shared" si="2313"/>
        <v>0</v>
      </c>
      <c r="L8395" s="16">
        <f t="shared" si="2313"/>
        <v>0</v>
      </c>
      <c r="M8395" s="16">
        <f t="shared" si="2313"/>
        <v>0</v>
      </c>
      <c r="N8395" s="16">
        <f t="shared" si="2313"/>
        <v>0</v>
      </c>
      <c r="O8395" s="16">
        <f t="shared" si="2313"/>
        <v>0</v>
      </c>
      <c r="P8395" s="16">
        <f t="shared" si="2313"/>
        <v>0</v>
      </c>
      <c r="Q8395" s="16">
        <f t="shared" si="2313"/>
        <v>0</v>
      </c>
      <c r="R8395" s="16">
        <f t="shared" si="2313"/>
        <v>0</v>
      </c>
      <c r="S8395" s="16">
        <f t="shared" si="2313"/>
        <v>0</v>
      </c>
      <c r="T8395" s="16">
        <f t="shared" si="2313"/>
        <v>0</v>
      </c>
      <c r="U8395" s="16">
        <v>0</v>
      </c>
      <c r="V8395" s="16">
        <v>0</v>
      </c>
      <c r="W8395" s="16">
        <f>SUM(W8396)</f>
        <v>0</v>
      </c>
      <c r="X8395" s="16">
        <f t="shared" si="2313"/>
        <v>0</v>
      </c>
      <c r="Y8395" s="16">
        <f t="shared" si="2313"/>
        <v>0</v>
      </c>
      <c r="Z8395" s="16">
        <f t="shared" si="2313"/>
        <v>0</v>
      </c>
      <c r="AA8395" s="16">
        <f t="shared" si="2313"/>
        <v>0</v>
      </c>
      <c r="AB8395" s="16">
        <f t="shared" si="2313"/>
        <v>0</v>
      </c>
      <c r="AC8395" s="16">
        <f t="shared" si="2313"/>
        <v>0</v>
      </c>
      <c r="AD8395" s="16">
        <f t="shared" si="2313"/>
        <v>0</v>
      </c>
      <c r="AE8395" s="16">
        <f t="shared" si="2313"/>
        <v>0</v>
      </c>
      <c r="AF8395" s="16">
        <f t="shared" si="2313"/>
        <v>0</v>
      </c>
      <c r="AG8395" s="16">
        <f t="shared" si="2313"/>
        <v>0</v>
      </c>
      <c r="AH8395" s="16">
        <v>0</v>
      </c>
      <c r="AI8395" s="16">
        <v>0</v>
      </c>
      <c r="AJ8395" s="16">
        <f>SUM(AJ8396)</f>
        <v>0</v>
      </c>
      <c r="AK8395" s="16">
        <f t="shared" si="2313"/>
        <v>0</v>
      </c>
      <c r="AL8395" s="16">
        <f t="shared" si="2313"/>
        <v>0</v>
      </c>
      <c r="AM8395" s="16">
        <f t="shared" si="2313"/>
        <v>0</v>
      </c>
      <c r="AN8395" s="16">
        <f t="shared" si="2313"/>
        <v>0</v>
      </c>
      <c r="AO8395" s="16">
        <f t="shared" si="2313"/>
        <v>0</v>
      </c>
      <c r="AP8395" s="16">
        <f t="shared" si="2313"/>
        <v>0</v>
      </c>
      <c r="AQ8395" s="16">
        <f t="shared" si="2313"/>
        <v>0</v>
      </c>
      <c r="AR8395" s="16">
        <f t="shared" si="2313"/>
        <v>0</v>
      </c>
      <c r="AS8395" s="16">
        <f t="shared" si="2313"/>
        <v>0</v>
      </c>
      <c r="AT8395" s="16">
        <f t="shared" si="2313"/>
        <v>0</v>
      </c>
      <c r="AU8395" s="16">
        <v>0</v>
      </c>
      <c r="AV8395" s="16">
        <v>0</v>
      </c>
      <c r="AW8395" s="16">
        <f t="shared" si="2308"/>
        <v>0</v>
      </c>
    </row>
    <row r="8396" spans="1:49" s="52" customFormat="1">
      <c r="A8396" s="44" t="s">
        <v>954</v>
      </c>
      <c r="B8396" s="45" t="s">
        <v>1029</v>
      </c>
      <c r="C8396" s="45" t="s">
        <v>1549</v>
      </c>
      <c r="D8396" s="452" t="s">
        <v>3053</v>
      </c>
      <c r="E8396" s="54" t="s">
        <v>1517</v>
      </c>
      <c r="F8396" s="65"/>
      <c r="G8396" s="468" t="s">
        <v>3099</v>
      </c>
      <c r="H8396" s="50" t="s">
        <v>2392</v>
      </c>
      <c r="I8396" s="343" t="s">
        <v>2584</v>
      </c>
      <c r="J8396" s="11"/>
      <c r="K8396" s="11"/>
      <c r="L8396" s="11"/>
      <c r="M8396" s="11"/>
      <c r="N8396" s="11"/>
      <c r="O8396" s="11"/>
      <c r="P8396" s="11"/>
      <c r="Q8396" s="11"/>
      <c r="R8396" s="11"/>
      <c r="S8396" s="11"/>
      <c r="T8396" s="11"/>
      <c r="U8396" s="11">
        <v>0</v>
      </c>
      <c r="V8396" s="11">
        <v>0</v>
      </c>
      <c r="W8396" s="11"/>
      <c r="X8396" s="11"/>
      <c r="Y8396" s="11"/>
      <c r="Z8396" s="11"/>
      <c r="AA8396" s="11"/>
      <c r="AB8396" s="11"/>
      <c r="AC8396" s="11"/>
      <c r="AD8396" s="11"/>
      <c r="AE8396" s="11"/>
      <c r="AF8396" s="11"/>
      <c r="AG8396" s="11"/>
      <c r="AH8396" s="11">
        <v>0</v>
      </c>
      <c r="AI8396" s="11">
        <v>0</v>
      </c>
      <c r="AJ8396" s="11"/>
      <c r="AK8396" s="11"/>
      <c r="AL8396" s="11"/>
      <c r="AM8396" s="11"/>
      <c r="AN8396" s="11"/>
      <c r="AO8396" s="11"/>
      <c r="AP8396" s="11"/>
      <c r="AQ8396" s="11"/>
      <c r="AR8396" s="11"/>
      <c r="AS8396" s="11"/>
      <c r="AT8396" s="11"/>
      <c r="AU8396" s="11">
        <v>0</v>
      </c>
      <c r="AV8396" s="11">
        <v>0</v>
      </c>
      <c r="AW8396" s="11">
        <f t="shared" si="2308"/>
        <v>0</v>
      </c>
    </row>
    <row r="8397" spans="1:49">
      <c r="A8397" s="68" t="s">
        <v>2050</v>
      </c>
      <c r="B8397" s="69" t="s">
        <v>1029</v>
      </c>
      <c r="C8397" s="69"/>
      <c r="D8397" s="455"/>
      <c r="E8397" s="531"/>
      <c r="F8397" s="50"/>
      <c r="G8397" s="50"/>
      <c r="H8397" s="50"/>
      <c r="I8397" s="49" t="s">
        <v>1157</v>
      </c>
      <c r="J8397" s="6">
        <f>SUM(J8398)</f>
        <v>20000</v>
      </c>
      <c r="K8397" s="6">
        <f t="shared" ref="K8397:AT8397" si="2314">SUM(K8398)</f>
        <v>0</v>
      </c>
      <c r="L8397" s="6">
        <f t="shared" si="2314"/>
        <v>0</v>
      </c>
      <c r="M8397" s="6">
        <f t="shared" si="2314"/>
        <v>0</v>
      </c>
      <c r="N8397" s="6">
        <f t="shared" si="2314"/>
        <v>0</v>
      </c>
      <c r="O8397" s="6">
        <f t="shared" si="2314"/>
        <v>0</v>
      </c>
      <c r="P8397" s="6">
        <f t="shared" si="2314"/>
        <v>0</v>
      </c>
      <c r="Q8397" s="6">
        <f t="shared" si="2314"/>
        <v>0</v>
      </c>
      <c r="R8397" s="6">
        <f t="shared" si="2314"/>
        <v>7000</v>
      </c>
      <c r="S8397" s="6">
        <f t="shared" si="2314"/>
        <v>13000</v>
      </c>
      <c r="T8397" s="6">
        <f t="shared" si="2314"/>
        <v>0</v>
      </c>
      <c r="U8397" s="6">
        <v>20000</v>
      </c>
      <c r="V8397" s="6">
        <v>0</v>
      </c>
      <c r="W8397" s="6">
        <f>SUM(W8398)</f>
        <v>0</v>
      </c>
      <c r="X8397" s="6">
        <f t="shared" si="2314"/>
        <v>0</v>
      </c>
      <c r="Y8397" s="6">
        <f t="shared" si="2314"/>
        <v>0</v>
      </c>
      <c r="Z8397" s="6">
        <f t="shared" si="2314"/>
        <v>0</v>
      </c>
      <c r="AA8397" s="6">
        <f t="shared" si="2314"/>
        <v>0</v>
      </c>
      <c r="AB8397" s="6">
        <f t="shared" si="2314"/>
        <v>0</v>
      </c>
      <c r="AC8397" s="6">
        <f t="shared" si="2314"/>
        <v>0</v>
      </c>
      <c r="AD8397" s="6">
        <f t="shared" si="2314"/>
        <v>0</v>
      </c>
      <c r="AE8397" s="6">
        <f t="shared" si="2314"/>
        <v>0</v>
      </c>
      <c r="AF8397" s="6">
        <f t="shared" si="2314"/>
        <v>0</v>
      </c>
      <c r="AG8397" s="6">
        <f t="shared" si="2314"/>
        <v>0</v>
      </c>
      <c r="AH8397" s="6">
        <v>0</v>
      </c>
      <c r="AI8397" s="6">
        <v>0</v>
      </c>
      <c r="AJ8397" s="6">
        <f>SUM(AJ8398)</f>
        <v>0</v>
      </c>
      <c r="AK8397" s="6">
        <f t="shared" si="2314"/>
        <v>0</v>
      </c>
      <c r="AL8397" s="6">
        <f t="shared" si="2314"/>
        <v>0</v>
      </c>
      <c r="AM8397" s="6">
        <f t="shared" si="2314"/>
        <v>0</v>
      </c>
      <c r="AN8397" s="6">
        <f t="shared" si="2314"/>
        <v>0</v>
      </c>
      <c r="AO8397" s="6">
        <f t="shared" si="2314"/>
        <v>0</v>
      </c>
      <c r="AP8397" s="6">
        <f t="shared" si="2314"/>
        <v>0</v>
      </c>
      <c r="AQ8397" s="6">
        <f t="shared" si="2314"/>
        <v>0</v>
      </c>
      <c r="AR8397" s="6">
        <f t="shared" si="2314"/>
        <v>0</v>
      </c>
      <c r="AS8397" s="6">
        <f t="shared" si="2314"/>
        <v>0</v>
      </c>
      <c r="AT8397" s="6">
        <f t="shared" si="2314"/>
        <v>0</v>
      </c>
      <c r="AU8397" s="6">
        <v>0</v>
      </c>
      <c r="AV8397" s="6">
        <v>0</v>
      </c>
      <c r="AW8397" s="6">
        <f t="shared" si="2308"/>
        <v>20000</v>
      </c>
    </row>
    <row r="8398" spans="1:49">
      <c r="A8398" s="44" t="s">
        <v>954</v>
      </c>
      <c r="B8398" s="45" t="s">
        <v>1029</v>
      </c>
      <c r="C8398" s="45" t="s">
        <v>1549</v>
      </c>
      <c r="D8398" s="452" t="s">
        <v>3053</v>
      </c>
      <c r="E8398" s="213" t="s">
        <v>1402</v>
      </c>
      <c r="F8398" s="65"/>
      <c r="G8398" s="65"/>
      <c r="H8398" s="65"/>
      <c r="I8398" s="260" t="s">
        <v>1158</v>
      </c>
      <c r="J8398" s="9">
        <f>SUM(J8399:J8399)</f>
        <v>20000</v>
      </c>
      <c r="K8398" s="9">
        <f t="shared" ref="K8398:AT8398" si="2315">SUM(K8399:K8399)</f>
        <v>0</v>
      </c>
      <c r="L8398" s="9">
        <f t="shared" si="2315"/>
        <v>0</v>
      </c>
      <c r="M8398" s="9">
        <f t="shared" si="2315"/>
        <v>0</v>
      </c>
      <c r="N8398" s="9">
        <f t="shared" si="2315"/>
        <v>0</v>
      </c>
      <c r="O8398" s="9">
        <f t="shared" si="2315"/>
        <v>0</v>
      </c>
      <c r="P8398" s="9">
        <f t="shared" si="2315"/>
        <v>0</v>
      </c>
      <c r="Q8398" s="9">
        <f t="shared" si="2315"/>
        <v>0</v>
      </c>
      <c r="R8398" s="9">
        <f t="shared" si="2315"/>
        <v>7000</v>
      </c>
      <c r="S8398" s="9">
        <f t="shared" si="2315"/>
        <v>13000</v>
      </c>
      <c r="T8398" s="9">
        <f t="shared" si="2315"/>
        <v>0</v>
      </c>
      <c r="U8398" s="9">
        <v>20000</v>
      </c>
      <c r="V8398" s="9">
        <v>0</v>
      </c>
      <c r="W8398" s="9">
        <f>SUM(W8399:W8399)</f>
        <v>0</v>
      </c>
      <c r="X8398" s="9">
        <f t="shared" si="2315"/>
        <v>0</v>
      </c>
      <c r="Y8398" s="9">
        <f t="shared" si="2315"/>
        <v>0</v>
      </c>
      <c r="Z8398" s="9">
        <f t="shared" si="2315"/>
        <v>0</v>
      </c>
      <c r="AA8398" s="9">
        <f t="shared" si="2315"/>
        <v>0</v>
      </c>
      <c r="AB8398" s="9">
        <f t="shared" si="2315"/>
        <v>0</v>
      </c>
      <c r="AC8398" s="9">
        <f t="shared" si="2315"/>
        <v>0</v>
      </c>
      <c r="AD8398" s="9">
        <f t="shared" si="2315"/>
        <v>0</v>
      </c>
      <c r="AE8398" s="9">
        <f t="shared" si="2315"/>
        <v>0</v>
      </c>
      <c r="AF8398" s="9">
        <f t="shared" si="2315"/>
        <v>0</v>
      </c>
      <c r="AG8398" s="9">
        <f t="shared" si="2315"/>
        <v>0</v>
      </c>
      <c r="AH8398" s="9">
        <v>0</v>
      </c>
      <c r="AI8398" s="9">
        <v>0</v>
      </c>
      <c r="AJ8398" s="9">
        <f>SUM(AJ8399:AJ8399)</f>
        <v>0</v>
      </c>
      <c r="AK8398" s="9">
        <f t="shared" si="2315"/>
        <v>0</v>
      </c>
      <c r="AL8398" s="9">
        <f t="shared" si="2315"/>
        <v>0</v>
      </c>
      <c r="AM8398" s="9">
        <f t="shared" si="2315"/>
        <v>0</v>
      </c>
      <c r="AN8398" s="9">
        <f t="shared" si="2315"/>
        <v>0</v>
      </c>
      <c r="AO8398" s="9">
        <f t="shared" si="2315"/>
        <v>0</v>
      </c>
      <c r="AP8398" s="9">
        <f t="shared" si="2315"/>
        <v>0</v>
      </c>
      <c r="AQ8398" s="9">
        <f t="shared" si="2315"/>
        <v>0</v>
      </c>
      <c r="AR8398" s="9">
        <f t="shared" si="2315"/>
        <v>0</v>
      </c>
      <c r="AS8398" s="9">
        <f t="shared" si="2315"/>
        <v>0</v>
      </c>
      <c r="AT8398" s="9">
        <f t="shared" si="2315"/>
        <v>0</v>
      </c>
      <c r="AU8398" s="9">
        <v>0</v>
      </c>
      <c r="AV8398" s="9">
        <v>0</v>
      </c>
      <c r="AW8398" s="9">
        <f t="shared" si="2308"/>
        <v>20000</v>
      </c>
    </row>
    <row r="8399" spans="1:49">
      <c r="A8399" s="44" t="s">
        <v>954</v>
      </c>
      <c r="B8399" s="45" t="s">
        <v>1029</v>
      </c>
      <c r="C8399" s="45" t="s">
        <v>1549</v>
      </c>
      <c r="D8399" s="452" t="s">
        <v>3053</v>
      </c>
      <c r="E8399" s="367" t="s">
        <v>1409</v>
      </c>
      <c r="F8399" s="50"/>
      <c r="G8399" s="468" t="s">
        <v>3099</v>
      </c>
      <c r="H8399" s="50" t="s">
        <v>2392</v>
      </c>
      <c r="I8399" s="42" t="s">
        <v>2301</v>
      </c>
      <c r="J8399" s="15">
        <v>20000</v>
      </c>
      <c r="R8399" s="15">
        <v>7000</v>
      </c>
      <c r="S8399" s="15">
        <v>13000</v>
      </c>
      <c r="U8399" s="15">
        <v>20000</v>
      </c>
      <c r="V8399" s="15">
        <v>0</v>
      </c>
      <c r="AH8399" s="15">
        <v>0</v>
      </c>
      <c r="AI8399" s="15">
        <v>0</v>
      </c>
      <c r="AU8399" s="15">
        <v>0</v>
      </c>
      <c r="AV8399" s="15">
        <v>0</v>
      </c>
      <c r="AW8399" s="15">
        <f t="shared" si="2308"/>
        <v>20000</v>
      </c>
    </row>
    <row r="8400" spans="1:49">
      <c r="A8400" s="48"/>
      <c r="B8400" s="42"/>
      <c r="C8400" s="42"/>
      <c r="D8400" s="42"/>
      <c r="E8400" s="531"/>
      <c r="F8400" s="50"/>
      <c r="G8400" s="50"/>
      <c r="H8400" s="50"/>
      <c r="I8400" s="42"/>
      <c r="U8400" s="15">
        <v>0</v>
      </c>
      <c r="V8400" s="15">
        <v>0</v>
      </c>
      <c r="AH8400" s="15">
        <v>0</v>
      </c>
      <c r="AI8400" s="15">
        <v>0</v>
      </c>
      <c r="AU8400" s="15">
        <v>0</v>
      </c>
      <c r="AV8400" s="15">
        <v>0</v>
      </c>
      <c r="AW8400" s="15">
        <f t="shared" si="2308"/>
        <v>0</v>
      </c>
    </row>
    <row r="8401" spans="1:49">
      <c r="A8401" s="48"/>
      <c r="B8401" s="42"/>
      <c r="C8401" s="42"/>
      <c r="D8401" s="42"/>
      <c r="E8401" s="121"/>
      <c r="F8401" s="130"/>
      <c r="G8401" s="130"/>
      <c r="H8401" s="130"/>
      <c r="I8401" s="49" t="s">
        <v>1565</v>
      </c>
      <c r="J8401" s="12">
        <f>SUM(J8372,J8397,J8394)</f>
        <v>124000</v>
      </c>
      <c r="K8401" s="12">
        <f t="shared" ref="K8401:AT8401" si="2316">SUM(K8372,K8397,K8394)</f>
        <v>9400</v>
      </c>
      <c r="L8401" s="12">
        <f t="shared" si="2316"/>
        <v>13250</v>
      </c>
      <c r="M8401" s="12">
        <f t="shared" si="2316"/>
        <v>14700</v>
      </c>
      <c r="N8401" s="12">
        <f t="shared" si="2316"/>
        <v>20650</v>
      </c>
      <c r="O8401" s="12">
        <f t="shared" si="2316"/>
        <v>11500</v>
      </c>
      <c r="P8401" s="12">
        <f t="shared" si="2316"/>
        <v>0</v>
      </c>
      <c r="Q8401" s="12">
        <f t="shared" si="2316"/>
        <v>3340</v>
      </c>
      <c r="R8401" s="12">
        <f t="shared" si="2316"/>
        <v>14000</v>
      </c>
      <c r="S8401" s="12">
        <f t="shared" si="2316"/>
        <v>24660</v>
      </c>
      <c r="T8401" s="12">
        <f t="shared" si="2316"/>
        <v>6500</v>
      </c>
      <c r="U8401" s="12">
        <v>118000</v>
      </c>
      <c r="V8401" s="12">
        <v>6000</v>
      </c>
      <c r="W8401" s="12">
        <f>SUM(W8372,W8397,W8394)</f>
        <v>0</v>
      </c>
      <c r="X8401" s="12">
        <f t="shared" si="2316"/>
        <v>0</v>
      </c>
      <c r="Y8401" s="12">
        <f t="shared" si="2316"/>
        <v>0</v>
      </c>
      <c r="Z8401" s="12">
        <f t="shared" si="2316"/>
        <v>0</v>
      </c>
      <c r="AA8401" s="12">
        <f t="shared" si="2316"/>
        <v>0</v>
      </c>
      <c r="AB8401" s="12">
        <f t="shared" si="2316"/>
        <v>0</v>
      </c>
      <c r="AC8401" s="12">
        <f t="shared" si="2316"/>
        <v>0</v>
      </c>
      <c r="AD8401" s="12">
        <f t="shared" si="2316"/>
        <v>0</v>
      </c>
      <c r="AE8401" s="12">
        <f t="shared" si="2316"/>
        <v>0</v>
      </c>
      <c r="AF8401" s="12">
        <f t="shared" si="2316"/>
        <v>0</v>
      </c>
      <c r="AG8401" s="12">
        <f t="shared" si="2316"/>
        <v>0</v>
      </c>
      <c r="AH8401" s="12">
        <v>0</v>
      </c>
      <c r="AI8401" s="12">
        <v>0</v>
      </c>
      <c r="AJ8401" s="12">
        <f>SUM(AJ8372,AJ8397,AJ8394)</f>
        <v>0</v>
      </c>
      <c r="AK8401" s="12">
        <f t="shared" si="2316"/>
        <v>0</v>
      </c>
      <c r="AL8401" s="12">
        <f t="shared" si="2316"/>
        <v>0</v>
      </c>
      <c r="AM8401" s="12">
        <f t="shared" si="2316"/>
        <v>0</v>
      </c>
      <c r="AN8401" s="12">
        <f t="shared" si="2316"/>
        <v>0</v>
      </c>
      <c r="AO8401" s="12">
        <f t="shared" si="2316"/>
        <v>0</v>
      </c>
      <c r="AP8401" s="12">
        <f t="shared" si="2316"/>
        <v>0</v>
      </c>
      <c r="AQ8401" s="12">
        <f t="shared" si="2316"/>
        <v>0</v>
      </c>
      <c r="AR8401" s="12">
        <f t="shared" si="2316"/>
        <v>0</v>
      </c>
      <c r="AS8401" s="12">
        <f t="shared" si="2316"/>
        <v>0</v>
      </c>
      <c r="AT8401" s="12">
        <f t="shared" si="2316"/>
        <v>0</v>
      </c>
      <c r="AU8401" s="12">
        <v>0</v>
      </c>
      <c r="AV8401" s="12">
        <v>0</v>
      </c>
      <c r="AW8401" s="12">
        <f t="shared" si="2308"/>
        <v>118000</v>
      </c>
    </row>
    <row r="8402" spans="1:49">
      <c r="A8402" s="48"/>
      <c r="B8402" s="42"/>
      <c r="C8402" s="42"/>
      <c r="D8402" s="42"/>
      <c r="E8402" s="38"/>
      <c r="F8402" s="60"/>
      <c r="G8402" s="60"/>
      <c r="H8402" s="60"/>
      <c r="I8402" s="146" t="s">
        <v>970</v>
      </c>
      <c r="J8402" s="14"/>
      <c r="K8402" s="14"/>
      <c r="L8402" s="14"/>
      <c r="M8402" s="14"/>
      <c r="N8402" s="14"/>
      <c r="O8402" s="14"/>
      <c r="P8402" s="14"/>
      <c r="Q8402" s="14"/>
      <c r="R8402" s="14"/>
      <c r="S8402" s="14"/>
      <c r="T8402" s="14"/>
      <c r="U8402" s="14"/>
      <c r="V8402" s="14"/>
      <c r="W8402" s="14"/>
      <c r="X8402" s="14"/>
      <c r="Y8402" s="14"/>
      <c r="Z8402" s="14"/>
      <c r="AA8402" s="14"/>
      <c r="AB8402" s="14"/>
      <c r="AC8402" s="14"/>
      <c r="AD8402" s="14"/>
      <c r="AE8402" s="14"/>
      <c r="AF8402" s="14"/>
      <c r="AG8402" s="14"/>
      <c r="AH8402" s="14"/>
      <c r="AI8402" s="14"/>
      <c r="AJ8402" s="14"/>
      <c r="AK8402" s="14"/>
      <c r="AL8402" s="14"/>
      <c r="AM8402" s="14"/>
      <c r="AN8402" s="14"/>
      <c r="AO8402" s="14"/>
      <c r="AP8402" s="14"/>
      <c r="AQ8402" s="14"/>
      <c r="AR8402" s="14"/>
      <c r="AS8402" s="14"/>
      <c r="AT8402" s="14"/>
      <c r="AU8402" s="14"/>
      <c r="AV8402" s="14"/>
      <c r="AW8402" s="14"/>
    </row>
    <row r="8403" spans="1:49" ht="13.5" thickBot="1">
      <c r="A8403" s="48"/>
      <c r="B8403" s="42"/>
      <c r="C8403" s="42"/>
      <c r="D8403" s="42"/>
      <c r="E8403" s="531"/>
      <c r="F8403" s="50"/>
      <c r="G8403" s="50"/>
      <c r="H8403" s="50"/>
      <c r="I8403" s="146"/>
      <c r="J8403" s="29"/>
      <c r="K8403" s="29"/>
      <c r="L8403" s="29"/>
      <c r="M8403" s="29"/>
      <c r="N8403" s="29"/>
      <c r="O8403" s="29"/>
      <c r="P8403" s="29"/>
      <c r="Q8403" s="29"/>
      <c r="R8403" s="29"/>
      <c r="S8403" s="29"/>
      <c r="T8403" s="29"/>
      <c r="U8403" s="29"/>
      <c r="V8403" s="29"/>
      <c r="W8403" s="29"/>
      <c r="X8403" s="29"/>
      <c r="Y8403" s="29"/>
      <c r="Z8403" s="29"/>
      <c r="AA8403" s="29"/>
      <c r="AB8403" s="29"/>
      <c r="AC8403" s="29"/>
      <c r="AD8403" s="29"/>
      <c r="AE8403" s="29"/>
      <c r="AF8403" s="29"/>
      <c r="AG8403" s="29"/>
      <c r="AH8403" s="29"/>
      <c r="AI8403" s="29"/>
      <c r="AJ8403" s="29"/>
      <c r="AK8403" s="29"/>
      <c r="AL8403" s="29"/>
      <c r="AM8403" s="29"/>
      <c r="AN8403" s="29"/>
      <c r="AO8403" s="29"/>
      <c r="AP8403" s="29"/>
      <c r="AQ8403" s="29"/>
      <c r="AR8403" s="29"/>
      <c r="AS8403" s="29"/>
      <c r="AT8403" s="29"/>
      <c r="AU8403" s="29"/>
      <c r="AV8403" s="29"/>
      <c r="AW8403" s="29"/>
    </row>
    <row r="8404" spans="1:49" ht="35.25" customHeight="1" thickTop="1" thickBot="1">
      <c r="A8404" s="48"/>
      <c r="B8404" s="42"/>
      <c r="C8404" s="42"/>
      <c r="D8404" s="42"/>
      <c r="E8404" s="531"/>
      <c r="F8404" s="50"/>
      <c r="G8404" s="50"/>
      <c r="H8404" s="50"/>
      <c r="I8404" s="5" t="s">
        <v>2331</v>
      </c>
      <c r="J8404" s="364" t="s">
        <v>2891</v>
      </c>
      <c r="K8404" s="364" t="s">
        <v>2879</v>
      </c>
      <c r="L8404" s="364" t="s">
        <v>2880</v>
      </c>
      <c r="M8404" s="364" t="s">
        <v>2881</v>
      </c>
      <c r="N8404" s="364" t="s">
        <v>2882</v>
      </c>
      <c r="O8404" s="364" t="s">
        <v>2883</v>
      </c>
      <c r="P8404" s="364" t="s">
        <v>2884</v>
      </c>
      <c r="Q8404" s="364" t="s">
        <v>2885</v>
      </c>
      <c r="R8404" s="364" t="s">
        <v>2886</v>
      </c>
      <c r="S8404" s="364" t="s">
        <v>2887</v>
      </c>
      <c r="T8404" s="364" t="s">
        <v>2888</v>
      </c>
      <c r="U8404" s="364" t="s">
        <v>2889</v>
      </c>
      <c r="V8404" s="364" t="s">
        <v>2890</v>
      </c>
      <c r="W8404" s="365" t="s">
        <v>2893</v>
      </c>
      <c r="X8404" s="365" t="s">
        <v>2879</v>
      </c>
      <c r="Y8404" s="365" t="s">
        <v>2880</v>
      </c>
      <c r="Z8404" s="365" t="s">
        <v>2881</v>
      </c>
      <c r="AA8404" s="365" t="s">
        <v>2882</v>
      </c>
      <c r="AB8404" s="365" t="s">
        <v>2883</v>
      </c>
      <c r="AC8404" s="365" t="s">
        <v>2884</v>
      </c>
      <c r="AD8404" s="365" t="s">
        <v>2885</v>
      </c>
      <c r="AE8404" s="365" t="s">
        <v>2886</v>
      </c>
      <c r="AF8404" s="365" t="s">
        <v>2887</v>
      </c>
      <c r="AG8404" s="365" t="s">
        <v>2888</v>
      </c>
      <c r="AH8404" s="365" t="s">
        <v>2889</v>
      </c>
      <c r="AI8404" s="365" t="s">
        <v>2890</v>
      </c>
      <c r="AJ8404" s="366" t="s">
        <v>2892</v>
      </c>
      <c r="AK8404" s="366" t="s">
        <v>2879</v>
      </c>
      <c r="AL8404" s="366" t="s">
        <v>2880</v>
      </c>
      <c r="AM8404" s="366" t="s">
        <v>2881</v>
      </c>
      <c r="AN8404" s="366" t="s">
        <v>2882</v>
      </c>
      <c r="AO8404" s="366" t="s">
        <v>2883</v>
      </c>
      <c r="AP8404" s="366" t="s">
        <v>2884</v>
      </c>
      <c r="AQ8404" s="366" t="s">
        <v>2885</v>
      </c>
      <c r="AR8404" s="366" t="s">
        <v>2886</v>
      </c>
      <c r="AS8404" s="366" t="s">
        <v>2887</v>
      </c>
      <c r="AT8404" s="366" t="s">
        <v>2888</v>
      </c>
      <c r="AU8404" s="366" t="s">
        <v>2889</v>
      </c>
      <c r="AV8404" s="366" t="s">
        <v>2890</v>
      </c>
      <c r="AW8404" s="368" t="s">
        <v>2895</v>
      </c>
    </row>
    <row r="8405" spans="1:49">
      <c r="A8405" s="48"/>
      <c r="B8405" s="42"/>
      <c r="C8405" s="42"/>
      <c r="D8405" s="42"/>
      <c r="E8405" s="531"/>
      <c r="F8405" s="50"/>
      <c r="G8405" s="50"/>
      <c r="H8405" s="50"/>
      <c r="I8405" s="34"/>
      <c r="J8405" s="202" t="s">
        <v>1224</v>
      </c>
      <c r="K8405" s="202">
        <v>1</v>
      </c>
      <c r="L8405" s="202">
        <v>2</v>
      </c>
      <c r="M8405" s="202">
        <v>3</v>
      </c>
      <c r="N8405" s="202">
        <v>4</v>
      </c>
      <c r="O8405" s="202">
        <v>5</v>
      </c>
      <c r="P8405" s="202">
        <v>6</v>
      </c>
      <c r="Q8405" s="202">
        <v>7</v>
      </c>
      <c r="R8405" s="202">
        <v>8</v>
      </c>
      <c r="S8405" s="202">
        <v>9</v>
      </c>
      <c r="T8405" s="202">
        <v>10</v>
      </c>
      <c r="U8405" s="202">
        <v>13</v>
      </c>
      <c r="V8405" s="202">
        <v>14</v>
      </c>
      <c r="W8405" s="202" t="s">
        <v>1224</v>
      </c>
      <c r="X8405" s="202">
        <v>1</v>
      </c>
      <c r="Y8405" s="202">
        <v>2</v>
      </c>
      <c r="Z8405" s="202">
        <v>3</v>
      </c>
      <c r="AA8405" s="202">
        <v>4</v>
      </c>
      <c r="AB8405" s="202">
        <v>5</v>
      </c>
      <c r="AC8405" s="202">
        <v>6</v>
      </c>
      <c r="AD8405" s="202">
        <v>7</v>
      </c>
      <c r="AE8405" s="202">
        <v>8</v>
      </c>
      <c r="AF8405" s="202">
        <v>9</v>
      </c>
      <c r="AG8405" s="202">
        <v>10</v>
      </c>
      <c r="AH8405" s="202">
        <v>13</v>
      </c>
      <c r="AI8405" s="202">
        <v>14</v>
      </c>
      <c r="AJ8405" s="202" t="s">
        <v>1224</v>
      </c>
      <c r="AK8405" s="202">
        <v>1</v>
      </c>
      <c r="AL8405" s="202">
        <v>2</v>
      </c>
      <c r="AM8405" s="202">
        <v>3</v>
      </c>
      <c r="AN8405" s="202">
        <v>4</v>
      </c>
      <c r="AO8405" s="202">
        <v>5</v>
      </c>
      <c r="AP8405" s="202">
        <v>6</v>
      </c>
      <c r="AQ8405" s="202">
        <v>7</v>
      </c>
      <c r="AR8405" s="202">
        <v>8</v>
      </c>
      <c r="AS8405" s="202">
        <v>9</v>
      </c>
      <c r="AT8405" s="202">
        <v>10</v>
      </c>
      <c r="AU8405" s="202">
        <v>13</v>
      </c>
      <c r="AV8405" s="202">
        <v>14</v>
      </c>
      <c r="AW8405" s="202">
        <v>15</v>
      </c>
    </row>
    <row r="8406" spans="1:49">
      <c r="A8406" s="48"/>
      <c r="B8406" s="42"/>
      <c r="C8406" s="42"/>
      <c r="D8406" s="42"/>
      <c r="E8406" s="531"/>
      <c r="F8406" s="50"/>
      <c r="G8406" s="50"/>
      <c r="H8406" s="50"/>
      <c r="I8406" s="276" t="s">
        <v>2407</v>
      </c>
      <c r="J8406" s="277">
        <f>SUM(J8401)</f>
        <v>124000</v>
      </c>
      <c r="K8406" s="277">
        <f t="shared" ref="K8406:AT8406" si="2317">SUM(K8401)</f>
        <v>9400</v>
      </c>
      <c r="L8406" s="277">
        <f t="shared" si="2317"/>
        <v>13250</v>
      </c>
      <c r="M8406" s="277">
        <f t="shared" si="2317"/>
        <v>14700</v>
      </c>
      <c r="N8406" s="277">
        <f t="shared" si="2317"/>
        <v>20650</v>
      </c>
      <c r="O8406" s="277">
        <f t="shared" si="2317"/>
        <v>11500</v>
      </c>
      <c r="P8406" s="277">
        <f t="shared" si="2317"/>
        <v>0</v>
      </c>
      <c r="Q8406" s="277">
        <f t="shared" si="2317"/>
        <v>3340</v>
      </c>
      <c r="R8406" s="277">
        <f t="shared" si="2317"/>
        <v>14000</v>
      </c>
      <c r="S8406" s="277">
        <f t="shared" si="2317"/>
        <v>24660</v>
      </c>
      <c r="T8406" s="277">
        <f t="shared" si="2317"/>
        <v>6500</v>
      </c>
      <c r="U8406" s="277">
        <v>118000</v>
      </c>
      <c r="V8406" s="277">
        <v>6000</v>
      </c>
      <c r="W8406" s="277">
        <f>SUM(W8401)</f>
        <v>0</v>
      </c>
      <c r="X8406" s="277">
        <f t="shared" si="2317"/>
        <v>0</v>
      </c>
      <c r="Y8406" s="277">
        <f t="shared" si="2317"/>
        <v>0</v>
      </c>
      <c r="Z8406" s="277">
        <f t="shared" si="2317"/>
        <v>0</v>
      </c>
      <c r="AA8406" s="277">
        <f t="shared" si="2317"/>
        <v>0</v>
      </c>
      <c r="AB8406" s="277">
        <f t="shared" si="2317"/>
        <v>0</v>
      </c>
      <c r="AC8406" s="277">
        <f t="shared" si="2317"/>
        <v>0</v>
      </c>
      <c r="AD8406" s="277">
        <f t="shared" si="2317"/>
        <v>0</v>
      </c>
      <c r="AE8406" s="277">
        <f t="shared" si="2317"/>
        <v>0</v>
      </c>
      <c r="AF8406" s="277">
        <f t="shared" si="2317"/>
        <v>0</v>
      </c>
      <c r="AG8406" s="277">
        <f t="shared" si="2317"/>
        <v>0</v>
      </c>
      <c r="AH8406" s="277">
        <v>0</v>
      </c>
      <c r="AI8406" s="277">
        <v>0</v>
      </c>
      <c r="AJ8406" s="277">
        <f>SUM(AJ8401)</f>
        <v>0</v>
      </c>
      <c r="AK8406" s="277">
        <f t="shared" si="2317"/>
        <v>0</v>
      </c>
      <c r="AL8406" s="277">
        <f t="shared" si="2317"/>
        <v>0</v>
      </c>
      <c r="AM8406" s="277">
        <f t="shared" si="2317"/>
        <v>0</v>
      </c>
      <c r="AN8406" s="277">
        <f t="shared" si="2317"/>
        <v>0</v>
      </c>
      <c r="AO8406" s="277">
        <f t="shared" si="2317"/>
        <v>0</v>
      </c>
      <c r="AP8406" s="277">
        <f t="shared" si="2317"/>
        <v>0</v>
      </c>
      <c r="AQ8406" s="277">
        <f t="shared" si="2317"/>
        <v>0</v>
      </c>
      <c r="AR8406" s="277">
        <f t="shared" si="2317"/>
        <v>0</v>
      </c>
      <c r="AS8406" s="277">
        <f t="shared" si="2317"/>
        <v>0</v>
      </c>
      <c r="AT8406" s="277">
        <f t="shared" si="2317"/>
        <v>0</v>
      </c>
      <c r="AU8406" s="277">
        <v>0</v>
      </c>
      <c r="AV8406" s="277">
        <v>0</v>
      </c>
      <c r="AW8406" s="277">
        <f>U8406+AH8406+AU8406</f>
        <v>118000</v>
      </c>
    </row>
    <row r="8407" spans="1:49">
      <c r="A8407" s="48"/>
      <c r="B8407" s="42"/>
      <c r="C8407" s="42"/>
      <c r="D8407" s="42"/>
      <c r="E8407" s="531"/>
      <c r="F8407" s="50"/>
      <c r="G8407" s="50"/>
      <c r="H8407" s="50"/>
      <c r="I8407" s="276"/>
      <c r="J8407" s="277"/>
      <c r="K8407" s="277"/>
      <c r="L8407" s="277"/>
      <c r="M8407" s="277"/>
      <c r="N8407" s="277"/>
      <c r="O8407" s="277"/>
      <c r="P8407" s="277"/>
      <c r="Q8407" s="277"/>
      <c r="R8407" s="277"/>
      <c r="S8407" s="277"/>
      <c r="T8407" s="277"/>
      <c r="U8407" s="277">
        <v>0</v>
      </c>
      <c r="V8407" s="277">
        <v>0</v>
      </c>
      <c r="W8407" s="277"/>
      <c r="X8407" s="277"/>
      <c r="Y8407" s="277"/>
      <c r="Z8407" s="277"/>
      <c r="AA8407" s="277"/>
      <c r="AB8407" s="277"/>
      <c r="AC8407" s="277"/>
      <c r="AD8407" s="277"/>
      <c r="AE8407" s="277"/>
      <c r="AF8407" s="277"/>
      <c r="AG8407" s="277"/>
      <c r="AH8407" s="277">
        <v>0</v>
      </c>
      <c r="AI8407" s="277">
        <v>0</v>
      </c>
      <c r="AJ8407" s="277"/>
      <c r="AK8407" s="277"/>
      <c r="AL8407" s="277"/>
      <c r="AM8407" s="277"/>
      <c r="AN8407" s="277"/>
      <c r="AO8407" s="277"/>
      <c r="AP8407" s="277"/>
      <c r="AQ8407" s="277"/>
      <c r="AR8407" s="277"/>
      <c r="AS8407" s="277"/>
      <c r="AT8407" s="277"/>
      <c r="AU8407" s="277">
        <v>0</v>
      </c>
      <c r="AV8407" s="277">
        <v>0</v>
      </c>
      <c r="AW8407" s="277">
        <f>U8407+AH8407+AU8407</f>
        <v>0</v>
      </c>
    </row>
    <row r="8408" spans="1:49">
      <c r="A8408" s="48"/>
      <c r="B8408" s="42"/>
      <c r="C8408" s="42"/>
      <c r="D8408" s="42"/>
      <c r="E8408" s="531"/>
      <c r="F8408" s="50"/>
      <c r="G8408" s="50"/>
      <c r="H8408" s="50"/>
      <c r="I8408" s="276"/>
      <c r="J8408" s="277"/>
      <c r="K8408" s="277"/>
      <c r="L8408" s="277"/>
      <c r="M8408" s="277"/>
      <c r="N8408" s="277"/>
      <c r="O8408" s="277"/>
      <c r="P8408" s="277"/>
      <c r="Q8408" s="277"/>
      <c r="R8408" s="277"/>
      <c r="S8408" s="277"/>
      <c r="T8408" s="277"/>
      <c r="U8408" s="277">
        <v>0</v>
      </c>
      <c r="V8408" s="277">
        <v>0</v>
      </c>
      <c r="W8408" s="277"/>
      <c r="X8408" s="277"/>
      <c r="Y8408" s="277"/>
      <c r="Z8408" s="277"/>
      <c r="AA8408" s="277"/>
      <c r="AB8408" s="277"/>
      <c r="AC8408" s="277"/>
      <c r="AD8408" s="277"/>
      <c r="AE8408" s="277"/>
      <c r="AF8408" s="277"/>
      <c r="AG8408" s="277"/>
      <c r="AH8408" s="277">
        <v>0</v>
      </c>
      <c r="AI8408" s="277">
        <v>0</v>
      </c>
      <c r="AJ8408" s="277"/>
      <c r="AK8408" s="277"/>
      <c r="AL8408" s="277"/>
      <c r="AM8408" s="277"/>
      <c r="AN8408" s="277"/>
      <c r="AO8408" s="277"/>
      <c r="AP8408" s="277"/>
      <c r="AQ8408" s="277"/>
      <c r="AR8408" s="277"/>
      <c r="AS8408" s="277"/>
      <c r="AT8408" s="277"/>
      <c r="AU8408" s="277">
        <v>0</v>
      </c>
      <c r="AV8408" s="277">
        <v>0</v>
      </c>
      <c r="AW8408" s="277">
        <f>U8408+AH8408+AU8408</f>
        <v>0</v>
      </c>
    </row>
    <row r="8409" spans="1:49">
      <c r="A8409" s="48"/>
      <c r="B8409" s="42"/>
      <c r="C8409" s="42"/>
      <c r="D8409" s="42"/>
      <c r="E8409" s="531"/>
      <c r="F8409" s="50"/>
      <c r="G8409" s="50"/>
      <c r="H8409" s="50"/>
      <c r="I8409" s="276"/>
      <c r="J8409" s="277"/>
      <c r="K8409" s="277"/>
      <c r="L8409" s="277"/>
      <c r="M8409" s="277"/>
      <c r="N8409" s="277"/>
      <c r="O8409" s="277"/>
      <c r="P8409" s="277"/>
      <c r="Q8409" s="277"/>
      <c r="R8409" s="277"/>
      <c r="S8409" s="277"/>
      <c r="T8409" s="277"/>
      <c r="U8409" s="277">
        <v>0</v>
      </c>
      <c r="V8409" s="277">
        <v>0</v>
      </c>
      <c r="W8409" s="277"/>
      <c r="X8409" s="277"/>
      <c r="Y8409" s="277"/>
      <c r="Z8409" s="277"/>
      <c r="AA8409" s="277"/>
      <c r="AB8409" s="277"/>
      <c r="AC8409" s="277"/>
      <c r="AD8409" s="277"/>
      <c r="AE8409" s="277"/>
      <c r="AF8409" s="277"/>
      <c r="AG8409" s="277"/>
      <c r="AH8409" s="277">
        <v>0</v>
      </c>
      <c r="AI8409" s="277">
        <v>0</v>
      </c>
      <c r="AJ8409" s="277"/>
      <c r="AK8409" s="277"/>
      <c r="AL8409" s="277"/>
      <c r="AM8409" s="277"/>
      <c r="AN8409" s="277"/>
      <c r="AO8409" s="277"/>
      <c r="AP8409" s="277"/>
      <c r="AQ8409" s="277"/>
      <c r="AR8409" s="277"/>
      <c r="AS8409" s="277"/>
      <c r="AT8409" s="277"/>
      <c r="AU8409" s="277">
        <v>0</v>
      </c>
      <c r="AV8409" s="277">
        <v>0</v>
      </c>
      <c r="AW8409" s="277">
        <f>U8409+AH8409+AU8409</f>
        <v>0</v>
      </c>
    </row>
    <row r="8410" spans="1:49">
      <c r="A8410" s="48"/>
      <c r="B8410" s="42"/>
      <c r="C8410" s="42"/>
      <c r="D8410" s="42"/>
      <c r="E8410" s="531"/>
      <c r="F8410" s="50"/>
      <c r="G8410" s="50"/>
      <c r="H8410" s="50"/>
      <c r="I8410" s="276" t="s">
        <v>1631</v>
      </c>
      <c r="J8410" s="277">
        <f>SUM(J8406:J8409)</f>
        <v>124000</v>
      </c>
      <c r="K8410" s="277">
        <f t="shared" ref="K8410:AT8410" si="2318">SUM(K8406:K8409)</f>
        <v>9400</v>
      </c>
      <c r="L8410" s="277">
        <f t="shared" si="2318"/>
        <v>13250</v>
      </c>
      <c r="M8410" s="277">
        <f t="shared" si="2318"/>
        <v>14700</v>
      </c>
      <c r="N8410" s="277">
        <f t="shared" si="2318"/>
        <v>20650</v>
      </c>
      <c r="O8410" s="277">
        <f t="shared" si="2318"/>
        <v>11500</v>
      </c>
      <c r="P8410" s="277">
        <f t="shared" si="2318"/>
        <v>0</v>
      </c>
      <c r="Q8410" s="277">
        <f t="shared" si="2318"/>
        <v>3340</v>
      </c>
      <c r="R8410" s="277">
        <f t="shared" si="2318"/>
        <v>14000</v>
      </c>
      <c r="S8410" s="277">
        <f t="shared" si="2318"/>
        <v>24660</v>
      </c>
      <c r="T8410" s="277">
        <f t="shared" si="2318"/>
        <v>6500</v>
      </c>
      <c r="U8410" s="277">
        <v>118000</v>
      </c>
      <c r="V8410" s="277">
        <v>6000</v>
      </c>
      <c r="W8410" s="277">
        <f>SUM(W8406:W8409)</f>
        <v>0</v>
      </c>
      <c r="X8410" s="277">
        <f t="shared" si="2318"/>
        <v>0</v>
      </c>
      <c r="Y8410" s="277">
        <f t="shared" si="2318"/>
        <v>0</v>
      </c>
      <c r="Z8410" s="277">
        <f t="shared" si="2318"/>
        <v>0</v>
      </c>
      <c r="AA8410" s="277">
        <f t="shared" si="2318"/>
        <v>0</v>
      </c>
      <c r="AB8410" s="277">
        <f t="shared" si="2318"/>
        <v>0</v>
      </c>
      <c r="AC8410" s="277">
        <f t="shared" si="2318"/>
        <v>0</v>
      </c>
      <c r="AD8410" s="277">
        <f t="shared" si="2318"/>
        <v>0</v>
      </c>
      <c r="AE8410" s="277">
        <f t="shared" si="2318"/>
        <v>0</v>
      </c>
      <c r="AF8410" s="277">
        <f t="shared" si="2318"/>
        <v>0</v>
      </c>
      <c r="AG8410" s="277">
        <f t="shared" si="2318"/>
        <v>0</v>
      </c>
      <c r="AH8410" s="277">
        <v>0</v>
      </c>
      <c r="AI8410" s="277">
        <v>0</v>
      </c>
      <c r="AJ8410" s="277">
        <f>SUM(AJ8406:AJ8409)</f>
        <v>0</v>
      </c>
      <c r="AK8410" s="277">
        <f t="shared" si="2318"/>
        <v>0</v>
      </c>
      <c r="AL8410" s="277">
        <f t="shared" si="2318"/>
        <v>0</v>
      </c>
      <c r="AM8410" s="277">
        <f t="shared" si="2318"/>
        <v>0</v>
      </c>
      <c r="AN8410" s="277">
        <f t="shared" si="2318"/>
        <v>0</v>
      </c>
      <c r="AO8410" s="277">
        <f t="shared" si="2318"/>
        <v>0</v>
      </c>
      <c r="AP8410" s="277">
        <f t="shared" si="2318"/>
        <v>0</v>
      </c>
      <c r="AQ8410" s="277">
        <f t="shared" si="2318"/>
        <v>0</v>
      </c>
      <c r="AR8410" s="277">
        <f t="shared" si="2318"/>
        <v>0</v>
      </c>
      <c r="AS8410" s="277">
        <f t="shared" si="2318"/>
        <v>0</v>
      </c>
      <c r="AT8410" s="277">
        <f t="shared" si="2318"/>
        <v>0</v>
      </c>
      <c r="AU8410" s="277">
        <v>0</v>
      </c>
      <c r="AV8410" s="277">
        <v>0</v>
      </c>
      <c r="AW8410" s="277">
        <f>U8410+AH8410+AU8410</f>
        <v>118000</v>
      </c>
    </row>
    <row r="8411" spans="1:49">
      <c r="A8411" s="48"/>
      <c r="B8411" s="42"/>
      <c r="C8411" s="42"/>
      <c r="D8411" s="42"/>
      <c r="E8411" s="531"/>
      <c r="F8411" s="50"/>
      <c r="G8411" s="50"/>
      <c r="H8411" s="50"/>
      <c r="I8411" s="146"/>
      <c r="J8411" s="29"/>
      <c r="K8411" s="29"/>
      <c r="L8411" s="29"/>
      <c r="M8411" s="29"/>
      <c r="N8411" s="29"/>
      <c r="O8411" s="29"/>
      <c r="P8411" s="29"/>
      <c r="Q8411" s="29"/>
      <c r="R8411" s="29"/>
      <c r="S8411" s="29"/>
      <c r="T8411" s="29"/>
      <c r="U8411" s="29"/>
      <c r="V8411" s="29"/>
      <c r="W8411" s="29"/>
      <c r="X8411" s="29"/>
      <c r="Y8411" s="29"/>
      <c r="Z8411" s="29"/>
      <c r="AA8411" s="29"/>
      <c r="AB8411" s="29"/>
      <c r="AC8411" s="29"/>
      <c r="AD8411" s="29"/>
      <c r="AE8411" s="29"/>
      <c r="AF8411" s="29"/>
      <c r="AG8411" s="29"/>
      <c r="AH8411" s="29"/>
      <c r="AI8411" s="29"/>
      <c r="AJ8411" s="29"/>
      <c r="AK8411" s="29"/>
      <c r="AL8411" s="29"/>
      <c r="AM8411" s="29"/>
      <c r="AN8411" s="29"/>
      <c r="AO8411" s="29"/>
      <c r="AP8411" s="29"/>
      <c r="AQ8411" s="29"/>
      <c r="AR8411" s="29"/>
      <c r="AS8411" s="29"/>
      <c r="AT8411" s="29"/>
      <c r="AU8411" s="29"/>
      <c r="AV8411" s="29"/>
      <c r="AW8411" s="29"/>
    </row>
    <row r="8412" spans="1:49" ht="14.25">
      <c r="A8412" s="48"/>
      <c r="B8412" s="42"/>
      <c r="C8412" s="42"/>
      <c r="D8412" s="42"/>
      <c r="E8412" s="38"/>
      <c r="F8412" s="60"/>
      <c r="G8412" s="60"/>
      <c r="H8412" s="60"/>
      <c r="I8412" s="64" t="s">
        <v>1705</v>
      </c>
      <c r="J8412" s="20">
        <f>SUM(J8401)</f>
        <v>124000</v>
      </c>
      <c r="K8412" s="20">
        <f t="shared" ref="K8412:AT8412" si="2319">SUM(K8401)</f>
        <v>9400</v>
      </c>
      <c r="L8412" s="20">
        <f t="shared" si="2319"/>
        <v>13250</v>
      </c>
      <c r="M8412" s="20">
        <f t="shared" si="2319"/>
        <v>14700</v>
      </c>
      <c r="N8412" s="20">
        <f t="shared" si="2319"/>
        <v>20650</v>
      </c>
      <c r="O8412" s="20">
        <f t="shared" si="2319"/>
        <v>11500</v>
      </c>
      <c r="P8412" s="20">
        <f t="shared" si="2319"/>
        <v>0</v>
      </c>
      <c r="Q8412" s="20">
        <f t="shared" si="2319"/>
        <v>3340</v>
      </c>
      <c r="R8412" s="20">
        <f t="shared" si="2319"/>
        <v>14000</v>
      </c>
      <c r="S8412" s="20">
        <f t="shared" si="2319"/>
        <v>24660</v>
      </c>
      <c r="T8412" s="20">
        <f t="shared" si="2319"/>
        <v>6500</v>
      </c>
      <c r="U8412" s="20">
        <v>118000</v>
      </c>
      <c r="V8412" s="20">
        <v>6000</v>
      </c>
      <c r="W8412" s="20">
        <f>SUM(W8401)</f>
        <v>0</v>
      </c>
      <c r="X8412" s="20">
        <f t="shared" si="2319"/>
        <v>0</v>
      </c>
      <c r="Y8412" s="20">
        <f t="shared" si="2319"/>
        <v>0</v>
      </c>
      <c r="Z8412" s="20">
        <f t="shared" si="2319"/>
        <v>0</v>
      </c>
      <c r="AA8412" s="20">
        <f t="shared" si="2319"/>
        <v>0</v>
      </c>
      <c r="AB8412" s="20">
        <f t="shared" si="2319"/>
        <v>0</v>
      </c>
      <c r="AC8412" s="20">
        <f t="shared" si="2319"/>
        <v>0</v>
      </c>
      <c r="AD8412" s="20">
        <f t="shared" si="2319"/>
        <v>0</v>
      </c>
      <c r="AE8412" s="20">
        <f t="shared" si="2319"/>
        <v>0</v>
      </c>
      <c r="AF8412" s="20">
        <f t="shared" si="2319"/>
        <v>0</v>
      </c>
      <c r="AG8412" s="20">
        <f t="shared" si="2319"/>
        <v>0</v>
      </c>
      <c r="AH8412" s="20">
        <v>0</v>
      </c>
      <c r="AI8412" s="20">
        <v>0</v>
      </c>
      <c r="AJ8412" s="20">
        <f>SUM(AJ8401)</f>
        <v>0</v>
      </c>
      <c r="AK8412" s="20">
        <f t="shared" si="2319"/>
        <v>0</v>
      </c>
      <c r="AL8412" s="20">
        <f t="shared" si="2319"/>
        <v>0</v>
      </c>
      <c r="AM8412" s="20">
        <f t="shared" si="2319"/>
        <v>0</v>
      </c>
      <c r="AN8412" s="20">
        <f t="shared" si="2319"/>
        <v>0</v>
      </c>
      <c r="AO8412" s="20">
        <f t="shared" si="2319"/>
        <v>0</v>
      </c>
      <c r="AP8412" s="20">
        <f t="shared" si="2319"/>
        <v>0</v>
      </c>
      <c r="AQ8412" s="20">
        <f t="shared" si="2319"/>
        <v>0</v>
      </c>
      <c r="AR8412" s="20">
        <f t="shared" si="2319"/>
        <v>0</v>
      </c>
      <c r="AS8412" s="20">
        <f t="shared" si="2319"/>
        <v>0</v>
      </c>
      <c r="AT8412" s="20">
        <f t="shared" si="2319"/>
        <v>0</v>
      </c>
      <c r="AU8412" s="20">
        <v>0</v>
      </c>
      <c r="AV8412" s="20">
        <v>0</v>
      </c>
      <c r="AW8412" s="20">
        <f>U8412+AH8412+AU8412</f>
        <v>118000</v>
      </c>
    </row>
    <row r="8413" spans="1:49">
      <c r="A8413" s="48"/>
      <c r="B8413" s="42"/>
      <c r="C8413" s="42"/>
      <c r="D8413" s="42"/>
      <c r="E8413" s="121"/>
      <c r="F8413" s="130"/>
      <c r="G8413" s="130"/>
      <c r="H8413" s="130"/>
      <c r="I8413" s="29"/>
      <c r="J8413" s="28"/>
      <c r="K8413" s="28"/>
      <c r="L8413" s="28"/>
      <c r="M8413" s="28"/>
      <c r="N8413" s="28"/>
      <c r="O8413" s="28"/>
      <c r="P8413" s="28"/>
      <c r="Q8413" s="28"/>
      <c r="R8413" s="28"/>
      <c r="S8413" s="28"/>
      <c r="T8413" s="28"/>
      <c r="U8413" s="28"/>
      <c r="V8413" s="28"/>
      <c r="W8413" s="28"/>
      <c r="X8413" s="28"/>
      <c r="Y8413" s="28"/>
      <c r="Z8413" s="28"/>
      <c r="AA8413" s="28"/>
      <c r="AB8413" s="28"/>
      <c r="AC8413" s="28"/>
      <c r="AD8413" s="28"/>
      <c r="AE8413" s="28"/>
      <c r="AF8413" s="28"/>
      <c r="AG8413" s="28"/>
      <c r="AH8413" s="28"/>
      <c r="AI8413" s="28"/>
      <c r="AJ8413" s="28"/>
      <c r="AK8413" s="28"/>
      <c r="AL8413" s="28"/>
      <c r="AM8413" s="28"/>
      <c r="AN8413" s="28"/>
      <c r="AO8413" s="28"/>
      <c r="AP8413" s="28"/>
      <c r="AQ8413" s="28"/>
      <c r="AR8413" s="28"/>
      <c r="AS8413" s="28"/>
      <c r="AT8413" s="28"/>
      <c r="AU8413" s="28"/>
      <c r="AV8413" s="28"/>
      <c r="AW8413" s="28"/>
    </row>
    <row r="8414" spans="1:49">
      <c r="A8414" s="48"/>
      <c r="B8414" s="42"/>
      <c r="C8414" s="42"/>
      <c r="D8414" s="42"/>
      <c r="E8414" s="38"/>
      <c r="F8414" s="60"/>
      <c r="G8414" s="60"/>
      <c r="H8414" s="60"/>
      <c r="I8414" s="146" t="s">
        <v>1241</v>
      </c>
      <c r="J8414" s="29"/>
      <c r="K8414" s="29"/>
      <c r="L8414" s="29"/>
      <c r="M8414" s="29"/>
      <c r="N8414" s="29"/>
      <c r="O8414" s="29"/>
      <c r="P8414" s="29"/>
      <c r="Q8414" s="29"/>
      <c r="R8414" s="29"/>
      <c r="S8414" s="29"/>
      <c r="T8414" s="29"/>
      <c r="U8414" s="29"/>
      <c r="V8414" s="29"/>
      <c r="W8414" s="29"/>
      <c r="X8414" s="29"/>
      <c r="Y8414" s="29"/>
      <c r="Z8414" s="29"/>
      <c r="AA8414" s="29"/>
      <c r="AB8414" s="29"/>
      <c r="AC8414" s="29"/>
      <c r="AD8414" s="29"/>
      <c r="AE8414" s="29"/>
      <c r="AF8414" s="29"/>
      <c r="AG8414" s="29"/>
      <c r="AH8414" s="29"/>
      <c r="AI8414" s="29"/>
      <c r="AJ8414" s="29"/>
      <c r="AK8414" s="29"/>
      <c r="AL8414" s="29"/>
      <c r="AM8414" s="29"/>
      <c r="AN8414" s="29"/>
      <c r="AO8414" s="29"/>
      <c r="AP8414" s="29"/>
      <c r="AQ8414" s="29"/>
      <c r="AR8414" s="29"/>
      <c r="AS8414" s="29"/>
      <c r="AT8414" s="29"/>
      <c r="AU8414" s="29"/>
      <c r="AV8414" s="29"/>
      <c r="AW8414" s="29"/>
    </row>
    <row r="8415" spans="1:49">
      <c r="A8415" s="48"/>
      <c r="B8415" s="42"/>
      <c r="C8415" s="42"/>
      <c r="D8415" s="42"/>
      <c r="E8415" s="38"/>
      <c r="F8415" s="60"/>
      <c r="G8415" s="60"/>
      <c r="H8415" s="60"/>
      <c r="I8415" s="39"/>
    </row>
    <row r="8416" spans="1:49">
      <c r="A8416" s="48"/>
      <c r="B8416" s="42"/>
      <c r="C8416" s="42"/>
      <c r="D8416" s="42"/>
      <c r="E8416" s="38"/>
      <c r="F8416" s="60"/>
      <c r="G8416" s="60"/>
      <c r="H8416" s="60"/>
      <c r="I8416" s="39"/>
    </row>
    <row r="8417" spans="1:49">
      <c r="A8417" s="48"/>
      <c r="B8417" s="42"/>
      <c r="C8417" s="42"/>
      <c r="D8417" s="42"/>
      <c r="E8417" s="38"/>
      <c r="F8417" s="60"/>
      <c r="G8417" s="60"/>
      <c r="H8417" s="60"/>
      <c r="I8417" s="39"/>
    </row>
    <row r="8418" spans="1:49">
      <c r="A8418" s="48"/>
      <c r="B8418" s="42"/>
      <c r="C8418" s="42"/>
      <c r="D8418" s="42"/>
      <c r="E8418" s="38"/>
      <c r="F8418" s="60"/>
      <c r="G8418" s="60"/>
      <c r="H8418" s="60"/>
      <c r="I8418" s="39"/>
    </row>
    <row r="8419" spans="1:49">
      <c r="A8419" s="48"/>
      <c r="B8419" s="42"/>
      <c r="C8419" s="42"/>
      <c r="D8419" s="42"/>
      <c r="E8419" s="38"/>
      <c r="F8419" s="60"/>
      <c r="G8419" s="60"/>
      <c r="H8419" s="60"/>
      <c r="I8419" s="39"/>
    </row>
    <row r="8420" spans="1:49">
      <c r="A8420" s="48"/>
      <c r="B8420" s="42"/>
      <c r="C8420" s="42"/>
      <c r="D8420" s="42"/>
      <c r="E8420" s="38"/>
      <c r="F8420" s="60"/>
      <c r="G8420" s="60"/>
      <c r="H8420" s="60"/>
      <c r="I8420" s="39"/>
    </row>
    <row r="8421" spans="1:49">
      <c r="A8421" s="48"/>
      <c r="B8421" s="42"/>
      <c r="C8421" s="42"/>
      <c r="D8421" s="42"/>
      <c r="E8421" s="38"/>
      <c r="F8421" s="60"/>
      <c r="G8421" s="60"/>
      <c r="H8421" s="60"/>
      <c r="I8421" s="39"/>
    </row>
    <row r="8422" spans="1:49" ht="13.5" thickBot="1">
      <c r="A8422" s="78" t="s">
        <v>1427</v>
      </c>
      <c r="B8422" s="79"/>
      <c r="C8422" s="79"/>
      <c r="D8422" s="456"/>
      <c r="E8422" s="535"/>
      <c r="F8422" s="127"/>
      <c r="G8422" s="127"/>
      <c r="H8422" s="127"/>
      <c r="I8422" s="79"/>
    </row>
    <row r="8423" spans="1:49" s="151" customFormat="1" ht="36" customHeight="1" thickTop="1" thickBot="1">
      <c r="A8423" s="147" t="s">
        <v>2079</v>
      </c>
      <c r="B8423" s="5" t="s">
        <v>2080</v>
      </c>
      <c r="C8423" s="5" t="s">
        <v>1335</v>
      </c>
      <c r="D8423" s="450"/>
      <c r="E8423" s="148" t="s">
        <v>1570</v>
      </c>
      <c r="F8423" s="149" t="s">
        <v>1438</v>
      </c>
      <c r="G8423" s="149"/>
      <c r="H8423" s="149" t="s">
        <v>2332</v>
      </c>
      <c r="I8423" s="5" t="s">
        <v>856</v>
      </c>
      <c r="J8423" s="364" t="s">
        <v>2891</v>
      </c>
      <c r="K8423" s="364" t="s">
        <v>2879</v>
      </c>
      <c r="L8423" s="364" t="s">
        <v>2880</v>
      </c>
      <c r="M8423" s="364" t="s">
        <v>2881</v>
      </c>
      <c r="N8423" s="364" t="s">
        <v>2882</v>
      </c>
      <c r="O8423" s="364" t="s">
        <v>2883</v>
      </c>
      <c r="P8423" s="364" t="s">
        <v>2884</v>
      </c>
      <c r="Q8423" s="364" t="s">
        <v>2885</v>
      </c>
      <c r="R8423" s="364" t="s">
        <v>2886</v>
      </c>
      <c r="S8423" s="364" t="s">
        <v>2887</v>
      </c>
      <c r="T8423" s="364" t="s">
        <v>2888</v>
      </c>
      <c r="U8423" s="364" t="s">
        <v>2889</v>
      </c>
      <c r="V8423" s="364" t="s">
        <v>2890</v>
      </c>
      <c r="W8423" s="365" t="s">
        <v>2893</v>
      </c>
      <c r="X8423" s="365" t="s">
        <v>2879</v>
      </c>
      <c r="Y8423" s="365" t="s">
        <v>2880</v>
      </c>
      <c r="Z8423" s="365" t="s">
        <v>2881</v>
      </c>
      <c r="AA8423" s="365" t="s">
        <v>2882</v>
      </c>
      <c r="AB8423" s="365" t="s">
        <v>2883</v>
      </c>
      <c r="AC8423" s="365" t="s">
        <v>2884</v>
      </c>
      <c r="AD8423" s="365" t="s">
        <v>2885</v>
      </c>
      <c r="AE8423" s="365" t="s">
        <v>2886</v>
      </c>
      <c r="AF8423" s="365" t="s">
        <v>2887</v>
      </c>
      <c r="AG8423" s="365" t="s">
        <v>2888</v>
      </c>
      <c r="AH8423" s="365" t="s">
        <v>2889</v>
      </c>
      <c r="AI8423" s="365" t="s">
        <v>2890</v>
      </c>
      <c r="AJ8423" s="366" t="s">
        <v>2892</v>
      </c>
      <c r="AK8423" s="366" t="s">
        <v>2879</v>
      </c>
      <c r="AL8423" s="366" t="s">
        <v>2880</v>
      </c>
      <c r="AM8423" s="366" t="s">
        <v>2881</v>
      </c>
      <c r="AN8423" s="366" t="s">
        <v>2882</v>
      </c>
      <c r="AO8423" s="366" t="s">
        <v>2883</v>
      </c>
      <c r="AP8423" s="366" t="s">
        <v>2884</v>
      </c>
      <c r="AQ8423" s="366" t="s">
        <v>2885</v>
      </c>
      <c r="AR8423" s="366" t="s">
        <v>2886</v>
      </c>
      <c r="AS8423" s="366" t="s">
        <v>2887</v>
      </c>
      <c r="AT8423" s="366" t="s">
        <v>2888</v>
      </c>
      <c r="AU8423" s="366" t="s">
        <v>2889</v>
      </c>
      <c r="AV8423" s="366" t="s">
        <v>2890</v>
      </c>
      <c r="AW8423" s="368" t="s">
        <v>2895</v>
      </c>
    </row>
    <row r="8424" spans="1:49">
      <c r="A8424" s="33"/>
      <c r="B8424" s="34"/>
      <c r="C8424" s="34"/>
      <c r="D8424" s="34"/>
      <c r="E8424" s="35"/>
      <c r="F8424" s="36"/>
      <c r="G8424" s="36"/>
      <c r="H8424" s="36"/>
      <c r="I8424" s="34"/>
      <c r="J8424" s="202" t="s">
        <v>1224</v>
      </c>
      <c r="K8424" s="202">
        <v>1</v>
      </c>
      <c r="L8424" s="202">
        <v>2</v>
      </c>
      <c r="M8424" s="202">
        <v>3</v>
      </c>
      <c r="N8424" s="202">
        <v>4</v>
      </c>
      <c r="O8424" s="202">
        <v>5</v>
      </c>
      <c r="P8424" s="202">
        <v>6</v>
      </c>
      <c r="Q8424" s="202">
        <v>7</v>
      </c>
      <c r="R8424" s="202">
        <v>8</v>
      </c>
      <c r="S8424" s="202">
        <v>9</v>
      </c>
      <c r="T8424" s="202">
        <v>10</v>
      </c>
      <c r="U8424" s="202">
        <v>13</v>
      </c>
      <c r="V8424" s="202">
        <v>14</v>
      </c>
      <c r="W8424" s="202" t="s">
        <v>1224</v>
      </c>
      <c r="X8424" s="202">
        <v>1</v>
      </c>
      <c r="Y8424" s="202">
        <v>2</v>
      </c>
      <c r="Z8424" s="202">
        <v>3</v>
      </c>
      <c r="AA8424" s="202">
        <v>4</v>
      </c>
      <c r="AB8424" s="202">
        <v>5</v>
      </c>
      <c r="AC8424" s="202">
        <v>6</v>
      </c>
      <c r="AD8424" s="202">
        <v>7</v>
      </c>
      <c r="AE8424" s="202">
        <v>8</v>
      </c>
      <c r="AF8424" s="202">
        <v>9</v>
      </c>
      <c r="AG8424" s="202">
        <v>10</v>
      </c>
      <c r="AH8424" s="202">
        <v>13</v>
      </c>
      <c r="AI8424" s="202">
        <v>14</v>
      </c>
      <c r="AJ8424" s="202" t="s">
        <v>1224</v>
      </c>
      <c r="AK8424" s="202">
        <v>1</v>
      </c>
      <c r="AL8424" s="202">
        <v>2</v>
      </c>
      <c r="AM8424" s="202">
        <v>3</v>
      </c>
      <c r="AN8424" s="202">
        <v>4</v>
      </c>
      <c r="AO8424" s="202">
        <v>5</v>
      </c>
      <c r="AP8424" s="202">
        <v>6</v>
      </c>
      <c r="AQ8424" s="202">
        <v>7</v>
      </c>
      <c r="AR8424" s="202">
        <v>8</v>
      </c>
      <c r="AS8424" s="202">
        <v>9</v>
      </c>
      <c r="AT8424" s="202">
        <v>10</v>
      </c>
      <c r="AU8424" s="202">
        <v>13</v>
      </c>
      <c r="AV8424" s="202">
        <v>14</v>
      </c>
      <c r="AW8424" s="202">
        <v>15</v>
      </c>
    </row>
    <row r="8425" spans="1:49">
      <c r="A8425" s="37"/>
      <c r="B8425" s="38"/>
      <c r="C8425" s="38"/>
      <c r="D8425" s="38"/>
      <c r="E8425" s="60"/>
      <c r="F8425" s="61"/>
      <c r="G8425" s="61"/>
      <c r="H8425" s="61"/>
      <c r="I8425" s="38"/>
      <c r="J8425" s="134"/>
      <c r="K8425" s="134"/>
      <c r="L8425" s="134"/>
      <c r="M8425" s="134"/>
      <c r="N8425" s="134"/>
      <c r="O8425" s="134"/>
      <c r="P8425" s="134"/>
      <c r="Q8425" s="134"/>
      <c r="R8425" s="134"/>
      <c r="S8425" s="134"/>
      <c r="T8425" s="134"/>
      <c r="U8425" s="134"/>
      <c r="V8425" s="134"/>
      <c r="W8425" s="134"/>
      <c r="X8425" s="134"/>
      <c r="Y8425" s="134"/>
      <c r="Z8425" s="134"/>
      <c r="AA8425" s="134"/>
      <c r="AB8425" s="134"/>
      <c r="AC8425" s="134"/>
      <c r="AD8425" s="134"/>
      <c r="AE8425" s="134"/>
      <c r="AF8425" s="134"/>
      <c r="AG8425" s="134"/>
      <c r="AH8425" s="134"/>
      <c r="AI8425" s="134"/>
      <c r="AJ8425" s="134"/>
      <c r="AK8425" s="134"/>
      <c r="AL8425" s="134"/>
      <c r="AM8425" s="134"/>
      <c r="AN8425" s="134"/>
      <c r="AO8425" s="134"/>
      <c r="AP8425" s="134"/>
      <c r="AQ8425" s="134"/>
      <c r="AR8425" s="134"/>
      <c r="AS8425" s="134"/>
      <c r="AT8425" s="134"/>
      <c r="AU8425" s="134"/>
      <c r="AV8425" s="134"/>
      <c r="AW8425" s="134"/>
    </row>
    <row r="8426" spans="1:49">
      <c r="A8426" s="41" t="s">
        <v>955</v>
      </c>
      <c r="B8426" s="260" t="s">
        <v>1029</v>
      </c>
      <c r="C8426" s="260"/>
      <c r="D8426" s="451"/>
      <c r="E8426" s="531"/>
      <c r="F8426" s="50"/>
      <c r="G8426" s="50"/>
      <c r="H8426" s="50"/>
      <c r="I8426" s="41" t="s">
        <v>1427</v>
      </c>
      <c r="J8426" s="28"/>
      <c r="K8426" s="28"/>
      <c r="L8426" s="28"/>
      <c r="M8426" s="28"/>
      <c r="N8426" s="28"/>
      <c r="O8426" s="28"/>
      <c r="P8426" s="28"/>
      <c r="Q8426" s="28"/>
      <c r="R8426" s="28"/>
      <c r="S8426" s="28"/>
      <c r="T8426" s="28"/>
      <c r="U8426" s="28"/>
      <c r="V8426" s="28"/>
      <c r="W8426" s="28"/>
      <c r="X8426" s="28"/>
      <c r="Y8426" s="28"/>
      <c r="Z8426" s="28"/>
      <c r="AA8426" s="28"/>
      <c r="AB8426" s="28"/>
      <c r="AC8426" s="28"/>
      <c r="AD8426" s="28"/>
      <c r="AE8426" s="28"/>
      <c r="AF8426" s="28"/>
      <c r="AG8426" s="28"/>
      <c r="AH8426" s="28"/>
      <c r="AI8426" s="28"/>
      <c r="AJ8426" s="28"/>
      <c r="AK8426" s="28"/>
      <c r="AL8426" s="28"/>
      <c r="AM8426" s="28"/>
      <c r="AN8426" s="28"/>
      <c r="AO8426" s="28"/>
      <c r="AP8426" s="28"/>
      <c r="AQ8426" s="28"/>
      <c r="AR8426" s="28"/>
      <c r="AS8426" s="28"/>
      <c r="AT8426" s="28"/>
      <c r="AU8426" s="28"/>
      <c r="AV8426" s="28"/>
      <c r="AW8426" s="28"/>
    </row>
    <row r="8427" spans="1:49">
      <c r="A8427" s="41" t="s">
        <v>955</v>
      </c>
      <c r="B8427" s="260" t="s">
        <v>1029</v>
      </c>
      <c r="C8427" s="260" t="s">
        <v>1549</v>
      </c>
      <c r="D8427" s="451"/>
      <c r="E8427" s="531"/>
      <c r="F8427" s="50"/>
      <c r="G8427" s="50"/>
      <c r="H8427" s="50"/>
      <c r="I8427" s="41" t="s">
        <v>1427</v>
      </c>
      <c r="J8427" s="28"/>
      <c r="K8427" s="28"/>
      <c r="L8427" s="28"/>
      <c r="M8427" s="28"/>
      <c r="N8427" s="28"/>
      <c r="O8427" s="28"/>
      <c r="P8427" s="28"/>
      <c r="Q8427" s="28"/>
      <c r="R8427" s="28"/>
      <c r="S8427" s="28"/>
      <c r="T8427" s="28"/>
      <c r="U8427" s="28"/>
      <c r="V8427" s="28"/>
      <c r="W8427" s="28"/>
      <c r="X8427" s="28"/>
      <c r="Y8427" s="28"/>
      <c r="Z8427" s="28"/>
      <c r="AA8427" s="28"/>
      <c r="AB8427" s="28"/>
      <c r="AC8427" s="28"/>
      <c r="AD8427" s="28"/>
      <c r="AE8427" s="28"/>
      <c r="AF8427" s="28"/>
      <c r="AG8427" s="28"/>
      <c r="AH8427" s="28"/>
      <c r="AI8427" s="28"/>
      <c r="AJ8427" s="28"/>
      <c r="AK8427" s="28"/>
      <c r="AL8427" s="28"/>
      <c r="AM8427" s="28"/>
      <c r="AN8427" s="28"/>
      <c r="AO8427" s="28"/>
      <c r="AP8427" s="28"/>
      <c r="AQ8427" s="28"/>
      <c r="AR8427" s="28"/>
      <c r="AS8427" s="28"/>
      <c r="AT8427" s="28"/>
      <c r="AU8427" s="28"/>
      <c r="AV8427" s="28"/>
      <c r="AW8427" s="28"/>
    </row>
    <row r="8428" spans="1:49">
      <c r="A8428" s="41"/>
      <c r="B8428" s="260"/>
      <c r="C8428" s="260"/>
      <c r="D8428" s="369"/>
      <c r="E8428" s="531"/>
      <c r="F8428" s="50"/>
      <c r="G8428" s="50"/>
      <c r="H8428" s="50"/>
      <c r="I8428" s="41"/>
    </row>
    <row r="8429" spans="1:49">
      <c r="A8429" s="48"/>
      <c r="B8429" s="42"/>
      <c r="C8429" s="42"/>
      <c r="D8429" s="42"/>
      <c r="E8429" s="531"/>
      <c r="F8429" s="50"/>
      <c r="G8429" s="50"/>
      <c r="H8429" s="50"/>
      <c r="I8429" s="49" t="s">
        <v>1559</v>
      </c>
      <c r="J8429" s="12">
        <f>SUM(J8430,J8438,J8440)</f>
        <v>0</v>
      </c>
      <c r="K8429" s="12">
        <f t="shared" ref="K8429:AT8429" si="2320">SUM(K8430,K8438,K8440)</f>
        <v>0</v>
      </c>
      <c r="L8429" s="12">
        <f t="shared" si="2320"/>
        <v>0</v>
      </c>
      <c r="M8429" s="12">
        <f t="shared" si="2320"/>
        <v>0</v>
      </c>
      <c r="N8429" s="12">
        <f t="shared" si="2320"/>
        <v>0</v>
      </c>
      <c r="O8429" s="12">
        <f t="shared" si="2320"/>
        <v>0</v>
      </c>
      <c r="P8429" s="12">
        <f t="shared" si="2320"/>
        <v>0</v>
      </c>
      <c r="Q8429" s="12">
        <f t="shared" si="2320"/>
        <v>0</v>
      </c>
      <c r="R8429" s="12">
        <f t="shared" si="2320"/>
        <v>0</v>
      </c>
      <c r="S8429" s="12">
        <f t="shared" si="2320"/>
        <v>0</v>
      </c>
      <c r="T8429" s="12">
        <f t="shared" si="2320"/>
        <v>0</v>
      </c>
      <c r="U8429" s="12">
        <v>0</v>
      </c>
      <c r="V8429" s="12">
        <v>0</v>
      </c>
      <c r="W8429" s="12">
        <f>SUM(W8430,W8438,W8440)</f>
        <v>0</v>
      </c>
      <c r="X8429" s="12">
        <f t="shared" si="2320"/>
        <v>0</v>
      </c>
      <c r="Y8429" s="12">
        <f t="shared" si="2320"/>
        <v>0</v>
      </c>
      <c r="Z8429" s="12">
        <f t="shared" si="2320"/>
        <v>0</v>
      </c>
      <c r="AA8429" s="12">
        <f t="shared" si="2320"/>
        <v>0</v>
      </c>
      <c r="AB8429" s="12">
        <f t="shared" si="2320"/>
        <v>0</v>
      </c>
      <c r="AC8429" s="12">
        <f t="shared" si="2320"/>
        <v>0</v>
      </c>
      <c r="AD8429" s="12">
        <f t="shared" si="2320"/>
        <v>0</v>
      </c>
      <c r="AE8429" s="12">
        <f t="shared" si="2320"/>
        <v>0</v>
      </c>
      <c r="AF8429" s="12">
        <f t="shared" si="2320"/>
        <v>0</v>
      </c>
      <c r="AG8429" s="12">
        <f t="shared" si="2320"/>
        <v>0</v>
      </c>
      <c r="AH8429" s="12">
        <v>0</v>
      </c>
      <c r="AI8429" s="12">
        <v>0</v>
      </c>
      <c r="AJ8429" s="12">
        <f>SUM(AJ8430,AJ8438,AJ8440)</f>
        <v>566515</v>
      </c>
      <c r="AK8429" s="12">
        <f t="shared" si="2320"/>
        <v>0</v>
      </c>
      <c r="AL8429" s="12">
        <f t="shared" si="2320"/>
        <v>31000</v>
      </c>
      <c r="AM8429" s="12">
        <f t="shared" si="2320"/>
        <v>90515</v>
      </c>
      <c r="AN8429" s="12">
        <f t="shared" si="2320"/>
        <v>0</v>
      </c>
      <c r="AO8429" s="12">
        <f t="shared" si="2320"/>
        <v>15000</v>
      </c>
      <c r="AP8429" s="12">
        <f t="shared" si="2320"/>
        <v>0</v>
      </c>
      <c r="AQ8429" s="12">
        <f t="shared" si="2320"/>
        <v>20000</v>
      </c>
      <c r="AR8429" s="12">
        <f t="shared" si="2320"/>
        <v>20000</v>
      </c>
      <c r="AS8429" s="12">
        <f t="shared" si="2320"/>
        <v>0</v>
      </c>
      <c r="AT8429" s="12">
        <f t="shared" si="2320"/>
        <v>35000</v>
      </c>
      <c r="AU8429" s="12">
        <v>211515</v>
      </c>
      <c r="AV8429" s="12">
        <v>355000</v>
      </c>
      <c r="AW8429" s="12">
        <f t="shared" ref="AW8429:AW8460" si="2321">U8429+AH8429+AU8429</f>
        <v>211515</v>
      </c>
    </row>
    <row r="8430" spans="1:49">
      <c r="A8430" s="44" t="s">
        <v>955</v>
      </c>
      <c r="B8430" s="45" t="s">
        <v>1029</v>
      </c>
      <c r="C8430" s="45" t="s">
        <v>1549</v>
      </c>
      <c r="D8430" s="452" t="s">
        <v>3054</v>
      </c>
      <c r="E8430" s="213" t="s">
        <v>771</v>
      </c>
      <c r="F8430" s="329"/>
      <c r="G8430" s="65"/>
      <c r="H8430" s="65"/>
      <c r="I8430" s="260" t="s">
        <v>1500</v>
      </c>
      <c r="J8430" s="9">
        <f>SUM(J8431:J8432)</f>
        <v>0</v>
      </c>
      <c r="K8430" s="9">
        <f t="shared" ref="K8430:AT8430" si="2322">SUM(K8431:K8432)</f>
        <v>0</v>
      </c>
      <c r="L8430" s="9">
        <f t="shared" si="2322"/>
        <v>0</v>
      </c>
      <c r="M8430" s="9">
        <f t="shared" si="2322"/>
        <v>0</v>
      </c>
      <c r="N8430" s="9">
        <f t="shared" si="2322"/>
        <v>0</v>
      </c>
      <c r="O8430" s="9">
        <f t="shared" si="2322"/>
        <v>0</v>
      </c>
      <c r="P8430" s="9">
        <f t="shared" si="2322"/>
        <v>0</v>
      </c>
      <c r="Q8430" s="9">
        <f t="shared" si="2322"/>
        <v>0</v>
      </c>
      <c r="R8430" s="9">
        <f t="shared" si="2322"/>
        <v>0</v>
      </c>
      <c r="S8430" s="9">
        <f t="shared" si="2322"/>
        <v>0</v>
      </c>
      <c r="T8430" s="9">
        <f t="shared" si="2322"/>
        <v>0</v>
      </c>
      <c r="U8430" s="9">
        <v>0</v>
      </c>
      <c r="V8430" s="9">
        <v>0</v>
      </c>
      <c r="W8430" s="9">
        <f>SUM(W8431:W8432)</f>
        <v>0</v>
      </c>
      <c r="X8430" s="9">
        <f t="shared" si="2322"/>
        <v>0</v>
      </c>
      <c r="Y8430" s="9">
        <f t="shared" si="2322"/>
        <v>0</v>
      </c>
      <c r="Z8430" s="9">
        <f t="shared" si="2322"/>
        <v>0</v>
      </c>
      <c r="AA8430" s="9">
        <f t="shared" si="2322"/>
        <v>0</v>
      </c>
      <c r="AB8430" s="9">
        <f t="shared" si="2322"/>
        <v>0</v>
      </c>
      <c r="AC8430" s="9">
        <f t="shared" si="2322"/>
        <v>0</v>
      </c>
      <c r="AD8430" s="9">
        <f t="shared" si="2322"/>
        <v>0</v>
      </c>
      <c r="AE8430" s="9">
        <f t="shared" si="2322"/>
        <v>0</v>
      </c>
      <c r="AF8430" s="9">
        <f t="shared" si="2322"/>
        <v>0</v>
      </c>
      <c r="AG8430" s="9">
        <f t="shared" si="2322"/>
        <v>0</v>
      </c>
      <c r="AH8430" s="9">
        <v>0</v>
      </c>
      <c r="AI8430" s="9">
        <v>0</v>
      </c>
      <c r="AJ8430" s="9">
        <f>SUM(AJ8431:AJ8432)</f>
        <v>27515</v>
      </c>
      <c r="AK8430" s="9">
        <f t="shared" si="2322"/>
        <v>0</v>
      </c>
      <c r="AL8430" s="9">
        <f t="shared" si="2322"/>
        <v>5000</v>
      </c>
      <c r="AM8430" s="9">
        <f t="shared" si="2322"/>
        <v>6515</v>
      </c>
      <c r="AN8430" s="9">
        <f t="shared" si="2322"/>
        <v>0</v>
      </c>
      <c r="AO8430" s="9">
        <f t="shared" si="2322"/>
        <v>0</v>
      </c>
      <c r="AP8430" s="9">
        <f t="shared" si="2322"/>
        <v>0</v>
      </c>
      <c r="AQ8430" s="9">
        <f t="shared" si="2322"/>
        <v>0</v>
      </c>
      <c r="AR8430" s="9">
        <f t="shared" si="2322"/>
        <v>0</v>
      </c>
      <c r="AS8430" s="9">
        <f t="shared" si="2322"/>
        <v>0</v>
      </c>
      <c r="AT8430" s="9">
        <f t="shared" si="2322"/>
        <v>6000</v>
      </c>
      <c r="AU8430" s="9">
        <v>17515</v>
      </c>
      <c r="AV8430" s="9">
        <v>10000</v>
      </c>
      <c r="AW8430" s="9">
        <f t="shared" si="2321"/>
        <v>17515</v>
      </c>
    </row>
    <row r="8431" spans="1:49">
      <c r="A8431" s="44" t="s">
        <v>955</v>
      </c>
      <c r="B8431" s="45" t="s">
        <v>1029</v>
      </c>
      <c r="C8431" s="45" t="s">
        <v>1549</v>
      </c>
      <c r="D8431" s="452" t="s">
        <v>3054</v>
      </c>
      <c r="E8431" s="367" t="s">
        <v>834</v>
      </c>
      <c r="F8431" s="329"/>
      <c r="G8431" s="468" t="s">
        <v>3100</v>
      </c>
      <c r="H8431" s="50" t="s">
        <v>2408</v>
      </c>
      <c r="I8431" s="42" t="s">
        <v>1165</v>
      </c>
      <c r="U8431" s="15">
        <v>0</v>
      </c>
      <c r="V8431" s="15">
        <v>0</v>
      </c>
      <c r="AH8431" s="15">
        <v>0</v>
      </c>
      <c r="AI8431" s="15">
        <v>0</v>
      </c>
      <c r="AU8431" s="15">
        <v>0</v>
      </c>
      <c r="AV8431" s="15">
        <v>0</v>
      </c>
      <c r="AW8431" s="15">
        <f t="shared" si="2321"/>
        <v>0</v>
      </c>
    </row>
    <row r="8432" spans="1:49">
      <c r="A8432" s="44" t="s">
        <v>955</v>
      </c>
      <c r="B8432" s="45" t="s">
        <v>1029</v>
      </c>
      <c r="C8432" s="45" t="s">
        <v>1549</v>
      </c>
      <c r="D8432" s="452" t="s">
        <v>3054</v>
      </c>
      <c r="E8432" s="367" t="s">
        <v>772</v>
      </c>
      <c r="F8432" s="329"/>
      <c r="G8432" s="50"/>
      <c r="H8432" s="50"/>
      <c r="I8432" s="42" t="s">
        <v>1227</v>
      </c>
      <c r="J8432" s="15">
        <f>SUM(J8433:J8437)</f>
        <v>0</v>
      </c>
      <c r="K8432" s="15">
        <f t="shared" ref="K8432:AT8432" si="2323">SUM(K8433:K8437)</f>
        <v>0</v>
      </c>
      <c r="L8432" s="15">
        <f t="shared" si="2323"/>
        <v>0</v>
      </c>
      <c r="M8432" s="15">
        <f t="shared" si="2323"/>
        <v>0</v>
      </c>
      <c r="N8432" s="15">
        <f t="shared" si="2323"/>
        <v>0</v>
      </c>
      <c r="O8432" s="15">
        <f t="shared" si="2323"/>
        <v>0</v>
      </c>
      <c r="P8432" s="15">
        <f t="shared" si="2323"/>
        <v>0</v>
      </c>
      <c r="Q8432" s="15">
        <f t="shared" si="2323"/>
        <v>0</v>
      </c>
      <c r="R8432" s="15">
        <f t="shared" si="2323"/>
        <v>0</v>
      </c>
      <c r="S8432" s="15">
        <f t="shared" si="2323"/>
        <v>0</v>
      </c>
      <c r="T8432" s="15">
        <f t="shared" si="2323"/>
        <v>0</v>
      </c>
      <c r="U8432" s="15">
        <v>0</v>
      </c>
      <c r="V8432" s="15">
        <v>0</v>
      </c>
      <c r="W8432" s="15">
        <f>SUM(W8433:W8437)</f>
        <v>0</v>
      </c>
      <c r="X8432" s="15">
        <f t="shared" si="2323"/>
        <v>0</v>
      </c>
      <c r="Y8432" s="15">
        <f t="shared" si="2323"/>
        <v>0</v>
      </c>
      <c r="Z8432" s="15">
        <f t="shared" si="2323"/>
        <v>0</v>
      </c>
      <c r="AA8432" s="15">
        <f t="shared" si="2323"/>
        <v>0</v>
      </c>
      <c r="AB8432" s="15">
        <f t="shared" si="2323"/>
        <v>0</v>
      </c>
      <c r="AC8432" s="15">
        <f t="shared" si="2323"/>
        <v>0</v>
      </c>
      <c r="AD8432" s="15">
        <f t="shared" si="2323"/>
        <v>0</v>
      </c>
      <c r="AE8432" s="15">
        <f t="shared" si="2323"/>
        <v>0</v>
      </c>
      <c r="AF8432" s="15">
        <f t="shared" si="2323"/>
        <v>0</v>
      </c>
      <c r="AG8432" s="15">
        <f t="shared" si="2323"/>
        <v>0</v>
      </c>
      <c r="AH8432" s="15">
        <v>0</v>
      </c>
      <c r="AI8432" s="15">
        <v>0</v>
      </c>
      <c r="AJ8432" s="15">
        <f>SUM(AJ8433:AJ8437)</f>
        <v>27515</v>
      </c>
      <c r="AK8432" s="15">
        <f t="shared" si="2323"/>
        <v>0</v>
      </c>
      <c r="AL8432" s="15">
        <f t="shared" si="2323"/>
        <v>5000</v>
      </c>
      <c r="AM8432" s="15">
        <f t="shared" si="2323"/>
        <v>6515</v>
      </c>
      <c r="AN8432" s="15">
        <f t="shared" si="2323"/>
        <v>0</v>
      </c>
      <c r="AO8432" s="15">
        <f t="shared" si="2323"/>
        <v>0</v>
      </c>
      <c r="AP8432" s="15">
        <f t="shared" si="2323"/>
        <v>0</v>
      </c>
      <c r="AQ8432" s="15">
        <f t="shared" si="2323"/>
        <v>0</v>
      </c>
      <c r="AR8432" s="15">
        <f t="shared" si="2323"/>
        <v>0</v>
      </c>
      <c r="AS8432" s="15">
        <f t="shared" si="2323"/>
        <v>0</v>
      </c>
      <c r="AT8432" s="15">
        <f t="shared" si="2323"/>
        <v>6000</v>
      </c>
      <c r="AU8432" s="15">
        <v>17515</v>
      </c>
      <c r="AV8432" s="15">
        <v>10000</v>
      </c>
      <c r="AW8432" s="15">
        <f t="shared" si="2321"/>
        <v>17515</v>
      </c>
    </row>
    <row r="8433" spans="1:49" s="144" customFormat="1">
      <c r="A8433" s="44" t="s">
        <v>955</v>
      </c>
      <c r="B8433" s="45" t="s">
        <v>1029</v>
      </c>
      <c r="C8433" s="45" t="s">
        <v>1549</v>
      </c>
      <c r="D8433" s="452" t="s">
        <v>3054</v>
      </c>
      <c r="E8433" s="140" t="s">
        <v>850</v>
      </c>
      <c r="F8433" s="208" t="s">
        <v>2016</v>
      </c>
      <c r="G8433" s="468" t="s">
        <v>3100</v>
      </c>
      <c r="H8433" s="50" t="s">
        <v>2408</v>
      </c>
      <c r="I8433" s="142" t="s">
        <v>1119</v>
      </c>
      <c r="J8433" s="15"/>
      <c r="K8433" s="15"/>
      <c r="L8433" s="15"/>
      <c r="M8433" s="15"/>
      <c r="N8433" s="15"/>
      <c r="O8433" s="15"/>
      <c r="P8433" s="15"/>
      <c r="Q8433" s="15"/>
      <c r="R8433" s="15"/>
      <c r="S8433" s="15"/>
      <c r="T8433" s="15"/>
      <c r="U8433" s="15">
        <v>0</v>
      </c>
      <c r="V8433" s="15">
        <v>0</v>
      </c>
      <c r="W8433" s="15"/>
      <c r="X8433" s="15"/>
      <c r="Y8433" s="15"/>
      <c r="Z8433" s="15"/>
      <c r="AA8433" s="15"/>
      <c r="AB8433" s="15"/>
      <c r="AC8433" s="15"/>
      <c r="AD8433" s="15"/>
      <c r="AE8433" s="15"/>
      <c r="AF8433" s="15"/>
      <c r="AG8433" s="15"/>
      <c r="AH8433" s="15">
        <v>0</v>
      </c>
      <c r="AI8433" s="15">
        <v>0</v>
      </c>
      <c r="AJ8433" s="15">
        <v>6000</v>
      </c>
      <c r="AK8433" s="15"/>
      <c r="AL8433" s="15"/>
      <c r="AM8433" s="15"/>
      <c r="AN8433" s="15"/>
      <c r="AO8433" s="15"/>
      <c r="AP8433" s="15"/>
      <c r="AQ8433" s="15"/>
      <c r="AR8433" s="15"/>
      <c r="AS8433" s="15"/>
      <c r="AT8433" s="15">
        <v>6000</v>
      </c>
      <c r="AU8433" s="15">
        <v>6000</v>
      </c>
      <c r="AV8433" s="15">
        <v>0</v>
      </c>
      <c r="AW8433" s="15">
        <f t="shared" si="2321"/>
        <v>6000</v>
      </c>
    </row>
    <row r="8434" spans="1:49" s="144" customFormat="1">
      <c r="A8434" s="44" t="s">
        <v>955</v>
      </c>
      <c r="B8434" s="45" t="s">
        <v>1029</v>
      </c>
      <c r="C8434" s="45" t="s">
        <v>1549</v>
      </c>
      <c r="D8434" s="452" t="s">
        <v>3054</v>
      </c>
      <c r="E8434" s="140" t="s">
        <v>851</v>
      </c>
      <c r="F8434" s="208" t="s">
        <v>2017</v>
      </c>
      <c r="G8434" s="468" t="s">
        <v>3100</v>
      </c>
      <c r="H8434" s="50" t="s">
        <v>2408</v>
      </c>
      <c r="I8434" s="142" t="s">
        <v>1290</v>
      </c>
      <c r="J8434" s="15"/>
      <c r="K8434" s="15"/>
      <c r="L8434" s="15"/>
      <c r="M8434" s="15"/>
      <c r="N8434" s="15"/>
      <c r="O8434" s="15"/>
      <c r="P8434" s="15"/>
      <c r="Q8434" s="15"/>
      <c r="R8434" s="15"/>
      <c r="S8434" s="15"/>
      <c r="T8434" s="15"/>
      <c r="U8434" s="15">
        <v>0</v>
      </c>
      <c r="V8434" s="15">
        <v>0</v>
      </c>
      <c r="W8434" s="15"/>
      <c r="X8434" s="15"/>
      <c r="Y8434" s="15"/>
      <c r="Z8434" s="15"/>
      <c r="AA8434" s="15"/>
      <c r="AB8434" s="15"/>
      <c r="AC8434" s="15"/>
      <c r="AD8434" s="15"/>
      <c r="AE8434" s="15"/>
      <c r="AF8434" s="15"/>
      <c r="AG8434" s="15"/>
      <c r="AH8434" s="15">
        <v>0</v>
      </c>
      <c r="AI8434" s="15">
        <v>0</v>
      </c>
      <c r="AJ8434" s="15"/>
      <c r="AK8434" s="15"/>
      <c r="AL8434" s="15"/>
      <c r="AM8434" s="15"/>
      <c r="AN8434" s="15"/>
      <c r="AO8434" s="15"/>
      <c r="AP8434" s="15"/>
      <c r="AQ8434" s="15"/>
      <c r="AR8434" s="15"/>
      <c r="AS8434" s="15"/>
      <c r="AT8434" s="15"/>
      <c r="AU8434" s="15">
        <v>0</v>
      </c>
      <c r="AV8434" s="15">
        <v>0</v>
      </c>
      <c r="AW8434" s="15">
        <f t="shared" si="2321"/>
        <v>0</v>
      </c>
    </row>
    <row r="8435" spans="1:49" s="144" customFormat="1">
      <c r="A8435" s="44" t="s">
        <v>955</v>
      </c>
      <c r="B8435" s="45" t="s">
        <v>1029</v>
      </c>
      <c r="C8435" s="45" t="s">
        <v>1549</v>
      </c>
      <c r="D8435" s="452" t="s">
        <v>3054</v>
      </c>
      <c r="E8435" s="140" t="s">
        <v>852</v>
      </c>
      <c r="F8435" s="208" t="s">
        <v>2018</v>
      </c>
      <c r="G8435" s="468" t="s">
        <v>3100</v>
      </c>
      <c r="H8435" s="50" t="s">
        <v>2408</v>
      </c>
      <c r="I8435" s="142" t="s">
        <v>1733</v>
      </c>
      <c r="J8435" s="15"/>
      <c r="K8435" s="15"/>
      <c r="L8435" s="15"/>
      <c r="M8435" s="15"/>
      <c r="N8435" s="15"/>
      <c r="O8435" s="15"/>
      <c r="P8435" s="15"/>
      <c r="Q8435" s="15"/>
      <c r="R8435" s="15"/>
      <c r="S8435" s="15"/>
      <c r="T8435" s="15"/>
      <c r="U8435" s="15">
        <v>0</v>
      </c>
      <c r="V8435" s="15">
        <v>0</v>
      </c>
      <c r="W8435" s="15"/>
      <c r="X8435" s="15"/>
      <c r="Y8435" s="15"/>
      <c r="Z8435" s="15"/>
      <c r="AA8435" s="15"/>
      <c r="AB8435" s="15"/>
      <c r="AC8435" s="15"/>
      <c r="AD8435" s="15"/>
      <c r="AE8435" s="15"/>
      <c r="AF8435" s="15"/>
      <c r="AG8435" s="15"/>
      <c r="AH8435" s="15">
        <v>0</v>
      </c>
      <c r="AI8435" s="15">
        <v>0</v>
      </c>
      <c r="AJ8435" s="15"/>
      <c r="AK8435" s="15"/>
      <c r="AL8435" s="15"/>
      <c r="AM8435" s="15"/>
      <c r="AN8435" s="15"/>
      <c r="AO8435" s="15"/>
      <c r="AP8435" s="15"/>
      <c r="AQ8435" s="15"/>
      <c r="AR8435" s="15"/>
      <c r="AS8435" s="15"/>
      <c r="AT8435" s="15"/>
      <c r="AU8435" s="15">
        <v>0</v>
      </c>
      <c r="AV8435" s="15">
        <v>0</v>
      </c>
      <c r="AW8435" s="15">
        <f t="shared" si="2321"/>
        <v>0</v>
      </c>
    </row>
    <row r="8436" spans="1:49" s="144" customFormat="1">
      <c r="A8436" s="44" t="s">
        <v>955</v>
      </c>
      <c r="B8436" s="45" t="s">
        <v>1029</v>
      </c>
      <c r="C8436" s="45" t="s">
        <v>1549</v>
      </c>
      <c r="D8436" s="452" t="s">
        <v>3054</v>
      </c>
      <c r="E8436" s="140" t="s">
        <v>853</v>
      </c>
      <c r="F8436" s="208" t="s">
        <v>2019</v>
      </c>
      <c r="G8436" s="468" t="s">
        <v>3100</v>
      </c>
      <c r="H8436" s="50" t="s">
        <v>2408</v>
      </c>
      <c r="I8436" s="142" t="s">
        <v>1734</v>
      </c>
      <c r="J8436" s="15"/>
      <c r="K8436" s="15"/>
      <c r="L8436" s="15"/>
      <c r="M8436" s="15"/>
      <c r="N8436" s="15"/>
      <c r="O8436" s="15"/>
      <c r="P8436" s="15"/>
      <c r="Q8436" s="15"/>
      <c r="R8436" s="15"/>
      <c r="S8436" s="15"/>
      <c r="T8436" s="15"/>
      <c r="U8436" s="15">
        <v>0</v>
      </c>
      <c r="V8436" s="15">
        <v>0</v>
      </c>
      <c r="W8436" s="15"/>
      <c r="X8436" s="15"/>
      <c r="Y8436" s="15"/>
      <c r="Z8436" s="15"/>
      <c r="AA8436" s="15"/>
      <c r="AB8436" s="15"/>
      <c r="AC8436" s="15"/>
      <c r="AD8436" s="15"/>
      <c r="AE8436" s="15"/>
      <c r="AF8436" s="15"/>
      <c r="AG8436" s="15"/>
      <c r="AH8436" s="15">
        <v>0</v>
      </c>
      <c r="AI8436" s="15">
        <v>0</v>
      </c>
      <c r="AJ8436" s="15"/>
      <c r="AK8436" s="15"/>
      <c r="AL8436" s="15"/>
      <c r="AM8436" s="15"/>
      <c r="AN8436" s="15"/>
      <c r="AO8436" s="15"/>
      <c r="AP8436" s="15"/>
      <c r="AQ8436" s="15"/>
      <c r="AR8436" s="15"/>
      <c r="AS8436" s="15"/>
      <c r="AT8436" s="15"/>
      <c r="AU8436" s="15">
        <v>0</v>
      </c>
      <c r="AV8436" s="15">
        <v>0</v>
      </c>
      <c r="AW8436" s="15">
        <f t="shared" si="2321"/>
        <v>0</v>
      </c>
    </row>
    <row r="8437" spans="1:49" s="144" customFormat="1">
      <c r="A8437" s="44" t="s">
        <v>955</v>
      </c>
      <c r="B8437" s="45" t="s">
        <v>1029</v>
      </c>
      <c r="C8437" s="45" t="s">
        <v>1549</v>
      </c>
      <c r="D8437" s="452" t="s">
        <v>3054</v>
      </c>
      <c r="E8437" s="140" t="s">
        <v>854</v>
      </c>
      <c r="F8437" s="208" t="s">
        <v>2020</v>
      </c>
      <c r="G8437" s="468" t="s">
        <v>3100</v>
      </c>
      <c r="H8437" s="50" t="s">
        <v>2408</v>
      </c>
      <c r="I8437" s="142" t="s">
        <v>1735</v>
      </c>
      <c r="J8437" s="15"/>
      <c r="K8437" s="15"/>
      <c r="L8437" s="15"/>
      <c r="M8437" s="15"/>
      <c r="N8437" s="15"/>
      <c r="O8437" s="15"/>
      <c r="P8437" s="15"/>
      <c r="Q8437" s="15"/>
      <c r="R8437" s="15"/>
      <c r="S8437" s="15"/>
      <c r="T8437" s="15"/>
      <c r="U8437" s="15">
        <v>0</v>
      </c>
      <c r="V8437" s="15">
        <v>0</v>
      </c>
      <c r="W8437" s="15"/>
      <c r="X8437" s="15"/>
      <c r="Y8437" s="15"/>
      <c r="Z8437" s="15"/>
      <c r="AA8437" s="15"/>
      <c r="AB8437" s="15"/>
      <c r="AC8437" s="15"/>
      <c r="AD8437" s="15"/>
      <c r="AE8437" s="15"/>
      <c r="AF8437" s="15"/>
      <c r="AG8437" s="15"/>
      <c r="AH8437" s="15">
        <v>0</v>
      </c>
      <c r="AI8437" s="15">
        <v>0</v>
      </c>
      <c r="AJ8437" s="15">
        <v>21515</v>
      </c>
      <c r="AK8437" s="15"/>
      <c r="AL8437" s="15">
        <v>5000</v>
      </c>
      <c r="AM8437" s="15">
        <v>6515</v>
      </c>
      <c r="AN8437" s="15"/>
      <c r="AO8437" s="15"/>
      <c r="AP8437" s="15"/>
      <c r="AQ8437" s="15"/>
      <c r="AR8437" s="15"/>
      <c r="AS8437" s="15"/>
      <c r="AT8437" s="15"/>
      <c r="AU8437" s="15">
        <v>11515</v>
      </c>
      <c r="AV8437" s="15">
        <v>10000</v>
      </c>
      <c r="AW8437" s="15">
        <f t="shared" si="2321"/>
        <v>11515</v>
      </c>
    </row>
    <row r="8438" spans="1:49">
      <c r="A8438" s="44" t="s">
        <v>955</v>
      </c>
      <c r="B8438" s="45" t="s">
        <v>1029</v>
      </c>
      <c r="C8438" s="45" t="s">
        <v>1549</v>
      </c>
      <c r="D8438" s="452" t="s">
        <v>3054</v>
      </c>
      <c r="E8438" s="213" t="s">
        <v>773</v>
      </c>
      <c r="F8438" s="208"/>
      <c r="G8438" s="65"/>
      <c r="H8438" s="65"/>
      <c r="I8438" s="260" t="s">
        <v>1362</v>
      </c>
      <c r="J8438" s="9">
        <f>SUM(J8439)</f>
        <v>0</v>
      </c>
      <c r="K8438" s="9">
        <f t="shared" ref="K8438:AT8438" si="2324">SUM(K8439)</f>
        <v>0</v>
      </c>
      <c r="L8438" s="9">
        <f t="shared" si="2324"/>
        <v>0</v>
      </c>
      <c r="M8438" s="9">
        <f t="shared" si="2324"/>
        <v>0</v>
      </c>
      <c r="N8438" s="9">
        <f t="shared" si="2324"/>
        <v>0</v>
      </c>
      <c r="O8438" s="9">
        <f t="shared" si="2324"/>
        <v>0</v>
      </c>
      <c r="P8438" s="9">
        <f t="shared" si="2324"/>
        <v>0</v>
      </c>
      <c r="Q8438" s="9">
        <f t="shared" si="2324"/>
        <v>0</v>
      </c>
      <c r="R8438" s="9">
        <f t="shared" si="2324"/>
        <v>0</v>
      </c>
      <c r="S8438" s="9">
        <f t="shared" si="2324"/>
        <v>0</v>
      </c>
      <c r="T8438" s="9">
        <f t="shared" si="2324"/>
        <v>0</v>
      </c>
      <c r="U8438" s="9">
        <v>0</v>
      </c>
      <c r="V8438" s="9">
        <v>0</v>
      </c>
      <c r="W8438" s="9">
        <f>SUM(W8439)</f>
        <v>0</v>
      </c>
      <c r="X8438" s="9">
        <f t="shared" si="2324"/>
        <v>0</v>
      </c>
      <c r="Y8438" s="9">
        <f t="shared" si="2324"/>
        <v>0</v>
      </c>
      <c r="Z8438" s="9">
        <f t="shared" si="2324"/>
        <v>0</v>
      </c>
      <c r="AA8438" s="9">
        <f t="shared" si="2324"/>
        <v>0</v>
      </c>
      <c r="AB8438" s="9">
        <f t="shared" si="2324"/>
        <v>0</v>
      </c>
      <c r="AC8438" s="9">
        <f t="shared" si="2324"/>
        <v>0</v>
      </c>
      <c r="AD8438" s="9">
        <f t="shared" si="2324"/>
        <v>0</v>
      </c>
      <c r="AE8438" s="9">
        <f t="shared" si="2324"/>
        <v>0</v>
      </c>
      <c r="AF8438" s="9">
        <f t="shared" si="2324"/>
        <v>0</v>
      </c>
      <c r="AG8438" s="9">
        <f t="shared" si="2324"/>
        <v>0</v>
      </c>
      <c r="AH8438" s="9">
        <v>0</v>
      </c>
      <c r="AI8438" s="9">
        <v>0</v>
      </c>
      <c r="AJ8438" s="9">
        <f>SUM(AJ8439)</f>
        <v>0</v>
      </c>
      <c r="AK8438" s="9">
        <f t="shared" si="2324"/>
        <v>0</v>
      </c>
      <c r="AL8438" s="9">
        <f t="shared" si="2324"/>
        <v>0</v>
      </c>
      <c r="AM8438" s="9">
        <f t="shared" si="2324"/>
        <v>0</v>
      </c>
      <c r="AN8438" s="9">
        <f t="shared" si="2324"/>
        <v>0</v>
      </c>
      <c r="AO8438" s="9">
        <f t="shared" si="2324"/>
        <v>0</v>
      </c>
      <c r="AP8438" s="9">
        <f t="shared" si="2324"/>
        <v>0</v>
      </c>
      <c r="AQ8438" s="9">
        <f t="shared" si="2324"/>
        <v>0</v>
      </c>
      <c r="AR8438" s="9">
        <f t="shared" si="2324"/>
        <v>0</v>
      </c>
      <c r="AS8438" s="9">
        <f t="shared" si="2324"/>
        <v>0</v>
      </c>
      <c r="AT8438" s="9">
        <f t="shared" si="2324"/>
        <v>0</v>
      </c>
      <c r="AU8438" s="9">
        <v>0</v>
      </c>
      <c r="AV8438" s="9">
        <v>0</v>
      </c>
      <c r="AW8438" s="9">
        <f t="shared" si="2321"/>
        <v>0</v>
      </c>
    </row>
    <row r="8439" spans="1:49">
      <c r="A8439" s="44" t="s">
        <v>955</v>
      </c>
      <c r="B8439" s="45" t="s">
        <v>1029</v>
      </c>
      <c r="C8439" s="45" t="s">
        <v>1549</v>
      </c>
      <c r="D8439" s="452" t="s">
        <v>3054</v>
      </c>
      <c r="E8439" s="367" t="s">
        <v>785</v>
      </c>
      <c r="F8439" s="208"/>
      <c r="G8439" s="468" t="s">
        <v>3100</v>
      </c>
      <c r="H8439" s="50" t="s">
        <v>2408</v>
      </c>
      <c r="I8439" s="42" t="s">
        <v>1363</v>
      </c>
      <c r="U8439" s="15">
        <v>0</v>
      </c>
      <c r="V8439" s="15">
        <v>0</v>
      </c>
      <c r="AH8439" s="15">
        <v>0</v>
      </c>
      <c r="AI8439" s="15">
        <v>0</v>
      </c>
      <c r="AU8439" s="15">
        <v>0</v>
      </c>
      <c r="AV8439" s="15">
        <v>0</v>
      </c>
      <c r="AW8439" s="15">
        <f t="shared" si="2321"/>
        <v>0</v>
      </c>
    </row>
    <row r="8440" spans="1:49">
      <c r="A8440" s="44" t="s">
        <v>955</v>
      </c>
      <c r="B8440" s="45" t="s">
        <v>1029</v>
      </c>
      <c r="C8440" s="45" t="s">
        <v>1549</v>
      </c>
      <c r="D8440" s="452" t="s">
        <v>3054</v>
      </c>
      <c r="E8440" s="213" t="s">
        <v>1364</v>
      </c>
      <c r="F8440" s="208"/>
      <c r="G8440" s="65"/>
      <c r="H8440" s="65"/>
      <c r="I8440" s="260" t="s">
        <v>2104</v>
      </c>
      <c r="J8440" s="9">
        <f>SUM(J8441:J8454)</f>
        <v>0</v>
      </c>
      <c r="K8440" s="9">
        <f t="shared" ref="K8440:AT8440" si="2325">SUM(K8441:K8454)</f>
        <v>0</v>
      </c>
      <c r="L8440" s="9">
        <f t="shared" si="2325"/>
        <v>0</v>
      </c>
      <c r="M8440" s="9">
        <f t="shared" si="2325"/>
        <v>0</v>
      </c>
      <c r="N8440" s="9">
        <f t="shared" si="2325"/>
        <v>0</v>
      </c>
      <c r="O8440" s="9">
        <f t="shared" si="2325"/>
        <v>0</v>
      </c>
      <c r="P8440" s="9">
        <f t="shared" si="2325"/>
        <v>0</v>
      </c>
      <c r="Q8440" s="9">
        <f t="shared" si="2325"/>
        <v>0</v>
      </c>
      <c r="R8440" s="9">
        <f t="shared" si="2325"/>
        <v>0</v>
      </c>
      <c r="S8440" s="9">
        <f t="shared" si="2325"/>
        <v>0</v>
      </c>
      <c r="T8440" s="9">
        <f t="shared" si="2325"/>
        <v>0</v>
      </c>
      <c r="U8440" s="9">
        <v>0</v>
      </c>
      <c r="V8440" s="9">
        <v>0</v>
      </c>
      <c r="W8440" s="9">
        <f>SUM(W8441:W8454)</f>
        <v>0</v>
      </c>
      <c r="X8440" s="9">
        <f t="shared" si="2325"/>
        <v>0</v>
      </c>
      <c r="Y8440" s="9">
        <f t="shared" si="2325"/>
        <v>0</v>
      </c>
      <c r="Z8440" s="9">
        <f t="shared" si="2325"/>
        <v>0</v>
      </c>
      <c r="AA8440" s="9">
        <f t="shared" si="2325"/>
        <v>0</v>
      </c>
      <c r="AB8440" s="9">
        <f t="shared" si="2325"/>
        <v>0</v>
      </c>
      <c r="AC8440" s="9">
        <f t="shared" si="2325"/>
        <v>0</v>
      </c>
      <c r="AD8440" s="9">
        <f t="shared" si="2325"/>
        <v>0</v>
      </c>
      <c r="AE8440" s="9">
        <f t="shared" si="2325"/>
        <v>0</v>
      </c>
      <c r="AF8440" s="9">
        <f t="shared" si="2325"/>
        <v>0</v>
      </c>
      <c r="AG8440" s="9">
        <f t="shared" si="2325"/>
        <v>0</v>
      </c>
      <c r="AH8440" s="9">
        <v>0</v>
      </c>
      <c r="AI8440" s="9">
        <v>0</v>
      </c>
      <c r="AJ8440" s="9">
        <f>SUM(AJ8441:AJ8454)</f>
        <v>539000</v>
      </c>
      <c r="AK8440" s="9">
        <f t="shared" si="2325"/>
        <v>0</v>
      </c>
      <c r="AL8440" s="9">
        <f t="shared" si="2325"/>
        <v>26000</v>
      </c>
      <c r="AM8440" s="9">
        <f t="shared" si="2325"/>
        <v>84000</v>
      </c>
      <c r="AN8440" s="9">
        <f t="shared" si="2325"/>
        <v>0</v>
      </c>
      <c r="AO8440" s="9">
        <f t="shared" si="2325"/>
        <v>15000</v>
      </c>
      <c r="AP8440" s="9">
        <f t="shared" si="2325"/>
        <v>0</v>
      </c>
      <c r="AQ8440" s="9">
        <f t="shared" si="2325"/>
        <v>20000</v>
      </c>
      <c r="AR8440" s="9">
        <f t="shared" si="2325"/>
        <v>20000</v>
      </c>
      <c r="AS8440" s="9">
        <f t="shared" si="2325"/>
        <v>0</v>
      </c>
      <c r="AT8440" s="9">
        <f t="shared" si="2325"/>
        <v>29000</v>
      </c>
      <c r="AU8440" s="9">
        <v>194000</v>
      </c>
      <c r="AV8440" s="9">
        <v>345000</v>
      </c>
      <c r="AW8440" s="9">
        <f t="shared" si="2321"/>
        <v>194000</v>
      </c>
    </row>
    <row r="8441" spans="1:49">
      <c r="A8441" s="44" t="s">
        <v>955</v>
      </c>
      <c r="B8441" s="45" t="s">
        <v>1029</v>
      </c>
      <c r="C8441" s="45" t="s">
        <v>1549</v>
      </c>
      <c r="D8441" s="452" t="s">
        <v>3054</v>
      </c>
      <c r="E8441" s="367" t="s">
        <v>786</v>
      </c>
      <c r="F8441" s="208"/>
      <c r="G8441" s="468" t="s">
        <v>3090</v>
      </c>
      <c r="H8441" s="50" t="s">
        <v>2391</v>
      </c>
      <c r="I8441" s="42" t="s">
        <v>1191</v>
      </c>
      <c r="U8441" s="15">
        <v>0</v>
      </c>
      <c r="V8441" s="15">
        <v>0</v>
      </c>
      <c r="AH8441" s="15">
        <v>0</v>
      </c>
      <c r="AI8441" s="15">
        <v>0</v>
      </c>
      <c r="AJ8441" s="15">
        <v>20000</v>
      </c>
      <c r="AL8441" s="15">
        <v>3000</v>
      </c>
      <c r="AO8441" s="15">
        <v>10000</v>
      </c>
      <c r="AT8441" s="15">
        <v>6000</v>
      </c>
      <c r="AU8441" s="15">
        <v>19000</v>
      </c>
      <c r="AV8441" s="15">
        <v>1000</v>
      </c>
      <c r="AW8441" s="15">
        <f t="shared" si="2321"/>
        <v>19000</v>
      </c>
    </row>
    <row r="8442" spans="1:49">
      <c r="A8442" s="44" t="s">
        <v>955</v>
      </c>
      <c r="B8442" s="45" t="s">
        <v>1029</v>
      </c>
      <c r="C8442" s="45" t="s">
        <v>1549</v>
      </c>
      <c r="D8442" s="452" t="s">
        <v>3054</v>
      </c>
      <c r="E8442" s="367" t="s">
        <v>786</v>
      </c>
      <c r="F8442" s="208" t="s">
        <v>2845</v>
      </c>
      <c r="G8442" s="468" t="s">
        <v>3090</v>
      </c>
      <c r="H8442" s="50" t="s">
        <v>2391</v>
      </c>
      <c r="I8442" s="42" t="s">
        <v>2705</v>
      </c>
      <c r="U8442" s="15">
        <v>0</v>
      </c>
      <c r="V8442" s="15">
        <v>0</v>
      </c>
      <c r="AH8442" s="15">
        <v>0</v>
      </c>
      <c r="AI8442" s="15">
        <v>0</v>
      </c>
      <c r="AJ8442" s="15">
        <v>5000</v>
      </c>
      <c r="AU8442" s="15">
        <v>0</v>
      </c>
      <c r="AV8442" s="15">
        <v>5000</v>
      </c>
      <c r="AW8442" s="15">
        <f t="shared" si="2321"/>
        <v>0</v>
      </c>
    </row>
    <row r="8443" spans="1:49">
      <c r="A8443" s="44" t="s">
        <v>955</v>
      </c>
      <c r="B8443" s="45" t="s">
        <v>1029</v>
      </c>
      <c r="C8443" s="45" t="s">
        <v>1549</v>
      </c>
      <c r="D8443" s="452" t="s">
        <v>3054</v>
      </c>
      <c r="E8443" s="367" t="s">
        <v>1528</v>
      </c>
      <c r="F8443" s="208"/>
      <c r="G8443" s="468" t="s">
        <v>3090</v>
      </c>
      <c r="H8443" s="50" t="s">
        <v>2391</v>
      </c>
      <c r="I8443" s="42" t="s">
        <v>989</v>
      </c>
      <c r="U8443" s="15">
        <v>0</v>
      </c>
      <c r="V8443" s="15">
        <v>0</v>
      </c>
      <c r="AH8443" s="15">
        <v>0</v>
      </c>
      <c r="AI8443" s="15">
        <v>0</v>
      </c>
      <c r="AJ8443" s="15">
        <v>15000</v>
      </c>
      <c r="AT8443" s="15">
        <v>5000</v>
      </c>
      <c r="AU8443" s="15">
        <v>5000</v>
      </c>
      <c r="AV8443" s="15">
        <v>10000</v>
      </c>
      <c r="AW8443" s="15">
        <f t="shared" si="2321"/>
        <v>5000</v>
      </c>
    </row>
    <row r="8444" spans="1:49">
      <c r="A8444" s="44" t="s">
        <v>955</v>
      </c>
      <c r="B8444" s="45" t="s">
        <v>1029</v>
      </c>
      <c r="C8444" s="45" t="s">
        <v>1549</v>
      </c>
      <c r="D8444" s="452" t="s">
        <v>3054</v>
      </c>
      <c r="E8444" s="367" t="s">
        <v>1679</v>
      </c>
      <c r="F8444" s="208"/>
      <c r="G8444" s="468" t="s">
        <v>3090</v>
      </c>
      <c r="H8444" s="50" t="s">
        <v>2391</v>
      </c>
      <c r="I8444" s="42" t="s">
        <v>1048</v>
      </c>
      <c r="U8444" s="15">
        <v>0</v>
      </c>
      <c r="V8444" s="15">
        <v>0</v>
      </c>
      <c r="AH8444" s="15">
        <v>0</v>
      </c>
      <c r="AI8444" s="15">
        <v>0</v>
      </c>
      <c r="AJ8444" s="15">
        <v>26000</v>
      </c>
      <c r="AM8444" s="15">
        <v>5000</v>
      </c>
      <c r="AT8444" s="15">
        <v>3000</v>
      </c>
      <c r="AU8444" s="15">
        <v>8000</v>
      </c>
      <c r="AV8444" s="15">
        <v>18000</v>
      </c>
      <c r="AW8444" s="15">
        <f t="shared" si="2321"/>
        <v>8000</v>
      </c>
    </row>
    <row r="8445" spans="1:49">
      <c r="A8445" s="44" t="s">
        <v>955</v>
      </c>
      <c r="B8445" s="45" t="s">
        <v>1029</v>
      </c>
      <c r="C8445" s="45" t="s">
        <v>1549</v>
      </c>
      <c r="D8445" s="452" t="s">
        <v>3054</v>
      </c>
      <c r="E8445" s="367" t="s">
        <v>787</v>
      </c>
      <c r="F8445" s="208"/>
      <c r="G8445" s="468" t="s">
        <v>3090</v>
      </c>
      <c r="H8445" s="50" t="s">
        <v>2391</v>
      </c>
      <c r="I8445" s="42" t="s">
        <v>2078</v>
      </c>
      <c r="U8445" s="15">
        <v>0</v>
      </c>
      <c r="V8445" s="15">
        <v>0</v>
      </c>
      <c r="AH8445" s="15">
        <v>0</v>
      </c>
      <c r="AI8445" s="15">
        <v>0</v>
      </c>
      <c r="AJ8445" s="15">
        <v>55000</v>
      </c>
      <c r="AM8445" s="15">
        <v>10000</v>
      </c>
      <c r="AR8445" s="15">
        <v>5000</v>
      </c>
      <c r="AT8445" s="15">
        <v>5000</v>
      </c>
      <c r="AU8445" s="15">
        <v>20000</v>
      </c>
      <c r="AV8445" s="15">
        <v>35000</v>
      </c>
      <c r="AW8445" s="15">
        <f t="shared" si="2321"/>
        <v>20000</v>
      </c>
    </row>
    <row r="8446" spans="1:49">
      <c r="A8446" s="44" t="s">
        <v>955</v>
      </c>
      <c r="B8446" s="45" t="s">
        <v>1029</v>
      </c>
      <c r="C8446" s="45" t="s">
        <v>1549</v>
      </c>
      <c r="D8446" s="452" t="s">
        <v>3054</v>
      </c>
      <c r="E8446" s="367" t="s">
        <v>1116</v>
      </c>
      <c r="F8446" s="208"/>
      <c r="G8446" s="468" t="s">
        <v>3090</v>
      </c>
      <c r="H8446" s="50" t="s">
        <v>2391</v>
      </c>
      <c r="I8446" s="42" t="s">
        <v>1487</v>
      </c>
      <c r="U8446" s="15">
        <v>0</v>
      </c>
      <c r="V8446" s="15">
        <v>0</v>
      </c>
      <c r="AH8446" s="15">
        <v>0</v>
      </c>
      <c r="AI8446" s="15">
        <v>0</v>
      </c>
      <c r="AJ8446" s="15">
        <v>10000</v>
      </c>
      <c r="AU8446" s="15">
        <v>0</v>
      </c>
      <c r="AV8446" s="15">
        <v>10000</v>
      </c>
      <c r="AW8446" s="15">
        <f t="shared" si="2321"/>
        <v>0</v>
      </c>
    </row>
    <row r="8447" spans="1:49">
      <c r="A8447" s="44" t="s">
        <v>955</v>
      </c>
      <c r="B8447" s="45" t="s">
        <v>1029</v>
      </c>
      <c r="C8447" s="45" t="s">
        <v>1549</v>
      </c>
      <c r="D8447" s="452" t="s">
        <v>3054</v>
      </c>
      <c r="E8447" s="367" t="s">
        <v>1703</v>
      </c>
      <c r="F8447" s="208"/>
      <c r="G8447" s="468" t="s">
        <v>3090</v>
      </c>
      <c r="H8447" s="50" t="s">
        <v>2391</v>
      </c>
      <c r="I8447" s="42" t="s">
        <v>1102</v>
      </c>
      <c r="U8447" s="15">
        <v>0</v>
      </c>
      <c r="V8447" s="15">
        <v>0</v>
      </c>
      <c r="AH8447" s="15">
        <v>0</v>
      </c>
      <c r="AI8447" s="15">
        <v>0</v>
      </c>
      <c r="AU8447" s="15">
        <v>0</v>
      </c>
      <c r="AV8447" s="15">
        <v>0</v>
      </c>
      <c r="AW8447" s="15">
        <f t="shared" si="2321"/>
        <v>0</v>
      </c>
    </row>
    <row r="8448" spans="1:49">
      <c r="A8448" s="44" t="s">
        <v>955</v>
      </c>
      <c r="B8448" s="45" t="s">
        <v>1029</v>
      </c>
      <c r="C8448" s="45" t="s">
        <v>1549</v>
      </c>
      <c r="D8448" s="452" t="s">
        <v>3054</v>
      </c>
      <c r="E8448" s="367" t="s">
        <v>826</v>
      </c>
      <c r="F8448" s="208"/>
      <c r="G8448" s="468" t="s">
        <v>3090</v>
      </c>
      <c r="H8448" s="50" t="s">
        <v>2391</v>
      </c>
      <c r="I8448" s="42" t="s">
        <v>935</v>
      </c>
      <c r="U8448" s="15">
        <v>0</v>
      </c>
      <c r="V8448" s="15">
        <v>0</v>
      </c>
      <c r="AH8448" s="15">
        <v>0</v>
      </c>
      <c r="AI8448" s="15">
        <v>0</v>
      </c>
      <c r="AJ8448" s="15">
        <v>55000</v>
      </c>
      <c r="AM8448" s="15">
        <v>25000</v>
      </c>
      <c r="AQ8448" s="15">
        <v>10000</v>
      </c>
      <c r="AT8448" s="15">
        <v>10000</v>
      </c>
      <c r="AU8448" s="15">
        <v>45000</v>
      </c>
      <c r="AV8448" s="15">
        <v>10000</v>
      </c>
      <c r="AW8448" s="15">
        <f t="shared" si="2321"/>
        <v>45000</v>
      </c>
    </row>
    <row r="8449" spans="1:49">
      <c r="A8449" s="44" t="s">
        <v>955</v>
      </c>
      <c r="B8449" s="45" t="s">
        <v>1029</v>
      </c>
      <c r="C8449" s="45" t="s">
        <v>1549</v>
      </c>
      <c r="D8449" s="452" t="s">
        <v>3054</v>
      </c>
      <c r="E8449" s="367" t="s">
        <v>826</v>
      </c>
      <c r="F8449" s="208" t="s">
        <v>2282</v>
      </c>
      <c r="G8449" s="468" t="s">
        <v>3090</v>
      </c>
      <c r="H8449" s="50" t="s">
        <v>2391</v>
      </c>
      <c r="I8449" s="42" t="s">
        <v>2222</v>
      </c>
      <c r="U8449" s="15">
        <v>0</v>
      </c>
      <c r="V8449" s="15">
        <v>0</v>
      </c>
      <c r="AH8449" s="15">
        <v>0</v>
      </c>
      <c r="AI8449" s="15">
        <v>0</v>
      </c>
      <c r="AJ8449" s="15">
        <v>5000</v>
      </c>
      <c r="AU8449" s="15">
        <v>0</v>
      </c>
      <c r="AV8449" s="15">
        <v>5000</v>
      </c>
      <c r="AW8449" s="15">
        <f t="shared" si="2321"/>
        <v>0</v>
      </c>
    </row>
    <row r="8450" spans="1:49">
      <c r="A8450" s="44" t="s">
        <v>955</v>
      </c>
      <c r="B8450" s="45" t="s">
        <v>1029</v>
      </c>
      <c r="C8450" s="45" t="s">
        <v>1549</v>
      </c>
      <c r="D8450" s="452" t="s">
        <v>3054</v>
      </c>
      <c r="E8450" s="367" t="s">
        <v>1115</v>
      </c>
      <c r="F8450" s="208"/>
      <c r="G8450" s="468" t="s">
        <v>3090</v>
      </c>
      <c r="H8450" s="50" t="s">
        <v>2391</v>
      </c>
      <c r="I8450" s="42" t="s">
        <v>990</v>
      </c>
      <c r="U8450" s="15">
        <v>0</v>
      </c>
      <c r="V8450" s="15">
        <v>0</v>
      </c>
      <c r="AH8450" s="15">
        <v>0</v>
      </c>
      <c r="AI8450" s="15">
        <v>0</v>
      </c>
      <c r="AJ8450" s="15">
        <v>18000</v>
      </c>
      <c r="AU8450" s="15">
        <v>0</v>
      </c>
      <c r="AV8450" s="15">
        <v>18000</v>
      </c>
      <c r="AW8450" s="15">
        <f t="shared" si="2321"/>
        <v>0</v>
      </c>
    </row>
    <row r="8451" spans="1:49">
      <c r="A8451" s="44" t="s">
        <v>955</v>
      </c>
      <c r="B8451" s="45" t="s">
        <v>1029</v>
      </c>
      <c r="C8451" s="45" t="s">
        <v>1549</v>
      </c>
      <c r="D8451" s="452" t="s">
        <v>3054</v>
      </c>
      <c r="E8451" s="367" t="s">
        <v>1677</v>
      </c>
      <c r="F8451" s="208"/>
      <c r="G8451" s="468" t="s">
        <v>3090</v>
      </c>
      <c r="H8451" s="50" t="s">
        <v>2391</v>
      </c>
      <c r="I8451" s="42" t="s">
        <v>1198</v>
      </c>
      <c r="U8451" s="15">
        <v>0</v>
      </c>
      <c r="V8451" s="15">
        <v>0</v>
      </c>
      <c r="AH8451" s="15">
        <v>0</v>
      </c>
      <c r="AI8451" s="15">
        <v>0</v>
      </c>
      <c r="AJ8451" s="15">
        <v>180000</v>
      </c>
      <c r="AL8451" s="15">
        <v>15000</v>
      </c>
      <c r="AM8451" s="15">
        <v>32000</v>
      </c>
      <c r="AO8451" s="15">
        <v>5000</v>
      </c>
      <c r="AQ8451" s="15">
        <v>10000</v>
      </c>
      <c r="AR8451" s="15">
        <v>15000</v>
      </c>
      <c r="AU8451" s="15">
        <v>77000</v>
      </c>
      <c r="AV8451" s="15">
        <v>103000</v>
      </c>
      <c r="AW8451" s="15">
        <f t="shared" si="2321"/>
        <v>77000</v>
      </c>
    </row>
    <row r="8452" spans="1:49">
      <c r="A8452" s="44" t="s">
        <v>955</v>
      </c>
      <c r="B8452" s="45" t="s">
        <v>1029</v>
      </c>
      <c r="C8452" s="45" t="s">
        <v>1549</v>
      </c>
      <c r="D8452" s="452" t="s">
        <v>3054</v>
      </c>
      <c r="E8452" s="367" t="s">
        <v>1677</v>
      </c>
      <c r="F8452" s="208" t="s">
        <v>2624</v>
      </c>
      <c r="G8452" s="468" t="s">
        <v>3090</v>
      </c>
      <c r="H8452" s="50" t="s">
        <v>2391</v>
      </c>
      <c r="I8452" s="42" t="s">
        <v>2706</v>
      </c>
      <c r="U8452" s="15">
        <v>0</v>
      </c>
      <c r="V8452" s="15">
        <v>0</v>
      </c>
      <c r="AH8452" s="15">
        <v>0</v>
      </c>
      <c r="AI8452" s="15">
        <v>0</v>
      </c>
      <c r="AJ8452" s="15">
        <v>150000</v>
      </c>
      <c r="AL8452" s="15">
        <v>8000</v>
      </c>
      <c r="AM8452" s="15">
        <v>12000</v>
      </c>
      <c r="AU8452" s="15">
        <v>20000</v>
      </c>
      <c r="AV8452" s="15">
        <v>130000</v>
      </c>
      <c r="AW8452" s="15">
        <f t="shared" si="2321"/>
        <v>20000</v>
      </c>
    </row>
    <row r="8453" spans="1:49">
      <c r="A8453" s="44" t="s">
        <v>955</v>
      </c>
      <c r="B8453" s="45" t="s">
        <v>1029</v>
      </c>
      <c r="C8453" s="45" t="s">
        <v>1549</v>
      </c>
      <c r="D8453" s="452" t="s">
        <v>3054</v>
      </c>
      <c r="E8453" s="367" t="s">
        <v>1677</v>
      </c>
      <c r="F8453" s="208" t="s">
        <v>2283</v>
      </c>
      <c r="G8453" s="468" t="s">
        <v>3090</v>
      </c>
      <c r="H8453" s="50" t="s">
        <v>2391</v>
      </c>
      <c r="I8453" s="42" t="s">
        <v>2223</v>
      </c>
      <c r="U8453" s="15">
        <v>0</v>
      </c>
      <c r="V8453" s="15">
        <v>0</v>
      </c>
      <c r="AH8453" s="15">
        <v>0</v>
      </c>
      <c r="AI8453" s="15">
        <v>0</v>
      </c>
      <c r="AU8453" s="15">
        <v>0</v>
      </c>
      <c r="AV8453" s="15">
        <v>0</v>
      </c>
      <c r="AW8453" s="15">
        <f t="shared" si="2321"/>
        <v>0</v>
      </c>
    </row>
    <row r="8454" spans="1:49">
      <c r="A8454" s="44" t="s">
        <v>955</v>
      </c>
      <c r="B8454" s="45" t="s">
        <v>1029</v>
      </c>
      <c r="C8454" s="45" t="s">
        <v>1549</v>
      </c>
      <c r="D8454" s="452" t="s">
        <v>3054</v>
      </c>
      <c r="E8454" s="367" t="s">
        <v>1677</v>
      </c>
      <c r="F8454" s="208" t="s">
        <v>2021</v>
      </c>
      <c r="G8454" s="468" t="s">
        <v>3100</v>
      </c>
      <c r="H8454" s="50" t="s">
        <v>2408</v>
      </c>
      <c r="I8454" s="42" t="s">
        <v>25</v>
      </c>
      <c r="U8454" s="15">
        <v>0</v>
      </c>
      <c r="V8454" s="15">
        <v>0</v>
      </c>
      <c r="AH8454" s="15">
        <v>0</v>
      </c>
      <c r="AI8454" s="15">
        <v>0</v>
      </c>
      <c r="AU8454" s="15">
        <v>0</v>
      </c>
      <c r="AV8454" s="15">
        <v>0</v>
      </c>
      <c r="AW8454" s="15">
        <f t="shared" si="2321"/>
        <v>0</v>
      </c>
    </row>
    <row r="8455" spans="1:49">
      <c r="A8455" s="44"/>
      <c r="B8455" s="45"/>
      <c r="C8455" s="45"/>
      <c r="D8455" s="45"/>
      <c r="E8455" s="531"/>
      <c r="F8455" s="50"/>
      <c r="G8455" s="50"/>
      <c r="H8455" s="50"/>
      <c r="I8455" s="49" t="s">
        <v>3</v>
      </c>
      <c r="J8455" s="6">
        <f>SUM(J8456)</f>
        <v>0</v>
      </c>
      <c r="K8455" s="6">
        <f t="shared" ref="K8455:AT8455" si="2326">SUM(K8456)</f>
        <v>0</v>
      </c>
      <c r="L8455" s="6">
        <f t="shared" si="2326"/>
        <v>0</v>
      </c>
      <c r="M8455" s="6">
        <f t="shared" si="2326"/>
        <v>0</v>
      </c>
      <c r="N8455" s="6">
        <f t="shared" si="2326"/>
        <v>0</v>
      </c>
      <c r="O8455" s="6">
        <f t="shared" si="2326"/>
        <v>0</v>
      </c>
      <c r="P8455" s="6">
        <f t="shared" si="2326"/>
        <v>0</v>
      </c>
      <c r="Q8455" s="6">
        <f t="shared" si="2326"/>
        <v>0</v>
      </c>
      <c r="R8455" s="6">
        <f t="shared" si="2326"/>
        <v>0</v>
      </c>
      <c r="S8455" s="6">
        <f t="shared" si="2326"/>
        <v>0</v>
      </c>
      <c r="T8455" s="6">
        <f t="shared" si="2326"/>
        <v>0</v>
      </c>
      <c r="U8455" s="6">
        <v>0</v>
      </c>
      <c r="V8455" s="6">
        <v>0</v>
      </c>
      <c r="W8455" s="6">
        <f>SUM(W8456)</f>
        <v>0</v>
      </c>
      <c r="X8455" s="6">
        <f t="shared" si="2326"/>
        <v>0</v>
      </c>
      <c r="Y8455" s="6">
        <f t="shared" si="2326"/>
        <v>0</v>
      </c>
      <c r="Z8455" s="6">
        <f t="shared" si="2326"/>
        <v>0</v>
      </c>
      <c r="AA8455" s="6">
        <f t="shared" si="2326"/>
        <v>0</v>
      </c>
      <c r="AB8455" s="6">
        <f t="shared" si="2326"/>
        <v>0</v>
      </c>
      <c r="AC8455" s="6">
        <f t="shared" si="2326"/>
        <v>0</v>
      </c>
      <c r="AD8455" s="6">
        <f t="shared" si="2326"/>
        <v>0</v>
      </c>
      <c r="AE8455" s="6">
        <f t="shared" si="2326"/>
        <v>0</v>
      </c>
      <c r="AF8455" s="6">
        <f t="shared" si="2326"/>
        <v>0</v>
      </c>
      <c r="AG8455" s="6">
        <f t="shared" si="2326"/>
        <v>0</v>
      </c>
      <c r="AH8455" s="6">
        <v>0</v>
      </c>
      <c r="AI8455" s="6">
        <v>0</v>
      </c>
      <c r="AJ8455" s="6">
        <f>SUM(AJ8456)</f>
        <v>422500</v>
      </c>
      <c r="AK8455" s="6">
        <f t="shared" si="2326"/>
        <v>0</v>
      </c>
      <c r="AL8455" s="6">
        <f t="shared" si="2326"/>
        <v>5000</v>
      </c>
      <c r="AM8455" s="6">
        <f t="shared" si="2326"/>
        <v>16000</v>
      </c>
      <c r="AN8455" s="6">
        <f t="shared" si="2326"/>
        <v>0</v>
      </c>
      <c r="AO8455" s="6">
        <f t="shared" si="2326"/>
        <v>0</v>
      </c>
      <c r="AP8455" s="6">
        <f t="shared" si="2326"/>
        <v>0</v>
      </c>
      <c r="AQ8455" s="6">
        <f t="shared" si="2326"/>
        <v>0</v>
      </c>
      <c r="AR8455" s="6">
        <f t="shared" si="2326"/>
        <v>0</v>
      </c>
      <c r="AS8455" s="6">
        <f t="shared" si="2326"/>
        <v>0</v>
      </c>
      <c r="AT8455" s="6">
        <f t="shared" si="2326"/>
        <v>7650</v>
      </c>
      <c r="AU8455" s="6">
        <v>28650</v>
      </c>
      <c r="AV8455" s="6">
        <v>393850</v>
      </c>
      <c r="AW8455" s="6">
        <f t="shared" si="2321"/>
        <v>28650</v>
      </c>
    </row>
    <row r="8456" spans="1:49">
      <c r="A8456" s="44" t="s">
        <v>955</v>
      </c>
      <c r="B8456" s="45" t="s">
        <v>1029</v>
      </c>
      <c r="C8456" s="45" t="s">
        <v>1549</v>
      </c>
      <c r="D8456" s="452" t="s">
        <v>3054</v>
      </c>
      <c r="E8456" s="54" t="s">
        <v>833</v>
      </c>
      <c r="F8456" s="50"/>
      <c r="G8456" s="50"/>
      <c r="H8456" s="50"/>
      <c r="I8456" s="53" t="s">
        <v>1</v>
      </c>
      <c r="J8456" s="9">
        <f>SUM(J8457,J8538)</f>
        <v>0</v>
      </c>
      <c r="K8456" s="9">
        <f t="shared" ref="K8456:AT8456" si="2327">SUM(K8457,K8538)</f>
        <v>0</v>
      </c>
      <c r="L8456" s="9">
        <f t="shared" si="2327"/>
        <v>0</v>
      </c>
      <c r="M8456" s="9">
        <f t="shared" si="2327"/>
        <v>0</v>
      </c>
      <c r="N8456" s="9">
        <f t="shared" si="2327"/>
        <v>0</v>
      </c>
      <c r="O8456" s="9">
        <f t="shared" si="2327"/>
        <v>0</v>
      </c>
      <c r="P8456" s="9">
        <f t="shared" si="2327"/>
        <v>0</v>
      </c>
      <c r="Q8456" s="9">
        <f t="shared" si="2327"/>
        <v>0</v>
      </c>
      <c r="R8456" s="9">
        <f t="shared" si="2327"/>
        <v>0</v>
      </c>
      <c r="S8456" s="9">
        <f t="shared" si="2327"/>
        <v>0</v>
      </c>
      <c r="T8456" s="9">
        <f t="shared" si="2327"/>
        <v>0</v>
      </c>
      <c r="U8456" s="9">
        <v>0</v>
      </c>
      <c r="V8456" s="9">
        <v>0</v>
      </c>
      <c r="W8456" s="9">
        <f>SUM(W8457,W8538)</f>
        <v>0</v>
      </c>
      <c r="X8456" s="9">
        <f t="shared" si="2327"/>
        <v>0</v>
      </c>
      <c r="Y8456" s="9">
        <f t="shared" si="2327"/>
        <v>0</v>
      </c>
      <c r="Z8456" s="9">
        <f t="shared" si="2327"/>
        <v>0</v>
      </c>
      <c r="AA8456" s="9">
        <f t="shared" si="2327"/>
        <v>0</v>
      </c>
      <c r="AB8456" s="9">
        <f t="shared" si="2327"/>
        <v>0</v>
      </c>
      <c r="AC8456" s="9">
        <f t="shared" si="2327"/>
        <v>0</v>
      </c>
      <c r="AD8456" s="9">
        <f t="shared" si="2327"/>
        <v>0</v>
      </c>
      <c r="AE8456" s="9">
        <f t="shared" si="2327"/>
        <v>0</v>
      </c>
      <c r="AF8456" s="9">
        <f t="shared" si="2327"/>
        <v>0</v>
      </c>
      <c r="AG8456" s="9">
        <f t="shared" si="2327"/>
        <v>0</v>
      </c>
      <c r="AH8456" s="9">
        <v>0</v>
      </c>
      <c r="AI8456" s="9">
        <v>0</v>
      </c>
      <c r="AJ8456" s="9">
        <f>SUM(AJ8457,AJ8538)</f>
        <v>422500</v>
      </c>
      <c r="AK8456" s="9">
        <f t="shared" si="2327"/>
        <v>0</v>
      </c>
      <c r="AL8456" s="9">
        <f t="shared" si="2327"/>
        <v>5000</v>
      </c>
      <c r="AM8456" s="9">
        <f t="shared" si="2327"/>
        <v>16000</v>
      </c>
      <c r="AN8456" s="9">
        <f t="shared" si="2327"/>
        <v>0</v>
      </c>
      <c r="AO8456" s="9">
        <f t="shared" si="2327"/>
        <v>0</v>
      </c>
      <c r="AP8456" s="9">
        <f t="shared" si="2327"/>
        <v>0</v>
      </c>
      <c r="AQ8456" s="9">
        <f t="shared" si="2327"/>
        <v>0</v>
      </c>
      <c r="AR8456" s="9">
        <f t="shared" si="2327"/>
        <v>0</v>
      </c>
      <c r="AS8456" s="9">
        <f t="shared" si="2327"/>
        <v>0</v>
      </c>
      <c r="AT8456" s="9">
        <f t="shared" si="2327"/>
        <v>7650</v>
      </c>
      <c r="AU8456" s="9">
        <v>28650</v>
      </c>
      <c r="AV8456" s="9">
        <v>393850</v>
      </c>
      <c r="AW8456" s="9">
        <f t="shared" si="2321"/>
        <v>28650</v>
      </c>
    </row>
    <row r="8457" spans="1:49">
      <c r="A8457" s="44" t="s">
        <v>955</v>
      </c>
      <c r="B8457" s="45" t="s">
        <v>1029</v>
      </c>
      <c r="C8457" s="45" t="s">
        <v>1549</v>
      </c>
      <c r="D8457" s="452" t="s">
        <v>3054</v>
      </c>
      <c r="E8457" s="54" t="s">
        <v>1678</v>
      </c>
      <c r="F8457" s="50"/>
      <c r="G8457" s="50"/>
      <c r="H8457" s="50"/>
      <c r="I8457" s="260" t="s">
        <v>6</v>
      </c>
      <c r="J8457" s="9">
        <f>SUM(J8458)</f>
        <v>0</v>
      </c>
      <c r="K8457" s="9">
        <f t="shared" ref="K8457:AT8457" si="2328">SUM(K8458)</f>
        <v>0</v>
      </c>
      <c r="L8457" s="9">
        <f t="shared" si="2328"/>
        <v>0</v>
      </c>
      <c r="M8457" s="9">
        <f t="shared" si="2328"/>
        <v>0</v>
      </c>
      <c r="N8457" s="9">
        <f t="shared" si="2328"/>
        <v>0</v>
      </c>
      <c r="O8457" s="9">
        <f t="shared" si="2328"/>
        <v>0</v>
      </c>
      <c r="P8457" s="9">
        <f t="shared" si="2328"/>
        <v>0</v>
      </c>
      <c r="Q8457" s="9">
        <f t="shared" si="2328"/>
        <v>0</v>
      </c>
      <c r="R8457" s="9">
        <f t="shared" si="2328"/>
        <v>0</v>
      </c>
      <c r="S8457" s="9">
        <f t="shared" si="2328"/>
        <v>0</v>
      </c>
      <c r="T8457" s="9">
        <f t="shared" si="2328"/>
        <v>0</v>
      </c>
      <c r="U8457" s="9">
        <v>0</v>
      </c>
      <c r="V8457" s="9">
        <v>0</v>
      </c>
      <c r="W8457" s="9">
        <f>SUM(W8458)</f>
        <v>0</v>
      </c>
      <c r="X8457" s="9">
        <f t="shared" si="2328"/>
        <v>0</v>
      </c>
      <c r="Y8457" s="9">
        <f t="shared" si="2328"/>
        <v>0</v>
      </c>
      <c r="Z8457" s="9">
        <f t="shared" si="2328"/>
        <v>0</v>
      </c>
      <c r="AA8457" s="9">
        <f t="shared" si="2328"/>
        <v>0</v>
      </c>
      <c r="AB8457" s="9">
        <f t="shared" si="2328"/>
        <v>0</v>
      </c>
      <c r="AC8457" s="9">
        <f t="shared" si="2328"/>
        <v>0</v>
      </c>
      <c r="AD8457" s="9">
        <f t="shared" si="2328"/>
        <v>0</v>
      </c>
      <c r="AE8457" s="9">
        <f t="shared" si="2328"/>
        <v>0</v>
      </c>
      <c r="AF8457" s="9">
        <f t="shared" si="2328"/>
        <v>0</v>
      </c>
      <c r="AG8457" s="9">
        <f t="shared" si="2328"/>
        <v>0</v>
      </c>
      <c r="AH8457" s="9">
        <v>0</v>
      </c>
      <c r="AI8457" s="9">
        <v>0</v>
      </c>
      <c r="AJ8457" s="9">
        <f>SUM(AJ8458)</f>
        <v>422500</v>
      </c>
      <c r="AK8457" s="9">
        <f t="shared" si="2328"/>
        <v>0</v>
      </c>
      <c r="AL8457" s="9">
        <f t="shared" si="2328"/>
        <v>5000</v>
      </c>
      <c r="AM8457" s="9">
        <f t="shared" si="2328"/>
        <v>16000</v>
      </c>
      <c r="AN8457" s="9">
        <f t="shared" si="2328"/>
        <v>0</v>
      </c>
      <c r="AO8457" s="9">
        <f t="shared" si="2328"/>
        <v>0</v>
      </c>
      <c r="AP8457" s="9">
        <f t="shared" si="2328"/>
        <v>0</v>
      </c>
      <c r="AQ8457" s="9">
        <f t="shared" si="2328"/>
        <v>0</v>
      </c>
      <c r="AR8457" s="9">
        <f t="shared" si="2328"/>
        <v>0</v>
      </c>
      <c r="AS8457" s="9">
        <f t="shared" si="2328"/>
        <v>0</v>
      </c>
      <c r="AT8457" s="9">
        <f t="shared" si="2328"/>
        <v>7650</v>
      </c>
      <c r="AU8457" s="9">
        <v>28650</v>
      </c>
      <c r="AV8457" s="9">
        <v>393850</v>
      </c>
      <c r="AW8457" s="9">
        <f t="shared" si="2321"/>
        <v>28650</v>
      </c>
    </row>
    <row r="8458" spans="1:49">
      <c r="A8458" s="44" t="s">
        <v>955</v>
      </c>
      <c r="B8458" s="45" t="s">
        <v>1029</v>
      </c>
      <c r="C8458" s="45" t="s">
        <v>1549</v>
      </c>
      <c r="D8458" s="452" t="s">
        <v>3054</v>
      </c>
      <c r="E8458" s="54" t="s">
        <v>1678</v>
      </c>
      <c r="F8458" s="50"/>
      <c r="G8458" s="50"/>
      <c r="H8458" s="50"/>
      <c r="I8458" s="260" t="s">
        <v>1702</v>
      </c>
      <c r="J8458" s="9">
        <f>SUM(J8459,J8462,J8536)</f>
        <v>0</v>
      </c>
      <c r="K8458" s="9">
        <f t="shared" ref="K8458:AT8458" si="2329">SUM(K8459,K8462,K8536)</f>
        <v>0</v>
      </c>
      <c r="L8458" s="9">
        <f t="shared" si="2329"/>
        <v>0</v>
      </c>
      <c r="M8458" s="9">
        <f t="shared" si="2329"/>
        <v>0</v>
      </c>
      <c r="N8458" s="9">
        <f t="shared" si="2329"/>
        <v>0</v>
      </c>
      <c r="O8458" s="9">
        <f t="shared" si="2329"/>
        <v>0</v>
      </c>
      <c r="P8458" s="9">
        <f t="shared" si="2329"/>
        <v>0</v>
      </c>
      <c r="Q8458" s="9">
        <f t="shared" si="2329"/>
        <v>0</v>
      </c>
      <c r="R8458" s="9">
        <f t="shared" si="2329"/>
        <v>0</v>
      </c>
      <c r="S8458" s="9">
        <f t="shared" si="2329"/>
        <v>0</v>
      </c>
      <c r="T8458" s="9">
        <f t="shared" si="2329"/>
        <v>0</v>
      </c>
      <c r="U8458" s="9">
        <v>0</v>
      </c>
      <c r="V8458" s="9">
        <v>0</v>
      </c>
      <c r="W8458" s="9">
        <f>SUM(W8459,W8462,W8536)</f>
        <v>0</v>
      </c>
      <c r="X8458" s="9">
        <f t="shared" si="2329"/>
        <v>0</v>
      </c>
      <c r="Y8458" s="9">
        <f t="shared" si="2329"/>
        <v>0</v>
      </c>
      <c r="Z8458" s="9">
        <f t="shared" si="2329"/>
        <v>0</v>
      </c>
      <c r="AA8458" s="9">
        <f t="shared" si="2329"/>
        <v>0</v>
      </c>
      <c r="AB8458" s="9">
        <f t="shared" si="2329"/>
        <v>0</v>
      </c>
      <c r="AC8458" s="9">
        <f t="shared" si="2329"/>
        <v>0</v>
      </c>
      <c r="AD8458" s="9">
        <f t="shared" si="2329"/>
        <v>0</v>
      </c>
      <c r="AE8458" s="9">
        <f t="shared" si="2329"/>
        <v>0</v>
      </c>
      <c r="AF8458" s="9">
        <f t="shared" si="2329"/>
        <v>0</v>
      </c>
      <c r="AG8458" s="9">
        <f t="shared" si="2329"/>
        <v>0</v>
      </c>
      <c r="AH8458" s="9">
        <v>0</v>
      </c>
      <c r="AI8458" s="9">
        <v>0</v>
      </c>
      <c r="AJ8458" s="9">
        <f>SUM(AJ8459,AJ8462,AJ8536)</f>
        <v>422500</v>
      </c>
      <c r="AK8458" s="9">
        <f t="shared" si="2329"/>
        <v>0</v>
      </c>
      <c r="AL8458" s="9">
        <f t="shared" si="2329"/>
        <v>5000</v>
      </c>
      <c r="AM8458" s="9">
        <f t="shared" si="2329"/>
        <v>16000</v>
      </c>
      <c r="AN8458" s="9">
        <f t="shared" si="2329"/>
        <v>0</v>
      </c>
      <c r="AO8458" s="9">
        <f t="shared" si="2329"/>
        <v>0</v>
      </c>
      <c r="AP8458" s="9">
        <f t="shared" si="2329"/>
        <v>0</v>
      </c>
      <c r="AQ8458" s="9">
        <f t="shared" si="2329"/>
        <v>0</v>
      </c>
      <c r="AR8458" s="9">
        <f t="shared" si="2329"/>
        <v>0</v>
      </c>
      <c r="AS8458" s="9">
        <f t="shared" si="2329"/>
        <v>0</v>
      </c>
      <c r="AT8458" s="9">
        <f t="shared" si="2329"/>
        <v>7650</v>
      </c>
      <c r="AU8458" s="9">
        <v>28650</v>
      </c>
      <c r="AV8458" s="9">
        <v>393850</v>
      </c>
      <c r="AW8458" s="9">
        <f t="shared" si="2321"/>
        <v>28650</v>
      </c>
    </row>
    <row r="8459" spans="1:49">
      <c r="A8459" s="44" t="s">
        <v>955</v>
      </c>
      <c r="B8459" s="45" t="s">
        <v>1029</v>
      </c>
      <c r="C8459" s="45" t="s">
        <v>1549</v>
      </c>
      <c r="D8459" s="452" t="s">
        <v>3054</v>
      </c>
      <c r="E8459" s="54" t="s">
        <v>1678</v>
      </c>
      <c r="F8459" s="50"/>
      <c r="G8459" s="50"/>
      <c r="H8459" s="50"/>
      <c r="I8459" s="260" t="s">
        <v>795</v>
      </c>
      <c r="J8459" s="9">
        <f>SUM(J8460:J8461)</f>
        <v>0</v>
      </c>
      <c r="K8459" s="9">
        <f t="shared" ref="K8459:AT8459" si="2330">SUM(K8460:K8461)</f>
        <v>0</v>
      </c>
      <c r="L8459" s="9">
        <f t="shared" si="2330"/>
        <v>0</v>
      </c>
      <c r="M8459" s="9">
        <f t="shared" si="2330"/>
        <v>0</v>
      </c>
      <c r="N8459" s="9">
        <f t="shared" si="2330"/>
        <v>0</v>
      </c>
      <c r="O8459" s="9">
        <f t="shared" si="2330"/>
        <v>0</v>
      </c>
      <c r="P8459" s="9">
        <f t="shared" si="2330"/>
        <v>0</v>
      </c>
      <c r="Q8459" s="9">
        <f t="shared" si="2330"/>
        <v>0</v>
      </c>
      <c r="R8459" s="9">
        <f t="shared" si="2330"/>
        <v>0</v>
      </c>
      <c r="S8459" s="9">
        <f t="shared" si="2330"/>
        <v>0</v>
      </c>
      <c r="T8459" s="9">
        <f t="shared" si="2330"/>
        <v>0</v>
      </c>
      <c r="U8459" s="9">
        <v>0</v>
      </c>
      <c r="V8459" s="9">
        <v>0</v>
      </c>
      <c r="W8459" s="9">
        <f>SUM(W8460:W8461)</f>
        <v>0</v>
      </c>
      <c r="X8459" s="9">
        <f t="shared" si="2330"/>
        <v>0</v>
      </c>
      <c r="Y8459" s="9">
        <f t="shared" si="2330"/>
        <v>0</v>
      </c>
      <c r="Z8459" s="9">
        <f t="shared" si="2330"/>
        <v>0</v>
      </c>
      <c r="AA8459" s="9">
        <f t="shared" si="2330"/>
        <v>0</v>
      </c>
      <c r="AB8459" s="9">
        <f t="shared" si="2330"/>
        <v>0</v>
      </c>
      <c r="AC8459" s="9">
        <f t="shared" si="2330"/>
        <v>0</v>
      </c>
      <c r="AD8459" s="9">
        <f t="shared" si="2330"/>
        <v>0</v>
      </c>
      <c r="AE8459" s="9">
        <f t="shared" si="2330"/>
        <v>0</v>
      </c>
      <c r="AF8459" s="9">
        <f t="shared" si="2330"/>
        <v>0</v>
      </c>
      <c r="AG8459" s="9">
        <f t="shared" si="2330"/>
        <v>0</v>
      </c>
      <c r="AH8459" s="9">
        <v>0</v>
      </c>
      <c r="AI8459" s="9">
        <v>0</v>
      </c>
      <c r="AJ8459" s="9">
        <f>SUM(AJ8460:AJ8461)</f>
        <v>45000</v>
      </c>
      <c r="AK8459" s="9">
        <f t="shared" si="2330"/>
        <v>0</v>
      </c>
      <c r="AL8459" s="9">
        <f t="shared" si="2330"/>
        <v>0</v>
      </c>
      <c r="AM8459" s="9">
        <f t="shared" si="2330"/>
        <v>0</v>
      </c>
      <c r="AN8459" s="9">
        <f t="shared" si="2330"/>
        <v>0</v>
      </c>
      <c r="AO8459" s="9">
        <f t="shared" si="2330"/>
        <v>0</v>
      </c>
      <c r="AP8459" s="9">
        <f t="shared" si="2330"/>
        <v>0</v>
      </c>
      <c r="AQ8459" s="9">
        <f t="shared" si="2330"/>
        <v>0</v>
      </c>
      <c r="AR8459" s="9">
        <f t="shared" si="2330"/>
        <v>0</v>
      </c>
      <c r="AS8459" s="9">
        <f t="shared" si="2330"/>
        <v>0</v>
      </c>
      <c r="AT8459" s="9">
        <f t="shared" si="2330"/>
        <v>0</v>
      </c>
      <c r="AU8459" s="9">
        <v>0</v>
      </c>
      <c r="AV8459" s="9">
        <v>45000</v>
      </c>
      <c r="AW8459" s="9">
        <f t="shared" si="2321"/>
        <v>0</v>
      </c>
    </row>
    <row r="8460" spans="1:49">
      <c r="A8460" s="44" t="s">
        <v>955</v>
      </c>
      <c r="B8460" s="45" t="s">
        <v>1029</v>
      </c>
      <c r="C8460" s="45" t="s">
        <v>1549</v>
      </c>
      <c r="D8460" s="452" t="s">
        <v>3054</v>
      </c>
      <c r="E8460" s="54" t="s">
        <v>1678</v>
      </c>
      <c r="F8460" s="208" t="s">
        <v>1277</v>
      </c>
      <c r="G8460" s="468" t="s">
        <v>3082</v>
      </c>
      <c r="H8460" s="50" t="s">
        <v>2357</v>
      </c>
      <c r="I8460" s="43" t="s">
        <v>2328</v>
      </c>
      <c r="U8460" s="15">
        <v>0</v>
      </c>
      <c r="V8460" s="15">
        <v>0</v>
      </c>
      <c r="AH8460" s="15">
        <v>0</v>
      </c>
      <c r="AI8460" s="15">
        <v>0</v>
      </c>
      <c r="AJ8460" s="15">
        <v>35000</v>
      </c>
      <c r="AU8460" s="15">
        <v>0</v>
      </c>
      <c r="AV8460" s="15">
        <v>35000</v>
      </c>
      <c r="AW8460" s="15">
        <f t="shared" si="2321"/>
        <v>0</v>
      </c>
    </row>
    <row r="8461" spans="1:49">
      <c r="A8461" s="44" t="s">
        <v>955</v>
      </c>
      <c r="B8461" s="45" t="s">
        <v>1029</v>
      </c>
      <c r="C8461" s="45" t="s">
        <v>1549</v>
      </c>
      <c r="D8461" s="452" t="s">
        <v>3054</v>
      </c>
      <c r="E8461" s="54" t="s">
        <v>1678</v>
      </c>
      <c r="F8461" s="208" t="s">
        <v>1004</v>
      </c>
      <c r="G8461" s="468" t="s">
        <v>3082</v>
      </c>
      <c r="H8461" s="50" t="s">
        <v>2357</v>
      </c>
      <c r="I8461" s="43" t="s">
        <v>2149</v>
      </c>
      <c r="U8461" s="15">
        <v>0</v>
      </c>
      <c r="V8461" s="15">
        <v>0</v>
      </c>
      <c r="AH8461" s="15">
        <v>0</v>
      </c>
      <c r="AI8461" s="15">
        <v>0</v>
      </c>
      <c r="AJ8461" s="15">
        <v>10000</v>
      </c>
      <c r="AU8461" s="15">
        <v>0</v>
      </c>
      <c r="AV8461" s="15">
        <v>10000</v>
      </c>
      <c r="AW8461" s="15">
        <f t="shared" ref="AW8461:AW8483" si="2331">U8461+AH8461+AU8461</f>
        <v>0</v>
      </c>
    </row>
    <row r="8462" spans="1:49">
      <c r="A8462" s="44" t="s">
        <v>955</v>
      </c>
      <c r="B8462" s="45" t="s">
        <v>1029</v>
      </c>
      <c r="C8462" s="45" t="s">
        <v>1549</v>
      </c>
      <c r="D8462" s="452" t="s">
        <v>3054</v>
      </c>
      <c r="E8462" s="54" t="s">
        <v>1678</v>
      </c>
      <c r="F8462" s="208"/>
      <c r="G8462" s="50"/>
      <c r="H8462" s="50"/>
      <c r="I8462" s="260" t="s">
        <v>750</v>
      </c>
      <c r="J8462" s="9">
        <f>SUM(J8463,J8468,J8475,J8493,J8508,J8511,J8525,J8531,J8520)</f>
        <v>0</v>
      </c>
      <c r="K8462" s="9">
        <f t="shared" ref="K8462:AT8462" si="2332">SUM(K8463,K8468,K8475,K8493,K8508,K8511,K8525,K8531,K8520)</f>
        <v>0</v>
      </c>
      <c r="L8462" s="9">
        <f t="shared" si="2332"/>
        <v>0</v>
      </c>
      <c r="M8462" s="9">
        <f t="shared" si="2332"/>
        <v>0</v>
      </c>
      <c r="N8462" s="9">
        <f t="shared" si="2332"/>
        <v>0</v>
      </c>
      <c r="O8462" s="9">
        <f t="shared" si="2332"/>
        <v>0</v>
      </c>
      <c r="P8462" s="9">
        <f t="shared" si="2332"/>
        <v>0</v>
      </c>
      <c r="Q8462" s="9">
        <f t="shared" si="2332"/>
        <v>0</v>
      </c>
      <c r="R8462" s="9">
        <f t="shared" si="2332"/>
        <v>0</v>
      </c>
      <c r="S8462" s="9">
        <f t="shared" si="2332"/>
        <v>0</v>
      </c>
      <c r="T8462" s="9">
        <f t="shared" si="2332"/>
        <v>0</v>
      </c>
      <c r="U8462" s="9">
        <v>0</v>
      </c>
      <c r="V8462" s="9">
        <v>0</v>
      </c>
      <c r="W8462" s="9">
        <f>SUM(W8463,W8468,W8475,W8493,W8508,W8511,W8525,W8531,W8520)</f>
        <v>0</v>
      </c>
      <c r="X8462" s="9">
        <f t="shared" si="2332"/>
        <v>0</v>
      </c>
      <c r="Y8462" s="9">
        <f t="shared" si="2332"/>
        <v>0</v>
      </c>
      <c r="Z8462" s="9">
        <f t="shared" si="2332"/>
        <v>0</v>
      </c>
      <c r="AA8462" s="9">
        <f t="shared" si="2332"/>
        <v>0</v>
      </c>
      <c r="AB8462" s="9">
        <f t="shared" si="2332"/>
        <v>0</v>
      </c>
      <c r="AC8462" s="9">
        <f t="shared" si="2332"/>
        <v>0</v>
      </c>
      <c r="AD8462" s="9">
        <f t="shared" si="2332"/>
        <v>0</v>
      </c>
      <c r="AE8462" s="9">
        <f t="shared" si="2332"/>
        <v>0</v>
      </c>
      <c r="AF8462" s="9">
        <f t="shared" si="2332"/>
        <v>0</v>
      </c>
      <c r="AG8462" s="9">
        <f t="shared" si="2332"/>
        <v>0</v>
      </c>
      <c r="AH8462" s="9">
        <v>0</v>
      </c>
      <c r="AI8462" s="9">
        <v>0</v>
      </c>
      <c r="AJ8462" s="9">
        <f>SUM(AJ8463,AJ8468,AJ8475,AJ8493,AJ8508,AJ8511,AJ8525,AJ8531,AJ8520)</f>
        <v>347500</v>
      </c>
      <c r="AK8462" s="9">
        <f t="shared" si="2332"/>
        <v>0</v>
      </c>
      <c r="AL8462" s="9">
        <f t="shared" si="2332"/>
        <v>0</v>
      </c>
      <c r="AM8462" s="9">
        <f t="shared" si="2332"/>
        <v>6000</v>
      </c>
      <c r="AN8462" s="9">
        <f t="shared" si="2332"/>
        <v>0</v>
      </c>
      <c r="AO8462" s="9">
        <f t="shared" si="2332"/>
        <v>0</v>
      </c>
      <c r="AP8462" s="9">
        <f t="shared" si="2332"/>
        <v>0</v>
      </c>
      <c r="AQ8462" s="9">
        <f t="shared" si="2332"/>
        <v>0</v>
      </c>
      <c r="AR8462" s="9">
        <f t="shared" si="2332"/>
        <v>0</v>
      </c>
      <c r="AS8462" s="9">
        <f t="shared" si="2332"/>
        <v>0</v>
      </c>
      <c r="AT8462" s="9">
        <f t="shared" si="2332"/>
        <v>0</v>
      </c>
      <c r="AU8462" s="9">
        <v>6000</v>
      </c>
      <c r="AV8462" s="9">
        <v>341500</v>
      </c>
      <c r="AW8462" s="9">
        <f t="shared" si="2331"/>
        <v>6000</v>
      </c>
    </row>
    <row r="8463" spans="1:49">
      <c r="A8463" s="44" t="s">
        <v>955</v>
      </c>
      <c r="B8463" s="45" t="s">
        <v>1029</v>
      </c>
      <c r="C8463" s="45" t="s">
        <v>1549</v>
      </c>
      <c r="D8463" s="452" t="s">
        <v>3054</v>
      </c>
      <c r="E8463" s="54" t="s">
        <v>1678</v>
      </c>
      <c r="F8463" s="208"/>
      <c r="G8463" s="367"/>
      <c r="H8463" s="367"/>
      <c r="I8463" s="85" t="s">
        <v>1223</v>
      </c>
      <c r="J8463" s="7">
        <f>SUM(J8464:J8467)</f>
        <v>0</v>
      </c>
      <c r="K8463" s="7">
        <f t="shared" ref="K8463:AT8463" si="2333">SUM(K8464:K8467)</f>
        <v>0</v>
      </c>
      <c r="L8463" s="7">
        <f t="shared" si="2333"/>
        <v>0</v>
      </c>
      <c r="M8463" s="7">
        <f t="shared" si="2333"/>
        <v>0</v>
      </c>
      <c r="N8463" s="7">
        <f t="shared" si="2333"/>
        <v>0</v>
      </c>
      <c r="O8463" s="7">
        <f t="shared" si="2333"/>
        <v>0</v>
      </c>
      <c r="P8463" s="7">
        <f t="shared" si="2333"/>
        <v>0</v>
      </c>
      <c r="Q8463" s="7">
        <f t="shared" si="2333"/>
        <v>0</v>
      </c>
      <c r="R8463" s="7">
        <f t="shared" si="2333"/>
        <v>0</v>
      </c>
      <c r="S8463" s="7">
        <f t="shared" si="2333"/>
        <v>0</v>
      </c>
      <c r="T8463" s="7">
        <f t="shared" si="2333"/>
        <v>0</v>
      </c>
      <c r="U8463" s="7">
        <v>0</v>
      </c>
      <c r="V8463" s="7">
        <v>0</v>
      </c>
      <c r="W8463" s="7">
        <f>SUM(W8464:W8467)</f>
        <v>0</v>
      </c>
      <c r="X8463" s="7">
        <f t="shared" si="2333"/>
        <v>0</v>
      </c>
      <c r="Y8463" s="7">
        <f t="shared" si="2333"/>
        <v>0</v>
      </c>
      <c r="Z8463" s="7">
        <f t="shared" si="2333"/>
        <v>0</v>
      </c>
      <c r="AA8463" s="7">
        <f t="shared" si="2333"/>
        <v>0</v>
      </c>
      <c r="AB8463" s="7">
        <f t="shared" si="2333"/>
        <v>0</v>
      </c>
      <c r="AC8463" s="7">
        <f t="shared" si="2333"/>
        <v>0</v>
      </c>
      <c r="AD8463" s="7">
        <f t="shared" si="2333"/>
        <v>0</v>
      </c>
      <c r="AE8463" s="7">
        <f t="shared" si="2333"/>
        <v>0</v>
      </c>
      <c r="AF8463" s="7">
        <f t="shared" si="2333"/>
        <v>0</v>
      </c>
      <c r="AG8463" s="7">
        <f t="shared" si="2333"/>
        <v>0</v>
      </c>
      <c r="AH8463" s="7">
        <v>0</v>
      </c>
      <c r="AI8463" s="7">
        <v>0</v>
      </c>
      <c r="AJ8463" s="7">
        <f>SUM(AJ8464:AJ8467)</f>
        <v>185500</v>
      </c>
      <c r="AK8463" s="7">
        <f t="shared" si="2333"/>
        <v>0</v>
      </c>
      <c r="AL8463" s="7">
        <f t="shared" si="2333"/>
        <v>0</v>
      </c>
      <c r="AM8463" s="7">
        <f t="shared" si="2333"/>
        <v>6000</v>
      </c>
      <c r="AN8463" s="7">
        <f t="shared" si="2333"/>
        <v>0</v>
      </c>
      <c r="AO8463" s="7">
        <f t="shared" si="2333"/>
        <v>0</v>
      </c>
      <c r="AP8463" s="7">
        <f t="shared" si="2333"/>
        <v>0</v>
      </c>
      <c r="AQ8463" s="7">
        <f t="shared" si="2333"/>
        <v>0</v>
      </c>
      <c r="AR8463" s="7">
        <f t="shared" si="2333"/>
        <v>0</v>
      </c>
      <c r="AS8463" s="7">
        <f t="shared" si="2333"/>
        <v>0</v>
      </c>
      <c r="AT8463" s="7">
        <f t="shared" si="2333"/>
        <v>0</v>
      </c>
      <c r="AU8463" s="7">
        <v>6000</v>
      </c>
      <c r="AV8463" s="7">
        <v>179500</v>
      </c>
      <c r="AW8463" s="7">
        <f t="shared" si="2331"/>
        <v>6000</v>
      </c>
    </row>
    <row r="8464" spans="1:49">
      <c r="A8464" s="44" t="s">
        <v>955</v>
      </c>
      <c r="B8464" s="45" t="s">
        <v>1029</v>
      </c>
      <c r="C8464" s="45" t="s">
        <v>1549</v>
      </c>
      <c r="D8464" s="452" t="s">
        <v>3054</v>
      </c>
      <c r="E8464" s="54" t="s">
        <v>1678</v>
      </c>
      <c r="F8464" s="208" t="s">
        <v>680</v>
      </c>
      <c r="G8464" s="468" t="s">
        <v>3082</v>
      </c>
      <c r="H8464" s="50" t="s">
        <v>2357</v>
      </c>
      <c r="I8464" s="43" t="s">
        <v>2329</v>
      </c>
      <c r="U8464" s="15">
        <v>0</v>
      </c>
      <c r="V8464" s="15">
        <v>0</v>
      </c>
      <c r="AH8464" s="15">
        <v>0</v>
      </c>
      <c r="AI8464" s="15">
        <v>0</v>
      </c>
      <c r="AJ8464" s="15">
        <v>3500</v>
      </c>
      <c r="AU8464" s="15">
        <v>0</v>
      </c>
      <c r="AV8464" s="15">
        <v>3500</v>
      </c>
      <c r="AW8464" s="15">
        <f t="shared" si="2331"/>
        <v>0</v>
      </c>
    </row>
    <row r="8465" spans="1:49">
      <c r="A8465" s="44" t="s">
        <v>955</v>
      </c>
      <c r="B8465" s="45" t="s">
        <v>1029</v>
      </c>
      <c r="C8465" s="45" t="s">
        <v>1549</v>
      </c>
      <c r="D8465" s="452" t="s">
        <v>3054</v>
      </c>
      <c r="E8465" s="54" t="s">
        <v>1678</v>
      </c>
      <c r="F8465" s="208" t="s">
        <v>2284</v>
      </c>
      <c r="G8465" s="468" t="s">
        <v>3082</v>
      </c>
      <c r="H8465" s="50" t="s">
        <v>2357</v>
      </c>
      <c r="I8465" s="43" t="s">
        <v>2207</v>
      </c>
      <c r="U8465" s="15">
        <v>0</v>
      </c>
      <c r="V8465" s="15">
        <v>0</v>
      </c>
      <c r="AH8465" s="15">
        <v>0</v>
      </c>
      <c r="AI8465" s="15">
        <v>0</v>
      </c>
      <c r="AJ8465" s="15">
        <v>145000</v>
      </c>
      <c r="AM8465" s="15">
        <v>6000</v>
      </c>
      <c r="AU8465" s="15">
        <v>6000</v>
      </c>
      <c r="AV8465" s="15">
        <v>139000</v>
      </c>
      <c r="AW8465" s="15">
        <f t="shared" si="2331"/>
        <v>6000</v>
      </c>
    </row>
    <row r="8466" spans="1:49">
      <c r="A8466" s="44" t="s">
        <v>955</v>
      </c>
      <c r="B8466" s="45" t="s">
        <v>1029</v>
      </c>
      <c r="C8466" s="45" t="s">
        <v>1549</v>
      </c>
      <c r="D8466" s="452" t="s">
        <v>3054</v>
      </c>
      <c r="E8466" s="54" t="s">
        <v>1678</v>
      </c>
      <c r="F8466" s="208" t="s">
        <v>2460</v>
      </c>
      <c r="G8466" s="468" t="s">
        <v>3082</v>
      </c>
      <c r="H8466" s="50" t="s">
        <v>2357</v>
      </c>
      <c r="I8466" s="43" t="s">
        <v>2305</v>
      </c>
      <c r="U8466" s="15">
        <v>0</v>
      </c>
      <c r="V8466" s="15">
        <v>0</v>
      </c>
      <c r="AH8466" s="15">
        <v>0</v>
      </c>
      <c r="AI8466" s="15">
        <v>0</v>
      </c>
      <c r="AJ8466" s="15">
        <v>35000</v>
      </c>
      <c r="AU8466" s="15">
        <v>0</v>
      </c>
      <c r="AV8466" s="15">
        <v>35000</v>
      </c>
      <c r="AW8466" s="15">
        <f t="shared" si="2331"/>
        <v>0</v>
      </c>
    </row>
    <row r="8467" spans="1:49">
      <c r="A8467" s="44" t="s">
        <v>955</v>
      </c>
      <c r="B8467" s="45" t="s">
        <v>1029</v>
      </c>
      <c r="C8467" s="45" t="s">
        <v>1549</v>
      </c>
      <c r="D8467" s="452" t="s">
        <v>3054</v>
      </c>
      <c r="E8467" s="54" t="s">
        <v>1678</v>
      </c>
      <c r="F8467" s="208" t="s">
        <v>2285</v>
      </c>
      <c r="G8467" s="468" t="s">
        <v>3082</v>
      </c>
      <c r="H8467" s="50" t="s">
        <v>2357</v>
      </c>
      <c r="I8467" s="43" t="s">
        <v>2150</v>
      </c>
      <c r="U8467" s="15">
        <v>0</v>
      </c>
      <c r="V8467" s="15">
        <v>0</v>
      </c>
      <c r="AH8467" s="15">
        <v>0</v>
      </c>
      <c r="AI8467" s="15">
        <v>0</v>
      </c>
      <c r="AJ8467" s="15">
        <v>2000</v>
      </c>
      <c r="AU8467" s="15">
        <v>0</v>
      </c>
      <c r="AV8467" s="15">
        <v>2000</v>
      </c>
      <c r="AW8467" s="15">
        <f t="shared" si="2331"/>
        <v>0</v>
      </c>
    </row>
    <row r="8468" spans="1:49">
      <c r="A8468" s="44" t="s">
        <v>955</v>
      </c>
      <c r="B8468" s="45" t="s">
        <v>1029</v>
      </c>
      <c r="C8468" s="45" t="s">
        <v>1549</v>
      </c>
      <c r="D8468" s="452" t="s">
        <v>3054</v>
      </c>
      <c r="E8468" s="54" t="s">
        <v>1678</v>
      </c>
      <c r="F8468" s="208"/>
      <c r="G8468" s="367"/>
      <c r="H8468" s="367"/>
      <c r="I8468" s="85" t="s">
        <v>1189</v>
      </c>
      <c r="J8468" s="7">
        <f>SUM(J8469:J8474)</f>
        <v>0</v>
      </c>
      <c r="K8468" s="7">
        <f t="shared" ref="K8468:AT8468" si="2334">SUM(K8469:K8474)</f>
        <v>0</v>
      </c>
      <c r="L8468" s="7">
        <f t="shared" si="2334"/>
        <v>0</v>
      </c>
      <c r="M8468" s="7">
        <f t="shared" si="2334"/>
        <v>0</v>
      </c>
      <c r="N8468" s="7">
        <f t="shared" si="2334"/>
        <v>0</v>
      </c>
      <c r="O8468" s="7">
        <f t="shared" si="2334"/>
        <v>0</v>
      </c>
      <c r="P8468" s="7">
        <f t="shared" si="2334"/>
        <v>0</v>
      </c>
      <c r="Q8468" s="7">
        <f t="shared" si="2334"/>
        <v>0</v>
      </c>
      <c r="R8468" s="7">
        <f t="shared" si="2334"/>
        <v>0</v>
      </c>
      <c r="S8468" s="7">
        <f t="shared" si="2334"/>
        <v>0</v>
      </c>
      <c r="T8468" s="7">
        <f t="shared" si="2334"/>
        <v>0</v>
      </c>
      <c r="U8468" s="7">
        <v>0</v>
      </c>
      <c r="V8468" s="7">
        <v>0</v>
      </c>
      <c r="W8468" s="7">
        <f>SUM(W8469:W8474)</f>
        <v>0</v>
      </c>
      <c r="X8468" s="7">
        <f t="shared" si="2334"/>
        <v>0</v>
      </c>
      <c r="Y8468" s="7">
        <f t="shared" si="2334"/>
        <v>0</v>
      </c>
      <c r="Z8468" s="7">
        <f t="shared" si="2334"/>
        <v>0</v>
      </c>
      <c r="AA8468" s="7">
        <f t="shared" si="2334"/>
        <v>0</v>
      </c>
      <c r="AB8468" s="7">
        <f t="shared" si="2334"/>
        <v>0</v>
      </c>
      <c r="AC8468" s="7">
        <f t="shared" si="2334"/>
        <v>0</v>
      </c>
      <c r="AD8468" s="7">
        <f t="shared" si="2334"/>
        <v>0</v>
      </c>
      <c r="AE8468" s="7">
        <f t="shared" si="2334"/>
        <v>0</v>
      </c>
      <c r="AF8468" s="7">
        <f t="shared" si="2334"/>
        <v>0</v>
      </c>
      <c r="AG8468" s="7">
        <f t="shared" si="2334"/>
        <v>0</v>
      </c>
      <c r="AH8468" s="7">
        <v>0</v>
      </c>
      <c r="AI8468" s="7">
        <v>0</v>
      </c>
      <c r="AJ8468" s="7">
        <f>SUM(AJ8469:AJ8474)</f>
        <v>12000</v>
      </c>
      <c r="AK8468" s="7">
        <f t="shared" si="2334"/>
        <v>0</v>
      </c>
      <c r="AL8468" s="7">
        <f t="shared" si="2334"/>
        <v>0</v>
      </c>
      <c r="AM8468" s="7">
        <f t="shared" si="2334"/>
        <v>0</v>
      </c>
      <c r="AN8468" s="7">
        <f t="shared" si="2334"/>
        <v>0</v>
      </c>
      <c r="AO8468" s="7">
        <f t="shared" si="2334"/>
        <v>0</v>
      </c>
      <c r="AP8468" s="7">
        <f t="shared" si="2334"/>
        <v>0</v>
      </c>
      <c r="AQ8468" s="7">
        <f t="shared" si="2334"/>
        <v>0</v>
      </c>
      <c r="AR8468" s="7">
        <f t="shared" si="2334"/>
        <v>0</v>
      </c>
      <c r="AS8468" s="7">
        <f t="shared" si="2334"/>
        <v>0</v>
      </c>
      <c r="AT8468" s="7">
        <f t="shared" si="2334"/>
        <v>0</v>
      </c>
      <c r="AU8468" s="7">
        <v>0</v>
      </c>
      <c r="AV8468" s="7">
        <v>12000</v>
      </c>
      <c r="AW8468" s="7">
        <f t="shared" si="2331"/>
        <v>0</v>
      </c>
    </row>
    <row r="8469" spans="1:49">
      <c r="A8469" s="44" t="s">
        <v>955</v>
      </c>
      <c r="B8469" s="45" t="s">
        <v>1029</v>
      </c>
      <c r="C8469" s="45" t="s">
        <v>1549</v>
      </c>
      <c r="D8469" s="452" t="s">
        <v>3054</v>
      </c>
      <c r="E8469" s="54" t="s">
        <v>1678</v>
      </c>
      <c r="F8469" s="208" t="s">
        <v>1285</v>
      </c>
      <c r="G8469" s="468" t="s">
        <v>3082</v>
      </c>
      <c r="H8469" s="50" t="s">
        <v>2357</v>
      </c>
      <c r="I8469" s="43" t="s">
        <v>688</v>
      </c>
      <c r="U8469" s="15">
        <v>0</v>
      </c>
      <c r="V8469" s="15">
        <v>0</v>
      </c>
      <c r="AH8469" s="15">
        <v>0</v>
      </c>
      <c r="AI8469" s="15">
        <v>0</v>
      </c>
      <c r="AJ8469" s="15">
        <v>2000</v>
      </c>
      <c r="AU8469" s="15">
        <v>0</v>
      </c>
      <c r="AV8469" s="15">
        <v>2000</v>
      </c>
      <c r="AW8469" s="15">
        <f t="shared" si="2331"/>
        <v>0</v>
      </c>
    </row>
    <row r="8470" spans="1:49">
      <c r="A8470" s="44" t="s">
        <v>955</v>
      </c>
      <c r="B8470" s="45" t="s">
        <v>1029</v>
      </c>
      <c r="C8470" s="45" t="s">
        <v>1549</v>
      </c>
      <c r="D8470" s="452" t="s">
        <v>3054</v>
      </c>
      <c r="E8470" s="54" t="s">
        <v>1678</v>
      </c>
      <c r="F8470" s="208" t="s">
        <v>2185</v>
      </c>
      <c r="G8470" s="468" t="s">
        <v>3082</v>
      </c>
      <c r="H8470" s="50" t="s">
        <v>2357</v>
      </c>
      <c r="I8470" s="43" t="s">
        <v>2151</v>
      </c>
      <c r="U8470" s="15">
        <v>0</v>
      </c>
      <c r="V8470" s="15">
        <v>0</v>
      </c>
      <c r="AH8470" s="15">
        <v>0</v>
      </c>
      <c r="AI8470" s="15">
        <v>0</v>
      </c>
      <c r="AJ8470" s="15">
        <v>2000</v>
      </c>
      <c r="AU8470" s="15">
        <v>0</v>
      </c>
      <c r="AV8470" s="15">
        <v>2000</v>
      </c>
      <c r="AW8470" s="15">
        <f t="shared" si="2331"/>
        <v>0</v>
      </c>
    </row>
    <row r="8471" spans="1:49">
      <c r="A8471" s="44" t="s">
        <v>955</v>
      </c>
      <c r="B8471" s="45" t="s">
        <v>1029</v>
      </c>
      <c r="C8471" s="45" t="s">
        <v>1549</v>
      </c>
      <c r="D8471" s="452" t="s">
        <v>3054</v>
      </c>
      <c r="E8471" s="54" t="s">
        <v>1678</v>
      </c>
      <c r="F8471" s="208" t="s">
        <v>2286</v>
      </c>
      <c r="G8471" s="468" t="s">
        <v>3082</v>
      </c>
      <c r="H8471" s="50" t="s">
        <v>2357</v>
      </c>
      <c r="I8471" s="43" t="s">
        <v>2208</v>
      </c>
      <c r="U8471" s="15">
        <v>0</v>
      </c>
      <c r="V8471" s="15">
        <v>0</v>
      </c>
      <c r="AH8471" s="15">
        <v>0</v>
      </c>
      <c r="AI8471" s="15">
        <v>0</v>
      </c>
      <c r="AJ8471" s="15">
        <v>2000</v>
      </c>
      <c r="AU8471" s="15">
        <v>0</v>
      </c>
      <c r="AV8471" s="15">
        <v>2000</v>
      </c>
      <c r="AW8471" s="15">
        <f t="shared" si="2331"/>
        <v>0</v>
      </c>
    </row>
    <row r="8472" spans="1:49">
      <c r="A8472" s="44" t="s">
        <v>955</v>
      </c>
      <c r="B8472" s="45" t="s">
        <v>1029</v>
      </c>
      <c r="C8472" s="45" t="s">
        <v>1549</v>
      </c>
      <c r="D8472" s="452" t="s">
        <v>3054</v>
      </c>
      <c r="E8472" s="54" t="s">
        <v>1678</v>
      </c>
      <c r="F8472" s="208" t="s">
        <v>2287</v>
      </c>
      <c r="G8472" s="468" t="s">
        <v>3082</v>
      </c>
      <c r="H8472" s="50" t="s">
        <v>2357</v>
      </c>
      <c r="I8472" s="43" t="s">
        <v>2209</v>
      </c>
      <c r="U8472" s="15">
        <v>0</v>
      </c>
      <c r="V8472" s="15">
        <v>0</v>
      </c>
      <c r="AH8472" s="15">
        <v>0</v>
      </c>
      <c r="AI8472" s="15">
        <v>0</v>
      </c>
      <c r="AJ8472" s="15">
        <v>2000</v>
      </c>
      <c r="AU8472" s="15">
        <v>0</v>
      </c>
      <c r="AV8472" s="15">
        <v>2000</v>
      </c>
      <c r="AW8472" s="15">
        <f t="shared" si="2331"/>
        <v>0</v>
      </c>
    </row>
    <row r="8473" spans="1:49">
      <c r="A8473" s="44" t="s">
        <v>955</v>
      </c>
      <c r="B8473" s="45" t="s">
        <v>1029</v>
      </c>
      <c r="C8473" s="45" t="s">
        <v>1549</v>
      </c>
      <c r="D8473" s="452" t="s">
        <v>3054</v>
      </c>
      <c r="E8473" s="54" t="s">
        <v>1678</v>
      </c>
      <c r="F8473" s="208" t="s">
        <v>2288</v>
      </c>
      <c r="G8473" s="468" t="s">
        <v>3082</v>
      </c>
      <c r="H8473" s="50" t="s">
        <v>2357</v>
      </c>
      <c r="I8473" s="43" t="s">
        <v>2210</v>
      </c>
      <c r="U8473" s="15">
        <v>0</v>
      </c>
      <c r="V8473" s="15">
        <v>0</v>
      </c>
      <c r="AH8473" s="15">
        <v>0</v>
      </c>
      <c r="AI8473" s="15">
        <v>0</v>
      </c>
      <c r="AJ8473" s="15">
        <v>2000</v>
      </c>
      <c r="AU8473" s="15">
        <v>0</v>
      </c>
      <c r="AV8473" s="15">
        <v>2000</v>
      </c>
      <c r="AW8473" s="15">
        <f t="shared" si="2331"/>
        <v>0</v>
      </c>
    </row>
    <row r="8474" spans="1:49">
      <c r="A8474" s="44" t="s">
        <v>955</v>
      </c>
      <c r="B8474" s="45" t="s">
        <v>1029</v>
      </c>
      <c r="C8474" s="45" t="s">
        <v>1549</v>
      </c>
      <c r="D8474" s="452" t="s">
        <v>3054</v>
      </c>
      <c r="E8474" s="54" t="s">
        <v>1678</v>
      </c>
      <c r="F8474" s="208" t="s">
        <v>2186</v>
      </c>
      <c r="G8474" s="468" t="s">
        <v>3082</v>
      </c>
      <c r="H8474" s="50" t="s">
        <v>2357</v>
      </c>
      <c r="I8474" s="43" t="s">
        <v>2150</v>
      </c>
      <c r="U8474" s="15">
        <v>0</v>
      </c>
      <c r="V8474" s="15">
        <v>0</v>
      </c>
      <c r="AH8474" s="15">
        <v>0</v>
      </c>
      <c r="AI8474" s="15">
        <v>0</v>
      </c>
      <c r="AJ8474" s="15">
        <v>2000</v>
      </c>
      <c r="AU8474" s="15">
        <v>0</v>
      </c>
      <c r="AV8474" s="15">
        <v>2000</v>
      </c>
      <c r="AW8474" s="15">
        <f t="shared" si="2331"/>
        <v>0</v>
      </c>
    </row>
    <row r="8475" spans="1:49">
      <c r="A8475" s="44" t="s">
        <v>955</v>
      </c>
      <c r="B8475" s="45" t="s">
        <v>1029</v>
      </c>
      <c r="C8475" s="45" t="s">
        <v>1549</v>
      </c>
      <c r="D8475" s="452" t="s">
        <v>3054</v>
      </c>
      <c r="E8475" s="54" t="s">
        <v>1678</v>
      </c>
      <c r="F8475" s="208"/>
      <c r="G8475" s="50"/>
      <c r="H8475" s="50"/>
      <c r="I8475" s="85" t="s">
        <v>1190</v>
      </c>
      <c r="J8475" s="7">
        <f>SUM(J8476:J8483,J8491:J8492)</f>
        <v>0</v>
      </c>
      <c r="K8475" s="7">
        <f t="shared" ref="K8475:AT8475" si="2335">SUM(K8476:K8483,K8491:K8492)</f>
        <v>0</v>
      </c>
      <c r="L8475" s="7">
        <f t="shared" si="2335"/>
        <v>0</v>
      </c>
      <c r="M8475" s="7">
        <f t="shared" si="2335"/>
        <v>0</v>
      </c>
      <c r="N8475" s="7">
        <f t="shared" si="2335"/>
        <v>0</v>
      </c>
      <c r="O8475" s="7">
        <f t="shared" si="2335"/>
        <v>0</v>
      </c>
      <c r="P8475" s="7">
        <f t="shared" si="2335"/>
        <v>0</v>
      </c>
      <c r="Q8475" s="7">
        <f t="shared" si="2335"/>
        <v>0</v>
      </c>
      <c r="R8475" s="7">
        <f t="shared" si="2335"/>
        <v>0</v>
      </c>
      <c r="S8475" s="7">
        <f t="shared" si="2335"/>
        <v>0</v>
      </c>
      <c r="T8475" s="7">
        <f t="shared" si="2335"/>
        <v>0</v>
      </c>
      <c r="U8475" s="7">
        <v>0</v>
      </c>
      <c r="V8475" s="7">
        <v>0</v>
      </c>
      <c r="W8475" s="7">
        <f>SUM(W8476:W8483,W8491:W8492)</f>
        <v>0</v>
      </c>
      <c r="X8475" s="7">
        <f t="shared" si="2335"/>
        <v>0</v>
      </c>
      <c r="Y8475" s="7">
        <f t="shared" si="2335"/>
        <v>0</v>
      </c>
      <c r="Z8475" s="7">
        <f t="shared" si="2335"/>
        <v>0</v>
      </c>
      <c r="AA8475" s="7">
        <f t="shared" si="2335"/>
        <v>0</v>
      </c>
      <c r="AB8475" s="7">
        <f t="shared" si="2335"/>
        <v>0</v>
      </c>
      <c r="AC8475" s="7">
        <f t="shared" si="2335"/>
        <v>0</v>
      </c>
      <c r="AD8475" s="7">
        <f t="shared" si="2335"/>
        <v>0</v>
      </c>
      <c r="AE8475" s="7">
        <f t="shared" si="2335"/>
        <v>0</v>
      </c>
      <c r="AF8475" s="7">
        <f t="shared" si="2335"/>
        <v>0</v>
      </c>
      <c r="AG8475" s="7">
        <f t="shared" si="2335"/>
        <v>0</v>
      </c>
      <c r="AH8475" s="7">
        <v>0</v>
      </c>
      <c r="AI8475" s="7">
        <v>0</v>
      </c>
      <c r="AJ8475" s="7">
        <f>SUM(AJ8476:AJ8483,AJ8491:AJ8492)</f>
        <v>20000</v>
      </c>
      <c r="AK8475" s="7">
        <f t="shared" si="2335"/>
        <v>0</v>
      </c>
      <c r="AL8475" s="7">
        <f t="shared" si="2335"/>
        <v>0</v>
      </c>
      <c r="AM8475" s="7">
        <f t="shared" si="2335"/>
        <v>0</v>
      </c>
      <c r="AN8475" s="7">
        <f t="shared" si="2335"/>
        <v>0</v>
      </c>
      <c r="AO8475" s="7">
        <f t="shared" si="2335"/>
        <v>0</v>
      </c>
      <c r="AP8475" s="7">
        <f t="shared" si="2335"/>
        <v>0</v>
      </c>
      <c r="AQ8475" s="7">
        <f t="shared" si="2335"/>
        <v>0</v>
      </c>
      <c r="AR8475" s="7">
        <f t="shared" si="2335"/>
        <v>0</v>
      </c>
      <c r="AS8475" s="7">
        <f t="shared" si="2335"/>
        <v>0</v>
      </c>
      <c r="AT8475" s="7">
        <f t="shared" si="2335"/>
        <v>0</v>
      </c>
      <c r="AU8475" s="7">
        <v>0</v>
      </c>
      <c r="AV8475" s="7">
        <v>20000</v>
      </c>
      <c r="AW8475" s="7">
        <f t="shared" si="2331"/>
        <v>0</v>
      </c>
    </row>
    <row r="8476" spans="1:49">
      <c r="A8476" s="44" t="s">
        <v>955</v>
      </c>
      <c r="B8476" s="45" t="s">
        <v>1029</v>
      </c>
      <c r="C8476" s="45" t="s">
        <v>1549</v>
      </c>
      <c r="D8476" s="452" t="s">
        <v>3054</v>
      </c>
      <c r="E8476" s="54" t="s">
        <v>1678</v>
      </c>
      <c r="F8476" s="208" t="s">
        <v>691</v>
      </c>
      <c r="G8476" s="468" t="s">
        <v>3082</v>
      </c>
      <c r="H8476" s="50" t="s">
        <v>2357</v>
      </c>
      <c r="I8476" s="43" t="s">
        <v>658</v>
      </c>
      <c r="U8476" s="15">
        <v>0</v>
      </c>
      <c r="V8476" s="15">
        <v>0</v>
      </c>
      <c r="AH8476" s="15">
        <v>0</v>
      </c>
      <c r="AI8476" s="15">
        <v>0</v>
      </c>
      <c r="AJ8476" s="15">
        <v>2000</v>
      </c>
      <c r="AU8476" s="15">
        <v>0</v>
      </c>
      <c r="AV8476" s="15">
        <v>2000</v>
      </c>
      <c r="AW8476" s="15">
        <f t="shared" si="2331"/>
        <v>0</v>
      </c>
    </row>
    <row r="8477" spans="1:49">
      <c r="A8477" s="44" t="s">
        <v>955</v>
      </c>
      <c r="B8477" s="45" t="s">
        <v>1029</v>
      </c>
      <c r="C8477" s="45" t="s">
        <v>1549</v>
      </c>
      <c r="D8477" s="452" t="s">
        <v>3054</v>
      </c>
      <c r="E8477" s="54" t="s">
        <v>1678</v>
      </c>
      <c r="F8477" s="208" t="s">
        <v>1286</v>
      </c>
      <c r="G8477" s="468" t="s">
        <v>3082</v>
      </c>
      <c r="H8477" s="50" t="s">
        <v>2357</v>
      </c>
      <c r="I8477" s="43" t="s">
        <v>724</v>
      </c>
      <c r="U8477" s="15">
        <v>0</v>
      </c>
      <c r="V8477" s="15">
        <v>0</v>
      </c>
      <c r="AH8477" s="15">
        <v>0</v>
      </c>
      <c r="AI8477" s="15">
        <v>0</v>
      </c>
      <c r="AJ8477" s="15">
        <v>2000</v>
      </c>
      <c r="AU8477" s="15">
        <v>0</v>
      </c>
      <c r="AV8477" s="15">
        <v>2000</v>
      </c>
      <c r="AW8477" s="15">
        <f t="shared" si="2331"/>
        <v>0</v>
      </c>
    </row>
    <row r="8478" spans="1:49">
      <c r="A8478" s="44" t="s">
        <v>955</v>
      </c>
      <c r="B8478" s="45" t="s">
        <v>1029</v>
      </c>
      <c r="C8478" s="45" t="s">
        <v>1549</v>
      </c>
      <c r="D8478" s="452" t="s">
        <v>3054</v>
      </c>
      <c r="E8478" s="54" t="s">
        <v>1678</v>
      </c>
      <c r="F8478" s="208" t="s">
        <v>681</v>
      </c>
      <c r="G8478" s="468" t="s">
        <v>3082</v>
      </c>
      <c r="H8478" s="50" t="s">
        <v>2357</v>
      </c>
      <c r="I8478" s="43" t="s">
        <v>1456</v>
      </c>
      <c r="U8478" s="15">
        <v>0</v>
      </c>
      <c r="V8478" s="15">
        <v>0</v>
      </c>
      <c r="AH8478" s="15">
        <v>0</v>
      </c>
      <c r="AI8478" s="15">
        <v>0</v>
      </c>
      <c r="AJ8478" s="15">
        <v>2000</v>
      </c>
      <c r="AU8478" s="15">
        <v>0</v>
      </c>
      <c r="AV8478" s="15">
        <v>2000</v>
      </c>
      <c r="AW8478" s="15">
        <f t="shared" si="2331"/>
        <v>0</v>
      </c>
    </row>
    <row r="8479" spans="1:49">
      <c r="A8479" s="44" t="s">
        <v>955</v>
      </c>
      <c r="B8479" s="45" t="s">
        <v>1029</v>
      </c>
      <c r="C8479" s="45" t="s">
        <v>1549</v>
      </c>
      <c r="D8479" s="452" t="s">
        <v>3054</v>
      </c>
      <c r="E8479" s="54" t="s">
        <v>1678</v>
      </c>
      <c r="F8479" s="208" t="s">
        <v>2289</v>
      </c>
      <c r="G8479" s="468" t="s">
        <v>3082</v>
      </c>
      <c r="H8479" s="50" t="s">
        <v>2357</v>
      </c>
      <c r="I8479" s="43" t="s">
        <v>2211</v>
      </c>
      <c r="U8479" s="15">
        <v>0</v>
      </c>
      <c r="V8479" s="15">
        <v>0</v>
      </c>
      <c r="AH8479" s="15">
        <v>0</v>
      </c>
      <c r="AI8479" s="15">
        <v>0</v>
      </c>
      <c r="AJ8479" s="15">
        <v>2000</v>
      </c>
      <c r="AU8479" s="15">
        <v>0</v>
      </c>
      <c r="AV8479" s="15">
        <v>2000</v>
      </c>
      <c r="AW8479" s="15">
        <f t="shared" si="2331"/>
        <v>0</v>
      </c>
    </row>
    <row r="8480" spans="1:49">
      <c r="A8480" s="44" t="s">
        <v>955</v>
      </c>
      <c r="B8480" s="45" t="s">
        <v>1029</v>
      </c>
      <c r="C8480" s="45" t="s">
        <v>1549</v>
      </c>
      <c r="D8480" s="452" t="s">
        <v>3054</v>
      </c>
      <c r="E8480" s="54" t="s">
        <v>1678</v>
      </c>
      <c r="F8480" s="208" t="s">
        <v>2290</v>
      </c>
      <c r="G8480" s="468" t="s">
        <v>3082</v>
      </c>
      <c r="H8480" s="50" t="s">
        <v>2357</v>
      </c>
      <c r="I8480" s="43" t="s">
        <v>2212</v>
      </c>
      <c r="U8480" s="15">
        <v>0</v>
      </c>
      <c r="V8480" s="15">
        <v>0</v>
      </c>
      <c r="AH8480" s="15">
        <v>0</v>
      </c>
      <c r="AI8480" s="15">
        <v>0</v>
      </c>
      <c r="AJ8480" s="15">
        <v>2000</v>
      </c>
      <c r="AU8480" s="15">
        <v>0</v>
      </c>
      <c r="AV8480" s="15">
        <v>2000</v>
      </c>
      <c r="AW8480" s="15">
        <f t="shared" si="2331"/>
        <v>0</v>
      </c>
    </row>
    <row r="8481" spans="1:49">
      <c r="A8481" s="44" t="s">
        <v>955</v>
      </c>
      <c r="B8481" s="45" t="s">
        <v>1029</v>
      </c>
      <c r="C8481" s="45" t="s">
        <v>1549</v>
      </c>
      <c r="D8481" s="452" t="s">
        <v>3054</v>
      </c>
      <c r="E8481" s="54" t="s">
        <v>1678</v>
      </c>
      <c r="F8481" s="208" t="s">
        <v>2291</v>
      </c>
      <c r="G8481" s="468" t="s">
        <v>3082</v>
      </c>
      <c r="H8481" s="50" t="s">
        <v>2357</v>
      </c>
      <c r="I8481" s="43" t="s">
        <v>2213</v>
      </c>
      <c r="U8481" s="15">
        <v>0</v>
      </c>
      <c r="V8481" s="15">
        <v>0</v>
      </c>
      <c r="AH8481" s="15">
        <v>0</v>
      </c>
      <c r="AI8481" s="15">
        <v>0</v>
      </c>
      <c r="AJ8481" s="15">
        <v>2000</v>
      </c>
      <c r="AU8481" s="15">
        <v>0</v>
      </c>
      <c r="AV8481" s="15">
        <v>2000</v>
      </c>
      <c r="AW8481" s="15">
        <f t="shared" si="2331"/>
        <v>0</v>
      </c>
    </row>
    <row r="8482" spans="1:49">
      <c r="A8482" s="44" t="s">
        <v>955</v>
      </c>
      <c r="B8482" s="45" t="s">
        <v>1029</v>
      </c>
      <c r="C8482" s="45" t="s">
        <v>1549</v>
      </c>
      <c r="D8482" s="452" t="s">
        <v>3054</v>
      </c>
      <c r="E8482" s="54" t="s">
        <v>1678</v>
      </c>
      <c r="F8482" s="208" t="s">
        <v>2292</v>
      </c>
      <c r="G8482" s="468" t="s">
        <v>3082</v>
      </c>
      <c r="H8482" s="50" t="s">
        <v>2357</v>
      </c>
      <c r="I8482" s="43" t="s">
        <v>2214</v>
      </c>
      <c r="U8482" s="15">
        <v>0</v>
      </c>
      <c r="V8482" s="15">
        <v>0</v>
      </c>
      <c r="AH8482" s="15">
        <v>0</v>
      </c>
      <c r="AI8482" s="15">
        <v>0</v>
      </c>
      <c r="AJ8482" s="15">
        <v>2000</v>
      </c>
      <c r="AU8482" s="15">
        <v>0</v>
      </c>
      <c r="AV8482" s="15">
        <v>2000</v>
      </c>
      <c r="AW8482" s="15">
        <f t="shared" si="2331"/>
        <v>0</v>
      </c>
    </row>
    <row r="8483" spans="1:49">
      <c r="A8483" s="44" t="s">
        <v>955</v>
      </c>
      <c r="B8483" s="45" t="s">
        <v>1029</v>
      </c>
      <c r="C8483" s="45" t="s">
        <v>1549</v>
      </c>
      <c r="D8483" s="452" t="s">
        <v>3054</v>
      </c>
      <c r="E8483" s="54" t="s">
        <v>1678</v>
      </c>
      <c r="F8483" s="208" t="s">
        <v>2293</v>
      </c>
      <c r="G8483" s="468" t="s">
        <v>3082</v>
      </c>
      <c r="H8483" s="50" t="s">
        <v>2357</v>
      </c>
      <c r="I8483" s="43" t="s">
        <v>2215</v>
      </c>
      <c r="U8483" s="15">
        <v>0</v>
      </c>
      <c r="V8483" s="15">
        <v>0</v>
      </c>
      <c r="AH8483" s="15">
        <v>0</v>
      </c>
      <c r="AI8483" s="15">
        <v>0</v>
      </c>
      <c r="AJ8483" s="15">
        <v>2000</v>
      </c>
      <c r="AU8483" s="15">
        <v>0</v>
      </c>
      <c r="AV8483" s="15">
        <v>2000</v>
      </c>
      <c r="AW8483" s="15">
        <f t="shared" si="2331"/>
        <v>0</v>
      </c>
    </row>
    <row r="8484" spans="1:49" ht="13.5" thickBot="1">
      <c r="A8484" s="78" t="s">
        <v>1427</v>
      </c>
      <c r="B8484" s="79"/>
      <c r="C8484" s="79"/>
      <c r="D8484" s="456"/>
      <c r="E8484" s="535"/>
      <c r="F8484" s="127"/>
      <c r="G8484" s="127"/>
      <c r="H8484" s="127"/>
      <c r="I8484" s="79"/>
    </row>
    <row r="8485" spans="1:49" s="151" customFormat="1" ht="36" customHeight="1" thickTop="1" thickBot="1">
      <c r="A8485" s="147" t="s">
        <v>2079</v>
      </c>
      <c r="B8485" s="5" t="s">
        <v>2080</v>
      </c>
      <c r="C8485" s="5" t="s">
        <v>1335</v>
      </c>
      <c r="D8485" s="450"/>
      <c r="E8485" s="148" t="s">
        <v>1570</v>
      </c>
      <c r="F8485" s="149" t="s">
        <v>1438</v>
      </c>
      <c r="G8485" s="149"/>
      <c r="H8485" s="149" t="s">
        <v>2332</v>
      </c>
      <c r="I8485" s="5" t="s">
        <v>856</v>
      </c>
      <c r="J8485" s="364" t="s">
        <v>2891</v>
      </c>
      <c r="K8485" s="364" t="s">
        <v>2879</v>
      </c>
      <c r="L8485" s="364" t="s">
        <v>2880</v>
      </c>
      <c r="M8485" s="364" t="s">
        <v>2881</v>
      </c>
      <c r="N8485" s="364" t="s">
        <v>2882</v>
      </c>
      <c r="O8485" s="364" t="s">
        <v>2883</v>
      </c>
      <c r="P8485" s="364" t="s">
        <v>2884</v>
      </c>
      <c r="Q8485" s="364" t="s">
        <v>2885</v>
      </c>
      <c r="R8485" s="364" t="s">
        <v>2886</v>
      </c>
      <c r="S8485" s="364" t="s">
        <v>2887</v>
      </c>
      <c r="T8485" s="364" t="s">
        <v>2888</v>
      </c>
      <c r="U8485" s="364" t="s">
        <v>2889</v>
      </c>
      <c r="V8485" s="364" t="s">
        <v>2890</v>
      </c>
      <c r="W8485" s="365" t="s">
        <v>2893</v>
      </c>
      <c r="X8485" s="365" t="s">
        <v>2879</v>
      </c>
      <c r="Y8485" s="365" t="s">
        <v>2880</v>
      </c>
      <c r="Z8485" s="365" t="s">
        <v>2881</v>
      </c>
      <c r="AA8485" s="365" t="s">
        <v>2882</v>
      </c>
      <c r="AB8485" s="365" t="s">
        <v>2883</v>
      </c>
      <c r="AC8485" s="365" t="s">
        <v>2884</v>
      </c>
      <c r="AD8485" s="365" t="s">
        <v>2885</v>
      </c>
      <c r="AE8485" s="365" t="s">
        <v>2886</v>
      </c>
      <c r="AF8485" s="365" t="s">
        <v>2887</v>
      </c>
      <c r="AG8485" s="365" t="s">
        <v>2888</v>
      </c>
      <c r="AH8485" s="365" t="s">
        <v>2889</v>
      </c>
      <c r="AI8485" s="365" t="s">
        <v>2890</v>
      </c>
      <c r="AJ8485" s="366" t="s">
        <v>2892</v>
      </c>
      <c r="AK8485" s="366" t="s">
        <v>2879</v>
      </c>
      <c r="AL8485" s="366" t="s">
        <v>2880</v>
      </c>
      <c r="AM8485" s="366" t="s">
        <v>2881</v>
      </c>
      <c r="AN8485" s="366" t="s">
        <v>2882</v>
      </c>
      <c r="AO8485" s="366" t="s">
        <v>2883</v>
      </c>
      <c r="AP8485" s="366" t="s">
        <v>2884</v>
      </c>
      <c r="AQ8485" s="366" t="s">
        <v>2885</v>
      </c>
      <c r="AR8485" s="366" t="s">
        <v>2886</v>
      </c>
      <c r="AS8485" s="366" t="s">
        <v>2887</v>
      </c>
      <c r="AT8485" s="366" t="s">
        <v>2888</v>
      </c>
      <c r="AU8485" s="366" t="s">
        <v>2889</v>
      </c>
      <c r="AV8485" s="366" t="s">
        <v>2890</v>
      </c>
      <c r="AW8485" s="368" t="s">
        <v>2895</v>
      </c>
    </row>
    <row r="8486" spans="1:49">
      <c r="A8486" s="33"/>
      <c r="B8486" s="34"/>
      <c r="C8486" s="34"/>
      <c r="D8486" s="34"/>
      <c r="E8486" s="35"/>
      <c r="F8486" s="36"/>
      <c r="G8486" s="36"/>
      <c r="H8486" s="36"/>
      <c r="I8486" s="34"/>
      <c r="J8486" s="202" t="s">
        <v>1224</v>
      </c>
      <c r="K8486" s="202">
        <v>1</v>
      </c>
      <c r="L8486" s="202">
        <v>2</v>
      </c>
      <c r="M8486" s="202">
        <v>3</v>
      </c>
      <c r="N8486" s="202">
        <v>4</v>
      </c>
      <c r="O8486" s="202">
        <v>5</v>
      </c>
      <c r="P8486" s="202">
        <v>6</v>
      </c>
      <c r="Q8486" s="202">
        <v>7</v>
      </c>
      <c r="R8486" s="202">
        <v>8</v>
      </c>
      <c r="S8486" s="202">
        <v>9</v>
      </c>
      <c r="T8486" s="202">
        <v>10</v>
      </c>
      <c r="U8486" s="202">
        <v>13</v>
      </c>
      <c r="V8486" s="202">
        <v>14</v>
      </c>
      <c r="W8486" s="202" t="s">
        <v>1224</v>
      </c>
      <c r="X8486" s="202">
        <v>1</v>
      </c>
      <c r="Y8486" s="202">
        <v>2</v>
      </c>
      <c r="Z8486" s="202">
        <v>3</v>
      </c>
      <c r="AA8486" s="202">
        <v>4</v>
      </c>
      <c r="AB8486" s="202">
        <v>5</v>
      </c>
      <c r="AC8486" s="202">
        <v>6</v>
      </c>
      <c r="AD8486" s="202">
        <v>7</v>
      </c>
      <c r="AE8486" s="202">
        <v>8</v>
      </c>
      <c r="AF8486" s="202">
        <v>9</v>
      </c>
      <c r="AG8486" s="202">
        <v>10</v>
      </c>
      <c r="AH8486" s="202">
        <v>13</v>
      </c>
      <c r="AI8486" s="202">
        <v>14</v>
      </c>
      <c r="AJ8486" s="202" t="s">
        <v>1224</v>
      </c>
      <c r="AK8486" s="202">
        <v>1</v>
      </c>
      <c r="AL8486" s="202">
        <v>2</v>
      </c>
      <c r="AM8486" s="202">
        <v>3</v>
      </c>
      <c r="AN8486" s="202">
        <v>4</v>
      </c>
      <c r="AO8486" s="202">
        <v>5</v>
      </c>
      <c r="AP8486" s="202">
        <v>6</v>
      </c>
      <c r="AQ8486" s="202">
        <v>7</v>
      </c>
      <c r="AR8486" s="202">
        <v>8</v>
      </c>
      <c r="AS8486" s="202">
        <v>9</v>
      </c>
      <c r="AT8486" s="202">
        <v>10</v>
      </c>
      <c r="AU8486" s="202">
        <v>13</v>
      </c>
      <c r="AV8486" s="202">
        <v>14</v>
      </c>
      <c r="AW8486" s="202">
        <v>15</v>
      </c>
    </row>
    <row r="8487" spans="1:49">
      <c r="A8487" s="37"/>
      <c r="B8487" s="38"/>
      <c r="C8487" s="38"/>
      <c r="D8487" s="38"/>
      <c r="E8487" s="60"/>
      <c r="F8487" s="61"/>
      <c r="G8487" s="61"/>
      <c r="H8487" s="61"/>
      <c r="I8487" s="38"/>
      <c r="J8487" s="134"/>
      <c r="K8487" s="134"/>
      <c r="L8487" s="134"/>
      <c r="M8487" s="134"/>
      <c r="N8487" s="134"/>
      <c r="O8487" s="134"/>
      <c r="P8487" s="134"/>
      <c r="Q8487" s="134"/>
      <c r="R8487" s="134"/>
      <c r="S8487" s="134"/>
      <c r="T8487" s="134"/>
      <c r="U8487" s="134"/>
      <c r="V8487" s="134"/>
      <c r="W8487" s="134"/>
      <c r="X8487" s="134"/>
      <c r="Y8487" s="134"/>
      <c r="Z8487" s="134"/>
      <c r="AA8487" s="134"/>
      <c r="AB8487" s="134"/>
      <c r="AC8487" s="134"/>
      <c r="AD8487" s="134"/>
      <c r="AE8487" s="134"/>
      <c r="AF8487" s="134"/>
      <c r="AG8487" s="134"/>
      <c r="AH8487" s="134"/>
      <c r="AI8487" s="134"/>
      <c r="AJ8487" s="134"/>
      <c r="AK8487" s="134"/>
      <c r="AL8487" s="134"/>
      <c r="AM8487" s="134"/>
      <c r="AN8487" s="134"/>
      <c r="AO8487" s="134"/>
      <c r="AP8487" s="134"/>
      <c r="AQ8487" s="134"/>
      <c r="AR8487" s="134"/>
      <c r="AS8487" s="134"/>
      <c r="AT8487" s="134"/>
      <c r="AU8487" s="134"/>
      <c r="AV8487" s="134"/>
      <c r="AW8487" s="134"/>
    </row>
    <row r="8488" spans="1:49">
      <c r="A8488" s="41" t="s">
        <v>955</v>
      </c>
      <c r="B8488" s="260" t="s">
        <v>1029</v>
      </c>
      <c r="C8488" s="260" t="s">
        <v>1549</v>
      </c>
      <c r="D8488" s="451"/>
      <c r="E8488" s="531"/>
      <c r="F8488" s="50"/>
      <c r="G8488" s="50"/>
      <c r="H8488" s="50"/>
      <c r="I8488" s="41" t="s">
        <v>1427</v>
      </c>
      <c r="J8488" s="28"/>
      <c r="K8488" s="28"/>
      <c r="L8488" s="28"/>
      <c r="M8488" s="28"/>
      <c r="N8488" s="28"/>
      <c r="O8488" s="28"/>
      <c r="P8488" s="28"/>
      <c r="Q8488" s="28"/>
      <c r="R8488" s="28"/>
      <c r="S8488" s="28"/>
      <c r="T8488" s="28"/>
      <c r="U8488" s="28"/>
      <c r="V8488" s="28"/>
      <c r="W8488" s="28"/>
      <c r="X8488" s="28"/>
      <c r="Y8488" s="28"/>
      <c r="Z8488" s="28"/>
      <c r="AA8488" s="28"/>
      <c r="AB8488" s="28"/>
      <c r="AC8488" s="28"/>
      <c r="AD8488" s="28"/>
      <c r="AE8488" s="28"/>
      <c r="AF8488" s="28"/>
      <c r="AG8488" s="28"/>
      <c r="AH8488" s="28"/>
      <c r="AI8488" s="28"/>
      <c r="AJ8488" s="28"/>
      <c r="AK8488" s="28"/>
      <c r="AL8488" s="28"/>
      <c r="AM8488" s="28"/>
      <c r="AN8488" s="28"/>
      <c r="AO8488" s="28"/>
      <c r="AP8488" s="28"/>
      <c r="AQ8488" s="28"/>
      <c r="AR8488" s="28"/>
      <c r="AS8488" s="28"/>
      <c r="AT8488" s="28"/>
      <c r="AU8488" s="28"/>
      <c r="AV8488" s="28"/>
      <c r="AW8488" s="28"/>
    </row>
    <row r="8489" spans="1:49">
      <c r="A8489" s="41"/>
      <c r="B8489" s="260"/>
      <c r="C8489" s="260"/>
      <c r="D8489" s="369"/>
      <c r="E8489" s="531"/>
      <c r="F8489" s="50"/>
      <c r="G8489" s="50"/>
      <c r="H8489" s="50"/>
      <c r="I8489" s="41"/>
    </row>
    <row r="8490" spans="1:49">
      <c r="A8490" s="44"/>
      <c r="B8490" s="45"/>
      <c r="C8490" s="45"/>
      <c r="D8490" s="45"/>
      <c r="E8490" s="54"/>
      <c r="F8490" s="50"/>
      <c r="G8490" s="50"/>
      <c r="H8490" s="50"/>
      <c r="I8490" s="63"/>
      <c r="J8490" s="84"/>
      <c r="K8490" s="84"/>
      <c r="L8490" s="84"/>
      <c r="M8490" s="84"/>
      <c r="N8490" s="84"/>
      <c r="O8490" s="84"/>
      <c r="P8490" s="84"/>
      <c r="Q8490" s="84"/>
      <c r="R8490" s="84"/>
      <c r="S8490" s="84"/>
      <c r="T8490" s="84"/>
      <c r="U8490" s="84">
        <v>0</v>
      </c>
      <c r="V8490" s="84">
        <v>0</v>
      </c>
      <c r="W8490" s="84"/>
      <c r="X8490" s="84"/>
      <c r="Y8490" s="84"/>
      <c r="Z8490" s="84"/>
      <c r="AA8490" s="84"/>
      <c r="AB8490" s="84"/>
      <c r="AC8490" s="84"/>
      <c r="AD8490" s="84"/>
      <c r="AE8490" s="84"/>
      <c r="AF8490" s="84"/>
      <c r="AG8490" s="84"/>
      <c r="AH8490" s="84">
        <v>0</v>
      </c>
      <c r="AI8490" s="84">
        <v>0</v>
      </c>
      <c r="AJ8490" s="84"/>
      <c r="AK8490" s="84"/>
      <c r="AL8490" s="84"/>
      <c r="AM8490" s="84"/>
      <c r="AN8490" s="84"/>
      <c r="AO8490" s="84"/>
      <c r="AP8490" s="84"/>
      <c r="AQ8490" s="84"/>
      <c r="AR8490" s="84"/>
      <c r="AS8490" s="84"/>
      <c r="AT8490" s="84"/>
      <c r="AU8490" s="84">
        <v>0</v>
      </c>
      <c r="AV8490" s="84">
        <v>0</v>
      </c>
      <c r="AW8490" s="84">
        <f t="shared" ref="AW8490:AW8521" si="2336">U8490+AH8490+AU8490</f>
        <v>0</v>
      </c>
    </row>
    <row r="8491" spans="1:49">
      <c r="A8491" s="44" t="s">
        <v>955</v>
      </c>
      <c r="B8491" s="45" t="s">
        <v>1029</v>
      </c>
      <c r="C8491" s="45" t="s">
        <v>1549</v>
      </c>
      <c r="D8491" s="452" t="s">
        <v>3054</v>
      </c>
      <c r="E8491" s="54" t="s">
        <v>1678</v>
      </c>
      <c r="F8491" s="208" t="s">
        <v>2294</v>
      </c>
      <c r="G8491" s="468" t="s">
        <v>3082</v>
      </c>
      <c r="H8491" s="50" t="s">
        <v>2357</v>
      </c>
      <c r="I8491" s="43" t="s">
        <v>2216</v>
      </c>
      <c r="U8491" s="15">
        <v>0</v>
      </c>
      <c r="V8491" s="15">
        <v>0</v>
      </c>
      <c r="AH8491" s="15">
        <v>0</v>
      </c>
      <c r="AI8491" s="15">
        <v>0</v>
      </c>
      <c r="AJ8491" s="15">
        <v>2000</v>
      </c>
      <c r="AU8491" s="15">
        <v>0</v>
      </c>
      <c r="AV8491" s="15">
        <v>2000</v>
      </c>
      <c r="AW8491" s="15">
        <f t="shared" si="2336"/>
        <v>0</v>
      </c>
    </row>
    <row r="8492" spans="1:49">
      <c r="A8492" s="44" t="s">
        <v>955</v>
      </c>
      <c r="B8492" s="45" t="s">
        <v>1029</v>
      </c>
      <c r="C8492" s="45" t="s">
        <v>1549</v>
      </c>
      <c r="D8492" s="452" t="s">
        <v>3054</v>
      </c>
      <c r="E8492" s="54" t="s">
        <v>1678</v>
      </c>
      <c r="F8492" s="208" t="s">
        <v>2187</v>
      </c>
      <c r="G8492" s="468" t="s">
        <v>3082</v>
      </c>
      <c r="H8492" s="50" t="s">
        <v>2357</v>
      </c>
      <c r="I8492" s="43" t="s">
        <v>2150</v>
      </c>
      <c r="U8492" s="15">
        <v>0</v>
      </c>
      <c r="V8492" s="15">
        <v>0</v>
      </c>
      <c r="AH8492" s="15">
        <v>0</v>
      </c>
      <c r="AI8492" s="15">
        <v>0</v>
      </c>
      <c r="AJ8492" s="15">
        <v>2000</v>
      </c>
      <c r="AU8492" s="15">
        <v>0</v>
      </c>
      <c r="AV8492" s="15">
        <v>2000</v>
      </c>
      <c r="AW8492" s="15">
        <f t="shared" si="2336"/>
        <v>0</v>
      </c>
    </row>
    <row r="8493" spans="1:49">
      <c r="A8493" s="44" t="s">
        <v>955</v>
      </c>
      <c r="B8493" s="45" t="s">
        <v>1029</v>
      </c>
      <c r="C8493" s="45" t="s">
        <v>1549</v>
      </c>
      <c r="D8493" s="452" t="s">
        <v>3054</v>
      </c>
      <c r="E8493" s="54" t="s">
        <v>1678</v>
      </c>
      <c r="F8493" s="208"/>
      <c r="G8493" s="50"/>
      <c r="H8493" s="50"/>
      <c r="I8493" s="85" t="s">
        <v>1318</v>
      </c>
      <c r="J8493" s="7">
        <f>SUM(J8494:J8494,J8495:J8507)</f>
        <v>0</v>
      </c>
      <c r="K8493" s="7">
        <f t="shared" ref="K8493:AT8493" si="2337">SUM(K8494:K8494,K8495:K8507)</f>
        <v>0</v>
      </c>
      <c r="L8493" s="7">
        <f t="shared" si="2337"/>
        <v>0</v>
      </c>
      <c r="M8493" s="7">
        <f t="shared" si="2337"/>
        <v>0</v>
      </c>
      <c r="N8493" s="7">
        <f t="shared" si="2337"/>
        <v>0</v>
      </c>
      <c r="O8493" s="7">
        <f t="shared" si="2337"/>
        <v>0</v>
      </c>
      <c r="P8493" s="7">
        <f t="shared" si="2337"/>
        <v>0</v>
      </c>
      <c r="Q8493" s="7">
        <f t="shared" si="2337"/>
        <v>0</v>
      </c>
      <c r="R8493" s="7">
        <f t="shared" si="2337"/>
        <v>0</v>
      </c>
      <c r="S8493" s="7">
        <f t="shared" si="2337"/>
        <v>0</v>
      </c>
      <c r="T8493" s="7">
        <f t="shared" si="2337"/>
        <v>0</v>
      </c>
      <c r="U8493" s="7">
        <v>0</v>
      </c>
      <c r="V8493" s="7">
        <v>0</v>
      </c>
      <c r="W8493" s="7">
        <f>SUM(W8494:W8494,W8495:W8507)</f>
        <v>0</v>
      </c>
      <c r="X8493" s="7">
        <f t="shared" si="2337"/>
        <v>0</v>
      </c>
      <c r="Y8493" s="7">
        <f t="shared" si="2337"/>
        <v>0</v>
      </c>
      <c r="Z8493" s="7">
        <f t="shared" si="2337"/>
        <v>0</v>
      </c>
      <c r="AA8493" s="7">
        <f t="shared" si="2337"/>
        <v>0</v>
      </c>
      <c r="AB8493" s="7">
        <f t="shared" si="2337"/>
        <v>0</v>
      </c>
      <c r="AC8493" s="7">
        <f t="shared" si="2337"/>
        <v>0</v>
      </c>
      <c r="AD8493" s="7">
        <f t="shared" si="2337"/>
        <v>0</v>
      </c>
      <c r="AE8493" s="7">
        <f t="shared" si="2337"/>
        <v>0</v>
      </c>
      <c r="AF8493" s="7">
        <f t="shared" si="2337"/>
        <v>0</v>
      </c>
      <c r="AG8493" s="7">
        <f t="shared" si="2337"/>
        <v>0</v>
      </c>
      <c r="AH8493" s="7">
        <v>0</v>
      </c>
      <c r="AI8493" s="7">
        <v>0</v>
      </c>
      <c r="AJ8493" s="7">
        <f>SUM(AJ8494:AJ8494,AJ8495:AJ8507)</f>
        <v>41000</v>
      </c>
      <c r="AK8493" s="7">
        <f t="shared" si="2337"/>
        <v>0</v>
      </c>
      <c r="AL8493" s="7">
        <f t="shared" si="2337"/>
        <v>0</v>
      </c>
      <c r="AM8493" s="7">
        <f t="shared" si="2337"/>
        <v>0</v>
      </c>
      <c r="AN8493" s="7">
        <f t="shared" si="2337"/>
        <v>0</v>
      </c>
      <c r="AO8493" s="7">
        <f t="shared" si="2337"/>
        <v>0</v>
      </c>
      <c r="AP8493" s="7">
        <f t="shared" si="2337"/>
        <v>0</v>
      </c>
      <c r="AQ8493" s="7">
        <f t="shared" si="2337"/>
        <v>0</v>
      </c>
      <c r="AR8493" s="7">
        <f t="shared" si="2337"/>
        <v>0</v>
      </c>
      <c r="AS8493" s="7">
        <f t="shared" si="2337"/>
        <v>0</v>
      </c>
      <c r="AT8493" s="7">
        <f t="shared" si="2337"/>
        <v>0</v>
      </c>
      <c r="AU8493" s="7">
        <v>0</v>
      </c>
      <c r="AV8493" s="7">
        <v>41000</v>
      </c>
      <c r="AW8493" s="7">
        <f t="shared" si="2336"/>
        <v>0</v>
      </c>
    </row>
    <row r="8494" spans="1:49">
      <c r="A8494" s="44" t="s">
        <v>955</v>
      </c>
      <c r="B8494" s="45" t="s">
        <v>1029</v>
      </c>
      <c r="C8494" s="45" t="s">
        <v>1549</v>
      </c>
      <c r="D8494" s="452" t="s">
        <v>3054</v>
      </c>
      <c r="E8494" s="54" t="s">
        <v>1678</v>
      </c>
      <c r="F8494" s="208" t="s">
        <v>1287</v>
      </c>
      <c r="G8494" s="468" t="s">
        <v>3082</v>
      </c>
      <c r="H8494" s="50" t="s">
        <v>2357</v>
      </c>
      <c r="I8494" s="43" t="s">
        <v>1532</v>
      </c>
      <c r="U8494" s="15">
        <v>0</v>
      </c>
      <c r="V8494" s="15">
        <v>0</v>
      </c>
      <c r="AH8494" s="15">
        <v>0</v>
      </c>
      <c r="AI8494" s="15">
        <v>0</v>
      </c>
      <c r="AJ8494" s="15">
        <v>2000</v>
      </c>
      <c r="AU8494" s="15">
        <v>0</v>
      </c>
      <c r="AV8494" s="15">
        <v>2000</v>
      </c>
      <c r="AW8494" s="15">
        <f t="shared" si="2336"/>
        <v>0</v>
      </c>
    </row>
    <row r="8495" spans="1:49">
      <c r="A8495" s="44" t="s">
        <v>955</v>
      </c>
      <c r="B8495" s="45" t="s">
        <v>1029</v>
      </c>
      <c r="C8495" s="45" t="s">
        <v>1549</v>
      </c>
      <c r="D8495" s="452" t="s">
        <v>3054</v>
      </c>
      <c r="E8495" s="54" t="s">
        <v>1678</v>
      </c>
      <c r="F8495" s="208" t="s">
        <v>682</v>
      </c>
      <c r="G8495" s="468" t="s">
        <v>3082</v>
      </c>
      <c r="H8495" s="50" t="s">
        <v>2357</v>
      </c>
      <c r="I8495" s="43" t="s">
        <v>1457</v>
      </c>
      <c r="U8495" s="15">
        <v>0</v>
      </c>
      <c r="V8495" s="15">
        <v>0</v>
      </c>
      <c r="AH8495" s="15">
        <v>0</v>
      </c>
      <c r="AI8495" s="15">
        <v>0</v>
      </c>
      <c r="AJ8495" s="15">
        <v>2000</v>
      </c>
      <c r="AU8495" s="15">
        <v>0</v>
      </c>
      <c r="AV8495" s="15">
        <v>2000</v>
      </c>
      <c r="AW8495" s="15">
        <f t="shared" si="2336"/>
        <v>0</v>
      </c>
    </row>
    <row r="8496" spans="1:49">
      <c r="A8496" s="44" t="s">
        <v>955</v>
      </c>
      <c r="B8496" s="45" t="s">
        <v>1029</v>
      </c>
      <c r="C8496" s="45" t="s">
        <v>1549</v>
      </c>
      <c r="D8496" s="452" t="s">
        <v>3054</v>
      </c>
      <c r="E8496" s="54" t="s">
        <v>1678</v>
      </c>
      <c r="F8496" s="208" t="s">
        <v>2295</v>
      </c>
      <c r="G8496" s="468" t="s">
        <v>3082</v>
      </c>
      <c r="H8496" s="50" t="s">
        <v>2357</v>
      </c>
      <c r="I8496" s="43" t="s">
        <v>2217</v>
      </c>
      <c r="U8496" s="15">
        <v>0</v>
      </c>
      <c r="V8496" s="15">
        <v>0</v>
      </c>
      <c r="AH8496" s="15">
        <v>0</v>
      </c>
      <c r="AI8496" s="15">
        <v>0</v>
      </c>
      <c r="AJ8496" s="15">
        <v>2000</v>
      </c>
      <c r="AU8496" s="15">
        <v>0</v>
      </c>
      <c r="AV8496" s="15">
        <v>2000</v>
      </c>
      <c r="AW8496" s="15">
        <f t="shared" si="2336"/>
        <v>0</v>
      </c>
    </row>
    <row r="8497" spans="1:49">
      <c r="A8497" s="44" t="s">
        <v>955</v>
      </c>
      <c r="B8497" s="45" t="s">
        <v>1029</v>
      </c>
      <c r="C8497" s="45" t="s">
        <v>1549</v>
      </c>
      <c r="D8497" s="452" t="s">
        <v>3054</v>
      </c>
      <c r="E8497" s="54" t="s">
        <v>1678</v>
      </c>
      <c r="F8497" s="208" t="s">
        <v>2625</v>
      </c>
      <c r="G8497" s="468" t="s">
        <v>3082</v>
      </c>
      <c r="H8497" s="50" t="s">
        <v>2357</v>
      </c>
      <c r="I8497" s="43" t="s">
        <v>2540</v>
      </c>
      <c r="U8497" s="15">
        <v>0</v>
      </c>
      <c r="V8497" s="15">
        <v>0</v>
      </c>
      <c r="AH8497" s="15">
        <v>0</v>
      </c>
      <c r="AI8497" s="15">
        <v>0</v>
      </c>
      <c r="AJ8497" s="15">
        <v>5000</v>
      </c>
      <c r="AU8497" s="15">
        <v>0</v>
      </c>
      <c r="AV8497" s="15">
        <v>5000</v>
      </c>
      <c r="AW8497" s="15">
        <f t="shared" si="2336"/>
        <v>0</v>
      </c>
    </row>
    <row r="8498" spans="1:49">
      <c r="A8498" s="44" t="s">
        <v>955</v>
      </c>
      <c r="B8498" s="45" t="s">
        <v>1029</v>
      </c>
      <c r="C8498" s="45" t="s">
        <v>1549</v>
      </c>
      <c r="D8498" s="452" t="s">
        <v>3054</v>
      </c>
      <c r="E8498" s="54" t="s">
        <v>1678</v>
      </c>
      <c r="F8498" s="208" t="s">
        <v>2626</v>
      </c>
      <c r="G8498" s="468" t="s">
        <v>3082</v>
      </c>
      <c r="H8498" s="50" t="s">
        <v>2357</v>
      </c>
      <c r="I8498" s="43" t="s">
        <v>2541</v>
      </c>
      <c r="U8498" s="15">
        <v>0</v>
      </c>
      <c r="V8498" s="15">
        <v>0</v>
      </c>
      <c r="AH8498" s="15">
        <v>0</v>
      </c>
      <c r="AI8498" s="15">
        <v>0</v>
      </c>
      <c r="AJ8498" s="15">
        <v>5000</v>
      </c>
      <c r="AU8498" s="15">
        <v>0</v>
      </c>
      <c r="AV8498" s="15">
        <v>5000</v>
      </c>
      <c r="AW8498" s="15">
        <f t="shared" si="2336"/>
        <v>0</v>
      </c>
    </row>
    <row r="8499" spans="1:49">
      <c r="A8499" s="44" t="s">
        <v>955</v>
      </c>
      <c r="B8499" s="45" t="s">
        <v>1029</v>
      </c>
      <c r="C8499" s="45" t="s">
        <v>1549</v>
      </c>
      <c r="D8499" s="452" t="s">
        <v>3054</v>
      </c>
      <c r="E8499" s="54" t="s">
        <v>1678</v>
      </c>
      <c r="F8499" s="208" t="s">
        <v>2627</v>
      </c>
      <c r="G8499" s="468" t="s">
        <v>3082</v>
      </c>
      <c r="H8499" s="50" t="s">
        <v>2357</v>
      </c>
      <c r="I8499" s="43" t="s">
        <v>2542</v>
      </c>
      <c r="U8499" s="15">
        <v>0</v>
      </c>
      <c r="V8499" s="15">
        <v>0</v>
      </c>
      <c r="AH8499" s="15">
        <v>0</v>
      </c>
      <c r="AI8499" s="15">
        <v>0</v>
      </c>
      <c r="AJ8499" s="15">
        <v>5000</v>
      </c>
      <c r="AU8499" s="15">
        <v>0</v>
      </c>
      <c r="AV8499" s="15">
        <v>5000</v>
      </c>
      <c r="AW8499" s="15">
        <f t="shared" si="2336"/>
        <v>0</v>
      </c>
    </row>
    <row r="8500" spans="1:49">
      <c r="A8500" s="44" t="s">
        <v>955</v>
      </c>
      <c r="B8500" s="45" t="s">
        <v>1029</v>
      </c>
      <c r="C8500" s="45" t="s">
        <v>1549</v>
      </c>
      <c r="D8500" s="452" t="s">
        <v>3054</v>
      </c>
      <c r="E8500" s="54" t="s">
        <v>1678</v>
      </c>
      <c r="F8500" s="208" t="s">
        <v>2628</v>
      </c>
      <c r="G8500" s="468" t="s">
        <v>3082</v>
      </c>
      <c r="H8500" s="50" t="s">
        <v>2357</v>
      </c>
      <c r="I8500" s="43" t="s">
        <v>2543</v>
      </c>
      <c r="U8500" s="15">
        <v>0</v>
      </c>
      <c r="V8500" s="15">
        <v>0</v>
      </c>
      <c r="AH8500" s="15">
        <v>0</v>
      </c>
      <c r="AI8500" s="15">
        <v>0</v>
      </c>
      <c r="AJ8500" s="15">
        <v>2000</v>
      </c>
      <c r="AU8500" s="15">
        <v>0</v>
      </c>
      <c r="AV8500" s="15">
        <v>2000</v>
      </c>
      <c r="AW8500" s="15">
        <f t="shared" si="2336"/>
        <v>0</v>
      </c>
    </row>
    <row r="8501" spans="1:49">
      <c r="A8501" s="44" t="s">
        <v>955</v>
      </c>
      <c r="B8501" s="45" t="s">
        <v>1029</v>
      </c>
      <c r="C8501" s="45" t="s">
        <v>1549</v>
      </c>
      <c r="D8501" s="452" t="s">
        <v>3054</v>
      </c>
      <c r="E8501" s="54" t="s">
        <v>1678</v>
      </c>
      <c r="F8501" s="208" t="s">
        <v>2629</v>
      </c>
      <c r="G8501" s="468" t="s">
        <v>3082</v>
      </c>
      <c r="H8501" s="50" t="s">
        <v>2357</v>
      </c>
      <c r="I8501" s="43" t="s">
        <v>2544</v>
      </c>
      <c r="U8501" s="15">
        <v>0</v>
      </c>
      <c r="V8501" s="15">
        <v>0</v>
      </c>
      <c r="AH8501" s="15">
        <v>0</v>
      </c>
      <c r="AI8501" s="15">
        <v>0</v>
      </c>
      <c r="AJ8501" s="15">
        <v>2000</v>
      </c>
      <c r="AU8501" s="15">
        <v>0</v>
      </c>
      <c r="AV8501" s="15">
        <v>2000</v>
      </c>
      <c r="AW8501" s="15">
        <f t="shared" si="2336"/>
        <v>0</v>
      </c>
    </row>
    <row r="8502" spans="1:49">
      <c r="A8502" s="44" t="s">
        <v>955</v>
      </c>
      <c r="B8502" s="45" t="s">
        <v>1029</v>
      </c>
      <c r="C8502" s="45" t="s">
        <v>1549</v>
      </c>
      <c r="D8502" s="452" t="s">
        <v>3054</v>
      </c>
      <c r="E8502" s="54" t="s">
        <v>1678</v>
      </c>
      <c r="F8502" s="208" t="s">
        <v>2630</v>
      </c>
      <c r="G8502" s="468" t="s">
        <v>3082</v>
      </c>
      <c r="H8502" s="50" t="s">
        <v>2357</v>
      </c>
      <c r="I8502" s="43" t="s">
        <v>2545</v>
      </c>
      <c r="U8502" s="15">
        <v>0</v>
      </c>
      <c r="V8502" s="15">
        <v>0</v>
      </c>
      <c r="AH8502" s="15">
        <v>0</v>
      </c>
      <c r="AI8502" s="15">
        <v>0</v>
      </c>
      <c r="AJ8502" s="15">
        <v>2000</v>
      </c>
      <c r="AU8502" s="15">
        <v>0</v>
      </c>
      <c r="AV8502" s="15">
        <v>2000</v>
      </c>
      <c r="AW8502" s="15">
        <f t="shared" si="2336"/>
        <v>0</v>
      </c>
    </row>
    <row r="8503" spans="1:49">
      <c r="A8503" s="44" t="s">
        <v>955</v>
      </c>
      <c r="B8503" s="45" t="s">
        <v>1029</v>
      </c>
      <c r="C8503" s="45" t="s">
        <v>1549</v>
      </c>
      <c r="D8503" s="452" t="s">
        <v>3054</v>
      </c>
      <c r="E8503" s="54" t="s">
        <v>1678</v>
      </c>
      <c r="F8503" s="208" t="s">
        <v>2631</v>
      </c>
      <c r="G8503" s="468" t="s">
        <v>3082</v>
      </c>
      <c r="H8503" s="50" t="s">
        <v>2357</v>
      </c>
      <c r="I8503" s="43" t="s">
        <v>2546</v>
      </c>
      <c r="U8503" s="15">
        <v>0</v>
      </c>
      <c r="V8503" s="15">
        <v>0</v>
      </c>
      <c r="AH8503" s="15">
        <v>0</v>
      </c>
      <c r="AI8503" s="15">
        <v>0</v>
      </c>
      <c r="AJ8503" s="15">
        <v>2000</v>
      </c>
      <c r="AU8503" s="15">
        <v>0</v>
      </c>
      <c r="AV8503" s="15">
        <v>2000</v>
      </c>
      <c r="AW8503" s="15">
        <f t="shared" si="2336"/>
        <v>0</v>
      </c>
    </row>
    <row r="8504" spans="1:49">
      <c r="A8504" s="44" t="s">
        <v>955</v>
      </c>
      <c r="B8504" s="45" t="s">
        <v>1029</v>
      </c>
      <c r="C8504" s="45" t="s">
        <v>1549</v>
      </c>
      <c r="D8504" s="452" t="s">
        <v>3054</v>
      </c>
      <c r="E8504" s="54" t="s">
        <v>1678</v>
      </c>
      <c r="F8504" s="208" t="s">
        <v>2632</v>
      </c>
      <c r="G8504" s="468" t="s">
        <v>3082</v>
      </c>
      <c r="H8504" s="50" t="s">
        <v>2357</v>
      </c>
      <c r="I8504" s="43" t="s">
        <v>2547</v>
      </c>
      <c r="U8504" s="15">
        <v>0</v>
      </c>
      <c r="V8504" s="15">
        <v>0</v>
      </c>
      <c r="AH8504" s="15">
        <v>0</v>
      </c>
      <c r="AI8504" s="15">
        <v>0</v>
      </c>
      <c r="AJ8504" s="15">
        <v>4000</v>
      </c>
      <c r="AU8504" s="15">
        <v>0</v>
      </c>
      <c r="AV8504" s="15">
        <v>4000</v>
      </c>
      <c r="AW8504" s="15">
        <f t="shared" si="2336"/>
        <v>0</v>
      </c>
    </row>
    <row r="8505" spans="1:49">
      <c r="A8505" s="44" t="s">
        <v>955</v>
      </c>
      <c r="B8505" s="45" t="s">
        <v>1029</v>
      </c>
      <c r="C8505" s="45" t="s">
        <v>1549</v>
      </c>
      <c r="D8505" s="452" t="s">
        <v>3054</v>
      </c>
      <c r="E8505" s="54" t="s">
        <v>1678</v>
      </c>
      <c r="F8505" s="208" t="s">
        <v>2633</v>
      </c>
      <c r="G8505" s="468" t="s">
        <v>3082</v>
      </c>
      <c r="H8505" s="50" t="s">
        <v>2357</v>
      </c>
      <c r="I8505" s="43" t="s">
        <v>2548</v>
      </c>
      <c r="U8505" s="15">
        <v>0</v>
      </c>
      <c r="V8505" s="15">
        <v>0</v>
      </c>
      <c r="AH8505" s="15">
        <v>0</v>
      </c>
      <c r="AI8505" s="15">
        <v>0</v>
      </c>
      <c r="AJ8505" s="15">
        <v>4000</v>
      </c>
      <c r="AU8505" s="15">
        <v>0</v>
      </c>
      <c r="AV8505" s="15">
        <v>4000</v>
      </c>
      <c r="AW8505" s="15">
        <f t="shared" si="2336"/>
        <v>0</v>
      </c>
    </row>
    <row r="8506" spans="1:49">
      <c r="A8506" s="44" t="s">
        <v>955</v>
      </c>
      <c r="B8506" s="45" t="s">
        <v>1029</v>
      </c>
      <c r="C8506" s="45" t="s">
        <v>1549</v>
      </c>
      <c r="D8506" s="452" t="s">
        <v>3054</v>
      </c>
      <c r="E8506" s="54" t="s">
        <v>1678</v>
      </c>
      <c r="F8506" s="208" t="s">
        <v>2734</v>
      </c>
      <c r="G8506" s="468" t="s">
        <v>3082</v>
      </c>
      <c r="H8506" s="50" t="s">
        <v>2357</v>
      </c>
      <c r="I8506" s="43" t="s">
        <v>2549</v>
      </c>
      <c r="U8506" s="15">
        <v>0</v>
      </c>
      <c r="V8506" s="15">
        <v>0</v>
      </c>
      <c r="AH8506" s="15">
        <v>0</v>
      </c>
      <c r="AI8506" s="15">
        <v>0</v>
      </c>
      <c r="AJ8506" s="15">
        <v>2000</v>
      </c>
      <c r="AU8506" s="15">
        <v>0</v>
      </c>
      <c r="AV8506" s="15">
        <v>2000</v>
      </c>
      <c r="AW8506" s="15">
        <f t="shared" si="2336"/>
        <v>0</v>
      </c>
    </row>
    <row r="8507" spans="1:49">
      <c r="A8507" s="44" t="s">
        <v>955</v>
      </c>
      <c r="B8507" s="45" t="s">
        <v>1029</v>
      </c>
      <c r="C8507" s="45" t="s">
        <v>1549</v>
      </c>
      <c r="D8507" s="452" t="s">
        <v>3054</v>
      </c>
      <c r="E8507" s="54" t="s">
        <v>1678</v>
      </c>
      <c r="F8507" s="208" t="s">
        <v>2188</v>
      </c>
      <c r="G8507" s="468" t="s">
        <v>3082</v>
      </c>
      <c r="H8507" s="50" t="s">
        <v>2357</v>
      </c>
      <c r="I8507" s="43" t="s">
        <v>2150</v>
      </c>
      <c r="U8507" s="15">
        <v>0</v>
      </c>
      <c r="V8507" s="15">
        <v>0</v>
      </c>
      <c r="AH8507" s="15">
        <v>0</v>
      </c>
      <c r="AI8507" s="15">
        <v>0</v>
      </c>
      <c r="AJ8507" s="15">
        <v>2000</v>
      </c>
      <c r="AU8507" s="15">
        <v>0</v>
      </c>
      <c r="AV8507" s="15">
        <v>2000</v>
      </c>
      <c r="AW8507" s="15">
        <f t="shared" si="2336"/>
        <v>0</v>
      </c>
    </row>
    <row r="8508" spans="1:49">
      <c r="A8508" s="44" t="s">
        <v>955</v>
      </c>
      <c r="B8508" s="45" t="s">
        <v>1029</v>
      </c>
      <c r="C8508" s="45" t="s">
        <v>1549</v>
      </c>
      <c r="D8508" s="452" t="s">
        <v>3054</v>
      </c>
      <c r="E8508" s="54" t="s">
        <v>1678</v>
      </c>
      <c r="F8508" s="208"/>
      <c r="G8508" s="50"/>
      <c r="H8508" s="50"/>
      <c r="I8508" s="85" t="s">
        <v>1379</v>
      </c>
      <c r="J8508" s="7">
        <f>SUM(J8509:J8510)</f>
        <v>0</v>
      </c>
      <c r="K8508" s="7">
        <f t="shared" ref="K8508:AT8508" si="2338">SUM(K8509:K8510)</f>
        <v>0</v>
      </c>
      <c r="L8508" s="7">
        <f t="shared" si="2338"/>
        <v>0</v>
      </c>
      <c r="M8508" s="7">
        <f t="shared" si="2338"/>
        <v>0</v>
      </c>
      <c r="N8508" s="7">
        <f t="shared" si="2338"/>
        <v>0</v>
      </c>
      <c r="O8508" s="7">
        <f t="shared" si="2338"/>
        <v>0</v>
      </c>
      <c r="P8508" s="7">
        <f t="shared" si="2338"/>
        <v>0</v>
      </c>
      <c r="Q8508" s="7">
        <f t="shared" si="2338"/>
        <v>0</v>
      </c>
      <c r="R8508" s="7">
        <f t="shared" si="2338"/>
        <v>0</v>
      </c>
      <c r="S8508" s="7">
        <f t="shared" si="2338"/>
        <v>0</v>
      </c>
      <c r="T8508" s="7">
        <f t="shared" si="2338"/>
        <v>0</v>
      </c>
      <c r="U8508" s="7">
        <v>0</v>
      </c>
      <c r="V8508" s="7">
        <v>0</v>
      </c>
      <c r="W8508" s="7">
        <f>SUM(W8509:W8510)</f>
        <v>0</v>
      </c>
      <c r="X8508" s="7">
        <f t="shared" si="2338"/>
        <v>0</v>
      </c>
      <c r="Y8508" s="7">
        <f t="shared" si="2338"/>
        <v>0</v>
      </c>
      <c r="Z8508" s="7">
        <f t="shared" si="2338"/>
        <v>0</v>
      </c>
      <c r="AA8508" s="7">
        <f t="shared" si="2338"/>
        <v>0</v>
      </c>
      <c r="AB8508" s="7">
        <f t="shared" si="2338"/>
        <v>0</v>
      </c>
      <c r="AC8508" s="7">
        <f t="shared" si="2338"/>
        <v>0</v>
      </c>
      <c r="AD8508" s="7">
        <f t="shared" si="2338"/>
        <v>0</v>
      </c>
      <c r="AE8508" s="7">
        <f t="shared" si="2338"/>
        <v>0</v>
      </c>
      <c r="AF8508" s="7">
        <f t="shared" si="2338"/>
        <v>0</v>
      </c>
      <c r="AG8508" s="7">
        <f t="shared" si="2338"/>
        <v>0</v>
      </c>
      <c r="AH8508" s="7">
        <v>0</v>
      </c>
      <c r="AI8508" s="7">
        <v>0</v>
      </c>
      <c r="AJ8508" s="7">
        <f>SUM(AJ8509:AJ8510)</f>
        <v>4000</v>
      </c>
      <c r="AK8508" s="7">
        <f t="shared" si="2338"/>
        <v>0</v>
      </c>
      <c r="AL8508" s="7">
        <f t="shared" si="2338"/>
        <v>0</v>
      </c>
      <c r="AM8508" s="7">
        <f t="shared" si="2338"/>
        <v>0</v>
      </c>
      <c r="AN8508" s="7">
        <f t="shared" si="2338"/>
        <v>0</v>
      </c>
      <c r="AO8508" s="7">
        <f t="shared" si="2338"/>
        <v>0</v>
      </c>
      <c r="AP8508" s="7">
        <f t="shared" si="2338"/>
        <v>0</v>
      </c>
      <c r="AQ8508" s="7">
        <f t="shared" si="2338"/>
        <v>0</v>
      </c>
      <c r="AR8508" s="7">
        <f t="shared" si="2338"/>
        <v>0</v>
      </c>
      <c r="AS8508" s="7">
        <f t="shared" si="2338"/>
        <v>0</v>
      </c>
      <c r="AT8508" s="7">
        <f t="shared" si="2338"/>
        <v>0</v>
      </c>
      <c r="AU8508" s="7">
        <v>0</v>
      </c>
      <c r="AV8508" s="7">
        <v>4000</v>
      </c>
      <c r="AW8508" s="7">
        <f t="shared" si="2336"/>
        <v>0</v>
      </c>
    </row>
    <row r="8509" spans="1:49">
      <c r="A8509" s="44" t="s">
        <v>955</v>
      </c>
      <c r="B8509" s="45" t="s">
        <v>1029</v>
      </c>
      <c r="C8509" s="45" t="s">
        <v>1549</v>
      </c>
      <c r="D8509" s="452" t="s">
        <v>3054</v>
      </c>
      <c r="E8509" s="54" t="s">
        <v>1678</v>
      </c>
      <c r="F8509" s="208" t="s">
        <v>2634</v>
      </c>
      <c r="G8509" s="468" t="s">
        <v>3082</v>
      </c>
      <c r="H8509" s="50" t="s">
        <v>2357</v>
      </c>
      <c r="I8509" s="42" t="s">
        <v>2550</v>
      </c>
      <c r="J8509" s="8"/>
      <c r="K8509" s="8"/>
      <c r="L8509" s="8"/>
      <c r="M8509" s="8"/>
      <c r="N8509" s="8"/>
      <c r="O8509" s="8"/>
      <c r="P8509" s="8"/>
      <c r="Q8509" s="8"/>
      <c r="R8509" s="8"/>
      <c r="S8509" s="8"/>
      <c r="T8509" s="8"/>
      <c r="U8509" s="8">
        <v>0</v>
      </c>
      <c r="V8509" s="8">
        <v>0</v>
      </c>
      <c r="W8509" s="8"/>
      <c r="X8509" s="8"/>
      <c r="Y8509" s="8"/>
      <c r="Z8509" s="8"/>
      <c r="AA8509" s="8"/>
      <c r="AB8509" s="8"/>
      <c r="AC8509" s="8"/>
      <c r="AD8509" s="8"/>
      <c r="AE8509" s="8"/>
      <c r="AF8509" s="8"/>
      <c r="AG8509" s="8"/>
      <c r="AH8509" s="8">
        <v>0</v>
      </c>
      <c r="AI8509" s="8">
        <v>0</v>
      </c>
      <c r="AJ8509" s="8">
        <v>2000</v>
      </c>
      <c r="AK8509" s="8"/>
      <c r="AL8509" s="8"/>
      <c r="AM8509" s="8"/>
      <c r="AN8509" s="8"/>
      <c r="AO8509" s="8"/>
      <c r="AP8509" s="8"/>
      <c r="AQ8509" s="8"/>
      <c r="AR8509" s="8"/>
      <c r="AS8509" s="8"/>
      <c r="AT8509" s="8"/>
      <c r="AU8509" s="8">
        <v>0</v>
      </c>
      <c r="AV8509" s="8">
        <v>2000</v>
      </c>
      <c r="AW8509" s="8">
        <f t="shared" si="2336"/>
        <v>0</v>
      </c>
    </row>
    <row r="8510" spans="1:49">
      <c r="A8510" s="44" t="s">
        <v>955</v>
      </c>
      <c r="B8510" s="45" t="s">
        <v>1029</v>
      </c>
      <c r="C8510" s="45" t="s">
        <v>1549</v>
      </c>
      <c r="D8510" s="452" t="s">
        <v>3054</v>
      </c>
      <c r="E8510" s="54" t="s">
        <v>1678</v>
      </c>
      <c r="F8510" s="208" t="s">
        <v>2189</v>
      </c>
      <c r="G8510" s="468" t="s">
        <v>3082</v>
      </c>
      <c r="H8510" s="50" t="s">
        <v>2357</v>
      </c>
      <c r="I8510" s="43" t="s">
        <v>2150</v>
      </c>
      <c r="U8510" s="15">
        <v>0</v>
      </c>
      <c r="V8510" s="15">
        <v>0</v>
      </c>
      <c r="AH8510" s="15">
        <v>0</v>
      </c>
      <c r="AI8510" s="15">
        <v>0</v>
      </c>
      <c r="AJ8510" s="15">
        <v>2000</v>
      </c>
      <c r="AU8510" s="15">
        <v>0</v>
      </c>
      <c r="AV8510" s="15">
        <v>2000</v>
      </c>
      <c r="AW8510" s="15">
        <f t="shared" si="2336"/>
        <v>0</v>
      </c>
    </row>
    <row r="8511" spans="1:49">
      <c r="A8511" s="44" t="s">
        <v>955</v>
      </c>
      <c r="B8511" s="45" t="s">
        <v>1029</v>
      </c>
      <c r="C8511" s="45" t="s">
        <v>1549</v>
      </c>
      <c r="D8511" s="452" t="s">
        <v>3054</v>
      </c>
      <c r="E8511" s="54" t="s">
        <v>1678</v>
      </c>
      <c r="F8511" s="208"/>
      <c r="G8511" s="50"/>
      <c r="H8511" s="50"/>
      <c r="I8511" s="120" t="s">
        <v>1501</v>
      </c>
      <c r="J8511" s="7">
        <f>SUM(J8512:J8519)</f>
        <v>0</v>
      </c>
      <c r="K8511" s="7">
        <f t="shared" ref="K8511:AT8511" si="2339">SUM(K8512:K8519)</f>
        <v>0</v>
      </c>
      <c r="L8511" s="7">
        <f t="shared" si="2339"/>
        <v>0</v>
      </c>
      <c r="M8511" s="7">
        <f t="shared" si="2339"/>
        <v>0</v>
      </c>
      <c r="N8511" s="7">
        <f t="shared" si="2339"/>
        <v>0</v>
      </c>
      <c r="O8511" s="7">
        <f t="shared" si="2339"/>
        <v>0</v>
      </c>
      <c r="P8511" s="7">
        <f t="shared" si="2339"/>
        <v>0</v>
      </c>
      <c r="Q8511" s="7">
        <f t="shared" si="2339"/>
        <v>0</v>
      </c>
      <c r="R8511" s="7">
        <f t="shared" si="2339"/>
        <v>0</v>
      </c>
      <c r="S8511" s="7">
        <f t="shared" si="2339"/>
        <v>0</v>
      </c>
      <c r="T8511" s="7">
        <f t="shared" si="2339"/>
        <v>0</v>
      </c>
      <c r="U8511" s="7">
        <v>0</v>
      </c>
      <c r="V8511" s="7">
        <v>0</v>
      </c>
      <c r="W8511" s="7">
        <f>SUM(W8512:W8519)</f>
        <v>0</v>
      </c>
      <c r="X8511" s="7">
        <f t="shared" si="2339"/>
        <v>0</v>
      </c>
      <c r="Y8511" s="7">
        <f t="shared" si="2339"/>
        <v>0</v>
      </c>
      <c r="Z8511" s="7">
        <f t="shared" si="2339"/>
        <v>0</v>
      </c>
      <c r="AA8511" s="7">
        <f t="shared" si="2339"/>
        <v>0</v>
      </c>
      <c r="AB8511" s="7">
        <f t="shared" si="2339"/>
        <v>0</v>
      </c>
      <c r="AC8511" s="7">
        <f t="shared" si="2339"/>
        <v>0</v>
      </c>
      <c r="AD8511" s="7">
        <f t="shared" si="2339"/>
        <v>0</v>
      </c>
      <c r="AE8511" s="7">
        <f t="shared" si="2339"/>
        <v>0</v>
      </c>
      <c r="AF8511" s="7">
        <f t="shared" si="2339"/>
        <v>0</v>
      </c>
      <c r="AG8511" s="7">
        <f t="shared" si="2339"/>
        <v>0</v>
      </c>
      <c r="AH8511" s="7">
        <v>0</v>
      </c>
      <c r="AI8511" s="7">
        <v>0</v>
      </c>
      <c r="AJ8511" s="7">
        <f>SUM(AJ8512:AJ8519)</f>
        <v>58000</v>
      </c>
      <c r="AK8511" s="7">
        <f t="shared" si="2339"/>
        <v>0</v>
      </c>
      <c r="AL8511" s="7">
        <f t="shared" si="2339"/>
        <v>0</v>
      </c>
      <c r="AM8511" s="7">
        <f t="shared" si="2339"/>
        <v>0</v>
      </c>
      <c r="AN8511" s="7">
        <f t="shared" si="2339"/>
        <v>0</v>
      </c>
      <c r="AO8511" s="7">
        <f t="shared" si="2339"/>
        <v>0</v>
      </c>
      <c r="AP8511" s="7">
        <f t="shared" si="2339"/>
        <v>0</v>
      </c>
      <c r="AQ8511" s="7">
        <f t="shared" si="2339"/>
        <v>0</v>
      </c>
      <c r="AR8511" s="7">
        <f t="shared" si="2339"/>
        <v>0</v>
      </c>
      <c r="AS8511" s="7">
        <f t="shared" si="2339"/>
        <v>0</v>
      </c>
      <c r="AT8511" s="7">
        <f t="shared" si="2339"/>
        <v>0</v>
      </c>
      <c r="AU8511" s="7">
        <v>0</v>
      </c>
      <c r="AV8511" s="7">
        <v>58000</v>
      </c>
      <c r="AW8511" s="7">
        <f t="shared" si="2336"/>
        <v>0</v>
      </c>
    </row>
    <row r="8512" spans="1:49">
      <c r="A8512" s="44" t="s">
        <v>955</v>
      </c>
      <c r="B8512" s="45" t="s">
        <v>1029</v>
      </c>
      <c r="C8512" s="45" t="s">
        <v>1549</v>
      </c>
      <c r="D8512" s="452" t="s">
        <v>3054</v>
      </c>
      <c r="E8512" s="54" t="s">
        <v>1678</v>
      </c>
      <c r="F8512" s="208" t="s">
        <v>2635</v>
      </c>
      <c r="G8512" s="468" t="s">
        <v>3082</v>
      </c>
      <c r="H8512" s="50" t="s">
        <v>2357</v>
      </c>
      <c r="I8512" s="43" t="s">
        <v>2551</v>
      </c>
      <c r="J8512" s="8"/>
      <c r="K8512" s="8"/>
      <c r="L8512" s="8"/>
      <c r="M8512" s="8"/>
      <c r="N8512" s="8"/>
      <c r="O8512" s="8"/>
      <c r="P8512" s="8"/>
      <c r="Q8512" s="8"/>
      <c r="R8512" s="8"/>
      <c r="S8512" s="8"/>
      <c r="T8512" s="8"/>
      <c r="U8512" s="8">
        <v>0</v>
      </c>
      <c r="V8512" s="8">
        <v>0</v>
      </c>
      <c r="W8512" s="8"/>
      <c r="X8512" s="8"/>
      <c r="Y8512" s="8"/>
      <c r="Z8512" s="8"/>
      <c r="AA8512" s="8"/>
      <c r="AB8512" s="8"/>
      <c r="AC8512" s="8"/>
      <c r="AD8512" s="8"/>
      <c r="AE8512" s="8"/>
      <c r="AF8512" s="8"/>
      <c r="AG8512" s="8"/>
      <c r="AH8512" s="8">
        <v>0</v>
      </c>
      <c r="AI8512" s="8">
        <v>0</v>
      </c>
      <c r="AJ8512" s="8">
        <v>2000</v>
      </c>
      <c r="AK8512" s="8"/>
      <c r="AL8512" s="8"/>
      <c r="AM8512" s="8"/>
      <c r="AN8512" s="8"/>
      <c r="AO8512" s="8"/>
      <c r="AP8512" s="8"/>
      <c r="AQ8512" s="8"/>
      <c r="AR8512" s="8"/>
      <c r="AS8512" s="8"/>
      <c r="AT8512" s="8"/>
      <c r="AU8512" s="8">
        <v>0</v>
      </c>
      <c r="AV8512" s="8">
        <v>2000</v>
      </c>
      <c r="AW8512" s="8">
        <f t="shared" si="2336"/>
        <v>0</v>
      </c>
    </row>
    <row r="8513" spans="1:49">
      <c r="A8513" s="44" t="s">
        <v>955</v>
      </c>
      <c r="B8513" s="45" t="s">
        <v>1029</v>
      </c>
      <c r="C8513" s="45" t="s">
        <v>1549</v>
      </c>
      <c r="D8513" s="452" t="s">
        <v>3054</v>
      </c>
      <c r="E8513" s="54" t="s">
        <v>1678</v>
      </c>
      <c r="F8513" s="208" t="s">
        <v>2846</v>
      </c>
      <c r="G8513" s="468" t="s">
        <v>3082</v>
      </c>
      <c r="H8513" s="50" t="s">
        <v>2357</v>
      </c>
      <c r="I8513" s="43" t="s">
        <v>2782</v>
      </c>
      <c r="J8513" s="8"/>
      <c r="K8513" s="8"/>
      <c r="L8513" s="8"/>
      <c r="M8513" s="8"/>
      <c r="N8513" s="8"/>
      <c r="O8513" s="8"/>
      <c r="P8513" s="8"/>
      <c r="Q8513" s="8"/>
      <c r="R8513" s="8"/>
      <c r="S8513" s="8"/>
      <c r="T8513" s="8"/>
      <c r="U8513" s="8">
        <v>0</v>
      </c>
      <c r="V8513" s="8">
        <v>0</v>
      </c>
      <c r="W8513" s="8"/>
      <c r="X8513" s="8"/>
      <c r="Y8513" s="8"/>
      <c r="Z8513" s="8"/>
      <c r="AA8513" s="8"/>
      <c r="AB8513" s="8"/>
      <c r="AC8513" s="8"/>
      <c r="AD8513" s="8"/>
      <c r="AE8513" s="8"/>
      <c r="AF8513" s="8"/>
      <c r="AG8513" s="8"/>
      <c r="AH8513" s="8">
        <v>0</v>
      </c>
      <c r="AI8513" s="8">
        <v>0</v>
      </c>
      <c r="AJ8513" s="8">
        <v>12500</v>
      </c>
      <c r="AK8513" s="8"/>
      <c r="AL8513" s="8"/>
      <c r="AM8513" s="8"/>
      <c r="AN8513" s="8"/>
      <c r="AO8513" s="8"/>
      <c r="AP8513" s="8"/>
      <c r="AQ8513" s="8"/>
      <c r="AR8513" s="8"/>
      <c r="AS8513" s="8"/>
      <c r="AT8513" s="8"/>
      <c r="AU8513" s="8">
        <v>0</v>
      </c>
      <c r="AV8513" s="8">
        <v>12500</v>
      </c>
      <c r="AW8513" s="8">
        <f t="shared" si="2336"/>
        <v>0</v>
      </c>
    </row>
    <row r="8514" spans="1:49">
      <c r="A8514" s="44" t="s">
        <v>955</v>
      </c>
      <c r="B8514" s="45" t="s">
        <v>1029</v>
      </c>
      <c r="C8514" s="45" t="s">
        <v>1549</v>
      </c>
      <c r="D8514" s="452" t="s">
        <v>3054</v>
      </c>
      <c r="E8514" s="54" t="s">
        <v>1678</v>
      </c>
      <c r="F8514" s="208" t="s">
        <v>2847</v>
      </c>
      <c r="G8514" s="468" t="s">
        <v>3082</v>
      </c>
      <c r="H8514" s="50" t="s">
        <v>2357</v>
      </c>
      <c r="I8514" s="43" t="s">
        <v>2783</v>
      </c>
      <c r="J8514" s="8"/>
      <c r="K8514" s="8"/>
      <c r="L8514" s="8"/>
      <c r="M8514" s="8"/>
      <c r="N8514" s="8"/>
      <c r="O8514" s="8"/>
      <c r="P8514" s="8"/>
      <c r="Q8514" s="8"/>
      <c r="R8514" s="8"/>
      <c r="S8514" s="8"/>
      <c r="T8514" s="8"/>
      <c r="U8514" s="8">
        <v>0</v>
      </c>
      <c r="V8514" s="8">
        <v>0</v>
      </c>
      <c r="W8514" s="8"/>
      <c r="X8514" s="8"/>
      <c r="Y8514" s="8"/>
      <c r="Z8514" s="8"/>
      <c r="AA8514" s="8"/>
      <c r="AB8514" s="8"/>
      <c r="AC8514" s="8"/>
      <c r="AD8514" s="8"/>
      <c r="AE8514" s="8"/>
      <c r="AF8514" s="8"/>
      <c r="AG8514" s="8"/>
      <c r="AH8514" s="8">
        <v>0</v>
      </c>
      <c r="AI8514" s="8">
        <v>0</v>
      </c>
      <c r="AJ8514" s="8">
        <v>12500</v>
      </c>
      <c r="AK8514" s="8"/>
      <c r="AL8514" s="8"/>
      <c r="AM8514" s="8"/>
      <c r="AN8514" s="8"/>
      <c r="AO8514" s="8"/>
      <c r="AP8514" s="8"/>
      <c r="AQ8514" s="8"/>
      <c r="AR8514" s="8"/>
      <c r="AS8514" s="8"/>
      <c r="AT8514" s="8"/>
      <c r="AU8514" s="8">
        <v>0</v>
      </c>
      <c r="AV8514" s="8">
        <v>12500</v>
      </c>
      <c r="AW8514" s="8">
        <f t="shared" si="2336"/>
        <v>0</v>
      </c>
    </row>
    <row r="8515" spans="1:49">
      <c r="A8515" s="44" t="s">
        <v>955</v>
      </c>
      <c r="B8515" s="45" t="s">
        <v>1029</v>
      </c>
      <c r="C8515" s="45" t="s">
        <v>1549</v>
      </c>
      <c r="D8515" s="452" t="s">
        <v>3054</v>
      </c>
      <c r="E8515" s="54" t="s">
        <v>1678</v>
      </c>
      <c r="F8515" s="208" t="s">
        <v>2848</v>
      </c>
      <c r="G8515" s="468" t="s">
        <v>3082</v>
      </c>
      <c r="H8515" s="50" t="s">
        <v>2357</v>
      </c>
      <c r="I8515" s="43" t="s">
        <v>2784</v>
      </c>
      <c r="J8515" s="8"/>
      <c r="K8515" s="8"/>
      <c r="L8515" s="8"/>
      <c r="M8515" s="8"/>
      <c r="N8515" s="8"/>
      <c r="O8515" s="8"/>
      <c r="P8515" s="8"/>
      <c r="Q8515" s="8"/>
      <c r="R8515" s="8"/>
      <c r="S8515" s="8"/>
      <c r="T8515" s="8"/>
      <c r="U8515" s="8">
        <v>0</v>
      </c>
      <c r="V8515" s="8">
        <v>0</v>
      </c>
      <c r="W8515" s="8"/>
      <c r="X8515" s="8"/>
      <c r="Y8515" s="8"/>
      <c r="Z8515" s="8"/>
      <c r="AA8515" s="8"/>
      <c r="AB8515" s="8"/>
      <c r="AC8515" s="8"/>
      <c r="AD8515" s="8"/>
      <c r="AE8515" s="8"/>
      <c r="AF8515" s="8"/>
      <c r="AG8515" s="8"/>
      <c r="AH8515" s="8">
        <v>0</v>
      </c>
      <c r="AI8515" s="8">
        <v>0</v>
      </c>
      <c r="AJ8515" s="8">
        <v>12500</v>
      </c>
      <c r="AK8515" s="8"/>
      <c r="AL8515" s="8"/>
      <c r="AM8515" s="8"/>
      <c r="AN8515" s="8"/>
      <c r="AO8515" s="8"/>
      <c r="AP8515" s="8"/>
      <c r="AQ8515" s="8"/>
      <c r="AR8515" s="8"/>
      <c r="AS8515" s="8"/>
      <c r="AT8515" s="8"/>
      <c r="AU8515" s="8">
        <v>0</v>
      </c>
      <c r="AV8515" s="8">
        <v>12500</v>
      </c>
      <c r="AW8515" s="8">
        <f t="shared" si="2336"/>
        <v>0</v>
      </c>
    </row>
    <row r="8516" spans="1:49">
      <c r="A8516" s="44" t="s">
        <v>955</v>
      </c>
      <c r="B8516" s="45" t="s">
        <v>1029</v>
      </c>
      <c r="C8516" s="45" t="s">
        <v>1549</v>
      </c>
      <c r="D8516" s="452" t="s">
        <v>3054</v>
      </c>
      <c r="E8516" s="54" t="s">
        <v>1678</v>
      </c>
      <c r="F8516" s="208" t="s">
        <v>2849</v>
      </c>
      <c r="G8516" s="468" t="s">
        <v>3082</v>
      </c>
      <c r="H8516" s="50" t="s">
        <v>2357</v>
      </c>
      <c r="I8516" s="43" t="s">
        <v>2785</v>
      </c>
      <c r="J8516" s="8"/>
      <c r="K8516" s="8"/>
      <c r="L8516" s="8"/>
      <c r="M8516" s="8"/>
      <c r="N8516" s="8"/>
      <c r="O8516" s="8"/>
      <c r="P8516" s="8"/>
      <c r="Q8516" s="8"/>
      <c r="R8516" s="8"/>
      <c r="S8516" s="8"/>
      <c r="T8516" s="8"/>
      <c r="U8516" s="8">
        <v>0</v>
      </c>
      <c r="V8516" s="8">
        <v>0</v>
      </c>
      <c r="W8516" s="8"/>
      <c r="X8516" s="8"/>
      <c r="Y8516" s="8"/>
      <c r="Z8516" s="8"/>
      <c r="AA8516" s="8"/>
      <c r="AB8516" s="8"/>
      <c r="AC8516" s="8"/>
      <c r="AD8516" s="8"/>
      <c r="AE8516" s="8"/>
      <c r="AF8516" s="8"/>
      <c r="AG8516" s="8"/>
      <c r="AH8516" s="8">
        <v>0</v>
      </c>
      <c r="AI8516" s="8">
        <v>0</v>
      </c>
      <c r="AJ8516" s="8">
        <v>12500</v>
      </c>
      <c r="AK8516" s="8"/>
      <c r="AL8516" s="8"/>
      <c r="AM8516" s="8"/>
      <c r="AN8516" s="8"/>
      <c r="AO8516" s="8"/>
      <c r="AP8516" s="8"/>
      <c r="AQ8516" s="8"/>
      <c r="AR8516" s="8"/>
      <c r="AS8516" s="8"/>
      <c r="AT8516" s="8"/>
      <c r="AU8516" s="8">
        <v>0</v>
      </c>
      <c r="AV8516" s="8">
        <v>12500</v>
      </c>
      <c r="AW8516" s="8">
        <f t="shared" si="2336"/>
        <v>0</v>
      </c>
    </row>
    <row r="8517" spans="1:49">
      <c r="A8517" s="44" t="s">
        <v>955</v>
      </c>
      <c r="B8517" s="45" t="s">
        <v>1029</v>
      </c>
      <c r="C8517" s="45" t="s">
        <v>1549</v>
      </c>
      <c r="D8517" s="452" t="s">
        <v>3054</v>
      </c>
      <c r="E8517" s="54" t="s">
        <v>1678</v>
      </c>
      <c r="F8517" s="208" t="s">
        <v>2636</v>
      </c>
      <c r="G8517" s="468" t="s">
        <v>3082</v>
      </c>
      <c r="H8517" s="50" t="s">
        <v>2357</v>
      </c>
      <c r="I8517" s="43" t="s">
        <v>2552</v>
      </c>
      <c r="J8517" s="8"/>
      <c r="K8517" s="8"/>
      <c r="L8517" s="8"/>
      <c r="M8517" s="8"/>
      <c r="N8517" s="8"/>
      <c r="O8517" s="8"/>
      <c r="P8517" s="8"/>
      <c r="Q8517" s="8"/>
      <c r="R8517" s="8"/>
      <c r="S8517" s="8"/>
      <c r="T8517" s="8"/>
      <c r="U8517" s="8">
        <v>0</v>
      </c>
      <c r="V8517" s="8">
        <v>0</v>
      </c>
      <c r="W8517" s="8"/>
      <c r="X8517" s="8"/>
      <c r="Y8517" s="8"/>
      <c r="Z8517" s="8"/>
      <c r="AA8517" s="8"/>
      <c r="AB8517" s="8"/>
      <c r="AC8517" s="8"/>
      <c r="AD8517" s="8"/>
      <c r="AE8517" s="8"/>
      <c r="AF8517" s="8"/>
      <c r="AG8517" s="8"/>
      <c r="AH8517" s="8">
        <v>0</v>
      </c>
      <c r="AI8517" s="8">
        <v>0</v>
      </c>
      <c r="AJ8517" s="8">
        <v>2000</v>
      </c>
      <c r="AK8517" s="8"/>
      <c r="AL8517" s="8"/>
      <c r="AM8517" s="8"/>
      <c r="AN8517" s="8"/>
      <c r="AO8517" s="8"/>
      <c r="AP8517" s="8"/>
      <c r="AQ8517" s="8"/>
      <c r="AR8517" s="8"/>
      <c r="AS8517" s="8"/>
      <c r="AT8517" s="8"/>
      <c r="AU8517" s="8">
        <v>0</v>
      </c>
      <c r="AV8517" s="8">
        <v>2000</v>
      </c>
      <c r="AW8517" s="8">
        <f t="shared" si="2336"/>
        <v>0</v>
      </c>
    </row>
    <row r="8518" spans="1:49">
      <c r="A8518" s="44" t="s">
        <v>955</v>
      </c>
      <c r="B8518" s="45" t="s">
        <v>1029</v>
      </c>
      <c r="C8518" s="45" t="s">
        <v>1549</v>
      </c>
      <c r="D8518" s="452" t="s">
        <v>3054</v>
      </c>
      <c r="E8518" s="54" t="s">
        <v>1678</v>
      </c>
      <c r="F8518" s="208" t="s">
        <v>2637</v>
      </c>
      <c r="G8518" s="468" t="s">
        <v>3082</v>
      </c>
      <c r="H8518" s="50" t="s">
        <v>2357</v>
      </c>
      <c r="I8518" s="43" t="s">
        <v>2553</v>
      </c>
      <c r="J8518" s="8"/>
      <c r="K8518" s="8"/>
      <c r="L8518" s="8"/>
      <c r="M8518" s="8"/>
      <c r="N8518" s="8"/>
      <c r="O8518" s="8"/>
      <c r="P8518" s="8"/>
      <c r="Q8518" s="8"/>
      <c r="R8518" s="8"/>
      <c r="S8518" s="8"/>
      <c r="T8518" s="8"/>
      <c r="U8518" s="8">
        <v>0</v>
      </c>
      <c r="V8518" s="8">
        <v>0</v>
      </c>
      <c r="W8518" s="8"/>
      <c r="X8518" s="8"/>
      <c r="Y8518" s="8"/>
      <c r="Z8518" s="8"/>
      <c r="AA8518" s="8"/>
      <c r="AB8518" s="8"/>
      <c r="AC8518" s="8"/>
      <c r="AD8518" s="8"/>
      <c r="AE8518" s="8"/>
      <c r="AF8518" s="8"/>
      <c r="AG8518" s="8"/>
      <c r="AH8518" s="8">
        <v>0</v>
      </c>
      <c r="AI8518" s="8">
        <v>0</v>
      </c>
      <c r="AJ8518" s="8">
        <v>2000</v>
      </c>
      <c r="AK8518" s="8"/>
      <c r="AL8518" s="8"/>
      <c r="AM8518" s="8"/>
      <c r="AN8518" s="8"/>
      <c r="AO8518" s="8"/>
      <c r="AP8518" s="8"/>
      <c r="AQ8518" s="8"/>
      <c r="AR8518" s="8"/>
      <c r="AS8518" s="8"/>
      <c r="AT8518" s="8"/>
      <c r="AU8518" s="8">
        <v>0</v>
      </c>
      <c r="AV8518" s="8">
        <v>2000</v>
      </c>
      <c r="AW8518" s="8">
        <f t="shared" si="2336"/>
        <v>0</v>
      </c>
    </row>
    <row r="8519" spans="1:49">
      <c r="A8519" s="44" t="s">
        <v>955</v>
      </c>
      <c r="B8519" s="45" t="s">
        <v>1029</v>
      </c>
      <c r="C8519" s="45" t="s">
        <v>1549</v>
      </c>
      <c r="D8519" s="452" t="s">
        <v>3054</v>
      </c>
      <c r="E8519" s="54" t="s">
        <v>1678</v>
      </c>
      <c r="F8519" s="208" t="s">
        <v>2190</v>
      </c>
      <c r="G8519" s="468" t="s">
        <v>3082</v>
      </c>
      <c r="H8519" s="50" t="s">
        <v>2357</v>
      </c>
      <c r="I8519" s="43" t="s">
        <v>2150</v>
      </c>
      <c r="U8519" s="15">
        <v>0</v>
      </c>
      <c r="V8519" s="15">
        <v>0</v>
      </c>
      <c r="AH8519" s="15">
        <v>0</v>
      </c>
      <c r="AI8519" s="15">
        <v>0</v>
      </c>
      <c r="AJ8519" s="15">
        <v>2000</v>
      </c>
      <c r="AU8519" s="15">
        <v>0</v>
      </c>
      <c r="AV8519" s="15">
        <v>2000</v>
      </c>
      <c r="AW8519" s="15">
        <f t="shared" si="2336"/>
        <v>0</v>
      </c>
    </row>
    <row r="8520" spans="1:49">
      <c r="A8520" s="44" t="s">
        <v>955</v>
      </c>
      <c r="B8520" s="45" t="s">
        <v>1029</v>
      </c>
      <c r="C8520" s="45" t="s">
        <v>1549</v>
      </c>
      <c r="D8520" s="452" t="s">
        <v>3054</v>
      </c>
      <c r="E8520" s="54" t="s">
        <v>1678</v>
      </c>
      <c r="F8520" s="208"/>
      <c r="G8520" s="50"/>
      <c r="H8520" s="50"/>
      <c r="I8520" s="120" t="s">
        <v>1056</v>
      </c>
      <c r="J8520" s="7">
        <f>SUM(J8521:J8524)</f>
        <v>0</v>
      </c>
      <c r="K8520" s="7">
        <f t="shared" ref="K8520:AT8520" si="2340">SUM(K8521:K8524)</f>
        <v>0</v>
      </c>
      <c r="L8520" s="7">
        <f t="shared" si="2340"/>
        <v>0</v>
      </c>
      <c r="M8520" s="7">
        <f t="shared" si="2340"/>
        <v>0</v>
      </c>
      <c r="N8520" s="7">
        <f t="shared" si="2340"/>
        <v>0</v>
      </c>
      <c r="O8520" s="7">
        <f t="shared" si="2340"/>
        <v>0</v>
      </c>
      <c r="P8520" s="7">
        <f t="shared" si="2340"/>
        <v>0</v>
      </c>
      <c r="Q8520" s="7">
        <f t="shared" si="2340"/>
        <v>0</v>
      </c>
      <c r="R8520" s="7">
        <f t="shared" si="2340"/>
        <v>0</v>
      </c>
      <c r="S8520" s="7">
        <f t="shared" si="2340"/>
        <v>0</v>
      </c>
      <c r="T8520" s="7">
        <f t="shared" si="2340"/>
        <v>0</v>
      </c>
      <c r="U8520" s="7">
        <v>0</v>
      </c>
      <c r="V8520" s="7">
        <v>0</v>
      </c>
      <c r="W8520" s="7">
        <f>SUM(W8521:W8524)</f>
        <v>0</v>
      </c>
      <c r="X8520" s="7">
        <f t="shared" si="2340"/>
        <v>0</v>
      </c>
      <c r="Y8520" s="7">
        <f t="shared" si="2340"/>
        <v>0</v>
      </c>
      <c r="Z8520" s="7">
        <f t="shared" si="2340"/>
        <v>0</v>
      </c>
      <c r="AA8520" s="7">
        <f t="shared" si="2340"/>
        <v>0</v>
      </c>
      <c r="AB8520" s="7">
        <f t="shared" si="2340"/>
        <v>0</v>
      </c>
      <c r="AC8520" s="7">
        <f t="shared" si="2340"/>
        <v>0</v>
      </c>
      <c r="AD8520" s="7">
        <f t="shared" si="2340"/>
        <v>0</v>
      </c>
      <c r="AE8520" s="7">
        <f t="shared" si="2340"/>
        <v>0</v>
      </c>
      <c r="AF8520" s="7">
        <f t="shared" si="2340"/>
        <v>0</v>
      </c>
      <c r="AG8520" s="7">
        <f t="shared" si="2340"/>
        <v>0</v>
      </c>
      <c r="AH8520" s="7">
        <v>0</v>
      </c>
      <c r="AI8520" s="7">
        <v>0</v>
      </c>
      <c r="AJ8520" s="7">
        <f>SUM(AJ8521:AJ8524)</f>
        <v>8000</v>
      </c>
      <c r="AK8520" s="7">
        <f t="shared" si="2340"/>
        <v>0</v>
      </c>
      <c r="AL8520" s="7">
        <f t="shared" si="2340"/>
        <v>0</v>
      </c>
      <c r="AM8520" s="7">
        <f t="shared" si="2340"/>
        <v>0</v>
      </c>
      <c r="AN8520" s="7">
        <f t="shared" si="2340"/>
        <v>0</v>
      </c>
      <c r="AO8520" s="7">
        <f t="shared" si="2340"/>
        <v>0</v>
      </c>
      <c r="AP8520" s="7">
        <f t="shared" si="2340"/>
        <v>0</v>
      </c>
      <c r="AQ8520" s="7">
        <f t="shared" si="2340"/>
        <v>0</v>
      </c>
      <c r="AR8520" s="7">
        <f t="shared" si="2340"/>
        <v>0</v>
      </c>
      <c r="AS8520" s="7">
        <f t="shared" si="2340"/>
        <v>0</v>
      </c>
      <c r="AT8520" s="7">
        <f t="shared" si="2340"/>
        <v>0</v>
      </c>
      <c r="AU8520" s="7">
        <v>0</v>
      </c>
      <c r="AV8520" s="7">
        <v>8000</v>
      </c>
      <c r="AW8520" s="7">
        <f t="shared" si="2336"/>
        <v>0</v>
      </c>
    </row>
    <row r="8521" spans="1:49">
      <c r="A8521" s="44" t="s">
        <v>955</v>
      </c>
      <c r="B8521" s="45" t="s">
        <v>1029</v>
      </c>
      <c r="C8521" s="45" t="s">
        <v>1549</v>
      </c>
      <c r="D8521" s="452" t="s">
        <v>3054</v>
      </c>
      <c r="E8521" s="54" t="s">
        <v>1678</v>
      </c>
      <c r="F8521" s="208" t="s">
        <v>1242</v>
      </c>
      <c r="G8521" s="468" t="s">
        <v>3082</v>
      </c>
      <c r="H8521" s="50" t="s">
        <v>2357</v>
      </c>
      <c r="I8521" s="43" t="s">
        <v>1510</v>
      </c>
      <c r="U8521" s="15">
        <v>0</v>
      </c>
      <c r="V8521" s="15">
        <v>0</v>
      </c>
      <c r="AH8521" s="15">
        <v>0</v>
      </c>
      <c r="AI8521" s="15">
        <v>0</v>
      </c>
      <c r="AJ8521" s="15">
        <v>2000</v>
      </c>
      <c r="AU8521" s="15">
        <v>0</v>
      </c>
      <c r="AV8521" s="15">
        <v>2000</v>
      </c>
      <c r="AW8521" s="15">
        <f t="shared" si="2336"/>
        <v>0</v>
      </c>
    </row>
    <row r="8522" spans="1:49">
      <c r="A8522" s="44" t="s">
        <v>955</v>
      </c>
      <c r="B8522" s="45" t="s">
        <v>1029</v>
      </c>
      <c r="C8522" s="45" t="s">
        <v>1549</v>
      </c>
      <c r="D8522" s="452" t="s">
        <v>3054</v>
      </c>
      <c r="E8522" s="54" t="s">
        <v>1678</v>
      </c>
      <c r="F8522" s="208" t="s">
        <v>1243</v>
      </c>
      <c r="G8522" s="468" t="s">
        <v>3082</v>
      </c>
      <c r="H8522" s="50" t="s">
        <v>2357</v>
      </c>
      <c r="I8522" s="43" t="s">
        <v>1511</v>
      </c>
      <c r="U8522" s="15">
        <v>0</v>
      </c>
      <c r="V8522" s="15">
        <v>0</v>
      </c>
      <c r="AH8522" s="15">
        <v>0</v>
      </c>
      <c r="AI8522" s="15">
        <v>0</v>
      </c>
      <c r="AJ8522" s="15">
        <v>2000</v>
      </c>
      <c r="AU8522" s="15">
        <v>0</v>
      </c>
      <c r="AV8522" s="15">
        <v>2000</v>
      </c>
      <c r="AW8522" s="15">
        <f t="shared" ref="AW8522:AW8538" si="2341">U8522+AH8522+AU8522</f>
        <v>0</v>
      </c>
    </row>
    <row r="8523" spans="1:49">
      <c r="A8523" s="44" t="s">
        <v>955</v>
      </c>
      <c r="B8523" s="45" t="s">
        <v>1029</v>
      </c>
      <c r="C8523" s="45" t="s">
        <v>1549</v>
      </c>
      <c r="D8523" s="452" t="s">
        <v>3054</v>
      </c>
      <c r="E8523" s="54" t="s">
        <v>1678</v>
      </c>
      <c r="F8523" s="208" t="s">
        <v>1051</v>
      </c>
      <c r="G8523" s="468" t="s">
        <v>3082</v>
      </c>
      <c r="H8523" s="50" t="s">
        <v>2357</v>
      </c>
      <c r="I8523" s="43" t="s">
        <v>1653</v>
      </c>
      <c r="U8523" s="15">
        <v>0</v>
      </c>
      <c r="V8523" s="15">
        <v>0</v>
      </c>
      <c r="AH8523" s="15">
        <v>0</v>
      </c>
      <c r="AI8523" s="15">
        <v>0</v>
      </c>
      <c r="AJ8523" s="15">
        <v>2000</v>
      </c>
      <c r="AU8523" s="15">
        <v>0</v>
      </c>
      <c r="AV8523" s="15">
        <v>2000</v>
      </c>
      <c r="AW8523" s="15">
        <f t="shared" si="2341"/>
        <v>0</v>
      </c>
    </row>
    <row r="8524" spans="1:49">
      <c r="A8524" s="44" t="s">
        <v>955</v>
      </c>
      <c r="B8524" s="45" t="s">
        <v>1029</v>
      </c>
      <c r="C8524" s="45" t="s">
        <v>1549</v>
      </c>
      <c r="D8524" s="452" t="s">
        <v>3054</v>
      </c>
      <c r="E8524" s="54" t="s">
        <v>1678</v>
      </c>
      <c r="F8524" s="208" t="s">
        <v>2191</v>
      </c>
      <c r="G8524" s="468" t="s">
        <v>3082</v>
      </c>
      <c r="H8524" s="50" t="s">
        <v>2357</v>
      </c>
      <c r="I8524" s="43" t="s">
        <v>2150</v>
      </c>
      <c r="U8524" s="15">
        <v>0</v>
      </c>
      <c r="V8524" s="15">
        <v>0</v>
      </c>
      <c r="AH8524" s="15">
        <v>0</v>
      </c>
      <c r="AI8524" s="15">
        <v>0</v>
      </c>
      <c r="AJ8524" s="15">
        <v>2000</v>
      </c>
      <c r="AU8524" s="15">
        <v>0</v>
      </c>
      <c r="AV8524" s="15">
        <v>2000</v>
      </c>
      <c r="AW8524" s="15">
        <f t="shared" si="2341"/>
        <v>0</v>
      </c>
    </row>
    <row r="8525" spans="1:49">
      <c r="A8525" s="44" t="s">
        <v>955</v>
      </c>
      <c r="B8525" s="45" t="s">
        <v>1029</v>
      </c>
      <c r="C8525" s="45" t="s">
        <v>1549</v>
      </c>
      <c r="D8525" s="452" t="s">
        <v>3054</v>
      </c>
      <c r="E8525" s="54" t="s">
        <v>1678</v>
      </c>
      <c r="F8525" s="208"/>
      <c r="G8525" s="50"/>
      <c r="H8525" s="50"/>
      <c r="I8525" s="120" t="s">
        <v>960</v>
      </c>
      <c r="J8525" s="7">
        <f>SUM(J8526:J8530)</f>
        <v>0</v>
      </c>
      <c r="K8525" s="7">
        <f t="shared" ref="K8525:AT8525" si="2342">SUM(K8526:K8530)</f>
        <v>0</v>
      </c>
      <c r="L8525" s="7">
        <f t="shared" si="2342"/>
        <v>0</v>
      </c>
      <c r="M8525" s="7">
        <f t="shared" si="2342"/>
        <v>0</v>
      </c>
      <c r="N8525" s="7">
        <f t="shared" si="2342"/>
        <v>0</v>
      </c>
      <c r="O8525" s="7">
        <f t="shared" si="2342"/>
        <v>0</v>
      </c>
      <c r="P8525" s="7">
        <f t="shared" si="2342"/>
        <v>0</v>
      </c>
      <c r="Q8525" s="7">
        <f t="shared" si="2342"/>
        <v>0</v>
      </c>
      <c r="R8525" s="7">
        <f t="shared" si="2342"/>
        <v>0</v>
      </c>
      <c r="S8525" s="7">
        <f t="shared" si="2342"/>
        <v>0</v>
      </c>
      <c r="T8525" s="7">
        <f t="shared" si="2342"/>
        <v>0</v>
      </c>
      <c r="U8525" s="7">
        <v>0</v>
      </c>
      <c r="V8525" s="7">
        <v>0</v>
      </c>
      <c r="W8525" s="7">
        <f>SUM(W8526:W8530)</f>
        <v>0</v>
      </c>
      <c r="X8525" s="7">
        <f t="shared" si="2342"/>
        <v>0</v>
      </c>
      <c r="Y8525" s="7">
        <f t="shared" si="2342"/>
        <v>0</v>
      </c>
      <c r="Z8525" s="7">
        <f t="shared" si="2342"/>
        <v>0</v>
      </c>
      <c r="AA8525" s="7">
        <f t="shared" si="2342"/>
        <v>0</v>
      </c>
      <c r="AB8525" s="7">
        <f t="shared" si="2342"/>
        <v>0</v>
      </c>
      <c r="AC8525" s="7">
        <f t="shared" si="2342"/>
        <v>0</v>
      </c>
      <c r="AD8525" s="7">
        <f t="shared" si="2342"/>
        <v>0</v>
      </c>
      <c r="AE8525" s="7">
        <f t="shared" si="2342"/>
        <v>0</v>
      </c>
      <c r="AF8525" s="7">
        <f t="shared" si="2342"/>
        <v>0</v>
      </c>
      <c r="AG8525" s="7">
        <f t="shared" si="2342"/>
        <v>0</v>
      </c>
      <c r="AH8525" s="7">
        <v>0</v>
      </c>
      <c r="AI8525" s="7">
        <v>0</v>
      </c>
      <c r="AJ8525" s="7">
        <f>SUM(AJ8526:AJ8530)</f>
        <v>10000</v>
      </c>
      <c r="AK8525" s="7">
        <f t="shared" si="2342"/>
        <v>0</v>
      </c>
      <c r="AL8525" s="7">
        <f t="shared" si="2342"/>
        <v>0</v>
      </c>
      <c r="AM8525" s="7">
        <f t="shared" si="2342"/>
        <v>0</v>
      </c>
      <c r="AN8525" s="7">
        <f t="shared" si="2342"/>
        <v>0</v>
      </c>
      <c r="AO8525" s="7">
        <f t="shared" si="2342"/>
        <v>0</v>
      </c>
      <c r="AP8525" s="7">
        <f t="shared" si="2342"/>
        <v>0</v>
      </c>
      <c r="AQ8525" s="7">
        <f t="shared" si="2342"/>
        <v>0</v>
      </c>
      <c r="AR8525" s="7">
        <f t="shared" si="2342"/>
        <v>0</v>
      </c>
      <c r="AS8525" s="7">
        <f t="shared" si="2342"/>
        <v>0</v>
      </c>
      <c r="AT8525" s="7">
        <f t="shared" si="2342"/>
        <v>0</v>
      </c>
      <c r="AU8525" s="7">
        <v>0</v>
      </c>
      <c r="AV8525" s="7">
        <v>10000</v>
      </c>
      <c r="AW8525" s="7">
        <f t="shared" si="2341"/>
        <v>0</v>
      </c>
    </row>
    <row r="8526" spans="1:49">
      <c r="A8526" s="44" t="s">
        <v>955</v>
      </c>
      <c r="B8526" s="45" t="s">
        <v>1029</v>
      </c>
      <c r="C8526" s="45" t="s">
        <v>1549</v>
      </c>
      <c r="D8526" s="452" t="s">
        <v>3054</v>
      </c>
      <c r="E8526" s="54" t="s">
        <v>1678</v>
      </c>
      <c r="F8526" s="208" t="s">
        <v>2296</v>
      </c>
      <c r="G8526" s="468" t="s">
        <v>3082</v>
      </c>
      <c r="H8526" s="50" t="s">
        <v>2357</v>
      </c>
      <c r="I8526" s="43" t="s">
        <v>2218</v>
      </c>
      <c r="U8526" s="15">
        <v>0</v>
      </c>
      <c r="V8526" s="15">
        <v>0</v>
      </c>
      <c r="AH8526" s="15">
        <v>0</v>
      </c>
      <c r="AI8526" s="15">
        <v>0</v>
      </c>
      <c r="AJ8526" s="15">
        <v>2000</v>
      </c>
      <c r="AU8526" s="15">
        <v>0</v>
      </c>
      <c r="AV8526" s="15">
        <v>2000</v>
      </c>
      <c r="AW8526" s="15">
        <f t="shared" si="2341"/>
        <v>0</v>
      </c>
    </row>
    <row r="8527" spans="1:49">
      <c r="A8527" s="44" t="s">
        <v>955</v>
      </c>
      <c r="B8527" s="45" t="s">
        <v>1029</v>
      </c>
      <c r="C8527" s="45" t="s">
        <v>1549</v>
      </c>
      <c r="D8527" s="452" t="s">
        <v>3054</v>
      </c>
      <c r="E8527" s="54" t="s">
        <v>1678</v>
      </c>
      <c r="F8527" s="208" t="s">
        <v>2638</v>
      </c>
      <c r="G8527" s="468" t="s">
        <v>3082</v>
      </c>
      <c r="H8527" s="50" t="s">
        <v>2357</v>
      </c>
      <c r="I8527" s="43" t="s">
        <v>2554</v>
      </c>
      <c r="U8527" s="15">
        <v>0</v>
      </c>
      <c r="V8527" s="15">
        <v>0</v>
      </c>
      <c r="AH8527" s="15">
        <v>0</v>
      </c>
      <c r="AI8527" s="15">
        <v>0</v>
      </c>
      <c r="AJ8527" s="15">
        <v>2000</v>
      </c>
      <c r="AU8527" s="15">
        <v>0</v>
      </c>
      <c r="AV8527" s="15">
        <v>2000</v>
      </c>
      <c r="AW8527" s="15">
        <f t="shared" si="2341"/>
        <v>0</v>
      </c>
    </row>
    <row r="8528" spans="1:49">
      <c r="A8528" s="44" t="s">
        <v>955</v>
      </c>
      <c r="B8528" s="45" t="s">
        <v>1029</v>
      </c>
      <c r="C8528" s="45" t="s">
        <v>1549</v>
      </c>
      <c r="D8528" s="452" t="s">
        <v>3054</v>
      </c>
      <c r="E8528" s="54" t="s">
        <v>1678</v>
      </c>
      <c r="F8528" s="208" t="s">
        <v>2639</v>
      </c>
      <c r="G8528" s="468" t="s">
        <v>3082</v>
      </c>
      <c r="H8528" s="50" t="s">
        <v>2357</v>
      </c>
      <c r="I8528" s="43" t="s">
        <v>2555</v>
      </c>
      <c r="U8528" s="15">
        <v>0</v>
      </c>
      <c r="V8528" s="15">
        <v>0</v>
      </c>
      <c r="AH8528" s="15">
        <v>0</v>
      </c>
      <c r="AI8528" s="15">
        <v>0</v>
      </c>
      <c r="AJ8528" s="15">
        <v>2000</v>
      </c>
      <c r="AU8528" s="15">
        <v>0</v>
      </c>
      <c r="AV8528" s="15">
        <v>2000</v>
      </c>
      <c r="AW8528" s="15">
        <f t="shared" si="2341"/>
        <v>0</v>
      </c>
    </row>
    <row r="8529" spans="1:49">
      <c r="A8529" s="44" t="s">
        <v>955</v>
      </c>
      <c r="B8529" s="45" t="s">
        <v>1029</v>
      </c>
      <c r="C8529" s="45" t="s">
        <v>1549</v>
      </c>
      <c r="D8529" s="452" t="s">
        <v>3054</v>
      </c>
      <c r="E8529" s="54" t="s">
        <v>1678</v>
      </c>
      <c r="F8529" s="208" t="s">
        <v>2640</v>
      </c>
      <c r="G8529" s="468" t="s">
        <v>3082</v>
      </c>
      <c r="H8529" s="50" t="s">
        <v>2357</v>
      </c>
      <c r="I8529" s="43" t="s">
        <v>2707</v>
      </c>
      <c r="U8529" s="15">
        <v>0</v>
      </c>
      <c r="V8529" s="15">
        <v>0</v>
      </c>
      <c r="AH8529" s="15">
        <v>0</v>
      </c>
      <c r="AI8529" s="15">
        <v>0</v>
      </c>
      <c r="AJ8529" s="15">
        <v>2000</v>
      </c>
      <c r="AU8529" s="15">
        <v>0</v>
      </c>
      <c r="AV8529" s="15">
        <v>2000</v>
      </c>
      <c r="AW8529" s="15">
        <f t="shared" si="2341"/>
        <v>0</v>
      </c>
    </row>
    <row r="8530" spans="1:49">
      <c r="A8530" s="44" t="s">
        <v>955</v>
      </c>
      <c r="B8530" s="45" t="s">
        <v>1029</v>
      </c>
      <c r="C8530" s="45" t="s">
        <v>1549</v>
      </c>
      <c r="D8530" s="452" t="s">
        <v>3054</v>
      </c>
      <c r="E8530" s="54" t="s">
        <v>1678</v>
      </c>
      <c r="F8530" s="208" t="s">
        <v>2192</v>
      </c>
      <c r="G8530" s="468" t="s">
        <v>3082</v>
      </c>
      <c r="H8530" s="50" t="s">
        <v>2357</v>
      </c>
      <c r="I8530" s="43" t="s">
        <v>2150</v>
      </c>
      <c r="U8530" s="15">
        <v>0</v>
      </c>
      <c r="V8530" s="15">
        <v>0</v>
      </c>
      <c r="AH8530" s="15">
        <v>0</v>
      </c>
      <c r="AI8530" s="15">
        <v>0</v>
      </c>
      <c r="AJ8530" s="15">
        <v>2000</v>
      </c>
      <c r="AU8530" s="15">
        <v>0</v>
      </c>
      <c r="AV8530" s="15">
        <v>2000</v>
      </c>
      <c r="AW8530" s="15">
        <f t="shared" si="2341"/>
        <v>0</v>
      </c>
    </row>
    <row r="8531" spans="1:49">
      <c r="A8531" s="44" t="s">
        <v>955</v>
      </c>
      <c r="B8531" s="45" t="s">
        <v>1029</v>
      </c>
      <c r="C8531" s="45" t="s">
        <v>1549</v>
      </c>
      <c r="D8531" s="452" t="s">
        <v>3054</v>
      </c>
      <c r="E8531" s="54" t="s">
        <v>1678</v>
      </c>
      <c r="F8531" s="208"/>
      <c r="G8531" s="50"/>
      <c r="H8531" s="50"/>
      <c r="I8531" s="120" t="s">
        <v>1401</v>
      </c>
      <c r="J8531" s="7">
        <f>SUM(J8532:J8535)</f>
        <v>0</v>
      </c>
      <c r="K8531" s="7">
        <f t="shared" ref="K8531:AT8531" si="2343">SUM(K8532:K8535)</f>
        <v>0</v>
      </c>
      <c r="L8531" s="7">
        <f t="shared" si="2343"/>
        <v>0</v>
      </c>
      <c r="M8531" s="7">
        <f t="shared" si="2343"/>
        <v>0</v>
      </c>
      <c r="N8531" s="7">
        <f t="shared" si="2343"/>
        <v>0</v>
      </c>
      <c r="O8531" s="7">
        <f t="shared" si="2343"/>
        <v>0</v>
      </c>
      <c r="P8531" s="7">
        <f t="shared" si="2343"/>
        <v>0</v>
      </c>
      <c r="Q8531" s="7">
        <f t="shared" si="2343"/>
        <v>0</v>
      </c>
      <c r="R8531" s="7">
        <f t="shared" si="2343"/>
        <v>0</v>
      </c>
      <c r="S8531" s="7">
        <f t="shared" si="2343"/>
        <v>0</v>
      </c>
      <c r="T8531" s="7">
        <f t="shared" si="2343"/>
        <v>0</v>
      </c>
      <c r="U8531" s="7">
        <v>0</v>
      </c>
      <c r="V8531" s="7">
        <v>0</v>
      </c>
      <c r="W8531" s="7">
        <f>SUM(W8532:W8535)</f>
        <v>0</v>
      </c>
      <c r="X8531" s="7">
        <f t="shared" si="2343"/>
        <v>0</v>
      </c>
      <c r="Y8531" s="7">
        <f t="shared" si="2343"/>
        <v>0</v>
      </c>
      <c r="Z8531" s="7">
        <f t="shared" si="2343"/>
        <v>0</v>
      </c>
      <c r="AA8531" s="7">
        <f t="shared" si="2343"/>
        <v>0</v>
      </c>
      <c r="AB8531" s="7">
        <f t="shared" si="2343"/>
        <v>0</v>
      </c>
      <c r="AC8531" s="7">
        <f t="shared" si="2343"/>
        <v>0</v>
      </c>
      <c r="AD8531" s="7">
        <f t="shared" si="2343"/>
        <v>0</v>
      </c>
      <c r="AE8531" s="7">
        <f t="shared" si="2343"/>
        <v>0</v>
      </c>
      <c r="AF8531" s="7">
        <f t="shared" si="2343"/>
        <v>0</v>
      </c>
      <c r="AG8531" s="7">
        <f t="shared" si="2343"/>
        <v>0</v>
      </c>
      <c r="AH8531" s="7">
        <v>0</v>
      </c>
      <c r="AI8531" s="7">
        <v>0</v>
      </c>
      <c r="AJ8531" s="7">
        <f>SUM(AJ8532:AJ8535)</f>
        <v>9000</v>
      </c>
      <c r="AK8531" s="7">
        <f t="shared" si="2343"/>
        <v>0</v>
      </c>
      <c r="AL8531" s="7">
        <f t="shared" si="2343"/>
        <v>0</v>
      </c>
      <c r="AM8531" s="7">
        <f t="shared" si="2343"/>
        <v>0</v>
      </c>
      <c r="AN8531" s="7">
        <f t="shared" si="2343"/>
        <v>0</v>
      </c>
      <c r="AO8531" s="7">
        <f t="shared" si="2343"/>
        <v>0</v>
      </c>
      <c r="AP8531" s="7">
        <f t="shared" si="2343"/>
        <v>0</v>
      </c>
      <c r="AQ8531" s="7">
        <f t="shared" si="2343"/>
        <v>0</v>
      </c>
      <c r="AR8531" s="7">
        <f t="shared" si="2343"/>
        <v>0</v>
      </c>
      <c r="AS8531" s="7">
        <f t="shared" si="2343"/>
        <v>0</v>
      </c>
      <c r="AT8531" s="7">
        <f t="shared" si="2343"/>
        <v>0</v>
      </c>
      <c r="AU8531" s="7">
        <v>0</v>
      </c>
      <c r="AV8531" s="7">
        <v>9000</v>
      </c>
      <c r="AW8531" s="7">
        <f t="shared" si="2341"/>
        <v>0</v>
      </c>
    </row>
    <row r="8532" spans="1:49">
      <c r="A8532" s="44" t="s">
        <v>955</v>
      </c>
      <c r="B8532" s="45" t="s">
        <v>1029</v>
      </c>
      <c r="C8532" s="45" t="s">
        <v>1549</v>
      </c>
      <c r="D8532" s="452" t="s">
        <v>3054</v>
      </c>
      <c r="E8532" s="54" t="s">
        <v>1678</v>
      </c>
      <c r="F8532" s="208" t="s">
        <v>2297</v>
      </c>
      <c r="G8532" s="468" t="s">
        <v>3082</v>
      </c>
      <c r="H8532" s="50" t="s">
        <v>2357</v>
      </c>
      <c r="I8532" s="43" t="s">
        <v>2219</v>
      </c>
      <c r="J8532" s="7"/>
      <c r="K8532" s="7"/>
      <c r="L8532" s="7"/>
      <c r="M8532" s="7"/>
      <c r="N8532" s="7"/>
      <c r="O8532" s="7"/>
      <c r="P8532" s="7"/>
      <c r="Q8532" s="7"/>
      <c r="R8532" s="7"/>
      <c r="S8532" s="7"/>
      <c r="T8532" s="7"/>
      <c r="U8532" s="7">
        <v>0</v>
      </c>
      <c r="V8532" s="7">
        <v>0</v>
      </c>
      <c r="W8532" s="7"/>
      <c r="X8532" s="7"/>
      <c r="Y8532" s="7"/>
      <c r="Z8532" s="7"/>
      <c r="AA8532" s="7"/>
      <c r="AB8532" s="7"/>
      <c r="AC8532" s="7"/>
      <c r="AD8532" s="7"/>
      <c r="AE8532" s="7"/>
      <c r="AF8532" s="7"/>
      <c r="AG8532" s="7"/>
      <c r="AH8532" s="7">
        <v>0</v>
      </c>
      <c r="AI8532" s="7">
        <v>0</v>
      </c>
      <c r="AJ8532" s="7">
        <v>2000</v>
      </c>
      <c r="AK8532" s="7"/>
      <c r="AL8532" s="7"/>
      <c r="AM8532" s="7"/>
      <c r="AN8532" s="7"/>
      <c r="AO8532" s="7"/>
      <c r="AP8532" s="7"/>
      <c r="AQ8532" s="7"/>
      <c r="AR8532" s="7"/>
      <c r="AS8532" s="7"/>
      <c r="AT8532" s="7"/>
      <c r="AU8532" s="7">
        <v>0</v>
      </c>
      <c r="AV8532" s="7">
        <v>2000</v>
      </c>
      <c r="AW8532" s="7">
        <f t="shared" si="2341"/>
        <v>0</v>
      </c>
    </row>
    <row r="8533" spans="1:49">
      <c r="A8533" s="44" t="s">
        <v>955</v>
      </c>
      <c r="B8533" s="45" t="s">
        <v>1029</v>
      </c>
      <c r="C8533" s="45" t="s">
        <v>1549</v>
      </c>
      <c r="D8533" s="452" t="s">
        <v>3054</v>
      </c>
      <c r="E8533" s="54" t="s">
        <v>1678</v>
      </c>
      <c r="F8533" s="208" t="s">
        <v>2641</v>
      </c>
      <c r="G8533" s="468" t="s">
        <v>3082</v>
      </c>
      <c r="H8533" s="50" t="s">
        <v>2357</v>
      </c>
      <c r="I8533" s="43" t="s">
        <v>2556</v>
      </c>
      <c r="J8533" s="7"/>
      <c r="K8533" s="7"/>
      <c r="L8533" s="7"/>
      <c r="M8533" s="7"/>
      <c r="N8533" s="7"/>
      <c r="O8533" s="7"/>
      <c r="P8533" s="7"/>
      <c r="Q8533" s="7"/>
      <c r="R8533" s="7"/>
      <c r="S8533" s="7"/>
      <c r="T8533" s="7"/>
      <c r="U8533" s="7">
        <v>0</v>
      </c>
      <c r="V8533" s="7">
        <v>0</v>
      </c>
      <c r="W8533" s="7"/>
      <c r="X8533" s="7"/>
      <c r="Y8533" s="7"/>
      <c r="Z8533" s="7"/>
      <c r="AA8533" s="7"/>
      <c r="AB8533" s="7"/>
      <c r="AC8533" s="7"/>
      <c r="AD8533" s="7"/>
      <c r="AE8533" s="7"/>
      <c r="AF8533" s="7"/>
      <c r="AG8533" s="7"/>
      <c r="AH8533" s="7">
        <v>0</v>
      </c>
      <c r="AI8533" s="7">
        <v>0</v>
      </c>
      <c r="AJ8533" s="7">
        <v>2000</v>
      </c>
      <c r="AK8533" s="7"/>
      <c r="AL8533" s="7"/>
      <c r="AM8533" s="7"/>
      <c r="AN8533" s="7"/>
      <c r="AO8533" s="7"/>
      <c r="AP8533" s="7"/>
      <c r="AQ8533" s="7"/>
      <c r="AR8533" s="7"/>
      <c r="AS8533" s="7"/>
      <c r="AT8533" s="7"/>
      <c r="AU8533" s="7">
        <v>0</v>
      </c>
      <c r="AV8533" s="7">
        <v>2000</v>
      </c>
      <c r="AW8533" s="7">
        <f t="shared" si="2341"/>
        <v>0</v>
      </c>
    </row>
    <row r="8534" spans="1:49">
      <c r="A8534" s="44" t="s">
        <v>955</v>
      </c>
      <c r="B8534" s="45" t="s">
        <v>1029</v>
      </c>
      <c r="C8534" s="45" t="s">
        <v>1549</v>
      </c>
      <c r="D8534" s="452" t="s">
        <v>3054</v>
      </c>
      <c r="E8534" s="54" t="s">
        <v>1678</v>
      </c>
      <c r="F8534" s="208" t="s">
        <v>2850</v>
      </c>
      <c r="G8534" s="468" t="s">
        <v>3082</v>
      </c>
      <c r="H8534" s="50" t="s">
        <v>2357</v>
      </c>
      <c r="I8534" s="43" t="s">
        <v>2708</v>
      </c>
      <c r="J8534" s="7"/>
      <c r="K8534" s="7"/>
      <c r="L8534" s="7"/>
      <c r="M8534" s="7"/>
      <c r="N8534" s="7"/>
      <c r="O8534" s="7"/>
      <c r="P8534" s="7"/>
      <c r="Q8534" s="7"/>
      <c r="R8534" s="7"/>
      <c r="S8534" s="7"/>
      <c r="T8534" s="7"/>
      <c r="U8534" s="7">
        <v>0</v>
      </c>
      <c r="V8534" s="7">
        <v>0</v>
      </c>
      <c r="W8534" s="7"/>
      <c r="X8534" s="7"/>
      <c r="Y8534" s="7"/>
      <c r="Z8534" s="7"/>
      <c r="AA8534" s="7"/>
      <c r="AB8534" s="7"/>
      <c r="AC8534" s="7"/>
      <c r="AD8534" s="7"/>
      <c r="AE8534" s="7"/>
      <c r="AF8534" s="7"/>
      <c r="AG8534" s="7"/>
      <c r="AH8534" s="7">
        <v>0</v>
      </c>
      <c r="AI8534" s="7">
        <v>0</v>
      </c>
      <c r="AJ8534" s="7">
        <v>2000</v>
      </c>
      <c r="AK8534" s="7"/>
      <c r="AL8534" s="7"/>
      <c r="AM8534" s="7"/>
      <c r="AN8534" s="7"/>
      <c r="AO8534" s="7"/>
      <c r="AP8534" s="7"/>
      <c r="AQ8534" s="7"/>
      <c r="AR8534" s="7"/>
      <c r="AS8534" s="7"/>
      <c r="AT8534" s="7"/>
      <c r="AU8534" s="7">
        <v>0</v>
      </c>
      <c r="AV8534" s="7">
        <v>2000</v>
      </c>
      <c r="AW8534" s="7">
        <f t="shared" si="2341"/>
        <v>0</v>
      </c>
    </row>
    <row r="8535" spans="1:49">
      <c r="A8535" s="44" t="s">
        <v>955</v>
      </c>
      <c r="B8535" s="45" t="s">
        <v>1029</v>
      </c>
      <c r="C8535" s="45" t="s">
        <v>1549</v>
      </c>
      <c r="D8535" s="452" t="s">
        <v>3054</v>
      </c>
      <c r="E8535" s="54" t="s">
        <v>1678</v>
      </c>
      <c r="F8535" s="208" t="s">
        <v>2193</v>
      </c>
      <c r="G8535" s="468" t="s">
        <v>3082</v>
      </c>
      <c r="H8535" s="50" t="s">
        <v>2357</v>
      </c>
      <c r="I8535" s="43" t="s">
        <v>2150</v>
      </c>
      <c r="U8535" s="15">
        <v>0</v>
      </c>
      <c r="V8535" s="15">
        <v>0</v>
      </c>
      <c r="AH8535" s="15">
        <v>0</v>
      </c>
      <c r="AI8535" s="15">
        <v>0</v>
      </c>
      <c r="AJ8535" s="15">
        <v>3000</v>
      </c>
      <c r="AU8535" s="15">
        <v>0</v>
      </c>
      <c r="AV8535" s="15">
        <v>3000</v>
      </c>
      <c r="AW8535" s="15">
        <f t="shared" si="2341"/>
        <v>0</v>
      </c>
    </row>
    <row r="8536" spans="1:49">
      <c r="A8536" s="44" t="s">
        <v>955</v>
      </c>
      <c r="B8536" s="45" t="s">
        <v>1029</v>
      </c>
      <c r="C8536" s="45" t="s">
        <v>1549</v>
      </c>
      <c r="D8536" s="452" t="s">
        <v>3054</v>
      </c>
      <c r="E8536" s="54" t="s">
        <v>1678</v>
      </c>
      <c r="F8536" s="208"/>
      <c r="G8536" s="367"/>
      <c r="H8536" s="367"/>
      <c r="I8536" s="260" t="s">
        <v>1544</v>
      </c>
      <c r="J8536" s="9">
        <f>SUM(J8537:J8537)</f>
        <v>0</v>
      </c>
      <c r="K8536" s="9">
        <f t="shared" ref="K8536:AT8536" si="2344">SUM(K8537:K8537)</f>
        <v>0</v>
      </c>
      <c r="L8536" s="9">
        <f t="shared" si="2344"/>
        <v>0</v>
      </c>
      <c r="M8536" s="9">
        <f t="shared" si="2344"/>
        <v>0</v>
      </c>
      <c r="N8536" s="9">
        <f t="shared" si="2344"/>
        <v>0</v>
      </c>
      <c r="O8536" s="9">
        <f t="shared" si="2344"/>
        <v>0</v>
      </c>
      <c r="P8536" s="9">
        <f t="shared" si="2344"/>
        <v>0</v>
      </c>
      <c r="Q8536" s="9">
        <f t="shared" si="2344"/>
        <v>0</v>
      </c>
      <c r="R8536" s="9">
        <f t="shared" si="2344"/>
        <v>0</v>
      </c>
      <c r="S8536" s="9">
        <f t="shared" si="2344"/>
        <v>0</v>
      </c>
      <c r="T8536" s="9">
        <f t="shared" si="2344"/>
        <v>0</v>
      </c>
      <c r="U8536" s="9">
        <v>0</v>
      </c>
      <c r="V8536" s="9">
        <v>0</v>
      </c>
      <c r="W8536" s="9">
        <f>SUM(W8537:W8537)</f>
        <v>0</v>
      </c>
      <c r="X8536" s="9">
        <f t="shared" si="2344"/>
        <v>0</v>
      </c>
      <c r="Y8536" s="9">
        <f t="shared" si="2344"/>
        <v>0</v>
      </c>
      <c r="Z8536" s="9">
        <f t="shared" si="2344"/>
        <v>0</v>
      </c>
      <c r="AA8536" s="9">
        <f t="shared" si="2344"/>
        <v>0</v>
      </c>
      <c r="AB8536" s="9">
        <f t="shared" si="2344"/>
        <v>0</v>
      </c>
      <c r="AC8536" s="9">
        <f t="shared" si="2344"/>
        <v>0</v>
      </c>
      <c r="AD8536" s="9">
        <f t="shared" si="2344"/>
        <v>0</v>
      </c>
      <c r="AE8536" s="9">
        <f t="shared" si="2344"/>
        <v>0</v>
      </c>
      <c r="AF8536" s="9">
        <f t="shared" si="2344"/>
        <v>0</v>
      </c>
      <c r="AG8536" s="9">
        <f t="shared" si="2344"/>
        <v>0</v>
      </c>
      <c r="AH8536" s="9">
        <v>0</v>
      </c>
      <c r="AI8536" s="9">
        <v>0</v>
      </c>
      <c r="AJ8536" s="9">
        <f>SUM(AJ8537:AJ8537)</f>
        <v>30000</v>
      </c>
      <c r="AK8536" s="9">
        <f t="shared" si="2344"/>
        <v>0</v>
      </c>
      <c r="AL8536" s="9">
        <f t="shared" si="2344"/>
        <v>5000</v>
      </c>
      <c r="AM8536" s="9">
        <f t="shared" si="2344"/>
        <v>10000</v>
      </c>
      <c r="AN8536" s="9">
        <f t="shared" si="2344"/>
        <v>0</v>
      </c>
      <c r="AO8536" s="9">
        <f t="shared" si="2344"/>
        <v>0</v>
      </c>
      <c r="AP8536" s="9">
        <f t="shared" si="2344"/>
        <v>0</v>
      </c>
      <c r="AQ8536" s="9">
        <f t="shared" si="2344"/>
        <v>0</v>
      </c>
      <c r="AR8536" s="9">
        <f t="shared" si="2344"/>
        <v>0</v>
      </c>
      <c r="AS8536" s="9">
        <f t="shared" si="2344"/>
        <v>0</v>
      </c>
      <c r="AT8536" s="9">
        <f t="shared" si="2344"/>
        <v>7650</v>
      </c>
      <c r="AU8536" s="9">
        <v>22650</v>
      </c>
      <c r="AV8536" s="9">
        <v>7350</v>
      </c>
      <c r="AW8536" s="9">
        <f t="shared" si="2341"/>
        <v>22650</v>
      </c>
    </row>
    <row r="8537" spans="1:49">
      <c r="A8537" s="44" t="s">
        <v>955</v>
      </c>
      <c r="B8537" s="45" t="s">
        <v>1029</v>
      </c>
      <c r="C8537" s="45" t="s">
        <v>1549</v>
      </c>
      <c r="D8537" s="452" t="s">
        <v>3054</v>
      </c>
      <c r="E8537" s="54" t="s">
        <v>1678</v>
      </c>
      <c r="F8537" s="208" t="s">
        <v>1640</v>
      </c>
      <c r="G8537" s="468" t="s">
        <v>3101</v>
      </c>
      <c r="H8537" s="50" t="s">
        <v>2409</v>
      </c>
      <c r="I8537" s="43" t="s">
        <v>2692</v>
      </c>
      <c r="U8537" s="15">
        <v>0</v>
      </c>
      <c r="V8537" s="15">
        <v>0</v>
      </c>
      <c r="AH8537" s="15">
        <v>0</v>
      </c>
      <c r="AI8537" s="15">
        <v>0</v>
      </c>
      <c r="AJ8537" s="15">
        <v>30000</v>
      </c>
      <c r="AL8537" s="15">
        <v>5000</v>
      </c>
      <c r="AM8537" s="15">
        <v>10000</v>
      </c>
      <c r="AT8537" s="15">
        <v>7650</v>
      </c>
      <c r="AU8537" s="15">
        <v>22650</v>
      </c>
      <c r="AV8537" s="15">
        <v>7350</v>
      </c>
      <c r="AW8537" s="15">
        <f t="shared" si="2341"/>
        <v>22650</v>
      </c>
    </row>
    <row r="8538" spans="1:49" s="52" customFormat="1">
      <c r="A8538" s="44" t="s">
        <v>955</v>
      </c>
      <c r="B8538" s="45" t="s">
        <v>1029</v>
      </c>
      <c r="C8538" s="45" t="s">
        <v>1549</v>
      </c>
      <c r="D8538" s="452" t="s">
        <v>3054</v>
      </c>
      <c r="E8538" s="54" t="s">
        <v>1517</v>
      </c>
      <c r="F8538" s="65"/>
      <c r="G8538" s="468" t="s">
        <v>3090</v>
      </c>
      <c r="H8538" s="50" t="s">
        <v>2391</v>
      </c>
      <c r="I8538" s="343" t="s">
        <v>2584</v>
      </c>
      <c r="J8538" s="11"/>
      <c r="K8538" s="11"/>
      <c r="L8538" s="11"/>
      <c r="M8538" s="11"/>
      <c r="N8538" s="11"/>
      <c r="O8538" s="11"/>
      <c r="P8538" s="11"/>
      <c r="Q8538" s="11"/>
      <c r="R8538" s="11"/>
      <c r="S8538" s="11"/>
      <c r="T8538" s="11"/>
      <c r="U8538" s="11">
        <v>0</v>
      </c>
      <c r="V8538" s="11">
        <v>0</v>
      </c>
      <c r="W8538" s="11"/>
      <c r="X8538" s="11"/>
      <c r="Y8538" s="11"/>
      <c r="Z8538" s="11"/>
      <c r="AA8538" s="11"/>
      <c r="AB8538" s="11"/>
      <c r="AC8538" s="11"/>
      <c r="AD8538" s="11"/>
      <c r="AE8538" s="11"/>
      <c r="AF8538" s="11"/>
      <c r="AG8538" s="11"/>
      <c r="AH8538" s="11">
        <v>0</v>
      </c>
      <c r="AI8538" s="11">
        <v>0</v>
      </c>
      <c r="AJ8538" s="11"/>
      <c r="AK8538" s="11"/>
      <c r="AL8538" s="11"/>
      <c r="AM8538" s="11"/>
      <c r="AN8538" s="11"/>
      <c r="AO8538" s="11"/>
      <c r="AP8538" s="11"/>
      <c r="AQ8538" s="11"/>
      <c r="AR8538" s="11"/>
      <c r="AS8538" s="11"/>
      <c r="AT8538" s="11"/>
      <c r="AU8538" s="11">
        <v>0</v>
      </c>
      <c r="AV8538" s="11">
        <v>0</v>
      </c>
      <c r="AW8538" s="11">
        <f t="shared" si="2341"/>
        <v>0</v>
      </c>
    </row>
    <row r="8539" spans="1:49" ht="13.5" thickBot="1">
      <c r="A8539" s="78" t="s">
        <v>1427</v>
      </c>
      <c r="B8539" s="79"/>
      <c r="C8539" s="79"/>
      <c r="D8539" s="456"/>
      <c r="E8539" s="535"/>
      <c r="F8539" s="127"/>
      <c r="G8539" s="127"/>
      <c r="H8539" s="127"/>
      <c r="I8539" s="79"/>
    </row>
    <row r="8540" spans="1:49" s="151" customFormat="1" ht="36" customHeight="1" thickTop="1" thickBot="1">
      <c r="A8540" s="147" t="s">
        <v>2079</v>
      </c>
      <c r="B8540" s="5" t="s">
        <v>2080</v>
      </c>
      <c r="C8540" s="5" t="s">
        <v>1335</v>
      </c>
      <c r="D8540" s="450"/>
      <c r="E8540" s="148" t="s">
        <v>1570</v>
      </c>
      <c r="F8540" s="149" t="s">
        <v>1438</v>
      </c>
      <c r="G8540" s="149"/>
      <c r="H8540" s="149" t="s">
        <v>2332</v>
      </c>
      <c r="I8540" s="5" t="s">
        <v>856</v>
      </c>
      <c r="J8540" s="364" t="s">
        <v>2891</v>
      </c>
      <c r="K8540" s="364" t="s">
        <v>2879</v>
      </c>
      <c r="L8540" s="364" t="s">
        <v>2880</v>
      </c>
      <c r="M8540" s="364" t="s">
        <v>2881</v>
      </c>
      <c r="N8540" s="364" t="s">
        <v>2882</v>
      </c>
      <c r="O8540" s="364" t="s">
        <v>2883</v>
      </c>
      <c r="P8540" s="364" t="s">
        <v>2884</v>
      </c>
      <c r="Q8540" s="364" t="s">
        <v>2885</v>
      </c>
      <c r="R8540" s="364" t="s">
        <v>2886</v>
      </c>
      <c r="S8540" s="364" t="s">
        <v>2887</v>
      </c>
      <c r="T8540" s="364" t="s">
        <v>2888</v>
      </c>
      <c r="U8540" s="364" t="s">
        <v>2889</v>
      </c>
      <c r="V8540" s="364" t="s">
        <v>2890</v>
      </c>
      <c r="W8540" s="365" t="s">
        <v>2893</v>
      </c>
      <c r="X8540" s="365" t="s">
        <v>2879</v>
      </c>
      <c r="Y8540" s="365" t="s">
        <v>2880</v>
      </c>
      <c r="Z8540" s="365" t="s">
        <v>2881</v>
      </c>
      <c r="AA8540" s="365" t="s">
        <v>2882</v>
      </c>
      <c r="AB8540" s="365" t="s">
        <v>2883</v>
      </c>
      <c r="AC8540" s="365" t="s">
        <v>2884</v>
      </c>
      <c r="AD8540" s="365" t="s">
        <v>2885</v>
      </c>
      <c r="AE8540" s="365" t="s">
        <v>2886</v>
      </c>
      <c r="AF8540" s="365" t="s">
        <v>2887</v>
      </c>
      <c r="AG8540" s="365" t="s">
        <v>2888</v>
      </c>
      <c r="AH8540" s="365" t="s">
        <v>2889</v>
      </c>
      <c r="AI8540" s="365" t="s">
        <v>2890</v>
      </c>
      <c r="AJ8540" s="366" t="s">
        <v>2892</v>
      </c>
      <c r="AK8540" s="366" t="s">
        <v>2879</v>
      </c>
      <c r="AL8540" s="366" t="s">
        <v>2880</v>
      </c>
      <c r="AM8540" s="366" t="s">
        <v>2881</v>
      </c>
      <c r="AN8540" s="366" t="s">
        <v>2882</v>
      </c>
      <c r="AO8540" s="366" t="s">
        <v>2883</v>
      </c>
      <c r="AP8540" s="366" t="s">
        <v>2884</v>
      </c>
      <c r="AQ8540" s="366" t="s">
        <v>2885</v>
      </c>
      <c r="AR8540" s="366" t="s">
        <v>2886</v>
      </c>
      <c r="AS8540" s="366" t="s">
        <v>2887</v>
      </c>
      <c r="AT8540" s="366" t="s">
        <v>2888</v>
      </c>
      <c r="AU8540" s="366" t="s">
        <v>2889</v>
      </c>
      <c r="AV8540" s="366" t="s">
        <v>2890</v>
      </c>
      <c r="AW8540" s="368" t="s">
        <v>2895</v>
      </c>
    </row>
    <row r="8541" spans="1:49">
      <c r="A8541" s="33"/>
      <c r="B8541" s="34"/>
      <c r="C8541" s="34"/>
      <c r="D8541" s="34"/>
      <c r="E8541" s="35"/>
      <c r="F8541" s="36"/>
      <c r="G8541" s="36"/>
      <c r="H8541" s="36"/>
      <c r="I8541" s="34"/>
      <c r="J8541" s="202" t="s">
        <v>1224</v>
      </c>
      <c r="K8541" s="202">
        <v>1</v>
      </c>
      <c r="L8541" s="202">
        <v>2</v>
      </c>
      <c r="M8541" s="202">
        <v>3</v>
      </c>
      <c r="N8541" s="202">
        <v>4</v>
      </c>
      <c r="O8541" s="202">
        <v>5</v>
      </c>
      <c r="P8541" s="202">
        <v>6</v>
      </c>
      <c r="Q8541" s="202">
        <v>7</v>
      </c>
      <c r="R8541" s="202">
        <v>8</v>
      </c>
      <c r="S8541" s="202">
        <v>9</v>
      </c>
      <c r="T8541" s="202">
        <v>10</v>
      </c>
      <c r="U8541" s="202">
        <v>13</v>
      </c>
      <c r="V8541" s="202">
        <v>14</v>
      </c>
      <c r="W8541" s="202" t="s">
        <v>1224</v>
      </c>
      <c r="X8541" s="202">
        <v>1</v>
      </c>
      <c r="Y8541" s="202">
        <v>2</v>
      </c>
      <c r="Z8541" s="202">
        <v>3</v>
      </c>
      <c r="AA8541" s="202">
        <v>4</v>
      </c>
      <c r="AB8541" s="202">
        <v>5</v>
      </c>
      <c r="AC8541" s="202">
        <v>6</v>
      </c>
      <c r="AD8541" s="202">
        <v>7</v>
      </c>
      <c r="AE8541" s="202">
        <v>8</v>
      </c>
      <c r="AF8541" s="202">
        <v>9</v>
      </c>
      <c r="AG8541" s="202">
        <v>10</v>
      </c>
      <c r="AH8541" s="202">
        <v>13</v>
      </c>
      <c r="AI8541" s="202">
        <v>14</v>
      </c>
      <c r="AJ8541" s="202" t="s">
        <v>1224</v>
      </c>
      <c r="AK8541" s="202">
        <v>1</v>
      </c>
      <c r="AL8541" s="202">
        <v>2</v>
      </c>
      <c r="AM8541" s="202">
        <v>3</v>
      </c>
      <c r="AN8541" s="202">
        <v>4</v>
      </c>
      <c r="AO8541" s="202">
        <v>5</v>
      </c>
      <c r="AP8541" s="202">
        <v>6</v>
      </c>
      <c r="AQ8541" s="202">
        <v>7</v>
      </c>
      <c r="AR8541" s="202">
        <v>8</v>
      </c>
      <c r="AS8541" s="202">
        <v>9</v>
      </c>
      <c r="AT8541" s="202">
        <v>10</v>
      </c>
      <c r="AU8541" s="202">
        <v>13</v>
      </c>
      <c r="AV8541" s="202">
        <v>14</v>
      </c>
      <c r="AW8541" s="202">
        <v>15</v>
      </c>
    </row>
    <row r="8542" spans="1:49">
      <c r="A8542" s="37"/>
      <c r="B8542" s="38"/>
      <c r="C8542" s="38"/>
      <c r="D8542" s="38"/>
      <c r="E8542" s="60"/>
      <c r="F8542" s="61"/>
      <c r="G8542" s="61"/>
      <c r="H8542" s="61"/>
      <c r="I8542" s="38"/>
      <c r="J8542" s="134"/>
      <c r="K8542" s="134"/>
      <c r="L8542" s="134"/>
      <c r="M8542" s="134"/>
      <c r="N8542" s="134"/>
      <c r="O8542" s="134"/>
      <c r="P8542" s="134"/>
      <c r="Q8542" s="134"/>
      <c r="R8542" s="134"/>
      <c r="S8542" s="134"/>
      <c r="T8542" s="134"/>
      <c r="U8542" s="134"/>
      <c r="V8542" s="134"/>
      <c r="W8542" s="134"/>
      <c r="X8542" s="134"/>
      <c r="Y8542" s="134"/>
      <c r="Z8542" s="134"/>
      <c r="AA8542" s="134"/>
      <c r="AB8542" s="134"/>
      <c r="AC8542" s="134"/>
      <c r="AD8542" s="134"/>
      <c r="AE8542" s="134"/>
      <c r="AF8542" s="134"/>
      <c r="AG8542" s="134"/>
      <c r="AH8542" s="134"/>
      <c r="AI8542" s="134"/>
      <c r="AJ8542" s="134"/>
      <c r="AK8542" s="134"/>
      <c r="AL8542" s="134"/>
      <c r="AM8542" s="134"/>
      <c r="AN8542" s="134"/>
      <c r="AO8542" s="134"/>
      <c r="AP8542" s="134"/>
      <c r="AQ8542" s="134"/>
      <c r="AR8542" s="134"/>
      <c r="AS8542" s="134"/>
      <c r="AT8542" s="134"/>
      <c r="AU8542" s="134"/>
      <c r="AV8542" s="134"/>
      <c r="AW8542" s="134"/>
    </row>
    <row r="8543" spans="1:49">
      <c r="A8543" s="41" t="s">
        <v>955</v>
      </c>
      <c r="B8543" s="291" t="s">
        <v>1029</v>
      </c>
      <c r="C8543" s="291" t="s">
        <v>1549</v>
      </c>
      <c r="D8543" s="451"/>
      <c r="E8543" s="531"/>
      <c r="F8543" s="50"/>
      <c r="G8543" s="50"/>
      <c r="H8543" s="50"/>
      <c r="I8543" s="41" t="s">
        <v>1427</v>
      </c>
      <c r="J8543" s="28"/>
      <c r="K8543" s="28"/>
      <c r="L8543" s="28"/>
      <c r="M8543" s="28"/>
      <c r="N8543" s="28"/>
      <c r="O8543" s="28"/>
      <c r="P8543" s="28"/>
      <c r="Q8543" s="28"/>
      <c r="R8543" s="28"/>
      <c r="S8543" s="28"/>
      <c r="T8543" s="28"/>
      <c r="U8543" s="28"/>
      <c r="V8543" s="28"/>
      <c r="W8543" s="28"/>
      <c r="X8543" s="28"/>
      <c r="Y8543" s="28"/>
      <c r="Z8543" s="28"/>
      <c r="AA8543" s="28"/>
      <c r="AB8543" s="28"/>
      <c r="AC8543" s="28"/>
      <c r="AD8543" s="28"/>
      <c r="AE8543" s="28"/>
      <c r="AF8543" s="28"/>
      <c r="AG8543" s="28"/>
      <c r="AH8543" s="28"/>
      <c r="AI8543" s="28"/>
      <c r="AJ8543" s="28"/>
      <c r="AK8543" s="28"/>
      <c r="AL8543" s="28"/>
      <c r="AM8543" s="28"/>
      <c r="AN8543" s="28"/>
      <c r="AO8543" s="28"/>
      <c r="AP8543" s="28"/>
      <c r="AQ8543" s="28"/>
      <c r="AR8543" s="28"/>
      <c r="AS8543" s="28"/>
      <c r="AT8543" s="28"/>
      <c r="AU8543" s="28"/>
      <c r="AV8543" s="28"/>
      <c r="AW8543" s="28"/>
    </row>
    <row r="8544" spans="1:49">
      <c r="A8544" s="41"/>
      <c r="B8544" s="291"/>
      <c r="C8544" s="291"/>
      <c r="D8544" s="369"/>
      <c r="E8544" s="531"/>
      <c r="F8544" s="50"/>
      <c r="G8544" s="50"/>
      <c r="H8544" s="50"/>
      <c r="I8544" s="41"/>
    </row>
    <row r="8545" spans="1:49">
      <c r="A8545" s="68" t="s">
        <v>2050</v>
      </c>
      <c r="B8545" s="69" t="s">
        <v>1029</v>
      </c>
      <c r="C8545" s="69"/>
      <c r="D8545" s="455"/>
      <c r="E8545" s="531"/>
      <c r="F8545" s="259"/>
      <c r="G8545" s="367"/>
      <c r="H8545" s="367"/>
      <c r="I8545" s="49" t="s">
        <v>1157</v>
      </c>
      <c r="J8545" s="6">
        <f>SUM(J8546)</f>
        <v>0</v>
      </c>
      <c r="K8545" s="6">
        <f t="shared" ref="K8545:AT8545" si="2345">SUM(K8546)</f>
        <v>0</v>
      </c>
      <c r="L8545" s="6">
        <f t="shared" si="2345"/>
        <v>0</v>
      </c>
      <c r="M8545" s="6">
        <f t="shared" si="2345"/>
        <v>0</v>
      </c>
      <c r="N8545" s="6">
        <f t="shared" si="2345"/>
        <v>0</v>
      </c>
      <c r="O8545" s="6">
        <f t="shared" si="2345"/>
        <v>0</v>
      </c>
      <c r="P8545" s="6">
        <f t="shared" si="2345"/>
        <v>0</v>
      </c>
      <c r="Q8545" s="6">
        <f t="shared" si="2345"/>
        <v>0</v>
      </c>
      <c r="R8545" s="6">
        <f t="shared" si="2345"/>
        <v>0</v>
      </c>
      <c r="S8545" s="6">
        <f t="shared" si="2345"/>
        <v>0</v>
      </c>
      <c r="T8545" s="6">
        <f t="shared" si="2345"/>
        <v>0</v>
      </c>
      <c r="U8545" s="6">
        <v>0</v>
      </c>
      <c r="V8545" s="6">
        <v>0</v>
      </c>
      <c r="W8545" s="6">
        <f>SUM(W8546)</f>
        <v>0</v>
      </c>
      <c r="X8545" s="6">
        <f t="shared" si="2345"/>
        <v>0</v>
      </c>
      <c r="Y8545" s="6">
        <f t="shared" si="2345"/>
        <v>0</v>
      </c>
      <c r="Z8545" s="6">
        <f t="shared" si="2345"/>
        <v>0</v>
      </c>
      <c r="AA8545" s="6">
        <f t="shared" si="2345"/>
        <v>0</v>
      </c>
      <c r="AB8545" s="6">
        <f t="shared" si="2345"/>
        <v>0</v>
      </c>
      <c r="AC8545" s="6">
        <f t="shared" si="2345"/>
        <v>0</v>
      </c>
      <c r="AD8545" s="6">
        <f t="shared" si="2345"/>
        <v>0</v>
      </c>
      <c r="AE8545" s="6">
        <f t="shared" si="2345"/>
        <v>0</v>
      </c>
      <c r="AF8545" s="6">
        <f t="shared" si="2345"/>
        <v>0</v>
      </c>
      <c r="AG8545" s="6">
        <f t="shared" si="2345"/>
        <v>0</v>
      </c>
      <c r="AH8545" s="6">
        <v>0</v>
      </c>
      <c r="AI8545" s="6">
        <v>0</v>
      </c>
      <c r="AJ8545" s="6">
        <f>SUM(AJ8546)</f>
        <v>130000</v>
      </c>
      <c r="AK8545" s="6">
        <f t="shared" si="2345"/>
        <v>0</v>
      </c>
      <c r="AL8545" s="6">
        <f t="shared" si="2345"/>
        <v>5000</v>
      </c>
      <c r="AM8545" s="6">
        <f t="shared" si="2345"/>
        <v>20000</v>
      </c>
      <c r="AN8545" s="6">
        <f t="shared" si="2345"/>
        <v>0</v>
      </c>
      <c r="AO8545" s="6">
        <f t="shared" si="2345"/>
        <v>0</v>
      </c>
      <c r="AP8545" s="6">
        <f t="shared" si="2345"/>
        <v>0</v>
      </c>
      <c r="AQ8545" s="6">
        <f t="shared" si="2345"/>
        <v>10000</v>
      </c>
      <c r="AR8545" s="6">
        <f t="shared" si="2345"/>
        <v>0</v>
      </c>
      <c r="AS8545" s="6">
        <f t="shared" si="2345"/>
        <v>0</v>
      </c>
      <c r="AT8545" s="6">
        <f t="shared" si="2345"/>
        <v>30000</v>
      </c>
      <c r="AU8545" s="6">
        <v>65000</v>
      </c>
      <c r="AV8545" s="6">
        <v>65000</v>
      </c>
      <c r="AW8545" s="6">
        <f>U8545+AH8545+AU8545</f>
        <v>65000</v>
      </c>
    </row>
    <row r="8546" spans="1:49">
      <c r="A8546" s="44" t="s">
        <v>955</v>
      </c>
      <c r="B8546" s="45" t="s">
        <v>1029</v>
      </c>
      <c r="C8546" s="45" t="s">
        <v>1549</v>
      </c>
      <c r="D8546" s="452" t="s">
        <v>3054</v>
      </c>
      <c r="E8546" s="213" t="s">
        <v>1402</v>
      </c>
      <c r="F8546" s="259"/>
      <c r="G8546" s="367"/>
      <c r="H8546" s="367"/>
      <c r="I8546" s="260" t="s">
        <v>1158</v>
      </c>
      <c r="J8546" s="9">
        <f>SUM(J8547:J8548)</f>
        <v>0</v>
      </c>
      <c r="K8546" s="9">
        <f t="shared" ref="K8546:AT8546" si="2346">SUM(K8547:K8548)</f>
        <v>0</v>
      </c>
      <c r="L8546" s="9">
        <f t="shared" si="2346"/>
        <v>0</v>
      </c>
      <c r="M8546" s="9">
        <f t="shared" si="2346"/>
        <v>0</v>
      </c>
      <c r="N8546" s="9">
        <f t="shared" si="2346"/>
        <v>0</v>
      </c>
      <c r="O8546" s="9">
        <f t="shared" si="2346"/>
        <v>0</v>
      </c>
      <c r="P8546" s="9">
        <f t="shared" si="2346"/>
        <v>0</v>
      </c>
      <c r="Q8546" s="9">
        <f t="shared" si="2346"/>
        <v>0</v>
      </c>
      <c r="R8546" s="9">
        <f t="shared" si="2346"/>
        <v>0</v>
      </c>
      <c r="S8546" s="9">
        <f t="shared" si="2346"/>
        <v>0</v>
      </c>
      <c r="T8546" s="9">
        <f t="shared" si="2346"/>
        <v>0</v>
      </c>
      <c r="U8546" s="9">
        <v>0</v>
      </c>
      <c r="V8546" s="9">
        <v>0</v>
      </c>
      <c r="W8546" s="9">
        <f>SUM(W8547:W8548)</f>
        <v>0</v>
      </c>
      <c r="X8546" s="9">
        <f t="shared" si="2346"/>
        <v>0</v>
      </c>
      <c r="Y8546" s="9">
        <f t="shared" si="2346"/>
        <v>0</v>
      </c>
      <c r="Z8546" s="9">
        <f t="shared" si="2346"/>
        <v>0</v>
      </c>
      <c r="AA8546" s="9">
        <f t="shared" si="2346"/>
        <v>0</v>
      </c>
      <c r="AB8546" s="9">
        <f t="shared" si="2346"/>
        <v>0</v>
      </c>
      <c r="AC8546" s="9">
        <f t="shared" si="2346"/>
        <v>0</v>
      </c>
      <c r="AD8546" s="9">
        <f t="shared" si="2346"/>
        <v>0</v>
      </c>
      <c r="AE8546" s="9">
        <f t="shared" si="2346"/>
        <v>0</v>
      </c>
      <c r="AF8546" s="9">
        <f t="shared" si="2346"/>
        <v>0</v>
      </c>
      <c r="AG8546" s="9">
        <f t="shared" si="2346"/>
        <v>0</v>
      </c>
      <c r="AH8546" s="9">
        <v>0</v>
      </c>
      <c r="AI8546" s="9">
        <v>0</v>
      </c>
      <c r="AJ8546" s="9">
        <f>SUM(AJ8547:AJ8548)</f>
        <v>130000</v>
      </c>
      <c r="AK8546" s="9">
        <f t="shared" si="2346"/>
        <v>0</v>
      </c>
      <c r="AL8546" s="9">
        <f t="shared" si="2346"/>
        <v>5000</v>
      </c>
      <c r="AM8546" s="9">
        <f t="shared" si="2346"/>
        <v>20000</v>
      </c>
      <c r="AN8546" s="9">
        <f t="shared" si="2346"/>
        <v>0</v>
      </c>
      <c r="AO8546" s="9">
        <f t="shared" si="2346"/>
        <v>0</v>
      </c>
      <c r="AP8546" s="9">
        <f t="shared" si="2346"/>
        <v>0</v>
      </c>
      <c r="AQ8546" s="9">
        <f t="shared" si="2346"/>
        <v>10000</v>
      </c>
      <c r="AR8546" s="9">
        <f t="shared" si="2346"/>
        <v>0</v>
      </c>
      <c r="AS8546" s="9">
        <f t="shared" si="2346"/>
        <v>0</v>
      </c>
      <c r="AT8546" s="9">
        <f t="shared" si="2346"/>
        <v>30000</v>
      </c>
      <c r="AU8546" s="9">
        <v>65000</v>
      </c>
      <c r="AV8546" s="9">
        <v>65000</v>
      </c>
      <c r="AW8546" s="9">
        <f>U8546+AH8546+AU8546</f>
        <v>65000</v>
      </c>
    </row>
    <row r="8547" spans="1:49">
      <c r="A8547" s="44" t="s">
        <v>955</v>
      </c>
      <c r="B8547" s="45" t="s">
        <v>1029</v>
      </c>
      <c r="C8547" s="45" t="s">
        <v>1549</v>
      </c>
      <c r="D8547" s="452" t="s">
        <v>3054</v>
      </c>
      <c r="E8547" s="367" t="s">
        <v>1409</v>
      </c>
      <c r="F8547" s="50"/>
      <c r="G8547" s="468" t="s">
        <v>3090</v>
      </c>
      <c r="H8547" s="50" t="s">
        <v>2391</v>
      </c>
      <c r="I8547" s="42" t="s">
        <v>1518</v>
      </c>
      <c r="U8547" s="15">
        <v>0</v>
      </c>
      <c r="V8547" s="15">
        <v>0</v>
      </c>
      <c r="AH8547" s="15">
        <v>0</v>
      </c>
      <c r="AI8547" s="15">
        <v>0</v>
      </c>
      <c r="AJ8547" s="15">
        <v>130000</v>
      </c>
      <c r="AL8547" s="15">
        <v>5000</v>
      </c>
      <c r="AM8547" s="15">
        <v>20000</v>
      </c>
      <c r="AQ8547" s="15">
        <v>10000</v>
      </c>
      <c r="AT8547" s="15">
        <v>30000</v>
      </c>
      <c r="AU8547" s="15">
        <v>65000</v>
      </c>
      <c r="AV8547" s="15">
        <v>65000</v>
      </c>
      <c r="AW8547" s="15">
        <f>U8547+AH8547+AU8547</f>
        <v>65000</v>
      </c>
    </row>
    <row r="8548" spans="1:49">
      <c r="A8548" s="44" t="s">
        <v>955</v>
      </c>
      <c r="B8548" s="45" t="s">
        <v>1029</v>
      </c>
      <c r="C8548" s="45" t="s">
        <v>1549</v>
      </c>
      <c r="D8548" s="452" t="s">
        <v>3054</v>
      </c>
      <c r="E8548" s="367" t="s">
        <v>784</v>
      </c>
      <c r="F8548" s="50"/>
      <c r="G8548" s="468" t="s">
        <v>3090</v>
      </c>
      <c r="H8548" s="50" t="s">
        <v>2391</v>
      </c>
      <c r="I8548" s="42" t="s">
        <v>2306</v>
      </c>
      <c r="U8548" s="15">
        <v>0</v>
      </c>
      <c r="V8548" s="15">
        <v>0</v>
      </c>
      <c r="AH8548" s="15">
        <v>0</v>
      </c>
      <c r="AI8548" s="15">
        <v>0</v>
      </c>
      <c r="AU8548" s="15">
        <v>0</v>
      </c>
      <c r="AV8548" s="15">
        <v>0</v>
      </c>
      <c r="AW8548" s="15">
        <f>U8548+AH8548+AU8548</f>
        <v>0</v>
      </c>
    </row>
    <row r="8549" spans="1:49">
      <c r="A8549" s="48"/>
      <c r="B8549" s="42"/>
      <c r="C8549" s="42"/>
      <c r="D8549" s="42"/>
      <c r="E8549" s="121"/>
      <c r="F8549" s="130"/>
      <c r="G8549" s="130"/>
      <c r="H8549" s="130"/>
      <c r="I8549" s="49" t="s">
        <v>1370</v>
      </c>
      <c r="J8549" s="12">
        <f>SUM(J8429,J8455,J8545)</f>
        <v>0</v>
      </c>
      <c r="K8549" s="12">
        <f t="shared" ref="K8549:AT8549" si="2347">SUM(K8429,K8455,K8545)</f>
        <v>0</v>
      </c>
      <c r="L8549" s="12">
        <f t="shared" si="2347"/>
        <v>0</v>
      </c>
      <c r="M8549" s="12">
        <f t="shared" si="2347"/>
        <v>0</v>
      </c>
      <c r="N8549" s="12">
        <f t="shared" si="2347"/>
        <v>0</v>
      </c>
      <c r="O8549" s="12">
        <f t="shared" si="2347"/>
        <v>0</v>
      </c>
      <c r="P8549" s="12">
        <f t="shared" si="2347"/>
        <v>0</v>
      </c>
      <c r="Q8549" s="12">
        <f t="shared" si="2347"/>
        <v>0</v>
      </c>
      <c r="R8549" s="12">
        <f t="shared" si="2347"/>
        <v>0</v>
      </c>
      <c r="S8549" s="12">
        <f t="shared" si="2347"/>
        <v>0</v>
      </c>
      <c r="T8549" s="12">
        <f t="shared" si="2347"/>
        <v>0</v>
      </c>
      <c r="U8549" s="12">
        <v>0</v>
      </c>
      <c r="V8549" s="12">
        <v>0</v>
      </c>
      <c r="W8549" s="12">
        <f>SUM(W8429,W8455,W8545)</f>
        <v>0</v>
      </c>
      <c r="X8549" s="12">
        <f t="shared" si="2347"/>
        <v>0</v>
      </c>
      <c r="Y8549" s="12">
        <f t="shared" si="2347"/>
        <v>0</v>
      </c>
      <c r="Z8549" s="12">
        <f t="shared" si="2347"/>
        <v>0</v>
      </c>
      <c r="AA8549" s="12">
        <f t="shared" si="2347"/>
        <v>0</v>
      </c>
      <c r="AB8549" s="12">
        <f t="shared" si="2347"/>
        <v>0</v>
      </c>
      <c r="AC8549" s="12">
        <f t="shared" si="2347"/>
        <v>0</v>
      </c>
      <c r="AD8549" s="12">
        <f t="shared" si="2347"/>
        <v>0</v>
      </c>
      <c r="AE8549" s="12">
        <f t="shared" si="2347"/>
        <v>0</v>
      </c>
      <c r="AF8549" s="12">
        <f t="shared" si="2347"/>
        <v>0</v>
      </c>
      <c r="AG8549" s="12">
        <f t="shared" si="2347"/>
        <v>0</v>
      </c>
      <c r="AH8549" s="12">
        <v>0</v>
      </c>
      <c r="AI8549" s="12">
        <v>0</v>
      </c>
      <c r="AJ8549" s="12">
        <f>SUM(AJ8429,AJ8455,AJ8545)</f>
        <v>1119015</v>
      </c>
      <c r="AK8549" s="12">
        <f t="shared" si="2347"/>
        <v>0</v>
      </c>
      <c r="AL8549" s="12">
        <f t="shared" si="2347"/>
        <v>41000</v>
      </c>
      <c r="AM8549" s="12">
        <f t="shared" si="2347"/>
        <v>126515</v>
      </c>
      <c r="AN8549" s="12">
        <f t="shared" si="2347"/>
        <v>0</v>
      </c>
      <c r="AO8549" s="12">
        <f t="shared" si="2347"/>
        <v>15000</v>
      </c>
      <c r="AP8549" s="12">
        <f t="shared" si="2347"/>
        <v>0</v>
      </c>
      <c r="AQ8549" s="12">
        <f t="shared" si="2347"/>
        <v>30000</v>
      </c>
      <c r="AR8549" s="12">
        <f t="shared" si="2347"/>
        <v>20000</v>
      </c>
      <c r="AS8549" s="12">
        <f t="shared" si="2347"/>
        <v>0</v>
      </c>
      <c r="AT8549" s="12">
        <f t="shared" si="2347"/>
        <v>72650</v>
      </c>
      <c r="AU8549" s="12">
        <v>305165</v>
      </c>
      <c r="AV8549" s="12">
        <v>813850</v>
      </c>
      <c r="AW8549" s="12">
        <f>U8549+AH8549+AU8549</f>
        <v>305165</v>
      </c>
    </row>
    <row r="8550" spans="1:49">
      <c r="A8550" s="48"/>
      <c r="B8550" s="42"/>
      <c r="C8550" s="42"/>
      <c r="D8550" s="42"/>
      <c r="E8550" s="121"/>
      <c r="F8550" s="130"/>
      <c r="G8550" s="130"/>
      <c r="H8550" s="130"/>
      <c r="I8550" s="146" t="s">
        <v>970</v>
      </c>
      <c r="J8550" s="14"/>
      <c r="K8550" s="14"/>
      <c r="L8550" s="14"/>
      <c r="M8550" s="14"/>
      <c r="N8550" s="14"/>
      <c r="O8550" s="14"/>
      <c r="P8550" s="14"/>
      <c r="Q8550" s="14"/>
      <c r="R8550" s="14"/>
      <c r="S8550" s="14"/>
      <c r="T8550" s="14"/>
      <c r="U8550" s="14"/>
      <c r="V8550" s="14"/>
      <c r="W8550" s="14"/>
      <c r="X8550" s="14"/>
      <c r="Y8550" s="14"/>
      <c r="Z8550" s="14"/>
      <c r="AA8550" s="14"/>
      <c r="AB8550" s="14"/>
      <c r="AC8550" s="14"/>
      <c r="AD8550" s="14"/>
      <c r="AE8550" s="14"/>
      <c r="AF8550" s="14"/>
      <c r="AG8550" s="14"/>
      <c r="AH8550" s="14"/>
      <c r="AI8550" s="14"/>
      <c r="AJ8550" s="14"/>
      <c r="AK8550" s="14"/>
      <c r="AL8550" s="14"/>
      <c r="AM8550" s="14"/>
      <c r="AN8550" s="14"/>
      <c r="AO8550" s="14"/>
      <c r="AP8550" s="14"/>
      <c r="AQ8550" s="14"/>
      <c r="AR8550" s="14"/>
      <c r="AS8550" s="14"/>
      <c r="AT8550" s="14"/>
      <c r="AU8550" s="14"/>
      <c r="AV8550" s="14"/>
      <c r="AW8550" s="14"/>
    </row>
    <row r="8551" spans="1:49" ht="13.5" thickBot="1">
      <c r="A8551" s="48"/>
      <c r="B8551" s="42"/>
      <c r="C8551" s="42"/>
      <c r="D8551" s="42"/>
      <c r="E8551" s="531"/>
      <c r="F8551" s="50"/>
      <c r="G8551" s="50"/>
      <c r="H8551" s="50"/>
      <c r="I8551" s="146"/>
      <c r="J8551" s="29"/>
      <c r="K8551" s="29"/>
      <c r="L8551" s="29"/>
      <c r="M8551" s="29"/>
      <c r="N8551" s="29"/>
      <c r="O8551" s="29"/>
      <c r="P8551" s="29"/>
      <c r="Q8551" s="29"/>
      <c r="R8551" s="29"/>
      <c r="S8551" s="29"/>
      <c r="T8551" s="29"/>
      <c r="U8551" s="29"/>
      <c r="V8551" s="29"/>
      <c r="W8551" s="29"/>
      <c r="X8551" s="29"/>
      <c r="Y8551" s="29"/>
      <c r="Z8551" s="29"/>
      <c r="AA8551" s="29"/>
      <c r="AB8551" s="29"/>
      <c r="AC8551" s="29"/>
      <c r="AD8551" s="29"/>
      <c r="AE8551" s="29"/>
      <c r="AF8551" s="29"/>
      <c r="AG8551" s="29"/>
      <c r="AH8551" s="29"/>
      <c r="AI8551" s="29"/>
      <c r="AJ8551" s="29"/>
      <c r="AK8551" s="29"/>
      <c r="AL8551" s="29"/>
      <c r="AM8551" s="29"/>
      <c r="AN8551" s="29"/>
      <c r="AO8551" s="29"/>
      <c r="AP8551" s="29"/>
      <c r="AQ8551" s="29"/>
      <c r="AR8551" s="29"/>
      <c r="AS8551" s="29"/>
      <c r="AT8551" s="29"/>
      <c r="AU8551" s="29"/>
      <c r="AV8551" s="29"/>
      <c r="AW8551" s="29"/>
    </row>
    <row r="8552" spans="1:49" ht="35.25" customHeight="1" thickTop="1" thickBot="1">
      <c r="A8552" s="48"/>
      <c r="B8552" s="42"/>
      <c r="C8552" s="42"/>
      <c r="D8552" s="42"/>
      <c r="E8552" s="531"/>
      <c r="F8552" s="50"/>
      <c r="G8552" s="50"/>
      <c r="H8552" s="50"/>
      <c r="I8552" s="5" t="s">
        <v>2331</v>
      </c>
      <c r="J8552" s="364" t="s">
        <v>2891</v>
      </c>
      <c r="K8552" s="364" t="s">
        <v>2879</v>
      </c>
      <c r="L8552" s="364" t="s">
        <v>2880</v>
      </c>
      <c r="M8552" s="364" t="s">
        <v>2881</v>
      </c>
      <c r="N8552" s="364" t="s">
        <v>2882</v>
      </c>
      <c r="O8552" s="364" t="s">
        <v>2883</v>
      </c>
      <c r="P8552" s="364" t="s">
        <v>2884</v>
      </c>
      <c r="Q8552" s="364" t="s">
        <v>2885</v>
      </c>
      <c r="R8552" s="364" t="s">
        <v>2886</v>
      </c>
      <c r="S8552" s="364" t="s">
        <v>2887</v>
      </c>
      <c r="T8552" s="364" t="s">
        <v>2888</v>
      </c>
      <c r="U8552" s="364" t="s">
        <v>2889</v>
      </c>
      <c r="V8552" s="364" t="s">
        <v>2890</v>
      </c>
      <c r="W8552" s="365" t="s">
        <v>2893</v>
      </c>
      <c r="X8552" s="365" t="s">
        <v>2879</v>
      </c>
      <c r="Y8552" s="365" t="s">
        <v>2880</v>
      </c>
      <c r="Z8552" s="365" t="s">
        <v>2881</v>
      </c>
      <c r="AA8552" s="365" t="s">
        <v>2882</v>
      </c>
      <c r="AB8552" s="365" t="s">
        <v>2883</v>
      </c>
      <c r="AC8552" s="365" t="s">
        <v>2884</v>
      </c>
      <c r="AD8552" s="365" t="s">
        <v>2885</v>
      </c>
      <c r="AE8552" s="365" t="s">
        <v>2886</v>
      </c>
      <c r="AF8552" s="365" t="s">
        <v>2887</v>
      </c>
      <c r="AG8552" s="365" t="s">
        <v>2888</v>
      </c>
      <c r="AH8552" s="365" t="s">
        <v>2889</v>
      </c>
      <c r="AI8552" s="365" t="s">
        <v>2890</v>
      </c>
      <c r="AJ8552" s="366" t="s">
        <v>2892</v>
      </c>
      <c r="AK8552" s="366" t="s">
        <v>2879</v>
      </c>
      <c r="AL8552" s="366" t="s">
        <v>2880</v>
      </c>
      <c r="AM8552" s="366" t="s">
        <v>2881</v>
      </c>
      <c r="AN8552" s="366" t="s">
        <v>2882</v>
      </c>
      <c r="AO8552" s="366" t="s">
        <v>2883</v>
      </c>
      <c r="AP8552" s="366" t="s">
        <v>2884</v>
      </c>
      <c r="AQ8552" s="366" t="s">
        <v>2885</v>
      </c>
      <c r="AR8552" s="366" t="s">
        <v>2886</v>
      </c>
      <c r="AS8552" s="366" t="s">
        <v>2887</v>
      </c>
      <c r="AT8552" s="366" t="s">
        <v>2888</v>
      </c>
      <c r="AU8552" s="366" t="s">
        <v>2889</v>
      </c>
      <c r="AV8552" s="366" t="s">
        <v>2890</v>
      </c>
      <c r="AW8552" s="368" t="s">
        <v>2895</v>
      </c>
    </row>
    <row r="8553" spans="1:49">
      <c r="A8553" s="48"/>
      <c r="B8553" s="42"/>
      <c r="C8553" s="42"/>
      <c r="D8553" s="42"/>
      <c r="E8553" s="531"/>
      <c r="F8553" s="50"/>
      <c r="G8553" s="50"/>
      <c r="H8553" s="50"/>
      <c r="I8553" s="34"/>
      <c r="J8553" s="202" t="s">
        <v>1224</v>
      </c>
      <c r="K8553" s="202">
        <v>1</v>
      </c>
      <c r="L8553" s="202">
        <v>2</v>
      </c>
      <c r="M8553" s="202">
        <v>3</v>
      </c>
      <c r="N8553" s="202">
        <v>4</v>
      </c>
      <c r="O8553" s="202">
        <v>5</v>
      </c>
      <c r="P8553" s="202">
        <v>6</v>
      </c>
      <c r="Q8553" s="202">
        <v>7</v>
      </c>
      <c r="R8553" s="202">
        <v>8</v>
      </c>
      <c r="S8553" s="202">
        <v>9</v>
      </c>
      <c r="T8553" s="202">
        <v>10</v>
      </c>
      <c r="U8553" s="202">
        <v>13</v>
      </c>
      <c r="V8553" s="202">
        <v>14</v>
      </c>
      <c r="W8553" s="202" t="s">
        <v>1224</v>
      </c>
      <c r="X8553" s="202">
        <v>1</v>
      </c>
      <c r="Y8553" s="202">
        <v>2</v>
      </c>
      <c r="Z8553" s="202">
        <v>3</v>
      </c>
      <c r="AA8553" s="202">
        <v>4</v>
      </c>
      <c r="AB8553" s="202">
        <v>5</v>
      </c>
      <c r="AC8553" s="202">
        <v>6</v>
      </c>
      <c r="AD8553" s="202">
        <v>7</v>
      </c>
      <c r="AE8553" s="202">
        <v>8</v>
      </c>
      <c r="AF8553" s="202">
        <v>9</v>
      </c>
      <c r="AG8553" s="202">
        <v>10</v>
      </c>
      <c r="AH8553" s="202">
        <v>13</v>
      </c>
      <c r="AI8553" s="202">
        <v>14</v>
      </c>
      <c r="AJ8553" s="202" t="s">
        <v>1224</v>
      </c>
      <c r="AK8553" s="202">
        <v>1</v>
      </c>
      <c r="AL8553" s="202">
        <v>2</v>
      </c>
      <c r="AM8553" s="202">
        <v>3</v>
      </c>
      <c r="AN8553" s="202">
        <v>4</v>
      </c>
      <c r="AO8553" s="202">
        <v>5</v>
      </c>
      <c r="AP8553" s="202">
        <v>6</v>
      </c>
      <c r="AQ8553" s="202">
        <v>7</v>
      </c>
      <c r="AR8553" s="202">
        <v>8</v>
      </c>
      <c r="AS8553" s="202">
        <v>9</v>
      </c>
      <c r="AT8553" s="202">
        <v>10</v>
      </c>
      <c r="AU8553" s="202">
        <v>13</v>
      </c>
      <c r="AV8553" s="202">
        <v>14</v>
      </c>
      <c r="AW8553" s="202">
        <v>15</v>
      </c>
    </row>
    <row r="8554" spans="1:49">
      <c r="A8554" s="48"/>
      <c r="B8554" s="42"/>
      <c r="C8554" s="42"/>
      <c r="D8554" s="42"/>
      <c r="E8554" s="531"/>
      <c r="F8554" s="50"/>
      <c r="G8554" s="50"/>
      <c r="H8554" s="50"/>
      <c r="I8554" s="276" t="s">
        <v>2411</v>
      </c>
      <c r="J8554" s="277">
        <f>SUM(J8431,J8433:J8437,J8439,J8454)</f>
        <v>0</v>
      </c>
      <c r="K8554" s="277">
        <f t="shared" ref="K8554:AT8554" si="2348">SUM(K8431,K8433:K8437,K8439,K8454)</f>
        <v>0</v>
      </c>
      <c r="L8554" s="277">
        <f t="shared" si="2348"/>
        <v>0</v>
      </c>
      <c r="M8554" s="277">
        <f t="shared" si="2348"/>
        <v>0</v>
      </c>
      <c r="N8554" s="277">
        <f t="shared" si="2348"/>
        <v>0</v>
      </c>
      <c r="O8554" s="277">
        <f t="shared" si="2348"/>
        <v>0</v>
      </c>
      <c r="P8554" s="277">
        <f t="shared" si="2348"/>
        <v>0</v>
      </c>
      <c r="Q8554" s="277">
        <f t="shared" si="2348"/>
        <v>0</v>
      </c>
      <c r="R8554" s="277">
        <f t="shared" si="2348"/>
        <v>0</v>
      </c>
      <c r="S8554" s="277">
        <f t="shared" si="2348"/>
        <v>0</v>
      </c>
      <c r="T8554" s="277">
        <f t="shared" si="2348"/>
        <v>0</v>
      </c>
      <c r="U8554" s="277">
        <v>0</v>
      </c>
      <c r="V8554" s="277">
        <v>0</v>
      </c>
      <c r="W8554" s="277">
        <f>SUM(W8431,W8433:W8437,W8439,W8454)</f>
        <v>0</v>
      </c>
      <c r="X8554" s="277">
        <f t="shared" si="2348"/>
        <v>0</v>
      </c>
      <c r="Y8554" s="277">
        <f t="shared" si="2348"/>
        <v>0</v>
      </c>
      <c r="Z8554" s="277">
        <f t="shared" si="2348"/>
        <v>0</v>
      </c>
      <c r="AA8554" s="277">
        <f t="shared" si="2348"/>
        <v>0</v>
      </c>
      <c r="AB8554" s="277">
        <f t="shared" si="2348"/>
        <v>0</v>
      </c>
      <c r="AC8554" s="277">
        <f t="shared" si="2348"/>
        <v>0</v>
      </c>
      <c r="AD8554" s="277">
        <f t="shared" si="2348"/>
        <v>0</v>
      </c>
      <c r="AE8554" s="277">
        <f t="shared" si="2348"/>
        <v>0</v>
      </c>
      <c r="AF8554" s="277">
        <f t="shared" si="2348"/>
        <v>0</v>
      </c>
      <c r="AG8554" s="277">
        <f t="shared" si="2348"/>
        <v>0</v>
      </c>
      <c r="AH8554" s="277">
        <v>0</v>
      </c>
      <c r="AI8554" s="277">
        <v>0</v>
      </c>
      <c r="AJ8554" s="277">
        <f>SUM(AJ8431,AJ8433:AJ8437,AJ8439,AJ8454)</f>
        <v>27515</v>
      </c>
      <c r="AK8554" s="277">
        <f t="shared" si="2348"/>
        <v>0</v>
      </c>
      <c r="AL8554" s="277">
        <f t="shared" si="2348"/>
        <v>5000</v>
      </c>
      <c r="AM8554" s="277">
        <f t="shared" si="2348"/>
        <v>6515</v>
      </c>
      <c r="AN8554" s="277">
        <f t="shared" si="2348"/>
        <v>0</v>
      </c>
      <c r="AO8554" s="277">
        <f t="shared" si="2348"/>
        <v>0</v>
      </c>
      <c r="AP8554" s="277">
        <f t="shared" si="2348"/>
        <v>0</v>
      </c>
      <c r="AQ8554" s="277">
        <f t="shared" si="2348"/>
        <v>0</v>
      </c>
      <c r="AR8554" s="277">
        <f t="shared" si="2348"/>
        <v>0</v>
      </c>
      <c r="AS8554" s="277">
        <f t="shared" si="2348"/>
        <v>0</v>
      </c>
      <c r="AT8554" s="277">
        <f t="shared" si="2348"/>
        <v>6000</v>
      </c>
      <c r="AU8554" s="277">
        <v>17515</v>
      </c>
      <c r="AV8554" s="277">
        <v>10000</v>
      </c>
      <c r="AW8554" s="277">
        <f t="shared" ref="AW8554:AW8560" si="2349">U8554+AH8554+AU8554</f>
        <v>17515</v>
      </c>
    </row>
    <row r="8555" spans="1:49">
      <c r="A8555" s="48"/>
      <c r="B8555" s="42"/>
      <c r="C8555" s="42"/>
      <c r="D8555" s="42"/>
      <c r="E8555" s="531"/>
      <c r="F8555" s="50"/>
      <c r="G8555" s="50"/>
      <c r="H8555" s="50"/>
      <c r="I8555" s="276" t="s">
        <v>2410</v>
      </c>
      <c r="J8555" s="277">
        <f>SUM(J8441:J8453,J8547:J8548,J8538)</f>
        <v>0</v>
      </c>
      <c r="K8555" s="277">
        <f t="shared" ref="K8555:AT8555" si="2350">SUM(K8441:K8453,K8547:K8548,K8538)</f>
        <v>0</v>
      </c>
      <c r="L8555" s="277">
        <f t="shared" si="2350"/>
        <v>0</v>
      </c>
      <c r="M8555" s="277">
        <f t="shared" si="2350"/>
        <v>0</v>
      </c>
      <c r="N8555" s="277">
        <f t="shared" si="2350"/>
        <v>0</v>
      </c>
      <c r="O8555" s="277">
        <f t="shared" si="2350"/>
        <v>0</v>
      </c>
      <c r="P8555" s="277">
        <f t="shared" si="2350"/>
        <v>0</v>
      </c>
      <c r="Q8555" s="277">
        <f t="shared" si="2350"/>
        <v>0</v>
      </c>
      <c r="R8555" s="277">
        <f t="shared" si="2350"/>
        <v>0</v>
      </c>
      <c r="S8555" s="277">
        <f t="shared" si="2350"/>
        <v>0</v>
      </c>
      <c r="T8555" s="277">
        <f t="shared" si="2350"/>
        <v>0</v>
      </c>
      <c r="U8555" s="277">
        <v>0</v>
      </c>
      <c r="V8555" s="277">
        <v>0</v>
      </c>
      <c r="W8555" s="277">
        <f>SUM(W8441:W8453,W8547:W8548,W8538)</f>
        <v>0</v>
      </c>
      <c r="X8555" s="277">
        <f t="shared" si="2350"/>
        <v>0</v>
      </c>
      <c r="Y8555" s="277">
        <f t="shared" si="2350"/>
        <v>0</v>
      </c>
      <c r="Z8555" s="277">
        <f t="shared" si="2350"/>
        <v>0</v>
      </c>
      <c r="AA8555" s="277">
        <f t="shared" si="2350"/>
        <v>0</v>
      </c>
      <c r="AB8555" s="277">
        <f t="shared" si="2350"/>
        <v>0</v>
      </c>
      <c r="AC8555" s="277">
        <f t="shared" si="2350"/>
        <v>0</v>
      </c>
      <c r="AD8555" s="277">
        <f t="shared" si="2350"/>
        <v>0</v>
      </c>
      <c r="AE8555" s="277">
        <f t="shared" si="2350"/>
        <v>0</v>
      </c>
      <c r="AF8555" s="277">
        <f t="shared" si="2350"/>
        <v>0</v>
      </c>
      <c r="AG8555" s="277">
        <f t="shared" si="2350"/>
        <v>0</v>
      </c>
      <c r="AH8555" s="277">
        <v>0</v>
      </c>
      <c r="AI8555" s="277">
        <v>0</v>
      </c>
      <c r="AJ8555" s="277">
        <f>SUM(AJ8441:AJ8453,AJ8547:AJ8548,AJ8538)</f>
        <v>669000</v>
      </c>
      <c r="AK8555" s="277">
        <f t="shared" si="2350"/>
        <v>0</v>
      </c>
      <c r="AL8555" s="277">
        <f t="shared" si="2350"/>
        <v>31000</v>
      </c>
      <c r="AM8555" s="277">
        <f t="shared" si="2350"/>
        <v>104000</v>
      </c>
      <c r="AN8555" s="277">
        <f t="shared" si="2350"/>
        <v>0</v>
      </c>
      <c r="AO8555" s="277">
        <f t="shared" si="2350"/>
        <v>15000</v>
      </c>
      <c r="AP8555" s="277">
        <f t="shared" si="2350"/>
        <v>0</v>
      </c>
      <c r="AQ8555" s="277">
        <f t="shared" si="2350"/>
        <v>30000</v>
      </c>
      <c r="AR8555" s="277">
        <f t="shared" si="2350"/>
        <v>20000</v>
      </c>
      <c r="AS8555" s="277">
        <f t="shared" si="2350"/>
        <v>0</v>
      </c>
      <c r="AT8555" s="277">
        <f t="shared" si="2350"/>
        <v>59000</v>
      </c>
      <c r="AU8555" s="277">
        <v>259000</v>
      </c>
      <c r="AV8555" s="277">
        <v>410000</v>
      </c>
      <c r="AW8555" s="277">
        <f t="shared" si="2349"/>
        <v>259000</v>
      </c>
    </row>
    <row r="8556" spans="1:49">
      <c r="A8556" s="48"/>
      <c r="B8556" s="42"/>
      <c r="C8556" s="42"/>
      <c r="D8556" s="42"/>
      <c r="E8556" s="531"/>
      <c r="F8556" s="50"/>
      <c r="G8556" s="50"/>
      <c r="H8556" s="50"/>
      <c r="I8556" s="276" t="s">
        <v>2366</v>
      </c>
      <c r="J8556" s="277">
        <f>SUM(J8460:J8461,J8464:J8467,J8469:J8474,J8476:J8483,J8491:J8492,J8494:J8507,J8509:J8510,J8512:J8519,J8521:J8524,J8526:J8530,J8532:J8535)</f>
        <v>0</v>
      </c>
      <c r="K8556" s="277">
        <f t="shared" ref="K8556:AT8556" si="2351">SUM(K8460:K8461,K8464:K8467,K8469:K8474,K8476:K8483,K8491:K8492,K8494:K8507,K8509:K8510,K8512:K8519,K8521:K8524,K8526:K8530,K8532:K8535)</f>
        <v>0</v>
      </c>
      <c r="L8556" s="277">
        <f t="shared" si="2351"/>
        <v>0</v>
      </c>
      <c r="M8556" s="277">
        <f t="shared" si="2351"/>
        <v>0</v>
      </c>
      <c r="N8556" s="277">
        <f t="shared" si="2351"/>
        <v>0</v>
      </c>
      <c r="O8556" s="277">
        <f t="shared" si="2351"/>
        <v>0</v>
      </c>
      <c r="P8556" s="277">
        <f t="shared" si="2351"/>
        <v>0</v>
      </c>
      <c r="Q8556" s="277">
        <f t="shared" si="2351"/>
        <v>0</v>
      </c>
      <c r="R8556" s="277">
        <f t="shared" si="2351"/>
        <v>0</v>
      </c>
      <c r="S8556" s="277">
        <f t="shared" si="2351"/>
        <v>0</v>
      </c>
      <c r="T8556" s="277">
        <f t="shared" si="2351"/>
        <v>0</v>
      </c>
      <c r="U8556" s="277">
        <v>0</v>
      </c>
      <c r="V8556" s="277">
        <v>0</v>
      </c>
      <c r="W8556" s="277">
        <f>SUM(W8460:W8461,W8464:W8467,W8469:W8474,W8476:W8483,W8491:W8492,W8494:W8507,W8509:W8510,W8512:W8519,W8521:W8524,W8526:W8530,W8532:W8535)</f>
        <v>0</v>
      </c>
      <c r="X8556" s="277">
        <f t="shared" si="2351"/>
        <v>0</v>
      </c>
      <c r="Y8556" s="277">
        <f t="shared" si="2351"/>
        <v>0</v>
      </c>
      <c r="Z8556" s="277">
        <f t="shared" si="2351"/>
        <v>0</v>
      </c>
      <c r="AA8556" s="277">
        <f t="shared" si="2351"/>
        <v>0</v>
      </c>
      <c r="AB8556" s="277">
        <f t="shared" si="2351"/>
        <v>0</v>
      </c>
      <c r="AC8556" s="277">
        <f t="shared" si="2351"/>
        <v>0</v>
      </c>
      <c r="AD8556" s="277">
        <f t="shared" si="2351"/>
        <v>0</v>
      </c>
      <c r="AE8556" s="277">
        <f t="shared" si="2351"/>
        <v>0</v>
      </c>
      <c r="AF8556" s="277">
        <f t="shared" si="2351"/>
        <v>0</v>
      </c>
      <c r="AG8556" s="277">
        <f t="shared" si="2351"/>
        <v>0</v>
      </c>
      <c r="AH8556" s="277">
        <v>0</v>
      </c>
      <c r="AI8556" s="277">
        <v>0</v>
      </c>
      <c r="AJ8556" s="277">
        <f>SUM(AJ8460:AJ8461,AJ8464:AJ8467,AJ8469:AJ8474,AJ8476:AJ8483,AJ8491:AJ8492,AJ8494:AJ8507,AJ8509:AJ8510,AJ8512:AJ8519,AJ8521:AJ8524,AJ8526:AJ8530,AJ8532:AJ8535)</f>
        <v>392500</v>
      </c>
      <c r="AK8556" s="277">
        <f t="shared" si="2351"/>
        <v>0</v>
      </c>
      <c r="AL8556" s="277">
        <f t="shared" si="2351"/>
        <v>0</v>
      </c>
      <c r="AM8556" s="277">
        <f t="shared" si="2351"/>
        <v>6000</v>
      </c>
      <c r="AN8556" s="277">
        <f t="shared" si="2351"/>
        <v>0</v>
      </c>
      <c r="AO8556" s="277">
        <f t="shared" si="2351"/>
        <v>0</v>
      </c>
      <c r="AP8556" s="277">
        <f t="shared" si="2351"/>
        <v>0</v>
      </c>
      <c r="AQ8556" s="277">
        <f t="shared" si="2351"/>
        <v>0</v>
      </c>
      <c r="AR8556" s="277">
        <f t="shared" si="2351"/>
        <v>0</v>
      </c>
      <c r="AS8556" s="277">
        <f t="shared" si="2351"/>
        <v>0</v>
      </c>
      <c r="AT8556" s="277">
        <f t="shared" si="2351"/>
        <v>0</v>
      </c>
      <c r="AU8556" s="277">
        <v>6000</v>
      </c>
      <c r="AV8556" s="277">
        <v>386500</v>
      </c>
      <c r="AW8556" s="277">
        <f t="shared" si="2349"/>
        <v>6000</v>
      </c>
    </row>
    <row r="8557" spans="1:49">
      <c r="A8557" s="48"/>
      <c r="B8557" s="42"/>
      <c r="C8557" s="42"/>
      <c r="D8557" s="42"/>
      <c r="E8557" s="531"/>
      <c r="F8557" s="50"/>
      <c r="G8557" s="50"/>
      <c r="H8557" s="50"/>
      <c r="I8557" s="276" t="s">
        <v>2412</v>
      </c>
      <c r="J8557" s="277">
        <f>SUM(J8537:J8537)</f>
        <v>0</v>
      </c>
      <c r="K8557" s="277">
        <f t="shared" ref="K8557:AT8557" si="2352">SUM(K8537:K8537)</f>
        <v>0</v>
      </c>
      <c r="L8557" s="277">
        <f t="shared" si="2352"/>
        <v>0</v>
      </c>
      <c r="M8557" s="277">
        <f t="shared" si="2352"/>
        <v>0</v>
      </c>
      <c r="N8557" s="277">
        <f t="shared" si="2352"/>
        <v>0</v>
      </c>
      <c r="O8557" s="277">
        <f t="shared" si="2352"/>
        <v>0</v>
      </c>
      <c r="P8557" s="277">
        <f t="shared" si="2352"/>
        <v>0</v>
      </c>
      <c r="Q8557" s="277">
        <f t="shared" si="2352"/>
        <v>0</v>
      </c>
      <c r="R8557" s="277">
        <f t="shared" si="2352"/>
        <v>0</v>
      </c>
      <c r="S8557" s="277">
        <f t="shared" si="2352"/>
        <v>0</v>
      </c>
      <c r="T8557" s="277">
        <f t="shared" si="2352"/>
        <v>0</v>
      </c>
      <c r="U8557" s="277">
        <v>0</v>
      </c>
      <c r="V8557" s="277">
        <v>0</v>
      </c>
      <c r="W8557" s="277">
        <f>SUM(W8537:W8537)</f>
        <v>0</v>
      </c>
      <c r="X8557" s="277">
        <f t="shared" si="2352"/>
        <v>0</v>
      </c>
      <c r="Y8557" s="277">
        <f t="shared" si="2352"/>
        <v>0</v>
      </c>
      <c r="Z8557" s="277">
        <f t="shared" si="2352"/>
        <v>0</v>
      </c>
      <c r="AA8557" s="277">
        <f t="shared" si="2352"/>
        <v>0</v>
      </c>
      <c r="AB8557" s="277">
        <f t="shared" si="2352"/>
        <v>0</v>
      </c>
      <c r="AC8557" s="277">
        <f t="shared" si="2352"/>
        <v>0</v>
      </c>
      <c r="AD8557" s="277">
        <f t="shared" si="2352"/>
        <v>0</v>
      </c>
      <c r="AE8557" s="277">
        <f t="shared" si="2352"/>
        <v>0</v>
      </c>
      <c r="AF8557" s="277">
        <f t="shared" si="2352"/>
        <v>0</v>
      </c>
      <c r="AG8557" s="277">
        <f t="shared" si="2352"/>
        <v>0</v>
      </c>
      <c r="AH8557" s="277">
        <v>0</v>
      </c>
      <c r="AI8557" s="277">
        <v>0</v>
      </c>
      <c r="AJ8557" s="277">
        <f>SUM(AJ8537:AJ8537)</f>
        <v>30000</v>
      </c>
      <c r="AK8557" s="277">
        <f t="shared" si="2352"/>
        <v>0</v>
      </c>
      <c r="AL8557" s="277">
        <f t="shared" si="2352"/>
        <v>5000</v>
      </c>
      <c r="AM8557" s="277">
        <f t="shared" si="2352"/>
        <v>10000</v>
      </c>
      <c r="AN8557" s="277">
        <f t="shared" si="2352"/>
        <v>0</v>
      </c>
      <c r="AO8557" s="277">
        <f t="shared" si="2352"/>
        <v>0</v>
      </c>
      <c r="AP8557" s="277">
        <f t="shared" si="2352"/>
        <v>0</v>
      </c>
      <c r="AQ8557" s="277">
        <f t="shared" si="2352"/>
        <v>0</v>
      </c>
      <c r="AR8557" s="277">
        <f t="shared" si="2352"/>
        <v>0</v>
      </c>
      <c r="AS8557" s="277">
        <f t="shared" si="2352"/>
        <v>0</v>
      </c>
      <c r="AT8557" s="277">
        <f t="shared" si="2352"/>
        <v>7650</v>
      </c>
      <c r="AU8557" s="277">
        <v>22650</v>
      </c>
      <c r="AV8557" s="277">
        <v>7350</v>
      </c>
      <c r="AW8557" s="277">
        <f t="shared" si="2349"/>
        <v>22650</v>
      </c>
    </row>
    <row r="8558" spans="1:49">
      <c r="A8558" s="48"/>
      <c r="B8558" s="42"/>
      <c r="C8558" s="42"/>
      <c r="D8558" s="42"/>
      <c r="E8558" s="531"/>
      <c r="F8558" s="50"/>
      <c r="G8558" s="50"/>
      <c r="H8558" s="50"/>
      <c r="I8558" s="276" t="s">
        <v>1631</v>
      </c>
      <c r="J8558" s="277">
        <f>SUM(J8554:J8557)</f>
        <v>0</v>
      </c>
      <c r="K8558" s="277">
        <f t="shared" ref="K8558:AT8558" si="2353">SUM(K8554:K8557)</f>
        <v>0</v>
      </c>
      <c r="L8558" s="277">
        <f t="shared" si="2353"/>
        <v>0</v>
      </c>
      <c r="M8558" s="277">
        <f t="shared" si="2353"/>
        <v>0</v>
      </c>
      <c r="N8558" s="277">
        <f t="shared" si="2353"/>
        <v>0</v>
      </c>
      <c r="O8558" s="277">
        <f t="shared" si="2353"/>
        <v>0</v>
      </c>
      <c r="P8558" s="277">
        <f t="shared" si="2353"/>
        <v>0</v>
      </c>
      <c r="Q8558" s="277">
        <f t="shared" si="2353"/>
        <v>0</v>
      </c>
      <c r="R8558" s="277">
        <f t="shared" si="2353"/>
        <v>0</v>
      </c>
      <c r="S8558" s="277">
        <f t="shared" si="2353"/>
        <v>0</v>
      </c>
      <c r="T8558" s="277">
        <f t="shared" si="2353"/>
        <v>0</v>
      </c>
      <c r="U8558" s="277">
        <v>0</v>
      </c>
      <c r="V8558" s="277">
        <v>0</v>
      </c>
      <c r="W8558" s="277">
        <f>SUM(W8554:W8557)</f>
        <v>0</v>
      </c>
      <c r="X8558" s="277">
        <f t="shared" si="2353"/>
        <v>0</v>
      </c>
      <c r="Y8558" s="277">
        <f t="shared" si="2353"/>
        <v>0</v>
      </c>
      <c r="Z8558" s="277">
        <f t="shared" si="2353"/>
        <v>0</v>
      </c>
      <c r="AA8558" s="277">
        <f t="shared" si="2353"/>
        <v>0</v>
      </c>
      <c r="AB8558" s="277">
        <f t="shared" si="2353"/>
        <v>0</v>
      </c>
      <c r="AC8558" s="277">
        <f t="shared" si="2353"/>
        <v>0</v>
      </c>
      <c r="AD8558" s="277">
        <f t="shared" si="2353"/>
        <v>0</v>
      </c>
      <c r="AE8558" s="277">
        <f t="shared" si="2353"/>
        <v>0</v>
      </c>
      <c r="AF8558" s="277">
        <f t="shared" si="2353"/>
        <v>0</v>
      </c>
      <c r="AG8558" s="277">
        <f t="shared" si="2353"/>
        <v>0</v>
      </c>
      <c r="AH8558" s="277">
        <v>0</v>
      </c>
      <c r="AI8558" s="277">
        <v>0</v>
      </c>
      <c r="AJ8558" s="277">
        <f>SUM(AJ8554:AJ8557)</f>
        <v>1119015</v>
      </c>
      <c r="AK8558" s="277">
        <f t="shared" si="2353"/>
        <v>0</v>
      </c>
      <c r="AL8558" s="277">
        <f t="shared" si="2353"/>
        <v>41000</v>
      </c>
      <c r="AM8558" s="277">
        <f t="shared" si="2353"/>
        <v>126515</v>
      </c>
      <c r="AN8558" s="277">
        <f t="shared" si="2353"/>
        <v>0</v>
      </c>
      <c r="AO8558" s="277">
        <f t="shared" si="2353"/>
        <v>15000</v>
      </c>
      <c r="AP8558" s="277">
        <f t="shared" si="2353"/>
        <v>0</v>
      </c>
      <c r="AQ8558" s="277">
        <f t="shared" si="2353"/>
        <v>30000</v>
      </c>
      <c r="AR8558" s="277">
        <f t="shared" si="2353"/>
        <v>20000</v>
      </c>
      <c r="AS8558" s="277">
        <f t="shared" si="2353"/>
        <v>0</v>
      </c>
      <c r="AT8558" s="277">
        <f t="shared" si="2353"/>
        <v>72650</v>
      </c>
      <c r="AU8558" s="277">
        <v>305165</v>
      </c>
      <c r="AV8558" s="277">
        <v>813850</v>
      </c>
      <c r="AW8558" s="277">
        <f t="shared" si="2349"/>
        <v>305165</v>
      </c>
    </row>
    <row r="8559" spans="1:49">
      <c r="A8559" s="48"/>
      <c r="B8559" s="42"/>
      <c r="C8559" s="42"/>
      <c r="D8559" s="42"/>
      <c r="E8559" s="531"/>
      <c r="F8559" s="50"/>
      <c r="G8559" s="50"/>
      <c r="H8559" s="50"/>
      <c r="I8559" s="146"/>
      <c r="J8559" s="29"/>
      <c r="K8559" s="29"/>
      <c r="L8559" s="29"/>
      <c r="M8559" s="29"/>
      <c r="N8559" s="29"/>
      <c r="O8559" s="29"/>
      <c r="P8559" s="29"/>
      <c r="Q8559" s="29"/>
      <c r="R8559" s="29"/>
      <c r="S8559" s="29"/>
      <c r="T8559" s="29"/>
      <c r="U8559" s="29">
        <v>0</v>
      </c>
      <c r="V8559" s="29">
        <v>0</v>
      </c>
      <c r="W8559" s="29"/>
      <c r="X8559" s="29"/>
      <c r="Y8559" s="29"/>
      <c r="Z8559" s="29"/>
      <c r="AA8559" s="29"/>
      <c r="AB8559" s="29"/>
      <c r="AC8559" s="29"/>
      <c r="AD8559" s="29"/>
      <c r="AE8559" s="29"/>
      <c r="AF8559" s="29"/>
      <c r="AG8559" s="29"/>
      <c r="AH8559" s="29">
        <v>0</v>
      </c>
      <c r="AI8559" s="29">
        <v>0</v>
      </c>
      <c r="AJ8559" s="29"/>
      <c r="AK8559" s="29"/>
      <c r="AL8559" s="29"/>
      <c r="AM8559" s="29"/>
      <c r="AN8559" s="29"/>
      <c r="AO8559" s="29"/>
      <c r="AP8559" s="29"/>
      <c r="AQ8559" s="29"/>
      <c r="AR8559" s="29"/>
      <c r="AS8559" s="29"/>
      <c r="AT8559" s="29"/>
      <c r="AU8559" s="29">
        <v>0</v>
      </c>
      <c r="AV8559" s="29">
        <v>0</v>
      </c>
      <c r="AW8559" s="29">
        <f t="shared" si="2349"/>
        <v>0</v>
      </c>
    </row>
    <row r="8560" spans="1:49" ht="14.25">
      <c r="A8560" s="48"/>
      <c r="B8560" s="42"/>
      <c r="C8560" s="42"/>
      <c r="D8560" s="42"/>
      <c r="E8560" s="38"/>
      <c r="F8560" s="60"/>
      <c r="G8560" s="60"/>
      <c r="H8560" s="60"/>
      <c r="I8560" s="64" t="s">
        <v>1382</v>
      </c>
      <c r="J8560" s="17">
        <f>SUM(J8549)</f>
        <v>0</v>
      </c>
      <c r="K8560" s="17">
        <f t="shared" ref="K8560:AT8560" si="2354">SUM(K8549)</f>
        <v>0</v>
      </c>
      <c r="L8560" s="17">
        <f t="shared" si="2354"/>
        <v>0</v>
      </c>
      <c r="M8560" s="17">
        <f t="shared" si="2354"/>
        <v>0</v>
      </c>
      <c r="N8560" s="17">
        <f t="shared" si="2354"/>
        <v>0</v>
      </c>
      <c r="O8560" s="17">
        <f t="shared" si="2354"/>
        <v>0</v>
      </c>
      <c r="P8560" s="17">
        <f t="shared" si="2354"/>
        <v>0</v>
      </c>
      <c r="Q8560" s="17">
        <f t="shared" si="2354"/>
        <v>0</v>
      </c>
      <c r="R8560" s="17">
        <f t="shared" si="2354"/>
        <v>0</v>
      </c>
      <c r="S8560" s="17">
        <f t="shared" si="2354"/>
        <v>0</v>
      </c>
      <c r="T8560" s="17">
        <f t="shared" si="2354"/>
        <v>0</v>
      </c>
      <c r="U8560" s="17">
        <v>0</v>
      </c>
      <c r="V8560" s="17">
        <v>0</v>
      </c>
      <c r="W8560" s="17">
        <f>SUM(W8549)</f>
        <v>0</v>
      </c>
      <c r="X8560" s="17">
        <f t="shared" si="2354"/>
        <v>0</v>
      </c>
      <c r="Y8560" s="17">
        <f t="shared" si="2354"/>
        <v>0</v>
      </c>
      <c r="Z8560" s="17">
        <f t="shared" si="2354"/>
        <v>0</v>
      </c>
      <c r="AA8560" s="17">
        <f t="shared" si="2354"/>
        <v>0</v>
      </c>
      <c r="AB8560" s="17">
        <f t="shared" si="2354"/>
        <v>0</v>
      </c>
      <c r="AC8560" s="17">
        <f t="shared" si="2354"/>
        <v>0</v>
      </c>
      <c r="AD8560" s="17">
        <f t="shared" si="2354"/>
        <v>0</v>
      </c>
      <c r="AE8560" s="17">
        <f t="shared" si="2354"/>
        <v>0</v>
      </c>
      <c r="AF8560" s="17">
        <f t="shared" si="2354"/>
        <v>0</v>
      </c>
      <c r="AG8560" s="17">
        <f t="shared" si="2354"/>
        <v>0</v>
      </c>
      <c r="AH8560" s="17">
        <v>0</v>
      </c>
      <c r="AI8560" s="17">
        <v>0</v>
      </c>
      <c r="AJ8560" s="17">
        <f>SUM(AJ8549)</f>
        <v>1119015</v>
      </c>
      <c r="AK8560" s="17">
        <f t="shared" si="2354"/>
        <v>0</v>
      </c>
      <c r="AL8560" s="17">
        <f t="shared" si="2354"/>
        <v>41000</v>
      </c>
      <c r="AM8560" s="17">
        <f t="shared" si="2354"/>
        <v>126515</v>
      </c>
      <c r="AN8560" s="17">
        <f t="shared" si="2354"/>
        <v>0</v>
      </c>
      <c r="AO8560" s="17">
        <f t="shared" si="2354"/>
        <v>15000</v>
      </c>
      <c r="AP8560" s="17">
        <f t="shared" si="2354"/>
        <v>0</v>
      </c>
      <c r="AQ8560" s="17">
        <f t="shared" si="2354"/>
        <v>30000</v>
      </c>
      <c r="AR8560" s="17">
        <f t="shared" si="2354"/>
        <v>20000</v>
      </c>
      <c r="AS8560" s="17">
        <f t="shared" si="2354"/>
        <v>0</v>
      </c>
      <c r="AT8560" s="17">
        <f t="shared" si="2354"/>
        <v>72650</v>
      </c>
      <c r="AU8560" s="17">
        <v>305165</v>
      </c>
      <c r="AV8560" s="17">
        <v>813850</v>
      </c>
      <c r="AW8560" s="17">
        <f t="shared" si="2349"/>
        <v>305165</v>
      </c>
    </row>
    <row r="8561" spans="1:49">
      <c r="A8561" s="48"/>
      <c r="B8561" s="42"/>
      <c r="C8561" s="42"/>
      <c r="D8561" s="42"/>
      <c r="E8561" s="38"/>
      <c r="F8561" s="60"/>
      <c r="G8561" s="60"/>
      <c r="H8561" s="60"/>
      <c r="I8561" s="146" t="s">
        <v>1244</v>
      </c>
      <c r="J8561" s="29"/>
      <c r="K8561" s="29"/>
      <c r="L8561" s="29"/>
      <c r="M8561" s="29"/>
      <c r="N8561" s="29"/>
      <c r="O8561" s="29"/>
      <c r="P8561" s="29"/>
      <c r="Q8561" s="29"/>
      <c r="R8561" s="29"/>
      <c r="S8561" s="29"/>
      <c r="T8561" s="29"/>
      <c r="U8561" s="29"/>
      <c r="V8561" s="29"/>
      <c r="W8561" s="29"/>
      <c r="X8561" s="29"/>
      <c r="Y8561" s="29"/>
      <c r="Z8561" s="29"/>
      <c r="AA8561" s="29"/>
      <c r="AB8561" s="29"/>
      <c r="AC8561" s="29"/>
      <c r="AD8561" s="29"/>
      <c r="AE8561" s="29"/>
      <c r="AF8561" s="29"/>
      <c r="AG8561" s="29"/>
      <c r="AH8561" s="29"/>
      <c r="AI8561" s="29"/>
      <c r="AJ8561" s="29"/>
      <c r="AK8561" s="29"/>
      <c r="AL8561" s="29"/>
      <c r="AM8561" s="29"/>
      <c r="AN8561" s="29"/>
      <c r="AO8561" s="29"/>
      <c r="AP8561" s="29"/>
      <c r="AQ8561" s="29"/>
      <c r="AR8561" s="29"/>
      <c r="AS8561" s="29"/>
      <c r="AT8561" s="29"/>
      <c r="AU8561" s="29"/>
      <c r="AV8561" s="29"/>
      <c r="AW8561" s="29"/>
    </row>
    <row r="8562" spans="1:49" ht="13.5" thickBot="1">
      <c r="A8562" s="78" t="s">
        <v>2082</v>
      </c>
      <c r="B8562" s="79"/>
      <c r="C8562" s="79"/>
      <c r="D8562" s="456"/>
      <c r="E8562" s="535"/>
      <c r="F8562" s="127"/>
      <c r="G8562" s="127"/>
      <c r="H8562" s="127"/>
      <c r="I8562" s="79"/>
    </row>
    <row r="8563" spans="1:49" s="151" customFormat="1" ht="36" customHeight="1" thickTop="1" thickBot="1">
      <c r="A8563" s="147" t="s">
        <v>2079</v>
      </c>
      <c r="B8563" s="5" t="s">
        <v>2080</v>
      </c>
      <c r="C8563" s="5" t="s">
        <v>1335</v>
      </c>
      <c r="D8563" s="450"/>
      <c r="E8563" s="148" t="s">
        <v>1570</v>
      </c>
      <c r="F8563" s="149" t="s">
        <v>1438</v>
      </c>
      <c r="G8563" s="149"/>
      <c r="H8563" s="149" t="s">
        <v>2332</v>
      </c>
      <c r="I8563" s="5" t="s">
        <v>856</v>
      </c>
      <c r="J8563" s="364" t="s">
        <v>2891</v>
      </c>
      <c r="K8563" s="364" t="s">
        <v>2879</v>
      </c>
      <c r="L8563" s="364" t="s">
        <v>2880</v>
      </c>
      <c r="M8563" s="364" t="s">
        <v>2881</v>
      </c>
      <c r="N8563" s="364" t="s">
        <v>2882</v>
      </c>
      <c r="O8563" s="364" t="s">
        <v>2883</v>
      </c>
      <c r="P8563" s="364" t="s">
        <v>2884</v>
      </c>
      <c r="Q8563" s="364" t="s">
        <v>2885</v>
      </c>
      <c r="R8563" s="364" t="s">
        <v>2886</v>
      </c>
      <c r="S8563" s="364" t="s">
        <v>2887</v>
      </c>
      <c r="T8563" s="364" t="s">
        <v>2888</v>
      </c>
      <c r="U8563" s="364" t="s">
        <v>2889</v>
      </c>
      <c r="V8563" s="364" t="s">
        <v>2890</v>
      </c>
      <c r="W8563" s="365" t="s">
        <v>2893</v>
      </c>
      <c r="X8563" s="365" t="s">
        <v>2879</v>
      </c>
      <c r="Y8563" s="365" t="s">
        <v>2880</v>
      </c>
      <c r="Z8563" s="365" t="s">
        <v>2881</v>
      </c>
      <c r="AA8563" s="365" t="s">
        <v>2882</v>
      </c>
      <c r="AB8563" s="365" t="s">
        <v>2883</v>
      </c>
      <c r="AC8563" s="365" t="s">
        <v>2884</v>
      </c>
      <c r="AD8563" s="365" t="s">
        <v>2885</v>
      </c>
      <c r="AE8563" s="365" t="s">
        <v>2886</v>
      </c>
      <c r="AF8563" s="365" t="s">
        <v>2887</v>
      </c>
      <c r="AG8563" s="365" t="s">
        <v>2888</v>
      </c>
      <c r="AH8563" s="365" t="s">
        <v>2889</v>
      </c>
      <c r="AI8563" s="365" t="s">
        <v>2890</v>
      </c>
      <c r="AJ8563" s="366" t="s">
        <v>2892</v>
      </c>
      <c r="AK8563" s="366" t="s">
        <v>2879</v>
      </c>
      <c r="AL8563" s="366" t="s">
        <v>2880</v>
      </c>
      <c r="AM8563" s="366" t="s">
        <v>2881</v>
      </c>
      <c r="AN8563" s="366" t="s">
        <v>2882</v>
      </c>
      <c r="AO8563" s="366" t="s">
        <v>2883</v>
      </c>
      <c r="AP8563" s="366" t="s">
        <v>2884</v>
      </c>
      <c r="AQ8563" s="366" t="s">
        <v>2885</v>
      </c>
      <c r="AR8563" s="366" t="s">
        <v>2886</v>
      </c>
      <c r="AS8563" s="366" t="s">
        <v>2887</v>
      </c>
      <c r="AT8563" s="366" t="s">
        <v>2888</v>
      </c>
      <c r="AU8563" s="366" t="s">
        <v>2889</v>
      </c>
      <c r="AV8563" s="366" t="s">
        <v>2890</v>
      </c>
      <c r="AW8563" s="368" t="s">
        <v>2895</v>
      </c>
    </row>
    <row r="8564" spans="1:49">
      <c r="A8564" s="33"/>
      <c r="B8564" s="34"/>
      <c r="C8564" s="34"/>
      <c r="D8564" s="34"/>
      <c r="E8564" s="35"/>
      <c r="F8564" s="36"/>
      <c r="G8564" s="36"/>
      <c r="H8564" s="36"/>
      <c r="I8564" s="34"/>
      <c r="J8564" s="202" t="s">
        <v>1224</v>
      </c>
      <c r="K8564" s="202">
        <v>1</v>
      </c>
      <c r="L8564" s="202">
        <v>2</v>
      </c>
      <c r="M8564" s="202">
        <v>3</v>
      </c>
      <c r="N8564" s="202">
        <v>4</v>
      </c>
      <c r="O8564" s="202">
        <v>5</v>
      </c>
      <c r="P8564" s="202">
        <v>6</v>
      </c>
      <c r="Q8564" s="202">
        <v>7</v>
      </c>
      <c r="R8564" s="202">
        <v>8</v>
      </c>
      <c r="S8564" s="202">
        <v>9</v>
      </c>
      <c r="T8564" s="202">
        <v>10</v>
      </c>
      <c r="U8564" s="202">
        <v>13</v>
      </c>
      <c r="V8564" s="202">
        <v>14</v>
      </c>
      <c r="W8564" s="202" t="s">
        <v>1224</v>
      </c>
      <c r="X8564" s="202">
        <v>1</v>
      </c>
      <c r="Y8564" s="202">
        <v>2</v>
      </c>
      <c r="Z8564" s="202">
        <v>3</v>
      </c>
      <c r="AA8564" s="202">
        <v>4</v>
      </c>
      <c r="AB8564" s="202">
        <v>5</v>
      </c>
      <c r="AC8564" s="202">
        <v>6</v>
      </c>
      <c r="AD8564" s="202">
        <v>7</v>
      </c>
      <c r="AE8564" s="202">
        <v>8</v>
      </c>
      <c r="AF8564" s="202">
        <v>9</v>
      </c>
      <c r="AG8564" s="202">
        <v>10</v>
      </c>
      <c r="AH8564" s="202">
        <v>13</v>
      </c>
      <c r="AI8564" s="202">
        <v>14</v>
      </c>
      <c r="AJ8564" s="202" t="s">
        <v>1224</v>
      </c>
      <c r="AK8564" s="202">
        <v>1</v>
      </c>
      <c r="AL8564" s="202">
        <v>2</v>
      </c>
      <c r="AM8564" s="202">
        <v>3</v>
      </c>
      <c r="AN8564" s="202">
        <v>4</v>
      </c>
      <c r="AO8564" s="202">
        <v>5</v>
      </c>
      <c r="AP8564" s="202">
        <v>6</v>
      </c>
      <c r="AQ8564" s="202">
        <v>7</v>
      </c>
      <c r="AR8564" s="202">
        <v>8</v>
      </c>
      <c r="AS8564" s="202">
        <v>9</v>
      </c>
      <c r="AT8564" s="202">
        <v>10</v>
      </c>
      <c r="AU8564" s="202">
        <v>13</v>
      </c>
      <c r="AV8564" s="202">
        <v>14</v>
      </c>
      <c r="AW8564" s="202">
        <v>15</v>
      </c>
    </row>
    <row r="8565" spans="1:49">
      <c r="A8565" s="37"/>
      <c r="B8565" s="38"/>
      <c r="C8565" s="38"/>
      <c r="D8565" s="38"/>
      <c r="E8565" s="60"/>
      <c r="F8565" s="61"/>
      <c r="G8565" s="61"/>
      <c r="H8565" s="61"/>
      <c r="I8565" s="38"/>
      <c r="J8565" s="134"/>
      <c r="K8565" s="134"/>
      <c r="L8565" s="134"/>
      <c r="M8565" s="134"/>
      <c r="N8565" s="134"/>
      <c r="O8565" s="134"/>
      <c r="P8565" s="134"/>
      <c r="Q8565" s="134"/>
      <c r="R8565" s="134"/>
      <c r="S8565" s="134"/>
      <c r="T8565" s="134"/>
      <c r="U8565" s="134"/>
      <c r="V8565" s="134"/>
      <c r="W8565" s="134"/>
      <c r="X8565" s="134"/>
      <c r="Y8565" s="134"/>
      <c r="Z8565" s="134"/>
      <c r="AA8565" s="134"/>
      <c r="AB8565" s="134"/>
      <c r="AC8565" s="134"/>
      <c r="AD8565" s="134"/>
      <c r="AE8565" s="134"/>
      <c r="AF8565" s="134"/>
      <c r="AG8565" s="134"/>
      <c r="AH8565" s="134"/>
      <c r="AI8565" s="134"/>
      <c r="AJ8565" s="134"/>
      <c r="AK8565" s="134"/>
      <c r="AL8565" s="134"/>
      <c r="AM8565" s="134"/>
      <c r="AN8565" s="134"/>
      <c r="AO8565" s="134"/>
      <c r="AP8565" s="134"/>
      <c r="AQ8565" s="134"/>
      <c r="AR8565" s="134"/>
      <c r="AS8565" s="134"/>
      <c r="AT8565" s="134"/>
      <c r="AU8565" s="134"/>
      <c r="AV8565" s="134"/>
      <c r="AW8565" s="134"/>
    </row>
    <row r="8566" spans="1:49">
      <c r="A8566" s="41" t="s">
        <v>1605</v>
      </c>
      <c r="B8566" s="260" t="s">
        <v>1029</v>
      </c>
      <c r="C8566" s="260"/>
      <c r="D8566" s="451"/>
      <c r="E8566" s="531"/>
      <c r="F8566" s="50"/>
      <c r="G8566" s="50"/>
      <c r="H8566" s="50"/>
      <c r="I8566" s="41" t="s">
        <v>2082</v>
      </c>
      <c r="J8566" s="28"/>
      <c r="K8566" s="28"/>
      <c r="L8566" s="28"/>
      <c r="M8566" s="28"/>
      <c r="N8566" s="28"/>
      <c r="O8566" s="28"/>
      <c r="P8566" s="28"/>
      <c r="Q8566" s="28"/>
      <c r="R8566" s="28"/>
      <c r="S8566" s="28"/>
      <c r="T8566" s="28"/>
      <c r="U8566" s="28"/>
      <c r="V8566" s="28"/>
      <c r="W8566" s="28"/>
      <c r="X8566" s="28"/>
      <c r="Y8566" s="28"/>
      <c r="Z8566" s="28"/>
      <c r="AA8566" s="28"/>
      <c r="AB8566" s="28"/>
      <c r="AC8566" s="28"/>
      <c r="AD8566" s="28"/>
      <c r="AE8566" s="28"/>
      <c r="AF8566" s="28"/>
      <c r="AG8566" s="28"/>
      <c r="AH8566" s="28"/>
      <c r="AI8566" s="28"/>
      <c r="AJ8566" s="28"/>
      <c r="AK8566" s="28"/>
      <c r="AL8566" s="28"/>
      <c r="AM8566" s="28"/>
      <c r="AN8566" s="28"/>
      <c r="AO8566" s="28"/>
      <c r="AP8566" s="28"/>
      <c r="AQ8566" s="28"/>
      <c r="AR8566" s="28"/>
      <c r="AS8566" s="28"/>
      <c r="AT8566" s="28"/>
      <c r="AU8566" s="28"/>
      <c r="AV8566" s="28"/>
      <c r="AW8566" s="28"/>
    </row>
    <row r="8567" spans="1:49">
      <c r="A8567" s="41" t="s">
        <v>1605</v>
      </c>
      <c r="B8567" s="260" t="s">
        <v>1029</v>
      </c>
      <c r="C8567" s="260" t="s">
        <v>1549</v>
      </c>
      <c r="D8567" s="451"/>
      <c r="E8567" s="531"/>
      <c r="F8567" s="50"/>
      <c r="G8567" s="50"/>
      <c r="H8567" s="50"/>
      <c r="I8567" s="41" t="s">
        <v>2082</v>
      </c>
      <c r="J8567" s="28"/>
      <c r="K8567" s="28"/>
      <c r="L8567" s="28"/>
      <c r="M8567" s="28"/>
      <c r="N8567" s="28"/>
      <c r="O8567" s="28"/>
      <c r="P8567" s="28"/>
      <c r="Q8567" s="28"/>
      <c r="R8567" s="28"/>
      <c r="S8567" s="28"/>
      <c r="T8567" s="28"/>
      <c r="U8567" s="28"/>
      <c r="V8567" s="28"/>
      <c r="W8567" s="28"/>
      <c r="X8567" s="28"/>
      <c r="Y8567" s="28"/>
      <c r="Z8567" s="28"/>
      <c r="AA8567" s="28"/>
      <c r="AB8567" s="28"/>
      <c r="AC8567" s="28"/>
      <c r="AD8567" s="28"/>
      <c r="AE8567" s="28"/>
      <c r="AF8567" s="28"/>
      <c r="AG8567" s="28"/>
      <c r="AH8567" s="28"/>
      <c r="AI8567" s="28"/>
      <c r="AJ8567" s="28"/>
      <c r="AK8567" s="28"/>
      <c r="AL8567" s="28"/>
      <c r="AM8567" s="28"/>
      <c r="AN8567" s="28"/>
      <c r="AO8567" s="28"/>
      <c r="AP8567" s="28"/>
      <c r="AQ8567" s="28"/>
      <c r="AR8567" s="28"/>
      <c r="AS8567" s="28"/>
      <c r="AT8567" s="28"/>
      <c r="AU8567" s="28"/>
      <c r="AV8567" s="28"/>
      <c r="AW8567" s="28"/>
    </row>
    <row r="8568" spans="1:49">
      <c r="A8568" s="41"/>
      <c r="B8568" s="260"/>
      <c r="C8568" s="260"/>
      <c r="D8568" s="369"/>
      <c r="E8568" s="531"/>
      <c r="F8568" s="50"/>
      <c r="G8568" s="50"/>
      <c r="H8568" s="50"/>
      <c r="I8568" s="41"/>
    </row>
    <row r="8569" spans="1:49">
      <c r="A8569" s="48"/>
      <c r="B8569" s="42"/>
      <c r="C8569" s="42"/>
      <c r="D8569" s="42"/>
      <c r="E8569" s="531"/>
      <c r="F8569" s="50"/>
      <c r="G8569" s="50"/>
      <c r="H8569" s="50"/>
      <c r="I8569" s="49" t="s">
        <v>1559</v>
      </c>
      <c r="J8569" s="12">
        <f>SUM(J8570,J8578,J8580)</f>
        <v>0</v>
      </c>
      <c r="K8569" s="12">
        <f t="shared" ref="K8569:AT8569" si="2355">SUM(K8570,K8578,K8580)</f>
        <v>0</v>
      </c>
      <c r="L8569" s="12">
        <f t="shared" si="2355"/>
        <v>0</v>
      </c>
      <c r="M8569" s="12">
        <f t="shared" si="2355"/>
        <v>0</v>
      </c>
      <c r="N8569" s="12">
        <f t="shared" si="2355"/>
        <v>0</v>
      </c>
      <c r="O8569" s="12">
        <f t="shared" si="2355"/>
        <v>0</v>
      </c>
      <c r="P8569" s="12">
        <f t="shared" si="2355"/>
        <v>0</v>
      </c>
      <c r="Q8569" s="12">
        <f t="shared" si="2355"/>
        <v>0</v>
      </c>
      <c r="R8569" s="12">
        <f t="shared" si="2355"/>
        <v>0</v>
      </c>
      <c r="S8569" s="12">
        <f t="shared" si="2355"/>
        <v>0</v>
      </c>
      <c r="T8569" s="12">
        <f t="shared" si="2355"/>
        <v>0</v>
      </c>
      <c r="U8569" s="12">
        <v>0</v>
      </c>
      <c r="V8569" s="12">
        <v>0</v>
      </c>
      <c r="W8569" s="12">
        <f>SUM(W8570,W8578,W8580)</f>
        <v>0</v>
      </c>
      <c r="X8569" s="12">
        <f t="shared" si="2355"/>
        <v>0</v>
      </c>
      <c r="Y8569" s="12">
        <f t="shared" si="2355"/>
        <v>0</v>
      </c>
      <c r="Z8569" s="12">
        <f t="shared" si="2355"/>
        <v>0</v>
      </c>
      <c r="AA8569" s="12">
        <f t="shared" si="2355"/>
        <v>0</v>
      </c>
      <c r="AB8569" s="12">
        <f t="shared" si="2355"/>
        <v>0</v>
      </c>
      <c r="AC8569" s="12">
        <f t="shared" si="2355"/>
        <v>0</v>
      </c>
      <c r="AD8569" s="12">
        <f t="shared" si="2355"/>
        <v>0</v>
      </c>
      <c r="AE8569" s="12">
        <f t="shared" si="2355"/>
        <v>0</v>
      </c>
      <c r="AF8569" s="12">
        <f t="shared" si="2355"/>
        <v>0</v>
      </c>
      <c r="AG8569" s="12">
        <f t="shared" si="2355"/>
        <v>0</v>
      </c>
      <c r="AH8569" s="12">
        <v>0</v>
      </c>
      <c r="AI8569" s="12">
        <v>0</v>
      </c>
      <c r="AJ8569" s="12">
        <f>SUM(AJ8570,AJ8578,AJ8580)</f>
        <v>0</v>
      </c>
      <c r="AK8569" s="12">
        <f t="shared" si="2355"/>
        <v>0</v>
      </c>
      <c r="AL8569" s="12">
        <f t="shared" si="2355"/>
        <v>0</v>
      </c>
      <c r="AM8569" s="12">
        <f t="shared" si="2355"/>
        <v>0</v>
      </c>
      <c r="AN8569" s="12">
        <f t="shared" si="2355"/>
        <v>0</v>
      </c>
      <c r="AO8569" s="12">
        <f t="shared" si="2355"/>
        <v>0</v>
      </c>
      <c r="AP8569" s="12">
        <f t="shared" si="2355"/>
        <v>0</v>
      </c>
      <c r="AQ8569" s="12">
        <f t="shared" si="2355"/>
        <v>0</v>
      </c>
      <c r="AR8569" s="12">
        <f t="shared" si="2355"/>
        <v>0</v>
      </c>
      <c r="AS8569" s="12">
        <f t="shared" si="2355"/>
        <v>0</v>
      </c>
      <c r="AT8569" s="12">
        <f t="shared" si="2355"/>
        <v>0</v>
      </c>
      <c r="AU8569" s="12">
        <v>0</v>
      </c>
      <c r="AV8569" s="12">
        <v>0</v>
      </c>
      <c r="AW8569" s="12">
        <f t="shared" ref="AW8569:AW8599" si="2356">U8569+AH8569+AU8569</f>
        <v>0</v>
      </c>
    </row>
    <row r="8570" spans="1:49">
      <c r="A8570" s="44" t="s">
        <v>1605</v>
      </c>
      <c r="B8570" s="45" t="s">
        <v>1029</v>
      </c>
      <c r="C8570" s="45" t="s">
        <v>1549</v>
      </c>
      <c r="D8570" s="452" t="s">
        <v>3055</v>
      </c>
      <c r="E8570" s="213" t="s">
        <v>771</v>
      </c>
      <c r="F8570" s="65"/>
      <c r="G8570" s="65"/>
      <c r="H8570" s="65"/>
      <c r="I8570" s="260" t="s">
        <v>1500</v>
      </c>
      <c r="J8570" s="9">
        <f>SUM(J8571:J8572)</f>
        <v>0</v>
      </c>
      <c r="K8570" s="9">
        <f t="shared" ref="K8570:AT8570" si="2357">SUM(K8571:K8572)</f>
        <v>0</v>
      </c>
      <c r="L8570" s="9">
        <f t="shared" si="2357"/>
        <v>0</v>
      </c>
      <c r="M8570" s="9">
        <f t="shared" si="2357"/>
        <v>0</v>
      </c>
      <c r="N8570" s="9">
        <f t="shared" si="2357"/>
        <v>0</v>
      </c>
      <c r="O8570" s="9">
        <f t="shared" si="2357"/>
        <v>0</v>
      </c>
      <c r="P8570" s="9">
        <f t="shared" si="2357"/>
        <v>0</v>
      </c>
      <c r="Q8570" s="9">
        <f t="shared" si="2357"/>
        <v>0</v>
      </c>
      <c r="R8570" s="9">
        <f t="shared" si="2357"/>
        <v>0</v>
      </c>
      <c r="S8570" s="9">
        <f t="shared" si="2357"/>
        <v>0</v>
      </c>
      <c r="T8570" s="9">
        <f t="shared" si="2357"/>
        <v>0</v>
      </c>
      <c r="U8570" s="9">
        <v>0</v>
      </c>
      <c r="V8570" s="9">
        <v>0</v>
      </c>
      <c r="W8570" s="9">
        <f>SUM(W8571:W8572)</f>
        <v>0</v>
      </c>
      <c r="X8570" s="9">
        <f t="shared" si="2357"/>
        <v>0</v>
      </c>
      <c r="Y8570" s="9">
        <f t="shared" si="2357"/>
        <v>0</v>
      </c>
      <c r="Z8570" s="9">
        <f t="shared" si="2357"/>
        <v>0</v>
      </c>
      <c r="AA8570" s="9">
        <f t="shared" si="2357"/>
        <v>0</v>
      </c>
      <c r="AB8570" s="9">
        <f t="shared" si="2357"/>
        <v>0</v>
      </c>
      <c r="AC8570" s="9">
        <f t="shared" si="2357"/>
        <v>0</v>
      </c>
      <c r="AD8570" s="9">
        <f t="shared" si="2357"/>
        <v>0</v>
      </c>
      <c r="AE8570" s="9">
        <f t="shared" si="2357"/>
        <v>0</v>
      </c>
      <c r="AF8570" s="9">
        <f t="shared" si="2357"/>
        <v>0</v>
      </c>
      <c r="AG8570" s="9">
        <f t="shared" si="2357"/>
        <v>0</v>
      </c>
      <c r="AH8570" s="9">
        <v>0</v>
      </c>
      <c r="AI8570" s="9">
        <v>0</v>
      </c>
      <c r="AJ8570" s="9">
        <f>SUM(AJ8571:AJ8572)</f>
        <v>0</v>
      </c>
      <c r="AK8570" s="9">
        <f t="shared" si="2357"/>
        <v>0</v>
      </c>
      <c r="AL8570" s="9">
        <f t="shared" si="2357"/>
        <v>0</v>
      </c>
      <c r="AM8570" s="9">
        <f t="shared" si="2357"/>
        <v>0</v>
      </c>
      <c r="AN8570" s="9">
        <f t="shared" si="2357"/>
        <v>0</v>
      </c>
      <c r="AO8570" s="9">
        <f t="shared" si="2357"/>
        <v>0</v>
      </c>
      <c r="AP8570" s="9">
        <f t="shared" si="2357"/>
        <v>0</v>
      </c>
      <c r="AQ8570" s="9">
        <f t="shared" si="2357"/>
        <v>0</v>
      </c>
      <c r="AR8570" s="9">
        <f t="shared" si="2357"/>
        <v>0</v>
      </c>
      <c r="AS8570" s="9">
        <f t="shared" si="2357"/>
        <v>0</v>
      </c>
      <c r="AT8570" s="9">
        <f t="shared" si="2357"/>
        <v>0</v>
      </c>
      <c r="AU8570" s="9">
        <v>0</v>
      </c>
      <c r="AV8570" s="9">
        <v>0</v>
      </c>
      <c r="AW8570" s="9">
        <f t="shared" si="2356"/>
        <v>0</v>
      </c>
    </row>
    <row r="8571" spans="1:49">
      <c r="A8571" s="44" t="s">
        <v>1605</v>
      </c>
      <c r="B8571" s="45" t="s">
        <v>1029</v>
      </c>
      <c r="C8571" s="45" t="s">
        <v>1549</v>
      </c>
      <c r="D8571" s="452" t="s">
        <v>3055</v>
      </c>
      <c r="E8571" s="367" t="s">
        <v>834</v>
      </c>
      <c r="F8571" s="50"/>
      <c r="G8571" s="468" t="s">
        <v>3065</v>
      </c>
      <c r="H8571" s="50" t="s">
        <v>2339</v>
      </c>
      <c r="I8571" s="42" t="s">
        <v>1165</v>
      </c>
      <c r="U8571" s="15">
        <v>0</v>
      </c>
      <c r="V8571" s="15">
        <v>0</v>
      </c>
      <c r="AH8571" s="15">
        <v>0</v>
      </c>
      <c r="AI8571" s="15">
        <v>0</v>
      </c>
      <c r="AU8571" s="15">
        <v>0</v>
      </c>
      <c r="AV8571" s="15">
        <v>0</v>
      </c>
      <c r="AW8571" s="15">
        <f t="shared" si="2356"/>
        <v>0</v>
      </c>
    </row>
    <row r="8572" spans="1:49">
      <c r="A8572" s="44" t="s">
        <v>1605</v>
      </c>
      <c r="B8572" s="45" t="s">
        <v>1029</v>
      </c>
      <c r="C8572" s="45" t="s">
        <v>1549</v>
      </c>
      <c r="D8572" s="452" t="s">
        <v>3055</v>
      </c>
      <c r="E8572" s="367" t="s">
        <v>772</v>
      </c>
      <c r="F8572" s="50"/>
      <c r="G8572" s="50"/>
      <c r="H8572" s="50"/>
      <c r="I8572" s="42" t="s">
        <v>1227</v>
      </c>
      <c r="J8572" s="15">
        <f>SUM(J8573:J8577)</f>
        <v>0</v>
      </c>
      <c r="K8572" s="15">
        <f t="shared" ref="K8572:AT8572" si="2358">SUM(K8573:K8577)</f>
        <v>0</v>
      </c>
      <c r="L8572" s="15">
        <f t="shared" si="2358"/>
        <v>0</v>
      </c>
      <c r="M8572" s="15">
        <f t="shared" si="2358"/>
        <v>0</v>
      </c>
      <c r="N8572" s="15">
        <f t="shared" si="2358"/>
        <v>0</v>
      </c>
      <c r="O8572" s="15">
        <f t="shared" si="2358"/>
        <v>0</v>
      </c>
      <c r="P8572" s="15">
        <f t="shared" si="2358"/>
        <v>0</v>
      </c>
      <c r="Q8572" s="15">
        <f t="shared" si="2358"/>
        <v>0</v>
      </c>
      <c r="R8572" s="15">
        <f t="shared" si="2358"/>
        <v>0</v>
      </c>
      <c r="S8572" s="15">
        <f t="shared" si="2358"/>
        <v>0</v>
      </c>
      <c r="T8572" s="15">
        <f t="shared" si="2358"/>
        <v>0</v>
      </c>
      <c r="U8572" s="15">
        <v>0</v>
      </c>
      <c r="V8572" s="15">
        <v>0</v>
      </c>
      <c r="W8572" s="15">
        <f>SUM(W8573:W8577)</f>
        <v>0</v>
      </c>
      <c r="X8572" s="15">
        <f t="shared" si="2358"/>
        <v>0</v>
      </c>
      <c r="Y8572" s="15">
        <f t="shared" si="2358"/>
        <v>0</v>
      </c>
      <c r="Z8572" s="15">
        <f t="shared" si="2358"/>
        <v>0</v>
      </c>
      <c r="AA8572" s="15">
        <f t="shared" si="2358"/>
        <v>0</v>
      </c>
      <c r="AB8572" s="15">
        <f t="shared" si="2358"/>
        <v>0</v>
      </c>
      <c r="AC8572" s="15">
        <f t="shared" si="2358"/>
        <v>0</v>
      </c>
      <c r="AD8572" s="15">
        <f t="shared" si="2358"/>
        <v>0</v>
      </c>
      <c r="AE8572" s="15">
        <f t="shared" si="2358"/>
        <v>0</v>
      </c>
      <c r="AF8572" s="15">
        <f t="shared" si="2358"/>
        <v>0</v>
      </c>
      <c r="AG8572" s="15">
        <f t="shared" si="2358"/>
        <v>0</v>
      </c>
      <c r="AH8572" s="15">
        <v>0</v>
      </c>
      <c r="AI8572" s="15">
        <v>0</v>
      </c>
      <c r="AJ8572" s="15">
        <f>SUM(AJ8573:AJ8577)</f>
        <v>0</v>
      </c>
      <c r="AK8572" s="15">
        <f t="shared" si="2358"/>
        <v>0</v>
      </c>
      <c r="AL8572" s="15">
        <f t="shared" si="2358"/>
        <v>0</v>
      </c>
      <c r="AM8572" s="15">
        <f t="shared" si="2358"/>
        <v>0</v>
      </c>
      <c r="AN8572" s="15">
        <f t="shared" si="2358"/>
        <v>0</v>
      </c>
      <c r="AO8572" s="15">
        <f t="shared" si="2358"/>
        <v>0</v>
      </c>
      <c r="AP8572" s="15">
        <f t="shared" si="2358"/>
        <v>0</v>
      </c>
      <c r="AQ8572" s="15">
        <f t="shared" si="2358"/>
        <v>0</v>
      </c>
      <c r="AR8572" s="15">
        <f t="shared" si="2358"/>
        <v>0</v>
      </c>
      <c r="AS8572" s="15">
        <f t="shared" si="2358"/>
        <v>0</v>
      </c>
      <c r="AT8572" s="15">
        <f t="shared" si="2358"/>
        <v>0</v>
      </c>
      <c r="AU8572" s="15">
        <v>0</v>
      </c>
      <c r="AV8572" s="15">
        <v>0</v>
      </c>
      <c r="AW8572" s="15">
        <f t="shared" si="2356"/>
        <v>0</v>
      </c>
    </row>
    <row r="8573" spans="1:49" s="144" customFormat="1">
      <c r="A8573" s="44" t="s">
        <v>1605</v>
      </c>
      <c r="B8573" s="45" t="s">
        <v>1029</v>
      </c>
      <c r="C8573" s="45" t="s">
        <v>1549</v>
      </c>
      <c r="D8573" s="452" t="s">
        <v>3055</v>
      </c>
      <c r="E8573" s="140" t="s">
        <v>850</v>
      </c>
      <c r="F8573" s="141" t="s">
        <v>2022</v>
      </c>
      <c r="G8573" s="468" t="s">
        <v>3065</v>
      </c>
      <c r="H8573" s="50" t="s">
        <v>2339</v>
      </c>
      <c r="I8573" s="142" t="s">
        <v>1119</v>
      </c>
      <c r="J8573" s="15"/>
      <c r="K8573" s="15"/>
      <c r="L8573" s="15"/>
      <c r="M8573" s="15"/>
      <c r="N8573" s="15"/>
      <c r="O8573" s="15"/>
      <c r="P8573" s="15"/>
      <c r="Q8573" s="15"/>
      <c r="R8573" s="15"/>
      <c r="S8573" s="15"/>
      <c r="T8573" s="15"/>
      <c r="U8573" s="15">
        <v>0</v>
      </c>
      <c r="V8573" s="15">
        <v>0</v>
      </c>
      <c r="W8573" s="15"/>
      <c r="X8573" s="15"/>
      <c r="Y8573" s="15"/>
      <c r="Z8573" s="15"/>
      <c r="AA8573" s="15"/>
      <c r="AB8573" s="15"/>
      <c r="AC8573" s="15"/>
      <c r="AD8573" s="15"/>
      <c r="AE8573" s="15"/>
      <c r="AF8573" s="15"/>
      <c r="AG8573" s="15"/>
      <c r="AH8573" s="15">
        <v>0</v>
      </c>
      <c r="AI8573" s="15">
        <v>0</v>
      </c>
      <c r="AJ8573" s="15"/>
      <c r="AK8573" s="15"/>
      <c r="AL8573" s="15"/>
      <c r="AM8573" s="15"/>
      <c r="AN8573" s="15"/>
      <c r="AO8573" s="15"/>
      <c r="AP8573" s="15"/>
      <c r="AQ8573" s="15"/>
      <c r="AR8573" s="15"/>
      <c r="AS8573" s="15"/>
      <c r="AT8573" s="15"/>
      <c r="AU8573" s="15">
        <v>0</v>
      </c>
      <c r="AV8573" s="15">
        <v>0</v>
      </c>
      <c r="AW8573" s="15">
        <f t="shared" si="2356"/>
        <v>0</v>
      </c>
    </row>
    <row r="8574" spans="1:49" s="144" customFormat="1">
      <c r="A8574" s="44" t="s">
        <v>1605</v>
      </c>
      <c r="B8574" s="45" t="s">
        <v>1029</v>
      </c>
      <c r="C8574" s="45" t="s">
        <v>1549</v>
      </c>
      <c r="D8574" s="452" t="s">
        <v>3055</v>
      </c>
      <c r="E8574" s="140" t="s">
        <v>851</v>
      </c>
      <c r="F8574" s="141" t="s">
        <v>2023</v>
      </c>
      <c r="G8574" s="468" t="s">
        <v>3065</v>
      </c>
      <c r="H8574" s="50" t="s">
        <v>2339</v>
      </c>
      <c r="I8574" s="142" t="s">
        <v>1290</v>
      </c>
      <c r="J8574" s="15"/>
      <c r="K8574" s="15"/>
      <c r="L8574" s="15"/>
      <c r="M8574" s="15"/>
      <c r="N8574" s="15"/>
      <c r="O8574" s="15"/>
      <c r="P8574" s="15"/>
      <c r="Q8574" s="15"/>
      <c r="R8574" s="15"/>
      <c r="S8574" s="15"/>
      <c r="T8574" s="15"/>
      <c r="U8574" s="15">
        <v>0</v>
      </c>
      <c r="V8574" s="15">
        <v>0</v>
      </c>
      <c r="W8574" s="15"/>
      <c r="X8574" s="15"/>
      <c r="Y8574" s="15"/>
      <c r="Z8574" s="15"/>
      <c r="AA8574" s="15"/>
      <c r="AB8574" s="15"/>
      <c r="AC8574" s="15"/>
      <c r="AD8574" s="15"/>
      <c r="AE8574" s="15"/>
      <c r="AF8574" s="15"/>
      <c r="AG8574" s="15"/>
      <c r="AH8574" s="15">
        <v>0</v>
      </c>
      <c r="AI8574" s="15">
        <v>0</v>
      </c>
      <c r="AJ8574" s="15"/>
      <c r="AK8574" s="15"/>
      <c r="AL8574" s="15"/>
      <c r="AM8574" s="15"/>
      <c r="AN8574" s="15"/>
      <c r="AO8574" s="15"/>
      <c r="AP8574" s="15"/>
      <c r="AQ8574" s="15"/>
      <c r="AR8574" s="15"/>
      <c r="AS8574" s="15"/>
      <c r="AT8574" s="15"/>
      <c r="AU8574" s="15">
        <v>0</v>
      </c>
      <c r="AV8574" s="15">
        <v>0</v>
      </c>
      <c r="AW8574" s="15">
        <f t="shared" si="2356"/>
        <v>0</v>
      </c>
    </row>
    <row r="8575" spans="1:49" s="144" customFormat="1">
      <c r="A8575" s="44" t="s">
        <v>1605</v>
      </c>
      <c r="B8575" s="45" t="s">
        <v>1029</v>
      </c>
      <c r="C8575" s="45" t="s">
        <v>1549</v>
      </c>
      <c r="D8575" s="452" t="s">
        <v>3055</v>
      </c>
      <c r="E8575" s="140" t="s">
        <v>852</v>
      </c>
      <c r="F8575" s="141" t="s">
        <v>2024</v>
      </c>
      <c r="G8575" s="468" t="s">
        <v>3065</v>
      </c>
      <c r="H8575" s="50" t="s">
        <v>2339</v>
      </c>
      <c r="I8575" s="142" t="s">
        <v>1733</v>
      </c>
      <c r="J8575" s="15"/>
      <c r="K8575" s="15"/>
      <c r="L8575" s="15"/>
      <c r="M8575" s="15"/>
      <c r="N8575" s="15"/>
      <c r="O8575" s="15"/>
      <c r="P8575" s="15"/>
      <c r="Q8575" s="15"/>
      <c r="R8575" s="15"/>
      <c r="S8575" s="15"/>
      <c r="T8575" s="15"/>
      <c r="U8575" s="15">
        <v>0</v>
      </c>
      <c r="V8575" s="15">
        <v>0</v>
      </c>
      <c r="W8575" s="15"/>
      <c r="X8575" s="15"/>
      <c r="Y8575" s="15"/>
      <c r="Z8575" s="15"/>
      <c r="AA8575" s="15"/>
      <c r="AB8575" s="15"/>
      <c r="AC8575" s="15"/>
      <c r="AD8575" s="15"/>
      <c r="AE8575" s="15"/>
      <c r="AF8575" s="15"/>
      <c r="AG8575" s="15"/>
      <c r="AH8575" s="15">
        <v>0</v>
      </c>
      <c r="AI8575" s="15">
        <v>0</v>
      </c>
      <c r="AJ8575" s="15"/>
      <c r="AK8575" s="15"/>
      <c r="AL8575" s="15"/>
      <c r="AM8575" s="15"/>
      <c r="AN8575" s="15"/>
      <c r="AO8575" s="15"/>
      <c r="AP8575" s="15"/>
      <c r="AQ8575" s="15"/>
      <c r="AR8575" s="15"/>
      <c r="AS8575" s="15"/>
      <c r="AT8575" s="15"/>
      <c r="AU8575" s="15">
        <v>0</v>
      </c>
      <c r="AV8575" s="15">
        <v>0</v>
      </c>
      <c r="AW8575" s="15">
        <f t="shared" si="2356"/>
        <v>0</v>
      </c>
    </row>
    <row r="8576" spans="1:49" s="144" customFormat="1">
      <c r="A8576" s="44" t="s">
        <v>1605</v>
      </c>
      <c r="B8576" s="45" t="s">
        <v>1029</v>
      </c>
      <c r="C8576" s="45" t="s">
        <v>1549</v>
      </c>
      <c r="D8576" s="452" t="s">
        <v>3055</v>
      </c>
      <c r="E8576" s="140" t="s">
        <v>853</v>
      </c>
      <c r="F8576" s="141" t="s">
        <v>2025</v>
      </c>
      <c r="G8576" s="468" t="s">
        <v>3065</v>
      </c>
      <c r="H8576" s="50" t="s">
        <v>2339</v>
      </c>
      <c r="I8576" s="142" t="s">
        <v>1734</v>
      </c>
      <c r="J8576" s="15"/>
      <c r="K8576" s="15"/>
      <c r="L8576" s="15"/>
      <c r="M8576" s="15"/>
      <c r="N8576" s="15"/>
      <c r="O8576" s="15"/>
      <c r="P8576" s="15"/>
      <c r="Q8576" s="15"/>
      <c r="R8576" s="15"/>
      <c r="S8576" s="15"/>
      <c r="T8576" s="15"/>
      <c r="U8576" s="15">
        <v>0</v>
      </c>
      <c r="V8576" s="15">
        <v>0</v>
      </c>
      <c r="W8576" s="15"/>
      <c r="X8576" s="15"/>
      <c r="Y8576" s="15"/>
      <c r="Z8576" s="15"/>
      <c r="AA8576" s="15"/>
      <c r="AB8576" s="15"/>
      <c r="AC8576" s="15"/>
      <c r="AD8576" s="15"/>
      <c r="AE8576" s="15"/>
      <c r="AF8576" s="15"/>
      <c r="AG8576" s="15"/>
      <c r="AH8576" s="15">
        <v>0</v>
      </c>
      <c r="AI8576" s="15">
        <v>0</v>
      </c>
      <c r="AJ8576" s="15"/>
      <c r="AK8576" s="15"/>
      <c r="AL8576" s="15"/>
      <c r="AM8576" s="15"/>
      <c r="AN8576" s="15"/>
      <c r="AO8576" s="15"/>
      <c r="AP8576" s="15"/>
      <c r="AQ8576" s="15"/>
      <c r="AR8576" s="15"/>
      <c r="AS8576" s="15"/>
      <c r="AT8576" s="15"/>
      <c r="AU8576" s="15">
        <v>0</v>
      </c>
      <c r="AV8576" s="15">
        <v>0</v>
      </c>
      <c r="AW8576" s="15">
        <f t="shared" si="2356"/>
        <v>0</v>
      </c>
    </row>
    <row r="8577" spans="1:49" s="144" customFormat="1">
      <c r="A8577" s="44" t="s">
        <v>1605</v>
      </c>
      <c r="B8577" s="45" t="s">
        <v>1029</v>
      </c>
      <c r="C8577" s="45" t="s">
        <v>1549</v>
      </c>
      <c r="D8577" s="452" t="s">
        <v>3055</v>
      </c>
      <c r="E8577" s="140" t="s">
        <v>854</v>
      </c>
      <c r="F8577" s="141" t="s">
        <v>2026</v>
      </c>
      <c r="G8577" s="468" t="s">
        <v>3065</v>
      </c>
      <c r="H8577" s="50" t="s">
        <v>2339</v>
      </c>
      <c r="I8577" s="142" t="s">
        <v>1735</v>
      </c>
      <c r="J8577" s="15"/>
      <c r="K8577" s="15"/>
      <c r="L8577" s="15"/>
      <c r="M8577" s="15"/>
      <c r="N8577" s="15"/>
      <c r="O8577" s="15"/>
      <c r="P8577" s="15"/>
      <c r="Q8577" s="15"/>
      <c r="R8577" s="15"/>
      <c r="S8577" s="15"/>
      <c r="T8577" s="15"/>
      <c r="U8577" s="15">
        <v>0</v>
      </c>
      <c r="V8577" s="15">
        <v>0</v>
      </c>
      <c r="W8577" s="15"/>
      <c r="X8577" s="15"/>
      <c r="Y8577" s="15"/>
      <c r="Z8577" s="15"/>
      <c r="AA8577" s="15"/>
      <c r="AB8577" s="15"/>
      <c r="AC8577" s="15"/>
      <c r="AD8577" s="15"/>
      <c r="AE8577" s="15"/>
      <c r="AF8577" s="15"/>
      <c r="AG8577" s="15"/>
      <c r="AH8577" s="15">
        <v>0</v>
      </c>
      <c r="AI8577" s="15">
        <v>0</v>
      </c>
      <c r="AJ8577" s="15"/>
      <c r="AK8577" s="15"/>
      <c r="AL8577" s="15"/>
      <c r="AM8577" s="15"/>
      <c r="AN8577" s="15"/>
      <c r="AO8577" s="15"/>
      <c r="AP8577" s="15"/>
      <c r="AQ8577" s="15"/>
      <c r="AR8577" s="15"/>
      <c r="AS8577" s="15"/>
      <c r="AT8577" s="15"/>
      <c r="AU8577" s="15">
        <v>0</v>
      </c>
      <c r="AV8577" s="15">
        <v>0</v>
      </c>
      <c r="AW8577" s="15">
        <f t="shared" si="2356"/>
        <v>0</v>
      </c>
    </row>
    <row r="8578" spans="1:49">
      <c r="A8578" s="44" t="s">
        <v>1605</v>
      </c>
      <c r="B8578" s="45" t="s">
        <v>1029</v>
      </c>
      <c r="C8578" s="45" t="s">
        <v>1549</v>
      </c>
      <c r="D8578" s="452" t="s">
        <v>3055</v>
      </c>
      <c r="E8578" s="213" t="s">
        <v>773</v>
      </c>
      <c r="F8578" s="65"/>
      <c r="G8578" s="65"/>
      <c r="H8578" s="65"/>
      <c r="I8578" s="260" t="s">
        <v>1362</v>
      </c>
      <c r="J8578" s="9">
        <f>SUM(J8579)</f>
        <v>0</v>
      </c>
      <c r="K8578" s="9">
        <f t="shared" ref="K8578:AT8578" si="2359">SUM(K8579)</f>
        <v>0</v>
      </c>
      <c r="L8578" s="9">
        <f t="shared" si="2359"/>
        <v>0</v>
      </c>
      <c r="M8578" s="9">
        <f t="shared" si="2359"/>
        <v>0</v>
      </c>
      <c r="N8578" s="9">
        <f t="shared" si="2359"/>
        <v>0</v>
      </c>
      <c r="O8578" s="9">
        <f t="shared" si="2359"/>
        <v>0</v>
      </c>
      <c r="P8578" s="9">
        <f t="shared" si="2359"/>
        <v>0</v>
      </c>
      <c r="Q8578" s="9">
        <f t="shared" si="2359"/>
        <v>0</v>
      </c>
      <c r="R8578" s="9">
        <f t="shared" si="2359"/>
        <v>0</v>
      </c>
      <c r="S8578" s="9">
        <f t="shared" si="2359"/>
        <v>0</v>
      </c>
      <c r="T8578" s="9">
        <f t="shared" si="2359"/>
        <v>0</v>
      </c>
      <c r="U8578" s="9">
        <v>0</v>
      </c>
      <c r="V8578" s="9">
        <v>0</v>
      </c>
      <c r="W8578" s="9">
        <f>SUM(W8579)</f>
        <v>0</v>
      </c>
      <c r="X8578" s="9">
        <f t="shared" si="2359"/>
        <v>0</v>
      </c>
      <c r="Y8578" s="9">
        <f t="shared" si="2359"/>
        <v>0</v>
      </c>
      <c r="Z8578" s="9">
        <f t="shared" si="2359"/>
        <v>0</v>
      </c>
      <c r="AA8578" s="9">
        <f t="shared" si="2359"/>
        <v>0</v>
      </c>
      <c r="AB8578" s="9">
        <f t="shared" si="2359"/>
        <v>0</v>
      </c>
      <c r="AC8578" s="9">
        <f t="shared" si="2359"/>
        <v>0</v>
      </c>
      <c r="AD8578" s="9">
        <f t="shared" si="2359"/>
        <v>0</v>
      </c>
      <c r="AE8578" s="9">
        <f t="shared" si="2359"/>
        <v>0</v>
      </c>
      <c r="AF8578" s="9">
        <f t="shared" si="2359"/>
        <v>0</v>
      </c>
      <c r="AG8578" s="9">
        <f t="shared" si="2359"/>
        <v>0</v>
      </c>
      <c r="AH8578" s="9">
        <v>0</v>
      </c>
      <c r="AI8578" s="9">
        <v>0</v>
      </c>
      <c r="AJ8578" s="9">
        <f>SUM(AJ8579)</f>
        <v>0</v>
      </c>
      <c r="AK8578" s="9">
        <f t="shared" si="2359"/>
        <v>0</v>
      </c>
      <c r="AL8578" s="9">
        <f t="shared" si="2359"/>
        <v>0</v>
      </c>
      <c r="AM8578" s="9">
        <f t="shared" si="2359"/>
        <v>0</v>
      </c>
      <c r="AN8578" s="9">
        <f t="shared" si="2359"/>
        <v>0</v>
      </c>
      <c r="AO8578" s="9">
        <f t="shared" si="2359"/>
        <v>0</v>
      </c>
      <c r="AP8578" s="9">
        <f t="shared" si="2359"/>
        <v>0</v>
      </c>
      <c r="AQ8578" s="9">
        <f t="shared" si="2359"/>
        <v>0</v>
      </c>
      <c r="AR8578" s="9">
        <f t="shared" si="2359"/>
        <v>0</v>
      </c>
      <c r="AS8578" s="9">
        <f t="shared" si="2359"/>
        <v>0</v>
      </c>
      <c r="AT8578" s="9">
        <f t="shared" si="2359"/>
        <v>0</v>
      </c>
      <c r="AU8578" s="9">
        <v>0</v>
      </c>
      <c r="AV8578" s="9">
        <v>0</v>
      </c>
      <c r="AW8578" s="9">
        <f t="shared" si="2356"/>
        <v>0</v>
      </c>
    </row>
    <row r="8579" spans="1:49">
      <c r="A8579" s="44" t="s">
        <v>1605</v>
      </c>
      <c r="B8579" s="45" t="s">
        <v>1029</v>
      </c>
      <c r="C8579" s="45" t="s">
        <v>1549</v>
      </c>
      <c r="D8579" s="452" t="s">
        <v>3055</v>
      </c>
      <c r="E8579" s="367" t="s">
        <v>785</v>
      </c>
      <c r="F8579" s="50"/>
      <c r="G8579" s="468" t="s">
        <v>3065</v>
      </c>
      <c r="H8579" s="50" t="s">
        <v>2339</v>
      </c>
      <c r="I8579" s="42" t="s">
        <v>1363</v>
      </c>
      <c r="U8579" s="15">
        <v>0</v>
      </c>
      <c r="V8579" s="15">
        <v>0</v>
      </c>
      <c r="AH8579" s="15">
        <v>0</v>
      </c>
      <c r="AI8579" s="15">
        <v>0</v>
      </c>
      <c r="AU8579" s="15">
        <v>0</v>
      </c>
      <c r="AV8579" s="15">
        <v>0</v>
      </c>
      <c r="AW8579" s="15">
        <f t="shared" si="2356"/>
        <v>0</v>
      </c>
    </row>
    <row r="8580" spans="1:49">
      <c r="A8580" s="44" t="s">
        <v>1605</v>
      </c>
      <c r="B8580" s="45" t="s">
        <v>1029</v>
      </c>
      <c r="C8580" s="45" t="s">
        <v>1549</v>
      </c>
      <c r="D8580" s="452" t="s">
        <v>3055</v>
      </c>
      <c r="E8580" s="213" t="s">
        <v>1364</v>
      </c>
      <c r="F8580" s="65"/>
      <c r="G8580" s="65"/>
      <c r="H8580" s="65"/>
      <c r="I8580" s="260" t="s">
        <v>2104</v>
      </c>
      <c r="J8580" s="9">
        <f>SUM(J8581:J8590)</f>
        <v>0</v>
      </c>
      <c r="K8580" s="9">
        <f t="shared" ref="K8580:AT8580" si="2360">SUM(K8581:K8590)</f>
        <v>0</v>
      </c>
      <c r="L8580" s="9">
        <f t="shared" si="2360"/>
        <v>0</v>
      </c>
      <c r="M8580" s="9">
        <f t="shared" si="2360"/>
        <v>0</v>
      </c>
      <c r="N8580" s="9">
        <f t="shared" si="2360"/>
        <v>0</v>
      </c>
      <c r="O8580" s="9">
        <f t="shared" si="2360"/>
        <v>0</v>
      </c>
      <c r="P8580" s="9">
        <f t="shared" si="2360"/>
        <v>0</v>
      </c>
      <c r="Q8580" s="9">
        <f t="shared" si="2360"/>
        <v>0</v>
      </c>
      <c r="R8580" s="9">
        <f t="shared" si="2360"/>
        <v>0</v>
      </c>
      <c r="S8580" s="9">
        <f t="shared" si="2360"/>
        <v>0</v>
      </c>
      <c r="T8580" s="9">
        <f t="shared" si="2360"/>
        <v>0</v>
      </c>
      <c r="U8580" s="9">
        <v>0</v>
      </c>
      <c r="V8580" s="9">
        <v>0</v>
      </c>
      <c r="W8580" s="9">
        <f>SUM(W8581:W8590)</f>
        <v>0</v>
      </c>
      <c r="X8580" s="9">
        <f t="shared" si="2360"/>
        <v>0</v>
      </c>
      <c r="Y8580" s="9">
        <f t="shared" si="2360"/>
        <v>0</v>
      </c>
      <c r="Z8580" s="9">
        <f t="shared" si="2360"/>
        <v>0</v>
      </c>
      <c r="AA8580" s="9">
        <f t="shared" si="2360"/>
        <v>0</v>
      </c>
      <c r="AB8580" s="9">
        <f t="shared" si="2360"/>
        <v>0</v>
      </c>
      <c r="AC8580" s="9">
        <f t="shared" si="2360"/>
        <v>0</v>
      </c>
      <c r="AD8580" s="9">
        <f t="shared" si="2360"/>
        <v>0</v>
      </c>
      <c r="AE8580" s="9">
        <f t="shared" si="2360"/>
        <v>0</v>
      </c>
      <c r="AF8580" s="9">
        <f t="shared" si="2360"/>
        <v>0</v>
      </c>
      <c r="AG8580" s="9">
        <f t="shared" si="2360"/>
        <v>0</v>
      </c>
      <c r="AH8580" s="9">
        <v>0</v>
      </c>
      <c r="AI8580" s="9">
        <v>0</v>
      </c>
      <c r="AJ8580" s="9">
        <f>SUM(AJ8581:AJ8590)</f>
        <v>0</v>
      </c>
      <c r="AK8580" s="9">
        <f t="shared" si="2360"/>
        <v>0</v>
      </c>
      <c r="AL8580" s="9">
        <f t="shared" si="2360"/>
        <v>0</v>
      </c>
      <c r="AM8580" s="9">
        <f t="shared" si="2360"/>
        <v>0</v>
      </c>
      <c r="AN8580" s="9">
        <f t="shared" si="2360"/>
        <v>0</v>
      </c>
      <c r="AO8580" s="9">
        <f t="shared" si="2360"/>
        <v>0</v>
      </c>
      <c r="AP8580" s="9">
        <f t="shared" si="2360"/>
        <v>0</v>
      </c>
      <c r="AQ8580" s="9">
        <f t="shared" si="2360"/>
        <v>0</v>
      </c>
      <c r="AR8580" s="9">
        <f t="shared" si="2360"/>
        <v>0</v>
      </c>
      <c r="AS8580" s="9">
        <f t="shared" si="2360"/>
        <v>0</v>
      </c>
      <c r="AT8580" s="9">
        <f t="shared" si="2360"/>
        <v>0</v>
      </c>
      <c r="AU8580" s="9">
        <v>0</v>
      </c>
      <c r="AV8580" s="9">
        <v>0</v>
      </c>
      <c r="AW8580" s="9">
        <f t="shared" si="2356"/>
        <v>0</v>
      </c>
    </row>
    <row r="8581" spans="1:49">
      <c r="A8581" s="44" t="s">
        <v>1605</v>
      </c>
      <c r="B8581" s="45" t="s">
        <v>1029</v>
      </c>
      <c r="C8581" s="45" t="s">
        <v>1549</v>
      </c>
      <c r="D8581" s="452" t="s">
        <v>3055</v>
      </c>
      <c r="E8581" s="367" t="s">
        <v>786</v>
      </c>
      <c r="F8581" s="50"/>
      <c r="G8581" s="468" t="s">
        <v>3065</v>
      </c>
      <c r="H8581" s="50" t="s">
        <v>2339</v>
      </c>
      <c r="I8581" s="42" t="s">
        <v>1191</v>
      </c>
      <c r="U8581" s="15">
        <v>0</v>
      </c>
      <c r="V8581" s="15">
        <v>0</v>
      </c>
      <c r="AH8581" s="15">
        <v>0</v>
      </c>
      <c r="AI8581" s="15">
        <v>0</v>
      </c>
      <c r="AU8581" s="15">
        <v>0</v>
      </c>
      <c r="AV8581" s="15">
        <v>0</v>
      </c>
      <c r="AW8581" s="15">
        <f t="shared" si="2356"/>
        <v>0</v>
      </c>
    </row>
    <row r="8582" spans="1:49">
      <c r="A8582" s="44" t="s">
        <v>1605</v>
      </c>
      <c r="B8582" s="45" t="s">
        <v>1029</v>
      </c>
      <c r="C8582" s="45" t="s">
        <v>1549</v>
      </c>
      <c r="D8582" s="452" t="s">
        <v>3055</v>
      </c>
      <c r="E8582" s="367" t="s">
        <v>1528</v>
      </c>
      <c r="F8582" s="50"/>
      <c r="G8582" s="468" t="s">
        <v>3065</v>
      </c>
      <c r="H8582" s="50" t="s">
        <v>2339</v>
      </c>
      <c r="I8582" s="42" t="s">
        <v>989</v>
      </c>
      <c r="U8582" s="15">
        <v>0</v>
      </c>
      <c r="V8582" s="15">
        <v>0</v>
      </c>
      <c r="AH8582" s="15">
        <v>0</v>
      </c>
      <c r="AI8582" s="15">
        <v>0</v>
      </c>
      <c r="AU8582" s="15">
        <v>0</v>
      </c>
      <c r="AV8582" s="15">
        <v>0</v>
      </c>
      <c r="AW8582" s="15">
        <f t="shared" si="2356"/>
        <v>0</v>
      </c>
    </row>
    <row r="8583" spans="1:49">
      <c r="A8583" s="44" t="s">
        <v>1605</v>
      </c>
      <c r="B8583" s="45" t="s">
        <v>1029</v>
      </c>
      <c r="C8583" s="45" t="s">
        <v>1549</v>
      </c>
      <c r="D8583" s="452" t="s">
        <v>3055</v>
      </c>
      <c r="E8583" s="367" t="s">
        <v>1679</v>
      </c>
      <c r="F8583" s="50"/>
      <c r="G8583" s="468" t="s">
        <v>3065</v>
      </c>
      <c r="H8583" s="50" t="s">
        <v>2339</v>
      </c>
      <c r="I8583" s="42" t="s">
        <v>1048</v>
      </c>
      <c r="U8583" s="15">
        <v>0</v>
      </c>
      <c r="V8583" s="15">
        <v>0</v>
      </c>
      <c r="AH8583" s="15">
        <v>0</v>
      </c>
      <c r="AI8583" s="15">
        <v>0</v>
      </c>
      <c r="AU8583" s="15">
        <v>0</v>
      </c>
      <c r="AV8583" s="15">
        <v>0</v>
      </c>
      <c r="AW8583" s="15">
        <f t="shared" si="2356"/>
        <v>0</v>
      </c>
    </row>
    <row r="8584" spans="1:49">
      <c r="A8584" s="44" t="s">
        <v>1605</v>
      </c>
      <c r="B8584" s="45" t="s">
        <v>1029</v>
      </c>
      <c r="C8584" s="45" t="s">
        <v>1549</v>
      </c>
      <c r="D8584" s="452" t="s">
        <v>3055</v>
      </c>
      <c r="E8584" s="367" t="s">
        <v>787</v>
      </c>
      <c r="F8584" s="50"/>
      <c r="G8584" s="468" t="s">
        <v>3065</v>
      </c>
      <c r="H8584" s="50" t="s">
        <v>2339</v>
      </c>
      <c r="I8584" s="42" t="s">
        <v>2078</v>
      </c>
      <c r="U8584" s="15">
        <v>0</v>
      </c>
      <c r="V8584" s="15">
        <v>0</v>
      </c>
      <c r="AH8584" s="15">
        <v>0</v>
      </c>
      <c r="AI8584" s="15">
        <v>0</v>
      </c>
      <c r="AU8584" s="15">
        <v>0</v>
      </c>
      <c r="AV8584" s="15">
        <v>0</v>
      </c>
      <c r="AW8584" s="15">
        <f t="shared" si="2356"/>
        <v>0</v>
      </c>
    </row>
    <row r="8585" spans="1:49">
      <c r="A8585" s="44" t="s">
        <v>1605</v>
      </c>
      <c r="B8585" s="45" t="s">
        <v>1029</v>
      </c>
      <c r="C8585" s="45" t="s">
        <v>1549</v>
      </c>
      <c r="D8585" s="452" t="s">
        <v>3055</v>
      </c>
      <c r="E8585" s="367" t="s">
        <v>1116</v>
      </c>
      <c r="F8585" s="50"/>
      <c r="G8585" s="468" t="s">
        <v>3065</v>
      </c>
      <c r="H8585" s="50" t="s">
        <v>2339</v>
      </c>
      <c r="I8585" s="42" t="s">
        <v>1487</v>
      </c>
      <c r="U8585" s="15">
        <v>0</v>
      </c>
      <c r="V8585" s="15">
        <v>0</v>
      </c>
      <c r="AH8585" s="15">
        <v>0</v>
      </c>
      <c r="AI8585" s="15">
        <v>0</v>
      </c>
      <c r="AU8585" s="15">
        <v>0</v>
      </c>
      <c r="AV8585" s="15">
        <v>0</v>
      </c>
      <c r="AW8585" s="15">
        <f t="shared" si="2356"/>
        <v>0</v>
      </c>
    </row>
    <row r="8586" spans="1:49">
      <c r="A8586" s="44" t="s">
        <v>1605</v>
      </c>
      <c r="B8586" s="45" t="s">
        <v>1029</v>
      </c>
      <c r="C8586" s="45" t="s">
        <v>1549</v>
      </c>
      <c r="D8586" s="452" t="s">
        <v>3055</v>
      </c>
      <c r="E8586" s="367" t="s">
        <v>1703</v>
      </c>
      <c r="F8586" s="50"/>
      <c r="G8586" s="468" t="s">
        <v>3065</v>
      </c>
      <c r="H8586" s="50" t="s">
        <v>2339</v>
      </c>
      <c r="I8586" s="42" t="s">
        <v>1047</v>
      </c>
      <c r="U8586" s="15">
        <v>0</v>
      </c>
      <c r="V8586" s="15">
        <v>0</v>
      </c>
      <c r="AH8586" s="15">
        <v>0</v>
      </c>
      <c r="AI8586" s="15">
        <v>0</v>
      </c>
      <c r="AU8586" s="15">
        <v>0</v>
      </c>
      <c r="AV8586" s="15">
        <v>0</v>
      </c>
      <c r="AW8586" s="15">
        <f t="shared" si="2356"/>
        <v>0</v>
      </c>
    </row>
    <row r="8587" spans="1:49">
      <c r="A8587" s="44" t="s">
        <v>1605</v>
      </c>
      <c r="B8587" s="45" t="s">
        <v>1029</v>
      </c>
      <c r="C8587" s="45" t="s">
        <v>1549</v>
      </c>
      <c r="D8587" s="452" t="s">
        <v>3055</v>
      </c>
      <c r="E8587" s="367" t="s">
        <v>826</v>
      </c>
      <c r="F8587" s="50"/>
      <c r="G8587" s="468" t="s">
        <v>3065</v>
      </c>
      <c r="H8587" s="50" t="s">
        <v>2339</v>
      </c>
      <c r="I8587" s="42" t="s">
        <v>935</v>
      </c>
      <c r="U8587" s="15">
        <v>0</v>
      </c>
      <c r="V8587" s="15">
        <v>0</v>
      </c>
      <c r="AH8587" s="15">
        <v>0</v>
      </c>
      <c r="AI8587" s="15">
        <v>0</v>
      </c>
      <c r="AU8587" s="15">
        <v>0</v>
      </c>
      <c r="AV8587" s="15">
        <v>0</v>
      </c>
      <c r="AW8587" s="15">
        <f t="shared" si="2356"/>
        <v>0</v>
      </c>
    </row>
    <row r="8588" spans="1:49">
      <c r="A8588" s="44" t="s">
        <v>1605</v>
      </c>
      <c r="B8588" s="45" t="s">
        <v>1029</v>
      </c>
      <c r="C8588" s="45" t="s">
        <v>1549</v>
      </c>
      <c r="D8588" s="452" t="s">
        <v>3055</v>
      </c>
      <c r="E8588" s="367" t="s">
        <v>1115</v>
      </c>
      <c r="F8588" s="50"/>
      <c r="G8588" s="468" t="s">
        <v>3065</v>
      </c>
      <c r="H8588" s="50" t="s">
        <v>2339</v>
      </c>
      <c r="I8588" s="42" t="s">
        <v>990</v>
      </c>
      <c r="U8588" s="15">
        <v>0</v>
      </c>
      <c r="V8588" s="15">
        <v>0</v>
      </c>
      <c r="AH8588" s="15">
        <v>0</v>
      </c>
      <c r="AI8588" s="15">
        <v>0</v>
      </c>
      <c r="AU8588" s="15">
        <v>0</v>
      </c>
      <c r="AV8588" s="15">
        <v>0</v>
      </c>
      <c r="AW8588" s="15">
        <f t="shared" si="2356"/>
        <v>0</v>
      </c>
    </row>
    <row r="8589" spans="1:49">
      <c r="A8589" s="44" t="s">
        <v>1605</v>
      </c>
      <c r="B8589" s="45" t="s">
        <v>1029</v>
      </c>
      <c r="C8589" s="45" t="s">
        <v>1549</v>
      </c>
      <c r="D8589" s="452" t="s">
        <v>3055</v>
      </c>
      <c r="E8589" s="367" t="s">
        <v>1677</v>
      </c>
      <c r="F8589" s="50"/>
      <c r="G8589" s="468" t="s">
        <v>3065</v>
      </c>
      <c r="H8589" s="50" t="s">
        <v>2339</v>
      </c>
      <c r="I8589" s="42" t="s">
        <v>1688</v>
      </c>
      <c r="U8589" s="15">
        <v>0</v>
      </c>
      <c r="V8589" s="15">
        <v>0</v>
      </c>
      <c r="AH8589" s="15">
        <v>0</v>
      </c>
      <c r="AI8589" s="15">
        <v>0</v>
      </c>
      <c r="AU8589" s="15">
        <v>0</v>
      </c>
      <c r="AV8589" s="15">
        <v>0</v>
      </c>
      <c r="AW8589" s="15">
        <f t="shared" si="2356"/>
        <v>0</v>
      </c>
    </row>
    <row r="8590" spans="1:49">
      <c r="A8590" s="44" t="s">
        <v>1605</v>
      </c>
      <c r="B8590" s="45" t="s">
        <v>1029</v>
      </c>
      <c r="C8590" s="45" t="s">
        <v>1549</v>
      </c>
      <c r="D8590" s="452" t="s">
        <v>3055</v>
      </c>
      <c r="E8590" s="367" t="s">
        <v>1677</v>
      </c>
      <c r="F8590" s="50" t="s">
        <v>2027</v>
      </c>
      <c r="G8590" s="468" t="s">
        <v>3065</v>
      </c>
      <c r="H8590" s="50" t="s">
        <v>2339</v>
      </c>
      <c r="I8590" s="42" t="s">
        <v>25</v>
      </c>
      <c r="U8590" s="15">
        <v>0</v>
      </c>
      <c r="V8590" s="15">
        <v>0</v>
      </c>
      <c r="AH8590" s="15">
        <v>0</v>
      </c>
      <c r="AI8590" s="15">
        <v>0</v>
      </c>
      <c r="AU8590" s="15">
        <v>0</v>
      </c>
      <c r="AV8590" s="15">
        <v>0</v>
      </c>
      <c r="AW8590" s="15">
        <f t="shared" si="2356"/>
        <v>0</v>
      </c>
    </row>
    <row r="8591" spans="1:49">
      <c r="A8591" s="41"/>
      <c r="B8591" s="341"/>
      <c r="C8591" s="42"/>
      <c r="D8591" s="42"/>
      <c r="E8591" s="531"/>
      <c r="F8591" s="50"/>
      <c r="G8591" s="50"/>
      <c r="H8591" s="50"/>
      <c r="I8591" s="49" t="s">
        <v>3</v>
      </c>
      <c r="J8591" s="12">
        <f>SUM(J8592)</f>
        <v>0</v>
      </c>
      <c r="K8591" s="12">
        <f t="shared" ref="K8591:AT8592" si="2361">SUM(K8592)</f>
        <v>0</v>
      </c>
      <c r="L8591" s="12">
        <f t="shared" si="2361"/>
        <v>0</v>
      </c>
      <c r="M8591" s="12">
        <f t="shared" si="2361"/>
        <v>0</v>
      </c>
      <c r="N8591" s="12">
        <f t="shared" si="2361"/>
        <v>0</v>
      </c>
      <c r="O8591" s="12">
        <f t="shared" si="2361"/>
        <v>0</v>
      </c>
      <c r="P8591" s="12">
        <f t="shared" si="2361"/>
        <v>0</v>
      </c>
      <c r="Q8591" s="12">
        <f t="shared" si="2361"/>
        <v>0</v>
      </c>
      <c r="R8591" s="12">
        <f t="shared" si="2361"/>
        <v>0</v>
      </c>
      <c r="S8591" s="12">
        <f t="shared" si="2361"/>
        <v>0</v>
      </c>
      <c r="T8591" s="12">
        <f t="shared" si="2361"/>
        <v>0</v>
      </c>
      <c r="U8591" s="12">
        <v>0</v>
      </c>
      <c r="V8591" s="12">
        <v>0</v>
      </c>
      <c r="W8591" s="12">
        <f>SUM(W8592)</f>
        <v>0</v>
      </c>
      <c r="X8591" s="12">
        <f t="shared" si="2361"/>
        <v>0</v>
      </c>
      <c r="Y8591" s="12">
        <f t="shared" si="2361"/>
        <v>0</v>
      </c>
      <c r="Z8591" s="12">
        <f t="shared" si="2361"/>
        <v>0</v>
      </c>
      <c r="AA8591" s="12">
        <f t="shared" si="2361"/>
        <v>0</v>
      </c>
      <c r="AB8591" s="12">
        <f t="shared" si="2361"/>
        <v>0</v>
      </c>
      <c r="AC8591" s="12">
        <f t="shared" si="2361"/>
        <v>0</v>
      </c>
      <c r="AD8591" s="12">
        <f t="shared" si="2361"/>
        <v>0</v>
      </c>
      <c r="AE8591" s="12">
        <f t="shared" si="2361"/>
        <v>0</v>
      </c>
      <c r="AF8591" s="12">
        <f t="shared" si="2361"/>
        <v>0</v>
      </c>
      <c r="AG8591" s="12">
        <f t="shared" si="2361"/>
        <v>0</v>
      </c>
      <c r="AH8591" s="12">
        <v>0</v>
      </c>
      <c r="AI8591" s="12">
        <v>0</v>
      </c>
      <c r="AJ8591" s="12">
        <f>SUM(AJ8592)</f>
        <v>0</v>
      </c>
      <c r="AK8591" s="12">
        <f t="shared" si="2361"/>
        <v>0</v>
      </c>
      <c r="AL8591" s="12">
        <f t="shared" si="2361"/>
        <v>0</v>
      </c>
      <c r="AM8591" s="12">
        <f t="shared" si="2361"/>
        <v>0</v>
      </c>
      <c r="AN8591" s="12">
        <f t="shared" si="2361"/>
        <v>0</v>
      </c>
      <c r="AO8591" s="12">
        <f t="shared" si="2361"/>
        <v>0</v>
      </c>
      <c r="AP8591" s="12">
        <f t="shared" si="2361"/>
        <v>0</v>
      </c>
      <c r="AQ8591" s="12">
        <f t="shared" si="2361"/>
        <v>0</v>
      </c>
      <c r="AR8591" s="12">
        <f t="shared" si="2361"/>
        <v>0</v>
      </c>
      <c r="AS8591" s="12">
        <f t="shared" si="2361"/>
        <v>0</v>
      </c>
      <c r="AT8591" s="12">
        <f t="shared" si="2361"/>
        <v>0</v>
      </c>
      <c r="AU8591" s="12">
        <v>0</v>
      </c>
      <c r="AV8591" s="12">
        <v>0</v>
      </c>
      <c r="AW8591" s="12">
        <f t="shared" si="2356"/>
        <v>0</v>
      </c>
    </row>
    <row r="8592" spans="1:49">
      <c r="A8592" s="44" t="s">
        <v>1605</v>
      </c>
      <c r="B8592" s="45" t="s">
        <v>1029</v>
      </c>
      <c r="C8592" s="45" t="s">
        <v>1549</v>
      </c>
      <c r="D8592" s="452" t="s">
        <v>3055</v>
      </c>
      <c r="E8592" s="54" t="s">
        <v>833</v>
      </c>
      <c r="F8592" s="50"/>
      <c r="G8592" s="50"/>
      <c r="H8592" s="50"/>
      <c r="I8592" s="53" t="s">
        <v>1</v>
      </c>
      <c r="J8592" s="16">
        <f>SUM(J8593)</f>
        <v>0</v>
      </c>
      <c r="K8592" s="16">
        <f t="shared" si="2361"/>
        <v>0</v>
      </c>
      <c r="L8592" s="16">
        <f t="shared" si="2361"/>
        <v>0</v>
      </c>
      <c r="M8592" s="16">
        <f t="shared" si="2361"/>
        <v>0</v>
      </c>
      <c r="N8592" s="16">
        <f t="shared" si="2361"/>
        <v>0</v>
      </c>
      <c r="O8592" s="16">
        <f t="shared" si="2361"/>
        <v>0</v>
      </c>
      <c r="P8592" s="16">
        <f t="shared" si="2361"/>
        <v>0</v>
      </c>
      <c r="Q8592" s="16">
        <f t="shared" si="2361"/>
        <v>0</v>
      </c>
      <c r="R8592" s="16">
        <f t="shared" si="2361"/>
        <v>0</v>
      </c>
      <c r="S8592" s="16">
        <f t="shared" si="2361"/>
        <v>0</v>
      </c>
      <c r="T8592" s="16">
        <f t="shared" si="2361"/>
        <v>0</v>
      </c>
      <c r="U8592" s="16">
        <v>0</v>
      </c>
      <c r="V8592" s="16">
        <v>0</v>
      </c>
      <c r="W8592" s="16">
        <f>SUM(W8593)</f>
        <v>0</v>
      </c>
      <c r="X8592" s="16">
        <f t="shared" si="2361"/>
        <v>0</v>
      </c>
      <c r="Y8592" s="16">
        <f t="shared" si="2361"/>
        <v>0</v>
      </c>
      <c r="Z8592" s="16">
        <f t="shared" si="2361"/>
        <v>0</v>
      </c>
      <c r="AA8592" s="16">
        <f t="shared" si="2361"/>
        <v>0</v>
      </c>
      <c r="AB8592" s="16">
        <f t="shared" si="2361"/>
        <v>0</v>
      </c>
      <c r="AC8592" s="16">
        <f t="shared" si="2361"/>
        <v>0</v>
      </c>
      <c r="AD8592" s="16">
        <f t="shared" si="2361"/>
        <v>0</v>
      </c>
      <c r="AE8592" s="16">
        <f t="shared" si="2361"/>
        <v>0</v>
      </c>
      <c r="AF8592" s="16">
        <f t="shared" si="2361"/>
        <v>0</v>
      </c>
      <c r="AG8592" s="16">
        <f t="shared" si="2361"/>
        <v>0</v>
      </c>
      <c r="AH8592" s="16">
        <v>0</v>
      </c>
      <c r="AI8592" s="16">
        <v>0</v>
      </c>
      <c r="AJ8592" s="16">
        <f>SUM(AJ8593)</f>
        <v>0</v>
      </c>
      <c r="AK8592" s="16">
        <f t="shared" si="2361"/>
        <v>0</v>
      </c>
      <c r="AL8592" s="16">
        <f t="shared" si="2361"/>
        <v>0</v>
      </c>
      <c r="AM8592" s="16">
        <f t="shared" si="2361"/>
        <v>0</v>
      </c>
      <c r="AN8592" s="16">
        <f t="shared" si="2361"/>
        <v>0</v>
      </c>
      <c r="AO8592" s="16">
        <f t="shared" si="2361"/>
        <v>0</v>
      </c>
      <c r="AP8592" s="16">
        <f t="shared" si="2361"/>
        <v>0</v>
      </c>
      <c r="AQ8592" s="16">
        <f t="shared" si="2361"/>
        <v>0</v>
      </c>
      <c r="AR8592" s="16">
        <f t="shared" si="2361"/>
        <v>0</v>
      </c>
      <c r="AS8592" s="16">
        <f t="shared" si="2361"/>
        <v>0</v>
      </c>
      <c r="AT8592" s="16">
        <f t="shared" si="2361"/>
        <v>0</v>
      </c>
      <c r="AU8592" s="16">
        <v>0</v>
      </c>
      <c r="AV8592" s="16">
        <v>0</v>
      </c>
      <c r="AW8592" s="16">
        <f t="shared" si="2356"/>
        <v>0</v>
      </c>
    </row>
    <row r="8593" spans="1:49" s="52" customFormat="1">
      <c r="A8593" s="44" t="s">
        <v>1605</v>
      </c>
      <c r="B8593" s="45" t="s">
        <v>1029</v>
      </c>
      <c r="C8593" s="45" t="s">
        <v>1549</v>
      </c>
      <c r="D8593" s="452" t="s">
        <v>3055</v>
      </c>
      <c r="E8593" s="54" t="s">
        <v>1517</v>
      </c>
      <c r="F8593" s="65"/>
      <c r="G8593" s="468" t="s">
        <v>3065</v>
      </c>
      <c r="H8593" s="50" t="s">
        <v>2339</v>
      </c>
      <c r="I8593" s="343" t="s">
        <v>2584</v>
      </c>
      <c r="J8593" s="11"/>
      <c r="K8593" s="11"/>
      <c r="L8593" s="11"/>
      <c r="M8593" s="11"/>
      <c r="N8593" s="11"/>
      <c r="O8593" s="11"/>
      <c r="P8593" s="11"/>
      <c r="Q8593" s="11"/>
      <c r="R8593" s="11"/>
      <c r="S8593" s="11"/>
      <c r="T8593" s="11"/>
      <c r="U8593" s="11">
        <v>0</v>
      </c>
      <c r="V8593" s="11">
        <v>0</v>
      </c>
      <c r="W8593" s="11"/>
      <c r="X8593" s="11"/>
      <c r="Y8593" s="11"/>
      <c r="Z8593" s="11"/>
      <c r="AA8593" s="11"/>
      <c r="AB8593" s="11"/>
      <c r="AC8593" s="11"/>
      <c r="AD8593" s="11"/>
      <c r="AE8593" s="11"/>
      <c r="AF8593" s="11"/>
      <c r="AG8593" s="11"/>
      <c r="AH8593" s="11">
        <v>0</v>
      </c>
      <c r="AI8593" s="11">
        <v>0</v>
      </c>
      <c r="AJ8593" s="11"/>
      <c r="AK8593" s="11"/>
      <c r="AL8593" s="11"/>
      <c r="AM8593" s="11"/>
      <c r="AN8593" s="11"/>
      <c r="AO8593" s="11"/>
      <c r="AP8593" s="11"/>
      <c r="AQ8593" s="11"/>
      <c r="AR8593" s="11"/>
      <c r="AS8593" s="11"/>
      <c r="AT8593" s="11"/>
      <c r="AU8593" s="11">
        <v>0</v>
      </c>
      <c r="AV8593" s="11">
        <v>0</v>
      </c>
      <c r="AW8593" s="11">
        <f t="shared" si="2356"/>
        <v>0</v>
      </c>
    </row>
    <row r="8594" spans="1:49">
      <c r="A8594" s="246"/>
      <c r="B8594" s="247"/>
      <c r="C8594" s="247"/>
      <c r="D8594" s="247"/>
      <c r="E8594" s="248"/>
      <c r="F8594" s="248"/>
      <c r="G8594" s="248"/>
      <c r="H8594" s="248"/>
      <c r="I8594" s="249" t="s">
        <v>1157</v>
      </c>
      <c r="J8594" s="192">
        <f>SUM(J8595)</f>
        <v>0</v>
      </c>
      <c r="K8594" s="192">
        <f t="shared" ref="K8594:AT8594" si="2362">SUM(K8595)</f>
        <v>0</v>
      </c>
      <c r="L8594" s="192">
        <f t="shared" si="2362"/>
        <v>0</v>
      </c>
      <c r="M8594" s="192">
        <f t="shared" si="2362"/>
        <v>0</v>
      </c>
      <c r="N8594" s="192">
        <f t="shared" si="2362"/>
        <v>0</v>
      </c>
      <c r="O8594" s="192">
        <f t="shared" si="2362"/>
        <v>0</v>
      </c>
      <c r="P8594" s="192">
        <f t="shared" si="2362"/>
        <v>0</v>
      </c>
      <c r="Q8594" s="192">
        <f t="shared" si="2362"/>
        <v>0</v>
      </c>
      <c r="R8594" s="192">
        <f t="shared" si="2362"/>
        <v>0</v>
      </c>
      <c r="S8594" s="192">
        <f t="shared" si="2362"/>
        <v>0</v>
      </c>
      <c r="T8594" s="192">
        <f t="shared" si="2362"/>
        <v>0</v>
      </c>
      <c r="U8594" s="192">
        <v>0</v>
      </c>
      <c r="V8594" s="192">
        <v>0</v>
      </c>
      <c r="W8594" s="192">
        <f>SUM(W8595)</f>
        <v>0</v>
      </c>
      <c r="X8594" s="192">
        <f t="shared" si="2362"/>
        <v>0</v>
      </c>
      <c r="Y8594" s="192">
        <f t="shared" si="2362"/>
        <v>0</v>
      </c>
      <c r="Z8594" s="192">
        <f t="shared" si="2362"/>
        <v>0</v>
      </c>
      <c r="AA8594" s="192">
        <f t="shared" si="2362"/>
        <v>0</v>
      </c>
      <c r="AB8594" s="192">
        <f t="shared" si="2362"/>
        <v>0</v>
      </c>
      <c r="AC8594" s="192">
        <f t="shared" si="2362"/>
        <v>0</v>
      </c>
      <c r="AD8594" s="192">
        <f t="shared" si="2362"/>
        <v>0</v>
      </c>
      <c r="AE8594" s="192">
        <f t="shared" si="2362"/>
        <v>0</v>
      </c>
      <c r="AF8594" s="192">
        <f t="shared" si="2362"/>
        <v>0</v>
      </c>
      <c r="AG8594" s="192">
        <f t="shared" si="2362"/>
        <v>0</v>
      </c>
      <c r="AH8594" s="192">
        <v>0</v>
      </c>
      <c r="AI8594" s="192">
        <v>0</v>
      </c>
      <c r="AJ8594" s="192">
        <f>SUM(AJ8595)</f>
        <v>0</v>
      </c>
      <c r="AK8594" s="192">
        <f t="shared" si="2362"/>
        <v>0</v>
      </c>
      <c r="AL8594" s="192">
        <f t="shared" si="2362"/>
        <v>0</v>
      </c>
      <c r="AM8594" s="192">
        <f t="shared" si="2362"/>
        <v>0</v>
      </c>
      <c r="AN8594" s="192">
        <f t="shared" si="2362"/>
        <v>0</v>
      </c>
      <c r="AO8594" s="192">
        <f t="shared" si="2362"/>
        <v>0</v>
      </c>
      <c r="AP8594" s="192">
        <f t="shared" si="2362"/>
        <v>0</v>
      </c>
      <c r="AQ8594" s="192">
        <f t="shared" si="2362"/>
        <v>0</v>
      </c>
      <c r="AR8594" s="192">
        <f t="shared" si="2362"/>
        <v>0</v>
      </c>
      <c r="AS8594" s="192">
        <f t="shared" si="2362"/>
        <v>0</v>
      </c>
      <c r="AT8594" s="192">
        <f t="shared" si="2362"/>
        <v>0</v>
      </c>
      <c r="AU8594" s="192">
        <v>0</v>
      </c>
      <c r="AV8594" s="192">
        <v>0</v>
      </c>
      <c r="AW8594" s="192">
        <f t="shared" si="2356"/>
        <v>0</v>
      </c>
    </row>
    <row r="8595" spans="1:49">
      <c r="A8595" s="250" t="s">
        <v>1605</v>
      </c>
      <c r="B8595" s="251" t="s">
        <v>1029</v>
      </c>
      <c r="C8595" s="251" t="s">
        <v>1549</v>
      </c>
      <c r="D8595" s="452" t="s">
        <v>3055</v>
      </c>
      <c r="E8595" s="542" t="s">
        <v>1402</v>
      </c>
      <c r="F8595" s="248"/>
      <c r="G8595" s="248"/>
      <c r="H8595" s="248"/>
      <c r="I8595" s="252" t="s">
        <v>1158</v>
      </c>
      <c r="J8595" s="19">
        <f>SUM(J8596,J8597)</f>
        <v>0</v>
      </c>
      <c r="K8595" s="19">
        <f t="shared" ref="K8595:AT8595" si="2363">SUM(K8596,K8597)</f>
        <v>0</v>
      </c>
      <c r="L8595" s="19">
        <f t="shared" si="2363"/>
        <v>0</v>
      </c>
      <c r="M8595" s="19">
        <f t="shared" si="2363"/>
        <v>0</v>
      </c>
      <c r="N8595" s="19">
        <f t="shared" si="2363"/>
        <v>0</v>
      </c>
      <c r="O8595" s="19">
        <f t="shared" si="2363"/>
        <v>0</v>
      </c>
      <c r="P8595" s="19">
        <f t="shared" si="2363"/>
        <v>0</v>
      </c>
      <c r="Q8595" s="19">
        <f t="shared" si="2363"/>
        <v>0</v>
      </c>
      <c r="R8595" s="19">
        <f t="shared" si="2363"/>
        <v>0</v>
      </c>
      <c r="S8595" s="19">
        <f t="shared" si="2363"/>
        <v>0</v>
      </c>
      <c r="T8595" s="19">
        <f t="shared" si="2363"/>
        <v>0</v>
      </c>
      <c r="U8595" s="19">
        <v>0</v>
      </c>
      <c r="V8595" s="19">
        <v>0</v>
      </c>
      <c r="W8595" s="19">
        <f>SUM(W8596,W8597)</f>
        <v>0</v>
      </c>
      <c r="X8595" s="19">
        <f t="shared" si="2363"/>
        <v>0</v>
      </c>
      <c r="Y8595" s="19">
        <f t="shared" si="2363"/>
        <v>0</v>
      </c>
      <c r="Z8595" s="19">
        <f t="shared" si="2363"/>
        <v>0</v>
      </c>
      <c r="AA8595" s="19">
        <f t="shared" si="2363"/>
        <v>0</v>
      </c>
      <c r="AB8595" s="19">
        <f t="shared" si="2363"/>
        <v>0</v>
      </c>
      <c r="AC8595" s="19">
        <f t="shared" si="2363"/>
        <v>0</v>
      </c>
      <c r="AD8595" s="19">
        <f t="shared" si="2363"/>
        <v>0</v>
      </c>
      <c r="AE8595" s="19">
        <f t="shared" si="2363"/>
        <v>0</v>
      </c>
      <c r="AF8595" s="19">
        <f t="shared" si="2363"/>
        <v>0</v>
      </c>
      <c r="AG8595" s="19">
        <f t="shared" si="2363"/>
        <v>0</v>
      </c>
      <c r="AH8595" s="19">
        <v>0</v>
      </c>
      <c r="AI8595" s="19">
        <v>0</v>
      </c>
      <c r="AJ8595" s="19">
        <f>SUM(AJ8596,AJ8597)</f>
        <v>0</v>
      </c>
      <c r="AK8595" s="19">
        <f t="shared" si="2363"/>
        <v>0</v>
      </c>
      <c r="AL8595" s="19">
        <f t="shared" si="2363"/>
        <v>0</v>
      </c>
      <c r="AM8595" s="19">
        <f t="shared" si="2363"/>
        <v>0</v>
      </c>
      <c r="AN8595" s="19">
        <f t="shared" si="2363"/>
        <v>0</v>
      </c>
      <c r="AO8595" s="19">
        <f t="shared" si="2363"/>
        <v>0</v>
      </c>
      <c r="AP8595" s="19">
        <f t="shared" si="2363"/>
        <v>0</v>
      </c>
      <c r="AQ8595" s="19">
        <f t="shared" si="2363"/>
        <v>0</v>
      </c>
      <c r="AR8595" s="19">
        <f t="shared" si="2363"/>
        <v>0</v>
      </c>
      <c r="AS8595" s="19">
        <f t="shared" si="2363"/>
        <v>0</v>
      </c>
      <c r="AT8595" s="19">
        <f t="shared" si="2363"/>
        <v>0</v>
      </c>
      <c r="AU8595" s="19">
        <v>0</v>
      </c>
      <c r="AV8595" s="19">
        <v>0</v>
      </c>
      <c r="AW8595" s="19">
        <f t="shared" si="2356"/>
        <v>0</v>
      </c>
    </row>
    <row r="8596" spans="1:49" s="59" customFormat="1">
      <c r="A8596" s="250" t="s">
        <v>1605</v>
      </c>
      <c r="B8596" s="251" t="s">
        <v>1029</v>
      </c>
      <c r="C8596" s="251" t="s">
        <v>1549</v>
      </c>
      <c r="D8596" s="452" t="s">
        <v>3055</v>
      </c>
      <c r="E8596" s="248" t="s">
        <v>1409</v>
      </c>
      <c r="F8596" s="253"/>
      <c r="G8596" s="468" t="s">
        <v>3065</v>
      </c>
      <c r="H8596" s="50" t="s">
        <v>2339</v>
      </c>
      <c r="I8596" s="247" t="s">
        <v>1518</v>
      </c>
      <c r="J8596" s="21"/>
      <c r="K8596" s="21"/>
      <c r="L8596" s="21"/>
      <c r="M8596" s="21"/>
      <c r="N8596" s="21"/>
      <c r="O8596" s="21"/>
      <c r="P8596" s="21"/>
      <c r="Q8596" s="21"/>
      <c r="R8596" s="21"/>
      <c r="S8596" s="21"/>
      <c r="T8596" s="21"/>
      <c r="U8596" s="21">
        <v>0</v>
      </c>
      <c r="V8596" s="21">
        <v>0</v>
      </c>
      <c r="W8596" s="21"/>
      <c r="X8596" s="21"/>
      <c r="Y8596" s="21"/>
      <c r="Z8596" s="21"/>
      <c r="AA8596" s="21"/>
      <c r="AB8596" s="21"/>
      <c r="AC8596" s="21"/>
      <c r="AD8596" s="21"/>
      <c r="AE8596" s="21"/>
      <c r="AF8596" s="21"/>
      <c r="AG8596" s="21"/>
      <c r="AH8596" s="21">
        <v>0</v>
      </c>
      <c r="AI8596" s="21">
        <v>0</v>
      </c>
      <c r="AJ8596" s="21"/>
      <c r="AK8596" s="21"/>
      <c r="AL8596" s="21"/>
      <c r="AM8596" s="21"/>
      <c r="AN8596" s="21"/>
      <c r="AO8596" s="21"/>
      <c r="AP8596" s="21"/>
      <c r="AQ8596" s="21"/>
      <c r="AR8596" s="21"/>
      <c r="AS8596" s="21"/>
      <c r="AT8596" s="21"/>
      <c r="AU8596" s="21">
        <v>0</v>
      </c>
      <c r="AV8596" s="21">
        <v>0</v>
      </c>
      <c r="AW8596" s="21">
        <f t="shared" si="2356"/>
        <v>0</v>
      </c>
    </row>
    <row r="8597" spans="1:49" s="59" customFormat="1">
      <c r="A8597" s="250" t="s">
        <v>1605</v>
      </c>
      <c r="B8597" s="251" t="s">
        <v>1029</v>
      </c>
      <c r="C8597" s="251" t="s">
        <v>1549</v>
      </c>
      <c r="D8597" s="452" t="s">
        <v>3055</v>
      </c>
      <c r="E8597" s="248" t="s">
        <v>784</v>
      </c>
      <c r="F8597" s="253"/>
      <c r="G8597" s="468" t="s">
        <v>3065</v>
      </c>
      <c r="H8597" s="50" t="s">
        <v>2339</v>
      </c>
      <c r="I8597" s="247" t="s">
        <v>2220</v>
      </c>
      <c r="J8597" s="21"/>
      <c r="K8597" s="21"/>
      <c r="L8597" s="21"/>
      <c r="M8597" s="21"/>
      <c r="N8597" s="21"/>
      <c r="O8597" s="21"/>
      <c r="P8597" s="21"/>
      <c r="Q8597" s="21"/>
      <c r="R8597" s="21"/>
      <c r="S8597" s="21"/>
      <c r="T8597" s="21"/>
      <c r="U8597" s="21">
        <v>0</v>
      </c>
      <c r="V8597" s="21">
        <v>0</v>
      </c>
      <c r="W8597" s="21"/>
      <c r="X8597" s="21"/>
      <c r="Y8597" s="21"/>
      <c r="Z8597" s="21"/>
      <c r="AA8597" s="21"/>
      <c r="AB8597" s="21"/>
      <c r="AC8597" s="21"/>
      <c r="AD8597" s="21"/>
      <c r="AE8597" s="21"/>
      <c r="AF8597" s="21"/>
      <c r="AG8597" s="21"/>
      <c r="AH8597" s="21">
        <v>0</v>
      </c>
      <c r="AI8597" s="21">
        <v>0</v>
      </c>
      <c r="AJ8597" s="21"/>
      <c r="AK8597" s="21"/>
      <c r="AL8597" s="21"/>
      <c r="AM8597" s="21"/>
      <c r="AN8597" s="21"/>
      <c r="AO8597" s="21"/>
      <c r="AP8597" s="21"/>
      <c r="AQ8597" s="21"/>
      <c r="AR8597" s="21"/>
      <c r="AS8597" s="21"/>
      <c r="AT8597" s="21"/>
      <c r="AU8597" s="21">
        <v>0</v>
      </c>
      <c r="AV8597" s="21">
        <v>0</v>
      </c>
      <c r="AW8597" s="21">
        <f t="shared" si="2356"/>
        <v>0</v>
      </c>
    </row>
    <row r="8598" spans="1:49">
      <c r="A8598" s="48"/>
      <c r="B8598" s="42"/>
      <c r="C8598" s="42"/>
      <c r="D8598" s="42"/>
      <c r="E8598" s="531"/>
      <c r="F8598" s="50"/>
      <c r="G8598" s="50"/>
      <c r="H8598" s="50"/>
      <c r="I8598" s="42"/>
      <c r="U8598" s="15">
        <v>0</v>
      </c>
      <c r="V8598" s="15">
        <v>0</v>
      </c>
      <c r="AH8598" s="15">
        <v>0</v>
      </c>
      <c r="AI8598" s="15">
        <v>0</v>
      </c>
      <c r="AU8598" s="15">
        <v>0</v>
      </c>
      <c r="AV8598" s="15">
        <v>0</v>
      </c>
      <c r="AW8598" s="15">
        <f t="shared" si="2356"/>
        <v>0</v>
      </c>
    </row>
    <row r="8599" spans="1:49">
      <c r="A8599" s="48"/>
      <c r="B8599" s="42"/>
      <c r="C8599" s="42"/>
      <c r="D8599" s="42"/>
      <c r="E8599" s="121"/>
      <c r="F8599" s="130"/>
      <c r="G8599" s="130"/>
      <c r="H8599" s="130"/>
      <c r="I8599" s="49" t="s">
        <v>986</v>
      </c>
      <c r="J8599" s="12">
        <f>SUM(J8569,J8594,J8591)</f>
        <v>0</v>
      </c>
      <c r="K8599" s="12">
        <f t="shared" ref="K8599:AT8599" si="2364">SUM(K8569,K8594,K8591)</f>
        <v>0</v>
      </c>
      <c r="L8599" s="12">
        <f t="shared" si="2364"/>
        <v>0</v>
      </c>
      <c r="M8599" s="12">
        <f t="shared" si="2364"/>
        <v>0</v>
      </c>
      <c r="N8599" s="12">
        <f t="shared" si="2364"/>
        <v>0</v>
      </c>
      <c r="O8599" s="12">
        <f t="shared" si="2364"/>
        <v>0</v>
      </c>
      <c r="P8599" s="12">
        <f t="shared" si="2364"/>
        <v>0</v>
      </c>
      <c r="Q8599" s="12">
        <f t="shared" si="2364"/>
        <v>0</v>
      </c>
      <c r="R8599" s="12">
        <f t="shared" si="2364"/>
        <v>0</v>
      </c>
      <c r="S8599" s="12">
        <f t="shared" si="2364"/>
        <v>0</v>
      </c>
      <c r="T8599" s="12">
        <f t="shared" si="2364"/>
        <v>0</v>
      </c>
      <c r="U8599" s="12">
        <v>0</v>
      </c>
      <c r="V8599" s="12">
        <v>0</v>
      </c>
      <c r="W8599" s="12">
        <f>SUM(W8569,W8594,W8591)</f>
        <v>0</v>
      </c>
      <c r="X8599" s="12">
        <f t="shared" si="2364"/>
        <v>0</v>
      </c>
      <c r="Y8599" s="12">
        <f t="shared" si="2364"/>
        <v>0</v>
      </c>
      <c r="Z8599" s="12">
        <f t="shared" si="2364"/>
        <v>0</v>
      </c>
      <c r="AA8599" s="12">
        <f t="shared" si="2364"/>
        <v>0</v>
      </c>
      <c r="AB8599" s="12">
        <f t="shared" si="2364"/>
        <v>0</v>
      </c>
      <c r="AC8599" s="12">
        <f t="shared" si="2364"/>
        <v>0</v>
      </c>
      <c r="AD8599" s="12">
        <f t="shared" si="2364"/>
        <v>0</v>
      </c>
      <c r="AE8599" s="12">
        <f t="shared" si="2364"/>
        <v>0</v>
      </c>
      <c r="AF8599" s="12">
        <f t="shared" si="2364"/>
        <v>0</v>
      </c>
      <c r="AG8599" s="12">
        <f t="shared" si="2364"/>
        <v>0</v>
      </c>
      <c r="AH8599" s="12">
        <v>0</v>
      </c>
      <c r="AI8599" s="12">
        <v>0</v>
      </c>
      <c r="AJ8599" s="12">
        <f>SUM(AJ8569,AJ8594,AJ8591)</f>
        <v>0</v>
      </c>
      <c r="AK8599" s="12">
        <f t="shared" si="2364"/>
        <v>0</v>
      </c>
      <c r="AL8599" s="12">
        <f t="shared" si="2364"/>
        <v>0</v>
      </c>
      <c r="AM8599" s="12">
        <f t="shared" si="2364"/>
        <v>0</v>
      </c>
      <c r="AN8599" s="12">
        <f t="shared" si="2364"/>
        <v>0</v>
      </c>
      <c r="AO8599" s="12">
        <f t="shared" si="2364"/>
        <v>0</v>
      </c>
      <c r="AP8599" s="12">
        <f t="shared" si="2364"/>
        <v>0</v>
      </c>
      <c r="AQ8599" s="12">
        <f t="shared" si="2364"/>
        <v>0</v>
      </c>
      <c r="AR8599" s="12">
        <f t="shared" si="2364"/>
        <v>0</v>
      </c>
      <c r="AS8599" s="12">
        <f t="shared" si="2364"/>
        <v>0</v>
      </c>
      <c r="AT8599" s="12">
        <f t="shared" si="2364"/>
        <v>0</v>
      </c>
      <c r="AU8599" s="12">
        <v>0</v>
      </c>
      <c r="AV8599" s="12">
        <v>0</v>
      </c>
      <c r="AW8599" s="12">
        <f t="shared" si="2356"/>
        <v>0</v>
      </c>
    </row>
    <row r="8600" spans="1:49">
      <c r="A8600" s="48"/>
      <c r="B8600" s="42"/>
      <c r="C8600" s="42"/>
      <c r="D8600" s="42"/>
      <c r="E8600" s="38"/>
      <c r="F8600" s="60"/>
      <c r="G8600" s="60"/>
      <c r="H8600" s="60"/>
      <c r="I8600" s="146" t="s">
        <v>970</v>
      </c>
      <c r="J8600" s="14"/>
      <c r="K8600" s="14"/>
      <c r="L8600" s="14"/>
      <c r="M8600" s="14"/>
      <c r="N8600" s="14"/>
      <c r="O8600" s="14"/>
      <c r="P8600" s="14"/>
      <c r="Q8600" s="14"/>
      <c r="R8600" s="14"/>
      <c r="S8600" s="14"/>
      <c r="T8600" s="14"/>
      <c r="U8600" s="14"/>
      <c r="V8600" s="14"/>
      <c r="W8600" s="14"/>
      <c r="X8600" s="14"/>
      <c r="Y8600" s="14"/>
      <c r="Z8600" s="14"/>
      <c r="AA8600" s="14"/>
      <c r="AB8600" s="14"/>
      <c r="AC8600" s="14"/>
      <c r="AD8600" s="14"/>
      <c r="AE8600" s="14"/>
      <c r="AF8600" s="14"/>
      <c r="AG8600" s="14"/>
      <c r="AH8600" s="14"/>
      <c r="AI8600" s="14"/>
      <c r="AJ8600" s="14"/>
      <c r="AK8600" s="14"/>
      <c r="AL8600" s="14"/>
      <c r="AM8600" s="14"/>
      <c r="AN8600" s="14"/>
      <c r="AO8600" s="14"/>
      <c r="AP8600" s="14"/>
      <c r="AQ8600" s="14"/>
      <c r="AR8600" s="14"/>
      <c r="AS8600" s="14"/>
      <c r="AT8600" s="14"/>
      <c r="AU8600" s="14"/>
      <c r="AV8600" s="14"/>
      <c r="AW8600" s="14"/>
    </row>
    <row r="8601" spans="1:49" ht="13.5" thickBot="1">
      <c r="A8601" s="48"/>
      <c r="B8601" s="42"/>
      <c r="C8601" s="42"/>
      <c r="D8601" s="42"/>
      <c r="E8601" s="531"/>
      <c r="F8601" s="50"/>
      <c r="G8601" s="50"/>
      <c r="H8601" s="50"/>
      <c r="I8601" s="146"/>
      <c r="J8601" s="29"/>
      <c r="K8601" s="29"/>
      <c r="L8601" s="29"/>
      <c r="M8601" s="29"/>
      <c r="N8601" s="29"/>
      <c r="O8601" s="29"/>
      <c r="P8601" s="29"/>
      <c r="Q8601" s="29"/>
      <c r="R8601" s="29"/>
      <c r="S8601" s="29"/>
      <c r="T8601" s="29"/>
      <c r="U8601" s="29"/>
      <c r="V8601" s="29"/>
      <c r="W8601" s="29"/>
      <c r="X8601" s="29"/>
      <c r="Y8601" s="29"/>
      <c r="Z8601" s="29"/>
      <c r="AA8601" s="29"/>
      <c r="AB8601" s="29"/>
      <c r="AC8601" s="29"/>
      <c r="AD8601" s="29"/>
      <c r="AE8601" s="29"/>
      <c r="AF8601" s="29"/>
      <c r="AG8601" s="29"/>
      <c r="AH8601" s="29"/>
      <c r="AI8601" s="29"/>
      <c r="AJ8601" s="29"/>
      <c r="AK8601" s="29"/>
      <c r="AL8601" s="29"/>
      <c r="AM8601" s="29"/>
      <c r="AN8601" s="29"/>
      <c r="AO8601" s="29"/>
      <c r="AP8601" s="29"/>
      <c r="AQ8601" s="29"/>
      <c r="AR8601" s="29"/>
      <c r="AS8601" s="29"/>
      <c r="AT8601" s="29"/>
      <c r="AU8601" s="29"/>
      <c r="AV8601" s="29"/>
      <c r="AW8601" s="29"/>
    </row>
    <row r="8602" spans="1:49" ht="35.25" customHeight="1" thickTop="1" thickBot="1">
      <c r="A8602" s="48"/>
      <c r="B8602" s="42"/>
      <c r="C8602" s="42"/>
      <c r="D8602" s="42"/>
      <c r="E8602" s="531"/>
      <c r="F8602" s="50"/>
      <c r="G8602" s="50"/>
      <c r="H8602" s="50"/>
      <c r="I8602" s="5" t="s">
        <v>2331</v>
      </c>
      <c r="J8602" s="364" t="s">
        <v>2891</v>
      </c>
      <c r="K8602" s="364" t="s">
        <v>2879</v>
      </c>
      <c r="L8602" s="364" t="s">
        <v>2880</v>
      </c>
      <c r="M8602" s="364" t="s">
        <v>2881</v>
      </c>
      <c r="N8602" s="364" t="s">
        <v>2882</v>
      </c>
      <c r="O8602" s="364" t="s">
        <v>2883</v>
      </c>
      <c r="P8602" s="364" t="s">
        <v>2884</v>
      </c>
      <c r="Q8602" s="364" t="s">
        <v>2885</v>
      </c>
      <c r="R8602" s="364" t="s">
        <v>2886</v>
      </c>
      <c r="S8602" s="364" t="s">
        <v>2887</v>
      </c>
      <c r="T8602" s="364" t="s">
        <v>2888</v>
      </c>
      <c r="U8602" s="364" t="s">
        <v>2889</v>
      </c>
      <c r="V8602" s="364" t="s">
        <v>2890</v>
      </c>
      <c r="W8602" s="365" t="s">
        <v>2893</v>
      </c>
      <c r="X8602" s="365" t="s">
        <v>2879</v>
      </c>
      <c r="Y8602" s="365" t="s">
        <v>2880</v>
      </c>
      <c r="Z8602" s="365" t="s">
        <v>2881</v>
      </c>
      <c r="AA8602" s="365" t="s">
        <v>2882</v>
      </c>
      <c r="AB8602" s="365" t="s">
        <v>2883</v>
      </c>
      <c r="AC8602" s="365" t="s">
        <v>2884</v>
      </c>
      <c r="AD8602" s="365" t="s">
        <v>2885</v>
      </c>
      <c r="AE8602" s="365" t="s">
        <v>2886</v>
      </c>
      <c r="AF8602" s="365" t="s">
        <v>2887</v>
      </c>
      <c r="AG8602" s="365" t="s">
        <v>2888</v>
      </c>
      <c r="AH8602" s="365" t="s">
        <v>2889</v>
      </c>
      <c r="AI8602" s="365" t="s">
        <v>2890</v>
      </c>
      <c r="AJ8602" s="366" t="s">
        <v>2892</v>
      </c>
      <c r="AK8602" s="366" t="s">
        <v>2879</v>
      </c>
      <c r="AL8602" s="366" t="s">
        <v>2880</v>
      </c>
      <c r="AM8602" s="366" t="s">
        <v>2881</v>
      </c>
      <c r="AN8602" s="366" t="s">
        <v>2882</v>
      </c>
      <c r="AO8602" s="366" t="s">
        <v>2883</v>
      </c>
      <c r="AP8602" s="366" t="s">
        <v>2884</v>
      </c>
      <c r="AQ8602" s="366" t="s">
        <v>2885</v>
      </c>
      <c r="AR8602" s="366" t="s">
        <v>2886</v>
      </c>
      <c r="AS8602" s="366" t="s">
        <v>2887</v>
      </c>
      <c r="AT8602" s="366" t="s">
        <v>2888</v>
      </c>
      <c r="AU8602" s="366" t="s">
        <v>2889</v>
      </c>
      <c r="AV8602" s="366" t="s">
        <v>2890</v>
      </c>
      <c r="AW8602" s="368" t="s">
        <v>2895</v>
      </c>
    </row>
    <row r="8603" spans="1:49">
      <c r="A8603" s="48"/>
      <c r="B8603" s="42"/>
      <c r="C8603" s="42"/>
      <c r="D8603" s="42"/>
      <c r="E8603" s="531"/>
      <c r="F8603" s="50"/>
      <c r="G8603" s="50"/>
      <c r="H8603" s="50"/>
      <c r="I8603" s="34"/>
      <c r="J8603" s="202" t="s">
        <v>1224</v>
      </c>
      <c r="K8603" s="202">
        <v>1</v>
      </c>
      <c r="L8603" s="202">
        <v>2</v>
      </c>
      <c r="M8603" s="202">
        <v>3</v>
      </c>
      <c r="N8603" s="202">
        <v>4</v>
      </c>
      <c r="O8603" s="202">
        <v>5</v>
      </c>
      <c r="P8603" s="202">
        <v>6</v>
      </c>
      <c r="Q8603" s="202">
        <v>7</v>
      </c>
      <c r="R8603" s="202">
        <v>8</v>
      </c>
      <c r="S8603" s="202">
        <v>9</v>
      </c>
      <c r="T8603" s="202">
        <v>10</v>
      </c>
      <c r="U8603" s="202">
        <v>13</v>
      </c>
      <c r="V8603" s="202">
        <v>14</v>
      </c>
      <c r="W8603" s="202" t="s">
        <v>1224</v>
      </c>
      <c r="X8603" s="202">
        <v>1</v>
      </c>
      <c r="Y8603" s="202">
        <v>2</v>
      </c>
      <c r="Z8603" s="202">
        <v>3</v>
      </c>
      <c r="AA8603" s="202">
        <v>4</v>
      </c>
      <c r="AB8603" s="202">
        <v>5</v>
      </c>
      <c r="AC8603" s="202">
        <v>6</v>
      </c>
      <c r="AD8603" s="202">
        <v>7</v>
      </c>
      <c r="AE8603" s="202">
        <v>8</v>
      </c>
      <c r="AF8603" s="202">
        <v>9</v>
      </c>
      <c r="AG8603" s="202">
        <v>10</v>
      </c>
      <c r="AH8603" s="202">
        <v>13</v>
      </c>
      <c r="AI8603" s="202">
        <v>14</v>
      </c>
      <c r="AJ8603" s="202" t="s">
        <v>1224</v>
      </c>
      <c r="AK8603" s="202">
        <v>1</v>
      </c>
      <c r="AL8603" s="202">
        <v>2</v>
      </c>
      <c r="AM8603" s="202">
        <v>3</v>
      </c>
      <c r="AN8603" s="202">
        <v>4</v>
      </c>
      <c r="AO8603" s="202">
        <v>5</v>
      </c>
      <c r="AP8603" s="202">
        <v>6</v>
      </c>
      <c r="AQ8603" s="202">
        <v>7</v>
      </c>
      <c r="AR8603" s="202">
        <v>8</v>
      </c>
      <c r="AS8603" s="202">
        <v>9</v>
      </c>
      <c r="AT8603" s="202">
        <v>10</v>
      </c>
      <c r="AU8603" s="202">
        <v>13</v>
      </c>
      <c r="AV8603" s="202">
        <v>14</v>
      </c>
      <c r="AW8603" s="202">
        <v>15</v>
      </c>
    </row>
    <row r="8604" spans="1:49" ht="38.25">
      <c r="A8604" s="48"/>
      <c r="B8604" s="42"/>
      <c r="C8604" s="42"/>
      <c r="D8604" s="42"/>
      <c r="E8604" s="531"/>
      <c r="F8604" s="50"/>
      <c r="G8604" s="50"/>
      <c r="H8604" s="50"/>
      <c r="I8604" s="276" t="s">
        <v>2406</v>
      </c>
      <c r="J8604" s="277">
        <f>SUM(J8599)</f>
        <v>0</v>
      </c>
      <c r="K8604" s="277">
        <f t="shared" ref="K8604:AT8604" si="2365">SUM(K8599)</f>
        <v>0</v>
      </c>
      <c r="L8604" s="277">
        <f t="shared" si="2365"/>
        <v>0</v>
      </c>
      <c r="M8604" s="277">
        <f t="shared" si="2365"/>
        <v>0</v>
      </c>
      <c r="N8604" s="277">
        <f t="shared" si="2365"/>
        <v>0</v>
      </c>
      <c r="O8604" s="277">
        <f t="shared" si="2365"/>
        <v>0</v>
      </c>
      <c r="P8604" s="277">
        <f t="shared" si="2365"/>
        <v>0</v>
      </c>
      <c r="Q8604" s="277">
        <f t="shared" si="2365"/>
        <v>0</v>
      </c>
      <c r="R8604" s="277">
        <f t="shared" si="2365"/>
        <v>0</v>
      </c>
      <c r="S8604" s="277">
        <f t="shared" si="2365"/>
        <v>0</v>
      </c>
      <c r="T8604" s="277">
        <f t="shared" si="2365"/>
        <v>0</v>
      </c>
      <c r="U8604" s="277">
        <v>0</v>
      </c>
      <c r="V8604" s="277">
        <v>0</v>
      </c>
      <c r="W8604" s="277">
        <f>SUM(W8599)</f>
        <v>0</v>
      </c>
      <c r="X8604" s="277">
        <f t="shared" si="2365"/>
        <v>0</v>
      </c>
      <c r="Y8604" s="277">
        <f t="shared" si="2365"/>
        <v>0</v>
      </c>
      <c r="Z8604" s="277">
        <f t="shared" si="2365"/>
        <v>0</v>
      </c>
      <c r="AA8604" s="277">
        <f t="shared" si="2365"/>
        <v>0</v>
      </c>
      <c r="AB8604" s="277">
        <f t="shared" si="2365"/>
        <v>0</v>
      </c>
      <c r="AC8604" s="277">
        <f t="shared" si="2365"/>
        <v>0</v>
      </c>
      <c r="AD8604" s="277">
        <f t="shared" si="2365"/>
        <v>0</v>
      </c>
      <c r="AE8604" s="277">
        <f t="shared" si="2365"/>
        <v>0</v>
      </c>
      <c r="AF8604" s="277">
        <f t="shared" si="2365"/>
        <v>0</v>
      </c>
      <c r="AG8604" s="277">
        <f t="shared" si="2365"/>
        <v>0</v>
      </c>
      <c r="AH8604" s="277">
        <v>0</v>
      </c>
      <c r="AI8604" s="277">
        <v>0</v>
      </c>
      <c r="AJ8604" s="277">
        <f>SUM(AJ8599)</f>
        <v>0</v>
      </c>
      <c r="AK8604" s="277">
        <f t="shared" si="2365"/>
        <v>0</v>
      </c>
      <c r="AL8604" s="277">
        <f t="shared" si="2365"/>
        <v>0</v>
      </c>
      <c r="AM8604" s="277">
        <f t="shared" si="2365"/>
        <v>0</v>
      </c>
      <c r="AN8604" s="277">
        <f t="shared" si="2365"/>
        <v>0</v>
      </c>
      <c r="AO8604" s="277">
        <f t="shared" si="2365"/>
        <v>0</v>
      </c>
      <c r="AP8604" s="277">
        <f t="shared" si="2365"/>
        <v>0</v>
      </c>
      <c r="AQ8604" s="277">
        <f t="shared" si="2365"/>
        <v>0</v>
      </c>
      <c r="AR8604" s="277">
        <f t="shared" si="2365"/>
        <v>0</v>
      </c>
      <c r="AS8604" s="277">
        <f t="shared" si="2365"/>
        <v>0</v>
      </c>
      <c r="AT8604" s="277">
        <f t="shared" si="2365"/>
        <v>0</v>
      </c>
      <c r="AU8604" s="277">
        <v>0</v>
      </c>
      <c r="AV8604" s="277">
        <v>0</v>
      </c>
      <c r="AW8604" s="277">
        <f>U8604+AH8604+AU8604</f>
        <v>0</v>
      </c>
    </row>
    <row r="8605" spans="1:49">
      <c r="A8605" s="48"/>
      <c r="B8605" s="42"/>
      <c r="C8605" s="42"/>
      <c r="D8605" s="42"/>
      <c r="E8605" s="531"/>
      <c r="F8605" s="50"/>
      <c r="G8605" s="50"/>
      <c r="H8605" s="50"/>
      <c r="I8605" s="276"/>
      <c r="J8605" s="277"/>
      <c r="K8605" s="277"/>
      <c r="L8605" s="277"/>
      <c r="M8605" s="277"/>
      <c r="N8605" s="277"/>
      <c r="O8605" s="277"/>
      <c r="P8605" s="277"/>
      <c r="Q8605" s="277"/>
      <c r="R8605" s="277"/>
      <c r="S8605" s="277"/>
      <c r="T8605" s="277"/>
      <c r="U8605" s="277">
        <v>0</v>
      </c>
      <c r="V8605" s="277">
        <v>0</v>
      </c>
      <c r="W8605" s="277"/>
      <c r="X8605" s="277"/>
      <c r="Y8605" s="277"/>
      <c r="Z8605" s="277"/>
      <c r="AA8605" s="277"/>
      <c r="AB8605" s="277"/>
      <c r="AC8605" s="277"/>
      <c r="AD8605" s="277"/>
      <c r="AE8605" s="277"/>
      <c r="AF8605" s="277"/>
      <c r="AG8605" s="277"/>
      <c r="AH8605" s="277">
        <v>0</v>
      </c>
      <c r="AI8605" s="277">
        <v>0</v>
      </c>
      <c r="AJ8605" s="277"/>
      <c r="AK8605" s="277"/>
      <c r="AL8605" s="277"/>
      <c r="AM8605" s="277"/>
      <c r="AN8605" s="277"/>
      <c r="AO8605" s="277"/>
      <c r="AP8605" s="277"/>
      <c r="AQ8605" s="277"/>
      <c r="AR8605" s="277"/>
      <c r="AS8605" s="277"/>
      <c r="AT8605" s="277"/>
      <c r="AU8605" s="277">
        <v>0</v>
      </c>
      <c r="AV8605" s="277">
        <v>0</v>
      </c>
      <c r="AW8605" s="277">
        <f>U8605+AH8605+AU8605</f>
        <v>0</v>
      </c>
    </row>
    <row r="8606" spans="1:49">
      <c r="A8606" s="48"/>
      <c r="B8606" s="42"/>
      <c r="C8606" s="42"/>
      <c r="D8606" s="42"/>
      <c r="E8606" s="531"/>
      <c r="F8606" s="50"/>
      <c r="G8606" s="50"/>
      <c r="H8606" s="50"/>
      <c r="I8606" s="276"/>
      <c r="J8606" s="277"/>
      <c r="K8606" s="277"/>
      <c r="L8606" s="277"/>
      <c r="M8606" s="277"/>
      <c r="N8606" s="277"/>
      <c r="O8606" s="277"/>
      <c r="P8606" s="277"/>
      <c r="Q8606" s="277"/>
      <c r="R8606" s="277"/>
      <c r="S8606" s="277"/>
      <c r="T8606" s="277"/>
      <c r="U8606" s="277">
        <v>0</v>
      </c>
      <c r="V8606" s="277">
        <v>0</v>
      </c>
      <c r="W8606" s="277"/>
      <c r="X8606" s="277"/>
      <c r="Y8606" s="277"/>
      <c r="Z8606" s="277"/>
      <c r="AA8606" s="277"/>
      <c r="AB8606" s="277"/>
      <c r="AC8606" s="277"/>
      <c r="AD8606" s="277"/>
      <c r="AE8606" s="277"/>
      <c r="AF8606" s="277"/>
      <c r="AG8606" s="277"/>
      <c r="AH8606" s="277">
        <v>0</v>
      </c>
      <c r="AI8606" s="277">
        <v>0</v>
      </c>
      <c r="AJ8606" s="277"/>
      <c r="AK8606" s="277"/>
      <c r="AL8606" s="277"/>
      <c r="AM8606" s="277"/>
      <c r="AN8606" s="277"/>
      <c r="AO8606" s="277"/>
      <c r="AP8606" s="277"/>
      <c r="AQ8606" s="277"/>
      <c r="AR8606" s="277"/>
      <c r="AS8606" s="277"/>
      <c r="AT8606" s="277"/>
      <c r="AU8606" s="277">
        <v>0</v>
      </c>
      <c r="AV8606" s="277">
        <v>0</v>
      </c>
      <c r="AW8606" s="277">
        <f>U8606+AH8606+AU8606</f>
        <v>0</v>
      </c>
    </row>
    <row r="8607" spans="1:49">
      <c r="A8607" s="48"/>
      <c r="B8607" s="42"/>
      <c r="C8607" s="42"/>
      <c r="D8607" s="42"/>
      <c r="E8607" s="531"/>
      <c r="F8607" s="50"/>
      <c r="G8607" s="50"/>
      <c r="H8607" s="50"/>
      <c r="I8607" s="276"/>
      <c r="J8607" s="277"/>
      <c r="K8607" s="277"/>
      <c r="L8607" s="277"/>
      <c r="M8607" s="277"/>
      <c r="N8607" s="277"/>
      <c r="O8607" s="277"/>
      <c r="P8607" s="277"/>
      <c r="Q8607" s="277"/>
      <c r="R8607" s="277"/>
      <c r="S8607" s="277"/>
      <c r="T8607" s="277"/>
      <c r="U8607" s="277">
        <v>0</v>
      </c>
      <c r="V8607" s="277">
        <v>0</v>
      </c>
      <c r="W8607" s="277"/>
      <c r="X8607" s="277"/>
      <c r="Y8607" s="277"/>
      <c r="Z8607" s="277"/>
      <c r="AA8607" s="277"/>
      <c r="AB8607" s="277"/>
      <c r="AC8607" s="277"/>
      <c r="AD8607" s="277"/>
      <c r="AE8607" s="277"/>
      <c r="AF8607" s="277"/>
      <c r="AG8607" s="277"/>
      <c r="AH8607" s="277">
        <v>0</v>
      </c>
      <c r="AI8607" s="277">
        <v>0</v>
      </c>
      <c r="AJ8607" s="277"/>
      <c r="AK8607" s="277"/>
      <c r="AL8607" s="277"/>
      <c r="AM8607" s="277"/>
      <c r="AN8607" s="277"/>
      <c r="AO8607" s="277"/>
      <c r="AP8607" s="277"/>
      <c r="AQ8607" s="277"/>
      <c r="AR8607" s="277"/>
      <c r="AS8607" s="277"/>
      <c r="AT8607" s="277"/>
      <c r="AU8607" s="277">
        <v>0</v>
      </c>
      <c r="AV8607" s="277">
        <v>0</v>
      </c>
      <c r="AW8607" s="277">
        <f>U8607+AH8607+AU8607</f>
        <v>0</v>
      </c>
    </row>
    <row r="8608" spans="1:49">
      <c r="A8608" s="48"/>
      <c r="B8608" s="42"/>
      <c r="C8608" s="42"/>
      <c r="D8608" s="42"/>
      <c r="E8608" s="531"/>
      <c r="F8608" s="50"/>
      <c r="G8608" s="50"/>
      <c r="H8608" s="50"/>
      <c r="I8608" s="276" t="s">
        <v>1631</v>
      </c>
      <c r="J8608" s="277">
        <f>SUM(J8604:J8607)</f>
        <v>0</v>
      </c>
      <c r="K8608" s="277">
        <f t="shared" ref="K8608:AT8608" si="2366">SUM(K8604:K8607)</f>
        <v>0</v>
      </c>
      <c r="L8608" s="277">
        <f t="shared" si="2366"/>
        <v>0</v>
      </c>
      <c r="M8608" s="277">
        <f t="shared" si="2366"/>
        <v>0</v>
      </c>
      <c r="N8608" s="277">
        <f t="shared" si="2366"/>
        <v>0</v>
      </c>
      <c r="O8608" s="277">
        <f t="shared" si="2366"/>
        <v>0</v>
      </c>
      <c r="P8608" s="277">
        <f t="shared" si="2366"/>
        <v>0</v>
      </c>
      <c r="Q8608" s="277">
        <f t="shared" si="2366"/>
        <v>0</v>
      </c>
      <c r="R8608" s="277">
        <f t="shared" si="2366"/>
        <v>0</v>
      </c>
      <c r="S8608" s="277">
        <f t="shared" si="2366"/>
        <v>0</v>
      </c>
      <c r="T8608" s="277">
        <f t="shared" si="2366"/>
        <v>0</v>
      </c>
      <c r="U8608" s="277">
        <v>0</v>
      </c>
      <c r="V8608" s="277">
        <v>0</v>
      </c>
      <c r="W8608" s="277">
        <f>SUM(W8604:W8607)</f>
        <v>0</v>
      </c>
      <c r="X8608" s="277">
        <f t="shared" si="2366"/>
        <v>0</v>
      </c>
      <c r="Y8608" s="277">
        <f t="shared" si="2366"/>
        <v>0</v>
      </c>
      <c r="Z8608" s="277">
        <f t="shared" si="2366"/>
        <v>0</v>
      </c>
      <c r="AA8608" s="277">
        <f t="shared" si="2366"/>
        <v>0</v>
      </c>
      <c r="AB8608" s="277">
        <f t="shared" si="2366"/>
        <v>0</v>
      </c>
      <c r="AC8608" s="277">
        <f t="shared" si="2366"/>
        <v>0</v>
      </c>
      <c r="AD8608" s="277">
        <f t="shared" si="2366"/>
        <v>0</v>
      </c>
      <c r="AE8608" s="277">
        <f t="shared" si="2366"/>
        <v>0</v>
      </c>
      <c r="AF8608" s="277">
        <f t="shared" si="2366"/>
        <v>0</v>
      </c>
      <c r="AG8608" s="277">
        <f t="shared" si="2366"/>
        <v>0</v>
      </c>
      <c r="AH8608" s="277">
        <v>0</v>
      </c>
      <c r="AI8608" s="277">
        <v>0</v>
      </c>
      <c r="AJ8608" s="277">
        <f>SUM(AJ8604:AJ8607)</f>
        <v>0</v>
      </c>
      <c r="AK8608" s="277">
        <f t="shared" si="2366"/>
        <v>0</v>
      </c>
      <c r="AL8608" s="277">
        <f t="shared" si="2366"/>
        <v>0</v>
      </c>
      <c r="AM8608" s="277">
        <f t="shared" si="2366"/>
        <v>0</v>
      </c>
      <c r="AN8608" s="277">
        <f t="shared" si="2366"/>
        <v>0</v>
      </c>
      <c r="AO8608" s="277">
        <f t="shared" si="2366"/>
        <v>0</v>
      </c>
      <c r="AP8608" s="277">
        <f t="shared" si="2366"/>
        <v>0</v>
      </c>
      <c r="AQ8608" s="277">
        <f t="shared" si="2366"/>
        <v>0</v>
      </c>
      <c r="AR8608" s="277">
        <f t="shared" si="2366"/>
        <v>0</v>
      </c>
      <c r="AS8608" s="277">
        <f t="shared" si="2366"/>
        <v>0</v>
      </c>
      <c r="AT8608" s="277">
        <f t="shared" si="2366"/>
        <v>0</v>
      </c>
      <c r="AU8608" s="277">
        <v>0</v>
      </c>
      <c r="AV8608" s="277">
        <v>0</v>
      </c>
      <c r="AW8608" s="277">
        <f>U8608+AH8608+AU8608</f>
        <v>0</v>
      </c>
    </row>
    <row r="8609" spans="1:49">
      <c r="A8609" s="48"/>
      <c r="B8609" s="42"/>
      <c r="C8609" s="42"/>
      <c r="D8609" s="42"/>
      <c r="E8609" s="531"/>
      <c r="F8609" s="50"/>
      <c r="G8609" s="50"/>
      <c r="H8609" s="50"/>
      <c r="I8609" s="146"/>
      <c r="J8609" s="29"/>
      <c r="K8609" s="29"/>
      <c r="L8609" s="29"/>
      <c r="M8609" s="29"/>
      <c r="N8609" s="29"/>
      <c r="O8609" s="29"/>
      <c r="P8609" s="29"/>
      <c r="Q8609" s="29"/>
      <c r="R8609" s="29"/>
      <c r="S8609" s="29"/>
      <c r="T8609" s="29"/>
      <c r="U8609" s="29"/>
      <c r="V8609" s="29"/>
      <c r="W8609" s="29"/>
      <c r="X8609" s="29"/>
      <c r="Y8609" s="29"/>
      <c r="Z8609" s="29"/>
      <c r="AA8609" s="29"/>
      <c r="AB8609" s="29"/>
      <c r="AC8609" s="29"/>
      <c r="AD8609" s="29"/>
      <c r="AE8609" s="29"/>
      <c r="AF8609" s="29"/>
      <c r="AG8609" s="29"/>
      <c r="AH8609" s="29"/>
      <c r="AI8609" s="29"/>
      <c r="AJ8609" s="29"/>
      <c r="AK8609" s="29"/>
      <c r="AL8609" s="29"/>
      <c r="AM8609" s="29"/>
      <c r="AN8609" s="29"/>
      <c r="AO8609" s="29"/>
      <c r="AP8609" s="29"/>
      <c r="AQ8609" s="29"/>
      <c r="AR8609" s="29"/>
      <c r="AS8609" s="29"/>
      <c r="AT8609" s="29"/>
      <c r="AU8609" s="29"/>
      <c r="AV8609" s="29"/>
      <c r="AW8609" s="29"/>
    </row>
    <row r="8610" spans="1:49" ht="14.25">
      <c r="A8610" s="48"/>
      <c r="B8610" s="42"/>
      <c r="C8610" s="42"/>
      <c r="D8610" s="42"/>
      <c r="E8610" s="38"/>
      <c r="F8610" s="60"/>
      <c r="G8610" s="60"/>
      <c r="H8610" s="60"/>
      <c r="I8610" s="64" t="s">
        <v>1240</v>
      </c>
      <c r="J8610" s="17">
        <f>SUM(J8599)</f>
        <v>0</v>
      </c>
      <c r="K8610" s="17">
        <f t="shared" ref="K8610:AT8610" si="2367">SUM(K8599)</f>
        <v>0</v>
      </c>
      <c r="L8610" s="17">
        <f t="shared" si="2367"/>
        <v>0</v>
      </c>
      <c r="M8610" s="17">
        <f t="shared" si="2367"/>
        <v>0</v>
      </c>
      <c r="N8610" s="17">
        <f t="shared" si="2367"/>
        <v>0</v>
      </c>
      <c r="O8610" s="17">
        <f t="shared" si="2367"/>
        <v>0</v>
      </c>
      <c r="P8610" s="17">
        <f t="shared" si="2367"/>
        <v>0</v>
      </c>
      <c r="Q8610" s="17">
        <f t="shared" si="2367"/>
        <v>0</v>
      </c>
      <c r="R8610" s="17">
        <f t="shared" si="2367"/>
        <v>0</v>
      </c>
      <c r="S8610" s="17">
        <f t="shared" si="2367"/>
        <v>0</v>
      </c>
      <c r="T8610" s="17">
        <f t="shared" si="2367"/>
        <v>0</v>
      </c>
      <c r="U8610" s="17">
        <v>0</v>
      </c>
      <c r="V8610" s="17">
        <v>0</v>
      </c>
      <c r="W8610" s="17">
        <f>SUM(W8599)</f>
        <v>0</v>
      </c>
      <c r="X8610" s="17">
        <f t="shared" si="2367"/>
        <v>0</v>
      </c>
      <c r="Y8610" s="17">
        <f t="shared" si="2367"/>
        <v>0</v>
      </c>
      <c r="Z8610" s="17">
        <f t="shared" si="2367"/>
        <v>0</v>
      </c>
      <c r="AA8610" s="17">
        <f t="shared" si="2367"/>
        <v>0</v>
      </c>
      <c r="AB8610" s="17">
        <f t="shared" si="2367"/>
        <v>0</v>
      </c>
      <c r="AC8610" s="17">
        <f t="shared" si="2367"/>
        <v>0</v>
      </c>
      <c r="AD8610" s="17">
        <f t="shared" si="2367"/>
        <v>0</v>
      </c>
      <c r="AE8610" s="17">
        <f t="shared" si="2367"/>
        <v>0</v>
      </c>
      <c r="AF8610" s="17">
        <f t="shared" si="2367"/>
        <v>0</v>
      </c>
      <c r="AG8610" s="17">
        <f t="shared" si="2367"/>
        <v>0</v>
      </c>
      <c r="AH8610" s="17">
        <v>0</v>
      </c>
      <c r="AI8610" s="17">
        <v>0</v>
      </c>
      <c r="AJ8610" s="17">
        <f>SUM(AJ8599)</f>
        <v>0</v>
      </c>
      <c r="AK8610" s="17">
        <f t="shared" si="2367"/>
        <v>0</v>
      </c>
      <c r="AL8610" s="17">
        <f t="shared" si="2367"/>
        <v>0</v>
      </c>
      <c r="AM8610" s="17">
        <f t="shared" si="2367"/>
        <v>0</v>
      </c>
      <c r="AN8610" s="17">
        <f t="shared" si="2367"/>
        <v>0</v>
      </c>
      <c r="AO8610" s="17">
        <f t="shared" si="2367"/>
        <v>0</v>
      </c>
      <c r="AP8610" s="17">
        <f t="shared" si="2367"/>
        <v>0</v>
      </c>
      <c r="AQ8610" s="17">
        <f t="shared" si="2367"/>
        <v>0</v>
      </c>
      <c r="AR8610" s="17">
        <f t="shared" si="2367"/>
        <v>0</v>
      </c>
      <c r="AS8610" s="17">
        <f t="shared" si="2367"/>
        <v>0</v>
      </c>
      <c r="AT8610" s="17">
        <f t="shared" si="2367"/>
        <v>0</v>
      </c>
      <c r="AU8610" s="17">
        <v>0</v>
      </c>
      <c r="AV8610" s="17">
        <v>0</v>
      </c>
      <c r="AW8610" s="17">
        <f>U8610+AH8610+AU8610</f>
        <v>0</v>
      </c>
    </row>
    <row r="8611" spans="1:49">
      <c r="A8611" s="48"/>
      <c r="B8611" s="42"/>
      <c r="C8611" s="42"/>
      <c r="D8611" s="42"/>
      <c r="E8611" s="38"/>
      <c r="F8611" s="60"/>
      <c r="G8611" s="60"/>
      <c r="H8611" s="60"/>
      <c r="I8611" s="42"/>
      <c r="J8611" s="28"/>
      <c r="K8611" s="28"/>
      <c r="L8611" s="28"/>
      <c r="M8611" s="28"/>
      <c r="N8611" s="28"/>
      <c r="O8611" s="28"/>
      <c r="P8611" s="28"/>
      <c r="Q8611" s="28"/>
      <c r="R8611" s="28"/>
      <c r="S8611" s="28"/>
      <c r="T8611" s="28"/>
      <c r="U8611" s="28"/>
      <c r="V8611" s="28"/>
      <c r="W8611" s="28"/>
      <c r="X8611" s="28"/>
      <c r="Y8611" s="28"/>
      <c r="Z8611" s="28"/>
      <c r="AA8611" s="28"/>
      <c r="AB8611" s="28"/>
      <c r="AC8611" s="28"/>
      <c r="AD8611" s="28"/>
      <c r="AE8611" s="28"/>
      <c r="AF8611" s="28"/>
      <c r="AG8611" s="28"/>
      <c r="AH8611" s="28"/>
      <c r="AI8611" s="28"/>
      <c r="AJ8611" s="28"/>
      <c r="AK8611" s="28"/>
      <c r="AL8611" s="28"/>
      <c r="AM8611" s="28"/>
      <c r="AN8611" s="28"/>
      <c r="AO8611" s="28"/>
      <c r="AP8611" s="28"/>
      <c r="AQ8611" s="28"/>
      <c r="AR8611" s="28"/>
      <c r="AS8611" s="28"/>
      <c r="AT8611" s="28"/>
      <c r="AU8611" s="28"/>
      <c r="AV8611" s="28"/>
      <c r="AW8611" s="28"/>
    </row>
    <row r="8612" spans="1:49">
      <c r="A8612" s="48"/>
      <c r="B8612" s="42"/>
      <c r="C8612" s="42"/>
      <c r="D8612" s="42"/>
      <c r="E8612" s="531"/>
      <c r="F8612" s="50"/>
      <c r="G8612" s="50"/>
      <c r="H8612" s="50"/>
      <c r="I8612" s="146" t="s">
        <v>1245</v>
      </c>
      <c r="J8612" s="29"/>
      <c r="K8612" s="29"/>
      <c r="L8612" s="29"/>
      <c r="M8612" s="29"/>
      <c r="N8612" s="29"/>
      <c r="O8612" s="29"/>
      <c r="P8612" s="29"/>
      <c r="Q8612" s="29"/>
      <c r="R8612" s="29"/>
      <c r="S8612" s="29"/>
      <c r="T8612" s="29"/>
      <c r="U8612" s="29"/>
      <c r="V8612" s="29"/>
      <c r="W8612" s="29"/>
      <c r="X8612" s="29"/>
      <c r="Y8612" s="29"/>
      <c r="Z8612" s="29"/>
      <c r="AA8612" s="29"/>
      <c r="AB8612" s="29"/>
      <c r="AC8612" s="29"/>
      <c r="AD8612" s="29"/>
      <c r="AE8612" s="29"/>
      <c r="AF8612" s="29"/>
      <c r="AG8612" s="29"/>
      <c r="AH8612" s="29"/>
      <c r="AI8612" s="29"/>
      <c r="AJ8612" s="29"/>
      <c r="AK8612" s="29"/>
      <c r="AL8612" s="29"/>
      <c r="AM8612" s="29"/>
      <c r="AN8612" s="29"/>
      <c r="AO8612" s="29"/>
      <c r="AP8612" s="29"/>
      <c r="AQ8612" s="29"/>
      <c r="AR8612" s="29"/>
      <c r="AS8612" s="29"/>
      <c r="AT8612" s="29"/>
      <c r="AU8612" s="29"/>
      <c r="AV8612" s="29"/>
      <c r="AW8612" s="29"/>
    </row>
    <row r="8613" spans="1:49">
      <c r="A8613" s="48"/>
      <c r="B8613" s="42"/>
      <c r="C8613" s="42"/>
      <c r="D8613" s="42"/>
      <c r="E8613" s="531"/>
      <c r="F8613" s="50"/>
      <c r="G8613" s="50"/>
      <c r="H8613" s="50"/>
      <c r="I8613" s="42"/>
    </row>
    <row r="8614" spans="1:49">
      <c r="A8614" s="48"/>
      <c r="B8614" s="42"/>
      <c r="C8614" s="42"/>
      <c r="D8614" s="42"/>
      <c r="E8614" s="531"/>
      <c r="F8614" s="50"/>
      <c r="G8614" s="50"/>
      <c r="H8614" s="50"/>
      <c r="I8614" s="42"/>
    </row>
    <row r="8615" spans="1:49">
      <c r="A8615" s="48"/>
      <c r="B8615" s="42"/>
      <c r="C8615" s="42"/>
      <c r="D8615" s="42"/>
      <c r="E8615" s="531"/>
      <c r="F8615" s="50"/>
      <c r="G8615" s="50"/>
      <c r="H8615" s="50"/>
      <c r="I8615" s="42"/>
    </row>
    <row r="8616" spans="1:49">
      <c r="A8616" s="48"/>
      <c r="B8616" s="42"/>
      <c r="C8616" s="42"/>
      <c r="D8616" s="42"/>
      <c r="E8616" s="531"/>
      <c r="F8616" s="50"/>
      <c r="G8616" s="50"/>
      <c r="H8616" s="50"/>
      <c r="I8616" s="42"/>
    </row>
    <row r="8617" spans="1:49">
      <c r="A8617" s="48"/>
      <c r="B8617" s="42"/>
      <c r="C8617" s="42"/>
      <c r="D8617" s="42"/>
      <c r="E8617" s="531"/>
      <c r="F8617" s="50"/>
      <c r="G8617" s="50"/>
      <c r="H8617" s="50"/>
      <c r="I8617" s="42"/>
    </row>
    <row r="8618" spans="1:49">
      <c r="A8618" s="48"/>
      <c r="B8618" s="42"/>
      <c r="C8618" s="42"/>
      <c r="D8618" s="42"/>
      <c r="E8618" s="531"/>
      <c r="F8618" s="50"/>
      <c r="G8618" s="50"/>
      <c r="H8618" s="50"/>
      <c r="I8618" s="42"/>
    </row>
    <row r="8619" spans="1:49">
      <c r="A8619" s="48"/>
      <c r="B8619" s="42"/>
      <c r="C8619" s="42"/>
      <c r="D8619" s="42"/>
      <c r="E8619" s="531"/>
      <c r="F8619" s="50"/>
      <c r="G8619" s="50"/>
      <c r="H8619" s="50"/>
      <c r="I8619" s="42"/>
    </row>
    <row r="8620" spans="1:49">
      <c r="A8620" s="48"/>
      <c r="B8620" s="42"/>
      <c r="C8620" s="42"/>
      <c r="D8620" s="42"/>
      <c r="E8620" s="531"/>
      <c r="F8620" s="50"/>
      <c r="G8620" s="50"/>
      <c r="H8620" s="50"/>
      <c r="I8620" s="42"/>
    </row>
    <row r="8621" spans="1:49" ht="13.5" thickBot="1">
      <c r="A8621" s="41" t="s">
        <v>1352</v>
      </c>
      <c r="B8621" s="79"/>
      <c r="C8621" s="79"/>
      <c r="D8621" s="456"/>
      <c r="E8621" s="535"/>
      <c r="F8621" s="127"/>
      <c r="G8621" s="127"/>
      <c r="H8621" s="127"/>
      <c r="I8621" s="79"/>
    </row>
    <row r="8622" spans="1:49" s="151" customFormat="1" ht="36" customHeight="1" thickTop="1" thickBot="1">
      <c r="A8622" s="147" t="s">
        <v>2079</v>
      </c>
      <c r="B8622" s="5" t="s">
        <v>2080</v>
      </c>
      <c r="C8622" s="5" t="s">
        <v>1335</v>
      </c>
      <c r="D8622" s="450"/>
      <c r="E8622" s="148" t="s">
        <v>1570</v>
      </c>
      <c r="F8622" s="149" t="s">
        <v>1438</v>
      </c>
      <c r="G8622" s="149"/>
      <c r="H8622" s="149" t="s">
        <v>2332</v>
      </c>
      <c r="I8622" s="5" t="s">
        <v>856</v>
      </c>
      <c r="J8622" s="364" t="s">
        <v>2891</v>
      </c>
      <c r="K8622" s="364" t="s">
        <v>2879</v>
      </c>
      <c r="L8622" s="364" t="s">
        <v>2880</v>
      </c>
      <c r="M8622" s="364" t="s">
        <v>2881</v>
      </c>
      <c r="N8622" s="364" t="s">
        <v>2882</v>
      </c>
      <c r="O8622" s="364" t="s">
        <v>2883</v>
      </c>
      <c r="P8622" s="364" t="s">
        <v>2884</v>
      </c>
      <c r="Q8622" s="364" t="s">
        <v>2885</v>
      </c>
      <c r="R8622" s="364" t="s">
        <v>2886</v>
      </c>
      <c r="S8622" s="364" t="s">
        <v>2887</v>
      </c>
      <c r="T8622" s="364" t="s">
        <v>2888</v>
      </c>
      <c r="U8622" s="364" t="s">
        <v>2889</v>
      </c>
      <c r="V8622" s="364" t="s">
        <v>2890</v>
      </c>
      <c r="W8622" s="365" t="s">
        <v>2893</v>
      </c>
      <c r="X8622" s="365" t="s">
        <v>2879</v>
      </c>
      <c r="Y8622" s="365" t="s">
        <v>2880</v>
      </c>
      <c r="Z8622" s="365" t="s">
        <v>2881</v>
      </c>
      <c r="AA8622" s="365" t="s">
        <v>2882</v>
      </c>
      <c r="AB8622" s="365" t="s">
        <v>2883</v>
      </c>
      <c r="AC8622" s="365" t="s">
        <v>2884</v>
      </c>
      <c r="AD8622" s="365" t="s">
        <v>2885</v>
      </c>
      <c r="AE8622" s="365" t="s">
        <v>2886</v>
      </c>
      <c r="AF8622" s="365" t="s">
        <v>2887</v>
      </c>
      <c r="AG8622" s="365" t="s">
        <v>2888</v>
      </c>
      <c r="AH8622" s="365" t="s">
        <v>2889</v>
      </c>
      <c r="AI8622" s="365" t="s">
        <v>2890</v>
      </c>
      <c r="AJ8622" s="366" t="s">
        <v>2892</v>
      </c>
      <c r="AK8622" s="366" t="s">
        <v>2879</v>
      </c>
      <c r="AL8622" s="366" t="s">
        <v>2880</v>
      </c>
      <c r="AM8622" s="366" t="s">
        <v>2881</v>
      </c>
      <c r="AN8622" s="366" t="s">
        <v>2882</v>
      </c>
      <c r="AO8622" s="366" t="s">
        <v>2883</v>
      </c>
      <c r="AP8622" s="366" t="s">
        <v>2884</v>
      </c>
      <c r="AQ8622" s="366" t="s">
        <v>2885</v>
      </c>
      <c r="AR8622" s="366" t="s">
        <v>2886</v>
      </c>
      <c r="AS8622" s="366" t="s">
        <v>2887</v>
      </c>
      <c r="AT8622" s="366" t="s">
        <v>2888</v>
      </c>
      <c r="AU8622" s="366" t="s">
        <v>2889</v>
      </c>
      <c r="AV8622" s="366" t="s">
        <v>2890</v>
      </c>
      <c r="AW8622" s="368" t="s">
        <v>2895</v>
      </c>
    </row>
    <row r="8623" spans="1:49">
      <c r="A8623" s="33"/>
      <c r="B8623" s="34"/>
      <c r="C8623" s="34"/>
      <c r="D8623" s="34"/>
      <c r="E8623" s="35"/>
      <c r="F8623" s="36"/>
      <c r="G8623" s="36"/>
      <c r="H8623" s="36"/>
      <c r="I8623" s="34"/>
      <c r="J8623" s="202" t="s">
        <v>1224</v>
      </c>
      <c r="K8623" s="202">
        <v>1</v>
      </c>
      <c r="L8623" s="202">
        <v>2</v>
      </c>
      <c r="M8623" s="202">
        <v>3</v>
      </c>
      <c r="N8623" s="202">
        <v>4</v>
      </c>
      <c r="O8623" s="202">
        <v>5</v>
      </c>
      <c r="P8623" s="202">
        <v>6</v>
      </c>
      <c r="Q8623" s="202">
        <v>7</v>
      </c>
      <c r="R8623" s="202">
        <v>8</v>
      </c>
      <c r="S8623" s="202">
        <v>9</v>
      </c>
      <c r="T8623" s="202">
        <v>10</v>
      </c>
      <c r="U8623" s="202">
        <v>13</v>
      </c>
      <c r="V8623" s="202">
        <v>14</v>
      </c>
      <c r="W8623" s="202" t="s">
        <v>1224</v>
      </c>
      <c r="X8623" s="202">
        <v>1</v>
      </c>
      <c r="Y8623" s="202">
        <v>2</v>
      </c>
      <c r="Z8623" s="202">
        <v>3</v>
      </c>
      <c r="AA8623" s="202">
        <v>4</v>
      </c>
      <c r="AB8623" s="202">
        <v>5</v>
      </c>
      <c r="AC8623" s="202">
        <v>6</v>
      </c>
      <c r="AD8623" s="202">
        <v>7</v>
      </c>
      <c r="AE8623" s="202">
        <v>8</v>
      </c>
      <c r="AF8623" s="202">
        <v>9</v>
      </c>
      <c r="AG8623" s="202">
        <v>10</v>
      </c>
      <c r="AH8623" s="202">
        <v>13</v>
      </c>
      <c r="AI8623" s="202">
        <v>14</v>
      </c>
      <c r="AJ8623" s="202" t="s">
        <v>1224</v>
      </c>
      <c r="AK8623" s="202">
        <v>1</v>
      </c>
      <c r="AL8623" s="202">
        <v>2</v>
      </c>
      <c r="AM8623" s="202">
        <v>3</v>
      </c>
      <c r="AN8623" s="202">
        <v>4</v>
      </c>
      <c r="AO8623" s="202">
        <v>5</v>
      </c>
      <c r="AP8623" s="202">
        <v>6</v>
      </c>
      <c r="AQ8623" s="202">
        <v>7</v>
      </c>
      <c r="AR8623" s="202">
        <v>8</v>
      </c>
      <c r="AS8623" s="202">
        <v>9</v>
      </c>
      <c r="AT8623" s="202">
        <v>10</v>
      </c>
      <c r="AU8623" s="202">
        <v>13</v>
      </c>
      <c r="AV8623" s="202">
        <v>14</v>
      </c>
      <c r="AW8623" s="202">
        <v>15</v>
      </c>
    </row>
    <row r="8624" spans="1:49">
      <c r="A8624" s="37"/>
      <c r="B8624" s="38"/>
      <c r="C8624" s="38"/>
      <c r="D8624" s="38"/>
      <c r="E8624" s="60"/>
      <c r="F8624" s="61"/>
      <c r="G8624" s="61"/>
      <c r="H8624" s="61"/>
      <c r="I8624" s="38"/>
      <c r="J8624" s="134"/>
      <c r="K8624" s="134"/>
      <c r="L8624" s="134"/>
      <c r="M8624" s="134"/>
      <c r="N8624" s="134"/>
      <c r="O8624" s="134"/>
      <c r="P8624" s="134"/>
      <c r="Q8624" s="134"/>
      <c r="R8624" s="134"/>
      <c r="S8624" s="134"/>
      <c r="T8624" s="134"/>
      <c r="U8624" s="134"/>
      <c r="V8624" s="134"/>
      <c r="W8624" s="134"/>
      <c r="X8624" s="134"/>
      <c r="Y8624" s="134"/>
      <c r="Z8624" s="134"/>
      <c r="AA8624" s="134"/>
      <c r="AB8624" s="134"/>
      <c r="AC8624" s="134"/>
      <c r="AD8624" s="134"/>
      <c r="AE8624" s="134"/>
      <c r="AF8624" s="134"/>
      <c r="AG8624" s="134"/>
      <c r="AH8624" s="134"/>
      <c r="AI8624" s="134"/>
      <c r="AJ8624" s="134"/>
      <c r="AK8624" s="134"/>
      <c r="AL8624" s="134"/>
      <c r="AM8624" s="134"/>
      <c r="AN8624" s="134"/>
      <c r="AO8624" s="134"/>
      <c r="AP8624" s="134"/>
      <c r="AQ8624" s="134"/>
      <c r="AR8624" s="134"/>
      <c r="AS8624" s="134"/>
      <c r="AT8624" s="134"/>
      <c r="AU8624" s="134"/>
      <c r="AV8624" s="134"/>
      <c r="AW8624" s="134"/>
    </row>
    <row r="8625" spans="1:49">
      <c r="A8625" s="41" t="s">
        <v>1606</v>
      </c>
      <c r="B8625" s="260" t="s">
        <v>1029</v>
      </c>
      <c r="C8625" s="260"/>
      <c r="D8625" s="451"/>
      <c r="E8625" s="531"/>
      <c r="F8625" s="50"/>
      <c r="G8625" s="50"/>
      <c r="H8625" s="50"/>
      <c r="I8625" s="41" t="s">
        <v>1352</v>
      </c>
      <c r="J8625" s="28"/>
      <c r="K8625" s="28"/>
      <c r="L8625" s="28"/>
      <c r="M8625" s="28"/>
      <c r="N8625" s="28"/>
      <c r="O8625" s="28"/>
      <c r="P8625" s="28"/>
      <c r="Q8625" s="28"/>
      <c r="R8625" s="28"/>
      <c r="S8625" s="28"/>
      <c r="T8625" s="28"/>
      <c r="U8625" s="28"/>
      <c r="V8625" s="28"/>
      <c r="W8625" s="28"/>
      <c r="X8625" s="28"/>
      <c r="Y8625" s="28"/>
      <c r="Z8625" s="28"/>
      <c r="AA8625" s="28"/>
      <c r="AB8625" s="28"/>
      <c r="AC8625" s="28"/>
      <c r="AD8625" s="28"/>
      <c r="AE8625" s="28"/>
      <c r="AF8625" s="28"/>
      <c r="AG8625" s="28"/>
      <c r="AH8625" s="28"/>
      <c r="AI8625" s="28"/>
      <c r="AJ8625" s="28"/>
      <c r="AK8625" s="28"/>
      <c r="AL8625" s="28"/>
      <c r="AM8625" s="28"/>
      <c r="AN8625" s="28"/>
      <c r="AO8625" s="28"/>
      <c r="AP8625" s="28"/>
      <c r="AQ8625" s="28"/>
      <c r="AR8625" s="28"/>
      <c r="AS8625" s="28"/>
      <c r="AT8625" s="28"/>
      <c r="AU8625" s="28"/>
      <c r="AV8625" s="28"/>
      <c r="AW8625" s="28"/>
    </row>
    <row r="8626" spans="1:49">
      <c r="A8626" s="41" t="s">
        <v>1606</v>
      </c>
      <c r="B8626" s="260" t="s">
        <v>1029</v>
      </c>
      <c r="C8626" s="260" t="s">
        <v>1549</v>
      </c>
      <c r="D8626" s="451"/>
      <c r="E8626" s="531"/>
      <c r="F8626" s="50"/>
      <c r="G8626" s="50"/>
      <c r="H8626" s="50"/>
      <c r="I8626" s="41" t="s">
        <v>1352</v>
      </c>
      <c r="J8626" s="28"/>
      <c r="K8626" s="28"/>
      <c r="L8626" s="28"/>
      <c r="M8626" s="28"/>
      <c r="N8626" s="28"/>
      <c r="O8626" s="28"/>
      <c r="P8626" s="28"/>
      <c r="Q8626" s="28"/>
      <c r="R8626" s="28"/>
      <c r="S8626" s="28"/>
      <c r="T8626" s="28"/>
      <c r="U8626" s="28"/>
      <c r="V8626" s="28"/>
      <c r="W8626" s="28"/>
      <c r="X8626" s="28"/>
      <c r="Y8626" s="28"/>
      <c r="Z8626" s="28"/>
      <c r="AA8626" s="28"/>
      <c r="AB8626" s="28"/>
      <c r="AC8626" s="28"/>
      <c r="AD8626" s="28"/>
      <c r="AE8626" s="28"/>
      <c r="AF8626" s="28"/>
      <c r="AG8626" s="28"/>
      <c r="AH8626" s="28"/>
      <c r="AI8626" s="28"/>
      <c r="AJ8626" s="28"/>
      <c r="AK8626" s="28"/>
      <c r="AL8626" s="28"/>
      <c r="AM8626" s="28"/>
      <c r="AN8626" s="28"/>
      <c r="AO8626" s="28"/>
      <c r="AP8626" s="28"/>
      <c r="AQ8626" s="28"/>
      <c r="AR8626" s="28"/>
      <c r="AS8626" s="28"/>
      <c r="AT8626" s="28"/>
      <c r="AU8626" s="28"/>
      <c r="AV8626" s="28"/>
      <c r="AW8626" s="28"/>
    </row>
    <row r="8627" spans="1:49">
      <c r="A8627" s="41"/>
      <c r="B8627" s="260"/>
      <c r="C8627" s="260"/>
      <c r="D8627" s="369"/>
      <c r="E8627" s="531"/>
      <c r="F8627" s="50"/>
      <c r="G8627" s="50"/>
      <c r="H8627" s="50"/>
      <c r="I8627" s="41"/>
    </row>
    <row r="8628" spans="1:49">
      <c r="A8628" s="48"/>
      <c r="B8628" s="42"/>
      <c r="C8628" s="42"/>
      <c r="D8628" s="42"/>
      <c r="E8628" s="531"/>
      <c r="F8628" s="50"/>
      <c r="G8628" s="50"/>
      <c r="H8628" s="50"/>
      <c r="I8628" s="49" t="s">
        <v>1559</v>
      </c>
      <c r="J8628" s="12">
        <f>SUM(J8629,J8637,J8639)</f>
        <v>60000</v>
      </c>
      <c r="K8628" s="12">
        <f t="shared" ref="K8628:AT8628" si="2368">SUM(K8629,K8637,K8639)</f>
        <v>0</v>
      </c>
      <c r="L8628" s="12">
        <f t="shared" si="2368"/>
        <v>0</v>
      </c>
      <c r="M8628" s="12">
        <f t="shared" si="2368"/>
        <v>0</v>
      </c>
      <c r="N8628" s="12">
        <f t="shared" si="2368"/>
        <v>0</v>
      </c>
      <c r="O8628" s="12">
        <f t="shared" si="2368"/>
        <v>0</v>
      </c>
      <c r="P8628" s="12">
        <f t="shared" si="2368"/>
        <v>0</v>
      </c>
      <c r="Q8628" s="12">
        <f t="shared" si="2368"/>
        <v>0</v>
      </c>
      <c r="R8628" s="12">
        <f t="shared" si="2368"/>
        <v>0</v>
      </c>
      <c r="S8628" s="12">
        <f t="shared" si="2368"/>
        <v>60000</v>
      </c>
      <c r="T8628" s="12">
        <f t="shared" si="2368"/>
        <v>0</v>
      </c>
      <c r="U8628" s="12">
        <v>60000</v>
      </c>
      <c r="V8628" s="12">
        <v>0</v>
      </c>
      <c r="W8628" s="12">
        <f>SUM(W8629,W8637,W8639)</f>
        <v>0</v>
      </c>
      <c r="X8628" s="12">
        <f t="shared" si="2368"/>
        <v>0</v>
      </c>
      <c r="Y8628" s="12">
        <f t="shared" si="2368"/>
        <v>0</v>
      </c>
      <c r="Z8628" s="12">
        <f t="shared" si="2368"/>
        <v>0</v>
      </c>
      <c r="AA8628" s="12">
        <f t="shared" si="2368"/>
        <v>0</v>
      </c>
      <c r="AB8628" s="12">
        <f t="shared" si="2368"/>
        <v>0</v>
      </c>
      <c r="AC8628" s="12">
        <f t="shared" si="2368"/>
        <v>0</v>
      </c>
      <c r="AD8628" s="12">
        <f t="shared" si="2368"/>
        <v>0</v>
      </c>
      <c r="AE8628" s="12">
        <f t="shared" si="2368"/>
        <v>0</v>
      </c>
      <c r="AF8628" s="12">
        <f t="shared" si="2368"/>
        <v>0</v>
      </c>
      <c r="AG8628" s="12">
        <f t="shared" si="2368"/>
        <v>0</v>
      </c>
      <c r="AH8628" s="12">
        <v>0</v>
      </c>
      <c r="AI8628" s="12">
        <v>0</v>
      </c>
      <c r="AJ8628" s="12">
        <f>SUM(AJ8629,AJ8637,AJ8639)</f>
        <v>0</v>
      </c>
      <c r="AK8628" s="12">
        <f t="shared" si="2368"/>
        <v>0</v>
      </c>
      <c r="AL8628" s="12">
        <f t="shared" si="2368"/>
        <v>0</v>
      </c>
      <c r="AM8628" s="12">
        <f t="shared" si="2368"/>
        <v>0</v>
      </c>
      <c r="AN8628" s="12">
        <f t="shared" si="2368"/>
        <v>0</v>
      </c>
      <c r="AO8628" s="12">
        <f t="shared" si="2368"/>
        <v>0</v>
      </c>
      <c r="AP8628" s="12">
        <f t="shared" si="2368"/>
        <v>0</v>
      </c>
      <c r="AQ8628" s="12">
        <f t="shared" si="2368"/>
        <v>0</v>
      </c>
      <c r="AR8628" s="12">
        <f t="shared" si="2368"/>
        <v>0</v>
      </c>
      <c r="AS8628" s="12">
        <f t="shared" si="2368"/>
        <v>0</v>
      </c>
      <c r="AT8628" s="12">
        <f t="shared" si="2368"/>
        <v>0</v>
      </c>
      <c r="AU8628" s="12">
        <v>0</v>
      </c>
      <c r="AV8628" s="12">
        <v>0</v>
      </c>
      <c r="AW8628" s="12">
        <f t="shared" ref="AW8628:AW8653" si="2369">U8628+AH8628+AU8628</f>
        <v>60000</v>
      </c>
    </row>
    <row r="8629" spans="1:49">
      <c r="A8629" s="44" t="s">
        <v>1606</v>
      </c>
      <c r="B8629" s="45" t="s">
        <v>1029</v>
      </c>
      <c r="C8629" s="45" t="s">
        <v>1549</v>
      </c>
      <c r="D8629" s="452" t="s">
        <v>3056</v>
      </c>
      <c r="E8629" s="213" t="s">
        <v>771</v>
      </c>
      <c r="F8629" s="65"/>
      <c r="G8629" s="65"/>
      <c r="H8629" s="65"/>
      <c r="I8629" s="260" t="s">
        <v>1500</v>
      </c>
      <c r="J8629" s="9">
        <f>SUM(J8630:J8631)</f>
        <v>0</v>
      </c>
      <c r="K8629" s="9">
        <f t="shared" ref="K8629:AT8629" si="2370">SUM(K8630:K8631)</f>
        <v>0</v>
      </c>
      <c r="L8629" s="9">
        <f t="shared" si="2370"/>
        <v>0</v>
      </c>
      <c r="M8629" s="9">
        <f t="shared" si="2370"/>
        <v>0</v>
      </c>
      <c r="N8629" s="9">
        <f t="shared" si="2370"/>
        <v>0</v>
      </c>
      <c r="O8629" s="9">
        <f t="shared" si="2370"/>
        <v>0</v>
      </c>
      <c r="P8629" s="9">
        <f t="shared" si="2370"/>
        <v>0</v>
      </c>
      <c r="Q8629" s="9">
        <f t="shared" si="2370"/>
        <v>0</v>
      </c>
      <c r="R8629" s="9">
        <f t="shared" si="2370"/>
        <v>0</v>
      </c>
      <c r="S8629" s="9">
        <f t="shared" si="2370"/>
        <v>0</v>
      </c>
      <c r="T8629" s="9">
        <f t="shared" si="2370"/>
        <v>0</v>
      </c>
      <c r="U8629" s="9">
        <v>0</v>
      </c>
      <c r="V8629" s="9">
        <v>0</v>
      </c>
      <c r="W8629" s="9">
        <f>SUM(W8630:W8631)</f>
        <v>0</v>
      </c>
      <c r="X8629" s="9">
        <f t="shared" si="2370"/>
        <v>0</v>
      </c>
      <c r="Y8629" s="9">
        <f t="shared" si="2370"/>
        <v>0</v>
      </c>
      <c r="Z8629" s="9">
        <f t="shared" si="2370"/>
        <v>0</v>
      </c>
      <c r="AA8629" s="9">
        <f t="shared" si="2370"/>
        <v>0</v>
      </c>
      <c r="AB8629" s="9">
        <f t="shared" si="2370"/>
        <v>0</v>
      </c>
      <c r="AC8629" s="9">
        <f t="shared" si="2370"/>
        <v>0</v>
      </c>
      <c r="AD8629" s="9">
        <f t="shared" si="2370"/>
        <v>0</v>
      </c>
      <c r="AE8629" s="9">
        <f t="shared" si="2370"/>
        <v>0</v>
      </c>
      <c r="AF8629" s="9">
        <f t="shared" si="2370"/>
        <v>0</v>
      </c>
      <c r="AG8629" s="9">
        <f t="shared" si="2370"/>
        <v>0</v>
      </c>
      <c r="AH8629" s="9">
        <v>0</v>
      </c>
      <c r="AI8629" s="9">
        <v>0</v>
      </c>
      <c r="AJ8629" s="9">
        <f>SUM(AJ8630:AJ8631)</f>
        <v>0</v>
      </c>
      <c r="AK8629" s="9">
        <f t="shared" si="2370"/>
        <v>0</v>
      </c>
      <c r="AL8629" s="9">
        <f t="shared" si="2370"/>
        <v>0</v>
      </c>
      <c r="AM8629" s="9">
        <f t="shared" si="2370"/>
        <v>0</v>
      </c>
      <c r="AN8629" s="9">
        <f t="shared" si="2370"/>
        <v>0</v>
      </c>
      <c r="AO8629" s="9">
        <f t="shared" si="2370"/>
        <v>0</v>
      </c>
      <c r="AP8629" s="9">
        <f t="shared" si="2370"/>
        <v>0</v>
      </c>
      <c r="AQ8629" s="9">
        <f t="shared" si="2370"/>
        <v>0</v>
      </c>
      <c r="AR8629" s="9">
        <f t="shared" si="2370"/>
        <v>0</v>
      </c>
      <c r="AS8629" s="9">
        <f t="shared" si="2370"/>
        <v>0</v>
      </c>
      <c r="AT8629" s="9">
        <f t="shared" si="2370"/>
        <v>0</v>
      </c>
      <c r="AU8629" s="9">
        <v>0</v>
      </c>
      <c r="AV8629" s="9">
        <v>0</v>
      </c>
      <c r="AW8629" s="9">
        <f t="shared" si="2369"/>
        <v>0</v>
      </c>
    </row>
    <row r="8630" spans="1:49">
      <c r="A8630" s="44" t="s">
        <v>1606</v>
      </c>
      <c r="B8630" s="45" t="s">
        <v>1029</v>
      </c>
      <c r="C8630" s="45" t="s">
        <v>1549</v>
      </c>
      <c r="D8630" s="452" t="s">
        <v>3056</v>
      </c>
      <c r="E8630" s="367" t="s">
        <v>834</v>
      </c>
      <c r="F8630" s="50"/>
      <c r="G8630" s="468" t="s">
        <v>3102</v>
      </c>
      <c r="H8630" s="50" t="s">
        <v>2413</v>
      </c>
      <c r="I8630" s="42" t="s">
        <v>1165</v>
      </c>
      <c r="J8630" s="233"/>
      <c r="K8630" s="233"/>
      <c r="L8630" s="233"/>
      <c r="M8630" s="233"/>
      <c r="N8630" s="233"/>
      <c r="O8630" s="233"/>
      <c r="P8630" s="233"/>
      <c r="Q8630" s="233"/>
      <c r="R8630" s="233"/>
      <c r="S8630" s="233"/>
      <c r="T8630" s="233"/>
      <c r="U8630" s="233">
        <v>0</v>
      </c>
      <c r="V8630" s="233">
        <v>0</v>
      </c>
      <c r="W8630" s="233"/>
      <c r="X8630" s="233"/>
      <c r="Y8630" s="233"/>
      <c r="Z8630" s="233"/>
      <c r="AA8630" s="233"/>
      <c r="AB8630" s="233"/>
      <c r="AC8630" s="233"/>
      <c r="AD8630" s="233"/>
      <c r="AE8630" s="233"/>
      <c r="AF8630" s="233"/>
      <c r="AG8630" s="233"/>
      <c r="AH8630" s="233">
        <v>0</v>
      </c>
      <c r="AI8630" s="233">
        <v>0</v>
      </c>
      <c r="AJ8630" s="233"/>
      <c r="AK8630" s="233"/>
      <c r="AL8630" s="233"/>
      <c r="AM8630" s="233"/>
      <c r="AN8630" s="233"/>
      <c r="AO8630" s="233"/>
      <c r="AP8630" s="233"/>
      <c r="AQ8630" s="233"/>
      <c r="AR8630" s="233"/>
      <c r="AS8630" s="233"/>
      <c r="AT8630" s="233"/>
      <c r="AU8630" s="233">
        <v>0</v>
      </c>
      <c r="AV8630" s="233">
        <v>0</v>
      </c>
      <c r="AW8630" s="233">
        <f t="shared" si="2369"/>
        <v>0</v>
      </c>
    </row>
    <row r="8631" spans="1:49">
      <c r="A8631" s="44" t="s">
        <v>1606</v>
      </c>
      <c r="B8631" s="45" t="s">
        <v>1029</v>
      </c>
      <c r="C8631" s="45" t="s">
        <v>1549</v>
      </c>
      <c r="D8631" s="452" t="s">
        <v>3056</v>
      </c>
      <c r="E8631" s="367" t="s">
        <v>772</v>
      </c>
      <c r="F8631" s="50"/>
      <c r="G8631" s="50"/>
      <c r="H8631" s="50"/>
      <c r="I8631" s="42" t="s">
        <v>1227</v>
      </c>
      <c r="J8631" s="15">
        <f>SUM(J8632:J8636)</f>
        <v>0</v>
      </c>
      <c r="K8631" s="15">
        <f t="shared" ref="K8631:AT8631" si="2371">SUM(K8632:K8636)</f>
        <v>0</v>
      </c>
      <c r="L8631" s="15">
        <f t="shared" si="2371"/>
        <v>0</v>
      </c>
      <c r="M8631" s="15">
        <f t="shared" si="2371"/>
        <v>0</v>
      </c>
      <c r="N8631" s="15">
        <f t="shared" si="2371"/>
        <v>0</v>
      </c>
      <c r="O8631" s="15">
        <f t="shared" si="2371"/>
        <v>0</v>
      </c>
      <c r="P8631" s="15">
        <f t="shared" si="2371"/>
        <v>0</v>
      </c>
      <c r="Q8631" s="15">
        <f t="shared" si="2371"/>
        <v>0</v>
      </c>
      <c r="R8631" s="15">
        <f t="shared" si="2371"/>
        <v>0</v>
      </c>
      <c r="S8631" s="15">
        <f t="shared" si="2371"/>
        <v>0</v>
      </c>
      <c r="T8631" s="15">
        <f t="shared" si="2371"/>
        <v>0</v>
      </c>
      <c r="U8631" s="15">
        <v>0</v>
      </c>
      <c r="V8631" s="15">
        <v>0</v>
      </c>
      <c r="W8631" s="15">
        <f>SUM(W8632:W8636)</f>
        <v>0</v>
      </c>
      <c r="X8631" s="15">
        <f t="shared" si="2371"/>
        <v>0</v>
      </c>
      <c r="Y8631" s="15">
        <f t="shared" si="2371"/>
        <v>0</v>
      </c>
      <c r="Z8631" s="15">
        <f t="shared" si="2371"/>
        <v>0</v>
      </c>
      <c r="AA8631" s="15">
        <f t="shared" si="2371"/>
        <v>0</v>
      </c>
      <c r="AB8631" s="15">
        <f t="shared" si="2371"/>
        <v>0</v>
      </c>
      <c r="AC8631" s="15">
        <f t="shared" si="2371"/>
        <v>0</v>
      </c>
      <c r="AD8631" s="15">
        <f t="shared" si="2371"/>
        <v>0</v>
      </c>
      <c r="AE8631" s="15">
        <f t="shared" si="2371"/>
        <v>0</v>
      </c>
      <c r="AF8631" s="15">
        <f t="shared" si="2371"/>
        <v>0</v>
      </c>
      <c r="AG8631" s="15">
        <f t="shared" si="2371"/>
        <v>0</v>
      </c>
      <c r="AH8631" s="15">
        <v>0</v>
      </c>
      <c r="AI8631" s="15">
        <v>0</v>
      </c>
      <c r="AJ8631" s="15">
        <f>SUM(AJ8632:AJ8636)</f>
        <v>0</v>
      </c>
      <c r="AK8631" s="15">
        <f t="shared" si="2371"/>
        <v>0</v>
      </c>
      <c r="AL8631" s="15">
        <f t="shared" si="2371"/>
        <v>0</v>
      </c>
      <c r="AM8631" s="15">
        <f t="shared" si="2371"/>
        <v>0</v>
      </c>
      <c r="AN8631" s="15">
        <f t="shared" si="2371"/>
        <v>0</v>
      </c>
      <c r="AO8631" s="15">
        <f t="shared" si="2371"/>
        <v>0</v>
      </c>
      <c r="AP8631" s="15">
        <f t="shared" si="2371"/>
        <v>0</v>
      </c>
      <c r="AQ8631" s="15">
        <f t="shared" si="2371"/>
        <v>0</v>
      </c>
      <c r="AR8631" s="15">
        <f t="shared" si="2371"/>
        <v>0</v>
      </c>
      <c r="AS8631" s="15">
        <f t="shared" si="2371"/>
        <v>0</v>
      </c>
      <c r="AT8631" s="15">
        <f t="shared" si="2371"/>
        <v>0</v>
      </c>
      <c r="AU8631" s="15">
        <v>0</v>
      </c>
      <c r="AV8631" s="15">
        <v>0</v>
      </c>
      <c r="AW8631" s="15">
        <f t="shared" si="2369"/>
        <v>0</v>
      </c>
    </row>
    <row r="8632" spans="1:49" s="144" customFormat="1">
      <c r="A8632" s="44" t="s">
        <v>1606</v>
      </c>
      <c r="B8632" s="45" t="s">
        <v>1029</v>
      </c>
      <c r="C8632" s="45" t="s">
        <v>1549</v>
      </c>
      <c r="D8632" s="452" t="s">
        <v>3056</v>
      </c>
      <c r="E8632" s="140" t="s">
        <v>850</v>
      </c>
      <c r="F8632" s="141" t="s">
        <v>2028</v>
      </c>
      <c r="G8632" s="468" t="s">
        <v>3102</v>
      </c>
      <c r="H8632" s="50" t="s">
        <v>2413</v>
      </c>
      <c r="I8632" s="142" t="s">
        <v>1119</v>
      </c>
      <c r="J8632" s="233"/>
      <c r="K8632" s="233"/>
      <c r="L8632" s="233"/>
      <c r="M8632" s="233"/>
      <c r="N8632" s="233"/>
      <c r="O8632" s="233"/>
      <c r="P8632" s="233"/>
      <c r="Q8632" s="233"/>
      <c r="R8632" s="233"/>
      <c r="S8632" s="233"/>
      <c r="T8632" s="233"/>
      <c r="U8632" s="233">
        <v>0</v>
      </c>
      <c r="V8632" s="233">
        <v>0</v>
      </c>
      <c r="W8632" s="233"/>
      <c r="X8632" s="233"/>
      <c r="Y8632" s="233"/>
      <c r="Z8632" s="233"/>
      <c r="AA8632" s="233"/>
      <c r="AB8632" s="233"/>
      <c r="AC8632" s="233"/>
      <c r="AD8632" s="233"/>
      <c r="AE8632" s="233"/>
      <c r="AF8632" s="233"/>
      <c r="AG8632" s="233"/>
      <c r="AH8632" s="233">
        <v>0</v>
      </c>
      <c r="AI8632" s="233">
        <v>0</v>
      </c>
      <c r="AJ8632" s="233"/>
      <c r="AK8632" s="233"/>
      <c r="AL8632" s="233"/>
      <c r="AM8632" s="233"/>
      <c r="AN8632" s="233"/>
      <c r="AO8632" s="233"/>
      <c r="AP8632" s="233"/>
      <c r="AQ8632" s="233"/>
      <c r="AR8632" s="233"/>
      <c r="AS8632" s="233"/>
      <c r="AT8632" s="233"/>
      <c r="AU8632" s="233">
        <v>0</v>
      </c>
      <c r="AV8632" s="233">
        <v>0</v>
      </c>
      <c r="AW8632" s="233">
        <f t="shared" si="2369"/>
        <v>0</v>
      </c>
    </row>
    <row r="8633" spans="1:49" s="144" customFormat="1">
      <c r="A8633" s="44" t="s">
        <v>1606</v>
      </c>
      <c r="B8633" s="45" t="s">
        <v>1029</v>
      </c>
      <c r="C8633" s="45" t="s">
        <v>1549</v>
      </c>
      <c r="D8633" s="452" t="s">
        <v>3056</v>
      </c>
      <c r="E8633" s="140" t="s">
        <v>851</v>
      </c>
      <c r="F8633" s="141" t="s">
        <v>2029</v>
      </c>
      <c r="G8633" s="468" t="s">
        <v>3102</v>
      </c>
      <c r="H8633" s="50" t="s">
        <v>2413</v>
      </c>
      <c r="I8633" s="142" t="s">
        <v>1290</v>
      </c>
      <c r="J8633" s="233"/>
      <c r="K8633" s="233"/>
      <c r="L8633" s="233"/>
      <c r="M8633" s="233"/>
      <c r="N8633" s="233"/>
      <c r="O8633" s="233"/>
      <c r="P8633" s="233"/>
      <c r="Q8633" s="233"/>
      <c r="R8633" s="233"/>
      <c r="S8633" s="233"/>
      <c r="T8633" s="233"/>
      <c r="U8633" s="233">
        <v>0</v>
      </c>
      <c r="V8633" s="233">
        <v>0</v>
      </c>
      <c r="W8633" s="233"/>
      <c r="X8633" s="233"/>
      <c r="Y8633" s="233"/>
      <c r="Z8633" s="233"/>
      <c r="AA8633" s="233"/>
      <c r="AB8633" s="233"/>
      <c r="AC8633" s="233"/>
      <c r="AD8633" s="233"/>
      <c r="AE8633" s="233"/>
      <c r="AF8633" s="233"/>
      <c r="AG8633" s="233"/>
      <c r="AH8633" s="233">
        <v>0</v>
      </c>
      <c r="AI8633" s="233">
        <v>0</v>
      </c>
      <c r="AJ8633" s="233"/>
      <c r="AK8633" s="233"/>
      <c r="AL8633" s="233"/>
      <c r="AM8633" s="233"/>
      <c r="AN8633" s="233"/>
      <c r="AO8633" s="233"/>
      <c r="AP8633" s="233"/>
      <c r="AQ8633" s="233"/>
      <c r="AR8633" s="233"/>
      <c r="AS8633" s="233"/>
      <c r="AT8633" s="233"/>
      <c r="AU8633" s="233">
        <v>0</v>
      </c>
      <c r="AV8633" s="233">
        <v>0</v>
      </c>
      <c r="AW8633" s="233">
        <f t="shared" si="2369"/>
        <v>0</v>
      </c>
    </row>
    <row r="8634" spans="1:49" s="144" customFormat="1">
      <c r="A8634" s="44" t="s">
        <v>1606</v>
      </c>
      <c r="B8634" s="45" t="s">
        <v>1029</v>
      </c>
      <c r="C8634" s="45" t="s">
        <v>1549</v>
      </c>
      <c r="D8634" s="452" t="s">
        <v>3056</v>
      </c>
      <c r="E8634" s="140" t="s">
        <v>852</v>
      </c>
      <c r="F8634" s="141" t="s">
        <v>2030</v>
      </c>
      <c r="G8634" s="468" t="s">
        <v>3102</v>
      </c>
      <c r="H8634" s="50" t="s">
        <v>2413</v>
      </c>
      <c r="I8634" s="142" t="s">
        <v>1733</v>
      </c>
      <c r="J8634" s="233"/>
      <c r="K8634" s="233"/>
      <c r="L8634" s="233"/>
      <c r="M8634" s="233"/>
      <c r="N8634" s="233"/>
      <c r="O8634" s="233"/>
      <c r="P8634" s="233"/>
      <c r="Q8634" s="233"/>
      <c r="R8634" s="233"/>
      <c r="S8634" s="233"/>
      <c r="T8634" s="233"/>
      <c r="U8634" s="233">
        <v>0</v>
      </c>
      <c r="V8634" s="233">
        <v>0</v>
      </c>
      <c r="W8634" s="233"/>
      <c r="X8634" s="233"/>
      <c r="Y8634" s="233"/>
      <c r="Z8634" s="233"/>
      <c r="AA8634" s="233"/>
      <c r="AB8634" s="233"/>
      <c r="AC8634" s="233"/>
      <c r="AD8634" s="233"/>
      <c r="AE8634" s="233"/>
      <c r="AF8634" s="233"/>
      <c r="AG8634" s="233"/>
      <c r="AH8634" s="233">
        <v>0</v>
      </c>
      <c r="AI8634" s="233">
        <v>0</v>
      </c>
      <c r="AJ8634" s="233"/>
      <c r="AK8634" s="233"/>
      <c r="AL8634" s="233"/>
      <c r="AM8634" s="233"/>
      <c r="AN8634" s="233"/>
      <c r="AO8634" s="233"/>
      <c r="AP8634" s="233"/>
      <c r="AQ8634" s="233"/>
      <c r="AR8634" s="233"/>
      <c r="AS8634" s="233"/>
      <c r="AT8634" s="233"/>
      <c r="AU8634" s="233">
        <v>0</v>
      </c>
      <c r="AV8634" s="233">
        <v>0</v>
      </c>
      <c r="AW8634" s="233">
        <f t="shared" si="2369"/>
        <v>0</v>
      </c>
    </row>
    <row r="8635" spans="1:49" s="144" customFormat="1">
      <c r="A8635" s="44" t="s">
        <v>1606</v>
      </c>
      <c r="B8635" s="45" t="s">
        <v>1029</v>
      </c>
      <c r="C8635" s="45" t="s">
        <v>1549</v>
      </c>
      <c r="D8635" s="452" t="s">
        <v>3056</v>
      </c>
      <c r="E8635" s="140" t="s">
        <v>853</v>
      </c>
      <c r="F8635" s="141" t="s">
        <v>2031</v>
      </c>
      <c r="G8635" s="468" t="s">
        <v>3102</v>
      </c>
      <c r="H8635" s="50" t="s">
        <v>2413</v>
      </c>
      <c r="I8635" s="142" t="s">
        <v>1734</v>
      </c>
      <c r="J8635" s="233"/>
      <c r="K8635" s="233"/>
      <c r="L8635" s="233"/>
      <c r="M8635" s="233"/>
      <c r="N8635" s="233"/>
      <c r="O8635" s="233"/>
      <c r="P8635" s="233"/>
      <c r="Q8635" s="233"/>
      <c r="R8635" s="233"/>
      <c r="S8635" s="233"/>
      <c r="T8635" s="233"/>
      <c r="U8635" s="233">
        <v>0</v>
      </c>
      <c r="V8635" s="233">
        <v>0</v>
      </c>
      <c r="W8635" s="233"/>
      <c r="X8635" s="233"/>
      <c r="Y8635" s="233"/>
      <c r="Z8635" s="233"/>
      <c r="AA8635" s="233"/>
      <c r="AB8635" s="233"/>
      <c r="AC8635" s="233"/>
      <c r="AD8635" s="233"/>
      <c r="AE8635" s="233"/>
      <c r="AF8635" s="233"/>
      <c r="AG8635" s="233"/>
      <c r="AH8635" s="233">
        <v>0</v>
      </c>
      <c r="AI8635" s="233">
        <v>0</v>
      </c>
      <c r="AJ8635" s="233"/>
      <c r="AK8635" s="233"/>
      <c r="AL8635" s="233"/>
      <c r="AM8635" s="233"/>
      <c r="AN8635" s="233"/>
      <c r="AO8635" s="233"/>
      <c r="AP8635" s="233"/>
      <c r="AQ8635" s="233"/>
      <c r="AR8635" s="233"/>
      <c r="AS8635" s="233"/>
      <c r="AT8635" s="233"/>
      <c r="AU8635" s="233">
        <v>0</v>
      </c>
      <c r="AV8635" s="233">
        <v>0</v>
      </c>
      <c r="AW8635" s="233">
        <f t="shared" si="2369"/>
        <v>0</v>
      </c>
    </row>
    <row r="8636" spans="1:49" s="144" customFormat="1">
      <c r="A8636" s="44" t="s">
        <v>1606</v>
      </c>
      <c r="B8636" s="45" t="s">
        <v>1029</v>
      </c>
      <c r="C8636" s="45" t="s">
        <v>1549</v>
      </c>
      <c r="D8636" s="452" t="s">
        <v>3056</v>
      </c>
      <c r="E8636" s="140" t="s">
        <v>854</v>
      </c>
      <c r="F8636" s="141" t="s">
        <v>2032</v>
      </c>
      <c r="G8636" s="468" t="s">
        <v>3102</v>
      </c>
      <c r="H8636" s="50" t="s">
        <v>2413</v>
      </c>
      <c r="I8636" s="142" t="s">
        <v>1735</v>
      </c>
      <c r="J8636" s="233"/>
      <c r="K8636" s="233"/>
      <c r="L8636" s="233"/>
      <c r="M8636" s="233"/>
      <c r="N8636" s="233"/>
      <c r="O8636" s="233"/>
      <c r="P8636" s="233"/>
      <c r="Q8636" s="233"/>
      <c r="R8636" s="233"/>
      <c r="S8636" s="233"/>
      <c r="T8636" s="233"/>
      <c r="U8636" s="233">
        <v>0</v>
      </c>
      <c r="V8636" s="233">
        <v>0</v>
      </c>
      <c r="W8636" s="233"/>
      <c r="X8636" s="233"/>
      <c r="Y8636" s="233"/>
      <c r="Z8636" s="233"/>
      <c r="AA8636" s="233"/>
      <c r="AB8636" s="233"/>
      <c r="AC8636" s="233"/>
      <c r="AD8636" s="233"/>
      <c r="AE8636" s="233"/>
      <c r="AF8636" s="233"/>
      <c r="AG8636" s="233"/>
      <c r="AH8636" s="233">
        <v>0</v>
      </c>
      <c r="AI8636" s="233">
        <v>0</v>
      </c>
      <c r="AJ8636" s="233"/>
      <c r="AK8636" s="233"/>
      <c r="AL8636" s="233"/>
      <c r="AM8636" s="233"/>
      <c r="AN8636" s="233"/>
      <c r="AO8636" s="233"/>
      <c r="AP8636" s="233"/>
      <c r="AQ8636" s="233"/>
      <c r="AR8636" s="233"/>
      <c r="AS8636" s="233"/>
      <c r="AT8636" s="233"/>
      <c r="AU8636" s="233">
        <v>0</v>
      </c>
      <c r="AV8636" s="233">
        <v>0</v>
      </c>
      <c r="AW8636" s="233">
        <f t="shared" si="2369"/>
        <v>0</v>
      </c>
    </row>
    <row r="8637" spans="1:49">
      <c r="A8637" s="44" t="s">
        <v>1606</v>
      </c>
      <c r="B8637" s="45" t="s">
        <v>1029</v>
      </c>
      <c r="C8637" s="45" t="s">
        <v>1549</v>
      </c>
      <c r="D8637" s="452" t="s">
        <v>3056</v>
      </c>
      <c r="E8637" s="213" t="s">
        <v>773</v>
      </c>
      <c r="F8637" s="65"/>
      <c r="G8637" s="65"/>
      <c r="H8637" s="65"/>
      <c r="I8637" s="260" t="s">
        <v>1362</v>
      </c>
      <c r="J8637" s="9">
        <f>SUM(J8638)</f>
        <v>0</v>
      </c>
      <c r="K8637" s="9">
        <f t="shared" ref="K8637:AT8637" si="2372">SUM(K8638)</f>
        <v>0</v>
      </c>
      <c r="L8637" s="9">
        <f t="shared" si="2372"/>
        <v>0</v>
      </c>
      <c r="M8637" s="9">
        <f t="shared" si="2372"/>
        <v>0</v>
      </c>
      <c r="N8637" s="9">
        <f t="shared" si="2372"/>
        <v>0</v>
      </c>
      <c r="O8637" s="9">
        <f t="shared" si="2372"/>
        <v>0</v>
      </c>
      <c r="P8637" s="9">
        <f t="shared" si="2372"/>
        <v>0</v>
      </c>
      <c r="Q8637" s="9">
        <f t="shared" si="2372"/>
        <v>0</v>
      </c>
      <c r="R8637" s="9">
        <f t="shared" si="2372"/>
        <v>0</v>
      </c>
      <c r="S8637" s="9">
        <f t="shared" si="2372"/>
        <v>0</v>
      </c>
      <c r="T8637" s="9">
        <f t="shared" si="2372"/>
        <v>0</v>
      </c>
      <c r="U8637" s="9">
        <v>0</v>
      </c>
      <c r="V8637" s="9">
        <v>0</v>
      </c>
      <c r="W8637" s="9">
        <f>SUM(W8638)</f>
        <v>0</v>
      </c>
      <c r="X8637" s="9">
        <f t="shared" si="2372"/>
        <v>0</v>
      </c>
      <c r="Y8637" s="9">
        <f t="shared" si="2372"/>
        <v>0</v>
      </c>
      <c r="Z8637" s="9">
        <f t="shared" si="2372"/>
        <v>0</v>
      </c>
      <c r="AA8637" s="9">
        <f t="shared" si="2372"/>
        <v>0</v>
      </c>
      <c r="AB8637" s="9">
        <f t="shared" si="2372"/>
        <v>0</v>
      </c>
      <c r="AC8637" s="9">
        <f t="shared" si="2372"/>
        <v>0</v>
      </c>
      <c r="AD8637" s="9">
        <f t="shared" si="2372"/>
        <v>0</v>
      </c>
      <c r="AE8637" s="9">
        <f t="shared" si="2372"/>
        <v>0</v>
      </c>
      <c r="AF8637" s="9">
        <f t="shared" si="2372"/>
        <v>0</v>
      </c>
      <c r="AG8637" s="9">
        <f t="shared" si="2372"/>
        <v>0</v>
      </c>
      <c r="AH8637" s="9">
        <v>0</v>
      </c>
      <c r="AI8637" s="9">
        <v>0</v>
      </c>
      <c r="AJ8637" s="9">
        <f>SUM(AJ8638)</f>
        <v>0</v>
      </c>
      <c r="AK8637" s="9">
        <f t="shared" si="2372"/>
        <v>0</v>
      </c>
      <c r="AL8637" s="9">
        <f t="shared" si="2372"/>
        <v>0</v>
      </c>
      <c r="AM8637" s="9">
        <f t="shared" si="2372"/>
        <v>0</v>
      </c>
      <c r="AN8637" s="9">
        <f t="shared" si="2372"/>
        <v>0</v>
      </c>
      <c r="AO8637" s="9">
        <f t="shared" si="2372"/>
        <v>0</v>
      </c>
      <c r="AP8637" s="9">
        <f t="shared" si="2372"/>
        <v>0</v>
      </c>
      <c r="AQ8637" s="9">
        <f t="shared" si="2372"/>
        <v>0</v>
      </c>
      <c r="AR8637" s="9">
        <f t="shared" si="2372"/>
        <v>0</v>
      </c>
      <c r="AS8637" s="9">
        <f t="shared" si="2372"/>
        <v>0</v>
      </c>
      <c r="AT8637" s="9">
        <f t="shared" si="2372"/>
        <v>0</v>
      </c>
      <c r="AU8637" s="9">
        <v>0</v>
      </c>
      <c r="AV8637" s="9">
        <v>0</v>
      </c>
      <c r="AW8637" s="9">
        <f t="shared" si="2369"/>
        <v>0</v>
      </c>
    </row>
    <row r="8638" spans="1:49">
      <c r="A8638" s="44" t="s">
        <v>1606</v>
      </c>
      <c r="B8638" s="45" t="s">
        <v>1029</v>
      </c>
      <c r="C8638" s="45" t="s">
        <v>1549</v>
      </c>
      <c r="D8638" s="452" t="s">
        <v>3056</v>
      </c>
      <c r="E8638" s="367" t="s">
        <v>785</v>
      </c>
      <c r="F8638" s="50"/>
      <c r="G8638" s="468" t="s">
        <v>3102</v>
      </c>
      <c r="H8638" s="50" t="s">
        <v>2413</v>
      </c>
      <c r="I8638" s="42" t="s">
        <v>1363</v>
      </c>
      <c r="J8638" s="233"/>
      <c r="K8638" s="233"/>
      <c r="L8638" s="233"/>
      <c r="M8638" s="233"/>
      <c r="N8638" s="233"/>
      <c r="O8638" s="233"/>
      <c r="P8638" s="233"/>
      <c r="Q8638" s="233"/>
      <c r="R8638" s="233"/>
      <c r="S8638" s="233"/>
      <c r="T8638" s="233"/>
      <c r="U8638" s="233">
        <v>0</v>
      </c>
      <c r="V8638" s="233">
        <v>0</v>
      </c>
      <c r="W8638" s="233"/>
      <c r="X8638" s="233"/>
      <c r="Y8638" s="233"/>
      <c r="Z8638" s="233"/>
      <c r="AA8638" s="233"/>
      <c r="AB8638" s="233"/>
      <c r="AC8638" s="233"/>
      <c r="AD8638" s="233"/>
      <c r="AE8638" s="233"/>
      <c r="AF8638" s="233"/>
      <c r="AG8638" s="233"/>
      <c r="AH8638" s="233">
        <v>0</v>
      </c>
      <c r="AI8638" s="233">
        <v>0</v>
      </c>
      <c r="AJ8638" s="233"/>
      <c r="AK8638" s="233"/>
      <c r="AL8638" s="233"/>
      <c r="AM8638" s="233"/>
      <c r="AN8638" s="233"/>
      <c r="AO8638" s="233"/>
      <c r="AP8638" s="233"/>
      <c r="AQ8638" s="233"/>
      <c r="AR8638" s="233"/>
      <c r="AS8638" s="233"/>
      <c r="AT8638" s="233"/>
      <c r="AU8638" s="233">
        <v>0</v>
      </c>
      <c r="AV8638" s="233">
        <v>0</v>
      </c>
      <c r="AW8638" s="233">
        <f t="shared" si="2369"/>
        <v>0</v>
      </c>
    </row>
    <row r="8639" spans="1:49">
      <c r="A8639" s="44" t="s">
        <v>1606</v>
      </c>
      <c r="B8639" s="45" t="s">
        <v>1029</v>
      </c>
      <c r="C8639" s="45" t="s">
        <v>1549</v>
      </c>
      <c r="D8639" s="452" t="s">
        <v>3056</v>
      </c>
      <c r="E8639" s="213" t="s">
        <v>1364</v>
      </c>
      <c r="F8639" s="65"/>
      <c r="G8639" s="65"/>
      <c r="H8639" s="65"/>
      <c r="I8639" s="260" t="s">
        <v>2104</v>
      </c>
      <c r="J8639" s="9">
        <f>SUM(J8640:J8652)</f>
        <v>60000</v>
      </c>
      <c r="K8639" s="9">
        <f t="shared" ref="K8639:AT8639" si="2373">SUM(K8640:K8652)</f>
        <v>0</v>
      </c>
      <c r="L8639" s="9">
        <f t="shared" si="2373"/>
        <v>0</v>
      </c>
      <c r="M8639" s="9">
        <f t="shared" si="2373"/>
        <v>0</v>
      </c>
      <c r="N8639" s="9">
        <f t="shared" si="2373"/>
        <v>0</v>
      </c>
      <c r="O8639" s="9">
        <f t="shared" si="2373"/>
        <v>0</v>
      </c>
      <c r="P8639" s="9">
        <f t="shared" si="2373"/>
        <v>0</v>
      </c>
      <c r="Q8639" s="9">
        <f t="shared" si="2373"/>
        <v>0</v>
      </c>
      <c r="R8639" s="9">
        <f t="shared" si="2373"/>
        <v>0</v>
      </c>
      <c r="S8639" s="9">
        <f t="shared" si="2373"/>
        <v>60000</v>
      </c>
      <c r="T8639" s="9">
        <f t="shared" si="2373"/>
        <v>0</v>
      </c>
      <c r="U8639" s="9">
        <v>60000</v>
      </c>
      <c r="V8639" s="9">
        <v>0</v>
      </c>
      <c r="W8639" s="9">
        <f>SUM(W8640:W8652)</f>
        <v>0</v>
      </c>
      <c r="X8639" s="9">
        <f t="shared" si="2373"/>
        <v>0</v>
      </c>
      <c r="Y8639" s="9">
        <f t="shared" si="2373"/>
        <v>0</v>
      </c>
      <c r="Z8639" s="9">
        <f t="shared" si="2373"/>
        <v>0</v>
      </c>
      <c r="AA8639" s="9">
        <f t="shared" si="2373"/>
        <v>0</v>
      </c>
      <c r="AB8639" s="9">
        <f t="shared" si="2373"/>
        <v>0</v>
      </c>
      <c r="AC8639" s="9">
        <f t="shared" si="2373"/>
        <v>0</v>
      </c>
      <c r="AD8639" s="9">
        <f t="shared" si="2373"/>
        <v>0</v>
      </c>
      <c r="AE8639" s="9">
        <f t="shared" si="2373"/>
        <v>0</v>
      </c>
      <c r="AF8639" s="9">
        <f t="shared" si="2373"/>
        <v>0</v>
      </c>
      <c r="AG8639" s="9">
        <f t="shared" si="2373"/>
        <v>0</v>
      </c>
      <c r="AH8639" s="9">
        <v>0</v>
      </c>
      <c r="AI8639" s="9">
        <v>0</v>
      </c>
      <c r="AJ8639" s="9">
        <f>SUM(AJ8640:AJ8652)</f>
        <v>0</v>
      </c>
      <c r="AK8639" s="9">
        <f t="shared" si="2373"/>
        <v>0</v>
      </c>
      <c r="AL8639" s="9">
        <f t="shared" si="2373"/>
        <v>0</v>
      </c>
      <c r="AM8639" s="9">
        <f t="shared" si="2373"/>
        <v>0</v>
      </c>
      <c r="AN8639" s="9">
        <f t="shared" si="2373"/>
        <v>0</v>
      </c>
      <c r="AO8639" s="9">
        <f t="shared" si="2373"/>
        <v>0</v>
      </c>
      <c r="AP8639" s="9">
        <f t="shared" si="2373"/>
        <v>0</v>
      </c>
      <c r="AQ8639" s="9">
        <f t="shared" si="2373"/>
        <v>0</v>
      </c>
      <c r="AR8639" s="9">
        <f t="shared" si="2373"/>
        <v>0</v>
      </c>
      <c r="AS8639" s="9">
        <f t="shared" si="2373"/>
        <v>0</v>
      </c>
      <c r="AT8639" s="9">
        <f t="shared" si="2373"/>
        <v>0</v>
      </c>
      <c r="AU8639" s="9">
        <v>0</v>
      </c>
      <c r="AV8639" s="9">
        <v>0</v>
      </c>
      <c r="AW8639" s="9">
        <f t="shared" si="2369"/>
        <v>60000</v>
      </c>
    </row>
    <row r="8640" spans="1:49">
      <c r="A8640" s="44" t="s">
        <v>1606</v>
      </c>
      <c r="B8640" s="45" t="s">
        <v>1029</v>
      </c>
      <c r="C8640" s="45" t="s">
        <v>1549</v>
      </c>
      <c r="D8640" s="452" t="s">
        <v>3056</v>
      </c>
      <c r="E8640" s="367" t="s">
        <v>786</v>
      </c>
      <c r="F8640" s="50"/>
      <c r="G8640" s="468" t="s">
        <v>3102</v>
      </c>
      <c r="H8640" s="50" t="s">
        <v>2413</v>
      </c>
      <c r="I8640" s="42" t="s">
        <v>1191</v>
      </c>
      <c r="J8640" s="15">
        <v>10000</v>
      </c>
      <c r="S8640" s="15">
        <v>10000</v>
      </c>
      <c r="U8640" s="15">
        <v>10000</v>
      </c>
      <c r="V8640" s="15">
        <v>0</v>
      </c>
      <c r="AH8640" s="15">
        <v>0</v>
      </c>
      <c r="AI8640" s="15">
        <v>0</v>
      </c>
      <c r="AU8640" s="15">
        <v>0</v>
      </c>
      <c r="AV8640" s="15">
        <v>0</v>
      </c>
      <c r="AW8640" s="15">
        <f t="shared" si="2369"/>
        <v>10000</v>
      </c>
    </row>
    <row r="8641" spans="1:49">
      <c r="A8641" s="44" t="s">
        <v>1606</v>
      </c>
      <c r="B8641" s="45" t="s">
        <v>1029</v>
      </c>
      <c r="C8641" s="45" t="s">
        <v>1549</v>
      </c>
      <c r="D8641" s="452" t="s">
        <v>3056</v>
      </c>
      <c r="E8641" s="367" t="s">
        <v>786</v>
      </c>
      <c r="F8641" s="50" t="s">
        <v>2196</v>
      </c>
      <c r="G8641" s="468" t="s">
        <v>3102</v>
      </c>
      <c r="H8641" s="50" t="s">
        <v>2413</v>
      </c>
      <c r="I8641" s="42" t="s">
        <v>2225</v>
      </c>
      <c r="U8641" s="15">
        <v>0</v>
      </c>
      <c r="V8641" s="15">
        <v>0</v>
      </c>
      <c r="AH8641" s="15">
        <v>0</v>
      </c>
      <c r="AI8641" s="15">
        <v>0</v>
      </c>
      <c r="AU8641" s="15">
        <v>0</v>
      </c>
      <c r="AV8641" s="15">
        <v>0</v>
      </c>
      <c r="AW8641" s="15">
        <f t="shared" si="2369"/>
        <v>0</v>
      </c>
    </row>
    <row r="8642" spans="1:49">
      <c r="A8642" s="44" t="s">
        <v>1606</v>
      </c>
      <c r="B8642" s="45" t="s">
        <v>1029</v>
      </c>
      <c r="C8642" s="45" t="s">
        <v>1549</v>
      </c>
      <c r="D8642" s="452" t="s">
        <v>3056</v>
      </c>
      <c r="E8642" s="367" t="s">
        <v>1528</v>
      </c>
      <c r="F8642" s="50"/>
      <c r="G8642" s="468" t="s">
        <v>3102</v>
      </c>
      <c r="H8642" s="50" t="s">
        <v>2413</v>
      </c>
      <c r="I8642" s="42" t="s">
        <v>989</v>
      </c>
      <c r="J8642" s="15">
        <v>15000</v>
      </c>
      <c r="S8642" s="15">
        <v>15000</v>
      </c>
      <c r="U8642" s="15">
        <v>15000</v>
      </c>
      <c r="V8642" s="15">
        <v>0</v>
      </c>
      <c r="AH8642" s="15">
        <v>0</v>
      </c>
      <c r="AI8642" s="15">
        <v>0</v>
      </c>
      <c r="AU8642" s="15">
        <v>0</v>
      </c>
      <c r="AV8642" s="15">
        <v>0</v>
      </c>
      <c r="AW8642" s="15">
        <f t="shared" si="2369"/>
        <v>15000</v>
      </c>
    </row>
    <row r="8643" spans="1:49">
      <c r="A8643" s="44" t="s">
        <v>1606</v>
      </c>
      <c r="B8643" s="45" t="s">
        <v>1029</v>
      </c>
      <c r="C8643" s="45" t="s">
        <v>1549</v>
      </c>
      <c r="D8643" s="452" t="s">
        <v>3056</v>
      </c>
      <c r="E8643" s="367" t="s">
        <v>1679</v>
      </c>
      <c r="F8643" s="50"/>
      <c r="G8643" s="468" t="s">
        <v>3102</v>
      </c>
      <c r="H8643" s="50" t="s">
        <v>2413</v>
      </c>
      <c r="I8643" s="42" t="s">
        <v>1048</v>
      </c>
      <c r="J8643" s="15">
        <v>5000</v>
      </c>
      <c r="S8643" s="15">
        <v>5000</v>
      </c>
      <c r="U8643" s="15">
        <v>5000</v>
      </c>
      <c r="V8643" s="15">
        <v>0</v>
      </c>
      <c r="AH8643" s="15">
        <v>0</v>
      </c>
      <c r="AI8643" s="15">
        <v>0</v>
      </c>
      <c r="AU8643" s="15">
        <v>0</v>
      </c>
      <c r="AV8643" s="15">
        <v>0</v>
      </c>
      <c r="AW8643" s="15">
        <f t="shared" si="2369"/>
        <v>5000</v>
      </c>
    </row>
    <row r="8644" spans="1:49">
      <c r="A8644" s="44" t="s">
        <v>1606</v>
      </c>
      <c r="B8644" s="45" t="s">
        <v>1029</v>
      </c>
      <c r="C8644" s="45" t="s">
        <v>1549</v>
      </c>
      <c r="D8644" s="452" t="s">
        <v>3056</v>
      </c>
      <c r="E8644" s="367" t="s">
        <v>787</v>
      </c>
      <c r="F8644" s="50"/>
      <c r="G8644" s="468" t="s">
        <v>3102</v>
      </c>
      <c r="H8644" s="50" t="s">
        <v>2413</v>
      </c>
      <c r="I8644" s="42" t="s">
        <v>2078</v>
      </c>
      <c r="U8644" s="15">
        <v>0</v>
      </c>
      <c r="V8644" s="15">
        <v>0</v>
      </c>
      <c r="AH8644" s="15">
        <v>0</v>
      </c>
      <c r="AI8644" s="15">
        <v>0</v>
      </c>
      <c r="AU8644" s="15">
        <v>0</v>
      </c>
      <c r="AV8644" s="15">
        <v>0</v>
      </c>
      <c r="AW8644" s="15">
        <f t="shared" si="2369"/>
        <v>0</v>
      </c>
    </row>
    <row r="8645" spans="1:49" s="393" customFormat="1">
      <c r="A8645" s="386" t="s">
        <v>1606</v>
      </c>
      <c r="B8645" s="387" t="s">
        <v>1029</v>
      </c>
      <c r="C8645" s="387" t="s">
        <v>1549</v>
      </c>
      <c r="D8645" s="470" t="s">
        <v>3056</v>
      </c>
      <c r="E8645" s="388" t="s">
        <v>787</v>
      </c>
      <c r="F8645" s="389" t="s">
        <v>2197</v>
      </c>
      <c r="G8645" s="471" t="s">
        <v>3102</v>
      </c>
      <c r="H8645" s="389" t="s">
        <v>2413</v>
      </c>
      <c r="I8645" s="390" t="s">
        <v>2709</v>
      </c>
      <c r="J8645" s="391"/>
      <c r="K8645" s="391"/>
      <c r="L8645" s="391"/>
      <c r="M8645" s="391"/>
      <c r="N8645" s="391"/>
      <c r="O8645" s="391"/>
      <c r="P8645" s="391"/>
      <c r="Q8645" s="391"/>
      <c r="R8645" s="391"/>
      <c r="S8645" s="391"/>
      <c r="T8645" s="391"/>
      <c r="U8645" s="391">
        <v>0</v>
      </c>
      <c r="V8645" s="391">
        <v>0</v>
      </c>
      <c r="W8645" s="391"/>
      <c r="X8645" s="391"/>
      <c r="Y8645" s="391"/>
      <c r="Z8645" s="391"/>
      <c r="AA8645" s="391"/>
      <c r="AB8645" s="391"/>
      <c r="AC8645" s="391"/>
      <c r="AD8645" s="391"/>
      <c r="AE8645" s="391"/>
      <c r="AF8645" s="391"/>
      <c r="AG8645" s="391"/>
      <c r="AH8645" s="391">
        <v>0</v>
      </c>
      <c r="AI8645" s="391">
        <v>0</v>
      </c>
      <c r="AJ8645" s="391"/>
      <c r="AK8645" s="391"/>
      <c r="AL8645" s="391"/>
      <c r="AM8645" s="391"/>
      <c r="AN8645" s="391"/>
      <c r="AO8645" s="391"/>
      <c r="AP8645" s="391"/>
      <c r="AQ8645" s="391"/>
      <c r="AR8645" s="391"/>
      <c r="AS8645" s="391"/>
      <c r="AT8645" s="391"/>
      <c r="AU8645" s="391">
        <v>0</v>
      </c>
      <c r="AV8645" s="391">
        <v>0</v>
      </c>
      <c r="AW8645" s="391">
        <f t="shared" si="2369"/>
        <v>0</v>
      </c>
    </row>
    <row r="8646" spans="1:49">
      <c r="A8646" s="44" t="s">
        <v>1606</v>
      </c>
      <c r="B8646" s="45" t="s">
        <v>1029</v>
      </c>
      <c r="C8646" s="45" t="s">
        <v>1549</v>
      </c>
      <c r="D8646" s="452" t="s">
        <v>3056</v>
      </c>
      <c r="E8646" s="367" t="s">
        <v>1116</v>
      </c>
      <c r="F8646" s="50"/>
      <c r="G8646" s="468" t="s">
        <v>3102</v>
      </c>
      <c r="H8646" s="50" t="s">
        <v>2413</v>
      </c>
      <c r="I8646" s="42" t="s">
        <v>1487</v>
      </c>
      <c r="J8646" s="15">
        <v>10000</v>
      </c>
      <c r="S8646" s="15">
        <v>10000</v>
      </c>
      <c r="U8646" s="15">
        <v>10000</v>
      </c>
      <c r="V8646" s="15">
        <v>0</v>
      </c>
      <c r="AH8646" s="15">
        <v>0</v>
      </c>
      <c r="AI8646" s="15">
        <v>0</v>
      </c>
      <c r="AU8646" s="15">
        <v>0</v>
      </c>
      <c r="AV8646" s="15">
        <v>0</v>
      </c>
      <c r="AW8646" s="15">
        <f t="shared" si="2369"/>
        <v>10000</v>
      </c>
    </row>
    <row r="8647" spans="1:49">
      <c r="A8647" s="44" t="s">
        <v>1606</v>
      </c>
      <c r="B8647" s="45" t="s">
        <v>1029</v>
      </c>
      <c r="C8647" s="45" t="s">
        <v>1549</v>
      </c>
      <c r="D8647" s="452" t="s">
        <v>3056</v>
      </c>
      <c r="E8647" s="367" t="s">
        <v>1703</v>
      </c>
      <c r="F8647" s="50"/>
      <c r="G8647" s="468" t="s">
        <v>3102</v>
      </c>
      <c r="H8647" s="50" t="s">
        <v>2413</v>
      </c>
      <c r="I8647" s="42" t="s">
        <v>1047</v>
      </c>
      <c r="U8647" s="15">
        <v>0</v>
      </c>
      <c r="V8647" s="15">
        <v>0</v>
      </c>
      <c r="AH8647" s="15">
        <v>0</v>
      </c>
      <c r="AI8647" s="15">
        <v>0</v>
      </c>
      <c r="AU8647" s="15">
        <v>0</v>
      </c>
      <c r="AV8647" s="15">
        <v>0</v>
      </c>
      <c r="AW8647" s="15">
        <f t="shared" si="2369"/>
        <v>0</v>
      </c>
    </row>
    <row r="8648" spans="1:49">
      <c r="A8648" s="44" t="s">
        <v>1606</v>
      </c>
      <c r="B8648" s="45" t="s">
        <v>1029</v>
      </c>
      <c r="C8648" s="45" t="s">
        <v>1549</v>
      </c>
      <c r="D8648" s="452" t="s">
        <v>3056</v>
      </c>
      <c r="E8648" s="367" t="s">
        <v>826</v>
      </c>
      <c r="F8648" s="50"/>
      <c r="G8648" s="468" t="s">
        <v>3102</v>
      </c>
      <c r="H8648" s="50" t="s">
        <v>2413</v>
      </c>
      <c r="I8648" s="42" t="s">
        <v>935</v>
      </c>
      <c r="J8648" s="15">
        <v>20000</v>
      </c>
      <c r="S8648" s="15">
        <v>20000</v>
      </c>
      <c r="U8648" s="15">
        <v>20000</v>
      </c>
      <c r="V8648" s="15">
        <v>0</v>
      </c>
      <c r="AH8648" s="15">
        <v>0</v>
      </c>
      <c r="AI8648" s="15">
        <v>0</v>
      </c>
      <c r="AU8648" s="15">
        <v>0</v>
      </c>
      <c r="AV8648" s="15">
        <v>0</v>
      </c>
      <c r="AW8648" s="15">
        <f t="shared" si="2369"/>
        <v>20000</v>
      </c>
    </row>
    <row r="8649" spans="1:49" s="393" customFormat="1">
      <c r="A8649" s="386" t="s">
        <v>1606</v>
      </c>
      <c r="B8649" s="387" t="s">
        <v>1029</v>
      </c>
      <c r="C8649" s="387" t="s">
        <v>1549</v>
      </c>
      <c r="D8649" s="470" t="s">
        <v>3056</v>
      </c>
      <c r="E8649" s="388" t="s">
        <v>1115</v>
      </c>
      <c r="F8649" s="389"/>
      <c r="G8649" s="471" t="s">
        <v>3102</v>
      </c>
      <c r="H8649" s="389" t="s">
        <v>2413</v>
      </c>
      <c r="I8649" s="390" t="s">
        <v>3138</v>
      </c>
      <c r="J8649" s="391"/>
      <c r="K8649" s="391"/>
      <c r="L8649" s="391"/>
      <c r="M8649" s="391"/>
      <c r="N8649" s="391"/>
      <c r="O8649" s="391"/>
      <c r="P8649" s="391"/>
      <c r="Q8649" s="391"/>
      <c r="R8649" s="391"/>
      <c r="S8649" s="391"/>
      <c r="T8649" s="391"/>
      <c r="U8649" s="391">
        <v>0</v>
      </c>
      <c r="V8649" s="391">
        <v>0</v>
      </c>
      <c r="W8649" s="391"/>
      <c r="X8649" s="391"/>
      <c r="Y8649" s="391"/>
      <c r="Z8649" s="391"/>
      <c r="AA8649" s="391"/>
      <c r="AB8649" s="391"/>
      <c r="AC8649" s="391"/>
      <c r="AD8649" s="391"/>
      <c r="AE8649" s="391"/>
      <c r="AF8649" s="391"/>
      <c r="AG8649" s="391"/>
      <c r="AH8649" s="391">
        <v>0</v>
      </c>
      <c r="AI8649" s="391">
        <v>0</v>
      </c>
      <c r="AJ8649" s="391"/>
      <c r="AK8649" s="391"/>
      <c r="AL8649" s="391"/>
      <c r="AM8649" s="391"/>
      <c r="AN8649" s="391"/>
      <c r="AO8649" s="391"/>
      <c r="AP8649" s="391"/>
      <c r="AQ8649" s="391"/>
      <c r="AR8649" s="391"/>
      <c r="AS8649" s="391"/>
      <c r="AT8649" s="391"/>
      <c r="AU8649" s="391">
        <v>0</v>
      </c>
      <c r="AV8649" s="391">
        <v>0</v>
      </c>
      <c r="AW8649" s="391">
        <f t="shared" si="2369"/>
        <v>0</v>
      </c>
    </row>
    <row r="8650" spans="1:49">
      <c r="A8650" s="44" t="s">
        <v>1606</v>
      </c>
      <c r="B8650" s="45" t="s">
        <v>1029</v>
      </c>
      <c r="C8650" s="45" t="s">
        <v>1549</v>
      </c>
      <c r="D8650" s="452" t="s">
        <v>3056</v>
      </c>
      <c r="E8650" s="367" t="s">
        <v>1677</v>
      </c>
      <c r="F8650" s="50"/>
      <c r="G8650" s="468" t="s">
        <v>3102</v>
      </c>
      <c r="H8650" s="50" t="s">
        <v>2413</v>
      </c>
      <c r="I8650" s="42" t="s">
        <v>2236</v>
      </c>
      <c r="U8650" s="15">
        <v>0</v>
      </c>
      <c r="V8650" s="15">
        <v>0</v>
      </c>
      <c r="AH8650" s="15">
        <v>0</v>
      </c>
      <c r="AI8650" s="15">
        <v>0</v>
      </c>
      <c r="AU8650" s="15">
        <v>0</v>
      </c>
      <c r="AV8650" s="15">
        <v>0</v>
      </c>
      <c r="AW8650" s="15">
        <f t="shared" si="2369"/>
        <v>0</v>
      </c>
    </row>
    <row r="8651" spans="1:49">
      <c r="A8651" s="44" t="s">
        <v>1606</v>
      </c>
      <c r="B8651" s="45" t="s">
        <v>1029</v>
      </c>
      <c r="C8651" s="45" t="s">
        <v>1549</v>
      </c>
      <c r="D8651" s="452" t="s">
        <v>3056</v>
      </c>
      <c r="E8651" s="367" t="s">
        <v>1677</v>
      </c>
      <c r="F8651" s="50" t="s">
        <v>2033</v>
      </c>
      <c r="G8651" s="468" t="s">
        <v>3102</v>
      </c>
      <c r="H8651" s="50" t="s">
        <v>2413</v>
      </c>
      <c r="I8651" s="42" t="s">
        <v>25</v>
      </c>
      <c r="J8651" s="233"/>
      <c r="K8651" s="233"/>
      <c r="L8651" s="233"/>
      <c r="M8651" s="233"/>
      <c r="N8651" s="233"/>
      <c r="O8651" s="233"/>
      <c r="P8651" s="233"/>
      <c r="Q8651" s="233"/>
      <c r="R8651" s="233"/>
      <c r="S8651" s="233"/>
      <c r="T8651" s="233"/>
      <c r="U8651" s="233">
        <v>0</v>
      </c>
      <c r="V8651" s="233">
        <v>0</v>
      </c>
      <c r="W8651" s="233"/>
      <c r="X8651" s="233"/>
      <c r="Y8651" s="233"/>
      <c r="Z8651" s="233"/>
      <c r="AA8651" s="233"/>
      <c r="AB8651" s="233"/>
      <c r="AC8651" s="233"/>
      <c r="AD8651" s="233"/>
      <c r="AE8651" s="233"/>
      <c r="AF8651" s="233"/>
      <c r="AG8651" s="233"/>
      <c r="AH8651" s="233">
        <v>0</v>
      </c>
      <c r="AI8651" s="233">
        <v>0</v>
      </c>
      <c r="AJ8651" s="233"/>
      <c r="AK8651" s="233"/>
      <c r="AL8651" s="233"/>
      <c r="AM8651" s="233"/>
      <c r="AN8651" s="233"/>
      <c r="AO8651" s="233"/>
      <c r="AP8651" s="233"/>
      <c r="AQ8651" s="233"/>
      <c r="AR8651" s="233"/>
      <c r="AS8651" s="233"/>
      <c r="AT8651" s="233"/>
      <c r="AU8651" s="233">
        <v>0</v>
      </c>
      <c r="AV8651" s="233">
        <v>0</v>
      </c>
      <c r="AW8651" s="233">
        <f t="shared" si="2369"/>
        <v>0</v>
      </c>
    </row>
    <row r="8652" spans="1:49" s="393" customFormat="1">
      <c r="A8652" s="386" t="s">
        <v>1606</v>
      </c>
      <c r="B8652" s="387" t="s">
        <v>1029</v>
      </c>
      <c r="C8652" s="387" t="s">
        <v>1549</v>
      </c>
      <c r="D8652" s="470" t="s">
        <v>3056</v>
      </c>
      <c r="E8652" s="388" t="s">
        <v>1677</v>
      </c>
      <c r="F8652" s="389" t="s">
        <v>2198</v>
      </c>
      <c r="G8652" s="471" t="s">
        <v>3102</v>
      </c>
      <c r="H8652" s="389" t="s">
        <v>2413</v>
      </c>
      <c r="I8652" s="390" t="s">
        <v>2710</v>
      </c>
      <c r="J8652" s="391"/>
      <c r="K8652" s="391"/>
      <c r="L8652" s="391"/>
      <c r="M8652" s="391"/>
      <c r="N8652" s="391"/>
      <c r="O8652" s="391"/>
      <c r="P8652" s="391"/>
      <c r="Q8652" s="391"/>
      <c r="R8652" s="391"/>
      <c r="S8652" s="391"/>
      <c r="T8652" s="391"/>
      <c r="U8652" s="391">
        <v>0</v>
      </c>
      <c r="V8652" s="391">
        <v>0</v>
      </c>
      <c r="W8652" s="391"/>
      <c r="X8652" s="391"/>
      <c r="Y8652" s="391"/>
      <c r="Z8652" s="391"/>
      <c r="AA8652" s="391"/>
      <c r="AB8652" s="391"/>
      <c r="AC8652" s="391"/>
      <c r="AD8652" s="391"/>
      <c r="AE8652" s="391"/>
      <c r="AF8652" s="391"/>
      <c r="AG8652" s="391"/>
      <c r="AH8652" s="391">
        <v>0</v>
      </c>
      <c r="AI8652" s="391">
        <v>0</v>
      </c>
      <c r="AJ8652" s="391"/>
      <c r="AK8652" s="391"/>
      <c r="AL8652" s="391"/>
      <c r="AM8652" s="391"/>
      <c r="AN8652" s="391"/>
      <c r="AO8652" s="391"/>
      <c r="AP8652" s="391"/>
      <c r="AQ8652" s="391"/>
      <c r="AR8652" s="391"/>
      <c r="AS8652" s="391"/>
      <c r="AT8652" s="391"/>
      <c r="AU8652" s="391">
        <v>0</v>
      </c>
      <c r="AV8652" s="391">
        <v>0</v>
      </c>
      <c r="AW8652" s="391">
        <f t="shared" si="2369"/>
        <v>0</v>
      </c>
    </row>
    <row r="8653" spans="1:49" s="393" customFormat="1">
      <c r="A8653" s="386"/>
      <c r="B8653" s="387"/>
      <c r="C8653" s="387"/>
      <c r="D8653" s="387"/>
      <c r="E8653" s="388"/>
      <c r="F8653" s="389"/>
      <c r="G8653" s="389"/>
      <c r="H8653" s="389"/>
      <c r="I8653" s="410" t="s">
        <v>2447</v>
      </c>
      <c r="J8653" s="424">
        <f>SUM(J8654)</f>
        <v>5000</v>
      </c>
      <c r="K8653" s="424">
        <f t="shared" ref="K8653:AT8653" si="2374">SUM(K8654)</f>
        <v>0</v>
      </c>
      <c r="L8653" s="424">
        <f t="shared" si="2374"/>
        <v>0</v>
      </c>
      <c r="M8653" s="424">
        <f t="shared" si="2374"/>
        <v>0</v>
      </c>
      <c r="N8653" s="424">
        <f t="shared" si="2374"/>
        <v>0</v>
      </c>
      <c r="O8653" s="424">
        <f t="shared" si="2374"/>
        <v>0</v>
      </c>
      <c r="P8653" s="424">
        <f t="shared" si="2374"/>
        <v>0</v>
      </c>
      <c r="Q8653" s="424">
        <f t="shared" si="2374"/>
        <v>0</v>
      </c>
      <c r="R8653" s="424">
        <f t="shared" si="2374"/>
        <v>0</v>
      </c>
      <c r="S8653" s="424">
        <f t="shared" si="2374"/>
        <v>5000</v>
      </c>
      <c r="T8653" s="424">
        <f t="shared" si="2374"/>
        <v>0</v>
      </c>
      <c r="U8653" s="424">
        <v>5000</v>
      </c>
      <c r="V8653" s="424">
        <v>0</v>
      </c>
      <c r="W8653" s="424">
        <f>SUM(W8654)</f>
        <v>202600</v>
      </c>
      <c r="X8653" s="424">
        <f t="shared" si="2374"/>
        <v>0</v>
      </c>
      <c r="Y8653" s="424">
        <f t="shared" si="2374"/>
        <v>0</v>
      </c>
      <c r="Z8653" s="424">
        <f t="shared" si="2374"/>
        <v>202600</v>
      </c>
      <c r="AA8653" s="424">
        <f t="shared" si="2374"/>
        <v>0</v>
      </c>
      <c r="AB8653" s="424">
        <f t="shared" si="2374"/>
        <v>0</v>
      </c>
      <c r="AC8653" s="424">
        <f t="shared" si="2374"/>
        <v>0</v>
      </c>
      <c r="AD8653" s="424">
        <f t="shared" si="2374"/>
        <v>0</v>
      </c>
      <c r="AE8653" s="424">
        <f t="shared" si="2374"/>
        <v>0</v>
      </c>
      <c r="AF8653" s="424">
        <f t="shared" si="2374"/>
        <v>0</v>
      </c>
      <c r="AG8653" s="424">
        <f t="shared" si="2374"/>
        <v>0</v>
      </c>
      <c r="AH8653" s="424">
        <v>202600</v>
      </c>
      <c r="AI8653" s="424">
        <v>0</v>
      </c>
      <c r="AJ8653" s="424">
        <f>SUM(AJ8654)</f>
        <v>0</v>
      </c>
      <c r="AK8653" s="424">
        <f t="shared" si="2374"/>
        <v>0</v>
      </c>
      <c r="AL8653" s="424">
        <f t="shared" si="2374"/>
        <v>0</v>
      </c>
      <c r="AM8653" s="424">
        <f t="shared" si="2374"/>
        <v>0</v>
      </c>
      <c r="AN8653" s="424">
        <f t="shared" si="2374"/>
        <v>0</v>
      </c>
      <c r="AO8653" s="424">
        <f t="shared" si="2374"/>
        <v>0</v>
      </c>
      <c r="AP8653" s="424">
        <f t="shared" si="2374"/>
        <v>0</v>
      </c>
      <c r="AQ8653" s="424">
        <f t="shared" si="2374"/>
        <v>0</v>
      </c>
      <c r="AR8653" s="424">
        <f t="shared" si="2374"/>
        <v>0</v>
      </c>
      <c r="AS8653" s="424">
        <f t="shared" si="2374"/>
        <v>0</v>
      </c>
      <c r="AT8653" s="424">
        <f t="shared" si="2374"/>
        <v>0</v>
      </c>
      <c r="AU8653" s="424">
        <v>0</v>
      </c>
      <c r="AV8653" s="424">
        <v>0</v>
      </c>
      <c r="AW8653" s="424">
        <f t="shared" si="2369"/>
        <v>207600</v>
      </c>
    </row>
    <row r="8654" spans="1:49">
      <c r="A8654" s="44" t="s">
        <v>1606</v>
      </c>
      <c r="B8654" s="45" t="s">
        <v>1029</v>
      </c>
      <c r="C8654" s="45" t="s">
        <v>1549</v>
      </c>
      <c r="D8654" s="452" t="s">
        <v>3056</v>
      </c>
      <c r="E8654" s="54" t="s">
        <v>833</v>
      </c>
      <c r="F8654" s="50"/>
      <c r="G8654" s="50"/>
      <c r="H8654" s="50"/>
      <c r="I8654" s="53" t="s">
        <v>1</v>
      </c>
      <c r="J8654" s="9">
        <f t="shared" ref="J8654:AT8654" si="2375">SUM(J8655,J8656,J8659:J8659,J8660)</f>
        <v>5000</v>
      </c>
      <c r="K8654" s="9">
        <f t="shared" si="2375"/>
        <v>0</v>
      </c>
      <c r="L8654" s="9">
        <f t="shared" si="2375"/>
        <v>0</v>
      </c>
      <c r="M8654" s="9">
        <f t="shared" si="2375"/>
        <v>0</v>
      </c>
      <c r="N8654" s="9">
        <f t="shared" si="2375"/>
        <v>0</v>
      </c>
      <c r="O8654" s="9">
        <f t="shared" si="2375"/>
        <v>0</v>
      </c>
      <c r="P8654" s="9">
        <f t="shared" si="2375"/>
        <v>0</v>
      </c>
      <c r="Q8654" s="9">
        <f t="shared" si="2375"/>
        <v>0</v>
      </c>
      <c r="R8654" s="9">
        <f t="shared" si="2375"/>
        <v>0</v>
      </c>
      <c r="S8654" s="9">
        <f t="shared" si="2375"/>
        <v>5000</v>
      </c>
      <c r="T8654" s="9">
        <f t="shared" si="2375"/>
        <v>0</v>
      </c>
      <c r="U8654" s="9">
        <v>5000</v>
      </c>
      <c r="V8654" s="9">
        <v>0</v>
      </c>
      <c r="W8654" s="9">
        <f t="shared" si="2375"/>
        <v>202600</v>
      </c>
      <c r="X8654" s="9">
        <f t="shared" si="2375"/>
        <v>0</v>
      </c>
      <c r="Y8654" s="9">
        <f t="shared" si="2375"/>
        <v>0</v>
      </c>
      <c r="Z8654" s="9">
        <f t="shared" si="2375"/>
        <v>202600</v>
      </c>
      <c r="AA8654" s="9">
        <f t="shared" si="2375"/>
        <v>0</v>
      </c>
      <c r="AB8654" s="9">
        <f t="shared" si="2375"/>
        <v>0</v>
      </c>
      <c r="AC8654" s="9">
        <f t="shared" si="2375"/>
        <v>0</v>
      </c>
      <c r="AD8654" s="9">
        <f t="shared" si="2375"/>
        <v>0</v>
      </c>
      <c r="AE8654" s="9">
        <f t="shared" si="2375"/>
        <v>0</v>
      </c>
      <c r="AF8654" s="9">
        <f t="shared" si="2375"/>
        <v>0</v>
      </c>
      <c r="AG8654" s="9">
        <f t="shared" si="2375"/>
        <v>0</v>
      </c>
      <c r="AH8654" s="9">
        <v>202600</v>
      </c>
      <c r="AI8654" s="9">
        <v>0</v>
      </c>
      <c r="AJ8654" s="9">
        <f t="shared" si="2375"/>
        <v>0</v>
      </c>
      <c r="AK8654" s="9">
        <f t="shared" si="2375"/>
        <v>0</v>
      </c>
      <c r="AL8654" s="9">
        <f t="shared" si="2375"/>
        <v>0</v>
      </c>
      <c r="AM8654" s="9">
        <f t="shared" si="2375"/>
        <v>0</v>
      </c>
      <c r="AN8654" s="9">
        <f t="shared" si="2375"/>
        <v>0</v>
      </c>
      <c r="AO8654" s="9">
        <f t="shared" si="2375"/>
        <v>0</v>
      </c>
      <c r="AP8654" s="9">
        <f t="shared" si="2375"/>
        <v>0</v>
      </c>
      <c r="AQ8654" s="9">
        <f t="shared" si="2375"/>
        <v>0</v>
      </c>
      <c r="AR8654" s="9">
        <f t="shared" si="2375"/>
        <v>0</v>
      </c>
      <c r="AS8654" s="9">
        <f t="shared" si="2375"/>
        <v>0</v>
      </c>
      <c r="AT8654" s="9">
        <f t="shared" si="2375"/>
        <v>0</v>
      </c>
      <c r="AU8654" s="9">
        <v>0</v>
      </c>
      <c r="AV8654" s="9">
        <v>0</v>
      </c>
      <c r="AW8654" s="9">
        <f t="shared" ref="AW8654" si="2376">SUM(AW8655,AW8656,AW8659:AW8659,AW8660)</f>
        <v>207600</v>
      </c>
    </row>
    <row r="8655" spans="1:49" s="393" customFormat="1">
      <c r="A8655" s="386" t="s">
        <v>1606</v>
      </c>
      <c r="B8655" s="387" t="s">
        <v>1029</v>
      </c>
      <c r="C8655" s="387" t="s">
        <v>1549</v>
      </c>
      <c r="D8655" s="470" t="s">
        <v>3056</v>
      </c>
      <c r="E8655" s="388" t="s">
        <v>1715</v>
      </c>
      <c r="F8655" s="389"/>
      <c r="G8655" s="471" t="s">
        <v>3102</v>
      </c>
      <c r="H8655" s="389" t="s">
        <v>2413</v>
      </c>
      <c r="I8655" s="390" t="s">
        <v>2711</v>
      </c>
      <c r="J8655" s="425"/>
      <c r="K8655" s="425"/>
      <c r="L8655" s="425"/>
      <c r="M8655" s="425"/>
      <c r="N8655" s="425"/>
      <c r="O8655" s="425"/>
      <c r="P8655" s="425"/>
      <c r="Q8655" s="425"/>
      <c r="R8655" s="425"/>
      <c r="S8655" s="425"/>
      <c r="T8655" s="425"/>
      <c r="U8655" s="425">
        <v>0</v>
      </c>
      <c r="V8655" s="425">
        <v>0</v>
      </c>
      <c r="W8655" s="425">
        <v>52600</v>
      </c>
      <c r="X8655" s="425"/>
      <c r="Y8655" s="425"/>
      <c r="Z8655" s="425">
        <v>52600</v>
      </c>
      <c r="AA8655" s="425"/>
      <c r="AB8655" s="425"/>
      <c r="AC8655" s="425"/>
      <c r="AD8655" s="425"/>
      <c r="AE8655" s="425"/>
      <c r="AF8655" s="425"/>
      <c r="AG8655" s="425"/>
      <c r="AH8655" s="425">
        <v>52600</v>
      </c>
      <c r="AI8655" s="425">
        <v>0</v>
      </c>
      <c r="AJ8655" s="425"/>
      <c r="AK8655" s="425"/>
      <c r="AL8655" s="425"/>
      <c r="AM8655" s="425"/>
      <c r="AN8655" s="425"/>
      <c r="AO8655" s="425"/>
      <c r="AP8655" s="425"/>
      <c r="AQ8655" s="425"/>
      <c r="AR8655" s="425"/>
      <c r="AS8655" s="425"/>
      <c r="AT8655" s="425"/>
      <c r="AU8655" s="425">
        <v>0</v>
      </c>
      <c r="AV8655" s="425">
        <v>0</v>
      </c>
      <c r="AW8655" s="425">
        <f>U8655+AH8655+AU8655</f>
        <v>52600</v>
      </c>
    </row>
    <row r="8656" spans="1:49" s="95" customFormat="1">
      <c r="A8656" s="92" t="s">
        <v>1606</v>
      </c>
      <c r="B8656" s="93" t="s">
        <v>1029</v>
      </c>
      <c r="C8656" s="93" t="s">
        <v>1549</v>
      </c>
      <c r="D8656" s="452" t="s">
        <v>3056</v>
      </c>
      <c r="E8656" s="94" t="s">
        <v>1678</v>
      </c>
      <c r="F8656" s="106" t="s">
        <v>2894</v>
      </c>
      <c r="G8656" s="106"/>
      <c r="H8656" s="106"/>
      <c r="I8656" s="74" t="s">
        <v>24</v>
      </c>
      <c r="J8656" s="19">
        <f>SUM(J8657:J8658)</f>
        <v>5000</v>
      </c>
      <c r="K8656" s="19">
        <f t="shared" ref="K8656:AT8656" si="2377">SUM(K8657:K8658)</f>
        <v>0</v>
      </c>
      <c r="L8656" s="19">
        <f t="shared" si="2377"/>
        <v>0</v>
      </c>
      <c r="M8656" s="19">
        <f t="shared" si="2377"/>
        <v>0</v>
      </c>
      <c r="N8656" s="19">
        <f t="shared" si="2377"/>
        <v>0</v>
      </c>
      <c r="O8656" s="19">
        <f t="shared" si="2377"/>
        <v>0</v>
      </c>
      <c r="P8656" s="19">
        <f t="shared" si="2377"/>
        <v>0</v>
      </c>
      <c r="Q8656" s="19">
        <f t="shared" si="2377"/>
        <v>0</v>
      </c>
      <c r="R8656" s="19">
        <f t="shared" si="2377"/>
        <v>0</v>
      </c>
      <c r="S8656" s="19">
        <f t="shared" si="2377"/>
        <v>5000</v>
      </c>
      <c r="T8656" s="19">
        <f t="shared" si="2377"/>
        <v>0</v>
      </c>
      <c r="U8656" s="19">
        <v>5000</v>
      </c>
      <c r="V8656" s="19">
        <v>0</v>
      </c>
      <c r="W8656" s="19">
        <f>SUM(W8657:W8658)</f>
        <v>150000</v>
      </c>
      <c r="X8656" s="19">
        <f t="shared" si="2377"/>
        <v>0</v>
      </c>
      <c r="Y8656" s="19">
        <f t="shared" si="2377"/>
        <v>0</v>
      </c>
      <c r="Z8656" s="19">
        <f t="shared" si="2377"/>
        <v>150000</v>
      </c>
      <c r="AA8656" s="19">
        <f t="shared" si="2377"/>
        <v>0</v>
      </c>
      <c r="AB8656" s="19">
        <f t="shared" si="2377"/>
        <v>0</v>
      </c>
      <c r="AC8656" s="19">
        <f t="shared" si="2377"/>
        <v>0</v>
      </c>
      <c r="AD8656" s="19">
        <f t="shared" si="2377"/>
        <v>0</v>
      </c>
      <c r="AE8656" s="19">
        <f t="shared" si="2377"/>
        <v>0</v>
      </c>
      <c r="AF8656" s="19">
        <f t="shared" si="2377"/>
        <v>0</v>
      </c>
      <c r="AG8656" s="19">
        <f t="shared" si="2377"/>
        <v>0</v>
      </c>
      <c r="AH8656" s="19">
        <v>150000</v>
      </c>
      <c r="AI8656" s="19">
        <v>0</v>
      </c>
      <c r="AJ8656" s="19">
        <f>SUM(AJ8657:AJ8658)</f>
        <v>0</v>
      </c>
      <c r="AK8656" s="19">
        <f t="shared" si="2377"/>
        <v>0</v>
      </c>
      <c r="AL8656" s="19">
        <f t="shared" si="2377"/>
        <v>0</v>
      </c>
      <c r="AM8656" s="19">
        <f t="shared" si="2377"/>
        <v>0</v>
      </c>
      <c r="AN8656" s="19">
        <f t="shared" si="2377"/>
        <v>0</v>
      </c>
      <c r="AO8656" s="19">
        <f t="shared" si="2377"/>
        <v>0</v>
      </c>
      <c r="AP8656" s="19">
        <f t="shared" si="2377"/>
        <v>0</v>
      </c>
      <c r="AQ8656" s="19">
        <f t="shared" si="2377"/>
        <v>0</v>
      </c>
      <c r="AR8656" s="19">
        <f t="shared" si="2377"/>
        <v>0</v>
      </c>
      <c r="AS8656" s="19">
        <f t="shared" si="2377"/>
        <v>0</v>
      </c>
      <c r="AT8656" s="19">
        <f t="shared" si="2377"/>
        <v>0</v>
      </c>
      <c r="AU8656" s="19">
        <v>0</v>
      </c>
      <c r="AV8656" s="19">
        <v>0</v>
      </c>
      <c r="AW8656" s="19">
        <f>U8656+AH8656+AU8656</f>
        <v>155000</v>
      </c>
    </row>
    <row r="8657" spans="1:49" s="406" customFormat="1">
      <c r="A8657" s="418" t="s">
        <v>1606</v>
      </c>
      <c r="B8657" s="419" t="s">
        <v>1029</v>
      </c>
      <c r="C8657" s="419" t="s">
        <v>1549</v>
      </c>
      <c r="D8657" s="470" t="s">
        <v>3056</v>
      </c>
      <c r="E8657" s="394" t="s">
        <v>1678</v>
      </c>
      <c r="F8657" s="402" t="s">
        <v>2138</v>
      </c>
      <c r="G8657" s="471" t="s">
        <v>3102</v>
      </c>
      <c r="H8657" s="389" t="s">
        <v>2413</v>
      </c>
      <c r="I8657" s="404" t="s">
        <v>3139</v>
      </c>
      <c r="J8657" s="425">
        <v>5000</v>
      </c>
      <c r="K8657" s="425"/>
      <c r="L8657" s="425"/>
      <c r="M8657" s="425"/>
      <c r="N8657" s="425"/>
      <c r="O8657" s="425"/>
      <c r="P8657" s="425"/>
      <c r="Q8657" s="425"/>
      <c r="R8657" s="425"/>
      <c r="S8657" s="425">
        <v>5000</v>
      </c>
      <c r="T8657" s="425"/>
      <c r="U8657" s="425">
        <v>5000</v>
      </c>
      <c r="V8657" s="425">
        <v>0</v>
      </c>
      <c r="W8657" s="425">
        <v>150000</v>
      </c>
      <c r="X8657" s="425"/>
      <c r="Y8657" s="425"/>
      <c r="Z8657" s="425">
        <v>150000</v>
      </c>
      <c r="AA8657" s="425"/>
      <c r="AB8657" s="425"/>
      <c r="AC8657" s="425"/>
      <c r="AD8657" s="425"/>
      <c r="AE8657" s="425"/>
      <c r="AF8657" s="425"/>
      <c r="AG8657" s="425"/>
      <c r="AH8657" s="425">
        <v>150000</v>
      </c>
      <c r="AI8657" s="425">
        <v>0</v>
      </c>
      <c r="AJ8657" s="425"/>
      <c r="AK8657" s="425"/>
      <c r="AL8657" s="425"/>
      <c r="AM8657" s="425"/>
      <c r="AN8657" s="425"/>
      <c r="AO8657" s="425"/>
      <c r="AP8657" s="425"/>
      <c r="AQ8657" s="425"/>
      <c r="AR8657" s="425"/>
      <c r="AS8657" s="425"/>
      <c r="AT8657" s="425"/>
      <c r="AU8657" s="425">
        <v>0</v>
      </c>
      <c r="AV8657" s="425">
        <v>0</v>
      </c>
      <c r="AW8657" s="425">
        <f>U8657+AH8657+AU8657</f>
        <v>155000</v>
      </c>
    </row>
    <row r="8658" spans="1:49" s="393" customFormat="1">
      <c r="A8658" s="418" t="s">
        <v>1606</v>
      </c>
      <c r="B8658" s="419" t="s">
        <v>1029</v>
      </c>
      <c r="C8658" s="419" t="s">
        <v>1549</v>
      </c>
      <c r="D8658" s="470" t="s">
        <v>3056</v>
      </c>
      <c r="E8658" s="394" t="s">
        <v>1678</v>
      </c>
      <c r="F8658" s="389" t="s">
        <v>1288</v>
      </c>
      <c r="G8658" s="471" t="s">
        <v>3102</v>
      </c>
      <c r="H8658" s="389" t="s">
        <v>2413</v>
      </c>
      <c r="I8658" s="390" t="s">
        <v>3131</v>
      </c>
      <c r="J8658" s="425"/>
      <c r="K8658" s="425"/>
      <c r="L8658" s="425"/>
      <c r="M8658" s="425"/>
      <c r="N8658" s="425"/>
      <c r="O8658" s="425"/>
      <c r="P8658" s="425"/>
      <c r="Q8658" s="425"/>
      <c r="R8658" s="425"/>
      <c r="S8658" s="425"/>
      <c r="T8658" s="425"/>
      <c r="U8658" s="425">
        <v>0</v>
      </c>
      <c r="V8658" s="425">
        <v>0</v>
      </c>
      <c r="W8658" s="425"/>
      <c r="X8658" s="425"/>
      <c r="Y8658" s="425"/>
      <c r="Z8658" s="425"/>
      <c r="AA8658" s="425"/>
      <c r="AB8658" s="425"/>
      <c r="AC8658" s="425"/>
      <c r="AD8658" s="425"/>
      <c r="AE8658" s="425"/>
      <c r="AF8658" s="425"/>
      <c r="AG8658" s="425"/>
      <c r="AH8658" s="425">
        <v>0</v>
      </c>
      <c r="AI8658" s="425">
        <v>0</v>
      </c>
      <c r="AJ8658" s="425"/>
      <c r="AK8658" s="425"/>
      <c r="AL8658" s="425"/>
      <c r="AM8658" s="425"/>
      <c r="AN8658" s="425"/>
      <c r="AO8658" s="425"/>
      <c r="AP8658" s="425"/>
      <c r="AQ8658" s="425"/>
      <c r="AR8658" s="425"/>
      <c r="AS8658" s="425"/>
      <c r="AT8658" s="425"/>
      <c r="AU8658" s="425">
        <v>0</v>
      </c>
      <c r="AV8658" s="425">
        <v>0</v>
      </c>
      <c r="AW8658" s="425">
        <f>U8658+AH8658+AU8658</f>
        <v>0</v>
      </c>
    </row>
    <row r="8659" spans="1:49" s="52" customFormat="1">
      <c r="A8659" s="92" t="s">
        <v>1606</v>
      </c>
      <c r="B8659" s="93" t="s">
        <v>1029</v>
      </c>
      <c r="C8659" s="93" t="s">
        <v>1549</v>
      </c>
      <c r="D8659" s="452" t="s">
        <v>3056</v>
      </c>
      <c r="E8659" s="54" t="s">
        <v>1517</v>
      </c>
      <c r="F8659" s="65" t="s">
        <v>2642</v>
      </c>
      <c r="G8659" s="468" t="s">
        <v>3102</v>
      </c>
      <c r="H8659" s="50" t="s">
        <v>2413</v>
      </c>
      <c r="I8659" s="343" t="s">
        <v>2584</v>
      </c>
      <c r="J8659" s="11"/>
      <c r="K8659" s="11"/>
      <c r="L8659" s="11"/>
      <c r="M8659" s="11"/>
      <c r="N8659" s="11"/>
      <c r="O8659" s="11"/>
      <c r="P8659" s="11"/>
      <c r="Q8659" s="11"/>
      <c r="R8659" s="11"/>
      <c r="S8659" s="11"/>
      <c r="T8659" s="11"/>
      <c r="U8659" s="11">
        <v>0</v>
      </c>
      <c r="V8659" s="11">
        <v>0</v>
      </c>
      <c r="W8659" s="11"/>
      <c r="X8659" s="11"/>
      <c r="Y8659" s="11"/>
      <c r="Z8659" s="11"/>
      <c r="AA8659" s="11"/>
      <c r="AB8659" s="11"/>
      <c r="AC8659" s="11"/>
      <c r="AD8659" s="11"/>
      <c r="AE8659" s="11"/>
      <c r="AF8659" s="11"/>
      <c r="AG8659" s="11"/>
      <c r="AH8659" s="11">
        <v>0</v>
      </c>
      <c r="AI8659" s="11">
        <v>0</v>
      </c>
      <c r="AJ8659" s="11"/>
      <c r="AK8659" s="11"/>
      <c r="AL8659" s="11"/>
      <c r="AM8659" s="11"/>
      <c r="AN8659" s="11"/>
      <c r="AO8659" s="11"/>
      <c r="AP8659" s="11"/>
      <c r="AQ8659" s="11"/>
      <c r="AR8659" s="11"/>
      <c r="AS8659" s="11"/>
      <c r="AT8659" s="11"/>
      <c r="AU8659" s="11">
        <v>0</v>
      </c>
      <c r="AV8659" s="11">
        <v>0</v>
      </c>
      <c r="AW8659" s="11">
        <f>U8659+AH8659+AU8659</f>
        <v>0</v>
      </c>
    </row>
    <row r="8660" spans="1:49" s="530" customFormat="1">
      <c r="A8660" s="492" t="s">
        <v>1606</v>
      </c>
      <c r="B8660" s="493" t="s">
        <v>1029</v>
      </c>
      <c r="C8660" s="493" t="s">
        <v>1549</v>
      </c>
      <c r="D8660" s="480" t="s">
        <v>3056</v>
      </c>
      <c r="E8660" s="501" t="s">
        <v>1517</v>
      </c>
      <c r="F8660" s="528" t="s">
        <v>3197</v>
      </c>
      <c r="G8660" s="483" t="s">
        <v>3102</v>
      </c>
      <c r="H8660" s="482"/>
      <c r="I8660" s="494" t="s">
        <v>3198</v>
      </c>
      <c r="J8660" s="529"/>
      <c r="K8660" s="529"/>
      <c r="L8660" s="529"/>
      <c r="M8660" s="529"/>
      <c r="N8660" s="529"/>
      <c r="O8660" s="529"/>
      <c r="P8660" s="529"/>
      <c r="Q8660" s="529"/>
      <c r="R8660" s="529"/>
      <c r="S8660" s="529"/>
      <c r="T8660" s="529"/>
      <c r="U8660" s="529"/>
      <c r="V8660" s="529"/>
      <c r="W8660" s="529"/>
      <c r="X8660" s="529"/>
      <c r="Y8660" s="529"/>
      <c r="Z8660" s="529"/>
      <c r="AA8660" s="529"/>
      <c r="AB8660" s="529"/>
      <c r="AC8660" s="529"/>
      <c r="AD8660" s="529"/>
      <c r="AE8660" s="529"/>
      <c r="AF8660" s="529"/>
      <c r="AG8660" s="529"/>
      <c r="AH8660" s="529"/>
      <c r="AI8660" s="529"/>
      <c r="AJ8660" s="529"/>
      <c r="AK8660" s="529"/>
      <c r="AL8660" s="529"/>
      <c r="AM8660" s="529"/>
      <c r="AN8660" s="529"/>
      <c r="AO8660" s="529"/>
      <c r="AP8660" s="529"/>
      <c r="AQ8660" s="529"/>
      <c r="AR8660" s="529"/>
      <c r="AS8660" s="529"/>
      <c r="AT8660" s="529"/>
      <c r="AU8660" s="529"/>
      <c r="AV8660" s="529"/>
      <c r="AW8660" s="529"/>
    </row>
    <row r="8661" spans="1:49">
      <c r="A8661" s="44"/>
      <c r="B8661" s="45"/>
      <c r="C8661" s="45"/>
      <c r="D8661" s="45"/>
      <c r="E8661" s="531"/>
      <c r="F8661" s="51"/>
      <c r="G8661" s="51"/>
      <c r="H8661" s="51"/>
      <c r="I8661" s="49" t="s">
        <v>1697</v>
      </c>
      <c r="J8661" s="10">
        <f>SUM(J8662)</f>
        <v>0</v>
      </c>
      <c r="K8661" s="10">
        <f t="shared" ref="K8661:AT8662" si="2378">SUM(K8662)</f>
        <v>0</v>
      </c>
      <c r="L8661" s="10">
        <f t="shared" si="2378"/>
        <v>0</v>
      </c>
      <c r="M8661" s="10">
        <f t="shared" si="2378"/>
        <v>0</v>
      </c>
      <c r="N8661" s="10">
        <f t="shared" si="2378"/>
        <v>0</v>
      </c>
      <c r="O8661" s="10">
        <f t="shared" si="2378"/>
        <v>0</v>
      </c>
      <c r="P8661" s="10">
        <f t="shared" si="2378"/>
        <v>0</v>
      </c>
      <c r="Q8661" s="10">
        <f t="shared" si="2378"/>
        <v>0</v>
      </c>
      <c r="R8661" s="10">
        <f t="shared" si="2378"/>
        <v>0</v>
      </c>
      <c r="S8661" s="10">
        <f t="shared" si="2378"/>
        <v>0</v>
      </c>
      <c r="T8661" s="10">
        <f t="shared" si="2378"/>
        <v>0</v>
      </c>
      <c r="U8661" s="10">
        <v>0</v>
      </c>
      <c r="V8661" s="10">
        <v>0</v>
      </c>
      <c r="W8661" s="10">
        <f>SUM(W8662)</f>
        <v>0</v>
      </c>
      <c r="X8661" s="10">
        <f t="shared" si="2378"/>
        <v>0</v>
      </c>
      <c r="Y8661" s="10">
        <f t="shared" si="2378"/>
        <v>0</v>
      </c>
      <c r="Z8661" s="10">
        <f t="shared" si="2378"/>
        <v>0</v>
      </c>
      <c r="AA8661" s="10">
        <f t="shared" si="2378"/>
        <v>0</v>
      </c>
      <c r="AB8661" s="10">
        <f t="shared" si="2378"/>
        <v>0</v>
      </c>
      <c r="AC8661" s="10">
        <f t="shared" si="2378"/>
        <v>0</v>
      </c>
      <c r="AD8661" s="10">
        <f t="shared" si="2378"/>
        <v>0</v>
      </c>
      <c r="AE8661" s="10">
        <f t="shared" si="2378"/>
        <v>0</v>
      </c>
      <c r="AF8661" s="10">
        <f t="shared" si="2378"/>
        <v>0</v>
      </c>
      <c r="AG8661" s="10">
        <f t="shared" si="2378"/>
        <v>0</v>
      </c>
      <c r="AH8661" s="10">
        <v>0</v>
      </c>
      <c r="AI8661" s="10">
        <v>0</v>
      </c>
      <c r="AJ8661" s="10">
        <f>SUM(AJ8662)</f>
        <v>0</v>
      </c>
      <c r="AK8661" s="10">
        <f t="shared" si="2378"/>
        <v>0</v>
      </c>
      <c r="AL8661" s="10">
        <f t="shared" si="2378"/>
        <v>0</v>
      </c>
      <c r="AM8661" s="10">
        <f t="shared" si="2378"/>
        <v>0</v>
      </c>
      <c r="AN8661" s="10">
        <f t="shared" si="2378"/>
        <v>0</v>
      </c>
      <c r="AO8661" s="10">
        <f t="shared" si="2378"/>
        <v>0</v>
      </c>
      <c r="AP8661" s="10">
        <f t="shared" si="2378"/>
        <v>0</v>
      </c>
      <c r="AQ8661" s="10">
        <f t="shared" si="2378"/>
        <v>0</v>
      </c>
      <c r="AR8661" s="10">
        <f t="shared" si="2378"/>
        <v>0</v>
      </c>
      <c r="AS8661" s="10">
        <f t="shared" si="2378"/>
        <v>0</v>
      </c>
      <c r="AT8661" s="10">
        <f t="shared" si="2378"/>
        <v>0</v>
      </c>
      <c r="AU8661" s="10">
        <v>0</v>
      </c>
      <c r="AV8661" s="10">
        <v>0</v>
      </c>
      <c r="AW8661" s="10">
        <f t="shared" ref="AW8661:AW8667" si="2379">U8661+AH8661+AU8661</f>
        <v>0</v>
      </c>
    </row>
    <row r="8662" spans="1:49">
      <c r="A8662" s="44" t="s">
        <v>1606</v>
      </c>
      <c r="B8662" s="45" t="s">
        <v>1029</v>
      </c>
      <c r="C8662" s="45" t="s">
        <v>1549</v>
      </c>
      <c r="D8662" s="452" t="s">
        <v>3056</v>
      </c>
      <c r="E8662" s="54" t="s">
        <v>2115</v>
      </c>
      <c r="F8662" s="51"/>
      <c r="G8662" s="51"/>
      <c r="H8662" s="51"/>
      <c r="I8662" s="260" t="s">
        <v>1698</v>
      </c>
      <c r="J8662" s="11">
        <f>SUM(J8663)</f>
        <v>0</v>
      </c>
      <c r="K8662" s="11">
        <f t="shared" si="2378"/>
        <v>0</v>
      </c>
      <c r="L8662" s="11">
        <f t="shared" si="2378"/>
        <v>0</v>
      </c>
      <c r="M8662" s="11">
        <f t="shared" si="2378"/>
        <v>0</v>
      </c>
      <c r="N8662" s="11">
        <f t="shared" si="2378"/>
        <v>0</v>
      </c>
      <c r="O8662" s="11">
        <f t="shared" si="2378"/>
        <v>0</v>
      </c>
      <c r="P8662" s="11">
        <f t="shared" si="2378"/>
        <v>0</v>
      </c>
      <c r="Q8662" s="11">
        <f t="shared" si="2378"/>
        <v>0</v>
      </c>
      <c r="R8662" s="11">
        <f t="shared" si="2378"/>
        <v>0</v>
      </c>
      <c r="S8662" s="11">
        <f t="shared" si="2378"/>
        <v>0</v>
      </c>
      <c r="T8662" s="11">
        <f t="shared" si="2378"/>
        <v>0</v>
      </c>
      <c r="U8662" s="11">
        <v>0</v>
      </c>
      <c r="V8662" s="11">
        <v>0</v>
      </c>
      <c r="W8662" s="11">
        <f>SUM(W8663)</f>
        <v>0</v>
      </c>
      <c r="X8662" s="11">
        <f t="shared" si="2378"/>
        <v>0</v>
      </c>
      <c r="Y8662" s="11">
        <f t="shared" si="2378"/>
        <v>0</v>
      </c>
      <c r="Z8662" s="11">
        <f t="shared" si="2378"/>
        <v>0</v>
      </c>
      <c r="AA8662" s="11">
        <f t="shared" si="2378"/>
        <v>0</v>
      </c>
      <c r="AB8662" s="11">
        <f t="shared" si="2378"/>
        <v>0</v>
      </c>
      <c r="AC8662" s="11">
        <f t="shared" si="2378"/>
        <v>0</v>
      </c>
      <c r="AD8662" s="11">
        <f t="shared" si="2378"/>
        <v>0</v>
      </c>
      <c r="AE8662" s="11">
        <f t="shared" si="2378"/>
        <v>0</v>
      </c>
      <c r="AF8662" s="11">
        <f t="shared" si="2378"/>
        <v>0</v>
      </c>
      <c r="AG8662" s="11">
        <f t="shared" si="2378"/>
        <v>0</v>
      </c>
      <c r="AH8662" s="11">
        <v>0</v>
      </c>
      <c r="AI8662" s="11">
        <v>0</v>
      </c>
      <c r="AJ8662" s="11">
        <f>SUM(AJ8663)</f>
        <v>0</v>
      </c>
      <c r="AK8662" s="11">
        <f t="shared" si="2378"/>
        <v>0</v>
      </c>
      <c r="AL8662" s="11">
        <f t="shared" si="2378"/>
        <v>0</v>
      </c>
      <c r="AM8662" s="11">
        <f t="shared" si="2378"/>
        <v>0</v>
      </c>
      <c r="AN8662" s="11">
        <f t="shared" si="2378"/>
        <v>0</v>
      </c>
      <c r="AO8662" s="11">
        <f t="shared" si="2378"/>
        <v>0</v>
      </c>
      <c r="AP8662" s="11">
        <f t="shared" si="2378"/>
        <v>0</v>
      </c>
      <c r="AQ8662" s="11">
        <f t="shared" si="2378"/>
        <v>0</v>
      </c>
      <c r="AR8662" s="11">
        <f t="shared" si="2378"/>
        <v>0</v>
      </c>
      <c r="AS8662" s="11">
        <f t="shared" si="2378"/>
        <v>0</v>
      </c>
      <c r="AT8662" s="11">
        <f t="shared" si="2378"/>
        <v>0</v>
      </c>
      <c r="AU8662" s="11">
        <v>0</v>
      </c>
      <c r="AV8662" s="11">
        <v>0</v>
      </c>
      <c r="AW8662" s="11">
        <f t="shared" si="2379"/>
        <v>0</v>
      </c>
    </row>
    <row r="8663" spans="1:49">
      <c r="A8663" s="44" t="s">
        <v>1606</v>
      </c>
      <c r="B8663" s="45" t="s">
        <v>1029</v>
      </c>
      <c r="C8663" s="45" t="s">
        <v>1549</v>
      </c>
      <c r="D8663" s="452" t="s">
        <v>3056</v>
      </c>
      <c r="E8663" s="94" t="s">
        <v>997</v>
      </c>
      <c r="F8663" s="50" t="s">
        <v>2894</v>
      </c>
      <c r="G8663" s="50"/>
      <c r="H8663" s="50"/>
      <c r="I8663" s="74" t="s">
        <v>651</v>
      </c>
      <c r="J8663" s="11">
        <f>SUM(J8664:J8667)</f>
        <v>0</v>
      </c>
      <c r="K8663" s="11">
        <f t="shared" ref="K8663:AT8663" si="2380">SUM(K8664:K8667)</f>
        <v>0</v>
      </c>
      <c r="L8663" s="11">
        <f t="shared" si="2380"/>
        <v>0</v>
      </c>
      <c r="M8663" s="11">
        <f t="shared" si="2380"/>
        <v>0</v>
      </c>
      <c r="N8663" s="11">
        <f t="shared" si="2380"/>
        <v>0</v>
      </c>
      <c r="O8663" s="11">
        <f t="shared" si="2380"/>
        <v>0</v>
      </c>
      <c r="P8663" s="11">
        <f t="shared" si="2380"/>
        <v>0</v>
      </c>
      <c r="Q8663" s="11">
        <f t="shared" si="2380"/>
        <v>0</v>
      </c>
      <c r="R8663" s="11">
        <f t="shared" si="2380"/>
        <v>0</v>
      </c>
      <c r="S8663" s="11">
        <f t="shared" si="2380"/>
        <v>0</v>
      </c>
      <c r="T8663" s="11">
        <f t="shared" si="2380"/>
        <v>0</v>
      </c>
      <c r="U8663" s="11">
        <v>0</v>
      </c>
      <c r="V8663" s="11">
        <v>0</v>
      </c>
      <c r="W8663" s="11">
        <f>SUM(W8664:W8667)</f>
        <v>0</v>
      </c>
      <c r="X8663" s="11">
        <f t="shared" si="2380"/>
        <v>0</v>
      </c>
      <c r="Y8663" s="11">
        <f t="shared" si="2380"/>
        <v>0</v>
      </c>
      <c r="Z8663" s="11">
        <f t="shared" si="2380"/>
        <v>0</v>
      </c>
      <c r="AA8663" s="11">
        <f t="shared" si="2380"/>
        <v>0</v>
      </c>
      <c r="AB8663" s="11">
        <f t="shared" si="2380"/>
        <v>0</v>
      </c>
      <c r="AC8663" s="11">
        <f t="shared" si="2380"/>
        <v>0</v>
      </c>
      <c r="AD8663" s="11">
        <f t="shared" si="2380"/>
        <v>0</v>
      </c>
      <c r="AE8663" s="11">
        <f t="shared" si="2380"/>
        <v>0</v>
      </c>
      <c r="AF8663" s="11">
        <f t="shared" si="2380"/>
        <v>0</v>
      </c>
      <c r="AG8663" s="11">
        <f t="shared" si="2380"/>
        <v>0</v>
      </c>
      <c r="AH8663" s="11">
        <v>0</v>
      </c>
      <c r="AI8663" s="11">
        <v>0</v>
      </c>
      <c r="AJ8663" s="11">
        <f>SUM(AJ8664:AJ8667)</f>
        <v>0</v>
      </c>
      <c r="AK8663" s="11">
        <f t="shared" si="2380"/>
        <v>0</v>
      </c>
      <c r="AL8663" s="11">
        <f t="shared" si="2380"/>
        <v>0</v>
      </c>
      <c r="AM8663" s="11">
        <f t="shared" si="2380"/>
        <v>0</v>
      </c>
      <c r="AN8663" s="11">
        <f t="shared" si="2380"/>
        <v>0</v>
      </c>
      <c r="AO8663" s="11">
        <f t="shared" si="2380"/>
        <v>0</v>
      </c>
      <c r="AP8663" s="11">
        <f t="shared" si="2380"/>
        <v>0</v>
      </c>
      <c r="AQ8663" s="11">
        <f t="shared" si="2380"/>
        <v>0</v>
      </c>
      <c r="AR8663" s="11">
        <f t="shared" si="2380"/>
        <v>0</v>
      </c>
      <c r="AS8663" s="11">
        <f t="shared" si="2380"/>
        <v>0</v>
      </c>
      <c r="AT8663" s="11">
        <f t="shared" si="2380"/>
        <v>0</v>
      </c>
      <c r="AU8663" s="11">
        <v>0</v>
      </c>
      <c r="AV8663" s="11">
        <v>0</v>
      </c>
      <c r="AW8663" s="11">
        <f t="shared" si="2379"/>
        <v>0</v>
      </c>
    </row>
    <row r="8664" spans="1:49" s="393" customFormat="1">
      <c r="A8664" s="386" t="s">
        <v>1606</v>
      </c>
      <c r="B8664" s="387" t="s">
        <v>1029</v>
      </c>
      <c r="C8664" s="387" t="s">
        <v>1549</v>
      </c>
      <c r="D8664" s="470" t="s">
        <v>3056</v>
      </c>
      <c r="E8664" s="394" t="s">
        <v>997</v>
      </c>
      <c r="F8664" s="389" t="s">
        <v>1034</v>
      </c>
      <c r="G8664" s="471" t="s">
        <v>3066</v>
      </c>
      <c r="H8664" s="389" t="s">
        <v>2341</v>
      </c>
      <c r="I8664" s="390" t="s">
        <v>3132</v>
      </c>
      <c r="J8664" s="425"/>
      <c r="K8664" s="425"/>
      <c r="L8664" s="425"/>
      <c r="M8664" s="425"/>
      <c r="N8664" s="425"/>
      <c r="O8664" s="425"/>
      <c r="P8664" s="425"/>
      <c r="Q8664" s="425"/>
      <c r="R8664" s="425"/>
      <c r="S8664" s="425"/>
      <c r="T8664" s="425"/>
      <c r="U8664" s="425">
        <v>0</v>
      </c>
      <c r="V8664" s="425">
        <v>0</v>
      </c>
      <c r="W8664" s="425"/>
      <c r="X8664" s="425"/>
      <c r="Y8664" s="425"/>
      <c r="Z8664" s="425"/>
      <c r="AA8664" s="425"/>
      <c r="AB8664" s="425"/>
      <c r="AC8664" s="425"/>
      <c r="AD8664" s="425"/>
      <c r="AE8664" s="425"/>
      <c r="AF8664" s="425"/>
      <c r="AG8664" s="425"/>
      <c r="AH8664" s="425">
        <v>0</v>
      </c>
      <c r="AI8664" s="425">
        <v>0</v>
      </c>
      <c r="AJ8664" s="425"/>
      <c r="AK8664" s="425"/>
      <c r="AL8664" s="425"/>
      <c r="AM8664" s="425"/>
      <c r="AN8664" s="425"/>
      <c r="AO8664" s="425"/>
      <c r="AP8664" s="425"/>
      <c r="AQ8664" s="425"/>
      <c r="AR8664" s="425"/>
      <c r="AS8664" s="425"/>
      <c r="AT8664" s="425"/>
      <c r="AU8664" s="425">
        <v>0</v>
      </c>
      <c r="AV8664" s="425">
        <v>0</v>
      </c>
      <c r="AW8664" s="425">
        <f t="shared" si="2379"/>
        <v>0</v>
      </c>
    </row>
    <row r="8665" spans="1:49" s="393" customFormat="1">
      <c r="A8665" s="386" t="s">
        <v>1606</v>
      </c>
      <c r="B8665" s="387" t="s">
        <v>1029</v>
      </c>
      <c r="C8665" s="387" t="s">
        <v>1549</v>
      </c>
      <c r="D8665" s="470" t="s">
        <v>3056</v>
      </c>
      <c r="E8665" s="394" t="s">
        <v>997</v>
      </c>
      <c r="F8665" s="389" t="s">
        <v>1035</v>
      </c>
      <c r="G8665" s="471" t="s">
        <v>3103</v>
      </c>
      <c r="H8665" s="389" t="s">
        <v>2414</v>
      </c>
      <c r="I8665" s="390" t="s">
        <v>3133</v>
      </c>
      <c r="J8665" s="425"/>
      <c r="K8665" s="425"/>
      <c r="L8665" s="425"/>
      <c r="M8665" s="425"/>
      <c r="N8665" s="425"/>
      <c r="O8665" s="425"/>
      <c r="P8665" s="425"/>
      <c r="Q8665" s="425"/>
      <c r="R8665" s="425"/>
      <c r="S8665" s="425"/>
      <c r="T8665" s="425"/>
      <c r="U8665" s="425">
        <v>0</v>
      </c>
      <c r="V8665" s="425">
        <v>0</v>
      </c>
      <c r="W8665" s="425"/>
      <c r="X8665" s="425"/>
      <c r="Y8665" s="425"/>
      <c r="Z8665" s="425"/>
      <c r="AA8665" s="425"/>
      <c r="AB8665" s="425"/>
      <c r="AC8665" s="425"/>
      <c r="AD8665" s="425"/>
      <c r="AE8665" s="425"/>
      <c r="AF8665" s="425"/>
      <c r="AG8665" s="425"/>
      <c r="AH8665" s="425">
        <v>0</v>
      </c>
      <c r="AI8665" s="425">
        <v>0</v>
      </c>
      <c r="AJ8665" s="425"/>
      <c r="AK8665" s="425"/>
      <c r="AL8665" s="425"/>
      <c r="AM8665" s="425"/>
      <c r="AN8665" s="425"/>
      <c r="AO8665" s="425"/>
      <c r="AP8665" s="425"/>
      <c r="AQ8665" s="425"/>
      <c r="AR8665" s="425"/>
      <c r="AS8665" s="425"/>
      <c r="AT8665" s="425"/>
      <c r="AU8665" s="425">
        <v>0</v>
      </c>
      <c r="AV8665" s="425">
        <v>0</v>
      </c>
      <c r="AW8665" s="425">
        <f t="shared" si="2379"/>
        <v>0</v>
      </c>
    </row>
    <row r="8666" spans="1:49" s="393" customFormat="1">
      <c r="A8666" s="386" t="s">
        <v>1606</v>
      </c>
      <c r="B8666" s="387" t="s">
        <v>1029</v>
      </c>
      <c r="C8666" s="387" t="s">
        <v>1549</v>
      </c>
      <c r="D8666" s="470" t="s">
        <v>3056</v>
      </c>
      <c r="E8666" s="394" t="s">
        <v>997</v>
      </c>
      <c r="F8666" s="389" t="s">
        <v>1036</v>
      </c>
      <c r="G8666" s="471" t="s">
        <v>3073</v>
      </c>
      <c r="H8666" s="389" t="s">
        <v>2349</v>
      </c>
      <c r="I8666" s="390" t="s">
        <v>3134</v>
      </c>
      <c r="J8666" s="425"/>
      <c r="K8666" s="425"/>
      <c r="L8666" s="425"/>
      <c r="M8666" s="425"/>
      <c r="N8666" s="425"/>
      <c r="O8666" s="425"/>
      <c r="P8666" s="425"/>
      <c r="Q8666" s="425"/>
      <c r="R8666" s="425"/>
      <c r="S8666" s="425"/>
      <c r="T8666" s="425"/>
      <c r="U8666" s="425">
        <v>0</v>
      </c>
      <c r="V8666" s="425">
        <v>0</v>
      </c>
      <c r="W8666" s="425"/>
      <c r="X8666" s="425"/>
      <c r="Y8666" s="425"/>
      <c r="Z8666" s="425"/>
      <c r="AA8666" s="425"/>
      <c r="AB8666" s="425"/>
      <c r="AC8666" s="425"/>
      <c r="AD8666" s="425"/>
      <c r="AE8666" s="425"/>
      <c r="AF8666" s="425"/>
      <c r="AG8666" s="425"/>
      <c r="AH8666" s="425">
        <v>0</v>
      </c>
      <c r="AI8666" s="425">
        <v>0</v>
      </c>
      <c r="AJ8666" s="425"/>
      <c r="AK8666" s="425"/>
      <c r="AL8666" s="425"/>
      <c r="AM8666" s="425"/>
      <c r="AN8666" s="425"/>
      <c r="AO8666" s="425"/>
      <c r="AP8666" s="425"/>
      <c r="AQ8666" s="425"/>
      <c r="AR8666" s="425"/>
      <c r="AS8666" s="425"/>
      <c r="AT8666" s="425"/>
      <c r="AU8666" s="425">
        <v>0</v>
      </c>
      <c r="AV8666" s="425">
        <v>0</v>
      </c>
      <c r="AW8666" s="425">
        <f t="shared" si="2379"/>
        <v>0</v>
      </c>
    </row>
    <row r="8667" spans="1:49" s="393" customFormat="1">
      <c r="A8667" s="386" t="s">
        <v>1606</v>
      </c>
      <c r="B8667" s="387" t="s">
        <v>1029</v>
      </c>
      <c r="C8667" s="387" t="s">
        <v>1549</v>
      </c>
      <c r="D8667" s="470" t="s">
        <v>3056</v>
      </c>
      <c r="E8667" s="394" t="s">
        <v>997</v>
      </c>
      <c r="F8667" s="389" t="s">
        <v>2166</v>
      </c>
      <c r="G8667" s="471" t="s">
        <v>3102</v>
      </c>
      <c r="H8667" s="389" t="s">
        <v>2413</v>
      </c>
      <c r="I8667" s="390" t="s">
        <v>2712</v>
      </c>
      <c r="J8667" s="425"/>
      <c r="K8667" s="425"/>
      <c r="L8667" s="425"/>
      <c r="M8667" s="425"/>
      <c r="N8667" s="425"/>
      <c r="O8667" s="425"/>
      <c r="P8667" s="425"/>
      <c r="Q8667" s="425"/>
      <c r="R8667" s="425"/>
      <c r="S8667" s="425"/>
      <c r="T8667" s="425"/>
      <c r="U8667" s="425">
        <v>0</v>
      </c>
      <c r="V8667" s="425">
        <v>0</v>
      </c>
      <c r="W8667" s="425"/>
      <c r="X8667" s="425"/>
      <c r="Y8667" s="425"/>
      <c r="Z8667" s="425"/>
      <c r="AA8667" s="425"/>
      <c r="AB8667" s="425"/>
      <c r="AC8667" s="425"/>
      <c r="AD8667" s="425"/>
      <c r="AE8667" s="425"/>
      <c r="AF8667" s="425"/>
      <c r="AG8667" s="425"/>
      <c r="AH8667" s="425">
        <v>0</v>
      </c>
      <c r="AI8667" s="425">
        <v>0</v>
      </c>
      <c r="AJ8667" s="425"/>
      <c r="AK8667" s="425"/>
      <c r="AL8667" s="425"/>
      <c r="AM8667" s="425"/>
      <c r="AN8667" s="425"/>
      <c r="AO8667" s="425"/>
      <c r="AP8667" s="425"/>
      <c r="AQ8667" s="425"/>
      <c r="AR8667" s="425"/>
      <c r="AS8667" s="425"/>
      <c r="AT8667" s="425"/>
      <c r="AU8667" s="425">
        <v>0</v>
      </c>
      <c r="AV8667" s="425">
        <v>0</v>
      </c>
      <c r="AW8667" s="425">
        <f t="shared" si="2379"/>
        <v>0</v>
      </c>
    </row>
    <row r="8668" spans="1:49" ht="13.5" thickBot="1">
      <c r="A8668" s="41" t="s">
        <v>1352</v>
      </c>
      <c r="B8668" s="79"/>
      <c r="C8668" s="79"/>
      <c r="D8668" s="456"/>
      <c r="E8668" s="535"/>
      <c r="F8668" s="127"/>
      <c r="G8668" s="127"/>
      <c r="H8668" s="127"/>
      <c r="I8668" s="79"/>
    </row>
    <row r="8669" spans="1:49" s="151" customFormat="1" ht="36" customHeight="1" thickTop="1" thickBot="1">
      <c r="A8669" s="147" t="s">
        <v>2079</v>
      </c>
      <c r="B8669" s="5" t="s">
        <v>2080</v>
      </c>
      <c r="C8669" s="5" t="s">
        <v>1335</v>
      </c>
      <c r="D8669" s="450"/>
      <c r="E8669" s="148" t="s">
        <v>1570</v>
      </c>
      <c r="F8669" s="149" t="s">
        <v>1438</v>
      </c>
      <c r="G8669" s="149"/>
      <c r="H8669" s="149" t="s">
        <v>2332</v>
      </c>
      <c r="I8669" s="5" t="s">
        <v>856</v>
      </c>
      <c r="J8669" s="364" t="s">
        <v>2891</v>
      </c>
      <c r="K8669" s="364" t="s">
        <v>2879</v>
      </c>
      <c r="L8669" s="364" t="s">
        <v>2880</v>
      </c>
      <c r="M8669" s="364" t="s">
        <v>2881</v>
      </c>
      <c r="N8669" s="364" t="s">
        <v>2882</v>
      </c>
      <c r="O8669" s="364" t="s">
        <v>2883</v>
      </c>
      <c r="P8669" s="364" t="s">
        <v>2884</v>
      </c>
      <c r="Q8669" s="364" t="s">
        <v>2885</v>
      </c>
      <c r="R8669" s="364" t="s">
        <v>2886</v>
      </c>
      <c r="S8669" s="364" t="s">
        <v>2887</v>
      </c>
      <c r="T8669" s="364" t="s">
        <v>2888</v>
      </c>
      <c r="U8669" s="364" t="s">
        <v>2889</v>
      </c>
      <c r="V8669" s="364" t="s">
        <v>2890</v>
      </c>
      <c r="W8669" s="365" t="s">
        <v>2893</v>
      </c>
      <c r="X8669" s="365" t="s">
        <v>2879</v>
      </c>
      <c r="Y8669" s="365" t="s">
        <v>2880</v>
      </c>
      <c r="Z8669" s="365" t="s">
        <v>2881</v>
      </c>
      <c r="AA8669" s="365" t="s">
        <v>2882</v>
      </c>
      <c r="AB8669" s="365" t="s">
        <v>2883</v>
      </c>
      <c r="AC8669" s="365" t="s">
        <v>2884</v>
      </c>
      <c r="AD8669" s="365" t="s">
        <v>2885</v>
      </c>
      <c r="AE8669" s="365" t="s">
        <v>2886</v>
      </c>
      <c r="AF8669" s="365" t="s">
        <v>2887</v>
      </c>
      <c r="AG8669" s="365" t="s">
        <v>2888</v>
      </c>
      <c r="AH8669" s="365" t="s">
        <v>2889</v>
      </c>
      <c r="AI8669" s="365" t="s">
        <v>2890</v>
      </c>
      <c r="AJ8669" s="366" t="s">
        <v>2892</v>
      </c>
      <c r="AK8669" s="366" t="s">
        <v>2879</v>
      </c>
      <c r="AL8669" s="366" t="s">
        <v>2880</v>
      </c>
      <c r="AM8669" s="366" t="s">
        <v>2881</v>
      </c>
      <c r="AN8669" s="366" t="s">
        <v>2882</v>
      </c>
      <c r="AO8669" s="366" t="s">
        <v>2883</v>
      </c>
      <c r="AP8669" s="366" t="s">
        <v>2884</v>
      </c>
      <c r="AQ8669" s="366" t="s">
        <v>2885</v>
      </c>
      <c r="AR8669" s="366" t="s">
        <v>2886</v>
      </c>
      <c r="AS8669" s="366" t="s">
        <v>2887</v>
      </c>
      <c r="AT8669" s="366" t="s">
        <v>2888</v>
      </c>
      <c r="AU8669" s="366" t="s">
        <v>2889</v>
      </c>
      <c r="AV8669" s="366" t="s">
        <v>2890</v>
      </c>
      <c r="AW8669" s="368" t="s">
        <v>2895</v>
      </c>
    </row>
    <row r="8670" spans="1:49">
      <c r="A8670" s="33"/>
      <c r="B8670" s="34"/>
      <c r="C8670" s="34"/>
      <c r="D8670" s="34"/>
      <c r="E8670" s="35"/>
      <c r="F8670" s="36"/>
      <c r="G8670" s="36"/>
      <c r="H8670" s="36"/>
      <c r="I8670" s="34"/>
      <c r="J8670" s="202" t="s">
        <v>1224</v>
      </c>
      <c r="K8670" s="202">
        <v>1</v>
      </c>
      <c r="L8670" s="202">
        <v>2</v>
      </c>
      <c r="M8670" s="202">
        <v>3</v>
      </c>
      <c r="N8670" s="202">
        <v>4</v>
      </c>
      <c r="O8670" s="202">
        <v>5</v>
      </c>
      <c r="P8670" s="202">
        <v>6</v>
      </c>
      <c r="Q8670" s="202">
        <v>7</v>
      </c>
      <c r="R8670" s="202">
        <v>8</v>
      </c>
      <c r="S8670" s="202">
        <v>9</v>
      </c>
      <c r="T8670" s="202">
        <v>10</v>
      </c>
      <c r="U8670" s="202">
        <v>13</v>
      </c>
      <c r="V8670" s="202">
        <v>14</v>
      </c>
      <c r="W8670" s="202" t="s">
        <v>1224</v>
      </c>
      <c r="X8670" s="202">
        <v>1</v>
      </c>
      <c r="Y8670" s="202">
        <v>2</v>
      </c>
      <c r="Z8670" s="202">
        <v>3</v>
      </c>
      <c r="AA8670" s="202">
        <v>4</v>
      </c>
      <c r="AB8670" s="202">
        <v>5</v>
      </c>
      <c r="AC8670" s="202">
        <v>6</v>
      </c>
      <c r="AD8670" s="202">
        <v>7</v>
      </c>
      <c r="AE8670" s="202">
        <v>8</v>
      </c>
      <c r="AF8670" s="202">
        <v>9</v>
      </c>
      <c r="AG8670" s="202">
        <v>10</v>
      </c>
      <c r="AH8670" s="202">
        <v>13</v>
      </c>
      <c r="AI8670" s="202">
        <v>14</v>
      </c>
      <c r="AJ8670" s="202" t="s">
        <v>1224</v>
      </c>
      <c r="AK8670" s="202">
        <v>1</v>
      </c>
      <c r="AL8670" s="202">
        <v>2</v>
      </c>
      <c r="AM8670" s="202">
        <v>3</v>
      </c>
      <c r="AN8670" s="202">
        <v>4</v>
      </c>
      <c r="AO8670" s="202">
        <v>5</v>
      </c>
      <c r="AP8670" s="202">
        <v>6</v>
      </c>
      <c r="AQ8670" s="202">
        <v>7</v>
      </c>
      <c r="AR8670" s="202">
        <v>8</v>
      </c>
      <c r="AS8670" s="202">
        <v>9</v>
      </c>
      <c r="AT8670" s="202">
        <v>10</v>
      </c>
      <c r="AU8670" s="202">
        <v>13</v>
      </c>
      <c r="AV8670" s="202">
        <v>14</v>
      </c>
      <c r="AW8670" s="202">
        <v>15</v>
      </c>
    </row>
    <row r="8671" spans="1:49">
      <c r="A8671" s="37"/>
      <c r="B8671" s="38"/>
      <c r="C8671" s="38"/>
      <c r="D8671" s="38"/>
      <c r="E8671" s="60"/>
      <c r="F8671" s="61"/>
      <c r="G8671" s="61"/>
      <c r="H8671" s="61"/>
      <c r="I8671" s="38"/>
      <c r="J8671" s="134"/>
      <c r="K8671" s="134"/>
      <c r="L8671" s="134"/>
      <c r="M8671" s="134"/>
      <c r="N8671" s="134"/>
      <c r="O8671" s="134"/>
      <c r="P8671" s="134"/>
      <c r="Q8671" s="134"/>
      <c r="R8671" s="134"/>
      <c r="S8671" s="134"/>
      <c r="T8671" s="134"/>
      <c r="U8671" s="134"/>
      <c r="V8671" s="134"/>
      <c r="W8671" s="134"/>
      <c r="X8671" s="134"/>
      <c r="Y8671" s="134"/>
      <c r="Z8671" s="134"/>
      <c r="AA8671" s="134"/>
      <c r="AB8671" s="134"/>
      <c r="AC8671" s="134"/>
      <c r="AD8671" s="134"/>
      <c r="AE8671" s="134"/>
      <c r="AF8671" s="134"/>
      <c r="AG8671" s="134"/>
      <c r="AH8671" s="134"/>
      <c r="AI8671" s="134"/>
      <c r="AJ8671" s="134"/>
      <c r="AK8671" s="134"/>
      <c r="AL8671" s="134"/>
      <c r="AM8671" s="134"/>
      <c r="AN8671" s="134"/>
      <c r="AO8671" s="134"/>
      <c r="AP8671" s="134"/>
      <c r="AQ8671" s="134"/>
      <c r="AR8671" s="134"/>
      <c r="AS8671" s="134"/>
      <c r="AT8671" s="134"/>
      <c r="AU8671" s="134"/>
      <c r="AV8671" s="134"/>
      <c r="AW8671" s="134"/>
    </row>
    <row r="8672" spans="1:49">
      <c r="A8672" s="41" t="s">
        <v>1606</v>
      </c>
      <c r="B8672" s="260" t="s">
        <v>1029</v>
      </c>
      <c r="C8672" s="260"/>
      <c r="D8672" s="451"/>
      <c r="E8672" s="531"/>
      <c r="F8672" s="50"/>
      <c r="G8672" s="50"/>
      <c r="H8672" s="50"/>
      <c r="I8672" s="41" t="s">
        <v>1352</v>
      </c>
      <c r="J8672" s="28"/>
      <c r="K8672" s="28"/>
      <c r="L8672" s="28"/>
      <c r="M8672" s="28"/>
      <c r="N8672" s="28"/>
      <c r="O8672" s="28"/>
      <c r="P8672" s="28"/>
      <c r="Q8672" s="28"/>
      <c r="R8672" s="28"/>
      <c r="S8672" s="28"/>
      <c r="T8672" s="28"/>
      <c r="U8672" s="28"/>
      <c r="V8672" s="28"/>
      <c r="W8672" s="28"/>
      <c r="X8672" s="28"/>
      <c r="Y8672" s="28"/>
      <c r="Z8672" s="28"/>
      <c r="AA8672" s="28"/>
      <c r="AB8672" s="28"/>
      <c r="AC8672" s="28"/>
      <c r="AD8672" s="28"/>
      <c r="AE8672" s="28"/>
      <c r="AF8672" s="28"/>
      <c r="AG8672" s="28"/>
      <c r="AH8672" s="28"/>
      <c r="AI8672" s="28"/>
      <c r="AJ8672" s="28"/>
      <c r="AK8672" s="28"/>
      <c r="AL8672" s="28"/>
      <c r="AM8672" s="28"/>
      <c r="AN8672" s="28"/>
      <c r="AO8672" s="28"/>
      <c r="AP8672" s="28"/>
      <c r="AQ8672" s="28"/>
      <c r="AR8672" s="28"/>
      <c r="AS8672" s="28"/>
      <c r="AT8672" s="28"/>
      <c r="AU8672" s="28"/>
      <c r="AV8672" s="28"/>
      <c r="AW8672" s="28"/>
    </row>
    <row r="8673" spans="1:49">
      <c r="A8673" s="41" t="s">
        <v>1606</v>
      </c>
      <c r="B8673" s="260" t="s">
        <v>1029</v>
      </c>
      <c r="C8673" s="260" t="s">
        <v>1549</v>
      </c>
      <c r="D8673" s="451"/>
      <c r="E8673" s="531"/>
      <c r="F8673" s="50"/>
      <c r="G8673" s="50"/>
      <c r="H8673" s="50"/>
      <c r="I8673" s="41" t="s">
        <v>1352</v>
      </c>
      <c r="J8673" s="28"/>
      <c r="K8673" s="28"/>
      <c r="L8673" s="28"/>
      <c r="M8673" s="28"/>
      <c r="N8673" s="28"/>
      <c r="O8673" s="28"/>
      <c r="P8673" s="28"/>
      <c r="Q8673" s="28"/>
      <c r="R8673" s="28"/>
      <c r="S8673" s="28"/>
      <c r="T8673" s="28"/>
      <c r="U8673" s="28"/>
      <c r="V8673" s="28"/>
      <c r="W8673" s="28"/>
      <c r="X8673" s="28"/>
      <c r="Y8673" s="28"/>
      <c r="Z8673" s="28"/>
      <c r="AA8673" s="28"/>
      <c r="AB8673" s="28"/>
      <c r="AC8673" s="28"/>
      <c r="AD8673" s="28"/>
      <c r="AE8673" s="28"/>
      <c r="AF8673" s="28"/>
      <c r="AG8673" s="28"/>
      <c r="AH8673" s="28"/>
      <c r="AI8673" s="28"/>
      <c r="AJ8673" s="28"/>
      <c r="AK8673" s="28"/>
      <c r="AL8673" s="28"/>
      <c r="AM8673" s="28"/>
      <c r="AN8673" s="28"/>
      <c r="AO8673" s="28"/>
      <c r="AP8673" s="28"/>
      <c r="AQ8673" s="28"/>
      <c r="AR8673" s="28"/>
      <c r="AS8673" s="28"/>
      <c r="AT8673" s="28"/>
      <c r="AU8673" s="28"/>
      <c r="AV8673" s="28"/>
      <c r="AW8673" s="28"/>
    </row>
    <row r="8674" spans="1:49">
      <c r="A8674" s="41"/>
      <c r="B8674" s="260"/>
      <c r="C8674" s="260"/>
      <c r="D8674" s="369"/>
      <c r="E8674" s="531"/>
      <c r="F8674" s="50"/>
      <c r="G8674" s="50"/>
      <c r="H8674" s="50"/>
      <c r="I8674" s="41"/>
    </row>
    <row r="8675" spans="1:49">
      <c r="A8675" s="48"/>
      <c r="B8675" s="42"/>
      <c r="C8675" s="42"/>
      <c r="D8675" s="42"/>
      <c r="E8675" s="531"/>
      <c r="F8675" s="259"/>
      <c r="G8675" s="367"/>
      <c r="H8675" s="367"/>
      <c r="I8675" s="49" t="s">
        <v>1157</v>
      </c>
      <c r="J8675" s="6">
        <f>SUM(J8676)</f>
        <v>935000</v>
      </c>
      <c r="K8675" s="6">
        <f t="shared" ref="K8675:AT8675" si="2381">SUM(K8676)</f>
        <v>0</v>
      </c>
      <c r="L8675" s="6">
        <f t="shared" si="2381"/>
        <v>0</v>
      </c>
      <c r="M8675" s="6">
        <f t="shared" si="2381"/>
        <v>0</v>
      </c>
      <c r="N8675" s="6">
        <f t="shared" si="2381"/>
        <v>319000</v>
      </c>
      <c r="O8675" s="6">
        <f t="shared" si="2381"/>
        <v>82650</v>
      </c>
      <c r="P8675" s="6">
        <f t="shared" si="2381"/>
        <v>84000</v>
      </c>
      <c r="Q8675" s="6">
        <f t="shared" si="2381"/>
        <v>0</v>
      </c>
      <c r="R8675" s="6">
        <f t="shared" si="2381"/>
        <v>0</v>
      </c>
      <c r="S8675" s="6">
        <f t="shared" si="2381"/>
        <v>0</v>
      </c>
      <c r="T8675" s="6">
        <f t="shared" si="2381"/>
        <v>250000</v>
      </c>
      <c r="U8675" s="6">
        <v>735650</v>
      </c>
      <c r="V8675" s="6">
        <v>199350</v>
      </c>
      <c r="W8675" s="6">
        <f>SUM(W8676)</f>
        <v>0</v>
      </c>
      <c r="X8675" s="6">
        <f t="shared" si="2381"/>
        <v>0</v>
      </c>
      <c r="Y8675" s="6">
        <f t="shared" si="2381"/>
        <v>0</v>
      </c>
      <c r="Z8675" s="6">
        <f t="shared" si="2381"/>
        <v>0</v>
      </c>
      <c r="AA8675" s="6">
        <f t="shared" si="2381"/>
        <v>0</v>
      </c>
      <c r="AB8675" s="6">
        <f t="shared" si="2381"/>
        <v>0</v>
      </c>
      <c r="AC8675" s="6">
        <f t="shared" si="2381"/>
        <v>0</v>
      </c>
      <c r="AD8675" s="6">
        <f t="shared" si="2381"/>
        <v>0</v>
      </c>
      <c r="AE8675" s="6">
        <f t="shared" si="2381"/>
        <v>0</v>
      </c>
      <c r="AF8675" s="6">
        <f t="shared" si="2381"/>
        <v>0</v>
      </c>
      <c r="AG8675" s="6">
        <f t="shared" si="2381"/>
        <v>0</v>
      </c>
      <c r="AH8675" s="6">
        <v>0</v>
      </c>
      <c r="AI8675" s="6">
        <v>0</v>
      </c>
      <c r="AJ8675" s="6">
        <f>SUM(AJ8676)</f>
        <v>0</v>
      </c>
      <c r="AK8675" s="6">
        <f t="shared" si="2381"/>
        <v>0</v>
      </c>
      <c r="AL8675" s="6">
        <f t="shared" si="2381"/>
        <v>0</v>
      </c>
      <c r="AM8675" s="6">
        <f t="shared" si="2381"/>
        <v>0</v>
      </c>
      <c r="AN8675" s="6">
        <f t="shared" si="2381"/>
        <v>0</v>
      </c>
      <c r="AO8675" s="6">
        <f t="shared" si="2381"/>
        <v>0</v>
      </c>
      <c r="AP8675" s="6">
        <f t="shared" si="2381"/>
        <v>0</v>
      </c>
      <c r="AQ8675" s="6">
        <f t="shared" si="2381"/>
        <v>0</v>
      </c>
      <c r="AR8675" s="6">
        <f t="shared" si="2381"/>
        <v>0</v>
      </c>
      <c r="AS8675" s="6">
        <f t="shared" si="2381"/>
        <v>0</v>
      </c>
      <c r="AT8675" s="6">
        <f t="shared" si="2381"/>
        <v>0</v>
      </c>
      <c r="AU8675" s="6">
        <v>0</v>
      </c>
      <c r="AV8675" s="6">
        <v>0</v>
      </c>
      <c r="AW8675" s="6">
        <f t="shared" ref="AW8675:AW8685" si="2382">U8675+AH8675+AU8675</f>
        <v>735650</v>
      </c>
    </row>
    <row r="8676" spans="1:49">
      <c r="A8676" s="44" t="s">
        <v>1606</v>
      </c>
      <c r="B8676" s="45" t="s">
        <v>1029</v>
      </c>
      <c r="C8676" s="45" t="s">
        <v>1549</v>
      </c>
      <c r="D8676" s="452" t="s">
        <v>3056</v>
      </c>
      <c r="E8676" s="213" t="s">
        <v>1402</v>
      </c>
      <c r="F8676" s="259"/>
      <c r="G8676" s="367"/>
      <c r="H8676" s="367"/>
      <c r="I8676" s="260" t="s">
        <v>1158</v>
      </c>
      <c r="J8676" s="9">
        <f>SUM(J8683:J8684,J8677)</f>
        <v>935000</v>
      </c>
      <c r="K8676" s="9">
        <f t="shared" ref="K8676:AT8676" si="2383">SUM(K8683:K8684,K8677)</f>
        <v>0</v>
      </c>
      <c r="L8676" s="9">
        <f t="shared" si="2383"/>
        <v>0</v>
      </c>
      <c r="M8676" s="9">
        <f t="shared" si="2383"/>
        <v>0</v>
      </c>
      <c r="N8676" s="9">
        <f t="shared" si="2383"/>
        <v>319000</v>
      </c>
      <c r="O8676" s="9">
        <f t="shared" si="2383"/>
        <v>82650</v>
      </c>
      <c r="P8676" s="9">
        <f t="shared" si="2383"/>
        <v>84000</v>
      </c>
      <c r="Q8676" s="9">
        <f t="shared" si="2383"/>
        <v>0</v>
      </c>
      <c r="R8676" s="9">
        <f t="shared" si="2383"/>
        <v>0</v>
      </c>
      <c r="S8676" s="9">
        <f t="shared" si="2383"/>
        <v>0</v>
      </c>
      <c r="T8676" s="9">
        <f t="shared" si="2383"/>
        <v>250000</v>
      </c>
      <c r="U8676" s="9">
        <v>735650</v>
      </c>
      <c r="V8676" s="9">
        <v>199350</v>
      </c>
      <c r="W8676" s="9">
        <f>SUM(W8683:W8684,W8677)</f>
        <v>0</v>
      </c>
      <c r="X8676" s="9">
        <f t="shared" si="2383"/>
        <v>0</v>
      </c>
      <c r="Y8676" s="9">
        <f t="shared" si="2383"/>
        <v>0</v>
      </c>
      <c r="Z8676" s="9">
        <f t="shared" si="2383"/>
        <v>0</v>
      </c>
      <c r="AA8676" s="9">
        <f t="shared" si="2383"/>
        <v>0</v>
      </c>
      <c r="AB8676" s="9">
        <f t="shared" si="2383"/>
        <v>0</v>
      </c>
      <c r="AC8676" s="9">
        <f t="shared" si="2383"/>
        <v>0</v>
      </c>
      <c r="AD8676" s="9">
        <f t="shared" si="2383"/>
        <v>0</v>
      </c>
      <c r="AE8676" s="9">
        <f t="shared" si="2383"/>
        <v>0</v>
      </c>
      <c r="AF8676" s="9">
        <f t="shared" si="2383"/>
        <v>0</v>
      </c>
      <c r="AG8676" s="9">
        <f t="shared" si="2383"/>
        <v>0</v>
      </c>
      <c r="AH8676" s="9">
        <v>0</v>
      </c>
      <c r="AI8676" s="9">
        <v>0</v>
      </c>
      <c r="AJ8676" s="9">
        <f>SUM(AJ8683:AJ8684,AJ8677)</f>
        <v>0</v>
      </c>
      <c r="AK8676" s="9">
        <f t="shared" si="2383"/>
        <v>0</v>
      </c>
      <c r="AL8676" s="9">
        <f t="shared" si="2383"/>
        <v>0</v>
      </c>
      <c r="AM8676" s="9">
        <f t="shared" si="2383"/>
        <v>0</v>
      </c>
      <c r="AN8676" s="9">
        <f t="shared" si="2383"/>
        <v>0</v>
      </c>
      <c r="AO8676" s="9">
        <f t="shared" si="2383"/>
        <v>0</v>
      </c>
      <c r="AP8676" s="9">
        <f t="shared" si="2383"/>
        <v>0</v>
      </c>
      <c r="AQ8676" s="9">
        <f t="shared" si="2383"/>
        <v>0</v>
      </c>
      <c r="AR8676" s="9">
        <f t="shared" si="2383"/>
        <v>0</v>
      </c>
      <c r="AS8676" s="9">
        <f t="shared" si="2383"/>
        <v>0</v>
      </c>
      <c r="AT8676" s="9">
        <f t="shared" si="2383"/>
        <v>0</v>
      </c>
      <c r="AU8676" s="9">
        <v>0</v>
      </c>
      <c r="AV8676" s="9">
        <v>0</v>
      </c>
      <c r="AW8676" s="9">
        <f t="shared" si="2382"/>
        <v>735650</v>
      </c>
    </row>
    <row r="8677" spans="1:49" s="95" customFormat="1">
      <c r="A8677" s="92"/>
      <c r="B8677" s="93"/>
      <c r="C8677" s="93"/>
      <c r="D8677" s="93"/>
      <c r="E8677" s="94"/>
      <c r="F8677" s="106"/>
      <c r="G8677" s="106"/>
      <c r="H8677" s="106"/>
      <c r="I8677" s="74" t="s">
        <v>1518</v>
      </c>
      <c r="J8677" s="11">
        <f>SUM(J8678:J8682)</f>
        <v>885000</v>
      </c>
      <c r="K8677" s="11">
        <f t="shared" ref="K8677:AT8677" si="2384">SUM(K8678:K8682)</f>
        <v>0</v>
      </c>
      <c r="L8677" s="11">
        <f t="shared" si="2384"/>
        <v>0</v>
      </c>
      <c r="M8677" s="11">
        <f t="shared" si="2384"/>
        <v>0</v>
      </c>
      <c r="N8677" s="11">
        <f t="shared" si="2384"/>
        <v>269000</v>
      </c>
      <c r="O8677" s="11">
        <f t="shared" si="2384"/>
        <v>82650</v>
      </c>
      <c r="P8677" s="11">
        <f t="shared" si="2384"/>
        <v>84000</v>
      </c>
      <c r="Q8677" s="11">
        <f t="shared" si="2384"/>
        <v>0</v>
      </c>
      <c r="R8677" s="11">
        <f t="shared" si="2384"/>
        <v>0</v>
      </c>
      <c r="S8677" s="11">
        <f t="shared" si="2384"/>
        <v>0</v>
      </c>
      <c r="T8677" s="11">
        <f t="shared" si="2384"/>
        <v>250000</v>
      </c>
      <c r="U8677" s="11">
        <v>685650</v>
      </c>
      <c r="V8677" s="11">
        <v>199350</v>
      </c>
      <c r="W8677" s="11">
        <f>SUM(W8678:W8682)</f>
        <v>0</v>
      </c>
      <c r="X8677" s="11">
        <f t="shared" si="2384"/>
        <v>0</v>
      </c>
      <c r="Y8677" s="11">
        <f t="shared" si="2384"/>
        <v>0</v>
      </c>
      <c r="Z8677" s="11">
        <f t="shared" si="2384"/>
        <v>0</v>
      </c>
      <c r="AA8677" s="11">
        <f t="shared" si="2384"/>
        <v>0</v>
      </c>
      <c r="AB8677" s="11">
        <f t="shared" si="2384"/>
        <v>0</v>
      </c>
      <c r="AC8677" s="11">
        <f t="shared" si="2384"/>
        <v>0</v>
      </c>
      <c r="AD8677" s="11">
        <f t="shared" si="2384"/>
        <v>0</v>
      </c>
      <c r="AE8677" s="11">
        <f t="shared" si="2384"/>
        <v>0</v>
      </c>
      <c r="AF8677" s="11">
        <f t="shared" si="2384"/>
        <v>0</v>
      </c>
      <c r="AG8677" s="11">
        <f t="shared" si="2384"/>
        <v>0</v>
      </c>
      <c r="AH8677" s="11">
        <v>0</v>
      </c>
      <c r="AI8677" s="11">
        <v>0</v>
      </c>
      <c r="AJ8677" s="11">
        <f>SUM(AJ8678:AJ8682)</f>
        <v>0</v>
      </c>
      <c r="AK8677" s="11">
        <f t="shared" si="2384"/>
        <v>0</v>
      </c>
      <c r="AL8677" s="11">
        <f t="shared" si="2384"/>
        <v>0</v>
      </c>
      <c r="AM8677" s="11">
        <f t="shared" si="2384"/>
        <v>0</v>
      </c>
      <c r="AN8677" s="11">
        <f t="shared" si="2384"/>
        <v>0</v>
      </c>
      <c r="AO8677" s="11">
        <f t="shared" si="2384"/>
        <v>0</v>
      </c>
      <c r="AP8677" s="11">
        <f t="shared" si="2384"/>
        <v>0</v>
      </c>
      <c r="AQ8677" s="11">
        <f t="shared" si="2384"/>
        <v>0</v>
      </c>
      <c r="AR8677" s="11">
        <f t="shared" si="2384"/>
        <v>0</v>
      </c>
      <c r="AS8677" s="11">
        <f t="shared" si="2384"/>
        <v>0</v>
      </c>
      <c r="AT8677" s="11">
        <f t="shared" si="2384"/>
        <v>0</v>
      </c>
      <c r="AU8677" s="11">
        <v>0</v>
      </c>
      <c r="AV8677" s="11">
        <v>0</v>
      </c>
      <c r="AW8677" s="11">
        <f t="shared" si="2382"/>
        <v>685650</v>
      </c>
    </row>
    <row r="8678" spans="1:49" s="393" customFormat="1">
      <c r="A8678" s="386" t="s">
        <v>1606</v>
      </c>
      <c r="B8678" s="387" t="s">
        <v>1029</v>
      </c>
      <c r="C8678" s="387" t="s">
        <v>1549</v>
      </c>
      <c r="D8678" s="470" t="s">
        <v>3056</v>
      </c>
      <c r="E8678" s="388" t="s">
        <v>1409</v>
      </c>
      <c r="F8678" s="389" t="s">
        <v>1025</v>
      </c>
      <c r="G8678" s="471" t="s">
        <v>3102</v>
      </c>
      <c r="H8678" s="389" t="s">
        <v>2413</v>
      </c>
      <c r="I8678" s="390" t="s">
        <v>3135</v>
      </c>
      <c r="J8678" s="425"/>
      <c r="K8678" s="425"/>
      <c r="L8678" s="425"/>
      <c r="M8678" s="425"/>
      <c r="N8678" s="425"/>
      <c r="O8678" s="425"/>
      <c r="P8678" s="425"/>
      <c r="Q8678" s="425"/>
      <c r="R8678" s="425"/>
      <c r="S8678" s="425"/>
      <c r="T8678" s="425"/>
      <c r="U8678" s="425">
        <v>0</v>
      </c>
      <c r="V8678" s="425">
        <v>0</v>
      </c>
      <c r="W8678" s="425"/>
      <c r="X8678" s="425"/>
      <c r="Y8678" s="425"/>
      <c r="Z8678" s="425"/>
      <c r="AA8678" s="425"/>
      <c r="AB8678" s="425"/>
      <c r="AC8678" s="425"/>
      <c r="AD8678" s="425"/>
      <c r="AE8678" s="425"/>
      <c r="AF8678" s="425"/>
      <c r="AG8678" s="425"/>
      <c r="AH8678" s="425">
        <v>0</v>
      </c>
      <c r="AI8678" s="425">
        <v>0</v>
      </c>
      <c r="AJ8678" s="425"/>
      <c r="AK8678" s="425"/>
      <c r="AL8678" s="425"/>
      <c r="AM8678" s="425"/>
      <c r="AN8678" s="425"/>
      <c r="AO8678" s="425"/>
      <c r="AP8678" s="425"/>
      <c r="AQ8678" s="425"/>
      <c r="AR8678" s="425"/>
      <c r="AS8678" s="425"/>
      <c r="AT8678" s="425"/>
      <c r="AU8678" s="425">
        <v>0</v>
      </c>
      <c r="AV8678" s="425">
        <v>0</v>
      </c>
      <c r="AW8678" s="425">
        <f t="shared" si="2382"/>
        <v>0</v>
      </c>
    </row>
    <row r="8679" spans="1:49" s="393" customFormat="1">
      <c r="A8679" s="386" t="s">
        <v>1606</v>
      </c>
      <c r="B8679" s="387" t="s">
        <v>1029</v>
      </c>
      <c r="C8679" s="387" t="s">
        <v>1549</v>
      </c>
      <c r="D8679" s="470" t="s">
        <v>3056</v>
      </c>
      <c r="E8679" s="388" t="s">
        <v>1409</v>
      </c>
      <c r="F8679" s="389" t="s">
        <v>1289</v>
      </c>
      <c r="G8679" s="471" t="s">
        <v>3102</v>
      </c>
      <c r="H8679" s="389" t="s">
        <v>2413</v>
      </c>
      <c r="I8679" s="390" t="s">
        <v>3136</v>
      </c>
      <c r="J8679" s="425"/>
      <c r="K8679" s="425"/>
      <c r="L8679" s="425"/>
      <c r="M8679" s="425"/>
      <c r="N8679" s="425"/>
      <c r="O8679" s="425"/>
      <c r="P8679" s="425"/>
      <c r="Q8679" s="425"/>
      <c r="R8679" s="425"/>
      <c r="S8679" s="425"/>
      <c r="T8679" s="425"/>
      <c r="U8679" s="425">
        <v>0</v>
      </c>
      <c r="V8679" s="425">
        <v>0</v>
      </c>
      <c r="W8679" s="425"/>
      <c r="X8679" s="425"/>
      <c r="Y8679" s="425"/>
      <c r="Z8679" s="425"/>
      <c r="AA8679" s="425"/>
      <c r="AB8679" s="425"/>
      <c r="AC8679" s="425"/>
      <c r="AD8679" s="425"/>
      <c r="AE8679" s="425"/>
      <c r="AF8679" s="425"/>
      <c r="AG8679" s="425"/>
      <c r="AH8679" s="425">
        <v>0</v>
      </c>
      <c r="AI8679" s="425">
        <v>0</v>
      </c>
      <c r="AJ8679" s="425"/>
      <c r="AK8679" s="425"/>
      <c r="AL8679" s="425"/>
      <c r="AM8679" s="425"/>
      <c r="AN8679" s="425"/>
      <c r="AO8679" s="425"/>
      <c r="AP8679" s="425"/>
      <c r="AQ8679" s="425"/>
      <c r="AR8679" s="425"/>
      <c r="AS8679" s="425"/>
      <c r="AT8679" s="425"/>
      <c r="AU8679" s="425">
        <v>0</v>
      </c>
      <c r="AV8679" s="425">
        <v>0</v>
      </c>
      <c r="AW8679" s="425">
        <f t="shared" si="2382"/>
        <v>0</v>
      </c>
    </row>
    <row r="8680" spans="1:49" s="393" customFormat="1">
      <c r="A8680" s="386" t="s">
        <v>1606</v>
      </c>
      <c r="B8680" s="387" t="s">
        <v>1029</v>
      </c>
      <c r="C8680" s="387" t="s">
        <v>1549</v>
      </c>
      <c r="D8680" s="470" t="s">
        <v>3056</v>
      </c>
      <c r="E8680" s="388" t="s">
        <v>1409</v>
      </c>
      <c r="F8680" s="389" t="s">
        <v>683</v>
      </c>
      <c r="G8680" s="471" t="s">
        <v>3102</v>
      </c>
      <c r="H8680" s="389" t="s">
        <v>2413</v>
      </c>
      <c r="I8680" s="390" t="s">
        <v>3137</v>
      </c>
      <c r="J8680" s="425"/>
      <c r="K8680" s="425"/>
      <c r="L8680" s="425"/>
      <c r="M8680" s="425"/>
      <c r="N8680" s="425"/>
      <c r="O8680" s="425"/>
      <c r="P8680" s="425"/>
      <c r="Q8680" s="425"/>
      <c r="R8680" s="425"/>
      <c r="S8680" s="425"/>
      <c r="T8680" s="425"/>
      <c r="U8680" s="425">
        <v>0</v>
      </c>
      <c r="V8680" s="425">
        <v>0</v>
      </c>
      <c r="W8680" s="425"/>
      <c r="X8680" s="425"/>
      <c r="Y8680" s="425"/>
      <c r="Z8680" s="425"/>
      <c r="AA8680" s="425"/>
      <c r="AB8680" s="425"/>
      <c r="AC8680" s="425"/>
      <c r="AD8680" s="425"/>
      <c r="AE8680" s="425"/>
      <c r="AF8680" s="425"/>
      <c r="AG8680" s="425"/>
      <c r="AH8680" s="425">
        <v>0</v>
      </c>
      <c r="AI8680" s="425">
        <v>0</v>
      </c>
      <c r="AJ8680" s="425"/>
      <c r="AK8680" s="425"/>
      <c r="AL8680" s="425"/>
      <c r="AM8680" s="425"/>
      <c r="AN8680" s="425"/>
      <c r="AO8680" s="425"/>
      <c r="AP8680" s="425"/>
      <c r="AQ8680" s="425"/>
      <c r="AR8680" s="425"/>
      <c r="AS8680" s="425"/>
      <c r="AT8680" s="425"/>
      <c r="AU8680" s="425">
        <v>0</v>
      </c>
      <c r="AV8680" s="425">
        <v>0</v>
      </c>
      <c r="AW8680" s="425">
        <f t="shared" si="2382"/>
        <v>0</v>
      </c>
    </row>
    <row r="8681" spans="1:49">
      <c r="A8681" s="44" t="s">
        <v>1606</v>
      </c>
      <c r="B8681" s="45" t="s">
        <v>1029</v>
      </c>
      <c r="C8681" s="45" t="s">
        <v>1549</v>
      </c>
      <c r="D8681" s="452" t="s">
        <v>3056</v>
      </c>
      <c r="E8681" s="367" t="s">
        <v>1409</v>
      </c>
      <c r="F8681" s="50" t="s">
        <v>2194</v>
      </c>
      <c r="G8681" s="468" t="s">
        <v>3102</v>
      </c>
      <c r="H8681" s="50" t="s">
        <v>2413</v>
      </c>
      <c r="I8681" s="42" t="s">
        <v>2693</v>
      </c>
      <c r="J8681" s="233">
        <v>885000</v>
      </c>
      <c r="K8681" s="233"/>
      <c r="L8681" s="233"/>
      <c r="M8681" s="233"/>
      <c r="N8681" s="233">
        <v>269000</v>
      </c>
      <c r="O8681" s="233">
        <v>82650</v>
      </c>
      <c r="P8681" s="233">
        <v>84000</v>
      </c>
      <c r="Q8681" s="233"/>
      <c r="R8681" s="233"/>
      <c r="S8681" s="233"/>
      <c r="T8681" s="233">
        <v>250000</v>
      </c>
      <c r="U8681" s="233">
        <v>685650</v>
      </c>
      <c r="V8681" s="233">
        <v>199350</v>
      </c>
      <c r="W8681" s="233"/>
      <c r="X8681" s="233"/>
      <c r="Y8681" s="233"/>
      <c r="Z8681" s="233"/>
      <c r="AA8681" s="233"/>
      <c r="AB8681" s="233"/>
      <c r="AC8681" s="233"/>
      <c r="AD8681" s="233"/>
      <c r="AE8681" s="233"/>
      <c r="AF8681" s="233"/>
      <c r="AG8681" s="233"/>
      <c r="AH8681" s="233">
        <v>0</v>
      </c>
      <c r="AI8681" s="233">
        <v>0</v>
      </c>
      <c r="AJ8681" s="233"/>
      <c r="AK8681" s="233"/>
      <c r="AL8681" s="233"/>
      <c r="AM8681" s="233"/>
      <c r="AN8681" s="233"/>
      <c r="AO8681" s="233"/>
      <c r="AP8681" s="233"/>
      <c r="AQ8681" s="233"/>
      <c r="AR8681" s="233"/>
      <c r="AS8681" s="233"/>
      <c r="AT8681" s="233"/>
      <c r="AU8681" s="233">
        <v>0</v>
      </c>
      <c r="AV8681" s="233">
        <v>0</v>
      </c>
      <c r="AW8681" s="233">
        <f t="shared" si="2382"/>
        <v>685650</v>
      </c>
    </row>
    <row r="8682" spans="1:49" s="393" customFormat="1">
      <c r="A8682" s="386" t="s">
        <v>1606</v>
      </c>
      <c r="B8682" s="387" t="s">
        <v>1029</v>
      </c>
      <c r="C8682" s="387" t="s">
        <v>1549</v>
      </c>
      <c r="D8682" s="470" t="s">
        <v>3056</v>
      </c>
      <c r="E8682" s="388" t="s">
        <v>1409</v>
      </c>
      <c r="F8682" s="389" t="s">
        <v>2165</v>
      </c>
      <c r="G8682" s="471" t="s">
        <v>3102</v>
      </c>
      <c r="H8682" s="389" t="s">
        <v>2413</v>
      </c>
      <c r="I8682" s="426" t="s">
        <v>3140</v>
      </c>
      <c r="J8682" s="425"/>
      <c r="K8682" s="425"/>
      <c r="L8682" s="425"/>
      <c r="M8682" s="425"/>
      <c r="N8682" s="425"/>
      <c r="O8682" s="425"/>
      <c r="P8682" s="425"/>
      <c r="Q8682" s="425"/>
      <c r="R8682" s="425"/>
      <c r="S8682" s="425"/>
      <c r="T8682" s="425"/>
      <c r="U8682" s="425">
        <v>0</v>
      </c>
      <c r="V8682" s="425">
        <v>0</v>
      </c>
      <c r="W8682" s="425"/>
      <c r="X8682" s="425"/>
      <c r="Y8682" s="425"/>
      <c r="Z8682" s="425"/>
      <c r="AA8682" s="425"/>
      <c r="AB8682" s="425"/>
      <c r="AC8682" s="425"/>
      <c r="AD8682" s="425"/>
      <c r="AE8682" s="425"/>
      <c r="AF8682" s="425"/>
      <c r="AG8682" s="425"/>
      <c r="AH8682" s="425">
        <v>0</v>
      </c>
      <c r="AI8682" s="425">
        <v>0</v>
      </c>
      <c r="AJ8682" s="425"/>
      <c r="AK8682" s="425"/>
      <c r="AL8682" s="425"/>
      <c r="AM8682" s="425"/>
      <c r="AN8682" s="425"/>
      <c r="AO8682" s="425"/>
      <c r="AP8682" s="425"/>
      <c r="AQ8682" s="425"/>
      <c r="AR8682" s="425"/>
      <c r="AS8682" s="425"/>
      <c r="AT8682" s="425"/>
      <c r="AU8682" s="425">
        <v>0</v>
      </c>
      <c r="AV8682" s="425">
        <v>0</v>
      </c>
      <c r="AW8682" s="425">
        <f t="shared" si="2382"/>
        <v>0</v>
      </c>
    </row>
    <row r="8683" spans="1:49" s="393" customFormat="1">
      <c r="A8683" s="386" t="s">
        <v>1606</v>
      </c>
      <c r="B8683" s="387" t="s">
        <v>1029</v>
      </c>
      <c r="C8683" s="387" t="s">
        <v>1549</v>
      </c>
      <c r="D8683" s="470" t="s">
        <v>3056</v>
      </c>
      <c r="E8683" s="388" t="s">
        <v>1367</v>
      </c>
      <c r="F8683" s="389"/>
      <c r="G8683" s="471" t="s">
        <v>3102</v>
      </c>
      <c r="H8683" s="389" t="s">
        <v>2413</v>
      </c>
      <c r="I8683" s="390" t="s">
        <v>2713</v>
      </c>
      <c r="J8683" s="425"/>
      <c r="K8683" s="425"/>
      <c r="L8683" s="425"/>
      <c r="M8683" s="425"/>
      <c r="N8683" s="425"/>
      <c r="O8683" s="425"/>
      <c r="P8683" s="425"/>
      <c r="Q8683" s="425"/>
      <c r="R8683" s="425"/>
      <c r="S8683" s="425"/>
      <c r="T8683" s="425"/>
      <c r="U8683" s="425">
        <v>0</v>
      </c>
      <c r="V8683" s="425">
        <v>0</v>
      </c>
      <c r="W8683" s="425"/>
      <c r="X8683" s="425"/>
      <c r="Y8683" s="425"/>
      <c r="Z8683" s="425"/>
      <c r="AA8683" s="425"/>
      <c r="AB8683" s="425"/>
      <c r="AC8683" s="425"/>
      <c r="AD8683" s="425"/>
      <c r="AE8683" s="425"/>
      <c r="AF8683" s="425"/>
      <c r="AG8683" s="425"/>
      <c r="AH8683" s="425">
        <v>0</v>
      </c>
      <c r="AI8683" s="425">
        <v>0</v>
      </c>
      <c r="AJ8683" s="425"/>
      <c r="AK8683" s="425"/>
      <c r="AL8683" s="425"/>
      <c r="AM8683" s="425"/>
      <c r="AN8683" s="425"/>
      <c r="AO8683" s="425"/>
      <c r="AP8683" s="425"/>
      <c r="AQ8683" s="425"/>
      <c r="AR8683" s="425"/>
      <c r="AS8683" s="425"/>
      <c r="AT8683" s="425"/>
      <c r="AU8683" s="425">
        <v>0</v>
      </c>
      <c r="AV8683" s="425">
        <v>0</v>
      </c>
      <c r="AW8683" s="425">
        <f t="shared" si="2382"/>
        <v>0</v>
      </c>
    </row>
    <row r="8684" spans="1:49" s="212" customFormat="1">
      <c r="A8684" s="206" t="s">
        <v>1606</v>
      </c>
      <c r="B8684" s="207" t="s">
        <v>1029</v>
      </c>
      <c r="C8684" s="207" t="s">
        <v>1549</v>
      </c>
      <c r="D8684" s="452" t="s">
        <v>3056</v>
      </c>
      <c r="E8684" s="367" t="s">
        <v>1367</v>
      </c>
      <c r="F8684" s="208" t="s">
        <v>2195</v>
      </c>
      <c r="G8684" s="468" t="s">
        <v>3102</v>
      </c>
      <c r="H8684" s="50" t="s">
        <v>2413</v>
      </c>
      <c r="I8684" s="184" t="s">
        <v>2694</v>
      </c>
      <c r="J8684" s="209">
        <v>50000</v>
      </c>
      <c r="K8684" s="209"/>
      <c r="L8684" s="209"/>
      <c r="M8684" s="209"/>
      <c r="N8684" s="209">
        <v>50000</v>
      </c>
      <c r="O8684" s="209"/>
      <c r="P8684" s="209"/>
      <c r="Q8684" s="209"/>
      <c r="R8684" s="209"/>
      <c r="S8684" s="209"/>
      <c r="T8684" s="209"/>
      <c r="U8684" s="209">
        <v>50000</v>
      </c>
      <c r="V8684" s="209">
        <v>0</v>
      </c>
      <c r="W8684" s="209"/>
      <c r="X8684" s="209"/>
      <c r="Y8684" s="209"/>
      <c r="Z8684" s="209"/>
      <c r="AA8684" s="209"/>
      <c r="AB8684" s="209"/>
      <c r="AC8684" s="209"/>
      <c r="AD8684" s="209"/>
      <c r="AE8684" s="209"/>
      <c r="AF8684" s="209"/>
      <c r="AG8684" s="209"/>
      <c r="AH8684" s="209">
        <v>0</v>
      </c>
      <c r="AI8684" s="209">
        <v>0</v>
      </c>
      <c r="AJ8684" s="209"/>
      <c r="AK8684" s="209"/>
      <c r="AL8684" s="209"/>
      <c r="AM8684" s="209"/>
      <c r="AN8684" s="209"/>
      <c r="AO8684" s="209"/>
      <c r="AP8684" s="209"/>
      <c r="AQ8684" s="209"/>
      <c r="AR8684" s="209"/>
      <c r="AS8684" s="209"/>
      <c r="AT8684" s="209"/>
      <c r="AU8684" s="209">
        <v>0</v>
      </c>
      <c r="AV8684" s="209">
        <v>0</v>
      </c>
      <c r="AW8684" s="209">
        <f t="shared" si="2382"/>
        <v>50000</v>
      </c>
    </row>
    <row r="8685" spans="1:49">
      <c r="A8685" s="48"/>
      <c r="B8685" s="42"/>
      <c r="C8685" s="42"/>
      <c r="D8685" s="42"/>
      <c r="E8685" s="531"/>
      <c r="F8685" s="50"/>
      <c r="G8685" s="50"/>
      <c r="H8685" s="50"/>
      <c r="I8685" s="49" t="s">
        <v>987</v>
      </c>
      <c r="J8685" s="12">
        <f>SUM(J8628,J8653,J8661,J8675)</f>
        <v>1000000</v>
      </c>
      <c r="K8685" s="12">
        <f t="shared" ref="K8685:AT8685" si="2385">SUM(K8628,K8653,K8661,K8675)</f>
        <v>0</v>
      </c>
      <c r="L8685" s="12">
        <f t="shared" si="2385"/>
        <v>0</v>
      </c>
      <c r="M8685" s="12">
        <f t="shared" si="2385"/>
        <v>0</v>
      </c>
      <c r="N8685" s="12">
        <f t="shared" si="2385"/>
        <v>319000</v>
      </c>
      <c r="O8685" s="12">
        <f t="shared" si="2385"/>
        <v>82650</v>
      </c>
      <c r="P8685" s="12">
        <f t="shared" si="2385"/>
        <v>84000</v>
      </c>
      <c r="Q8685" s="12">
        <f t="shared" si="2385"/>
        <v>0</v>
      </c>
      <c r="R8685" s="12">
        <f t="shared" si="2385"/>
        <v>0</v>
      </c>
      <c r="S8685" s="12">
        <f t="shared" si="2385"/>
        <v>65000</v>
      </c>
      <c r="T8685" s="12">
        <f t="shared" si="2385"/>
        <v>250000</v>
      </c>
      <c r="U8685" s="12">
        <v>800650</v>
      </c>
      <c r="V8685" s="12">
        <v>199350</v>
      </c>
      <c r="W8685" s="12">
        <f>SUM(W8628,W8653,W8661,W8675)</f>
        <v>202600</v>
      </c>
      <c r="X8685" s="12">
        <f t="shared" si="2385"/>
        <v>0</v>
      </c>
      <c r="Y8685" s="12">
        <f t="shared" si="2385"/>
        <v>0</v>
      </c>
      <c r="Z8685" s="12">
        <f t="shared" si="2385"/>
        <v>202600</v>
      </c>
      <c r="AA8685" s="12">
        <f t="shared" si="2385"/>
        <v>0</v>
      </c>
      <c r="AB8685" s="12">
        <f t="shared" si="2385"/>
        <v>0</v>
      </c>
      <c r="AC8685" s="12">
        <f t="shared" si="2385"/>
        <v>0</v>
      </c>
      <c r="AD8685" s="12">
        <f t="shared" si="2385"/>
        <v>0</v>
      </c>
      <c r="AE8685" s="12">
        <f t="shared" si="2385"/>
        <v>0</v>
      </c>
      <c r="AF8685" s="12">
        <f t="shared" si="2385"/>
        <v>0</v>
      </c>
      <c r="AG8685" s="12">
        <f t="shared" si="2385"/>
        <v>0</v>
      </c>
      <c r="AH8685" s="12">
        <v>202600</v>
      </c>
      <c r="AI8685" s="12">
        <v>0</v>
      </c>
      <c r="AJ8685" s="12">
        <f>SUM(AJ8628,AJ8653,AJ8661,AJ8675)</f>
        <v>0</v>
      </c>
      <c r="AK8685" s="12">
        <f t="shared" si="2385"/>
        <v>0</v>
      </c>
      <c r="AL8685" s="12">
        <f t="shared" si="2385"/>
        <v>0</v>
      </c>
      <c r="AM8685" s="12">
        <f t="shared" si="2385"/>
        <v>0</v>
      </c>
      <c r="AN8685" s="12">
        <f t="shared" si="2385"/>
        <v>0</v>
      </c>
      <c r="AO8685" s="12">
        <f t="shared" si="2385"/>
        <v>0</v>
      </c>
      <c r="AP8685" s="12">
        <f t="shared" si="2385"/>
        <v>0</v>
      </c>
      <c r="AQ8685" s="12">
        <f t="shared" si="2385"/>
        <v>0</v>
      </c>
      <c r="AR8685" s="12">
        <f t="shared" si="2385"/>
        <v>0</v>
      </c>
      <c r="AS8685" s="12">
        <f t="shared" si="2385"/>
        <v>0</v>
      </c>
      <c r="AT8685" s="12">
        <f t="shared" si="2385"/>
        <v>0</v>
      </c>
      <c r="AU8685" s="12">
        <v>0</v>
      </c>
      <c r="AV8685" s="12">
        <v>0</v>
      </c>
      <c r="AW8685" s="12">
        <f t="shared" si="2382"/>
        <v>1003250</v>
      </c>
    </row>
    <row r="8686" spans="1:49">
      <c r="A8686" s="48"/>
      <c r="B8686" s="42"/>
      <c r="C8686" s="42"/>
      <c r="D8686" s="42"/>
      <c r="E8686" s="531"/>
      <c r="F8686" s="50"/>
      <c r="G8686" s="50"/>
      <c r="H8686" s="50"/>
      <c r="I8686" s="146" t="s">
        <v>970</v>
      </c>
      <c r="J8686" s="14"/>
      <c r="K8686" s="14"/>
      <c r="L8686" s="14"/>
      <c r="M8686" s="14"/>
      <c r="N8686" s="14"/>
      <c r="O8686" s="14"/>
      <c r="P8686" s="14"/>
      <c r="Q8686" s="14"/>
      <c r="R8686" s="14"/>
      <c r="S8686" s="14"/>
      <c r="T8686" s="14"/>
      <c r="U8686" s="14"/>
      <c r="V8686" s="14"/>
      <c r="W8686" s="14"/>
      <c r="X8686" s="14"/>
      <c r="Y8686" s="14"/>
      <c r="Z8686" s="14"/>
      <c r="AA8686" s="14"/>
      <c r="AB8686" s="14"/>
      <c r="AC8686" s="14"/>
      <c r="AD8686" s="14"/>
      <c r="AE8686" s="14"/>
      <c r="AF8686" s="14"/>
      <c r="AG8686" s="14"/>
      <c r="AH8686" s="14"/>
      <c r="AI8686" s="14"/>
      <c r="AJ8686" s="14"/>
      <c r="AK8686" s="14"/>
      <c r="AL8686" s="14"/>
      <c r="AM8686" s="14"/>
      <c r="AN8686" s="14"/>
      <c r="AO8686" s="14"/>
      <c r="AP8686" s="14"/>
      <c r="AQ8686" s="14"/>
      <c r="AR8686" s="14"/>
      <c r="AS8686" s="14"/>
      <c r="AT8686" s="14"/>
      <c r="AU8686" s="14"/>
      <c r="AV8686" s="14"/>
      <c r="AW8686" s="14"/>
    </row>
    <row r="8687" spans="1:49" ht="13.5" thickBot="1">
      <c r="A8687" s="48"/>
      <c r="B8687" s="42"/>
      <c r="C8687" s="42"/>
      <c r="D8687" s="42"/>
      <c r="E8687" s="531"/>
      <c r="F8687" s="50"/>
      <c r="G8687" s="50"/>
      <c r="H8687" s="50"/>
      <c r="I8687" s="146"/>
      <c r="J8687" s="29"/>
      <c r="K8687" s="29"/>
      <c r="L8687" s="29"/>
      <c r="M8687" s="29"/>
      <c r="N8687" s="29"/>
      <c r="O8687" s="29"/>
      <c r="P8687" s="29"/>
      <c r="Q8687" s="29"/>
      <c r="R8687" s="29"/>
      <c r="S8687" s="29"/>
      <c r="T8687" s="29"/>
      <c r="U8687" s="29"/>
      <c r="V8687" s="29"/>
      <c r="W8687" s="29"/>
      <c r="X8687" s="29"/>
      <c r="Y8687" s="29"/>
      <c r="Z8687" s="29"/>
      <c r="AA8687" s="29"/>
      <c r="AB8687" s="29"/>
      <c r="AC8687" s="29"/>
      <c r="AD8687" s="29"/>
      <c r="AE8687" s="29"/>
      <c r="AF8687" s="29"/>
      <c r="AG8687" s="29"/>
      <c r="AH8687" s="29"/>
      <c r="AI8687" s="29"/>
      <c r="AJ8687" s="29"/>
      <c r="AK8687" s="29"/>
      <c r="AL8687" s="29"/>
      <c r="AM8687" s="29"/>
      <c r="AN8687" s="29"/>
      <c r="AO8687" s="29"/>
      <c r="AP8687" s="29"/>
      <c r="AQ8687" s="29"/>
      <c r="AR8687" s="29"/>
      <c r="AS8687" s="29"/>
      <c r="AT8687" s="29"/>
      <c r="AU8687" s="29"/>
      <c r="AV8687" s="29"/>
      <c r="AW8687" s="29"/>
    </row>
    <row r="8688" spans="1:49" ht="35.25" customHeight="1" thickTop="1" thickBot="1">
      <c r="A8688" s="48"/>
      <c r="B8688" s="42"/>
      <c r="C8688" s="42"/>
      <c r="D8688" s="42"/>
      <c r="E8688" s="531"/>
      <c r="F8688" s="50"/>
      <c r="G8688" s="50"/>
      <c r="H8688" s="50"/>
      <c r="I8688" s="5" t="s">
        <v>2331</v>
      </c>
      <c r="J8688" s="364" t="s">
        <v>2891</v>
      </c>
      <c r="K8688" s="364" t="s">
        <v>2879</v>
      </c>
      <c r="L8688" s="364" t="s">
        <v>2880</v>
      </c>
      <c r="M8688" s="364" t="s">
        <v>2881</v>
      </c>
      <c r="N8688" s="364" t="s">
        <v>2882</v>
      </c>
      <c r="O8688" s="364" t="s">
        <v>2883</v>
      </c>
      <c r="P8688" s="364" t="s">
        <v>2884</v>
      </c>
      <c r="Q8688" s="364" t="s">
        <v>2885</v>
      </c>
      <c r="R8688" s="364" t="s">
        <v>2886</v>
      </c>
      <c r="S8688" s="364" t="s">
        <v>2887</v>
      </c>
      <c r="T8688" s="364" t="s">
        <v>2888</v>
      </c>
      <c r="U8688" s="364" t="s">
        <v>2889</v>
      </c>
      <c r="V8688" s="364" t="s">
        <v>2890</v>
      </c>
      <c r="W8688" s="365" t="s">
        <v>2893</v>
      </c>
      <c r="X8688" s="365" t="s">
        <v>2879</v>
      </c>
      <c r="Y8688" s="365" t="s">
        <v>2880</v>
      </c>
      <c r="Z8688" s="365" t="s">
        <v>2881</v>
      </c>
      <c r="AA8688" s="365" t="s">
        <v>2882</v>
      </c>
      <c r="AB8688" s="365" t="s">
        <v>2883</v>
      </c>
      <c r="AC8688" s="365" t="s">
        <v>2884</v>
      </c>
      <c r="AD8688" s="365" t="s">
        <v>2885</v>
      </c>
      <c r="AE8688" s="365" t="s">
        <v>2886</v>
      </c>
      <c r="AF8688" s="365" t="s">
        <v>2887</v>
      </c>
      <c r="AG8688" s="365" t="s">
        <v>2888</v>
      </c>
      <c r="AH8688" s="365" t="s">
        <v>2889</v>
      </c>
      <c r="AI8688" s="365" t="s">
        <v>2890</v>
      </c>
      <c r="AJ8688" s="366" t="s">
        <v>2892</v>
      </c>
      <c r="AK8688" s="366" t="s">
        <v>2879</v>
      </c>
      <c r="AL8688" s="366" t="s">
        <v>2880</v>
      </c>
      <c r="AM8688" s="366" t="s">
        <v>2881</v>
      </c>
      <c r="AN8688" s="366" t="s">
        <v>2882</v>
      </c>
      <c r="AO8688" s="366" t="s">
        <v>2883</v>
      </c>
      <c r="AP8688" s="366" t="s">
        <v>2884</v>
      </c>
      <c r="AQ8688" s="366" t="s">
        <v>2885</v>
      </c>
      <c r="AR8688" s="366" t="s">
        <v>2886</v>
      </c>
      <c r="AS8688" s="366" t="s">
        <v>2887</v>
      </c>
      <c r="AT8688" s="366" t="s">
        <v>2888</v>
      </c>
      <c r="AU8688" s="366" t="s">
        <v>2889</v>
      </c>
      <c r="AV8688" s="366" t="s">
        <v>2890</v>
      </c>
      <c r="AW8688" s="368" t="s">
        <v>2895</v>
      </c>
    </row>
    <row r="8689" spans="1:49">
      <c r="A8689" s="48"/>
      <c r="B8689" s="42"/>
      <c r="C8689" s="42"/>
      <c r="D8689" s="42"/>
      <c r="E8689" s="531"/>
      <c r="F8689" s="50"/>
      <c r="G8689" s="50"/>
      <c r="H8689" s="50"/>
      <c r="I8689" s="34"/>
      <c r="J8689" s="202" t="s">
        <v>1224</v>
      </c>
      <c r="K8689" s="202">
        <v>1</v>
      </c>
      <c r="L8689" s="202">
        <v>2</v>
      </c>
      <c r="M8689" s="202">
        <v>3</v>
      </c>
      <c r="N8689" s="202">
        <v>4</v>
      </c>
      <c r="O8689" s="202">
        <v>5</v>
      </c>
      <c r="P8689" s="202">
        <v>6</v>
      </c>
      <c r="Q8689" s="202">
        <v>7</v>
      </c>
      <c r="R8689" s="202">
        <v>8</v>
      </c>
      <c r="S8689" s="202">
        <v>9</v>
      </c>
      <c r="T8689" s="202">
        <v>10</v>
      </c>
      <c r="U8689" s="202">
        <v>13</v>
      </c>
      <c r="V8689" s="202">
        <v>14</v>
      </c>
      <c r="W8689" s="202" t="s">
        <v>1224</v>
      </c>
      <c r="X8689" s="202">
        <v>1</v>
      </c>
      <c r="Y8689" s="202">
        <v>2</v>
      </c>
      <c r="Z8689" s="202">
        <v>3</v>
      </c>
      <c r="AA8689" s="202">
        <v>4</v>
      </c>
      <c r="AB8689" s="202">
        <v>5</v>
      </c>
      <c r="AC8689" s="202">
        <v>6</v>
      </c>
      <c r="AD8689" s="202">
        <v>7</v>
      </c>
      <c r="AE8689" s="202">
        <v>8</v>
      </c>
      <c r="AF8689" s="202">
        <v>9</v>
      </c>
      <c r="AG8689" s="202">
        <v>10</v>
      </c>
      <c r="AH8689" s="202">
        <v>13</v>
      </c>
      <c r="AI8689" s="202">
        <v>14</v>
      </c>
      <c r="AJ8689" s="202" t="s">
        <v>1224</v>
      </c>
      <c r="AK8689" s="202">
        <v>1</v>
      </c>
      <c r="AL8689" s="202">
        <v>2</v>
      </c>
      <c r="AM8689" s="202">
        <v>3</v>
      </c>
      <c r="AN8689" s="202">
        <v>4</v>
      </c>
      <c r="AO8689" s="202">
        <v>5</v>
      </c>
      <c r="AP8689" s="202">
        <v>6</v>
      </c>
      <c r="AQ8689" s="202">
        <v>7</v>
      </c>
      <c r="AR8689" s="202">
        <v>8</v>
      </c>
      <c r="AS8689" s="202">
        <v>9</v>
      </c>
      <c r="AT8689" s="202">
        <v>10</v>
      </c>
      <c r="AU8689" s="202">
        <v>13</v>
      </c>
      <c r="AV8689" s="202">
        <v>14</v>
      </c>
      <c r="AW8689" s="202">
        <v>15</v>
      </c>
    </row>
    <row r="8690" spans="1:49">
      <c r="A8690" s="48"/>
      <c r="B8690" s="42"/>
      <c r="C8690" s="42"/>
      <c r="D8690" s="42"/>
      <c r="E8690" s="531"/>
      <c r="F8690" s="50"/>
      <c r="G8690" s="50"/>
      <c r="H8690" s="50"/>
      <c r="I8690" s="276" t="s">
        <v>2415</v>
      </c>
      <c r="J8690" s="277">
        <f>SUM(J8630,J8632:J8636,J8638,J8640:J8652,J8655,J8657:J8658,J8667,J8678:J8684,J8659)</f>
        <v>1000000</v>
      </c>
      <c r="K8690" s="277">
        <f t="shared" ref="K8690:AT8690" si="2386">SUM(K8630,K8632:K8636,K8638,K8640:K8652,K8655,K8657:K8658,K8667,K8678:K8684,K8659)</f>
        <v>0</v>
      </c>
      <c r="L8690" s="277">
        <f t="shared" si="2386"/>
        <v>0</v>
      </c>
      <c r="M8690" s="277">
        <f t="shared" si="2386"/>
        <v>0</v>
      </c>
      <c r="N8690" s="277">
        <f t="shared" si="2386"/>
        <v>319000</v>
      </c>
      <c r="O8690" s="277">
        <f t="shared" si="2386"/>
        <v>82650</v>
      </c>
      <c r="P8690" s="277">
        <f t="shared" si="2386"/>
        <v>84000</v>
      </c>
      <c r="Q8690" s="277">
        <f t="shared" si="2386"/>
        <v>0</v>
      </c>
      <c r="R8690" s="277">
        <f t="shared" si="2386"/>
        <v>0</v>
      </c>
      <c r="S8690" s="277">
        <f t="shared" si="2386"/>
        <v>65000</v>
      </c>
      <c r="T8690" s="277">
        <f t="shared" si="2386"/>
        <v>250000</v>
      </c>
      <c r="U8690" s="277">
        <v>800650</v>
      </c>
      <c r="V8690" s="277">
        <v>199350</v>
      </c>
      <c r="W8690" s="277">
        <f>SUM(W8630,W8632:W8636,W8638,W8640:W8652,W8655,W8657:W8658,W8667,W8678:W8684,W8659)</f>
        <v>202600</v>
      </c>
      <c r="X8690" s="277">
        <f t="shared" si="2386"/>
        <v>0</v>
      </c>
      <c r="Y8690" s="277">
        <f t="shared" si="2386"/>
        <v>0</v>
      </c>
      <c r="Z8690" s="277">
        <f t="shared" si="2386"/>
        <v>202600</v>
      </c>
      <c r="AA8690" s="277">
        <f t="shared" si="2386"/>
        <v>0</v>
      </c>
      <c r="AB8690" s="277">
        <f t="shared" si="2386"/>
        <v>0</v>
      </c>
      <c r="AC8690" s="277">
        <f t="shared" si="2386"/>
        <v>0</v>
      </c>
      <c r="AD8690" s="277">
        <f t="shared" si="2386"/>
        <v>0</v>
      </c>
      <c r="AE8690" s="277">
        <f t="shared" si="2386"/>
        <v>0</v>
      </c>
      <c r="AF8690" s="277">
        <f t="shared" si="2386"/>
        <v>0</v>
      </c>
      <c r="AG8690" s="277">
        <f t="shared" si="2386"/>
        <v>0</v>
      </c>
      <c r="AH8690" s="277">
        <v>202600</v>
      </c>
      <c r="AI8690" s="277">
        <v>0</v>
      </c>
      <c r="AJ8690" s="277">
        <f>SUM(AJ8630,AJ8632:AJ8636,AJ8638,AJ8640:AJ8652,AJ8655,AJ8657:AJ8658,AJ8667,AJ8678:AJ8684,AJ8659)</f>
        <v>0</v>
      </c>
      <c r="AK8690" s="277">
        <f t="shared" si="2386"/>
        <v>0</v>
      </c>
      <c r="AL8690" s="277">
        <f t="shared" si="2386"/>
        <v>0</v>
      </c>
      <c r="AM8690" s="277">
        <f t="shared" si="2386"/>
        <v>0</v>
      </c>
      <c r="AN8690" s="277">
        <f t="shared" si="2386"/>
        <v>0</v>
      </c>
      <c r="AO8690" s="277">
        <f t="shared" si="2386"/>
        <v>0</v>
      </c>
      <c r="AP8690" s="277">
        <f t="shared" si="2386"/>
        <v>0</v>
      </c>
      <c r="AQ8690" s="277">
        <f t="shared" si="2386"/>
        <v>0</v>
      </c>
      <c r="AR8690" s="277">
        <f t="shared" si="2386"/>
        <v>0</v>
      </c>
      <c r="AS8690" s="277">
        <f t="shared" si="2386"/>
        <v>0</v>
      </c>
      <c r="AT8690" s="277">
        <f t="shared" si="2386"/>
        <v>0</v>
      </c>
      <c r="AU8690" s="277">
        <v>0</v>
      </c>
      <c r="AV8690" s="277">
        <v>0</v>
      </c>
      <c r="AW8690" s="277">
        <f>U8690+AH8690+AU8690</f>
        <v>1003250</v>
      </c>
    </row>
    <row r="8691" spans="1:49">
      <c r="A8691" s="48"/>
      <c r="B8691" s="42"/>
      <c r="C8691" s="42"/>
      <c r="D8691" s="42"/>
      <c r="E8691" s="531"/>
      <c r="F8691" s="50"/>
      <c r="G8691" s="50"/>
      <c r="H8691" s="50"/>
      <c r="I8691" s="276" t="s">
        <v>2416</v>
      </c>
      <c r="J8691" s="277">
        <f>SUM(J8664)</f>
        <v>0</v>
      </c>
      <c r="K8691" s="277">
        <f t="shared" ref="K8691:AT8691" si="2387">SUM(K8664)</f>
        <v>0</v>
      </c>
      <c r="L8691" s="277">
        <f t="shared" si="2387"/>
        <v>0</v>
      </c>
      <c r="M8691" s="277">
        <f t="shared" si="2387"/>
        <v>0</v>
      </c>
      <c r="N8691" s="277">
        <f t="shared" si="2387"/>
        <v>0</v>
      </c>
      <c r="O8691" s="277">
        <f t="shared" si="2387"/>
        <v>0</v>
      </c>
      <c r="P8691" s="277">
        <f t="shared" si="2387"/>
        <v>0</v>
      </c>
      <c r="Q8691" s="277">
        <f t="shared" si="2387"/>
        <v>0</v>
      </c>
      <c r="R8691" s="277">
        <f t="shared" si="2387"/>
        <v>0</v>
      </c>
      <c r="S8691" s="277">
        <f t="shared" si="2387"/>
        <v>0</v>
      </c>
      <c r="T8691" s="277">
        <f t="shared" si="2387"/>
        <v>0</v>
      </c>
      <c r="U8691" s="277">
        <v>0</v>
      </c>
      <c r="V8691" s="277">
        <v>0</v>
      </c>
      <c r="W8691" s="277">
        <f>SUM(W8664)</f>
        <v>0</v>
      </c>
      <c r="X8691" s="277">
        <f t="shared" si="2387"/>
        <v>0</v>
      </c>
      <c r="Y8691" s="277">
        <f t="shared" si="2387"/>
        <v>0</v>
      </c>
      <c r="Z8691" s="277">
        <f t="shared" si="2387"/>
        <v>0</v>
      </c>
      <c r="AA8691" s="277">
        <f t="shared" si="2387"/>
        <v>0</v>
      </c>
      <c r="AB8691" s="277">
        <f t="shared" si="2387"/>
        <v>0</v>
      </c>
      <c r="AC8691" s="277">
        <f t="shared" si="2387"/>
        <v>0</v>
      </c>
      <c r="AD8691" s="277">
        <f t="shared" si="2387"/>
        <v>0</v>
      </c>
      <c r="AE8691" s="277">
        <f t="shared" si="2387"/>
        <v>0</v>
      </c>
      <c r="AF8691" s="277">
        <f t="shared" si="2387"/>
        <v>0</v>
      </c>
      <c r="AG8691" s="277">
        <f t="shared" si="2387"/>
        <v>0</v>
      </c>
      <c r="AH8691" s="277">
        <v>0</v>
      </c>
      <c r="AI8691" s="277">
        <v>0</v>
      </c>
      <c r="AJ8691" s="277">
        <f>SUM(AJ8664)</f>
        <v>0</v>
      </c>
      <c r="AK8691" s="277">
        <f t="shared" si="2387"/>
        <v>0</v>
      </c>
      <c r="AL8691" s="277">
        <f t="shared" si="2387"/>
        <v>0</v>
      </c>
      <c r="AM8691" s="277">
        <f t="shared" si="2387"/>
        <v>0</v>
      </c>
      <c r="AN8691" s="277">
        <f t="shared" si="2387"/>
        <v>0</v>
      </c>
      <c r="AO8691" s="277">
        <f t="shared" si="2387"/>
        <v>0</v>
      </c>
      <c r="AP8691" s="277">
        <f t="shared" si="2387"/>
        <v>0</v>
      </c>
      <c r="AQ8691" s="277">
        <f t="shared" si="2387"/>
        <v>0</v>
      </c>
      <c r="AR8691" s="277">
        <f t="shared" si="2387"/>
        <v>0</v>
      </c>
      <c r="AS8691" s="277">
        <f t="shared" si="2387"/>
        <v>0</v>
      </c>
      <c r="AT8691" s="277">
        <f t="shared" si="2387"/>
        <v>0</v>
      </c>
      <c r="AU8691" s="277">
        <v>0</v>
      </c>
      <c r="AV8691" s="277">
        <v>0</v>
      </c>
      <c r="AW8691" s="277">
        <f>U8691+AH8691+AU8691</f>
        <v>0</v>
      </c>
    </row>
    <row r="8692" spans="1:49">
      <c r="A8692" s="48"/>
      <c r="B8692" s="42"/>
      <c r="C8692" s="42"/>
      <c r="D8692" s="42"/>
      <c r="E8692" s="531"/>
      <c r="F8692" s="50"/>
      <c r="G8692" s="50"/>
      <c r="H8692" s="50"/>
      <c r="I8692" s="276" t="s">
        <v>2417</v>
      </c>
      <c r="J8692" s="277">
        <f>SUM(J8666)</f>
        <v>0</v>
      </c>
      <c r="K8692" s="277">
        <f t="shared" ref="K8692:AT8692" si="2388">SUM(K8666)</f>
        <v>0</v>
      </c>
      <c r="L8692" s="277">
        <f t="shared" si="2388"/>
        <v>0</v>
      </c>
      <c r="M8692" s="277">
        <f t="shared" si="2388"/>
        <v>0</v>
      </c>
      <c r="N8692" s="277">
        <f t="shared" si="2388"/>
        <v>0</v>
      </c>
      <c r="O8692" s="277">
        <f t="shared" si="2388"/>
        <v>0</v>
      </c>
      <c r="P8692" s="277">
        <f t="shared" si="2388"/>
        <v>0</v>
      </c>
      <c r="Q8692" s="277">
        <f t="shared" si="2388"/>
        <v>0</v>
      </c>
      <c r="R8692" s="277">
        <f t="shared" si="2388"/>
        <v>0</v>
      </c>
      <c r="S8692" s="277">
        <f t="shared" si="2388"/>
        <v>0</v>
      </c>
      <c r="T8692" s="277">
        <f t="shared" si="2388"/>
        <v>0</v>
      </c>
      <c r="U8692" s="277">
        <v>0</v>
      </c>
      <c r="V8692" s="277">
        <v>0</v>
      </c>
      <c r="W8692" s="277">
        <f>SUM(W8666)</f>
        <v>0</v>
      </c>
      <c r="X8692" s="277">
        <f t="shared" si="2388"/>
        <v>0</v>
      </c>
      <c r="Y8692" s="277">
        <f t="shared" si="2388"/>
        <v>0</v>
      </c>
      <c r="Z8692" s="277">
        <f t="shared" si="2388"/>
        <v>0</v>
      </c>
      <c r="AA8692" s="277">
        <f t="shared" si="2388"/>
        <v>0</v>
      </c>
      <c r="AB8692" s="277">
        <f t="shared" si="2388"/>
        <v>0</v>
      </c>
      <c r="AC8692" s="277">
        <f t="shared" si="2388"/>
        <v>0</v>
      </c>
      <c r="AD8692" s="277">
        <f t="shared" si="2388"/>
        <v>0</v>
      </c>
      <c r="AE8692" s="277">
        <f t="shared" si="2388"/>
        <v>0</v>
      </c>
      <c r="AF8692" s="277">
        <f t="shared" si="2388"/>
        <v>0</v>
      </c>
      <c r="AG8692" s="277">
        <f t="shared" si="2388"/>
        <v>0</v>
      </c>
      <c r="AH8692" s="277">
        <v>0</v>
      </c>
      <c r="AI8692" s="277">
        <v>0</v>
      </c>
      <c r="AJ8692" s="277">
        <f>SUM(AJ8666)</f>
        <v>0</v>
      </c>
      <c r="AK8692" s="277">
        <f t="shared" si="2388"/>
        <v>0</v>
      </c>
      <c r="AL8692" s="277">
        <f t="shared" si="2388"/>
        <v>0</v>
      </c>
      <c r="AM8692" s="277">
        <f t="shared" si="2388"/>
        <v>0</v>
      </c>
      <c r="AN8692" s="277">
        <f t="shared" si="2388"/>
        <v>0</v>
      </c>
      <c r="AO8692" s="277">
        <f t="shared" si="2388"/>
        <v>0</v>
      </c>
      <c r="AP8692" s="277">
        <f t="shared" si="2388"/>
        <v>0</v>
      </c>
      <c r="AQ8692" s="277">
        <f t="shared" si="2388"/>
        <v>0</v>
      </c>
      <c r="AR8692" s="277">
        <f t="shared" si="2388"/>
        <v>0</v>
      </c>
      <c r="AS8692" s="277">
        <f t="shared" si="2388"/>
        <v>0</v>
      </c>
      <c r="AT8692" s="277">
        <f t="shared" si="2388"/>
        <v>0</v>
      </c>
      <c r="AU8692" s="277">
        <v>0</v>
      </c>
      <c r="AV8692" s="277">
        <v>0</v>
      </c>
      <c r="AW8692" s="277">
        <f>U8692+AH8692+AU8692</f>
        <v>0</v>
      </c>
    </row>
    <row r="8693" spans="1:49">
      <c r="A8693" s="48"/>
      <c r="B8693" s="42"/>
      <c r="C8693" s="42"/>
      <c r="D8693" s="42"/>
      <c r="E8693" s="531"/>
      <c r="F8693" s="50"/>
      <c r="G8693" s="50"/>
      <c r="H8693" s="50"/>
      <c r="I8693" s="276" t="s">
        <v>2418</v>
      </c>
      <c r="J8693" s="277">
        <f>SUM(J8665)</f>
        <v>0</v>
      </c>
      <c r="K8693" s="277">
        <f t="shared" ref="K8693:AT8693" si="2389">SUM(K8665)</f>
        <v>0</v>
      </c>
      <c r="L8693" s="277">
        <f t="shared" si="2389"/>
        <v>0</v>
      </c>
      <c r="M8693" s="277">
        <f t="shared" si="2389"/>
        <v>0</v>
      </c>
      <c r="N8693" s="277">
        <f t="shared" si="2389"/>
        <v>0</v>
      </c>
      <c r="O8693" s="277">
        <f t="shared" si="2389"/>
        <v>0</v>
      </c>
      <c r="P8693" s="277">
        <f t="shared" si="2389"/>
        <v>0</v>
      </c>
      <c r="Q8693" s="277">
        <f t="shared" si="2389"/>
        <v>0</v>
      </c>
      <c r="R8693" s="277">
        <f t="shared" si="2389"/>
        <v>0</v>
      </c>
      <c r="S8693" s="277">
        <f t="shared" si="2389"/>
        <v>0</v>
      </c>
      <c r="T8693" s="277">
        <f t="shared" si="2389"/>
        <v>0</v>
      </c>
      <c r="U8693" s="277">
        <v>0</v>
      </c>
      <c r="V8693" s="277">
        <v>0</v>
      </c>
      <c r="W8693" s="277">
        <f>SUM(W8665)</f>
        <v>0</v>
      </c>
      <c r="X8693" s="277">
        <f t="shared" si="2389"/>
        <v>0</v>
      </c>
      <c r="Y8693" s="277">
        <f t="shared" si="2389"/>
        <v>0</v>
      </c>
      <c r="Z8693" s="277">
        <f t="shared" si="2389"/>
        <v>0</v>
      </c>
      <c r="AA8693" s="277">
        <f t="shared" si="2389"/>
        <v>0</v>
      </c>
      <c r="AB8693" s="277">
        <f t="shared" si="2389"/>
        <v>0</v>
      </c>
      <c r="AC8693" s="277">
        <f t="shared" si="2389"/>
        <v>0</v>
      </c>
      <c r="AD8693" s="277">
        <f t="shared" si="2389"/>
        <v>0</v>
      </c>
      <c r="AE8693" s="277">
        <f t="shared" si="2389"/>
        <v>0</v>
      </c>
      <c r="AF8693" s="277">
        <f t="shared" si="2389"/>
        <v>0</v>
      </c>
      <c r="AG8693" s="277">
        <f t="shared" si="2389"/>
        <v>0</v>
      </c>
      <c r="AH8693" s="277">
        <v>0</v>
      </c>
      <c r="AI8693" s="277">
        <v>0</v>
      </c>
      <c r="AJ8693" s="277">
        <f>SUM(AJ8665)</f>
        <v>0</v>
      </c>
      <c r="AK8693" s="277">
        <f t="shared" si="2389"/>
        <v>0</v>
      </c>
      <c r="AL8693" s="277">
        <f t="shared" si="2389"/>
        <v>0</v>
      </c>
      <c r="AM8693" s="277">
        <f t="shared" si="2389"/>
        <v>0</v>
      </c>
      <c r="AN8693" s="277">
        <f t="shared" si="2389"/>
        <v>0</v>
      </c>
      <c r="AO8693" s="277">
        <f t="shared" si="2389"/>
        <v>0</v>
      </c>
      <c r="AP8693" s="277">
        <f t="shared" si="2389"/>
        <v>0</v>
      </c>
      <c r="AQ8693" s="277">
        <f t="shared" si="2389"/>
        <v>0</v>
      </c>
      <c r="AR8693" s="277">
        <f t="shared" si="2389"/>
        <v>0</v>
      </c>
      <c r="AS8693" s="277">
        <f t="shared" si="2389"/>
        <v>0</v>
      </c>
      <c r="AT8693" s="277">
        <f t="shared" si="2389"/>
        <v>0</v>
      </c>
      <c r="AU8693" s="277">
        <v>0</v>
      </c>
      <c r="AV8693" s="277">
        <v>0</v>
      </c>
      <c r="AW8693" s="277">
        <f>U8693+AH8693+AU8693</f>
        <v>0</v>
      </c>
    </row>
    <row r="8694" spans="1:49">
      <c r="A8694" s="48"/>
      <c r="B8694" s="42"/>
      <c r="C8694" s="42"/>
      <c r="D8694" s="42"/>
      <c r="E8694" s="531"/>
      <c r="F8694" s="50"/>
      <c r="G8694" s="50"/>
      <c r="H8694" s="50"/>
      <c r="I8694" s="276" t="s">
        <v>1631</v>
      </c>
      <c r="J8694" s="277">
        <f>SUM(J8690:J8693)</f>
        <v>1000000</v>
      </c>
      <c r="K8694" s="277">
        <f t="shared" ref="K8694:AT8694" si="2390">SUM(K8690:K8693)</f>
        <v>0</v>
      </c>
      <c r="L8694" s="277">
        <f t="shared" si="2390"/>
        <v>0</v>
      </c>
      <c r="M8694" s="277">
        <f t="shared" si="2390"/>
        <v>0</v>
      </c>
      <c r="N8694" s="277">
        <f t="shared" si="2390"/>
        <v>319000</v>
      </c>
      <c r="O8694" s="277">
        <f t="shared" si="2390"/>
        <v>82650</v>
      </c>
      <c r="P8694" s="277">
        <f t="shared" si="2390"/>
        <v>84000</v>
      </c>
      <c r="Q8694" s="277">
        <f t="shared" si="2390"/>
        <v>0</v>
      </c>
      <c r="R8694" s="277">
        <f t="shared" si="2390"/>
        <v>0</v>
      </c>
      <c r="S8694" s="277">
        <f t="shared" si="2390"/>
        <v>65000</v>
      </c>
      <c r="T8694" s="277">
        <f t="shared" si="2390"/>
        <v>250000</v>
      </c>
      <c r="U8694" s="277">
        <v>800650</v>
      </c>
      <c r="V8694" s="277">
        <v>199350</v>
      </c>
      <c r="W8694" s="277">
        <f>SUM(W8690:W8693)</f>
        <v>202600</v>
      </c>
      <c r="X8694" s="277">
        <f t="shared" si="2390"/>
        <v>0</v>
      </c>
      <c r="Y8694" s="277">
        <f t="shared" si="2390"/>
        <v>0</v>
      </c>
      <c r="Z8694" s="277">
        <f t="shared" si="2390"/>
        <v>202600</v>
      </c>
      <c r="AA8694" s="277">
        <f t="shared" si="2390"/>
        <v>0</v>
      </c>
      <c r="AB8694" s="277">
        <f t="shared" si="2390"/>
        <v>0</v>
      </c>
      <c r="AC8694" s="277">
        <f t="shared" si="2390"/>
        <v>0</v>
      </c>
      <c r="AD8694" s="277">
        <f t="shared" si="2390"/>
        <v>0</v>
      </c>
      <c r="AE8694" s="277">
        <f t="shared" si="2390"/>
        <v>0</v>
      </c>
      <c r="AF8694" s="277">
        <f t="shared" si="2390"/>
        <v>0</v>
      </c>
      <c r="AG8694" s="277">
        <f t="shared" si="2390"/>
        <v>0</v>
      </c>
      <c r="AH8694" s="277">
        <v>202600</v>
      </c>
      <c r="AI8694" s="277">
        <v>0</v>
      </c>
      <c r="AJ8694" s="277">
        <f>SUM(AJ8690:AJ8693)</f>
        <v>0</v>
      </c>
      <c r="AK8694" s="277">
        <f t="shared" si="2390"/>
        <v>0</v>
      </c>
      <c r="AL8694" s="277">
        <f t="shared" si="2390"/>
        <v>0</v>
      </c>
      <c r="AM8694" s="277">
        <f t="shared" si="2390"/>
        <v>0</v>
      </c>
      <c r="AN8694" s="277">
        <f t="shared" si="2390"/>
        <v>0</v>
      </c>
      <c r="AO8694" s="277">
        <f t="shared" si="2390"/>
        <v>0</v>
      </c>
      <c r="AP8694" s="277">
        <f t="shared" si="2390"/>
        <v>0</v>
      </c>
      <c r="AQ8694" s="277">
        <f t="shared" si="2390"/>
        <v>0</v>
      </c>
      <c r="AR8694" s="277">
        <f t="shared" si="2390"/>
        <v>0</v>
      </c>
      <c r="AS8694" s="277">
        <f t="shared" si="2390"/>
        <v>0</v>
      </c>
      <c r="AT8694" s="277">
        <f t="shared" si="2390"/>
        <v>0</v>
      </c>
      <c r="AU8694" s="277">
        <v>0</v>
      </c>
      <c r="AV8694" s="277">
        <v>0</v>
      </c>
      <c r="AW8694" s="277">
        <f>U8694+AH8694+AU8694</f>
        <v>1003250</v>
      </c>
    </row>
    <row r="8695" spans="1:49">
      <c r="A8695" s="48"/>
      <c r="B8695" s="42"/>
      <c r="C8695" s="42"/>
      <c r="D8695" s="42"/>
      <c r="E8695" s="531"/>
      <c r="F8695" s="50"/>
      <c r="G8695" s="50"/>
      <c r="H8695" s="50"/>
      <c r="I8695" s="146"/>
      <c r="J8695" s="29"/>
      <c r="K8695" s="29"/>
      <c r="L8695" s="29"/>
      <c r="M8695" s="29"/>
      <c r="N8695" s="29"/>
      <c r="O8695" s="29"/>
      <c r="P8695" s="29"/>
      <c r="Q8695" s="29"/>
      <c r="R8695" s="29"/>
      <c r="S8695" s="29"/>
      <c r="T8695" s="29"/>
      <c r="U8695" s="29"/>
      <c r="V8695" s="29"/>
      <c r="W8695" s="29"/>
      <c r="X8695" s="29"/>
      <c r="Y8695" s="29"/>
      <c r="Z8695" s="29"/>
      <c r="AA8695" s="29"/>
      <c r="AB8695" s="29"/>
      <c r="AC8695" s="29"/>
      <c r="AD8695" s="29"/>
      <c r="AE8695" s="29"/>
      <c r="AF8695" s="29"/>
      <c r="AG8695" s="29"/>
      <c r="AH8695" s="29"/>
      <c r="AI8695" s="29"/>
      <c r="AJ8695" s="29"/>
      <c r="AK8695" s="29"/>
      <c r="AL8695" s="29"/>
      <c r="AM8695" s="29"/>
      <c r="AN8695" s="29"/>
      <c r="AO8695" s="29"/>
      <c r="AP8695" s="29"/>
      <c r="AQ8695" s="29"/>
      <c r="AR8695" s="29"/>
      <c r="AS8695" s="29"/>
      <c r="AT8695" s="29"/>
      <c r="AU8695" s="29"/>
      <c r="AV8695" s="29"/>
      <c r="AW8695" s="29"/>
    </row>
    <row r="8696" spans="1:49" ht="14.25">
      <c r="A8696" s="48"/>
      <c r="B8696" s="42"/>
      <c r="C8696" s="42"/>
      <c r="D8696" s="42"/>
      <c r="E8696" s="531"/>
      <c r="F8696" s="50"/>
      <c r="G8696" s="50"/>
      <c r="H8696" s="50"/>
      <c r="I8696" s="64" t="s">
        <v>1612</v>
      </c>
      <c r="J8696" s="20">
        <f>SUM(J8685)</f>
        <v>1000000</v>
      </c>
      <c r="K8696" s="20">
        <f t="shared" ref="K8696:AT8696" si="2391">SUM(K8685)</f>
        <v>0</v>
      </c>
      <c r="L8696" s="20">
        <f t="shared" si="2391"/>
        <v>0</v>
      </c>
      <c r="M8696" s="20">
        <f t="shared" si="2391"/>
        <v>0</v>
      </c>
      <c r="N8696" s="20">
        <f t="shared" si="2391"/>
        <v>319000</v>
      </c>
      <c r="O8696" s="20">
        <f t="shared" si="2391"/>
        <v>82650</v>
      </c>
      <c r="P8696" s="20">
        <f t="shared" si="2391"/>
        <v>84000</v>
      </c>
      <c r="Q8696" s="20">
        <f t="shared" si="2391"/>
        <v>0</v>
      </c>
      <c r="R8696" s="20">
        <f t="shared" si="2391"/>
        <v>0</v>
      </c>
      <c r="S8696" s="20">
        <f t="shared" si="2391"/>
        <v>65000</v>
      </c>
      <c r="T8696" s="20">
        <f t="shared" si="2391"/>
        <v>250000</v>
      </c>
      <c r="U8696" s="20">
        <v>800650</v>
      </c>
      <c r="V8696" s="20">
        <v>199350</v>
      </c>
      <c r="W8696" s="20">
        <f>SUM(W8685)</f>
        <v>202600</v>
      </c>
      <c r="X8696" s="20">
        <f t="shared" si="2391"/>
        <v>0</v>
      </c>
      <c r="Y8696" s="20">
        <f t="shared" si="2391"/>
        <v>0</v>
      </c>
      <c r="Z8696" s="20">
        <f t="shared" si="2391"/>
        <v>202600</v>
      </c>
      <c r="AA8696" s="20">
        <f t="shared" si="2391"/>
        <v>0</v>
      </c>
      <c r="AB8696" s="20">
        <f t="shared" si="2391"/>
        <v>0</v>
      </c>
      <c r="AC8696" s="20">
        <f t="shared" si="2391"/>
        <v>0</v>
      </c>
      <c r="AD8696" s="20">
        <f t="shared" si="2391"/>
        <v>0</v>
      </c>
      <c r="AE8696" s="20">
        <f t="shared" si="2391"/>
        <v>0</v>
      </c>
      <c r="AF8696" s="20">
        <f t="shared" si="2391"/>
        <v>0</v>
      </c>
      <c r="AG8696" s="20">
        <f t="shared" si="2391"/>
        <v>0</v>
      </c>
      <c r="AH8696" s="20">
        <v>202600</v>
      </c>
      <c r="AI8696" s="20">
        <v>0</v>
      </c>
      <c r="AJ8696" s="20">
        <f>SUM(AJ8685)</f>
        <v>0</v>
      </c>
      <c r="AK8696" s="20">
        <f t="shared" si="2391"/>
        <v>0</v>
      </c>
      <c r="AL8696" s="20">
        <f t="shared" si="2391"/>
        <v>0</v>
      </c>
      <c r="AM8696" s="20">
        <f t="shared" si="2391"/>
        <v>0</v>
      </c>
      <c r="AN8696" s="20">
        <f t="shared" si="2391"/>
        <v>0</v>
      </c>
      <c r="AO8696" s="20">
        <f t="shared" si="2391"/>
        <v>0</v>
      </c>
      <c r="AP8696" s="20">
        <f t="shared" si="2391"/>
        <v>0</v>
      </c>
      <c r="AQ8696" s="20">
        <f t="shared" si="2391"/>
        <v>0</v>
      </c>
      <c r="AR8696" s="20">
        <f t="shared" si="2391"/>
        <v>0</v>
      </c>
      <c r="AS8696" s="20">
        <f t="shared" si="2391"/>
        <v>0</v>
      </c>
      <c r="AT8696" s="20">
        <f t="shared" si="2391"/>
        <v>0</v>
      </c>
      <c r="AU8696" s="20">
        <v>0</v>
      </c>
      <c r="AV8696" s="20">
        <v>0</v>
      </c>
      <c r="AW8696" s="20">
        <f>U8696+AH8696+AU8696</f>
        <v>1003250</v>
      </c>
    </row>
    <row r="8697" spans="1:49">
      <c r="A8697" s="48"/>
      <c r="B8697" s="42"/>
      <c r="C8697" s="42"/>
      <c r="D8697" s="42"/>
      <c r="E8697" s="531"/>
      <c r="F8697" s="50"/>
      <c r="G8697" s="50"/>
      <c r="H8697" s="50"/>
      <c r="I8697" s="29"/>
      <c r="J8697" s="28"/>
      <c r="K8697" s="28"/>
      <c r="L8697" s="28"/>
      <c r="M8697" s="28"/>
      <c r="N8697" s="28"/>
      <c r="O8697" s="28"/>
      <c r="P8697" s="28"/>
      <c r="Q8697" s="28"/>
      <c r="R8697" s="28"/>
      <c r="S8697" s="28"/>
      <c r="T8697" s="28"/>
      <c r="U8697" s="28"/>
      <c r="V8697" s="28"/>
      <c r="W8697" s="28"/>
      <c r="X8697" s="28"/>
      <c r="Y8697" s="28"/>
      <c r="Z8697" s="28"/>
      <c r="AA8697" s="28"/>
      <c r="AB8697" s="28"/>
      <c r="AC8697" s="28"/>
      <c r="AD8697" s="28"/>
      <c r="AE8697" s="28"/>
      <c r="AF8697" s="28"/>
      <c r="AG8697" s="28"/>
      <c r="AH8697" s="28"/>
      <c r="AI8697" s="28"/>
      <c r="AJ8697" s="28"/>
      <c r="AK8697" s="28"/>
      <c r="AL8697" s="28"/>
      <c r="AM8697" s="28"/>
      <c r="AN8697" s="28"/>
      <c r="AO8697" s="28"/>
      <c r="AP8697" s="28"/>
      <c r="AQ8697" s="28"/>
      <c r="AR8697" s="28"/>
      <c r="AS8697" s="28"/>
      <c r="AT8697" s="28"/>
      <c r="AU8697" s="28"/>
      <c r="AV8697" s="28"/>
      <c r="AW8697" s="28"/>
    </row>
    <row r="8698" spans="1:49">
      <c r="A8698" s="48"/>
      <c r="B8698" s="42"/>
      <c r="C8698" s="42"/>
      <c r="D8698" s="42"/>
      <c r="E8698" s="531"/>
      <c r="F8698" s="50"/>
      <c r="G8698" s="50"/>
      <c r="H8698" s="50"/>
      <c r="I8698" s="146" t="s">
        <v>1172</v>
      </c>
      <c r="J8698" s="29"/>
      <c r="K8698" s="29"/>
      <c r="L8698" s="29"/>
      <c r="M8698" s="29"/>
      <c r="N8698" s="29"/>
      <c r="O8698" s="29"/>
      <c r="P8698" s="29"/>
      <c r="Q8698" s="29"/>
      <c r="R8698" s="29"/>
      <c r="S8698" s="29"/>
      <c r="T8698" s="29"/>
      <c r="U8698" s="29"/>
      <c r="V8698" s="29"/>
      <c r="W8698" s="29"/>
      <c r="X8698" s="29"/>
      <c r="Y8698" s="29"/>
      <c r="Z8698" s="29"/>
      <c r="AA8698" s="29"/>
      <c r="AB8698" s="29"/>
      <c r="AC8698" s="29"/>
      <c r="AD8698" s="29"/>
      <c r="AE8698" s="29"/>
      <c r="AF8698" s="29"/>
      <c r="AG8698" s="29"/>
      <c r="AH8698" s="29"/>
      <c r="AI8698" s="29"/>
      <c r="AJ8698" s="29"/>
      <c r="AK8698" s="29"/>
      <c r="AL8698" s="29"/>
      <c r="AM8698" s="29"/>
      <c r="AN8698" s="29"/>
      <c r="AO8698" s="29"/>
      <c r="AP8698" s="29"/>
      <c r="AQ8698" s="29"/>
      <c r="AR8698" s="29"/>
      <c r="AS8698" s="29"/>
      <c r="AT8698" s="29"/>
      <c r="AU8698" s="29"/>
      <c r="AV8698" s="29"/>
      <c r="AW8698" s="29"/>
    </row>
    <row r="8699" spans="1:49" ht="13.5" thickBot="1">
      <c r="A8699" s="78" t="s">
        <v>2067</v>
      </c>
      <c r="B8699" s="79"/>
      <c r="C8699" s="79"/>
      <c r="D8699" s="456"/>
      <c r="E8699" s="535"/>
      <c r="F8699" s="127"/>
      <c r="G8699" s="127"/>
      <c r="H8699" s="127"/>
      <c r="I8699" s="79"/>
    </row>
    <row r="8700" spans="1:49" s="151" customFormat="1" ht="36" customHeight="1" thickTop="1" thickBot="1">
      <c r="A8700" s="147" t="s">
        <v>2079</v>
      </c>
      <c r="B8700" s="5" t="s">
        <v>2080</v>
      </c>
      <c r="C8700" s="5" t="s">
        <v>1335</v>
      </c>
      <c r="D8700" s="450"/>
      <c r="E8700" s="148" t="s">
        <v>1570</v>
      </c>
      <c r="F8700" s="149" t="s">
        <v>1438</v>
      </c>
      <c r="G8700" s="149"/>
      <c r="H8700" s="149" t="s">
        <v>2332</v>
      </c>
      <c r="I8700" s="5" t="s">
        <v>856</v>
      </c>
      <c r="J8700" s="364" t="s">
        <v>2891</v>
      </c>
      <c r="K8700" s="364" t="s">
        <v>2879</v>
      </c>
      <c r="L8700" s="364" t="s">
        <v>2880</v>
      </c>
      <c r="M8700" s="364" t="s">
        <v>2881</v>
      </c>
      <c r="N8700" s="364" t="s">
        <v>2882</v>
      </c>
      <c r="O8700" s="364" t="s">
        <v>2883</v>
      </c>
      <c r="P8700" s="364" t="s">
        <v>2884</v>
      </c>
      <c r="Q8700" s="364" t="s">
        <v>2885</v>
      </c>
      <c r="R8700" s="364" t="s">
        <v>2886</v>
      </c>
      <c r="S8700" s="364" t="s">
        <v>2887</v>
      </c>
      <c r="T8700" s="364" t="s">
        <v>2888</v>
      </c>
      <c r="U8700" s="364" t="s">
        <v>2889</v>
      </c>
      <c r="V8700" s="364" t="s">
        <v>2890</v>
      </c>
      <c r="W8700" s="365" t="s">
        <v>2893</v>
      </c>
      <c r="X8700" s="365" t="s">
        <v>2879</v>
      </c>
      <c r="Y8700" s="365" t="s">
        <v>2880</v>
      </c>
      <c r="Z8700" s="365" t="s">
        <v>2881</v>
      </c>
      <c r="AA8700" s="365" t="s">
        <v>2882</v>
      </c>
      <c r="AB8700" s="365" t="s">
        <v>2883</v>
      </c>
      <c r="AC8700" s="365" t="s">
        <v>2884</v>
      </c>
      <c r="AD8700" s="365" t="s">
        <v>2885</v>
      </c>
      <c r="AE8700" s="365" t="s">
        <v>2886</v>
      </c>
      <c r="AF8700" s="365" t="s">
        <v>2887</v>
      </c>
      <c r="AG8700" s="365" t="s">
        <v>2888</v>
      </c>
      <c r="AH8700" s="365" t="s">
        <v>2889</v>
      </c>
      <c r="AI8700" s="365" t="s">
        <v>2890</v>
      </c>
      <c r="AJ8700" s="366" t="s">
        <v>2892</v>
      </c>
      <c r="AK8700" s="366" t="s">
        <v>2879</v>
      </c>
      <c r="AL8700" s="366" t="s">
        <v>2880</v>
      </c>
      <c r="AM8700" s="366" t="s">
        <v>2881</v>
      </c>
      <c r="AN8700" s="366" t="s">
        <v>2882</v>
      </c>
      <c r="AO8700" s="366" t="s">
        <v>2883</v>
      </c>
      <c r="AP8700" s="366" t="s">
        <v>2884</v>
      </c>
      <c r="AQ8700" s="366" t="s">
        <v>2885</v>
      </c>
      <c r="AR8700" s="366" t="s">
        <v>2886</v>
      </c>
      <c r="AS8700" s="366" t="s">
        <v>2887</v>
      </c>
      <c r="AT8700" s="366" t="s">
        <v>2888</v>
      </c>
      <c r="AU8700" s="366" t="s">
        <v>2889</v>
      </c>
      <c r="AV8700" s="366" t="s">
        <v>2890</v>
      </c>
      <c r="AW8700" s="368" t="s">
        <v>2895</v>
      </c>
    </row>
    <row r="8701" spans="1:49">
      <c r="A8701" s="33"/>
      <c r="B8701" s="34"/>
      <c r="C8701" s="34"/>
      <c r="D8701" s="34"/>
      <c r="E8701" s="35"/>
      <c r="F8701" s="36"/>
      <c r="G8701" s="36"/>
      <c r="H8701" s="36"/>
      <c r="I8701" s="34"/>
      <c r="J8701" s="202" t="s">
        <v>1224</v>
      </c>
      <c r="K8701" s="202">
        <v>1</v>
      </c>
      <c r="L8701" s="202">
        <v>2</v>
      </c>
      <c r="M8701" s="202">
        <v>3</v>
      </c>
      <c r="N8701" s="202">
        <v>4</v>
      </c>
      <c r="O8701" s="202">
        <v>5</v>
      </c>
      <c r="P8701" s="202">
        <v>6</v>
      </c>
      <c r="Q8701" s="202">
        <v>7</v>
      </c>
      <c r="R8701" s="202">
        <v>8</v>
      </c>
      <c r="S8701" s="202">
        <v>9</v>
      </c>
      <c r="T8701" s="202">
        <v>10</v>
      </c>
      <c r="U8701" s="202">
        <v>13</v>
      </c>
      <c r="V8701" s="202">
        <v>14</v>
      </c>
      <c r="W8701" s="202" t="s">
        <v>1224</v>
      </c>
      <c r="X8701" s="202">
        <v>1</v>
      </c>
      <c r="Y8701" s="202">
        <v>2</v>
      </c>
      <c r="Z8701" s="202">
        <v>3</v>
      </c>
      <c r="AA8701" s="202">
        <v>4</v>
      </c>
      <c r="AB8701" s="202">
        <v>5</v>
      </c>
      <c r="AC8701" s="202">
        <v>6</v>
      </c>
      <c r="AD8701" s="202">
        <v>7</v>
      </c>
      <c r="AE8701" s="202">
        <v>8</v>
      </c>
      <c r="AF8701" s="202">
        <v>9</v>
      </c>
      <c r="AG8701" s="202">
        <v>10</v>
      </c>
      <c r="AH8701" s="202">
        <v>13</v>
      </c>
      <c r="AI8701" s="202">
        <v>14</v>
      </c>
      <c r="AJ8701" s="202" t="s">
        <v>1224</v>
      </c>
      <c r="AK8701" s="202">
        <v>1</v>
      </c>
      <c r="AL8701" s="202">
        <v>2</v>
      </c>
      <c r="AM8701" s="202">
        <v>3</v>
      </c>
      <c r="AN8701" s="202">
        <v>4</v>
      </c>
      <c r="AO8701" s="202">
        <v>5</v>
      </c>
      <c r="AP8701" s="202">
        <v>6</v>
      </c>
      <c r="AQ8701" s="202">
        <v>7</v>
      </c>
      <c r="AR8701" s="202">
        <v>8</v>
      </c>
      <c r="AS8701" s="202">
        <v>9</v>
      </c>
      <c r="AT8701" s="202">
        <v>10</v>
      </c>
      <c r="AU8701" s="202">
        <v>13</v>
      </c>
      <c r="AV8701" s="202">
        <v>14</v>
      </c>
      <c r="AW8701" s="202">
        <v>15</v>
      </c>
    </row>
    <row r="8702" spans="1:49">
      <c r="A8702" s="37"/>
      <c r="B8702" s="38"/>
      <c r="C8702" s="38"/>
      <c r="D8702" s="38"/>
      <c r="E8702" s="60"/>
      <c r="F8702" s="61"/>
      <c r="G8702" s="61"/>
      <c r="H8702" s="61"/>
      <c r="I8702" s="38"/>
      <c r="J8702" s="134"/>
      <c r="K8702" s="134"/>
      <c r="L8702" s="134"/>
      <c r="M8702" s="134"/>
      <c r="N8702" s="134"/>
      <c r="O8702" s="134"/>
      <c r="P8702" s="134"/>
      <c r="Q8702" s="134"/>
      <c r="R8702" s="134"/>
      <c r="S8702" s="134"/>
      <c r="T8702" s="134"/>
      <c r="U8702" s="134"/>
      <c r="V8702" s="134"/>
      <c r="W8702" s="134"/>
      <c r="X8702" s="134"/>
      <c r="Y8702" s="134"/>
      <c r="Z8702" s="134"/>
      <c r="AA8702" s="134"/>
      <c r="AB8702" s="134"/>
      <c r="AC8702" s="134"/>
      <c r="AD8702" s="134"/>
      <c r="AE8702" s="134"/>
      <c r="AF8702" s="134"/>
      <c r="AG8702" s="134"/>
      <c r="AH8702" s="134"/>
      <c r="AI8702" s="134"/>
      <c r="AJ8702" s="134"/>
      <c r="AK8702" s="134"/>
      <c r="AL8702" s="134"/>
      <c r="AM8702" s="134"/>
      <c r="AN8702" s="134"/>
      <c r="AO8702" s="134"/>
      <c r="AP8702" s="134"/>
      <c r="AQ8702" s="134"/>
      <c r="AR8702" s="134"/>
      <c r="AS8702" s="134"/>
      <c r="AT8702" s="134"/>
      <c r="AU8702" s="134"/>
      <c r="AV8702" s="134"/>
      <c r="AW8702" s="134"/>
    </row>
    <row r="8703" spans="1:49">
      <c r="A8703" s="41" t="s">
        <v>1378</v>
      </c>
      <c r="B8703" s="41" t="s">
        <v>1029</v>
      </c>
      <c r="C8703" s="41"/>
      <c r="D8703" s="465"/>
      <c r="E8703" s="531"/>
      <c r="F8703" s="50"/>
      <c r="G8703" s="50"/>
      <c r="H8703" s="50"/>
      <c r="I8703" s="41" t="s">
        <v>2067</v>
      </c>
      <c r="J8703" s="28"/>
      <c r="K8703" s="28"/>
      <c r="L8703" s="28"/>
      <c r="M8703" s="28"/>
      <c r="N8703" s="28"/>
      <c r="O8703" s="28"/>
      <c r="P8703" s="28"/>
      <c r="Q8703" s="28"/>
      <c r="R8703" s="28"/>
      <c r="S8703" s="28"/>
      <c r="T8703" s="28"/>
      <c r="U8703" s="28"/>
      <c r="V8703" s="28"/>
      <c r="W8703" s="28"/>
      <c r="X8703" s="28"/>
      <c r="Y8703" s="28"/>
      <c r="Z8703" s="28"/>
      <c r="AA8703" s="28"/>
      <c r="AB8703" s="28"/>
      <c r="AC8703" s="28"/>
      <c r="AD8703" s="28"/>
      <c r="AE8703" s="28"/>
      <c r="AF8703" s="28"/>
      <c r="AG8703" s="28"/>
      <c r="AH8703" s="28"/>
      <c r="AI8703" s="28"/>
      <c r="AJ8703" s="28"/>
      <c r="AK8703" s="28"/>
      <c r="AL8703" s="28"/>
      <c r="AM8703" s="28"/>
      <c r="AN8703" s="28"/>
      <c r="AO8703" s="28"/>
      <c r="AP8703" s="28"/>
      <c r="AQ8703" s="28"/>
      <c r="AR8703" s="28"/>
      <c r="AS8703" s="28"/>
      <c r="AT8703" s="28"/>
      <c r="AU8703" s="28"/>
      <c r="AV8703" s="28"/>
      <c r="AW8703" s="28"/>
    </row>
    <row r="8704" spans="1:49">
      <c r="A8704" s="41" t="s">
        <v>1378</v>
      </c>
      <c r="B8704" s="260" t="s">
        <v>1029</v>
      </c>
      <c r="C8704" s="260" t="s">
        <v>1549</v>
      </c>
      <c r="D8704" s="451"/>
      <c r="E8704" s="531"/>
      <c r="F8704" s="50"/>
      <c r="G8704" s="50"/>
      <c r="H8704" s="50"/>
      <c r="I8704" s="41" t="s">
        <v>2067</v>
      </c>
      <c r="J8704" s="28"/>
      <c r="K8704" s="28"/>
      <c r="L8704" s="28"/>
      <c r="M8704" s="28"/>
      <c r="N8704" s="28"/>
      <c r="O8704" s="28"/>
      <c r="P8704" s="28"/>
      <c r="Q8704" s="28"/>
      <c r="R8704" s="28"/>
      <c r="S8704" s="28"/>
      <c r="T8704" s="28"/>
      <c r="U8704" s="28"/>
      <c r="V8704" s="28"/>
      <c r="W8704" s="28"/>
      <c r="X8704" s="28"/>
      <c r="Y8704" s="28"/>
      <c r="Z8704" s="28"/>
      <c r="AA8704" s="28"/>
      <c r="AB8704" s="28"/>
      <c r="AC8704" s="28"/>
      <c r="AD8704" s="28"/>
      <c r="AE8704" s="28"/>
      <c r="AF8704" s="28"/>
      <c r="AG8704" s="28"/>
      <c r="AH8704" s="28"/>
      <c r="AI8704" s="28"/>
      <c r="AJ8704" s="28"/>
      <c r="AK8704" s="28"/>
      <c r="AL8704" s="28"/>
      <c r="AM8704" s="28"/>
      <c r="AN8704" s="28"/>
      <c r="AO8704" s="28"/>
      <c r="AP8704" s="28"/>
      <c r="AQ8704" s="28"/>
      <c r="AR8704" s="28"/>
      <c r="AS8704" s="28"/>
      <c r="AT8704" s="28"/>
      <c r="AU8704" s="28"/>
      <c r="AV8704" s="28"/>
      <c r="AW8704" s="28"/>
    </row>
    <row r="8705" spans="1:49">
      <c r="A8705" s="41"/>
      <c r="B8705" s="260"/>
      <c r="C8705" s="260"/>
      <c r="D8705" s="369"/>
      <c r="E8705" s="531"/>
      <c r="F8705" s="50"/>
      <c r="G8705" s="50"/>
      <c r="H8705" s="50"/>
      <c r="I8705" s="41"/>
    </row>
    <row r="8706" spans="1:49">
      <c r="A8706" s="48"/>
      <c r="B8706" s="42"/>
      <c r="C8706" s="42"/>
      <c r="D8706" s="42"/>
      <c r="E8706" s="531"/>
      <c r="F8706" s="50"/>
      <c r="G8706" s="50"/>
      <c r="H8706" s="50"/>
      <c r="I8706" s="49" t="s">
        <v>1559</v>
      </c>
      <c r="J8706" s="12">
        <f>SUM(J8707,J8715,J8717)</f>
        <v>0</v>
      </c>
      <c r="K8706" s="12">
        <f t="shared" ref="K8706:AT8706" si="2392">SUM(K8707,K8715,K8717)</f>
        <v>0</v>
      </c>
      <c r="L8706" s="12">
        <f t="shared" si="2392"/>
        <v>0</v>
      </c>
      <c r="M8706" s="12">
        <f t="shared" si="2392"/>
        <v>0</v>
      </c>
      <c r="N8706" s="12">
        <f t="shared" si="2392"/>
        <v>0</v>
      </c>
      <c r="O8706" s="12">
        <f t="shared" si="2392"/>
        <v>0</v>
      </c>
      <c r="P8706" s="12">
        <f t="shared" si="2392"/>
        <v>0</v>
      </c>
      <c r="Q8706" s="12">
        <f t="shared" si="2392"/>
        <v>0</v>
      </c>
      <c r="R8706" s="12">
        <f t="shared" si="2392"/>
        <v>0</v>
      </c>
      <c r="S8706" s="12">
        <f t="shared" si="2392"/>
        <v>0</v>
      </c>
      <c r="T8706" s="12">
        <f t="shared" si="2392"/>
        <v>0</v>
      </c>
      <c r="U8706" s="12">
        <v>0</v>
      </c>
      <c r="V8706" s="12">
        <v>0</v>
      </c>
      <c r="W8706" s="12">
        <f>SUM(W8707,W8715,W8717)</f>
        <v>0</v>
      </c>
      <c r="X8706" s="12">
        <f t="shared" si="2392"/>
        <v>0</v>
      </c>
      <c r="Y8706" s="12">
        <f t="shared" si="2392"/>
        <v>0</v>
      </c>
      <c r="Z8706" s="12">
        <f t="shared" si="2392"/>
        <v>0</v>
      </c>
      <c r="AA8706" s="12">
        <f t="shared" si="2392"/>
        <v>0</v>
      </c>
      <c r="AB8706" s="12">
        <f t="shared" si="2392"/>
        <v>0</v>
      </c>
      <c r="AC8706" s="12">
        <f t="shared" si="2392"/>
        <v>0</v>
      </c>
      <c r="AD8706" s="12">
        <f t="shared" si="2392"/>
        <v>0</v>
      </c>
      <c r="AE8706" s="12">
        <f t="shared" si="2392"/>
        <v>0</v>
      </c>
      <c r="AF8706" s="12">
        <f t="shared" si="2392"/>
        <v>0</v>
      </c>
      <c r="AG8706" s="12">
        <f t="shared" si="2392"/>
        <v>0</v>
      </c>
      <c r="AH8706" s="12">
        <v>0</v>
      </c>
      <c r="AI8706" s="12">
        <v>0</v>
      </c>
      <c r="AJ8706" s="12">
        <f>SUM(AJ8707,AJ8715,AJ8717)</f>
        <v>0</v>
      </c>
      <c r="AK8706" s="12">
        <f t="shared" si="2392"/>
        <v>0</v>
      </c>
      <c r="AL8706" s="12">
        <f t="shared" si="2392"/>
        <v>0</v>
      </c>
      <c r="AM8706" s="12">
        <f t="shared" si="2392"/>
        <v>0</v>
      </c>
      <c r="AN8706" s="12">
        <f t="shared" si="2392"/>
        <v>0</v>
      </c>
      <c r="AO8706" s="12">
        <f t="shared" si="2392"/>
        <v>0</v>
      </c>
      <c r="AP8706" s="12">
        <f t="shared" si="2392"/>
        <v>0</v>
      </c>
      <c r="AQ8706" s="12">
        <f t="shared" si="2392"/>
        <v>0</v>
      </c>
      <c r="AR8706" s="12">
        <f t="shared" si="2392"/>
        <v>0</v>
      </c>
      <c r="AS8706" s="12">
        <f t="shared" si="2392"/>
        <v>0</v>
      </c>
      <c r="AT8706" s="12">
        <f t="shared" si="2392"/>
        <v>0</v>
      </c>
      <c r="AU8706" s="12">
        <v>0</v>
      </c>
      <c r="AV8706" s="12">
        <v>0</v>
      </c>
      <c r="AW8706" s="12">
        <f t="shared" ref="AW8706:AW8736" si="2393">U8706+AH8706+AU8706</f>
        <v>0</v>
      </c>
    </row>
    <row r="8707" spans="1:49">
      <c r="A8707" s="44" t="s">
        <v>1378</v>
      </c>
      <c r="B8707" s="45" t="s">
        <v>1029</v>
      </c>
      <c r="C8707" s="45" t="s">
        <v>1549</v>
      </c>
      <c r="D8707" s="452" t="s">
        <v>3057</v>
      </c>
      <c r="E8707" s="213" t="s">
        <v>771</v>
      </c>
      <c r="F8707" s="65"/>
      <c r="G8707" s="65"/>
      <c r="H8707" s="65"/>
      <c r="I8707" s="260" t="s">
        <v>1500</v>
      </c>
      <c r="J8707" s="9">
        <f>SUM(J8708:J8709)</f>
        <v>0</v>
      </c>
      <c r="K8707" s="9">
        <f t="shared" ref="K8707:AT8707" si="2394">SUM(K8708:K8709)</f>
        <v>0</v>
      </c>
      <c r="L8707" s="9">
        <f t="shared" si="2394"/>
        <v>0</v>
      </c>
      <c r="M8707" s="9">
        <f t="shared" si="2394"/>
        <v>0</v>
      </c>
      <c r="N8707" s="9">
        <f t="shared" si="2394"/>
        <v>0</v>
      </c>
      <c r="O8707" s="9">
        <f t="shared" si="2394"/>
        <v>0</v>
      </c>
      <c r="P8707" s="9">
        <f t="shared" si="2394"/>
        <v>0</v>
      </c>
      <c r="Q8707" s="9">
        <f t="shared" si="2394"/>
        <v>0</v>
      </c>
      <c r="R8707" s="9">
        <f t="shared" si="2394"/>
        <v>0</v>
      </c>
      <c r="S8707" s="9">
        <f t="shared" si="2394"/>
        <v>0</v>
      </c>
      <c r="T8707" s="9">
        <f t="shared" si="2394"/>
        <v>0</v>
      </c>
      <c r="U8707" s="9">
        <v>0</v>
      </c>
      <c r="V8707" s="9">
        <v>0</v>
      </c>
      <c r="W8707" s="9">
        <f>SUM(W8708:W8709)</f>
        <v>0</v>
      </c>
      <c r="X8707" s="9">
        <f t="shared" si="2394"/>
        <v>0</v>
      </c>
      <c r="Y8707" s="9">
        <f t="shared" si="2394"/>
        <v>0</v>
      </c>
      <c r="Z8707" s="9">
        <f t="shared" si="2394"/>
        <v>0</v>
      </c>
      <c r="AA8707" s="9">
        <f t="shared" si="2394"/>
        <v>0</v>
      </c>
      <c r="AB8707" s="9">
        <f t="shared" si="2394"/>
        <v>0</v>
      </c>
      <c r="AC8707" s="9">
        <f t="shared" si="2394"/>
        <v>0</v>
      </c>
      <c r="AD8707" s="9">
        <f t="shared" si="2394"/>
        <v>0</v>
      </c>
      <c r="AE8707" s="9">
        <f t="shared" si="2394"/>
        <v>0</v>
      </c>
      <c r="AF8707" s="9">
        <f t="shared" si="2394"/>
        <v>0</v>
      </c>
      <c r="AG8707" s="9">
        <f t="shared" si="2394"/>
        <v>0</v>
      </c>
      <c r="AH8707" s="9">
        <v>0</v>
      </c>
      <c r="AI8707" s="9">
        <v>0</v>
      </c>
      <c r="AJ8707" s="9">
        <f>SUM(AJ8708:AJ8709)</f>
        <v>0</v>
      </c>
      <c r="AK8707" s="9">
        <f t="shared" si="2394"/>
        <v>0</v>
      </c>
      <c r="AL8707" s="9">
        <f t="shared" si="2394"/>
        <v>0</v>
      </c>
      <c r="AM8707" s="9">
        <f t="shared" si="2394"/>
        <v>0</v>
      </c>
      <c r="AN8707" s="9">
        <f t="shared" si="2394"/>
        <v>0</v>
      </c>
      <c r="AO8707" s="9">
        <f t="shared" si="2394"/>
        <v>0</v>
      </c>
      <c r="AP8707" s="9">
        <f t="shared" si="2394"/>
        <v>0</v>
      </c>
      <c r="AQ8707" s="9">
        <f t="shared" si="2394"/>
        <v>0</v>
      </c>
      <c r="AR8707" s="9">
        <f t="shared" si="2394"/>
        <v>0</v>
      </c>
      <c r="AS8707" s="9">
        <f t="shared" si="2394"/>
        <v>0</v>
      </c>
      <c r="AT8707" s="9">
        <f t="shared" si="2394"/>
        <v>0</v>
      </c>
      <c r="AU8707" s="9">
        <v>0</v>
      </c>
      <c r="AV8707" s="9">
        <v>0</v>
      </c>
      <c r="AW8707" s="9">
        <f t="shared" si="2393"/>
        <v>0</v>
      </c>
    </row>
    <row r="8708" spans="1:49">
      <c r="A8708" s="44" t="s">
        <v>1378</v>
      </c>
      <c r="B8708" s="45" t="s">
        <v>1029</v>
      </c>
      <c r="C8708" s="45" t="s">
        <v>1549</v>
      </c>
      <c r="D8708" s="452" t="s">
        <v>3057</v>
      </c>
      <c r="E8708" s="367" t="s">
        <v>834</v>
      </c>
      <c r="F8708" s="50"/>
      <c r="G8708" s="468" t="s">
        <v>3073</v>
      </c>
      <c r="H8708" s="50" t="s">
        <v>2349</v>
      </c>
      <c r="I8708" s="42" t="s">
        <v>1165</v>
      </c>
      <c r="U8708" s="15">
        <v>0</v>
      </c>
      <c r="V8708" s="15">
        <v>0</v>
      </c>
      <c r="AH8708" s="15">
        <v>0</v>
      </c>
      <c r="AI8708" s="15">
        <v>0</v>
      </c>
      <c r="AU8708" s="15">
        <v>0</v>
      </c>
      <c r="AV8708" s="15">
        <v>0</v>
      </c>
      <c r="AW8708" s="15">
        <f t="shared" si="2393"/>
        <v>0</v>
      </c>
    </row>
    <row r="8709" spans="1:49">
      <c r="A8709" s="44" t="s">
        <v>1378</v>
      </c>
      <c r="B8709" s="45" t="s">
        <v>1029</v>
      </c>
      <c r="C8709" s="45" t="s">
        <v>1549</v>
      </c>
      <c r="D8709" s="452" t="s">
        <v>3057</v>
      </c>
      <c r="E8709" s="367" t="s">
        <v>772</v>
      </c>
      <c r="F8709" s="50"/>
      <c r="G8709" s="50"/>
      <c r="H8709" s="50"/>
      <c r="I8709" s="42" t="s">
        <v>1227</v>
      </c>
      <c r="J8709" s="15">
        <f>SUM(J8710:J8714)</f>
        <v>0</v>
      </c>
      <c r="K8709" s="15">
        <f t="shared" ref="K8709:AT8709" si="2395">SUM(K8710:K8714)</f>
        <v>0</v>
      </c>
      <c r="L8709" s="15">
        <f t="shared" si="2395"/>
        <v>0</v>
      </c>
      <c r="M8709" s="15">
        <f t="shared" si="2395"/>
        <v>0</v>
      </c>
      <c r="N8709" s="15">
        <f t="shared" si="2395"/>
        <v>0</v>
      </c>
      <c r="O8709" s="15">
        <f t="shared" si="2395"/>
        <v>0</v>
      </c>
      <c r="P8709" s="15">
        <f t="shared" si="2395"/>
        <v>0</v>
      </c>
      <c r="Q8709" s="15">
        <f t="shared" si="2395"/>
        <v>0</v>
      </c>
      <c r="R8709" s="15">
        <f t="shared" si="2395"/>
        <v>0</v>
      </c>
      <c r="S8709" s="15">
        <f t="shared" si="2395"/>
        <v>0</v>
      </c>
      <c r="T8709" s="15">
        <f t="shared" si="2395"/>
        <v>0</v>
      </c>
      <c r="U8709" s="15">
        <v>0</v>
      </c>
      <c r="V8709" s="15">
        <v>0</v>
      </c>
      <c r="W8709" s="15">
        <f>SUM(W8710:W8714)</f>
        <v>0</v>
      </c>
      <c r="X8709" s="15">
        <f t="shared" si="2395"/>
        <v>0</v>
      </c>
      <c r="Y8709" s="15">
        <f t="shared" si="2395"/>
        <v>0</v>
      </c>
      <c r="Z8709" s="15">
        <f t="shared" si="2395"/>
        <v>0</v>
      </c>
      <c r="AA8709" s="15">
        <f t="shared" si="2395"/>
        <v>0</v>
      </c>
      <c r="AB8709" s="15">
        <f t="shared" si="2395"/>
        <v>0</v>
      </c>
      <c r="AC8709" s="15">
        <f t="shared" si="2395"/>
        <v>0</v>
      </c>
      <c r="AD8709" s="15">
        <f t="shared" si="2395"/>
        <v>0</v>
      </c>
      <c r="AE8709" s="15">
        <f t="shared" si="2395"/>
        <v>0</v>
      </c>
      <c r="AF8709" s="15">
        <f t="shared" si="2395"/>
        <v>0</v>
      </c>
      <c r="AG8709" s="15">
        <f t="shared" si="2395"/>
        <v>0</v>
      </c>
      <c r="AH8709" s="15">
        <v>0</v>
      </c>
      <c r="AI8709" s="15">
        <v>0</v>
      </c>
      <c r="AJ8709" s="15">
        <f>SUM(AJ8710:AJ8714)</f>
        <v>0</v>
      </c>
      <c r="AK8709" s="15">
        <f t="shared" si="2395"/>
        <v>0</v>
      </c>
      <c r="AL8709" s="15">
        <f t="shared" si="2395"/>
        <v>0</v>
      </c>
      <c r="AM8709" s="15">
        <f t="shared" si="2395"/>
        <v>0</v>
      </c>
      <c r="AN8709" s="15">
        <f t="shared" si="2395"/>
        <v>0</v>
      </c>
      <c r="AO8709" s="15">
        <f t="shared" si="2395"/>
        <v>0</v>
      </c>
      <c r="AP8709" s="15">
        <f t="shared" si="2395"/>
        <v>0</v>
      </c>
      <c r="AQ8709" s="15">
        <f t="shared" si="2395"/>
        <v>0</v>
      </c>
      <c r="AR8709" s="15">
        <f t="shared" si="2395"/>
        <v>0</v>
      </c>
      <c r="AS8709" s="15">
        <f t="shared" si="2395"/>
        <v>0</v>
      </c>
      <c r="AT8709" s="15">
        <f t="shared" si="2395"/>
        <v>0</v>
      </c>
      <c r="AU8709" s="15">
        <v>0</v>
      </c>
      <c r="AV8709" s="15">
        <v>0</v>
      </c>
      <c r="AW8709" s="15">
        <f t="shared" si="2393"/>
        <v>0</v>
      </c>
    </row>
    <row r="8710" spans="1:49" s="144" customFormat="1">
      <c r="A8710" s="44" t="s">
        <v>1378</v>
      </c>
      <c r="B8710" s="45" t="s">
        <v>1029</v>
      </c>
      <c r="C8710" s="45" t="s">
        <v>1549</v>
      </c>
      <c r="D8710" s="452" t="s">
        <v>3057</v>
      </c>
      <c r="E8710" s="140" t="s">
        <v>850</v>
      </c>
      <c r="F8710" s="141" t="s">
        <v>2034</v>
      </c>
      <c r="G8710" s="468" t="s">
        <v>3073</v>
      </c>
      <c r="H8710" s="50" t="s">
        <v>2349</v>
      </c>
      <c r="I8710" s="142" t="s">
        <v>1119</v>
      </c>
      <c r="J8710" s="15"/>
      <c r="K8710" s="15"/>
      <c r="L8710" s="15"/>
      <c r="M8710" s="15"/>
      <c r="N8710" s="15"/>
      <c r="O8710" s="15"/>
      <c r="P8710" s="15"/>
      <c r="Q8710" s="15"/>
      <c r="R8710" s="15"/>
      <c r="S8710" s="15"/>
      <c r="T8710" s="15"/>
      <c r="U8710" s="15">
        <v>0</v>
      </c>
      <c r="V8710" s="15">
        <v>0</v>
      </c>
      <c r="W8710" s="15"/>
      <c r="X8710" s="15"/>
      <c r="Y8710" s="15"/>
      <c r="Z8710" s="15"/>
      <c r="AA8710" s="15"/>
      <c r="AB8710" s="15"/>
      <c r="AC8710" s="15"/>
      <c r="AD8710" s="15"/>
      <c r="AE8710" s="15"/>
      <c r="AF8710" s="15"/>
      <c r="AG8710" s="15"/>
      <c r="AH8710" s="15">
        <v>0</v>
      </c>
      <c r="AI8710" s="15">
        <v>0</v>
      </c>
      <c r="AJ8710" s="15"/>
      <c r="AK8710" s="15"/>
      <c r="AL8710" s="15"/>
      <c r="AM8710" s="15"/>
      <c r="AN8710" s="15"/>
      <c r="AO8710" s="15"/>
      <c r="AP8710" s="15"/>
      <c r="AQ8710" s="15"/>
      <c r="AR8710" s="15"/>
      <c r="AS8710" s="15"/>
      <c r="AT8710" s="15"/>
      <c r="AU8710" s="15">
        <v>0</v>
      </c>
      <c r="AV8710" s="15">
        <v>0</v>
      </c>
      <c r="AW8710" s="15">
        <f t="shared" si="2393"/>
        <v>0</v>
      </c>
    </row>
    <row r="8711" spans="1:49" s="144" customFormat="1">
      <c r="A8711" s="44" t="s">
        <v>1378</v>
      </c>
      <c r="B8711" s="45" t="s">
        <v>1029</v>
      </c>
      <c r="C8711" s="45" t="s">
        <v>1549</v>
      </c>
      <c r="D8711" s="452" t="s">
        <v>3057</v>
      </c>
      <c r="E8711" s="140" t="s">
        <v>851</v>
      </c>
      <c r="F8711" s="141" t="s">
        <v>2035</v>
      </c>
      <c r="G8711" s="468" t="s">
        <v>3073</v>
      </c>
      <c r="H8711" s="50" t="s">
        <v>2349</v>
      </c>
      <c r="I8711" s="142" t="s">
        <v>1290</v>
      </c>
      <c r="J8711" s="15"/>
      <c r="K8711" s="15"/>
      <c r="L8711" s="15"/>
      <c r="M8711" s="15"/>
      <c r="N8711" s="15"/>
      <c r="O8711" s="15"/>
      <c r="P8711" s="15"/>
      <c r="Q8711" s="15"/>
      <c r="R8711" s="15"/>
      <c r="S8711" s="15"/>
      <c r="T8711" s="15"/>
      <c r="U8711" s="15">
        <v>0</v>
      </c>
      <c r="V8711" s="15">
        <v>0</v>
      </c>
      <c r="W8711" s="15"/>
      <c r="X8711" s="15"/>
      <c r="Y8711" s="15"/>
      <c r="Z8711" s="15"/>
      <c r="AA8711" s="15"/>
      <c r="AB8711" s="15"/>
      <c r="AC8711" s="15"/>
      <c r="AD8711" s="15"/>
      <c r="AE8711" s="15"/>
      <c r="AF8711" s="15"/>
      <c r="AG8711" s="15"/>
      <c r="AH8711" s="15">
        <v>0</v>
      </c>
      <c r="AI8711" s="15">
        <v>0</v>
      </c>
      <c r="AJ8711" s="15"/>
      <c r="AK8711" s="15"/>
      <c r="AL8711" s="15"/>
      <c r="AM8711" s="15"/>
      <c r="AN8711" s="15"/>
      <c r="AO8711" s="15"/>
      <c r="AP8711" s="15"/>
      <c r="AQ8711" s="15"/>
      <c r="AR8711" s="15"/>
      <c r="AS8711" s="15"/>
      <c r="AT8711" s="15"/>
      <c r="AU8711" s="15">
        <v>0</v>
      </c>
      <c r="AV8711" s="15">
        <v>0</v>
      </c>
      <c r="AW8711" s="15">
        <f t="shared" si="2393"/>
        <v>0</v>
      </c>
    </row>
    <row r="8712" spans="1:49" s="144" customFormat="1">
      <c r="A8712" s="44" t="s">
        <v>1378</v>
      </c>
      <c r="B8712" s="45" t="s">
        <v>1029</v>
      </c>
      <c r="C8712" s="45" t="s">
        <v>1549</v>
      </c>
      <c r="D8712" s="452" t="s">
        <v>3057</v>
      </c>
      <c r="E8712" s="140" t="s">
        <v>852</v>
      </c>
      <c r="F8712" s="141" t="s">
        <v>2036</v>
      </c>
      <c r="G8712" s="468" t="s">
        <v>3073</v>
      </c>
      <c r="H8712" s="50" t="s">
        <v>2349</v>
      </c>
      <c r="I8712" s="142" t="s">
        <v>1733</v>
      </c>
      <c r="J8712" s="15"/>
      <c r="K8712" s="15"/>
      <c r="L8712" s="15"/>
      <c r="M8712" s="15"/>
      <c r="N8712" s="15"/>
      <c r="O8712" s="15"/>
      <c r="P8712" s="15"/>
      <c r="Q8712" s="15"/>
      <c r="R8712" s="15"/>
      <c r="S8712" s="15"/>
      <c r="T8712" s="15"/>
      <c r="U8712" s="15">
        <v>0</v>
      </c>
      <c r="V8712" s="15">
        <v>0</v>
      </c>
      <c r="W8712" s="15"/>
      <c r="X8712" s="15"/>
      <c r="Y8712" s="15"/>
      <c r="Z8712" s="15"/>
      <c r="AA8712" s="15"/>
      <c r="AB8712" s="15"/>
      <c r="AC8712" s="15"/>
      <c r="AD8712" s="15"/>
      <c r="AE8712" s="15"/>
      <c r="AF8712" s="15"/>
      <c r="AG8712" s="15"/>
      <c r="AH8712" s="15">
        <v>0</v>
      </c>
      <c r="AI8712" s="15">
        <v>0</v>
      </c>
      <c r="AJ8712" s="15"/>
      <c r="AK8712" s="15"/>
      <c r="AL8712" s="15"/>
      <c r="AM8712" s="15"/>
      <c r="AN8712" s="15"/>
      <c r="AO8712" s="15"/>
      <c r="AP8712" s="15"/>
      <c r="AQ8712" s="15"/>
      <c r="AR8712" s="15"/>
      <c r="AS8712" s="15"/>
      <c r="AT8712" s="15"/>
      <c r="AU8712" s="15">
        <v>0</v>
      </c>
      <c r="AV8712" s="15">
        <v>0</v>
      </c>
      <c r="AW8712" s="15">
        <f t="shared" si="2393"/>
        <v>0</v>
      </c>
    </row>
    <row r="8713" spans="1:49" s="144" customFormat="1">
      <c r="A8713" s="44" t="s">
        <v>1378</v>
      </c>
      <c r="B8713" s="45" t="s">
        <v>1029</v>
      </c>
      <c r="C8713" s="45" t="s">
        <v>1549</v>
      </c>
      <c r="D8713" s="452" t="s">
        <v>3057</v>
      </c>
      <c r="E8713" s="140" t="s">
        <v>853</v>
      </c>
      <c r="F8713" s="141" t="s">
        <v>2037</v>
      </c>
      <c r="G8713" s="468" t="s">
        <v>3073</v>
      </c>
      <c r="H8713" s="50" t="s">
        <v>2349</v>
      </c>
      <c r="I8713" s="142" t="s">
        <v>1734</v>
      </c>
      <c r="J8713" s="15"/>
      <c r="K8713" s="15"/>
      <c r="L8713" s="15"/>
      <c r="M8713" s="15"/>
      <c r="N8713" s="15"/>
      <c r="O8713" s="15"/>
      <c r="P8713" s="15"/>
      <c r="Q8713" s="15"/>
      <c r="R8713" s="15"/>
      <c r="S8713" s="15"/>
      <c r="T8713" s="15"/>
      <c r="U8713" s="15">
        <v>0</v>
      </c>
      <c r="V8713" s="15">
        <v>0</v>
      </c>
      <c r="W8713" s="15"/>
      <c r="X8713" s="15"/>
      <c r="Y8713" s="15"/>
      <c r="Z8713" s="15"/>
      <c r="AA8713" s="15"/>
      <c r="AB8713" s="15"/>
      <c r="AC8713" s="15"/>
      <c r="AD8713" s="15"/>
      <c r="AE8713" s="15"/>
      <c r="AF8713" s="15"/>
      <c r="AG8713" s="15"/>
      <c r="AH8713" s="15">
        <v>0</v>
      </c>
      <c r="AI8713" s="15">
        <v>0</v>
      </c>
      <c r="AJ8713" s="15"/>
      <c r="AK8713" s="15"/>
      <c r="AL8713" s="15"/>
      <c r="AM8713" s="15"/>
      <c r="AN8713" s="15"/>
      <c r="AO8713" s="15"/>
      <c r="AP8713" s="15"/>
      <c r="AQ8713" s="15"/>
      <c r="AR8713" s="15"/>
      <c r="AS8713" s="15"/>
      <c r="AT8713" s="15"/>
      <c r="AU8713" s="15">
        <v>0</v>
      </c>
      <c r="AV8713" s="15">
        <v>0</v>
      </c>
      <c r="AW8713" s="15">
        <f t="shared" si="2393"/>
        <v>0</v>
      </c>
    </row>
    <row r="8714" spans="1:49" s="144" customFormat="1">
      <c r="A8714" s="44" t="s">
        <v>1378</v>
      </c>
      <c r="B8714" s="45" t="s">
        <v>1029</v>
      </c>
      <c r="C8714" s="45" t="s">
        <v>1549</v>
      </c>
      <c r="D8714" s="452" t="s">
        <v>3057</v>
      </c>
      <c r="E8714" s="140" t="s">
        <v>854</v>
      </c>
      <c r="F8714" s="141" t="s">
        <v>2038</v>
      </c>
      <c r="G8714" s="468" t="s">
        <v>3073</v>
      </c>
      <c r="H8714" s="50" t="s">
        <v>2349</v>
      </c>
      <c r="I8714" s="142" t="s">
        <v>1735</v>
      </c>
      <c r="J8714" s="15"/>
      <c r="K8714" s="15"/>
      <c r="L8714" s="15"/>
      <c r="M8714" s="15"/>
      <c r="N8714" s="15"/>
      <c r="O8714" s="15"/>
      <c r="P8714" s="15"/>
      <c r="Q8714" s="15"/>
      <c r="R8714" s="15"/>
      <c r="S8714" s="15"/>
      <c r="T8714" s="15"/>
      <c r="U8714" s="15">
        <v>0</v>
      </c>
      <c r="V8714" s="15">
        <v>0</v>
      </c>
      <c r="W8714" s="15"/>
      <c r="X8714" s="15"/>
      <c r="Y8714" s="15"/>
      <c r="Z8714" s="15"/>
      <c r="AA8714" s="15"/>
      <c r="AB8714" s="15"/>
      <c r="AC8714" s="15"/>
      <c r="AD8714" s="15"/>
      <c r="AE8714" s="15"/>
      <c r="AF8714" s="15"/>
      <c r="AG8714" s="15"/>
      <c r="AH8714" s="15">
        <v>0</v>
      </c>
      <c r="AI8714" s="15">
        <v>0</v>
      </c>
      <c r="AJ8714" s="15"/>
      <c r="AK8714" s="15"/>
      <c r="AL8714" s="15"/>
      <c r="AM8714" s="15"/>
      <c r="AN8714" s="15"/>
      <c r="AO8714" s="15"/>
      <c r="AP8714" s="15"/>
      <c r="AQ8714" s="15"/>
      <c r="AR8714" s="15"/>
      <c r="AS8714" s="15"/>
      <c r="AT8714" s="15"/>
      <c r="AU8714" s="15">
        <v>0</v>
      </c>
      <c r="AV8714" s="15">
        <v>0</v>
      </c>
      <c r="AW8714" s="15">
        <f t="shared" si="2393"/>
        <v>0</v>
      </c>
    </row>
    <row r="8715" spans="1:49">
      <c r="A8715" s="44" t="s">
        <v>1378</v>
      </c>
      <c r="B8715" s="45" t="s">
        <v>1029</v>
      </c>
      <c r="C8715" s="45" t="s">
        <v>1549</v>
      </c>
      <c r="D8715" s="452" t="s">
        <v>3057</v>
      </c>
      <c r="E8715" s="213" t="s">
        <v>773</v>
      </c>
      <c r="F8715" s="65"/>
      <c r="G8715" s="65"/>
      <c r="H8715" s="65"/>
      <c r="I8715" s="260" t="s">
        <v>1362</v>
      </c>
      <c r="J8715" s="9">
        <f>SUM(J8716)</f>
        <v>0</v>
      </c>
      <c r="K8715" s="9">
        <f t="shared" ref="K8715:AT8715" si="2396">SUM(K8716)</f>
        <v>0</v>
      </c>
      <c r="L8715" s="9">
        <f t="shared" si="2396"/>
        <v>0</v>
      </c>
      <c r="M8715" s="9">
        <f t="shared" si="2396"/>
        <v>0</v>
      </c>
      <c r="N8715" s="9">
        <f t="shared" si="2396"/>
        <v>0</v>
      </c>
      <c r="O8715" s="9">
        <f t="shared" si="2396"/>
        <v>0</v>
      </c>
      <c r="P8715" s="9">
        <f t="shared" si="2396"/>
        <v>0</v>
      </c>
      <c r="Q8715" s="9">
        <f t="shared" si="2396"/>
        <v>0</v>
      </c>
      <c r="R8715" s="9">
        <f t="shared" si="2396"/>
        <v>0</v>
      </c>
      <c r="S8715" s="9">
        <f t="shared" si="2396"/>
        <v>0</v>
      </c>
      <c r="T8715" s="9">
        <f t="shared" si="2396"/>
        <v>0</v>
      </c>
      <c r="U8715" s="9">
        <v>0</v>
      </c>
      <c r="V8715" s="9">
        <v>0</v>
      </c>
      <c r="W8715" s="9">
        <f>SUM(W8716)</f>
        <v>0</v>
      </c>
      <c r="X8715" s="9">
        <f t="shared" si="2396"/>
        <v>0</v>
      </c>
      <c r="Y8715" s="9">
        <f t="shared" si="2396"/>
        <v>0</v>
      </c>
      <c r="Z8715" s="9">
        <f t="shared" si="2396"/>
        <v>0</v>
      </c>
      <c r="AA8715" s="9">
        <f t="shared" si="2396"/>
        <v>0</v>
      </c>
      <c r="AB8715" s="9">
        <f t="shared" si="2396"/>
        <v>0</v>
      </c>
      <c r="AC8715" s="9">
        <f t="shared" si="2396"/>
        <v>0</v>
      </c>
      <c r="AD8715" s="9">
        <f t="shared" si="2396"/>
        <v>0</v>
      </c>
      <c r="AE8715" s="9">
        <f t="shared" si="2396"/>
        <v>0</v>
      </c>
      <c r="AF8715" s="9">
        <f t="shared" si="2396"/>
        <v>0</v>
      </c>
      <c r="AG8715" s="9">
        <f t="shared" si="2396"/>
        <v>0</v>
      </c>
      <c r="AH8715" s="9">
        <v>0</v>
      </c>
      <c r="AI8715" s="9">
        <v>0</v>
      </c>
      <c r="AJ8715" s="9">
        <f>SUM(AJ8716)</f>
        <v>0</v>
      </c>
      <c r="AK8715" s="9">
        <f t="shared" si="2396"/>
        <v>0</v>
      </c>
      <c r="AL8715" s="9">
        <f t="shared" si="2396"/>
        <v>0</v>
      </c>
      <c r="AM8715" s="9">
        <f t="shared" si="2396"/>
        <v>0</v>
      </c>
      <c r="AN8715" s="9">
        <f t="shared" si="2396"/>
        <v>0</v>
      </c>
      <c r="AO8715" s="9">
        <f t="shared" si="2396"/>
        <v>0</v>
      </c>
      <c r="AP8715" s="9">
        <f t="shared" si="2396"/>
        <v>0</v>
      </c>
      <c r="AQ8715" s="9">
        <f t="shared" si="2396"/>
        <v>0</v>
      </c>
      <c r="AR8715" s="9">
        <f t="shared" si="2396"/>
        <v>0</v>
      </c>
      <c r="AS8715" s="9">
        <f t="shared" si="2396"/>
        <v>0</v>
      </c>
      <c r="AT8715" s="9">
        <f t="shared" si="2396"/>
        <v>0</v>
      </c>
      <c r="AU8715" s="9">
        <v>0</v>
      </c>
      <c r="AV8715" s="9">
        <v>0</v>
      </c>
      <c r="AW8715" s="9">
        <f t="shared" si="2393"/>
        <v>0</v>
      </c>
    </row>
    <row r="8716" spans="1:49">
      <c r="A8716" s="44" t="s">
        <v>1378</v>
      </c>
      <c r="B8716" s="45" t="s">
        <v>1029</v>
      </c>
      <c r="C8716" s="45" t="s">
        <v>1549</v>
      </c>
      <c r="D8716" s="452" t="s">
        <v>3057</v>
      </c>
      <c r="E8716" s="367" t="s">
        <v>785</v>
      </c>
      <c r="F8716" s="50"/>
      <c r="G8716" s="468" t="s">
        <v>3073</v>
      </c>
      <c r="H8716" s="50" t="s">
        <v>2349</v>
      </c>
      <c r="I8716" s="42" t="s">
        <v>1363</v>
      </c>
      <c r="U8716" s="15">
        <v>0</v>
      </c>
      <c r="V8716" s="15">
        <v>0</v>
      </c>
      <c r="AH8716" s="15">
        <v>0</v>
      </c>
      <c r="AI8716" s="15">
        <v>0</v>
      </c>
      <c r="AU8716" s="15">
        <v>0</v>
      </c>
      <c r="AV8716" s="15">
        <v>0</v>
      </c>
      <c r="AW8716" s="15">
        <f t="shared" si="2393"/>
        <v>0</v>
      </c>
    </row>
    <row r="8717" spans="1:49">
      <c r="A8717" s="44" t="s">
        <v>1378</v>
      </c>
      <c r="B8717" s="45" t="s">
        <v>1029</v>
      </c>
      <c r="C8717" s="45" t="s">
        <v>1549</v>
      </c>
      <c r="D8717" s="452" t="s">
        <v>3057</v>
      </c>
      <c r="E8717" s="213" t="s">
        <v>1364</v>
      </c>
      <c r="F8717" s="65"/>
      <c r="G8717" s="65"/>
      <c r="H8717" s="65"/>
      <c r="I8717" s="260" t="s">
        <v>2104</v>
      </c>
      <c r="J8717" s="9">
        <f>SUM(J8718:J8727)</f>
        <v>0</v>
      </c>
      <c r="K8717" s="9">
        <f t="shared" ref="K8717:AT8717" si="2397">SUM(K8718:K8727)</f>
        <v>0</v>
      </c>
      <c r="L8717" s="9">
        <f t="shared" si="2397"/>
        <v>0</v>
      </c>
      <c r="M8717" s="9">
        <f t="shared" si="2397"/>
        <v>0</v>
      </c>
      <c r="N8717" s="9">
        <f t="shared" si="2397"/>
        <v>0</v>
      </c>
      <c r="O8717" s="9">
        <f t="shared" si="2397"/>
        <v>0</v>
      </c>
      <c r="P8717" s="9">
        <f t="shared" si="2397"/>
        <v>0</v>
      </c>
      <c r="Q8717" s="9">
        <f t="shared" si="2397"/>
        <v>0</v>
      </c>
      <c r="R8717" s="9">
        <f t="shared" si="2397"/>
        <v>0</v>
      </c>
      <c r="S8717" s="9">
        <f t="shared" si="2397"/>
        <v>0</v>
      </c>
      <c r="T8717" s="9">
        <f t="shared" si="2397"/>
        <v>0</v>
      </c>
      <c r="U8717" s="9">
        <v>0</v>
      </c>
      <c r="V8717" s="9">
        <v>0</v>
      </c>
      <c r="W8717" s="9">
        <f>SUM(W8718:W8727)</f>
        <v>0</v>
      </c>
      <c r="X8717" s="9">
        <f t="shared" si="2397"/>
        <v>0</v>
      </c>
      <c r="Y8717" s="9">
        <f t="shared" si="2397"/>
        <v>0</v>
      </c>
      <c r="Z8717" s="9">
        <f t="shared" si="2397"/>
        <v>0</v>
      </c>
      <c r="AA8717" s="9">
        <f t="shared" si="2397"/>
        <v>0</v>
      </c>
      <c r="AB8717" s="9">
        <f t="shared" si="2397"/>
        <v>0</v>
      </c>
      <c r="AC8717" s="9">
        <f t="shared" si="2397"/>
        <v>0</v>
      </c>
      <c r="AD8717" s="9">
        <f t="shared" si="2397"/>
        <v>0</v>
      </c>
      <c r="AE8717" s="9">
        <f t="shared" si="2397"/>
        <v>0</v>
      </c>
      <c r="AF8717" s="9">
        <f t="shared" si="2397"/>
        <v>0</v>
      </c>
      <c r="AG8717" s="9">
        <f t="shared" si="2397"/>
        <v>0</v>
      </c>
      <c r="AH8717" s="9">
        <v>0</v>
      </c>
      <c r="AI8717" s="9">
        <v>0</v>
      </c>
      <c r="AJ8717" s="9">
        <f>SUM(AJ8718:AJ8727)</f>
        <v>0</v>
      </c>
      <c r="AK8717" s="9">
        <f t="shared" si="2397"/>
        <v>0</v>
      </c>
      <c r="AL8717" s="9">
        <f t="shared" si="2397"/>
        <v>0</v>
      </c>
      <c r="AM8717" s="9">
        <f t="shared" si="2397"/>
        <v>0</v>
      </c>
      <c r="AN8717" s="9">
        <f t="shared" si="2397"/>
        <v>0</v>
      </c>
      <c r="AO8717" s="9">
        <f t="shared" si="2397"/>
        <v>0</v>
      </c>
      <c r="AP8717" s="9">
        <f t="shared" si="2397"/>
        <v>0</v>
      </c>
      <c r="AQ8717" s="9">
        <f t="shared" si="2397"/>
        <v>0</v>
      </c>
      <c r="AR8717" s="9">
        <f t="shared" si="2397"/>
        <v>0</v>
      </c>
      <c r="AS8717" s="9">
        <f t="shared" si="2397"/>
        <v>0</v>
      </c>
      <c r="AT8717" s="9">
        <f t="shared" si="2397"/>
        <v>0</v>
      </c>
      <c r="AU8717" s="9">
        <v>0</v>
      </c>
      <c r="AV8717" s="9">
        <v>0</v>
      </c>
      <c r="AW8717" s="9">
        <f t="shared" si="2393"/>
        <v>0</v>
      </c>
    </row>
    <row r="8718" spans="1:49">
      <c r="A8718" s="44" t="s">
        <v>1378</v>
      </c>
      <c r="B8718" s="45" t="s">
        <v>1029</v>
      </c>
      <c r="C8718" s="45" t="s">
        <v>1549</v>
      </c>
      <c r="D8718" s="452" t="s">
        <v>3057</v>
      </c>
      <c r="E8718" s="367" t="s">
        <v>786</v>
      </c>
      <c r="F8718" s="50"/>
      <c r="G8718" s="468" t="s">
        <v>3073</v>
      </c>
      <c r="H8718" s="50" t="s">
        <v>2349</v>
      </c>
      <c r="I8718" s="42" t="s">
        <v>1191</v>
      </c>
      <c r="U8718" s="15">
        <v>0</v>
      </c>
      <c r="V8718" s="15">
        <v>0</v>
      </c>
      <c r="AH8718" s="15">
        <v>0</v>
      </c>
      <c r="AI8718" s="15">
        <v>0</v>
      </c>
      <c r="AU8718" s="15">
        <v>0</v>
      </c>
      <c r="AV8718" s="15">
        <v>0</v>
      </c>
      <c r="AW8718" s="15">
        <f t="shared" si="2393"/>
        <v>0</v>
      </c>
    </row>
    <row r="8719" spans="1:49">
      <c r="A8719" s="44" t="s">
        <v>1378</v>
      </c>
      <c r="B8719" s="45" t="s">
        <v>1029</v>
      </c>
      <c r="C8719" s="45" t="s">
        <v>1549</v>
      </c>
      <c r="D8719" s="452" t="s">
        <v>3057</v>
      </c>
      <c r="E8719" s="367" t="s">
        <v>1528</v>
      </c>
      <c r="F8719" s="50"/>
      <c r="G8719" s="468" t="s">
        <v>3073</v>
      </c>
      <c r="H8719" s="50" t="s">
        <v>2349</v>
      </c>
      <c r="I8719" s="42" t="s">
        <v>989</v>
      </c>
      <c r="U8719" s="15">
        <v>0</v>
      </c>
      <c r="V8719" s="15">
        <v>0</v>
      </c>
      <c r="AH8719" s="15">
        <v>0</v>
      </c>
      <c r="AI8719" s="15">
        <v>0</v>
      </c>
      <c r="AU8719" s="15">
        <v>0</v>
      </c>
      <c r="AV8719" s="15">
        <v>0</v>
      </c>
      <c r="AW8719" s="15">
        <f t="shared" si="2393"/>
        <v>0</v>
      </c>
    </row>
    <row r="8720" spans="1:49">
      <c r="A8720" s="44" t="s">
        <v>1378</v>
      </c>
      <c r="B8720" s="45" t="s">
        <v>1029</v>
      </c>
      <c r="C8720" s="45" t="s">
        <v>1549</v>
      </c>
      <c r="D8720" s="452" t="s">
        <v>3057</v>
      </c>
      <c r="E8720" s="367" t="s">
        <v>1679</v>
      </c>
      <c r="F8720" s="50"/>
      <c r="G8720" s="468" t="s">
        <v>3073</v>
      </c>
      <c r="H8720" s="50" t="s">
        <v>2349</v>
      </c>
      <c r="I8720" s="42" t="s">
        <v>1048</v>
      </c>
      <c r="U8720" s="15">
        <v>0</v>
      </c>
      <c r="V8720" s="15">
        <v>0</v>
      </c>
      <c r="AH8720" s="15">
        <v>0</v>
      </c>
      <c r="AI8720" s="15">
        <v>0</v>
      </c>
      <c r="AU8720" s="15">
        <v>0</v>
      </c>
      <c r="AV8720" s="15">
        <v>0</v>
      </c>
      <c r="AW8720" s="15">
        <f t="shared" si="2393"/>
        <v>0</v>
      </c>
    </row>
    <row r="8721" spans="1:49">
      <c r="A8721" s="44" t="s">
        <v>1378</v>
      </c>
      <c r="B8721" s="45" t="s">
        <v>1029</v>
      </c>
      <c r="C8721" s="45" t="s">
        <v>1549</v>
      </c>
      <c r="D8721" s="452" t="s">
        <v>3057</v>
      </c>
      <c r="E8721" s="367" t="s">
        <v>787</v>
      </c>
      <c r="F8721" s="50"/>
      <c r="G8721" s="468" t="s">
        <v>3073</v>
      </c>
      <c r="H8721" s="50" t="s">
        <v>2349</v>
      </c>
      <c r="I8721" s="42" t="s">
        <v>2078</v>
      </c>
      <c r="U8721" s="15">
        <v>0</v>
      </c>
      <c r="V8721" s="15">
        <v>0</v>
      </c>
      <c r="AH8721" s="15">
        <v>0</v>
      </c>
      <c r="AI8721" s="15">
        <v>0</v>
      </c>
      <c r="AU8721" s="15">
        <v>0</v>
      </c>
      <c r="AV8721" s="15">
        <v>0</v>
      </c>
      <c r="AW8721" s="15">
        <f t="shared" si="2393"/>
        <v>0</v>
      </c>
    </row>
    <row r="8722" spans="1:49">
      <c r="A8722" s="44" t="s">
        <v>1378</v>
      </c>
      <c r="B8722" s="45" t="s">
        <v>1029</v>
      </c>
      <c r="C8722" s="45" t="s">
        <v>1549</v>
      </c>
      <c r="D8722" s="452" t="s">
        <v>3057</v>
      </c>
      <c r="E8722" s="367" t="s">
        <v>1116</v>
      </c>
      <c r="F8722" s="50"/>
      <c r="G8722" s="468" t="s">
        <v>3073</v>
      </c>
      <c r="H8722" s="50" t="s">
        <v>2349</v>
      </c>
      <c r="I8722" s="42" t="s">
        <v>1487</v>
      </c>
      <c r="U8722" s="15">
        <v>0</v>
      </c>
      <c r="V8722" s="15">
        <v>0</v>
      </c>
      <c r="AH8722" s="15">
        <v>0</v>
      </c>
      <c r="AI8722" s="15">
        <v>0</v>
      </c>
      <c r="AU8722" s="15">
        <v>0</v>
      </c>
      <c r="AV8722" s="15">
        <v>0</v>
      </c>
      <c r="AW8722" s="15">
        <f t="shared" si="2393"/>
        <v>0</v>
      </c>
    </row>
    <row r="8723" spans="1:49">
      <c r="A8723" s="44" t="s">
        <v>1378</v>
      </c>
      <c r="B8723" s="45" t="s">
        <v>1029</v>
      </c>
      <c r="C8723" s="45" t="s">
        <v>1549</v>
      </c>
      <c r="D8723" s="452" t="s">
        <v>3057</v>
      </c>
      <c r="E8723" s="367" t="s">
        <v>1703</v>
      </c>
      <c r="F8723" s="50"/>
      <c r="G8723" s="468" t="s">
        <v>3073</v>
      </c>
      <c r="H8723" s="50" t="s">
        <v>2349</v>
      </c>
      <c r="I8723" s="42" t="s">
        <v>1047</v>
      </c>
      <c r="U8723" s="15">
        <v>0</v>
      </c>
      <c r="V8723" s="15">
        <v>0</v>
      </c>
      <c r="AH8723" s="15">
        <v>0</v>
      </c>
      <c r="AI8723" s="15">
        <v>0</v>
      </c>
      <c r="AU8723" s="15">
        <v>0</v>
      </c>
      <c r="AV8723" s="15">
        <v>0</v>
      </c>
      <c r="AW8723" s="15">
        <f t="shared" si="2393"/>
        <v>0</v>
      </c>
    </row>
    <row r="8724" spans="1:49">
      <c r="A8724" s="44" t="s">
        <v>1378</v>
      </c>
      <c r="B8724" s="45" t="s">
        <v>1029</v>
      </c>
      <c r="C8724" s="45" t="s">
        <v>1549</v>
      </c>
      <c r="D8724" s="452" t="s">
        <v>3057</v>
      </c>
      <c r="E8724" s="367" t="s">
        <v>826</v>
      </c>
      <c r="F8724" s="50"/>
      <c r="G8724" s="468" t="s">
        <v>3073</v>
      </c>
      <c r="H8724" s="50" t="s">
        <v>2349</v>
      </c>
      <c r="I8724" s="42" t="s">
        <v>935</v>
      </c>
      <c r="U8724" s="15">
        <v>0</v>
      </c>
      <c r="V8724" s="15">
        <v>0</v>
      </c>
      <c r="AH8724" s="15">
        <v>0</v>
      </c>
      <c r="AI8724" s="15">
        <v>0</v>
      </c>
      <c r="AU8724" s="15">
        <v>0</v>
      </c>
      <c r="AV8724" s="15">
        <v>0</v>
      </c>
      <c r="AW8724" s="15">
        <f t="shared" si="2393"/>
        <v>0</v>
      </c>
    </row>
    <row r="8725" spans="1:49">
      <c r="A8725" s="44" t="s">
        <v>1378</v>
      </c>
      <c r="B8725" s="45" t="s">
        <v>1029</v>
      </c>
      <c r="C8725" s="45" t="s">
        <v>1549</v>
      </c>
      <c r="D8725" s="452" t="s">
        <v>3057</v>
      </c>
      <c r="E8725" s="367" t="s">
        <v>1115</v>
      </c>
      <c r="F8725" s="50"/>
      <c r="G8725" s="468" t="s">
        <v>3073</v>
      </c>
      <c r="H8725" s="50" t="s">
        <v>2349</v>
      </c>
      <c r="I8725" s="42" t="s">
        <v>990</v>
      </c>
      <c r="U8725" s="15">
        <v>0</v>
      </c>
      <c r="V8725" s="15">
        <v>0</v>
      </c>
      <c r="AH8725" s="15">
        <v>0</v>
      </c>
      <c r="AI8725" s="15">
        <v>0</v>
      </c>
      <c r="AU8725" s="15">
        <v>0</v>
      </c>
      <c r="AV8725" s="15">
        <v>0</v>
      </c>
      <c r="AW8725" s="15">
        <f t="shared" si="2393"/>
        <v>0</v>
      </c>
    </row>
    <row r="8726" spans="1:49">
      <c r="A8726" s="44" t="s">
        <v>1378</v>
      </c>
      <c r="B8726" s="45" t="s">
        <v>1029</v>
      </c>
      <c r="C8726" s="45" t="s">
        <v>1549</v>
      </c>
      <c r="D8726" s="452" t="s">
        <v>3057</v>
      </c>
      <c r="E8726" s="367" t="s">
        <v>1677</v>
      </c>
      <c r="F8726" s="50"/>
      <c r="G8726" s="468" t="s">
        <v>3073</v>
      </c>
      <c r="H8726" s="50" t="s">
        <v>2349</v>
      </c>
      <c r="I8726" s="42" t="s">
        <v>1688</v>
      </c>
      <c r="U8726" s="15">
        <v>0</v>
      </c>
      <c r="V8726" s="15">
        <v>0</v>
      </c>
      <c r="AH8726" s="15">
        <v>0</v>
      </c>
      <c r="AI8726" s="15">
        <v>0</v>
      </c>
      <c r="AU8726" s="15">
        <v>0</v>
      </c>
      <c r="AV8726" s="15">
        <v>0</v>
      </c>
      <c r="AW8726" s="15">
        <f t="shared" si="2393"/>
        <v>0</v>
      </c>
    </row>
    <row r="8727" spans="1:49">
      <c r="A8727" s="44" t="s">
        <v>1378</v>
      </c>
      <c r="B8727" s="45" t="s">
        <v>1029</v>
      </c>
      <c r="C8727" s="45" t="s">
        <v>1549</v>
      </c>
      <c r="D8727" s="452" t="s">
        <v>3057</v>
      </c>
      <c r="E8727" s="367" t="s">
        <v>1677</v>
      </c>
      <c r="F8727" s="50" t="s">
        <v>2039</v>
      </c>
      <c r="G8727" s="468" t="s">
        <v>3073</v>
      </c>
      <c r="H8727" s="50" t="s">
        <v>2349</v>
      </c>
      <c r="I8727" s="42" t="s">
        <v>25</v>
      </c>
      <c r="U8727" s="15">
        <v>0</v>
      </c>
      <c r="V8727" s="15">
        <v>0</v>
      </c>
      <c r="AH8727" s="15">
        <v>0</v>
      </c>
      <c r="AI8727" s="15">
        <v>0</v>
      </c>
      <c r="AU8727" s="15">
        <v>0</v>
      </c>
      <c r="AV8727" s="15">
        <v>0</v>
      </c>
      <c r="AW8727" s="15">
        <f t="shared" si="2393"/>
        <v>0</v>
      </c>
    </row>
    <row r="8728" spans="1:49">
      <c r="A8728" s="41"/>
      <c r="B8728" s="341"/>
      <c r="C8728" s="42"/>
      <c r="D8728" s="42"/>
      <c r="E8728" s="531"/>
      <c r="F8728" s="50"/>
      <c r="G8728" s="50"/>
      <c r="H8728" s="50"/>
      <c r="I8728" s="49" t="s">
        <v>3</v>
      </c>
      <c r="J8728" s="12">
        <f>SUM(J8729)</f>
        <v>0</v>
      </c>
      <c r="K8728" s="12">
        <f t="shared" ref="K8728:AT8729" si="2398">SUM(K8729)</f>
        <v>0</v>
      </c>
      <c r="L8728" s="12">
        <f t="shared" si="2398"/>
        <v>0</v>
      </c>
      <c r="M8728" s="12">
        <f t="shared" si="2398"/>
        <v>0</v>
      </c>
      <c r="N8728" s="12">
        <f t="shared" si="2398"/>
        <v>0</v>
      </c>
      <c r="O8728" s="12">
        <f t="shared" si="2398"/>
        <v>0</v>
      </c>
      <c r="P8728" s="12">
        <f t="shared" si="2398"/>
        <v>0</v>
      </c>
      <c r="Q8728" s="12">
        <f t="shared" si="2398"/>
        <v>0</v>
      </c>
      <c r="R8728" s="12">
        <f t="shared" si="2398"/>
        <v>0</v>
      </c>
      <c r="S8728" s="12">
        <f t="shared" si="2398"/>
        <v>0</v>
      </c>
      <c r="T8728" s="12">
        <f t="shared" si="2398"/>
        <v>0</v>
      </c>
      <c r="U8728" s="12">
        <v>0</v>
      </c>
      <c r="V8728" s="12">
        <v>0</v>
      </c>
      <c r="W8728" s="12">
        <f>SUM(W8729)</f>
        <v>0</v>
      </c>
      <c r="X8728" s="12">
        <f t="shared" si="2398"/>
        <v>0</v>
      </c>
      <c r="Y8728" s="12">
        <f t="shared" si="2398"/>
        <v>0</v>
      </c>
      <c r="Z8728" s="12">
        <f t="shared" si="2398"/>
        <v>0</v>
      </c>
      <c r="AA8728" s="12">
        <f t="shared" si="2398"/>
        <v>0</v>
      </c>
      <c r="AB8728" s="12">
        <f t="shared" si="2398"/>
        <v>0</v>
      </c>
      <c r="AC8728" s="12">
        <f t="shared" si="2398"/>
        <v>0</v>
      </c>
      <c r="AD8728" s="12">
        <f t="shared" si="2398"/>
        <v>0</v>
      </c>
      <c r="AE8728" s="12">
        <f t="shared" si="2398"/>
        <v>0</v>
      </c>
      <c r="AF8728" s="12">
        <f t="shared" si="2398"/>
        <v>0</v>
      </c>
      <c r="AG8728" s="12">
        <f t="shared" si="2398"/>
        <v>0</v>
      </c>
      <c r="AH8728" s="12">
        <v>0</v>
      </c>
      <c r="AI8728" s="12">
        <v>0</v>
      </c>
      <c r="AJ8728" s="12">
        <f>SUM(AJ8729)</f>
        <v>0</v>
      </c>
      <c r="AK8728" s="12">
        <f t="shared" si="2398"/>
        <v>0</v>
      </c>
      <c r="AL8728" s="12">
        <f t="shared" si="2398"/>
        <v>0</v>
      </c>
      <c r="AM8728" s="12">
        <f t="shared" si="2398"/>
        <v>0</v>
      </c>
      <c r="AN8728" s="12">
        <f t="shared" si="2398"/>
        <v>0</v>
      </c>
      <c r="AO8728" s="12">
        <f t="shared" si="2398"/>
        <v>0</v>
      </c>
      <c r="AP8728" s="12">
        <f t="shared" si="2398"/>
        <v>0</v>
      </c>
      <c r="AQ8728" s="12">
        <f t="shared" si="2398"/>
        <v>0</v>
      </c>
      <c r="AR8728" s="12">
        <f t="shared" si="2398"/>
        <v>0</v>
      </c>
      <c r="AS8728" s="12">
        <f t="shared" si="2398"/>
        <v>0</v>
      </c>
      <c r="AT8728" s="12">
        <f t="shared" si="2398"/>
        <v>0</v>
      </c>
      <c r="AU8728" s="12">
        <v>0</v>
      </c>
      <c r="AV8728" s="12">
        <v>0</v>
      </c>
      <c r="AW8728" s="12">
        <f t="shared" si="2393"/>
        <v>0</v>
      </c>
    </row>
    <row r="8729" spans="1:49">
      <c r="A8729" s="44" t="s">
        <v>1378</v>
      </c>
      <c r="B8729" s="45" t="s">
        <v>1029</v>
      </c>
      <c r="C8729" s="45" t="s">
        <v>1549</v>
      </c>
      <c r="D8729" s="452" t="s">
        <v>3057</v>
      </c>
      <c r="E8729" s="54" t="s">
        <v>833</v>
      </c>
      <c r="F8729" s="50"/>
      <c r="G8729" s="50"/>
      <c r="H8729" s="50"/>
      <c r="I8729" s="53" t="s">
        <v>1</v>
      </c>
      <c r="J8729" s="16">
        <f>SUM(J8730)</f>
        <v>0</v>
      </c>
      <c r="K8729" s="16">
        <f t="shared" si="2398"/>
        <v>0</v>
      </c>
      <c r="L8729" s="16">
        <f t="shared" si="2398"/>
        <v>0</v>
      </c>
      <c r="M8729" s="16">
        <f t="shared" si="2398"/>
        <v>0</v>
      </c>
      <c r="N8729" s="16">
        <f t="shared" si="2398"/>
        <v>0</v>
      </c>
      <c r="O8729" s="16">
        <f t="shared" si="2398"/>
        <v>0</v>
      </c>
      <c r="P8729" s="16">
        <f t="shared" si="2398"/>
        <v>0</v>
      </c>
      <c r="Q8729" s="16">
        <f t="shared" si="2398"/>
        <v>0</v>
      </c>
      <c r="R8729" s="16">
        <f t="shared" si="2398"/>
        <v>0</v>
      </c>
      <c r="S8729" s="16">
        <f t="shared" si="2398"/>
        <v>0</v>
      </c>
      <c r="T8729" s="16">
        <f t="shared" si="2398"/>
        <v>0</v>
      </c>
      <c r="U8729" s="16">
        <v>0</v>
      </c>
      <c r="V8729" s="16">
        <v>0</v>
      </c>
      <c r="W8729" s="16">
        <f>SUM(W8730)</f>
        <v>0</v>
      </c>
      <c r="X8729" s="16">
        <f t="shared" si="2398"/>
        <v>0</v>
      </c>
      <c r="Y8729" s="16">
        <f t="shared" si="2398"/>
        <v>0</v>
      </c>
      <c r="Z8729" s="16">
        <f t="shared" si="2398"/>
        <v>0</v>
      </c>
      <c r="AA8729" s="16">
        <f t="shared" si="2398"/>
        <v>0</v>
      </c>
      <c r="AB8729" s="16">
        <f t="shared" si="2398"/>
        <v>0</v>
      </c>
      <c r="AC8729" s="16">
        <f t="shared" si="2398"/>
        <v>0</v>
      </c>
      <c r="AD8729" s="16">
        <f t="shared" si="2398"/>
        <v>0</v>
      </c>
      <c r="AE8729" s="16">
        <f t="shared" si="2398"/>
        <v>0</v>
      </c>
      <c r="AF8729" s="16">
        <f t="shared" si="2398"/>
        <v>0</v>
      </c>
      <c r="AG8729" s="16">
        <f t="shared" si="2398"/>
        <v>0</v>
      </c>
      <c r="AH8729" s="16">
        <v>0</v>
      </c>
      <c r="AI8729" s="16">
        <v>0</v>
      </c>
      <c r="AJ8729" s="16">
        <f>SUM(AJ8730)</f>
        <v>0</v>
      </c>
      <c r="AK8729" s="16">
        <f t="shared" si="2398"/>
        <v>0</v>
      </c>
      <c r="AL8729" s="16">
        <f t="shared" si="2398"/>
        <v>0</v>
      </c>
      <c r="AM8729" s="16">
        <f t="shared" si="2398"/>
        <v>0</v>
      </c>
      <c r="AN8729" s="16">
        <f t="shared" si="2398"/>
        <v>0</v>
      </c>
      <c r="AO8729" s="16">
        <f t="shared" si="2398"/>
        <v>0</v>
      </c>
      <c r="AP8729" s="16">
        <f t="shared" si="2398"/>
        <v>0</v>
      </c>
      <c r="AQ8729" s="16">
        <f t="shared" si="2398"/>
        <v>0</v>
      </c>
      <c r="AR8729" s="16">
        <f t="shared" si="2398"/>
        <v>0</v>
      </c>
      <c r="AS8729" s="16">
        <f t="shared" si="2398"/>
        <v>0</v>
      </c>
      <c r="AT8729" s="16">
        <f t="shared" si="2398"/>
        <v>0</v>
      </c>
      <c r="AU8729" s="16">
        <v>0</v>
      </c>
      <c r="AV8729" s="16">
        <v>0</v>
      </c>
      <c r="AW8729" s="16">
        <f t="shared" si="2393"/>
        <v>0</v>
      </c>
    </row>
    <row r="8730" spans="1:49" s="52" customFormat="1">
      <c r="A8730" s="44" t="s">
        <v>1378</v>
      </c>
      <c r="B8730" s="45" t="s">
        <v>1029</v>
      </c>
      <c r="C8730" s="45" t="s">
        <v>1549</v>
      </c>
      <c r="D8730" s="452" t="s">
        <v>3057</v>
      </c>
      <c r="E8730" s="54" t="s">
        <v>1517</v>
      </c>
      <c r="F8730" s="65"/>
      <c r="G8730" s="468" t="s">
        <v>3073</v>
      </c>
      <c r="H8730" s="50" t="s">
        <v>2349</v>
      </c>
      <c r="I8730" s="343" t="s">
        <v>2584</v>
      </c>
      <c r="J8730" s="11"/>
      <c r="K8730" s="11"/>
      <c r="L8730" s="11"/>
      <c r="M8730" s="11"/>
      <c r="N8730" s="11"/>
      <c r="O8730" s="11"/>
      <c r="P8730" s="11"/>
      <c r="Q8730" s="11"/>
      <c r="R8730" s="11"/>
      <c r="S8730" s="11"/>
      <c r="T8730" s="11"/>
      <c r="U8730" s="11">
        <v>0</v>
      </c>
      <c r="V8730" s="11">
        <v>0</v>
      </c>
      <c r="W8730" s="11"/>
      <c r="X8730" s="11"/>
      <c r="Y8730" s="11"/>
      <c r="Z8730" s="11"/>
      <c r="AA8730" s="11"/>
      <c r="AB8730" s="11"/>
      <c r="AC8730" s="11"/>
      <c r="AD8730" s="11"/>
      <c r="AE8730" s="11"/>
      <c r="AF8730" s="11"/>
      <c r="AG8730" s="11"/>
      <c r="AH8730" s="11">
        <v>0</v>
      </c>
      <c r="AI8730" s="11">
        <v>0</v>
      </c>
      <c r="AJ8730" s="11"/>
      <c r="AK8730" s="11"/>
      <c r="AL8730" s="11"/>
      <c r="AM8730" s="11"/>
      <c r="AN8730" s="11"/>
      <c r="AO8730" s="11"/>
      <c r="AP8730" s="11"/>
      <c r="AQ8730" s="11"/>
      <c r="AR8730" s="11"/>
      <c r="AS8730" s="11"/>
      <c r="AT8730" s="11"/>
      <c r="AU8730" s="11">
        <v>0</v>
      </c>
      <c r="AV8730" s="11">
        <v>0</v>
      </c>
      <c r="AW8730" s="11">
        <f t="shared" si="2393"/>
        <v>0</v>
      </c>
    </row>
    <row r="8731" spans="1:49" ht="25.5">
      <c r="A8731" s="44"/>
      <c r="B8731" s="69" t="s">
        <v>836</v>
      </c>
      <c r="C8731" s="69"/>
      <c r="D8731" s="69"/>
      <c r="E8731" s="367"/>
      <c r="F8731" s="50"/>
      <c r="G8731" s="50"/>
      <c r="H8731" s="50"/>
      <c r="I8731" s="49" t="s">
        <v>1157</v>
      </c>
      <c r="J8731" s="12">
        <f>SUM(J8732)</f>
        <v>0</v>
      </c>
      <c r="K8731" s="12">
        <f t="shared" ref="K8731:AT8732" si="2399">SUM(K8732)</f>
        <v>0</v>
      </c>
      <c r="L8731" s="12">
        <f t="shared" si="2399"/>
        <v>0</v>
      </c>
      <c r="M8731" s="12">
        <f t="shared" si="2399"/>
        <v>0</v>
      </c>
      <c r="N8731" s="12">
        <f t="shared" si="2399"/>
        <v>0</v>
      </c>
      <c r="O8731" s="12">
        <f t="shared" si="2399"/>
        <v>0</v>
      </c>
      <c r="P8731" s="12">
        <f t="shared" si="2399"/>
        <v>0</v>
      </c>
      <c r="Q8731" s="12">
        <f t="shared" si="2399"/>
        <v>0</v>
      </c>
      <c r="R8731" s="12">
        <f t="shared" si="2399"/>
        <v>0</v>
      </c>
      <c r="S8731" s="12">
        <f t="shared" si="2399"/>
        <v>0</v>
      </c>
      <c r="T8731" s="12">
        <f t="shared" si="2399"/>
        <v>0</v>
      </c>
      <c r="U8731" s="12">
        <v>0</v>
      </c>
      <c r="V8731" s="12">
        <v>0</v>
      </c>
      <c r="W8731" s="12">
        <f>SUM(W8732)</f>
        <v>0</v>
      </c>
      <c r="X8731" s="12">
        <f t="shared" si="2399"/>
        <v>0</v>
      </c>
      <c r="Y8731" s="12">
        <f t="shared" si="2399"/>
        <v>0</v>
      </c>
      <c r="Z8731" s="12">
        <f t="shared" si="2399"/>
        <v>0</v>
      </c>
      <c r="AA8731" s="12">
        <f t="shared" si="2399"/>
        <v>0</v>
      </c>
      <c r="AB8731" s="12">
        <f t="shared" si="2399"/>
        <v>0</v>
      </c>
      <c r="AC8731" s="12">
        <f t="shared" si="2399"/>
        <v>0</v>
      </c>
      <c r="AD8731" s="12">
        <f t="shared" si="2399"/>
        <v>0</v>
      </c>
      <c r="AE8731" s="12">
        <f t="shared" si="2399"/>
        <v>0</v>
      </c>
      <c r="AF8731" s="12">
        <f t="shared" si="2399"/>
        <v>0</v>
      </c>
      <c r="AG8731" s="12">
        <f t="shared" si="2399"/>
        <v>0</v>
      </c>
      <c r="AH8731" s="12">
        <v>0</v>
      </c>
      <c r="AI8731" s="12">
        <v>0</v>
      </c>
      <c r="AJ8731" s="12">
        <f>SUM(AJ8732)</f>
        <v>0</v>
      </c>
      <c r="AK8731" s="12">
        <f t="shared" si="2399"/>
        <v>0</v>
      </c>
      <c r="AL8731" s="12">
        <f t="shared" si="2399"/>
        <v>0</v>
      </c>
      <c r="AM8731" s="12">
        <f t="shared" si="2399"/>
        <v>0</v>
      </c>
      <c r="AN8731" s="12">
        <f t="shared" si="2399"/>
        <v>0</v>
      </c>
      <c r="AO8731" s="12">
        <f t="shared" si="2399"/>
        <v>0</v>
      </c>
      <c r="AP8731" s="12">
        <f t="shared" si="2399"/>
        <v>0</v>
      </c>
      <c r="AQ8731" s="12">
        <f t="shared" si="2399"/>
        <v>0</v>
      </c>
      <c r="AR8731" s="12">
        <f t="shared" si="2399"/>
        <v>0</v>
      </c>
      <c r="AS8731" s="12">
        <f t="shared" si="2399"/>
        <v>0</v>
      </c>
      <c r="AT8731" s="12">
        <f t="shared" si="2399"/>
        <v>0</v>
      </c>
      <c r="AU8731" s="12">
        <v>0</v>
      </c>
      <c r="AV8731" s="12">
        <v>0</v>
      </c>
      <c r="AW8731" s="12">
        <f t="shared" si="2393"/>
        <v>0</v>
      </c>
    </row>
    <row r="8732" spans="1:49">
      <c r="A8732" s="44" t="s">
        <v>1378</v>
      </c>
      <c r="B8732" s="45" t="s">
        <v>1029</v>
      </c>
      <c r="C8732" s="45" t="s">
        <v>1549</v>
      </c>
      <c r="D8732" s="452" t="s">
        <v>3057</v>
      </c>
      <c r="E8732" s="213" t="s">
        <v>1402</v>
      </c>
      <c r="F8732" s="65"/>
      <c r="G8732" s="65"/>
      <c r="H8732" s="65"/>
      <c r="I8732" s="260" t="s">
        <v>1158</v>
      </c>
      <c r="J8732" s="9">
        <f>SUM(J8733)</f>
        <v>0</v>
      </c>
      <c r="K8732" s="9">
        <f t="shared" si="2399"/>
        <v>0</v>
      </c>
      <c r="L8732" s="9">
        <f t="shared" si="2399"/>
        <v>0</v>
      </c>
      <c r="M8732" s="9">
        <f t="shared" si="2399"/>
        <v>0</v>
      </c>
      <c r="N8732" s="9">
        <f t="shared" si="2399"/>
        <v>0</v>
      </c>
      <c r="O8732" s="9">
        <f t="shared" si="2399"/>
        <v>0</v>
      </c>
      <c r="P8732" s="9">
        <f t="shared" si="2399"/>
        <v>0</v>
      </c>
      <c r="Q8732" s="9">
        <f t="shared" si="2399"/>
        <v>0</v>
      </c>
      <c r="R8732" s="9">
        <f t="shared" si="2399"/>
        <v>0</v>
      </c>
      <c r="S8732" s="9">
        <f t="shared" si="2399"/>
        <v>0</v>
      </c>
      <c r="T8732" s="9">
        <f t="shared" si="2399"/>
        <v>0</v>
      </c>
      <c r="U8732" s="9">
        <v>0</v>
      </c>
      <c r="V8732" s="9">
        <v>0</v>
      </c>
      <c r="W8732" s="9">
        <f>SUM(W8733)</f>
        <v>0</v>
      </c>
      <c r="X8732" s="9">
        <f t="shared" si="2399"/>
        <v>0</v>
      </c>
      <c r="Y8732" s="9">
        <f t="shared" si="2399"/>
        <v>0</v>
      </c>
      <c r="Z8732" s="9">
        <f t="shared" si="2399"/>
        <v>0</v>
      </c>
      <c r="AA8732" s="9">
        <f t="shared" si="2399"/>
        <v>0</v>
      </c>
      <c r="AB8732" s="9">
        <f t="shared" si="2399"/>
        <v>0</v>
      </c>
      <c r="AC8732" s="9">
        <f t="shared" si="2399"/>
        <v>0</v>
      </c>
      <c r="AD8732" s="9">
        <f t="shared" si="2399"/>
        <v>0</v>
      </c>
      <c r="AE8732" s="9">
        <f t="shared" si="2399"/>
        <v>0</v>
      </c>
      <c r="AF8732" s="9">
        <f t="shared" si="2399"/>
        <v>0</v>
      </c>
      <c r="AG8732" s="9">
        <f t="shared" si="2399"/>
        <v>0</v>
      </c>
      <c r="AH8732" s="9">
        <v>0</v>
      </c>
      <c r="AI8732" s="9">
        <v>0</v>
      </c>
      <c r="AJ8732" s="9">
        <f>SUM(AJ8733)</f>
        <v>0</v>
      </c>
      <c r="AK8732" s="9">
        <f t="shared" si="2399"/>
        <v>0</v>
      </c>
      <c r="AL8732" s="9">
        <f t="shared" si="2399"/>
        <v>0</v>
      </c>
      <c r="AM8732" s="9">
        <f t="shared" si="2399"/>
        <v>0</v>
      </c>
      <c r="AN8732" s="9">
        <f t="shared" si="2399"/>
        <v>0</v>
      </c>
      <c r="AO8732" s="9">
        <f t="shared" si="2399"/>
        <v>0</v>
      </c>
      <c r="AP8732" s="9">
        <f t="shared" si="2399"/>
        <v>0</v>
      </c>
      <c r="AQ8732" s="9">
        <f t="shared" si="2399"/>
        <v>0</v>
      </c>
      <c r="AR8732" s="9">
        <f t="shared" si="2399"/>
        <v>0</v>
      </c>
      <c r="AS8732" s="9">
        <f t="shared" si="2399"/>
        <v>0</v>
      </c>
      <c r="AT8732" s="9">
        <f t="shared" si="2399"/>
        <v>0</v>
      </c>
      <c r="AU8732" s="9">
        <v>0</v>
      </c>
      <c r="AV8732" s="9">
        <v>0</v>
      </c>
      <c r="AW8732" s="9">
        <f t="shared" si="2393"/>
        <v>0</v>
      </c>
    </row>
    <row r="8733" spans="1:49">
      <c r="A8733" s="44" t="s">
        <v>1378</v>
      </c>
      <c r="B8733" s="45" t="s">
        <v>1029</v>
      </c>
      <c r="C8733" s="45" t="s">
        <v>1549</v>
      </c>
      <c r="D8733" s="452" t="s">
        <v>3057</v>
      </c>
      <c r="E8733" s="54" t="s">
        <v>1187</v>
      </c>
      <c r="F8733" s="50" t="s">
        <v>2894</v>
      </c>
      <c r="G8733" s="50"/>
      <c r="H8733" s="50"/>
      <c r="I8733" s="265" t="s">
        <v>1148</v>
      </c>
      <c r="J8733" s="9">
        <f>SUM(J8734:J8734)</f>
        <v>0</v>
      </c>
      <c r="K8733" s="9">
        <f t="shared" ref="K8733:AT8733" si="2400">SUM(K8734:K8734)</f>
        <v>0</v>
      </c>
      <c r="L8733" s="9">
        <f t="shared" si="2400"/>
        <v>0</v>
      </c>
      <c r="M8733" s="9">
        <f t="shared" si="2400"/>
        <v>0</v>
      </c>
      <c r="N8733" s="9">
        <f t="shared" si="2400"/>
        <v>0</v>
      </c>
      <c r="O8733" s="9">
        <f t="shared" si="2400"/>
        <v>0</v>
      </c>
      <c r="P8733" s="9">
        <f t="shared" si="2400"/>
        <v>0</v>
      </c>
      <c r="Q8733" s="9">
        <f t="shared" si="2400"/>
        <v>0</v>
      </c>
      <c r="R8733" s="9">
        <f t="shared" si="2400"/>
        <v>0</v>
      </c>
      <c r="S8733" s="9">
        <f t="shared" si="2400"/>
        <v>0</v>
      </c>
      <c r="T8733" s="9">
        <f t="shared" si="2400"/>
        <v>0</v>
      </c>
      <c r="U8733" s="9">
        <v>0</v>
      </c>
      <c r="V8733" s="9">
        <v>0</v>
      </c>
      <c r="W8733" s="9">
        <f>SUM(W8734:W8734)</f>
        <v>0</v>
      </c>
      <c r="X8733" s="9">
        <f t="shared" si="2400"/>
        <v>0</v>
      </c>
      <c r="Y8733" s="9">
        <f t="shared" si="2400"/>
        <v>0</v>
      </c>
      <c r="Z8733" s="9">
        <f t="shared" si="2400"/>
        <v>0</v>
      </c>
      <c r="AA8733" s="9">
        <f t="shared" si="2400"/>
        <v>0</v>
      </c>
      <c r="AB8733" s="9">
        <f t="shared" si="2400"/>
        <v>0</v>
      </c>
      <c r="AC8733" s="9">
        <f t="shared" si="2400"/>
        <v>0</v>
      </c>
      <c r="AD8733" s="9">
        <f t="shared" si="2400"/>
        <v>0</v>
      </c>
      <c r="AE8733" s="9">
        <f t="shared" si="2400"/>
        <v>0</v>
      </c>
      <c r="AF8733" s="9">
        <f t="shared" si="2400"/>
        <v>0</v>
      </c>
      <c r="AG8733" s="9">
        <f t="shared" si="2400"/>
        <v>0</v>
      </c>
      <c r="AH8733" s="9">
        <v>0</v>
      </c>
      <c r="AI8733" s="9">
        <v>0</v>
      </c>
      <c r="AJ8733" s="9">
        <f>SUM(AJ8734:AJ8734)</f>
        <v>0</v>
      </c>
      <c r="AK8733" s="9">
        <f t="shared" si="2400"/>
        <v>0</v>
      </c>
      <c r="AL8733" s="9">
        <f t="shared" si="2400"/>
        <v>0</v>
      </c>
      <c r="AM8733" s="9">
        <f t="shared" si="2400"/>
        <v>0</v>
      </c>
      <c r="AN8733" s="9">
        <f t="shared" si="2400"/>
        <v>0</v>
      </c>
      <c r="AO8733" s="9">
        <f t="shared" si="2400"/>
        <v>0</v>
      </c>
      <c r="AP8733" s="9">
        <f t="shared" si="2400"/>
        <v>0</v>
      </c>
      <c r="AQ8733" s="9">
        <f t="shared" si="2400"/>
        <v>0</v>
      </c>
      <c r="AR8733" s="9">
        <f t="shared" si="2400"/>
        <v>0</v>
      </c>
      <c r="AS8733" s="9">
        <f t="shared" si="2400"/>
        <v>0</v>
      </c>
      <c r="AT8733" s="9">
        <f t="shared" si="2400"/>
        <v>0</v>
      </c>
      <c r="AU8733" s="9">
        <v>0</v>
      </c>
      <c r="AV8733" s="9">
        <v>0</v>
      </c>
      <c r="AW8733" s="9">
        <f t="shared" si="2393"/>
        <v>0</v>
      </c>
    </row>
    <row r="8734" spans="1:49" s="376" customFormat="1">
      <c r="A8734" s="370" t="s">
        <v>1378</v>
      </c>
      <c r="B8734" s="371" t="s">
        <v>1029</v>
      </c>
      <c r="C8734" s="371" t="s">
        <v>1549</v>
      </c>
      <c r="D8734" s="473" t="s">
        <v>3057</v>
      </c>
      <c r="E8734" s="372" t="s">
        <v>1187</v>
      </c>
      <c r="F8734" s="383" t="s">
        <v>782</v>
      </c>
      <c r="G8734" s="474" t="s">
        <v>3073</v>
      </c>
      <c r="H8734" s="383" t="s">
        <v>2349</v>
      </c>
      <c r="I8734" s="382" t="s">
        <v>3159</v>
      </c>
      <c r="J8734" s="375"/>
      <c r="K8734" s="375"/>
      <c r="L8734" s="375"/>
      <c r="M8734" s="375"/>
      <c r="N8734" s="375"/>
      <c r="O8734" s="375"/>
      <c r="P8734" s="375"/>
      <c r="Q8734" s="375"/>
      <c r="R8734" s="375"/>
      <c r="S8734" s="375"/>
      <c r="T8734" s="375"/>
      <c r="U8734" s="375">
        <v>0</v>
      </c>
      <c r="V8734" s="375">
        <v>0</v>
      </c>
      <c r="W8734" s="375"/>
      <c r="X8734" s="375"/>
      <c r="Y8734" s="375"/>
      <c r="Z8734" s="375"/>
      <c r="AA8734" s="375"/>
      <c r="AB8734" s="375"/>
      <c r="AC8734" s="375"/>
      <c r="AD8734" s="375"/>
      <c r="AE8734" s="375"/>
      <c r="AF8734" s="375"/>
      <c r="AG8734" s="375"/>
      <c r="AH8734" s="375">
        <v>0</v>
      </c>
      <c r="AI8734" s="375">
        <v>0</v>
      </c>
      <c r="AJ8734" s="375"/>
      <c r="AK8734" s="375"/>
      <c r="AL8734" s="375"/>
      <c r="AM8734" s="375"/>
      <c r="AN8734" s="375"/>
      <c r="AO8734" s="375"/>
      <c r="AP8734" s="375"/>
      <c r="AQ8734" s="375"/>
      <c r="AR8734" s="375"/>
      <c r="AS8734" s="375"/>
      <c r="AT8734" s="375"/>
      <c r="AU8734" s="375">
        <v>0</v>
      </c>
      <c r="AV8734" s="375">
        <v>0</v>
      </c>
      <c r="AW8734" s="375">
        <f t="shared" si="2393"/>
        <v>0</v>
      </c>
    </row>
    <row r="8735" spans="1:49">
      <c r="A8735" s="44"/>
      <c r="B8735" s="45"/>
      <c r="C8735" s="45"/>
      <c r="D8735" s="45"/>
      <c r="E8735" s="531"/>
      <c r="F8735" s="50"/>
      <c r="G8735" s="50"/>
      <c r="H8735" s="50"/>
      <c r="I8735" s="42"/>
      <c r="U8735" s="15">
        <v>0</v>
      </c>
      <c r="V8735" s="15">
        <v>0</v>
      </c>
      <c r="AH8735" s="15">
        <v>0</v>
      </c>
      <c r="AI8735" s="15">
        <v>0</v>
      </c>
      <c r="AU8735" s="15">
        <v>0</v>
      </c>
      <c r="AV8735" s="15">
        <v>0</v>
      </c>
      <c r="AW8735" s="15">
        <f t="shared" si="2393"/>
        <v>0</v>
      </c>
    </row>
    <row r="8736" spans="1:49">
      <c r="A8736" s="48"/>
      <c r="B8736" s="42"/>
      <c r="C8736" s="42"/>
      <c r="D8736" s="42"/>
      <c r="E8736" s="531"/>
      <c r="F8736" s="50"/>
      <c r="G8736" s="50"/>
      <c r="H8736" s="50"/>
      <c r="I8736" s="49" t="s">
        <v>1375</v>
      </c>
      <c r="J8736" s="12">
        <f>SUM(J8706,J8731,J8728)</f>
        <v>0</v>
      </c>
      <c r="K8736" s="12">
        <f t="shared" ref="K8736:AT8736" si="2401">SUM(K8706,K8731,K8728)</f>
        <v>0</v>
      </c>
      <c r="L8736" s="12">
        <f t="shared" si="2401"/>
        <v>0</v>
      </c>
      <c r="M8736" s="12">
        <f t="shared" si="2401"/>
        <v>0</v>
      </c>
      <c r="N8736" s="12">
        <f t="shared" si="2401"/>
        <v>0</v>
      </c>
      <c r="O8736" s="12">
        <f t="shared" si="2401"/>
        <v>0</v>
      </c>
      <c r="P8736" s="12">
        <f t="shared" si="2401"/>
        <v>0</v>
      </c>
      <c r="Q8736" s="12">
        <f t="shared" si="2401"/>
        <v>0</v>
      </c>
      <c r="R8736" s="12">
        <f t="shared" si="2401"/>
        <v>0</v>
      </c>
      <c r="S8736" s="12">
        <f t="shared" si="2401"/>
        <v>0</v>
      </c>
      <c r="T8736" s="12">
        <f t="shared" si="2401"/>
        <v>0</v>
      </c>
      <c r="U8736" s="12">
        <v>0</v>
      </c>
      <c r="V8736" s="12">
        <v>0</v>
      </c>
      <c r="W8736" s="12">
        <f>SUM(W8706,W8731,W8728)</f>
        <v>0</v>
      </c>
      <c r="X8736" s="12">
        <f t="shared" si="2401"/>
        <v>0</v>
      </c>
      <c r="Y8736" s="12">
        <f t="shared" si="2401"/>
        <v>0</v>
      </c>
      <c r="Z8736" s="12">
        <f t="shared" si="2401"/>
        <v>0</v>
      </c>
      <c r="AA8736" s="12">
        <f t="shared" si="2401"/>
        <v>0</v>
      </c>
      <c r="AB8736" s="12">
        <f t="shared" si="2401"/>
        <v>0</v>
      </c>
      <c r="AC8736" s="12">
        <f t="shared" si="2401"/>
        <v>0</v>
      </c>
      <c r="AD8736" s="12">
        <f t="shared" si="2401"/>
        <v>0</v>
      </c>
      <c r="AE8736" s="12">
        <f t="shared" si="2401"/>
        <v>0</v>
      </c>
      <c r="AF8736" s="12">
        <f t="shared" si="2401"/>
        <v>0</v>
      </c>
      <c r="AG8736" s="12">
        <f t="shared" si="2401"/>
        <v>0</v>
      </c>
      <c r="AH8736" s="12">
        <v>0</v>
      </c>
      <c r="AI8736" s="12">
        <v>0</v>
      </c>
      <c r="AJ8736" s="12">
        <f>SUM(AJ8706,AJ8731,AJ8728)</f>
        <v>0</v>
      </c>
      <c r="AK8736" s="12">
        <f t="shared" si="2401"/>
        <v>0</v>
      </c>
      <c r="AL8736" s="12">
        <f t="shared" si="2401"/>
        <v>0</v>
      </c>
      <c r="AM8736" s="12">
        <f t="shared" si="2401"/>
        <v>0</v>
      </c>
      <c r="AN8736" s="12">
        <f t="shared" si="2401"/>
        <v>0</v>
      </c>
      <c r="AO8736" s="12">
        <f t="shared" si="2401"/>
        <v>0</v>
      </c>
      <c r="AP8736" s="12">
        <f t="shared" si="2401"/>
        <v>0</v>
      </c>
      <c r="AQ8736" s="12">
        <f t="shared" si="2401"/>
        <v>0</v>
      </c>
      <c r="AR8736" s="12">
        <f t="shared" si="2401"/>
        <v>0</v>
      </c>
      <c r="AS8736" s="12">
        <f t="shared" si="2401"/>
        <v>0</v>
      </c>
      <c r="AT8736" s="12">
        <f t="shared" si="2401"/>
        <v>0</v>
      </c>
      <c r="AU8736" s="12">
        <v>0</v>
      </c>
      <c r="AV8736" s="12">
        <v>0</v>
      </c>
      <c r="AW8736" s="12">
        <f t="shared" si="2393"/>
        <v>0</v>
      </c>
    </row>
    <row r="8737" spans="1:49">
      <c r="A8737" s="48"/>
      <c r="B8737" s="42"/>
      <c r="C8737" s="42"/>
      <c r="D8737" s="42"/>
      <c r="E8737" s="531"/>
      <c r="F8737" s="50"/>
      <c r="G8737" s="50"/>
      <c r="H8737" s="50"/>
      <c r="I8737" s="146" t="s">
        <v>970</v>
      </c>
      <c r="J8737" s="14"/>
      <c r="K8737" s="14"/>
      <c r="L8737" s="14"/>
      <c r="M8737" s="14"/>
      <c r="N8737" s="14"/>
      <c r="O8737" s="14"/>
      <c r="P8737" s="14"/>
      <c r="Q8737" s="14"/>
      <c r="R8737" s="14"/>
      <c r="S8737" s="14"/>
      <c r="T8737" s="14"/>
      <c r="U8737" s="14"/>
      <c r="V8737" s="14"/>
      <c r="W8737" s="14"/>
      <c r="X8737" s="14"/>
      <c r="Y8737" s="14"/>
      <c r="Z8737" s="14"/>
      <c r="AA8737" s="14"/>
      <c r="AB8737" s="14"/>
      <c r="AC8737" s="14"/>
      <c r="AD8737" s="14"/>
      <c r="AE8737" s="14"/>
      <c r="AF8737" s="14"/>
      <c r="AG8737" s="14"/>
      <c r="AH8737" s="14"/>
      <c r="AI8737" s="14"/>
      <c r="AJ8737" s="14"/>
      <c r="AK8737" s="14"/>
      <c r="AL8737" s="14"/>
      <c r="AM8737" s="14"/>
      <c r="AN8737" s="14"/>
      <c r="AO8737" s="14"/>
      <c r="AP8737" s="14"/>
      <c r="AQ8737" s="14"/>
      <c r="AR8737" s="14"/>
      <c r="AS8737" s="14"/>
      <c r="AT8737" s="14"/>
      <c r="AU8737" s="14"/>
      <c r="AV8737" s="14"/>
      <c r="AW8737" s="14"/>
    </row>
    <row r="8738" spans="1:49" ht="13.5" thickBot="1">
      <c r="A8738" s="48"/>
      <c r="B8738" s="42"/>
      <c r="C8738" s="42"/>
      <c r="D8738" s="42"/>
      <c r="E8738" s="531"/>
      <c r="F8738" s="50"/>
      <c r="G8738" s="50"/>
      <c r="H8738" s="50"/>
      <c r="I8738" s="146"/>
      <c r="J8738" s="29"/>
      <c r="K8738" s="29"/>
      <c r="L8738" s="29"/>
      <c r="M8738" s="29"/>
      <c r="N8738" s="29"/>
      <c r="O8738" s="29"/>
      <c r="P8738" s="29"/>
      <c r="Q8738" s="29"/>
      <c r="R8738" s="29"/>
      <c r="S8738" s="29"/>
      <c r="T8738" s="29"/>
      <c r="U8738" s="29"/>
      <c r="V8738" s="29"/>
      <c r="W8738" s="29"/>
      <c r="X8738" s="29"/>
      <c r="Y8738" s="29"/>
      <c r="Z8738" s="29"/>
      <c r="AA8738" s="29"/>
      <c r="AB8738" s="29"/>
      <c r="AC8738" s="29"/>
      <c r="AD8738" s="29"/>
      <c r="AE8738" s="29"/>
      <c r="AF8738" s="29"/>
      <c r="AG8738" s="29"/>
      <c r="AH8738" s="29"/>
      <c r="AI8738" s="29"/>
      <c r="AJ8738" s="29"/>
      <c r="AK8738" s="29"/>
      <c r="AL8738" s="29"/>
      <c r="AM8738" s="29"/>
      <c r="AN8738" s="29"/>
      <c r="AO8738" s="29"/>
      <c r="AP8738" s="29"/>
      <c r="AQ8738" s="29"/>
      <c r="AR8738" s="29"/>
      <c r="AS8738" s="29"/>
      <c r="AT8738" s="29"/>
      <c r="AU8738" s="29"/>
      <c r="AV8738" s="29"/>
      <c r="AW8738" s="29"/>
    </row>
    <row r="8739" spans="1:49" ht="35.25" customHeight="1" thickTop="1" thickBot="1">
      <c r="A8739" s="48"/>
      <c r="B8739" s="42"/>
      <c r="C8739" s="42"/>
      <c r="D8739" s="42"/>
      <c r="E8739" s="531"/>
      <c r="F8739" s="50"/>
      <c r="G8739" s="50"/>
      <c r="H8739" s="50"/>
      <c r="I8739" s="5" t="s">
        <v>2331</v>
      </c>
      <c r="J8739" s="364" t="s">
        <v>2891</v>
      </c>
      <c r="K8739" s="364" t="s">
        <v>2879</v>
      </c>
      <c r="L8739" s="364" t="s">
        <v>2880</v>
      </c>
      <c r="M8739" s="364" t="s">
        <v>2881</v>
      </c>
      <c r="N8739" s="364" t="s">
        <v>2882</v>
      </c>
      <c r="O8739" s="364" t="s">
        <v>2883</v>
      </c>
      <c r="P8739" s="364" t="s">
        <v>2884</v>
      </c>
      <c r="Q8739" s="364" t="s">
        <v>2885</v>
      </c>
      <c r="R8739" s="364" t="s">
        <v>2886</v>
      </c>
      <c r="S8739" s="364" t="s">
        <v>2887</v>
      </c>
      <c r="T8739" s="364" t="s">
        <v>2888</v>
      </c>
      <c r="U8739" s="364" t="s">
        <v>2889</v>
      </c>
      <c r="V8739" s="364" t="s">
        <v>2890</v>
      </c>
      <c r="W8739" s="365" t="s">
        <v>2893</v>
      </c>
      <c r="X8739" s="365" t="s">
        <v>2879</v>
      </c>
      <c r="Y8739" s="365" t="s">
        <v>2880</v>
      </c>
      <c r="Z8739" s="365" t="s">
        <v>2881</v>
      </c>
      <c r="AA8739" s="365" t="s">
        <v>2882</v>
      </c>
      <c r="AB8739" s="365" t="s">
        <v>2883</v>
      </c>
      <c r="AC8739" s="365" t="s">
        <v>2884</v>
      </c>
      <c r="AD8739" s="365" t="s">
        <v>2885</v>
      </c>
      <c r="AE8739" s="365" t="s">
        <v>2886</v>
      </c>
      <c r="AF8739" s="365" t="s">
        <v>2887</v>
      </c>
      <c r="AG8739" s="365" t="s">
        <v>2888</v>
      </c>
      <c r="AH8739" s="365" t="s">
        <v>2889</v>
      </c>
      <c r="AI8739" s="365" t="s">
        <v>2890</v>
      </c>
      <c r="AJ8739" s="366" t="s">
        <v>2892</v>
      </c>
      <c r="AK8739" s="366" t="s">
        <v>2879</v>
      </c>
      <c r="AL8739" s="366" t="s">
        <v>2880</v>
      </c>
      <c r="AM8739" s="366" t="s">
        <v>2881</v>
      </c>
      <c r="AN8739" s="366" t="s">
        <v>2882</v>
      </c>
      <c r="AO8739" s="366" t="s">
        <v>2883</v>
      </c>
      <c r="AP8739" s="366" t="s">
        <v>2884</v>
      </c>
      <c r="AQ8739" s="366" t="s">
        <v>2885</v>
      </c>
      <c r="AR8739" s="366" t="s">
        <v>2886</v>
      </c>
      <c r="AS8739" s="366" t="s">
        <v>2887</v>
      </c>
      <c r="AT8739" s="366" t="s">
        <v>2888</v>
      </c>
      <c r="AU8739" s="366" t="s">
        <v>2889</v>
      </c>
      <c r="AV8739" s="366" t="s">
        <v>2890</v>
      </c>
      <c r="AW8739" s="368" t="s">
        <v>2895</v>
      </c>
    </row>
    <row r="8740" spans="1:49">
      <c r="A8740" s="48"/>
      <c r="B8740" s="42"/>
      <c r="C8740" s="42"/>
      <c r="D8740" s="42"/>
      <c r="E8740" s="531"/>
      <c r="F8740" s="50"/>
      <c r="G8740" s="50"/>
      <c r="H8740" s="50"/>
      <c r="I8740" s="34"/>
      <c r="J8740" s="202" t="s">
        <v>1224</v>
      </c>
      <c r="K8740" s="202">
        <v>1</v>
      </c>
      <c r="L8740" s="202">
        <v>2</v>
      </c>
      <c r="M8740" s="202">
        <v>3</v>
      </c>
      <c r="N8740" s="202">
        <v>4</v>
      </c>
      <c r="O8740" s="202">
        <v>5</v>
      </c>
      <c r="P8740" s="202">
        <v>6</v>
      </c>
      <c r="Q8740" s="202">
        <v>7</v>
      </c>
      <c r="R8740" s="202">
        <v>8</v>
      </c>
      <c r="S8740" s="202">
        <v>9</v>
      </c>
      <c r="T8740" s="202">
        <v>10</v>
      </c>
      <c r="U8740" s="202">
        <v>13</v>
      </c>
      <c r="V8740" s="202">
        <v>14</v>
      </c>
      <c r="W8740" s="202" t="s">
        <v>1224</v>
      </c>
      <c r="X8740" s="202">
        <v>1</v>
      </c>
      <c r="Y8740" s="202">
        <v>2</v>
      </c>
      <c r="Z8740" s="202">
        <v>3</v>
      </c>
      <c r="AA8740" s="202">
        <v>4</v>
      </c>
      <c r="AB8740" s="202">
        <v>5</v>
      </c>
      <c r="AC8740" s="202">
        <v>6</v>
      </c>
      <c r="AD8740" s="202">
        <v>7</v>
      </c>
      <c r="AE8740" s="202">
        <v>8</v>
      </c>
      <c r="AF8740" s="202">
        <v>9</v>
      </c>
      <c r="AG8740" s="202">
        <v>10</v>
      </c>
      <c r="AH8740" s="202">
        <v>13</v>
      </c>
      <c r="AI8740" s="202">
        <v>14</v>
      </c>
      <c r="AJ8740" s="202" t="s">
        <v>1224</v>
      </c>
      <c r="AK8740" s="202">
        <v>1</v>
      </c>
      <c r="AL8740" s="202">
        <v>2</v>
      </c>
      <c r="AM8740" s="202">
        <v>3</v>
      </c>
      <c r="AN8740" s="202">
        <v>4</v>
      </c>
      <c r="AO8740" s="202">
        <v>5</v>
      </c>
      <c r="AP8740" s="202">
        <v>6</v>
      </c>
      <c r="AQ8740" s="202">
        <v>7</v>
      </c>
      <c r="AR8740" s="202">
        <v>8</v>
      </c>
      <c r="AS8740" s="202">
        <v>9</v>
      </c>
      <c r="AT8740" s="202">
        <v>10</v>
      </c>
      <c r="AU8740" s="202">
        <v>13</v>
      </c>
      <c r="AV8740" s="202">
        <v>14</v>
      </c>
      <c r="AW8740" s="202">
        <v>15</v>
      </c>
    </row>
    <row r="8741" spans="1:49">
      <c r="A8741" s="48"/>
      <c r="B8741" s="42"/>
      <c r="C8741" s="42"/>
      <c r="D8741" s="42"/>
      <c r="E8741" s="531"/>
      <c r="F8741" s="50"/>
      <c r="G8741" s="50"/>
      <c r="H8741" s="50"/>
      <c r="I8741" s="276" t="s">
        <v>2417</v>
      </c>
      <c r="J8741" s="277">
        <f>SUM(J8736)</f>
        <v>0</v>
      </c>
      <c r="K8741" s="277">
        <f t="shared" ref="K8741:AT8741" si="2402">SUM(K8736)</f>
        <v>0</v>
      </c>
      <c r="L8741" s="277">
        <f t="shared" si="2402"/>
        <v>0</v>
      </c>
      <c r="M8741" s="277">
        <f t="shared" si="2402"/>
        <v>0</v>
      </c>
      <c r="N8741" s="277">
        <f t="shared" si="2402"/>
        <v>0</v>
      </c>
      <c r="O8741" s="277">
        <f t="shared" si="2402"/>
        <v>0</v>
      </c>
      <c r="P8741" s="277">
        <f t="shared" si="2402"/>
        <v>0</v>
      </c>
      <c r="Q8741" s="277">
        <f t="shared" si="2402"/>
        <v>0</v>
      </c>
      <c r="R8741" s="277">
        <f t="shared" si="2402"/>
        <v>0</v>
      </c>
      <c r="S8741" s="277">
        <f t="shared" si="2402"/>
        <v>0</v>
      </c>
      <c r="T8741" s="277">
        <f t="shared" si="2402"/>
        <v>0</v>
      </c>
      <c r="U8741" s="277">
        <v>0</v>
      </c>
      <c r="V8741" s="277">
        <v>0</v>
      </c>
      <c r="W8741" s="277">
        <f>SUM(W8736)</f>
        <v>0</v>
      </c>
      <c r="X8741" s="277">
        <f t="shared" si="2402"/>
        <v>0</v>
      </c>
      <c r="Y8741" s="277">
        <f t="shared" si="2402"/>
        <v>0</v>
      </c>
      <c r="Z8741" s="277">
        <f t="shared" si="2402"/>
        <v>0</v>
      </c>
      <c r="AA8741" s="277">
        <f t="shared" si="2402"/>
        <v>0</v>
      </c>
      <c r="AB8741" s="277">
        <f t="shared" si="2402"/>
        <v>0</v>
      </c>
      <c r="AC8741" s="277">
        <f t="shared" si="2402"/>
        <v>0</v>
      </c>
      <c r="AD8741" s="277">
        <f t="shared" si="2402"/>
        <v>0</v>
      </c>
      <c r="AE8741" s="277">
        <f t="shared" si="2402"/>
        <v>0</v>
      </c>
      <c r="AF8741" s="277">
        <f t="shared" si="2402"/>
        <v>0</v>
      </c>
      <c r="AG8741" s="277">
        <f t="shared" si="2402"/>
        <v>0</v>
      </c>
      <c r="AH8741" s="277">
        <v>0</v>
      </c>
      <c r="AI8741" s="277">
        <v>0</v>
      </c>
      <c r="AJ8741" s="277">
        <f>SUM(AJ8736)</f>
        <v>0</v>
      </c>
      <c r="AK8741" s="277">
        <f t="shared" si="2402"/>
        <v>0</v>
      </c>
      <c r="AL8741" s="277">
        <f t="shared" si="2402"/>
        <v>0</v>
      </c>
      <c r="AM8741" s="277">
        <f t="shared" si="2402"/>
        <v>0</v>
      </c>
      <c r="AN8741" s="277">
        <f t="shared" si="2402"/>
        <v>0</v>
      </c>
      <c r="AO8741" s="277">
        <f t="shared" si="2402"/>
        <v>0</v>
      </c>
      <c r="AP8741" s="277">
        <f t="shared" si="2402"/>
        <v>0</v>
      </c>
      <c r="AQ8741" s="277">
        <f t="shared" si="2402"/>
        <v>0</v>
      </c>
      <c r="AR8741" s="277">
        <f t="shared" si="2402"/>
        <v>0</v>
      </c>
      <c r="AS8741" s="277">
        <f t="shared" si="2402"/>
        <v>0</v>
      </c>
      <c r="AT8741" s="277">
        <f t="shared" si="2402"/>
        <v>0</v>
      </c>
      <c r="AU8741" s="277">
        <v>0</v>
      </c>
      <c r="AV8741" s="277">
        <v>0</v>
      </c>
      <c r="AW8741" s="277">
        <f>U8741+AH8741+AU8741</f>
        <v>0</v>
      </c>
    </row>
    <row r="8742" spans="1:49">
      <c r="A8742" s="48"/>
      <c r="B8742" s="42"/>
      <c r="C8742" s="42"/>
      <c r="D8742" s="42"/>
      <c r="E8742" s="531"/>
      <c r="F8742" s="50"/>
      <c r="G8742" s="50"/>
      <c r="H8742" s="50"/>
      <c r="I8742" s="276"/>
      <c r="J8742" s="277"/>
      <c r="K8742" s="277"/>
      <c r="L8742" s="277"/>
      <c r="M8742" s="277"/>
      <c r="N8742" s="277"/>
      <c r="O8742" s="277"/>
      <c r="P8742" s="277"/>
      <c r="Q8742" s="277"/>
      <c r="R8742" s="277"/>
      <c r="S8742" s="277"/>
      <c r="T8742" s="277"/>
      <c r="U8742" s="277">
        <v>0</v>
      </c>
      <c r="V8742" s="277">
        <v>0</v>
      </c>
      <c r="W8742" s="277"/>
      <c r="X8742" s="277"/>
      <c r="Y8742" s="277"/>
      <c r="Z8742" s="277"/>
      <c r="AA8742" s="277"/>
      <c r="AB8742" s="277"/>
      <c r="AC8742" s="277"/>
      <c r="AD8742" s="277"/>
      <c r="AE8742" s="277"/>
      <c r="AF8742" s="277"/>
      <c r="AG8742" s="277"/>
      <c r="AH8742" s="277">
        <v>0</v>
      </c>
      <c r="AI8742" s="277">
        <v>0</v>
      </c>
      <c r="AJ8742" s="277"/>
      <c r="AK8742" s="277"/>
      <c r="AL8742" s="277"/>
      <c r="AM8742" s="277"/>
      <c r="AN8742" s="277"/>
      <c r="AO8742" s="277"/>
      <c r="AP8742" s="277"/>
      <c r="AQ8742" s="277"/>
      <c r="AR8742" s="277"/>
      <c r="AS8742" s="277"/>
      <c r="AT8742" s="277"/>
      <c r="AU8742" s="277">
        <v>0</v>
      </c>
      <c r="AV8742" s="277">
        <v>0</v>
      </c>
      <c r="AW8742" s="277">
        <f>U8742+AH8742+AU8742</f>
        <v>0</v>
      </c>
    </row>
    <row r="8743" spans="1:49">
      <c r="A8743" s="48"/>
      <c r="B8743" s="42"/>
      <c r="C8743" s="42"/>
      <c r="D8743" s="42"/>
      <c r="E8743" s="531"/>
      <c r="F8743" s="50"/>
      <c r="G8743" s="50"/>
      <c r="H8743" s="50"/>
      <c r="I8743" s="276"/>
      <c r="J8743" s="277"/>
      <c r="K8743" s="277"/>
      <c r="L8743" s="277"/>
      <c r="M8743" s="277"/>
      <c r="N8743" s="277"/>
      <c r="O8743" s="277"/>
      <c r="P8743" s="277"/>
      <c r="Q8743" s="277"/>
      <c r="R8743" s="277"/>
      <c r="S8743" s="277"/>
      <c r="T8743" s="277"/>
      <c r="U8743" s="277">
        <v>0</v>
      </c>
      <c r="V8743" s="277">
        <v>0</v>
      </c>
      <c r="W8743" s="277"/>
      <c r="X8743" s="277"/>
      <c r="Y8743" s="277"/>
      <c r="Z8743" s="277"/>
      <c r="AA8743" s="277"/>
      <c r="AB8743" s="277"/>
      <c r="AC8743" s="277"/>
      <c r="AD8743" s="277"/>
      <c r="AE8743" s="277"/>
      <c r="AF8743" s="277"/>
      <c r="AG8743" s="277"/>
      <c r="AH8743" s="277">
        <v>0</v>
      </c>
      <c r="AI8743" s="277">
        <v>0</v>
      </c>
      <c r="AJ8743" s="277"/>
      <c r="AK8743" s="277"/>
      <c r="AL8743" s="277"/>
      <c r="AM8743" s="277"/>
      <c r="AN8743" s="277"/>
      <c r="AO8743" s="277"/>
      <c r="AP8743" s="277"/>
      <c r="AQ8743" s="277"/>
      <c r="AR8743" s="277"/>
      <c r="AS8743" s="277"/>
      <c r="AT8743" s="277"/>
      <c r="AU8743" s="277">
        <v>0</v>
      </c>
      <c r="AV8743" s="277">
        <v>0</v>
      </c>
      <c r="AW8743" s="277">
        <f>U8743+AH8743+AU8743</f>
        <v>0</v>
      </c>
    </row>
    <row r="8744" spans="1:49">
      <c r="A8744" s="48"/>
      <c r="B8744" s="42"/>
      <c r="C8744" s="42"/>
      <c r="D8744" s="42"/>
      <c r="E8744" s="531"/>
      <c r="F8744" s="50"/>
      <c r="G8744" s="50"/>
      <c r="H8744" s="50"/>
      <c r="I8744" s="276"/>
      <c r="J8744" s="277"/>
      <c r="K8744" s="277"/>
      <c r="L8744" s="277"/>
      <c r="M8744" s="277"/>
      <c r="N8744" s="277"/>
      <c r="O8744" s="277"/>
      <c r="P8744" s="277"/>
      <c r="Q8744" s="277"/>
      <c r="R8744" s="277"/>
      <c r="S8744" s="277"/>
      <c r="T8744" s="277"/>
      <c r="U8744" s="277">
        <v>0</v>
      </c>
      <c r="V8744" s="277">
        <v>0</v>
      </c>
      <c r="W8744" s="277"/>
      <c r="X8744" s="277"/>
      <c r="Y8744" s="277"/>
      <c r="Z8744" s="277"/>
      <c r="AA8744" s="277"/>
      <c r="AB8744" s="277"/>
      <c r="AC8744" s="277"/>
      <c r="AD8744" s="277"/>
      <c r="AE8744" s="277"/>
      <c r="AF8744" s="277"/>
      <c r="AG8744" s="277"/>
      <c r="AH8744" s="277">
        <v>0</v>
      </c>
      <c r="AI8744" s="277">
        <v>0</v>
      </c>
      <c r="AJ8744" s="277"/>
      <c r="AK8744" s="277"/>
      <c r="AL8744" s="277"/>
      <c r="AM8744" s="277"/>
      <c r="AN8744" s="277"/>
      <c r="AO8744" s="277"/>
      <c r="AP8744" s="277"/>
      <c r="AQ8744" s="277"/>
      <c r="AR8744" s="277"/>
      <c r="AS8744" s="277"/>
      <c r="AT8744" s="277"/>
      <c r="AU8744" s="277">
        <v>0</v>
      </c>
      <c r="AV8744" s="277">
        <v>0</v>
      </c>
      <c r="AW8744" s="277">
        <f>U8744+AH8744+AU8744</f>
        <v>0</v>
      </c>
    </row>
    <row r="8745" spans="1:49">
      <c r="A8745" s="48"/>
      <c r="B8745" s="42"/>
      <c r="C8745" s="42"/>
      <c r="D8745" s="42"/>
      <c r="E8745" s="531"/>
      <c r="F8745" s="50"/>
      <c r="G8745" s="50"/>
      <c r="H8745" s="50"/>
      <c r="I8745" s="276" t="s">
        <v>1631</v>
      </c>
      <c r="J8745" s="277">
        <f>SUM(J8741:J8744)</f>
        <v>0</v>
      </c>
      <c r="K8745" s="277">
        <f t="shared" ref="K8745:AT8745" si="2403">SUM(K8741:K8744)</f>
        <v>0</v>
      </c>
      <c r="L8745" s="277">
        <f t="shared" si="2403"/>
        <v>0</v>
      </c>
      <c r="M8745" s="277">
        <f t="shared" si="2403"/>
        <v>0</v>
      </c>
      <c r="N8745" s="277">
        <f t="shared" si="2403"/>
        <v>0</v>
      </c>
      <c r="O8745" s="277">
        <f t="shared" si="2403"/>
        <v>0</v>
      </c>
      <c r="P8745" s="277">
        <f t="shared" si="2403"/>
        <v>0</v>
      </c>
      <c r="Q8745" s="277">
        <f t="shared" si="2403"/>
        <v>0</v>
      </c>
      <c r="R8745" s="277">
        <f t="shared" si="2403"/>
        <v>0</v>
      </c>
      <c r="S8745" s="277">
        <f t="shared" si="2403"/>
        <v>0</v>
      </c>
      <c r="T8745" s="277">
        <f t="shared" si="2403"/>
        <v>0</v>
      </c>
      <c r="U8745" s="277">
        <v>0</v>
      </c>
      <c r="V8745" s="277">
        <v>0</v>
      </c>
      <c r="W8745" s="277">
        <f>SUM(W8741:W8744)</f>
        <v>0</v>
      </c>
      <c r="X8745" s="277">
        <f t="shared" si="2403"/>
        <v>0</v>
      </c>
      <c r="Y8745" s="277">
        <f t="shared" si="2403"/>
        <v>0</v>
      </c>
      <c r="Z8745" s="277">
        <f t="shared" si="2403"/>
        <v>0</v>
      </c>
      <c r="AA8745" s="277">
        <f t="shared" si="2403"/>
        <v>0</v>
      </c>
      <c r="AB8745" s="277">
        <f t="shared" si="2403"/>
        <v>0</v>
      </c>
      <c r="AC8745" s="277">
        <f t="shared" si="2403"/>
        <v>0</v>
      </c>
      <c r="AD8745" s="277">
        <f t="shared" si="2403"/>
        <v>0</v>
      </c>
      <c r="AE8745" s="277">
        <f t="shared" si="2403"/>
        <v>0</v>
      </c>
      <c r="AF8745" s="277">
        <f t="shared" si="2403"/>
        <v>0</v>
      </c>
      <c r="AG8745" s="277">
        <f t="shared" si="2403"/>
        <v>0</v>
      </c>
      <c r="AH8745" s="277">
        <v>0</v>
      </c>
      <c r="AI8745" s="277">
        <v>0</v>
      </c>
      <c r="AJ8745" s="277">
        <f>SUM(AJ8741:AJ8744)</f>
        <v>0</v>
      </c>
      <c r="AK8745" s="277">
        <f t="shared" si="2403"/>
        <v>0</v>
      </c>
      <c r="AL8745" s="277">
        <f t="shared" si="2403"/>
        <v>0</v>
      </c>
      <c r="AM8745" s="277">
        <f t="shared" si="2403"/>
        <v>0</v>
      </c>
      <c r="AN8745" s="277">
        <f t="shared" si="2403"/>
        <v>0</v>
      </c>
      <c r="AO8745" s="277">
        <f t="shared" si="2403"/>
        <v>0</v>
      </c>
      <c r="AP8745" s="277">
        <f t="shared" si="2403"/>
        <v>0</v>
      </c>
      <c r="AQ8745" s="277">
        <f t="shared" si="2403"/>
        <v>0</v>
      </c>
      <c r="AR8745" s="277">
        <f t="shared" si="2403"/>
        <v>0</v>
      </c>
      <c r="AS8745" s="277">
        <f t="shared" si="2403"/>
        <v>0</v>
      </c>
      <c r="AT8745" s="277">
        <f t="shared" si="2403"/>
        <v>0</v>
      </c>
      <c r="AU8745" s="277">
        <v>0</v>
      </c>
      <c r="AV8745" s="277">
        <v>0</v>
      </c>
      <c r="AW8745" s="277">
        <f>U8745+AH8745+AU8745</f>
        <v>0</v>
      </c>
    </row>
    <row r="8746" spans="1:49">
      <c r="A8746" s="48"/>
      <c r="B8746" s="42"/>
      <c r="C8746" s="42"/>
      <c r="D8746" s="42"/>
      <c r="E8746" s="531"/>
      <c r="F8746" s="50"/>
      <c r="G8746" s="50"/>
      <c r="H8746" s="50"/>
      <c r="I8746" s="146"/>
      <c r="J8746" s="29"/>
      <c r="K8746" s="29"/>
      <c r="L8746" s="29"/>
      <c r="M8746" s="29"/>
      <c r="N8746" s="29"/>
      <c r="O8746" s="29"/>
      <c r="P8746" s="29"/>
      <c r="Q8746" s="29"/>
      <c r="R8746" s="29"/>
      <c r="S8746" s="29"/>
      <c r="T8746" s="29"/>
      <c r="U8746" s="29"/>
      <c r="V8746" s="29"/>
      <c r="W8746" s="29"/>
      <c r="X8746" s="29"/>
      <c r="Y8746" s="29"/>
      <c r="Z8746" s="29"/>
      <c r="AA8746" s="29"/>
      <c r="AB8746" s="29"/>
      <c r="AC8746" s="29"/>
      <c r="AD8746" s="29"/>
      <c r="AE8746" s="29"/>
      <c r="AF8746" s="29"/>
      <c r="AG8746" s="29"/>
      <c r="AH8746" s="29"/>
      <c r="AI8746" s="29"/>
      <c r="AJ8746" s="29"/>
      <c r="AK8746" s="29"/>
      <c r="AL8746" s="29"/>
      <c r="AM8746" s="29"/>
      <c r="AN8746" s="29"/>
      <c r="AO8746" s="29"/>
      <c r="AP8746" s="29"/>
      <c r="AQ8746" s="29"/>
      <c r="AR8746" s="29"/>
      <c r="AS8746" s="29"/>
      <c r="AT8746" s="29"/>
      <c r="AU8746" s="29"/>
      <c r="AV8746" s="29"/>
      <c r="AW8746" s="29"/>
    </row>
    <row r="8747" spans="1:49" ht="14.25">
      <c r="A8747" s="48"/>
      <c r="B8747" s="42"/>
      <c r="C8747" s="42"/>
      <c r="D8747" s="42"/>
      <c r="E8747" s="531"/>
      <c r="F8747" s="50"/>
      <c r="G8747" s="50"/>
      <c r="H8747" s="50"/>
      <c r="I8747" s="64" t="s">
        <v>1203</v>
      </c>
      <c r="J8747" s="20">
        <f>SUM(J8736)</f>
        <v>0</v>
      </c>
      <c r="K8747" s="20">
        <f t="shared" ref="K8747:AT8747" si="2404">SUM(K8736)</f>
        <v>0</v>
      </c>
      <c r="L8747" s="20">
        <f t="shared" si="2404"/>
        <v>0</v>
      </c>
      <c r="M8747" s="20">
        <f t="shared" si="2404"/>
        <v>0</v>
      </c>
      <c r="N8747" s="20">
        <f t="shared" si="2404"/>
        <v>0</v>
      </c>
      <c r="O8747" s="20">
        <f t="shared" si="2404"/>
        <v>0</v>
      </c>
      <c r="P8747" s="20">
        <f t="shared" si="2404"/>
        <v>0</v>
      </c>
      <c r="Q8747" s="20">
        <f t="shared" si="2404"/>
        <v>0</v>
      </c>
      <c r="R8747" s="20">
        <f t="shared" si="2404"/>
        <v>0</v>
      </c>
      <c r="S8747" s="20">
        <f t="shared" si="2404"/>
        <v>0</v>
      </c>
      <c r="T8747" s="20">
        <f t="shared" si="2404"/>
        <v>0</v>
      </c>
      <c r="U8747" s="20">
        <v>0</v>
      </c>
      <c r="V8747" s="20">
        <v>0</v>
      </c>
      <c r="W8747" s="20">
        <f>SUM(W8736)</f>
        <v>0</v>
      </c>
      <c r="X8747" s="20">
        <f t="shared" si="2404"/>
        <v>0</v>
      </c>
      <c r="Y8747" s="20">
        <f t="shared" si="2404"/>
        <v>0</v>
      </c>
      <c r="Z8747" s="20">
        <f t="shared" si="2404"/>
        <v>0</v>
      </c>
      <c r="AA8747" s="20">
        <f t="shared" si="2404"/>
        <v>0</v>
      </c>
      <c r="AB8747" s="20">
        <f t="shared" si="2404"/>
        <v>0</v>
      </c>
      <c r="AC8747" s="20">
        <f t="shared" si="2404"/>
        <v>0</v>
      </c>
      <c r="AD8747" s="20">
        <f t="shared" si="2404"/>
        <v>0</v>
      </c>
      <c r="AE8747" s="20">
        <f t="shared" si="2404"/>
        <v>0</v>
      </c>
      <c r="AF8747" s="20">
        <f t="shared" si="2404"/>
        <v>0</v>
      </c>
      <c r="AG8747" s="20">
        <f t="shared" si="2404"/>
        <v>0</v>
      </c>
      <c r="AH8747" s="20">
        <v>0</v>
      </c>
      <c r="AI8747" s="20">
        <v>0</v>
      </c>
      <c r="AJ8747" s="20">
        <f>SUM(AJ8736)</f>
        <v>0</v>
      </c>
      <c r="AK8747" s="20">
        <f t="shared" si="2404"/>
        <v>0</v>
      </c>
      <c r="AL8747" s="20">
        <f t="shared" si="2404"/>
        <v>0</v>
      </c>
      <c r="AM8747" s="20">
        <f t="shared" si="2404"/>
        <v>0</v>
      </c>
      <c r="AN8747" s="20">
        <f t="shared" si="2404"/>
        <v>0</v>
      </c>
      <c r="AO8747" s="20">
        <f t="shared" si="2404"/>
        <v>0</v>
      </c>
      <c r="AP8747" s="20">
        <f t="shared" si="2404"/>
        <v>0</v>
      </c>
      <c r="AQ8747" s="20">
        <f t="shared" si="2404"/>
        <v>0</v>
      </c>
      <c r="AR8747" s="20">
        <f t="shared" si="2404"/>
        <v>0</v>
      </c>
      <c r="AS8747" s="20">
        <f t="shared" si="2404"/>
        <v>0</v>
      </c>
      <c r="AT8747" s="20">
        <f t="shared" si="2404"/>
        <v>0</v>
      </c>
      <c r="AU8747" s="20">
        <v>0</v>
      </c>
      <c r="AV8747" s="20">
        <v>0</v>
      </c>
      <c r="AW8747" s="20">
        <f>U8747+AH8747+AU8747</f>
        <v>0</v>
      </c>
    </row>
    <row r="8748" spans="1:49">
      <c r="A8748" s="48"/>
      <c r="B8748" s="42"/>
      <c r="C8748" s="42"/>
      <c r="D8748" s="42"/>
      <c r="E8748" s="531"/>
      <c r="F8748" s="50"/>
      <c r="G8748" s="50"/>
      <c r="H8748" s="50"/>
      <c r="I8748" s="14"/>
      <c r="J8748" s="28"/>
      <c r="K8748" s="28"/>
      <c r="L8748" s="28"/>
      <c r="M8748" s="28"/>
      <c r="N8748" s="28"/>
      <c r="O8748" s="28"/>
      <c r="P8748" s="28"/>
      <c r="Q8748" s="28"/>
      <c r="R8748" s="28"/>
      <c r="S8748" s="28"/>
      <c r="T8748" s="28"/>
      <c r="U8748" s="28"/>
      <c r="V8748" s="28"/>
      <c r="W8748" s="28"/>
      <c r="X8748" s="28"/>
      <c r="Y8748" s="28"/>
      <c r="Z8748" s="28"/>
      <c r="AA8748" s="28"/>
      <c r="AB8748" s="28"/>
      <c r="AC8748" s="28"/>
      <c r="AD8748" s="28"/>
      <c r="AE8748" s="28"/>
      <c r="AF8748" s="28"/>
      <c r="AG8748" s="28"/>
      <c r="AH8748" s="28"/>
      <c r="AI8748" s="28"/>
      <c r="AJ8748" s="28"/>
      <c r="AK8748" s="28"/>
      <c r="AL8748" s="28"/>
      <c r="AM8748" s="28"/>
      <c r="AN8748" s="28"/>
      <c r="AO8748" s="28"/>
      <c r="AP8748" s="28"/>
      <c r="AQ8748" s="28"/>
      <c r="AR8748" s="28"/>
      <c r="AS8748" s="28"/>
      <c r="AT8748" s="28"/>
      <c r="AU8748" s="28"/>
      <c r="AV8748" s="28"/>
      <c r="AW8748" s="28"/>
    </row>
    <row r="8749" spans="1:49">
      <c r="A8749" s="48"/>
      <c r="B8749" s="42"/>
      <c r="C8749" s="42"/>
      <c r="D8749" s="42"/>
      <c r="E8749" s="531"/>
      <c r="F8749" s="50"/>
      <c r="G8749" s="50"/>
      <c r="H8749" s="50"/>
      <c r="I8749" s="146" t="s">
        <v>1173</v>
      </c>
      <c r="J8749" s="29"/>
      <c r="K8749" s="29"/>
      <c r="L8749" s="29"/>
      <c r="M8749" s="29"/>
      <c r="N8749" s="29"/>
      <c r="O8749" s="29"/>
      <c r="P8749" s="29"/>
      <c r="Q8749" s="29"/>
      <c r="R8749" s="29"/>
      <c r="S8749" s="29"/>
      <c r="T8749" s="29"/>
      <c r="U8749" s="29"/>
      <c r="V8749" s="29"/>
      <c r="W8749" s="29"/>
      <c r="X8749" s="29"/>
      <c r="Y8749" s="29"/>
      <c r="Z8749" s="29"/>
      <c r="AA8749" s="29"/>
      <c r="AB8749" s="29"/>
      <c r="AC8749" s="29"/>
      <c r="AD8749" s="29"/>
      <c r="AE8749" s="29"/>
      <c r="AF8749" s="29"/>
      <c r="AG8749" s="29"/>
      <c r="AH8749" s="29"/>
      <c r="AI8749" s="29"/>
      <c r="AJ8749" s="29"/>
      <c r="AK8749" s="29"/>
      <c r="AL8749" s="29"/>
      <c r="AM8749" s="29"/>
      <c r="AN8749" s="29"/>
      <c r="AO8749" s="29"/>
      <c r="AP8749" s="29"/>
      <c r="AQ8749" s="29"/>
      <c r="AR8749" s="29"/>
      <c r="AS8749" s="29"/>
      <c r="AT8749" s="29"/>
      <c r="AU8749" s="29"/>
      <c r="AV8749" s="29"/>
      <c r="AW8749" s="29"/>
    </row>
    <row r="8750" spans="1:49">
      <c r="A8750" s="48"/>
      <c r="B8750" s="42"/>
      <c r="C8750" s="42"/>
      <c r="D8750" s="42"/>
      <c r="E8750" s="531"/>
      <c r="F8750" s="50"/>
      <c r="G8750" s="50"/>
      <c r="H8750" s="50"/>
      <c r="I8750" s="42"/>
    </row>
    <row r="8751" spans="1:49">
      <c r="A8751" s="48"/>
      <c r="B8751" s="42"/>
      <c r="C8751" s="42"/>
      <c r="D8751" s="42"/>
      <c r="E8751" s="531"/>
      <c r="F8751" s="50"/>
      <c r="G8751" s="50"/>
      <c r="H8751" s="50"/>
      <c r="I8751" s="42"/>
    </row>
    <row r="8752" spans="1:49" s="72" customFormat="1" ht="13.5" thickBot="1">
      <c r="A8752" s="41" t="s">
        <v>702</v>
      </c>
      <c r="B8752" s="79"/>
      <c r="C8752" s="79"/>
      <c r="D8752" s="456"/>
      <c r="E8752" s="535"/>
      <c r="F8752" s="127"/>
      <c r="G8752" s="127"/>
      <c r="H8752" s="127"/>
      <c r="I8752" s="79"/>
      <c r="J8752" s="15"/>
      <c r="K8752" s="15"/>
      <c r="L8752" s="15"/>
      <c r="M8752" s="15"/>
      <c r="N8752" s="15"/>
      <c r="O8752" s="15"/>
      <c r="P8752" s="15"/>
      <c r="Q8752" s="15"/>
      <c r="R8752" s="15"/>
      <c r="S8752" s="15"/>
      <c r="T8752" s="15"/>
      <c r="U8752" s="15"/>
      <c r="V8752" s="15"/>
      <c r="W8752" s="15"/>
      <c r="X8752" s="15"/>
      <c r="Y8752" s="15"/>
      <c r="Z8752" s="15"/>
      <c r="AA8752" s="15"/>
      <c r="AB8752" s="15"/>
      <c r="AC8752" s="15"/>
      <c r="AD8752" s="15"/>
      <c r="AE8752" s="15"/>
      <c r="AF8752" s="15"/>
      <c r="AG8752" s="15"/>
      <c r="AH8752" s="15"/>
      <c r="AI8752" s="15"/>
      <c r="AJ8752" s="15"/>
      <c r="AK8752" s="15"/>
      <c r="AL8752" s="15"/>
      <c r="AM8752" s="15"/>
      <c r="AN8752" s="15"/>
      <c r="AO8752" s="15"/>
      <c r="AP8752" s="15"/>
      <c r="AQ8752" s="15"/>
      <c r="AR8752" s="15"/>
      <c r="AS8752" s="15"/>
      <c r="AT8752" s="15"/>
      <c r="AU8752" s="15"/>
      <c r="AV8752" s="15"/>
      <c r="AW8752" s="15"/>
    </row>
    <row r="8753" spans="1:49" s="151" customFormat="1" ht="36" customHeight="1" thickTop="1" thickBot="1">
      <c r="A8753" s="147" t="s">
        <v>2079</v>
      </c>
      <c r="B8753" s="5" t="s">
        <v>2080</v>
      </c>
      <c r="C8753" s="5" t="s">
        <v>1335</v>
      </c>
      <c r="D8753" s="450"/>
      <c r="E8753" s="148" t="s">
        <v>1570</v>
      </c>
      <c r="F8753" s="149" t="s">
        <v>1438</v>
      </c>
      <c r="G8753" s="149"/>
      <c r="H8753" s="149" t="s">
        <v>2332</v>
      </c>
      <c r="I8753" s="5" t="s">
        <v>856</v>
      </c>
      <c r="J8753" s="364" t="s">
        <v>2891</v>
      </c>
      <c r="K8753" s="364" t="s">
        <v>2879</v>
      </c>
      <c r="L8753" s="364" t="s">
        <v>2880</v>
      </c>
      <c r="M8753" s="364" t="s">
        <v>2881</v>
      </c>
      <c r="N8753" s="364" t="s">
        <v>2882</v>
      </c>
      <c r="O8753" s="364" t="s">
        <v>2883</v>
      </c>
      <c r="P8753" s="364" t="s">
        <v>2884</v>
      </c>
      <c r="Q8753" s="364" t="s">
        <v>2885</v>
      </c>
      <c r="R8753" s="364" t="s">
        <v>2886</v>
      </c>
      <c r="S8753" s="364" t="s">
        <v>2887</v>
      </c>
      <c r="T8753" s="364" t="s">
        <v>2888</v>
      </c>
      <c r="U8753" s="364" t="s">
        <v>2889</v>
      </c>
      <c r="V8753" s="364" t="s">
        <v>2890</v>
      </c>
      <c r="W8753" s="365" t="s">
        <v>2893</v>
      </c>
      <c r="X8753" s="365" t="s">
        <v>2879</v>
      </c>
      <c r="Y8753" s="365" t="s">
        <v>2880</v>
      </c>
      <c r="Z8753" s="365" t="s">
        <v>2881</v>
      </c>
      <c r="AA8753" s="365" t="s">
        <v>2882</v>
      </c>
      <c r="AB8753" s="365" t="s">
        <v>2883</v>
      </c>
      <c r="AC8753" s="365" t="s">
        <v>2884</v>
      </c>
      <c r="AD8753" s="365" t="s">
        <v>2885</v>
      </c>
      <c r="AE8753" s="365" t="s">
        <v>2886</v>
      </c>
      <c r="AF8753" s="365" t="s">
        <v>2887</v>
      </c>
      <c r="AG8753" s="365" t="s">
        <v>2888</v>
      </c>
      <c r="AH8753" s="365" t="s">
        <v>2889</v>
      </c>
      <c r="AI8753" s="365" t="s">
        <v>2890</v>
      </c>
      <c r="AJ8753" s="366" t="s">
        <v>2892</v>
      </c>
      <c r="AK8753" s="366" t="s">
        <v>2879</v>
      </c>
      <c r="AL8753" s="366" t="s">
        <v>2880</v>
      </c>
      <c r="AM8753" s="366" t="s">
        <v>2881</v>
      </c>
      <c r="AN8753" s="366" t="s">
        <v>2882</v>
      </c>
      <c r="AO8753" s="366" t="s">
        <v>2883</v>
      </c>
      <c r="AP8753" s="366" t="s">
        <v>2884</v>
      </c>
      <c r="AQ8753" s="366" t="s">
        <v>2885</v>
      </c>
      <c r="AR8753" s="366" t="s">
        <v>2886</v>
      </c>
      <c r="AS8753" s="366" t="s">
        <v>2887</v>
      </c>
      <c r="AT8753" s="366" t="s">
        <v>2888</v>
      </c>
      <c r="AU8753" s="366" t="s">
        <v>2889</v>
      </c>
      <c r="AV8753" s="366" t="s">
        <v>2890</v>
      </c>
      <c r="AW8753" s="368" t="s">
        <v>2895</v>
      </c>
    </row>
    <row r="8754" spans="1:49">
      <c r="A8754" s="33"/>
      <c r="B8754" s="34"/>
      <c r="C8754" s="34"/>
      <c r="D8754" s="34"/>
      <c r="E8754" s="35"/>
      <c r="F8754" s="36"/>
      <c r="G8754" s="36"/>
      <c r="H8754" s="36"/>
      <c r="I8754" s="34"/>
      <c r="J8754" s="202" t="s">
        <v>1224</v>
      </c>
      <c r="K8754" s="202">
        <v>1</v>
      </c>
      <c r="L8754" s="202">
        <v>2</v>
      </c>
      <c r="M8754" s="202">
        <v>3</v>
      </c>
      <c r="N8754" s="202">
        <v>4</v>
      </c>
      <c r="O8754" s="202">
        <v>5</v>
      </c>
      <c r="P8754" s="202">
        <v>6</v>
      </c>
      <c r="Q8754" s="202">
        <v>7</v>
      </c>
      <c r="R8754" s="202">
        <v>8</v>
      </c>
      <c r="S8754" s="202">
        <v>9</v>
      </c>
      <c r="T8754" s="202">
        <v>10</v>
      </c>
      <c r="U8754" s="202">
        <v>13</v>
      </c>
      <c r="V8754" s="202">
        <v>14</v>
      </c>
      <c r="W8754" s="202" t="s">
        <v>1224</v>
      </c>
      <c r="X8754" s="202">
        <v>1</v>
      </c>
      <c r="Y8754" s="202">
        <v>2</v>
      </c>
      <c r="Z8754" s="202">
        <v>3</v>
      </c>
      <c r="AA8754" s="202">
        <v>4</v>
      </c>
      <c r="AB8754" s="202">
        <v>5</v>
      </c>
      <c r="AC8754" s="202">
        <v>6</v>
      </c>
      <c r="AD8754" s="202">
        <v>7</v>
      </c>
      <c r="AE8754" s="202">
        <v>8</v>
      </c>
      <c r="AF8754" s="202">
        <v>9</v>
      </c>
      <c r="AG8754" s="202">
        <v>10</v>
      </c>
      <c r="AH8754" s="202">
        <v>13</v>
      </c>
      <c r="AI8754" s="202">
        <v>14</v>
      </c>
      <c r="AJ8754" s="202" t="s">
        <v>1224</v>
      </c>
      <c r="AK8754" s="202">
        <v>1</v>
      </c>
      <c r="AL8754" s="202">
        <v>2</v>
      </c>
      <c r="AM8754" s="202">
        <v>3</v>
      </c>
      <c r="AN8754" s="202">
        <v>4</v>
      </c>
      <c r="AO8754" s="202">
        <v>5</v>
      </c>
      <c r="AP8754" s="202">
        <v>6</v>
      </c>
      <c r="AQ8754" s="202">
        <v>7</v>
      </c>
      <c r="AR8754" s="202">
        <v>8</v>
      </c>
      <c r="AS8754" s="202">
        <v>9</v>
      </c>
      <c r="AT8754" s="202">
        <v>10</v>
      </c>
      <c r="AU8754" s="202">
        <v>13</v>
      </c>
      <c r="AV8754" s="202">
        <v>14</v>
      </c>
      <c r="AW8754" s="202">
        <v>15</v>
      </c>
    </row>
    <row r="8755" spans="1:49">
      <c r="A8755" s="37"/>
      <c r="B8755" s="38"/>
      <c r="C8755" s="38"/>
      <c r="D8755" s="38"/>
      <c r="E8755" s="60"/>
      <c r="F8755" s="61"/>
      <c r="G8755" s="61"/>
      <c r="H8755" s="61"/>
      <c r="I8755" s="38"/>
      <c r="J8755" s="134"/>
      <c r="K8755" s="134"/>
      <c r="L8755" s="134"/>
      <c r="M8755" s="134"/>
      <c r="N8755" s="134"/>
      <c r="O8755" s="134"/>
      <c r="P8755" s="134"/>
      <c r="Q8755" s="134"/>
      <c r="R8755" s="134"/>
      <c r="S8755" s="134"/>
      <c r="T8755" s="134"/>
      <c r="U8755" s="134"/>
      <c r="V8755" s="134"/>
      <c r="W8755" s="134"/>
      <c r="X8755" s="134"/>
      <c r="Y8755" s="134"/>
      <c r="Z8755" s="134"/>
      <c r="AA8755" s="134"/>
      <c r="AB8755" s="134"/>
      <c r="AC8755" s="134"/>
      <c r="AD8755" s="134"/>
      <c r="AE8755" s="134"/>
      <c r="AF8755" s="134"/>
      <c r="AG8755" s="134"/>
      <c r="AH8755" s="134"/>
      <c r="AI8755" s="134"/>
      <c r="AJ8755" s="134"/>
      <c r="AK8755" s="134"/>
      <c r="AL8755" s="134"/>
      <c r="AM8755" s="134"/>
      <c r="AN8755" s="134"/>
      <c r="AO8755" s="134"/>
      <c r="AP8755" s="134"/>
      <c r="AQ8755" s="134"/>
      <c r="AR8755" s="134"/>
      <c r="AS8755" s="134"/>
      <c r="AT8755" s="134"/>
      <c r="AU8755" s="134"/>
      <c r="AV8755" s="134"/>
      <c r="AW8755" s="134"/>
    </row>
    <row r="8756" spans="1:49">
      <c r="A8756" s="92" t="s">
        <v>701</v>
      </c>
      <c r="B8756" s="93" t="s">
        <v>1029</v>
      </c>
      <c r="C8756" s="93" t="s">
        <v>1549</v>
      </c>
      <c r="D8756" s="460"/>
      <c r="E8756" s="531"/>
      <c r="F8756" s="50"/>
      <c r="G8756" s="50"/>
      <c r="H8756" s="50"/>
      <c r="I8756" s="41" t="s">
        <v>702</v>
      </c>
      <c r="J8756" s="28"/>
      <c r="K8756" s="28"/>
      <c r="L8756" s="28"/>
      <c r="M8756" s="28"/>
      <c r="N8756" s="28"/>
      <c r="O8756" s="28"/>
      <c r="P8756" s="28"/>
      <c r="Q8756" s="28"/>
      <c r="R8756" s="28"/>
      <c r="S8756" s="28"/>
      <c r="T8756" s="28"/>
      <c r="U8756" s="28"/>
      <c r="V8756" s="28"/>
      <c r="W8756" s="28"/>
      <c r="X8756" s="28"/>
      <c r="Y8756" s="28"/>
      <c r="Z8756" s="28"/>
      <c r="AA8756" s="28"/>
      <c r="AB8756" s="28"/>
      <c r="AC8756" s="28"/>
      <c r="AD8756" s="28"/>
      <c r="AE8756" s="28"/>
      <c r="AF8756" s="28"/>
      <c r="AG8756" s="28"/>
      <c r="AH8756" s="28"/>
      <c r="AI8756" s="28"/>
      <c r="AJ8756" s="28"/>
      <c r="AK8756" s="28"/>
      <c r="AL8756" s="28"/>
      <c r="AM8756" s="28"/>
      <c r="AN8756" s="28"/>
      <c r="AO8756" s="28"/>
      <c r="AP8756" s="28"/>
      <c r="AQ8756" s="28"/>
      <c r="AR8756" s="28"/>
      <c r="AS8756" s="28"/>
      <c r="AT8756" s="28"/>
      <c r="AU8756" s="28"/>
      <c r="AV8756" s="28"/>
      <c r="AW8756" s="28"/>
    </row>
    <row r="8757" spans="1:49">
      <c r="A8757" s="48"/>
      <c r="B8757" s="260"/>
      <c r="C8757" s="260"/>
      <c r="D8757" s="369"/>
      <c r="E8757" s="531"/>
      <c r="F8757" s="50"/>
      <c r="G8757" s="50"/>
      <c r="H8757" s="50"/>
      <c r="I8757" s="108"/>
      <c r="J8757" s="28"/>
      <c r="K8757" s="28"/>
      <c r="L8757" s="28"/>
      <c r="M8757" s="28"/>
      <c r="N8757" s="28"/>
      <c r="O8757" s="28"/>
      <c r="P8757" s="28"/>
      <c r="Q8757" s="28"/>
      <c r="R8757" s="28"/>
      <c r="S8757" s="28"/>
      <c r="T8757" s="28"/>
      <c r="U8757" s="28"/>
      <c r="V8757" s="28"/>
      <c r="W8757" s="28"/>
      <c r="X8757" s="28"/>
      <c r="Y8757" s="28"/>
      <c r="Z8757" s="28"/>
      <c r="AA8757" s="28"/>
      <c r="AB8757" s="28"/>
      <c r="AC8757" s="28"/>
      <c r="AD8757" s="28"/>
      <c r="AE8757" s="28"/>
      <c r="AF8757" s="28"/>
      <c r="AG8757" s="28"/>
      <c r="AH8757" s="28"/>
      <c r="AI8757" s="28"/>
      <c r="AJ8757" s="28"/>
      <c r="AK8757" s="28"/>
      <c r="AL8757" s="28"/>
      <c r="AM8757" s="28"/>
      <c r="AN8757" s="28"/>
      <c r="AO8757" s="28"/>
      <c r="AP8757" s="28"/>
      <c r="AQ8757" s="28"/>
      <c r="AR8757" s="28"/>
      <c r="AS8757" s="28"/>
      <c r="AT8757" s="28"/>
      <c r="AU8757" s="28"/>
      <c r="AV8757" s="28"/>
      <c r="AW8757" s="28"/>
    </row>
    <row r="8758" spans="1:49">
      <c r="A8758" s="48"/>
      <c r="B8758" s="42"/>
      <c r="C8758" s="42"/>
      <c r="D8758" s="42"/>
      <c r="E8758" s="531"/>
      <c r="F8758" s="50"/>
      <c r="G8758" s="50"/>
      <c r="H8758" s="50"/>
      <c r="I8758" s="49" t="s">
        <v>1559</v>
      </c>
      <c r="J8758" s="12">
        <f>SUM(J8759,J8767,J8769)</f>
        <v>0</v>
      </c>
      <c r="K8758" s="12">
        <f t="shared" ref="K8758:AT8758" si="2405">SUM(K8759,K8767,K8769)</f>
        <v>0</v>
      </c>
      <c r="L8758" s="12">
        <f t="shared" si="2405"/>
        <v>0</v>
      </c>
      <c r="M8758" s="12">
        <f t="shared" si="2405"/>
        <v>0</v>
      </c>
      <c r="N8758" s="12">
        <f t="shared" si="2405"/>
        <v>0</v>
      </c>
      <c r="O8758" s="12">
        <f t="shared" si="2405"/>
        <v>0</v>
      </c>
      <c r="P8758" s="12">
        <f t="shared" si="2405"/>
        <v>0</v>
      </c>
      <c r="Q8758" s="12">
        <f t="shared" si="2405"/>
        <v>0</v>
      </c>
      <c r="R8758" s="12">
        <f t="shared" si="2405"/>
        <v>0</v>
      </c>
      <c r="S8758" s="12">
        <f t="shared" si="2405"/>
        <v>0</v>
      </c>
      <c r="T8758" s="12">
        <f t="shared" si="2405"/>
        <v>0</v>
      </c>
      <c r="U8758" s="12">
        <v>0</v>
      </c>
      <c r="V8758" s="12">
        <v>0</v>
      </c>
      <c r="W8758" s="12">
        <f>SUM(W8759,W8767,W8769)</f>
        <v>0</v>
      </c>
      <c r="X8758" s="12">
        <f t="shared" si="2405"/>
        <v>0</v>
      </c>
      <c r="Y8758" s="12">
        <f t="shared" si="2405"/>
        <v>0</v>
      </c>
      <c r="Z8758" s="12">
        <f t="shared" si="2405"/>
        <v>0</v>
      </c>
      <c r="AA8758" s="12">
        <f t="shared" si="2405"/>
        <v>0</v>
      </c>
      <c r="AB8758" s="12">
        <f t="shared" si="2405"/>
        <v>0</v>
      </c>
      <c r="AC8758" s="12">
        <f t="shared" si="2405"/>
        <v>0</v>
      </c>
      <c r="AD8758" s="12">
        <f t="shared" si="2405"/>
        <v>0</v>
      </c>
      <c r="AE8758" s="12">
        <f t="shared" si="2405"/>
        <v>0</v>
      </c>
      <c r="AF8758" s="12">
        <f t="shared" si="2405"/>
        <v>0</v>
      </c>
      <c r="AG8758" s="12">
        <f t="shared" si="2405"/>
        <v>0</v>
      </c>
      <c r="AH8758" s="12">
        <v>0</v>
      </c>
      <c r="AI8758" s="12">
        <v>0</v>
      </c>
      <c r="AJ8758" s="12">
        <f>SUM(AJ8759,AJ8767,AJ8769)</f>
        <v>0</v>
      </c>
      <c r="AK8758" s="12">
        <f t="shared" si="2405"/>
        <v>0</v>
      </c>
      <c r="AL8758" s="12">
        <f t="shared" si="2405"/>
        <v>0</v>
      </c>
      <c r="AM8758" s="12">
        <f t="shared" si="2405"/>
        <v>0</v>
      </c>
      <c r="AN8758" s="12">
        <f t="shared" si="2405"/>
        <v>0</v>
      </c>
      <c r="AO8758" s="12">
        <f t="shared" si="2405"/>
        <v>0</v>
      </c>
      <c r="AP8758" s="12">
        <f t="shared" si="2405"/>
        <v>0</v>
      </c>
      <c r="AQ8758" s="12">
        <f t="shared" si="2405"/>
        <v>0</v>
      </c>
      <c r="AR8758" s="12">
        <f t="shared" si="2405"/>
        <v>0</v>
      </c>
      <c r="AS8758" s="12">
        <f t="shared" si="2405"/>
        <v>0</v>
      </c>
      <c r="AT8758" s="12">
        <f t="shared" si="2405"/>
        <v>0</v>
      </c>
      <c r="AU8758" s="12">
        <v>0</v>
      </c>
      <c r="AV8758" s="12">
        <v>0</v>
      </c>
      <c r="AW8758" s="12">
        <f t="shared" ref="AW8758:AW8787" si="2406">U8758+AH8758+AU8758</f>
        <v>0</v>
      </c>
    </row>
    <row r="8759" spans="1:49">
      <c r="A8759" s="44" t="s">
        <v>701</v>
      </c>
      <c r="B8759" s="45" t="s">
        <v>1029</v>
      </c>
      <c r="C8759" s="45" t="s">
        <v>1549</v>
      </c>
      <c r="D8759" s="452" t="s">
        <v>3058</v>
      </c>
      <c r="E8759" s="213" t="s">
        <v>771</v>
      </c>
      <c r="F8759" s="65"/>
      <c r="G8759" s="65"/>
      <c r="H8759" s="65"/>
      <c r="I8759" s="260" t="s">
        <v>1500</v>
      </c>
      <c r="J8759" s="9">
        <f>SUM(J8760:J8761)</f>
        <v>0</v>
      </c>
      <c r="K8759" s="9">
        <f t="shared" ref="K8759:AT8759" si="2407">SUM(K8760:K8761)</f>
        <v>0</v>
      </c>
      <c r="L8759" s="9">
        <f t="shared" si="2407"/>
        <v>0</v>
      </c>
      <c r="M8759" s="9">
        <f t="shared" si="2407"/>
        <v>0</v>
      </c>
      <c r="N8759" s="9">
        <f t="shared" si="2407"/>
        <v>0</v>
      </c>
      <c r="O8759" s="9">
        <f t="shared" si="2407"/>
        <v>0</v>
      </c>
      <c r="P8759" s="9">
        <f t="shared" si="2407"/>
        <v>0</v>
      </c>
      <c r="Q8759" s="9">
        <f t="shared" si="2407"/>
        <v>0</v>
      </c>
      <c r="R8759" s="9">
        <f t="shared" si="2407"/>
        <v>0</v>
      </c>
      <c r="S8759" s="9">
        <f t="shared" si="2407"/>
        <v>0</v>
      </c>
      <c r="T8759" s="9">
        <f t="shared" si="2407"/>
        <v>0</v>
      </c>
      <c r="U8759" s="9">
        <v>0</v>
      </c>
      <c r="V8759" s="9">
        <v>0</v>
      </c>
      <c r="W8759" s="9">
        <f>SUM(W8760:W8761)</f>
        <v>0</v>
      </c>
      <c r="X8759" s="9">
        <f t="shared" si="2407"/>
        <v>0</v>
      </c>
      <c r="Y8759" s="9">
        <f t="shared" si="2407"/>
        <v>0</v>
      </c>
      <c r="Z8759" s="9">
        <f t="shared" si="2407"/>
        <v>0</v>
      </c>
      <c r="AA8759" s="9">
        <f t="shared" si="2407"/>
        <v>0</v>
      </c>
      <c r="AB8759" s="9">
        <f t="shared" si="2407"/>
        <v>0</v>
      </c>
      <c r="AC8759" s="9">
        <f t="shared" si="2407"/>
        <v>0</v>
      </c>
      <c r="AD8759" s="9">
        <f t="shared" si="2407"/>
        <v>0</v>
      </c>
      <c r="AE8759" s="9">
        <f t="shared" si="2407"/>
        <v>0</v>
      </c>
      <c r="AF8759" s="9">
        <f t="shared" si="2407"/>
        <v>0</v>
      </c>
      <c r="AG8759" s="9">
        <f t="shared" si="2407"/>
        <v>0</v>
      </c>
      <c r="AH8759" s="9">
        <v>0</v>
      </c>
      <c r="AI8759" s="9">
        <v>0</v>
      </c>
      <c r="AJ8759" s="9">
        <f>SUM(AJ8760:AJ8761)</f>
        <v>0</v>
      </c>
      <c r="AK8759" s="9">
        <f t="shared" si="2407"/>
        <v>0</v>
      </c>
      <c r="AL8759" s="9">
        <f t="shared" si="2407"/>
        <v>0</v>
      </c>
      <c r="AM8759" s="9">
        <f t="shared" si="2407"/>
        <v>0</v>
      </c>
      <c r="AN8759" s="9">
        <f t="shared" si="2407"/>
        <v>0</v>
      </c>
      <c r="AO8759" s="9">
        <f t="shared" si="2407"/>
        <v>0</v>
      </c>
      <c r="AP8759" s="9">
        <f t="shared" si="2407"/>
        <v>0</v>
      </c>
      <c r="AQ8759" s="9">
        <f t="shared" si="2407"/>
        <v>0</v>
      </c>
      <c r="AR8759" s="9">
        <f t="shared" si="2407"/>
        <v>0</v>
      </c>
      <c r="AS8759" s="9">
        <f t="shared" si="2407"/>
        <v>0</v>
      </c>
      <c r="AT8759" s="9">
        <f t="shared" si="2407"/>
        <v>0</v>
      </c>
      <c r="AU8759" s="9">
        <v>0</v>
      </c>
      <c r="AV8759" s="9">
        <v>0</v>
      </c>
      <c r="AW8759" s="9">
        <f t="shared" si="2406"/>
        <v>0</v>
      </c>
    </row>
    <row r="8760" spans="1:49">
      <c r="A8760" s="44" t="s">
        <v>701</v>
      </c>
      <c r="B8760" s="45" t="s">
        <v>1029</v>
      </c>
      <c r="C8760" s="45" t="s">
        <v>1549</v>
      </c>
      <c r="D8760" s="452" t="s">
        <v>3058</v>
      </c>
      <c r="E8760" s="367" t="s">
        <v>834</v>
      </c>
      <c r="F8760" s="50"/>
      <c r="G8760" s="468" t="s">
        <v>3070</v>
      </c>
      <c r="H8760" s="50" t="s">
        <v>2346</v>
      </c>
      <c r="I8760" s="42" t="s">
        <v>1165</v>
      </c>
      <c r="J8760" s="288"/>
      <c r="K8760" s="288"/>
      <c r="L8760" s="288"/>
      <c r="M8760" s="288"/>
      <c r="N8760" s="288"/>
      <c r="O8760" s="288"/>
      <c r="P8760" s="288"/>
      <c r="Q8760" s="288"/>
      <c r="R8760" s="288"/>
      <c r="S8760" s="288"/>
      <c r="T8760" s="288"/>
      <c r="U8760" s="288">
        <v>0</v>
      </c>
      <c r="V8760" s="288">
        <v>0</v>
      </c>
      <c r="W8760" s="288"/>
      <c r="X8760" s="288"/>
      <c r="Y8760" s="288"/>
      <c r="Z8760" s="288"/>
      <c r="AA8760" s="288"/>
      <c r="AB8760" s="288"/>
      <c r="AC8760" s="288"/>
      <c r="AD8760" s="288"/>
      <c r="AE8760" s="288"/>
      <c r="AF8760" s="288"/>
      <c r="AG8760" s="288"/>
      <c r="AH8760" s="288">
        <v>0</v>
      </c>
      <c r="AI8760" s="288">
        <v>0</v>
      </c>
      <c r="AJ8760" s="288"/>
      <c r="AK8760" s="288"/>
      <c r="AL8760" s="288"/>
      <c r="AM8760" s="288"/>
      <c r="AN8760" s="288"/>
      <c r="AO8760" s="288"/>
      <c r="AP8760" s="288"/>
      <c r="AQ8760" s="288"/>
      <c r="AR8760" s="288"/>
      <c r="AS8760" s="288"/>
      <c r="AT8760" s="288"/>
      <c r="AU8760" s="288">
        <v>0</v>
      </c>
      <c r="AV8760" s="288">
        <v>0</v>
      </c>
      <c r="AW8760" s="288">
        <f t="shared" si="2406"/>
        <v>0</v>
      </c>
    </row>
    <row r="8761" spans="1:49">
      <c r="A8761" s="44" t="s">
        <v>701</v>
      </c>
      <c r="B8761" s="45" t="s">
        <v>1029</v>
      </c>
      <c r="C8761" s="45" t="s">
        <v>1549</v>
      </c>
      <c r="D8761" s="452" t="s">
        <v>3058</v>
      </c>
      <c r="E8761" s="367" t="s">
        <v>772</v>
      </c>
      <c r="F8761" s="50"/>
      <c r="G8761" s="50"/>
      <c r="H8761" s="50"/>
      <c r="I8761" s="42" t="s">
        <v>1227</v>
      </c>
      <c r="J8761" s="15">
        <f>SUM(J8762:J8766)</f>
        <v>0</v>
      </c>
      <c r="K8761" s="15">
        <f t="shared" ref="K8761:AT8761" si="2408">SUM(K8762:K8766)</f>
        <v>0</v>
      </c>
      <c r="L8761" s="15">
        <f t="shared" si="2408"/>
        <v>0</v>
      </c>
      <c r="M8761" s="15">
        <f t="shared" si="2408"/>
        <v>0</v>
      </c>
      <c r="N8761" s="15">
        <f t="shared" si="2408"/>
        <v>0</v>
      </c>
      <c r="O8761" s="15">
        <f t="shared" si="2408"/>
        <v>0</v>
      </c>
      <c r="P8761" s="15">
        <f t="shared" si="2408"/>
        <v>0</v>
      </c>
      <c r="Q8761" s="15">
        <f t="shared" si="2408"/>
        <v>0</v>
      </c>
      <c r="R8761" s="15">
        <f t="shared" si="2408"/>
        <v>0</v>
      </c>
      <c r="S8761" s="15">
        <f t="shared" si="2408"/>
        <v>0</v>
      </c>
      <c r="T8761" s="15">
        <f t="shared" si="2408"/>
        <v>0</v>
      </c>
      <c r="U8761" s="15">
        <v>0</v>
      </c>
      <c r="V8761" s="15">
        <v>0</v>
      </c>
      <c r="W8761" s="15">
        <f>SUM(W8762:W8766)</f>
        <v>0</v>
      </c>
      <c r="X8761" s="15">
        <f t="shared" si="2408"/>
        <v>0</v>
      </c>
      <c r="Y8761" s="15">
        <f t="shared" si="2408"/>
        <v>0</v>
      </c>
      <c r="Z8761" s="15">
        <f t="shared" si="2408"/>
        <v>0</v>
      </c>
      <c r="AA8761" s="15">
        <f t="shared" si="2408"/>
        <v>0</v>
      </c>
      <c r="AB8761" s="15">
        <f t="shared" si="2408"/>
        <v>0</v>
      </c>
      <c r="AC8761" s="15">
        <f t="shared" si="2408"/>
        <v>0</v>
      </c>
      <c r="AD8761" s="15">
        <f t="shared" si="2408"/>
        <v>0</v>
      </c>
      <c r="AE8761" s="15">
        <f t="shared" si="2408"/>
        <v>0</v>
      </c>
      <c r="AF8761" s="15">
        <f t="shared" si="2408"/>
        <v>0</v>
      </c>
      <c r="AG8761" s="15">
        <f t="shared" si="2408"/>
        <v>0</v>
      </c>
      <c r="AH8761" s="15">
        <v>0</v>
      </c>
      <c r="AI8761" s="15">
        <v>0</v>
      </c>
      <c r="AJ8761" s="15">
        <f>SUM(AJ8762:AJ8766)</f>
        <v>0</v>
      </c>
      <c r="AK8761" s="15">
        <f t="shared" si="2408"/>
        <v>0</v>
      </c>
      <c r="AL8761" s="15">
        <f t="shared" si="2408"/>
        <v>0</v>
      </c>
      <c r="AM8761" s="15">
        <f t="shared" si="2408"/>
        <v>0</v>
      </c>
      <c r="AN8761" s="15">
        <f t="shared" si="2408"/>
        <v>0</v>
      </c>
      <c r="AO8761" s="15">
        <f t="shared" si="2408"/>
        <v>0</v>
      </c>
      <c r="AP8761" s="15">
        <f t="shared" si="2408"/>
        <v>0</v>
      </c>
      <c r="AQ8761" s="15">
        <f t="shared" si="2408"/>
        <v>0</v>
      </c>
      <c r="AR8761" s="15">
        <f t="shared" si="2408"/>
        <v>0</v>
      </c>
      <c r="AS8761" s="15">
        <f t="shared" si="2408"/>
        <v>0</v>
      </c>
      <c r="AT8761" s="15">
        <f t="shared" si="2408"/>
        <v>0</v>
      </c>
      <c r="AU8761" s="15">
        <v>0</v>
      </c>
      <c r="AV8761" s="15">
        <v>0</v>
      </c>
      <c r="AW8761" s="15">
        <f t="shared" si="2406"/>
        <v>0</v>
      </c>
    </row>
    <row r="8762" spans="1:49" s="144" customFormat="1">
      <c r="A8762" s="44" t="s">
        <v>701</v>
      </c>
      <c r="B8762" s="45" t="s">
        <v>1029</v>
      </c>
      <c r="C8762" s="45" t="s">
        <v>1549</v>
      </c>
      <c r="D8762" s="452" t="s">
        <v>3058</v>
      </c>
      <c r="E8762" s="140" t="s">
        <v>850</v>
      </c>
      <c r="F8762" s="141" t="s">
        <v>2139</v>
      </c>
      <c r="G8762" s="468" t="s">
        <v>3070</v>
      </c>
      <c r="H8762" s="50" t="s">
        <v>2346</v>
      </c>
      <c r="I8762" s="142" t="s">
        <v>1119</v>
      </c>
      <c r="J8762" s="288"/>
      <c r="K8762" s="288"/>
      <c r="L8762" s="288"/>
      <c r="M8762" s="288"/>
      <c r="N8762" s="288"/>
      <c r="O8762" s="288"/>
      <c r="P8762" s="288"/>
      <c r="Q8762" s="288"/>
      <c r="R8762" s="288"/>
      <c r="S8762" s="288"/>
      <c r="T8762" s="288"/>
      <c r="U8762" s="288">
        <v>0</v>
      </c>
      <c r="V8762" s="288">
        <v>0</v>
      </c>
      <c r="W8762" s="288"/>
      <c r="X8762" s="288"/>
      <c r="Y8762" s="288"/>
      <c r="Z8762" s="288"/>
      <c r="AA8762" s="288"/>
      <c r="AB8762" s="288"/>
      <c r="AC8762" s="288"/>
      <c r="AD8762" s="288"/>
      <c r="AE8762" s="288"/>
      <c r="AF8762" s="288"/>
      <c r="AG8762" s="288"/>
      <c r="AH8762" s="288">
        <v>0</v>
      </c>
      <c r="AI8762" s="288">
        <v>0</v>
      </c>
      <c r="AJ8762" s="288"/>
      <c r="AK8762" s="288"/>
      <c r="AL8762" s="288"/>
      <c r="AM8762" s="288"/>
      <c r="AN8762" s="288"/>
      <c r="AO8762" s="288"/>
      <c r="AP8762" s="288"/>
      <c r="AQ8762" s="288"/>
      <c r="AR8762" s="288"/>
      <c r="AS8762" s="288"/>
      <c r="AT8762" s="288"/>
      <c r="AU8762" s="288">
        <v>0</v>
      </c>
      <c r="AV8762" s="288">
        <v>0</v>
      </c>
      <c r="AW8762" s="288">
        <f t="shared" si="2406"/>
        <v>0</v>
      </c>
    </row>
    <row r="8763" spans="1:49" s="144" customFormat="1">
      <c r="A8763" s="44" t="s">
        <v>701</v>
      </c>
      <c r="B8763" s="45" t="s">
        <v>1029</v>
      </c>
      <c r="C8763" s="45" t="s">
        <v>1549</v>
      </c>
      <c r="D8763" s="452" t="s">
        <v>3058</v>
      </c>
      <c r="E8763" s="140" t="s">
        <v>851</v>
      </c>
      <c r="F8763" s="141" t="s">
        <v>2140</v>
      </c>
      <c r="G8763" s="468" t="s">
        <v>3070</v>
      </c>
      <c r="H8763" s="50" t="s">
        <v>2346</v>
      </c>
      <c r="I8763" s="142" t="s">
        <v>1290</v>
      </c>
      <c r="J8763" s="288"/>
      <c r="K8763" s="288"/>
      <c r="L8763" s="288"/>
      <c r="M8763" s="288"/>
      <c r="N8763" s="288"/>
      <c r="O8763" s="288"/>
      <c r="P8763" s="288"/>
      <c r="Q8763" s="288"/>
      <c r="R8763" s="288"/>
      <c r="S8763" s="288"/>
      <c r="T8763" s="288"/>
      <c r="U8763" s="288">
        <v>0</v>
      </c>
      <c r="V8763" s="288">
        <v>0</v>
      </c>
      <c r="W8763" s="288"/>
      <c r="X8763" s="288"/>
      <c r="Y8763" s="288"/>
      <c r="Z8763" s="288"/>
      <c r="AA8763" s="288"/>
      <c r="AB8763" s="288"/>
      <c r="AC8763" s="288"/>
      <c r="AD8763" s="288"/>
      <c r="AE8763" s="288"/>
      <c r="AF8763" s="288"/>
      <c r="AG8763" s="288"/>
      <c r="AH8763" s="288">
        <v>0</v>
      </c>
      <c r="AI8763" s="288">
        <v>0</v>
      </c>
      <c r="AJ8763" s="288"/>
      <c r="AK8763" s="288"/>
      <c r="AL8763" s="288"/>
      <c r="AM8763" s="288"/>
      <c r="AN8763" s="288"/>
      <c r="AO8763" s="288"/>
      <c r="AP8763" s="288"/>
      <c r="AQ8763" s="288"/>
      <c r="AR8763" s="288"/>
      <c r="AS8763" s="288"/>
      <c r="AT8763" s="288"/>
      <c r="AU8763" s="288">
        <v>0</v>
      </c>
      <c r="AV8763" s="288">
        <v>0</v>
      </c>
      <c r="AW8763" s="288">
        <f t="shared" si="2406"/>
        <v>0</v>
      </c>
    </row>
    <row r="8764" spans="1:49" s="144" customFormat="1">
      <c r="A8764" s="44" t="s">
        <v>701</v>
      </c>
      <c r="B8764" s="45" t="s">
        <v>1029</v>
      </c>
      <c r="C8764" s="45" t="s">
        <v>1549</v>
      </c>
      <c r="D8764" s="452" t="s">
        <v>3058</v>
      </c>
      <c r="E8764" s="140" t="s">
        <v>852</v>
      </c>
      <c r="F8764" s="141" t="s">
        <v>2141</v>
      </c>
      <c r="G8764" s="468" t="s">
        <v>3070</v>
      </c>
      <c r="H8764" s="50" t="s">
        <v>2346</v>
      </c>
      <c r="I8764" s="142" t="s">
        <v>1733</v>
      </c>
      <c r="J8764" s="288"/>
      <c r="K8764" s="288"/>
      <c r="L8764" s="288"/>
      <c r="M8764" s="288"/>
      <c r="N8764" s="288"/>
      <c r="O8764" s="288"/>
      <c r="P8764" s="288"/>
      <c r="Q8764" s="288"/>
      <c r="R8764" s="288"/>
      <c r="S8764" s="288"/>
      <c r="T8764" s="288"/>
      <c r="U8764" s="288">
        <v>0</v>
      </c>
      <c r="V8764" s="288">
        <v>0</v>
      </c>
      <c r="W8764" s="288"/>
      <c r="X8764" s="288"/>
      <c r="Y8764" s="288"/>
      <c r="Z8764" s="288"/>
      <c r="AA8764" s="288"/>
      <c r="AB8764" s="288"/>
      <c r="AC8764" s="288"/>
      <c r="AD8764" s="288"/>
      <c r="AE8764" s="288"/>
      <c r="AF8764" s="288"/>
      <c r="AG8764" s="288"/>
      <c r="AH8764" s="288">
        <v>0</v>
      </c>
      <c r="AI8764" s="288">
        <v>0</v>
      </c>
      <c r="AJ8764" s="288"/>
      <c r="AK8764" s="288"/>
      <c r="AL8764" s="288"/>
      <c r="AM8764" s="288"/>
      <c r="AN8764" s="288"/>
      <c r="AO8764" s="288"/>
      <c r="AP8764" s="288"/>
      <c r="AQ8764" s="288"/>
      <c r="AR8764" s="288"/>
      <c r="AS8764" s="288"/>
      <c r="AT8764" s="288"/>
      <c r="AU8764" s="288">
        <v>0</v>
      </c>
      <c r="AV8764" s="288">
        <v>0</v>
      </c>
      <c r="AW8764" s="288">
        <f t="shared" si="2406"/>
        <v>0</v>
      </c>
    </row>
    <row r="8765" spans="1:49" s="144" customFormat="1">
      <c r="A8765" s="44" t="s">
        <v>701</v>
      </c>
      <c r="B8765" s="45" t="s">
        <v>1029</v>
      </c>
      <c r="C8765" s="45" t="s">
        <v>1549</v>
      </c>
      <c r="D8765" s="452" t="s">
        <v>3058</v>
      </c>
      <c r="E8765" s="140" t="s">
        <v>853</v>
      </c>
      <c r="F8765" s="141" t="s">
        <v>2142</v>
      </c>
      <c r="G8765" s="468" t="s">
        <v>3070</v>
      </c>
      <c r="H8765" s="50" t="s">
        <v>2346</v>
      </c>
      <c r="I8765" s="142" t="s">
        <v>1734</v>
      </c>
      <c r="J8765" s="288"/>
      <c r="K8765" s="288"/>
      <c r="L8765" s="288"/>
      <c r="M8765" s="288"/>
      <c r="N8765" s="288"/>
      <c r="O8765" s="288"/>
      <c r="P8765" s="288"/>
      <c r="Q8765" s="288"/>
      <c r="R8765" s="288"/>
      <c r="S8765" s="288"/>
      <c r="T8765" s="288"/>
      <c r="U8765" s="288">
        <v>0</v>
      </c>
      <c r="V8765" s="288">
        <v>0</v>
      </c>
      <c r="W8765" s="288"/>
      <c r="X8765" s="288"/>
      <c r="Y8765" s="288"/>
      <c r="Z8765" s="288"/>
      <c r="AA8765" s="288"/>
      <c r="AB8765" s="288"/>
      <c r="AC8765" s="288"/>
      <c r="AD8765" s="288"/>
      <c r="AE8765" s="288"/>
      <c r="AF8765" s="288"/>
      <c r="AG8765" s="288"/>
      <c r="AH8765" s="288">
        <v>0</v>
      </c>
      <c r="AI8765" s="288">
        <v>0</v>
      </c>
      <c r="AJ8765" s="288"/>
      <c r="AK8765" s="288"/>
      <c r="AL8765" s="288"/>
      <c r="AM8765" s="288"/>
      <c r="AN8765" s="288"/>
      <c r="AO8765" s="288"/>
      <c r="AP8765" s="288"/>
      <c r="AQ8765" s="288"/>
      <c r="AR8765" s="288"/>
      <c r="AS8765" s="288"/>
      <c r="AT8765" s="288"/>
      <c r="AU8765" s="288">
        <v>0</v>
      </c>
      <c r="AV8765" s="288">
        <v>0</v>
      </c>
      <c r="AW8765" s="288">
        <f t="shared" si="2406"/>
        <v>0</v>
      </c>
    </row>
    <row r="8766" spans="1:49" s="144" customFormat="1">
      <c r="A8766" s="44" t="s">
        <v>701</v>
      </c>
      <c r="B8766" s="45" t="s">
        <v>1029</v>
      </c>
      <c r="C8766" s="45" t="s">
        <v>1549</v>
      </c>
      <c r="D8766" s="452" t="s">
        <v>3058</v>
      </c>
      <c r="E8766" s="140" t="s">
        <v>854</v>
      </c>
      <c r="F8766" s="141" t="s">
        <v>2143</v>
      </c>
      <c r="G8766" s="468" t="s">
        <v>3070</v>
      </c>
      <c r="H8766" s="50" t="s">
        <v>2346</v>
      </c>
      <c r="I8766" s="142" t="s">
        <v>1735</v>
      </c>
      <c r="J8766" s="288"/>
      <c r="K8766" s="288"/>
      <c r="L8766" s="288"/>
      <c r="M8766" s="288"/>
      <c r="N8766" s="288"/>
      <c r="O8766" s="288"/>
      <c r="P8766" s="288"/>
      <c r="Q8766" s="288"/>
      <c r="R8766" s="288"/>
      <c r="S8766" s="288"/>
      <c r="T8766" s="288"/>
      <c r="U8766" s="288">
        <v>0</v>
      </c>
      <c r="V8766" s="288">
        <v>0</v>
      </c>
      <c r="W8766" s="288"/>
      <c r="X8766" s="288"/>
      <c r="Y8766" s="288"/>
      <c r="Z8766" s="288"/>
      <c r="AA8766" s="288"/>
      <c r="AB8766" s="288"/>
      <c r="AC8766" s="288"/>
      <c r="AD8766" s="288"/>
      <c r="AE8766" s="288"/>
      <c r="AF8766" s="288"/>
      <c r="AG8766" s="288"/>
      <c r="AH8766" s="288">
        <v>0</v>
      </c>
      <c r="AI8766" s="288">
        <v>0</v>
      </c>
      <c r="AJ8766" s="288"/>
      <c r="AK8766" s="288"/>
      <c r="AL8766" s="288"/>
      <c r="AM8766" s="288"/>
      <c r="AN8766" s="288"/>
      <c r="AO8766" s="288"/>
      <c r="AP8766" s="288"/>
      <c r="AQ8766" s="288"/>
      <c r="AR8766" s="288"/>
      <c r="AS8766" s="288"/>
      <c r="AT8766" s="288"/>
      <c r="AU8766" s="288">
        <v>0</v>
      </c>
      <c r="AV8766" s="288">
        <v>0</v>
      </c>
      <c r="AW8766" s="288">
        <f t="shared" si="2406"/>
        <v>0</v>
      </c>
    </row>
    <row r="8767" spans="1:49">
      <c r="A8767" s="44" t="s">
        <v>701</v>
      </c>
      <c r="B8767" s="45" t="s">
        <v>1029</v>
      </c>
      <c r="C8767" s="45" t="s">
        <v>1549</v>
      </c>
      <c r="D8767" s="452" t="s">
        <v>3058</v>
      </c>
      <c r="E8767" s="213" t="s">
        <v>773</v>
      </c>
      <c r="F8767" s="65"/>
      <c r="G8767" s="65"/>
      <c r="H8767" s="65"/>
      <c r="I8767" s="260" t="s">
        <v>1362</v>
      </c>
      <c r="J8767" s="9">
        <f>SUM(J8768)</f>
        <v>0</v>
      </c>
      <c r="K8767" s="9">
        <f t="shared" ref="K8767:AT8767" si="2409">SUM(K8768)</f>
        <v>0</v>
      </c>
      <c r="L8767" s="9">
        <f t="shared" si="2409"/>
        <v>0</v>
      </c>
      <c r="M8767" s="9">
        <f t="shared" si="2409"/>
        <v>0</v>
      </c>
      <c r="N8767" s="9">
        <f t="shared" si="2409"/>
        <v>0</v>
      </c>
      <c r="O8767" s="9">
        <f t="shared" si="2409"/>
        <v>0</v>
      </c>
      <c r="P8767" s="9">
        <f t="shared" si="2409"/>
        <v>0</v>
      </c>
      <c r="Q8767" s="9">
        <f t="shared" si="2409"/>
        <v>0</v>
      </c>
      <c r="R8767" s="9">
        <f t="shared" si="2409"/>
        <v>0</v>
      </c>
      <c r="S8767" s="9">
        <f t="shared" si="2409"/>
        <v>0</v>
      </c>
      <c r="T8767" s="9">
        <f t="shared" si="2409"/>
        <v>0</v>
      </c>
      <c r="U8767" s="9">
        <v>0</v>
      </c>
      <c r="V8767" s="9">
        <v>0</v>
      </c>
      <c r="W8767" s="9">
        <f>SUM(W8768)</f>
        <v>0</v>
      </c>
      <c r="X8767" s="9">
        <f t="shared" si="2409"/>
        <v>0</v>
      </c>
      <c r="Y8767" s="9">
        <f t="shared" si="2409"/>
        <v>0</v>
      </c>
      <c r="Z8767" s="9">
        <f t="shared" si="2409"/>
        <v>0</v>
      </c>
      <c r="AA8767" s="9">
        <f t="shared" si="2409"/>
        <v>0</v>
      </c>
      <c r="AB8767" s="9">
        <f t="shared" si="2409"/>
        <v>0</v>
      </c>
      <c r="AC8767" s="9">
        <f t="shared" si="2409"/>
        <v>0</v>
      </c>
      <c r="AD8767" s="9">
        <f t="shared" si="2409"/>
        <v>0</v>
      </c>
      <c r="AE8767" s="9">
        <f t="shared" si="2409"/>
        <v>0</v>
      </c>
      <c r="AF8767" s="9">
        <f t="shared" si="2409"/>
        <v>0</v>
      </c>
      <c r="AG8767" s="9">
        <f t="shared" si="2409"/>
        <v>0</v>
      </c>
      <c r="AH8767" s="9">
        <v>0</v>
      </c>
      <c r="AI8767" s="9">
        <v>0</v>
      </c>
      <c r="AJ8767" s="9">
        <f>SUM(AJ8768)</f>
        <v>0</v>
      </c>
      <c r="AK8767" s="9">
        <f t="shared" si="2409"/>
        <v>0</v>
      </c>
      <c r="AL8767" s="9">
        <f t="shared" si="2409"/>
        <v>0</v>
      </c>
      <c r="AM8767" s="9">
        <f t="shared" si="2409"/>
        <v>0</v>
      </c>
      <c r="AN8767" s="9">
        <f t="shared" si="2409"/>
        <v>0</v>
      </c>
      <c r="AO8767" s="9">
        <f t="shared" si="2409"/>
        <v>0</v>
      </c>
      <c r="AP8767" s="9">
        <f t="shared" si="2409"/>
        <v>0</v>
      </c>
      <c r="AQ8767" s="9">
        <f t="shared" si="2409"/>
        <v>0</v>
      </c>
      <c r="AR8767" s="9">
        <f t="shared" si="2409"/>
        <v>0</v>
      </c>
      <c r="AS8767" s="9">
        <f t="shared" si="2409"/>
        <v>0</v>
      </c>
      <c r="AT8767" s="9">
        <f t="shared" si="2409"/>
        <v>0</v>
      </c>
      <c r="AU8767" s="9">
        <v>0</v>
      </c>
      <c r="AV8767" s="9">
        <v>0</v>
      </c>
      <c r="AW8767" s="9">
        <f t="shared" si="2406"/>
        <v>0</v>
      </c>
    </row>
    <row r="8768" spans="1:49">
      <c r="A8768" s="44" t="s">
        <v>701</v>
      </c>
      <c r="B8768" s="45" t="s">
        <v>1029</v>
      </c>
      <c r="C8768" s="45" t="s">
        <v>1549</v>
      </c>
      <c r="D8768" s="452" t="s">
        <v>3058</v>
      </c>
      <c r="E8768" s="367" t="s">
        <v>785</v>
      </c>
      <c r="F8768" s="50"/>
      <c r="G8768" s="468" t="s">
        <v>3070</v>
      </c>
      <c r="H8768" s="50" t="s">
        <v>2346</v>
      </c>
      <c r="I8768" s="42" t="s">
        <v>1363</v>
      </c>
      <c r="J8768" s="288"/>
      <c r="K8768" s="288"/>
      <c r="L8768" s="288"/>
      <c r="M8768" s="288"/>
      <c r="N8768" s="288"/>
      <c r="O8768" s="288"/>
      <c r="P8768" s="288"/>
      <c r="Q8768" s="288"/>
      <c r="R8768" s="288"/>
      <c r="S8768" s="288"/>
      <c r="T8768" s="288"/>
      <c r="U8768" s="288">
        <v>0</v>
      </c>
      <c r="V8768" s="288">
        <v>0</v>
      </c>
      <c r="W8768" s="288"/>
      <c r="X8768" s="288"/>
      <c r="Y8768" s="288"/>
      <c r="Z8768" s="288"/>
      <c r="AA8768" s="288"/>
      <c r="AB8768" s="288"/>
      <c r="AC8768" s="288"/>
      <c r="AD8768" s="288"/>
      <c r="AE8768" s="288"/>
      <c r="AF8768" s="288"/>
      <c r="AG8768" s="288"/>
      <c r="AH8768" s="288">
        <v>0</v>
      </c>
      <c r="AI8768" s="288">
        <v>0</v>
      </c>
      <c r="AJ8768" s="288"/>
      <c r="AK8768" s="288"/>
      <c r="AL8768" s="288"/>
      <c r="AM8768" s="288"/>
      <c r="AN8768" s="288"/>
      <c r="AO8768" s="288"/>
      <c r="AP8768" s="288"/>
      <c r="AQ8768" s="288"/>
      <c r="AR8768" s="288"/>
      <c r="AS8768" s="288"/>
      <c r="AT8768" s="288"/>
      <c r="AU8768" s="288">
        <v>0</v>
      </c>
      <c r="AV8768" s="288">
        <v>0</v>
      </c>
      <c r="AW8768" s="288">
        <f t="shared" si="2406"/>
        <v>0</v>
      </c>
    </row>
    <row r="8769" spans="1:49">
      <c r="A8769" s="44" t="s">
        <v>701</v>
      </c>
      <c r="B8769" s="45" t="s">
        <v>1029</v>
      </c>
      <c r="C8769" s="45" t="s">
        <v>1549</v>
      </c>
      <c r="D8769" s="452" t="s">
        <v>3058</v>
      </c>
      <c r="E8769" s="213" t="s">
        <v>1364</v>
      </c>
      <c r="F8769" s="65"/>
      <c r="G8769" s="65"/>
      <c r="H8769" s="65"/>
      <c r="I8769" s="260" t="s">
        <v>2104</v>
      </c>
      <c r="J8769" s="9">
        <f>SUM(J8770:J8779)</f>
        <v>0</v>
      </c>
      <c r="K8769" s="9">
        <f t="shared" ref="K8769:AT8769" si="2410">SUM(K8770:K8779)</f>
        <v>0</v>
      </c>
      <c r="L8769" s="9">
        <f t="shared" si="2410"/>
        <v>0</v>
      </c>
      <c r="M8769" s="9">
        <f t="shared" si="2410"/>
        <v>0</v>
      </c>
      <c r="N8769" s="9">
        <f t="shared" si="2410"/>
        <v>0</v>
      </c>
      <c r="O8769" s="9">
        <f t="shared" si="2410"/>
        <v>0</v>
      </c>
      <c r="P8769" s="9">
        <f t="shared" si="2410"/>
        <v>0</v>
      </c>
      <c r="Q8769" s="9">
        <f t="shared" si="2410"/>
        <v>0</v>
      </c>
      <c r="R8769" s="9">
        <f t="shared" si="2410"/>
        <v>0</v>
      </c>
      <c r="S8769" s="9">
        <f t="shared" si="2410"/>
        <v>0</v>
      </c>
      <c r="T8769" s="9">
        <f t="shared" si="2410"/>
        <v>0</v>
      </c>
      <c r="U8769" s="9">
        <v>0</v>
      </c>
      <c r="V8769" s="9">
        <v>0</v>
      </c>
      <c r="W8769" s="9">
        <f>SUM(W8770:W8779)</f>
        <v>0</v>
      </c>
      <c r="X8769" s="9">
        <f t="shared" si="2410"/>
        <v>0</v>
      </c>
      <c r="Y8769" s="9">
        <f t="shared" si="2410"/>
        <v>0</v>
      </c>
      <c r="Z8769" s="9">
        <f t="shared" si="2410"/>
        <v>0</v>
      </c>
      <c r="AA8769" s="9">
        <f t="shared" si="2410"/>
        <v>0</v>
      </c>
      <c r="AB8769" s="9">
        <f t="shared" si="2410"/>
        <v>0</v>
      </c>
      <c r="AC8769" s="9">
        <f t="shared" si="2410"/>
        <v>0</v>
      </c>
      <c r="AD8769" s="9">
        <f t="shared" si="2410"/>
        <v>0</v>
      </c>
      <c r="AE8769" s="9">
        <f t="shared" si="2410"/>
        <v>0</v>
      </c>
      <c r="AF8769" s="9">
        <f t="shared" si="2410"/>
        <v>0</v>
      </c>
      <c r="AG8769" s="9">
        <f t="shared" si="2410"/>
        <v>0</v>
      </c>
      <c r="AH8769" s="9">
        <v>0</v>
      </c>
      <c r="AI8769" s="9">
        <v>0</v>
      </c>
      <c r="AJ8769" s="9">
        <f>SUM(AJ8770:AJ8779)</f>
        <v>0</v>
      </c>
      <c r="AK8769" s="9">
        <f t="shared" si="2410"/>
        <v>0</v>
      </c>
      <c r="AL8769" s="9">
        <f t="shared" si="2410"/>
        <v>0</v>
      </c>
      <c r="AM8769" s="9">
        <f t="shared" si="2410"/>
        <v>0</v>
      </c>
      <c r="AN8769" s="9">
        <f t="shared" si="2410"/>
        <v>0</v>
      </c>
      <c r="AO8769" s="9">
        <f t="shared" si="2410"/>
        <v>0</v>
      </c>
      <c r="AP8769" s="9">
        <f t="shared" si="2410"/>
        <v>0</v>
      </c>
      <c r="AQ8769" s="9">
        <f t="shared" si="2410"/>
        <v>0</v>
      </c>
      <c r="AR8769" s="9">
        <f t="shared" si="2410"/>
        <v>0</v>
      </c>
      <c r="AS8769" s="9">
        <f t="shared" si="2410"/>
        <v>0</v>
      </c>
      <c r="AT8769" s="9">
        <f t="shared" si="2410"/>
        <v>0</v>
      </c>
      <c r="AU8769" s="9">
        <v>0</v>
      </c>
      <c r="AV8769" s="9">
        <v>0</v>
      </c>
      <c r="AW8769" s="9">
        <f t="shared" si="2406"/>
        <v>0</v>
      </c>
    </row>
    <row r="8770" spans="1:49">
      <c r="A8770" s="44" t="s">
        <v>701</v>
      </c>
      <c r="B8770" s="45" t="s">
        <v>1029</v>
      </c>
      <c r="C8770" s="45" t="s">
        <v>1549</v>
      </c>
      <c r="D8770" s="452" t="s">
        <v>3058</v>
      </c>
      <c r="E8770" s="367" t="s">
        <v>786</v>
      </c>
      <c r="F8770" s="50"/>
      <c r="G8770" s="468" t="s">
        <v>3070</v>
      </c>
      <c r="H8770" s="50" t="s">
        <v>2346</v>
      </c>
      <c r="I8770" s="42" t="s">
        <v>1191</v>
      </c>
      <c r="J8770" s="288"/>
      <c r="K8770" s="288"/>
      <c r="L8770" s="288"/>
      <c r="M8770" s="288"/>
      <c r="N8770" s="288"/>
      <c r="O8770" s="288"/>
      <c r="P8770" s="288"/>
      <c r="Q8770" s="288"/>
      <c r="R8770" s="288"/>
      <c r="S8770" s="288"/>
      <c r="T8770" s="288"/>
      <c r="U8770" s="288">
        <v>0</v>
      </c>
      <c r="V8770" s="288">
        <v>0</v>
      </c>
      <c r="W8770" s="288"/>
      <c r="X8770" s="288"/>
      <c r="Y8770" s="288"/>
      <c r="Z8770" s="288"/>
      <c r="AA8770" s="288"/>
      <c r="AB8770" s="288"/>
      <c r="AC8770" s="288"/>
      <c r="AD8770" s="288"/>
      <c r="AE8770" s="288"/>
      <c r="AF8770" s="288"/>
      <c r="AG8770" s="288"/>
      <c r="AH8770" s="288">
        <v>0</v>
      </c>
      <c r="AI8770" s="288">
        <v>0</v>
      </c>
      <c r="AJ8770" s="288"/>
      <c r="AK8770" s="288"/>
      <c r="AL8770" s="288"/>
      <c r="AM8770" s="288"/>
      <c r="AN8770" s="288"/>
      <c r="AO8770" s="288"/>
      <c r="AP8770" s="288"/>
      <c r="AQ8770" s="288"/>
      <c r="AR8770" s="288"/>
      <c r="AS8770" s="288"/>
      <c r="AT8770" s="288"/>
      <c r="AU8770" s="288">
        <v>0</v>
      </c>
      <c r="AV8770" s="288">
        <v>0</v>
      </c>
      <c r="AW8770" s="288">
        <f t="shared" si="2406"/>
        <v>0</v>
      </c>
    </row>
    <row r="8771" spans="1:49">
      <c r="A8771" s="44" t="s">
        <v>701</v>
      </c>
      <c r="B8771" s="45" t="s">
        <v>1029</v>
      </c>
      <c r="C8771" s="45" t="s">
        <v>1549</v>
      </c>
      <c r="D8771" s="452" t="s">
        <v>3058</v>
      </c>
      <c r="E8771" s="367" t="s">
        <v>1528</v>
      </c>
      <c r="F8771" s="50"/>
      <c r="G8771" s="468" t="s">
        <v>3070</v>
      </c>
      <c r="H8771" s="50" t="s">
        <v>2346</v>
      </c>
      <c r="I8771" s="42" t="s">
        <v>989</v>
      </c>
      <c r="J8771" s="288"/>
      <c r="K8771" s="288"/>
      <c r="L8771" s="288"/>
      <c r="M8771" s="288"/>
      <c r="N8771" s="288"/>
      <c r="O8771" s="288"/>
      <c r="P8771" s="288"/>
      <c r="Q8771" s="288"/>
      <c r="R8771" s="288"/>
      <c r="S8771" s="288"/>
      <c r="T8771" s="288"/>
      <c r="U8771" s="288">
        <v>0</v>
      </c>
      <c r="V8771" s="288">
        <v>0</v>
      </c>
      <c r="W8771" s="288"/>
      <c r="X8771" s="288"/>
      <c r="Y8771" s="288"/>
      <c r="Z8771" s="288"/>
      <c r="AA8771" s="288"/>
      <c r="AB8771" s="288"/>
      <c r="AC8771" s="288"/>
      <c r="AD8771" s="288"/>
      <c r="AE8771" s="288"/>
      <c r="AF8771" s="288"/>
      <c r="AG8771" s="288"/>
      <c r="AH8771" s="288">
        <v>0</v>
      </c>
      <c r="AI8771" s="288">
        <v>0</v>
      </c>
      <c r="AJ8771" s="288"/>
      <c r="AK8771" s="288"/>
      <c r="AL8771" s="288"/>
      <c r="AM8771" s="288"/>
      <c r="AN8771" s="288"/>
      <c r="AO8771" s="288"/>
      <c r="AP8771" s="288"/>
      <c r="AQ8771" s="288"/>
      <c r="AR8771" s="288"/>
      <c r="AS8771" s="288"/>
      <c r="AT8771" s="288"/>
      <c r="AU8771" s="288">
        <v>0</v>
      </c>
      <c r="AV8771" s="288">
        <v>0</v>
      </c>
      <c r="AW8771" s="288">
        <f t="shared" si="2406"/>
        <v>0</v>
      </c>
    </row>
    <row r="8772" spans="1:49">
      <c r="A8772" s="44" t="s">
        <v>701</v>
      </c>
      <c r="B8772" s="45" t="s">
        <v>1029</v>
      </c>
      <c r="C8772" s="45" t="s">
        <v>1549</v>
      </c>
      <c r="D8772" s="452" t="s">
        <v>3058</v>
      </c>
      <c r="E8772" s="367" t="s">
        <v>1679</v>
      </c>
      <c r="F8772" s="50"/>
      <c r="G8772" s="468" t="s">
        <v>3070</v>
      </c>
      <c r="H8772" s="50" t="s">
        <v>2346</v>
      </c>
      <c r="I8772" s="42" t="s">
        <v>1048</v>
      </c>
      <c r="J8772" s="288"/>
      <c r="K8772" s="288"/>
      <c r="L8772" s="288"/>
      <c r="M8772" s="288"/>
      <c r="N8772" s="288"/>
      <c r="O8772" s="288"/>
      <c r="P8772" s="288"/>
      <c r="Q8772" s="288"/>
      <c r="R8772" s="288"/>
      <c r="S8772" s="288"/>
      <c r="T8772" s="288"/>
      <c r="U8772" s="288">
        <v>0</v>
      </c>
      <c r="V8772" s="288">
        <v>0</v>
      </c>
      <c r="W8772" s="288"/>
      <c r="X8772" s="288"/>
      <c r="Y8772" s="288"/>
      <c r="Z8772" s="288"/>
      <c r="AA8772" s="288"/>
      <c r="AB8772" s="288"/>
      <c r="AC8772" s="288"/>
      <c r="AD8772" s="288"/>
      <c r="AE8772" s="288"/>
      <c r="AF8772" s="288"/>
      <c r="AG8772" s="288"/>
      <c r="AH8772" s="288">
        <v>0</v>
      </c>
      <c r="AI8772" s="288">
        <v>0</v>
      </c>
      <c r="AJ8772" s="288"/>
      <c r="AK8772" s="288"/>
      <c r="AL8772" s="288"/>
      <c r="AM8772" s="288"/>
      <c r="AN8772" s="288"/>
      <c r="AO8772" s="288"/>
      <c r="AP8772" s="288"/>
      <c r="AQ8772" s="288"/>
      <c r="AR8772" s="288"/>
      <c r="AS8772" s="288"/>
      <c r="AT8772" s="288"/>
      <c r="AU8772" s="288">
        <v>0</v>
      </c>
      <c r="AV8772" s="288">
        <v>0</v>
      </c>
      <c r="AW8772" s="288">
        <f t="shared" si="2406"/>
        <v>0</v>
      </c>
    </row>
    <row r="8773" spans="1:49">
      <c r="A8773" s="44" t="s">
        <v>701</v>
      </c>
      <c r="B8773" s="45" t="s">
        <v>1029</v>
      </c>
      <c r="C8773" s="45" t="s">
        <v>1549</v>
      </c>
      <c r="D8773" s="452" t="s">
        <v>3058</v>
      </c>
      <c r="E8773" s="367" t="s">
        <v>787</v>
      </c>
      <c r="F8773" s="50"/>
      <c r="G8773" s="468" t="s">
        <v>3070</v>
      </c>
      <c r="H8773" s="50" t="s">
        <v>2346</v>
      </c>
      <c r="I8773" s="42" t="s">
        <v>2078</v>
      </c>
      <c r="J8773" s="288"/>
      <c r="K8773" s="288"/>
      <c r="L8773" s="288"/>
      <c r="M8773" s="288"/>
      <c r="N8773" s="288"/>
      <c r="O8773" s="288"/>
      <c r="P8773" s="288"/>
      <c r="Q8773" s="288"/>
      <c r="R8773" s="288"/>
      <c r="S8773" s="288"/>
      <c r="T8773" s="288"/>
      <c r="U8773" s="288">
        <v>0</v>
      </c>
      <c r="V8773" s="288">
        <v>0</v>
      </c>
      <c r="W8773" s="288"/>
      <c r="X8773" s="288"/>
      <c r="Y8773" s="288"/>
      <c r="Z8773" s="288"/>
      <c r="AA8773" s="288"/>
      <c r="AB8773" s="288"/>
      <c r="AC8773" s="288"/>
      <c r="AD8773" s="288"/>
      <c r="AE8773" s="288"/>
      <c r="AF8773" s="288"/>
      <c r="AG8773" s="288"/>
      <c r="AH8773" s="288">
        <v>0</v>
      </c>
      <c r="AI8773" s="288">
        <v>0</v>
      </c>
      <c r="AJ8773" s="288"/>
      <c r="AK8773" s="288"/>
      <c r="AL8773" s="288"/>
      <c r="AM8773" s="288"/>
      <c r="AN8773" s="288"/>
      <c r="AO8773" s="288"/>
      <c r="AP8773" s="288"/>
      <c r="AQ8773" s="288"/>
      <c r="AR8773" s="288"/>
      <c r="AS8773" s="288"/>
      <c r="AT8773" s="288"/>
      <c r="AU8773" s="288">
        <v>0</v>
      </c>
      <c r="AV8773" s="288">
        <v>0</v>
      </c>
      <c r="AW8773" s="288">
        <f t="shared" si="2406"/>
        <v>0</v>
      </c>
    </row>
    <row r="8774" spans="1:49">
      <c r="A8774" s="44" t="s">
        <v>701</v>
      </c>
      <c r="B8774" s="45" t="s">
        <v>1029</v>
      </c>
      <c r="C8774" s="45" t="s">
        <v>1549</v>
      </c>
      <c r="D8774" s="452" t="s">
        <v>3058</v>
      </c>
      <c r="E8774" s="367" t="s">
        <v>1116</v>
      </c>
      <c r="F8774" s="50"/>
      <c r="G8774" s="468" t="s">
        <v>3070</v>
      </c>
      <c r="H8774" s="50" t="s">
        <v>2346</v>
      </c>
      <c r="I8774" s="42" t="s">
        <v>1487</v>
      </c>
      <c r="J8774" s="288"/>
      <c r="K8774" s="288"/>
      <c r="L8774" s="288"/>
      <c r="M8774" s="288"/>
      <c r="N8774" s="288"/>
      <c r="O8774" s="288"/>
      <c r="P8774" s="288"/>
      <c r="Q8774" s="288"/>
      <c r="R8774" s="288"/>
      <c r="S8774" s="288"/>
      <c r="T8774" s="288"/>
      <c r="U8774" s="288">
        <v>0</v>
      </c>
      <c r="V8774" s="288">
        <v>0</v>
      </c>
      <c r="W8774" s="288"/>
      <c r="X8774" s="288"/>
      <c r="Y8774" s="288"/>
      <c r="Z8774" s="288"/>
      <c r="AA8774" s="288"/>
      <c r="AB8774" s="288"/>
      <c r="AC8774" s="288"/>
      <c r="AD8774" s="288"/>
      <c r="AE8774" s="288"/>
      <c r="AF8774" s="288"/>
      <c r="AG8774" s="288"/>
      <c r="AH8774" s="288">
        <v>0</v>
      </c>
      <c r="AI8774" s="288">
        <v>0</v>
      </c>
      <c r="AJ8774" s="288"/>
      <c r="AK8774" s="288"/>
      <c r="AL8774" s="288"/>
      <c r="AM8774" s="288"/>
      <c r="AN8774" s="288"/>
      <c r="AO8774" s="288"/>
      <c r="AP8774" s="288"/>
      <c r="AQ8774" s="288"/>
      <c r="AR8774" s="288"/>
      <c r="AS8774" s="288"/>
      <c r="AT8774" s="288"/>
      <c r="AU8774" s="288">
        <v>0</v>
      </c>
      <c r="AV8774" s="288">
        <v>0</v>
      </c>
      <c r="AW8774" s="288">
        <f t="shared" si="2406"/>
        <v>0</v>
      </c>
    </row>
    <row r="8775" spans="1:49">
      <c r="A8775" s="44" t="s">
        <v>701</v>
      </c>
      <c r="B8775" s="45" t="s">
        <v>1029</v>
      </c>
      <c r="C8775" s="45" t="s">
        <v>1549</v>
      </c>
      <c r="D8775" s="452" t="s">
        <v>3058</v>
      </c>
      <c r="E8775" s="367" t="s">
        <v>1703</v>
      </c>
      <c r="F8775" s="50"/>
      <c r="G8775" s="468" t="s">
        <v>3070</v>
      </c>
      <c r="H8775" s="50" t="s">
        <v>2346</v>
      </c>
      <c r="I8775" s="42" t="s">
        <v>1047</v>
      </c>
      <c r="J8775" s="288"/>
      <c r="K8775" s="288"/>
      <c r="L8775" s="288"/>
      <c r="M8775" s="288"/>
      <c r="N8775" s="288"/>
      <c r="O8775" s="288"/>
      <c r="P8775" s="288"/>
      <c r="Q8775" s="288"/>
      <c r="R8775" s="288"/>
      <c r="S8775" s="288"/>
      <c r="T8775" s="288"/>
      <c r="U8775" s="288">
        <v>0</v>
      </c>
      <c r="V8775" s="288">
        <v>0</v>
      </c>
      <c r="W8775" s="288"/>
      <c r="X8775" s="288"/>
      <c r="Y8775" s="288"/>
      <c r="Z8775" s="288"/>
      <c r="AA8775" s="288"/>
      <c r="AB8775" s="288"/>
      <c r="AC8775" s="288"/>
      <c r="AD8775" s="288"/>
      <c r="AE8775" s="288"/>
      <c r="AF8775" s="288"/>
      <c r="AG8775" s="288"/>
      <c r="AH8775" s="288">
        <v>0</v>
      </c>
      <c r="AI8775" s="288">
        <v>0</v>
      </c>
      <c r="AJ8775" s="288"/>
      <c r="AK8775" s="288"/>
      <c r="AL8775" s="288"/>
      <c r="AM8775" s="288"/>
      <c r="AN8775" s="288"/>
      <c r="AO8775" s="288"/>
      <c r="AP8775" s="288"/>
      <c r="AQ8775" s="288"/>
      <c r="AR8775" s="288"/>
      <c r="AS8775" s="288"/>
      <c r="AT8775" s="288"/>
      <c r="AU8775" s="288">
        <v>0</v>
      </c>
      <c r="AV8775" s="288">
        <v>0</v>
      </c>
      <c r="AW8775" s="288">
        <f t="shared" si="2406"/>
        <v>0</v>
      </c>
    </row>
    <row r="8776" spans="1:49">
      <c r="A8776" s="44" t="s">
        <v>701</v>
      </c>
      <c r="B8776" s="45" t="s">
        <v>1029</v>
      </c>
      <c r="C8776" s="45" t="s">
        <v>1549</v>
      </c>
      <c r="D8776" s="452" t="s">
        <v>3058</v>
      </c>
      <c r="E8776" s="367" t="s">
        <v>826</v>
      </c>
      <c r="F8776" s="50"/>
      <c r="G8776" s="468" t="s">
        <v>3070</v>
      </c>
      <c r="H8776" s="50" t="s">
        <v>2346</v>
      </c>
      <c r="I8776" s="42" t="s">
        <v>935</v>
      </c>
      <c r="J8776" s="288"/>
      <c r="K8776" s="288"/>
      <c r="L8776" s="288"/>
      <c r="M8776" s="288"/>
      <c r="N8776" s="288"/>
      <c r="O8776" s="288"/>
      <c r="P8776" s="288"/>
      <c r="Q8776" s="288"/>
      <c r="R8776" s="288"/>
      <c r="S8776" s="288"/>
      <c r="T8776" s="288"/>
      <c r="U8776" s="288">
        <v>0</v>
      </c>
      <c r="V8776" s="288">
        <v>0</v>
      </c>
      <c r="W8776" s="288"/>
      <c r="X8776" s="288"/>
      <c r="Y8776" s="288"/>
      <c r="Z8776" s="288"/>
      <c r="AA8776" s="288"/>
      <c r="AB8776" s="288"/>
      <c r="AC8776" s="288"/>
      <c r="AD8776" s="288"/>
      <c r="AE8776" s="288"/>
      <c r="AF8776" s="288"/>
      <c r="AG8776" s="288"/>
      <c r="AH8776" s="288">
        <v>0</v>
      </c>
      <c r="AI8776" s="288">
        <v>0</v>
      </c>
      <c r="AJ8776" s="288"/>
      <c r="AK8776" s="288"/>
      <c r="AL8776" s="288"/>
      <c r="AM8776" s="288"/>
      <c r="AN8776" s="288"/>
      <c r="AO8776" s="288"/>
      <c r="AP8776" s="288"/>
      <c r="AQ8776" s="288"/>
      <c r="AR8776" s="288"/>
      <c r="AS8776" s="288"/>
      <c r="AT8776" s="288"/>
      <c r="AU8776" s="288">
        <v>0</v>
      </c>
      <c r="AV8776" s="288">
        <v>0</v>
      </c>
      <c r="AW8776" s="288">
        <f t="shared" si="2406"/>
        <v>0</v>
      </c>
    </row>
    <row r="8777" spans="1:49">
      <c r="A8777" s="44" t="s">
        <v>701</v>
      </c>
      <c r="B8777" s="45" t="s">
        <v>1029</v>
      </c>
      <c r="C8777" s="45" t="s">
        <v>1549</v>
      </c>
      <c r="D8777" s="452" t="s">
        <v>3058</v>
      </c>
      <c r="E8777" s="367" t="s">
        <v>1115</v>
      </c>
      <c r="F8777" s="50"/>
      <c r="G8777" s="468" t="s">
        <v>3070</v>
      </c>
      <c r="H8777" s="50" t="s">
        <v>2346</v>
      </c>
      <c r="I8777" s="42" t="s">
        <v>990</v>
      </c>
      <c r="J8777" s="288"/>
      <c r="K8777" s="288"/>
      <c r="L8777" s="288"/>
      <c r="M8777" s="288"/>
      <c r="N8777" s="288"/>
      <c r="O8777" s="288"/>
      <c r="P8777" s="288"/>
      <c r="Q8777" s="288"/>
      <c r="R8777" s="288"/>
      <c r="S8777" s="288"/>
      <c r="T8777" s="288"/>
      <c r="U8777" s="288">
        <v>0</v>
      </c>
      <c r="V8777" s="288">
        <v>0</v>
      </c>
      <c r="W8777" s="288"/>
      <c r="X8777" s="288"/>
      <c r="Y8777" s="288"/>
      <c r="Z8777" s="288"/>
      <c r="AA8777" s="288"/>
      <c r="AB8777" s="288"/>
      <c r="AC8777" s="288"/>
      <c r="AD8777" s="288"/>
      <c r="AE8777" s="288"/>
      <c r="AF8777" s="288"/>
      <c r="AG8777" s="288"/>
      <c r="AH8777" s="288">
        <v>0</v>
      </c>
      <c r="AI8777" s="288">
        <v>0</v>
      </c>
      <c r="AJ8777" s="288"/>
      <c r="AK8777" s="288"/>
      <c r="AL8777" s="288"/>
      <c r="AM8777" s="288"/>
      <c r="AN8777" s="288"/>
      <c r="AO8777" s="288"/>
      <c r="AP8777" s="288"/>
      <c r="AQ8777" s="288"/>
      <c r="AR8777" s="288"/>
      <c r="AS8777" s="288"/>
      <c r="AT8777" s="288"/>
      <c r="AU8777" s="288">
        <v>0</v>
      </c>
      <c r="AV8777" s="288">
        <v>0</v>
      </c>
      <c r="AW8777" s="288">
        <f t="shared" si="2406"/>
        <v>0</v>
      </c>
    </row>
    <row r="8778" spans="1:49">
      <c r="A8778" s="44" t="s">
        <v>701</v>
      </c>
      <c r="B8778" s="45" t="s">
        <v>1029</v>
      </c>
      <c r="C8778" s="45" t="s">
        <v>1549</v>
      </c>
      <c r="D8778" s="452" t="s">
        <v>3058</v>
      </c>
      <c r="E8778" s="367" t="s">
        <v>1677</v>
      </c>
      <c r="F8778" s="50"/>
      <c r="G8778" s="468" t="s">
        <v>3070</v>
      </c>
      <c r="H8778" s="50" t="s">
        <v>2346</v>
      </c>
      <c r="I8778" s="42" t="s">
        <v>1688</v>
      </c>
      <c r="J8778" s="288"/>
      <c r="K8778" s="288"/>
      <c r="L8778" s="288"/>
      <c r="M8778" s="288"/>
      <c r="N8778" s="288"/>
      <c r="O8778" s="288"/>
      <c r="P8778" s="288"/>
      <c r="Q8778" s="288"/>
      <c r="R8778" s="288"/>
      <c r="S8778" s="288"/>
      <c r="T8778" s="288"/>
      <c r="U8778" s="288">
        <v>0</v>
      </c>
      <c r="V8778" s="288">
        <v>0</v>
      </c>
      <c r="W8778" s="288"/>
      <c r="X8778" s="288"/>
      <c r="Y8778" s="288"/>
      <c r="Z8778" s="288"/>
      <c r="AA8778" s="288"/>
      <c r="AB8778" s="288"/>
      <c r="AC8778" s="288"/>
      <c r="AD8778" s="288"/>
      <c r="AE8778" s="288"/>
      <c r="AF8778" s="288"/>
      <c r="AG8778" s="288"/>
      <c r="AH8778" s="288">
        <v>0</v>
      </c>
      <c r="AI8778" s="288">
        <v>0</v>
      </c>
      <c r="AJ8778" s="288"/>
      <c r="AK8778" s="288"/>
      <c r="AL8778" s="288"/>
      <c r="AM8778" s="288"/>
      <c r="AN8778" s="288"/>
      <c r="AO8778" s="288"/>
      <c r="AP8778" s="288"/>
      <c r="AQ8778" s="288"/>
      <c r="AR8778" s="288"/>
      <c r="AS8778" s="288"/>
      <c r="AT8778" s="288"/>
      <c r="AU8778" s="288">
        <v>0</v>
      </c>
      <c r="AV8778" s="288">
        <v>0</v>
      </c>
      <c r="AW8778" s="288">
        <f t="shared" si="2406"/>
        <v>0</v>
      </c>
    </row>
    <row r="8779" spans="1:49">
      <c r="A8779" s="44" t="s">
        <v>701</v>
      </c>
      <c r="B8779" s="45" t="s">
        <v>1029</v>
      </c>
      <c r="C8779" s="45" t="s">
        <v>1549</v>
      </c>
      <c r="D8779" s="452" t="s">
        <v>3058</v>
      </c>
      <c r="E8779" s="367" t="s">
        <v>1677</v>
      </c>
      <c r="F8779" s="141" t="s">
        <v>2144</v>
      </c>
      <c r="G8779" s="468" t="s">
        <v>3070</v>
      </c>
      <c r="H8779" s="50" t="s">
        <v>2346</v>
      </c>
      <c r="I8779" s="42" t="s">
        <v>25</v>
      </c>
      <c r="J8779" s="288"/>
      <c r="K8779" s="288"/>
      <c r="L8779" s="288"/>
      <c r="M8779" s="288"/>
      <c r="N8779" s="288"/>
      <c r="O8779" s="288"/>
      <c r="P8779" s="288"/>
      <c r="Q8779" s="288"/>
      <c r="R8779" s="288"/>
      <c r="S8779" s="288"/>
      <c r="T8779" s="288"/>
      <c r="U8779" s="288">
        <v>0</v>
      </c>
      <c r="V8779" s="288">
        <v>0</v>
      </c>
      <c r="W8779" s="288"/>
      <c r="X8779" s="288"/>
      <c r="Y8779" s="288"/>
      <c r="Z8779" s="288"/>
      <c r="AA8779" s="288"/>
      <c r="AB8779" s="288"/>
      <c r="AC8779" s="288"/>
      <c r="AD8779" s="288"/>
      <c r="AE8779" s="288"/>
      <c r="AF8779" s="288"/>
      <c r="AG8779" s="288"/>
      <c r="AH8779" s="288">
        <v>0</v>
      </c>
      <c r="AI8779" s="288">
        <v>0</v>
      </c>
      <c r="AJ8779" s="288"/>
      <c r="AK8779" s="288"/>
      <c r="AL8779" s="288"/>
      <c r="AM8779" s="288"/>
      <c r="AN8779" s="288"/>
      <c r="AO8779" s="288"/>
      <c r="AP8779" s="288"/>
      <c r="AQ8779" s="288"/>
      <c r="AR8779" s="288"/>
      <c r="AS8779" s="288"/>
      <c r="AT8779" s="288"/>
      <c r="AU8779" s="288">
        <v>0</v>
      </c>
      <c r="AV8779" s="288">
        <v>0</v>
      </c>
      <c r="AW8779" s="288">
        <f t="shared" si="2406"/>
        <v>0</v>
      </c>
    </row>
    <row r="8780" spans="1:49">
      <c r="A8780" s="41"/>
      <c r="B8780" s="341"/>
      <c r="C8780" s="42"/>
      <c r="D8780" s="42"/>
      <c r="E8780" s="531"/>
      <c r="F8780" s="50"/>
      <c r="G8780" s="50"/>
      <c r="H8780" s="50"/>
      <c r="I8780" s="49" t="s">
        <v>3</v>
      </c>
      <c r="J8780" s="12">
        <f>SUM(J8781)</f>
        <v>0</v>
      </c>
      <c r="K8780" s="12">
        <f t="shared" ref="K8780:AT8781" si="2411">SUM(K8781)</f>
        <v>0</v>
      </c>
      <c r="L8780" s="12">
        <f t="shared" si="2411"/>
        <v>0</v>
      </c>
      <c r="M8780" s="12">
        <f t="shared" si="2411"/>
        <v>0</v>
      </c>
      <c r="N8780" s="12">
        <f t="shared" si="2411"/>
        <v>0</v>
      </c>
      <c r="O8780" s="12">
        <f t="shared" si="2411"/>
        <v>0</v>
      </c>
      <c r="P8780" s="12">
        <f t="shared" si="2411"/>
        <v>0</v>
      </c>
      <c r="Q8780" s="12">
        <f t="shared" si="2411"/>
        <v>0</v>
      </c>
      <c r="R8780" s="12">
        <f t="shared" si="2411"/>
        <v>0</v>
      </c>
      <c r="S8780" s="12">
        <f t="shared" si="2411"/>
        <v>0</v>
      </c>
      <c r="T8780" s="12">
        <f t="shared" si="2411"/>
        <v>0</v>
      </c>
      <c r="U8780" s="12">
        <v>0</v>
      </c>
      <c r="V8780" s="12">
        <v>0</v>
      </c>
      <c r="W8780" s="12">
        <f>SUM(W8781)</f>
        <v>0</v>
      </c>
      <c r="X8780" s="12">
        <f t="shared" si="2411"/>
        <v>0</v>
      </c>
      <c r="Y8780" s="12">
        <f t="shared" si="2411"/>
        <v>0</v>
      </c>
      <c r="Z8780" s="12">
        <f t="shared" si="2411"/>
        <v>0</v>
      </c>
      <c r="AA8780" s="12">
        <f t="shared" si="2411"/>
        <v>0</v>
      </c>
      <c r="AB8780" s="12">
        <f t="shared" si="2411"/>
        <v>0</v>
      </c>
      <c r="AC8780" s="12">
        <f t="shared" si="2411"/>
        <v>0</v>
      </c>
      <c r="AD8780" s="12">
        <f t="shared" si="2411"/>
        <v>0</v>
      </c>
      <c r="AE8780" s="12">
        <f t="shared" si="2411"/>
        <v>0</v>
      </c>
      <c r="AF8780" s="12">
        <f t="shared" si="2411"/>
        <v>0</v>
      </c>
      <c r="AG8780" s="12">
        <f t="shared" si="2411"/>
        <v>0</v>
      </c>
      <c r="AH8780" s="12">
        <v>0</v>
      </c>
      <c r="AI8780" s="12">
        <v>0</v>
      </c>
      <c r="AJ8780" s="12">
        <f>SUM(AJ8781)</f>
        <v>0</v>
      </c>
      <c r="AK8780" s="12">
        <f t="shared" si="2411"/>
        <v>0</v>
      </c>
      <c r="AL8780" s="12">
        <f t="shared" si="2411"/>
        <v>0</v>
      </c>
      <c r="AM8780" s="12">
        <f t="shared" si="2411"/>
        <v>0</v>
      </c>
      <c r="AN8780" s="12">
        <f t="shared" si="2411"/>
        <v>0</v>
      </c>
      <c r="AO8780" s="12">
        <f t="shared" si="2411"/>
        <v>0</v>
      </c>
      <c r="AP8780" s="12">
        <f t="shared" si="2411"/>
        <v>0</v>
      </c>
      <c r="AQ8780" s="12">
        <f t="shared" si="2411"/>
        <v>0</v>
      </c>
      <c r="AR8780" s="12">
        <f t="shared" si="2411"/>
        <v>0</v>
      </c>
      <c r="AS8780" s="12">
        <f t="shared" si="2411"/>
        <v>0</v>
      </c>
      <c r="AT8780" s="12">
        <f t="shared" si="2411"/>
        <v>0</v>
      </c>
      <c r="AU8780" s="12">
        <v>0</v>
      </c>
      <c r="AV8780" s="12">
        <v>0</v>
      </c>
      <c r="AW8780" s="12">
        <f t="shared" si="2406"/>
        <v>0</v>
      </c>
    </row>
    <row r="8781" spans="1:49">
      <c r="A8781" s="44" t="s">
        <v>701</v>
      </c>
      <c r="B8781" s="45" t="s">
        <v>1029</v>
      </c>
      <c r="C8781" s="45" t="s">
        <v>1549</v>
      </c>
      <c r="D8781" s="452" t="s">
        <v>3058</v>
      </c>
      <c r="E8781" s="54" t="s">
        <v>833</v>
      </c>
      <c r="F8781" s="50"/>
      <c r="G8781" s="50"/>
      <c r="H8781" s="50"/>
      <c r="I8781" s="53" t="s">
        <v>1</v>
      </c>
      <c r="J8781" s="16">
        <f>SUM(J8782)</f>
        <v>0</v>
      </c>
      <c r="K8781" s="16">
        <f t="shared" si="2411"/>
        <v>0</v>
      </c>
      <c r="L8781" s="16">
        <f t="shared" si="2411"/>
        <v>0</v>
      </c>
      <c r="M8781" s="16">
        <f t="shared" si="2411"/>
        <v>0</v>
      </c>
      <c r="N8781" s="16">
        <f t="shared" si="2411"/>
        <v>0</v>
      </c>
      <c r="O8781" s="16">
        <f t="shared" si="2411"/>
        <v>0</v>
      </c>
      <c r="P8781" s="16">
        <f t="shared" si="2411"/>
        <v>0</v>
      </c>
      <c r="Q8781" s="16">
        <f t="shared" si="2411"/>
        <v>0</v>
      </c>
      <c r="R8781" s="16">
        <f t="shared" si="2411"/>
        <v>0</v>
      </c>
      <c r="S8781" s="16">
        <f t="shared" si="2411"/>
        <v>0</v>
      </c>
      <c r="T8781" s="16">
        <f t="shared" si="2411"/>
        <v>0</v>
      </c>
      <c r="U8781" s="16">
        <v>0</v>
      </c>
      <c r="V8781" s="16">
        <v>0</v>
      </c>
      <c r="W8781" s="16">
        <f>SUM(W8782)</f>
        <v>0</v>
      </c>
      <c r="X8781" s="16">
        <f t="shared" si="2411"/>
        <v>0</v>
      </c>
      <c r="Y8781" s="16">
        <f t="shared" si="2411"/>
        <v>0</v>
      </c>
      <c r="Z8781" s="16">
        <f t="shared" si="2411"/>
        <v>0</v>
      </c>
      <c r="AA8781" s="16">
        <f t="shared" si="2411"/>
        <v>0</v>
      </c>
      <c r="AB8781" s="16">
        <f t="shared" si="2411"/>
        <v>0</v>
      </c>
      <c r="AC8781" s="16">
        <f t="shared" si="2411"/>
        <v>0</v>
      </c>
      <c r="AD8781" s="16">
        <f t="shared" si="2411"/>
        <v>0</v>
      </c>
      <c r="AE8781" s="16">
        <f t="shared" si="2411"/>
        <v>0</v>
      </c>
      <c r="AF8781" s="16">
        <f t="shared" si="2411"/>
        <v>0</v>
      </c>
      <c r="AG8781" s="16">
        <f t="shared" si="2411"/>
        <v>0</v>
      </c>
      <c r="AH8781" s="16">
        <v>0</v>
      </c>
      <c r="AI8781" s="16">
        <v>0</v>
      </c>
      <c r="AJ8781" s="16">
        <f>SUM(AJ8782)</f>
        <v>0</v>
      </c>
      <c r="AK8781" s="16">
        <f t="shared" si="2411"/>
        <v>0</v>
      </c>
      <c r="AL8781" s="16">
        <f t="shared" si="2411"/>
        <v>0</v>
      </c>
      <c r="AM8781" s="16">
        <f t="shared" si="2411"/>
        <v>0</v>
      </c>
      <c r="AN8781" s="16">
        <f t="shared" si="2411"/>
        <v>0</v>
      </c>
      <c r="AO8781" s="16">
        <f t="shared" si="2411"/>
        <v>0</v>
      </c>
      <c r="AP8781" s="16">
        <f t="shared" si="2411"/>
        <v>0</v>
      </c>
      <c r="AQ8781" s="16">
        <f t="shared" si="2411"/>
        <v>0</v>
      </c>
      <c r="AR8781" s="16">
        <f t="shared" si="2411"/>
        <v>0</v>
      </c>
      <c r="AS8781" s="16">
        <f t="shared" si="2411"/>
        <v>0</v>
      </c>
      <c r="AT8781" s="16">
        <f t="shared" si="2411"/>
        <v>0</v>
      </c>
      <c r="AU8781" s="16">
        <v>0</v>
      </c>
      <c r="AV8781" s="16">
        <v>0</v>
      </c>
      <c r="AW8781" s="16">
        <f t="shared" si="2406"/>
        <v>0</v>
      </c>
    </row>
    <row r="8782" spans="1:49" s="52" customFormat="1">
      <c r="A8782" s="44" t="s">
        <v>701</v>
      </c>
      <c r="B8782" s="45" t="s">
        <v>1029</v>
      </c>
      <c r="C8782" s="45" t="s">
        <v>1549</v>
      </c>
      <c r="D8782" s="452" t="s">
        <v>3058</v>
      </c>
      <c r="E8782" s="54" t="s">
        <v>1517</v>
      </c>
      <c r="F8782" s="65"/>
      <c r="G8782" s="468" t="s">
        <v>3070</v>
      </c>
      <c r="H8782" s="50" t="s">
        <v>2346</v>
      </c>
      <c r="I8782" s="343" t="s">
        <v>2584</v>
      </c>
      <c r="J8782" s="11"/>
      <c r="K8782" s="11"/>
      <c r="L8782" s="11"/>
      <c r="M8782" s="11"/>
      <c r="N8782" s="11"/>
      <c r="O8782" s="11"/>
      <c r="P8782" s="11"/>
      <c r="Q8782" s="11"/>
      <c r="R8782" s="11"/>
      <c r="S8782" s="11"/>
      <c r="T8782" s="11"/>
      <c r="U8782" s="11">
        <v>0</v>
      </c>
      <c r="V8782" s="11">
        <v>0</v>
      </c>
      <c r="W8782" s="11"/>
      <c r="X8782" s="11"/>
      <c r="Y8782" s="11"/>
      <c r="Z8782" s="11"/>
      <c r="AA8782" s="11"/>
      <c r="AB8782" s="11"/>
      <c r="AC8782" s="11"/>
      <c r="AD8782" s="11"/>
      <c r="AE8782" s="11"/>
      <c r="AF8782" s="11"/>
      <c r="AG8782" s="11"/>
      <c r="AH8782" s="11">
        <v>0</v>
      </c>
      <c r="AI8782" s="11">
        <v>0</v>
      </c>
      <c r="AJ8782" s="11"/>
      <c r="AK8782" s="11"/>
      <c r="AL8782" s="11"/>
      <c r="AM8782" s="11"/>
      <c r="AN8782" s="11"/>
      <c r="AO8782" s="11"/>
      <c r="AP8782" s="11"/>
      <c r="AQ8782" s="11"/>
      <c r="AR8782" s="11"/>
      <c r="AS8782" s="11"/>
      <c r="AT8782" s="11"/>
      <c r="AU8782" s="11">
        <v>0</v>
      </c>
      <c r="AV8782" s="11">
        <v>0</v>
      </c>
      <c r="AW8782" s="11">
        <f t="shared" si="2406"/>
        <v>0</v>
      </c>
    </row>
    <row r="8783" spans="1:49" ht="25.5">
      <c r="A8783" s="44"/>
      <c r="B8783" s="69" t="s">
        <v>836</v>
      </c>
      <c r="C8783" s="69"/>
      <c r="D8783" s="69"/>
      <c r="E8783" s="367"/>
      <c r="F8783" s="50"/>
      <c r="G8783" s="50"/>
      <c r="H8783" s="50"/>
      <c r="I8783" s="49" t="s">
        <v>1157</v>
      </c>
      <c r="J8783" s="192">
        <f>SUM(J8784)</f>
        <v>0</v>
      </c>
      <c r="K8783" s="192">
        <f t="shared" ref="K8783:AT8784" si="2412">SUM(K8784)</f>
        <v>0</v>
      </c>
      <c r="L8783" s="192">
        <f t="shared" si="2412"/>
        <v>0</v>
      </c>
      <c r="M8783" s="192">
        <f t="shared" si="2412"/>
        <v>0</v>
      </c>
      <c r="N8783" s="192">
        <f t="shared" si="2412"/>
        <v>0</v>
      </c>
      <c r="O8783" s="192">
        <f t="shared" si="2412"/>
        <v>0</v>
      </c>
      <c r="P8783" s="192">
        <f t="shared" si="2412"/>
        <v>0</v>
      </c>
      <c r="Q8783" s="192">
        <f t="shared" si="2412"/>
        <v>0</v>
      </c>
      <c r="R8783" s="192">
        <f t="shared" si="2412"/>
        <v>0</v>
      </c>
      <c r="S8783" s="192">
        <f t="shared" si="2412"/>
        <v>0</v>
      </c>
      <c r="T8783" s="192">
        <f t="shared" si="2412"/>
        <v>0</v>
      </c>
      <c r="U8783" s="192">
        <v>0</v>
      </c>
      <c r="V8783" s="192">
        <v>0</v>
      </c>
      <c r="W8783" s="192">
        <f>SUM(W8784)</f>
        <v>0</v>
      </c>
      <c r="X8783" s="192">
        <f t="shared" si="2412"/>
        <v>0</v>
      </c>
      <c r="Y8783" s="192">
        <f t="shared" si="2412"/>
        <v>0</v>
      </c>
      <c r="Z8783" s="192">
        <f t="shared" si="2412"/>
        <v>0</v>
      </c>
      <c r="AA8783" s="192">
        <f t="shared" si="2412"/>
        <v>0</v>
      </c>
      <c r="AB8783" s="192">
        <f t="shared" si="2412"/>
        <v>0</v>
      </c>
      <c r="AC8783" s="192">
        <f t="shared" si="2412"/>
        <v>0</v>
      </c>
      <c r="AD8783" s="192">
        <f t="shared" si="2412"/>
        <v>0</v>
      </c>
      <c r="AE8783" s="192">
        <f t="shared" si="2412"/>
        <v>0</v>
      </c>
      <c r="AF8783" s="192">
        <f t="shared" si="2412"/>
        <v>0</v>
      </c>
      <c r="AG8783" s="192">
        <f t="shared" si="2412"/>
        <v>0</v>
      </c>
      <c r="AH8783" s="192">
        <v>0</v>
      </c>
      <c r="AI8783" s="192">
        <v>0</v>
      </c>
      <c r="AJ8783" s="192">
        <f>SUM(AJ8784)</f>
        <v>0</v>
      </c>
      <c r="AK8783" s="192">
        <f t="shared" si="2412"/>
        <v>0</v>
      </c>
      <c r="AL8783" s="192">
        <f t="shared" si="2412"/>
        <v>0</v>
      </c>
      <c r="AM8783" s="192">
        <f t="shared" si="2412"/>
        <v>0</v>
      </c>
      <c r="AN8783" s="192">
        <f t="shared" si="2412"/>
        <v>0</v>
      </c>
      <c r="AO8783" s="192">
        <f t="shared" si="2412"/>
        <v>0</v>
      </c>
      <c r="AP8783" s="192">
        <f t="shared" si="2412"/>
        <v>0</v>
      </c>
      <c r="AQ8783" s="192">
        <f t="shared" si="2412"/>
        <v>0</v>
      </c>
      <c r="AR8783" s="192">
        <f t="shared" si="2412"/>
        <v>0</v>
      </c>
      <c r="AS8783" s="192">
        <f t="shared" si="2412"/>
        <v>0</v>
      </c>
      <c r="AT8783" s="192">
        <f t="shared" si="2412"/>
        <v>0</v>
      </c>
      <c r="AU8783" s="192">
        <v>0</v>
      </c>
      <c r="AV8783" s="192">
        <v>0</v>
      </c>
      <c r="AW8783" s="192">
        <f t="shared" si="2406"/>
        <v>0</v>
      </c>
    </row>
    <row r="8784" spans="1:49">
      <c r="A8784" s="44" t="s">
        <v>701</v>
      </c>
      <c r="B8784" s="45" t="s">
        <v>1029</v>
      </c>
      <c r="C8784" s="45" t="s">
        <v>1549</v>
      </c>
      <c r="D8784" s="452" t="s">
        <v>3058</v>
      </c>
      <c r="E8784" s="213" t="s">
        <v>1402</v>
      </c>
      <c r="F8784" s="65"/>
      <c r="G8784" s="65"/>
      <c r="H8784" s="65"/>
      <c r="I8784" s="260" t="s">
        <v>1158</v>
      </c>
      <c r="J8784" s="19">
        <f>SUM(J8785)</f>
        <v>0</v>
      </c>
      <c r="K8784" s="19">
        <f t="shared" si="2412"/>
        <v>0</v>
      </c>
      <c r="L8784" s="19">
        <f t="shared" si="2412"/>
        <v>0</v>
      </c>
      <c r="M8784" s="19">
        <f t="shared" si="2412"/>
        <v>0</v>
      </c>
      <c r="N8784" s="19">
        <f t="shared" si="2412"/>
        <v>0</v>
      </c>
      <c r="O8784" s="19">
        <f t="shared" si="2412"/>
        <v>0</v>
      </c>
      <c r="P8784" s="19">
        <f t="shared" si="2412"/>
        <v>0</v>
      </c>
      <c r="Q8784" s="19">
        <f t="shared" si="2412"/>
        <v>0</v>
      </c>
      <c r="R8784" s="19">
        <f t="shared" si="2412"/>
        <v>0</v>
      </c>
      <c r="S8784" s="19">
        <f t="shared" si="2412"/>
        <v>0</v>
      </c>
      <c r="T8784" s="19">
        <f t="shared" si="2412"/>
        <v>0</v>
      </c>
      <c r="U8784" s="19">
        <v>0</v>
      </c>
      <c r="V8784" s="19">
        <v>0</v>
      </c>
      <c r="W8784" s="19">
        <f>SUM(W8785)</f>
        <v>0</v>
      </c>
      <c r="X8784" s="19">
        <f t="shared" si="2412"/>
        <v>0</v>
      </c>
      <c r="Y8784" s="19">
        <f t="shared" si="2412"/>
        <v>0</v>
      </c>
      <c r="Z8784" s="19">
        <f t="shared" si="2412"/>
        <v>0</v>
      </c>
      <c r="AA8784" s="19">
        <f t="shared" si="2412"/>
        <v>0</v>
      </c>
      <c r="AB8784" s="19">
        <f t="shared" si="2412"/>
        <v>0</v>
      </c>
      <c r="AC8784" s="19">
        <f t="shared" si="2412"/>
        <v>0</v>
      </c>
      <c r="AD8784" s="19">
        <f t="shared" si="2412"/>
        <v>0</v>
      </c>
      <c r="AE8784" s="19">
        <f t="shared" si="2412"/>
        <v>0</v>
      </c>
      <c r="AF8784" s="19">
        <f t="shared" si="2412"/>
        <v>0</v>
      </c>
      <c r="AG8784" s="19">
        <f t="shared" si="2412"/>
        <v>0</v>
      </c>
      <c r="AH8784" s="19">
        <v>0</v>
      </c>
      <c r="AI8784" s="19">
        <v>0</v>
      </c>
      <c r="AJ8784" s="19">
        <f>SUM(AJ8785)</f>
        <v>0</v>
      </c>
      <c r="AK8784" s="19">
        <f t="shared" si="2412"/>
        <v>0</v>
      </c>
      <c r="AL8784" s="19">
        <f t="shared" si="2412"/>
        <v>0</v>
      </c>
      <c r="AM8784" s="19">
        <f t="shared" si="2412"/>
        <v>0</v>
      </c>
      <c r="AN8784" s="19">
        <f t="shared" si="2412"/>
        <v>0</v>
      </c>
      <c r="AO8784" s="19">
        <f t="shared" si="2412"/>
        <v>0</v>
      </c>
      <c r="AP8784" s="19">
        <f t="shared" si="2412"/>
        <v>0</v>
      </c>
      <c r="AQ8784" s="19">
        <f t="shared" si="2412"/>
        <v>0</v>
      </c>
      <c r="AR8784" s="19">
        <f t="shared" si="2412"/>
        <v>0</v>
      </c>
      <c r="AS8784" s="19">
        <f t="shared" si="2412"/>
        <v>0</v>
      </c>
      <c r="AT8784" s="19">
        <f t="shared" si="2412"/>
        <v>0</v>
      </c>
      <c r="AU8784" s="19">
        <v>0</v>
      </c>
      <c r="AV8784" s="19">
        <v>0</v>
      </c>
      <c r="AW8784" s="19">
        <f t="shared" si="2406"/>
        <v>0</v>
      </c>
    </row>
    <row r="8785" spans="1:49" s="59" customFormat="1">
      <c r="A8785" s="76" t="s">
        <v>701</v>
      </c>
      <c r="B8785" s="77" t="s">
        <v>1029</v>
      </c>
      <c r="C8785" s="77" t="s">
        <v>1549</v>
      </c>
      <c r="D8785" s="452" t="s">
        <v>3058</v>
      </c>
      <c r="E8785" s="57" t="s">
        <v>1409</v>
      </c>
      <c r="F8785" s="58"/>
      <c r="G8785" s="468" t="s">
        <v>3070</v>
      </c>
      <c r="H8785" s="50" t="s">
        <v>2346</v>
      </c>
      <c r="I8785" s="56" t="s">
        <v>1518</v>
      </c>
      <c r="J8785" s="288"/>
      <c r="K8785" s="288"/>
      <c r="L8785" s="288"/>
      <c r="M8785" s="288"/>
      <c r="N8785" s="288"/>
      <c r="O8785" s="288"/>
      <c r="P8785" s="288"/>
      <c r="Q8785" s="288"/>
      <c r="R8785" s="288"/>
      <c r="S8785" s="288"/>
      <c r="T8785" s="288"/>
      <c r="U8785" s="288">
        <v>0</v>
      </c>
      <c r="V8785" s="288">
        <v>0</v>
      </c>
      <c r="W8785" s="288"/>
      <c r="X8785" s="288"/>
      <c r="Y8785" s="288"/>
      <c r="Z8785" s="288"/>
      <c r="AA8785" s="288"/>
      <c r="AB8785" s="288"/>
      <c r="AC8785" s="288"/>
      <c r="AD8785" s="288"/>
      <c r="AE8785" s="288"/>
      <c r="AF8785" s="288"/>
      <c r="AG8785" s="288"/>
      <c r="AH8785" s="288">
        <v>0</v>
      </c>
      <c r="AI8785" s="288">
        <v>0</v>
      </c>
      <c r="AJ8785" s="288"/>
      <c r="AK8785" s="288"/>
      <c r="AL8785" s="288"/>
      <c r="AM8785" s="288"/>
      <c r="AN8785" s="288"/>
      <c r="AO8785" s="288"/>
      <c r="AP8785" s="288"/>
      <c r="AQ8785" s="288"/>
      <c r="AR8785" s="288"/>
      <c r="AS8785" s="288"/>
      <c r="AT8785" s="288"/>
      <c r="AU8785" s="288">
        <v>0</v>
      </c>
      <c r="AV8785" s="288">
        <v>0</v>
      </c>
      <c r="AW8785" s="288">
        <f t="shared" si="2406"/>
        <v>0</v>
      </c>
    </row>
    <row r="8786" spans="1:49">
      <c r="A8786" s="44"/>
      <c r="B8786" s="45"/>
      <c r="C8786" s="45"/>
      <c r="D8786" s="45"/>
      <c r="E8786" s="531"/>
      <c r="F8786" s="50"/>
      <c r="G8786" s="50"/>
      <c r="H8786" s="50"/>
      <c r="I8786" s="42"/>
      <c r="U8786" s="15">
        <v>0</v>
      </c>
      <c r="V8786" s="15">
        <v>0</v>
      </c>
      <c r="AH8786" s="15">
        <v>0</v>
      </c>
      <c r="AI8786" s="15">
        <v>0</v>
      </c>
      <c r="AU8786" s="15">
        <v>0</v>
      </c>
      <c r="AV8786" s="15">
        <v>0</v>
      </c>
      <c r="AW8786" s="15">
        <f t="shared" si="2406"/>
        <v>0</v>
      </c>
    </row>
    <row r="8787" spans="1:49">
      <c r="A8787" s="48"/>
      <c r="B8787" s="42"/>
      <c r="C8787" s="42"/>
      <c r="D8787" s="42"/>
      <c r="E8787" s="531"/>
      <c r="F8787" s="50"/>
      <c r="G8787" s="50"/>
      <c r="H8787" s="50"/>
      <c r="I8787" s="49" t="s">
        <v>2156</v>
      </c>
      <c r="J8787" s="12">
        <f>SUM(J8758,J8783,J8780)</f>
        <v>0</v>
      </c>
      <c r="K8787" s="12">
        <f t="shared" ref="K8787:AT8787" si="2413">SUM(K8758,K8783,K8780)</f>
        <v>0</v>
      </c>
      <c r="L8787" s="12">
        <f t="shared" si="2413"/>
        <v>0</v>
      </c>
      <c r="M8787" s="12">
        <f t="shared" si="2413"/>
        <v>0</v>
      </c>
      <c r="N8787" s="12">
        <f t="shared" si="2413"/>
        <v>0</v>
      </c>
      <c r="O8787" s="12">
        <f t="shared" si="2413"/>
        <v>0</v>
      </c>
      <c r="P8787" s="12">
        <f t="shared" si="2413"/>
        <v>0</v>
      </c>
      <c r="Q8787" s="12">
        <f t="shared" si="2413"/>
        <v>0</v>
      </c>
      <c r="R8787" s="12">
        <f t="shared" si="2413"/>
        <v>0</v>
      </c>
      <c r="S8787" s="12">
        <f t="shared" si="2413"/>
        <v>0</v>
      </c>
      <c r="T8787" s="12">
        <f t="shared" si="2413"/>
        <v>0</v>
      </c>
      <c r="U8787" s="12">
        <v>0</v>
      </c>
      <c r="V8787" s="12">
        <v>0</v>
      </c>
      <c r="W8787" s="12">
        <f>SUM(W8758,W8783,W8780)</f>
        <v>0</v>
      </c>
      <c r="X8787" s="12">
        <f t="shared" si="2413"/>
        <v>0</v>
      </c>
      <c r="Y8787" s="12">
        <f t="shared" si="2413"/>
        <v>0</v>
      </c>
      <c r="Z8787" s="12">
        <f t="shared" si="2413"/>
        <v>0</v>
      </c>
      <c r="AA8787" s="12">
        <f t="shared" si="2413"/>
        <v>0</v>
      </c>
      <c r="AB8787" s="12">
        <f t="shared" si="2413"/>
        <v>0</v>
      </c>
      <c r="AC8787" s="12">
        <f t="shared" si="2413"/>
        <v>0</v>
      </c>
      <c r="AD8787" s="12">
        <f t="shared" si="2413"/>
        <v>0</v>
      </c>
      <c r="AE8787" s="12">
        <f t="shared" si="2413"/>
        <v>0</v>
      </c>
      <c r="AF8787" s="12">
        <f t="shared" si="2413"/>
        <v>0</v>
      </c>
      <c r="AG8787" s="12">
        <f t="shared" si="2413"/>
        <v>0</v>
      </c>
      <c r="AH8787" s="12">
        <v>0</v>
      </c>
      <c r="AI8787" s="12">
        <v>0</v>
      </c>
      <c r="AJ8787" s="12">
        <f>SUM(AJ8758,AJ8783,AJ8780)</f>
        <v>0</v>
      </c>
      <c r="AK8787" s="12">
        <f t="shared" si="2413"/>
        <v>0</v>
      </c>
      <c r="AL8787" s="12">
        <f t="shared" si="2413"/>
        <v>0</v>
      </c>
      <c r="AM8787" s="12">
        <f t="shared" si="2413"/>
        <v>0</v>
      </c>
      <c r="AN8787" s="12">
        <f t="shared" si="2413"/>
        <v>0</v>
      </c>
      <c r="AO8787" s="12">
        <f t="shared" si="2413"/>
        <v>0</v>
      </c>
      <c r="AP8787" s="12">
        <f t="shared" si="2413"/>
        <v>0</v>
      </c>
      <c r="AQ8787" s="12">
        <f t="shared" si="2413"/>
        <v>0</v>
      </c>
      <c r="AR8787" s="12">
        <f t="shared" si="2413"/>
        <v>0</v>
      </c>
      <c r="AS8787" s="12">
        <f t="shared" si="2413"/>
        <v>0</v>
      </c>
      <c r="AT8787" s="12">
        <f t="shared" si="2413"/>
        <v>0</v>
      </c>
      <c r="AU8787" s="12">
        <v>0</v>
      </c>
      <c r="AV8787" s="12">
        <v>0</v>
      </c>
      <c r="AW8787" s="12">
        <f t="shared" si="2406"/>
        <v>0</v>
      </c>
    </row>
    <row r="8788" spans="1:49">
      <c r="A8788" s="44"/>
      <c r="B8788" s="45"/>
      <c r="C8788" s="45"/>
      <c r="D8788" s="45"/>
      <c r="E8788" s="367"/>
      <c r="F8788" s="50"/>
      <c r="G8788" s="50"/>
      <c r="H8788" s="50"/>
      <c r="I8788" s="42"/>
    </row>
    <row r="8789" spans="1:49">
      <c r="A8789" s="48"/>
      <c r="B8789" s="42"/>
      <c r="C8789" s="42"/>
      <c r="D8789" s="42"/>
      <c r="E8789" s="531"/>
      <c r="F8789" s="50"/>
      <c r="G8789" s="50"/>
      <c r="H8789" s="50"/>
      <c r="I8789" s="146" t="s">
        <v>970</v>
      </c>
      <c r="J8789" s="29"/>
      <c r="K8789" s="29"/>
      <c r="L8789" s="29"/>
      <c r="M8789" s="29"/>
      <c r="N8789" s="29"/>
      <c r="O8789" s="29"/>
      <c r="P8789" s="29"/>
      <c r="Q8789" s="29"/>
      <c r="R8789" s="29"/>
      <c r="S8789" s="29"/>
      <c r="T8789" s="29"/>
      <c r="U8789" s="29"/>
      <c r="V8789" s="29"/>
      <c r="W8789" s="29"/>
      <c r="X8789" s="29"/>
      <c r="Y8789" s="29"/>
      <c r="Z8789" s="29"/>
      <c r="AA8789" s="29"/>
      <c r="AB8789" s="29"/>
      <c r="AC8789" s="29"/>
      <c r="AD8789" s="29"/>
      <c r="AE8789" s="29"/>
      <c r="AF8789" s="29"/>
      <c r="AG8789" s="29"/>
      <c r="AH8789" s="29"/>
      <c r="AI8789" s="29"/>
      <c r="AJ8789" s="29"/>
      <c r="AK8789" s="29"/>
      <c r="AL8789" s="29"/>
      <c r="AM8789" s="29"/>
      <c r="AN8789" s="29"/>
      <c r="AO8789" s="29"/>
      <c r="AP8789" s="29"/>
      <c r="AQ8789" s="29"/>
      <c r="AR8789" s="29"/>
      <c r="AS8789" s="29"/>
      <c r="AT8789" s="29"/>
      <c r="AU8789" s="29"/>
      <c r="AV8789" s="29"/>
      <c r="AW8789" s="29"/>
    </row>
    <row r="8790" spans="1:49" ht="13.5" thickBot="1">
      <c r="A8790" s="48"/>
      <c r="B8790" s="42"/>
      <c r="C8790" s="42"/>
      <c r="D8790" s="42"/>
      <c r="E8790" s="531"/>
      <c r="F8790" s="50"/>
      <c r="G8790" s="50"/>
      <c r="H8790" s="50"/>
      <c r="I8790" s="146"/>
      <c r="J8790" s="29"/>
      <c r="K8790" s="29"/>
      <c r="L8790" s="29"/>
      <c r="M8790" s="29"/>
      <c r="N8790" s="29"/>
      <c r="O8790" s="29"/>
      <c r="P8790" s="29"/>
      <c r="Q8790" s="29"/>
      <c r="R8790" s="29"/>
      <c r="S8790" s="29"/>
      <c r="T8790" s="29"/>
      <c r="U8790" s="29"/>
      <c r="V8790" s="29"/>
      <c r="W8790" s="29"/>
      <c r="X8790" s="29"/>
      <c r="Y8790" s="29"/>
      <c r="Z8790" s="29"/>
      <c r="AA8790" s="29"/>
      <c r="AB8790" s="29"/>
      <c r="AC8790" s="29"/>
      <c r="AD8790" s="29"/>
      <c r="AE8790" s="29"/>
      <c r="AF8790" s="29"/>
      <c r="AG8790" s="29"/>
      <c r="AH8790" s="29"/>
      <c r="AI8790" s="29"/>
      <c r="AJ8790" s="29"/>
      <c r="AK8790" s="29"/>
      <c r="AL8790" s="29"/>
      <c r="AM8790" s="29"/>
      <c r="AN8790" s="29"/>
      <c r="AO8790" s="29"/>
      <c r="AP8790" s="29"/>
      <c r="AQ8790" s="29"/>
      <c r="AR8790" s="29"/>
      <c r="AS8790" s="29"/>
      <c r="AT8790" s="29"/>
      <c r="AU8790" s="29"/>
      <c r="AV8790" s="29"/>
      <c r="AW8790" s="29"/>
    </row>
    <row r="8791" spans="1:49" ht="35.25" customHeight="1" thickTop="1" thickBot="1">
      <c r="A8791" s="48"/>
      <c r="B8791" s="42"/>
      <c r="C8791" s="42"/>
      <c r="D8791" s="42"/>
      <c r="E8791" s="531"/>
      <c r="F8791" s="50"/>
      <c r="G8791" s="50"/>
      <c r="H8791" s="50"/>
      <c r="I8791" s="5" t="s">
        <v>2331</v>
      </c>
      <c r="J8791" s="364" t="s">
        <v>2891</v>
      </c>
      <c r="K8791" s="364" t="s">
        <v>2879</v>
      </c>
      <c r="L8791" s="364" t="s">
        <v>2880</v>
      </c>
      <c r="M8791" s="364" t="s">
        <v>2881</v>
      </c>
      <c r="N8791" s="364" t="s">
        <v>2882</v>
      </c>
      <c r="O8791" s="364" t="s">
        <v>2883</v>
      </c>
      <c r="P8791" s="364" t="s">
        <v>2884</v>
      </c>
      <c r="Q8791" s="364" t="s">
        <v>2885</v>
      </c>
      <c r="R8791" s="364" t="s">
        <v>2886</v>
      </c>
      <c r="S8791" s="364" t="s">
        <v>2887</v>
      </c>
      <c r="T8791" s="364" t="s">
        <v>2888</v>
      </c>
      <c r="U8791" s="364" t="s">
        <v>2889</v>
      </c>
      <c r="V8791" s="364" t="s">
        <v>2890</v>
      </c>
      <c r="W8791" s="365" t="s">
        <v>2893</v>
      </c>
      <c r="X8791" s="365" t="s">
        <v>2879</v>
      </c>
      <c r="Y8791" s="365" t="s">
        <v>2880</v>
      </c>
      <c r="Z8791" s="365" t="s">
        <v>2881</v>
      </c>
      <c r="AA8791" s="365" t="s">
        <v>2882</v>
      </c>
      <c r="AB8791" s="365" t="s">
        <v>2883</v>
      </c>
      <c r="AC8791" s="365" t="s">
        <v>2884</v>
      </c>
      <c r="AD8791" s="365" t="s">
        <v>2885</v>
      </c>
      <c r="AE8791" s="365" t="s">
        <v>2886</v>
      </c>
      <c r="AF8791" s="365" t="s">
        <v>2887</v>
      </c>
      <c r="AG8791" s="365" t="s">
        <v>2888</v>
      </c>
      <c r="AH8791" s="365" t="s">
        <v>2889</v>
      </c>
      <c r="AI8791" s="365" t="s">
        <v>2890</v>
      </c>
      <c r="AJ8791" s="366" t="s">
        <v>2892</v>
      </c>
      <c r="AK8791" s="366" t="s">
        <v>2879</v>
      </c>
      <c r="AL8791" s="366" t="s">
        <v>2880</v>
      </c>
      <c r="AM8791" s="366" t="s">
        <v>2881</v>
      </c>
      <c r="AN8791" s="366" t="s">
        <v>2882</v>
      </c>
      <c r="AO8791" s="366" t="s">
        <v>2883</v>
      </c>
      <c r="AP8791" s="366" t="s">
        <v>2884</v>
      </c>
      <c r="AQ8791" s="366" t="s">
        <v>2885</v>
      </c>
      <c r="AR8791" s="366" t="s">
        <v>2886</v>
      </c>
      <c r="AS8791" s="366" t="s">
        <v>2887</v>
      </c>
      <c r="AT8791" s="366" t="s">
        <v>2888</v>
      </c>
      <c r="AU8791" s="366" t="s">
        <v>2889</v>
      </c>
      <c r="AV8791" s="366" t="s">
        <v>2890</v>
      </c>
      <c r="AW8791" s="368" t="s">
        <v>2895</v>
      </c>
    </row>
    <row r="8792" spans="1:49">
      <c r="A8792" s="48"/>
      <c r="B8792" s="42"/>
      <c r="C8792" s="42"/>
      <c r="D8792" s="42"/>
      <c r="E8792" s="531"/>
      <c r="F8792" s="50"/>
      <c r="G8792" s="50"/>
      <c r="H8792" s="50"/>
      <c r="I8792" s="34"/>
      <c r="J8792" s="202" t="s">
        <v>1224</v>
      </c>
      <c r="K8792" s="202">
        <v>1</v>
      </c>
      <c r="L8792" s="202">
        <v>2</v>
      </c>
      <c r="M8792" s="202">
        <v>3</v>
      </c>
      <c r="N8792" s="202">
        <v>4</v>
      </c>
      <c r="O8792" s="202">
        <v>5</v>
      </c>
      <c r="P8792" s="202">
        <v>6</v>
      </c>
      <c r="Q8792" s="202">
        <v>7</v>
      </c>
      <c r="R8792" s="202">
        <v>8</v>
      </c>
      <c r="S8792" s="202">
        <v>9</v>
      </c>
      <c r="T8792" s="202">
        <v>10</v>
      </c>
      <c r="U8792" s="202">
        <v>13</v>
      </c>
      <c r="V8792" s="202">
        <v>14</v>
      </c>
      <c r="W8792" s="202" t="s">
        <v>1224</v>
      </c>
      <c r="X8792" s="202">
        <v>1</v>
      </c>
      <c r="Y8792" s="202">
        <v>2</v>
      </c>
      <c r="Z8792" s="202">
        <v>3</v>
      </c>
      <c r="AA8792" s="202">
        <v>4</v>
      </c>
      <c r="AB8792" s="202">
        <v>5</v>
      </c>
      <c r="AC8792" s="202">
        <v>6</v>
      </c>
      <c r="AD8792" s="202">
        <v>7</v>
      </c>
      <c r="AE8792" s="202">
        <v>8</v>
      </c>
      <c r="AF8792" s="202">
        <v>9</v>
      </c>
      <c r="AG8792" s="202">
        <v>10</v>
      </c>
      <c r="AH8792" s="202">
        <v>13</v>
      </c>
      <c r="AI8792" s="202">
        <v>14</v>
      </c>
      <c r="AJ8792" s="202" t="s">
        <v>1224</v>
      </c>
      <c r="AK8792" s="202">
        <v>1</v>
      </c>
      <c r="AL8792" s="202">
        <v>2</v>
      </c>
      <c r="AM8792" s="202">
        <v>3</v>
      </c>
      <c r="AN8792" s="202">
        <v>4</v>
      </c>
      <c r="AO8792" s="202">
        <v>5</v>
      </c>
      <c r="AP8792" s="202">
        <v>6</v>
      </c>
      <c r="AQ8792" s="202">
        <v>7</v>
      </c>
      <c r="AR8792" s="202">
        <v>8</v>
      </c>
      <c r="AS8792" s="202">
        <v>9</v>
      </c>
      <c r="AT8792" s="202">
        <v>10</v>
      </c>
      <c r="AU8792" s="202">
        <v>13</v>
      </c>
      <c r="AV8792" s="202">
        <v>14</v>
      </c>
      <c r="AW8792" s="202">
        <v>15</v>
      </c>
    </row>
    <row r="8793" spans="1:49">
      <c r="A8793" s="48"/>
      <c r="B8793" s="42"/>
      <c r="C8793" s="42"/>
      <c r="D8793" s="42"/>
      <c r="E8793" s="531"/>
      <c r="F8793" s="50"/>
      <c r="G8793" s="50"/>
      <c r="H8793" s="50"/>
      <c r="I8793" s="276" t="s">
        <v>2345</v>
      </c>
      <c r="J8793" s="277">
        <f>SUM(J8787)</f>
        <v>0</v>
      </c>
      <c r="K8793" s="277">
        <f t="shared" ref="K8793:AT8793" si="2414">SUM(K8787)</f>
        <v>0</v>
      </c>
      <c r="L8793" s="277">
        <f t="shared" si="2414"/>
        <v>0</v>
      </c>
      <c r="M8793" s="277">
        <f t="shared" si="2414"/>
        <v>0</v>
      </c>
      <c r="N8793" s="277">
        <f t="shared" si="2414"/>
        <v>0</v>
      </c>
      <c r="O8793" s="277">
        <f t="shared" si="2414"/>
        <v>0</v>
      </c>
      <c r="P8793" s="277">
        <f t="shared" si="2414"/>
        <v>0</v>
      </c>
      <c r="Q8793" s="277">
        <f t="shared" si="2414"/>
        <v>0</v>
      </c>
      <c r="R8793" s="277">
        <f t="shared" si="2414"/>
        <v>0</v>
      </c>
      <c r="S8793" s="277">
        <f t="shared" si="2414"/>
        <v>0</v>
      </c>
      <c r="T8793" s="277">
        <f t="shared" si="2414"/>
        <v>0</v>
      </c>
      <c r="U8793" s="277">
        <v>0</v>
      </c>
      <c r="V8793" s="277">
        <v>0</v>
      </c>
      <c r="W8793" s="277">
        <f>SUM(W8787)</f>
        <v>0</v>
      </c>
      <c r="X8793" s="277">
        <f t="shared" si="2414"/>
        <v>0</v>
      </c>
      <c r="Y8793" s="277">
        <f t="shared" si="2414"/>
        <v>0</v>
      </c>
      <c r="Z8793" s="277">
        <f t="shared" si="2414"/>
        <v>0</v>
      </c>
      <c r="AA8793" s="277">
        <f t="shared" si="2414"/>
        <v>0</v>
      </c>
      <c r="AB8793" s="277">
        <f t="shared" si="2414"/>
        <v>0</v>
      </c>
      <c r="AC8793" s="277">
        <f t="shared" si="2414"/>
        <v>0</v>
      </c>
      <c r="AD8793" s="277">
        <f t="shared" si="2414"/>
        <v>0</v>
      </c>
      <c r="AE8793" s="277">
        <f t="shared" si="2414"/>
        <v>0</v>
      </c>
      <c r="AF8793" s="277">
        <f t="shared" si="2414"/>
        <v>0</v>
      </c>
      <c r="AG8793" s="277">
        <f t="shared" si="2414"/>
        <v>0</v>
      </c>
      <c r="AH8793" s="277">
        <v>0</v>
      </c>
      <c r="AI8793" s="277">
        <v>0</v>
      </c>
      <c r="AJ8793" s="277">
        <f>SUM(AJ8787)</f>
        <v>0</v>
      </c>
      <c r="AK8793" s="277">
        <f t="shared" si="2414"/>
        <v>0</v>
      </c>
      <c r="AL8793" s="277">
        <f t="shared" si="2414"/>
        <v>0</v>
      </c>
      <c r="AM8793" s="277">
        <f t="shared" si="2414"/>
        <v>0</v>
      </c>
      <c r="AN8793" s="277">
        <f t="shared" si="2414"/>
        <v>0</v>
      </c>
      <c r="AO8793" s="277">
        <f t="shared" si="2414"/>
        <v>0</v>
      </c>
      <c r="AP8793" s="277">
        <f t="shared" si="2414"/>
        <v>0</v>
      </c>
      <c r="AQ8793" s="277">
        <f t="shared" si="2414"/>
        <v>0</v>
      </c>
      <c r="AR8793" s="277">
        <f t="shared" si="2414"/>
        <v>0</v>
      </c>
      <c r="AS8793" s="277">
        <f t="shared" si="2414"/>
        <v>0</v>
      </c>
      <c r="AT8793" s="277">
        <f t="shared" si="2414"/>
        <v>0</v>
      </c>
      <c r="AU8793" s="277">
        <v>0</v>
      </c>
      <c r="AV8793" s="277">
        <v>0</v>
      </c>
      <c r="AW8793" s="277">
        <f>U8793+AH8793+AU8793</f>
        <v>0</v>
      </c>
    </row>
    <row r="8794" spans="1:49">
      <c r="A8794" s="48"/>
      <c r="B8794" s="42"/>
      <c r="C8794" s="42"/>
      <c r="D8794" s="42"/>
      <c r="E8794" s="531"/>
      <c r="F8794" s="50"/>
      <c r="G8794" s="50"/>
      <c r="H8794" s="50"/>
      <c r="I8794" s="276"/>
      <c r="J8794" s="277"/>
      <c r="K8794" s="277"/>
      <c r="L8794" s="277"/>
      <c r="M8794" s="277"/>
      <c r="N8794" s="277"/>
      <c r="O8794" s="277"/>
      <c r="P8794" s="277"/>
      <c r="Q8794" s="277"/>
      <c r="R8794" s="277"/>
      <c r="S8794" s="277"/>
      <c r="T8794" s="277"/>
      <c r="U8794" s="277">
        <v>0</v>
      </c>
      <c r="V8794" s="277">
        <v>0</v>
      </c>
      <c r="W8794" s="277"/>
      <c r="X8794" s="277"/>
      <c r="Y8794" s="277"/>
      <c r="Z8794" s="277"/>
      <c r="AA8794" s="277"/>
      <c r="AB8794" s="277"/>
      <c r="AC8794" s="277"/>
      <c r="AD8794" s="277"/>
      <c r="AE8794" s="277"/>
      <c r="AF8794" s="277"/>
      <c r="AG8794" s="277"/>
      <c r="AH8794" s="277">
        <v>0</v>
      </c>
      <c r="AI8794" s="277">
        <v>0</v>
      </c>
      <c r="AJ8794" s="277"/>
      <c r="AK8794" s="277"/>
      <c r="AL8794" s="277"/>
      <c r="AM8794" s="277"/>
      <c r="AN8794" s="277"/>
      <c r="AO8794" s="277"/>
      <c r="AP8794" s="277"/>
      <c r="AQ8794" s="277"/>
      <c r="AR8794" s="277"/>
      <c r="AS8794" s="277"/>
      <c r="AT8794" s="277"/>
      <c r="AU8794" s="277">
        <v>0</v>
      </c>
      <c r="AV8794" s="277">
        <v>0</v>
      </c>
      <c r="AW8794" s="277">
        <f>U8794+AH8794+AU8794</f>
        <v>0</v>
      </c>
    </row>
    <row r="8795" spans="1:49">
      <c r="A8795" s="48"/>
      <c r="B8795" s="42"/>
      <c r="C8795" s="42"/>
      <c r="D8795" s="42"/>
      <c r="E8795" s="531"/>
      <c r="F8795" s="50"/>
      <c r="G8795" s="50"/>
      <c r="H8795" s="50"/>
      <c r="I8795" s="276"/>
      <c r="J8795" s="277"/>
      <c r="K8795" s="277"/>
      <c r="L8795" s="277"/>
      <c r="M8795" s="277"/>
      <c r="N8795" s="277"/>
      <c r="O8795" s="277"/>
      <c r="P8795" s="277"/>
      <c r="Q8795" s="277"/>
      <c r="R8795" s="277"/>
      <c r="S8795" s="277"/>
      <c r="T8795" s="277"/>
      <c r="U8795" s="277">
        <v>0</v>
      </c>
      <c r="V8795" s="277">
        <v>0</v>
      </c>
      <c r="W8795" s="277"/>
      <c r="X8795" s="277"/>
      <c r="Y8795" s="277"/>
      <c r="Z8795" s="277"/>
      <c r="AA8795" s="277"/>
      <c r="AB8795" s="277"/>
      <c r="AC8795" s="277"/>
      <c r="AD8795" s="277"/>
      <c r="AE8795" s="277"/>
      <c r="AF8795" s="277"/>
      <c r="AG8795" s="277"/>
      <c r="AH8795" s="277">
        <v>0</v>
      </c>
      <c r="AI8795" s="277">
        <v>0</v>
      </c>
      <c r="AJ8795" s="277"/>
      <c r="AK8795" s="277"/>
      <c r="AL8795" s="277"/>
      <c r="AM8795" s="277"/>
      <c r="AN8795" s="277"/>
      <c r="AO8795" s="277"/>
      <c r="AP8795" s="277"/>
      <c r="AQ8795" s="277"/>
      <c r="AR8795" s="277"/>
      <c r="AS8795" s="277"/>
      <c r="AT8795" s="277"/>
      <c r="AU8795" s="277">
        <v>0</v>
      </c>
      <c r="AV8795" s="277">
        <v>0</v>
      </c>
      <c r="AW8795" s="277">
        <f>U8795+AH8795+AU8795</f>
        <v>0</v>
      </c>
    </row>
    <row r="8796" spans="1:49">
      <c r="A8796" s="48"/>
      <c r="B8796" s="42"/>
      <c r="C8796" s="42"/>
      <c r="D8796" s="42"/>
      <c r="E8796" s="531"/>
      <c r="F8796" s="50"/>
      <c r="G8796" s="50"/>
      <c r="H8796" s="50"/>
      <c r="I8796" s="276"/>
      <c r="J8796" s="277"/>
      <c r="K8796" s="277"/>
      <c r="L8796" s="277"/>
      <c r="M8796" s="277"/>
      <c r="N8796" s="277"/>
      <c r="O8796" s="277"/>
      <c r="P8796" s="277"/>
      <c r="Q8796" s="277"/>
      <c r="R8796" s="277"/>
      <c r="S8796" s="277"/>
      <c r="T8796" s="277"/>
      <c r="U8796" s="277">
        <v>0</v>
      </c>
      <c r="V8796" s="277">
        <v>0</v>
      </c>
      <c r="W8796" s="277"/>
      <c r="X8796" s="277"/>
      <c r="Y8796" s="277"/>
      <c r="Z8796" s="277"/>
      <c r="AA8796" s="277"/>
      <c r="AB8796" s="277"/>
      <c r="AC8796" s="277"/>
      <c r="AD8796" s="277"/>
      <c r="AE8796" s="277"/>
      <c r="AF8796" s="277"/>
      <c r="AG8796" s="277"/>
      <c r="AH8796" s="277">
        <v>0</v>
      </c>
      <c r="AI8796" s="277">
        <v>0</v>
      </c>
      <c r="AJ8796" s="277"/>
      <c r="AK8796" s="277"/>
      <c r="AL8796" s="277"/>
      <c r="AM8796" s="277"/>
      <c r="AN8796" s="277"/>
      <c r="AO8796" s="277"/>
      <c r="AP8796" s="277"/>
      <c r="AQ8796" s="277"/>
      <c r="AR8796" s="277"/>
      <c r="AS8796" s="277"/>
      <c r="AT8796" s="277"/>
      <c r="AU8796" s="277">
        <v>0</v>
      </c>
      <c r="AV8796" s="277">
        <v>0</v>
      </c>
      <c r="AW8796" s="277">
        <f>U8796+AH8796+AU8796</f>
        <v>0</v>
      </c>
    </row>
    <row r="8797" spans="1:49">
      <c r="A8797" s="48"/>
      <c r="B8797" s="42"/>
      <c r="C8797" s="42"/>
      <c r="D8797" s="42"/>
      <c r="E8797" s="531"/>
      <c r="F8797" s="50"/>
      <c r="G8797" s="50"/>
      <c r="H8797" s="50"/>
      <c r="I8797" s="276" t="s">
        <v>1631</v>
      </c>
      <c r="J8797" s="277">
        <f>SUM(J8793:J8796)</f>
        <v>0</v>
      </c>
      <c r="K8797" s="277">
        <f t="shared" ref="K8797:AT8797" si="2415">SUM(K8793:K8796)</f>
        <v>0</v>
      </c>
      <c r="L8797" s="277">
        <f t="shared" si="2415"/>
        <v>0</v>
      </c>
      <c r="M8797" s="277">
        <f t="shared" si="2415"/>
        <v>0</v>
      </c>
      <c r="N8797" s="277">
        <f t="shared" si="2415"/>
        <v>0</v>
      </c>
      <c r="O8797" s="277">
        <f t="shared" si="2415"/>
        <v>0</v>
      </c>
      <c r="P8797" s="277">
        <f t="shared" si="2415"/>
        <v>0</v>
      </c>
      <c r="Q8797" s="277">
        <f t="shared" si="2415"/>
        <v>0</v>
      </c>
      <c r="R8797" s="277">
        <f t="shared" si="2415"/>
        <v>0</v>
      </c>
      <c r="S8797" s="277">
        <f t="shared" si="2415"/>
        <v>0</v>
      </c>
      <c r="T8797" s="277">
        <f t="shared" si="2415"/>
        <v>0</v>
      </c>
      <c r="U8797" s="277">
        <v>0</v>
      </c>
      <c r="V8797" s="277">
        <v>0</v>
      </c>
      <c r="W8797" s="277">
        <f>SUM(W8793:W8796)</f>
        <v>0</v>
      </c>
      <c r="X8797" s="277">
        <f t="shared" si="2415"/>
        <v>0</v>
      </c>
      <c r="Y8797" s="277">
        <f t="shared" si="2415"/>
        <v>0</v>
      </c>
      <c r="Z8797" s="277">
        <f t="shared" si="2415"/>
        <v>0</v>
      </c>
      <c r="AA8797" s="277">
        <f t="shared" si="2415"/>
        <v>0</v>
      </c>
      <c r="AB8797" s="277">
        <f t="shared" si="2415"/>
        <v>0</v>
      </c>
      <c r="AC8797" s="277">
        <f t="shared" si="2415"/>
        <v>0</v>
      </c>
      <c r="AD8797" s="277">
        <f t="shared" si="2415"/>
        <v>0</v>
      </c>
      <c r="AE8797" s="277">
        <f t="shared" si="2415"/>
        <v>0</v>
      </c>
      <c r="AF8797" s="277">
        <f t="shared" si="2415"/>
        <v>0</v>
      </c>
      <c r="AG8797" s="277">
        <f t="shared" si="2415"/>
        <v>0</v>
      </c>
      <c r="AH8797" s="277">
        <v>0</v>
      </c>
      <c r="AI8797" s="277">
        <v>0</v>
      </c>
      <c r="AJ8797" s="277">
        <f>SUM(AJ8793:AJ8796)</f>
        <v>0</v>
      </c>
      <c r="AK8797" s="277">
        <f t="shared" si="2415"/>
        <v>0</v>
      </c>
      <c r="AL8797" s="277">
        <f t="shared" si="2415"/>
        <v>0</v>
      </c>
      <c r="AM8797" s="277">
        <f t="shared" si="2415"/>
        <v>0</v>
      </c>
      <c r="AN8797" s="277">
        <f t="shared" si="2415"/>
        <v>0</v>
      </c>
      <c r="AO8797" s="277">
        <f t="shared" si="2415"/>
        <v>0</v>
      </c>
      <c r="AP8797" s="277">
        <f t="shared" si="2415"/>
        <v>0</v>
      </c>
      <c r="AQ8797" s="277">
        <f t="shared" si="2415"/>
        <v>0</v>
      </c>
      <c r="AR8797" s="277">
        <f t="shared" si="2415"/>
        <v>0</v>
      </c>
      <c r="AS8797" s="277">
        <f t="shared" si="2415"/>
        <v>0</v>
      </c>
      <c r="AT8797" s="277">
        <f t="shared" si="2415"/>
        <v>0</v>
      </c>
      <c r="AU8797" s="277">
        <v>0</v>
      </c>
      <c r="AV8797" s="277">
        <v>0</v>
      </c>
      <c r="AW8797" s="277">
        <f>U8797+AH8797+AU8797</f>
        <v>0</v>
      </c>
    </row>
    <row r="8798" spans="1:49">
      <c r="A8798" s="48"/>
      <c r="B8798" s="42"/>
      <c r="C8798" s="42"/>
      <c r="D8798" s="42"/>
      <c r="E8798" s="531"/>
      <c r="F8798" s="50"/>
      <c r="G8798" s="50"/>
      <c r="H8798" s="50"/>
      <c r="I8798" s="146"/>
      <c r="J8798" s="29"/>
      <c r="K8798" s="29"/>
      <c r="L8798" s="29"/>
      <c r="M8798" s="29"/>
      <c r="N8798" s="29"/>
      <c r="O8798" s="29"/>
      <c r="P8798" s="29"/>
      <c r="Q8798" s="29"/>
      <c r="R8798" s="29"/>
      <c r="S8798" s="29"/>
      <c r="T8798" s="29"/>
      <c r="U8798" s="29"/>
      <c r="V8798" s="29"/>
      <c r="W8798" s="29"/>
      <c r="X8798" s="29"/>
      <c r="Y8798" s="29"/>
      <c r="Z8798" s="29"/>
      <c r="AA8798" s="29"/>
      <c r="AB8798" s="29"/>
      <c r="AC8798" s="29"/>
      <c r="AD8798" s="29"/>
      <c r="AE8798" s="29"/>
      <c r="AF8798" s="29"/>
      <c r="AG8798" s="29"/>
      <c r="AH8798" s="29"/>
      <c r="AI8798" s="29"/>
      <c r="AJ8798" s="29"/>
      <c r="AK8798" s="29"/>
      <c r="AL8798" s="29"/>
      <c r="AM8798" s="29"/>
      <c r="AN8798" s="29"/>
      <c r="AO8798" s="29"/>
      <c r="AP8798" s="29"/>
      <c r="AQ8798" s="29"/>
      <c r="AR8798" s="29"/>
      <c r="AS8798" s="29"/>
      <c r="AT8798" s="29"/>
      <c r="AU8798" s="29"/>
      <c r="AV8798" s="29"/>
      <c r="AW8798" s="29"/>
    </row>
    <row r="8799" spans="1:49">
      <c r="A8799" s="48"/>
      <c r="B8799" s="42"/>
      <c r="C8799" s="42"/>
      <c r="D8799" s="42"/>
      <c r="E8799" s="531"/>
      <c r="F8799" s="50"/>
      <c r="G8799" s="50"/>
      <c r="H8799" s="50"/>
      <c r="I8799" s="146"/>
      <c r="J8799" s="29"/>
      <c r="K8799" s="29"/>
      <c r="L8799" s="29"/>
      <c r="M8799" s="29"/>
      <c r="N8799" s="29"/>
      <c r="O8799" s="29"/>
      <c r="P8799" s="29"/>
      <c r="Q8799" s="29"/>
      <c r="R8799" s="29"/>
      <c r="S8799" s="29"/>
      <c r="T8799" s="29"/>
      <c r="U8799" s="29"/>
      <c r="V8799" s="29"/>
      <c r="W8799" s="29"/>
      <c r="X8799" s="29"/>
      <c r="Y8799" s="29"/>
      <c r="Z8799" s="29"/>
      <c r="AA8799" s="29"/>
      <c r="AB8799" s="29"/>
      <c r="AC8799" s="29"/>
      <c r="AD8799" s="29"/>
      <c r="AE8799" s="29"/>
      <c r="AF8799" s="29"/>
      <c r="AG8799" s="29"/>
      <c r="AH8799" s="29"/>
      <c r="AI8799" s="29"/>
      <c r="AJ8799" s="29"/>
      <c r="AK8799" s="29"/>
      <c r="AL8799" s="29"/>
      <c r="AM8799" s="29"/>
      <c r="AN8799" s="29"/>
      <c r="AO8799" s="29"/>
      <c r="AP8799" s="29"/>
      <c r="AQ8799" s="29"/>
      <c r="AR8799" s="29"/>
      <c r="AS8799" s="29"/>
      <c r="AT8799" s="29"/>
      <c r="AU8799" s="29"/>
      <c r="AV8799" s="29"/>
      <c r="AW8799" s="29"/>
    </row>
    <row r="8800" spans="1:49" ht="14.25">
      <c r="A8800" s="48"/>
      <c r="B8800" s="42"/>
      <c r="C8800" s="42"/>
      <c r="D8800" s="42"/>
      <c r="E8800" s="531"/>
      <c r="F8800" s="50"/>
      <c r="G8800" s="50"/>
      <c r="H8800" s="50"/>
      <c r="I8800" s="64" t="s">
        <v>704</v>
      </c>
      <c r="J8800" s="20">
        <f>SUM(J8787)</f>
        <v>0</v>
      </c>
      <c r="K8800" s="20">
        <f t="shared" ref="K8800:AT8800" si="2416">SUM(K8787)</f>
        <v>0</v>
      </c>
      <c r="L8800" s="20">
        <f t="shared" si="2416"/>
        <v>0</v>
      </c>
      <c r="M8800" s="20">
        <f t="shared" si="2416"/>
        <v>0</v>
      </c>
      <c r="N8800" s="20">
        <f t="shared" si="2416"/>
        <v>0</v>
      </c>
      <c r="O8800" s="20">
        <f t="shared" si="2416"/>
        <v>0</v>
      </c>
      <c r="P8800" s="20">
        <f t="shared" si="2416"/>
        <v>0</v>
      </c>
      <c r="Q8800" s="20">
        <f t="shared" si="2416"/>
        <v>0</v>
      </c>
      <c r="R8800" s="20">
        <f t="shared" si="2416"/>
        <v>0</v>
      </c>
      <c r="S8800" s="20">
        <f t="shared" si="2416"/>
        <v>0</v>
      </c>
      <c r="T8800" s="20">
        <f t="shared" si="2416"/>
        <v>0</v>
      </c>
      <c r="U8800" s="20">
        <v>0</v>
      </c>
      <c r="V8800" s="20">
        <v>0</v>
      </c>
      <c r="W8800" s="20">
        <f>SUM(W8787)</f>
        <v>0</v>
      </c>
      <c r="X8800" s="20">
        <f t="shared" si="2416"/>
        <v>0</v>
      </c>
      <c r="Y8800" s="20">
        <f t="shared" si="2416"/>
        <v>0</v>
      </c>
      <c r="Z8800" s="20">
        <f t="shared" si="2416"/>
        <v>0</v>
      </c>
      <c r="AA8800" s="20">
        <f t="shared" si="2416"/>
        <v>0</v>
      </c>
      <c r="AB8800" s="20">
        <f t="shared" si="2416"/>
        <v>0</v>
      </c>
      <c r="AC8800" s="20">
        <f t="shared" si="2416"/>
        <v>0</v>
      </c>
      <c r="AD8800" s="20">
        <f t="shared" si="2416"/>
        <v>0</v>
      </c>
      <c r="AE8800" s="20">
        <f t="shared" si="2416"/>
        <v>0</v>
      </c>
      <c r="AF8800" s="20">
        <f t="shared" si="2416"/>
        <v>0</v>
      </c>
      <c r="AG8800" s="20">
        <f t="shared" si="2416"/>
        <v>0</v>
      </c>
      <c r="AH8800" s="20">
        <v>0</v>
      </c>
      <c r="AI8800" s="20">
        <v>0</v>
      </c>
      <c r="AJ8800" s="20">
        <f>SUM(AJ8787)</f>
        <v>0</v>
      </c>
      <c r="AK8800" s="20">
        <f t="shared" si="2416"/>
        <v>0</v>
      </c>
      <c r="AL8800" s="20">
        <f t="shared" si="2416"/>
        <v>0</v>
      </c>
      <c r="AM8800" s="20">
        <f t="shared" si="2416"/>
        <v>0</v>
      </c>
      <c r="AN8800" s="20">
        <f t="shared" si="2416"/>
        <v>0</v>
      </c>
      <c r="AO8800" s="20">
        <f t="shared" si="2416"/>
        <v>0</v>
      </c>
      <c r="AP8800" s="20">
        <f t="shared" si="2416"/>
        <v>0</v>
      </c>
      <c r="AQ8800" s="20">
        <f t="shared" si="2416"/>
        <v>0</v>
      </c>
      <c r="AR8800" s="20">
        <f t="shared" si="2416"/>
        <v>0</v>
      </c>
      <c r="AS8800" s="20">
        <f t="shared" si="2416"/>
        <v>0</v>
      </c>
      <c r="AT8800" s="20">
        <f t="shared" si="2416"/>
        <v>0</v>
      </c>
      <c r="AU8800" s="20">
        <v>0</v>
      </c>
      <c r="AV8800" s="20">
        <v>0</v>
      </c>
      <c r="AW8800" s="20">
        <f>U8800+AH8800+AU8800</f>
        <v>0</v>
      </c>
    </row>
    <row r="8801" spans="1:49">
      <c r="A8801" s="48"/>
      <c r="B8801" s="42"/>
      <c r="C8801" s="42"/>
      <c r="D8801" s="42"/>
      <c r="E8801" s="531"/>
      <c r="F8801" s="50"/>
      <c r="G8801" s="50"/>
      <c r="H8801" s="50"/>
      <c r="I8801" s="53"/>
    </row>
    <row r="8802" spans="1:49">
      <c r="A8802" s="48"/>
      <c r="B8802" s="42"/>
      <c r="C8802" s="42"/>
      <c r="D8802" s="42"/>
      <c r="E8802" s="531"/>
      <c r="F8802" s="50"/>
      <c r="G8802" s="50"/>
      <c r="H8802" s="50"/>
      <c r="I8802" s="146" t="s">
        <v>705</v>
      </c>
      <c r="J8802" s="29"/>
      <c r="K8802" s="29"/>
      <c r="L8802" s="29"/>
      <c r="M8802" s="29"/>
      <c r="N8802" s="29"/>
      <c r="O8802" s="29"/>
      <c r="P8802" s="29"/>
      <c r="Q8802" s="29"/>
      <c r="R8802" s="29"/>
      <c r="S8802" s="29"/>
      <c r="T8802" s="29"/>
      <c r="U8802" s="29"/>
      <c r="V8802" s="29"/>
      <c r="W8802" s="29"/>
      <c r="X8802" s="29"/>
      <c r="Y8802" s="29"/>
      <c r="Z8802" s="29"/>
      <c r="AA8802" s="29"/>
      <c r="AB8802" s="29"/>
      <c r="AC8802" s="29"/>
      <c r="AD8802" s="29"/>
      <c r="AE8802" s="29"/>
      <c r="AF8802" s="29"/>
      <c r="AG8802" s="29"/>
      <c r="AH8802" s="29"/>
      <c r="AI8802" s="29"/>
      <c r="AJ8802" s="29"/>
      <c r="AK8802" s="29"/>
      <c r="AL8802" s="29"/>
      <c r="AM8802" s="29"/>
      <c r="AN8802" s="29"/>
      <c r="AO8802" s="29"/>
      <c r="AP8802" s="29"/>
      <c r="AQ8802" s="29"/>
      <c r="AR8802" s="29"/>
      <c r="AS8802" s="29"/>
      <c r="AT8802" s="29"/>
      <c r="AU8802" s="29"/>
      <c r="AV8802" s="29"/>
      <c r="AW8802" s="29"/>
    </row>
    <row r="8803" spans="1:49">
      <c r="A8803" s="48"/>
      <c r="B8803" s="42"/>
      <c r="C8803" s="42"/>
      <c r="D8803" s="42"/>
      <c r="E8803" s="531"/>
      <c r="F8803" s="50"/>
      <c r="G8803" s="50"/>
      <c r="H8803" s="50"/>
      <c r="I8803" s="42"/>
    </row>
    <row r="8804" spans="1:49">
      <c r="A8804" s="48"/>
      <c r="B8804" s="42"/>
      <c r="C8804" s="42"/>
      <c r="D8804" s="42"/>
      <c r="E8804" s="531"/>
      <c r="F8804" s="50"/>
      <c r="G8804" s="50"/>
      <c r="H8804" s="50"/>
      <c r="I8804" s="42"/>
    </row>
    <row r="8805" spans="1:49">
      <c r="A8805" s="48"/>
      <c r="B8805" s="42"/>
      <c r="C8805" s="42"/>
      <c r="D8805" s="42"/>
      <c r="E8805" s="531"/>
      <c r="F8805" s="50"/>
      <c r="G8805" s="50"/>
      <c r="H8805" s="50"/>
      <c r="I8805" s="42"/>
    </row>
    <row r="8806" spans="1:49">
      <c r="A8806" s="48"/>
      <c r="B8806" s="42"/>
      <c r="C8806" s="42"/>
      <c r="D8806" s="42"/>
      <c r="E8806" s="531"/>
      <c r="F8806" s="50"/>
      <c r="G8806" s="50"/>
      <c r="H8806" s="50"/>
      <c r="I8806" s="42"/>
    </row>
    <row r="8807" spans="1:49" ht="13.5" thickBot="1">
      <c r="A8807" s="78" t="s">
        <v>2438</v>
      </c>
      <c r="B8807" s="79"/>
      <c r="C8807" s="79"/>
      <c r="D8807" s="456"/>
      <c r="E8807" s="535"/>
      <c r="F8807" s="127"/>
      <c r="G8807" s="127"/>
      <c r="H8807" s="127"/>
      <c r="I8807" s="79"/>
    </row>
    <row r="8808" spans="1:49" s="151" customFormat="1" ht="36" customHeight="1" thickTop="1" thickBot="1">
      <c r="A8808" s="147" t="s">
        <v>2079</v>
      </c>
      <c r="B8808" s="5" t="s">
        <v>2080</v>
      </c>
      <c r="C8808" s="5" t="s">
        <v>1335</v>
      </c>
      <c r="D8808" s="450"/>
      <c r="E8808" s="148" t="s">
        <v>1570</v>
      </c>
      <c r="F8808" s="149" t="s">
        <v>1438</v>
      </c>
      <c r="G8808" s="149"/>
      <c r="H8808" s="149" t="s">
        <v>2332</v>
      </c>
      <c r="I8808" s="5" t="s">
        <v>856</v>
      </c>
      <c r="J8808" s="364" t="s">
        <v>2891</v>
      </c>
      <c r="K8808" s="364" t="s">
        <v>2879</v>
      </c>
      <c r="L8808" s="364" t="s">
        <v>2880</v>
      </c>
      <c r="M8808" s="364" t="s">
        <v>2881</v>
      </c>
      <c r="N8808" s="364" t="s">
        <v>2882</v>
      </c>
      <c r="O8808" s="364" t="s">
        <v>2883</v>
      </c>
      <c r="P8808" s="364" t="s">
        <v>2884</v>
      </c>
      <c r="Q8808" s="364" t="s">
        <v>2885</v>
      </c>
      <c r="R8808" s="364" t="s">
        <v>2886</v>
      </c>
      <c r="S8808" s="364" t="s">
        <v>2887</v>
      </c>
      <c r="T8808" s="364" t="s">
        <v>2888</v>
      </c>
      <c r="U8808" s="364" t="s">
        <v>2889</v>
      </c>
      <c r="V8808" s="364" t="s">
        <v>2890</v>
      </c>
      <c r="W8808" s="365" t="s">
        <v>2893</v>
      </c>
      <c r="X8808" s="365" t="s">
        <v>2879</v>
      </c>
      <c r="Y8808" s="365" t="s">
        <v>2880</v>
      </c>
      <c r="Z8808" s="365" t="s">
        <v>2881</v>
      </c>
      <c r="AA8808" s="365" t="s">
        <v>2882</v>
      </c>
      <c r="AB8808" s="365" t="s">
        <v>2883</v>
      </c>
      <c r="AC8808" s="365" t="s">
        <v>2884</v>
      </c>
      <c r="AD8808" s="365" t="s">
        <v>2885</v>
      </c>
      <c r="AE8808" s="365" t="s">
        <v>2886</v>
      </c>
      <c r="AF8808" s="365" t="s">
        <v>2887</v>
      </c>
      <c r="AG8808" s="365" t="s">
        <v>2888</v>
      </c>
      <c r="AH8808" s="365" t="s">
        <v>2889</v>
      </c>
      <c r="AI8808" s="365" t="s">
        <v>2890</v>
      </c>
      <c r="AJ8808" s="366" t="s">
        <v>2892</v>
      </c>
      <c r="AK8808" s="366" t="s">
        <v>2879</v>
      </c>
      <c r="AL8808" s="366" t="s">
        <v>2880</v>
      </c>
      <c r="AM8808" s="366" t="s">
        <v>2881</v>
      </c>
      <c r="AN8808" s="366" t="s">
        <v>2882</v>
      </c>
      <c r="AO8808" s="366" t="s">
        <v>2883</v>
      </c>
      <c r="AP8808" s="366" t="s">
        <v>2884</v>
      </c>
      <c r="AQ8808" s="366" t="s">
        <v>2885</v>
      </c>
      <c r="AR8808" s="366" t="s">
        <v>2886</v>
      </c>
      <c r="AS8808" s="366" t="s">
        <v>2887</v>
      </c>
      <c r="AT8808" s="366" t="s">
        <v>2888</v>
      </c>
      <c r="AU8808" s="366" t="s">
        <v>2889</v>
      </c>
      <c r="AV8808" s="366" t="s">
        <v>2890</v>
      </c>
      <c r="AW8808" s="368" t="s">
        <v>2895</v>
      </c>
    </row>
    <row r="8809" spans="1:49">
      <c r="A8809" s="33"/>
      <c r="B8809" s="34"/>
      <c r="C8809" s="34"/>
      <c r="D8809" s="34"/>
      <c r="E8809" s="35"/>
      <c r="F8809" s="36"/>
      <c r="G8809" s="36"/>
      <c r="H8809" s="36"/>
      <c r="I8809" s="34"/>
      <c r="J8809" s="202" t="s">
        <v>1224</v>
      </c>
      <c r="K8809" s="202">
        <v>1</v>
      </c>
      <c r="L8809" s="202">
        <v>2</v>
      </c>
      <c r="M8809" s="202">
        <v>3</v>
      </c>
      <c r="N8809" s="202">
        <v>4</v>
      </c>
      <c r="O8809" s="202">
        <v>5</v>
      </c>
      <c r="P8809" s="202">
        <v>6</v>
      </c>
      <c r="Q8809" s="202">
        <v>7</v>
      </c>
      <c r="R8809" s="202">
        <v>8</v>
      </c>
      <c r="S8809" s="202">
        <v>9</v>
      </c>
      <c r="T8809" s="202">
        <v>10</v>
      </c>
      <c r="U8809" s="202">
        <v>13</v>
      </c>
      <c r="V8809" s="202">
        <v>14</v>
      </c>
      <c r="W8809" s="202" t="s">
        <v>1224</v>
      </c>
      <c r="X8809" s="202">
        <v>1</v>
      </c>
      <c r="Y8809" s="202">
        <v>2</v>
      </c>
      <c r="Z8809" s="202">
        <v>3</v>
      </c>
      <c r="AA8809" s="202">
        <v>4</v>
      </c>
      <c r="AB8809" s="202">
        <v>5</v>
      </c>
      <c r="AC8809" s="202">
        <v>6</v>
      </c>
      <c r="AD8809" s="202">
        <v>7</v>
      </c>
      <c r="AE8809" s="202">
        <v>8</v>
      </c>
      <c r="AF8809" s="202">
        <v>9</v>
      </c>
      <c r="AG8809" s="202">
        <v>10</v>
      </c>
      <c r="AH8809" s="202">
        <v>13</v>
      </c>
      <c r="AI8809" s="202">
        <v>14</v>
      </c>
      <c r="AJ8809" s="202" t="s">
        <v>1224</v>
      </c>
      <c r="AK8809" s="202">
        <v>1</v>
      </c>
      <c r="AL8809" s="202">
        <v>2</v>
      </c>
      <c r="AM8809" s="202">
        <v>3</v>
      </c>
      <c r="AN8809" s="202">
        <v>4</v>
      </c>
      <c r="AO8809" s="202">
        <v>5</v>
      </c>
      <c r="AP8809" s="202">
        <v>6</v>
      </c>
      <c r="AQ8809" s="202">
        <v>7</v>
      </c>
      <c r="AR8809" s="202">
        <v>8</v>
      </c>
      <c r="AS8809" s="202">
        <v>9</v>
      </c>
      <c r="AT8809" s="202">
        <v>10</v>
      </c>
      <c r="AU8809" s="202">
        <v>13</v>
      </c>
      <c r="AV8809" s="202">
        <v>14</v>
      </c>
      <c r="AW8809" s="202">
        <v>15</v>
      </c>
    </row>
    <row r="8810" spans="1:49">
      <c r="A8810" s="37"/>
      <c r="B8810" s="38"/>
      <c r="C8810" s="38"/>
      <c r="D8810" s="38"/>
      <c r="E8810" s="60"/>
      <c r="F8810" s="61"/>
      <c r="G8810" s="61"/>
      <c r="H8810" s="61"/>
      <c r="I8810" s="38"/>
      <c r="J8810" s="62"/>
      <c r="K8810" s="62"/>
      <c r="L8810" s="62"/>
      <c r="M8810" s="62"/>
      <c r="N8810" s="62"/>
      <c r="O8810" s="62"/>
      <c r="P8810" s="62"/>
      <c r="Q8810" s="62"/>
      <c r="R8810" s="62"/>
      <c r="S8810" s="62"/>
      <c r="T8810" s="62"/>
      <c r="U8810" s="62"/>
      <c r="V8810" s="62"/>
      <c r="W8810" s="62"/>
      <c r="X8810" s="62"/>
      <c r="Y8810" s="62"/>
      <c r="Z8810" s="62"/>
      <c r="AA8810" s="62"/>
      <c r="AB8810" s="62"/>
      <c r="AC8810" s="62"/>
      <c r="AD8810" s="62"/>
      <c r="AE8810" s="62"/>
      <c r="AF8810" s="62"/>
      <c r="AG8810" s="62"/>
      <c r="AH8810" s="62"/>
      <c r="AI8810" s="62"/>
      <c r="AJ8810" s="62"/>
      <c r="AK8810" s="62"/>
      <c r="AL8810" s="62"/>
      <c r="AM8810" s="62"/>
      <c r="AN8810" s="62"/>
      <c r="AO8810" s="62"/>
      <c r="AP8810" s="62"/>
      <c r="AQ8810" s="62"/>
      <c r="AR8810" s="62"/>
      <c r="AS8810" s="62"/>
      <c r="AT8810" s="62"/>
      <c r="AU8810" s="62"/>
      <c r="AV8810" s="62"/>
      <c r="AW8810" s="62"/>
    </row>
    <row r="8811" spans="1:49">
      <c r="A8811" s="41" t="s">
        <v>2432</v>
      </c>
      <c r="B8811" s="280" t="s">
        <v>1029</v>
      </c>
      <c r="C8811" s="280"/>
      <c r="D8811" s="451"/>
      <c r="E8811" s="531"/>
      <c r="F8811" s="50"/>
      <c r="G8811" s="50"/>
      <c r="H8811" s="50"/>
      <c r="I8811" s="41" t="s">
        <v>2438</v>
      </c>
    </row>
    <row r="8812" spans="1:49">
      <c r="A8812" s="41" t="s">
        <v>2432</v>
      </c>
      <c r="B8812" s="280" t="s">
        <v>1029</v>
      </c>
      <c r="C8812" s="280" t="s">
        <v>1549</v>
      </c>
      <c r="D8812" s="451"/>
      <c r="E8812" s="531"/>
      <c r="F8812" s="50"/>
      <c r="G8812" s="50"/>
      <c r="H8812" s="50"/>
      <c r="I8812" s="41" t="s">
        <v>2438</v>
      </c>
    </row>
    <row r="8813" spans="1:49">
      <c r="A8813" s="41"/>
      <c r="B8813" s="280"/>
      <c r="C8813" s="280"/>
      <c r="D8813" s="369"/>
      <c r="E8813" s="531"/>
      <c r="F8813" s="50"/>
      <c r="G8813" s="50"/>
      <c r="H8813" s="50"/>
      <c r="I8813" s="41"/>
    </row>
    <row r="8814" spans="1:49">
      <c r="A8814" s="48"/>
      <c r="B8814" s="42"/>
      <c r="C8814" s="42"/>
      <c r="D8814" s="42"/>
      <c r="E8814" s="531"/>
      <c r="F8814" s="50"/>
      <c r="G8814" s="50"/>
      <c r="H8814" s="50"/>
      <c r="I8814" s="49" t="s">
        <v>1559</v>
      </c>
      <c r="J8814" s="12">
        <f>SUM(J8815,J8823,J8825)</f>
        <v>50000</v>
      </c>
      <c r="K8814" s="12">
        <f t="shared" ref="K8814:AT8814" si="2417">SUM(K8815,K8823,K8825)</f>
        <v>3811</v>
      </c>
      <c r="L8814" s="12">
        <f t="shared" si="2417"/>
        <v>3224</v>
      </c>
      <c r="M8814" s="12">
        <f t="shared" si="2417"/>
        <v>0</v>
      </c>
      <c r="N8814" s="12">
        <f t="shared" si="2417"/>
        <v>3167</v>
      </c>
      <c r="O8814" s="12">
        <f t="shared" si="2417"/>
        <v>0</v>
      </c>
      <c r="P8814" s="12">
        <f t="shared" si="2417"/>
        <v>6485</v>
      </c>
      <c r="Q8814" s="12">
        <f t="shared" si="2417"/>
        <v>3399</v>
      </c>
      <c r="R8814" s="12">
        <f t="shared" si="2417"/>
        <v>0</v>
      </c>
      <c r="S8814" s="12">
        <f t="shared" si="2417"/>
        <v>2312</v>
      </c>
      <c r="T8814" s="12">
        <f t="shared" si="2417"/>
        <v>0</v>
      </c>
      <c r="U8814" s="12">
        <v>22398</v>
      </c>
      <c r="V8814" s="12">
        <v>27602</v>
      </c>
      <c r="W8814" s="12">
        <f>SUM(W8815,W8823,W8825)</f>
        <v>0</v>
      </c>
      <c r="X8814" s="12">
        <f t="shared" si="2417"/>
        <v>0</v>
      </c>
      <c r="Y8814" s="12">
        <f t="shared" si="2417"/>
        <v>0</v>
      </c>
      <c r="Z8814" s="12">
        <f t="shared" si="2417"/>
        <v>0</v>
      </c>
      <c r="AA8814" s="12">
        <f t="shared" si="2417"/>
        <v>0</v>
      </c>
      <c r="AB8814" s="12">
        <f t="shared" si="2417"/>
        <v>0</v>
      </c>
      <c r="AC8814" s="12">
        <f t="shared" si="2417"/>
        <v>0</v>
      </c>
      <c r="AD8814" s="12">
        <f t="shared" si="2417"/>
        <v>0</v>
      </c>
      <c r="AE8814" s="12">
        <f t="shared" si="2417"/>
        <v>0</v>
      </c>
      <c r="AF8814" s="12">
        <f t="shared" si="2417"/>
        <v>0</v>
      </c>
      <c r="AG8814" s="12">
        <f t="shared" si="2417"/>
        <v>0</v>
      </c>
      <c r="AH8814" s="12">
        <v>0</v>
      </c>
      <c r="AI8814" s="12">
        <v>0</v>
      </c>
      <c r="AJ8814" s="12">
        <f>SUM(AJ8815,AJ8823,AJ8825)</f>
        <v>0</v>
      </c>
      <c r="AK8814" s="12">
        <f t="shared" si="2417"/>
        <v>0</v>
      </c>
      <c r="AL8814" s="12">
        <f t="shared" si="2417"/>
        <v>0</v>
      </c>
      <c r="AM8814" s="12">
        <f t="shared" si="2417"/>
        <v>0</v>
      </c>
      <c r="AN8814" s="12">
        <f t="shared" si="2417"/>
        <v>0</v>
      </c>
      <c r="AO8814" s="12">
        <f t="shared" si="2417"/>
        <v>0</v>
      </c>
      <c r="AP8814" s="12">
        <f t="shared" si="2417"/>
        <v>0</v>
      </c>
      <c r="AQ8814" s="12">
        <f t="shared" si="2417"/>
        <v>0</v>
      </c>
      <c r="AR8814" s="12">
        <f t="shared" si="2417"/>
        <v>0</v>
      </c>
      <c r="AS8814" s="12">
        <f t="shared" si="2417"/>
        <v>0</v>
      </c>
      <c r="AT8814" s="12">
        <f t="shared" si="2417"/>
        <v>0</v>
      </c>
      <c r="AU8814" s="12">
        <v>0</v>
      </c>
      <c r="AV8814" s="12">
        <v>0</v>
      </c>
      <c r="AW8814" s="12">
        <f t="shared" ref="AW8814:AW8852" si="2418">U8814+AH8814+AU8814</f>
        <v>22398</v>
      </c>
    </row>
    <row r="8815" spans="1:49">
      <c r="A8815" s="44" t="s">
        <v>2432</v>
      </c>
      <c r="B8815" s="45" t="s">
        <v>1029</v>
      </c>
      <c r="C8815" s="45" t="s">
        <v>1549</v>
      </c>
      <c r="D8815" s="452" t="s">
        <v>3059</v>
      </c>
      <c r="E8815" s="213" t="s">
        <v>771</v>
      </c>
      <c r="F8815" s="65"/>
      <c r="G8815" s="65"/>
      <c r="H8815" s="65"/>
      <c r="I8815" s="280" t="s">
        <v>1500</v>
      </c>
      <c r="J8815" s="9">
        <f>SUM(J8816:J8817)</f>
        <v>0</v>
      </c>
      <c r="K8815" s="9">
        <f t="shared" ref="K8815:AT8815" si="2419">SUM(K8816:K8817)</f>
        <v>0</v>
      </c>
      <c r="L8815" s="9">
        <f t="shared" si="2419"/>
        <v>0</v>
      </c>
      <c r="M8815" s="9">
        <f t="shared" si="2419"/>
        <v>0</v>
      </c>
      <c r="N8815" s="9">
        <f t="shared" si="2419"/>
        <v>0</v>
      </c>
      <c r="O8815" s="9">
        <f t="shared" si="2419"/>
        <v>0</v>
      </c>
      <c r="P8815" s="9">
        <f t="shared" si="2419"/>
        <v>0</v>
      </c>
      <c r="Q8815" s="9">
        <f t="shared" si="2419"/>
        <v>0</v>
      </c>
      <c r="R8815" s="9">
        <f t="shared" si="2419"/>
        <v>0</v>
      </c>
      <c r="S8815" s="9">
        <f t="shared" si="2419"/>
        <v>0</v>
      </c>
      <c r="T8815" s="9">
        <f t="shared" si="2419"/>
        <v>0</v>
      </c>
      <c r="U8815" s="9">
        <v>0</v>
      </c>
      <c r="V8815" s="9">
        <v>0</v>
      </c>
      <c r="W8815" s="9">
        <f>SUM(W8816:W8817)</f>
        <v>0</v>
      </c>
      <c r="X8815" s="9">
        <f t="shared" si="2419"/>
        <v>0</v>
      </c>
      <c r="Y8815" s="9">
        <f t="shared" si="2419"/>
        <v>0</v>
      </c>
      <c r="Z8815" s="9">
        <f t="shared" si="2419"/>
        <v>0</v>
      </c>
      <c r="AA8815" s="9">
        <f t="shared" si="2419"/>
        <v>0</v>
      </c>
      <c r="AB8815" s="9">
        <f t="shared" si="2419"/>
        <v>0</v>
      </c>
      <c r="AC8815" s="9">
        <f t="shared" si="2419"/>
        <v>0</v>
      </c>
      <c r="AD8815" s="9">
        <f t="shared" si="2419"/>
        <v>0</v>
      </c>
      <c r="AE8815" s="9">
        <f t="shared" si="2419"/>
        <v>0</v>
      </c>
      <c r="AF8815" s="9">
        <f t="shared" si="2419"/>
        <v>0</v>
      </c>
      <c r="AG8815" s="9">
        <f t="shared" si="2419"/>
        <v>0</v>
      </c>
      <c r="AH8815" s="9">
        <v>0</v>
      </c>
      <c r="AI8815" s="9">
        <v>0</v>
      </c>
      <c r="AJ8815" s="9">
        <f>SUM(AJ8816:AJ8817)</f>
        <v>0</v>
      </c>
      <c r="AK8815" s="9">
        <f t="shared" si="2419"/>
        <v>0</v>
      </c>
      <c r="AL8815" s="9">
        <f t="shared" si="2419"/>
        <v>0</v>
      </c>
      <c r="AM8815" s="9">
        <f t="shared" si="2419"/>
        <v>0</v>
      </c>
      <c r="AN8815" s="9">
        <f t="shared" si="2419"/>
        <v>0</v>
      </c>
      <c r="AO8815" s="9">
        <f t="shared" si="2419"/>
        <v>0</v>
      </c>
      <c r="AP8815" s="9">
        <f t="shared" si="2419"/>
        <v>0</v>
      </c>
      <c r="AQ8815" s="9">
        <f t="shared" si="2419"/>
        <v>0</v>
      </c>
      <c r="AR8815" s="9">
        <f t="shared" si="2419"/>
        <v>0</v>
      </c>
      <c r="AS8815" s="9">
        <f t="shared" si="2419"/>
        <v>0</v>
      </c>
      <c r="AT8815" s="9">
        <f t="shared" si="2419"/>
        <v>0</v>
      </c>
      <c r="AU8815" s="9">
        <v>0</v>
      </c>
      <c r="AV8815" s="9">
        <v>0</v>
      </c>
      <c r="AW8815" s="9">
        <f t="shared" si="2418"/>
        <v>0</v>
      </c>
    </row>
    <row r="8816" spans="1:49">
      <c r="A8816" s="44" t="s">
        <v>2432</v>
      </c>
      <c r="B8816" s="45" t="s">
        <v>1029</v>
      </c>
      <c r="C8816" s="45" t="s">
        <v>1549</v>
      </c>
      <c r="D8816" s="452" t="s">
        <v>3059</v>
      </c>
      <c r="E8816" s="367" t="s">
        <v>834</v>
      </c>
      <c r="F8816" s="50"/>
      <c r="G8816" s="468" t="s">
        <v>3104</v>
      </c>
      <c r="H8816" s="50" t="s">
        <v>2382</v>
      </c>
      <c r="I8816" s="42" t="s">
        <v>1165</v>
      </c>
      <c r="U8816" s="15">
        <v>0</v>
      </c>
      <c r="V8816" s="15">
        <v>0</v>
      </c>
      <c r="AH8816" s="15">
        <v>0</v>
      </c>
      <c r="AI8816" s="15">
        <v>0</v>
      </c>
      <c r="AU8816" s="15">
        <v>0</v>
      </c>
      <c r="AV8816" s="15">
        <v>0</v>
      </c>
      <c r="AW8816" s="15">
        <f t="shared" si="2418"/>
        <v>0</v>
      </c>
    </row>
    <row r="8817" spans="1:49">
      <c r="A8817" s="44" t="s">
        <v>2432</v>
      </c>
      <c r="B8817" s="45" t="s">
        <v>1029</v>
      </c>
      <c r="C8817" s="45" t="s">
        <v>1549</v>
      </c>
      <c r="D8817" s="452" t="s">
        <v>3059</v>
      </c>
      <c r="E8817" s="367" t="s">
        <v>772</v>
      </c>
      <c r="F8817" s="50"/>
      <c r="G8817" s="50"/>
      <c r="H8817" s="50"/>
      <c r="I8817" s="42" t="s">
        <v>1227</v>
      </c>
      <c r="J8817" s="15">
        <f>SUM(J8818:J8822)</f>
        <v>0</v>
      </c>
      <c r="K8817" s="15">
        <f t="shared" ref="K8817:AT8817" si="2420">SUM(K8818:K8822)</f>
        <v>0</v>
      </c>
      <c r="L8817" s="15">
        <f t="shared" si="2420"/>
        <v>0</v>
      </c>
      <c r="M8817" s="15">
        <f t="shared" si="2420"/>
        <v>0</v>
      </c>
      <c r="N8817" s="15">
        <f t="shared" si="2420"/>
        <v>0</v>
      </c>
      <c r="O8817" s="15">
        <f t="shared" si="2420"/>
        <v>0</v>
      </c>
      <c r="P8817" s="15">
        <f t="shared" si="2420"/>
        <v>0</v>
      </c>
      <c r="Q8817" s="15">
        <f t="shared" si="2420"/>
        <v>0</v>
      </c>
      <c r="R8817" s="15">
        <f t="shared" si="2420"/>
        <v>0</v>
      </c>
      <c r="S8817" s="15">
        <f t="shared" si="2420"/>
        <v>0</v>
      </c>
      <c r="T8817" s="15">
        <f t="shared" si="2420"/>
        <v>0</v>
      </c>
      <c r="U8817" s="15">
        <v>0</v>
      </c>
      <c r="V8817" s="15">
        <v>0</v>
      </c>
      <c r="W8817" s="15">
        <f>SUM(W8818:W8822)</f>
        <v>0</v>
      </c>
      <c r="X8817" s="15">
        <f t="shared" si="2420"/>
        <v>0</v>
      </c>
      <c r="Y8817" s="15">
        <f t="shared" si="2420"/>
        <v>0</v>
      </c>
      <c r="Z8817" s="15">
        <f t="shared" si="2420"/>
        <v>0</v>
      </c>
      <c r="AA8817" s="15">
        <f t="shared" si="2420"/>
        <v>0</v>
      </c>
      <c r="AB8817" s="15">
        <f t="shared" si="2420"/>
        <v>0</v>
      </c>
      <c r="AC8817" s="15">
        <f t="shared" si="2420"/>
        <v>0</v>
      </c>
      <c r="AD8817" s="15">
        <f t="shared" si="2420"/>
        <v>0</v>
      </c>
      <c r="AE8817" s="15">
        <f t="shared" si="2420"/>
        <v>0</v>
      </c>
      <c r="AF8817" s="15">
        <f t="shared" si="2420"/>
        <v>0</v>
      </c>
      <c r="AG8817" s="15">
        <f t="shared" si="2420"/>
        <v>0</v>
      </c>
      <c r="AH8817" s="15">
        <v>0</v>
      </c>
      <c r="AI8817" s="15">
        <v>0</v>
      </c>
      <c r="AJ8817" s="15">
        <f>SUM(AJ8818:AJ8822)</f>
        <v>0</v>
      </c>
      <c r="AK8817" s="15">
        <f t="shared" si="2420"/>
        <v>0</v>
      </c>
      <c r="AL8817" s="15">
        <f t="shared" si="2420"/>
        <v>0</v>
      </c>
      <c r="AM8817" s="15">
        <f t="shared" si="2420"/>
        <v>0</v>
      </c>
      <c r="AN8817" s="15">
        <f t="shared" si="2420"/>
        <v>0</v>
      </c>
      <c r="AO8817" s="15">
        <f t="shared" si="2420"/>
        <v>0</v>
      </c>
      <c r="AP8817" s="15">
        <f t="shared" si="2420"/>
        <v>0</v>
      </c>
      <c r="AQ8817" s="15">
        <f t="shared" si="2420"/>
        <v>0</v>
      </c>
      <c r="AR8817" s="15">
        <f t="shared" si="2420"/>
        <v>0</v>
      </c>
      <c r="AS8817" s="15">
        <f t="shared" si="2420"/>
        <v>0</v>
      </c>
      <c r="AT8817" s="15">
        <f t="shared" si="2420"/>
        <v>0</v>
      </c>
      <c r="AU8817" s="15">
        <v>0</v>
      </c>
      <c r="AV8817" s="15">
        <v>0</v>
      </c>
      <c r="AW8817" s="15">
        <f t="shared" si="2418"/>
        <v>0</v>
      </c>
    </row>
    <row r="8818" spans="1:49" s="144" customFormat="1">
      <c r="A8818" s="44" t="s">
        <v>2432</v>
      </c>
      <c r="B8818" s="45" t="s">
        <v>1029</v>
      </c>
      <c r="C8818" s="45" t="s">
        <v>1549</v>
      </c>
      <c r="D8818" s="452" t="s">
        <v>3059</v>
      </c>
      <c r="E8818" s="140" t="s">
        <v>850</v>
      </c>
      <c r="F8818" s="141" t="s">
        <v>2461</v>
      </c>
      <c r="G8818" s="468" t="s">
        <v>3104</v>
      </c>
      <c r="H8818" s="50" t="s">
        <v>2382</v>
      </c>
      <c r="I8818" s="142" t="s">
        <v>1119</v>
      </c>
      <c r="J8818" s="143"/>
      <c r="K8818" s="143"/>
      <c r="L8818" s="143"/>
      <c r="M8818" s="143"/>
      <c r="N8818" s="143"/>
      <c r="O8818" s="143"/>
      <c r="P8818" s="143"/>
      <c r="Q8818" s="143"/>
      <c r="R8818" s="143"/>
      <c r="S8818" s="143"/>
      <c r="T8818" s="143"/>
      <c r="U8818" s="143">
        <v>0</v>
      </c>
      <c r="V8818" s="143">
        <v>0</v>
      </c>
      <c r="W8818" s="143"/>
      <c r="X8818" s="143"/>
      <c r="Y8818" s="143"/>
      <c r="Z8818" s="143"/>
      <c r="AA8818" s="143"/>
      <c r="AB8818" s="143"/>
      <c r="AC8818" s="143"/>
      <c r="AD8818" s="143"/>
      <c r="AE8818" s="143"/>
      <c r="AF8818" s="143"/>
      <c r="AG8818" s="143"/>
      <c r="AH8818" s="143">
        <v>0</v>
      </c>
      <c r="AI8818" s="143">
        <v>0</v>
      </c>
      <c r="AJ8818" s="143"/>
      <c r="AK8818" s="143"/>
      <c r="AL8818" s="143"/>
      <c r="AM8818" s="143"/>
      <c r="AN8818" s="143"/>
      <c r="AO8818" s="143"/>
      <c r="AP8818" s="143"/>
      <c r="AQ8818" s="143"/>
      <c r="AR8818" s="143"/>
      <c r="AS8818" s="143"/>
      <c r="AT8818" s="143"/>
      <c r="AU8818" s="143">
        <v>0</v>
      </c>
      <c r="AV8818" s="143">
        <v>0</v>
      </c>
      <c r="AW8818" s="143">
        <f t="shared" si="2418"/>
        <v>0</v>
      </c>
    </row>
    <row r="8819" spans="1:49" s="144" customFormat="1">
      <c r="A8819" s="44" t="s">
        <v>2432</v>
      </c>
      <c r="B8819" s="45" t="s">
        <v>1029</v>
      </c>
      <c r="C8819" s="45" t="s">
        <v>1549</v>
      </c>
      <c r="D8819" s="452" t="s">
        <v>3059</v>
      </c>
      <c r="E8819" s="140" t="s">
        <v>851</v>
      </c>
      <c r="F8819" s="141" t="s">
        <v>2462</v>
      </c>
      <c r="G8819" s="468" t="s">
        <v>3104</v>
      </c>
      <c r="H8819" s="50" t="s">
        <v>2382</v>
      </c>
      <c r="I8819" s="142" t="s">
        <v>1290</v>
      </c>
      <c r="J8819" s="143"/>
      <c r="K8819" s="143"/>
      <c r="L8819" s="143"/>
      <c r="M8819" s="143"/>
      <c r="N8819" s="143"/>
      <c r="O8819" s="143"/>
      <c r="P8819" s="143"/>
      <c r="Q8819" s="143"/>
      <c r="R8819" s="143"/>
      <c r="S8819" s="143"/>
      <c r="T8819" s="143"/>
      <c r="U8819" s="143">
        <v>0</v>
      </c>
      <c r="V8819" s="143">
        <v>0</v>
      </c>
      <c r="W8819" s="143"/>
      <c r="X8819" s="143"/>
      <c r="Y8819" s="143"/>
      <c r="Z8819" s="143"/>
      <c r="AA8819" s="143"/>
      <c r="AB8819" s="143"/>
      <c r="AC8819" s="143"/>
      <c r="AD8819" s="143"/>
      <c r="AE8819" s="143"/>
      <c r="AF8819" s="143"/>
      <c r="AG8819" s="143"/>
      <c r="AH8819" s="143">
        <v>0</v>
      </c>
      <c r="AI8819" s="143">
        <v>0</v>
      </c>
      <c r="AJ8819" s="143"/>
      <c r="AK8819" s="143"/>
      <c r="AL8819" s="143"/>
      <c r="AM8819" s="143"/>
      <c r="AN8819" s="143"/>
      <c r="AO8819" s="143"/>
      <c r="AP8819" s="143"/>
      <c r="AQ8819" s="143"/>
      <c r="AR8819" s="143"/>
      <c r="AS8819" s="143"/>
      <c r="AT8819" s="143"/>
      <c r="AU8819" s="143">
        <v>0</v>
      </c>
      <c r="AV8819" s="143">
        <v>0</v>
      </c>
      <c r="AW8819" s="143">
        <f t="shared" si="2418"/>
        <v>0</v>
      </c>
    </row>
    <row r="8820" spans="1:49" s="144" customFormat="1">
      <c r="A8820" s="44" t="s">
        <v>2432</v>
      </c>
      <c r="B8820" s="45" t="s">
        <v>1029</v>
      </c>
      <c r="C8820" s="45" t="s">
        <v>1549</v>
      </c>
      <c r="D8820" s="452" t="s">
        <v>3059</v>
      </c>
      <c r="E8820" s="140" t="s">
        <v>852</v>
      </c>
      <c r="F8820" s="141" t="s">
        <v>2463</v>
      </c>
      <c r="G8820" s="468" t="s">
        <v>3104</v>
      </c>
      <c r="H8820" s="50" t="s">
        <v>2382</v>
      </c>
      <c r="I8820" s="142" t="s">
        <v>1733</v>
      </c>
      <c r="J8820" s="143"/>
      <c r="K8820" s="143"/>
      <c r="L8820" s="143"/>
      <c r="M8820" s="143"/>
      <c r="N8820" s="143"/>
      <c r="O8820" s="143"/>
      <c r="P8820" s="143"/>
      <c r="Q8820" s="143"/>
      <c r="R8820" s="143"/>
      <c r="S8820" s="143"/>
      <c r="T8820" s="143"/>
      <c r="U8820" s="143">
        <v>0</v>
      </c>
      <c r="V8820" s="143">
        <v>0</v>
      </c>
      <c r="W8820" s="143"/>
      <c r="X8820" s="143"/>
      <c r="Y8820" s="143"/>
      <c r="Z8820" s="143"/>
      <c r="AA8820" s="143"/>
      <c r="AB8820" s="143"/>
      <c r="AC8820" s="143"/>
      <c r="AD8820" s="143"/>
      <c r="AE8820" s="143"/>
      <c r="AF8820" s="143"/>
      <c r="AG8820" s="143"/>
      <c r="AH8820" s="143">
        <v>0</v>
      </c>
      <c r="AI8820" s="143">
        <v>0</v>
      </c>
      <c r="AJ8820" s="143"/>
      <c r="AK8820" s="143"/>
      <c r="AL8820" s="143"/>
      <c r="AM8820" s="143"/>
      <c r="AN8820" s="143"/>
      <c r="AO8820" s="143"/>
      <c r="AP8820" s="143"/>
      <c r="AQ8820" s="143"/>
      <c r="AR8820" s="143"/>
      <c r="AS8820" s="143"/>
      <c r="AT8820" s="143"/>
      <c r="AU8820" s="143">
        <v>0</v>
      </c>
      <c r="AV8820" s="143">
        <v>0</v>
      </c>
      <c r="AW8820" s="143">
        <f t="shared" si="2418"/>
        <v>0</v>
      </c>
    </row>
    <row r="8821" spans="1:49" s="144" customFormat="1">
      <c r="A8821" s="44" t="s">
        <v>2432</v>
      </c>
      <c r="B8821" s="45" t="s">
        <v>1029</v>
      </c>
      <c r="C8821" s="45" t="s">
        <v>1549</v>
      </c>
      <c r="D8821" s="452" t="s">
        <v>3059</v>
      </c>
      <c r="E8821" s="140" t="s">
        <v>853</v>
      </c>
      <c r="F8821" s="141" t="s">
        <v>2464</v>
      </c>
      <c r="G8821" s="468" t="s">
        <v>3104</v>
      </c>
      <c r="H8821" s="50" t="s">
        <v>2382</v>
      </c>
      <c r="I8821" s="142" t="s">
        <v>1734</v>
      </c>
      <c r="J8821" s="143"/>
      <c r="K8821" s="143"/>
      <c r="L8821" s="143"/>
      <c r="M8821" s="143"/>
      <c r="N8821" s="143"/>
      <c r="O8821" s="143"/>
      <c r="P8821" s="143"/>
      <c r="Q8821" s="143"/>
      <c r="R8821" s="143"/>
      <c r="S8821" s="143"/>
      <c r="T8821" s="143"/>
      <c r="U8821" s="143">
        <v>0</v>
      </c>
      <c r="V8821" s="143">
        <v>0</v>
      </c>
      <c r="W8821" s="143"/>
      <c r="X8821" s="143"/>
      <c r="Y8821" s="143"/>
      <c r="Z8821" s="143"/>
      <c r="AA8821" s="143"/>
      <c r="AB8821" s="143"/>
      <c r="AC8821" s="143"/>
      <c r="AD8821" s="143"/>
      <c r="AE8821" s="143"/>
      <c r="AF8821" s="143"/>
      <c r="AG8821" s="143"/>
      <c r="AH8821" s="143">
        <v>0</v>
      </c>
      <c r="AI8821" s="143">
        <v>0</v>
      </c>
      <c r="AJ8821" s="143"/>
      <c r="AK8821" s="143"/>
      <c r="AL8821" s="143"/>
      <c r="AM8821" s="143"/>
      <c r="AN8821" s="143"/>
      <c r="AO8821" s="143"/>
      <c r="AP8821" s="143"/>
      <c r="AQ8821" s="143"/>
      <c r="AR8821" s="143"/>
      <c r="AS8821" s="143"/>
      <c r="AT8821" s="143"/>
      <c r="AU8821" s="143">
        <v>0</v>
      </c>
      <c r="AV8821" s="143">
        <v>0</v>
      </c>
      <c r="AW8821" s="143">
        <f t="shared" si="2418"/>
        <v>0</v>
      </c>
    </row>
    <row r="8822" spans="1:49" s="144" customFormat="1">
      <c r="A8822" s="44" t="s">
        <v>2432</v>
      </c>
      <c r="B8822" s="45" t="s">
        <v>1029</v>
      </c>
      <c r="C8822" s="45" t="s">
        <v>1549</v>
      </c>
      <c r="D8822" s="452" t="s">
        <v>3059</v>
      </c>
      <c r="E8822" s="140" t="s">
        <v>854</v>
      </c>
      <c r="F8822" s="141" t="s">
        <v>2465</v>
      </c>
      <c r="G8822" s="468" t="s">
        <v>3104</v>
      </c>
      <c r="H8822" s="50" t="s">
        <v>2382</v>
      </c>
      <c r="I8822" s="142" t="s">
        <v>1735</v>
      </c>
      <c r="J8822" s="143"/>
      <c r="K8822" s="143"/>
      <c r="L8822" s="143"/>
      <c r="M8822" s="143"/>
      <c r="N8822" s="143"/>
      <c r="O8822" s="143"/>
      <c r="P8822" s="143"/>
      <c r="Q8822" s="143"/>
      <c r="R8822" s="143"/>
      <c r="S8822" s="143"/>
      <c r="T8822" s="143"/>
      <c r="U8822" s="143">
        <v>0</v>
      </c>
      <c r="V8822" s="143">
        <v>0</v>
      </c>
      <c r="W8822" s="143"/>
      <c r="X8822" s="143"/>
      <c r="Y8822" s="143"/>
      <c r="Z8822" s="143"/>
      <c r="AA8822" s="143"/>
      <c r="AB8822" s="143"/>
      <c r="AC8822" s="143"/>
      <c r="AD8822" s="143"/>
      <c r="AE8822" s="143"/>
      <c r="AF8822" s="143"/>
      <c r="AG8822" s="143"/>
      <c r="AH8822" s="143">
        <v>0</v>
      </c>
      <c r="AI8822" s="143">
        <v>0</v>
      </c>
      <c r="AJ8822" s="143"/>
      <c r="AK8822" s="143"/>
      <c r="AL8822" s="143"/>
      <c r="AM8822" s="143"/>
      <c r="AN8822" s="143"/>
      <c r="AO8822" s="143"/>
      <c r="AP8822" s="143"/>
      <c r="AQ8822" s="143"/>
      <c r="AR8822" s="143"/>
      <c r="AS8822" s="143"/>
      <c r="AT8822" s="143"/>
      <c r="AU8822" s="143">
        <v>0</v>
      </c>
      <c r="AV8822" s="143">
        <v>0</v>
      </c>
      <c r="AW8822" s="143">
        <f t="shared" si="2418"/>
        <v>0</v>
      </c>
    </row>
    <row r="8823" spans="1:49">
      <c r="A8823" s="44" t="s">
        <v>2432</v>
      </c>
      <c r="B8823" s="45" t="s">
        <v>1029</v>
      </c>
      <c r="C8823" s="45" t="s">
        <v>1549</v>
      </c>
      <c r="D8823" s="452" t="s">
        <v>3059</v>
      </c>
      <c r="E8823" s="213" t="s">
        <v>773</v>
      </c>
      <c r="F8823" s="65"/>
      <c r="G8823" s="65"/>
      <c r="H8823" s="65"/>
      <c r="I8823" s="280" t="s">
        <v>1362</v>
      </c>
      <c r="J8823" s="9">
        <f>SUM(J8824)</f>
        <v>0</v>
      </c>
      <c r="K8823" s="9">
        <f t="shared" ref="K8823:AT8823" si="2421">SUM(K8824)</f>
        <v>0</v>
      </c>
      <c r="L8823" s="9">
        <f t="shared" si="2421"/>
        <v>0</v>
      </c>
      <c r="M8823" s="9">
        <f t="shared" si="2421"/>
        <v>0</v>
      </c>
      <c r="N8823" s="9">
        <f t="shared" si="2421"/>
        <v>0</v>
      </c>
      <c r="O8823" s="9">
        <f t="shared" si="2421"/>
        <v>0</v>
      </c>
      <c r="P8823" s="9">
        <f t="shared" si="2421"/>
        <v>0</v>
      </c>
      <c r="Q8823" s="9">
        <f t="shared" si="2421"/>
        <v>0</v>
      </c>
      <c r="R8823" s="9">
        <f t="shared" si="2421"/>
        <v>0</v>
      </c>
      <c r="S8823" s="9">
        <f t="shared" si="2421"/>
        <v>0</v>
      </c>
      <c r="T8823" s="9">
        <f t="shared" si="2421"/>
        <v>0</v>
      </c>
      <c r="U8823" s="9">
        <v>0</v>
      </c>
      <c r="V8823" s="9">
        <v>0</v>
      </c>
      <c r="W8823" s="9">
        <f>SUM(W8824)</f>
        <v>0</v>
      </c>
      <c r="X8823" s="9">
        <f t="shared" si="2421"/>
        <v>0</v>
      </c>
      <c r="Y8823" s="9">
        <f t="shared" si="2421"/>
        <v>0</v>
      </c>
      <c r="Z8823" s="9">
        <f t="shared" si="2421"/>
        <v>0</v>
      </c>
      <c r="AA8823" s="9">
        <f t="shared" si="2421"/>
        <v>0</v>
      </c>
      <c r="AB8823" s="9">
        <f t="shared" si="2421"/>
        <v>0</v>
      </c>
      <c r="AC8823" s="9">
        <f t="shared" si="2421"/>
        <v>0</v>
      </c>
      <c r="AD8823" s="9">
        <f t="shared" si="2421"/>
        <v>0</v>
      </c>
      <c r="AE8823" s="9">
        <f t="shared" si="2421"/>
        <v>0</v>
      </c>
      <c r="AF8823" s="9">
        <f t="shared" si="2421"/>
        <v>0</v>
      </c>
      <c r="AG8823" s="9">
        <f t="shared" si="2421"/>
        <v>0</v>
      </c>
      <c r="AH8823" s="9">
        <v>0</v>
      </c>
      <c r="AI8823" s="9">
        <v>0</v>
      </c>
      <c r="AJ8823" s="9">
        <f>SUM(AJ8824)</f>
        <v>0</v>
      </c>
      <c r="AK8823" s="9">
        <f t="shared" si="2421"/>
        <v>0</v>
      </c>
      <c r="AL8823" s="9">
        <f t="shared" si="2421"/>
        <v>0</v>
      </c>
      <c r="AM8823" s="9">
        <f t="shared" si="2421"/>
        <v>0</v>
      </c>
      <c r="AN8823" s="9">
        <f t="shared" si="2421"/>
        <v>0</v>
      </c>
      <c r="AO8823" s="9">
        <f t="shared" si="2421"/>
        <v>0</v>
      </c>
      <c r="AP8823" s="9">
        <f t="shared" si="2421"/>
        <v>0</v>
      </c>
      <c r="AQ8823" s="9">
        <f t="shared" si="2421"/>
        <v>0</v>
      </c>
      <c r="AR8823" s="9">
        <f t="shared" si="2421"/>
        <v>0</v>
      </c>
      <c r="AS8823" s="9">
        <f t="shared" si="2421"/>
        <v>0</v>
      </c>
      <c r="AT8823" s="9">
        <f t="shared" si="2421"/>
        <v>0</v>
      </c>
      <c r="AU8823" s="9">
        <v>0</v>
      </c>
      <c r="AV8823" s="9">
        <v>0</v>
      </c>
      <c r="AW8823" s="9">
        <f t="shared" si="2418"/>
        <v>0</v>
      </c>
    </row>
    <row r="8824" spans="1:49">
      <c r="A8824" s="44" t="s">
        <v>2432</v>
      </c>
      <c r="B8824" s="45" t="s">
        <v>1029</v>
      </c>
      <c r="C8824" s="45" t="s">
        <v>1549</v>
      </c>
      <c r="D8824" s="452" t="s">
        <v>3059</v>
      </c>
      <c r="E8824" s="367" t="s">
        <v>785</v>
      </c>
      <c r="F8824" s="50"/>
      <c r="G8824" s="468" t="s">
        <v>3104</v>
      </c>
      <c r="H8824" s="50" t="s">
        <v>2382</v>
      </c>
      <c r="I8824" s="42" t="s">
        <v>1363</v>
      </c>
      <c r="U8824" s="15">
        <v>0</v>
      </c>
      <c r="V8824" s="15">
        <v>0</v>
      </c>
      <c r="AH8824" s="15">
        <v>0</v>
      </c>
      <c r="AI8824" s="15">
        <v>0</v>
      </c>
      <c r="AU8824" s="15">
        <v>0</v>
      </c>
      <c r="AV8824" s="15">
        <v>0</v>
      </c>
      <c r="AW8824" s="15">
        <f t="shared" si="2418"/>
        <v>0</v>
      </c>
    </row>
    <row r="8825" spans="1:49">
      <c r="A8825" s="44" t="s">
        <v>2432</v>
      </c>
      <c r="B8825" s="45" t="s">
        <v>1029</v>
      </c>
      <c r="C8825" s="45" t="s">
        <v>1549</v>
      </c>
      <c r="D8825" s="452" t="s">
        <v>3059</v>
      </c>
      <c r="E8825" s="213" t="s">
        <v>1364</v>
      </c>
      <c r="F8825" s="65"/>
      <c r="G8825" s="65"/>
      <c r="H8825" s="65"/>
      <c r="I8825" s="280" t="s">
        <v>2104</v>
      </c>
      <c r="J8825" s="9">
        <f>SUM(J8826:J8834)</f>
        <v>50000</v>
      </c>
      <c r="K8825" s="9">
        <f t="shared" ref="K8825:AT8825" si="2422">SUM(K8826:K8834)</f>
        <v>3811</v>
      </c>
      <c r="L8825" s="9">
        <f t="shared" si="2422"/>
        <v>3224</v>
      </c>
      <c r="M8825" s="9">
        <f t="shared" si="2422"/>
        <v>0</v>
      </c>
      <c r="N8825" s="9">
        <f t="shared" si="2422"/>
        <v>3167</v>
      </c>
      <c r="O8825" s="9">
        <f t="shared" si="2422"/>
        <v>0</v>
      </c>
      <c r="P8825" s="9">
        <f t="shared" si="2422"/>
        <v>6485</v>
      </c>
      <c r="Q8825" s="9">
        <f t="shared" si="2422"/>
        <v>3399</v>
      </c>
      <c r="R8825" s="9">
        <f t="shared" si="2422"/>
        <v>0</v>
      </c>
      <c r="S8825" s="9">
        <f t="shared" si="2422"/>
        <v>2312</v>
      </c>
      <c r="T8825" s="9">
        <f t="shared" si="2422"/>
        <v>0</v>
      </c>
      <c r="U8825" s="9">
        <v>22398</v>
      </c>
      <c r="V8825" s="9">
        <v>27602</v>
      </c>
      <c r="W8825" s="9">
        <f>SUM(W8826:W8834)</f>
        <v>0</v>
      </c>
      <c r="X8825" s="9">
        <f t="shared" si="2422"/>
        <v>0</v>
      </c>
      <c r="Y8825" s="9">
        <f t="shared" si="2422"/>
        <v>0</v>
      </c>
      <c r="Z8825" s="9">
        <f t="shared" si="2422"/>
        <v>0</v>
      </c>
      <c r="AA8825" s="9">
        <f t="shared" si="2422"/>
        <v>0</v>
      </c>
      <c r="AB8825" s="9">
        <f t="shared" si="2422"/>
        <v>0</v>
      </c>
      <c r="AC8825" s="9">
        <f t="shared" si="2422"/>
        <v>0</v>
      </c>
      <c r="AD8825" s="9">
        <f t="shared" si="2422"/>
        <v>0</v>
      </c>
      <c r="AE8825" s="9">
        <f t="shared" si="2422"/>
        <v>0</v>
      </c>
      <c r="AF8825" s="9">
        <f t="shared" si="2422"/>
        <v>0</v>
      </c>
      <c r="AG8825" s="9">
        <f t="shared" si="2422"/>
        <v>0</v>
      </c>
      <c r="AH8825" s="9">
        <v>0</v>
      </c>
      <c r="AI8825" s="9">
        <v>0</v>
      </c>
      <c r="AJ8825" s="9">
        <f>SUM(AJ8826:AJ8834)</f>
        <v>0</v>
      </c>
      <c r="AK8825" s="9">
        <f t="shared" si="2422"/>
        <v>0</v>
      </c>
      <c r="AL8825" s="9">
        <f t="shared" si="2422"/>
        <v>0</v>
      </c>
      <c r="AM8825" s="9">
        <f t="shared" si="2422"/>
        <v>0</v>
      </c>
      <c r="AN8825" s="9">
        <f t="shared" si="2422"/>
        <v>0</v>
      </c>
      <c r="AO8825" s="9">
        <f t="shared" si="2422"/>
        <v>0</v>
      </c>
      <c r="AP8825" s="9">
        <f t="shared" si="2422"/>
        <v>0</v>
      </c>
      <c r="AQ8825" s="9">
        <f t="shared" si="2422"/>
        <v>0</v>
      </c>
      <c r="AR8825" s="9">
        <f t="shared" si="2422"/>
        <v>0</v>
      </c>
      <c r="AS8825" s="9">
        <f t="shared" si="2422"/>
        <v>0</v>
      </c>
      <c r="AT8825" s="9">
        <f t="shared" si="2422"/>
        <v>0</v>
      </c>
      <c r="AU8825" s="9">
        <v>0</v>
      </c>
      <c r="AV8825" s="9">
        <v>0</v>
      </c>
      <c r="AW8825" s="9">
        <f t="shared" si="2418"/>
        <v>22398</v>
      </c>
    </row>
    <row r="8826" spans="1:49">
      <c r="A8826" s="44" t="s">
        <v>2432</v>
      </c>
      <c r="B8826" s="45" t="s">
        <v>1029</v>
      </c>
      <c r="C8826" s="45" t="s">
        <v>1549</v>
      </c>
      <c r="D8826" s="452" t="s">
        <v>3059</v>
      </c>
      <c r="E8826" s="367" t="s">
        <v>786</v>
      </c>
      <c r="F8826" s="50"/>
      <c r="G8826" s="468" t="s">
        <v>3104</v>
      </c>
      <c r="H8826" s="50" t="s">
        <v>2382</v>
      </c>
      <c r="I8826" s="42" t="s">
        <v>1191</v>
      </c>
      <c r="U8826" s="15">
        <v>0</v>
      </c>
      <c r="V8826" s="15">
        <v>0</v>
      </c>
      <c r="AH8826" s="15">
        <v>0</v>
      </c>
      <c r="AI8826" s="15">
        <v>0</v>
      </c>
      <c r="AU8826" s="15">
        <v>0</v>
      </c>
      <c r="AV8826" s="15">
        <v>0</v>
      </c>
      <c r="AW8826" s="15">
        <f t="shared" si="2418"/>
        <v>0</v>
      </c>
    </row>
    <row r="8827" spans="1:49">
      <c r="A8827" s="44" t="s">
        <v>2432</v>
      </c>
      <c r="B8827" s="45" t="s">
        <v>1029</v>
      </c>
      <c r="C8827" s="45" t="s">
        <v>1549</v>
      </c>
      <c r="D8827" s="452" t="s">
        <v>3059</v>
      </c>
      <c r="E8827" s="367" t="s">
        <v>1528</v>
      </c>
      <c r="F8827" s="50"/>
      <c r="G8827" s="468" t="s">
        <v>3104</v>
      </c>
      <c r="H8827" s="50" t="s">
        <v>2382</v>
      </c>
      <c r="I8827" s="42" t="s">
        <v>989</v>
      </c>
      <c r="U8827" s="15">
        <v>0</v>
      </c>
      <c r="V8827" s="15">
        <v>0</v>
      </c>
      <c r="AH8827" s="15">
        <v>0</v>
      </c>
      <c r="AI8827" s="15">
        <v>0</v>
      </c>
      <c r="AU8827" s="15">
        <v>0</v>
      </c>
      <c r="AV8827" s="15">
        <v>0</v>
      </c>
      <c r="AW8827" s="15">
        <f t="shared" si="2418"/>
        <v>0</v>
      </c>
    </row>
    <row r="8828" spans="1:49">
      <c r="A8828" s="44" t="s">
        <v>2432</v>
      </c>
      <c r="B8828" s="45" t="s">
        <v>1029</v>
      </c>
      <c r="C8828" s="45" t="s">
        <v>1549</v>
      </c>
      <c r="D8828" s="452" t="s">
        <v>3059</v>
      </c>
      <c r="E8828" s="367" t="s">
        <v>1679</v>
      </c>
      <c r="F8828" s="50"/>
      <c r="G8828" s="468" t="s">
        <v>3104</v>
      </c>
      <c r="H8828" s="50" t="s">
        <v>2382</v>
      </c>
      <c r="I8828" s="42" t="s">
        <v>1048</v>
      </c>
      <c r="U8828" s="15">
        <v>0</v>
      </c>
      <c r="V8828" s="15">
        <v>0</v>
      </c>
      <c r="AH8828" s="15">
        <v>0</v>
      </c>
      <c r="AI8828" s="15">
        <v>0</v>
      </c>
      <c r="AU8828" s="15">
        <v>0</v>
      </c>
      <c r="AV8828" s="15">
        <v>0</v>
      </c>
      <c r="AW8828" s="15">
        <f t="shared" si="2418"/>
        <v>0</v>
      </c>
    </row>
    <row r="8829" spans="1:49">
      <c r="A8829" s="44" t="s">
        <v>2432</v>
      </c>
      <c r="B8829" s="45" t="s">
        <v>1029</v>
      </c>
      <c r="C8829" s="45" t="s">
        <v>1549</v>
      </c>
      <c r="D8829" s="452" t="s">
        <v>3059</v>
      </c>
      <c r="E8829" s="367" t="s">
        <v>787</v>
      </c>
      <c r="F8829" s="50"/>
      <c r="G8829" s="468" t="s">
        <v>3104</v>
      </c>
      <c r="H8829" s="50" t="s">
        <v>2382</v>
      </c>
      <c r="I8829" s="42" t="s">
        <v>2078</v>
      </c>
      <c r="U8829" s="15">
        <v>0</v>
      </c>
      <c r="V8829" s="15">
        <v>0</v>
      </c>
      <c r="AH8829" s="15">
        <v>0</v>
      </c>
      <c r="AI8829" s="15">
        <v>0</v>
      </c>
      <c r="AU8829" s="15">
        <v>0</v>
      </c>
      <c r="AV8829" s="15">
        <v>0</v>
      </c>
      <c r="AW8829" s="15">
        <f t="shared" si="2418"/>
        <v>0</v>
      </c>
    </row>
    <row r="8830" spans="1:49">
      <c r="A8830" s="44" t="s">
        <v>2432</v>
      </c>
      <c r="B8830" s="45" t="s">
        <v>1029</v>
      </c>
      <c r="C8830" s="45" t="s">
        <v>1549</v>
      </c>
      <c r="D8830" s="452" t="s">
        <v>3059</v>
      </c>
      <c r="E8830" s="367" t="s">
        <v>1116</v>
      </c>
      <c r="F8830" s="50"/>
      <c r="G8830" s="468" t="s">
        <v>3104</v>
      </c>
      <c r="H8830" s="50" t="s">
        <v>2382</v>
      </c>
      <c r="I8830" s="42" t="s">
        <v>1487</v>
      </c>
      <c r="U8830" s="15">
        <v>0</v>
      </c>
      <c r="V8830" s="15">
        <v>0</v>
      </c>
      <c r="AH8830" s="15">
        <v>0</v>
      </c>
      <c r="AI8830" s="15">
        <v>0</v>
      </c>
      <c r="AU8830" s="15">
        <v>0</v>
      </c>
      <c r="AV8830" s="15">
        <v>0</v>
      </c>
      <c r="AW8830" s="15">
        <f t="shared" si="2418"/>
        <v>0</v>
      </c>
    </row>
    <row r="8831" spans="1:49">
      <c r="A8831" s="44" t="s">
        <v>2432</v>
      </c>
      <c r="B8831" s="45" t="s">
        <v>1029</v>
      </c>
      <c r="C8831" s="45" t="s">
        <v>1549</v>
      </c>
      <c r="D8831" s="452" t="s">
        <v>3059</v>
      </c>
      <c r="E8831" s="367" t="s">
        <v>1703</v>
      </c>
      <c r="F8831" s="50"/>
      <c r="G8831" s="468" t="s">
        <v>3104</v>
      </c>
      <c r="H8831" s="50" t="s">
        <v>2382</v>
      </c>
      <c r="I8831" s="42" t="s">
        <v>1047</v>
      </c>
      <c r="U8831" s="15">
        <v>0</v>
      </c>
      <c r="V8831" s="15">
        <v>0</v>
      </c>
      <c r="AH8831" s="15">
        <v>0</v>
      </c>
      <c r="AI8831" s="15">
        <v>0</v>
      </c>
      <c r="AU8831" s="15">
        <v>0</v>
      </c>
      <c r="AV8831" s="15">
        <v>0</v>
      </c>
      <c r="AW8831" s="15">
        <f t="shared" si="2418"/>
        <v>0</v>
      </c>
    </row>
    <row r="8832" spans="1:49">
      <c r="A8832" s="44" t="s">
        <v>2432</v>
      </c>
      <c r="B8832" s="45" t="s">
        <v>1029</v>
      </c>
      <c r="C8832" s="45" t="s">
        <v>1549</v>
      </c>
      <c r="D8832" s="452" t="s">
        <v>3059</v>
      </c>
      <c r="E8832" s="367" t="s">
        <v>826</v>
      </c>
      <c r="F8832" s="50"/>
      <c r="G8832" s="468" t="s">
        <v>3104</v>
      </c>
      <c r="H8832" s="50" t="s">
        <v>2382</v>
      </c>
      <c r="I8832" s="42" t="s">
        <v>935</v>
      </c>
      <c r="U8832" s="15">
        <v>0</v>
      </c>
      <c r="V8832" s="15">
        <v>0</v>
      </c>
      <c r="AH8832" s="15">
        <v>0</v>
      </c>
      <c r="AI8832" s="15">
        <v>0</v>
      </c>
      <c r="AU8832" s="15">
        <v>0</v>
      </c>
      <c r="AV8832" s="15">
        <v>0</v>
      </c>
      <c r="AW8832" s="15">
        <f t="shared" si="2418"/>
        <v>0</v>
      </c>
    </row>
    <row r="8833" spans="1:49">
      <c r="A8833" s="44" t="s">
        <v>2432</v>
      </c>
      <c r="B8833" s="45" t="s">
        <v>1029</v>
      </c>
      <c r="C8833" s="45" t="s">
        <v>1549</v>
      </c>
      <c r="D8833" s="452" t="s">
        <v>3059</v>
      </c>
      <c r="E8833" s="367" t="s">
        <v>1115</v>
      </c>
      <c r="F8833" s="50"/>
      <c r="G8833" s="468" t="s">
        <v>3104</v>
      </c>
      <c r="H8833" s="50" t="s">
        <v>2382</v>
      </c>
      <c r="I8833" s="42" t="s">
        <v>2106</v>
      </c>
      <c r="U8833" s="15">
        <v>0</v>
      </c>
      <c r="V8833" s="15">
        <v>0</v>
      </c>
      <c r="AH8833" s="15">
        <v>0</v>
      </c>
      <c r="AI8833" s="15">
        <v>0</v>
      </c>
      <c r="AU8833" s="15">
        <v>0</v>
      </c>
      <c r="AV8833" s="15">
        <v>0</v>
      </c>
      <c r="AW8833" s="15">
        <f t="shared" si="2418"/>
        <v>0</v>
      </c>
    </row>
    <row r="8834" spans="1:49">
      <c r="A8834" s="44" t="s">
        <v>2432</v>
      </c>
      <c r="B8834" s="45" t="s">
        <v>1029</v>
      </c>
      <c r="C8834" s="45" t="s">
        <v>1549</v>
      </c>
      <c r="D8834" s="452" t="s">
        <v>3059</v>
      </c>
      <c r="E8834" s="367" t="s">
        <v>1677</v>
      </c>
      <c r="F8834" s="50" t="s">
        <v>2894</v>
      </c>
      <c r="G8834" s="50"/>
      <c r="H8834" s="50"/>
      <c r="I8834" s="280" t="s">
        <v>1198</v>
      </c>
      <c r="J8834" s="9">
        <f>SUM(J8835:J8837)</f>
        <v>50000</v>
      </c>
      <c r="K8834" s="9">
        <f t="shared" ref="K8834:AT8834" si="2423">SUM(K8835:K8837)</f>
        <v>3811</v>
      </c>
      <c r="L8834" s="9">
        <f t="shared" si="2423"/>
        <v>3224</v>
      </c>
      <c r="M8834" s="9">
        <f t="shared" si="2423"/>
        <v>0</v>
      </c>
      <c r="N8834" s="9">
        <f t="shared" si="2423"/>
        <v>3167</v>
      </c>
      <c r="O8834" s="9">
        <f t="shared" si="2423"/>
        <v>0</v>
      </c>
      <c r="P8834" s="9">
        <f t="shared" si="2423"/>
        <v>6485</v>
      </c>
      <c r="Q8834" s="9">
        <f t="shared" si="2423"/>
        <v>3399</v>
      </c>
      <c r="R8834" s="9">
        <f t="shared" si="2423"/>
        <v>0</v>
      </c>
      <c r="S8834" s="9">
        <f t="shared" si="2423"/>
        <v>2312</v>
      </c>
      <c r="T8834" s="9">
        <f t="shared" si="2423"/>
        <v>0</v>
      </c>
      <c r="U8834" s="9">
        <v>22398</v>
      </c>
      <c r="V8834" s="9">
        <v>27602</v>
      </c>
      <c r="W8834" s="9">
        <f>SUM(W8835:W8837)</f>
        <v>0</v>
      </c>
      <c r="X8834" s="9">
        <f t="shared" si="2423"/>
        <v>0</v>
      </c>
      <c r="Y8834" s="9">
        <f t="shared" si="2423"/>
        <v>0</v>
      </c>
      <c r="Z8834" s="9">
        <f t="shared" si="2423"/>
        <v>0</v>
      </c>
      <c r="AA8834" s="9">
        <f t="shared" si="2423"/>
        <v>0</v>
      </c>
      <c r="AB8834" s="9">
        <f t="shared" si="2423"/>
        <v>0</v>
      </c>
      <c r="AC8834" s="9">
        <f t="shared" si="2423"/>
        <v>0</v>
      </c>
      <c r="AD8834" s="9">
        <f t="shared" si="2423"/>
        <v>0</v>
      </c>
      <c r="AE8834" s="9">
        <f t="shared" si="2423"/>
        <v>0</v>
      </c>
      <c r="AF8834" s="9">
        <f t="shared" si="2423"/>
        <v>0</v>
      </c>
      <c r="AG8834" s="9">
        <f t="shared" si="2423"/>
        <v>0</v>
      </c>
      <c r="AH8834" s="9">
        <v>0</v>
      </c>
      <c r="AI8834" s="9">
        <v>0</v>
      </c>
      <c r="AJ8834" s="9">
        <f>SUM(AJ8835:AJ8837)</f>
        <v>0</v>
      </c>
      <c r="AK8834" s="9">
        <f t="shared" si="2423"/>
        <v>0</v>
      </c>
      <c r="AL8834" s="9">
        <f t="shared" si="2423"/>
        <v>0</v>
      </c>
      <c r="AM8834" s="9">
        <f t="shared" si="2423"/>
        <v>0</v>
      </c>
      <c r="AN8834" s="9">
        <f t="shared" si="2423"/>
        <v>0</v>
      </c>
      <c r="AO8834" s="9">
        <f t="shared" si="2423"/>
        <v>0</v>
      </c>
      <c r="AP8834" s="9">
        <f t="shared" si="2423"/>
        <v>0</v>
      </c>
      <c r="AQ8834" s="9">
        <f t="shared" si="2423"/>
        <v>0</v>
      </c>
      <c r="AR8834" s="9">
        <f t="shared" si="2423"/>
        <v>0</v>
      </c>
      <c r="AS8834" s="9">
        <f t="shared" si="2423"/>
        <v>0</v>
      </c>
      <c r="AT8834" s="9">
        <f t="shared" si="2423"/>
        <v>0</v>
      </c>
      <c r="AU8834" s="9">
        <v>0</v>
      </c>
      <c r="AV8834" s="9">
        <v>0</v>
      </c>
      <c r="AW8834" s="9">
        <f t="shared" si="2418"/>
        <v>22398</v>
      </c>
    </row>
    <row r="8835" spans="1:49">
      <c r="A8835" s="44" t="s">
        <v>2432</v>
      </c>
      <c r="B8835" s="45" t="s">
        <v>1029</v>
      </c>
      <c r="C8835" s="45" t="s">
        <v>1549</v>
      </c>
      <c r="D8835" s="452" t="s">
        <v>3059</v>
      </c>
      <c r="E8835" s="367" t="s">
        <v>1677</v>
      </c>
      <c r="F8835" s="50" t="s">
        <v>2466</v>
      </c>
      <c r="G8835" s="468" t="s">
        <v>3104</v>
      </c>
      <c r="H8835" s="208" t="s">
        <v>2382</v>
      </c>
      <c r="I8835" s="42" t="s">
        <v>25</v>
      </c>
      <c r="U8835" s="15">
        <v>0</v>
      </c>
      <c r="V8835" s="15">
        <v>0</v>
      </c>
      <c r="AH8835" s="15">
        <v>0</v>
      </c>
      <c r="AI8835" s="15">
        <v>0</v>
      </c>
      <c r="AU8835" s="15">
        <v>0</v>
      </c>
      <c r="AV8835" s="15">
        <v>0</v>
      </c>
      <c r="AW8835" s="15">
        <f t="shared" si="2418"/>
        <v>0</v>
      </c>
    </row>
    <row r="8836" spans="1:49">
      <c r="A8836" s="44" t="s">
        <v>2432</v>
      </c>
      <c r="B8836" s="45" t="s">
        <v>1029</v>
      </c>
      <c r="C8836" s="45" t="s">
        <v>1549</v>
      </c>
      <c r="D8836" s="452" t="s">
        <v>3059</v>
      </c>
      <c r="E8836" s="367" t="s">
        <v>1677</v>
      </c>
      <c r="F8836" s="50" t="s">
        <v>2467</v>
      </c>
      <c r="G8836" s="468" t="s">
        <v>3083</v>
      </c>
      <c r="H8836" s="208" t="s">
        <v>2359</v>
      </c>
      <c r="I8836" s="42" t="s">
        <v>2444</v>
      </c>
      <c r="U8836" s="15">
        <v>0</v>
      </c>
      <c r="V8836" s="15">
        <v>0</v>
      </c>
      <c r="AH8836" s="15">
        <v>0</v>
      </c>
      <c r="AI8836" s="15">
        <v>0</v>
      </c>
      <c r="AU8836" s="15">
        <v>0</v>
      </c>
      <c r="AV8836" s="15">
        <v>0</v>
      </c>
      <c r="AW8836" s="15">
        <f t="shared" si="2418"/>
        <v>0</v>
      </c>
    </row>
    <row r="8837" spans="1:49">
      <c r="A8837" s="44" t="s">
        <v>2432</v>
      </c>
      <c r="B8837" s="45" t="s">
        <v>1029</v>
      </c>
      <c r="C8837" s="45" t="s">
        <v>1549</v>
      </c>
      <c r="D8837" s="452" t="s">
        <v>3059</v>
      </c>
      <c r="E8837" s="367" t="s">
        <v>1677</v>
      </c>
      <c r="F8837" s="50" t="s">
        <v>2468</v>
      </c>
      <c r="G8837" s="468" t="s">
        <v>3104</v>
      </c>
      <c r="H8837" s="50" t="s">
        <v>2382</v>
      </c>
      <c r="I8837" s="184" t="s">
        <v>2316</v>
      </c>
      <c r="J8837" s="15">
        <v>50000</v>
      </c>
      <c r="K8837" s="15">
        <v>3811</v>
      </c>
      <c r="L8837" s="15">
        <v>3224</v>
      </c>
      <c r="N8837" s="15">
        <v>3167</v>
      </c>
      <c r="P8837" s="15">
        <v>6485</v>
      </c>
      <c r="Q8837" s="15">
        <v>3399</v>
      </c>
      <c r="S8837" s="15">
        <v>2312</v>
      </c>
      <c r="U8837" s="15">
        <v>22398</v>
      </c>
      <c r="V8837" s="15">
        <v>27602</v>
      </c>
      <c r="AH8837" s="15">
        <v>0</v>
      </c>
      <c r="AI8837" s="15">
        <v>0</v>
      </c>
      <c r="AU8837" s="15">
        <v>0</v>
      </c>
      <c r="AV8837" s="15">
        <v>0</v>
      </c>
      <c r="AW8837" s="15">
        <f t="shared" si="2418"/>
        <v>22398</v>
      </c>
    </row>
    <row r="8838" spans="1:49">
      <c r="A8838" s="68" t="s">
        <v>2050</v>
      </c>
      <c r="B8838" s="69" t="s">
        <v>1029</v>
      </c>
      <c r="C8838" s="69"/>
      <c r="D8838" s="455"/>
      <c r="E8838" s="531"/>
      <c r="F8838" s="50"/>
      <c r="G8838" s="50"/>
      <c r="H8838" s="50"/>
      <c r="I8838" s="49" t="s">
        <v>3</v>
      </c>
      <c r="J8838" s="12">
        <f>SUM(J8839)</f>
        <v>0</v>
      </c>
      <c r="K8838" s="12">
        <f t="shared" ref="K8838:AT8838" si="2424">SUM(K8839)</f>
        <v>0</v>
      </c>
      <c r="L8838" s="12">
        <f t="shared" si="2424"/>
        <v>0</v>
      </c>
      <c r="M8838" s="12">
        <f t="shared" si="2424"/>
        <v>0</v>
      </c>
      <c r="N8838" s="12">
        <f t="shared" si="2424"/>
        <v>0</v>
      </c>
      <c r="O8838" s="12">
        <f t="shared" si="2424"/>
        <v>0</v>
      </c>
      <c r="P8838" s="12">
        <f t="shared" si="2424"/>
        <v>0</v>
      </c>
      <c r="Q8838" s="12">
        <f t="shared" si="2424"/>
        <v>0</v>
      </c>
      <c r="R8838" s="12">
        <f t="shared" si="2424"/>
        <v>0</v>
      </c>
      <c r="S8838" s="12">
        <f t="shared" si="2424"/>
        <v>0</v>
      </c>
      <c r="T8838" s="12">
        <f t="shared" si="2424"/>
        <v>0</v>
      </c>
      <c r="U8838" s="12">
        <v>0</v>
      </c>
      <c r="V8838" s="12">
        <v>0</v>
      </c>
      <c r="W8838" s="12">
        <f>SUM(W8839)</f>
        <v>0</v>
      </c>
      <c r="X8838" s="12">
        <f t="shared" si="2424"/>
        <v>0</v>
      </c>
      <c r="Y8838" s="12">
        <f t="shared" si="2424"/>
        <v>0</v>
      </c>
      <c r="Z8838" s="12">
        <f t="shared" si="2424"/>
        <v>0</v>
      </c>
      <c r="AA8838" s="12">
        <f t="shared" si="2424"/>
        <v>0</v>
      </c>
      <c r="AB8838" s="12">
        <f t="shared" si="2424"/>
        <v>0</v>
      </c>
      <c r="AC8838" s="12">
        <f t="shared" si="2424"/>
        <v>0</v>
      </c>
      <c r="AD8838" s="12">
        <f t="shared" si="2424"/>
        <v>0</v>
      </c>
      <c r="AE8838" s="12">
        <f t="shared" si="2424"/>
        <v>0</v>
      </c>
      <c r="AF8838" s="12">
        <f t="shared" si="2424"/>
        <v>0</v>
      </c>
      <c r="AG8838" s="12">
        <f t="shared" si="2424"/>
        <v>0</v>
      </c>
      <c r="AH8838" s="12">
        <v>0</v>
      </c>
      <c r="AI8838" s="12">
        <v>0</v>
      </c>
      <c r="AJ8838" s="12">
        <f>SUM(AJ8839)</f>
        <v>0</v>
      </c>
      <c r="AK8838" s="12">
        <f t="shared" si="2424"/>
        <v>0</v>
      </c>
      <c r="AL8838" s="12">
        <f t="shared" si="2424"/>
        <v>0</v>
      </c>
      <c r="AM8838" s="12">
        <f t="shared" si="2424"/>
        <v>0</v>
      </c>
      <c r="AN8838" s="12">
        <f t="shared" si="2424"/>
        <v>0</v>
      </c>
      <c r="AO8838" s="12">
        <f t="shared" si="2424"/>
        <v>0</v>
      </c>
      <c r="AP8838" s="12">
        <f t="shared" si="2424"/>
        <v>0</v>
      </c>
      <c r="AQ8838" s="12">
        <f t="shared" si="2424"/>
        <v>0</v>
      </c>
      <c r="AR8838" s="12">
        <f t="shared" si="2424"/>
        <v>0</v>
      </c>
      <c r="AS8838" s="12">
        <f t="shared" si="2424"/>
        <v>0</v>
      </c>
      <c r="AT8838" s="12">
        <f t="shared" si="2424"/>
        <v>0</v>
      </c>
      <c r="AU8838" s="12">
        <v>0</v>
      </c>
      <c r="AV8838" s="12">
        <v>0</v>
      </c>
      <c r="AW8838" s="12">
        <f t="shared" si="2418"/>
        <v>0</v>
      </c>
    </row>
    <row r="8839" spans="1:49">
      <c r="A8839" s="44" t="s">
        <v>2432</v>
      </c>
      <c r="B8839" s="45" t="s">
        <v>1029</v>
      </c>
      <c r="C8839" s="45" t="s">
        <v>1549</v>
      </c>
      <c r="D8839" s="452" t="s">
        <v>3059</v>
      </c>
      <c r="E8839" s="213" t="s">
        <v>833</v>
      </c>
      <c r="F8839" s="65"/>
      <c r="G8839" s="65"/>
      <c r="H8839" s="65"/>
      <c r="I8839" s="53" t="s">
        <v>1</v>
      </c>
      <c r="J8839" s="9">
        <f>SUM(J8840,J8851:J8852)</f>
        <v>0</v>
      </c>
      <c r="K8839" s="9">
        <f t="shared" ref="K8839:AT8839" si="2425">SUM(K8840,K8851:K8852)</f>
        <v>0</v>
      </c>
      <c r="L8839" s="9">
        <f t="shared" si="2425"/>
        <v>0</v>
      </c>
      <c r="M8839" s="9">
        <f t="shared" si="2425"/>
        <v>0</v>
      </c>
      <c r="N8839" s="9">
        <f t="shared" si="2425"/>
        <v>0</v>
      </c>
      <c r="O8839" s="9">
        <f t="shared" si="2425"/>
        <v>0</v>
      </c>
      <c r="P8839" s="9">
        <f t="shared" si="2425"/>
        <v>0</v>
      </c>
      <c r="Q8839" s="9">
        <f t="shared" si="2425"/>
        <v>0</v>
      </c>
      <c r="R8839" s="9">
        <f t="shared" si="2425"/>
        <v>0</v>
      </c>
      <c r="S8839" s="9">
        <f t="shared" si="2425"/>
        <v>0</v>
      </c>
      <c r="T8839" s="9">
        <f t="shared" si="2425"/>
        <v>0</v>
      </c>
      <c r="U8839" s="9">
        <v>0</v>
      </c>
      <c r="V8839" s="9">
        <v>0</v>
      </c>
      <c r="W8839" s="9">
        <f>SUM(W8840,W8851:W8852)</f>
        <v>0</v>
      </c>
      <c r="X8839" s="9">
        <f t="shared" si="2425"/>
        <v>0</v>
      </c>
      <c r="Y8839" s="9">
        <f t="shared" si="2425"/>
        <v>0</v>
      </c>
      <c r="Z8839" s="9">
        <f t="shared" si="2425"/>
        <v>0</v>
      </c>
      <c r="AA8839" s="9">
        <f t="shared" si="2425"/>
        <v>0</v>
      </c>
      <c r="AB8839" s="9">
        <f t="shared" si="2425"/>
        <v>0</v>
      </c>
      <c r="AC8839" s="9">
        <f t="shared" si="2425"/>
        <v>0</v>
      </c>
      <c r="AD8839" s="9">
        <f t="shared" si="2425"/>
        <v>0</v>
      </c>
      <c r="AE8839" s="9">
        <f t="shared" si="2425"/>
        <v>0</v>
      </c>
      <c r="AF8839" s="9">
        <f t="shared" si="2425"/>
        <v>0</v>
      </c>
      <c r="AG8839" s="9">
        <f t="shared" si="2425"/>
        <v>0</v>
      </c>
      <c r="AH8839" s="9">
        <v>0</v>
      </c>
      <c r="AI8839" s="9">
        <v>0</v>
      </c>
      <c r="AJ8839" s="9">
        <f>SUM(AJ8840,AJ8851:AJ8852)</f>
        <v>0</v>
      </c>
      <c r="AK8839" s="9">
        <f t="shared" si="2425"/>
        <v>0</v>
      </c>
      <c r="AL8839" s="9">
        <f t="shared" si="2425"/>
        <v>0</v>
      </c>
      <c r="AM8839" s="9">
        <f t="shared" si="2425"/>
        <v>0</v>
      </c>
      <c r="AN8839" s="9">
        <f t="shared" si="2425"/>
        <v>0</v>
      </c>
      <c r="AO8839" s="9">
        <f t="shared" si="2425"/>
        <v>0</v>
      </c>
      <c r="AP8839" s="9">
        <f t="shared" si="2425"/>
        <v>0</v>
      </c>
      <c r="AQ8839" s="9">
        <f t="shared" si="2425"/>
        <v>0</v>
      </c>
      <c r="AR8839" s="9">
        <f t="shared" si="2425"/>
        <v>0</v>
      </c>
      <c r="AS8839" s="9">
        <f t="shared" si="2425"/>
        <v>0</v>
      </c>
      <c r="AT8839" s="9">
        <f t="shared" si="2425"/>
        <v>0</v>
      </c>
      <c r="AU8839" s="9">
        <v>0</v>
      </c>
      <c r="AV8839" s="9">
        <v>0</v>
      </c>
      <c r="AW8839" s="9">
        <f t="shared" si="2418"/>
        <v>0</v>
      </c>
    </row>
    <row r="8840" spans="1:49" s="52" customFormat="1">
      <c r="A8840" s="44" t="s">
        <v>2432</v>
      </c>
      <c r="B8840" s="45" t="s">
        <v>1029</v>
      </c>
      <c r="C8840" s="45" t="s">
        <v>1549</v>
      </c>
      <c r="D8840" s="452" t="s">
        <v>3059</v>
      </c>
      <c r="E8840" s="54" t="s">
        <v>1678</v>
      </c>
      <c r="F8840" s="65" t="s">
        <v>2894</v>
      </c>
      <c r="G8840" s="65"/>
      <c r="H8840" s="65"/>
      <c r="I8840" s="352" t="s">
        <v>13</v>
      </c>
      <c r="J8840" s="9">
        <f>SUM(J8841:J8850)</f>
        <v>0</v>
      </c>
      <c r="K8840" s="9">
        <f t="shared" ref="K8840:AT8840" si="2426">SUM(K8841:K8850)</f>
        <v>0</v>
      </c>
      <c r="L8840" s="9">
        <f t="shared" si="2426"/>
        <v>0</v>
      </c>
      <c r="M8840" s="9">
        <f t="shared" si="2426"/>
        <v>0</v>
      </c>
      <c r="N8840" s="9">
        <f t="shared" si="2426"/>
        <v>0</v>
      </c>
      <c r="O8840" s="9">
        <f t="shared" si="2426"/>
        <v>0</v>
      </c>
      <c r="P8840" s="9">
        <f t="shared" si="2426"/>
        <v>0</v>
      </c>
      <c r="Q8840" s="9">
        <f t="shared" si="2426"/>
        <v>0</v>
      </c>
      <c r="R8840" s="9">
        <f t="shared" si="2426"/>
        <v>0</v>
      </c>
      <c r="S8840" s="9">
        <f t="shared" si="2426"/>
        <v>0</v>
      </c>
      <c r="T8840" s="9">
        <f t="shared" si="2426"/>
        <v>0</v>
      </c>
      <c r="U8840" s="9">
        <v>0</v>
      </c>
      <c r="V8840" s="9">
        <v>0</v>
      </c>
      <c r="W8840" s="9">
        <f>SUM(W8841:W8850)</f>
        <v>0</v>
      </c>
      <c r="X8840" s="9">
        <f t="shared" si="2426"/>
        <v>0</v>
      </c>
      <c r="Y8840" s="9">
        <f t="shared" si="2426"/>
        <v>0</v>
      </c>
      <c r="Z8840" s="9">
        <f t="shared" si="2426"/>
        <v>0</v>
      </c>
      <c r="AA8840" s="9">
        <f t="shared" si="2426"/>
        <v>0</v>
      </c>
      <c r="AB8840" s="9">
        <f t="shared" si="2426"/>
        <v>0</v>
      </c>
      <c r="AC8840" s="9">
        <f t="shared" si="2426"/>
        <v>0</v>
      </c>
      <c r="AD8840" s="9">
        <f t="shared" si="2426"/>
        <v>0</v>
      </c>
      <c r="AE8840" s="9">
        <f t="shared" si="2426"/>
        <v>0</v>
      </c>
      <c r="AF8840" s="9">
        <f t="shared" si="2426"/>
        <v>0</v>
      </c>
      <c r="AG8840" s="9">
        <f t="shared" si="2426"/>
        <v>0</v>
      </c>
      <c r="AH8840" s="9">
        <v>0</v>
      </c>
      <c r="AI8840" s="9">
        <v>0</v>
      </c>
      <c r="AJ8840" s="9">
        <f>SUM(AJ8841:AJ8850)</f>
        <v>0</v>
      </c>
      <c r="AK8840" s="9">
        <f t="shared" si="2426"/>
        <v>0</v>
      </c>
      <c r="AL8840" s="9">
        <f t="shared" si="2426"/>
        <v>0</v>
      </c>
      <c r="AM8840" s="9">
        <f t="shared" si="2426"/>
        <v>0</v>
      </c>
      <c r="AN8840" s="9">
        <f t="shared" si="2426"/>
        <v>0</v>
      </c>
      <c r="AO8840" s="9">
        <f t="shared" si="2426"/>
        <v>0</v>
      </c>
      <c r="AP8840" s="9">
        <f t="shared" si="2426"/>
        <v>0</v>
      </c>
      <c r="AQ8840" s="9">
        <f t="shared" si="2426"/>
        <v>0</v>
      </c>
      <c r="AR8840" s="9">
        <f t="shared" si="2426"/>
        <v>0</v>
      </c>
      <c r="AS8840" s="9">
        <f t="shared" si="2426"/>
        <v>0</v>
      </c>
      <c r="AT8840" s="9">
        <f t="shared" si="2426"/>
        <v>0</v>
      </c>
      <c r="AU8840" s="9">
        <v>0</v>
      </c>
      <c r="AV8840" s="9">
        <v>0</v>
      </c>
      <c r="AW8840" s="9">
        <f t="shared" si="2418"/>
        <v>0</v>
      </c>
    </row>
    <row r="8841" spans="1:49">
      <c r="A8841" s="44" t="s">
        <v>2432</v>
      </c>
      <c r="B8841" s="45" t="s">
        <v>1029</v>
      </c>
      <c r="C8841" s="45" t="s">
        <v>1549</v>
      </c>
      <c r="D8841" s="452" t="s">
        <v>3059</v>
      </c>
      <c r="E8841" s="54" t="s">
        <v>1678</v>
      </c>
      <c r="F8841" s="50" t="s">
        <v>2469</v>
      </c>
      <c r="G8841" s="468" t="s">
        <v>3104</v>
      </c>
      <c r="H8841" s="50" t="s">
        <v>2382</v>
      </c>
      <c r="I8841" s="39" t="s">
        <v>1426</v>
      </c>
      <c r="U8841" s="15">
        <v>0</v>
      </c>
      <c r="V8841" s="15">
        <v>0</v>
      </c>
      <c r="AH8841" s="15">
        <v>0</v>
      </c>
      <c r="AI8841" s="15">
        <v>0</v>
      </c>
      <c r="AU8841" s="15">
        <v>0</v>
      </c>
      <c r="AV8841" s="15">
        <v>0</v>
      </c>
      <c r="AW8841" s="15">
        <f t="shared" si="2418"/>
        <v>0</v>
      </c>
    </row>
    <row r="8842" spans="1:49" s="406" customFormat="1">
      <c r="A8842" s="386" t="s">
        <v>2432</v>
      </c>
      <c r="B8842" s="387" t="s">
        <v>1029</v>
      </c>
      <c r="C8842" s="387" t="s">
        <v>1549</v>
      </c>
      <c r="D8842" s="470" t="s">
        <v>3059</v>
      </c>
      <c r="E8842" s="400" t="s">
        <v>1678</v>
      </c>
      <c r="F8842" s="389" t="s">
        <v>2470</v>
      </c>
      <c r="G8842" s="471" t="s">
        <v>3105</v>
      </c>
      <c r="H8842" s="402" t="s">
        <v>2386</v>
      </c>
      <c r="I8842" s="404" t="s">
        <v>2330</v>
      </c>
      <c r="J8842" s="405"/>
      <c r="K8842" s="405"/>
      <c r="L8842" s="405"/>
      <c r="M8842" s="405"/>
      <c r="N8842" s="405"/>
      <c r="O8842" s="405"/>
      <c r="P8842" s="405"/>
      <c r="Q8842" s="405"/>
      <c r="R8842" s="405"/>
      <c r="S8842" s="405"/>
      <c r="T8842" s="405"/>
      <c r="U8842" s="405">
        <v>0</v>
      </c>
      <c r="V8842" s="405">
        <v>0</v>
      </c>
      <c r="W8842" s="405"/>
      <c r="X8842" s="405"/>
      <c r="Y8842" s="405"/>
      <c r="Z8842" s="405"/>
      <c r="AA8842" s="405"/>
      <c r="AB8842" s="405"/>
      <c r="AC8842" s="405"/>
      <c r="AD8842" s="405"/>
      <c r="AE8842" s="405"/>
      <c r="AF8842" s="405"/>
      <c r="AG8842" s="405"/>
      <c r="AH8842" s="405">
        <v>0</v>
      </c>
      <c r="AI8842" s="405">
        <v>0</v>
      </c>
      <c r="AJ8842" s="405"/>
      <c r="AK8842" s="405"/>
      <c r="AL8842" s="405"/>
      <c r="AM8842" s="405"/>
      <c r="AN8842" s="405"/>
      <c r="AO8842" s="405"/>
      <c r="AP8842" s="405"/>
      <c r="AQ8842" s="405"/>
      <c r="AR8842" s="405"/>
      <c r="AS8842" s="405"/>
      <c r="AT8842" s="405"/>
      <c r="AU8842" s="405">
        <v>0</v>
      </c>
      <c r="AV8842" s="405">
        <v>0</v>
      </c>
      <c r="AW8842" s="405">
        <f t="shared" si="2418"/>
        <v>0</v>
      </c>
    </row>
    <row r="8843" spans="1:49" s="393" customFormat="1">
      <c r="A8843" s="386" t="s">
        <v>2432</v>
      </c>
      <c r="B8843" s="387" t="s">
        <v>1029</v>
      </c>
      <c r="C8843" s="387" t="s">
        <v>1549</v>
      </c>
      <c r="D8843" s="470" t="s">
        <v>3059</v>
      </c>
      <c r="E8843" s="400" t="s">
        <v>1678</v>
      </c>
      <c r="F8843" s="389" t="s">
        <v>2471</v>
      </c>
      <c r="G8843" s="471" t="s">
        <v>3106</v>
      </c>
      <c r="H8843" s="427" t="s">
        <v>2383</v>
      </c>
      <c r="I8843" s="403" t="s">
        <v>2762</v>
      </c>
      <c r="J8843" s="391"/>
      <c r="K8843" s="391"/>
      <c r="L8843" s="391"/>
      <c r="M8843" s="391"/>
      <c r="N8843" s="391"/>
      <c r="O8843" s="391"/>
      <c r="P8843" s="391"/>
      <c r="Q8843" s="391"/>
      <c r="R8843" s="391"/>
      <c r="S8843" s="391"/>
      <c r="T8843" s="391"/>
      <c r="U8843" s="391">
        <v>0</v>
      </c>
      <c r="V8843" s="391">
        <v>0</v>
      </c>
      <c r="W8843" s="391"/>
      <c r="X8843" s="391"/>
      <c r="Y8843" s="391"/>
      <c r="Z8843" s="391"/>
      <c r="AA8843" s="391"/>
      <c r="AB8843" s="391"/>
      <c r="AC8843" s="391"/>
      <c r="AD8843" s="391"/>
      <c r="AE8843" s="391"/>
      <c r="AF8843" s="391"/>
      <c r="AG8843" s="391"/>
      <c r="AH8843" s="391">
        <v>0</v>
      </c>
      <c r="AI8843" s="391">
        <v>0</v>
      </c>
      <c r="AJ8843" s="391"/>
      <c r="AK8843" s="391"/>
      <c r="AL8843" s="391"/>
      <c r="AM8843" s="391"/>
      <c r="AN8843" s="391"/>
      <c r="AO8843" s="391"/>
      <c r="AP8843" s="391"/>
      <c r="AQ8843" s="391"/>
      <c r="AR8843" s="391"/>
      <c r="AS8843" s="391"/>
      <c r="AT8843" s="391"/>
      <c r="AU8843" s="391">
        <v>0</v>
      </c>
      <c r="AV8843" s="391">
        <v>0</v>
      </c>
      <c r="AW8843" s="391">
        <f t="shared" si="2418"/>
        <v>0</v>
      </c>
    </row>
    <row r="8844" spans="1:49" s="393" customFormat="1">
      <c r="A8844" s="386" t="s">
        <v>2432</v>
      </c>
      <c r="B8844" s="387" t="s">
        <v>1029</v>
      </c>
      <c r="C8844" s="387" t="s">
        <v>1549</v>
      </c>
      <c r="D8844" s="470" t="s">
        <v>3059</v>
      </c>
      <c r="E8844" s="400" t="s">
        <v>1678</v>
      </c>
      <c r="F8844" s="389" t="s">
        <v>2472</v>
      </c>
      <c r="G8844" s="471" t="s">
        <v>3106</v>
      </c>
      <c r="H8844" s="427" t="s">
        <v>2383</v>
      </c>
      <c r="I8844" s="403" t="s">
        <v>2755</v>
      </c>
      <c r="J8844" s="391"/>
      <c r="K8844" s="391"/>
      <c r="L8844" s="391"/>
      <c r="M8844" s="391"/>
      <c r="N8844" s="391"/>
      <c r="O8844" s="391"/>
      <c r="P8844" s="391"/>
      <c r="Q8844" s="391"/>
      <c r="R8844" s="391"/>
      <c r="S8844" s="391"/>
      <c r="T8844" s="391"/>
      <c r="U8844" s="391">
        <v>0</v>
      </c>
      <c r="V8844" s="391">
        <v>0</v>
      </c>
      <c r="W8844" s="391"/>
      <c r="X8844" s="391"/>
      <c r="Y8844" s="391"/>
      <c r="Z8844" s="391"/>
      <c r="AA8844" s="391"/>
      <c r="AB8844" s="391"/>
      <c r="AC8844" s="391"/>
      <c r="AD8844" s="391"/>
      <c r="AE8844" s="391"/>
      <c r="AF8844" s="391"/>
      <c r="AG8844" s="391"/>
      <c r="AH8844" s="391">
        <v>0</v>
      </c>
      <c r="AI8844" s="391">
        <v>0</v>
      </c>
      <c r="AJ8844" s="391"/>
      <c r="AK8844" s="391"/>
      <c r="AL8844" s="391"/>
      <c r="AM8844" s="391"/>
      <c r="AN8844" s="391"/>
      <c r="AO8844" s="391"/>
      <c r="AP8844" s="391"/>
      <c r="AQ8844" s="391"/>
      <c r="AR8844" s="391"/>
      <c r="AS8844" s="391"/>
      <c r="AT8844" s="391"/>
      <c r="AU8844" s="391">
        <v>0</v>
      </c>
      <c r="AV8844" s="391">
        <v>0</v>
      </c>
      <c r="AW8844" s="391">
        <f t="shared" si="2418"/>
        <v>0</v>
      </c>
    </row>
    <row r="8845" spans="1:49" s="393" customFormat="1">
      <c r="A8845" s="386" t="s">
        <v>2432</v>
      </c>
      <c r="B8845" s="387" t="s">
        <v>1029</v>
      </c>
      <c r="C8845" s="387" t="s">
        <v>1549</v>
      </c>
      <c r="D8845" s="470" t="s">
        <v>3059</v>
      </c>
      <c r="E8845" s="400" t="s">
        <v>1678</v>
      </c>
      <c r="F8845" s="389" t="s">
        <v>2473</v>
      </c>
      <c r="G8845" s="471" t="s">
        <v>3106</v>
      </c>
      <c r="H8845" s="427" t="s">
        <v>2383</v>
      </c>
      <c r="I8845" s="403" t="s">
        <v>2763</v>
      </c>
      <c r="J8845" s="391"/>
      <c r="K8845" s="391"/>
      <c r="L8845" s="391"/>
      <c r="M8845" s="391"/>
      <c r="N8845" s="391"/>
      <c r="O8845" s="391"/>
      <c r="P8845" s="391"/>
      <c r="Q8845" s="391"/>
      <c r="R8845" s="391"/>
      <c r="S8845" s="391"/>
      <c r="T8845" s="391"/>
      <c r="U8845" s="391">
        <v>0</v>
      </c>
      <c r="V8845" s="391">
        <v>0</v>
      </c>
      <c r="W8845" s="391"/>
      <c r="X8845" s="391"/>
      <c r="Y8845" s="391"/>
      <c r="Z8845" s="391"/>
      <c r="AA8845" s="391"/>
      <c r="AB8845" s="391"/>
      <c r="AC8845" s="391"/>
      <c r="AD8845" s="391"/>
      <c r="AE8845" s="391"/>
      <c r="AF8845" s="391"/>
      <c r="AG8845" s="391"/>
      <c r="AH8845" s="391">
        <v>0</v>
      </c>
      <c r="AI8845" s="391">
        <v>0</v>
      </c>
      <c r="AJ8845" s="391"/>
      <c r="AK8845" s="391"/>
      <c r="AL8845" s="391"/>
      <c r="AM8845" s="391"/>
      <c r="AN8845" s="391"/>
      <c r="AO8845" s="391"/>
      <c r="AP8845" s="391"/>
      <c r="AQ8845" s="391"/>
      <c r="AR8845" s="391"/>
      <c r="AS8845" s="391"/>
      <c r="AT8845" s="391"/>
      <c r="AU8845" s="391">
        <v>0</v>
      </c>
      <c r="AV8845" s="391">
        <v>0</v>
      </c>
      <c r="AW8845" s="391">
        <f t="shared" si="2418"/>
        <v>0</v>
      </c>
    </row>
    <row r="8846" spans="1:49" s="393" customFormat="1" ht="25.5">
      <c r="A8846" s="386" t="s">
        <v>2432</v>
      </c>
      <c r="B8846" s="387" t="s">
        <v>1029</v>
      </c>
      <c r="C8846" s="387" t="s">
        <v>1549</v>
      </c>
      <c r="D8846" s="470" t="s">
        <v>3059</v>
      </c>
      <c r="E8846" s="400" t="s">
        <v>1678</v>
      </c>
      <c r="F8846" s="389" t="s">
        <v>2474</v>
      </c>
      <c r="G8846" s="471" t="s">
        <v>3084</v>
      </c>
      <c r="H8846" s="427" t="s">
        <v>2360</v>
      </c>
      <c r="I8846" s="403" t="s">
        <v>3141</v>
      </c>
      <c r="J8846" s="391"/>
      <c r="K8846" s="391"/>
      <c r="L8846" s="391"/>
      <c r="M8846" s="391"/>
      <c r="N8846" s="391"/>
      <c r="O8846" s="391"/>
      <c r="P8846" s="391"/>
      <c r="Q8846" s="391"/>
      <c r="R8846" s="391"/>
      <c r="S8846" s="391"/>
      <c r="T8846" s="391"/>
      <c r="U8846" s="391">
        <v>0</v>
      </c>
      <c r="V8846" s="391">
        <v>0</v>
      </c>
      <c r="W8846" s="391"/>
      <c r="X8846" s="391"/>
      <c r="Y8846" s="391"/>
      <c r="Z8846" s="391"/>
      <c r="AA8846" s="391"/>
      <c r="AB8846" s="391"/>
      <c r="AC8846" s="391"/>
      <c r="AD8846" s="391"/>
      <c r="AE8846" s="391"/>
      <c r="AF8846" s="391"/>
      <c r="AG8846" s="391"/>
      <c r="AH8846" s="391">
        <v>0</v>
      </c>
      <c r="AI8846" s="391">
        <v>0</v>
      </c>
      <c r="AJ8846" s="391"/>
      <c r="AK8846" s="391"/>
      <c r="AL8846" s="391"/>
      <c r="AM8846" s="391"/>
      <c r="AN8846" s="391"/>
      <c r="AO8846" s="391"/>
      <c r="AP8846" s="391"/>
      <c r="AQ8846" s="391"/>
      <c r="AR8846" s="391"/>
      <c r="AS8846" s="391"/>
      <c r="AT8846" s="391"/>
      <c r="AU8846" s="391">
        <v>0</v>
      </c>
      <c r="AV8846" s="391">
        <v>0</v>
      </c>
      <c r="AW8846" s="391">
        <f t="shared" si="2418"/>
        <v>0</v>
      </c>
    </row>
    <row r="8847" spans="1:49" s="393" customFormat="1" ht="25.5">
      <c r="A8847" s="386" t="s">
        <v>2432</v>
      </c>
      <c r="B8847" s="387" t="s">
        <v>1029</v>
      </c>
      <c r="C8847" s="387" t="s">
        <v>1549</v>
      </c>
      <c r="D8847" s="470" t="s">
        <v>3059</v>
      </c>
      <c r="E8847" s="400" t="s">
        <v>1678</v>
      </c>
      <c r="F8847" s="389" t="s">
        <v>2475</v>
      </c>
      <c r="G8847" s="471" t="s">
        <v>3107</v>
      </c>
      <c r="H8847" s="427" t="s">
        <v>2384</v>
      </c>
      <c r="I8847" s="403" t="s">
        <v>2756</v>
      </c>
      <c r="J8847" s="391"/>
      <c r="K8847" s="391"/>
      <c r="L8847" s="391"/>
      <c r="M8847" s="391"/>
      <c r="N8847" s="391"/>
      <c r="O8847" s="391"/>
      <c r="P8847" s="391"/>
      <c r="Q8847" s="391"/>
      <c r="R8847" s="391"/>
      <c r="S8847" s="391"/>
      <c r="T8847" s="391"/>
      <c r="U8847" s="391">
        <v>0</v>
      </c>
      <c r="V8847" s="391">
        <v>0</v>
      </c>
      <c r="W8847" s="391"/>
      <c r="X8847" s="391"/>
      <c r="Y8847" s="391"/>
      <c r="Z8847" s="391"/>
      <c r="AA8847" s="391"/>
      <c r="AB8847" s="391"/>
      <c r="AC8847" s="391"/>
      <c r="AD8847" s="391"/>
      <c r="AE8847" s="391"/>
      <c r="AF8847" s="391"/>
      <c r="AG8847" s="391"/>
      <c r="AH8847" s="391">
        <v>0</v>
      </c>
      <c r="AI8847" s="391">
        <v>0</v>
      </c>
      <c r="AJ8847" s="391"/>
      <c r="AK8847" s="391"/>
      <c r="AL8847" s="391"/>
      <c r="AM8847" s="391"/>
      <c r="AN8847" s="391"/>
      <c r="AO8847" s="391"/>
      <c r="AP8847" s="391"/>
      <c r="AQ8847" s="391"/>
      <c r="AR8847" s="391"/>
      <c r="AS8847" s="391"/>
      <c r="AT8847" s="391"/>
      <c r="AU8847" s="391">
        <v>0</v>
      </c>
      <c r="AV8847" s="391">
        <v>0</v>
      </c>
      <c r="AW8847" s="391">
        <f t="shared" si="2418"/>
        <v>0</v>
      </c>
    </row>
    <row r="8848" spans="1:49" s="393" customFormat="1">
      <c r="A8848" s="386" t="s">
        <v>2432</v>
      </c>
      <c r="B8848" s="387" t="s">
        <v>1029</v>
      </c>
      <c r="C8848" s="387" t="s">
        <v>1549</v>
      </c>
      <c r="D8848" s="470" t="s">
        <v>3059</v>
      </c>
      <c r="E8848" s="400" t="s">
        <v>1678</v>
      </c>
      <c r="F8848" s="389" t="s">
        <v>2476</v>
      </c>
      <c r="G8848" s="471" t="s">
        <v>3106</v>
      </c>
      <c r="H8848" s="427" t="s">
        <v>2383</v>
      </c>
      <c r="I8848" s="403" t="s">
        <v>2764</v>
      </c>
      <c r="J8848" s="391"/>
      <c r="K8848" s="391"/>
      <c r="L8848" s="391"/>
      <c r="M8848" s="391"/>
      <c r="N8848" s="391"/>
      <c r="O8848" s="391"/>
      <c r="P8848" s="391"/>
      <c r="Q8848" s="391"/>
      <c r="R8848" s="391"/>
      <c r="S8848" s="391"/>
      <c r="T8848" s="391"/>
      <c r="U8848" s="391">
        <v>0</v>
      </c>
      <c r="V8848" s="391">
        <v>0</v>
      </c>
      <c r="W8848" s="391"/>
      <c r="X8848" s="391"/>
      <c r="Y8848" s="391"/>
      <c r="Z8848" s="391"/>
      <c r="AA8848" s="391"/>
      <c r="AB8848" s="391"/>
      <c r="AC8848" s="391"/>
      <c r="AD8848" s="391"/>
      <c r="AE8848" s="391"/>
      <c r="AF8848" s="391"/>
      <c r="AG8848" s="391"/>
      <c r="AH8848" s="391">
        <v>0</v>
      </c>
      <c r="AI8848" s="391">
        <v>0</v>
      </c>
      <c r="AJ8848" s="391"/>
      <c r="AK8848" s="391"/>
      <c r="AL8848" s="391"/>
      <c r="AM8848" s="391"/>
      <c r="AN8848" s="391"/>
      <c r="AO8848" s="391"/>
      <c r="AP8848" s="391"/>
      <c r="AQ8848" s="391"/>
      <c r="AR8848" s="391"/>
      <c r="AS8848" s="391"/>
      <c r="AT8848" s="391"/>
      <c r="AU8848" s="391">
        <v>0</v>
      </c>
      <c r="AV8848" s="391">
        <v>0</v>
      </c>
      <c r="AW8848" s="391">
        <f t="shared" si="2418"/>
        <v>0</v>
      </c>
    </row>
    <row r="8849" spans="1:49" s="393" customFormat="1" ht="25.5">
      <c r="A8849" s="386" t="s">
        <v>2432</v>
      </c>
      <c r="B8849" s="387" t="s">
        <v>1029</v>
      </c>
      <c r="C8849" s="387" t="s">
        <v>1549</v>
      </c>
      <c r="D8849" s="470" t="s">
        <v>3059</v>
      </c>
      <c r="E8849" s="400" t="s">
        <v>1678</v>
      </c>
      <c r="F8849" s="389" t="s">
        <v>2477</v>
      </c>
      <c r="G8849" s="471" t="s">
        <v>3107</v>
      </c>
      <c r="H8849" s="427" t="s">
        <v>2384</v>
      </c>
      <c r="I8849" s="403" t="s">
        <v>2779</v>
      </c>
      <c r="J8849" s="391"/>
      <c r="K8849" s="391"/>
      <c r="L8849" s="391"/>
      <c r="M8849" s="391"/>
      <c r="N8849" s="391"/>
      <c r="O8849" s="391"/>
      <c r="P8849" s="391"/>
      <c r="Q8849" s="391"/>
      <c r="R8849" s="391"/>
      <c r="S8849" s="391"/>
      <c r="T8849" s="391"/>
      <c r="U8849" s="391">
        <v>0</v>
      </c>
      <c r="V8849" s="391">
        <v>0</v>
      </c>
      <c r="W8849" s="391"/>
      <c r="X8849" s="391"/>
      <c r="Y8849" s="391"/>
      <c r="Z8849" s="391"/>
      <c r="AA8849" s="391"/>
      <c r="AB8849" s="391"/>
      <c r="AC8849" s="391"/>
      <c r="AD8849" s="391"/>
      <c r="AE8849" s="391"/>
      <c r="AF8849" s="391"/>
      <c r="AG8849" s="391"/>
      <c r="AH8849" s="391">
        <v>0</v>
      </c>
      <c r="AI8849" s="391">
        <v>0</v>
      </c>
      <c r="AJ8849" s="391"/>
      <c r="AK8849" s="391"/>
      <c r="AL8849" s="391"/>
      <c r="AM8849" s="391"/>
      <c r="AN8849" s="391"/>
      <c r="AO8849" s="391"/>
      <c r="AP8849" s="391"/>
      <c r="AQ8849" s="391"/>
      <c r="AR8849" s="391"/>
      <c r="AS8849" s="391"/>
      <c r="AT8849" s="391"/>
      <c r="AU8849" s="391">
        <v>0</v>
      </c>
      <c r="AV8849" s="391">
        <v>0</v>
      </c>
      <c r="AW8849" s="391">
        <f t="shared" si="2418"/>
        <v>0</v>
      </c>
    </row>
    <row r="8850" spans="1:49" s="393" customFormat="1">
      <c r="A8850" s="386" t="s">
        <v>2432</v>
      </c>
      <c r="B8850" s="387" t="s">
        <v>1029</v>
      </c>
      <c r="C8850" s="387" t="s">
        <v>1549</v>
      </c>
      <c r="D8850" s="470" t="s">
        <v>3059</v>
      </c>
      <c r="E8850" s="400" t="s">
        <v>1678</v>
      </c>
      <c r="F8850" s="389" t="s">
        <v>2478</v>
      </c>
      <c r="G8850" s="471" t="s">
        <v>3107</v>
      </c>
      <c r="H8850" s="427" t="s">
        <v>2384</v>
      </c>
      <c r="I8850" s="403" t="s">
        <v>2765</v>
      </c>
      <c r="J8850" s="391"/>
      <c r="K8850" s="391"/>
      <c r="L8850" s="391"/>
      <c r="M8850" s="391"/>
      <c r="N8850" s="391"/>
      <c r="O8850" s="391"/>
      <c r="P8850" s="391"/>
      <c r="Q8850" s="391"/>
      <c r="R8850" s="391"/>
      <c r="S8850" s="391"/>
      <c r="T8850" s="391"/>
      <c r="U8850" s="391">
        <v>0</v>
      </c>
      <c r="V8850" s="391">
        <v>0</v>
      </c>
      <c r="W8850" s="391"/>
      <c r="X8850" s="391"/>
      <c r="Y8850" s="391"/>
      <c r="Z8850" s="391"/>
      <c r="AA8850" s="391"/>
      <c r="AB8850" s="391"/>
      <c r="AC8850" s="391"/>
      <c r="AD8850" s="391"/>
      <c r="AE8850" s="391"/>
      <c r="AF8850" s="391"/>
      <c r="AG8850" s="391"/>
      <c r="AH8850" s="391">
        <v>0</v>
      </c>
      <c r="AI8850" s="391">
        <v>0</v>
      </c>
      <c r="AJ8850" s="391"/>
      <c r="AK8850" s="391"/>
      <c r="AL8850" s="391"/>
      <c r="AM8850" s="391"/>
      <c r="AN8850" s="391"/>
      <c r="AO8850" s="391"/>
      <c r="AP8850" s="391"/>
      <c r="AQ8850" s="391"/>
      <c r="AR8850" s="391"/>
      <c r="AS8850" s="391"/>
      <c r="AT8850" s="391"/>
      <c r="AU8850" s="391">
        <v>0</v>
      </c>
      <c r="AV8850" s="391">
        <v>0</v>
      </c>
      <c r="AW8850" s="391">
        <f t="shared" si="2418"/>
        <v>0</v>
      </c>
    </row>
    <row r="8851" spans="1:49" s="212" customFormat="1">
      <c r="A8851" s="210" t="s">
        <v>2432</v>
      </c>
      <c r="B8851" s="184" t="s">
        <v>1029</v>
      </c>
      <c r="C8851" s="184" t="s">
        <v>1549</v>
      </c>
      <c r="D8851" s="452" t="s">
        <v>3059</v>
      </c>
      <c r="E8851" s="213" t="s">
        <v>1517</v>
      </c>
      <c r="F8851" s="214"/>
      <c r="G8851" s="468" t="s">
        <v>3083</v>
      </c>
      <c r="H8851" s="214" t="s">
        <v>2359</v>
      </c>
      <c r="I8851" s="281" t="s">
        <v>654</v>
      </c>
      <c r="J8851" s="283"/>
      <c r="K8851" s="283"/>
      <c r="L8851" s="283"/>
      <c r="M8851" s="283"/>
      <c r="N8851" s="283"/>
      <c r="O8851" s="283"/>
      <c r="P8851" s="283"/>
      <c r="Q8851" s="283"/>
      <c r="R8851" s="283"/>
      <c r="S8851" s="283"/>
      <c r="T8851" s="283"/>
      <c r="U8851" s="283">
        <v>0</v>
      </c>
      <c r="V8851" s="283">
        <v>0</v>
      </c>
      <c r="W8851" s="283"/>
      <c r="X8851" s="283"/>
      <c r="Y8851" s="283"/>
      <c r="Z8851" s="283"/>
      <c r="AA8851" s="283"/>
      <c r="AB8851" s="283"/>
      <c r="AC8851" s="283"/>
      <c r="AD8851" s="283"/>
      <c r="AE8851" s="283"/>
      <c r="AF8851" s="283"/>
      <c r="AG8851" s="283"/>
      <c r="AH8851" s="283">
        <v>0</v>
      </c>
      <c r="AI8851" s="283">
        <v>0</v>
      </c>
      <c r="AJ8851" s="283"/>
      <c r="AK8851" s="283"/>
      <c r="AL8851" s="283"/>
      <c r="AM8851" s="283"/>
      <c r="AN8851" s="283"/>
      <c r="AO8851" s="283"/>
      <c r="AP8851" s="283"/>
      <c r="AQ8851" s="283"/>
      <c r="AR8851" s="283"/>
      <c r="AS8851" s="283"/>
      <c r="AT8851" s="283"/>
      <c r="AU8851" s="283">
        <v>0</v>
      </c>
      <c r="AV8851" s="283">
        <v>0</v>
      </c>
      <c r="AW8851" s="283">
        <f t="shared" si="2418"/>
        <v>0</v>
      </c>
    </row>
    <row r="8852" spans="1:49" s="52" customFormat="1">
      <c r="A8852" s="44" t="s">
        <v>2432</v>
      </c>
      <c r="B8852" s="45" t="s">
        <v>1029</v>
      </c>
      <c r="C8852" s="45" t="s">
        <v>1549</v>
      </c>
      <c r="D8852" s="452" t="s">
        <v>3059</v>
      </c>
      <c r="E8852" s="54" t="s">
        <v>1517</v>
      </c>
      <c r="F8852" s="58" t="s">
        <v>2643</v>
      </c>
      <c r="G8852" s="468" t="s">
        <v>3083</v>
      </c>
      <c r="H8852" s="106" t="s">
        <v>2359</v>
      </c>
      <c r="I8852" s="343" t="s">
        <v>2584</v>
      </c>
      <c r="J8852" s="11"/>
      <c r="K8852" s="11"/>
      <c r="L8852" s="11"/>
      <c r="M8852" s="11"/>
      <c r="N8852" s="11"/>
      <c r="O8852" s="11"/>
      <c r="P8852" s="11"/>
      <c r="Q8852" s="11"/>
      <c r="R8852" s="11"/>
      <c r="S8852" s="11"/>
      <c r="T8852" s="11"/>
      <c r="U8852" s="11">
        <v>0</v>
      </c>
      <c r="V8852" s="11">
        <v>0</v>
      </c>
      <c r="W8852" s="11"/>
      <c r="X8852" s="11"/>
      <c r="Y8852" s="11"/>
      <c r="Z8852" s="11"/>
      <c r="AA8852" s="11"/>
      <c r="AB8852" s="11"/>
      <c r="AC8852" s="11"/>
      <c r="AD8852" s="11"/>
      <c r="AE8852" s="11"/>
      <c r="AF8852" s="11"/>
      <c r="AG8852" s="11"/>
      <c r="AH8852" s="11">
        <v>0</v>
      </c>
      <c r="AI8852" s="11">
        <v>0</v>
      </c>
      <c r="AJ8852" s="11"/>
      <c r="AK8852" s="11"/>
      <c r="AL8852" s="11"/>
      <c r="AM8852" s="11"/>
      <c r="AN8852" s="11"/>
      <c r="AO8852" s="11"/>
      <c r="AP8852" s="11"/>
      <c r="AQ8852" s="11"/>
      <c r="AR8852" s="11"/>
      <c r="AS8852" s="11"/>
      <c r="AT8852" s="11"/>
      <c r="AU8852" s="11">
        <v>0</v>
      </c>
      <c r="AV8852" s="11">
        <v>0</v>
      </c>
      <c r="AW8852" s="11">
        <f t="shared" si="2418"/>
        <v>0</v>
      </c>
    </row>
    <row r="8853" spans="1:49" ht="13.5" thickBot="1">
      <c r="A8853" s="78" t="s">
        <v>2438</v>
      </c>
      <c r="B8853" s="79"/>
      <c r="C8853" s="79"/>
      <c r="D8853" s="456"/>
      <c r="E8853" s="535"/>
      <c r="F8853" s="127"/>
      <c r="G8853" s="127"/>
      <c r="H8853" s="127"/>
      <c r="I8853" s="79"/>
    </row>
    <row r="8854" spans="1:49" s="151" customFormat="1" ht="36" customHeight="1" thickTop="1" thickBot="1">
      <c r="A8854" s="147" t="s">
        <v>2079</v>
      </c>
      <c r="B8854" s="5" t="s">
        <v>2080</v>
      </c>
      <c r="C8854" s="5" t="s">
        <v>1335</v>
      </c>
      <c r="D8854" s="450"/>
      <c r="E8854" s="148" t="s">
        <v>1570</v>
      </c>
      <c r="F8854" s="149" t="s">
        <v>1438</v>
      </c>
      <c r="G8854" s="149"/>
      <c r="H8854" s="149" t="s">
        <v>2332</v>
      </c>
      <c r="I8854" s="5" t="s">
        <v>856</v>
      </c>
      <c r="J8854" s="364" t="s">
        <v>2891</v>
      </c>
      <c r="K8854" s="364" t="s">
        <v>2879</v>
      </c>
      <c r="L8854" s="364" t="s">
        <v>2880</v>
      </c>
      <c r="M8854" s="364" t="s">
        <v>2881</v>
      </c>
      <c r="N8854" s="364" t="s">
        <v>2882</v>
      </c>
      <c r="O8854" s="364" t="s">
        <v>2883</v>
      </c>
      <c r="P8854" s="364" t="s">
        <v>2884</v>
      </c>
      <c r="Q8854" s="364" t="s">
        <v>2885</v>
      </c>
      <c r="R8854" s="364" t="s">
        <v>2886</v>
      </c>
      <c r="S8854" s="364" t="s">
        <v>2887</v>
      </c>
      <c r="T8854" s="364" t="s">
        <v>2888</v>
      </c>
      <c r="U8854" s="364" t="s">
        <v>2889</v>
      </c>
      <c r="V8854" s="364" t="s">
        <v>2890</v>
      </c>
      <c r="W8854" s="365" t="s">
        <v>2893</v>
      </c>
      <c r="X8854" s="365" t="s">
        <v>2879</v>
      </c>
      <c r="Y8854" s="365" t="s">
        <v>2880</v>
      </c>
      <c r="Z8854" s="365" t="s">
        <v>2881</v>
      </c>
      <c r="AA8854" s="365" t="s">
        <v>2882</v>
      </c>
      <c r="AB8854" s="365" t="s">
        <v>2883</v>
      </c>
      <c r="AC8854" s="365" t="s">
        <v>2884</v>
      </c>
      <c r="AD8854" s="365" t="s">
        <v>2885</v>
      </c>
      <c r="AE8854" s="365" t="s">
        <v>2886</v>
      </c>
      <c r="AF8854" s="365" t="s">
        <v>2887</v>
      </c>
      <c r="AG8854" s="365" t="s">
        <v>2888</v>
      </c>
      <c r="AH8854" s="365" t="s">
        <v>2889</v>
      </c>
      <c r="AI8854" s="365" t="s">
        <v>2890</v>
      </c>
      <c r="AJ8854" s="366" t="s">
        <v>2892</v>
      </c>
      <c r="AK8854" s="366" t="s">
        <v>2879</v>
      </c>
      <c r="AL8854" s="366" t="s">
        <v>2880</v>
      </c>
      <c r="AM8854" s="366" t="s">
        <v>2881</v>
      </c>
      <c r="AN8854" s="366" t="s">
        <v>2882</v>
      </c>
      <c r="AO8854" s="366" t="s">
        <v>2883</v>
      </c>
      <c r="AP8854" s="366" t="s">
        <v>2884</v>
      </c>
      <c r="AQ8854" s="366" t="s">
        <v>2885</v>
      </c>
      <c r="AR8854" s="366" t="s">
        <v>2886</v>
      </c>
      <c r="AS8854" s="366" t="s">
        <v>2887</v>
      </c>
      <c r="AT8854" s="366" t="s">
        <v>2888</v>
      </c>
      <c r="AU8854" s="366" t="s">
        <v>2889</v>
      </c>
      <c r="AV8854" s="366" t="s">
        <v>2890</v>
      </c>
      <c r="AW8854" s="368" t="s">
        <v>2895</v>
      </c>
    </row>
    <row r="8855" spans="1:49">
      <c r="A8855" s="33"/>
      <c r="B8855" s="34"/>
      <c r="C8855" s="34"/>
      <c r="D8855" s="34"/>
      <c r="E8855" s="35"/>
      <c r="F8855" s="36"/>
      <c r="G8855" s="36"/>
      <c r="H8855" s="36"/>
      <c r="I8855" s="34"/>
      <c r="J8855" s="202" t="s">
        <v>1224</v>
      </c>
      <c r="K8855" s="202">
        <v>1</v>
      </c>
      <c r="L8855" s="202">
        <v>2</v>
      </c>
      <c r="M8855" s="202">
        <v>3</v>
      </c>
      <c r="N8855" s="202">
        <v>4</v>
      </c>
      <c r="O8855" s="202">
        <v>5</v>
      </c>
      <c r="P8855" s="202">
        <v>6</v>
      </c>
      <c r="Q8855" s="202">
        <v>7</v>
      </c>
      <c r="R8855" s="202">
        <v>8</v>
      </c>
      <c r="S8855" s="202">
        <v>9</v>
      </c>
      <c r="T8855" s="202">
        <v>10</v>
      </c>
      <c r="U8855" s="202">
        <v>13</v>
      </c>
      <c r="V8855" s="202">
        <v>14</v>
      </c>
      <c r="W8855" s="202" t="s">
        <v>1224</v>
      </c>
      <c r="X8855" s="202">
        <v>1</v>
      </c>
      <c r="Y8855" s="202">
        <v>2</v>
      </c>
      <c r="Z8855" s="202">
        <v>3</v>
      </c>
      <c r="AA8855" s="202">
        <v>4</v>
      </c>
      <c r="AB8855" s="202">
        <v>5</v>
      </c>
      <c r="AC8855" s="202">
        <v>6</v>
      </c>
      <c r="AD8855" s="202">
        <v>7</v>
      </c>
      <c r="AE8855" s="202">
        <v>8</v>
      </c>
      <c r="AF8855" s="202">
        <v>9</v>
      </c>
      <c r="AG8855" s="202">
        <v>10</v>
      </c>
      <c r="AH8855" s="202">
        <v>13</v>
      </c>
      <c r="AI8855" s="202">
        <v>14</v>
      </c>
      <c r="AJ8855" s="202" t="s">
        <v>1224</v>
      </c>
      <c r="AK8855" s="202">
        <v>1</v>
      </c>
      <c r="AL8855" s="202">
        <v>2</v>
      </c>
      <c r="AM8855" s="202">
        <v>3</v>
      </c>
      <c r="AN8855" s="202">
        <v>4</v>
      </c>
      <c r="AO8855" s="202">
        <v>5</v>
      </c>
      <c r="AP8855" s="202">
        <v>6</v>
      </c>
      <c r="AQ8855" s="202">
        <v>7</v>
      </c>
      <c r="AR8855" s="202">
        <v>8</v>
      </c>
      <c r="AS8855" s="202">
        <v>9</v>
      </c>
      <c r="AT8855" s="202">
        <v>10</v>
      </c>
      <c r="AU8855" s="202">
        <v>13</v>
      </c>
      <c r="AV8855" s="202">
        <v>14</v>
      </c>
      <c r="AW8855" s="202">
        <v>15</v>
      </c>
    </row>
    <row r="8856" spans="1:49">
      <c r="A8856" s="37"/>
      <c r="B8856" s="38"/>
      <c r="C8856" s="38"/>
      <c r="D8856" s="38"/>
      <c r="E8856" s="60"/>
      <c r="F8856" s="61"/>
      <c r="G8856" s="61"/>
      <c r="H8856" s="61"/>
      <c r="I8856" s="38"/>
      <c r="J8856" s="62"/>
      <c r="K8856" s="62"/>
      <c r="L8856" s="62"/>
      <c r="M8856" s="62"/>
      <c r="N8856" s="62"/>
      <c r="O8856" s="62"/>
      <c r="P8856" s="62"/>
      <c r="Q8856" s="62"/>
      <c r="R8856" s="62"/>
      <c r="S8856" s="62"/>
      <c r="T8856" s="62"/>
      <c r="U8856" s="62"/>
      <c r="V8856" s="62"/>
      <c r="W8856" s="62"/>
      <c r="X8856" s="62"/>
      <c r="Y8856" s="62"/>
      <c r="Z8856" s="62"/>
      <c r="AA8856" s="62"/>
      <c r="AB8856" s="62"/>
      <c r="AC8856" s="62"/>
      <c r="AD8856" s="62"/>
      <c r="AE8856" s="62"/>
      <c r="AF8856" s="62"/>
      <c r="AG8856" s="62"/>
      <c r="AH8856" s="62"/>
      <c r="AI8856" s="62"/>
      <c r="AJ8856" s="62"/>
      <c r="AK8856" s="62"/>
      <c r="AL8856" s="62"/>
      <c r="AM8856" s="62"/>
      <c r="AN8856" s="62"/>
      <c r="AO8856" s="62"/>
      <c r="AP8856" s="62"/>
      <c r="AQ8856" s="62"/>
      <c r="AR8856" s="62"/>
      <c r="AS8856" s="62"/>
      <c r="AT8856" s="62"/>
      <c r="AU8856" s="62"/>
      <c r="AV8856" s="62"/>
      <c r="AW8856" s="62"/>
    </row>
    <row r="8857" spans="1:49">
      <c r="A8857" s="41" t="s">
        <v>2432</v>
      </c>
      <c r="B8857" s="280" t="s">
        <v>1029</v>
      </c>
      <c r="C8857" s="280" t="s">
        <v>1549</v>
      </c>
      <c r="D8857" s="451"/>
      <c r="E8857" s="531"/>
      <c r="F8857" s="50"/>
      <c r="G8857" s="50"/>
      <c r="H8857" s="50"/>
      <c r="I8857" s="41" t="s">
        <v>2438</v>
      </c>
    </row>
    <row r="8858" spans="1:49">
      <c r="A8858" s="68" t="s">
        <v>2050</v>
      </c>
      <c r="B8858" s="69" t="s">
        <v>1029</v>
      </c>
      <c r="C8858" s="69"/>
      <c r="D8858" s="455"/>
      <c r="E8858" s="531"/>
      <c r="F8858" s="50"/>
      <c r="G8858" s="50"/>
      <c r="H8858" s="50"/>
      <c r="I8858" s="49" t="s">
        <v>1697</v>
      </c>
      <c r="J8858" s="6">
        <f>SUM(J8859)</f>
        <v>0</v>
      </c>
      <c r="K8858" s="6">
        <f t="shared" ref="K8858:AT8859" si="2427">SUM(K8859)</f>
        <v>0</v>
      </c>
      <c r="L8858" s="6">
        <f t="shared" si="2427"/>
        <v>0</v>
      </c>
      <c r="M8858" s="6">
        <f t="shared" si="2427"/>
        <v>0</v>
      </c>
      <c r="N8858" s="6">
        <f t="shared" si="2427"/>
        <v>0</v>
      </c>
      <c r="O8858" s="6">
        <f t="shared" si="2427"/>
        <v>0</v>
      </c>
      <c r="P8858" s="6">
        <f t="shared" si="2427"/>
        <v>0</v>
      </c>
      <c r="Q8858" s="6">
        <f t="shared" si="2427"/>
        <v>0</v>
      </c>
      <c r="R8858" s="6">
        <f t="shared" si="2427"/>
        <v>0</v>
      </c>
      <c r="S8858" s="6">
        <f t="shared" si="2427"/>
        <v>0</v>
      </c>
      <c r="T8858" s="6">
        <f t="shared" si="2427"/>
        <v>0</v>
      </c>
      <c r="U8858" s="6">
        <v>0</v>
      </c>
      <c r="V8858" s="6">
        <v>0</v>
      </c>
      <c r="W8858" s="6">
        <f>SUM(W8859)</f>
        <v>0</v>
      </c>
      <c r="X8858" s="6">
        <f t="shared" si="2427"/>
        <v>0</v>
      </c>
      <c r="Y8858" s="6">
        <f t="shared" si="2427"/>
        <v>0</v>
      </c>
      <c r="Z8858" s="6">
        <f t="shared" si="2427"/>
        <v>0</v>
      </c>
      <c r="AA8858" s="6">
        <f t="shared" si="2427"/>
        <v>0</v>
      </c>
      <c r="AB8858" s="6">
        <f t="shared" si="2427"/>
        <v>0</v>
      </c>
      <c r="AC8858" s="6">
        <f t="shared" si="2427"/>
        <v>0</v>
      </c>
      <c r="AD8858" s="6">
        <f t="shared" si="2427"/>
        <v>0</v>
      </c>
      <c r="AE8858" s="6">
        <f t="shared" si="2427"/>
        <v>0</v>
      </c>
      <c r="AF8858" s="6">
        <f t="shared" si="2427"/>
        <v>0</v>
      </c>
      <c r="AG8858" s="6">
        <f t="shared" si="2427"/>
        <v>0</v>
      </c>
      <c r="AH8858" s="6">
        <v>0</v>
      </c>
      <c r="AI8858" s="6">
        <v>0</v>
      </c>
      <c r="AJ8858" s="6">
        <f>SUM(AJ8859)</f>
        <v>0</v>
      </c>
      <c r="AK8858" s="6">
        <f t="shared" si="2427"/>
        <v>0</v>
      </c>
      <c r="AL8858" s="6">
        <f t="shared" si="2427"/>
        <v>0</v>
      </c>
      <c r="AM8858" s="6">
        <f t="shared" si="2427"/>
        <v>0</v>
      </c>
      <c r="AN8858" s="6">
        <f t="shared" si="2427"/>
        <v>0</v>
      </c>
      <c r="AO8858" s="6">
        <f t="shared" si="2427"/>
        <v>0</v>
      </c>
      <c r="AP8858" s="6">
        <f t="shared" si="2427"/>
        <v>0</v>
      </c>
      <c r="AQ8858" s="6">
        <f t="shared" si="2427"/>
        <v>0</v>
      </c>
      <c r="AR8858" s="6">
        <f t="shared" si="2427"/>
        <v>0</v>
      </c>
      <c r="AS8858" s="6">
        <f t="shared" si="2427"/>
        <v>0</v>
      </c>
      <c r="AT8858" s="6">
        <f t="shared" si="2427"/>
        <v>0</v>
      </c>
      <c r="AU8858" s="6">
        <v>0</v>
      </c>
      <c r="AV8858" s="6">
        <v>0</v>
      </c>
      <c r="AW8858" s="6">
        <f t="shared" ref="AW8858:AW8877" si="2428">U8858+AH8858+AU8858</f>
        <v>0</v>
      </c>
    </row>
    <row r="8859" spans="1:49">
      <c r="A8859" s="44" t="s">
        <v>2432</v>
      </c>
      <c r="B8859" s="45" t="s">
        <v>1029</v>
      </c>
      <c r="C8859" s="45" t="s">
        <v>1549</v>
      </c>
      <c r="D8859" s="452" t="s">
        <v>3059</v>
      </c>
      <c r="E8859" s="213" t="s">
        <v>2115</v>
      </c>
      <c r="F8859" s="65"/>
      <c r="G8859" s="65"/>
      <c r="H8859" s="65"/>
      <c r="I8859" s="280" t="s">
        <v>1698</v>
      </c>
      <c r="J8859" s="9">
        <f>SUM(J8860)</f>
        <v>0</v>
      </c>
      <c r="K8859" s="9">
        <f t="shared" si="2427"/>
        <v>0</v>
      </c>
      <c r="L8859" s="9">
        <f t="shared" si="2427"/>
        <v>0</v>
      </c>
      <c r="M8859" s="9">
        <f t="shared" si="2427"/>
        <v>0</v>
      </c>
      <c r="N8859" s="9">
        <f t="shared" si="2427"/>
        <v>0</v>
      </c>
      <c r="O8859" s="9">
        <f t="shared" si="2427"/>
        <v>0</v>
      </c>
      <c r="P8859" s="9">
        <f t="shared" si="2427"/>
        <v>0</v>
      </c>
      <c r="Q8859" s="9">
        <f t="shared" si="2427"/>
        <v>0</v>
      </c>
      <c r="R8859" s="9">
        <f t="shared" si="2427"/>
        <v>0</v>
      </c>
      <c r="S8859" s="9">
        <f t="shared" si="2427"/>
        <v>0</v>
      </c>
      <c r="T8859" s="9">
        <f t="shared" si="2427"/>
        <v>0</v>
      </c>
      <c r="U8859" s="9">
        <v>0</v>
      </c>
      <c r="V8859" s="9">
        <v>0</v>
      </c>
      <c r="W8859" s="9">
        <f>SUM(W8860)</f>
        <v>0</v>
      </c>
      <c r="X8859" s="9">
        <f t="shared" si="2427"/>
        <v>0</v>
      </c>
      <c r="Y8859" s="9">
        <f t="shared" si="2427"/>
        <v>0</v>
      </c>
      <c r="Z8859" s="9">
        <f t="shared" si="2427"/>
        <v>0</v>
      </c>
      <c r="AA8859" s="9">
        <f t="shared" si="2427"/>
        <v>0</v>
      </c>
      <c r="AB8859" s="9">
        <f t="shared" si="2427"/>
        <v>0</v>
      </c>
      <c r="AC8859" s="9">
        <f t="shared" si="2427"/>
        <v>0</v>
      </c>
      <c r="AD8859" s="9">
        <f t="shared" si="2427"/>
        <v>0</v>
      </c>
      <c r="AE8859" s="9">
        <f t="shared" si="2427"/>
        <v>0</v>
      </c>
      <c r="AF8859" s="9">
        <f t="shared" si="2427"/>
        <v>0</v>
      </c>
      <c r="AG8859" s="9">
        <f t="shared" si="2427"/>
        <v>0</v>
      </c>
      <c r="AH8859" s="9">
        <v>0</v>
      </c>
      <c r="AI8859" s="9">
        <v>0</v>
      </c>
      <c r="AJ8859" s="9">
        <f>SUM(AJ8860)</f>
        <v>0</v>
      </c>
      <c r="AK8859" s="9">
        <f t="shared" si="2427"/>
        <v>0</v>
      </c>
      <c r="AL8859" s="9">
        <f t="shared" si="2427"/>
        <v>0</v>
      </c>
      <c r="AM8859" s="9">
        <f t="shared" si="2427"/>
        <v>0</v>
      </c>
      <c r="AN8859" s="9">
        <f t="shared" si="2427"/>
        <v>0</v>
      </c>
      <c r="AO8859" s="9">
        <f t="shared" si="2427"/>
        <v>0</v>
      </c>
      <c r="AP8859" s="9">
        <f t="shared" si="2427"/>
        <v>0</v>
      </c>
      <c r="AQ8859" s="9">
        <f t="shared" si="2427"/>
        <v>0</v>
      </c>
      <c r="AR8859" s="9">
        <f t="shared" si="2427"/>
        <v>0</v>
      </c>
      <c r="AS8859" s="9">
        <f t="shared" si="2427"/>
        <v>0</v>
      </c>
      <c r="AT8859" s="9">
        <f t="shared" si="2427"/>
        <v>0</v>
      </c>
      <c r="AU8859" s="9">
        <v>0</v>
      </c>
      <c r="AV8859" s="9">
        <v>0</v>
      </c>
      <c r="AW8859" s="9">
        <f t="shared" si="2428"/>
        <v>0</v>
      </c>
    </row>
    <row r="8860" spans="1:49">
      <c r="A8860" s="44" t="s">
        <v>2432</v>
      </c>
      <c r="B8860" s="45" t="s">
        <v>1029</v>
      </c>
      <c r="C8860" s="45" t="s">
        <v>1549</v>
      </c>
      <c r="D8860" s="452" t="s">
        <v>3059</v>
      </c>
      <c r="E8860" s="54" t="s">
        <v>649</v>
      </c>
      <c r="F8860" s="65" t="s">
        <v>2894</v>
      </c>
      <c r="G8860" s="65"/>
      <c r="H8860" s="65"/>
      <c r="I8860" s="352" t="s">
        <v>657</v>
      </c>
      <c r="J8860" s="9">
        <f>SUM(J8861:J8873)</f>
        <v>0</v>
      </c>
      <c r="K8860" s="9">
        <f t="shared" ref="K8860:AT8860" si="2429">SUM(K8861:K8873)</f>
        <v>0</v>
      </c>
      <c r="L8860" s="9">
        <f t="shared" si="2429"/>
        <v>0</v>
      </c>
      <c r="M8860" s="9">
        <f t="shared" si="2429"/>
        <v>0</v>
      </c>
      <c r="N8860" s="9">
        <f t="shared" si="2429"/>
        <v>0</v>
      </c>
      <c r="O8860" s="9">
        <f t="shared" si="2429"/>
        <v>0</v>
      </c>
      <c r="P8860" s="9">
        <f t="shared" si="2429"/>
        <v>0</v>
      </c>
      <c r="Q8860" s="9">
        <f t="shared" si="2429"/>
        <v>0</v>
      </c>
      <c r="R8860" s="9">
        <f t="shared" si="2429"/>
        <v>0</v>
      </c>
      <c r="S8860" s="9">
        <f t="shared" si="2429"/>
        <v>0</v>
      </c>
      <c r="T8860" s="9">
        <f t="shared" si="2429"/>
        <v>0</v>
      </c>
      <c r="U8860" s="9">
        <v>0</v>
      </c>
      <c r="V8860" s="9">
        <v>0</v>
      </c>
      <c r="W8860" s="9">
        <f>SUM(W8861:W8873)</f>
        <v>0</v>
      </c>
      <c r="X8860" s="9">
        <f t="shared" si="2429"/>
        <v>0</v>
      </c>
      <c r="Y8860" s="9">
        <f t="shared" si="2429"/>
        <v>0</v>
      </c>
      <c r="Z8860" s="9">
        <f t="shared" si="2429"/>
        <v>0</v>
      </c>
      <c r="AA8860" s="9">
        <f t="shared" si="2429"/>
        <v>0</v>
      </c>
      <c r="AB8860" s="9">
        <f t="shared" si="2429"/>
        <v>0</v>
      </c>
      <c r="AC8860" s="9">
        <f t="shared" si="2429"/>
        <v>0</v>
      </c>
      <c r="AD8860" s="9">
        <f t="shared" si="2429"/>
        <v>0</v>
      </c>
      <c r="AE8860" s="9">
        <f t="shared" si="2429"/>
        <v>0</v>
      </c>
      <c r="AF8860" s="9">
        <f t="shared" si="2429"/>
        <v>0</v>
      </c>
      <c r="AG8860" s="9">
        <f t="shared" si="2429"/>
        <v>0</v>
      </c>
      <c r="AH8860" s="9">
        <v>0</v>
      </c>
      <c r="AI8860" s="9">
        <v>0</v>
      </c>
      <c r="AJ8860" s="9">
        <f>SUM(AJ8861:AJ8873)</f>
        <v>0</v>
      </c>
      <c r="AK8860" s="9">
        <f t="shared" si="2429"/>
        <v>0</v>
      </c>
      <c r="AL8860" s="9">
        <f t="shared" si="2429"/>
        <v>0</v>
      </c>
      <c r="AM8860" s="9">
        <f t="shared" si="2429"/>
        <v>0</v>
      </c>
      <c r="AN8860" s="9">
        <f t="shared" si="2429"/>
        <v>0</v>
      </c>
      <c r="AO8860" s="9">
        <f t="shared" si="2429"/>
        <v>0</v>
      </c>
      <c r="AP8860" s="9">
        <f t="shared" si="2429"/>
        <v>0</v>
      </c>
      <c r="AQ8860" s="9">
        <f t="shared" si="2429"/>
        <v>0</v>
      </c>
      <c r="AR8860" s="9">
        <f t="shared" si="2429"/>
        <v>0</v>
      </c>
      <c r="AS8860" s="9">
        <f t="shared" si="2429"/>
        <v>0</v>
      </c>
      <c r="AT8860" s="9">
        <f t="shared" si="2429"/>
        <v>0</v>
      </c>
      <c r="AU8860" s="9">
        <v>0</v>
      </c>
      <c r="AV8860" s="9">
        <v>0</v>
      </c>
      <c r="AW8860" s="9">
        <f t="shared" si="2428"/>
        <v>0</v>
      </c>
    </row>
    <row r="8861" spans="1:49" s="393" customFormat="1" ht="25.5">
      <c r="A8861" s="386" t="s">
        <v>2432</v>
      </c>
      <c r="B8861" s="387" t="s">
        <v>1029</v>
      </c>
      <c r="C8861" s="387" t="s">
        <v>1549</v>
      </c>
      <c r="D8861" s="470" t="s">
        <v>3059</v>
      </c>
      <c r="E8861" s="400" t="s">
        <v>649</v>
      </c>
      <c r="F8861" s="401" t="s">
        <v>2479</v>
      </c>
      <c r="G8861" s="471" t="s">
        <v>3106</v>
      </c>
      <c r="H8861" s="401" t="s">
        <v>2383</v>
      </c>
      <c r="I8861" s="403" t="s">
        <v>2754</v>
      </c>
      <c r="J8861" s="391"/>
      <c r="K8861" s="391"/>
      <c r="L8861" s="391"/>
      <c r="M8861" s="391"/>
      <c r="N8861" s="391"/>
      <c r="O8861" s="391"/>
      <c r="P8861" s="391"/>
      <c r="Q8861" s="391"/>
      <c r="R8861" s="391"/>
      <c r="S8861" s="391"/>
      <c r="T8861" s="391"/>
      <c r="U8861" s="391">
        <v>0</v>
      </c>
      <c r="V8861" s="391">
        <v>0</v>
      </c>
      <c r="W8861" s="391"/>
      <c r="X8861" s="391"/>
      <c r="Y8861" s="391"/>
      <c r="Z8861" s="391"/>
      <c r="AA8861" s="391"/>
      <c r="AB8861" s="391"/>
      <c r="AC8861" s="391"/>
      <c r="AD8861" s="391"/>
      <c r="AE8861" s="391"/>
      <c r="AF8861" s="391"/>
      <c r="AG8861" s="391"/>
      <c r="AH8861" s="391">
        <v>0</v>
      </c>
      <c r="AI8861" s="391">
        <v>0</v>
      </c>
      <c r="AJ8861" s="391"/>
      <c r="AK8861" s="391"/>
      <c r="AL8861" s="391"/>
      <c r="AM8861" s="391"/>
      <c r="AN8861" s="391"/>
      <c r="AO8861" s="391"/>
      <c r="AP8861" s="391"/>
      <c r="AQ8861" s="391"/>
      <c r="AR8861" s="391"/>
      <c r="AS8861" s="391"/>
      <c r="AT8861" s="391"/>
      <c r="AU8861" s="391">
        <v>0</v>
      </c>
      <c r="AV8861" s="391">
        <v>0</v>
      </c>
      <c r="AW8861" s="391">
        <f t="shared" si="2428"/>
        <v>0</v>
      </c>
    </row>
    <row r="8862" spans="1:49" s="393" customFormat="1">
      <c r="A8862" s="386" t="s">
        <v>2432</v>
      </c>
      <c r="B8862" s="387" t="s">
        <v>1029</v>
      </c>
      <c r="C8862" s="387" t="s">
        <v>1549</v>
      </c>
      <c r="D8862" s="470" t="s">
        <v>3059</v>
      </c>
      <c r="E8862" s="400" t="s">
        <v>649</v>
      </c>
      <c r="F8862" s="401" t="s">
        <v>2480</v>
      </c>
      <c r="G8862" s="471" t="s">
        <v>3106</v>
      </c>
      <c r="H8862" s="401" t="s">
        <v>2383</v>
      </c>
      <c r="I8862" s="403" t="s">
        <v>3142</v>
      </c>
      <c r="J8862" s="391"/>
      <c r="K8862" s="391"/>
      <c r="L8862" s="391"/>
      <c r="M8862" s="391"/>
      <c r="N8862" s="391"/>
      <c r="O8862" s="391"/>
      <c r="P8862" s="391"/>
      <c r="Q8862" s="391"/>
      <c r="R8862" s="391"/>
      <c r="S8862" s="391"/>
      <c r="T8862" s="391"/>
      <c r="U8862" s="391">
        <v>0</v>
      </c>
      <c r="V8862" s="391">
        <v>0</v>
      </c>
      <c r="W8862" s="391"/>
      <c r="X8862" s="391"/>
      <c r="Y8862" s="391"/>
      <c r="Z8862" s="391"/>
      <c r="AA8862" s="391"/>
      <c r="AB8862" s="391"/>
      <c r="AC8862" s="391"/>
      <c r="AD8862" s="391"/>
      <c r="AE8862" s="391"/>
      <c r="AF8862" s="391"/>
      <c r="AG8862" s="391"/>
      <c r="AH8862" s="391">
        <v>0</v>
      </c>
      <c r="AI8862" s="391">
        <v>0</v>
      </c>
      <c r="AJ8862" s="391"/>
      <c r="AK8862" s="391"/>
      <c r="AL8862" s="391"/>
      <c r="AM8862" s="391"/>
      <c r="AN8862" s="391"/>
      <c r="AO8862" s="391"/>
      <c r="AP8862" s="391"/>
      <c r="AQ8862" s="391"/>
      <c r="AR8862" s="391"/>
      <c r="AS8862" s="391"/>
      <c r="AT8862" s="391"/>
      <c r="AU8862" s="391">
        <v>0</v>
      </c>
      <c r="AV8862" s="391">
        <v>0</v>
      </c>
      <c r="AW8862" s="391">
        <f t="shared" si="2428"/>
        <v>0</v>
      </c>
    </row>
    <row r="8863" spans="1:49" s="376" customFormat="1" ht="36">
      <c r="A8863" s="370" t="s">
        <v>2432</v>
      </c>
      <c r="B8863" s="371" t="s">
        <v>1029</v>
      </c>
      <c r="C8863" s="371" t="s">
        <v>1549</v>
      </c>
      <c r="D8863" s="473" t="s">
        <v>3059</v>
      </c>
      <c r="E8863" s="372" t="s">
        <v>649</v>
      </c>
      <c r="F8863" s="373" t="s">
        <v>2481</v>
      </c>
      <c r="G8863" s="474" t="s">
        <v>3083</v>
      </c>
      <c r="H8863" s="383" t="s">
        <v>2359</v>
      </c>
      <c r="I8863" s="384" t="s">
        <v>3170</v>
      </c>
      <c r="J8863" s="375"/>
      <c r="K8863" s="375"/>
      <c r="L8863" s="375"/>
      <c r="M8863" s="375"/>
      <c r="N8863" s="375"/>
      <c r="O8863" s="375"/>
      <c r="P8863" s="375"/>
      <c r="Q8863" s="375"/>
      <c r="R8863" s="375"/>
      <c r="S8863" s="375"/>
      <c r="T8863" s="375"/>
      <c r="U8863" s="375">
        <v>0</v>
      </c>
      <c r="V8863" s="375">
        <v>0</v>
      </c>
      <c r="W8863" s="375"/>
      <c r="X8863" s="375"/>
      <c r="Y8863" s="375"/>
      <c r="Z8863" s="375"/>
      <c r="AA8863" s="375"/>
      <c r="AB8863" s="375"/>
      <c r="AC8863" s="375"/>
      <c r="AD8863" s="375"/>
      <c r="AE8863" s="375"/>
      <c r="AF8863" s="375"/>
      <c r="AG8863" s="375"/>
      <c r="AH8863" s="375">
        <v>0</v>
      </c>
      <c r="AI8863" s="375">
        <v>0</v>
      </c>
      <c r="AJ8863" s="375"/>
      <c r="AK8863" s="375"/>
      <c r="AL8863" s="375"/>
      <c r="AM8863" s="375"/>
      <c r="AN8863" s="375"/>
      <c r="AO8863" s="375"/>
      <c r="AP8863" s="375"/>
      <c r="AQ8863" s="375"/>
      <c r="AR8863" s="375"/>
      <c r="AS8863" s="375"/>
      <c r="AT8863" s="375"/>
      <c r="AU8863" s="375">
        <v>0</v>
      </c>
      <c r="AV8863" s="375">
        <v>0</v>
      </c>
      <c r="AW8863" s="375">
        <f t="shared" si="2428"/>
        <v>0</v>
      </c>
    </row>
    <row r="8864" spans="1:49" s="376" customFormat="1">
      <c r="A8864" s="370" t="s">
        <v>2432</v>
      </c>
      <c r="B8864" s="371" t="s">
        <v>1029</v>
      </c>
      <c r="C8864" s="371" t="s">
        <v>1549</v>
      </c>
      <c r="D8864" s="473" t="s">
        <v>3059</v>
      </c>
      <c r="E8864" s="372" t="s">
        <v>649</v>
      </c>
      <c r="F8864" s="373" t="s">
        <v>2482</v>
      </c>
      <c r="G8864" s="474" t="s">
        <v>3083</v>
      </c>
      <c r="H8864" s="383" t="s">
        <v>2359</v>
      </c>
      <c r="I8864" s="385" t="s">
        <v>1050</v>
      </c>
      <c r="J8864" s="375"/>
      <c r="K8864" s="375"/>
      <c r="L8864" s="375"/>
      <c r="M8864" s="375"/>
      <c r="N8864" s="375"/>
      <c r="O8864" s="375"/>
      <c r="P8864" s="375"/>
      <c r="Q8864" s="375"/>
      <c r="R8864" s="375"/>
      <c r="S8864" s="375"/>
      <c r="T8864" s="375"/>
      <c r="U8864" s="375">
        <v>0</v>
      </c>
      <c r="V8864" s="375">
        <v>0</v>
      </c>
      <c r="W8864" s="375"/>
      <c r="X8864" s="375"/>
      <c r="Y8864" s="375"/>
      <c r="Z8864" s="375"/>
      <c r="AA8864" s="375"/>
      <c r="AB8864" s="375"/>
      <c r="AC8864" s="375"/>
      <c r="AD8864" s="375"/>
      <c r="AE8864" s="375"/>
      <c r="AF8864" s="375"/>
      <c r="AG8864" s="375"/>
      <c r="AH8864" s="375">
        <v>0</v>
      </c>
      <c r="AI8864" s="375">
        <v>0</v>
      </c>
      <c r="AJ8864" s="375"/>
      <c r="AK8864" s="375"/>
      <c r="AL8864" s="375"/>
      <c r="AM8864" s="375"/>
      <c r="AN8864" s="375"/>
      <c r="AO8864" s="375"/>
      <c r="AP8864" s="375"/>
      <c r="AQ8864" s="375"/>
      <c r="AR8864" s="375"/>
      <c r="AS8864" s="375"/>
      <c r="AT8864" s="375"/>
      <c r="AU8864" s="375">
        <v>0</v>
      </c>
      <c r="AV8864" s="375">
        <v>0</v>
      </c>
      <c r="AW8864" s="375">
        <f t="shared" si="2428"/>
        <v>0</v>
      </c>
    </row>
    <row r="8865" spans="1:49" s="376" customFormat="1">
      <c r="A8865" s="370" t="s">
        <v>2432</v>
      </c>
      <c r="B8865" s="371" t="s">
        <v>1029</v>
      </c>
      <c r="C8865" s="371" t="s">
        <v>1549</v>
      </c>
      <c r="D8865" s="473" t="s">
        <v>3059</v>
      </c>
      <c r="E8865" s="372" t="s">
        <v>649</v>
      </c>
      <c r="F8865" s="373" t="s">
        <v>2483</v>
      </c>
      <c r="G8865" s="474" t="s">
        <v>3083</v>
      </c>
      <c r="H8865" s="383" t="s">
        <v>2359</v>
      </c>
      <c r="I8865" s="385" t="s">
        <v>3171</v>
      </c>
      <c r="J8865" s="375"/>
      <c r="K8865" s="375"/>
      <c r="L8865" s="375"/>
      <c r="M8865" s="375"/>
      <c r="N8865" s="375"/>
      <c r="O8865" s="375"/>
      <c r="P8865" s="375"/>
      <c r="Q8865" s="375"/>
      <c r="R8865" s="375"/>
      <c r="S8865" s="375"/>
      <c r="T8865" s="375"/>
      <c r="U8865" s="375">
        <v>0</v>
      </c>
      <c r="V8865" s="375">
        <v>0</v>
      </c>
      <c r="W8865" s="375"/>
      <c r="X8865" s="375"/>
      <c r="Y8865" s="375"/>
      <c r="Z8865" s="375"/>
      <c r="AA8865" s="375"/>
      <c r="AB8865" s="375"/>
      <c r="AC8865" s="375"/>
      <c r="AD8865" s="375"/>
      <c r="AE8865" s="375"/>
      <c r="AF8865" s="375"/>
      <c r="AG8865" s="375"/>
      <c r="AH8865" s="375">
        <v>0</v>
      </c>
      <c r="AI8865" s="375">
        <v>0</v>
      </c>
      <c r="AJ8865" s="375"/>
      <c r="AK8865" s="375"/>
      <c r="AL8865" s="375"/>
      <c r="AM8865" s="375"/>
      <c r="AN8865" s="375"/>
      <c r="AO8865" s="375"/>
      <c r="AP8865" s="375"/>
      <c r="AQ8865" s="375"/>
      <c r="AR8865" s="375"/>
      <c r="AS8865" s="375"/>
      <c r="AT8865" s="375"/>
      <c r="AU8865" s="375">
        <v>0</v>
      </c>
      <c r="AV8865" s="375">
        <v>0</v>
      </c>
      <c r="AW8865" s="375">
        <f t="shared" si="2428"/>
        <v>0</v>
      </c>
    </row>
    <row r="8866" spans="1:49" s="376" customFormat="1">
      <c r="A8866" s="370" t="s">
        <v>2432</v>
      </c>
      <c r="B8866" s="371" t="s">
        <v>1029</v>
      </c>
      <c r="C8866" s="371" t="s">
        <v>1549</v>
      </c>
      <c r="D8866" s="473" t="s">
        <v>3059</v>
      </c>
      <c r="E8866" s="372" t="s">
        <v>649</v>
      </c>
      <c r="F8866" s="373" t="s">
        <v>2484</v>
      </c>
      <c r="G8866" s="474" t="s">
        <v>3083</v>
      </c>
      <c r="H8866" s="383" t="s">
        <v>2359</v>
      </c>
      <c r="I8866" s="385" t="s">
        <v>3172</v>
      </c>
      <c r="J8866" s="375"/>
      <c r="K8866" s="375"/>
      <c r="L8866" s="375"/>
      <c r="M8866" s="375"/>
      <c r="N8866" s="375"/>
      <c r="O8866" s="375"/>
      <c r="P8866" s="375"/>
      <c r="Q8866" s="375"/>
      <c r="R8866" s="375"/>
      <c r="S8866" s="375"/>
      <c r="T8866" s="375"/>
      <c r="U8866" s="375">
        <v>0</v>
      </c>
      <c r="V8866" s="375">
        <v>0</v>
      </c>
      <c r="W8866" s="375"/>
      <c r="X8866" s="375"/>
      <c r="Y8866" s="375"/>
      <c r="Z8866" s="375"/>
      <c r="AA8866" s="375"/>
      <c r="AB8866" s="375"/>
      <c r="AC8866" s="375"/>
      <c r="AD8866" s="375"/>
      <c r="AE8866" s="375"/>
      <c r="AF8866" s="375"/>
      <c r="AG8866" s="375"/>
      <c r="AH8866" s="375">
        <v>0</v>
      </c>
      <c r="AI8866" s="375">
        <v>0</v>
      </c>
      <c r="AJ8866" s="375"/>
      <c r="AK8866" s="375"/>
      <c r="AL8866" s="375"/>
      <c r="AM8866" s="375"/>
      <c r="AN8866" s="375"/>
      <c r="AO8866" s="375"/>
      <c r="AP8866" s="375"/>
      <c r="AQ8866" s="375"/>
      <c r="AR8866" s="375"/>
      <c r="AS8866" s="375"/>
      <c r="AT8866" s="375"/>
      <c r="AU8866" s="375">
        <v>0</v>
      </c>
      <c r="AV8866" s="375">
        <v>0</v>
      </c>
      <c r="AW8866" s="375">
        <f t="shared" si="2428"/>
        <v>0</v>
      </c>
    </row>
    <row r="8867" spans="1:49" s="393" customFormat="1" ht="35.25" customHeight="1">
      <c r="A8867" s="386" t="s">
        <v>2432</v>
      </c>
      <c r="B8867" s="387" t="s">
        <v>1029</v>
      </c>
      <c r="C8867" s="387" t="s">
        <v>1549</v>
      </c>
      <c r="D8867" s="470" t="s">
        <v>3059</v>
      </c>
      <c r="E8867" s="400" t="s">
        <v>649</v>
      </c>
      <c r="F8867" s="401" t="s">
        <v>2485</v>
      </c>
      <c r="G8867" s="471" t="s">
        <v>3083</v>
      </c>
      <c r="H8867" s="389" t="s">
        <v>2359</v>
      </c>
      <c r="I8867" s="428" t="s">
        <v>3145</v>
      </c>
      <c r="J8867" s="391"/>
      <c r="K8867" s="391"/>
      <c r="L8867" s="391"/>
      <c r="M8867" s="391"/>
      <c r="N8867" s="391"/>
      <c r="O8867" s="391"/>
      <c r="P8867" s="391"/>
      <c r="Q8867" s="391"/>
      <c r="R8867" s="391"/>
      <c r="S8867" s="391"/>
      <c r="T8867" s="391"/>
      <c r="U8867" s="391">
        <v>0</v>
      </c>
      <c r="V8867" s="391">
        <v>0</v>
      </c>
      <c r="W8867" s="391"/>
      <c r="X8867" s="391"/>
      <c r="Y8867" s="391"/>
      <c r="Z8867" s="391"/>
      <c r="AA8867" s="391"/>
      <c r="AB8867" s="391"/>
      <c r="AC8867" s="391"/>
      <c r="AD8867" s="391"/>
      <c r="AE8867" s="391"/>
      <c r="AF8867" s="391"/>
      <c r="AG8867" s="391"/>
      <c r="AH8867" s="391">
        <v>0</v>
      </c>
      <c r="AI8867" s="391">
        <v>0</v>
      </c>
      <c r="AJ8867" s="391"/>
      <c r="AK8867" s="391"/>
      <c r="AL8867" s="391"/>
      <c r="AM8867" s="391"/>
      <c r="AN8867" s="391"/>
      <c r="AO8867" s="391"/>
      <c r="AP8867" s="391"/>
      <c r="AQ8867" s="391"/>
      <c r="AR8867" s="391"/>
      <c r="AS8867" s="391"/>
      <c r="AT8867" s="391"/>
      <c r="AU8867" s="391">
        <v>0</v>
      </c>
      <c r="AV8867" s="391">
        <v>0</v>
      </c>
      <c r="AW8867" s="391">
        <f t="shared" si="2428"/>
        <v>0</v>
      </c>
    </row>
    <row r="8868" spans="1:49" s="212" customFormat="1">
      <c r="A8868" s="44" t="s">
        <v>2432</v>
      </c>
      <c r="B8868" s="45" t="s">
        <v>1029</v>
      </c>
      <c r="C8868" s="45" t="s">
        <v>1549</v>
      </c>
      <c r="D8868" s="452" t="s">
        <v>3059</v>
      </c>
      <c r="E8868" s="54" t="s">
        <v>649</v>
      </c>
      <c r="F8868" s="51" t="s">
        <v>2486</v>
      </c>
      <c r="G8868" s="468" t="s">
        <v>3083</v>
      </c>
      <c r="H8868" s="208" t="s">
        <v>2359</v>
      </c>
      <c r="I8868" s="284" t="s">
        <v>2242</v>
      </c>
      <c r="J8868" s="209"/>
      <c r="K8868" s="209"/>
      <c r="L8868" s="209"/>
      <c r="M8868" s="209"/>
      <c r="N8868" s="209"/>
      <c r="O8868" s="209"/>
      <c r="P8868" s="209"/>
      <c r="Q8868" s="209"/>
      <c r="R8868" s="209"/>
      <c r="S8868" s="209"/>
      <c r="T8868" s="209"/>
      <c r="U8868" s="209">
        <v>0</v>
      </c>
      <c r="V8868" s="209">
        <v>0</v>
      </c>
      <c r="W8868" s="209"/>
      <c r="X8868" s="209"/>
      <c r="Y8868" s="209"/>
      <c r="Z8868" s="209"/>
      <c r="AA8868" s="209"/>
      <c r="AB8868" s="209"/>
      <c r="AC8868" s="209"/>
      <c r="AD8868" s="209"/>
      <c r="AE8868" s="209"/>
      <c r="AF8868" s="209"/>
      <c r="AG8868" s="209"/>
      <c r="AH8868" s="209">
        <v>0</v>
      </c>
      <c r="AI8868" s="209">
        <v>0</v>
      </c>
      <c r="AJ8868" s="209"/>
      <c r="AK8868" s="209"/>
      <c r="AL8868" s="209"/>
      <c r="AM8868" s="209"/>
      <c r="AN8868" s="209"/>
      <c r="AO8868" s="209"/>
      <c r="AP8868" s="209"/>
      <c r="AQ8868" s="209"/>
      <c r="AR8868" s="209"/>
      <c r="AS8868" s="209"/>
      <c r="AT8868" s="209"/>
      <c r="AU8868" s="209">
        <v>0</v>
      </c>
      <c r="AV8868" s="209">
        <v>0</v>
      </c>
      <c r="AW8868" s="209">
        <f t="shared" si="2428"/>
        <v>0</v>
      </c>
    </row>
    <row r="8869" spans="1:49" s="393" customFormat="1" ht="24">
      <c r="A8869" s="386" t="s">
        <v>2432</v>
      </c>
      <c r="B8869" s="387" t="s">
        <v>1029</v>
      </c>
      <c r="C8869" s="387" t="s">
        <v>1549</v>
      </c>
      <c r="D8869" s="470" t="s">
        <v>3059</v>
      </c>
      <c r="E8869" s="400" t="s">
        <v>649</v>
      </c>
      <c r="F8869" s="401" t="s">
        <v>2487</v>
      </c>
      <c r="G8869" s="471" t="s">
        <v>3083</v>
      </c>
      <c r="H8869" s="389" t="s">
        <v>2359</v>
      </c>
      <c r="I8869" s="429" t="s">
        <v>3188</v>
      </c>
      <c r="J8869" s="391"/>
      <c r="K8869" s="391"/>
      <c r="L8869" s="391"/>
      <c r="M8869" s="391"/>
      <c r="N8869" s="391"/>
      <c r="O8869" s="391"/>
      <c r="P8869" s="391"/>
      <c r="Q8869" s="391"/>
      <c r="R8869" s="391"/>
      <c r="S8869" s="391"/>
      <c r="T8869" s="391"/>
      <c r="U8869" s="391">
        <v>0</v>
      </c>
      <c r="V8869" s="391">
        <v>0</v>
      </c>
      <c r="W8869" s="391"/>
      <c r="X8869" s="391"/>
      <c r="Y8869" s="391"/>
      <c r="Z8869" s="391"/>
      <c r="AA8869" s="391"/>
      <c r="AB8869" s="391"/>
      <c r="AC8869" s="391"/>
      <c r="AD8869" s="391"/>
      <c r="AE8869" s="391"/>
      <c r="AF8869" s="391"/>
      <c r="AG8869" s="391"/>
      <c r="AH8869" s="391">
        <v>0</v>
      </c>
      <c r="AI8869" s="391">
        <v>0</v>
      </c>
      <c r="AJ8869" s="391"/>
      <c r="AK8869" s="391"/>
      <c r="AL8869" s="391"/>
      <c r="AM8869" s="391"/>
      <c r="AN8869" s="391"/>
      <c r="AO8869" s="391"/>
      <c r="AP8869" s="391"/>
      <c r="AQ8869" s="391"/>
      <c r="AR8869" s="391"/>
      <c r="AS8869" s="391"/>
      <c r="AT8869" s="391"/>
      <c r="AU8869" s="391">
        <v>0</v>
      </c>
      <c r="AV8869" s="391">
        <v>0</v>
      </c>
      <c r="AW8869" s="391">
        <f t="shared" si="2428"/>
        <v>0</v>
      </c>
    </row>
    <row r="8870" spans="1:49" s="376" customFormat="1">
      <c r="A8870" s="370" t="s">
        <v>2432</v>
      </c>
      <c r="B8870" s="371" t="s">
        <v>1029</v>
      </c>
      <c r="C8870" s="371" t="s">
        <v>1549</v>
      </c>
      <c r="D8870" s="473" t="s">
        <v>3059</v>
      </c>
      <c r="E8870" s="372" t="s">
        <v>649</v>
      </c>
      <c r="F8870" s="373" t="s">
        <v>2488</v>
      </c>
      <c r="G8870" s="474" t="s">
        <v>3083</v>
      </c>
      <c r="H8870" s="383" t="s">
        <v>2359</v>
      </c>
      <c r="I8870" s="385" t="s">
        <v>2732</v>
      </c>
      <c r="J8870" s="375"/>
      <c r="K8870" s="375"/>
      <c r="L8870" s="375"/>
      <c r="M8870" s="375"/>
      <c r="N8870" s="375"/>
      <c r="O8870" s="375"/>
      <c r="P8870" s="375"/>
      <c r="Q8870" s="375"/>
      <c r="R8870" s="375"/>
      <c r="S8870" s="375"/>
      <c r="T8870" s="375"/>
      <c r="U8870" s="375">
        <v>0</v>
      </c>
      <c r="V8870" s="375">
        <v>0</v>
      </c>
      <c r="W8870" s="375"/>
      <c r="X8870" s="375"/>
      <c r="Y8870" s="375"/>
      <c r="Z8870" s="375"/>
      <c r="AA8870" s="375"/>
      <c r="AB8870" s="375"/>
      <c r="AC8870" s="375"/>
      <c r="AD8870" s="375"/>
      <c r="AE8870" s="375"/>
      <c r="AF8870" s="375"/>
      <c r="AG8870" s="375"/>
      <c r="AH8870" s="375">
        <v>0</v>
      </c>
      <c r="AI8870" s="375">
        <v>0</v>
      </c>
      <c r="AJ8870" s="375"/>
      <c r="AK8870" s="375"/>
      <c r="AL8870" s="375"/>
      <c r="AM8870" s="375"/>
      <c r="AN8870" s="375"/>
      <c r="AO8870" s="375"/>
      <c r="AP8870" s="375"/>
      <c r="AQ8870" s="375"/>
      <c r="AR8870" s="375"/>
      <c r="AS8870" s="375"/>
      <c r="AT8870" s="375"/>
      <c r="AU8870" s="375">
        <v>0</v>
      </c>
      <c r="AV8870" s="375">
        <v>0</v>
      </c>
      <c r="AW8870" s="375">
        <f t="shared" si="2428"/>
        <v>0</v>
      </c>
    </row>
    <row r="8871" spans="1:49" s="393" customFormat="1" ht="25.5">
      <c r="A8871" s="386" t="s">
        <v>2432</v>
      </c>
      <c r="B8871" s="387" t="s">
        <v>1029</v>
      </c>
      <c r="C8871" s="387" t="s">
        <v>1549</v>
      </c>
      <c r="D8871" s="470" t="s">
        <v>3059</v>
      </c>
      <c r="E8871" s="400" t="s">
        <v>649</v>
      </c>
      <c r="F8871" s="401" t="s">
        <v>2526</v>
      </c>
      <c r="G8871" s="471" t="s">
        <v>3084</v>
      </c>
      <c r="H8871" s="401" t="s">
        <v>2360</v>
      </c>
      <c r="I8871" s="403" t="s">
        <v>3143</v>
      </c>
      <c r="J8871" s="391"/>
      <c r="K8871" s="391"/>
      <c r="L8871" s="391"/>
      <c r="M8871" s="391"/>
      <c r="N8871" s="391"/>
      <c r="O8871" s="391"/>
      <c r="P8871" s="391"/>
      <c r="Q8871" s="391"/>
      <c r="R8871" s="391"/>
      <c r="S8871" s="391"/>
      <c r="T8871" s="391"/>
      <c r="U8871" s="391">
        <v>0</v>
      </c>
      <c r="V8871" s="391">
        <v>0</v>
      </c>
      <c r="W8871" s="391"/>
      <c r="X8871" s="391"/>
      <c r="Y8871" s="391"/>
      <c r="Z8871" s="391"/>
      <c r="AA8871" s="391"/>
      <c r="AB8871" s="391"/>
      <c r="AC8871" s="391"/>
      <c r="AD8871" s="391"/>
      <c r="AE8871" s="391"/>
      <c r="AF8871" s="391"/>
      <c r="AG8871" s="391"/>
      <c r="AH8871" s="391">
        <v>0</v>
      </c>
      <c r="AI8871" s="391">
        <v>0</v>
      </c>
      <c r="AJ8871" s="391"/>
      <c r="AK8871" s="391"/>
      <c r="AL8871" s="391"/>
      <c r="AM8871" s="391"/>
      <c r="AN8871" s="391"/>
      <c r="AO8871" s="391"/>
      <c r="AP8871" s="391"/>
      <c r="AQ8871" s="391"/>
      <c r="AR8871" s="391"/>
      <c r="AS8871" s="391"/>
      <c r="AT8871" s="391"/>
      <c r="AU8871" s="391">
        <v>0</v>
      </c>
      <c r="AV8871" s="391">
        <v>0</v>
      </c>
      <c r="AW8871" s="391">
        <f t="shared" si="2428"/>
        <v>0</v>
      </c>
    </row>
    <row r="8872" spans="1:49" s="393" customFormat="1" ht="25.5">
      <c r="A8872" s="386" t="s">
        <v>2432</v>
      </c>
      <c r="B8872" s="387" t="s">
        <v>1029</v>
      </c>
      <c r="C8872" s="387" t="s">
        <v>1549</v>
      </c>
      <c r="D8872" s="470" t="s">
        <v>3059</v>
      </c>
      <c r="E8872" s="400" t="s">
        <v>649</v>
      </c>
      <c r="F8872" s="401" t="s">
        <v>2644</v>
      </c>
      <c r="G8872" s="471" t="s">
        <v>3104</v>
      </c>
      <c r="H8872" s="401" t="s">
        <v>2382</v>
      </c>
      <c r="I8872" s="403" t="s">
        <v>3144</v>
      </c>
      <c r="J8872" s="391"/>
      <c r="K8872" s="391"/>
      <c r="L8872" s="391"/>
      <c r="M8872" s="391"/>
      <c r="N8872" s="391"/>
      <c r="O8872" s="391"/>
      <c r="P8872" s="391"/>
      <c r="Q8872" s="391"/>
      <c r="R8872" s="391"/>
      <c r="S8872" s="391"/>
      <c r="T8872" s="391"/>
      <c r="U8872" s="391">
        <v>0</v>
      </c>
      <c r="V8872" s="391">
        <v>0</v>
      </c>
      <c r="W8872" s="391"/>
      <c r="X8872" s="391"/>
      <c r="Y8872" s="391"/>
      <c r="Z8872" s="391"/>
      <c r="AA8872" s="391"/>
      <c r="AB8872" s="391"/>
      <c r="AC8872" s="391"/>
      <c r="AD8872" s="391"/>
      <c r="AE8872" s="391"/>
      <c r="AF8872" s="391"/>
      <c r="AG8872" s="391"/>
      <c r="AH8872" s="391">
        <v>0</v>
      </c>
      <c r="AI8872" s="391">
        <v>0</v>
      </c>
      <c r="AJ8872" s="391"/>
      <c r="AK8872" s="391"/>
      <c r="AL8872" s="391"/>
      <c r="AM8872" s="391"/>
      <c r="AN8872" s="391"/>
      <c r="AO8872" s="391"/>
      <c r="AP8872" s="391"/>
      <c r="AQ8872" s="391"/>
      <c r="AR8872" s="391"/>
      <c r="AS8872" s="391"/>
      <c r="AT8872" s="391"/>
      <c r="AU8872" s="391">
        <v>0</v>
      </c>
      <c r="AV8872" s="391">
        <v>0</v>
      </c>
      <c r="AW8872" s="391">
        <f t="shared" si="2428"/>
        <v>0</v>
      </c>
    </row>
    <row r="8873" spans="1:49">
      <c r="A8873" s="44" t="s">
        <v>2432</v>
      </c>
      <c r="B8873" s="45" t="s">
        <v>1029</v>
      </c>
      <c r="C8873" s="45" t="s">
        <v>1549</v>
      </c>
      <c r="D8873" s="452" t="s">
        <v>3059</v>
      </c>
      <c r="E8873" s="54" t="s">
        <v>649</v>
      </c>
      <c r="F8873" s="51" t="s">
        <v>2851</v>
      </c>
      <c r="G8873" s="468" t="s">
        <v>3104</v>
      </c>
      <c r="H8873" s="51" t="s">
        <v>2382</v>
      </c>
      <c r="I8873" s="185" t="s">
        <v>2733</v>
      </c>
      <c r="J8873" s="209"/>
      <c r="K8873" s="209"/>
      <c r="L8873" s="209"/>
      <c r="M8873" s="209"/>
      <c r="N8873" s="209"/>
      <c r="O8873" s="209"/>
      <c r="P8873" s="209"/>
      <c r="Q8873" s="209"/>
      <c r="R8873" s="209"/>
      <c r="S8873" s="209"/>
      <c r="T8873" s="209"/>
      <c r="U8873" s="209">
        <v>0</v>
      </c>
      <c r="V8873" s="209">
        <v>0</v>
      </c>
      <c r="W8873" s="209"/>
      <c r="X8873" s="209"/>
      <c r="Y8873" s="209"/>
      <c r="Z8873" s="209"/>
      <c r="AA8873" s="209"/>
      <c r="AB8873" s="209"/>
      <c r="AC8873" s="209"/>
      <c r="AD8873" s="209"/>
      <c r="AE8873" s="209"/>
      <c r="AF8873" s="209"/>
      <c r="AG8873" s="209"/>
      <c r="AH8873" s="209">
        <v>0</v>
      </c>
      <c r="AI8873" s="209">
        <v>0</v>
      </c>
      <c r="AJ8873" s="209"/>
      <c r="AK8873" s="209"/>
      <c r="AL8873" s="209"/>
      <c r="AM8873" s="209"/>
      <c r="AN8873" s="209"/>
      <c r="AO8873" s="209"/>
      <c r="AP8873" s="209"/>
      <c r="AQ8873" s="209"/>
      <c r="AR8873" s="209"/>
      <c r="AS8873" s="209"/>
      <c r="AT8873" s="209"/>
      <c r="AU8873" s="209">
        <v>0</v>
      </c>
      <c r="AV8873" s="209">
        <v>0</v>
      </c>
      <c r="AW8873" s="209">
        <f t="shared" si="2428"/>
        <v>0</v>
      </c>
    </row>
    <row r="8874" spans="1:49">
      <c r="A8874" s="48"/>
      <c r="B8874" s="42"/>
      <c r="C8874" s="42"/>
      <c r="D8874" s="42"/>
      <c r="E8874" s="531"/>
      <c r="F8874" s="50"/>
      <c r="G8874" s="50"/>
      <c r="H8874" s="50"/>
      <c r="I8874" s="160" t="s">
        <v>1157</v>
      </c>
      <c r="J8874" s="139">
        <f>SUM(J8875)</f>
        <v>0</v>
      </c>
      <c r="K8874" s="139">
        <f t="shared" ref="K8874:AT8875" si="2430">SUM(K8875)</f>
        <v>0</v>
      </c>
      <c r="L8874" s="139">
        <f t="shared" si="2430"/>
        <v>0</v>
      </c>
      <c r="M8874" s="139">
        <f t="shared" si="2430"/>
        <v>0</v>
      </c>
      <c r="N8874" s="139">
        <f t="shared" si="2430"/>
        <v>0</v>
      </c>
      <c r="O8874" s="139">
        <f t="shared" si="2430"/>
        <v>0</v>
      </c>
      <c r="P8874" s="139">
        <f t="shared" si="2430"/>
        <v>0</v>
      </c>
      <c r="Q8874" s="139">
        <f t="shared" si="2430"/>
        <v>0</v>
      </c>
      <c r="R8874" s="139">
        <f t="shared" si="2430"/>
        <v>0</v>
      </c>
      <c r="S8874" s="139">
        <f t="shared" si="2430"/>
        <v>0</v>
      </c>
      <c r="T8874" s="139">
        <f t="shared" si="2430"/>
        <v>0</v>
      </c>
      <c r="U8874" s="139">
        <v>0</v>
      </c>
      <c r="V8874" s="139">
        <v>0</v>
      </c>
      <c r="W8874" s="139">
        <f>SUM(W8875)</f>
        <v>0</v>
      </c>
      <c r="X8874" s="139">
        <f t="shared" si="2430"/>
        <v>0</v>
      </c>
      <c r="Y8874" s="139">
        <f t="shared" si="2430"/>
        <v>0</v>
      </c>
      <c r="Z8874" s="139">
        <f t="shared" si="2430"/>
        <v>0</v>
      </c>
      <c r="AA8874" s="139">
        <f t="shared" si="2430"/>
        <v>0</v>
      </c>
      <c r="AB8874" s="139">
        <f t="shared" si="2430"/>
        <v>0</v>
      </c>
      <c r="AC8874" s="139">
        <f t="shared" si="2430"/>
        <v>0</v>
      </c>
      <c r="AD8874" s="139">
        <f t="shared" si="2430"/>
        <v>0</v>
      </c>
      <c r="AE8874" s="139">
        <f t="shared" si="2430"/>
        <v>0</v>
      </c>
      <c r="AF8874" s="139">
        <f t="shared" si="2430"/>
        <v>0</v>
      </c>
      <c r="AG8874" s="139">
        <f t="shared" si="2430"/>
        <v>0</v>
      </c>
      <c r="AH8874" s="139">
        <v>0</v>
      </c>
      <c r="AI8874" s="139">
        <v>0</v>
      </c>
      <c r="AJ8874" s="139">
        <f>SUM(AJ8875)</f>
        <v>0</v>
      </c>
      <c r="AK8874" s="139">
        <f t="shared" si="2430"/>
        <v>0</v>
      </c>
      <c r="AL8874" s="139">
        <f t="shared" si="2430"/>
        <v>0</v>
      </c>
      <c r="AM8874" s="139">
        <f t="shared" si="2430"/>
        <v>0</v>
      </c>
      <c r="AN8874" s="139">
        <f t="shared" si="2430"/>
        <v>0</v>
      </c>
      <c r="AO8874" s="139">
        <f t="shared" si="2430"/>
        <v>0</v>
      </c>
      <c r="AP8874" s="139">
        <f t="shared" si="2430"/>
        <v>0</v>
      </c>
      <c r="AQ8874" s="139">
        <f t="shared" si="2430"/>
        <v>0</v>
      </c>
      <c r="AR8874" s="139">
        <f t="shared" si="2430"/>
        <v>0</v>
      </c>
      <c r="AS8874" s="139">
        <f t="shared" si="2430"/>
        <v>0</v>
      </c>
      <c r="AT8874" s="139">
        <f t="shared" si="2430"/>
        <v>0</v>
      </c>
      <c r="AU8874" s="139">
        <v>0</v>
      </c>
      <c r="AV8874" s="139">
        <v>0</v>
      </c>
      <c r="AW8874" s="139">
        <f t="shared" si="2428"/>
        <v>0</v>
      </c>
    </row>
    <row r="8875" spans="1:49">
      <c r="A8875" s="48" t="s">
        <v>2432</v>
      </c>
      <c r="B8875" s="42" t="s">
        <v>1029</v>
      </c>
      <c r="C8875" s="42" t="s">
        <v>1549</v>
      </c>
      <c r="D8875" s="452" t="s">
        <v>3059</v>
      </c>
      <c r="E8875" s="531" t="s">
        <v>1402</v>
      </c>
      <c r="F8875" s="50"/>
      <c r="G8875" s="50"/>
      <c r="H8875" s="50"/>
      <c r="I8875" s="161" t="s">
        <v>1158</v>
      </c>
      <c r="J8875" s="19">
        <f>SUM(J8876)</f>
        <v>0</v>
      </c>
      <c r="K8875" s="19">
        <f t="shared" si="2430"/>
        <v>0</v>
      </c>
      <c r="L8875" s="19">
        <f t="shared" si="2430"/>
        <v>0</v>
      </c>
      <c r="M8875" s="19">
        <f t="shared" si="2430"/>
        <v>0</v>
      </c>
      <c r="N8875" s="19">
        <f t="shared" si="2430"/>
        <v>0</v>
      </c>
      <c r="O8875" s="19">
        <f t="shared" si="2430"/>
        <v>0</v>
      </c>
      <c r="P8875" s="19">
        <f t="shared" si="2430"/>
        <v>0</v>
      </c>
      <c r="Q8875" s="19">
        <f t="shared" si="2430"/>
        <v>0</v>
      </c>
      <c r="R8875" s="19">
        <f t="shared" si="2430"/>
        <v>0</v>
      </c>
      <c r="S8875" s="19">
        <f t="shared" si="2430"/>
        <v>0</v>
      </c>
      <c r="T8875" s="19">
        <f t="shared" si="2430"/>
        <v>0</v>
      </c>
      <c r="U8875" s="19">
        <v>0</v>
      </c>
      <c r="V8875" s="19">
        <v>0</v>
      </c>
      <c r="W8875" s="19">
        <f>SUM(W8876)</f>
        <v>0</v>
      </c>
      <c r="X8875" s="19">
        <f t="shared" si="2430"/>
        <v>0</v>
      </c>
      <c r="Y8875" s="19">
        <f t="shared" si="2430"/>
        <v>0</v>
      </c>
      <c r="Z8875" s="19">
        <f t="shared" si="2430"/>
        <v>0</v>
      </c>
      <c r="AA8875" s="19">
        <f t="shared" si="2430"/>
        <v>0</v>
      </c>
      <c r="AB8875" s="19">
        <f t="shared" si="2430"/>
        <v>0</v>
      </c>
      <c r="AC8875" s="19">
        <f t="shared" si="2430"/>
        <v>0</v>
      </c>
      <c r="AD8875" s="19">
        <f t="shared" si="2430"/>
        <v>0</v>
      </c>
      <c r="AE8875" s="19">
        <f t="shared" si="2430"/>
        <v>0</v>
      </c>
      <c r="AF8875" s="19">
        <f t="shared" si="2430"/>
        <v>0</v>
      </c>
      <c r="AG8875" s="19">
        <f t="shared" si="2430"/>
        <v>0</v>
      </c>
      <c r="AH8875" s="19">
        <v>0</v>
      </c>
      <c r="AI8875" s="19">
        <v>0</v>
      </c>
      <c r="AJ8875" s="19">
        <f>SUM(AJ8876)</f>
        <v>0</v>
      </c>
      <c r="AK8875" s="19">
        <f t="shared" si="2430"/>
        <v>0</v>
      </c>
      <c r="AL8875" s="19">
        <f t="shared" si="2430"/>
        <v>0</v>
      </c>
      <c r="AM8875" s="19">
        <f t="shared" si="2430"/>
        <v>0</v>
      </c>
      <c r="AN8875" s="19">
        <f t="shared" si="2430"/>
        <v>0</v>
      </c>
      <c r="AO8875" s="19">
        <f t="shared" si="2430"/>
        <v>0</v>
      </c>
      <c r="AP8875" s="19">
        <f t="shared" si="2430"/>
        <v>0</v>
      </c>
      <c r="AQ8875" s="19">
        <f t="shared" si="2430"/>
        <v>0</v>
      </c>
      <c r="AR8875" s="19">
        <f t="shared" si="2430"/>
        <v>0</v>
      </c>
      <c r="AS8875" s="19">
        <f t="shared" si="2430"/>
        <v>0</v>
      </c>
      <c r="AT8875" s="19">
        <f t="shared" si="2430"/>
        <v>0</v>
      </c>
      <c r="AU8875" s="19">
        <v>0</v>
      </c>
      <c r="AV8875" s="19">
        <v>0</v>
      </c>
      <c r="AW8875" s="19">
        <f t="shared" si="2428"/>
        <v>0</v>
      </c>
    </row>
    <row r="8876" spans="1:49" s="376" customFormat="1" ht="16.5" customHeight="1">
      <c r="A8876" s="370" t="s">
        <v>2432</v>
      </c>
      <c r="B8876" s="371" t="s">
        <v>1029</v>
      </c>
      <c r="C8876" s="371" t="s">
        <v>1549</v>
      </c>
      <c r="D8876" s="473" t="s">
        <v>3059</v>
      </c>
      <c r="E8876" s="372" t="s">
        <v>1693</v>
      </c>
      <c r="F8876" s="373"/>
      <c r="G8876" s="474" t="s">
        <v>3083</v>
      </c>
      <c r="H8876" s="383" t="s">
        <v>2359</v>
      </c>
      <c r="I8876" s="385" t="s">
        <v>3173</v>
      </c>
      <c r="J8876" s="375"/>
      <c r="K8876" s="375"/>
      <c r="L8876" s="375"/>
      <c r="M8876" s="375"/>
      <c r="N8876" s="375"/>
      <c r="O8876" s="375"/>
      <c r="P8876" s="375"/>
      <c r="Q8876" s="375"/>
      <c r="R8876" s="375"/>
      <c r="S8876" s="375"/>
      <c r="T8876" s="375"/>
      <c r="U8876" s="375">
        <v>0</v>
      </c>
      <c r="V8876" s="375">
        <v>0</v>
      </c>
      <c r="W8876" s="375"/>
      <c r="X8876" s="375"/>
      <c r="Y8876" s="375"/>
      <c r="Z8876" s="375"/>
      <c r="AA8876" s="375"/>
      <c r="AB8876" s="375"/>
      <c r="AC8876" s="375"/>
      <c r="AD8876" s="375"/>
      <c r="AE8876" s="375"/>
      <c r="AF8876" s="375"/>
      <c r="AG8876" s="375"/>
      <c r="AH8876" s="375">
        <v>0</v>
      </c>
      <c r="AI8876" s="375">
        <v>0</v>
      </c>
      <c r="AJ8876" s="375"/>
      <c r="AK8876" s="375"/>
      <c r="AL8876" s="375"/>
      <c r="AM8876" s="375"/>
      <c r="AN8876" s="375"/>
      <c r="AO8876" s="375"/>
      <c r="AP8876" s="375"/>
      <c r="AQ8876" s="375"/>
      <c r="AR8876" s="375"/>
      <c r="AS8876" s="375"/>
      <c r="AT8876" s="375"/>
      <c r="AU8876" s="375">
        <v>0</v>
      </c>
      <c r="AV8876" s="375">
        <v>0</v>
      </c>
      <c r="AW8876" s="375">
        <f t="shared" si="2428"/>
        <v>0</v>
      </c>
    </row>
    <row r="8877" spans="1:49">
      <c r="A8877" s="48"/>
      <c r="B8877" s="42"/>
      <c r="C8877" s="42"/>
      <c r="D8877" s="42"/>
      <c r="E8877" s="531"/>
      <c r="F8877" s="50"/>
      <c r="G8877" s="50"/>
      <c r="H8877" s="50"/>
      <c r="I8877" s="49" t="s">
        <v>2440</v>
      </c>
      <c r="J8877" s="12">
        <f>SUM(J8814,J8838,J8858,J8874)</f>
        <v>50000</v>
      </c>
      <c r="K8877" s="12">
        <f t="shared" ref="K8877:AT8877" si="2431">SUM(K8814,K8838,K8858,K8874)</f>
        <v>3811</v>
      </c>
      <c r="L8877" s="12">
        <f t="shared" si="2431"/>
        <v>3224</v>
      </c>
      <c r="M8877" s="12">
        <f t="shared" si="2431"/>
        <v>0</v>
      </c>
      <c r="N8877" s="12">
        <f t="shared" si="2431"/>
        <v>3167</v>
      </c>
      <c r="O8877" s="12">
        <f t="shared" si="2431"/>
        <v>0</v>
      </c>
      <c r="P8877" s="12">
        <f t="shared" si="2431"/>
        <v>6485</v>
      </c>
      <c r="Q8877" s="12">
        <f t="shared" si="2431"/>
        <v>3399</v>
      </c>
      <c r="R8877" s="12">
        <f t="shared" si="2431"/>
        <v>0</v>
      </c>
      <c r="S8877" s="12">
        <f t="shared" si="2431"/>
        <v>2312</v>
      </c>
      <c r="T8877" s="12">
        <f t="shared" si="2431"/>
        <v>0</v>
      </c>
      <c r="U8877" s="12">
        <v>22398</v>
      </c>
      <c r="V8877" s="12">
        <v>27602</v>
      </c>
      <c r="W8877" s="12">
        <f>SUM(W8814,W8838,W8858,W8874)</f>
        <v>0</v>
      </c>
      <c r="X8877" s="12">
        <f t="shared" si="2431"/>
        <v>0</v>
      </c>
      <c r="Y8877" s="12">
        <f t="shared" si="2431"/>
        <v>0</v>
      </c>
      <c r="Z8877" s="12">
        <f t="shared" si="2431"/>
        <v>0</v>
      </c>
      <c r="AA8877" s="12">
        <f t="shared" si="2431"/>
        <v>0</v>
      </c>
      <c r="AB8877" s="12">
        <f t="shared" si="2431"/>
        <v>0</v>
      </c>
      <c r="AC8877" s="12">
        <f t="shared" si="2431"/>
        <v>0</v>
      </c>
      <c r="AD8877" s="12">
        <f t="shared" si="2431"/>
        <v>0</v>
      </c>
      <c r="AE8877" s="12">
        <f t="shared" si="2431"/>
        <v>0</v>
      </c>
      <c r="AF8877" s="12">
        <f t="shared" si="2431"/>
        <v>0</v>
      </c>
      <c r="AG8877" s="12">
        <f t="shared" si="2431"/>
        <v>0</v>
      </c>
      <c r="AH8877" s="12">
        <v>0</v>
      </c>
      <c r="AI8877" s="12">
        <v>0</v>
      </c>
      <c r="AJ8877" s="12">
        <f>SUM(AJ8814,AJ8838,AJ8858,AJ8874)</f>
        <v>0</v>
      </c>
      <c r="AK8877" s="12">
        <f t="shared" si="2431"/>
        <v>0</v>
      </c>
      <c r="AL8877" s="12">
        <f t="shared" si="2431"/>
        <v>0</v>
      </c>
      <c r="AM8877" s="12">
        <f t="shared" si="2431"/>
        <v>0</v>
      </c>
      <c r="AN8877" s="12">
        <f t="shared" si="2431"/>
        <v>0</v>
      </c>
      <c r="AO8877" s="12">
        <f t="shared" si="2431"/>
        <v>0</v>
      </c>
      <c r="AP8877" s="12">
        <f t="shared" si="2431"/>
        <v>0</v>
      </c>
      <c r="AQ8877" s="12">
        <f t="shared" si="2431"/>
        <v>0</v>
      </c>
      <c r="AR8877" s="12">
        <f t="shared" si="2431"/>
        <v>0</v>
      </c>
      <c r="AS8877" s="12">
        <f t="shared" si="2431"/>
        <v>0</v>
      </c>
      <c r="AT8877" s="12">
        <f t="shared" si="2431"/>
        <v>0</v>
      </c>
      <c r="AU8877" s="12">
        <v>0</v>
      </c>
      <c r="AV8877" s="12">
        <v>0</v>
      </c>
      <c r="AW8877" s="12">
        <f t="shared" si="2428"/>
        <v>22398</v>
      </c>
    </row>
    <row r="8878" spans="1:49" s="72" customFormat="1">
      <c r="A8878" s="48"/>
      <c r="B8878" s="42"/>
      <c r="C8878" s="42"/>
      <c r="D8878" s="42"/>
      <c r="E8878" s="531"/>
      <c r="F8878" s="50"/>
      <c r="G8878" s="50"/>
      <c r="H8878" s="50"/>
      <c r="I8878" s="53"/>
      <c r="J8878" s="29"/>
      <c r="K8878" s="29"/>
      <c r="L8878" s="29"/>
      <c r="M8878" s="29"/>
      <c r="N8878" s="29"/>
      <c r="O8878" s="29"/>
      <c r="P8878" s="29"/>
      <c r="Q8878" s="29"/>
      <c r="R8878" s="29"/>
      <c r="S8878" s="29"/>
      <c r="T8878" s="29"/>
      <c r="U8878" s="29"/>
      <c r="V8878" s="29"/>
      <c r="W8878" s="29"/>
      <c r="X8878" s="29"/>
      <c r="Y8878" s="29"/>
      <c r="Z8878" s="29"/>
      <c r="AA8878" s="29"/>
      <c r="AB8878" s="29"/>
      <c r="AC8878" s="29"/>
      <c r="AD8878" s="29"/>
      <c r="AE8878" s="29"/>
      <c r="AF8878" s="29"/>
      <c r="AG8878" s="29"/>
      <c r="AH8878" s="29"/>
      <c r="AI8878" s="29"/>
      <c r="AJ8878" s="29"/>
      <c r="AK8878" s="29"/>
      <c r="AL8878" s="29"/>
      <c r="AM8878" s="29"/>
      <c r="AN8878" s="29"/>
      <c r="AO8878" s="29"/>
      <c r="AP8878" s="29"/>
      <c r="AQ8878" s="29"/>
      <c r="AR8878" s="29"/>
      <c r="AS8878" s="29"/>
      <c r="AT8878" s="29"/>
      <c r="AU8878" s="29"/>
      <c r="AV8878" s="29"/>
      <c r="AW8878" s="29"/>
    </row>
    <row r="8879" spans="1:49" s="3" customFormat="1">
      <c r="A8879" s="98"/>
      <c r="B8879" s="99"/>
      <c r="C8879" s="99"/>
      <c r="D8879" s="99"/>
      <c r="E8879" s="538"/>
      <c r="F8879" s="128"/>
      <c r="G8879" s="128"/>
      <c r="H8879" s="128"/>
      <c r="I8879" s="146" t="s">
        <v>970</v>
      </c>
      <c r="J8879" s="264"/>
      <c r="K8879" s="264"/>
      <c r="L8879" s="264"/>
      <c r="M8879" s="264"/>
      <c r="N8879" s="264"/>
      <c r="O8879" s="264"/>
      <c r="P8879" s="264"/>
      <c r="Q8879" s="264"/>
      <c r="R8879" s="264"/>
      <c r="S8879" s="264"/>
      <c r="T8879" s="264"/>
      <c r="U8879" s="264"/>
      <c r="V8879" s="264"/>
      <c r="W8879" s="264"/>
      <c r="X8879" s="264"/>
      <c r="Y8879" s="264"/>
      <c r="Z8879" s="264"/>
      <c r="AA8879" s="264"/>
      <c r="AB8879" s="264"/>
      <c r="AC8879" s="264"/>
      <c r="AD8879" s="264"/>
      <c r="AE8879" s="264"/>
      <c r="AF8879" s="264"/>
      <c r="AG8879" s="264"/>
      <c r="AH8879" s="264"/>
      <c r="AI8879" s="264"/>
      <c r="AJ8879" s="264"/>
      <c r="AK8879" s="264"/>
      <c r="AL8879" s="264"/>
      <c r="AM8879" s="264"/>
      <c r="AN8879" s="264"/>
      <c r="AO8879" s="264"/>
      <c r="AP8879" s="264"/>
      <c r="AQ8879" s="264"/>
      <c r="AR8879" s="264"/>
      <c r="AS8879" s="264"/>
      <c r="AT8879" s="264"/>
      <c r="AU8879" s="264"/>
      <c r="AV8879" s="264"/>
      <c r="AW8879" s="264"/>
    </row>
    <row r="8880" spans="1:49" ht="13.5" thickBot="1">
      <c r="A8880" s="48"/>
      <c r="B8880" s="42"/>
      <c r="C8880" s="42"/>
      <c r="D8880" s="42"/>
      <c r="E8880" s="531"/>
      <c r="F8880" s="50"/>
      <c r="G8880" s="50"/>
      <c r="H8880" s="50"/>
      <c r="I8880" s="146"/>
      <c r="J8880" s="264"/>
      <c r="K8880" s="264"/>
      <c r="L8880" s="264"/>
      <c r="M8880" s="264"/>
      <c r="N8880" s="264"/>
      <c r="O8880" s="264"/>
      <c r="P8880" s="264"/>
      <c r="Q8880" s="264"/>
      <c r="R8880" s="264"/>
      <c r="S8880" s="264"/>
      <c r="T8880" s="264"/>
      <c r="U8880" s="264"/>
      <c r="V8880" s="264"/>
      <c r="W8880" s="264"/>
      <c r="X8880" s="264"/>
      <c r="Y8880" s="264"/>
      <c r="Z8880" s="264"/>
      <c r="AA8880" s="264"/>
      <c r="AB8880" s="264"/>
      <c r="AC8880" s="264"/>
      <c r="AD8880" s="264"/>
      <c r="AE8880" s="264"/>
      <c r="AF8880" s="264"/>
      <c r="AG8880" s="264"/>
      <c r="AH8880" s="264"/>
      <c r="AI8880" s="264"/>
      <c r="AJ8880" s="264"/>
      <c r="AK8880" s="264"/>
      <c r="AL8880" s="264"/>
      <c r="AM8880" s="264"/>
      <c r="AN8880" s="264"/>
      <c r="AO8880" s="264"/>
      <c r="AP8880" s="264"/>
      <c r="AQ8880" s="264"/>
      <c r="AR8880" s="264"/>
      <c r="AS8880" s="264"/>
      <c r="AT8880" s="264"/>
      <c r="AU8880" s="264"/>
      <c r="AV8880" s="264"/>
      <c r="AW8880" s="264"/>
    </row>
    <row r="8881" spans="1:49" ht="35.25" customHeight="1" thickTop="1" thickBot="1">
      <c r="A8881" s="48"/>
      <c r="B8881" s="42"/>
      <c r="C8881" s="42"/>
      <c r="D8881" s="42"/>
      <c r="E8881" s="531"/>
      <c r="F8881" s="50"/>
      <c r="G8881" s="50"/>
      <c r="H8881" s="50"/>
      <c r="I8881" s="5" t="s">
        <v>2331</v>
      </c>
      <c r="J8881" s="364" t="s">
        <v>2891</v>
      </c>
      <c r="K8881" s="364" t="s">
        <v>2879</v>
      </c>
      <c r="L8881" s="364" t="s">
        <v>2880</v>
      </c>
      <c r="M8881" s="364" t="s">
        <v>2881</v>
      </c>
      <c r="N8881" s="364" t="s">
        <v>2882</v>
      </c>
      <c r="O8881" s="364" t="s">
        <v>2883</v>
      </c>
      <c r="P8881" s="364" t="s">
        <v>2884</v>
      </c>
      <c r="Q8881" s="364" t="s">
        <v>2885</v>
      </c>
      <c r="R8881" s="364" t="s">
        <v>2886</v>
      </c>
      <c r="S8881" s="364" t="s">
        <v>2887</v>
      </c>
      <c r="T8881" s="364" t="s">
        <v>2888</v>
      </c>
      <c r="U8881" s="364" t="s">
        <v>2889</v>
      </c>
      <c r="V8881" s="364" t="s">
        <v>2890</v>
      </c>
      <c r="W8881" s="365" t="s">
        <v>2893</v>
      </c>
      <c r="X8881" s="365" t="s">
        <v>2879</v>
      </c>
      <c r="Y8881" s="365" t="s">
        <v>2880</v>
      </c>
      <c r="Z8881" s="365" t="s">
        <v>2881</v>
      </c>
      <c r="AA8881" s="365" t="s">
        <v>2882</v>
      </c>
      <c r="AB8881" s="365" t="s">
        <v>2883</v>
      </c>
      <c r="AC8881" s="365" t="s">
        <v>2884</v>
      </c>
      <c r="AD8881" s="365" t="s">
        <v>2885</v>
      </c>
      <c r="AE8881" s="365" t="s">
        <v>2886</v>
      </c>
      <c r="AF8881" s="365" t="s">
        <v>2887</v>
      </c>
      <c r="AG8881" s="365" t="s">
        <v>2888</v>
      </c>
      <c r="AH8881" s="365" t="s">
        <v>2889</v>
      </c>
      <c r="AI8881" s="365" t="s">
        <v>2890</v>
      </c>
      <c r="AJ8881" s="366" t="s">
        <v>2892</v>
      </c>
      <c r="AK8881" s="366" t="s">
        <v>2879</v>
      </c>
      <c r="AL8881" s="366" t="s">
        <v>2880</v>
      </c>
      <c r="AM8881" s="366" t="s">
        <v>2881</v>
      </c>
      <c r="AN8881" s="366" t="s">
        <v>2882</v>
      </c>
      <c r="AO8881" s="366" t="s">
        <v>2883</v>
      </c>
      <c r="AP8881" s="366" t="s">
        <v>2884</v>
      </c>
      <c r="AQ8881" s="366" t="s">
        <v>2885</v>
      </c>
      <c r="AR8881" s="366" t="s">
        <v>2886</v>
      </c>
      <c r="AS8881" s="366" t="s">
        <v>2887</v>
      </c>
      <c r="AT8881" s="366" t="s">
        <v>2888</v>
      </c>
      <c r="AU8881" s="366" t="s">
        <v>2889</v>
      </c>
      <c r="AV8881" s="366" t="s">
        <v>2890</v>
      </c>
      <c r="AW8881" s="368" t="s">
        <v>2895</v>
      </c>
    </row>
    <row r="8882" spans="1:49">
      <c r="A8882" s="48"/>
      <c r="B8882" s="42"/>
      <c r="C8882" s="42"/>
      <c r="D8882" s="42"/>
      <c r="E8882" s="531"/>
      <c r="F8882" s="50"/>
      <c r="G8882" s="50"/>
      <c r="H8882" s="50"/>
      <c r="I8882" s="34"/>
      <c r="J8882" s="202" t="s">
        <v>1224</v>
      </c>
      <c r="K8882" s="202">
        <v>1</v>
      </c>
      <c r="L8882" s="202">
        <v>2</v>
      </c>
      <c r="M8882" s="202">
        <v>3</v>
      </c>
      <c r="N8882" s="202">
        <v>4</v>
      </c>
      <c r="O8882" s="202">
        <v>5</v>
      </c>
      <c r="P8882" s="202">
        <v>6</v>
      </c>
      <c r="Q8882" s="202">
        <v>7</v>
      </c>
      <c r="R8882" s="202">
        <v>8</v>
      </c>
      <c r="S8882" s="202">
        <v>9</v>
      </c>
      <c r="T8882" s="202">
        <v>10</v>
      </c>
      <c r="U8882" s="202">
        <v>13</v>
      </c>
      <c r="V8882" s="202">
        <v>14</v>
      </c>
      <c r="W8882" s="202" t="s">
        <v>1224</v>
      </c>
      <c r="X8882" s="202">
        <v>1</v>
      </c>
      <c r="Y8882" s="202">
        <v>2</v>
      </c>
      <c r="Z8882" s="202">
        <v>3</v>
      </c>
      <c r="AA8882" s="202">
        <v>4</v>
      </c>
      <c r="AB8882" s="202">
        <v>5</v>
      </c>
      <c r="AC8882" s="202">
        <v>6</v>
      </c>
      <c r="AD8882" s="202">
        <v>7</v>
      </c>
      <c r="AE8882" s="202">
        <v>8</v>
      </c>
      <c r="AF8882" s="202">
        <v>9</v>
      </c>
      <c r="AG8882" s="202">
        <v>10</v>
      </c>
      <c r="AH8882" s="202">
        <v>13</v>
      </c>
      <c r="AI8882" s="202">
        <v>14</v>
      </c>
      <c r="AJ8882" s="202" t="s">
        <v>1224</v>
      </c>
      <c r="AK8882" s="202">
        <v>1</v>
      </c>
      <c r="AL8882" s="202">
        <v>2</v>
      </c>
      <c r="AM8882" s="202">
        <v>3</v>
      </c>
      <c r="AN8882" s="202">
        <v>4</v>
      </c>
      <c r="AO8882" s="202">
        <v>5</v>
      </c>
      <c r="AP8882" s="202">
        <v>6</v>
      </c>
      <c r="AQ8882" s="202">
        <v>7</v>
      </c>
      <c r="AR8882" s="202">
        <v>8</v>
      </c>
      <c r="AS8882" s="202">
        <v>9</v>
      </c>
      <c r="AT8882" s="202">
        <v>10</v>
      </c>
      <c r="AU8882" s="202">
        <v>13</v>
      </c>
      <c r="AV8882" s="202">
        <v>14</v>
      </c>
      <c r="AW8882" s="202">
        <v>15</v>
      </c>
    </row>
    <row r="8883" spans="1:49">
      <c r="A8883" s="48"/>
      <c r="B8883" s="42"/>
      <c r="C8883" s="42"/>
      <c r="D8883" s="42"/>
      <c r="E8883" s="531"/>
      <c r="F8883" s="50"/>
      <c r="G8883" s="50"/>
      <c r="H8883" s="50"/>
      <c r="I8883" s="276" t="s">
        <v>2364</v>
      </c>
      <c r="J8883" s="277">
        <f>SUM(J8871,J8846)</f>
        <v>0</v>
      </c>
      <c r="K8883" s="277">
        <f t="shared" ref="K8883:AT8883" si="2432">SUM(K8871,K8846)</f>
        <v>0</v>
      </c>
      <c r="L8883" s="277">
        <f t="shared" si="2432"/>
        <v>0</v>
      </c>
      <c r="M8883" s="277">
        <f t="shared" si="2432"/>
        <v>0</v>
      </c>
      <c r="N8883" s="277">
        <f t="shared" si="2432"/>
        <v>0</v>
      </c>
      <c r="O8883" s="277">
        <f t="shared" si="2432"/>
        <v>0</v>
      </c>
      <c r="P8883" s="277">
        <f t="shared" si="2432"/>
        <v>0</v>
      </c>
      <c r="Q8883" s="277">
        <f t="shared" si="2432"/>
        <v>0</v>
      </c>
      <c r="R8883" s="277">
        <f t="shared" si="2432"/>
        <v>0</v>
      </c>
      <c r="S8883" s="277">
        <f t="shared" si="2432"/>
        <v>0</v>
      </c>
      <c r="T8883" s="277">
        <f t="shared" si="2432"/>
        <v>0</v>
      </c>
      <c r="U8883" s="277">
        <v>0</v>
      </c>
      <c r="V8883" s="277">
        <v>0</v>
      </c>
      <c r="W8883" s="277">
        <f>SUM(W8871,W8846)</f>
        <v>0</v>
      </c>
      <c r="X8883" s="277">
        <f t="shared" si="2432"/>
        <v>0</v>
      </c>
      <c r="Y8883" s="277">
        <f t="shared" si="2432"/>
        <v>0</v>
      </c>
      <c r="Z8883" s="277">
        <f t="shared" si="2432"/>
        <v>0</v>
      </c>
      <c r="AA8883" s="277">
        <f t="shared" si="2432"/>
        <v>0</v>
      </c>
      <c r="AB8883" s="277">
        <f t="shared" si="2432"/>
        <v>0</v>
      </c>
      <c r="AC8883" s="277">
        <f t="shared" si="2432"/>
        <v>0</v>
      </c>
      <c r="AD8883" s="277">
        <f t="shared" si="2432"/>
        <v>0</v>
      </c>
      <c r="AE8883" s="277">
        <f t="shared" si="2432"/>
        <v>0</v>
      </c>
      <c r="AF8883" s="277">
        <f t="shared" si="2432"/>
        <v>0</v>
      </c>
      <c r="AG8883" s="277">
        <f t="shared" si="2432"/>
        <v>0</v>
      </c>
      <c r="AH8883" s="277">
        <v>0</v>
      </c>
      <c r="AI8883" s="277">
        <v>0</v>
      </c>
      <c r="AJ8883" s="277">
        <f>SUM(AJ8871,AJ8846)</f>
        <v>0</v>
      </c>
      <c r="AK8883" s="277">
        <f t="shared" si="2432"/>
        <v>0</v>
      </c>
      <c r="AL8883" s="277">
        <f t="shared" si="2432"/>
        <v>0</v>
      </c>
      <c r="AM8883" s="277">
        <f t="shared" si="2432"/>
        <v>0</v>
      </c>
      <c r="AN8883" s="277">
        <f t="shared" si="2432"/>
        <v>0</v>
      </c>
      <c r="AO8883" s="277">
        <f t="shared" si="2432"/>
        <v>0</v>
      </c>
      <c r="AP8883" s="277">
        <f t="shared" si="2432"/>
        <v>0</v>
      </c>
      <c r="AQ8883" s="277">
        <f t="shared" si="2432"/>
        <v>0</v>
      </c>
      <c r="AR8883" s="277">
        <f t="shared" si="2432"/>
        <v>0</v>
      </c>
      <c r="AS8883" s="277">
        <f t="shared" si="2432"/>
        <v>0</v>
      </c>
      <c r="AT8883" s="277">
        <f t="shared" si="2432"/>
        <v>0</v>
      </c>
      <c r="AU8883" s="277">
        <v>0</v>
      </c>
      <c r="AV8883" s="277">
        <v>0</v>
      </c>
      <c r="AW8883" s="277">
        <f t="shared" ref="AW8883:AW8889" si="2433">U8883+AH8883+AU8883</f>
        <v>0</v>
      </c>
    </row>
    <row r="8884" spans="1:49">
      <c r="A8884" s="48"/>
      <c r="B8884" s="42"/>
      <c r="C8884" s="42"/>
      <c r="D8884" s="42"/>
      <c r="E8884" s="531"/>
      <c r="F8884" s="50"/>
      <c r="G8884" s="50"/>
      <c r="H8884" s="50"/>
      <c r="I8884" s="276" t="s">
        <v>2423</v>
      </c>
      <c r="J8884" s="277">
        <f>SUM(J8862,J8861,J8848,J8845,J8844,J8843)</f>
        <v>0</v>
      </c>
      <c r="K8884" s="277">
        <f t="shared" ref="K8884:AT8884" si="2434">SUM(K8862,K8861,K8848,K8845,K8844,K8843)</f>
        <v>0</v>
      </c>
      <c r="L8884" s="277">
        <f t="shared" si="2434"/>
        <v>0</v>
      </c>
      <c r="M8884" s="277">
        <f t="shared" si="2434"/>
        <v>0</v>
      </c>
      <c r="N8884" s="277">
        <f t="shared" si="2434"/>
        <v>0</v>
      </c>
      <c r="O8884" s="277">
        <f t="shared" si="2434"/>
        <v>0</v>
      </c>
      <c r="P8884" s="277">
        <f t="shared" si="2434"/>
        <v>0</v>
      </c>
      <c r="Q8884" s="277">
        <f t="shared" si="2434"/>
        <v>0</v>
      </c>
      <c r="R8884" s="277">
        <f t="shared" si="2434"/>
        <v>0</v>
      </c>
      <c r="S8884" s="277">
        <f t="shared" si="2434"/>
        <v>0</v>
      </c>
      <c r="T8884" s="277">
        <f t="shared" si="2434"/>
        <v>0</v>
      </c>
      <c r="U8884" s="277">
        <v>0</v>
      </c>
      <c r="V8884" s="277">
        <v>0</v>
      </c>
      <c r="W8884" s="277">
        <f>SUM(W8862,W8861,W8848,W8845,W8844,W8843)</f>
        <v>0</v>
      </c>
      <c r="X8884" s="277">
        <f t="shared" si="2434"/>
        <v>0</v>
      </c>
      <c r="Y8884" s="277">
        <f t="shared" si="2434"/>
        <v>0</v>
      </c>
      <c r="Z8884" s="277">
        <f t="shared" si="2434"/>
        <v>0</v>
      </c>
      <c r="AA8884" s="277">
        <f t="shared" si="2434"/>
        <v>0</v>
      </c>
      <c r="AB8884" s="277">
        <f t="shared" si="2434"/>
        <v>0</v>
      </c>
      <c r="AC8884" s="277">
        <f t="shared" si="2434"/>
        <v>0</v>
      </c>
      <c r="AD8884" s="277">
        <f t="shared" si="2434"/>
        <v>0</v>
      </c>
      <c r="AE8884" s="277">
        <f t="shared" si="2434"/>
        <v>0</v>
      </c>
      <c r="AF8884" s="277">
        <f t="shared" si="2434"/>
        <v>0</v>
      </c>
      <c r="AG8884" s="277">
        <f t="shared" si="2434"/>
        <v>0</v>
      </c>
      <c r="AH8884" s="277">
        <v>0</v>
      </c>
      <c r="AI8884" s="277">
        <v>0</v>
      </c>
      <c r="AJ8884" s="277">
        <f>SUM(AJ8862,AJ8861,AJ8848,AJ8845,AJ8844,AJ8843)</f>
        <v>0</v>
      </c>
      <c r="AK8884" s="277">
        <f t="shared" si="2434"/>
        <v>0</v>
      </c>
      <c r="AL8884" s="277">
        <f t="shared" si="2434"/>
        <v>0</v>
      </c>
      <c r="AM8884" s="277">
        <f t="shared" si="2434"/>
        <v>0</v>
      </c>
      <c r="AN8884" s="277">
        <f t="shared" si="2434"/>
        <v>0</v>
      </c>
      <c r="AO8884" s="277">
        <f t="shared" si="2434"/>
        <v>0</v>
      </c>
      <c r="AP8884" s="277">
        <f t="shared" si="2434"/>
        <v>0</v>
      </c>
      <c r="AQ8884" s="277">
        <f t="shared" si="2434"/>
        <v>0</v>
      </c>
      <c r="AR8884" s="277">
        <f t="shared" si="2434"/>
        <v>0</v>
      </c>
      <c r="AS8884" s="277">
        <f t="shared" si="2434"/>
        <v>0</v>
      </c>
      <c r="AT8884" s="277">
        <f t="shared" si="2434"/>
        <v>0</v>
      </c>
      <c r="AU8884" s="277">
        <v>0</v>
      </c>
      <c r="AV8884" s="277">
        <v>0</v>
      </c>
      <c r="AW8884" s="277">
        <f t="shared" si="2433"/>
        <v>0</v>
      </c>
    </row>
    <row r="8885" spans="1:49">
      <c r="A8885" s="48"/>
      <c r="B8885" s="42"/>
      <c r="C8885" s="42"/>
      <c r="D8885" s="42"/>
      <c r="E8885" s="531"/>
      <c r="F8885" s="50"/>
      <c r="G8885" s="50"/>
      <c r="H8885" s="50"/>
      <c r="I8885" s="276" t="s">
        <v>2424</v>
      </c>
      <c r="J8885" s="277">
        <f>SUM(J8849,J8847,J8850)</f>
        <v>0</v>
      </c>
      <c r="K8885" s="277">
        <f t="shared" ref="K8885:AT8885" si="2435">SUM(K8849,K8847,K8850)</f>
        <v>0</v>
      </c>
      <c r="L8885" s="277">
        <f t="shared" si="2435"/>
        <v>0</v>
      </c>
      <c r="M8885" s="277">
        <f t="shared" si="2435"/>
        <v>0</v>
      </c>
      <c r="N8885" s="277">
        <f t="shared" si="2435"/>
        <v>0</v>
      </c>
      <c r="O8885" s="277">
        <f t="shared" si="2435"/>
        <v>0</v>
      </c>
      <c r="P8885" s="277">
        <f t="shared" si="2435"/>
        <v>0</v>
      </c>
      <c r="Q8885" s="277">
        <f t="shared" si="2435"/>
        <v>0</v>
      </c>
      <c r="R8885" s="277">
        <f t="shared" si="2435"/>
        <v>0</v>
      </c>
      <c r="S8885" s="277">
        <f t="shared" si="2435"/>
        <v>0</v>
      </c>
      <c r="T8885" s="277">
        <f t="shared" si="2435"/>
        <v>0</v>
      </c>
      <c r="U8885" s="277">
        <v>0</v>
      </c>
      <c r="V8885" s="277">
        <v>0</v>
      </c>
      <c r="W8885" s="277">
        <f>SUM(W8849,W8847,W8850)</f>
        <v>0</v>
      </c>
      <c r="X8885" s="277">
        <f t="shared" si="2435"/>
        <v>0</v>
      </c>
      <c r="Y8885" s="277">
        <f t="shared" si="2435"/>
        <v>0</v>
      </c>
      <c r="Z8885" s="277">
        <f t="shared" si="2435"/>
        <v>0</v>
      </c>
      <c r="AA8885" s="277">
        <f t="shared" si="2435"/>
        <v>0</v>
      </c>
      <c r="AB8885" s="277">
        <f t="shared" si="2435"/>
        <v>0</v>
      </c>
      <c r="AC8885" s="277">
        <f t="shared" si="2435"/>
        <v>0</v>
      </c>
      <c r="AD8885" s="277">
        <f t="shared" si="2435"/>
        <v>0</v>
      </c>
      <c r="AE8885" s="277">
        <f t="shared" si="2435"/>
        <v>0</v>
      </c>
      <c r="AF8885" s="277">
        <f t="shared" si="2435"/>
        <v>0</v>
      </c>
      <c r="AG8885" s="277">
        <f t="shared" si="2435"/>
        <v>0</v>
      </c>
      <c r="AH8885" s="277">
        <v>0</v>
      </c>
      <c r="AI8885" s="277">
        <v>0</v>
      </c>
      <c r="AJ8885" s="277">
        <f>SUM(AJ8849,AJ8847,AJ8850)</f>
        <v>0</v>
      </c>
      <c r="AK8885" s="277">
        <f t="shared" si="2435"/>
        <v>0</v>
      </c>
      <c r="AL8885" s="277">
        <f t="shared" si="2435"/>
        <v>0</v>
      </c>
      <c r="AM8885" s="277">
        <f t="shared" si="2435"/>
        <v>0</v>
      </c>
      <c r="AN8885" s="277">
        <f t="shared" si="2435"/>
        <v>0</v>
      </c>
      <c r="AO8885" s="277">
        <f t="shared" si="2435"/>
        <v>0</v>
      </c>
      <c r="AP8885" s="277">
        <f t="shared" si="2435"/>
        <v>0</v>
      </c>
      <c r="AQ8885" s="277">
        <f t="shared" si="2435"/>
        <v>0</v>
      </c>
      <c r="AR8885" s="277">
        <f t="shared" si="2435"/>
        <v>0</v>
      </c>
      <c r="AS8885" s="277">
        <f t="shared" si="2435"/>
        <v>0</v>
      </c>
      <c r="AT8885" s="277">
        <f t="shared" si="2435"/>
        <v>0</v>
      </c>
      <c r="AU8885" s="277">
        <v>0</v>
      </c>
      <c r="AV8885" s="277">
        <v>0</v>
      </c>
      <c r="AW8885" s="277">
        <f t="shared" si="2433"/>
        <v>0</v>
      </c>
    </row>
    <row r="8886" spans="1:49">
      <c r="A8886" s="48"/>
      <c r="B8886" s="42"/>
      <c r="C8886" s="42"/>
      <c r="D8886" s="42"/>
      <c r="E8886" s="531"/>
      <c r="F8886" s="50"/>
      <c r="G8886" s="50"/>
      <c r="H8886" s="50"/>
      <c r="I8886" s="276" t="s">
        <v>2425</v>
      </c>
      <c r="J8886" s="277">
        <f>SUM(J8841,J8837,J8826:J8833,J8824,J8818:J8822,J8816,J8872:J8872,J8835,J8873)</f>
        <v>50000</v>
      </c>
      <c r="K8886" s="277">
        <f t="shared" ref="K8886:AT8886" si="2436">SUM(K8841,K8837,K8826:K8833,K8824,K8818:K8822,K8816,K8872:K8872,K8835,K8873)</f>
        <v>3811</v>
      </c>
      <c r="L8886" s="277">
        <f t="shared" si="2436"/>
        <v>3224</v>
      </c>
      <c r="M8886" s="277">
        <f t="shared" si="2436"/>
        <v>0</v>
      </c>
      <c r="N8886" s="277">
        <f t="shared" si="2436"/>
        <v>3167</v>
      </c>
      <c r="O8886" s="277">
        <f t="shared" si="2436"/>
        <v>0</v>
      </c>
      <c r="P8886" s="277">
        <f t="shared" si="2436"/>
        <v>6485</v>
      </c>
      <c r="Q8886" s="277">
        <f t="shared" si="2436"/>
        <v>3399</v>
      </c>
      <c r="R8886" s="277">
        <f t="shared" si="2436"/>
        <v>0</v>
      </c>
      <c r="S8886" s="277">
        <f t="shared" si="2436"/>
        <v>2312</v>
      </c>
      <c r="T8886" s="277">
        <f t="shared" si="2436"/>
        <v>0</v>
      </c>
      <c r="U8886" s="277">
        <v>22398</v>
      </c>
      <c r="V8886" s="277">
        <v>27602</v>
      </c>
      <c r="W8886" s="277">
        <f>SUM(W8841,W8837,W8826:W8833,W8824,W8818:W8822,W8816,W8872:W8872,W8835,W8873)</f>
        <v>0</v>
      </c>
      <c r="X8886" s="277">
        <f t="shared" si="2436"/>
        <v>0</v>
      </c>
      <c r="Y8886" s="277">
        <f t="shared" si="2436"/>
        <v>0</v>
      </c>
      <c r="Z8886" s="277">
        <f t="shared" si="2436"/>
        <v>0</v>
      </c>
      <c r="AA8886" s="277">
        <f t="shared" si="2436"/>
        <v>0</v>
      </c>
      <c r="AB8886" s="277">
        <f t="shared" si="2436"/>
        <v>0</v>
      </c>
      <c r="AC8886" s="277">
        <f t="shared" si="2436"/>
        <v>0</v>
      </c>
      <c r="AD8886" s="277">
        <f t="shared" si="2436"/>
        <v>0</v>
      </c>
      <c r="AE8886" s="277">
        <f t="shared" si="2436"/>
        <v>0</v>
      </c>
      <c r="AF8886" s="277">
        <f t="shared" si="2436"/>
        <v>0</v>
      </c>
      <c r="AG8886" s="277">
        <f t="shared" si="2436"/>
        <v>0</v>
      </c>
      <c r="AH8886" s="277">
        <v>0</v>
      </c>
      <c r="AI8886" s="277">
        <v>0</v>
      </c>
      <c r="AJ8886" s="277">
        <f>SUM(AJ8841,AJ8837,AJ8826:AJ8833,AJ8824,AJ8818:AJ8822,AJ8816,AJ8872:AJ8872,AJ8835,AJ8873)</f>
        <v>0</v>
      </c>
      <c r="AK8886" s="277">
        <f t="shared" si="2436"/>
        <v>0</v>
      </c>
      <c r="AL8886" s="277">
        <f t="shared" si="2436"/>
        <v>0</v>
      </c>
      <c r="AM8886" s="277">
        <f t="shared" si="2436"/>
        <v>0</v>
      </c>
      <c r="AN8886" s="277">
        <f t="shared" si="2436"/>
        <v>0</v>
      </c>
      <c r="AO8886" s="277">
        <f t="shared" si="2436"/>
        <v>0</v>
      </c>
      <c r="AP8886" s="277">
        <f t="shared" si="2436"/>
        <v>0</v>
      </c>
      <c r="AQ8886" s="277">
        <f t="shared" si="2436"/>
        <v>0</v>
      </c>
      <c r="AR8886" s="277">
        <f t="shared" si="2436"/>
        <v>0</v>
      </c>
      <c r="AS8886" s="277">
        <f t="shared" si="2436"/>
        <v>0</v>
      </c>
      <c r="AT8886" s="277">
        <f t="shared" si="2436"/>
        <v>0</v>
      </c>
      <c r="AU8886" s="277">
        <v>0</v>
      </c>
      <c r="AV8886" s="277">
        <v>0</v>
      </c>
      <c r="AW8886" s="277">
        <f t="shared" si="2433"/>
        <v>22398</v>
      </c>
    </row>
    <row r="8887" spans="1:49">
      <c r="A8887" s="48"/>
      <c r="B8887" s="42"/>
      <c r="C8887" s="42"/>
      <c r="D8887" s="42"/>
      <c r="E8887" s="531"/>
      <c r="F8887" s="50"/>
      <c r="G8887" s="50"/>
      <c r="H8887" s="50"/>
      <c r="I8887" s="276" t="s">
        <v>2365</v>
      </c>
      <c r="J8887" s="277">
        <f>SUM(J8876,J8863:J8870,J8851,J8836,J8852)</f>
        <v>0</v>
      </c>
      <c r="K8887" s="277">
        <f t="shared" ref="K8887:AT8887" si="2437">SUM(K8876,K8863:K8870,K8851,K8836,K8852)</f>
        <v>0</v>
      </c>
      <c r="L8887" s="277">
        <f t="shared" si="2437"/>
        <v>0</v>
      </c>
      <c r="M8887" s="277">
        <f t="shared" si="2437"/>
        <v>0</v>
      </c>
      <c r="N8887" s="277">
        <f t="shared" si="2437"/>
        <v>0</v>
      </c>
      <c r="O8887" s="277">
        <f t="shared" si="2437"/>
        <v>0</v>
      </c>
      <c r="P8887" s="277">
        <f t="shared" si="2437"/>
        <v>0</v>
      </c>
      <c r="Q8887" s="277">
        <f t="shared" si="2437"/>
        <v>0</v>
      </c>
      <c r="R8887" s="277">
        <f t="shared" si="2437"/>
        <v>0</v>
      </c>
      <c r="S8887" s="277">
        <f t="shared" si="2437"/>
        <v>0</v>
      </c>
      <c r="T8887" s="277">
        <f t="shared" si="2437"/>
        <v>0</v>
      </c>
      <c r="U8887" s="277">
        <v>0</v>
      </c>
      <c r="V8887" s="277">
        <v>0</v>
      </c>
      <c r="W8887" s="277">
        <f>SUM(W8876,W8863:W8870,W8851,W8836,W8852)</f>
        <v>0</v>
      </c>
      <c r="X8887" s="277">
        <f t="shared" si="2437"/>
        <v>0</v>
      </c>
      <c r="Y8887" s="277">
        <f t="shared" si="2437"/>
        <v>0</v>
      </c>
      <c r="Z8887" s="277">
        <f t="shared" si="2437"/>
        <v>0</v>
      </c>
      <c r="AA8887" s="277">
        <f t="shared" si="2437"/>
        <v>0</v>
      </c>
      <c r="AB8887" s="277">
        <f t="shared" si="2437"/>
        <v>0</v>
      </c>
      <c r="AC8887" s="277">
        <f t="shared" si="2437"/>
        <v>0</v>
      </c>
      <c r="AD8887" s="277">
        <f t="shared" si="2437"/>
        <v>0</v>
      </c>
      <c r="AE8887" s="277">
        <f t="shared" si="2437"/>
        <v>0</v>
      </c>
      <c r="AF8887" s="277">
        <f t="shared" si="2437"/>
        <v>0</v>
      </c>
      <c r="AG8887" s="277">
        <f t="shared" si="2437"/>
        <v>0</v>
      </c>
      <c r="AH8887" s="277">
        <v>0</v>
      </c>
      <c r="AI8887" s="277">
        <v>0</v>
      </c>
      <c r="AJ8887" s="277">
        <f>SUM(AJ8876,AJ8863:AJ8870,AJ8851,AJ8836,AJ8852)</f>
        <v>0</v>
      </c>
      <c r="AK8887" s="277">
        <f t="shared" si="2437"/>
        <v>0</v>
      </c>
      <c r="AL8887" s="277">
        <f t="shared" si="2437"/>
        <v>0</v>
      </c>
      <c r="AM8887" s="277">
        <f t="shared" si="2437"/>
        <v>0</v>
      </c>
      <c r="AN8887" s="277">
        <f t="shared" si="2437"/>
        <v>0</v>
      </c>
      <c r="AO8887" s="277">
        <f t="shared" si="2437"/>
        <v>0</v>
      </c>
      <c r="AP8887" s="277">
        <f t="shared" si="2437"/>
        <v>0</v>
      </c>
      <c r="AQ8887" s="277">
        <f t="shared" si="2437"/>
        <v>0</v>
      </c>
      <c r="AR8887" s="277">
        <f t="shared" si="2437"/>
        <v>0</v>
      </c>
      <c r="AS8887" s="277">
        <f t="shared" si="2437"/>
        <v>0</v>
      </c>
      <c r="AT8887" s="277">
        <f t="shared" si="2437"/>
        <v>0</v>
      </c>
      <c r="AU8887" s="277">
        <v>0</v>
      </c>
      <c r="AV8887" s="277">
        <v>0</v>
      </c>
      <c r="AW8887" s="277">
        <f t="shared" si="2433"/>
        <v>0</v>
      </c>
    </row>
    <row r="8888" spans="1:49">
      <c r="A8888" s="48"/>
      <c r="B8888" s="42"/>
      <c r="C8888" s="42"/>
      <c r="D8888" s="42"/>
      <c r="E8888" s="531"/>
      <c r="F8888" s="50"/>
      <c r="G8888" s="50"/>
      <c r="H8888" s="50"/>
      <c r="I8888" s="276" t="s">
        <v>2427</v>
      </c>
      <c r="J8888" s="277">
        <f>SUM(J8842)</f>
        <v>0</v>
      </c>
      <c r="K8888" s="277">
        <f t="shared" ref="K8888:AT8888" si="2438">SUM(K8842)</f>
        <v>0</v>
      </c>
      <c r="L8888" s="277">
        <f t="shared" si="2438"/>
        <v>0</v>
      </c>
      <c r="M8888" s="277">
        <f t="shared" si="2438"/>
        <v>0</v>
      </c>
      <c r="N8888" s="277">
        <f t="shared" si="2438"/>
        <v>0</v>
      </c>
      <c r="O8888" s="277">
        <f t="shared" si="2438"/>
        <v>0</v>
      </c>
      <c r="P8888" s="277">
        <f t="shared" si="2438"/>
        <v>0</v>
      </c>
      <c r="Q8888" s="277">
        <f t="shared" si="2438"/>
        <v>0</v>
      </c>
      <c r="R8888" s="277">
        <f t="shared" si="2438"/>
        <v>0</v>
      </c>
      <c r="S8888" s="277">
        <f t="shared" si="2438"/>
        <v>0</v>
      </c>
      <c r="T8888" s="277">
        <f t="shared" si="2438"/>
        <v>0</v>
      </c>
      <c r="U8888" s="277">
        <v>0</v>
      </c>
      <c r="V8888" s="277">
        <v>0</v>
      </c>
      <c r="W8888" s="277">
        <f>SUM(W8842)</f>
        <v>0</v>
      </c>
      <c r="X8888" s="277">
        <f t="shared" si="2438"/>
        <v>0</v>
      </c>
      <c r="Y8888" s="277">
        <f t="shared" si="2438"/>
        <v>0</v>
      </c>
      <c r="Z8888" s="277">
        <f t="shared" si="2438"/>
        <v>0</v>
      </c>
      <c r="AA8888" s="277">
        <f t="shared" si="2438"/>
        <v>0</v>
      </c>
      <c r="AB8888" s="277">
        <f t="shared" si="2438"/>
        <v>0</v>
      </c>
      <c r="AC8888" s="277">
        <f t="shared" si="2438"/>
        <v>0</v>
      </c>
      <c r="AD8888" s="277">
        <f t="shared" si="2438"/>
        <v>0</v>
      </c>
      <c r="AE8888" s="277">
        <f t="shared" si="2438"/>
        <v>0</v>
      </c>
      <c r="AF8888" s="277">
        <f t="shared" si="2438"/>
        <v>0</v>
      </c>
      <c r="AG8888" s="277">
        <f t="shared" si="2438"/>
        <v>0</v>
      </c>
      <c r="AH8888" s="277">
        <v>0</v>
      </c>
      <c r="AI8888" s="277">
        <v>0</v>
      </c>
      <c r="AJ8888" s="277">
        <f>SUM(AJ8842)</f>
        <v>0</v>
      </c>
      <c r="AK8888" s="277">
        <f t="shared" si="2438"/>
        <v>0</v>
      </c>
      <c r="AL8888" s="277">
        <f t="shared" si="2438"/>
        <v>0</v>
      </c>
      <c r="AM8888" s="277">
        <f t="shared" si="2438"/>
        <v>0</v>
      </c>
      <c r="AN8888" s="277">
        <f t="shared" si="2438"/>
        <v>0</v>
      </c>
      <c r="AO8888" s="277">
        <f t="shared" si="2438"/>
        <v>0</v>
      </c>
      <c r="AP8888" s="277">
        <f t="shared" si="2438"/>
        <v>0</v>
      </c>
      <c r="AQ8888" s="277">
        <f t="shared" si="2438"/>
        <v>0</v>
      </c>
      <c r="AR8888" s="277">
        <f t="shared" si="2438"/>
        <v>0</v>
      </c>
      <c r="AS8888" s="277">
        <f t="shared" si="2438"/>
        <v>0</v>
      </c>
      <c r="AT8888" s="277">
        <f t="shared" si="2438"/>
        <v>0</v>
      </c>
      <c r="AU8888" s="277">
        <v>0</v>
      </c>
      <c r="AV8888" s="277">
        <v>0</v>
      </c>
      <c r="AW8888" s="277">
        <f t="shared" si="2433"/>
        <v>0</v>
      </c>
    </row>
    <row r="8889" spans="1:49">
      <c r="A8889" s="48"/>
      <c r="B8889" s="42"/>
      <c r="C8889" s="42"/>
      <c r="D8889" s="42"/>
      <c r="E8889" s="531"/>
      <c r="F8889" s="50"/>
      <c r="G8889" s="50"/>
      <c r="H8889" s="50"/>
      <c r="I8889" s="276" t="s">
        <v>1631</v>
      </c>
      <c r="J8889" s="277">
        <f>SUM(J8883:J8888)</f>
        <v>50000</v>
      </c>
      <c r="K8889" s="277">
        <f t="shared" ref="K8889:AT8889" si="2439">SUM(K8883:K8888)</f>
        <v>3811</v>
      </c>
      <c r="L8889" s="277">
        <f t="shared" si="2439"/>
        <v>3224</v>
      </c>
      <c r="M8889" s="277">
        <f t="shared" si="2439"/>
        <v>0</v>
      </c>
      <c r="N8889" s="277">
        <f t="shared" si="2439"/>
        <v>3167</v>
      </c>
      <c r="O8889" s="277">
        <f t="shared" si="2439"/>
        <v>0</v>
      </c>
      <c r="P8889" s="277">
        <f t="shared" si="2439"/>
        <v>6485</v>
      </c>
      <c r="Q8889" s="277">
        <f t="shared" si="2439"/>
        <v>3399</v>
      </c>
      <c r="R8889" s="277">
        <f t="shared" si="2439"/>
        <v>0</v>
      </c>
      <c r="S8889" s="277">
        <f t="shared" si="2439"/>
        <v>2312</v>
      </c>
      <c r="T8889" s="277">
        <f t="shared" si="2439"/>
        <v>0</v>
      </c>
      <c r="U8889" s="277">
        <v>22398</v>
      </c>
      <c r="V8889" s="277">
        <v>27602</v>
      </c>
      <c r="W8889" s="277">
        <f>SUM(W8883:W8888)</f>
        <v>0</v>
      </c>
      <c r="X8889" s="277">
        <f t="shared" si="2439"/>
        <v>0</v>
      </c>
      <c r="Y8889" s="277">
        <f t="shared" si="2439"/>
        <v>0</v>
      </c>
      <c r="Z8889" s="277">
        <f t="shared" si="2439"/>
        <v>0</v>
      </c>
      <c r="AA8889" s="277">
        <f t="shared" si="2439"/>
        <v>0</v>
      </c>
      <c r="AB8889" s="277">
        <f t="shared" si="2439"/>
        <v>0</v>
      </c>
      <c r="AC8889" s="277">
        <f t="shared" si="2439"/>
        <v>0</v>
      </c>
      <c r="AD8889" s="277">
        <f t="shared" si="2439"/>
        <v>0</v>
      </c>
      <c r="AE8889" s="277">
        <f t="shared" si="2439"/>
        <v>0</v>
      </c>
      <c r="AF8889" s="277">
        <f t="shared" si="2439"/>
        <v>0</v>
      </c>
      <c r="AG8889" s="277">
        <f t="shared" si="2439"/>
        <v>0</v>
      </c>
      <c r="AH8889" s="277">
        <v>0</v>
      </c>
      <c r="AI8889" s="277">
        <v>0</v>
      </c>
      <c r="AJ8889" s="277">
        <f>SUM(AJ8883:AJ8888)</f>
        <v>0</v>
      </c>
      <c r="AK8889" s="277">
        <f t="shared" si="2439"/>
        <v>0</v>
      </c>
      <c r="AL8889" s="277">
        <f t="shared" si="2439"/>
        <v>0</v>
      </c>
      <c r="AM8889" s="277">
        <f t="shared" si="2439"/>
        <v>0</v>
      </c>
      <c r="AN8889" s="277">
        <f t="shared" si="2439"/>
        <v>0</v>
      </c>
      <c r="AO8889" s="277">
        <f t="shared" si="2439"/>
        <v>0</v>
      </c>
      <c r="AP8889" s="277">
        <f t="shared" si="2439"/>
        <v>0</v>
      </c>
      <c r="AQ8889" s="277">
        <f t="shared" si="2439"/>
        <v>0</v>
      </c>
      <c r="AR8889" s="277">
        <f t="shared" si="2439"/>
        <v>0</v>
      </c>
      <c r="AS8889" s="277">
        <f t="shared" si="2439"/>
        <v>0</v>
      </c>
      <c r="AT8889" s="277">
        <f t="shared" si="2439"/>
        <v>0</v>
      </c>
      <c r="AU8889" s="277">
        <v>0</v>
      </c>
      <c r="AV8889" s="277">
        <v>0</v>
      </c>
      <c r="AW8889" s="277">
        <f t="shared" si="2433"/>
        <v>22398</v>
      </c>
    </row>
    <row r="8890" spans="1:49">
      <c r="A8890" s="48"/>
      <c r="B8890" s="42"/>
      <c r="C8890" s="42"/>
      <c r="D8890" s="42"/>
      <c r="E8890" s="531"/>
      <c r="F8890" s="50"/>
      <c r="G8890" s="50"/>
      <c r="H8890" s="50"/>
      <c r="I8890" s="146"/>
      <c r="J8890" s="29"/>
      <c r="K8890" s="29"/>
      <c r="L8890" s="29"/>
      <c r="M8890" s="29"/>
      <c r="N8890" s="29"/>
      <c r="O8890" s="29"/>
      <c r="P8890" s="29"/>
      <c r="Q8890" s="29"/>
      <c r="R8890" s="29"/>
      <c r="S8890" s="29"/>
      <c r="T8890" s="29"/>
      <c r="U8890" s="29"/>
      <c r="V8890" s="29"/>
      <c r="W8890" s="29"/>
      <c r="X8890" s="29"/>
      <c r="Y8890" s="29"/>
      <c r="Z8890" s="29"/>
      <c r="AA8890" s="29"/>
      <c r="AB8890" s="29"/>
      <c r="AC8890" s="29"/>
      <c r="AD8890" s="29"/>
      <c r="AE8890" s="29"/>
      <c r="AF8890" s="29"/>
      <c r="AG8890" s="29"/>
      <c r="AH8890" s="29"/>
      <c r="AI8890" s="29"/>
      <c r="AJ8890" s="29"/>
      <c r="AK8890" s="29"/>
      <c r="AL8890" s="29"/>
      <c r="AM8890" s="29"/>
      <c r="AN8890" s="29"/>
      <c r="AO8890" s="29"/>
      <c r="AP8890" s="29"/>
      <c r="AQ8890" s="29"/>
      <c r="AR8890" s="29"/>
      <c r="AS8890" s="29"/>
      <c r="AT8890" s="29"/>
      <c r="AU8890" s="29"/>
      <c r="AV8890" s="29"/>
      <c r="AW8890" s="29"/>
    </row>
    <row r="8891" spans="1:49" ht="13.5" thickBot="1">
      <c r="A8891" s="78" t="s">
        <v>2438</v>
      </c>
      <c r="B8891" s="79"/>
      <c r="C8891" s="79"/>
      <c r="D8891" s="456"/>
      <c r="E8891" s="535"/>
      <c r="F8891" s="127"/>
      <c r="G8891" s="127"/>
      <c r="H8891" s="127"/>
      <c r="I8891" s="79"/>
    </row>
    <row r="8892" spans="1:49" s="151" customFormat="1" ht="36" customHeight="1" thickTop="1" thickBot="1">
      <c r="A8892" s="147" t="s">
        <v>2079</v>
      </c>
      <c r="B8892" s="5" t="s">
        <v>2080</v>
      </c>
      <c r="C8892" s="5" t="s">
        <v>1335</v>
      </c>
      <c r="D8892" s="450"/>
      <c r="E8892" s="148" t="s">
        <v>1570</v>
      </c>
      <c r="F8892" s="149" t="s">
        <v>1438</v>
      </c>
      <c r="G8892" s="149"/>
      <c r="H8892" s="149" t="s">
        <v>2332</v>
      </c>
      <c r="I8892" s="5" t="s">
        <v>856</v>
      </c>
      <c r="J8892" s="364" t="s">
        <v>2891</v>
      </c>
      <c r="K8892" s="364" t="s">
        <v>2879</v>
      </c>
      <c r="L8892" s="364" t="s">
        <v>2880</v>
      </c>
      <c r="M8892" s="364" t="s">
        <v>2881</v>
      </c>
      <c r="N8892" s="364" t="s">
        <v>2882</v>
      </c>
      <c r="O8892" s="364" t="s">
        <v>2883</v>
      </c>
      <c r="P8892" s="364" t="s">
        <v>2884</v>
      </c>
      <c r="Q8892" s="364" t="s">
        <v>2885</v>
      </c>
      <c r="R8892" s="364" t="s">
        <v>2886</v>
      </c>
      <c r="S8892" s="364" t="s">
        <v>2887</v>
      </c>
      <c r="T8892" s="364" t="s">
        <v>2888</v>
      </c>
      <c r="U8892" s="364" t="s">
        <v>2889</v>
      </c>
      <c r="V8892" s="364" t="s">
        <v>2890</v>
      </c>
      <c r="W8892" s="365" t="s">
        <v>2893</v>
      </c>
      <c r="X8892" s="365" t="s">
        <v>2879</v>
      </c>
      <c r="Y8892" s="365" t="s">
        <v>2880</v>
      </c>
      <c r="Z8892" s="365" t="s">
        <v>2881</v>
      </c>
      <c r="AA8892" s="365" t="s">
        <v>2882</v>
      </c>
      <c r="AB8892" s="365" t="s">
        <v>2883</v>
      </c>
      <c r="AC8892" s="365" t="s">
        <v>2884</v>
      </c>
      <c r="AD8892" s="365" t="s">
        <v>2885</v>
      </c>
      <c r="AE8892" s="365" t="s">
        <v>2886</v>
      </c>
      <c r="AF8892" s="365" t="s">
        <v>2887</v>
      </c>
      <c r="AG8892" s="365" t="s">
        <v>2888</v>
      </c>
      <c r="AH8892" s="365" t="s">
        <v>2889</v>
      </c>
      <c r="AI8892" s="365" t="s">
        <v>2890</v>
      </c>
      <c r="AJ8892" s="366" t="s">
        <v>2892</v>
      </c>
      <c r="AK8892" s="366" t="s">
        <v>2879</v>
      </c>
      <c r="AL8892" s="366" t="s">
        <v>2880</v>
      </c>
      <c r="AM8892" s="366" t="s">
        <v>2881</v>
      </c>
      <c r="AN8892" s="366" t="s">
        <v>2882</v>
      </c>
      <c r="AO8892" s="366" t="s">
        <v>2883</v>
      </c>
      <c r="AP8892" s="366" t="s">
        <v>2884</v>
      </c>
      <c r="AQ8892" s="366" t="s">
        <v>2885</v>
      </c>
      <c r="AR8892" s="366" t="s">
        <v>2886</v>
      </c>
      <c r="AS8892" s="366" t="s">
        <v>2887</v>
      </c>
      <c r="AT8892" s="366" t="s">
        <v>2888</v>
      </c>
      <c r="AU8892" s="366" t="s">
        <v>2889</v>
      </c>
      <c r="AV8892" s="366" t="s">
        <v>2890</v>
      </c>
      <c r="AW8892" s="368" t="s">
        <v>2895</v>
      </c>
    </row>
    <row r="8893" spans="1:49">
      <c r="A8893" s="33"/>
      <c r="B8893" s="34"/>
      <c r="C8893" s="34"/>
      <c r="D8893" s="34"/>
      <c r="E8893" s="35"/>
      <c r="F8893" s="36"/>
      <c r="G8893" s="36"/>
      <c r="H8893" s="36"/>
      <c r="I8893" s="34"/>
      <c r="J8893" s="202" t="s">
        <v>1224</v>
      </c>
      <c r="K8893" s="202">
        <v>1</v>
      </c>
      <c r="L8893" s="202">
        <v>2</v>
      </c>
      <c r="M8893" s="202">
        <v>3</v>
      </c>
      <c r="N8893" s="202">
        <v>4</v>
      </c>
      <c r="O8893" s="202">
        <v>5</v>
      </c>
      <c r="P8893" s="202">
        <v>6</v>
      </c>
      <c r="Q8893" s="202">
        <v>7</v>
      </c>
      <c r="R8893" s="202">
        <v>8</v>
      </c>
      <c r="S8893" s="202">
        <v>9</v>
      </c>
      <c r="T8893" s="202">
        <v>10</v>
      </c>
      <c r="U8893" s="202">
        <v>13</v>
      </c>
      <c r="V8893" s="202">
        <v>14</v>
      </c>
      <c r="W8893" s="202" t="s">
        <v>1224</v>
      </c>
      <c r="X8893" s="202">
        <v>1</v>
      </c>
      <c r="Y8893" s="202">
        <v>2</v>
      </c>
      <c r="Z8893" s="202">
        <v>3</v>
      </c>
      <c r="AA8893" s="202">
        <v>4</v>
      </c>
      <c r="AB8893" s="202">
        <v>5</v>
      </c>
      <c r="AC8893" s="202">
        <v>6</v>
      </c>
      <c r="AD8893" s="202">
        <v>7</v>
      </c>
      <c r="AE8893" s="202">
        <v>8</v>
      </c>
      <c r="AF8893" s="202">
        <v>9</v>
      </c>
      <c r="AG8893" s="202">
        <v>10</v>
      </c>
      <c r="AH8893" s="202">
        <v>13</v>
      </c>
      <c r="AI8893" s="202">
        <v>14</v>
      </c>
      <c r="AJ8893" s="202" t="s">
        <v>1224</v>
      </c>
      <c r="AK8893" s="202">
        <v>1</v>
      </c>
      <c r="AL8893" s="202">
        <v>2</v>
      </c>
      <c r="AM8893" s="202">
        <v>3</v>
      </c>
      <c r="AN8893" s="202">
        <v>4</v>
      </c>
      <c r="AO8893" s="202">
        <v>5</v>
      </c>
      <c r="AP8893" s="202">
        <v>6</v>
      </c>
      <c r="AQ8893" s="202">
        <v>7</v>
      </c>
      <c r="AR8893" s="202">
        <v>8</v>
      </c>
      <c r="AS8893" s="202">
        <v>9</v>
      </c>
      <c r="AT8893" s="202">
        <v>10</v>
      </c>
      <c r="AU8893" s="202">
        <v>13</v>
      </c>
      <c r="AV8893" s="202">
        <v>14</v>
      </c>
      <c r="AW8893" s="202">
        <v>15</v>
      </c>
    </row>
    <row r="8894" spans="1:49">
      <c r="A8894" s="37"/>
      <c r="B8894" s="38"/>
      <c r="C8894" s="38"/>
      <c r="D8894" s="38"/>
      <c r="E8894" s="60"/>
      <c r="F8894" s="61"/>
      <c r="G8894" s="61"/>
      <c r="H8894" s="61"/>
      <c r="I8894" s="38"/>
      <c r="J8894" s="62"/>
      <c r="K8894" s="62"/>
      <c r="L8894" s="62"/>
      <c r="M8894" s="62"/>
      <c r="N8894" s="62"/>
      <c r="O8894" s="62"/>
      <c r="P8894" s="62"/>
      <c r="Q8894" s="62"/>
      <c r="R8894" s="62"/>
      <c r="S8894" s="62"/>
      <c r="T8894" s="62"/>
      <c r="U8894" s="62"/>
      <c r="V8894" s="62"/>
      <c r="W8894" s="62"/>
      <c r="X8894" s="62"/>
      <c r="Y8894" s="62"/>
      <c r="Z8894" s="62"/>
      <c r="AA8894" s="62"/>
      <c r="AB8894" s="62"/>
      <c r="AC8894" s="62"/>
      <c r="AD8894" s="62"/>
      <c r="AE8894" s="62"/>
      <c r="AF8894" s="62"/>
      <c r="AG8894" s="62"/>
      <c r="AH8894" s="62"/>
      <c r="AI8894" s="62"/>
      <c r="AJ8894" s="62"/>
      <c r="AK8894" s="62"/>
      <c r="AL8894" s="62"/>
      <c r="AM8894" s="62"/>
      <c r="AN8894" s="62"/>
      <c r="AO8894" s="62"/>
      <c r="AP8894" s="62"/>
      <c r="AQ8894" s="62"/>
      <c r="AR8894" s="62"/>
      <c r="AS8894" s="62"/>
      <c r="AT8894" s="62"/>
      <c r="AU8894" s="62"/>
      <c r="AV8894" s="62"/>
      <c r="AW8894" s="62"/>
    </row>
    <row r="8895" spans="1:49">
      <c r="A8895" s="41" t="s">
        <v>2432</v>
      </c>
      <c r="B8895" s="328" t="s">
        <v>1029</v>
      </c>
      <c r="C8895" s="328" t="s">
        <v>1372</v>
      </c>
      <c r="D8895" s="451"/>
      <c r="E8895" s="531"/>
      <c r="F8895" s="50"/>
      <c r="G8895" s="50"/>
      <c r="H8895" s="50"/>
      <c r="I8895" s="41" t="s">
        <v>2081</v>
      </c>
    </row>
    <row r="8896" spans="1:49">
      <c r="A8896" s="41"/>
      <c r="B8896" s="328"/>
      <c r="C8896" s="328"/>
      <c r="D8896" s="369"/>
      <c r="E8896" s="531"/>
      <c r="F8896" s="50"/>
      <c r="G8896" s="50"/>
      <c r="H8896" s="50"/>
      <c r="I8896" s="41"/>
    </row>
    <row r="8897" spans="1:49">
      <c r="A8897" s="48"/>
      <c r="B8897" s="42"/>
      <c r="C8897" s="42"/>
      <c r="D8897" s="42"/>
      <c r="E8897" s="531"/>
      <c r="F8897" s="50"/>
      <c r="G8897" s="50"/>
      <c r="H8897" s="50"/>
      <c r="I8897" s="49" t="s">
        <v>1559</v>
      </c>
      <c r="J8897" s="12">
        <f>SUM(J8898,J8906,J8908)</f>
        <v>219000</v>
      </c>
      <c r="K8897" s="12">
        <f t="shared" ref="K8897:AT8897" si="2440">SUM(K8898,K8906,K8908)</f>
        <v>0</v>
      </c>
      <c r="L8897" s="12">
        <f t="shared" si="2440"/>
        <v>10500</v>
      </c>
      <c r="M8897" s="12">
        <f t="shared" si="2440"/>
        <v>13300</v>
      </c>
      <c r="N8897" s="12">
        <f t="shared" si="2440"/>
        <v>0</v>
      </c>
      <c r="O8897" s="12">
        <f t="shared" si="2440"/>
        <v>59900</v>
      </c>
      <c r="P8897" s="12">
        <f t="shared" si="2440"/>
        <v>0</v>
      </c>
      <c r="Q8897" s="12">
        <f t="shared" si="2440"/>
        <v>31600</v>
      </c>
      <c r="R8897" s="12">
        <f t="shared" si="2440"/>
        <v>1500</v>
      </c>
      <c r="S8897" s="12">
        <f t="shared" si="2440"/>
        <v>0</v>
      </c>
      <c r="T8897" s="12">
        <f t="shared" si="2440"/>
        <v>11700</v>
      </c>
      <c r="U8897" s="12">
        <v>128500</v>
      </c>
      <c r="V8897" s="12">
        <v>90500</v>
      </c>
      <c r="W8897" s="12">
        <f>SUM(W8898,W8906,W8908)</f>
        <v>47950</v>
      </c>
      <c r="X8897" s="12">
        <f t="shared" si="2440"/>
        <v>0</v>
      </c>
      <c r="Y8897" s="12">
        <f t="shared" si="2440"/>
        <v>0</v>
      </c>
      <c r="Z8897" s="12">
        <f t="shared" si="2440"/>
        <v>21522</v>
      </c>
      <c r="AA8897" s="12">
        <f t="shared" si="2440"/>
        <v>12510</v>
      </c>
      <c r="AB8897" s="12">
        <f t="shared" si="2440"/>
        <v>0</v>
      </c>
      <c r="AC8897" s="12">
        <f t="shared" si="2440"/>
        <v>10726</v>
      </c>
      <c r="AD8897" s="12">
        <f t="shared" si="2440"/>
        <v>0</v>
      </c>
      <c r="AE8897" s="12">
        <f t="shared" si="2440"/>
        <v>0</v>
      </c>
      <c r="AF8897" s="12">
        <f t="shared" si="2440"/>
        <v>3192</v>
      </c>
      <c r="AG8897" s="12">
        <f t="shared" si="2440"/>
        <v>0</v>
      </c>
      <c r="AH8897" s="12">
        <v>47950</v>
      </c>
      <c r="AI8897" s="12">
        <v>0</v>
      </c>
      <c r="AJ8897" s="12">
        <f>SUM(AJ8898,AJ8906,AJ8908)</f>
        <v>0</v>
      </c>
      <c r="AK8897" s="12">
        <f t="shared" si="2440"/>
        <v>0</v>
      </c>
      <c r="AL8897" s="12">
        <f t="shared" si="2440"/>
        <v>0</v>
      </c>
      <c r="AM8897" s="12">
        <f t="shared" si="2440"/>
        <v>0</v>
      </c>
      <c r="AN8897" s="12">
        <f t="shared" si="2440"/>
        <v>0</v>
      </c>
      <c r="AO8897" s="12">
        <f t="shared" si="2440"/>
        <v>0</v>
      </c>
      <c r="AP8897" s="12">
        <f t="shared" si="2440"/>
        <v>0</v>
      </c>
      <c r="AQ8897" s="12">
        <f t="shared" si="2440"/>
        <v>0</v>
      </c>
      <c r="AR8897" s="12">
        <f t="shared" si="2440"/>
        <v>0</v>
      </c>
      <c r="AS8897" s="12">
        <f t="shared" si="2440"/>
        <v>0</v>
      </c>
      <c r="AT8897" s="12">
        <f t="shared" si="2440"/>
        <v>0</v>
      </c>
      <c r="AU8897" s="12">
        <v>0</v>
      </c>
      <c r="AV8897" s="12">
        <v>0</v>
      </c>
      <c r="AW8897" s="12">
        <f t="shared" ref="AW8897:AW8927" si="2441">U8897+AH8897+AU8897</f>
        <v>176450</v>
      </c>
    </row>
    <row r="8898" spans="1:49">
      <c r="A8898" s="44" t="s">
        <v>2432</v>
      </c>
      <c r="B8898" s="45" t="s">
        <v>1029</v>
      </c>
      <c r="C8898" s="45" t="s">
        <v>1372</v>
      </c>
      <c r="D8898" s="452" t="s">
        <v>3060</v>
      </c>
      <c r="E8898" s="213" t="s">
        <v>771</v>
      </c>
      <c r="F8898" s="65"/>
      <c r="G8898" s="65"/>
      <c r="H8898" s="65"/>
      <c r="I8898" s="328" t="s">
        <v>1500</v>
      </c>
      <c r="J8898" s="9">
        <f>SUM(J8899:J8900)</f>
        <v>33500</v>
      </c>
      <c r="K8898" s="9">
        <f t="shared" ref="K8898:AT8898" si="2442">SUM(K8899:K8900)</f>
        <v>0</v>
      </c>
      <c r="L8898" s="9">
        <f t="shared" si="2442"/>
        <v>0</v>
      </c>
      <c r="M8898" s="9">
        <f t="shared" si="2442"/>
        <v>0</v>
      </c>
      <c r="N8898" s="9">
        <f t="shared" si="2442"/>
        <v>0</v>
      </c>
      <c r="O8898" s="9">
        <f t="shared" si="2442"/>
        <v>0</v>
      </c>
      <c r="P8898" s="9">
        <f t="shared" si="2442"/>
        <v>0</v>
      </c>
      <c r="Q8898" s="9">
        <f t="shared" si="2442"/>
        <v>0</v>
      </c>
      <c r="R8898" s="9">
        <f t="shared" si="2442"/>
        <v>0</v>
      </c>
      <c r="S8898" s="9">
        <f t="shared" si="2442"/>
        <v>0</v>
      </c>
      <c r="T8898" s="9">
        <f t="shared" si="2442"/>
        <v>0</v>
      </c>
      <c r="U8898" s="9">
        <v>0</v>
      </c>
      <c r="V8898" s="9">
        <v>33500</v>
      </c>
      <c r="W8898" s="9">
        <f>SUM(W8899:W8900)</f>
        <v>0</v>
      </c>
      <c r="X8898" s="9">
        <f t="shared" si="2442"/>
        <v>0</v>
      </c>
      <c r="Y8898" s="9">
        <f t="shared" si="2442"/>
        <v>0</v>
      </c>
      <c r="Z8898" s="9">
        <f t="shared" si="2442"/>
        <v>0</v>
      </c>
      <c r="AA8898" s="9">
        <f t="shared" si="2442"/>
        <v>0</v>
      </c>
      <c r="AB8898" s="9">
        <f t="shared" si="2442"/>
        <v>0</v>
      </c>
      <c r="AC8898" s="9">
        <f t="shared" si="2442"/>
        <v>0</v>
      </c>
      <c r="AD8898" s="9">
        <f t="shared" si="2442"/>
        <v>0</v>
      </c>
      <c r="AE8898" s="9">
        <f t="shared" si="2442"/>
        <v>0</v>
      </c>
      <c r="AF8898" s="9">
        <f t="shared" si="2442"/>
        <v>0</v>
      </c>
      <c r="AG8898" s="9">
        <f t="shared" si="2442"/>
        <v>0</v>
      </c>
      <c r="AH8898" s="9">
        <v>0</v>
      </c>
      <c r="AI8898" s="9">
        <v>0</v>
      </c>
      <c r="AJ8898" s="9">
        <f>SUM(AJ8899:AJ8900)</f>
        <v>0</v>
      </c>
      <c r="AK8898" s="9">
        <f t="shared" si="2442"/>
        <v>0</v>
      </c>
      <c r="AL8898" s="9">
        <f t="shared" si="2442"/>
        <v>0</v>
      </c>
      <c r="AM8898" s="9">
        <f t="shared" si="2442"/>
        <v>0</v>
      </c>
      <c r="AN8898" s="9">
        <f t="shared" si="2442"/>
        <v>0</v>
      </c>
      <c r="AO8898" s="9">
        <f t="shared" si="2442"/>
        <v>0</v>
      </c>
      <c r="AP8898" s="9">
        <f t="shared" si="2442"/>
        <v>0</v>
      </c>
      <c r="AQ8898" s="9">
        <f t="shared" si="2442"/>
        <v>0</v>
      </c>
      <c r="AR8898" s="9">
        <f t="shared" si="2442"/>
        <v>0</v>
      </c>
      <c r="AS8898" s="9">
        <f t="shared" si="2442"/>
        <v>0</v>
      </c>
      <c r="AT8898" s="9">
        <f t="shared" si="2442"/>
        <v>0</v>
      </c>
      <c r="AU8898" s="9">
        <v>0</v>
      </c>
      <c r="AV8898" s="9">
        <v>0</v>
      </c>
      <c r="AW8898" s="9">
        <f t="shared" si="2441"/>
        <v>0</v>
      </c>
    </row>
    <row r="8899" spans="1:49">
      <c r="A8899" s="44" t="s">
        <v>2432</v>
      </c>
      <c r="B8899" s="45" t="s">
        <v>1029</v>
      </c>
      <c r="C8899" s="45" t="s">
        <v>1372</v>
      </c>
      <c r="D8899" s="452" t="s">
        <v>3060</v>
      </c>
      <c r="E8899" s="367" t="s">
        <v>834</v>
      </c>
      <c r="F8899" s="50"/>
      <c r="G8899" s="468" t="s">
        <v>3107</v>
      </c>
      <c r="H8899" s="50" t="s">
        <v>2384</v>
      </c>
      <c r="I8899" s="42" t="s">
        <v>1165</v>
      </c>
      <c r="J8899" s="15">
        <v>33500</v>
      </c>
      <c r="U8899" s="15">
        <v>0</v>
      </c>
      <c r="V8899" s="15">
        <v>33500</v>
      </c>
      <c r="AH8899" s="15">
        <v>0</v>
      </c>
      <c r="AI8899" s="15">
        <v>0</v>
      </c>
      <c r="AU8899" s="15">
        <v>0</v>
      </c>
      <c r="AV8899" s="15">
        <v>0</v>
      </c>
      <c r="AW8899" s="15">
        <f t="shared" si="2441"/>
        <v>0</v>
      </c>
    </row>
    <row r="8900" spans="1:49">
      <c r="A8900" s="44" t="s">
        <v>2432</v>
      </c>
      <c r="B8900" s="45" t="s">
        <v>1029</v>
      </c>
      <c r="C8900" s="45" t="s">
        <v>1372</v>
      </c>
      <c r="D8900" s="452" t="s">
        <v>3060</v>
      </c>
      <c r="E8900" s="367" t="s">
        <v>772</v>
      </c>
      <c r="F8900" s="50"/>
      <c r="G8900" s="50"/>
      <c r="H8900" s="50"/>
      <c r="I8900" s="42" t="s">
        <v>1227</v>
      </c>
      <c r="J8900" s="15">
        <f>SUM(J8901:J8905)</f>
        <v>0</v>
      </c>
      <c r="K8900" s="15">
        <f t="shared" ref="K8900:AT8900" si="2443">SUM(K8901:K8905)</f>
        <v>0</v>
      </c>
      <c r="L8900" s="15">
        <f t="shared" si="2443"/>
        <v>0</v>
      </c>
      <c r="M8900" s="15">
        <f t="shared" si="2443"/>
        <v>0</v>
      </c>
      <c r="N8900" s="15">
        <f t="shared" si="2443"/>
        <v>0</v>
      </c>
      <c r="O8900" s="15">
        <f t="shared" si="2443"/>
        <v>0</v>
      </c>
      <c r="P8900" s="15">
        <f t="shared" si="2443"/>
        <v>0</v>
      </c>
      <c r="Q8900" s="15">
        <f t="shared" si="2443"/>
        <v>0</v>
      </c>
      <c r="R8900" s="15">
        <f t="shared" si="2443"/>
        <v>0</v>
      </c>
      <c r="S8900" s="15">
        <f t="shared" si="2443"/>
        <v>0</v>
      </c>
      <c r="T8900" s="15">
        <f t="shared" si="2443"/>
        <v>0</v>
      </c>
      <c r="U8900" s="15">
        <v>0</v>
      </c>
      <c r="V8900" s="15">
        <v>0</v>
      </c>
      <c r="W8900" s="15">
        <f>SUM(W8901:W8905)</f>
        <v>0</v>
      </c>
      <c r="X8900" s="15">
        <f t="shared" si="2443"/>
        <v>0</v>
      </c>
      <c r="Y8900" s="15">
        <f t="shared" si="2443"/>
        <v>0</v>
      </c>
      <c r="Z8900" s="15">
        <f t="shared" si="2443"/>
        <v>0</v>
      </c>
      <c r="AA8900" s="15">
        <f t="shared" si="2443"/>
        <v>0</v>
      </c>
      <c r="AB8900" s="15">
        <f t="shared" si="2443"/>
        <v>0</v>
      </c>
      <c r="AC8900" s="15">
        <f t="shared" si="2443"/>
        <v>0</v>
      </c>
      <c r="AD8900" s="15">
        <f t="shared" si="2443"/>
        <v>0</v>
      </c>
      <c r="AE8900" s="15">
        <f t="shared" si="2443"/>
        <v>0</v>
      </c>
      <c r="AF8900" s="15">
        <f t="shared" si="2443"/>
        <v>0</v>
      </c>
      <c r="AG8900" s="15">
        <f t="shared" si="2443"/>
        <v>0</v>
      </c>
      <c r="AH8900" s="15">
        <v>0</v>
      </c>
      <c r="AI8900" s="15">
        <v>0</v>
      </c>
      <c r="AJ8900" s="15">
        <f>SUM(AJ8901:AJ8905)</f>
        <v>0</v>
      </c>
      <c r="AK8900" s="15">
        <f t="shared" si="2443"/>
        <v>0</v>
      </c>
      <c r="AL8900" s="15">
        <f t="shared" si="2443"/>
        <v>0</v>
      </c>
      <c r="AM8900" s="15">
        <f t="shared" si="2443"/>
        <v>0</v>
      </c>
      <c r="AN8900" s="15">
        <f t="shared" si="2443"/>
        <v>0</v>
      </c>
      <c r="AO8900" s="15">
        <f t="shared" si="2443"/>
        <v>0</v>
      </c>
      <c r="AP8900" s="15">
        <f t="shared" si="2443"/>
        <v>0</v>
      </c>
      <c r="AQ8900" s="15">
        <f t="shared" si="2443"/>
        <v>0</v>
      </c>
      <c r="AR8900" s="15">
        <f t="shared" si="2443"/>
        <v>0</v>
      </c>
      <c r="AS8900" s="15">
        <f t="shared" si="2443"/>
        <v>0</v>
      </c>
      <c r="AT8900" s="15">
        <f t="shared" si="2443"/>
        <v>0</v>
      </c>
      <c r="AU8900" s="15">
        <v>0</v>
      </c>
      <c r="AV8900" s="15">
        <v>0</v>
      </c>
      <c r="AW8900" s="15">
        <f t="shared" si="2441"/>
        <v>0</v>
      </c>
    </row>
    <row r="8901" spans="1:49" s="144" customFormat="1">
      <c r="A8901" s="44" t="s">
        <v>2432</v>
      </c>
      <c r="B8901" s="45" t="s">
        <v>1029</v>
      </c>
      <c r="C8901" s="45" t="s">
        <v>1372</v>
      </c>
      <c r="D8901" s="452" t="s">
        <v>3060</v>
      </c>
      <c r="E8901" s="140" t="s">
        <v>850</v>
      </c>
      <c r="F8901" s="141" t="s">
        <v>2852</v>
      </c>
      <c r="G8901" s="468" t="s">
        <v>3107</v>
      </c>
      <c r="H8901" s="50" t="s">
        <v>2384</v>
      </c>
      <c r="I8901" s="142" t="s">
        <v>1119</v>
      </c>
      <c r="J8901" s="143"/>
      <c r="K8901" s="143"/>
      <c r="L8901" s="143"/>
      <c r="M8901" s="143"/>
      <c r="N8901" s="143"/>
      <c r="O8901" s="143"/>
      <c r="P8901" s="143"/>
      <c r="Q8901" s="143"/>
      <c r="R8901" s="143"/>
      <c r="S8901" s="143"/>
      <c r="T8901" s="143"/>
      <c r="U8901" s="143">
        <v>0</v>
      </c>
      <c r="V8901" s="143">
        <v>0</v>
      </c>
      <c r="W8901" s="143"/>
      <c r="X8901" s="143"/>
      <c r="Y8901" s="143"/>
      <c r="Z8901" s="143"/>
      <c r="AA8901" s="143"/>
      <c r="AB8901" s="143"/>
      <c r="AC8901" s="143"/>
      <c r="AD8901" s="143"/>
      <c r="AE8901" s="143"/>
      <c r="AF8901" s="143"/>
      <c r="AG8901" s="143"/>
      <c r="AH8901" s="143">
        <v>0</v>
      </c>
      <c r="AI8901" s="143">
        <v>0</v>
      </c>
      <c r="AJ8901" s="143"/>
      <c r="AK8901" s="143"/>
      <c r="AL8901" s="143"/>
      <c r="AM8901" s="143"/>
      <c r="AN8901" s="143"/>
      <c r="AO8901" s="143"/>
      <c r="AP8901" s="143"/>
      <c r="AQ8901" s="143"/>
      <c r="AR8901" s="143"/>
      <c r="AS8901" s="143"/>
      <c r="AT8901" s="143"/>
      <c r="AU8901" s="143">
        <v>0</v>
      </c>
      <c r="AV8901" s="143">
        <v>0</v>
      </c>
      <c r="AW8901" s="143">
        <f t="shared" si="2441"/>
        <v>0</v>
      </c>
    </row>
    <row r="8902" spans="1:49" s="144" customFormat="1">
      <c r="A8902" s="44" t="s">
        <v>2432</v>
      </c>
      <c r="B8902" s="45" t="s">
        <v>1029</v>
      </c>
      <c r="C8902" s="45" t="s">
        <v>1372</v>
      </c>
      <c r="D8902" s="452" t="s">
        <v>3060</v>
      </c>
      <c r="E8902" s="140" t="s">
        <v>851</v>
      </c>
      <c r="F8902" s="141" t="s">
        <v>2853</v>
      </c>
      <c r="G8902" s="468" t="s">
        <v>3107</v>
      </c>
      <c r="H8902" s="50" t="s">
        <v>2384</v>
      </c>
      <c r="I8902" s="142" t="s">
        <v>1290</v>
      </c>
      <c r="J8902" s="143"/>
      <c r="K8902" s="143"/>
      <c r="L8902" s="143"/>
      <c r="M8902" s="143"/>
      <c r="N8902" s="143"/>
      <c r="O8902" s="143"/>
      <c r="P8902" s="143"/>
      <c r="Q8902" s="143"/>
      <c r="R8902" s="143"/>
      <c r="S8902" s="143"/>
      <c r="T8902" s="143"/>
      <c r="U8902" s="143">
        <v>0</v>
      </c>
      <c r="V8902" s="143">
        <v>0</v>
      </c>
      <c r="W8902" s="143"/>
      <c r="X8902" s="143"/>
      <c r="Y8902" s="143"/>
      <c r="Z8902" s="143"/>
      <c r="AA8902" s="143"/>
      <c r="AB8902" s="143"/>
      <c r="AC8902" s="143"/>
      <c r="AD8902" s="143"/>
      <c r="AE8902" s="143"/>
      <c r="AF8902" s="143"/>
      <c r="AG8902" s="143"/>
      <c r="AH8902" s="143">
        <v>0</v>
      </c>
      <c r="AI8902" s="143">
        <v>0</v>
      </c>
      <c r="AJ8902" s="143"/>
      <c r="AK8902" s="143"/>
      <c r="AL8902" s="143"/>
      <c r="AM8902" s="143"/>
      <c r="AN8902" s="143"/>
      <c r="AO8902" s="143"/>
      <c r="AP8902" s="143"/>
      <c r="AQ8902" s="143"/>
      <c r="AR8902" s="143"/>
      <c r="AS8902" s="143"/>
      <c r="AT8902" s="143"/>
      <c r="AU8902" s="143">
        <v>0</v>
      </c>
      <c r="AV8902" s="143">
        <v>0</v>
      </c>
      <c r="AW8902" s="143">
        <f t="shared" si="2441"/>
        <v>0</v>
      </c>
    </row>
    <row r="8903" spans="1:49" s="144" customFormat="1">
      <c r="A8903" s="44" t="s">
        <v>2432</v>
      </c>
      <c r="B8903" s="45" t="s">
        <v>1029</v>
      </c>
      <c r="C8903" s="45" t="s">
        <v>1372</v>
      </c>
      <c r="D8903" s="452" t="s">
        <v>3060</v>
      </c>
      <c r="E8903" s="140" t="s">
        <v>852</v>
      </c>
      <c r="F8903" s="141" t="s">
        <v>2854</v>
      </c>
      <c r="G8903" s="468" t="s">
        <v>3107</v>
      </c>
      <c r="H8903" s="50" t="s">
        <v>2384</v>
      </c>
      <c r="I8903" s="142" t="s">
        <v>1733</v>
      </c>
      <c r="J8903" s="143"/>
      <c r="K8903" s="143"/>
      <c r="L8903" s="143"/>
      <c r="M8903" s="143"/>
      <c r="N8903" s="143"/>
      <c r="O8903" s="143"/>
      <c r="P8903" s="143"/>
      <c r="Q8903" s="143"/>
      <c r="R8903" s="143"/>
      <c r="S8903" s="143"/>
      <c r="T8903" s="143"/>
      <c r="U8903" s="143">
        <v>0</v>
      </c>
      <c r="V8903" s="143">
        <v>0</v>
      </c>
      <c r="W8903" s="143"/>
      <c r="X8903" s="143"/>
      <c r="Y8903" s="143"/>
      <c r="Z8903" s="143"/>
      <c r="AA8903" s="143"/>
      <c r="AB8903" s="143"/>
      <c r="AC8903" s="143"/>
      <c r="AD8903" s="143"/>
      <c r="AE8903" s="143"/>
      <c r="AF8903" s="143"/>
      <c r="AG8903" s="143"/>
      <c r="AH8903" s="143">
        <v>0</v>
      </c>
      <c r="AI8903" s="143">
        <v>0</v>
      </c>
      <c r="AJ8903" s="143"/>
      <c r="AK8903" s="143"/>
      <c r="AL8903" s="143"/>
      <c r="AM8903" s="143"/>
      <c r="AN8903" s="143"/>
      <c r="AO8903" s="143"/>
      <c r="AP8903" s="143"/>
      <c r="AQ8903" s="143"/>
      <c r="AR8903" s="143"/>
      <c r="AS8903" s="143"/>
      <c r="AT8903" s="143"/>
      <c r="AU8903" s="143">
        <v>0</v>
      </c>
      <c r="AV8903" s="143">
        <v>0</v>
      </c>
      <c r="AW8903" s="143">
        <f t="shared" si="2441"/>
        <v>0</v>
      </c>
    </row>
    <row r="8904" spans="1:49" s="144" customFormat="1">
      <c r="A8904" s="44" t="s">
        <v>2432</v>
      </c>
      <c r="B8904" s="45" t="s">
        <v>1029</v>
      </c>
      <c r="C8904" s="45" t="s">
        <v>1372</v>
      </c>
      <c r="D8904" s="452" t="s">
        <v>3060</v>
      </c>
      <c r="E8904" s="140" t="s">
        <v>853</v>
      </c>
      <c r="F8904" s="141" t="s">
        <v>2855</v>
      </c>
      <c r="G8904" s="468" t="s">
        <v>3107</v>
      </c>
      <c r="H8904" s="50" t="s">
        <v>2384</v>
      </c>
      <c r="I8904" s="142" t="s">
        <v>1734</v>
      </c>
      <c r="J8904" s="143"/>
      <c r="K8904" s="143"/>
      <c r="L8904" s="143"/>
      <c r="M8904" s="143"/>
      <c r="N8904" s="143"/>
      <c r="O8904" s="143"/>
      <c r="P8904" s="143"/>
      <c r="Q8904" s="143"/>
      <c r="R8904" s="143"/>
      <c r="S8904" s="143"/>
      <c r="T8904" s="143"/>
      <c r="U8904" s="143">
        <v>0</v>
      </c>
      <c r="V8904" s="143">
        <v>0</v>
      </c>
      <c r="W8904" s="143"/>
      <c r="X8904" s="143"/>
      <c r="Y8904" s="143"/>
      <c r="Z8904" s="143"/>
      <c r="AA8904" s="143"/>
      <c r="AB8904" s="143"/>
      <c r="AC8904" s="143"/>
      <c r="AD8904" s="143"/>
      <c r="AE8904" s="143"/>
      <c r="AF8904" s="143"/>
      <c r="AG8904" s="143"/>
      <c r="AH8904" s="143">
        <v>0</v>
      </c>
      <c r="AI8904" s="143">
        <v>0</v>
      </c>
      <c r="AJ8904" s="143"/>
      <c r="AK8904" s="143"/>
      <c r="AL8904" s="143"/>
      <c r="AM8904" s="143"/>
      <c r="AN8904" s="143"/>
      <c r="AO8904" s="143"/>
      <c r="AP8904" s="143"/>
      <c r="AQ8904" s="143"/>
      <c r="AR8904" s="143"/>
      <c r="AS8904" s="143"/>
      <c r="AT8904" s="143"/>
      <c r="AU8904" s="143">
        <v>0</v>
      </c>
      <c r="AV8904" s="143">
        <v>0</v>
      </c>
      <c r="AW8904" s="143">
        <f t="shared" si="2441"/>
        <v>0</v>
      </c>
    </row>
    <row r="8905" spans="1:49" s="144" customFormat="1">
      <c r="A8905" s="44" t="s">
        <v>2432</v>
      </c>
      <c r="B8905" s="45" t="s">
        <v>1029</v>
      </c>
      <c r="C8905" s="45" t="s">
        <v>1372</v>
      </c>
      <c r="D8905" s="452" t="s">
        <v>3060</v>
      </c>
      <c r="E8905" s="140" t="s">
        <v>854</v>
      </c>
      <c r="F8905" s="141" t="s">
        <v>2856</v>
      </c>
      <c r="G8905" s="468" t="s">
        <v>3107</v>
      </c>
      <c r="H8905" s="50" t="s">
        <v>2384</v>
      </c>
      <c r="I8905" s="142" t="s">
        <v>1735</v>
      </c>
      <c r="J8905" s="143"/>
      <c r="K8905" s="143"/>
      <c r="L8905" s="143"/>
      <c r="M8905" s="143"/>
      <c r="N8905" s="143"/>
      <c r="O8905" s="143"/>
      <c r="P8905" s="143"/>
      <c r="Q8905" s="143"/>
      <c r="R8905" s="143"/>
      <c r="S8905" s="143"/>
      <c r="T8905" s="143"/>
      <c r="U8905" s="143">
        <v>0</v>
      </c>
      <c r="V8905" s="143">
        <v>0</v>
      </c>
      <c r="W8905" s="143"/>
      <c r="X8905" s="143"/>
      <c r="Y8905" s="143"/>
      <c r="Z8905" s="143"/>
      <c r="AA8905" s="143"/>
      <c r="AB8905" s="143"/>
      <c r="AC8905" s="143"/>
      <c r="AD8905" s="143"/>
      <c r="AE8905" s="143"/>
      <c r="AF8905" s="143"/>
      <c r="AG8905" s="143"/>
      <c r="AH8905" s="143">
        <v>0</v>
      </c>
      <c r="AI8905" s="143">
        <v>0</v>
      </c>
      <c r="AJ8905" s="143"/>
      <c r="AK8905" s="143"/>
      <c r="AL8905" s="143"/>
      <c r="AM8905" s="143"/>
      <c r="AN8905" s="143"/>
      <c r="AO8905" s="143"/>
      <c r="AP8905" s="143"/>
      <c r="AQ8905" s="143"/>
      <c r="AR8905" s="143"/>
      <c r="AS8905" s="143"/>
      <c r="AT8905" s="143"/>
      <c r="AU8905" s="143">
        <v>0</v>
      </c>
      <c r="AV8905" s="143">
        <v>0</v>
      </c>
      <c r="AW8905" s="143">
        <f t="shared" si="2441"/>
        <v>0</v>
      </c>
    </row>
    <row r="8906" spans="1:49">
      <c r="A8906" s="44" t="s">
        <v>2432</v>
      </c>
      <c r="B8906" s="45" t="s">
        <v>1029</v>
      </c>
      <c r="C8906" s="45" t="s">
        <v>1372</v>
      </c>
      <c r="D8906" s="452" t="s">
        <v>3060</v>
      </c>
      <c r="E8906" s="213" t="s">
        <v>773</v>
      </c>
      <c r="F8906" s="65"/>
      <c r="G8906" s="65"/>
      <c r="H8906" s="65"/>
      <c r="I8906" s="328" t="s">
        <v>1362</v>
      </c>
      <c r="J8906" s="9">
        <f>SUM(J8907)</f>
        <v>0</v>
      </c>
      <c r="K8906" s="9">
        <f t="shared" ref="K8906:AT8906" si="2444">SUM(K8907)</f>
        <v>0</v>
      </c>
      <c r="L8906" s="9">
        <f t="shared" si="2444"/>
        <v>0</v>
      </c>
      <c r="M8906" s="9">
        <f t="shared" si="2444"/>
        <v>0</v>
      </c>
      <c r="N8906" s="9">
        <f t="shared" si="2444"/>
        <v>0</v>
      </c>
      <c r="O8906" s="9">
        <f t="shared" si="2444"/>
        <v>0</v>
      </c>
      <c r="P8906" s="9">
        <f t="shared" si="2444"/>
        <v>0</v>
      </c>
      <c r="Q8906" s="9">
        <f t="shared" si="2444"/>
        <v>0</v>
      </c>
      <c r="R8906" s="9">
        <f t="shared" si="2444"/>
        <v>0</v>
      </c>
      <c r="S8906" s="9">
        <f t="shared" si="2444"/>
        <v>0</v>
      </c>
      <c r="T8906" s="9">
        <f t="shared" si="2444"/>
        <v>0</v>
      </c>
      <c r="U8906" s="9">
        <v>0</v>
      </c>
      <c r="V8906" s="9">
        <v>0</v>
      </c>
      <c r="W8906" s="9">
        <f>SUM(W8907)</f>
        <v>0</v>
      </c>
      <c r="X8906" s="9">
        <f t="shared" si="2444"/>
        <v>0</v>
      </c>
      <c r="Y8906" s="9">
        <f t="shared" si="2444"/>
        <v>0</v>
      </c>
      <c r="Z8906" s="9">
        <f t="shared" si="2444"/>
        <v>0</v>
      </c>
      <c r="AA8906" s="9">
        <f t="shared" si="2444"/>
        <v>0</v>
      </c>
      <c r="AB8906" s="9">
        <f t="shared" si="2444"/>
        <v>0</v>
      </c>
      <c r="AC8906" s="9">
        <f t="shared" si="2444"/>
        <v>0</v>
      </c>
      <c r="AD8906" s="9">
        <f t="shared" si="2444"/>
        <v>0</v>
      </c>
      <c r="AE8906" s="9">
        <f t="shared" si="2444"/>
        <v>0</v>
      </c>
      <c r="AF8906" s="9">
        <f t="shared" si="2444"/>
        <v>0</v>
      </c>
      <c r="AG8906" s="9">
        <f t="shared" si="2444"/>
        <v>0</v>
      </c>
      <c r="AH8906" s="9">
        <v>0</v>
      </c>
      <c r="AI8906" s="9">
        <v>0</v>
      </c>
      <c r="AJ8906" s="9">
        <f>SUM(AJ8907)</f>
        <v>0</v>
      </c>
      <c r="AK8906" s="9">
        <f t="shared" si="2444"/>
        <v>0</v>
      </c>
      <c r="AL8906" s="9">
        <f t="shared" si="2444"/>
        <v>0</v>
      </c>
      <c r="AM8906" s="9">
        <f t="shared" si="2444"/>
        <v>0</v>
      </c>
      <c r="AN8906" s="9">
        <f t="shared" si="2444"/>
        <v>0</v>
      </c>
      <c r="AO8906" s="9">
        <f t="shared" si="2444"/>
        <v>0</v>
      </c>
      <c r="AP8906" s="9">
        <f t="shared" si="2444"/>
        <v>0</v>
      </c>
      <c r="AQ8906" s="9">
        <f t="shared" si="2444"/>
        <v>0</v>
      </c>
      <c r="AR8906" s="9">
        <f t="shared" si="2444"/>
        <v>0</v>
      </c>
      <c r="AS8906" s="9">
        <f t="shared" si="2444"/>
        <v>0</v>
      </c>
      <c r="AT8906" s="9">
        <f t="shared" si="2444"/>
        <v>0</v>
      </c>
      <c r="AU8906" s="9">
        <v>0</v>
      </c>
      <c r="AV8906" s="9">
        <v>0</v>
      </c>
      <c r="AW8906" s="9">
        <f t="shared" si="2441"/>
        <v>0</v>
      </c>
    </row>
    <row r="8907" spans="1:49">
      <c r="A8907" s="44" t="s">
        <v>2432</v>
      </c>
      <c r="B8907" s="45" t="s">
        <v>1029</v>
      </c>
      <c r="C8907" s="45" t="s">
        <v>1372</v>
      </c>
      <c r="D8907" s="452" t="s">
        <v>3060</v>
      </c>
      <c r="E8907" s="367" t="s">
        <v>785</v>
      </c>
      <c r="F8907" s="50"/>
      <c r="G8907" s="468" t="s">
        <v>3107</v>
      </c>
      <c r="H8907" s="50" t="s">
        <v>2384</v>
      </c>
      <c r="I8907" s="42" t="s">
        <v>1363</v>
      </c>
      <c r="U8907" s="15">
        <v>0</v>
      </c>
      <c r="V8907" s="15">
        <v>0</v>
      </c>
      <c r="AH8907" s="15">
        <v>0</v>
      </c>
      <c r="AI8907" s="15">
        <v>0</v>
      </c>
      <c r="AU8907" s="15">
        <v>0</v>
      </c>
      <c r="AV8907" s="15">
        <v>0</v>
      </c>
      <c r="AW8907" s="15">
        <f t="shared" si="2441"/>
        <v>0</v>
      </c>
    </row>
    <row r="8908" spans="1:49">
      <c r="A8908" s="44" t="s">
        <v>2432</v>
      </c>
      <c r="B8908" s="45" t="s">
        <v>1029</v>
      </c>
      <c r="C8908" s="45" t="s">
        <v>1372</v>
      </c>
      <c r="D8908" s="452" t="s">
        <v>3060</v>
      </c>
      <c r="E8908" s="213" t="s">
        <v>1364</v>
      </c>
      <c r="F8908" s="65"/>
      <c r="G8908" s="65"/>
      <c r="H8908" s="65"/>
      <c r="I8908" s="328" t="s">
        <v>2104</v>
      </c>
      <c r="J8908" s="9">
        <f>SUM(J8909:J8918)</f>
        <v>185500</v>
      </c>
      <c r="K8908" s="9">
        <f t="shared" ref="K8908:AT8908" si="2445">SUM(K8909:K8918)</f>
        <v>0</v>
      </c>
      <c r="L8908" s="9">
        <f t="shared" si="2445"/>
        <v>10500</v>
      </c>
      <c r="M8908" s="9">
        <f t="shared" si="2445"/>
        <v>13300</v>
      </c>
      <c r="N8908" s="9">
        <f t="shared" si="2445"/>
        <v>0</v>
      </c>
      <c r="O8908" s="9">
        <f t="shared" si="2445"/>
        <v>59900</v>
      </c>
      <c r="P8908" s="9">
        <f t="shared" si="2445"/>
        <v>0</v>
      </c>
      <c r="Q8908" s="9">
        <f t="shared" si="2445"/>
        <v>31600</v>
      </c>
      <c r="R8908" s="9">
        <f t="shared" si="2445"/>
        <v>1500</v>
      </c>
      <c r="S8908" s="9">
        <f t="shared" si="2445"/>
        <v>0</v>
      </c>
      <c r="T8908" s="9">
        <f t="shared" si="2445"/>
        <v>11700</v>
      </c>
      <c r="U8908" s="9">
        <v>128500</v>
      </c>
      <c r="V8908" s="9">
        <v>57000</v>
      </c>
      <c r="W8908" s="9">
        <f>SUM(W8909:W8918)</f>
        <v>47950</v>
      </c>
      <c r="X8908" s="9">
        <f t="shared" si="2445"/>
        <v>0</v>
      </c>
      <c r="Y8908" s="9">
        <f t="shared" si="2445"/>
        <v>0</v>
      </c>
      <c r="Z8908" s="9">
        <f t="shared" si="2445"/>
        <v>21522</v>
      </c>
      <c r="AA8908" s="9">
        <f t="shared" si="2445"/>
        <v>12510</v>
      </c>
      <c r="AB8908" s="9">
        <f t="shared" si="2445"/>
        <v>0</v>
      </c>
      <c r="AC8908" s="9">
        <f t="shared" si="2445"/>
        <v>10726</v>
      </c>
      <c r="AD8908" s="9">
        <f t="shared" si="2445"/>
        <v>0</v>
      </c>
      <c r="AE8908" s="9">
        <f t="shared" si="2445"/>
        <v>0</v>
      </c>
      <c r="AF8908" s="9">
        <f t="shared" si="2445"/>
        <v>3192</v>
      </c>
      <c r="AG8908" s="9">
        <f t="shared" si="2445"/>
        <v>0</v>
      </c>
      <c r="AH8908" s="9">
        <v>47950</v>
      </c>
      <c r="AI8908" s="9">
        <v>0</v>
      </c>
      <c r="AJ8908" s="9">
        <f>SUM(AJ8909:AJ8918)</f>
        <v>0</v>
      </c>
      <c r="AK8908" s="9">
        <f t="shared" si="2445"/>
        <v>0</v>
      </c>
      <c r="AL8908" s="9">
        <f t="shared" si="2445"/>
        <v>0</v>
      </c>
      <c r="AM8908" s="9">
        <f t="shared" si="2445"/>
        <v>0</v>
      </c>
      <c r="AN8908" s="9">
        <f t="shared" si="2445"/>
        <v>0</v>
      </c>
      <c r="AO8908" s="9">
        <f t="shared" si="2445"/>
        <v>0</v>
      </c>
      <c r="AP8908" s="9">
        <f t="shared" si="2445"/>
        <v>0</v>
      </c>
      <c r="AQ8908" s="9">
        <f t="shared" si="2445"/>
        <v>0</v>
      </c>
      <c r="AR8908" s="9">
        <f t="shared" si="2445"/>
        <v>0</v>
      </c>
      <c r="AS8908" s="9">
        <f t="shared" si="2445"/>
        <v>0</v>
      </c>
      <c r="AT8908" s="9">
        <f t="shared" si="2445"/>
        <v>0</v>
      </c>
      <c r="AU8908" s="9">
        <v>0</v>
      </c>
      <c r="AV8908" s="9">
        <v>0</v>
      </c>
      <c r="AW8908" s="9">
        <f t="shared" si="2441"/>
        <v>176450</v>
      </c>
    </row>
    <row r="8909" spans="1:49">
      <c r="A8909" s="44" t="s">
        <v>2432</v>
      </c>
      <c r="B8909" s="45" t="s">
        <v>1029</v>
      </c>
      <c r="C8909" s="45" t="s">
        <v>1372</v>
      </c>
      <c r="D8909" s="452" t="s">
        <v>3060</v>
      </c>
      <c r="E8909" s="367" t="s">
        <v>786</v>
      </c>
      <c r="F8909" s="50"/>
      <c r="G8909" s="468" t="s">
        <v>3107</v>
      </c>
      <c r="H8909" s="50" t="s">
        <v>2384</v>
      </c>
      <c r="I8909" s="42" t="s">
        <v>1191</v>
      </c>
      <c r="J8909" s="15">
        <v>2500</v>
      </c>
      <c r="L8909" s="15">
        <v>1000</v>
      </c>
      <c r="R8909" s="15">
        <v>1500</v>
      </c>
      <c r="U8909" s="15">
        <v>2500</v>
      </c>
      <c r="V8909" s="15">
        <v>0</v>
      </c>
      <c r="AH8909" s="15">
        <v>0</v>
      </c>
      <c r="AI8909" s="15">
        <v>0</v>
      </c>
      <c r="AU8909" s="15">
        <v>0</v>
      </c>
      <c r="AV8909" s="15">
        <v>0</v>
      </c>
      <c r="AW8909" s="15">
        <f t="shared" si="2441"/>
        <v>2500</v>
      </c>
    </row>
    <row r="8910" spans="1:49">
      <c r="A8910" s="44" t="s">
        <v>2432</v>
      </c>
      <c r="B8910" s="45" t="s">
        <v>1029</v>
      </c>
      <c r="C8910" s="45" t="s">
        <v>1372</v>
      </c>
      <c r="D8910" s="452" t="s">
        <v>3060</v>
      </c>
      <c r="E8910" s="367" t="s">
        <v>1528</v>
      </c>
      <c r="F8910" s="50"/>
      <c r="G8910" s="468" t="s">
        <v>3107</v>
      </c>
      <c r="H8910" s="50" t="s">
        <v>2384</v>
      </c>
      <c r="I8910" s="42" t="s">
        <v>989</v>
      </c>
      <c r="J8910" s="15">
        <v>3000</v>
      </c>
      <c r="L8910" s="15">
        <v>1000</v>
      </c>
      <c r="M8910" s="15">
        <v>1500</v>
      </c>
      <c r="O8910" s="15">
        <v>500</v>
      </c>
      <c r="U8910" s="15">
        <v>3000</v>
      </c>
      <c r="V8910" s="15">
        <v>0</v>
      </c>
      <c r="AH8910" s="15">
        <v>0</v>
      </c>
      <c r="AI8910" s="15">
        <v>0</v>
      </c>
      <c r="AU8910" s="15">
        <v>0</v>
      </c>
      <c r="AV8910" s="15">
        <v>0</v>
      </c>
      <c r="AW8910" s="15">
        <f t="shared" si="2441"/>
        <v>3000</v>
      </c>
    </row>
    <row r="8911" spans="1:49">
      <c r="A8911" s="44" t="s">
        <v>2432</v>
      </c>
      <c r="B8911" s="45" t="s">
        <v>1029</v>
      </c>
      <c r="C8911" s="45" t="s">
        <v>1372</v>
      </c>
      <c r="D8911" s="452" t="s">
        <v>3060</v>
      </c>
      <c r="E8911" s="367" t="s">
        <v>1679</v>
      </c>
      <c r="F8911" s="50"/>
      <c r="G8911" s="468" t="s">
        <v>3107</v>
      </c>
      <c r="H8911" s="50" t="s">
        <v>2384</v>
      </c>
      <c r="I8911" s="42" t="s">
        <v>1048</v>
      </c>
      <c r="J8911" s="15">
        <v>5000</v>
      </c>
      <c r="L8911" s="15">
        <v>500</v>
      </c>
      <c r="M8911" s="15">
        <v>1500</v>
      </c>
      <c r="O8911" s="15">
        <v>2500</v>
      </c>
      <c r="Q8911" s="15">
        <v>500</v>
      </c>
      <c r="U8911" s="15">
        <v>5000</v>
      </c>
      <c r="V8911" s="15">
        <v>0</v>
      </c>
      <c r="AH8911" s="15">
        <v>0</v>
      </c>
      <c r="AI8911" s="15">
        <v>0</v>
      </c>
      <c r="AU8911" s="15">
        <v>0</v>
      </c>
      <c r="AV8911" s="15">
        <v>0</v>
      </c>
      <c r="AW8911" s="15">
        <f t="shared" si="2441"/>
        <v>5000</v>
      </c>
    </row>
    <row r="8912" spans="1:49">
      <c r="A8912" s="44" t="s">
        <v>2432</v>
      </c>
      <c r="B8912" s="45" t="s">
        <v>1029</v>
      </c>
      <c r="C8912" s="45" t="s">
        <v>1372</v>
      </c>
      <c r="D8912" s="452" t="s">
        <v>3060</v>
      </c>
      <c r="E8912" s="367" t="s">
        <v>787</v>
      </c>
      <c r="F8912" s="50"/>
      <c r="G8912" s="468" t="s">
        <v>3107</v>
      </c>
      <c r="H8912" s="50" t="s">
        <v>2384</v>
      </c>
      <c r="I8912" s="42" t="s">
        <v>2226</v>
      </c>
      <c r="J8912" s="15">
        <v>75000</v>
      </c>
      <c r="L8912" s="15">
        <v>3000</v>
      </c>
      <c r="M8912" s="15">
        <v>5000</v>
      </c>
      <c r="O8912" s="15">
        <v>10000</v>
      </c>
      <c r="U8912" s="15">
        <v>18000</v>
      </c>
      <c r="V8912" s="15">
        <v>57000</v>
      </c>
      <c r="AH8912" s="15">
        <v>0</v>
      </c>
      <c r="AI8912" s="15">
        <v>0</v>
      </c>
      <c r="AU8912" s="15">
        <v>0</v>
      </c>
      <c r="AV8912" s="15">
        <v>0</v>
      </c>
      <c r="AW8912" s="15">
        <f t="shared" si="2441"/>
        <v>18000</v>
      </c>
    </row>
    <row r="8913" spans="1:49">
      <c r="A8913" s="44" t="s">
        <v>2432</v>
      </c>
      <c r="B8913" s="45" t="s">
        <v>1029</v>
      </c>
      <c r="C8913" s="45" t="s">
        <v>1372</v>
      </c>
      <c r="D8913" s="452" t="s">
        <v>3060</v>
      </c>
      <c r="E8913" s="367" t="s">
        <v>1116</v>
      </c>
      <c r="F8913" s="50"/>
      <c r="G8913" s="468" t="s">
        <v>3107</v>
      </c>
      <c r="H8913" s="50" t="s">
        <v>2384</v>
      </c>
      <c r="I8913" s="42" t="s">
        <v>1487</v>
      </c>
      <c r="J8913" s="15">
        <v>5000</v>
      </c>
      <c r="O8913" s="15">
        <v>2500</v>
      </c>
      <c r="Q8913" s="15">
        <v>2500</v>
      </c>
      <c r="U8913" s="15">
        <v>5000</v>
      </c>
      <c r="V8913" s="15">
        <v>0</v>
      </c>
      <c r="AH8913" s="15">
        <v>0</v>
      </c>
      <c r="AI8913" s="15">
        <v>0</v>
      </c>
      <c r="AU8913" s="15">
        <v>0</v>
      </c>
      <c r="AV8913" s="15">
        <v>0</v>
      </c>
      <c r="AW8913" s="15">
        <f t="shared" si="2441"/>
        <v>5000</v>
      </c>
    </row>
    <row r="8914" spans="1:49">
      <c r="A8914" s="44" t="s">
        <v>2432</v>
      </c>
      <c r="B8914" s="45" t="s">
        <v>1029</v>
      </c>
      <c r="C8914" s="45" t="s">
        <v>1372</v>
      </c>
      <c r="D8914" s="452" t="s">
        <v>3060</v>
      </c>
      <c r="E8914" s="367" t="s">
        <v>1703</v>
      </c>
      <c r="F8914" s="50"/>
      <c r="G8914" s="468" t="s">
        <v>3107</v>
      </c>
      <c r="H8914" s="50" t="s">
        <v>2384</v>
      </c>
      <c r="I8914" s="42" t="s">
        <v>1047</v>
      </c>
      <c r="U8914" s="15">
        <v>0</v>
      </c>
      <c r="V8914" s="15">
        <v>0</v>
      </c>
      <c r="AH8914" s="15">
        <v>0</v>
      </c>
      <c r="AI8914" s="15">
        <v>0</v>
      </c>
      <c r="AU8914" s="15">
        <v>0</v>
      </c>
      <c r="AV8914" s="15">
        <v>0</v>
      </c>
      <c r="AW8914" s="15">
        <f t="shared" si="2441"/>
        <v>0</v>
      </c>
    </row>
    <row r="8915" spans="1:49">
      <c r="A8915" s="44" t="s">
        <v>2432</v>
      </c>
      <c r="B8915" s="45" t="s">
        <v>1029</v>
      </c>
      <c r="C8915" s="45" t="s">
        <v>1372</v>
      </c>
      <c r="D8915" s="452" t="s">
        <v>3060</v>
      </c>
      <c r="E8915" s="367" t="s">
        <v>826</v>
      </c>
      <c r="F8915" s="50"/>
      <c r="G8915" s="468" t="s">
        <v>3107</v>
      </c>
      <c r="H8915" s="50" t="s">
        <v>2384</v>
      </c>
      <c r="I8915" s="42" t="s">
        <v>935</v>
      </c>
      <c r="J8915" s="15">
        <v>25000</v>
      </c>
      <c r="L8915" s="15">
        <v>2000</v>
      </c>
      <c r="M8915" s="15">
        <v>2300</v>
      </c>
      <c r="O8915" s="15">
        <v>9000</v>
      </c>
      <c r="T8915" s="15">
        <v>11700</v>
      </c>
      <c r="U8915" s="15">
        <v>25000</v>
      </c>
      <c r="V8915" s="15">
        <v>0</v>
      </c>
      <c r="AH8915" s="15">
        <v>0</v>
      </c>
      <c r="AI8915" s="15">
        <v>0</v>
      </c>
      <c r="AU8915" s="15">
        <v>0</v>
      </c>
      <c r="AV8915" s="15">
        <v>0</v>
      </c>
      <c r="AW8915" s="15">
        <f t="shared" si="2441"/>
        <v>25000</v>
      </c>
    </row>
    <row r="8916" spans="1:49">
      <c r="A8916" s="44" t="s">
        <v>2432</v>
      </c>
      <c r="B8916" s="45" t="s">
        <v>1029</v>
      </c>
      <c r="C8916" s="45" t="s">
        <v>1372</v>
      </c>
      <c r="D8916" s="452" t="s">
        <v>3060</v>
      </c>
      <c r="E8916" s="367" t="s">
        <v>1115</v>
      </c>
      <c r="F8916" s="50"/>
      <c r="G8916" s="468" t="s">
        <v>3107</v>
      </c>
      <c r="H8916" s="50" t="s">
        <v>2384</v>
      </c>
      <c r="I8916" s="42" t="s">
        <v>990</v>
      </c>
      <c r="U8916" s="15">
        <v>0</v>
      </c>
      <c r="V8916" s="15">
        <v>0</v>
      </c>
      <c r="AH8916" s="15">
        <v>0</v>
      </c>
      <c r="AI8916" s="15">
        <v>0</v>
      </c>
      <c r="AU8916" s="15">
        <v>0</v>
      </c>
      <c r="AV8916" s="15">
        <v>0</v>
      </c>
      <c r="AW8916" s="15">
        <f t="shared" si="2441"/>
        <v>0</v>
      </c>
    </row>
    <row r="8917" spans="1:49">
      <c r="A8917" s="44" t="s">
        <v>2432</v>
      </c>
      <c r="B8917" s="45" t="s">
        <v>1029</v>
      </c>
      <c r="C8917" s="45" t="s">
        <v>1372</v>
      </c>
      <c r="D8917" s="452" t="s">
        <v>3060</v>
      </c>
      <c r="E8917" s="367" t="s">
        <v>1677</v>
      </c>
      <c r="F8917" s="50"/>
      <c r="G8917" s="468" t="s">
        <v>3107</v>
      </c>
      <c r="H8917" s="50" t="s">
        <v>2384</v>
      </c>
      <c r="I8917" s="42" t="s">
        <v>1688</v>
      </c>
      <c r="J8917" s="15">
        <v>70000</v>
      </c>
      <c r="L8917" s="15">
        <v>3000</v>
      </c>
      <c r="M8917" s="15">
        <v>3000</v>
      </c>
      <c r="O8917" s="15">
        <v>35400</v>
      </c>
      <c r="Q8917" s="15">
        <v>28600</v>
      </c>
      <c r="U8917" s="15">
        <v>70000</v>
      </c>
      <c r="V8917" s="15">
        <v>0</v>
      </c>
      <c r="W8917" s="15">
        <v>47950</v>
      </c>
      <c r="Z8917" s="15">
        <v>21522</v>
      </c>
      <c r="AA8917" s="15">
        <v>12510</v>
      </c>
      <c r="AC8917" s="15">
        <v>10726</v>
      </c>
      <c r="AF8917" s="15">
        <v>3192</v>
      </c>
      <c r="AH8917" s="15">
        <v>47950</v>
      </c>
      <c r="AI8917" s="15">
        <v>0</v>
      </c>
      <c r="AU8917" s="15">
        <v>0</v>
      </c>
      <c r="AV8917" s="15">
        <v>0</v>
      </c>
      <c r="AW8917" s="15">
        <f t="shared" si="2441"/>
        <v>117950</v>
      </c>
    </row>
    <row r="8918" spans="1:49">
      <c r="A8918" s="44" t="s">
        <v>2432</v>
      </c>
      <c r="B8918" s="45" t="s">
        <v>1029</v>
      </c>
      <c r="C8918" s="45" t="s">
        <v>1372</v>
      </c>
      <c r="D8918" s="452" t="s">
        <v>3060</v>
      </c>
      <c r="E8918" s="367" t="s">
        <v>1677</v>
      </c>
      <c r="F8918" s="141" t="s">
        <v>2857</v>
      </c>
      <c r="G8918" s="468" t="s">
        <v>3107</v>
      </c>
      <c r="H8918" s="50" t="s">
        <v>2384</v>
      </c>
      <c r="I8918" s="42" t="s">
        <v>25</v>
      </c>
      <c r="U8918" s="15">
        <v>0</v>
      </c>
      <c r="V8918" s="15">
        <v>0</v>
      </c>
      <c r="AH8918" s="15">
        <v>0</v>
      </c>
      <c r="AI8918" s="15">
        <v>0</v>
      </c>
      <c r="AU8918" s="15">
        <v>0</v>
      </c>
      <c r="AV8918" s="15">
        <v>0</v>
      </c>
      <c r="AW8918" s="15">
        <f t="shared" si="2441"/>
        <v>0</v>
      </c>
    </row>
    <row r="8919" spans="1:49">
      <c r="A8919" s="41"/>
      <c r="B8919" s="346"/>
      <c r="C8919" s="42"/>
      <c r="D8919" s="42"/>
      <c r="E8919" s="531"/>
      <c r="F8919" s="50"/>
      <c r="G8919" s="50"/>
      <c r="H8919" s="50"/>
      <c r="I8919" s="49" t="s">
        <v>3</v>
      </c>
      <c r="J8919" s="12">
        <f>SUM(J8920)</f>
        <v>0</v>
      </c>
      <c r="K8919" s="12">
        <f t="shared" ref="K8919:AT8920" si="2446">SUM(K8920)</f>
        <v>0</v>
      </c>
      <c r="L8919" s="12">
        <f t="shared" si="2446"/>
        <v>0</v>
      </c>
      <c r="M8919" s="12">
        <f t="shared" si="2446"/>
        <v>0</v>
      </c>
      <c r="N8919" s="12">
        <f t="shared" si="2446"/>
        <v>0</v>
      </c>
      <c r="O8919" s="12">
        <f t="shared" si="2446"/>
        <v>0</v>
      </c>
      <c r="P8919" s="12">
        <f t="shared" si="2446"/>
        <v>0</v>
      </c>
      <c r="Q8919" s="12">
        <f t="shared" si="2446"/>
        <v>0</v>
      </c>
      <c r="R8919" s="12">
        <f t="shared" si="2446"/>
        <v>0</v>
      </c>
      <c r="S8919" s="12">
        <f t="shared" si="2446"/>
        <v>0</v>
      </c>
      <c r="T8919" s="12">
        <f t="shared" si="2446"/>
        <v>0</v>
      </c>
      <c r="U8919" s="12">
        <v>0</v>
      </c>
      <c r="V8919" s="12">
        <v>0</v>
      </c>
      <c r="W8919" s="12">
        <f>SUM(W8920)</f>
        <v>0</v>
      </c>
      <c r="X8919" s="12">
        <f t="shared" si="2446"/>
        <v>0</v>
      </c>
      <c r="Y8919" s="12">
        <f t="shared" si="2446"/>
        <v>0</v>
      </c>
      <c r="Z8919" s="12">
        <f t="shared" si="2446"/>
        <v>0</v>
      </c>
      <c r="AA8919" s="12">
        <f t="shared" si="2446"/>
        <v>0</v>
      </c>
      <c r="AB8919" s="12">
        <f t="shared" si="2446"/>
        <v>0</v>
      </c>
      <c r="AC8919" s="12">
        <f t="shared" si="2446"/>
        <v>0</v>
      </c>
      <c r="AD8919" s="12">
        <f t="shared" si="2446"/>
        <v>0</v>
      </c>
      <c r="AE8919" s="12">
        <f t="shared" si="2446"/>
        <v>0</v>
      </c>
      <c r="AF8919" s="12">
        <f t="shared" si="2446"/>
        <v>0</v>
      </c>
      <c r="AG8919" s="12">
        <f t="shared" si="2446"/>
        <v>0</v>
      </c>
      <c r="AH8919" s="12">
        <v>0</v>
      </c>
      <c r="AI8919" s="12">
        <v>0</v>
      </c>
      <c r="AJ8919" s="12">
        <f>SUM(AJ8920)</f>
        <v>0</v>
      </c>
      <c r="AK8919" s="12">
        <f t="shared" si="2446"/>
        <v>0</v>
      </c>
      <c r="AL8919" s="12">
        <f t="shared" si="2446"/>
        <v>0</v>
      </c>
      <c r="AM8919" s="12">
        <f t="shared" si="2446"/>
        <v>0</v>
      </c>
      <c r="AN8919" s="12">
        <f t="shared" si="2446"/>
        <v>0</v>
      </c>
      <c r="AO8919" s="12">
        <f t="shared" si="2446"/>
        <v>0</v>
      </c>
      <c r="AP8919" s="12">
        <f t="shared" si="2446"/>
        <v>0</v>
      </c>
      <c r="AQ8919" s="12">
        <f t="shared" si="2446"/>
        <v>0</v>
      </c>
      <c r="AR8919" s="12">
        <f t="shared" si="2446"/>
        <v>0</v>
      </c>
      <c r="AS8919" s="12">
        <f t="shared" si="2446"/>
        <v>0</v>
      </c>
      <c r="AT8919" s="12">
        <f t="shared" si="2446"/>
        <v>0</v>
      </c>
      <c r="AU8919" s="12">
        <v>0</v>
      </c>
      <c r="AV8919" s="12">
        <v>0</v>
      </c>
      <c r="AW8919" s="12">
        <f t="shared" si="2441"/>
        <v>0</v>
      </c>
    </row>
    <row r="8920" spans="1:49">
      <c r="A8920" s="44" t="s">
        <v>2432</v>
      </c>
      <c r="B8920" s="45" t="s">
        <v>1029</v>
      </c>
      <c r="C8920" s="45" t="s">
        <v>1372</v>
      </c>
      <c r="D8920" s="452" t="s">
        <v>3060</v>
      </c>
      <c r="E8920" s="54" t="s">
        <v>833</v>
      </c>
      <c r="F8920" s="50"/>
      <c r="G8920" s="50"/>
      <c r="H8920" s="50"/>
      <c r="I8920" s="53" t="s">
        <v>1</v>
      </c>
      <c r="J8920" s="16">
        <f>SUM(J8921)</f>
        <v>0</v>
      </c>
      <c r="K8920" s="16">
        <f t="shared" si="2446"/>
        <v>0</v>
      </c>
      <c r="L8920" s="16">
        <f t="shared" si="2446"/>
        <v>0</v>
      </c>
      <c r="M8920" s="16">
        <f t="shared" si="2446"/>
        <v>0</v>
      </c>
      <c r="N8920" s="16">
        <f t="shared" si="2446"/>
        <v>0</v>
      </c>
      <c r="O8920" s="16">
        <f t="shared" si="2446"/>
        <v>0</v>
      </c>
      <c r="P8920" s="16">
        <f t="shared" si="2446"/>
        <v>0</v>
      </c>
      <c r="Q8920" s="16">
        <f t="shared" si="2446"/>
        <v>0</v>
      </c>
      <c r="R8920" s="16">
        <f t="shared" si="2446"/>
        <v>0</v>
      </c>
      <c r="S8920" s="16">
        <f t="shared" si="2446"/>
        <v>0</v>
      </c>
      <c r="T8920" s="16">
        <f t="shared" si="2446"/>
        <v>0</v>
      </c>
      <c r="U8920" s="16">
        <v>0</v>
      </c>
      <c r="V8920" s="16">
        <v>0</v>
      </c>
      <c r="W8920" s="16">
        <f>SUM(W8921)</f>
        <v>0</v>
      </c>
      <c r="X8920" s="16">
        <f t="shared" si="2446"/>
        <v>0</v>
      </c>
      <c r="Y8920" s="16">
        <f t="shared" si="2446"/>
        <v>0</v>
      </c>
      <c r="Z8920" s="16">
        <f t="shared" si="2446"/>
        <v>0</v>
      </c>
      <c r="AA8920" s="16">
        <f t="shared" si="2446"/>
        <v>0</v>
      </c>
      <c r="AB8920" s="16">
        <f t="shared" si="2446"/>
        <v>0</v>
      </c>
      <c r="AC8920" s="16">
        <f t="shared" si="2446"/>
        <v>0</v>
      </c>
      <c r="AD8920" s="16">
        <f t="shared" si="2446"/>
        <v>0</v>
      </c>
      <c r="AE8920" s="16">
        <f t="shared" si="2446"/>
        <v>0</v>
      </c>
      <c r="AF8920" s="16">
        <f t="shared" si="2446"/>
        <v>0</v>
      </c>
      <c r="AG8920" s="16">
        <f t="shared" si="2446"/>
        <v>0</v>
      </c>
      <c r="AH8920" s="16">
        <v>0</v>
      </c>
      <c r="AI8920" s="16">
        <v>0</v>
      </c>
      <c r="AJ8920" s="16">
        <f>SUM(AJ8921)</f>
        <v>0</v>
      </c>
      <c r="AK8920" s="16">
        <f t="shared" si="2446"/>
        <v>0</v>
      </c>
      <c r="AL8920" s="16">
        <f t="shared" si="2446"/>
        <v>0</v>
      </c>
      <c r="AM8920" s="16">
        <f t="shared" si="2446"/>
        <v>0</v>
      </c>
      <c r="AN8920" s="16">
        <f t="shared" si="2446"/>
        <v>0</v>
      </c>
      <c r="AO8920" s="16">
        <f t="shared" si="2446"/>
        <v>0</v>
      </c>
      <c r="AP8920" s="16">
        <f t="shared" si="2446"/>
        <v>0</v>
      </c>
      <c r="AQ8920" s="16">
        <f t="shared" si="2446"/>
        <v>0</v>
      </c>
      <c r="AR8920" s="16">
        <f t="shared" si="2446"/>
        <v>0</v>
      </c>
      <c r="AS8920" s="16">
        <f t="shared" si="2446"/>
        <v>0</v>
      </c>
      <c r="AT8920" s="16">
        <f t="shared" si="2446"/>
        <v>0</v>
      </c>
      <c r="AU8920" s="16">
        <v>0</v>
      </c>
      <c r="AV8920" s="16">
        <v>0</v>
      </c>
      <c r="AW8920" s="16">
        <f t="shared" si="2441"/>
        <v>0</v>
      </c>
    </row>
    <row r="8921" spans="1:49" s="52" customFormat="1">
      <c r="A8921" s="44" t="s">
        <v>2432</v>
      </c>
      <c r="B8921" s="45" t="s">
        <v>1029</v>
      </c>
      <c r="C8921" s="45" t="s">
        <v>1372</v>
      </c>
      <c r="D8921" s="452" t="s">
        <v>3060</v>
      </c>
      <c r="E8921" s="54" t="s">
        <v>1517</v>
      </c>
      <c r="F8921" s="65"/>
      <c r="G8921" s="468" t="s">
        <v>3107</v>
      </c>
      <c r="H8921" s="50" t="s">
        <v>2384</v>
      </c>
      <c r="I8921" s="343" t="s">
        <v>2584</v>
      </c>
      <c r="J8921" s="11"/>
      <c r="K8921" s="11"/>
      <c r="L8921" s="11"/>
      <c r="M8921" s="11"/>
      <c r="N8921" s="11"/>
      <c r="O8921" s="11"/>
      <c r="P8921" s="11"/>
      <c r="Q8921" s="11"/>
      <c r="R8921" s="11"/>
      <c r="S8921" s="11"/>
      <c r="T8921" s="11"/>
      <c r="U8921" s="11">
        <v>0</v>
      </c>
      <c r="V8921" s="11">
        <v>0</v>
      </c>
      <c r="W8921" s="11"/>
      <c r="X8921" s="11"/>
      <c r="Y8921" s="11"/>
      <c r="Z8921" s="11"/>
      <c r="AA8921" s="11"/>
      <c r="AB8921" s="11"/>
      <c r="AC8921" s="11"/>
      <c r="AD8921" s="11"/>
      <c r="AE8921" s="11"/>
      <c r="AF8921" s="11"/>
      <c r="AG8921" s="11"/>
      <c r="AH8921" s="11">
        <v>0</v>
      </c>
      <c r="AI8921" s="11">
        <v>0</v>
      </c>
      <c r="AJ8921" s="11"/>
      <c r="AK8921" s="11"/>
      <c r="AL8921" s="11"/>
      <c r="AM8921" s="11"/>
      <c r="AN8921" s="11"/>
      <c r="AO8921" s="11"/>
      <c r="AP8921" s="11"/>
      <c r="AQ8921" s="11"/>
      <c r="AR8921" s="11"/>
      <c r="AS8921" s="11"/>
      <c r="AT8921" s="11"/>
      <c r="AU8921" s="11">
        <v>0</v>
      </c>
      <c r="AV8921" s="11">
        <v>0</v>
      </c>
      <c r="AW8921" s="11">
        <f t="shared" si="2441"/>
        <v>0</v>
      </c>
    </row>
    <row r="8922" spans="1:49">
      <c r="A8922" s="48"/>
      <c r="B8922" s="42"/>
      <c r="C8922" s="42"/>
      <c r="D8922" s="42"/>
      <c r="E8922" s="531"/>
      <c r="F8922" s="50"/>
      <c r="G8922" s="50"/>
      <c r="H8922" s="50"/>
      <c r="I8922" s="49" t="s">
        <v>1157</v>
      </c>
      <c r="J8922" s="6">
        <f>SUM(J8923)</f>
        <v>376300</v>
      </c>
      <c r="K8922" s="6">
        <f t="shared" ref="K8922:AT8922" si="2447">SUM(K8923)</f>
        <v>0</v>
      </c>
      <c r="L8922" s="6">
        <f t="shared" si="2447"/>
        <v>0</v>
      </c>
      <c r="M8922" s="6">
        <f t="shared" si="2447"/>
        <v>33000</v>
      </c>
      <c r="N8922" s="6">
        <f t="shared" si="2447"/>
        <v>0</v>
      </c>
      <c r="O8922" s="6">
        <f t="shared" si="2447"/>
        <v>40000</v>
      </c>
      <c r="P8922" s="6">
        <f t="shared" si="2447"/>
        <v>0</v>
      </c>
      <c r="Q8922" s="6">
        <f t="shared" si="2447"/>
        <v>35000</v>
      </c>
      <c r="R8922" s="6">
        <f t="shared" si="2447"/>
        <v>20000</v>
      </c>
      <c r="S8922" s="6">
        <f t="shared" si="2447"/>
        <v>0</v>
      </c>
      <c r="T8922" s="6">
        <f t="shared" si="2447"/>
        <v>86200</v>
      </c>
      <c r="U8922" s="6">
        <v>214200</v>
      </c>
      <c r="V8922" s="6">
        <v>162100</v>
      </c>
      <c r="W8922" s="6">
        <f>SUM(W8923)</f>
        <v>47382</v>
      </c>
      <c r="X8922" s="6">
        <f t="shared" si="2447"/>
        <v>0</v>
      </c>
      <c r="Y8922" s="6">
        <f t="shared" si="2447"/>
        <v>0</v>
      </c>
      <c r="Z8922" s="6">
        <f t="shared" si="2447"/>
        <v>47382</v>
      </c>
      <c r="AA8922" s="6">
        <f t="shared" si="2447"/>
        <v>0</v>
      </c>
      <c r="AB8922" s="6">
        <f t="shared" si="2447"/>
        <v>0</v>
      </c>
      <c r="AC8922" s="6">
        <f t="shared" si="2447"/>
        <v>0</v>
      </c>
      <c r="AD8922" s="6">
        <f t="shared" si="2447"/>
        <v>0</v>
      </c>
      <c r="AE8922" s="6">
        <f t="shared" si="2447"/>
        <v>0</v>
      </c>
      <c r="AF8922" s="6">
        <f t="shared" si="2447"/>
        <v>0</v>
      </c>
      <c r="AG8922" s="6">
        <f t="shared" si="2447"/>
        <v>0</v>
      </c>
      <c r="AH8922" s="6">
        <v>47382</v>
      </c>
      <c r="AI8922" s="6">
        <v>0</v>
      </c>
      <c r="AJ8922" s="6">
        <f>SUM(AJ8923)</f>
        <v>72000</v>
      </c>
      <c r="AK8922" s="6">
        <f t="shared" si="2447"/>
        <v>0</v>
      </c>
      <c r="AL8922" s="6">
        <f t="shared" si="2447"/>
        <v>0</v>
      </c>
      <c r="AM8922" s="6">
        <f t="shared" si="2447"/>
        <v>72000</v>
      </c>
      <c r="AN8922" s="6">
        <f t="shared" si="2447"/>
        <v>0</v>
      </c>
      <c r="AO8922" s="6">
        <f t="shared" si="2447"/>
        <v>0</v>
      </c>
      <c r="AP8922" s="6">
        <f t="shared" si="2447"/>
        <v>0</v>
      </c>
      <c r="AQ8922" s="6">
        <f t="shared" si="2447"/>
        <v>0</v>
      </c>
      <c r="AR8922" s="6">
        <f t="shared" si="2447"/>
        <v>0</v>
      </c>
      <c r="AS8922" s="6">
        <f t="shared" si="2447"/>
        <v>0</v>
      </c>
      <c r="AT8922" s="6">
        <f t="shared" si="2447"/>
        <v>0</v>
      </c>
      <c r="AU8922" s="6">
        <v>72000</v>
      </c>
      <c r="AV8922" s="6">
        <v>0</v>
      </c>
      <c r="AW8922" s="6">
        <f t="shared" si="2441"/>
        <v>333582</v>
      </c>
    </row>
    <row r="8923" spans="1:49">
      <c r="A8923" s="44" t="s">
        <v>2432</v>
      </c>
      <c r="B8923" s="45" t="s">
        <v>1029</v>
      </c>
      <c r="C8923" s="45" t="s">
        <v>1372</v>
      </c>
      <c r="D8923" s="452" t="s">
        <v>3060</v>
      </c>
      <c r="E8923" s="213" t="s">
        <v>1402</v>
      </c>
      <c r="F8923" s="65"/>
      <c r="G8923" s="65"/>
      <c r="H8923" s="65"/>
      <c r="I8923" s="328" t="s">
        <v>1158</v>
      </c>
      <c r="J8923" s="9">
        <f>SUM(J8924:J8925)</f>
        <v>376300</v>
      </c>
      <c r="K8923" s="9">
        <f t="shared" ref="K8923:AT8923" si="2448">SUM(K8924:K8925)</f>
        <v>0</v>
      </c>
      <c r="L8923" s="9">
        <f t="shared" si="2448"/>
        <v>0</v>
      </c>
      <c r="M8923" s="9">
        <f t="shared" si="2448"/>
        <v>33000</v>
      </c>
      <c r="N8923" s="9">
        <f t="shared" si="2448"/>
        <v>0</v>
      </c>
      <c r="O8923" s="9">
        <f t="shared" si="2448"/>
        <v>40000</v>
      </c>
      <c r="P8923" s="9">
        <f t="shared" si="2448"/>
        <v>0</v>
      </c>
      <c r="Q8923" s="9">
        <f t="shared" si="2448"/>
        <v>35000</v>
      </c>
      <c r="R8923" s="9">
        <f t="shared" si="2448"/>
        <v>20000</v>
      </c>
      <c r="S8923" s="9">
        <f t="shared" si="2448"/>
        <v>0</v>
      </c>
      <c r="T8923" s="9">
        <f t="shared" si="2448"/>
        <v>86200</v>
      </c>
      <c r="U8923" s="9">
        <v>214200</v>
      </c>
      <c r="V8923" s="9">
        <v>162100</v>
      </c>
      <c r="W8923" s="9">
        <f>SUM(W8924:W8925)</f>
        <v>47382</v>
      </c>
      <c r="X8923" s="9">
        <f t="shared" si="2448"/>
        <v>0</v>
      </c>
      <c r="Y8923" s="9">
        <f t="shared" si="2448"/>
        <v>0</v>
      </c>
      <c r="Z8923" s="9">
        <f t="shared" si="2448"/>
        <v>47382</v>
      </c>
      <c r="AA8923" s="9">
        <f t="shared" si="2448"/>
        <v>0</v>
      </c>
      <c r="AB8923" s="9">
        <f t="shared" si="2448"/>
        <v>0</v>
      </c>
      <c r="AC8923" s="9">
        <f t="shared" si="2448"/>
        <v>0</v>
      </c>
      <c r="AD8923" s="9">
        <f t="shared" si="2448"/>
        <v>0</v>
      </c>
      <c r="AE8923" s="9">
        <f t="shared" si="2448"/>
        <v>0</v>
      </c>
      <c r="AF8923" s="9">
        <f t="shared" si="2448"/>
        <v>0</v>
      </c>
      <c r="AG8923" s="9">
        <f t="shared" si="2448"/>
        <v>0</v>
      </c>
      <c r="AH8923" s="9">
        <v>47382</v>
      </c>
      <c r="AI8923" s="9">
        <v>0</v>
      </c>
      <c r="AJ8923" s="9">
        <f>SUM(AJ8924:AJ8925)</f>
        <v>72000</v>
      </c>
      <c r="AK8923" s="9">
        <f t="shared" si="2448"/>
        <v>0</v>
      </c>
      <c r="AL8923" s="9">
        <f t="shared" si="2448"/>
        <v>0</v>
      </c>
      <c r="AM8923" s="9">
        <f t="shared" si="2448"/>
        <v>72000</v>
      </c>
      <c r="AN8923" s="9">
        <f t="shared" si="2448"/>
        <v>0</v>
      </c>
      <c r="AO8923" s="9">
        <f t="shared" si="2448"/>
        <v>0</v>
      </c>
      <c r="AP8923" s="9">
        <f t="shared" si="2448"/>
        <v>0</v>
      </c>
      <c r="AQ8923" s="9">
        <f t="shared" si="2448"/>
        <v>0</v>
      </c>
      <c r="AR8923" s="9">
        <f t="shared" si="2448"/>
        <v>0</v>
      </c>
      <c r="AS8923" s="9">
        <f t="shared" si="2448"/>
        <v>0</v>
      </c>
      <c r="AT8923" s="9">
        <f t="shared" si="2448"/>
        <v>0</v>
      </c>
      <c r="AU8923" s="9">
        <v>72000</v>
      </c>
      <c r="AV8923" s="9">
        <v>0</v>
      </c>
      <c r="AW8923" s="9">
        <f t="shared" si="2441"/>
        <v>333582</v>
      </c>
    </row>
    <row r="8924" spans="1:49" s="59" customFormat="1">
      <c r="A8924" s="44" t="s">
        <v>2432</v>
      </c>
      <c r="B8924" s="45" t="s">
        <v>1029</v>
      </c>
      <c r="C8924" s="45" t="s">
        <v>1372</v>
      </c>
      <c r="D8924" s="452" t="s">
        <v>3060</v>
      </c>
      <c r="E8924" s="57" t="s">
        <v>1409</v>
      </c>
      <c r="F8924" s="58"/>
      <c r="G8924" s="468" t="s">
        <v>3107</v>
      </c>
      <c r="H8924" s="50" t="s">
        <v>2384</v>
      </c>
      <c r="I8924" s="56" t="s">
        <v>1691</v>
      </c>
      <c r="J8924" s="21">
        <v>144200</v>
      </c>
      <c r="K8924" s="21"/>
      <c r="L8924" s="21"/>
      <c r="M8924" s="21">
        <v>3000</v>
      </c>
      <c r="N8924" s="21"/>
      <c r="O8924" s="21">
        <v>40000</v>
      </c>
      <c r="P8924" s="21"/>
      <c r="Q8924" s="21">
        <v>15000</v>
      </c>
      <c r="R8924" s="21"/>
      <c r="S8924" s="21"/>
      <c r="T8924" s="21">
        <v>86200</v>
      </c>
      <c r="U8924" s="21">
        <v>144200</v>
      </c>
      <c r="V8924" s="21">
        <v>0</v>
      </c>
      <c r="W8924" s="21"/>
      <c r="X8924" s="21"/>
      <c r="Y8924" s="21"/>
      <c r="Z8924" s="21"/>
      <c r="AA8924" s="21"/>
      <c r="AB8924" s="21"/>
      <c r="AC8924" s="21"/>
      <c r="AD8924" s="21"/>
      <c r="AE8924" s="21"/>
      <c r="AF8924" s="21"/>
      <c r="AG8924" s="21"/>
      <c r="AH8924" s="21">
        <v>0</v>
      </c>
      <c r="AI8924" s="21">
        <v>0</v>
      </c>
      <c r="AJ8924" s="21"/>
      <c r="AK8924" s="21"/>
      <c r="AL8924" s="21"/>
      <c r="AM8924" s="21"/>
      <c r="AN8924" s="21"/>
      <c r="AO8924" s="21"/>
      <c r="AP8924" s="21"/>
      <c r="AQ8924" s="21"/>
      <c r="AR8924" s="21"/>
      <c r="AS8924" s="21"/>
      <c r="AT8924" s="21"/>
      <c r="AU8924" s="21">
        <v>0</v>
      </c>
      <c r="AV8924" s="21">
        <v>0</v>
      </c>
      <c r="AW8924" s="21">
        <f t="shared" si="2441"/>
        <v>144200</v>
      </c>
    </row>
    <row r="8925" spans="1:49">
      <c r="A8925" s="44" t="s">
        <v>2432</v>
      </c>
      <c r="B8925" s="45" t="s">
        <v>1029</v>
      </c>
      <c r="C8925" s="45" t="s">
        <v>1372</v>
      </c>
      <c r="D8925" s="452" t="s">
        <v>3060</v>
      </c>
      <c r="E8925" s="367" t="s">
        <v>1367</v>
      </c>
      <c r="F8925" s="50"/>
      <c r="G8925" s="468" t="s">
        <v>3107</v>
      </c>
      <c r="H8925" s="50" t="s">
        <v>2384</v>
      </c>
      <c r="I8925" s="42" t="s">
        <v>1400</v>
      </c>
      <c r="J8925" s="15">
        <v>232100</v>
      </c>
      <c r="M8925" s="15">
        <v>30000</v>
      </c>
      <c r="Q8925" s="15">
        <v>20000</v>
      </c>
      <c r="R8925" s="15">
        <v>20000</v>
      </c>
      <c r="U8925" s="15">
        <v>70000</v>
      </c>
      <c r="V8925" s="15">
        <v>162100</v>
      </c>
      <c r="W8925" s="15">
        <v>47382</v>
      </c>
      <c r="Z8925" s="15">
        <v>47382</v>
      </c>
      <c r="AH8925" s="15">
        <v>47382</v>
      </c>
      <c r="AI8925" s="15">
        <v>0</v>
      </c>
      <c r="AJ8925" s="15">
        <v>72000</v>
      </c>
      <c r="AM8925" s="15">
        <v>72000</v>
      </c>
      <c r="AU8925" s="15">
        <v>72000</v>
      </c>
      <c r="AV8925" s="15">
        <v>0</v>
      </c>
      <c r="AW8925" s="15">
        <f t="shared" si="2441"/>
        <v>189382</v>
      </c>
    </row>
    <row r="8926" spans="1:49">
      <c r="A8926" s="48"/>
      <c r="B8926" s="42"/>
      <c r="C8926" s="42"/>
      <c r="D8926" s="42"/>
      <c r="E8926" s="531"/>
      <c r="F8926" s="50"/>
      <c r="G8926" s="50"/>
      <c r="H8926" s="50"/>
      <c r="I8926" s="42"/>
      <c r="U8926" s="15">
        <v>0</v>
      </c>
      <c r="V8926" s="15">
        <v>0</v>
      </c>
      <c r="AH8926" s="15">
        <v>0</v>
      </c>
      <c r="AI8926" s="15">
        <v>0</v>
      </c>
      <c r="AU8926" s="15">
        <v>0</v>
      </c>
      <c r="AV8926" s="15">
        <v>0</v>
      </c>
      <c r="AW8926" s="15">
        <f t="shared" si="2441"/>
        <v>0</v>
      </c>
    </row>
    <row r="8927" spans="1:49">
      <c r="A8927" s="48"/>
      <c r="B8927" s="42"/>
      <c r="C8927" s="42"/>
      <c r="D8927" s="42"/>
      <c r="E8927" s="531"/>
      <c r="F8927" s="50"/>
      <c r="G8927" s="50"/>
      <c r="H8927" s="50"/>
      <c r="I8927" s="49" t="s">
        <v>2588</v>
      </c>
      <c r="J8927" s="12">
        <f>SUM(J8897,J8922,J8919)</f>
        <v>595300</v>
      </c>
      <c r="K8927" s="12">
        <f t="shared" ref="K8927:AT8927" si="2449">SUM(K8897,K8922,K8919)</f>
        <v>0</v>
      </c>
      <c r="L8927" s="12">
        <f t="shared" si="2449"/>
        <v>10500</v>
      </c>
      <c r="M8927" s="12">
        <f t="shared" si="2449"/>
        <v>46300</v>
      </c>
      <c r="N8927" s="12">
        <f t="shared" si="2449"/>
        <v>0</v>
      </c>
      <c r="O8927" s="12">
        <f t="shared" si="2449"/>
        <v>99900</v>
      </c>
      <c r="P8927" s="12">
        <f t="shared" si="2449"/>
        <v>0</v>
      </c>
      <c r="Q8927" s="12">
        <f t="shared" si="2449"/>
        <v>66600</v>
      </c>
      <c r="R8927" s="12">
        <f t="shared" si="2449"/>
        <v>21500</v>
      </c>
      <c r="S8927" s="12">
        <f t="shared" si="2449"/>
        <v>0</v>
      </c>
      <c r="T8927" s="12">
        <f t="shared" si="2449"/>
        <v>97900</v>
      </c>
      <c r="U8927" s="12">
        <v>342700</v>
      </c>
      <c r="V8927" s="12">
        <v>252600</v>
      </c>
      <c r="W8927" s="12">
        <f>SUM(W8897,W8922,W8919)</f>
        <v>95332</v>
      </c>
      <c r="X8927" s="12">
        <f t="shared" si="2449"/>
        <v>0</v>
      </c>
      <c r="Y8927" s="12">
        <f t="shared" si="2449"/>
        <v>0</v>
      </c>
      <c r="Z8927" s="12">
        <f t="shared" si="2449"/>
        <v>68904</v>
      </c>
      <c r="AA8927" s="12">
        <f t="shared" si="2449"/>
        <v>12510</v>
      </c>
      <c r="AB8927" s="12">
        <f t="shared" si="2449"/>
        <v>0</v>
      </c>
      <c r="AC8927" s="12">
        <f t="shared" si="2449"/>
        <v>10726</v>
      </c>
      <c r="AD8927" s="12">
        <f t="shared" si="2449"/>
        <v>0</v>
      </c>
      <c r="AE8927" s="12">
        <f t="shared" si="2449"/>
        <v>0</v>
      </c>
      <c r="AF8927" s="12">
        <f t="shared" si="2449"/>
        <v>3192</v>
      </c>
      <c r="AG8927" s="12">
        <f t="shared" si="2449"/>
        <v>0</v>
      </c>
      <c r="AH8927" s="12">
        <v>95332</v>
      </c>
      <c r="AI8927" s="12">
        <v>0</v>
      </c>
      <c r="AJ8927" s="12">
        <f>SUM(AJ8897,AJ8922,AJ8919)</f>
        <v>72000</v>
      </c>
      <c r="AK8927" s="12">
        <f t="shared" si="2449"/>
        <v>0</v>
      </c>
      <c r="AL8927" s="12">
        <f t="shared" si="2449"/>
        <v>0</v>
      </c>
      <c r="AM8927" s="12">
        <f t="shared" si="2449"/>
        <v>72000</v>
      </c>
      <c r="AN8927" s="12">
        <f t="shared" si="2449"/>
        <v>0</v>
      </c>
      <c r="AO8927" s="12">
        <f t="shared" si="2449"/>
        <v>0</v>
      </c>
      <c r="AP8927" s="12">
        <f t="shared" si="2449"/>
        <v>0</v>
      </c>
      <c r="AQ8927" s="12">
        <f t="shared" si="2449"/>
        <v>0</v>
      </c>
      <c r="AR8927" s="12">
        <f t="shared" si="2449"/>
        <v>0</v>
      </c>
      <c r="AS8927" s="12">
        <f t="shared" si="2449"/>
        <v>0</v>
      </c>
      <c r="AT8927" s="12">
        <f t="shared" si="2449"/>
        <v>0</v>
      </c>
      <c r="AU8927" s="12">
        <v>72000</v>
      </c>
      <c r="AV8927" s="12">
        <v>0</v>
      </c>
      <c r="AW8927" s="12">
        <f t="shared" si="2441"/>
        <v>510032</v>
      </c>
    </row>
    <row r="8928" spans="1:49" s="91" customFormat="1">
      <c r="A8928" s="48"/>
      <c r="B8928" s="42"/>
      <c r="C8928" s="42"/>
      <c r="D8928" s="42"/>
      <c r="E8928" s="531"/>
      <c r="F8928" s="50"/>
      <c r="G8928" s="50"/>
      <c r="H8928" s="50"/>
      <c r="I8928" s="53"/>
      <c r="J8928" s="15"/>
      <c r="K8928" s="15"/>
      <c r="L8928" s="15"/>
      <c r="M8928" s="15"/>
      <c r="N8928" s="15"/>
      <c r="O8928" s="15"/>
      <c r="P8928" s="15"/>
      <c r="Q8928" s="15"/>
      <c r="R8928" s="15"/>
      <c r="S8928" s="15"/>
      <c r="T8928" s="15"/>
      <c r="U8928" s="15"/>
      <c r="V8928" s="15"/>
      <c r="W8928" s="15"/>
      <c r="X8928" s="15"/>
      <c r="Y8928" s="15"/>
      <c r="Z8928" s="15"/>
      <c r="AA8928" s="15"/>
      <c r="AB8928" s="15"/>
      <c r="AC8928" s="15"/>
      <c r="AD8928" s="15"/>
      <c r="AE8928" s="15"/>
      <c r="AF8928" s="15"/>
      <c r="AG8928" s="15"/>
      <c r="AH8928" s="15"/>
      <c r="AI8928" s="15"/>
      <c r="AJ8928" s="15"/>
      <c r="AK8928" s="15"/>
      <c r="AL8928" s="15"/>
      <c r="AM8928" s="15"/>
      <c r="AN8928" s="15"/>
      <c r="AO8928" s="15"/>
      <c r="AP8928" s="15"/>
      <c r="AQ8928" s="15"/>
      <c r="AR8928" s="15"/>
      <c r="AS8928" s="15"/>
      <c r="AT8928" s="15"/>
      <c r="AU8928" s="15"/>
      <c r="AV8928" s="15"/>
      <c r="AW8928" s="15"/>
    </row>
    <row r="8929" spans="1:49">
      <c r="A8929" s="48"/>
      <c r="B8929" s="42"/>
      <c r="C8929" s="42"/>
      <c r="D8929" s="42"/>
      <c r="E8929" s="531"/>
      <c r="F8929" s="50"/>
      <c r="G8929" s="50"/>
      <c r="H8929" s="50"/>
      <c r="I8929" s="146" t="s">
        <v>970</v>
      </c>
      <c r="J8929" s="29"/>
      <c r="K8929" s="29"/>
      <c r="L8929" s="29"/>
      <c r="M8929" s="29"/>
      <c r="N8929" s="29"/>
      <c r="O8929" s="29"/>
      <c r="P8929" s="29"/>
      <c r="Q8929" s="29"/>
      <c r="R8929" s="29"/>
      <c r="S8929" s="29"/>
      <c r="T8929" s="29"/>
      <c r="U8929" s="29"/>
      <c r="V8929" s="29"/>
      <c r="W8929" s="29"/>
      <c r="X8929" s="29"/>
      <c r="Y8929" s="29"/>
      <c r="Z8929" s="29"/>
      <c r="AA8929" s="29"/>
      <c r="AB8929" s="29"/>
      <c r="AC8929" s="29"/>
      <c r="AD8929" s="29"/>
      <c r="AE8929" s="29"/>
      <c r="AF8929" s="29"/>
      <c r="AG8929" s="29"/>
      <c r="AH8929" s="29"/>
      <c r="AI8929" s="29"/>
      <c r="AJ8929" s="29"/>
      <c r="AK8929" s="29"/>
      <c r="AL8929" s="29"/>
      <c r="AM8929" s="29"/>
      <c r="AN8929" s="29"/>
      <c r="AO8929" s="29"/>
      <c r="AP8929" s="29"/>
      <c r="AQ8929" s="29"/>
      <c r="AR8929" s="29"/>
      <c r="AS8929" s="29"/>
      <c r="AT8929" s="29"/>
      <c r="AU8929" s="29"/>
      <c r="AV8929" s="29"/>
      <c r="AW8929" s="29"/>
    </row>
    <row r="8930" spans="1:49" ht="13.5" thickBot="1">
      <c r="A8930" s="48"/>
      <c r="B8930" s="42"/>
      <c r="C8930" s="42"/>
      <c r="D8930" s="42"/>
      <c r="E8930" s="531"/>
      <c r="F8930" s="50"/>
      <c r="G8930" s="50"/>
      <c r="H8930" s="50"/>
      <c r="I8930" s="146"/>
      <c r="J8930" s="29"/>
      <c r="K8930" s="29"/>
      <c r="L8930" s="29"/>
      <c r="M8930" s="29"/>
      <c r="N8930" s="29"/>
      <c r="O8930" s="29"/>
      <c r="P8930" s="29"/>
      <c r="Q8930" s="29"/>
      <c r="R8930" s="29"/>
      <c r="S8930" s="29"/>
      <c r="T8930" s="29"/>
      <c r="U8930" s="29"/>
      <c r="V8930" s="29"/>
      <c r="W8930" s="29"/>
      <c r="X8930" s="29"/>
      <c r="Y8930" s="29"/>
      <c r="Z8930" s="29"/>
      <c r="AA8930" s="29"/>
      <c r="AB8930" s="29"/>
      <c r="AC8930" s="29"/>
      <c r="AD8930" s="29"/>
      <c r="AE8930" s="29"/>
      <c r="AF8930" s="29"/>
      <c r="AG8930" s="29"/>
      <c r="AH8930" s="29"/>
      <c r="AI8930" s="29"/>
      <c r="AJ8930" s="29"/>
      <c r="AK8930" s="29"/>
      <c r="AL8930" s="29"/>
      <c r="AM8930" s="29"/>
      <c r="AN8930" s="29"/>
      <c r="AO8930" s="29"/>
      <c r="AP8930" s="29"/>
      <c r="AQ8930" s="29"/>
      <c r="AR8930" s="29"/>
      <c r="AS8930" s="29"/>
      <c r="AT8930" s="29"/>
      <c r="AU8930" s="29"/>
      <c r="AV8930" s="29"/>
      <c r="AW8930" s="29"/>
    </row>
    <row r="8931" spans="1:49" ht="35.25" customHeight="1" thickTop="1" thickBot="1">
      <c r="A8931" s="48"/>
      <c r="B8931" s="42"/>
      <c r="C8931" s="42"/>
      <c r="D8931" s="42"/>
      <c r="E8931" s="531"/>
      <c r="F8931" s="50"/>
      <c r="G8931" s="50"/>
      <c r="H8931" s="50"/>
      <c r="I8931" s="5" t="s">
        <v>2331</v>
      </c>
      <c r="J8931" s="364" t="s">
        <v>2891</v>
      </c>
      <c r="K8931" s="364" t="s">
        <v>2879</v>
      </c>
      <c r="L8931" s="364" t="s">
        <v>2880</v>
      </c>
      <c r="M8931" s="364" t="s">
        <v>2881</v>
      </c>
      <c r="N8931" s="364" t="s">
        <v>2882</v>
      </c>
      <c r="O8931" s="364" t="s">
        <v>2883</v>
      </c>
      <c r="P8931" s="364" t="s">
        <v>2884</v>
      </c>
      <c r="Q8931" s="364" t="s">
        <v>2885</v>
      </c>
      <c r="R8931" s="364" t="s">
        <v>2886</v>
      </c>
      <c r="S8931" s="364" t="s">
        <v>2887</v>
      </c>
      <c r="T8931" s="364" t="s">
        <v>2888</v>
      </c>
      <c r="U8931" s="364" t="s">
        <v>2889</v>
      </c>
      <c r="V8931" s="364" t="s">
        <v>2890</v>
      </c>
      <c r="W8931" s="365" t="s">
        <v>2893</v>
      </c>
      <c r="X8931" s="365" t="s">
        <v>2879</v>
      </c>
      <c r="Y8931" s="365" t="s">
        <v>2880</v>
      </c>
      <c r="Z8931" s="365" t="s">
        <v>2881</v>
      </c>
      <c r="AA8931" s="365" t="s">
        <v>2882</v>
      </c>
      <c r="AB8931" s="365" t="s">
        <v>2883</v>
      </c>
      <c r="AC8931" s="365" t="s">
        <v>2884</v>
      </c>
      <c r="AD8931" s="365" t="s">
        <v>2885</v>
      </c>
      <c r="AE8931" s="365" t="s">
        <v>2886</v>
      </c>
      <c r="AF8931" s="365" t="s">
        <v>2887</v>
      </c>
      <c r="AG8931" s="365" t="s">
        <v>2888</v>
      </c>
      <c r="AH8931" s="365" t="s">
        <v>2889</v>
      </c>
      <c r="AI8931" s="365" t="s">
        <v>2890</v>
      </c>
      <c r="AJ8931" s="366" t="s">
        <v>2892</v>
      </c>
      <c r="AK8931" s="366" t="s">
        <v>2879</v>
      </c>
      <c r="AL8931" s="366" t="s">
        <v>2880</v>
      </c>
      <c r="AM8931" s="366" t="s">
        <v>2881</v>
      </c>
      <c r="AN8931" s="366" t="s">
        <v>2882</v>
      </c>
      <c r="AO8931" s="366" t="s">
        <v>2883</v>
      </c>
      <c r="AP8931" s="366" t="s">
        <v>2884</v>
      </c>
      <c r="AQ8931" s="366" t="s">
        <v>2885</v>
      </c>
      <c r="AR8931" s="366" t="s">
        <v>2886</v>
      </c>
      <c r="AS8931" s="366" t="s">
        <v>2887</v>
      </c>
      <c r="AT8931" s="366" t="s">
        <v>2888</v>
      </c>
      <c r="AU8931" s="366" t="s">
        <v>2889</v>
      </c>
      <c r="AV8931" s="366" t="s">
        <v>2890</v>
      </c>
      <c r="AW8931" s="368" t="s">
        <v>2895</v>
      </c>
    </row>
    <row r="8932" spans="1:49">
      <c r="A8932" s="48"/>
      <c r="B8932" s="42"/>
      <c r="C8932" s="42"/>
      <c r="D8932" s="42"/>
      <c r="E8932" s="531"/>
      <c r="F8932" s="50"/>
      <c r="G8932" s="50"/>
      <c r="H8932" s="50"/>
      <c r="I8932" s="34"/>
      <c r="J8932" s="202" t="s">
        <v>1224</v>
      </c>
      <c r="K8932" s="202">
        <v>1</v>
      </c>
      <c r="L8932" s="202">
        <v>2</v>
      </c>
      <c r="M8932" s="202">
        <v>3</v>
      </c>
      <c r="N8932" s="202">
        <v>4</v>
      </c>
      <c r="O8932" s="202">
        <v>5</v>
      </c>
      <c r="P8932" s="202">
        <v>6</v>
      </c>
      <c r="Q8932" s="202">
        <v>7</v>
      </c>
      <c r="R8932" s="202">
        <v>8</v>
      </c>
      <c r="S8932" s="202">
        <v>9</v>
      </c>
      <c r="T8932" s="202">
        <v>10</v>
      </c>
      <c r="U8932" s="202">
        <v>13</v>
      </c>
      <c r="V8932" s="202">
        <v>14</v>
      </c>
      <c r="W8932" s="202" t="s">
        <v>1224</v>
      </c>
      <c r="X8932" s="202">
        <v>1</v>
      </c>
      <c r="Y8932" s="202">
        <v>2</v>
      </c>
      <c r="Z8932" s="202">
        <v>3</v>
      </c>
      <c r="AA8932" s="202">
        <v>4</v>
      </c>
      <c r="AB8932" s="202">
        <v>5</v>
      </c>
      <c r="AC8932" s="202">
        <v>6</v>
      </c>
      <c r="AD8932" s="202">
        <v>7</v>
      </c>
      <c r="AE8932" s="202">
        <v>8</v>
      </c>
      <c r="AF8932" s="202">
        <v>9</v>
      </c>
      <c r="AG8932" s="202">
        <v>10</v>
      </c>
      <c r="AH8932" s="202">
        <v>13</v>
      </c>
      <c r="AI8932" s="202">
        <v>14</v>
      </c>
      <c r="AJ8932" s="202" t="s">
        <v>1224</v>
      </c>
      <c r="AK8932" s="202">
        <v>1</v>
      </c>
      <c r="AL8932" s="202">
        <v>2</v>
      </c>
      <c r="AM8932" s="202">
        <v>3</v>
      </c>
      <c r="AN8932" s="202">
        <v>4</v>
      </c>
      <c r="AO8932" s="202">
        <v>5</v>
      </c>
      <c r="AP8932" s="202">
        <v>6</v>
      </c>
      <c r="AQ8932" s="202">
        <v>7</v>
      </c>
      <c r="AR8932" s="202">
        <v>8</v>
      </c>
      <c r="AS8932" s="202">
        <v>9</v>
      </c>
      <c r="AT8932" s="202">
        <v>10</v>
      </c>
      <c r="AU8932" s="202">
        <v>13</v>
      </c>
      <c r="AV8932" s="202">
        <v>14</v>
      </c>
      <c r="AW8932" s="202">
        <v>15</v>
      </c>
    </row>
    <row r="8933" spans="1:49">
      <c r="A8933" s="48"/>
      <c r="B8933" s="42"/>
      <c r="C8933" s="42"/>
      <c r="D8933" s="42"/>
      <c r="E8933" s="531"/>
      <c r="F8933" s="50"/>
      <c r="G8933" s="50"/>
      <c r="H8933" s="50"/>
      <c r="I8933" s="276" t="s">
        <v>2424</v>
      </c>
      <c r="J8933" s="277">
        <f>SUM(J8927)</f>
        <v>595300</v>
      </c>
      <c r="K8933" s="277">
        <f t="shared" ref="K8933:AT8933" si="2450">SUM(K8927)</f>
        <v>0</v>
      </c>
      <c r="L8933" s="277">
        <f t="shared" si="2450"/>
        <v>10500</v>
      </c>
      <c r="M8933" s="277">
        <f t="shared" si="2450"/>
        <v>46300</v>
      </c>
      <c r="N8933" s="277">
        <f t="shared" si="2450"/>
        <v>0</v>
      </c>
      <c r="O8933" s="277">
        <f t="shared" si="2450"/>
        <v>99900</v>
      </c>
      <c r="P8933" s="277">
        <f t="shared" si="2450"/>
        <v>0</v>
      </c>
      <c r="Q8933" s="277">
        <f t="shared" si="2450"/>
        <v>66600</v>
      </c>
      <c r="R8933" s="277">
        <f t="shared" si="2450"/>
        <v>21500</v>
      </c>
      <c r="S8933" s="277">
        <f t="shared" si="2450"/>
        <v>0</v>
      </c>
      <c r="T8933" s="277">
        <f t="shared" si="2450"/>
        <v>97900</v>
      </c>
      <c r="U8933" s="277">
        <v>342700</v>
      </c>
      <c r="V8933" s="277">
        <v>252600</v>
      </c>
      <c r="W8933" s="277">
        <f>SUM(W8927)</f>
        <v>95332</v>
      </c>
      <c r="X8933" s="277">
        <f t="shared" si="2450"/>
        <v>0</v>
      </c>
      <c r="Y8933" s="277">
        <f t="shared" si="2450"/>
        <v>0</v>
      </c>
      <c r="Z8933" s="277">
        <f t="shared" si="2450"/>
        <v>68904</v>
      </c>
      <c r="AA8933" s="277">
        <f t="shared" si="2450"/>
        <v>12510</v>
      </c>
      <c r="AB8933" s="277">
        <f t="shared" si="2450"/>
        <v>0</v>
      </c>
      <c r="AC8933" s="277">
        <f t="shared" si="2450"/>
        <v>10726</v>
      </c>
      <c r="AD8933" s="277">
        <f t="shared" si="2450"/>
        <v>0</v>
      </c>
      <c r="AE8933" s="277">
        <f t="shared" si="2450"/>
        <v>0</v>
      </c>
      <c r="AF8933" s="277">
        <f t="shared" si="2450"/>
        <v>3192</v>
      </c>
      <c r="AG8933" s="277">
        <f t="shared" si="2450"/>
        <v>0</v>
      </c>
      <c r="AH8933" s="277">
        <v>95332</v>
      </c>
      <c r="AI8933" s="277">
        <v>0</v>
      </c>
      <c r="AJ8933" s="277">
        <f>SUM(AJ8927)</f>
        <v>72000</v>
      </c>
      <c r="AK8933" s="277">
        <f t="shared" si="2450"/>
        <v>0</v>
      </c>
      <c r="AL8933" s="277">
        <f t="shared" si="2450"/>
        <v>0</v>
      </c>
      <c r="AM8933" s="277">
        <f t="shared" si="2450"/>
        <v>72000</v>
      </c>
      <c r="AN8933" s="277">
        <f t="shared" si="2450"/>
        <v>0</v>
      </c>
      <c r="AO8933" s="277">
        <f t="shared" si="2450"/>
        <v>0</v>
      </c>
      <c r="AP8933" s="277">
        <f t="shared" si="2450"/>
        <v>0</v>
      </c>
      <c r="AQ8933" s="277">
        <f t="shared" si="2450"/>
        <v>0</v>
      </c>
      <c r="AR8933" s="277">
        <f t="shared" si="2450"/>
        <v>0</v>
      </c>
      <c r="AS8933" s="277">
        <f t="shared" si="2450"/>
        <v>0</v>
      </c>
      <c r="AT8933" s="277">
        <f t="shared" si="2450"/>
        <v>0</v>
      </c>
      <c r="AU8933" s="277">
        <v>72000</v>
      </c>
      <c r="AV8933" s="277">
        <v>0</v>
      </c>
      <c r="AW8933" s="277">
        <f>U8933+AH8933+AU8933</f>
        <v>510032</v>
      </c>
    </row>
    <row r="8934" spans="1:49">
      <c r="A8934" s="48"/>
      <c r="B8934" s="42"/>
      <c r="C8934" s="42"/>
      <c r="D8934" s="42"/>
      <c r="E8934" s="531"/>
      <c r="F8934" s="50"/>
      <c r="G8934" s="50"/>
      <c r="H8934" s="50"/>
      <c r="I8934" s="276"/>
      <c r="J8934" s="277"/>
      <c r="K8934" s="277"/>
      <c r="L8934" s="277"/>
      <c r="M8934" s="277"/>
      <c r="N8934" s="277"/>
      <c r="O8934" s="277"/>
      <c r="P8934" s="277"/>
      <c r="Q8934" s="277"/>
      <c r="R8934" s="277"/>
      <c r="S8934" s="277"/>
      <c r="T8934" s="277"/>
      <c r="U8934" s="277">
        <v>0</v>
      </c>
      <c r="V8934" s="277">
        <v>0</v>
      </c>
      <c r="W8934" s="277"/>
      <c r="X8934" s="277"/>
      <c r="Y8934" s="277"/>
      <c r="Z8934" s="277"/>
      <c r="AA8934" s="277"/>
      <c r="AB8934" s="277"/>
      <c r="AC8934" s="277"/>
      <c r="AD8934" s="277"/>
      <c r="AE8934" s="277"/>
      <c r="AF8934" s="277"/>
      <c r="AG8934" s="277"/>
      <c r="AH8934" s="277">
        <v>0</v>
      </c>
      <c r="AI8934" s="277">
        <v>0</v>
      </c>
      <c r="AJ8934" s="277"/>
      <c r="AK8934" s="277"/>
      <c r="AL8934" s="277"/>
      <c r="AM8934" s="277"/>
      <c r="AN8934" s="277"/>
      <c r="AO8934" s="277"/>
      <c r="AP8934" s="277"/>
      <c r="AQ8934" s="277"/>
      <c r="AR8934" s="277"/>
      <c r="AS8934" s="277"/>
      <c r="AT8934" s="277"/>
      <c r="AU8934" s="277">
        <v>0</v>
      </c>
      <c r="AV8934" s="277">
        <v>0</v>
      </c>
      <c r="AW8934" s="277">
        <f>U8934+AH8934+AU8934</f>
        <v>0</v>
      </c>
    </row>
    <row r="8935" spans="1:49">
      <c r="A8935" s="48"/>
      <c r="B8935" s="42"/>
      <c r="C8935" s="42"/>
      <c r="D8935" s="42"/>
      <c r="E8935" s="531"/>
      <c r="F8935" s="50"/>
      <c r="G8935" s="50"/>
      <c r="H8935" s="50"/>
      <c r="I8935" s="276"/>
      <c r="J8935" s="277"/>
      <c r="K8935" s="277"/>
      <c r="L8935" s="277"/>
      <c r="M8935" s="277"/>
      <c r="N8935" s="277"/>
      <c r="O8935" s="277"/>
      <c r="P8935" s="277"/>
      <c r="Q8935" s="277"/>
      <c r="R8935" s="277"/>
      <c r="S8935" s="277"/>
      <c r="T8935" s="277"/>
      <c r="U8935" s="277">
        <v>0</v>
      </c>
      <c r="V8935" s="277">
        <v>0</v>
      </c>
      <c r="W8935" s="277"/>
      <c r="X8935" s="277"/>
      <c r="Y8935" s="277"/>
      <c r="Z8935" s="277"/>
      <c r="AA8935" s="277"/>
      <c r="AB8935" s="277"/>
      <c r="AC8935" s="277"/>
      <c r="AD8935" s="277"/>
      <c r="AE8935" s="277"/>
      <c r="AF8935" s="277"/>
      <c r="AG8935" s="277"/>
      <c r="AH8935" s="277">
        <v>0</v>
      </c>
      <c r="AI8935" s="277">
        <v>0</v>
      </c>
      <c r="AJ8935" s="277"/>
      <c r="AK8935" s="277"/>
      <c r="AL8935" s="277"/>
      <c r="AM8935" s="277"/>
      <c r="AN8935" s="277"/>
      <c r="AO8935" s="277"/>
      <c r="AP8935" s="277"/>
      <c r="AQ8935" s="277"/>
      <c r="AR8935" s="277"/>
      <c r="AS8935" s="277"/>
      <c r="AT8935" s="277"/>
      <c r="AU8935" s="277">
        <v>0</v>
      </c>
      <c r="AV8935" s="277">
        <v>0</v>
      </c>
      <c r="AW8935" s="277">
        <f>U8935+AH8935+AU8935</f>
        <v>0</v>
      </c>
    </row>
    <row r="8936" spans="1:49">
      <c r="A8936" s="48"/>
      <c r="B8936" s="42"/>
      <c r="C8936" s="42"/>
      <c r="D8936" s="42"/>
      <c r="E8936" s="531"/>
      <c r="F8936" s="50"/>
      <c r="G8936" s="50"/>
      <c r="H8936" s="50"/>
      <c r="I8936" s="276"/>
      <c r="J8936" s="277"/>
      <c r="K8936" s="277"/>
      <c r="L8936" s="277"/>
      <c r="M8936" s="277"/>
      <c r="N8936" s="277"/>
      <c r="O8936" s="277"/>
      <c r="P8936" s="277"/>
      <c r="Q8936" s="277"/>
      <c r="R8936" s="277"/>
      <c r="S8936" s="277"/>
      <c r="T8936" s="277"/>
      <c r="U8936" s="277">
        <v>0</v>
      </c>
      <c r="V8936" s="277">
        <v>0</v>
      </c>
      <c r="W8936" s="277"/>
      <c r="X8936" s="277"/>
      <c r="Y8936" s="277"/>
      <c r="Z8936" s="277"/>
      <c r="AA8936" s="277"/>
      <c r="AB8936" s="277"/>
      <c r="AC8936" s="277"/>
      <c r="AD8936" s="277"/>
      <c r="AE8936" s="277"/>
      <c r="AF8936" s="277"/>
      <c r="AG8936" s="277"/>
      <c r="AH8936" s="277">
        <v>0</v>
      </c>
      <c r="AI8936" s="277">
        <v>0</v>
      </c>
      <c r="AJ8936" s="277"/>
      <c r="AK8936" s="277"/>
      <c r="AL8936" s="277"/>
      <c r="AM8936" s="277"/>
      <c r="AN8936" s="277"/>
      <c r="AO8936" s="277"/>
      <c r="AP8936" s="277"/>
      <c r="AQ8936" s="277"/>
      <c r="AR8936" s="277"/>
      <c r="AS8936" s="277"/>
      <c r="AT8936" s="277"/>
      <c r="AU8936" s="277">
        <v>0</v>
      </c>
      <c r="AV8936" s="277">
        <v>0</v>
      </c>
      <c r="AW8936" s="277">
        <f>U8936+AH8936+AU8936</f>
        <v>0</v>
      </c>
    </row>
    <row r="8937" spans="1:49">
      <c r="A8937" s="48"/>
      <c r="B8937" s="42"/>
      <c r="C8937" s="42"/>
      <c r="D8937" s="42"/>
      <c r="E8937" s="531"/>
      <c r="F8937" s="50"/>
      <c r="G8937" s="50"/>
      <c r="H8937" s="50"/>
      <c r="I8937" s="276" t="s">
        <v>1631</v>
      </c>
      <c r="J8937" s="277">
        <f>SUM(J8933:J8936)</f>
        <v>595300</v>
      </c>
      <c r="K8937" s="277">
        <f t="shared" ref="K8937:AT8937" si="2451">SUM(K8933:K8936)</f>
        <v>0</v>
      </c>
      <c r="L8937" s="277">
        <f t="shared" si="2451"/>
        <v>10500</v>
      </c>
      <c r="M8937" s="277">
        <f t="shared" si="2451"/>
        <v>46300</v>
      </c>
      <c r="N8937" s="277">
        <f t="shared" si="2451"/>
        <v>0</v>
      </c>
      <c r="O8937" s="277">
        <f t="shared" si="2451"/>
        <v>99900</v>
      </c>
      <c r="P8937" s="277">
        <f t="shared" si="2451"/>
        <v>0</v>
      </c>
      <c r="Q8937" s="277">
        <f t="shared" si="2451"/>
        <v>66600</v>
      </c>
      <c r="R8937" s="277">
        <f t="shared" si="2451"/>
        <v>21500</v>
      </c>
      <c r="S8937" s="277">
        <f t="shared" si="2451"/>
        <v>0</v>
      </c>
      <c r="T8937" s="277">
        <f t="shared" si="2451"/>
        <v>97900</v>
      </c>
      <c r="U8937" s="277">
        <v>342700</v>
      </c>
      <c r="V8937" s="277">
        <v>252600</v>
      </c>
      <c r="W8937" s="277">
        <f>SUM(W8933:W8936)</f>
        <v>95332</v>
      </c>
      <c r="X8937" s="277">
        <f t="shared" si="2451"/>
        <v>0</v>
      </c>
      <c r="Y8937" s="277">
        <f t="shared" si="2451"/>
        <v>0</v>
      </c>
      <c r="Z8937" s="277">
        <f t="shared" si="2451"/>
        <v>68904</v>
      </c>
      <c r="AA8937" s="277">
        <f t="shared" si="2451"/>
        <v>12510</v>
      </c>
      <c r="AB8937" s="277">
        <f t="shared" si="2451"/>
        <v>0</v>
      </c>
      <c r="AC8937" s="277">
        <f t="shared" si="2451"/>
        <v>10726</v>
      </c>
      <c r="AD8937" s="277">
        <f t="shared" si="2451"/>
        <v>0</v>
      </c>
      <c r="AE8937" s="277">
        <f t="shared" si="2451"/>
        <v>0</v>
      </c>
      <c r="AF8937" s="277">
        <f t="shared" si="2451"/>
        <v>3192</v>
      </c>
      <c r="AG8937" s="277">
        <f t="shared" si="2451"/>
        <v>0</v>
      </c>
      <c r="AH8937" s="277">
        <v>95332</v>
      </c>
      <c r="AI8937" s="277">
        <v>0</v>
      </c>
      <c r="AJ8937" s="277">
        <f>SUM(AJ8933:AJ8936)</f>
        <v>72000</v>
      </c>
      <c r="AK8937" s="277">
        <f t="shared" si="2451"/>
        <v>0</v>
      </c>
      <c r="AL8937" s="277">
        <f t="shared" si="2451"/>
        <v>0</v>
      </c>
      <c r="AM8937" s="277">
        <f t="shared" si="2451"/>
        <v>72000</v>
      </c>
      <c r="AN8937" s="277">
        <f t="shared" si="2451"/>
        <v>0</v>
      </c>
      <c r="AO8937" s="277">
        <f t="shared" si="2451"/>
        <v>0</v>
      </c>
      <c r="AP8937" s="277">
        <f t="shared" si="2451"/>
        <v>0</v>
      </c>
      <c r="AQ8937" s="277">
        <f t="shared" si="2451"/>
        <v>0</v>
      </c>
      <c r="AR8937" s="277">
        <f t="shared" si="2451"/>
        <v>0</v>
      </c>
      <c r="AS8937" s="277">
        <f t="shared" si="2451"/>
        <v>0</v>
      </c>
      <c r="AT8937" s="277">
        <f t="shared" si="2451"/>
        <v>0</v>
      </c>
      <c r="AU8937" s="277">
        <v>72000</v>
      </c>
      <c r="AV8937" s="277">
        <v>0</v>
      </c>
      <c r="AW8937" s="277">
        <f>U8937+AH8937+AU8937</f>
        <v>510032</v>
      </c>
    </row>
    <row r="8938" spans="1:49">
      <c r="A8938" s="48"/>
      <c r="B8938" s="42"/>
      <c r="C8938" s="42"/>
      <c r="D8938" s="42"/>
      <c r="E8938" s="531"/>
      <c r="F8938" s="50"/>
      <c r="G8938" s="50"/>
      <c r="H8938" s="50"/>
      <c r="I8938" s="146"/>
      <c r="J8938" s="29"/>
      <c r="K8938" s="29"/>
      <c r="L8938" s="29"/>
      <c r="M8938" s="29"/>
      <c r="N8938" s="29"/>
      <c r="O8938" s="29"/>
      <c r="P8938" s="29"/>
      <c r="Q8938" s="29"/>
      <c r="R8938" s="29"/>
      <c r="S8938" s="29"/>
      <c r="T8938" s="29"/>
      <c r="U8938" s="29"/>
      <c r="V8938" s="29"/>
      <c r="W8938" s="29"/>
      <c r="X8938" s="29"/>
      <c r="Y8938" s="29"/>
      <c r="Z8938" s="29"/>
      <c r="AA8938" s="29"/>
      <c r="AB8938" s="29"/>
      <c r="AC8938" s="29"/>
      <c r="AD8938" s="29"/>
      <c r="AE8938" s="29"/>
      <c r="AF8938" s="29"/>
      <c r="AG8938" s="29"/>
      <c r="AH8938" s="29"/>
      <c r="AI8938" s="29"/>
      <c r="AJ8938" s="29"/>
      <c r="AK8938" s="29"/>
      <c r="AL8938" s="29"/>
      <c r="AM8938" s="29"/>
      <c r="AN8938" s="29"/>
      <c r="AO8938" s="29"/>
      <c r="AP8938" s="29"/>
      <c r="AQ8938" s="29"/>
      <c r="AR8938" s="29"/>
      <c r="AS8938" s="29"/>
      <c r="AT8938" s="29"/>
      <c r="AU8938" s="29"/>
      <c r="AV8938" s="29"/>
      <c r="AW8938" s="29"/>
    </row>
    <row r="8939" spans="1:49" ht="14.25">
      <c r="A8939" s="48"/>
      <c r="B8939" s="42"/>
      <c r="C8939" s="42"/>
      <c r="D8939" s="42"/>
      <c r="E8939" s="531"/>
      <c r="F8939" s="50"/>
      <c r="G8939" s="50"/>
      <c r="H8939" s="50"/>
      <c r="I8939" s="64" t="s">
        <v>2443</v>
      </c>
      <c r="J8939" s="20">
        <f>SUM(J8877,J8927)</f>
        <v>645300</v>
      </c>
      <c r="K8939" s="20">
        <f t="shared" ref="K8939:AT8939" si="2452">SUM(K8877,K8927)</f>
        <v>3811</v>
      </c>
      <c r="L8939" s="20">
        <f t="shared" si="2452"/>
        <v>13724</v>
      </c>
      <c r="M8939" s="20">
        <f t="shared" si="2452"/>
        <v>46300</v>
      </c>
      <c r="N8939" s="20">
        <f t="shared" si="2452"/>
        <v>3167</v>
      </c>
      <c r="O8939" s="20">
        <f t="shared" si="2452"/>
        <v>99900</v>
      </c>
      <c r="P8939" s="20">
        <f t="shared" si="2452"/>
        <v>6485</v>
      </c>
      <c r="Q8939" s="20">
        <f t="shared" si="2452"/>
        <v>69999</v>
      </c>
      <c r="R8939" s="20">
        <f t="shared" si="2452"/>
        <v>21500</v>
      </c>
      <c r="S8939" s="20">
        <f t="shared" si="2452"/>
        <v>2312</v>
      </c>
      <c r="T8939" s="20">
        <f t="shared" si="2452"/>
        <v>97900</v>
      </c>
      <c r="U8939" s="20">
        <v>365098</v>
      </c>
      <c r="V8939" s="20">
        <v>280202</v>
      </c>
      <c r="W8939" s="20">
        <f>SUM(W8877,W8927)</f>
        <v>95332</v>
      </c>
      <c r="X8939" s="20">
        <f t="shared" si="2452"/>
        <v>0</v>
      </c>
      <c r="Y8939" s="20">
        <f t="shared" si="2452"/>
        <v>0</v>
      </c>
      <c r="Z8939" s="20">
        <f t="shared" si="2452"/>
        <v>68904</v>
      </c>
      <c r="AA8939" s="20">
        <f t="shared" si="2452"/>
        <v>12510</v>
      </c>
      <c r="AB8939" s="20">
        <f t="shared" si="2452"/>
        <v>0</v>
      </c>
      <c r="AC8939" s="20">
        <f t="shared" si="2452"/>
        <v>10726</v>
      </c>
      <c r="AD8939" s="20">
        <f t="shared" si="2452"/>
        <v>0</v>
      </c>
      <c r="AE8939" s="20">
        <f t="shared" si="2452"/>
        <v>0</v>
      </c>
      <c r="AF8939" s="20">
        <f t="shared" si="2452"/>
        <v>3192</v>
      </c>
      <c r="AG8939" s="20">
        <f t="shared" si="2452"/>
        <v>0</v>
      </c>
      <c r="AH8939" s="20">
        <v>95332</v>
      </c>
      <c r="AI8939" s="20">
        <v>0</v>
      </c>
      <c r="AJ8939" s="20">
        <f>SUM(AJ8877,AJ8927)</f>
        <v>72000</v>
      </c>
      <c r="AK8939" s="20">
        <f t="shared" si="2452"/>
        <v>0</v>
      </c>
      <c r="AL8939" s="20">
        <f t="shared" si="2452"/>
        <v>0</v>
      </c>
      <c r="AM8939" s="20">
        <f t="shared" si="2452"/>
        <v>72000</v>
      </c>
      <c r="AN8939" s="20">
        <f t="shared" si="2452"/>
        <v>0</v>
      </c>
      <c r="AO8939" s="20">
        <f t="shared" si="2452"/>
        <v>0</v>
      </c>
      <c r="AP8939" s="20">
        <f t="shared" si="2452"/>
        <v>0</v>
      </c>
      <c r="AQ8939" s="20">
        <f t="shared" si="2452"/>
        <v>0</v>
      </c>
      <c r="AR8939" s="20">
        <f t="shared" si="2452"/>
        <v>0</v>
      </c>
      <c r="AS8939" s="20">
        <f t="shared" si="2452"/>
        <v>0</v>
      </c>
      <c r="AT8939" s="20">
        <f t="shared" si="2452"/>
        <v>0</v>
      </c>
      <c r="AU8939" s="20">
        <v>72000</v>
      </c>
      <c r="AV8939" s="20">
        <v>0</v>
      </c>
      <c r="AW8939" s="20">
        <f>U8939+AH8939+AU8939</f>
        <v>532430</v>
      </c>
    </row>
    <row r="8940" spans="1:49">
      <c r="A8940" s="48"/>
      <c r="B8940" s="42"/>
      <c r="C8940" s="42"/>
      <c r="D8940" s="42"/>
      <c r="E8940" s="531"/>
      <c r="F8940" s="50"/>
      <c r="G8940" s="50"/>
      <c r="H8940" s="50"/>
      <c r="I8940" s="53"/>
    </row>
    <row r="8941" spans="1:49">
      <c r="A8941" s="48"/>
      <c r="B8941" s="42"/>
      <c r="C8941" s="42"/>
      <c r="D8941" s="42"/>
      <c r="E8941" s="531"/>
      <c r="F8941" s="50"/>
      <c r="G8941" s="50"/>
      <c r="H8941" s="50"/>
      <c r="I8941" s="146" t="s">
        <v>2581</v>
      </c>
      <c r="J8941" s="29"/>
      <c r="K8941" s="29"/>
      <c r="L8941" s="29"/>
      <c r="M8941" s="29"/>
      <c r="N8941" s="29"/>
      <c r="O8941" s="29"/>
      <c r="P8941" s="29"/>
      <c r="Q8941" s="29"/>
      <c r="R8941" s="29"/>
      <c r="S8941" s="29"/>
      <c r="T8941" s="29"/>
      <c r="U8941" s="29"/>
      <c r="V8941" s="29"/>
      <c r="W8941" s="29"/>
      <c r="X8941" s="29"/>
      <c r="Y8941" s="29"/>
      <c r="Z8941" s="29"/>
      <c r="AA8941" s="29"/>
      <c r="AB8941" s="29"/>
      <c r="AC8941" s="29"/>
      <c r="AD8941" s="29"/>
      <c r="AE8941" s="29"/>
      <c r="AF8941" s="29"/>
      <c r="AG8941" s="29"/>
      <c r="AH8941" s="29"/>
      <c r="AI8941" s="29"/>
      <c r="AJ8941" s="29"/>
      <c r="AK8941" s="29"/>
      <c r="AL8941" s="29"/>
      <c r="AM8941" s="29"/>
      <c r="AN8941" s="29"/>
      <c r="AO8941" s="29"/>
      <c r="AP8941" s="29"/>
      <c r="AQ8941" s="29"/>
      <c r="AR8941" s="29"/>
      <c r="AS8941" s="29"/>
      <c r="AT8941" s="29"/>
      <c r="AU8941" s="29"/>
      <c r="AV8941" s="29"/>
      <c r="AW8941" s="29"/>
    </row>
    <row r="8942" spans="1:49">
      <c r="A8942" s="48"/>
      <c r="B8942" s="42"/>
      <c r="C8942" s="42"/>
      <c r="D8942" s="42"/>
      <c r="E8942" s="531"/>
      <c r="F8942" s="50"/>
      <c r="G8942" s="50"/>
      <c r="H8942" s="50"/>
      <c r="I8942" s="53"/>
      <c r="J8942" s="29"/>
      <c r="K8942" s="29"/>
      <c r="L8942" s="29"/>
      <c r="M8942" s="29"/>
      <c r="N8942" s="29"/>
      <c r="O8942" s="29"/>
      <c r="P8942" s="29"/>
      <c r="Q8942" s="29"/>
      <c r="R8942" s="29"/>
      <c r="S8942" s="29"/>
      <c r="T8942" s="29"/>
      <c r="U8942" s="29"/>
      <c r="V8942" s="29"/>
      <c r="W8942" s="29"/>
      <c r="X8942" s="29"/>
      <c r="Y8942" s="29"/>
      <c r="Z8942" s="29"/>
      <c r="AA8942" s="29"/>
      <c r="AB8942" s="29"/>
      <c r="AC8942" s="29"/>
      <c r="AD8942" s="29"/>
      <c r="AE8942" s="29"/>
      <c r="AF8942" s="29"/>
      <c r="AG8942" s="29"/>
      <c r="AH8942" s="29"/>
      <c r="AI8942" s="29"/>
      <c r="AJ8942" s="29"/>
      <c r="AK8942" s="29"/>
      <c r="AL8942" s="29"/>
      <c r="AM8942" s="29"/>
      <c r="AN8942" s="29"/>
      <c r="AO8942" s="29"/>
      <c r="AP8942" s="29"/>
      <c r="AQ8942" s="29"/>
      <c r="AR8942" s="29"/>
      <c r="AS8942" s="29"/>
      <c r="AT8942" s="29"/>
      <c r="AU8942" s="29"/>
      <c r="AV8942" s="29"/>
      <c r="AW8942" s="29"/>
    </row>
    <row r="8943" spans="1:49" ht="13.5" thickBot="1">
      <c r="A8943" s="78" t="s">
        <v>2439</v>
      </c>
      <c r="B8943" s="79"/>
      <c r="C8943" s="79"/>
      <c r="D8943" s="456"/>
      <c r="E8943" s="535"/>
      <c r="F8943" s="127"/>
      <c r="G8943" s="127"/>
      <c r="H8943" s="127"/>
      <c r="I8943" s="79"/>
    </row>
    <row r="8944" spans="1:49" s="151" customFormat="1" ht="36" customHeight="1" thickTop="1" thickBot="1">
      <c r="A8944" s="147" t="s">
        <v>2079</v>
      </c>
      <c r="B8944" s="5" t="s">
        <v>2080</v>
      </c>
      <c r="C8944" s="5" t="s">
        <v>1335</v>
      </c>
      <c r="D8944" s="450"/>
      <c r="E8944" s="148" t="s">
        <v>1570</v>
      </c>
      <c r="F8944" s="149" t="s">
        <v>1438</v>
      </c>
      <c r="G8944" s="149"/>
      <c r="H8944" s="149" t="s">
        <v>2332</v>
      </c>
      <c r="I8944" s="5" t="s">
        <v>856</v>
      </c>
      <c r="J8944" s="364" t="s">
        <v>2891</v>
      </c>
      <c r="K8944" s="364" t="s">
        <v>2879</v>
      </c>
      <c r="L8944" s="364" t="s">
        <v>2880</v>
      </c>
      <c r="M8944" s="364" t="s">
        <v>2881</v>
      </c>
      <c r="N8944" s="364" t="s">
        <v>2882</v>
      </c>
      <c r="O8944" s="364" t="s">
        <v>2883</v>
      </c>
      <c r="P8944" s="364" t="s">
        <v>2884</v>
      </c>
      <c r="Q8944" s="364" t="s">
        <v>2885</v>
      </c>
      <c r="R8944" s="364" t="s">
        <v>2886</v>
      </c>
      <c r="S8944" s="364" t="s">
        <v>2887</v>
      </c>
      <c r="T8944" s="364" t="s">
        <v>2888</v>
      </c>
      <c r="U8944" s="364" t="s">
        <v>2889</v>
      </c>
      <c r="V8944" s="364" t="s">
        <v>2890</v>
      </c>
      <c r="W8944" s="365" t="s">
        <v>2893</v>
      </c>
      <c r="X8944" s="365" t="s">
        <v>2879</v>
      </c>
      <c r="Y8944" s="365" t="s">
        <v>2880</v>
      </c>
      <c r="Z8944" s="365" t="s">
        <v>2881</v>
      </c>
      <c r="AA8944" s="365" t="s">
        <v>2882</v>
      </c>
      <c r="AB8944" s="365" t="s">
        <v>2883</v>
      </c>
      <c r="AC8944" s="365" t="s">
        <v>2884</v>
      </c>
      <c r="AD8944" s="365" t="s">
        <v>2885</v>
      </c>
      <c r="AE8944" s="365" t="s">
        <v>2886</v>
      </c>
      <c r="AF8944" s="365" t="s">
        <v>2887</v>
      </c>
      <c r="AG8944" s="365" t="s">
        <v>2888</v>
      </c>
      <c r="AH8944" s="365" t="s">
        <v>2889</v>
      </c>
      <c r="AI8944" s="365" t="s">
        <v>2890</v>
      </c>
      <c r="AJ8944" s="366" t="s">
        <v>2892</v>
      </c>
      <c r="AK8944" s="366" t="s">
        <v>2879</v>
      </c>
      <c r="AL8944" s="366" t="s">
        <v>2880</v>
      </c>
      <c r="AM8944" s="366" t="s">
        <v>2881</v>
      </c>
      <c r="AN8944" s="366" t="s">
        <v>2882</v>
      </c>
      <c r="AO8944" s="366" t="s">
        <v>2883</v>
      </c>
      <c r="AP8944" s="366" t="s">
        <v>2884</v>
      </c>
      <c r="AQ8944" s="366" t="s">
        <v>2885</v>
      </c>
      <c r="AR8944" s="366" t="s">
        <v>2886</v>
      </c>
      <c r="AS8944" s="366" t="s">
        <v>2887</v>
      </c>
      <c r="AT8944" s="366" t="s">
        <v>2888</v>
      </c>
      <c r="AU8944" s="366" t="s">
        <v>2889</v>
      </c>
      <c r="AV8944" s="366" t="s">
        <v>2890</v>
      </c>
      <c r="AW8944" s="368" t="s">
        <v>2895</v>
      </c>
    </row>
    <row r="8945" spans="1:49">
      <c r="A8945" s="33"/>
      <c r="B8945" s="34"/>
      <c r="C8945" s="34"/>
      <c r="D8945" s="34"/>
      <c r="E8945" s="35"/>
      <c r="F8945" s="36"/>
      <c r="G8945" s="36"/>
      <c r="H8945" s="36"/>
      <c r="I8945" s="34"/>
      <c r="J8945" s="202" t="s">
        <v>1224</v>
      </c>
      <c r="K8945" s="202">
        <v>1</v>
      </c>
      <c r="L8945" s="202">
        <v>2</v>
      </c>
      <c r="M8945" s="202">
        <v>3</v>
      </c>
      <c r="N8945" s="202">
        <v>4</v>
      </c>
      <c r="O8945" s="202">
        <v>5</v>
      </c>
      <c r="P8945" s="202">
        <v>6</v>
      </c>
      <c r="Q8945" s="202">
        <v>7</v>
      </c>
      <c r="R8945" s="202">
        <v>8</v>
      </c>
      <c r="S8945" s="202">
        <v>9</v>
      </c>
      <c r="T8945" s="202">
        <v>10</v>
      </c>
      <c r="U8945" s="202">
        <v>13</v>
      </c>
      <c r="V8945" s="202">
        <v>14</v>
      </c>
      <c r="W8945" s="202" t="s">
        <v>1224</v>
      </c>
      <c r="X8945" s="202">
        <v>1</v>
      </c>
      <c r="Y8945" s="202">
        <v>2</v>
      </c>
      <c r="Z8945" s="202">
        <v>3</v>
      </c>
      <c r="AA8945" s="202">
        <v>4</v>
      </c>
      <c r="AB8945" s="202">
        <v>5</v>
      </c>
      <c r="AC8945" s="202">
        <v>6</v>
      </c>
      <c r="AD8945" s="202">
        <v>7</v>
      </c>
      <c r="AE8945" s="202">
        <v>8</v>
      </c>
      <c r="AF8945" s="202">
        <v>9</v>
      </c>
      <c r="AG8945" s="202">
        <v>10</v>
      </c>
      <c r="AH8945" s="202">
        <v>13</v>
      </c>
      <c r="AI8945" s="202">
        <v>14</v>
      </c>
      <c r="AJ8945" s="202" t="s">
        <v>1224</v>
      </c>
      <c r="AK8945" s="202">
        <v>1</v>
      </c>
      <c r="AL8945" s="202">
        <v>2</v>
      </c>
      <c r="AM8945" s="202">
        <v>3</v>
      </c>
      <c r="AN8945" s="202">
        <v>4</v>
      </c>
      <c r="AO8945" s="202">
        <v>5</v>
      </c>
      <c r="AP8945" s="202">
        <v>6</v>
      </c>
      <c r="AQ8945" s="202">
        <v>7</v>
      </c>
      <c r="AR8945" s="202">
        <v>8</v>
      </c>
      <c r="AS8945" s="202">
        <v>9</v>
      </c>
      <c r="AT8945" s="202">
        <v>10</v>
      </c>
      <c r="AU8945" s="202">
        <v>13</v>
      </c>
      <c r="AV8945" s="202">
        <v>14</v>
      </c>
      <c r="AW8945" s="202">
        <v>15</v>
      </c>
    </row>
    <row r="8946" spans="1:49" ht="12" customHeight="1">
      <c r="A8946" s="37"/>
      <c r="B8946" s="38"/>
      <c r="C8946" s="38"/>
      <c r="D8946" s="38"/>
      <c r="E8946" s="60"/>
      <c r="F8946" s="61"/>
      <c r="G8946" s="61"/>
      <c r="H8946" s="61"/>
      <c r="I8946" s="38"/>
      <c r="J8946" s="62"/>
      <c r="K8946" s="62"/>
      <c r="L8946" s="62"/>
      <c r="M8946" s="62"/>
      <c r="N8946" s="62"/>
      <c r="O8946" s="62"/>
      <c r="P8946" s="62"/>
      <c r="Q8946" s="62"/>
      <c r="R8946" s="62"/>
      <c r="S8946" s="62"/>
      <c r="T8946" s="62"/>
      <c r="U8946" s="62"/>
      <c r="V8946" s="62"/>
      <c r="W8946" s="62"/>
      <c r="X8946" s="62"/>
      <c r="Y8946" s="62"/>
      <c r="Z8946" s="62"/>
      <c r="AA8946" s="62"/>
      <c r="AB8946" s="62"/>
      <c r="AC8946" s="62"/>
      <c r="AD8946" s="62"/>
      <c r="AE8946" s="62"/>
      <c r="AF8946" s="62"/>
      <c r="AG8946" s="62"/>
      <c r="AH8946" s="62"/>
      <c r="AI8946" s="62"/>
      <c r="AJ8946" s="62"/>
      <c r="AK8946" s="62"/>
      <c r="AL8946" s="62"/>
      <c r="AM8946" s="62"/>
      <c r="AN8946" s="62"/>
      <c r="AO8946" s="62"/>
      <c r="AP8946" s="62"/>
      <c r="AQ8946" s="62"/>
      <c r="AR8946" s="62"/>
      <c r="AS8946" s="62"/>
      <c r="AT8946" s="62"/>
      <c r="AU8946" s="62"/>
      <c r="AV8946" s="62"/>
      <c r="AW8946" s="62"/>
    </row>
    <row r="8947" spans="1:49">
      <c r="A8947" s="41" t="s">
        <v>2433</v>
      </c>
      <c r="B8947" s="280" t="s">
        <v>1029</v>
      </c>
      <c r="C8947" s="280"/>
      <c r="D8947" s="451"/>
      <c r="E8947" s="531"/>
      <c r="F8947" s="50"/>
      <c r="G8947" s="50"/>
      <c r="H8947" s="50"/>
      <c r="I8947" s="41" t="s">
        <v>2439</v>
      </c>
    </row>
    <row r="8948" spans="1:49">
      <c r="A8948" s="41" t="s">
        <v>2433</v>
      </c>
      <c r="B8948" s="280" t="s">
        <v>1029</v>
      </c>
      <c r="C8948" s="280" t="s">
        <v>1549</v>
      </c>
      <c r="D8948" s="451"/>
      <c r="E8948" s="531"/>
      <c r="F8948" s="50"/>
      <c r="G8948" s="50"/>
      <c r="H8948" s="50"/>
      <c r="I8948" s="41" t="s">
        <v>2439</v>
      </c>
    </row>
    <row r="8949" spans="1:49" ht="2.25" customHeight="1">
      <c r="A8949" s="41"/>
      <c r="B8949" s="280"/>
      <c r="C8949" s="280"/>
      <c r="D8949" s="369"/>
      <c r="E8949" s="531"/>
      <c r="F8949" s="50"/>
      <c r="G8949" s="50"/>
      <c r="H8949" s="50"/>
      <c r="I8949" s="41"/>
      <c r="U8949" s="15">
        <v>0</v>
      </c>
      <c r="V8949" s="15">
        <v>0</v>
      </c>
      <c r="AH8949" s="15">
        <v>0</v>
      </c>
      <c r="AI8949" s="15">
        <v>0</v>
      </c>
      <c r="AU8949" s="15">
        <v>0</v>
      </c>
      <c r="AV8949" s="15">
        <v>0</v>
      </c>
      <c r="AW8949" s="15">
        <f t="shared" ref="AW8949:AW8977" si="2453">U8949+AH8949+AU8949</f>
        <v>0</v>
      </c>
    </row>
    <row r="8950" spans="1:49">
      <c r="A8950" s="48"/>
      <c r="B8950" s="42"/>
      <c r="C8950" s="42"/>
      <c r="D8950" s="42"/>
      <c r="E8950" s="531"/>
      <c r="F8950" s="50"/>
      <c r="G8950" s="50"/>
      <c r="H8950" s="50"/>
      <c r="I8950" s="49" t="s">
        <v>1559</v>
      </c>
      <c r="J8950" s="12">
        <f>SUM(J8951,J8959,J8961)</f>
        <v>0</v>
      </c>
      <c r="K8950" s="12">
        <f t="shared" ref="K8950:AT8950" si="2454">SUM(K8951,K8959,K8961)</f>
        <v>0</v>
      </c>
      <c r="L8950" s="12">
        <f t="shared" si="2454"/>
        <v>0</v>
      </c>
      <c r="M8950" s="12">
        <f t="shared" si="2454"/>
        <v>0</v>
      </c>
      <c r="N8950" s="12">
        <f t="shared" si="2454"/>
        <v>0</v>
      </c>
      <c r="O8950" s="12">
        <f t="shared" si="2454"/>
        <v>0</v>
      </c>
      <c r="P8950" s="12">
        <f t="shared" si="2454"/>
        <v>0</v>
      </c>
      <c r="Q8950" s="12">
        <f t="shared" si="2454"/>
        <v>0</v>
      </c>
      <c r="R8950" s="12">
        <f t="shared" si="2454"/>
        <v>0</v>
      </c>
      <c r="S8950" s="12">
        <f t="shared" si="2454"/>
        <v>0</v>
      </c>
      <c r="T8950" s="12">
        <f t="shared" si="2454"/>
        <v>0</v>
      </c>
      <c r="U8950" s="12">
        <v>0</v>
      </c>
      <c r="V8950" s="12">
        <v>0</v>
      </c>
      <c r="W8950" s="12">
        <f>SUM(W8951,W8959,W8961)</f>
        <v>0</v>
      </c>
      <c r="X8950" s="12">
        <f t="shared" si="2454"/>
        <v>0</v>
      </c>
      <c r="Y8950" s="12">
        <f t="shared" si="2454"/>
        <v>0</v>
      </c>
      <c r="Z8950" s="12">
        <f t="shared" si="2454"/>
        <v>0</v>
      </c>
      <c r="AA8950" s="12">
        <f t="shared" si="2454"/>
        <v>0</v>
      </c>
      <c r="AB8950" s="12">
        <f t="shared" si="2454"/>
        <v>0</v>
      </c>
      <c r="AC8950" s="12">
        <f t="shared" si="2454"/>
        <v>0</v>
      </c>
      <c r="AD8950" s="12">
        <f t="shared" si="2454"/>
        <v>0</v>
      </c>
      <c r="AE8950" s="12">
        <f t="shared" si="2454"/>
        <v>0</v>
      </c>
      <c r="AF8950" s="12">
        <f t="shared" si="2454"/>
        <v>0</v>
      </c>
      <c r="AG8950" s="12">
        <f t="shared" si="2454"/>
        <v>0</v>
      </c>
      <c r="AH8950" s="12">
        <v>0</v>
      </c>
      <c r="AI8950" s="12">
        <v>0</v>
      </c>
      <c r="AJ8950" s="12">
        <f>SUM(AJ8951,AJ8959,AJ8961)</f>
        <v>0</v>
      </c>
      <c r="AK8950" s="12">
        <f t="shared" si="2454"/>
        <v>0</v>
      </c>
      <c r="AL8950" s="12">
        <f t="shared" si="2454"/>
        <v>0</v>
      </c>
      <c r="AM8950" s="12">
        <f t="shared" si="2454"/>
        <v>0</v>
      </c>
      <c r="AN8950" s="12">
        <f t="shared" si="2454"/>
        <v>0</v>
      </c>
      <c r="AO8950" s="12">
        <f t="shared" si="2454"/>
        <v>0</v>
      </c>
      <c r="AP8950" s="12">
        <f t="shared" si="2454"/>
        <v>0</v>
      </c>
      <c r="AQ8950" s="12">
        <f t="shared" si="2454"/>
        <v>0</v>
      </c>
      <c r="AR8950" s="12">
        <f t="shared" si="2454"/>
        <v>0</v>
      </c>
      <c r="AS8950" s="12">
        <f t="shared" si="2454"/>
        <v>0</v>
      </c>
      <c r="AT8950" s="12">
        <f t="shared" si="2454"/>
        <v>0</v>
      </c>
      <c r="AU8950" s="12">
        <v>0</v>
      </c>
      <c r="AV8950" s="12">
        <v>0</v>
      </c>
      <c r="AW8950" s="12">
        <f t="shared" si="2453"/>
        <v>0</v>
      </c>
    </row>
    <row r="8951" spans="1:49">
      <c r="A8951" s="44" t="s">
        <v>2433</v>
      </c>
      <c r="B8951" s="45" t="s">
        <v>1029</v>
      </c>
      <c r="C8951" s="45" t="s">
        <v>1549</v>
      </c>
      <c r="D8951" s="452" t="s">
        <v>3061</v>
      </c>
      <c r="E8951" s="213" t="s">
        <v>771</v>
      </c>
      <c r="F8951" s="65"/>
      <c r="G8951" s="65"/>
      <c r="H8951" s="65"/>
      <c r="I8951" s="280" t="s">
        <v>1500</v>
      </c>
      <c r="J8951" s="9">
        <f>SUM(J8952:J8953)</f>
        <v>0</v>
      </c>
      <c r="K8951" s="9">
        <f t="shared" ref="K8951:AT8951" si="2455">SUM(K8952:K8953)</f>
        <v>0</v>
      </c>
      <c r="L8951" s="9">
        <f t="shared" si="2455"/>
        <v>0</v>
      </c>
      <c r="M8951" s="9">
        <f t="shared" si="2455"/>
        <v>0</v>
      </c>
      <c r="N8951" s="9">
        <f t="shared" si="2455"/>
        <v>0</v>
      </c>
      <c r="O8951" s="9">
        <f t="shared" si="2455"/>
        <v>0</v>
      </c>
      <c r="P8951" s="9">
        <f t="shared" si="2455"/>
        <v>0</v>
      </c>
      <c r="Q8951" s="9">
        <f t="shared" si="2455"/>
        <v>0</v>
      </c>
      <c r="R8951" s="9">
        <f t="shared" si="2455"/>
        <v>0</v>
      </c>
      <c r="S8951" s="9">
        <f t="shared" si="2455"/>
        <v>0</v>
      </c>
      <c r="T8951" s="9">
        <f t="shared" si="2455"/>
        <v>0</v>
      </c>
      <c r="U8951" s="9">
        <v>0</v>
      </c>
      <c r="V8951" s="9">
        <v>0</v>
      </c>
      <c r="W8951" s="9">
        <f>SUM(W8952:W8953)</f>
        <v>0</v>
      </c>
      <c r="X8951" s="9">
        <f t="shared" si="2455"/>
        <v>0</v>
      </c>
      <c r="Y8951" s="9">
        <f t="shared" si="2455"/>
        <v>0</v>
      </c>
      <c r="Z8951" s="9">
        <f t="shared" si="2455"/>
        <v>0</v>
      </c>
      <c r="AA8951" s="9">
        <f t="shared" si="2455"/>
        <v>0</v>
      </c>
      <c r="AB8951" s="9">
        <f t="shared" si="2455"/>
        <v>0</v>
      </c>
      <c r="AC8951" s="9">
        <f t="shared" si="2455"/>
        <v>0</v>
      </c>
      <c r="AD8951" s="9">
        <f t="shared" si="2455"/>
        <v>0</v>
      </c>
      <c r="AE8951" s="9">
        <f t="shared" si="2455"/>
        <v>0</v>
      </c>
      <c r="AF8951" s="9">
        <f t="shared" si="2455"/>
        <v>0</v>
      </c>
      <c r="AG8951" s="9">
        <f t="shared" si="2455"/>
        <v>0</v>
      </c>
      <c r="AH8951" s="9">
        <v>0</v>
      </c>
      <c r="AI8951" s="9">
        <v>0</v>
      </c>
      <c r="AJ8951" s="9">
        <f>SUM(AJ8952:AJ8953)</f>
        <v>0</v>
      </c>
      <c r="AK8951" s="9">
        <f t="shared" si="2455"/>
        <v>0</v>
      </c>
      <c r="AL8951" s="9">
        <f t="shared" si="2455"/>
        <v>0</v>
      </c>
      <c r="AM8951" s="9">
        <f t="shared" si="2455"/>
        <v>0</v>
      </c>
      <c r="AN8951" s="9">
        <f t="shared" si="2455"/>
        <v>0</v>
      </c>
      <c r="AO8951" s="9">
        <f t="shared" si="2455"/>
        <v>0</v>
      </c>
      <c r="AP8951" s="9">
        <f t="shared" si="2455"/>
        <v>0</v>
      </c>
      <c r="AQ8951" s="9">
        <f t="shared" si="2455"/>
        <v>0</v>
      </c>
      <c r="AR8951" s="9">
        <f t="shared" si="2455"/>
        <v>0</v>
      </c>
      <c r="AS8951" s="9">
        <f t="shared" si="2455"/>
        <v>0</v>
      </c>
      <c r="AT8951" s="9">
        <f t="shared" si="2455"/>
        <v>0</v>
      </c>
      <c r="AU8951" s="9">
        <v>0</v>
      </c>
      <c r="AV8951" s="9">
        <v>0</v>
      </c>
      <c r="AW8951" s="9">
        <f t="shared" si="2453"/>
        <v>0</v>
      </c>
    </row>
    <row r="8952" spans="1:49">
      <c r="A8952" s="44" t="s">
        <v>2433</v>
      </c>
      <c r="B8952" s="45" t="s">
        <v>1029</v>
      </c>
      <c r="C8952" s="45" t="s">
        <v>1549</v>
      </c>
      <c r="D8952" s="452" t="s">
        <v>3061</v>
      </c>
      <c r="E8952" s="367" t="s">
        <v>834</v>
      </c>
      <c r="F8952" s="50"/>
      <c r="G8952" s="468" t="s">
        <v>3104</v>
      </c>
      <c r="H8952" s="50" t="s">
        <v>2382</v>
      </c>
      <c r="I8952" s="42" t="s">
        <v>1165</v>
      </c>
      <c r="U8952" s="15">
        <v>0</v>
      </c>
      <c r="V8952" s="15">
        <v>0</v>
      </c>
      <c r="AH8952" s="15">
        <v>0</v>
      </c>
      <c r="AI8952" s="15">
        <v>0</v>
      </c>
      <c r="AU8952" s="15">
        <v>0</v>
      </c>
      <c r="AV8952" s="15">
        <v>0</v>
      </c>
      <c r="AW8952" s="15">
        <f t="shared" si="2453"/>
        <v>0</v>
      </c>
    </row>
    <row r="8953" spans="1:49">
      <c r="A8953" s="44" t="s">
        <v>2433</v>
      </c>
      <c r="B8953" s="45" t="s">
        <v>1029</v>
      </c>
      <c r="C8953" s="45" t="s">
        <v>1549</v>
      </c>
      <c r="D8953" s="452" t="s">
        <v>3061</v>
      </c>
      <c r="E8953" s="367" t="s">
        <v>772</v>
      </c>
      <c r="F8953" s="50"/>
      <c r="G8953" s="50"/>
      <c r="H8953" s="50"/>
      <c r="I8953" s="42" t="s">
        <v>1227</v>
      </c>
      <c r="J8953" s="15">
        <f>SUM(J8954:J8958)</f>
        <v>0</v>
      </c>
      <c r="K8953" s="15">
        <f t="shared" ref="K8953:AT8953" si="2456">SUM(K8954:K8958)</f>
        <v>0</v>
      </c>
      <c r="L8953" s="15">
        <f t="shared" si="2456"/>
        <v>0</v>
      </c>
      <c r="M8953" s="15">
        <f t="shared" si="2456"/>
        <v>0</v>
      </c>
      <c r="N8953" s="15">
        <f t="shared" si="2456"/>
        <v>0</v>
      </c>
      <c r="O8953" s="15">
        <f t="shared" si="2456"/>
        <v>0</v>
      </c>
      <c r="P8953" s="15">
        <f t="shared" si="2456"/>
        <v>0</v>
      </c>
      <c r="Q8953" s="15">
        <f t="shared" si="2456"/>
        <v>0</v>
      </c>
      <c r="R8953" s="15">
        <f t="shared" si="2456"/>
        <v>0</v>
      </c>
      <c r="S8953" s="15">
        <f t="shared" si="2456"/>
        <v>0</v>
      </c>
      <c r="T8953" s="15">
        <f t="shared" si="2456"/>
        <v>0</v>
      </c>
      <c r="U8953" s="15">
        <v>0</v>
      </c>
      <c r="V8953" s="15">
        <v>0</v>
      </c>
      <c r="W8953" s="15">
        <f>SUM(W8954:W8958)</f>
        <v>0</v>
      </c>
      <c r="X8953" s="15">
        <f t="shared" si="2456"/>
        <v>0</v>
      </c>
      <c r="Y8953" s="15">
        <f t="shared" si="2456"/>
        <v>0</v>
      </c>
      <c r="Z8953" s="15">
        <f t="shared" si="2456"/>
        <v>0</v>
      </c>
      <c r="AA8953" s="15">
        <f t="shared" si="2456"/>
        <v>0</v>
      </c>
      <c r="AB8953" s="15">
        <f t="shared" si="2456"/>
        <v>0</v>
      </c>
      <c r="AC8953" s="15">
        <f t="shared" si="2456"/>
        <v>0</v>
      </c>
      <c r="AD8953" s="15">
        <f t="shared" si="2456"/>
        <v>0</v>
      </c>
      <c r="AE8953" s="15">
        <f t="shared" si="2456"/>
        <v>0</v>
      </c>
      <c r="AF8953" s="15">
        <f t="shared" si="2456"/>
        <v>0</v>
      </c>
      <c r="AG8953" s="15">
        <f t="shared" si="2456"/>
        <v>0</v>
      </c>
      <c r="AH8953" s="15">
        <v>0</v>
      </c>
      <c r="AI8953" s="15">
        <v>0</v>
      </c>
      <c r="AJ8953" s="15">
        <f>SUM(AJ8954:AJ8958)</f>
        <v>0</v>
      </c>
      <c r="AK8953" s="15">
        <f t="shared" si="2456"/>
        <v>0</v>
      </c>
      <c r="AL8953" s="15">
        <f t="shared" si="2456"/>
        <v>0</v>
      </c>
      <c r="AM8953" s="15">
        <f t="shared" si="2456"/>
        <v>0</v>
      </c>
      <c r="AN8953" s="15">
        <f t="shared" si="2456"/>
        <v>0</v>
      </c>
      <c r="AO8953" s="15">
        <f t="shared" si="2456"/>
        <v>0</v>
      </c>
      <c r="AP8953" s="15">
        <f t="shared" si="2456"/>
        <v>0</v>
      </c>
      <c r="AQ8953" s="15">
        <f t="shared" si="2456"/>
        <v>0</v>
      </c>
      <c r="AR8953" s="15">
        <f t="shared" si="2456"/>
        <v>0</v>
      </c>
      <c r="AS8953" s="15">
        <f t="shared" si="2456"/>
        <v>0</v>
      </c>
      <c r="AT8953" s="15">
        <f t="shared" si="2456"/>
        <v>0</v>
      </c>
      <c r="AU8953" s="15">
        <v>0</v>
      </c>
      <c r="AV8953" s="15">
        <v>0</v>
      </c>
      <c r="AW8953" s="15">
        <f t="shared" si="2453"/>
        <v>0</v>
      </c>
    </row>
    <row r="8954" spans="1:49" s="144" customFormat="1">
      <c r="A8954" s="44" t="s">
        <v>2433</v>
      </c>
      <c r="B8954" s="45" t="s">
        <v>1029</v>
      </c>
      <c r="C8954" s="45" t="s">
        <v>1549</v>
      </c>
      <c r="D8954" s="452" t="s">
        <v>3061</v>
      </c>
      <c r="E8954" s="140" t="s">
        <v>850</v>
      </c>
      <c r="F8954" s="141" t="s">
        <v>2489</v>
      </c>
      <c r="G8954" s="468" t="s">
        <v>3104</v>
      </c>
      <c r="H8954" s="50" t="s">
        <v>2382</v>
      </c>
      <c r="I8954" s="142" t="s">
        <v>1119</v>
      </c>
      <c r="J8954" s="143"/>
      <c r="K8954" s="143"/>
      <c r="L8954" s="143"/>
      <c r="M8954" s="143"/>
      <c r="N8954" s="143"/>
      <c r="O8954" s="143"/>
      <c r="P8954" s="143"/>
      <c r="Q8954" s="143"/>
      <c r="R8954" s="143"/>
      <c r="S8954" s="143"/>
      <c r="T8954" s="143"/>
      <c r="U8954" s="143">
        <v>0</v>
      </c>
      <c r="V8954" s="143">
        <v>0</v>
      </c>
      <c r="W8954" s="143"/>
      <c r="X8954" s="143"/>
      <c r="Y8954" s="143"/>
      <c r="Z8954" s="143"/>
      <c r="AA8954" s="143"/>
      <c r="AB8954" s="143"/>
      <c r="AC8954" s="143"/>
      <c r="AD8954" s="143"/>
      <c r="AE8954" s="143"/>
      <c r="AF8954" s="143"/>
      <c r="AG8954" s="143"/>
      <c r="AH8954" s="143">
        <v>0</v>
      </c>
      <c r="AI8954" s="143">
        <v>0</v>
      </c>
      <c r="AJ8954" s="143"/>
      <c r="AK8954" s="143"/>
      <c r="AL8954" s="143"/>
      <c r="AM8954" s="143"/>
      <c r="AN8954" s="143"/>
      <c r="AO8954" s="143"/>
      <c r="AP8954" s="143"/>
      <c r="AQ8954" s="143"/>
      <c r="AR8954" s="143"/>
      <c r="AS8954" s="143"/>
      <c r="AT8954" s="143"/>
      <c r="AU8954" s="143">
        <v>0</v>
      </c>
      <c r="AV8954" s="143">
        <v>0</v>
      </c>
      <c r="AW8954" s="143">
        <f t="shared" si="2453"/>
        <v>0</v>
      </c>
    </row>
    <row r="8955" spans="1:49" s="144" customFormat="1">
      <c r="A8955" s="44" t="s">
        <v>2433</v>
      </c>
      <c r="B8955" s="45" t="s">
        <v>1029</v>
      </c>
      <c r="C8955" s="45" t="s">
        <v>1549</v>
      </c>
      <c r="D8955" s="452" t="s">
        <v>3061</v>
      </c>
      <c r="E8955" s="140" t="s">
        <v>851</v>
      </c>
      <c r="F8955" s="141" t="s">
        <v>2490</v>
      </c>
      <c r="G8955" s="468" t="s">
        <v>3104</v>
      </c>
      <c r="H8955" s="50" t="s">
        <v>2382</v>
      </c>
      <c r="I8955" s="142" t="s">
        <v>1290</v>
      </c>
      <c r="J8955" s="143"/>
      <c r="K8955" s="143"/>
      <c r="L8955" s="143"/>
      <c r="M8955" s="143"/>
      <c r="N8955" s="143"/>
      <c r="O8955" s="143"/>
      <c r="P8955" s="143"/>
      <c r="Q8955" s="143"/>
      <c r="R8955" s="143"/>
      <c r="S8955" s="143"/>
      <c r="T8955" s="143"/>
      <c r="U8955" s="143">
        <v>0</v>
      </c>
      <c r="V8955" s="143">
        <v>0</v>
      </c>
      <c r="W8955" s="143"/>
      <c r="X8955" s="143"/>
      <c r="Y8955" s="143"/>
      <c r="Z8955" s="143"/>
      <c r="AA8955" s="143"/>
      <c r="AB8955" s="143"/>
      <c r="AC8955" s="143"/>
      <c r="AD8955" s="143"/>
      <c r="AE8955" s="143"/>
      <c r="AF8955" s="143"/>
      <c r="AG8955" s="143"/>
      <c r="AH8955" s="143">
        <v>0</v>
      </c>
      <c r="AI8955" s="143">
        <v>0</v>
      </c>
      <c r="AJ8955" s="143"/>
      <c r="AK8955" s="143"/>
      <c r="AL8955" s="143"/>
      <c r="AM8955" s="143"/>
      <c r="AN8955" s="143"/>
      <c r="AO8955" s="143"/>
      <c r="AP8955" s="143"/>
      <c r="AQ8955" s="143"/>
      <c r="AR8955" s="143"/>
      <c r="AS8955" s="143"/>
      <c r="AT8955" s="143"/>
      <c r="AU8955" s="143">
        <v>0</v>
      </c>
      <c r="AV8955" s="143">
        <v>0</v>
      </c>
      <c r="AW8955" s="143">
        <f t="shared" si="2453"/>
        <v>0</v>
      </c>
    </row>
    <row r="8956" spans="1:49" s="144" customFormat="1">
      <c r="A8956" s="44" t="s">
        <v>2433</v>
      </c>
      <c r="B8956" s="45" t="s">
        <v>1029</v>
      </c>
      <c r="C8956" s="45" t="s">
        <v>1549</v>
      </c>
      <c r="D8956" s="452" t="s">
        <v>3061</v>
      </c>
      <c r="E8956" s="140" t="s">
        <v>852</v>
      </c>
      <c r="F8956" s="141" t="s">
        <v>2491</v>
      </c>
      <c r="G8956" s="468" t="s">
        <v>3104</v>
      </c>
      <c r="H8956" s="50" t="s">
        <v>2382</v>
      </c>
      <c r="I8956" s="142" t="s">
        <v>1733</v>
      </c>
      <c r="J8956" s="143"/>
      <c r="K8956" s="143"/>
      <c r="L8956" s="143"/>
      <c r="M8956" s="143"/>
      <c r="N8956" s="143"/>
      <c r="O8956" s="143"/>
      <c r="P8956" s="143"/>
      <c r="Q8956" s="143"/>
      <c r="R8956" s="143"/>
      <c r="S8956" s="143"/>
      <c r="T8956" s="143"/>
      <c r="U8956" s="143">
        <v>0</v>
      </c>
      <c r="V8956" s="143">
        <v>0</v>
      </c>
      <c r="W8956" s="143"/>
      <c r="X8956" s="143"/>
      <c r="Y8956" s="143"/>
      <c r="Z8956" s="143"/>
      <c r="AA8956" s="143"/>
      <c r="AB8956" s="143"/>
      <c r="AC8956" s="143"/>
      <c r="AD8956" s="143"/>
      <c r="AE8956" s="143"/>
      <c r="AF8956" s="143"/>
      <c r="AG8956" s="143"/>
      <c r="AH8956" s="143">
        <v>0</v>
      </c>
      <c r="AI8956" s="143">
        <v>0</v>
      </c>
      <c r="AJ8956" s="143"/>
      <c r="AK8956" s="143"/>
      <c r="AL8956" s="143"/>
      <c r="AM8956" s="143"/>
      <c r="AN8956" s="143"/>
      <c r="AO8956" s="143"/>
      <c r="AP8956" s="143"/>
      <c r="AQ8956" s="143"/>
      <c r="AR8956" s="143"/>
      <c r="AS8956" s="143"/>
      <c r="AT8956" s="143"/>
      <c r="AU8956" s="143">
        <v>0</v>
      </c>
      <c r="AV8956" s="143">
        <v>0</v>
      </c>
      <c r="AW8956" s="143">
        <f t="shared" si="2453"/>
        <v>0</v>
      </c>
    </row>
    <row r="8957" spans="1:49" s="144" customFormat="1">
      <c r="A8957" s="44" t="s">
        <v>2433</v>
      </c>
      <c r="B8957" s="45" t="s">
        <v>1029</v>
      </c>
      <c r="C8957" s="45" t="s">
        <v>1549</v>
      </c>
      <c r="D8957" s="452" t="s">
        <v>3061</v>
      </c>
      <c r="E8957" s="140" t="s">
        <v>853</v>
      </c>
      <c r="F8957" s="141" t="s">
        <v>2492</v>
      </c>
      <c r="G8957" s="468" t="s">
        <v>3104</v>
      </c>
      <c r="H8957" s="50" t="s">
        <v>2382</v>
      </c>
      <c r="I8957" s="142" t="s">
        <v>1734</v>
      </c>
      <c r="J8957" s="143"/>
      <c r="K8957" s="143"/>
      <c r="L8957" s="143"/>
      <c r="M8957" s="143"/>
      <c r="N8957" s="143"/>
      <c r="O8957" s="143"/>
      <c r="P8957" s="143"/>
      <c r="Q8957" s="143"/>
      <c r="R8957" s="143"/>
      <c r="S8957" s="143"/>
      <c r="T8957" s="143"/>
      <c r="U8957" s="143">
        <v>0</v>
      </c>
      <c r="V8957" s="143">
        <v>0</v>
      </c>
      <c r="W8957" s="143"/>
      <c r="X8957" s="143"/>
      <c r="Y8957" s="143"/>
      <c r="Z8957" s="143"/>
      <c r="AA8957" s="143"/>
      <c r="AB8957" s="143"/>
      <c r="AC8957" s="143"/>
      <c r="AD8957" s="143"/>
      <c r="AE8957" s="143"/>
      <c r="AF8957" s="143"/>
      <c r="AG8957" s="143"/>
      <c r="AH8957" s="143">
        <v>0</v>
      </c>
      <c r="AI8957" s="143">
        <v>0</v>
      </c>
      <c r="AJ8957" s="143"/>
      <c r="AK8957" s="143"/>
      <c r="AL8957" s="143"/>
      <c r="AM8957" s="143"/>
      <c r="AN8957" s="143"/>
      <c r="AO8957" s="143"/>
      <c r="AP8957" s="143"/>
      <c r="AQ8957" s="143"/>
      <c r="AR8957" s="143"/>
      <c r="AS8957" s="143"/>
      <c r="AT8957" s="143"/>
      <c r="AU8957" s="143">
        <v>0</v>
      </c>
      <c r="AV8957" s="143">
        <v>0</v>
      </c>
      <c r="AW8957" s="143">
        <f t="shared" si="2453"/>
        <v>0</v>
      </c>
    </row>
    <row r="8958" spans="1:49" s="144" customFormat="1">
      <c r="A8958" s="44" t="s">
        <v>2433</v>
      </c>
      <c r="B8958" s="45" t="s">
        <v>1029</v>
      </c>
      <c r="C8958" s="45" t="s">
        <v>1549</v>
      </c>
      <c r="D8958" s="452" t="s">
        <v>3061</v>
      </c>
      <c r="E8958" s="140" t="s">
        <v>854</v>
      </c>
      <c r="F8958" s="141" t="s">
        <v>2493</v>
      </c>
      <c r="G8958" s="468" t="s">
        <v>3104</v>
      </c>
      <c r="H8958" s="50" t="s">
        <v>2382</v>
      </c>
      <c r="I8958" s="142" t="s">
        <v>1735</v>
      </c>
      <c r="J8958" s="143"/>
      <c r="K8958" s="143"/>
      <c r="L8958" s="143"/>
      <c r="M8958" s="143"/>
      <c r="N8958" s="143"/>
      <c r="O8958" s="143"/>
      <c r="P8958" s="143"/>
      <c r="Q8958" s="143"/>
      <c r="R8958" s="143"/>
      <c r="S8958" s="143"/>
      <c r="T8958" s="143"/>
      <c r="U8958" s="143">
        <v>0</v>
      </c>
      <c r="V8958" s="143">
        <v>0</v>
      </c>
      <c r="W8958" s="143"/>
      <c r="X8958" s="143"/>
      <c r="Y8958" s="143"/>
      <c r="Z8958" s="143"/>
      <c r="AA8958" s="143"/>
      <c r="AB8958" s="143"/>
      <c r="AC8958" s="143"/>
      <c r="AD8958" s="143"/>
      <c r="AE8958" s="143"/>
      <c r="AF8958" s="143"/>
      <c r="AG8958" s="143"/>
      <c r="AH8958" s="143">
        <v>0</v>
      </c>
      <c r="AI8958" s="143">
        <v>0</v>
      </c>
      <c r="AJ8958" s="143"/>
      <c r="AK8958" s="143"/>
      <c r="AL8958" s="143"/>
      <c r="AM8958" s="143"/>
      <c r="AN8958" s="143"/>
      <c r="AO8958" s="143"/>
      <c r="AP8958" s="143"/>
      <c r="AQ8958" s="143"/>
      <c r="AR8958" s="143"/>
      <c r="AS8958" s="143"/>
      <c r="AT8958" s="143"/>
      <c r="AU8958" s="143">
        <v>0</v>
      </c>
      <c r="AV8958" s="143">
        <v>0</v>
      </c>
      <c r="AW8958" s="143">
        <f t="shared" si="2453"/>
        <v>0</v>
      </c>
    </row>
    <row r="8959" spans="1:49">
      <c r="A8959" s="44" t="s">
        <v>2433</v>
      </c>
      <c r="B8959" s="45" t="s">
        <v>1029</v>
      </c>
      <c r="C8959" s="45" t="s">
        <v>1549</v>
      </c>
      <c r="D8959" s="452" t="s">
        <v>3061</v>
      </c>
      <c r="E8959" s="213" t="s">
        <v>773</v>
      </c>
      <c r="F8959" s="65"/>
      <c r="G8959" s="65"/>
      <c r="H8959" s="65"/>
      <c r="I8959" s="280" t="s">
        <v>1362</v>
      </c>
      <c r="J8959" s="9">
        <f>SUM(J8960)</f>
        <v>0</v>
      </c>
      <c r="K8959" s="9">
        <f t="shared" ref="K8959:AT8959" si="2457">SUM(K8960)</f>
        <v>0</v>
      </c>
      <c r="L8959" s="9">
        <f t="shared" si="2457"/>
        <v>0</v>
      </c>
      <c r="M8959" s="9">
        <f t="shared" si="2457"/>
        <v>0</v>
      </c>
      <c r="N8959" s="9">
        <f t="shared" si="2457"/>
        <v>0</v>
      </c>
      <c r="O8959" s="9">
        <f t="shared" si="2457"/>
        <v>0</v>
      </c>
      <c r="P8959" s="9">
        <f t="shared" si="2457"/>
        <v>0</v>
      </c>
      <c r="Q8959" s="9">
        <f t="shared" si="2457"/>
        <v>0</v>
      </c>
      <c r="R8959" s="9">
        <f t="shared" si="2457"/>
        <v>0</v>
      </c>
      <c r="S8959" s="9">
        <f t="shared" si="2457"/>
        <v>0</v>
      </c>
      <c r="T8959" s="9">
        <f t="shared" si="2457"/>
        <v>0</v>
      </c>
      <c r="U8959" s="9">
        <v>0</v>
      </c>
      <c r="V8959" s="9">
        <v>0</v>
      </c>
      <c r="W8959" s="9">
        <f>SUM(W8960)</f>
        <v>0</v>
      </c>
      <c r="X8959" s="9">
        <f t="shared" si="2457"/>
        <v>0</v>
      </c>
      <c r="Y8959" s="9">
        <f t="shared" si="2457"/>
        <v>0</v>
      </c>
      <c r="Z8959" s="9">
        <f t="shared" si="2457"/>
        <v>0</v>
      </c>
      <c r="AA8959" s="9">
        <f t="shared" si="2457"/>
        <v>0</v>
      </c>
      <c r="AB8959" s="9">
        <f t="shared" si="2457"/>
        <v>0</v>
      </c>
      <c r="AC8959" s="9">
        <f t="shared" si="2457"/>
        <v>0</v>
      </c>
      <c r="AD8959" s="9">
        <f t="shared" si="2457"/>
        <v>0</v>
      </c>
      <c r="AE8959" s="9">
        <f t="shared" si="2457"/>
        <v>0</v>
      </c>
      <c r="AF8959" s="9">
        <f t="shared" si="2457"/>
        <v>0</v>
      </c>
      <c r="AG8959" s="9">
        <f t="shared" si="2457"/>
        <v>0</v>
      </c>
      <c r="AH8959" s="9">
        <v>0</v>
      </c>
      <c r="AI8959" s="9">
        <v>0</v>
      </c>
      <c r="AJ8959" s="9">
        <f>SUM(AJ8960)</f>
        <v>0</v>
      </c>
      <c r="AK8959" s="9">
        <f t="shared" si="2457"/>
        <v>0</v>
      </c>
      <c r="AL8959" s="9">
        <f t="shared" si="2457"/>
        <v>0</v>
      </c>
      <c r="AM8959" s="9">
        <f t="shared" si="2457"/>
        <v>0</v>
      </c>
      <c r="AN8959" s="9">
        <f t="shared" si="2457"/>
        <v>0</v>
      </c>
      <c r="AO8959" s="9">
        <f t="shared" si="2457"/>
        <v>0</v>
      </c>
      <c r="AP8959" s="9">
        <f t="shared" si="2457"/>
        <v>0</v>
      </c>
      <c r="AQ8959" s="9">
        <f t="shared" si="2457"/>
        <v>0</v>
      </c>
      <c r="AR8959" s="9">
        <f t="shared" si="2457"/>
        <v>0</v>
      </c>
      <c r="AS8959" s="9">
        <f t="shared" si="2457"/>
        <v>0</v>
      </c>
      <c r="AT8959" s="9">
        <f t="shared" si="2457"/>
        <v>0</v>
      </c>
      <c r="AU8959" s="9">
        <v>0</v>
      </c>
      <c r="AV8959" s="9">
        <v>0</v>
      </c>
      <c r="AW8959" s="9">
        <f t="shared" si="2453"/>
        <v>0</v>
      </c>
    </row>
    <row r="8960" spans="1:49">
      <c r="A8960" s="44" t="s">
        <v>2433</v>
      </c>
      <c r="B8960" s="45" t="s">
        <v>1029</v>
      </c>
      <c r="C8960" s="45" t="s">
        <v>1549</v>
      </c>
      <c r="D8960" s="452" t="s">
        <v>3061</v>
      </c>
      <c r="E8960" s="367" t="s">
        <v>785</v>
      </c>
      <c r="F8960" s="50"/>
      <c r="G8960" s="468" t="s">
        <v>3104</v>
      </c>
      <c r="H8960" s="50" t="s">
        <v>2382</v>
      </c>
      <c r="I8960" s="42" t="s">
        <v>1363</v>
      </c>
      <c r="U8960" s="15">
        <v>0</v>
      </c>
      <c r="V8960" s="15">
        <v>0</v>
      </c>
      <c r="AH8960" s="15">
        <v>0</v>
      </c>
      <c r="AI8960" s="15">
        <v>0</v>
      </c>
      <c r="AU8960" s="15">
        <v>0</v>
      </c>
      <c r="AV8960" s="15">
        <v>0</v>
      </c>
      <c r="AW8960" s="15">
        <f t="shared" si="2453"/>
        <v>0</v>
      </c>
    </row>
    <row r="8961" spans="1:49">
      <c r="A8961" s="44" t="s">
        <v>2433</v>
      </c>
      <c r="B8961" s="45" t="s">
        <v>1029</v>
      </c>
      <c r="C8961" s="45" t="s">
        <v>1549</v>
      </c>
      <c r="D8961" s="452" t="s">
        <v>3061</v>
      </c>
      <c r="E8961" s="213" t="s">
        <v>1364</v>
      </c>
      <c r="F8961" s="65"/>
      <c r="G8961" s="65"/>
      <c r="H8961" s="65"/>
      <c r="I8961" s="280" t="s">
        <v>2104</v>
      </c>
      <c r="J8961" s="9">
        <f>SUM(J8962:J8970)</f>
        <v>0</v>
      </c>
      <c r="K8961" s="9">
        <f t="shared" ref="K8961:AT8961" si="2458">SUM(K8962:K8970)</f>
        <v>0</v>
      </c>
      <c r="L8961" s="9">
        <f t="shared" si="2458"/>
        <v>0</v>
      </c>
      <c r="M8961" s="9">
        <f t="shared" si="2458"/>
        <v>0</v>
      </c>
      <c r="N8961" s="9">
        <f t="shared" si="2458"/>
        <v>0</v>
      </c>
      <c r="O8961" s="9">
        <f t="shared" si="2458"/>
        <v>0</v>
      </c>
      <c r="P8961" s="9">
        <f t="shared" si="2458"/>
        <v>0</v>
      </c>
      <c r="Q8961" s="9">
        <f t="shared" si="2458"/>
        <v>0</v>
      </c>
      <c r="R8961" s="9">
        <f t="shared" si="2458"/>
        <v>0</v>
      </c>
      <c r="S8961" s="9">
        <f t="shared" si="2458"/>
        <v>0</v>
      </c>
      <c r="T8961" s="9">
        <f t="shared" si="2458"/>
        <v>0</v>
      </c>
      <c r="U8961" s="9">
        <v>0</v>
      </c>
      <c r="V8961" s="9">
        <v>0</v>
      </c>
      <c r="W8961" s="9">
        <f>SUM(W8962:W8970)</f>
        <v>0</v>
      </c>
      <c r="X8961" s="9">
        <f t="shared" si="2458"/>
        <v>0</v>
      </c>
      <c r="Y8961" s="9">
        <f t="shared" si="2458"/>
        <v>0</v>
      </c>
      <c r="Z8961" s="9">
        <f t="shared" si="2458"/>
        <v>0</v>
      </c>
      <c r="AA8961" s="9">
        <f t="shared" si="2458"/>
        <v>0</v>
      </c>
      <c r="AB8961" s="9">
        <f t="shared" si="2458"/>
        <v>0</v>
      </c>
      <c r="AC8961" s="9">
        <f t="shared" si="2458"/>
        <v>0</v>
      </c>
      <c r="AD8961" s="9">
        <f t="shared" si="2458"/>
        <v>0</v>
      </c>
      <c r="AE8961" s="9">
        <f t="shared" si="2458"/>
        <v>0</v>
      </c>
      <c r="AF8961" s="9">
        <f t="shared" si="2458"/>
        <v>0</v>
      </c>
      <c r="AG8961" s="9">
        <f t="shared" si="2458"/>
        <v>0</v>
      </c>
      <c r="AH8961" s="9">
        <v>0</v>
      </c>
      <c r="AI8961" s="9">
        <v>0</v>
      </c>
      <c r="AJ8961" s="9">
        <f>SUM(AJ8962:AJ8970)</f>
        <v>0</v>
      </c>
      <c r="AK8961" s="9">
        <f t="shared" si="2458"/>
        <v>0</v>
      </c>
      <c r="AL8961" s="9">
        <f t="shared" si="2458"/>
        <v>0</v>
      </c>
      <c r="AM8961" s="9">
        <f t="shared" si="2458"/>
        <v>0</v>
      </c>
      <c r="AN8961" s="9">
        <f t="shared" si="2458"/>
        <v>0</v>
      </c>
      <c r="AO8961" s="9">
        <f t="shared" si="2458"/>
        <v>0</v>
      </c>
      <c r="AP8961" s="9">
        <f t="shared" si="2458"/>
        <v>0</v>
      </c>
      <c r="AQ8961" s="9">
        <f t="shared" si="2458"/>
        <v>0</v>
      </c>
      <c r="AR8961" s="9">
        <f t="shared" si="2458"/>
        <v>0</v>
      </c>
      <c r="AS8961" s="9">
        <f t="shared" si="2458"/>
        <v>0</v>
      </c>
      <c r="AT8961" s="9">
        <f t="shared" si="2458"/>
        <v>0</v>
      </c>
      <c r="AU8961" s="9">
        <v>0</v>
      </c>
      <c r="AV8961" s="9">
        <v>0</v>
      </c>
      <c r="AW8961" s="9">
        <f t="shared" si="2453"/>
        <v>0</v>
      </c>
    </row>
    <row r="8962" spans="1:49">
      <c r="A8962" s="44" t="s">
        <v>2433</v>
      </c>
      <c r="B8962" s="45" t="s">
        <v>1029</v>
      </c>
      <c r="C8962" s="45" t="s">
        <v>1549</v>
      </c>
      <c r="D8962" s="452" t="s">
        <v>3061</v>
      </c>
      <c r="E8962" s="367" t="s">
        <v>786</v>
      </c>
      <c r="F8962" s="50"/>
      <c r="G8962" s="468" t="s">
        <v>3104</v>
      </c>
      <c r="H8962" s="50" t="s">
        <v>2382</v>
      </c>
      <c r="I8962" s="42" t="s">
        <v>1191</v>
      </c>
      <c r="U8962" s="15">
        <v>0</v>
      </c>
      <c r="V8962" s="15">
        <v>0</v>
      </c>
      <c r="AH8962" s="15">
        <v>0</v>
      </c>
      <c r="AI8962" s="15">
        <v>0</v>
      </c>
      <c r="AU8962" s="15">
        <v>0</v>
      </c>
      <c r="AV8962" s="15">
        <v>0</v>
      </c>
      <c r="AW8962" s="15">
        <f t="shared" si="2453"/>
        <v>0</v>
      </c>
    </row>
    <row r="8963" spans="1:49">
      <c r="A8963" s="44" t="s">
        <v>2433</v>
      </c>
      <c r="B8963" s="45" t="s">
        <v>1029</v>
      </c>
      <c r="C8963" s="45" t="s">
        <v>1549</v>
      </c>
      <c r="D8963" s="452" t="s">
        <v>3061</v>
      </c>
      <c r="E8963" s="367" t="s">
        <v>1528</v>
      </c>
      <c r="F8963" s="50"/>
      <c r="G8963" s="468" t="s">
        <v>3104</v>
      </c>
      <c r="H8963" s="50" t="s">
        <v>2382</v>
      </c>
      <c r="I8963" s="42" t="s">
        <v>989</v>
      </c>
      <c r="U8963" s="15">
        <v>0</v>
      </c>
      <c r="V8963" s="15">
        <v>0</v>
      </c>
      <c r="AH8963" s="15">
        <v>0</v>
      </c>
      <c r="AI8963" s="15">
        <v>0</v>
      </c>
      <c r="AU8963" s="15">
        <v>0</v>
      </c>
      <c r="AV8963" s="15">
        <v>0</v>
      </c>
      <c r="AW8963" s="15">
        <f t="shared" si="2453"/>
        <v>0</v>
      </c>
    </row>
    <row r="8964" spans="1:49">
      <c r="A8964" s="44" t="s">
        <v>2433</v>
      </c>
      <c r="B8964" s="45" t="s">
        <v>1029</v>
      </c>
      <c r="C8964" s="45" t="s">
        <v>1549</v>
      </c>
      <c r="D8964" s="452" t="s">
        <v>3061</v>
      </c>
      <c r="E8964" s="367" t="s">
        <v>1679</v>
      </c>
      <c r="F8964" s="50"/>
      <c r="G8964" s="468" t="s">
        <v>3104</v>
      </c>
      <c r="H8964" s="50" t="s">
        <v>2382</v>
      </c>
      <c r="I8964" s="42" t="s">
        <v>1048</v>
      </c>
      <c r="U8964" s="15">
        <v>0</v>
      </c>
      <c r="V8964" s="15">
        <v>0</v>
      </c>
      <c r="AH8964" s="15">
        <v>0</v>
      </c>
      <c r="AI8964" s="15">
        <v>0</v>
      </c>
      <c r="AU8964" s="15">
        <v>0</v>
      </c>
      <c r="AV8964" s="15">
        <v>0</v>
      </c>
      <c r="AW8964" s="15">
        <f t="shared" si="2453"/>
        <v>0</v>
      </c>
    </row>
    <row r="8965" spans="1:49">
      <c r="A8965" s="44" t="s">
        <v>2433</v>
      </c>
      <c r="B8965" s="45" t="s">
        <v>1029</v>
      </c>
      <c r="C8965" s="45" t="s">
        <v>1549</v>
      </c>
      <c r="D8965" s="452" t="s">
        <v>3061</v>
      </c>
      <c r="E8965" s="367" t="s">
        <v>787</v>
      </c>
      <c r="F8965" s="50"/>
      <c r="G8965" s="468" t="s">
        <v>3104</v>
      </c>
      <c r="H8965" s="50" t="s">
        <v>2382</v>
      </c>
      <c r="I8965" s="42" t="s">
        <v>2078</v>
      </c>
      <c r="U8965" s="15">
        <v>0</v>
      </c>
      <c r="V8965" s="15">
        <v>0</v>
      </c>
      <c r="AH8965" s="15">
        <v>0</v>
      </c>
      <c r="AI8965" s="15">
        <v>0</v>
      </c>
      <c r="AU8965" s="15">
        <v>0</v>
      </c>
      <c r="AV8965" s="15">
        <v>0</v>
      </c>
      <c r="AW8965" s="15">
        <f t="shared" si="2453"/>
        <v>0</v>
      </c>
    </row>
    <row r="8966" spans="1:49">
      <c r="A8966" s="44" t="s">
        <v>2433</v>
      </c>
      <c r="B8966" s="45" t="s">
        <v>1029</v>
      </c>
      <c r="C8966" s="45" t="s">
        <v>1549</v>
      </c>
      <c r="D8966" s="452" t="s">
        <v>3061</v>
      </c>
      <c r="E8966" s="367" t="s">
        <v>1116</v>
      </c>
      <c r="F8966" s="50"/>
      <c r="G8966" s="468" t="s">
        <v>3104</v>
      </c>
      <c r="H8966" s="50" t="s">
        <v>2382</v>
      </c>
      <c r="I8966" s="42" t="s">
        <v>1487</v>
      </c>
      <c r="U8966" s="15">
        <v>0</v>
      </c>
      <c r="V8966" s="15">
        <v>0</v>
      </c>
      <c r="AH8966" s="15">
        <v>0</v>
      </c>
      <c r="AI8966" s="15">
        <v>0</v>
      </c>
      <c r="AU8966" s="15">
        <v>0</v>
      </c>
      <c r="AV8966" s="15">
        <v>0</v>
      </c>
      <c r="AW8966" s="15">
        <f t="shared" si="2453"/>
        <v>0</v>
      </c>
    </row>
    <row r="8967" spans="1:49">
      <c r="A8967" s="44" t="s">
        <v>2433</v>
      </c>
      <c r="B8967" s="45" t="s">
        <v>1029</v>
      </c>
      <c r="C8967" s="45" t="s">
        <v>1549</v>
      </c>
      <c r="D8967" s="452" t="s">
        <v>3061</v>
      </c>
      <c r="E8967" s="367" t="s">
        <v>1703</v>
      </c>
      <c r="F8967" s="50"/>
      <c r="G8967" s="468" t="s">
        <v>3104</v>
      </c>
      <c r="H8967" s="50" t="s">
        <v>2382</v>
      </c>
      <c r="I8967" s="42" t="s">
        <v>1047</v>
      </c>
      <c r="U8967" s="15">
        <v>0</v>
      </c>
      <c r="V8967" s="15">
        <v>0</v>
      </c>
      <c r="AH8967" s="15">
        <v>0</v>
      </c>
      <c r="AI8967" s="15">
        <v>0</v>
      </c>
      <c r="AU8967" s="15">
        <v>0</v>
      </c>
      <c r="AV8967" s="15">
        <v>0</v>
      </c>
      <c r="AW8967" s="15">
        <f t="shared" si="2453"/>
        <v>0</v>
      </c>
    </row>
    <row r="8968" spans="1:49">
      <c r="A8968" s="44" t="s">
        <v>2433</v>
      </c>
      <c r="B8968" s="45" t="s">
        <v>1029</v>
      </c>
      <c r="C8968" s="45" t="s">
        <v>1549</v>
      </c>
      <c r="D8968" s="452" t="s">
        <v>3061</v>
      </c>
      <c r="E8968" s="367" t="s">
        <v>826</v>
      </c>
      <c r="F8968" s="50"/>
      <c r="G8968" s="468" t="s">
        <v>3104</v>
      </c>
      <c r="H8968" s="50" t="s">
        <v>2382</v>
      </c>
      <c r="I8968" s="42" t="s">
        <v>935</v>
      </c>
      <c r="U8968" s="15">
        <v>0</v>
      </c>
      <c r="V8968" s="15">
        <v>0</v>
      </c>
      <c r="AH8968" s="15">
        <v>0</v>
      </c>
      <c r="AI8968" s="15">
        <v>0</v>
      </c>
      <c r="AU8968" s="15">
        <v>0</v>
      </c>
      <c r="AV8968" s="15">
        <v>0</v>
      </c>
      <c r="AW8968" s="15">
        <f t="shared" si="2453"/>
        <v>0</v>
      </c>
    </row>
    <row r="8969" spans="1:49">
      <c r="A8969" s="44" t="s">
        <v>2433</v>
      </c>
      <c r="B8969" s="45" t="s">
        <v>1029</v>
      </c>
      <c r="C8969" s="45" t="s">
        <v>1549</v>
      </c>
      <c r="D8969" s="452" t="s">
        <v>3061</v>
      </c>
      <c r="E8969" s="367" t="s">
        <v>1115</v>
      </c>
      <c r="F8969" s="50"/>
      <c r="G8969" s="468" t="s">
        <v>3104</v>
      </c>
      <c r="H8969" s="50" t="s">
        <v>2382</v>
      </c>
      <c r="I8969" s="42" t="s">
        <v>2106</v>
      </c>
      <c r="U8969" s="15">
        <v>0</v>
      </c>
      <c r="V8969" s="15">
        <v>0</v>
      </c>
      <c r="AH8969" s="15">
        <v>0</v>
      </c>
      <c r="AI8969" s="15">
        <v>0</v>
      </c>
      <c r="AU8969" s="15">
        <v>0</v>
      </c>
      <c r="AV8969" s="15">
        <v>0</v>
      </c>
      <c r="AW8969" s="15">
        <f t="shared" si="2453"/>
        <v>0</v>
      </c>
    </row>
    <row r="8970" spans="1:49">
      <c r="A8970" s="44" t="s">
        <v>2433</v>
      </c>
      <c r="B8970" s="45" t="s">
        <v>1029</v>
      </c>
      <c r="C8970" s="45" t="s">
        <v>1549</v>
      </c>
      <c r="D8970" s="452" t="s">
        <v>3061</v>
      </c>
      <c r="E8970" s="367" t="s">
        <v>1677</v>
      </c>
      <c r="F8970" s="50" t="s">
        <v>2894</v>
      </c>
      <c r="G8970" s="50"/>
      <c r="H8970" s="50"/>
      <c r="I8970" s="280" t="s">
        <v>1198</v>
      </c>
      <c r="J8970" s="9">
        <f>SUM(J8971:J8972)</f>
        <v>0</v>
      </c>
      <c r="K8970" s="9">
        <f t="shared" ref="K8970:AT8970" si="2459">SUM(K8971:K8972)</f>
        <v>0</v>
      </c>
      <c r="L8970" s="9">
        <f t="shared" si="2459"/>
        <v>0</v>
      </c>
      <c r="M8970" s="9">
        <f t="shared" si="2459"/>
        <v>0</v>
      </c>
      <c r="N8970" s="9">
        <f t="shared" si="2459"/>
        <v>0</v>
      </c>
      <c r="O8970" s="9">
        <f t="shared" si="2459"/>
        <v>0</v>
      </c>
      <c r="P8970" s="9">
        <f t="shared" si="2459"/>
        <v>0</v>
      </c>
      <c r="Q8970" s="9">
        <f t="shared" si="2459"/>
        <v>0</v>
      </c>
      <c r="R8970" s="9">
        <f t="shared" si="2459"/>
        <v>0</v>
      </c>
      <c r="S8970" s="9">
        <f t="shared" si="2459"/>
        <v>0</v>
      </c>
      <c r="T8970" s="9">
        <f t="shared" si="2459"/>
        <v>0</v>
      </c>
      <c r="U8970" s="9">
        <v>0</v>
      </c>
      <c r="V8970" s="9">
        <v>0</v>
      </c>
      <c r="W8970" s="9">
        <f>SUM(W8971:W8972)</f>
        <v>0</v>
      </c>
      <c r="X8970" s="9">
        <f t="shared" si="2459"/>
        <v>0</v>
      </c>
      <c r="Y8970" s="9">
        <f t="shared" si="2459"/>
        <v>0</v>
      </c>
      <c r="Z8970" s="9">
        <f t="shared" si="2459"/>
        <v>0</v>
      </c>
      <c r="AA8970" s="9">
        <f t="shared" si="2459"/>
        <v>0</v>
      </c>
      <c r="AB8970" s="9">
        <f t="shared" si="2459"/>
        <v>0</v>
      </c>
      <c r="AC8970" s="9">
        <f t="shared" si="2459"/>
        <v>0</v>
      </c>
      <c r="AD8970" s="9">
        <f t="shared" si="2459"/>
        <v>0</v>
      </c>
      <c r="AE8970" s="9">
        <f t="shared" si="2459"/>
        <v>0</v>
      </c>
      <c r="AF8970" s="9">
        <f t="shared" si="2459"/>
        <v>0</v>
      </c>
      <c r="AG8970" s="9">
        <f t="shared" si="2459"/>
        <v>0</v>
      </c>
      <c r="AH8970" s="9">
        <v>0</v>
      </c>
      <c r="AI8970" s="9">
        <v>0</v>
      </c>
      <c r="AJ8970" s="9">
        <f>SUM(AJ8971:AJ8972)</f>
        <v>0</v>
      </c>
      <c r="AK8970" s="9">
        <f t="shared" si="2459"/>
        <v>0</v>
      </c>
      <c r="AL8970" s="9">
        <f t="shared" si="2459"/>
        <v>0</v>
      </c>
      <c r="AM8970" s="9">
        <f t="shared" si="2459"/>
        <v>0</v>
      </c>
      <c r="AN8970" s="9">
        <f t="shared" si="2459"/>
        <v>0</v>
      </c>
      <c r="AO8970" s="9">
        <f t="shared" si="2459"/>
        <v>0</v>
      </c>
      <c r="AP8970" s="9">
        <f t="shared" si="2459"/>
        <v>0</v>
      </c>
      <c r="AQ8970" s="9">
        <f t="shared" si="2459"/>
        <v>0</v>
      </c>
      <c r="AR8970" s="9">
        <f t="shared" si="2459"/>
        <v>0</v>
      </c>
      <c r="AS8970" s="9">
        <f t="shared" si="2459"/>
        <v>0</v>
      </c>
      <c r="AT8970" s="9">
        <f t="shared" si="2459"/>
        <v>0</v>
      </c>
      <c r="AU8970" s="9">
        <v>0</v>
      </c>
      <c r="AV8970" s="9">
        <v>0</v>
      </c>
      <c r="AW8970" s="9">
        <f t="shared" si="2453"/>
        <v>0</v>
      </c>
    </row>
    <row r="8971" spans="1:49">
      <c r="A8971" s="44" t="s">
        <v>2433</v>
      </c>
      <c r="B8971" s="45" t="s">
        <v>1029</v>
      </c>
      <c r="C8971" s="45" t="s">
        <v>1549</v>
      </c>
      <c r="D8971" s="452" t="s">
        <v>3061</v>
      </c>
      <c r="E8971" s="367" t="s">
        <v>1677</v>
      </c>
      <c r="F8971" s="50" t="s">
        <v>2494</v>
      </c>
      <c r="G8971" s="468" t="s">
        <v>3104</v>
      </c>
      <c r="H8971" s="50" t="s">
        <v>2382</v>
      </c>
      <c r="I8971" s="42" t="s">
        <v>25</v>
      </c>
      <c r="U8971" s="15">
        <v>0</v>
      </c>
      <c r="V8971" s="15">
        <v>0</v>
      </c>
      <c r="AH8971" s="15">
        <v>0</v>
      </c>
      <c r="AI8971" s="15">
        <v>0</v>
      </c>
      <c r="AU8971" s="15">
        <v>0</v>
      </c>
      <c r="AV8971" s="15">
        <v>0</v>
      </c>
      <c r="AW8971" s="15">
        <f t="shared" si="2453"/>
        <v>0</v>
      </c>
    </row>
    <row r="8972" spans="1:49">
      <c r="A8972" s="44" t="s">
        <v>2433</v>
      </c>
      <c r="B8972" s="45" t="s">
        <v>1029</v>
      </c>
      <c r="C8972" s="45" t="s">
        <v>1549</v>
      </c>
      <c r="D8972" s="452" t="s">
        <v>3061</v>
      </c>
      <c r="E8972" s="367" t="s">
        <v>1677</v>
      </c>
      <c r="F8972" s="50" t="s">
        <v>2495</v>
      </c>
      <c r="G8972" s="468" t="s">
        <v>3104</v>
      </c>
      <c r="H8972" s="50" t="s">
        <v>2382</v>
      </c>
      <c r="I8972" s="184" t="s">
        <v>881</v>
      </c>
      <c r="U8972" s="15">
        <v>0</v>
      </c>
      <c r="V8972" s="15">
        <v>0</v>
      </c>
      <c r="AH8972" s="15">
        <v>0</v>
      </c>
      <c r="AI8972" s="15">
        <v>0</v>
      </c>
      <c r="AU8972" s="15">
        <v>0</v>
      </c>
      <c r="AV8972" s="15">
        <v>0</v>
      </c>
      <c r="AW8972" s="15">
        <f t="shared" si="2453"/>
        <v>0</v>
      </c>
    </row>
    <row r="8973" spans="1:49">
      <c r="A8973" s="68" t="s">
        <v>2050</v>
      </c>
      <c r="B8973" s="69" t="s">
        <v>1029</v>
      </c>
      <c r="C8973" s="69"/>
      <c r="D8973" s="455"/>
      <c r="E8973" s="531"/>
      <c r="F8973" s="50"/>
      <c r="G8973" s="50"/>
      <c r="H8973" s="50"/>
      <c r="I8973" s="49" t="s">
        <v>3</v>
      </c>
      <c r="J8973" s="12">
        <f>SUM(J8974)</f>
        <v>80000</v>
      </c>
      <c r="K8973" s="12">
        <f t="shared" ref="K8973:AT8973" si="2460">SUM(K8974)</f>
        <v>0</v>
      </c>
      <c r="L8973" s="12">
        <f t="shared" si="2460"/>
        <v>0</v>
      </c>
      <c r="M8973" s="12">
        <f t="shared" si="2460"/>
        <v>0</v>
      </c>
      <c r="N8973" s="12">
        <f t="shared" si="2460"/>
        <v>0</v>
      </c>
      <c r="O8973" s="12">
        <f t="shared" si="2460"/>
        <v>80000</v>
      </c>
      <c r="P8973" s="12">
        <f t="shared" si="2460"/>
        <v>0</v>
      </c>
      <c r="Q8973" s="12">
        <f t="shared" si="2460"/>
        <v>0</v>
      </c>
      <c r="R8973" s="12">
        <f t="shared" si="2460"/>
        <v>0</v>
      </c>
      <c r="S8973" s="12">
        <f t="shared" si="2460"/>
        <v>0</v>
      </c>
      <c r="T8973" s="12">
        <f t="shared" si="2460"/>
        <v>0</v>
      </c>
      <c r="U8973" s="12">
        <v>80000</v>
      </c>
      <c r="V8973" s="12">
        <v>0</v>
      </c>
      <c r="W8973" s="12">
        <f>SUM(W8974)</f>
        <v>0</v>
      </c>
      <c r="X8973" s="12">
        <f t="shared" si="2460"/>
        <v>0</v>
      </c>
      <c r="Y8973" s="12">
        <f t="shared" si="2460"/>
        <v>0</v>
      </c>
      <c r="Z8973" s="12">
        <f t="shared" si="2460"/>
        <v>0</v>
      </c>
      <c r="AA8973" s="12">
        <f t="shared" si="2460"/>
        <v>0</v>
      </c>
      <c r="AB8973" s="12">
        <f t="shared" si="2460"/>
        <v>0</v>
      </c>
      <c r="AC8973" s="12">
        <f t="shared" si="2460"/>
        <v>0</v>
      </c>
      <c r="AD8973" s="12">
        <f t="shared" si="2460"/>
        <v>0</v>
      </c>
      <c r="AE8973" s="12">
        <f t="shared" si="2460"/>
        <v>0</v>
      </c>
      <c r="AF8973" s="12">
        <f t="shared" si="2460"/>
        <v>0</v>
      </c>
      <c r="AG8973" s="12">
        <f t="shared" si="2460"/>
        <v>0</v>
      </c>
      <c r="AH8973" s="12">
        <v>0</v>
      </c>
      <c r="AI8973" s="12">
        <v>0</v>
      </c>
      <c r="AJ8973" s="12">
        <f>SUM(AJ8974)</f>
        <v>0</v>
      </c>
      <c r="AK8973" s="12">
        <f t="shared" si="2460"/>
        <v>0</v>
      </c>
      <c r="AL8973" s="12">
        <f t="shared" si="2460"/>
        <v>0</v>
      </c>
      <c r="AM8973" s="12">
        <f t="shared" si="2460"/>
        <v>0</v>
      </c>
      <c r="AN8973" s="12">
        <f t="shared" si="2460"/>
        <v>0</v>
      </c>
      <c r="AO8973" s="12">
        <f t="shared" si="2460"/>
        <v>0</v>
      </c>
      <c r="AP8973" s="12">
        <f t="shared" si="2460"/>
        <v>0</v>
      </c>
      <c r="AQ8973" s="12">
        <f t="shared" si="2460"/>
        <v>0</v>
      </c>
      <c r="AR8973" s="12">
        <f t="shared" si="2460"/>
        <v>0</v>
      </c>
      <c r="AS8973" s="12">
        <f t="shared" si="2460"/>
        <v>0</v>
      </c>
      <c r="AT8973" s="12">
        <f t="shared" si="2460"/>
        <v>0</v>
      </c>
      <c r="AU8973" s="12">
        <v>0</v>
      </c>
      <c r="AV8973" s="12">
        <v>0</v>
      </c>
      <c r="AW8973" s="12">
        <f t="shared" si="2453"/>
        <v>80000</v>
      </c>
    </row>
    <row r="8974" spans="1:49">
      <c r="A8974" s="44" t="s">
        <v>2433</v>
      </c>
      <c r="B8974" s="45" t="s">
        <v>1029</v>
      </c>
      <c r="C8974" s="45" t="s">
        <v>1549</v>
      </c>
      <c r="D8974" s="452" t="s">
        <v>3061</v>
      </c>
      <c r="E8974" s="213" t="s">
        <v>833</v>
      </c>
      <c r="F8974" s="65"/>
      <c r="G8974" s="65"/>
      <c r="H8974" s="65"/>
      <c r="I8974" s="53" t="s">
        <v>1</v>
      </c>
      <c r="J8974" s="9">
        <f>SUM(J8975,J8984,J9031)</f>
        <v>80000</v>
      </c>
      <c r="K8974" s="9">
        <f t="shared" ref="K8974:AT8974" si="2461">SUM(K8975,K8984,K9031)</f>
        <v>0</v>
      </c>
      <c r="L8974" s="9">
        <f t="shared" si="2461"/>
        <v>0</v>
      </c>
      <c r="M8974" s="9">
        <f t="shared" si="2461"/>
        <v>0</v>
      </c>
      <c r="N8974" s="9">
        <f t="shared" si="2461"/>
        <v>0</v>
      </c>
      <c r="O8974" s="9">
        <f t="shared" si="2461"/>
        <v>80000</v>
      </c>
      <c r="P8974" s="9">
        <f t="shared" si="2461"/>
        <v>0</v>
      </c>
      <c r="Q8974" s="9">
        <f t="shared" si="2461"/>
        <v>0</v>
      </c>
      <c r="R8974" s="9">
        <f t="shared" si="2461"/>
        <v>0</v>
      </c>
      <c r="S8974" s="9">
        <f t="shared" si="2461"/>
        <v>0</v>
      </c>
      <c r="T8974" s="9">
        <f t="shared" si="2461"/>
        <v>0</v>
      </c>
      <c r="U8974" s="9">
        <v>80000</v>
      </c>
      <c r="V8974" s="9">
        <v>0</v>
      </c>
      <c r="W8974" s="9">
        <f>SUM(W8975,W8984,W9031)</f>
        <v>0</v>
      </c>
      <c r="X8974" s="9">
        <f t="shared" si="2461"/>
        <v>0</v>
      </c>
      <c r="Y8974" s="9">
        <f t="shared" si="2461"/>
        <v>0</v>
      </c>
      <c r="Z8974" s="9">
        <f t="shared" si="2461"/>
        <v>0</v>
      </c>
      <c r="AA8974" s="9">
        <f t="shared" si="2461"/>
        <v>0</v>
      </c>
      <c r="AB8974" s="9">
        <f t="shared" si="2461"/>
        <v>0</v>
      </c>
      <c r="AC8974" s="9">
        <f t="shared" si="2461"/>
        <v>0</v>
      </c>
      <c r="AD8974" s="9">
        <f t="shared" si="2461"/>
        <v>0</v>
      </c>
      <c r="AE8974" s="9">
        <f t="shared" si="2461"/>
        <v>0</v>
      </c>
      <c r="AF8974" s="9">
        <f t="shared" si="2461"/>
        <v>0</v>
      </c>
      <c r="AG8974" s="9">
        <f t="shared" si="2461"/>
        <v>0</v>
      </c>
      <c r="AH8974" s="9">
        <v>0</v>
      </c>
      <c r="AI8974" s="9">
        <v>0</v>
      </c>
      <c r="AJ8974" s="9">
        <f>SUM(AJ8975,AJ8984,AJ9031)</f>
        <v>0</v>
      </c>
      <c r="AK8974" s="9">
        <f t="shared" si="2461"/>
        <v>0</v>
      </c>
      <c r="AL8974" s="9">
        <f t="shared" si="2461"/>
        <v>0</v>
      </c>
      <c r="AM8974" s="9">
        <f t="shared" si="2461"/>
        <v>0</v>
      </c>
      <c r="AN8974" s="9">
        <f t="shared" si="2461"/>
        <v>0</v>
      </c>
      <c r="AO8974" s="9">
        <f t="shared" si="2461"/>
        <v>0</v>
      </c>
      <c r="AP8974" s="9">
        <f t="shared" si="2461"/>
        <v>0</v>
      </c>
      <c r="AQ8974" s="9">
        <f t="shared" si="2461"/>
        <v>0</v>
      </c>
      <c r="AR8974" s="9">
        <f t="shared" si="2461"/>
        <v>0</v>
      </c>
      <c r="AS8974" s="9">
        <f t="shared" si="2461"/>
        <v>0</v>
      </c>
      <c r="AT8974" s="9">
        <f t="shared" si="2461"/>
        <v>0</v>
      </c>
      <c r="AU8974" s="9">
        <v>0</v>
      </c>
      <c r="AV8974" s="9">
        <v>0</v>
      </c>
      <c r="AW8974" s="9">
        <f t="shared" si="2453"/>
        <v>80000</v>
      </c>
    </row>
    <row r="8975" spans="1:49" s="52" customFormat="1">
      <c r="A8975" s="44" t="s">
        <v>2433</v>
      </c>
      <c r="B8975" s="45" t="s">
        <v>1029</v>
      </c>
      <c r="C8975" s="45" t="s">
        <v>1549</v>
      </c>
      <c r="D8975" s="452" t="s">
        <v>3061</v>
      </c>
      <c r="E8975" s="54" t="s">
        <v>1678</v>
      </c>
      <c r="F8975" s="65" t="s">
        <v>2894</v>
      </c>
      <c r="G8975" s="65"/>
      <c r="H8975" s="65"/>
      <c r="I8975" s="280" t="s">
        <v>13</v>
      </c>
      <c r="J8975" s="9">
        <f>SUM(J8976:J8983)</f>
        <v>0</v>
      </c>
      <c r="K8975" s="9">
        <f t="shared" ref="K8975:AT8975" si="2462">SUM(K8976:K8983)</f>
        <v>0</v>
      </c>
      <c r="L8975" s="9">
        <f t="shared" si="2462"/>
        <v>0</v>
      </c>
      <c r="M8975" s="9">
        <f t="shared" si="2462"/>
        <v>0</v>
      </c>
      <c r="N8975" s="9">
        <f t="shared" si="2462"/>
        <v>0</v>
      </c>
      <c r="O8975" s="9">
        <f t="shared" si="2462"/>
        <v>0</v>
      </c>
      <c r="P8975" s="9">
        <f t="shared" si="2462"/>
        <v>0</v>
      </c>
      <c r="Q8975" s="9">
        <f t="shared" si="2462"/>
        <v>0</v>
      </c>
      <c r="R8975" s="9">
        <f t="shared" si="2462"/>
        <v>0</v>
      </c>
      <c r="S8975" s="9">
        <f t="shared" si="2462"/>
        <v>0</v>
      </c>
      <c r="T8975" s="9">
        <f t="shared" si="2462"/>
        <v>0</v>
      </c>
      <c r="U8975" s="9">
        <v>0</v>
      </c>
      <c r="V8975" s="9">
        <v>0</v>
      </c>
      <c r="W8975" s="9">
        <f>SUM(W8976:W8983)</f>
        <v>0</v>
      </c>
      <c r="X8975" s="9">
        <f t="shared" si="2462"/>
        <v>0</v>
      </c>
      <c r="Y8975" s="9">
        <f t="shared" si="2462"/>
        <v>0</v>
      </c>
      <c r="Z8975" s="9">
        <f t="shared" si="2462"/>
        <v>0</v>
      </c>
      <c r="AA8975" s="9">
        <f t="shared" si="2462"/>
        <v>0</v>
      </c>
      <c r="AB8975" s="9">
        <f t="shared" si="2462"/>
        <v>0</v>
      </c>
      <c r="AC8975" s="9">
        <f t="shared" si="2462"/>
        <v>0</v>
      </c>
      <c r="AD8975" s="9">
        <f t="shared" si="2462"/>
        <v>0</v>
      </c>
      <c r="AE8975" s="9">
        <f t="shared" si="2462"/>
        <v>0</v>
      </c>
      <c r="AF8975" s="9">
        <f t="shared" si="2462"/>
        <v>0</v>
      </c>
      <c r="AG8975" s="9">
        <f t="shared" si="2462"/>
        <v>0</v>
      </c>
      <c r="AH8975" s="9">
        <v>0</v>
      </c>
      <c r="AI8975" s="9">
        <v>0</v>
      </c>
      <c r="AJ8975" s="9">
        <f>SUM(AJ8976:AJ8983)</f>
        <v>0</v>
      </c>
      <c r="AK8975" s="9">
        <f t="shared" si="2462"/>
        <v>0</v>
      </c>
      <c r="AL8975" s="9">
        <f t="shared" si="2462"/>
        <v>0</v>
      </c>
      <c r="AM8975" s="9">
        <f t="shared" si="2462"/>
        <v>0</v>
      </c>
      <c r="AN8975" s="9">
        <f t="shared" si="2462"/>
        <v>0</v>
      </c>
      <c r="AO8975" s="9">
        <f t="shared" si="2462"/>
        <v>0</v>
      </c>
      <c r="AP8975" s="9">
        <f t="shared" si="2462"/>
        <v>0</v>
      </c>
      <c r="AQ8975" s="9">
        <f t="shared" si="2462"/>
        <v>0</v>
      </c>
      <c r="AR8975" s="9">
        <f t="shared" si="2462"/>
        <v>0</v>
      </c>
      <c r="AS8975" s="9">
        <f t="shared" si="2462"/>
        <v>0</v>
      </c>
      <c r="AT8975" s="9">
        <f t="shared" si="2462"/>
        <v>0</v>
      </c>
      <c r="AU8975" s="9">
        <v>0</v>
      </c>
      <c r="AV8975" s="9">
        <v>0</v>
      </c>
      <c r="AW8975" s="9">
        <f t="shared" si="2453"/>
        <v>0</v>
      </c>
    </row>
    <row r="8976" spans="1:49">
      <c r="A8976" s="44" t="s">
        <v>2433</v>
      </c>
      <c r="B8976" s="45" t="s">
        <v>1029</v>
      </c>
      <c r="C8976" s="45" t="s">
        <v>1549</v>
      </c>
      <c r="D8976" s="452" t="s">
        <v>3061</v>
      </c>
      <c r="E8976" s="54" t="s">
        <v>1678</v>
      </c>
      <c r="F8976" s="230" t="s">
        <v>2496</v>
      </c>
      <c r="G8976" s="468" t="s">
        <v>3104</v>
      </c>
      <c r="H8976" s="230" t="s">
        <v>2382</v>
      </c>
      <c r="I8976" s="39" t="s">
        <v>2714</v>
      </c>
      <c r="U8976" s="15">
        <v>0</v>
      </c>
      <c r="V8976" s="15">
        <v>0</v>
      </c>
      <c r="AH8976" s="15">
        <v>0</v>
      </c>
      <c r="AI8976" s="15">
        <v>0</v>
      </c>
      <c r="AU8976" s="15">
        <v>0</v>
      </c>
      <c r="AV8976" s="15">
        <v>0</v>
      </c>
      <c r="AW8976" s="15">
        <f t="shared" si="2453"/>
        <v>0</v>
      </c>
    </row>
    <row r="8977" spans="1:49" s="212" customFormat="1">
      <c r="A8977" s="44" t="s">
        <v>2433</v>
      </c>
      <c r="B8977" s="45" t="s">
        <v>1029</v>
      </c>
      <c r="C8977" s="45" t="s">
        <v>1549</v>
      </c>
      <c r="D8977" s="452" t="s">
        <v>3061</v>
      </c>
      <c r="E8977" s="54" t="s">
        <v>1678</v>
      </c>
      <c r="F8977" s="362" t="s">
        <v>2869</v>
      </c>
      <c r="G8977" s="468" t="s">
        <v>3104</v>
      </c>
      <c r="H8977" s="362" t="s">
        <v>2382</v>
      </c>
      <c r="I8977" s="185" t="s">
        <v>2798</v>
      </c>
      <c r="J8977" s="209"/>
      <c r="K8977" s="209"/>
      <c r="L8977" s="209"/>
      <c r="M8977" s="209"/>
      <c r="N8977" s="209"/>
      <c r="O8977" s="209"/>
      <c r="P8977" s="209"/>
      <c r="Q8977" s="209"/>
      <c r="R8977" s="209"/>
      <c r="S8977" s="209"/>
      <c r="T8977" s="209"/>
      <c r="U8977" s="209">
        <v>0</v>
      </c>
      <c r="V8977" s="209">
        <v>0</v>
      </c>
      <c r="W8977" s="209"/>
      <c r="X8977" s="209"/>
      <c r="Y8977" s="209"/>
      <c r="Z8977" s="209"/>
      <c r="AA8977" s="209"/>
      <c r="AB8977" s="209"/>
      <c r="AC8977" s="209"/>
      <c r="AD8977" s="209"/>
      <c r="AE8977" s="209"/>
      <c r="AF8977" s="209"/>
      <c r="AG8977" s="209"/>
      <c r="AH8977" s="209">
        <v>0</v>
      </c>
      <c r="AI8977" s="209">
        <v>0</v>
      </c>
      <c r="AJ8977" s="209"/>
      <c r="AK8977" s="209"/>
      <c r="AL8977" s="209"/>
      <c r="AM8977" s="209"/>
      <c r="AN8977" s="209"/>
      <c r="AO8977" s="209"/>
      <c r="AP8977" s="209"/>
      <c r="AQ8977" s="209"/>
      <c r="AR8977" s="209"/>
      <c r="AS8977" s="209"/>
      <c r="AT8977" s="209"/>
      <c r="AU8977" s="209">
        <v>0</v>
      </c>
      <c r="AV8977" s="209">
        <v>0</v>
      </c>
      <c r="AW8977" s="209">
        <f t="shared" si="2453"/>
        <v>0</v>
      </c>
    </row>
    <row r="8978" spans="1:49" s="212" customFormat="1">
      <c r="A8978" s="44" t="s">
        <v>2433</v>
      </c>
      <c r="B8978" s="45" t="s">
        <v>1029</v>
      </c>
      <c r="C8978" s="45" t="s">
        <v>1549</v>
      </c>
      <c r="D8978" s="452" t="s">
        <v>3061</v>
      </c>
      <c r="E8978" s="54" t="s">
        <v>1678</v>
      </c>
      <c r="F8978" s="362" t="s">
        <v>3201</v>
      </c>
      <c r="G8978" s="468" t="s">
        <v>3104</v>
      </c>
      <c r="H8978" s="362"/>
      <c r="I8978" s="185" t="s">
        <v>3202</v>
      </c>
      <c r="J8978" s="209"/>
      <c r="K8978" s="209"/>
      <c r="L8978" s="209"/>
      <c r="M8978" s="209"/>
      <c r="N8978" s="209"/>
      <c r="O8978" s="209"/>
      <c r="P8978" s="209"/>
      <c r="Q8978" s="209"/>
      <c r="R8978" s="209"/>
      <c r="S8978" s="209"/>
      <c r="T8978" s="209"/>
      <c r="U8978" s="209">
        <v>0</v>
      </c>
      <c r="V8978" s="209">
        <v>0</v>
      </c>
      <c r="W8978" s="209"/>
      <c r="X8978" s="209"/>
      <c r="Y8978" s="209"/>
      <c r="Z8978" s="209"/>
      <c r="AA8978" s="209"/>
      <c r="AB8978" s="209"/>
      <c r="AC8978" s="209"/>
      <c r="AD8978" s="209"/>
      <c r="AE8978" s="209"/>
      <c r="AF8978" s="209"/>
      <c r="AG8978" s="209"/>
      <c r="AH8978" s="209">
        <v>0</v>
      </c>
      <c r="AI8978" s="209">
        <v>0</v>
      </c>
      <c r="AJ8978" s="209"/>
      <c r="AK8978" s="209"/>
      <c r="AL8978" s="209"/>
      <c r="AM8978" s="209"/>
      <c r="AN8978" s="209"/>
      <c r="AO8978" s="209"/>
      <c r="AP8978" s="209"/>
      <c r="AQ8978" s="209"/>
      <c r="AR8978" s="209"/>
      <c r="AS8978" s="209"/>
      <c r="AT8978" s="209"/>
      <c r="AU8978" s="209">
        <v>0</v>
      </c>
      <c r="AV8978" s="209">
        <v>0</v>
      </c>
      <c r="AW8978" s="209"/>
    </row>
    <row r="8979" spans="1:49">
      <c r="A8979" s="44" t="s">
        <v>2433</v>
      </c>
      <c r="B8979" s="45" t="s">
        <v>1029</v>
      </c>
      <c r="C8979" s="45" t="s">
        <v>1549</v>
      </c>
      <c r="D8979" s="452" t="s">
        <v>3061</v>
      </c>
      <c r="E8979" s="54" t="s">
        <v>1678</v>
      </c>
      <c r="F8979" s="230" t="s">
        <v>2858</v>
      </c>
      <c r="G8979" s="468" t="s">
        <v>3104</v>
      </c>
      <c r="H8979" s="230" t="s">
        <v>2382</v>
      </c>
      <c r="I8979" s="185" t="s">
        <v>2766</v>
      </c>
      <c r="J8979" s="209"/>
      <c r="K8979" s="209"/>
      <c r="L8979" s="209"/>
      <c r="M8979" s="209"/>
      <c r="N8979" s="209"/>
      <c r="O8979" s="209"/>
      <c r="P8979" s="209"/>
      <c r="Q8979" s="209"/>
      <c r="R8979" s="209"/>
      <c r="S8979" s="209"/>
      <c r="T8979" s="209"/>
      <c r="U8979" s="209">
        <v>0</v>
      </c>
      <c r="V8979" s="209">
        <v>0</v>
      </c>
      <c r="W8979" s="209"/>
      <c r="X8979" s="209"/>
      <c r="Y8979" s="209"/>
      <c r="Z8979" s="209"/>
      <c r="AA8979" s="209"/>
      <c r="AB8979" s="209"/>
      <c r="AC8979" s="209"/>
      <c r="AD8979" s="209"/>
      <c r="AE8979" s="209"/>
      <c r="AF8979" s="209"/>
      <c r="AG8979" s="209"/>
      <c r="AH8979" s="209">
        <v>0</v>
      </c>
      <c r="AI8979" s="209">
        <v>0</v>
      </c>
      <c r="AJ8979" s="209"/>
      <c r="AK8979" s="209"/>
      <c r="AL8979" s="209"/>
      <c r="AM8979" s="209"/>
      <c r="AN8979" s="209"/>
      <c r="AO8979" s="209"/>
      <c r="AP8979" s="209"/>
      <c r="AQ8979" s="209"/>
      <c r="AR8979" s="209"/>
      <c r="AS8979" s="209"/>
      <c r="AT8979" s="209"/>
      <c r="AU8979" s="209">
        <v>0</v>
      </c>
      <c r="AV8979" s="209">
        <v>0</v>
      </c>
      <c r="AW8979" s="209">
        <f t="shared" ref="AW8979:AW9007" si="2463">U8979+AH8979+AU8979</f>
        <v>0</v>
      </c>
    </row>
    <row r="8980" spans="1:49" ht="25.5">
      <c r="A8980" s="44" t="s">
        <v>2433</v>
      </c>
      <c r="B8980" s="45" t="s">
        <v>1029</v>
      </c>
      <c r="C8980" s="45" t="s">
        <v>1549</v>
      </c>
      <c r="D8980" s="452" t="s">
        <v>3061</v>
      </c>
      <c r="E8980" s="54" t="s">
        <v>1678</v>
      </c>
      <c r="F8980" s="230" t="s">
        <v>2859</v>
      </c>
      <c r="G8980" s="468" t="s">
        <v>3104</v>
      </c>
      <c r="H8980" s="230" t="s">
        <v>2382</v>
      </c>
      <c r="I8980" s="185" t="s">
        <v>2742</v>
      </c>
      <c r="J8980" s="209"/>
      <c r="K8980" s="209"/>
      <c r="L8980" s="209"/>
      <c r="M8980" s="209"/>
      <c r="N8980" s="209"/>
      <c r="O8980" s="209"/>
      <c r="P8980" s="209"/>
      <c r="Q8980" s="209"/>
      <c r="R8980" s="209"/>
      <c r="S8980" s="209"/>
      <c r="T8980" s="209"/>
      <c r="U8980" s="209">
        <v>0</v>
      </c>
      <c r="V8980" s="209">
        <v>0</v>
      </c>
      <c r="W8980" s="209"/>
      <c r="X8980" s="209"/>
      <c r="Y8980" s="209"/>
      <c r="Z8980" s="209"/>
      <c r="AA8980" s="209"/>
      <c r="AB8980" s="209"/>
      <c r="AC8980" s="209"/>
      <c r="AD8980" s="209"/>
      <c r="AE8980" s="209"/>
      <c r="AF8980" s="209"/>
      <c r="AG8980" s="209"/>
      <c r="AH8980" s="209">
        <v>0</v>
      </c>
      <c r="AI8980" s="209">
        <v>0</v>
      </c>
      <c r="AJ8980" s="209"/>
      <c r="AK8980" s="209"/>
      <c r="AL8980" s="209"/>
      <c r="AM8980" s="209"/>
      <c r="AN8980" s="209"/>
      <c r="AO8980" s="209"/>
      <c r="AP8980" s="209"/>
      <c r="AQ8980" s="209"/>
      <c r="AR8980" s="209"/>
      <c r="AS8980" s="209"/>
      <c r="AT8980" s="209"/>
      <c r="AU8980" s="209">
        <v>0</v>
      </c>
      <c r="AV8980" s="209">
        <v>0</v>
      </c>
      <c r="AW8980" s="209">
        <f t="shared" si="2463"/>
        <v>0</v>
      </c>
    </row>
    <row r="8981" spans="1:49">
      <c r="A8981" s="44" t="s">
        <v>2433</v>
      </c>
      <c r="B8981" s="45" t="s">
        <v>1029</v>
      </c>
      <c r="C8981" s="45" t="s">
        <v>1549</v>
      </c>
      <c r="D8981" s="452" t="s">
        <v>3061</v>
      </c>
      <c r="E8981" s="54" t="s">
        <v>1678</v>
      </c>
      <c r="F8981" s="230" t="s">
        <v>2860</v>
      </c>
      <c r="G8981" s="468" t="s">
        <v>3104</v>
      </c>
      <c r="H8981" s="230" t="s">
        <v>2382</v>
      </c>
      <c r="I8981" s="185" t="s">
        <v>2789</v>
      </c>
      <c r="J8981" s="209"/>
      <c r="K8981" s="209"/>
      <c r="L8981" s="209"/>
      <c r="M8981" s="209"/>
      <c r="N8981" s="209"/>
      <c r="O8981" s="209"/>
      <c r="P8981" s="209"/>
      <c r="Q8981" s="209"/>
      <c r="R8981" s="209"/>
      <c r="S8981" s="209"/>
      <c r="T8981" s="209"/>
      <c r="U8981" s="209">
        <v>0</v>
      </c>
      <c r="V8981" s="209">
        <v>0</v>
      </c>
      <c r="W8981" s="209"/>
      <c r="X8981" s="209"/>
      <c r="Y8981" s="209"/>
      <c r="Z8981" s="209"/>
      <c r="AA8981" s="209"/>
      <c r="AB8981" s="209"/>
      <c r="AC8981" s="209"/>
      <c r="AD8981" s="209"/>
      <c r="AE8981" s="209"/>
      <c r="AF8981" s="209"/>
      <c r="AG8981" s="209"/>
      <c r="AH8981" s="209">
        <v>0</v>
      </c>
      <c r="AI8981" s="209">
        <v>0</v>
      </c>
      <c r="AJ8981" s="209"/>
      <c r="AK8981" s="209"/>
      <c r="AL8981" s="209"/>
      <c r="AM8981" s="209"/>
      <c r="AN8981" s="209"/>
      <c r="AO8981" s="209"/>
      <c r="AP8981" s="209"/>
      <c r="AQ8981" s="209"/>
      <c r="AR8981" s="209"/>
      <c r="AS8981" s="209"/>
      <c r="AT8981" s="209"/>
      <c r="AU8981" s="209">
        <v>0</v>
      </c>
      <c r="AV8981" s="209">
        <v>0</v>
      </c>
      <c r="AW8981" s="209">
        <f t="shared" si="2463"/>
        <v>0</v>
      </c>
    </row>
    <row r="8982" spans="1:49">
      <c r="A8982" s="44" t="s">
        <v>2433</v>
      </c>
      <c r="B8982" s="45" t="s">
        <v>1029</v>
      </c>
      <c r="C8982" s="45" t="s">
        <v>1549</v>
      </c>
      <c r="D8982" s="452" t="s">
        <v>3061</v>
      </c>
      <c r="E8982" s="54" t="s">
        <v>1678</v>
      </c>
      <c r="F8982" s="230" t="s">
        <v>2861</v>
      </c>
      <c r="G8982" s="468" t="s">
        <v>3104</v>
      </c>
      <c r="H8982" s="230" t="s">
        <v>2382</v>
      </c>
      <c r="I8982" s="185" t="s">
        <v>2743</v>
      </c>
      <c r="J8982" s="209"/>
      <c r="K8982" s="209"/>
      <c r="L8982" s="209"/>
      <c r="M8982" s="209"/>
      <c r="N8982" s="209"/>
      <c r="O8982" s="209"/>
      <c r="P8982" s="209"/>
      <c r="Q8982" s="209"/>
      <c r="R8982" s="209"/>
      <c r="S8982" s="209"/>
      <c r="T8982" s="209"/>
      <c r="U8982" s="209">
        <v>0</v>
      </c>
      <c r="V8982" s="209">
        <v>0</v>
      </c>
      <c r="W8982" s="209"/>
      <c r="X8982" s="209"/>
      <c r="Y8982" s="209"/>
      <c r="Z8982" s="209"/>
      <c r="AA8982" s="209"/>
      <c r="AB8982" s="209"/>
      <c r="AC8982" s="209"/>
      <c r="AD8982" s="209"/>
      <c r="AE8982" s="209"/>
      <c r="AF8982" s="209"/>
      <c r="AG8982" s="209"/>
      <c r="AH8982" s="209">
        <v>0</v>
      </c>
      <c r="AI8982" s="209">
        <v>0</v>
      </c>
      <c r="AJ8982" s="209"/>
      <c r="AK8982" s="209"/>
      <c r="AL8982" s="209"/>
      <c r="AM8982" s="209"/>
      <c r="AN8982" s="209"/>
      <c r="AO8982" s="209"/>
      <c r="AP8982" s="209"/>
      <c r="AQ8982" s="209"/>
      <c r="AR8982" s="209"/>
      <c r="AS8982" s="209"/>
      <c r="AT8982" s="209"/>
      <c r="AU8982" s="209">
        <v>0</v>
      </c>
      <c r="AV8982" s="209">
        <v>0</v>
      </c>
      <c r="AW8982" s="209">
        <f t="shared" si="2463"/>
        <v>0</v>
      </c>
    </row>
    <row r="8983" spans="1:49">
      <c r="A8983" s="44" t="s">
        <v>2433</v>
      </c>
      <c r="B8983" s="45" t="s">
        <v>1029</v>
      </c>
      <c r="C8983" s="45" t="s">
        <v>1549</v>
      </c>
      <c r="D8983" s="452" t="s">
        <v>3061</v>
      </c>
      <c r="E8983" s="54" t="s">
        <v>1678</v>
      </c>
      <c r="F8983" s="230" t="s">
        <v>2862</v>
      </c>
      <c r="G8983" s="468" t="s">
        <v>3104</v>
      </c>
      <c r="H8983" s="230" t="s">
        <v>2382</v>
      </c>
      <c r="I8983" s="185" t="s">
        <v>2794</v>
      </c>
      <c r="J8983" s="209"/>
      <c r="K8983" s="209"/>
      <c r="L8983" s="209"/>
      <c r="M8983" s="209"/>
      <c r="N8983" s="209"/>
      <c r="O8983" s="209"/>
      <c r="P8983" s="209"/>
      <c r="Q8983" s="209"/>
      <c r="R8983" s="209"/>
      <c r="S8983" s="209"/>
      <c r="T8983" s="209"/>
      <c r="U8983" s="209">
        <v>0</v>
      </c>
      <c r="V8983" s="209">
        <v>0</v>
      </c>
      <c r="W8983" s="209"/>
      <c r="X8983" s="209"/>
      <c r="Y8983" s="209"/>
      <c r="Z8983" s="209"/>
      <c r="AA8983" s="209"/>
      <c r="AB8983" s="209"/>
      <c r="AC8983" s="209"/>
      <c r="AD8983" s="209"/>
      <c r="AE8983" s="209"/>
      <c r="AF8983" s="209"/>
      <c r="AG8983" s="209"/>
      <c r="AH8983" s="209">
        <v>0</v>
      </c>
      <c r="AI8983" s="209">
        <v>0</v>
      </c>
      <c r="AJ8983" s="209"/>
      <c r="AK8983" s="209"/>
      <c r="AL8983" s="209"/>
      <c r="AM8983" s="209"/>
      <c r="AN8983" s="209"/>
      <c r="AO8983" s="209"/>
      <c r="AP8983" s="209"/>
      <c r="AQ8983" s="209"/>
      <c r="AR8983" s="209"/>
      <c r="AS8983" s="209"/>
      <c r="AT8983" s="209"/>
      <c r="AU8983" s="209">
        <v>0</v>
      </c>
      <c r="AV8983" s="209">
        <v>0</v>
      </c>
      <c r="AW8983" s="209">
        <f t="shared" si="2463"/>
        <v>0</v>
      </c>
    </row>
    <row r="8984" spans="1:49" s="52" customFormat="1">
      <c r="A8984" s="44" t="s">
        <v>2433</v>
      </c>
      <c r="B8984" s="45" t="s">
        <v>1029</v>
      </c>
      <c r="C8984" s="45" t="s">
        <v>1549</v>
      </c>
      <c r="D8984" s="452" t="s">
        <v>3061</v>
      </c>
      <c r="E8984" s="54" t="s">
        <v>1716</v>
      </c>
      <c r="F8984" s="65" t="s">
        <v>2894</v>
      </c>
      <c r="G8984" s="65"/>
      <c r="H8984" s="65"/>
      <c r="I8984" s="280" t="s">
        <v>814</v>
      </c>
      <c r="J8984" s="9">
        <f>SUM(J8985:J8985,J8987,J8988,J9000,J9014,J9019,J9022,J9024,J9030:J9030,J9029,J9026:J9028,J9021)</f>
        <v>80000</v>
      </c>
      <c r="K8984" s="9">
        <f t="shared" ref="K8984:AT8984" si="2464">SUM(K8985:K8985,K8987,K8988,K9000,K9014,K9019,K9022,K9024,K9030:K9030,K9029,K9026:K9028,K9021)</f>
        <v>0</v>
      </c>
      <c r="L8984" s="9">
        <f t="shared" si="2464"/>
        <v>0</v>
      </c>
      <c r="M8984" s="9">
        <f t="shared" si="2464"/>
        <v>0</v>
      </c>
      <c r="N8984" s="9">
        <f t="shared" si="2464"/>
        <v>0</v>
      </c>
      <c r="O8984" s="9">
        <f t="shared" si="2464"/>
        <v>80000</v>
      </c>
      <c r="P8984" s="9">
        <f t="shared" si="2464"/>
        <v>0</v>
      </c>
      <c r="Q8984" s="9">
        <f t="shared" si="2464"/>
        <v>0</v>
      </c>
      <c r="R8984" s="9">
        <f t="shared" si="2464"/>
        <v>0</v>
      </c>
      <c r="S8984" s="9">
        <f t="shared" si="2464"/>
        <v>0</v>
      </c>
      <c r="T8984" s="9">
        <f t="shared" si="2464"/>
        <v>0</v>
      </c>
      <c r="U8984" s="9">
        <v>80000</v>
      </c>
      <c r="V8984" s="9">
        <v>0</v>
      </c>
      <c r="W8984" s="9">
        <f>SUM(W8985:W8985,W8987,W8988,W9000,W9014,W9019,W9022,W9024,W9030:W9030,W9029,W9026:W9028,W9021)</f>
        <v>0</v>
      </c>
      <c r="X8984" s="9">
        <f t="shared" si="2464"/>
        <v>0</v>
      </c>
      <c r="Y8984" s="9">
        <f t="shared" si="2464"/>
        <v>0</v>
      </c>
      <c r="Z8984" s="9">
        <f t="shared" si="2464"/>
        <v>0</v>
      </c>
      <c r="AA8984" s="9">
        <f t="shared" si="2464"/>
        <v>0</v>
      </c>
      <c r="AB8984" s="9">
        <f t="shared" si="2464"/>
        <v>0</v>
      </c>
      <c r="AC8984" s="9">
        <f t="shared" si="2464"/>
        <v>0</v>
      </c>
      <c r="AD8984" s="9">
        <f t="shared" si="2464"/>
        <v>0</v>
      </c>
      <c r="AE8984" s="9">
        <f t="shared" si="2464"/>
        <v>0</v>
      </c>
      <c r="AF8984" s="9">
        <f t="shared" si="2464"/>
        <v>0</v>
      </c>
      <c r="AG8984" s="9">
        <f t="shared" si="2464"/>
        <v>0</v>
      </c>
      <c r="AH8984" s="9">
        <v>0</v>
      </c>
      <c r="AI8984" s="9">
        <v>0</v>
      </c>
      <c r="AJ8984" s="9">
        <f>SUM(AJ8985:AJ8985,AJ8987,AJ8988,AJ9000,AJ9014,AJ9019,AJ9022,AJ9024,AJ9030:AJ9030,AJ9029,AJ9026:AJ9028,AJ9021)</f>
        <v>0</v>
      </c>
      <c r="AK8984" s="9">
        <f t="shared" si="2464"/>
        <v>0</v>
      </c>
      <c r="AL8984" s="9">
        <f t="shared" si="2464"/>
        <v>0</v>
      </c>
      <c r="AM8984" s="9">
        <f t="shared" si="2464"/>
        <v>0</v>
      </c>
      <c r="AN8984" s="9">
        <f t="shared" si="2464"/>
        <v>0</v>
      </c>
      <c r="AO8984" s="9">
        <f t="shared" si="2464"/>
        <v>0</v>
      </c>
      <c r="AP8984" s="9">
        <f t="shared" si="2464"/>
        <v>0</v>
      </c>
      <c r="AQ8984" s="9">
        <f t="shared" si="2464"/>
        <v>0</v>
      </c>
      <c r="AR8984" s="9">
        <f t="shared" si="2464"/>
        <v>0</v>
      </c>
      <c r="AS8984" s="9">
        <f t="shared" si="2464"/>
        <v>0</v>
      </c>
      <c r="AT8984" s="9">
        <f t="shared" si="2464"/>
        <v>0</v>
      </c>
      <c r="AU8984" s="9">
        <v>0</v>
      </c>
      <c r="AV8984" s="9">
        <v>0</v>
      </c>
      <c r="AW8984" s="9">
        <f t="shared" si="2463"/>
        <v>80000</v>
      </c>
    </row>
    <row r="8985" spans="1:49" s="52" customFormat="1">
      <c r="A8985" s="44" t="s">
        <v>2433</v>
      </c>
      <c r="B8985" s="45" t="s">
        <v>1029</v>
      </c>
      <c r="C8985" s="45" t="s">
        <v>1549</v>
      </c>
      <c r="D8985" s="452" t="s">
        <v>3061</v>
      </c>
      <c r="E8985" s="54" t="s">
        <v>1716</v>
      </c>
      <c r="F8985" s="65"/>
      <c r="G8985" s="65"/>
      <c r="H8985" s="65"/>
      <c r="I8985" s="85" t="s">
        <v>777</v>
      </c>
      <c r="J8985" s="7">
        <f>SUM(J8986:J8986)</f>
        <v>0</v>
      </c>
      <c r="K8985" s="7">
        <f t="shared" ref="K8985:AT8985" si="2465">SUM(K8986:K8986)</f>
        <v>0</v>
      </c>
      <c r="L8985" s="7">
        <f t="shared" si="2465"/>
        <v>0</v>
      </c>
      <c r="M8985" s="7">
        <f t="shared" si="2465"/>
        <v>0</v>
      </c>
      <c r="N8985" s="7">
        <f t="shared" si="2465"/>
        <v>0</v>
      </c>
      <c r="O8985" s="7">
        <f t="shared" si="2465"/>
        <v>0</v>
      </c>
      <c r="P8985" s="7">
        <f t="shared" si="2465"/>
        <v>0</v>
      </c>
      <c r="Q8985" s="7">
        <f t="shared" si="2465"/>
        <v>0</v>
      </c>
      <c r="R8985" s="7">
        <f t="shared" si="2465"/>
        <v>0</v>
      </c>
      <c r="S8985" s="7">
        <f t="shared" si="2465"/>
        <v>0</v>
      </c>
      <c r="T8985" s="7">
        <f t="shared" si="2465"/>
        <v>0</v>
      </c>
      <c r="U8985" s="7">
        <v>0</v>
      </c>
      <c r="V8985" s="7">
        <v>0</v>
      </c>
      <c r="W8985" s="7">
        <f>SUM(W8986:W8986)</f>
        <v>0</v>
      </c>
      <c r="X8985" s="7">
        <f t="shared" si="2465"/>
        <v>0</v>
      </c>
      <c r="Y8985" s="7">
        <f t="shared" si="2465"/>
        <v>0</v>
      </c>
      <c r="Z8985" s="7">
        <f t="shared" si="2465"/>
        <v>0</v>
      </c>
      <c r="AA8985" s="7">
        <f t="shared" si="2465"/>
        <v>0</v>
      </c>
      <c r="AB8985" s="7">
        <f t="shared" si="2465"/>
        <v>0</v>
      </c>
      <c r="AC8985" s="7">
        <f t="shared" si="2465"/>
        <v>0</v>
      </c>
      <c r="AD8985" s="7">
        <f t="shared" si="2465"/>
        <v>0</v>
      </c>
      <c r="AE8985" s="7">
        <f t="shared" si="2465"/>
        <v>0</v>
      </c>
      <c r="AF8985" s="7">
        <f t="shared" si="2465"/>
        <v>0</v>
      </c>
      <c r="AG8985" s="7">
        <f t="shared" si="2465"/>
        <v>0</v>
      </c>
      <c r="AH8985" s="7">
        <v>0</v>
      </c>
      <c r="AI8985" s="7">
        <v>0</v>
      </c>
      <c r="AJ8985" s="7">
        <f>SUM(AJ8986:AJ8986)</f>
        <v>0</v>
      </c>
      <c r="AK8985" s="7">
        <f t="shared" si="2465"/>
        <v>0</v>
      </c>
      <c r="AL8985" s="7">
        <f t="shared" si="2465"/>
        <v>0</v>
      </c>
      <c r="AM8985" s="7">
        <f t="shared" si="2465"/>
        <v>0</v>
      </c>
      <c r="AN8985" s="7">
        <f t="shared" si="2465"/>
        <v>0</v>
      </c>
      <c r="AO8985" s="7">
        <f t="shared" si="2465"/>
        <v>0</v>
      </c>
      <c r="AP8985" s="7">
        <f t="shared" si="2465"/>
        <v>0</v>
      </c>
      <c r="AQ8985" s="7">
        <f t="shared" si="2465"/>
        <v>0</v>
      </c>
      <c r="AR8985" s="7">
        <f t="shared" si="2465"/>
        <v>0</v>
      </c>
      <c r="AS8985" s="7">
        <f t="shared" si="2465"/>
        <v>0</v>
      </c>
      <c r="AT8985" s="7">
        <f t="shared" si="2465"/>
        <v>0</v>
      </c>
      <c r="AU8985" s="7">
        <v>0</v>
      </c>
      <c r="AV8985" s="7">
        <v>0</v>
      </c>
      <c r="AW8985" s="7">
        <f t="shared" si="2463"/>
        <v>0</v>
      </c>
    </row>
    <row r="8986" spans="1:49" s="52" customFormat="1">
      <c r="A8986" s="44" t="s">
        <v>2433</v>
      </c>
      <c r="B8986" s="45" t="s">
        <v>1029</v>
      </c>
      <c r="C8986" s="45" t="s">
        <v>1549</v>
      </c>
      <c r="D8986" s="452" t="s">
        <v>3061</v>
      </c>
      <c r="E8986" s="54" t="s">
        <v>1716</v>
      </c>
      <c r="F8986" s="51" t="s">
        <v>2497</v>
      </c>
      <c r="G8986" s="468" t="s">
        <v>3104</v>
      </c>
      <c r="H8986" s="51" t="s">
        <v>2382</v>
      </c>
      <c r="I8986" s="185" t="s">
        <v>2793</v>
      </c>
      <c r="J8986" s="15"/>
      <c r="K8986" s="15"/>
      <c r="L8986" s="15"/>
      <c r="M8986" s="15"/>
      <c r="N8986" s="15"/>
      <c r="O8986" s="15"/>
      <c r="P8986" s="15"/>
      <c r="Q8986" s="15"/>
      <c r="R8986" s="15"/>
      <c r="S8986" s="15"/>
      <c r="T8986" s="15"/>
      <c r="U8986" s="15">
        <v>0</v>
      </c>
      <c r="V8986" s="15">
        <v>0</v>
      </c>
      <c r="W8986" s="15"/>
      <c r="X8986" s="15"/>
      <c r="Y8986" s="15"/>
      <c r="Z8986" s="15"/>
      <c r="AA8986" s="15"/>
      <c r="AB8986" s="15"/>
      <c r="AC8986" s="15"/>
      <c r="AD8986" s="15"/>
      <c r="AE8986" s="15"/>
      <c r="AF8986" s="15"/>
      <c r="AG8986" s="15"/>
      <c r="AH8986" s="15">
        <v>0</v>
      </c>
      <c r="AI8986" s="15">
        <v>0</v>
      </c>
      <c r="AJ8986" s="15"/>
      <c r="AK8986" s="15"/>
      <c r="AL8986" s="15"/>
      <c r="AM8986" s="15"/>
      <c r="AN8986" s="15"/>
      <c r="AO8986" s="15"/>
      <c r="AP8986" s="15"/>
      <c r="AQ8986" s="15"/>
      <c r="AR8986" s="15"/>
      <c r="AS8986" s="15"/>
      <c r="AT8986" s="15"/>
      <c r="AU8986" s="15">
        <v>0</v>
      </c>
      <c r="AV8986" s="15">
        <v>0</v>
      </c>
      <c r="AW8986" s="15">
        <f t="shared" si="2463"/>
        <v>0</v>
      </c>
    </row>
    <row r="8987" spans="1:49" s="52" customFormat="1">
      <c r="A8987" s="44" t="s">
        <v>2433</v>
      </c>
      <c r="B8987" s="45" t="s">
        <v>1029</v>
      </c>
      <c r="C8987" s="45" t="s">
        <v>1549</v>
      </c>
      <c r="D8987" s="452" t="s">
        <v>3061</v>
      </c>
      <c r="E8987" s="54" t="s">
        <v>1716</v>
      </c>
      <c r="F8987" s="51" t="s">
        <v>2498</v>
      </c>
      <c r="G8987" s="468" t="s">
        <v>3087</v>
      </c>
      <c r="H8987" s="51" t="s">
        <v>2385</v>
      </c>
      <c r="I8987" s="90" t="s">
        <v>1089</v>
      </c>
      <c r="J8987" s="22"/>
      <c r="K8987" s="22"/>
      <c r="L8987" s="22"/>
      <c r="M8987" s="22"/>
      <c r="N8987" s="22"/>
      <c r="O8987" s="22"/>
      <c r="P8987" s="22"/>
      <c r="Q8987" s="22"/>
      <c r="R8987" s="22"/>
      <c r="S8987" s="22"/>
      <c r="T8987" s="22"/>
      <c r="U8987" s="22">
        <v>0</v>
      </c>
      <c r="V8987" s="22">
        <v>0</v>
      </c>
      <c r="W8987" s="22"/>
      <c r="X8987" s="22"/>
      <c r="Y8987" s="22"/>
      <c r="Z8987" s="22"/>
      <c r="AA8987" s="22"/>
      <c r="AB8987" s="22"/>
      <c r="AC8987" s="22"/>
      <c r="AD8987" s="22"/>
      <c r="AE8987" s="22"/>
      <c r="AF8987" s="22"/>
      <c r="AG8987" s="22"/>
      <c r="AH8987" s="22">
        <v>0</v>
      </c>
      <c r="AI8987" s="22">
        <v>0</v>
      </c>
      <c r="AJ8987" s="22"/>
      <c r="AK8987" s="22"/>
      <c r="AL8987" s="22"/>
      <c r="AM8987" s="22"/>
      <c r="AN8987" s="22"/>
      <c r="AO8987" s="22"/>
      <c r="AP8987" s="22"/>
      <c r="AQ8987" s="22"/>
      <c r="AR8987" s="22"/>
      <c r="AS8987" s="22"/>
      <c r="AT8987" s="22"/>
      <c r="AU8987" s="22">
        <v>0</v>
      </c>
      <c r="AV8987" s="22">
        <v>0</v>
      </c>
      <c r="AW8987" s="22">
        <f t="shared" si="2463"/>
        <v>0</v>
      </c>
    </row>
    <row r="8988" spans="1:49">
      <c r="A8988" s="44" t="s">
        <v>2433</v>
      </c>
      <c r="B8988" s="45" t="s">
        <v>1029</v>
      </c>
      <c r="C8988" s="45" t="s">
        <v>1549</v>
      </c>
      <c r="D8988" s="452" t="s">
        <v>3061</v>
      </c>
      <c r="E8988" s="54" t="s">
        <v>1716</v>
      </c>
      <c r="F8988" s="51" t="s">
        <v>2499</v>
      </c>
      <c r="G8988" s="468" t="s">
        <v>3084</v>
      </c>
      <c r="H8988" s="51" t="s">
        <v>2360</v>
      </c>
      <c r="I8988" s="90" t="s">
        <v>1721</v>
      </c>
      <c r="J8988" s="7">
        <f>SUM(J8989:J8999)</f>
        <v>0</v>
      </c>
      <c r="K8988" s="7">
        <f t="shared" ref="K8988:AT8988" si="2466">SUM(K8989:K8999)</f>
        <v>0</v>
      </c>
      <c r="L8988" s="7">
        <f t="shared" si="2466"/>
        <v>0</v>
      </c>
      <c r="M8988" s="7">
        <f t="shared" si="2466"/>
        <v>0</v>
      </c>
      <c r="N8988" s="7">
        <f t="shared" si="2466"/>
        <v>0</v>
      </c>
      <c r="O8988" s="7">
        <f t="shared" si="2466"/>
        <v>0</v>
      </c>
      <c r="P8988" s="7">
        <f t="shared" si="2466"/>
        <v>0</v>
      </c>
      <c r="Q8988" s="7">
        <f t="shared" si="2466"/>
        <v>0</v>
      </c>
      <c r="R8988" s="7">
        <f t="shared" si="2466"/>
        <v>0</v>
      </c>
      <c r="S8988" s="7">
        <f t="shared" si="2466"/>
        <v>0</v>
      </c>
      <c r="T8988" s="7">
        <f t="shared" si="2466"/>
        <v>0</v>
      </c>
      <c r="U8988" s="7">
        <v>0</v>
      </c>
      <c r="V8988" s="7">
        <v>0</v>
      </c>
      <c r="W8988" s="7">
        <f>SUM(W8989:W8999)</f>
        <v>0</v>
      </c>
      <c r="X8988" s="7">
        <f t="shared" si="2466"/>
        <v>0</v>
      </c>
      <c r="Y8988" s="7">
        <f t="shared" si="2466"/>
        <v>0</v>
      </c>
      <c r="Z8988" s="7">
        <f t="shared" si="2466"/>
        <v>0</v>
      </c>
      <c r="AA8988" s="7">
        <f t="shared" si="2466"/>
        <v>0</v>
      </c>
      <c r="AB8988" s="7">
        <f t="shared" si="2466"/>
        <v>0</v>
      </c>
      <c r="AC8988" s="7">
        <f t="shared" si="2466"/>
        <v>0</v>
      </c>
      <c r="AD8988" s="7">
        <f t="shared" si="2466"/>
        <v>0</v>
      </c>
      <c r="AE8988" s="7">
        <f t="shared" si="2466"/>
        <v>0</v>
      </c>
      <c r="AF8988" s="7">
        <f t="shared" si="2466"/>
        <v>0</v>
      </c>
      <c r="AG8988" s="7">
        <f t="shared" si="2466"/>
        <v>0</v>
      </c>
      <c r="AH8988" s="7">
        <v>0</v>
      </c>
      <c r="AI8988" s="7">
        <v>0</v>
      </c>
      <c r="AJ8988" s="7">
        <f>SUM(AJ8989:AJ8999)</f>
        <v>0</v>
      </c>
      <c r="AK8988" s="7">
        <f t="shared" si="2466"/>
        <v>0</v>
      </c>
      <c r="AL8988" s="7">
        <f t="shared" si="2466"/>
        <v>0</v>
      </c>
      <c r="AM8988" s="7">
        <f t="shared" si="2466"/>
        <v>0</v>
      </c>
      <c r="AN8988" s="7">
        <f t="shared" si="2466"/>
        <v>0</v>
      </c>
      <c r="AO8988" s="7">
        <f t="shared" si="2466"/>
        <v>0</v>
      </c>
      <c r="AP8988" s="7">
        <f t="shared" si="2466"/>
        <v>0</v>
      </c>
      <c r="AQ8988" s="7">
        <f t="shared" si="2466"/>
        <v>0</v>
      </c>
      <c r="AR8988" s="7">
        <f t="shared" si="2466"/>
        <v>0</v>
      </c>
      <c r="AS8988" s="7">
        <f t="shared" si="2466"/>
        <v>0</v>
      </c>
      <c r="AT8988" s="7">
        <f t="shared" si="2466"/>
        <v>0</v>
      </c>
      <c r="AU8988" s="7">
        <v>0</v>
      </c>
      <c r="AV8988" s="7">
        <v>0</v>
      </c>
      <c r="AW8988" s="7">
        <f t="shared" si="2463"/>
        <v>0</v>
      </c>
    </row>
    <row r="8989" spans="1:49">
      <c r="A8989" s="48"/>
      <c r="B8989" s="42"/>
      <c r="C8989" s="42"/>
      <c r="D8989" s="42"/>
      <c r="E8989" s="531"/>
      <c r="F8989" s="51"/>
      <c r="G8989" s="51"/>
      <c r="H8989" s="51"/>
      <c r="I8989" s="40" t="s">
        <v>1472</v>
      </c>
      <c r="U8989" s="15">
        <v>0</v>
      </c>
      <c r="V8989" s="15">
        <v>0</v>
      </c>
      <c r="AH8989" s="15">
        <v>0</v>
      </c>
      <c r="AI8989" s="15">
        <v>0</v>
      </c>
      <c r="AU8989" s="15">
        <v>0</v>
      </c>
      <c r="AV8989" s="15">
        <v>0</v>
      </c>
      <c r="AW8989" s="15">
        <f t="shared" si="2463"/>
        <v>0</v>
      </c>
    </row>
    <row r="8990" spans="1:49">
      <c r="A8990" s="48"/>
      <c r="B8990" s="42"/>
      <c r="C8990" s="42"/>
      <c r="D8990" s="42"/>
      <c r="E8990" s="531"/>
      <c r="F8990" s="51"/>
      <c r="G8990" s="51"/>
      <c r="H8990" s="51"/>
      <c r="I8990" s="187" t="s">
        <v>2247</v>
      </c>
      <c r="U8990" s="15">
        <v>0</v>
      </c>
      <c r="V8990" s="15">
        <v>0</v>
      </c>
      <c r="AH8990" s="15">
        <v>0</v>
      </c>
      <c r="AI8990" s="15">
        <v>0</v>
      </c>
      <c r="AU8990" s="15">
        <v>0</v>
      </c>
      <c r="AV8990" s="15">
        <v>0</v>
      </c>
      <c r="AW8990" s="15">
        <f t="shared" si="2463"/>
        <v>0</v>
      </c>
    </row>
    <row r="8991" spans="1:49">
      <c r="A8991" s="48"/>
      <c r="B8991" s="42"/>
      <c r="C8991" s="42"/>
      <c r="D8991" s="42"/>
      <c r="E8991" s="531"/>
      <c r="F8991" s="51"/>
      <c r="G8991" s="51"/>
      <c r="H8991" s="51"/>
      <c r="I8991" s="40" t="s">
        <v>1473</v>
      </c>
      <c r="U8991" s="15">
        <v>0</v>
      </c>
      <c r="V8991" s="15">
        <v>0</v>
      </c>
      <c r="AH8991" s="15">
        <v>0</v>
      </c>
      <c r="AI8991" s="15">
        <v>0</v>
      </c>
      <c r="AU8991" s="15">
        <v>0</v>
      </c>
      <c r="AV8991" s="15">
        <v>0</v>
      </c>
      <c r="AW8991" s="15">
        <f t="shared" si="2463"/>
        <v>0</v>
      </c>
    </row>
    <row r="8992" spans="1:49">
      <c r="A8992" s="44"/>
      <c r="B8992" s="45"/>
      <c r="C8992" s="45"/>
      <c r="D8992" s="45"/>
      <c r="E8992" s="213"/>
      <c r="F8992" s="51"/>
      <c r="G8992" s="51"/>
      <c r="H8992" s="51"/>
      <c r="I8992" s="40" t="s">
        <v>1474</v>
      </c>
      <c r="U8992" s="15">
        <v>0</v>
      </c>
      <c r="V8992" s="15">
        <v>0</v>
      </c>
      <c r="AH8992" s="15">
        <v>0</v>
      </c>
      <c r="AI8992" s="15">
        <v>0</v>
      </c>
      <c r="AU8992" s="15">
        <v>0</v>
      </c>
      <c r="AV8992" s="15">
        <v>0</v>
      </c>
      <c r="AW8992" s="15">
        <f t="shared" si="2463"/>
        <v>0</v>
      </c>
    </row>
    <row r="8993" spans="1:49">
      <c r="A8993" s="44"/>
      <c r="B8993" s="45"/>
      <c r="C8993" s="45"/>
      <c r="D8993" s="45"/>
      <c r="E8993" s="213"/>
      <c r="F8993" s="51"/>
      <c r="G8993" s="51"/>
      <c r="H8993" s="51"/>
      <c r="I8993" s="40" t="s">
        <v>2246</v>
      </c>
      <c r="U8993" s="15">
        <v>0</v>
      </c>
      <c r="V8993" s="15">
        <v>0</v>
      </c>
      <c r="AH8993" s="15">
        <v>0</v>
      </c>
      <c r="AI8993" s="15">
        <v>0</v>
      </c>
      <c r="AU8993" s="15">
        <v>0</v>
      </c>
      <c r="AV8993" s="15">
        <v>0</v>
      </c>
      <c r="AW8993" s="15">
        <f t="shared" si="2463"/>
        <v>0</v>
      </c>
    </row>
    <row r="8994" spans="1:49">
      <c r="A8994" s="44"/>
      <c r="B8994" s="45"/>
      <c r="C8994" s="45"/>
      <c r="D8994" s="45"/>
      <c r="E8994" s="213"/>
      <c r="F8994" s="51"/>
      <c r="G8994" s="51"/>
      <c r="H8994" s="51"/>
      <c r="I8994" s="40" t="s">
        <v>2575</v>
      </c>
      <c r="U8994" s="15">
        <v>0</v>
      </c>
      <c r="V8994" s="15">
        <v>0</v>
      </c>
      <c r="AH8994" s="15">
        <v>0</v>
      </c>
      <c r="AI8994" s="15">
        <v>0</v>
      </c>
      <c r="AU8994" s="15">
        <v>0</v>
      </c>
      <c r="AV8994" s="15">
        <v>0</v>
      </c>
      <c r="AW8994" s="15">
        <f t="shared" si="2463"/>
        <v>0</v>
      </c>
    </row>
    <row r="8995" spans="1:49">
      <c r="A8995" s="48"/>
      <c r="B8995" s="42"/>
      <c r="C8995" s="42"/>
      <c r="D8995" s="42"/>
      <c r="E8995" s="531"/>
      <c r="F8995" s="51"/>
      <c r="G8995" s="51"/>
      <c r="H8995" s="51"/>
      <c r="I8995" s="40" t="s">
        <v>1305</v>
      </c>
      <c r="U8995" s="15">
        <v>0</v>
      </c>
      <c r="V8995" s="15">
        <v>0</v>
      </c>
      <c r="AH8995" s="15">
        <v>0</v>
      </c>
      <c r="AI8995" s="15">
        <v>0</v>
      </c>
      <c r="AU8995" s="15">
        <v>0</v>
      </c>
      <c r="AV8995" s="15">
        <v>0</v>
      </c>
      <c r="AW8995" s="15">
        <f t="shared" si="2463"/>
        <v>0</v>
      </c>
    </row>
    <row r="8996" spans="1:49">
      <c r="A8996" s="48"/>
      <c r="B8996" s="42"/>
      <c r="C8996" s="42"/>
      <c r="D8996" s="42"/>
      <c r="E8996" s="531"/>
      <c r="F8996" s="51"/>
      <c r="G8996" s="51"/>
      <c r="H8996" s="51"/>
      <c r="I8996" s="40" t="s">
        <v>2099</v>
      </c>
      <c r="U8996" s="15">
        <v>0</v>
      </c>
      <c r="V8996" s="15">
        <v>0</v>
      </c>
      <c r="AH8996" s="15">
        <v>0</v>
      </c>
      <c r="AI8996" s="15">
        <v>0</v>
      </c>
      <c r="AU8996" s="15">
        <v>0</v>
      </c>
      <c r="AV8996" s="15">
        <v>0</v>
      </c>
      <c r="AW8996" s="15">
        <f t="shared" si="2463"/>
        <v>0</v>
      </c>
    </row>
    <row r="8997" spans="1:49">
      <c r="A8997" s="48"/>
      <c r="B8997" s="42"/>
      <c r="C8997" s="42"/>
      <c r="D8997" s="42"/>
      <c r="E8997" s="531"/>
      <c r="F8997" s="51"/>
      <c r="G8997" s="51"/>
      <c r="H8997" s="51"/>
      <c r="I8997" s="40" t="s">
        <v>792</v>
      </c>
      <c r="U8997" s="15">
        <v>0</v>
      </c>
      <c r="V8997" s="15">
        <v>0</v>
      </c>
      <c r="AH8997" s="15">
        <v>0</v>
      </c>
      <c r="AI8997" s="15">
        <v>0</v>
      </c>
      <c r="AU8997" s="15">
        <v>0</v>
      </c>
      <c r="AV8997" s="15">
        <v>0</v>
      </c>
      <c r="AW8997" s="15">
        <f t="shared" si="2463"/>
        <v>0</v>
      </c>
    </row>
    <row r="8998" spans="1:49">
      <c r="A8998" s="48"/>
      <c r="B8998" s="42"/>
      <c r="C8998" s="42"/>
      <c r="D8998" s="42"/>
      <c r="E8998" s="531"/>
      <c r="F8998" s="51"/>
      <c r="G8998" s="51"/>
      <c r="H8998" s="51"/>
      <c r="I8998" s="40" t="s">
        <v>2076</v>
      </c>
      <c r="U8998" s="15">
        <v>0</v>
      </c>
      <c r="V8998" s="15">
        <v>0</v>
      </c>
      <c r="AH8998" s="15">
        <v>0</v>
      </c>
      <c r="AI8998" s="15">
        <v>0</v>
      </c>
      <c r="AU8998" s="15">
        <v>0</v>
      </c>
      <c r="AV8998" s="15">
        <v>0</v>
      </c>
      <c r="AW8998" s="15">
        <f t="shared" si="2463"/>
        <v>0</v>
      </c>
    </row>
    <row r="8999" spans="1:49">
      <c r="A8999" s="48"/>
      <c r="B8999" s="42"/>
      <c r="C8999" s="42"/>
      <c r="D8999" s="42"/>
      <c r="E8999" s="531"/>
      <c r="F8999" s="51"/>
      <c r="G8999" s="51"/>
      <c r="H8999" s="51"/>
      <c r="I8999" s="40" t="s">
        <v>2564</v>
      </c>
      <c r="U8999" s="15">
        <v>0</v>
      </c>
      <c r="V8999" s="15">
        <v>0</v>
      </c>
      <c r="AH8999" s="15">
        <v>0</v>
      </c>
      <c r="AI8999" s="15">
        <v>0</v>
      </c>
      <c r="AU8999" s="15">
        <v>0</v>
      </c>
      <c r="AV8999" s="15">
        <v>0</v>
      </c>
      <c r="AW8999" s="15">
        <f t="shared" si="2463"/>
        <v>0</v>
      </c>
    </row>
    <row r="9000" spans="1:49">
      <c r="A9000" s="44" t="s">
        <v>2433</v>
      </c>
      <c r="B9000" s="45" t="s">
        <v>1029</v>
      </c>
      <c r="C9000" s="45" t="s">
        <v>1549</v>
      </c>
      <c r="D9000" s="452" t="s">
        <v>3061</v>
      </c>
      <c r="E9000" s="54" t="s">
        <v>1716</v>
      </c>
      <c r="F9000" s="51" t="s">
        <v>2500</v>
      </c>
      <c r="G9000" s="468" t="s">
        <v>3084</v>
      </c>
      <c r="H9000" s="51" t="s">
        <v>2360</v>
      </c>
      <c r="I9000" s="90" t="s">
        <v>1706</v>
      </c>
      <c r="J9000" s="7">
        <f>SUM(J9001:J9007)</f>
        <v>30000</v>
      </c>
      <c r="K9000" s="7">
        <f t="shared" ref="K9000:AT9000" si="2467">SUM(K9001:K9007)</f>
        <v>0</v>
      </c>
      <c r="L9000" s="7">
        <f t="shared" si="2467"/>
        <v>0</v>
      </c>
      <c r="M9000" s="7">
        <f t="shared" si="2467"/>
        <v>0</v>
      </c>
      <c r="N9000" s="7">
        <f t="shared" si="2467"/>
        <v>0</v>
      </c>
      <c r="O9000" s="7">
        <f t="shared" si="2467"/>
        <v>30000</v>
      </c>
      <c r="P9000" s="7">
        <f t="shared" si="2467"/>
        <v>0</v>
      </c>
      <c r="Q9000" s="7">
        <f t="shared" si="2467"/>
        <v>0</v>
      </c>
      <c r="R9000" s="7">
        <f t="shared" si="2467"/>
        <v>0</v>
      </c>
      <c r="S9000" s="7">
        <f t="shared" si="2467"/>
        <v>0</v>
      </c>
      <c r="T9000" s="7">
        <f t="shared" si="2467"/>
        <v>0</v>
      </c>
      <c r="U9000" s="7">
        <v>30000</v>
      </c>
      <c r="V9000" s="7">
        <v>0</v>
      </c>
      <c r="W9000" s="7">
        <f>SUM(W9001:W9007)</f>
        <v>0</v>
      </c>
      <c r="X9000" s="7">
        <f t="shared" si="2467"/>
        <v>0</v>
      </c>
      <c r="Y9000" s="7">
        <f t="shared" si="2467"/>
        <v>0</v>
      </c>
      <c r="Z9000" s="7">
        <f t="shared" si="2467"/>
        <v>0</v>
      </c>
      <c r="AA9000" s="7">
        <f t="shared" si="2467"/>
        <v>0</v>
      </c>
      <c r="AB9000" s="7">
        <f t="shared" si="2467"/>
        <v>0</v>
      </c>
      <c r="AC9000" s="7">
        <f t="shared" si="2467"/>
        <v>0</v>
      </c>
      <c r="AD9000" s="7">
        <f t="shared" si="2467"/>
        <v>0</v>
      </c>
      <c r="AE9000" s="7">
        <f t="shared" si="2467"/>
        <v>0</v>
      </c>
      <c r="AF9000" s="7">
        <f t="shared" si="2467"/>
        <v>0</v>
      </c>
      <c r="AG9000" s="7">
        <f t="shared" si="2467"/>
        <v>0</v>
      </c>
      <c r="AH9000" s="7">
        <v>0</v>
      </c>
      <c r="AI9000" s="7">
        <v>0</v>
      </c>
      <c r="AJ9000" s="7">
        <f>SUM(AJ9001:AJ9007)</f>
        <v>0</v>
      </c>
      <c r="AK9000" s="7">
        <f t="shared" si="2467"/>
        <v>0</v>
      </c>
      <c r="AL9000" s="7">
        <f t="shared" si="2467"/>
        <v>0</v>
      </c>
      <c r="AM9000" s="7">
        <f t="shared" si="2467"/>
        <v>0</v>
      </c>
      <c r="AN9000" s="7">
        <f t="shared" si="2467"/>
        <v>0</v>
      </c>
      <c r="AO9000" s="7">
        <f t="shared" si="2467"/>
        <v>0</v>
      </c>
      <c r="AP9000" s="7">
        <f t="shared" si="2467"/>
        <v>0</v>
      </c>
      <c r="AQ9000" s="7">
        <f t="shared" si="2467"/>
        <v>0</v>
      </c>
      <c r="AR9000" s="7">
        <f t="shared" si="2467"/>
        <v>0</v>
      </c>
      <c r="AS9000" s="7">
        <f t="shared" si="2467"/>
        <v>0</v>
      </c>
      <c r="AT9000" s="7">
        <f t="shared" si="2467"/>
        <v>0</v>
      </c>
      <c r="AU9000" s="7">
        <v>0</v>
      </c>
      <c r="AV9000" s="7">
        <v>0</v>
      </c>
      <c r="AW9000" s="7">
        <f t="shared" si="2463"/>
        <v>30000</v>
      </c>
    </row>
    <row r="9001" spans="1:49">
      <c r="A9001" s="48"/>
      <c r="B9001" s="42"/>
      <c r="C9001" s="42"/>
      <c r="D9001" s="42"/>
      <c r="E9001" s="531"/>
      <c r="F9001" s="51"/>
      <c r="G9001" s="51"/>
      <c r="H9001" s="51"/>
      <c r="I9001" s="40" t="s">
        <v>1013</v>
      </c>
      <c r="J9001" s="15">
        <v>30000</v>
      </c>
      <c r="O9001" s="15">
        <v>30000</v>
      </c>
      <c r="U9001" s="15">
        <v>30000</v>
      </c>
      <c r="V9001" s="15">
        <v>0</v>
      </c>
      <c r="AH9001" s="15">
        <v>0</v>
      </c>
      <c r="AI9001" s="15">
        <v>0</v>
      </c>
      <c r="AU9001" s="15">
        <v>0</v>
      </c>
      <c r="AV9001" s="15">
        <v>0</v>
      </c>
      <c r="AW9001" s="15">
        <f t="shared" si="2463"/>
        <v>30000</v>
      </c>
    </row>
    <row r="9002" spans="1:49">
      <c r="A9002" s="48"/>
      <c r="B9002" s="42"/>
      <c r="C9002" s="42"/>
      <c r="D9002" s="42"/>
      <c r="E9002" s="531"/>
      <c r="F9002" s="51"/>
      <c r="G9002" s="51"/>
      <c r="H9002" s="51"/>
      <c r="I9002" s="187" t="s">
        <v>2221</v>
      </c>
      <c r="U9002" s="15">
        <v>0</v>
      </c>
      <c r="V9002" s="15">
        <v>0</v>
      </c>
      <c r="AH9002" s="15">
        <v>0</v>
      </c>
      <c r="AI9002" s="15">
        <v>0</v>
      </c>
      <c r="AU9002" s="15">
        <v>0</v>
      </c>
      <c r="AV9002" s="15">
        <v>0</v>
      </c>
      <c r="AW9002" s="15">
        <f t="shared" si="2463"/>
        <v>0</v>
      </c>
    </row>
    <row r="9003" spans="1:49">
      <c r="A9003" s="48"/>
      <c r="B9003" s="42"/>
      <c r="C9003" s="42"/>
      <c r="D9003" s="42"/>
      <c r="E9003" s="531"/>
      <c r="F9003" s="51"/>
      <c r="G9003" s="51"/>
      <c r="H9003" s="51"/>
      <c r="I9003" s="40" t="s">
        <v>2098</v>
      </c>
      <c r="U9003" s="15">
        <v>0</v>
      </c>
      <c r="V9003" s="15">
        <v>0</v>
      </c>
      <c r="AH9003" s="15">
        <v>0</v>
      </c>
      <c r="AI9003" s="15">
        <v>0</v>
      </c>
      <c r="AU9003" s="15">
        <v>0</v>
      </c>
      <c r="AV9003" s="15">
        <v>0</v>
      </c>
      <c r="AW9003" s="15">
        <f t="shared" si="2463"/>
        <v>0</v>
      </c>
    </row>
    <row r="9004" spans="1:49">
      <c r="A9004" s="48"/>
      <c r="B9004" s="42"/>
      <c r="C9004" s="42"/>
      <c r="D9004" s="42"/>
      <c r="E9004" s="531"/>
      <c r="F9004" s="51"/>
      <c r="G9004" s="51"/>
      <c r="H9004" s="51"/>
      <c r="I9004" s="40" t="s">
        <v>792</v>
      </c>
      <c r="U9004" s="15">
        <v>0</v>
      </c>
      <c r="V9004" s="15">
        <v>0</v>
      </c>
      <c r="AH9004" s="15">
        <v>0</v>
      </c>
      <c r="AI9004" s="15">
        <v>0</v>
      </c>
      <c r="AU9004" s="15">
        <v>0</v>
      </c>
      <c r="AV9004" s="15">
        <v>0</v>
      </c>
      <c r="AW9004" s="15">
        <f t="shared" si="2463"/>
        <v>0</v>
      </c>
    </row>
    <row r="9005" spans="1:49">
      <c r="A9005" s="48"/>
      <c r="B9005" s="42"/>
      <c r="C9005" s="42"/>
      <c r="D9005" s="42"/>
      <c r="E9005" s="531"/>
      <c r="F9005" s="51"/>
      <c r="G9005" s="51"/>
      <c r="H9005" s="51"/>
      <c r="I9005" s="40" t="s">
        <v>1346</v>
      </c>
      <c r="U9005" s="15">
        <v>0</v>
      </c>
      <c r="V9005" s="15">
        <v>0</v>
      </c>
      <c r="AH9005" s="15">
        <v>0</v>
      </c>
      <c r="AI9005" s="15">
        <v>0</v>
      </c>
      <c r="AU9005" s="15">
        <v>0</v>
      </c>
      <c r="AV9005" s="15">
        <v>0</v>
      </c>
      <c r="AW9005" s="15">
        <f t="shared" si="2463"/>
        <v>0</v>
      </c>
    </row>
    <row r="9006" spans="1:49">
      <c r="A9006" s="48"/>
      <c r="B9006" s="42"/>
      <c r="C9006" s="42"/>
      <c r="D9006" s="42"/>
      <c r="E9006" s="531"/>
      <c r="F9006" s="51"/>
      <c r="G9006" s="51"/>
      <c r="H9006" s="51"/>
      <c r="I9006" s="40" t="s">
        <v>1412</v>
      </c>
      <c r="U9006" s="15">
        <v>0</v>
      </c>
      <c r="V9006" s="15">
        <v>0</v>
      </c>
      <c r="AH9006" s="15">
        <v>0</v>
      </c>
      <c r="AI9006" s="15">
        <v>0</v>
      </c>
      <c r="AU9006" s="15">
        <v>0</v>
      </c>
      <c r="AV9006" s="15">
        <v>0</v>
      </c>
      <c r="AW9006" s="15">
        <f t="shared" si="2463"/>
        <v>0</v>
      </c>
    </row>
    <row r="9007" spans="1:49">
      <c r="A9007" s="48"/>
      <c r="B9007" s="42"/>
      <c r="C9007" s="42"/>
      <c r="D9007" s="42"/>
      <c r="E9007" s="531"/>
      <c r="F9007" s="51"/>
      <c r="G9007" s="51"/>
      <c r="H9007" s="51"/>
      <c r="I9007" s="40" t="s">
        <v>2565</v>
      </c>
      <c r="U9007" s="15">
        <v>0</v>
      </c>
      <c r="V9007" s="15">
        <v>0</v>
      </c>
      <c r="AH9007" s="15">
        <v>0</v>
      </c>
      <c r="AI9007" s="15">
        <v>0</v>
      </c>
      <c r="AU9007" s="15">
        <v>0</v>
      </c>
      <c r="AV9007" s="15">
        <v>0</v>
      </c>
      <c r="AW9007" s="15">
        <f t="shared" si="2463"/>
        <v>0</v>
      </c>
    </row>
    <row r="9008" spans="1:49" ht="13.5" thickBot="1">
      <c r="A9008" s="78" t="s">
        <v>2439</v>
      </c>
      <c r="B9008" s="79"/>
      <c r="C9008" s="79"/>
      <c r="D9008" s="456"/>
      <c r="E9008" s="535"/>
      <c r="F9008" s="127"/>
      <c r="G9008" s="127"/>
      <c r="H9008" s="127"/>
      <c r="I9008" s="79"/>
    </row>
    <row r="9009" spans="1:49" s="151" customFormat="1" ht="36" customHeight="1" thickTop="1" thickBot="1">
      <c r="A9009" s="147" t="s">
        <v>2079</v>
      </c>
      <c r="B9009" s="5" t="s">
        <v>2080</v>
      </c>
      <c r="C9009" s="5" t="s">
        <v>1335</v>
      </c>
      <c r="D9009" s="450"/>
      <c r="E9009" s="148" t="s">
        <v>1570</v>
      </c>
      <c r="F9009" s="149" t="s">
        <v>1438</v>
      </c>
      <c r="G9009" s="149"/>
      <c r="H9009" s="149" t="s">
        <v>2332</v>
      </c>
      <c r="I9009" s="5" t="s">
        <v>856</v>
      </c>
      <c r="J9009" s="364" t="s">
        <v>2891</v>
      </c>
      <c r="K9009" s="364" t="s">
        <v>2879</v>
      </c>
      <c r="L9009" s="364" t="s">
        <v>2880</v>
      </c>
      <c r="M9009" s="364" t="s">
        <v>2881</v>
      </c>
      <c r="N9009" s="364" t="s">
        <v>2882</v>
      </c>
      <c r="O9009" s="364" t="s">
        <v>2883</v>
      </c>
      <c r="P9009" s="364" t="s">
        <v>2884</v>
      </c>
      <c r="Q9009" s="364" t="s">
        <v>2885</v>
      </c>
      <c r="R9009" s="364" t="s">
        <v>2886</v>
      </c>
      <c r="S9009" s="364" t="s">
        <v>2887</v>
      </c>
      <c r="T9009" s="364" t="s">
        <v>2888</v>
      </c>
      <c r="U9009" s="364" t="s">
        <v>2889</v>
      </c>
      <c r="V9009" s="364" t="s">
        <v>2890</v>
      </c>
      <c r="W9009" s="365" t="s">
        <v>2893</v>
      </c>
      <c r="X9009" s="365" t="s">
        <v>2879</v>
      </c>
      <c r="Y9009" s="365" t="s">
        <v>2880</v>
      </c>
      <c r="Z9009" s="365" t="s">
        <v>2881</v>
      </c>
      <c r="AA9009" s="365" t="s">
        <v>2882</v>
      </c>
      <c r="AB9009" s="365" t="s">
        <v>2883</v>
      </c>
      <c r="AC9009" s="365" t="s">
        <v>2884</v>
      </c>
      <c r="AD9009" s="365" t="s">
        <v>2885</v>
      </c>
      <c r="AE9009" s="365" t="s">
        <v>2886</v>
      </c>
      <c r="AF9009" s="365" t="s">
        <v>2887</v>
      </c>
      <c r="AG9009" s="365" t="s">
        <v>2888</v>
      </c>
      <c r="AH9009" s="365" t="s">
        <v>2889</v>
      </c>
      <c r="AI9009" s="365" t="s">
        <v>2890</v>
      </c>
      <c r="AJ9009" s="366" t="s">
        <v>2892</v>
      </c>
      <c r="AK9009" s="366" t="s">
        <v>2879</v>
      </c>
      <c r="AL9009" s="366" t="s">
        <v>2880</v>
      </c>
      <c r="AM9009" s="366" t="s">
        <v>2881</v>
      </c>
      <c r="AN9009" s="366" t="s">
        <v>2882</v>
      </c>
      <c r="AO9009" s="366" t="s">
        <v>2883</v>
      </c>
      <c r="AP9009" s="366" t="s">
        <v>2884</v>
      </c>
      <c r="AQ9009" s="366" t="s">
        <v>2885</v>
      </c>
      <c r="AR9009" s="366" t="s">
        <v>2886</v>
      </c>
      <c r="AS9009" s="366" t="s">
        <v>2887</v>
      </c>
      <c r="AT9009" s="366" t="s">
        <v>2888</v>
      </c>
      <c r="AU9009" s="366" t="s">
        <v>2889</v>
      </c>
      <c r="AV9009" s="366" t="s">
        <v>2890</v>
      </c>
      <c r="AW9009" s="368" t="s">
        <v>2895</v>
      </c>
    </row>
    <row r="9010" spans="1:49">
      <c r="A9010" s="33"/>
      <c r="B9010" s="34"/>
      <c r="C9010" s="34"/>
      <c r="D9010" s="34"/>
      <c r="E9010" s="35"/>
      <c r="F9010" s="36"/>
      <c r="G9010" s="36"/>
      <c r="H9010" s="36"/>
      <c r="I9010" s="34"/>
      <c r="J9010" s="202" t="s">
        <v>1224</v>
      </c>
      <c r="K9010" s="202">
        <v>1</v>
      </c>
      <c r="L9010" s="202">
        <v>2</v>
      </c>
      <c r="M9010" s="202">
        <v>3</v>
      </c>
      <c r="N9010" s="202">
        <v>4</v>
      </c>
      <c r="O9010" s="202">
        <v>5</v>
      </c>
      <c r="P9010" s="202">
        <v>6</v>
      </c>
      <c r="Q9010" s="202">
        <v>7</v>
      </c>
      <c r="R9010" s="202">
        <v>8</v>
      </c>
      <c r="S9010" s="202">
        <v>9</v>
      </c>
      <c r="T9010" s="202">
        <v>10</v>
      </c>
      <c r="U9010" s="202">
        <v>13</v>
      </c>
      <c r="V9010" s="202">
        <v>14</v>
      </c>
      <c r="W9010" s="202" t="s">
        <v>1224</v>
      </c>
      <c r="X9010" s="202">
        <v>1</v>
      </c>
      <c r="Y9010" s="202">
        <v>2</v>
      </c>
      <c r="Z9010" s="202">
        <v>3</v>
      </c>
      <c r="AA9010" s="202">
        <v>4</v>
      </c>
      <c r="AB9010" s="202">
        <v>5</v>
      </c>
      <c r="AC9010" s="202">
        <v>6</v>
      </c>
      <c r="AD9010" s="202">
        <v>7</v>
      </c>
      <c r="AE9010" s="202">
        <v>8</v>
      </c>
      <c r="AF9010" s="202">
        <v>9</v>
      </c>
      <c r="AG9010" s="202">
        <v>10</v>
      </c>
      <c r="AH9010" s="202">
        <v>13</v>
      </c>
      <c r="AI9010" s="202">
        <v>14</v>
      </c>
      <c r="AJ9010" s="202" t="s">
        <v>1224</v>
      </c>
      <c r="AK9010" s="202">
        <v>1</v>
      </c>
      <c r="AL9010" s="202">
        <v>2</v>
      </c>
      <c r="AM9010" s="202">
        <v>3</v>
      </c>
      <c r="AN9010" s="202">
        <v>4</v>
      </c>
      <c r="AO9010" s="202">
        <v>5</v>
      </c>
      <c r="AP9010" s="202">
        <v>6</v>
      </c>
      <c r="AQ9010" s="202">
        <v>7</v>
      </c>
      <c r="AR9010" s="202">
        <v>8</v>
      </c>
      <c r="AS9010" s="202">
        <v>9</v>
      </c>
      <c r="AT9010" s="202">
        <v>10</v>
      </c>
      <c r="AU9010" s="202">
        <v>13</v>
      </c>
      <c r="AV9010" s="202">
        <v>14</v>
      </c>
      <c r="AW9010" s="202">
        <v>15</v>
      </c>
    </row>
    <row r="9011" spans="1:49">
      <c r="A9011" s="37"/>
      <c r="B9011" s="38"/>
      <c r="C9011" s="38"/>
      <c r="D9011" s="38"/>
      <c r="E9011" s="60"/>
      <c r="F9011" s="61"/>
      <c r="G9011" s="61"/>
      <c r="H9011" s="61"/>
      <c r="I9011" s="38"/>
      <c r="J9011" s="62"/>
      <c r="K9011" s="62"/>
      <c r="L9011" s="62"/>
      <c r="M9011" s="62"/>
      <c r="N9011" s="62"/>
      <c r="O9011" s="62"/>
      <c r="P9011" s="62"/>
      <c r="Q9011" s="62"/>
      <c r="R9011" s="62"/>
      <c r="S9011" s="62"/>
      <c r="T9011" s="62"/>
      <c r="U9011" s="62">
        <v>0</v>
      </c>
      <c r="V9011" s="62">
        <v>0</v>
      </c>
      <c r="W9011" s="62"/>
      <c r="X9011" s="62"/>
      <c r="Y9011" s="62"/>
      <c r="Z9011" s="62"/>
      <c r="AA9011" s="62"/>
      <c r="AB9011" s="62"/>
      <c r="AC9011" s="62"/>
      <c r="AD9011" s="62"/>
      <c r="AE9011" s="62"/>
      <c r="AF9011" s="62"/>
      <c r="AG9011" s="62"/>
      <c r="AH9011" s="62">
        <v>0</v>
      </c>
      <c r="AI9011" s="62">
        <v>0</v>
      </c>
      <c r="AJ9011" s="62"/>
      <c r="AK9011" s="62"/>
      <c r="AL9011" s="62"/>
      <c r="AM9011" s="62"/>
      <c r="AN9011" s="62"/>
      <c r="AO9011" s="62"/>
      <c r="AP9011" s="62"/>
      <c r="AQ9011" s="62"/>
      <c r="AR9011" s="62"/>
      <c r="AS9011" s="62"/>
      <c r="AT9011" s="62"/>
      <c r="AU9011" s="62">
        <v>0</v>
      </c>
      <c r="AV9011" s="62">
        <v>0</v>
      </c>
      <c r="AW9011" s="62">
        <f t="shared" ref="AW9011:AW9042" si="2468">U9011+AH9011+AU9011</f>
        <v>0</v>
      </c>
    </row>
    <row r="9012" spans="1:49">
      <c r="A9012" s="41" t="s">
        <v>2433</v>
      </c>
      <c r="B9012" s="354" t="s">
        <v>1029</v>
      </c>
      <c r="C9012" s="354" t="s">
        <v>1549</v>
      </c>
      <c r="D9012" s="451"/>
      <c r="E9012" s="531"/>
      <c r="F9012" s="50"/>
      <c r="G9012" s="50"/>
      <c r="H9012" s="50"/>
      <c r="I9012" s="41" t="s">
        <v>2439</v>
      </c>
      <c r="U9012" s="15">
        <v>0</v>
      </c>
      <c r="V9012" s="15">
        <v>0</v>
      </c>
      <c r="AH9012" s="15">
        <v>0</v>
      </c>
      <c r="AI9012" s="15">
        <v>0</v>
      </c>
      <c r="AU9012" s="15">
        <v>0</v>
      </c>
      <c r="AV9012" s="15">
        <v>0</v>
      </c>
      <c r="AW9012" s="15">
        <f t="shared" si="2468"/>
        <v>0</v>
      </c>
    </row>
    <row r="9013" spans="1:49">
      <c r="A9013" s="41"/>
      <c r="B9013" s="354"/>
      <c r="C9013" s="354"/>
      <c r="D9013" s="369"/>
      <c r="E9013" s="531"/>
      <c r="F9013" s="50"/>
      <c r="G9013" s="50"/>
      <c r="H9013" s="50"/>
      <c r="I9013" s="41"/>
      <c r="U9013" s="15">
        <v>0</v>
      </c>
      <c r="V9013" s="15">
        <v>0</v>
      </c>
      <c r="AH9013" s="15">
        <v>0</v>
      </c>
      <c r="AI9013" s="15">
        <v>0</v>
      </c>
      <c r="AU9013" s="15">
        <v>0</v>
      </c>
      <c r="AV9013" s="15">
        <v>0</v>
      </c>
      <c r="AW9013" s="15">
        <f t="shared" si="2468"/>
        <v>0</v>
      </c>
    </row>
    <row r="9014" spans="1:49">
      <c r="A9014" s="44" t="s">
        <v>2433</v>
      </c>
      <c r="B9014" s="45" t="s">
        <v>1029</v>
      </c>
      <c r="C9014" s="45" t="s">
        <v>1549</v>
      </c>
      <c r="D9014" s="452" t="s">
        <v>3061</v>
      </c>
      <c r="E9014" s="54" t="s">
        <v>1716</v>
      </c>
      <c r="F9014" s="51" t="s">
        <v>2501</v>
      </c>
      <c r="G9014" s="468" t="s">
        <v>3084</v>
      </c>
      <c r="H9014" s="51" t="s">
        <v>2360</v>
      </c>
      <c r="I9014" s="90" t="s">
        <v>1554</v>
      </c>
      <c r="J9014" s="7">
        <f>SUM(J9015:J9018)</f>
        <v>0</v>
      </c>
      <c r="K9014" s="7">
        <f t="shared" ref="K9014:AT9014" si="2469">SUM(K9015:K9018)</f>
        <v>0</v>
      </c>
      <c r="L9014" s="7">
        <f t="shared" si="2469"/>
        <v>0</v>
      </c>
      <c r="M9014" s="7">
        <f t="shared" si="2469"/>
        <v>0</v>
      </c>
      <c r="N9014" s="7">
        <f t="shared" si="2469"/>
        <v>0</v>
      </c>
      <c r="O9014" s="7">
        <f t="shared" si="2469"/>
        <v>0</v>
      </c>
      <c r="P9014" s="7">
        <f t="shared" si="2469"/>
        <v>0</v>
      </c>
      <c r="Q9014" s="7">
        <f t="shared" si="2469"/>
        <v>0</v>
      </c>
      <c r="R9014" s="7">
        <f t="shared" si="2469"/>
        <v>0</v>
      </c>
      <c r="S9014" s="7">
        <f t="shared" si="2469"/>
        <v>0</v>
      </c>
      <c r="T9014" s="7">
        <f t="shared" si="2469"/>
        <v>0</v>
      </c>
      <c r="U9014" s="7">
        <v>0</v>
      </c>
      <c r="V9014" s="7">
        <v>0</v>
      </c>
      <c r="W9014" s="7">
        <f>SUM(W9015:W9018)</f>
        <v>0</v>
      </c>
      <c r="X9014" s="7">
        <f t="shared" si="2469"/>
        <v>0</v>
      </c>
      <c r="Y9014" s="7">
        <f t="shared" si="2469"/>
        <v>0</v>
      </c>
      <c r="Z9014" s="7">
        <f t="shared" si="2469"/>
        <v>0</v>
      </c>
      <c r="AA9014" s="7">
        <f t="shared" si="2469"/>
        <v>0</v>
      </c>
      <c r="AB9014" s="7">
        <f t="shared" si="2469"/>
        <v>0</v>
      </c>
      <c r="AC9014" s="7">
        <f t="shared" si="2469"/>
        <v>0</v>
      </c>
      <c r="AD9014" s="7">
        <f t="shared" si="2469"/>
        <v>0</v>
      </c>
      <c r="AE9014" s="7">
        <f t="shared" si="2469"/>
        <v>0</v>
      </c>
      <c r="AF9014" s="7">
        <f t="shared" si="2469"/>
        <v>0</v>
      </c>
      <c r="AG9014" s="7">
        <f t="shared" si="2469"/>
        <v>0</v>
      </c>
      <c r="AH9014" s="7">
        <v>0</v>
      </c>
      <c r="AI9014" s="7">
        <v>0</v>
      </c>
      <c r="AJ9014" s="7">
        <f>SUM(AJ9015:AJ9018)</f>
        <v>0</v>
      </c>
      <c r="AK9014" s="7">
        <f t="shared" si="2469"/>
        <v>0</v>
      </c>
      <c r="AL9014" s="7">
        <f t="shared" si="2469"/>
        <v>0</v>
      </c>
      <c r="AM9014" s="7">
        <f t="shared" si="2469"/>
        <v>0</v>
      </c>
      <c r="AN9014" s="7">
        <f t="shared" si="2469"/>
        <v>0</v>
      </c>
      <c r="AO9014" s="7">
        <f t="shared" si="2469"/>
        <v>0</v>
      </c>
      <c r="AP9014" s="7">
        <f t="shared" si="2469"/>
        <v>0</v>
      </c>
      <c r="AQ9014" s="7">
        <f t="shared" si="2469"/>
        <v>0</v>
      </c>
      <c r="AR9014" s="7">
        <f t="shared" si="2469"/>
        <v>0</v>
      </c>
      <c r="AS9014" s="7">
        <f t="shared" si="2469"/>
        <v>0</v>
      </c>
      <c r="AT9014" s="7">
        <f t="shared" si="2469"/>
        <v>0</v>
      </c>
      <c r="AU9014" s="7">
        <v>0</v>
      </c>
      <c r="AV9014" s="7">
        <v>0</v>
      </c>
      <c r="AW9014" s="7">
        <f t="shared" si="2468"/>
        <v>0</v>
      </c>
    </row>
    <row r="9015" spans="1:49" ht="24">
      <c r="A9015" s="48"/>
      <c r="B9015" s="42"/>
      <c r="C9015" s="42"/>
      <c r="D9015" s="42"/>
      <c r="E9015" s="531"/>
      <c r="F9015" s="51"/>
      <c r="G9015" s="51"/>
      <c r="H9015" s="51"/>
      <c r="I9015" s="40" t="s">
        <v>1100</v>
      </c>
      <c r="U9015" s="15">
        <v>0</v>
      </c>
      <c r="V9015" s="15">
        <v>0</v>
      </c>
      <c r="AH9015" s="15">
        <v>0</v>
      </c>
      <c r="AI9015" s="15">
        <v>0</v>
      </c>
      <c r="AU9015" s="15">
        <v>0</v>
      </c>
      <c r="AV9015" s="15">
        <v>0</v>
      </c>
      <c r="AW9015" s="15">
        <f t="shared" si="2468"/>
        <v>0</v>
      </c>
    </row>
    <row r="9016" spans="1:49">
      <c r="A9016" s="48"/>
      <c r="B9016" s="42"/>
      <c r="C9016" s="42"/>
      <c r="D9016" s="42"/>
      <c r="E9016" s="531"/>
      <c r="F9016" s="51"/>
      <c r="G9016" s="51"/>
      <c r="H9016" s="51"/>
      <c r="I9016" s="187" t="s">
        <v>2245</v>
      </c>
      <c r="U9016" s="15">
        <v>0</v>
      </c>
      <c r="V9016" s="15">
        <v>0</v>
      </c>
      <c r="AH9016" s="15">
        <v>0</v>
      </c>
      <c r="AI9016" s="15">
        <v>0</v>
      </c>
      <c r="AU9016" s="15">
        <v>0</v>
      </c>
      <c r="AV9016" s="15">
        <v>0</v>
      </c>
      <c r="AW9016" s="15">
        <f t="shared" si="2468"/>
        <v>0</v>
      </c>
    </row>
    <row r="9017" spans="1:49">
      <c r="A9017" s="48"/>
      <c r="B9017" s="42"/>
      <c r="C9017" s="42"/>
      <c r="D9017" s="42"/>
      <c r="E9017" s="531"/>
      <c r="F9017" s="51"/>
      <c r="G9017" s="51"/>
      <c r="H9017" s="51"/>
      <c r="I9017" s="40" t="s">
        <v>2167</v>
      </c>
      <c r="U9017" s="15">
        <v>0</v>
      </c>
      <c r="V9017" s="15">
        <v>0</v>
      </c>
      <c r="AH9017" s="15">
        <v>0</v>
      </c>
      <c r="AI9017" s="15">
        <v>0</v>
      </c>
      <c r="AU9017" s="15">
        <v>0</v>
      </c>
      <c r="AV9017" s="15">
        <v>0</v>
      </c>
      <c r="AW9017" s="15">
        <f t="shared" si="2468"/>
        <v>0</v>
      </c>
    </row>
    <row r="9018" spans="1:49">
      <c r="A9018" s="48"/>
      <c r="B9018" s="42"/>
      <c r="C9018" s="42"/>
      <c r="D9018" s="42"/>
      <c r="E9018" s="531"/>
      <c r="F9018" s="51"/>
      <c r="G9018" s="51"/>
      <c r="H9018" s="51"/>
      <c r="I9018" s="40" t="s">
        <v>1451</v>
      </c>
      <c r="U9018" s="15">
        <v>0</v>
      </c>
      <c r="V9018" s="15">
        <v>0</v>
      </c>
      <c r="AH9018" s="15">
        <v>0</v>
      </c>
      <c r="AI9018" s="15">
        <v>0</v>
      </c>
      <c r="AU9018" s="15">
        <v>0</v>
      </c>
      <c r="AV9018" s="15">
        <v>0</v>
      </c>
      <c r="AW9018" s="15">
        <f t="shared" si="2468"/>
        <v>0</v>
      </c>
    </row>
    <row r="9019" spans="1:49">
      <c r="A9019" s="44" t="s">
        <v>2433</v>
      </c>
      <c r="B9019" s="45" t="s">
        <v>1029</v>
      </c>
      <c r="C9019" s="45" t="s">
        <v>1549</v>
      </c>
      <c r="D9019" s="452" t="s">
        <v>3061</v>
      </c>
      <c r="E9019" s="54" t="s">
        <v>1716</v>
      </c>
      <c r="F9019" s="51" t="s">
        <v>2502</v>
      </c>
      <c r="G9019" s="468" t="s">
        <v>3108</v>
      </c>
      <c r="H9019" s="51" t="s">
        <v>2387</v>
      </c>
      <c r="I9019" s="90" t="s">
        <v>1724</v>
      </c>
      <c r="J9019" s="7">
        <f>SUM(J9020)</f>
        <v>0</v>
      </c>
      <c r="K9019" s="7">
        <f t="shared" ref="K9019:AT9019" si="2470">SUM(K9020)</f>
        <v>0</v>
      </c>
      <c r="L9019" s="7">
        <f t="shared" si="2470"/>
        <v>0</v>
      </c>
      <c r="M9019" s="7">
        <f t="shared" si="2470"/>
        <v>0</v>
      </c>
      <c r="N9019" s="7">
        <f t="shared" si="2470"/>
        <v>0</v>
      </c>
      <c r="O9019" s="7">
        <f t="shared" si="2470"/>
        <v>0</v>
      </c>
      <c r="P9019" s="7">
        <f t="shared" si="2470"/>
        <v>0</v>
      </c>
      <c r="Q9019" s="7">
        <f t="shared" si="2470"/>
        <v>0</v>
      </c>
      <c r="R9019" s="7">
        <f t="shared" si="2470"/>
        <v>0</v>
      </c>
      <c r="S9019" s="7">
        <f t="shared" si="2470"/>
        <v>0</v>
      </c>
      <c r="T9019" s="7">
        <f t="shared" si="2470"/>
        <v>0</v>
      </c>
      <c r="U9019" s="7">
        <v>0</v>
      </c>
      <c r="V9019" s="7">
        <v>0</v>
      </c>
      <c r="W9019" s="7">
        <f>SUM(W9020)</f>
        <v>0</v>
      </c>
      <c r="X9019" s="7">
        <f t="shared" si="2470"/>
        <v>0</v>
      </c>
      <c r="Y9019" s="7">
        <f t="shared" si="2470"/>
        <v>0</v>
      </c>
      <c r="Z9019" s="7">
        <f t="shared" si="2470"/>
        <v>0</v>
      </c>
      <c r="AA9019" s="7">
        <f t="shared" si="2470"/>
        <v>0</v>
      </c>
      <c r="AB9019" s="7">
        <f t="shared" si="2470"/>
        <v>0</v>
      </c>
      <c r="AC9019" s="7">
        <f t="shared" si="2470"/>
        <v>0</v>
      </c>
      <c r="AD9019" s="7">
        <f t="shared" si="2470"/>
        <v>0</v>
      </c>
      <c r="AE9019" s="7">
        <f t="shared" si="2470"/>
        <v>0</v>
      </c>
      <c r="AF9019" s="7">
        <f t="shared" si="2470"/>
        <v>0</v>
      </c>
      <c r="AG9019" s="7">
        <f t="shared" si="2470"/>
        <v>0</v>
      </c>
      <c r="AH9019" s="7">
        <v>0</v>
      </c>
      <c r="AI9019" s="7">
        <v>0</v>
      </c>
      <c r="AJ9019" s="7">
        <f>SUM(AJ9020)</f>
        <v>0</v>
      </c>
      <c r="AK9019" s="7">
        <f t="shared" si="2470"/>
        <v>0</v>
      </c>
      <c r="AL9019" s="7">
        <f t="shared" si="2470"/>
        <v>0</v>
      </c>
      <c r="AM9019" s="7">
        <f t="shared" si="2470"/>
        <v>0</v>
      </c>
      <c r="AN9019" s="7">
        <f t="shared" si="2470"/>
        <v>0</v>
      </c>
      <c r="AO9019" s="7">
        <f t="shared" si="2470"/>
        <v>0</v>
      </c>
      <c r="AP9019" s="7">
        <f t="shared" si="2470"/>
        <v>0</v>
      </c>
      <c r="AQ9019" s="7">
        <f t="shared" si="2470"/>
        <v>0</v>
      </c>
      <c r="AR9019" s="7">
        <f t="shared" si="2470"/>
        <v>0</v>
      </c>
      <c r="AS9019" s="7">
        <f t="shared" si="2470"/>
        <v>0</v>
      </c>
      <c r="AT9019" s="7">
        <f t="shared" si="2470"/>
        <v>0</v>
      </c>
      <c r="AU9019" s="7">
        <v>0</v>
      </c>
      <c r="AV9019" s="7">
        <v>0</v>
      </c>
      <c r="AW9019" s="7">
        <f t="shared" si="2468"/>
        <v>0</v>
      </c>
    </row>
    <row r="9020" spans="1:49">
      <c r="A9020" s="44" t="s">
        <v>2433</v>
      </c>
      <c r="B9020" s="45" t="s">
        <v>1029</v>
      </c>
      <c r="C9020" s="45" t="s">
        <v>1549</v>
      </c>
      <c r="D9020" s="452" t="s">
        <v>3061</v>
      </c>
      <c r="E9020" s="54" t="s">
        <v>1716</v>
      </c>
      <c r="F9020" s="51" t="s">
        <v>2502</v>
      </c>
      <c r="G9020" s="468" t="s">
        <v>3108</v>
      </c>
      <c r="H9020" s="51" t="s">
        <v>2387</v>
      </c>
      <c r="I9020" s="40" t="s">
        <v>2748</v>
      </c>
      <c r="J9020" s="119"/>
      <c r="K9020" s="119"/>
      <c r="L9020" s="119"/>
      <c r="M9020" s="119"/>
      <c r="N9020" s="119"/>
      <c r="O9020" s="119"/>
      <c r="P9020" s="119"/>
      <c r="Q9020" s="119"/>
      <c r="R9020" s="119"/>
      <c r="S9020" s="119"/>
      <c r="T9020" s="119"/>
      <c r="U9020" s="119">
        <v>0</v>
      </c>
      <c r="V9020" s="119">
        <v>0</v>
      </c>
      <c r="W9020" s="119"/>
      <c r="X9020" s="119"/>
      <c r="Y9020" s="119"/>
      <c r="Z9020" s="119"/>
      <c r="AA9020" s="119"/>
      <c r="AB9020" s="119"/>
      <c r="AC9020" s="119"/>
      <c r="AD9020" s="119"/>
      <c r="AE9020" s="119"/>
      <c r="AF9020" s="119"/>
      <c r="AG9020" s="119"/>
      <c r="AH9020" s="119">
        <v>0</v>
      </c>
      <c r="AI9020" s="119">
        <v>0</v>
      </c>
      <c r="AJ9020" s="119"/>
      <c r="AK9020" s="119"/>
      <c r="AL9020" s="119"/>
      <c r="AM9020" s="119"/>
      <c r="AN9020" s="119"/>
      <c r="AO9020" s="119"/>
      <c r="AP9020" s="119"/>
      <c r="AQ9020" s="119"/>
      <c r="AR9020" s="119"/>
      <c r="AS9020" s="119"/>
      <c r="AT9020" s="119"/>
      <c r="AU9020" s="119">
        <v>0</v>
      </c>
      <c r="AV9020" s="119">
        <v>0</v>
      </c>
      <c r="AW9020" s="119">
        <f t="shared" si="2468"/>
        <v>0</v>
      </c>
    </row>
    <row r="9021" spans="1:49">
      <c r="A9021" s="44" t="s">
        <v>2433</v>
      </c>
      <c r="B9021" s="45" t="s">
        <v>1029</v>
      </c>
      <c r="C9021" s="45" t="s">
        <v>1549</v>
      </c>
      <c r="D9021" s="452" t="s">
        <v>3061</v>
      </c>
      <c r="E9021" s="54" t="s">
        <v>1716</v>
      </c>
      <c r="F9021" s="51" t="s">
        <v>2645</v>
      </c>
      <c r="G9021" s="468" t="s">
        <v>3108</v>
      </c>
      <c r="H9021" s="51" t="s">
        <v>2387</v>
      </c>
      <c r="I9021" s="96" t="s">
        <v>2695</v>
      </c>
      <c r="J9021" s="22"/>
      <c r="K9021" s="22"/>
      <c r="L9021" s="22"/>
      <c r="M9021" s="22"/>
      <c r="N9021" s="22"/>
      <c r="O9021" s="22"/>
      <c r="P9021" s="22"/>
      <c r="Q9021" s="22"/>
      <c r="R9021" s="22"/>
      <c r="S9021" s="22"/>
      <c r="T9021" s="22"/>
      <c r="U9021" s="22">
        <v>0</v>
      </c>
      <c r="V9021" s="22">
        <v>0</v>
      </c>
      <c r="W9021" s="22"/>
      <c r="X9021" s="22"/>
      <c r="Y9021" s="22"/>
      <c r="Z9021" s="22"/>
      <c r="AA9021" s="22"/>
      <c r="AB9021" s="22"/>
      <c r="AC9021" s="22"/>
      <c r="AD9021" s="22"/>
      <c r="AE9021" s="22"/>
      <c r="AF9021" s="22"/>
      <c r="AG9021" s="22"/>
      <c r="AH9021" s="22">
        <v>0</v>
      </c>
      <c r="AI9021" s="22">
        <v>0</v>
      </c>
      <c r="AJ9021" s="22"/>
      <c r="AK9021" s="22"/>
      <c r="AL9021" s="22"/>
      <c r="AM9021" s="22"/>
      <c r="AN9021" s="22"/>
      <c r="AO9021" s="22"/>
      <c r="AP9021" s="22"/>
      <c r="AQ9021" s="22"/>
      <c r="AR9021" s="22"/>
      <c r="AS9021" s="22"/>
      <c r="AT9021" s="22"/>
      <c r="AU9021" s="22">
        <v>0</v>
      </c>
      <c r="AV9021" s="22">
        <v>0</v>
      </c>
      <c r="AW9021" s="22">
        <f t="shared" si="2468"/>
        <v>0</v>
      </c>
    </row>
    <row r="9022" spans="1:49">
      <c r="A9022" s="44" t="s">
        <v>2433</v>
      </c>
      <c r="B9022" s="45" t="s">
        <v>1029</v>
      </c>
      <c r="C9022" s="45" t="s">
        <v>1549</v>
      </c>
      <c r="D9022" s="452" t="s">
        <v>3061</v>
      </c>
      <c r="E9022" s="54" t="s">
        <v>1716</v>
      </c>
      <c r="F9022" s="51" t="s">
        <v>2894</v>
      </c>
      <c r="G9022" s="468"/>
      <c r="H9022" s="51" t="s">
        <v>2387</v>
      </c>
      <c r="I9022" s="90" t="s">
        <v>1333</v>
      </c>
      <c r="J9022" s="7">
        <f>SUM(J9023:J9023)</f>
        <v>0</v>
      </c>
      <c r="K9022" s="7">
        <f t="shared" ref="K9022:AT9022" si="2471">SUM(K9023:K9023)</f>
        <v>0</v>
      </c>
      <c r="L9022" s="7">
        <f t="shared" si="2471"/>
        <v>0</v>
      </c>
      <c r="M9022" s="7">
        <f t="shared" si="2471"/>
        <v>0</v>
      </c>
      <c r="N9022" s="7">
        <f t="shared" si="2471"/>
        <v>0</v>
      </c>
      <c r="O9022" s="7">
        <f t="shared" si="2471"/>
        <v>0</v>
      </c>
      <c r="P9022" s="7">
        <f t="shared" si="2471"/>
        <v>0</v>
      </c>
      <c r="Q9022" s="7">
        <f t="shared" si="2471"/>
        <v>0</v>
      </c>
      <c r="R9022" s="7">
        <f t="shared" si="2471"/>
        <v>0</v>
      </c>
      <c r="S9022" s="7">
        <f t="shared" si="2471"/>
        <v>0</v>
      </c>
      <c r="T9022" s="7">
        <f t="shared" si="2471"/>
        <v>0</v>
      </c>
      <c r="U9022" s="7">
        <v>0</v>
      </c>
      <c r="V9022" s="7">
        <v>0</v>
      </c>
      <c r="W9022" s="7">
        <f>SUM(W9023:W9023)</f>
        <v>0</v>
      </c>
      <c r="X9022" s="7">
        <f t="shared" si="2471"/>
        <v>0</v>
      </c>
      <c r="Y9022" s="7">
        <f t="shared" si="2471"/>
        <v>0</v>
      </c>
      <c r="Z9022" s="7">
        <f t="shared" si="2471"/>
        <v>0</v>
      </c>
      <c r="AA9022" s="7">
        <f t="shared" si="2471"/>
        <v>0</v>
      </c>
      <c r="AB9022" s="7">
        <f t="shared" si="2471"/>
        <v>0</v>
      </c>
      <c r="AC9022" s="7">
        <f t="shared" si="2471"/>
        <v>0</v>
      </c>
      <c r="AD9022" s="7">
        <f t="shared" si="2471"/>
        <v>0</v>
      </c>
      <c r="AE9022" s="7">
        <f t="shared" si="2471"/>
        <v>0</v>
      </c>
      <c r="AF9022" s="7">
        <f t="shared" si="2471"/>
        <v>0</v>
      </c>
      <c r="AG9022" s="7">
        <f t="shared" si="2471"/>
        <v>0</v>
      </c>
      <c r="AH9022" s="7">
        <v>0</v>
      </c>
      <c r="AI9022" s="7">
        <v>0</v>
      </c>
      <c r="AJ9022" s="7">
        <f>SUM(AJ9023:AJ9023)</f>
        <v>0</v>
      </c>
      <c r="AK9022" s="7">
        <f t="shared" si="2471"/>
        <v>0</v>
      </c>
      <c r="AL9022" s="7">
        <f t="shared" si="2471"/>
        <v>0</v>
      </c>
      <c r="AM9022" s="7">
        <f t="shared" si="2471"/>
        <v>0</v>
      </c>
      <c r="AN9022" s="7">
        <f t="shared" si="2471"/>
        <v>0</v>
      </c>
      <c r="AO9022" s="7">
        <f t="shared" si="2471"/>
        <v>0</v>
      </c>
      <c r="AP9022" s="7">
        <f t="shared" si="2471"/>
        <v>0</v>
      </c>
      <c r="AQ9022" s="7">
        <f t="shared" si="2471"/>
        <v>0</v>
      </c>
      <c r="AR9022" s="7">
        <f t="shared" si="2471"/>
        <v>0</v>
      </c>
      <c r="AS9022" s="7">
        <f t="shared" si="2471"/>
        <v>0</v>
      </c>
      <c r="AT9022" s="7">
        <f t="shared" si="2471"/>
        <v>0</v>
      </c>
      <c r="AU9022" s="7">
        <v>0</v>
      </c>
      <c r="AV9022" s="7">
        <v>0</v>
      </c>
      <c r="AW9022" s="7">
        <f t="shared" si="2468"/>
        <v>0</v>
      </c>
    </row>
    <row r="9023" spans="1:49">
      <c r="A9023" s="44" t="s">
        <v>2433</v>
      </c>
      <c r="B9023" s="45" t="s">
        <v>1029</v>
      </c>
      <c r="C9023" s="45" t="s">
        <v>1549</v>
      </c>
      <c r="D9023" s="452" t="s">
        <v>3061</v>
      </c>
      <c r="E9023" s="54" t="s">
        <v>1716</v>
      </c>
      <c r="F9023" s="51" t="s">
        <v>2503</v>
      </c>
      <c r="G9023" s="468" t="s">
        <v>3108</v>
      </c>
      <c r="H9023" s="51" t="s">
        <v>2387</v>
      </c>
      <c r="I9023" s="40" t="s">
        <v>2747</v>
      </c>
      <c r="U9023" s="15">
        <v>0</v>
      </c>
      <c r="V9023" s="15">
        <v>0</v>
      </c>
      <c r="AH9023" s="15">
        <v>0</v>
      </c>
      <c r="AI9023" s="15">
        <v>0</v>
      </c>
      <c r="AU9023" s="15">
        <v>0</v>
      </c>
      <c r="AV9023" s="15">
        <v>0</v>
      </c>
      <c r="AW9023" s="15">
        <f t="shared" si="2468"/>
        <v>0</v>
      </c>
    </row>
    <row r="9024" spans="1:49">
      <c r="A9024" s="44" t="s">
        <v>2433</v>
      </c>
      <c r="B9024" s="45" t="s">
        <v>1029</v>
      </c>
      <c r="C9024" s="45" t="s">
        <v>1549</v>
      </c>
      <c r="D9024" s="452" t="s">
        <v>3061</v>
      </c>
      <c r="E9024" s="54" t="s">
        <v>1716</v>
      </c>
      <c r="F9024" s="51" t="s">
        <v>2894</v>
      </c>
      <c r="G9024" s="468"/>
      <c r="H9024" s="51" t="s">
        <v>2387</v>
      </c>
      <c r="I9024" s="90" t="s">
        <v>2147</v>
      </c>
      <c r="J9024" s="7">
        <f>SUM(J9025:J9025)</f>
        <v>50000</v>
      </c>
      <c r="K9024" s="7">
        <f t="shared" ref="K9024:AT9024" si="2472">SUM(K9025:K9025)</f>
        <v>0</v>
      </c>
      <c r="L9024" s="7">
        <f t="shared" si="2472"/>
        <v>0</v>
      </c>
      <c r="M9024" s="7">
        <f t="shared" si="2472"/>
        <v>0</v>
      </c>
      <c r="N9024" s="7">
        <f t="shared" si="2472"/>
        <v>0</v>
      </c>
      <c r="O9024" s="7">
        <f t="shared" si="2472"/>
        <v>50000</v>
      </c>
      <c r="P9024" s="7">
        <f t="shared" si="2472"/>
        <v>0</v>
      </c>
      <c r="Q9024" s="7">
        <f t="shared" si="2472"/>
        <v>0</v>
      </c>
      <c r="R9024" s="7">
        <f t="shared" si="2472"/>
        <v>0</v>
      </c>
      <c r="S9024" s="7">
        <f t="shared" si="2472"/>
        <v>0</v>
      </c>
      <c r="T9024" s="7">
        <f t="shared" si="2472"/>
        <v>0</v>
      </c>
      <c r="U9024" s="7">
        <v>50000</v>
      </c>
      <c r="V9024" s="7">
        <v>0</v>
      </c>
      <c r="W9024" s="7">
        <f>SUM(W9025:W9025)</f>
        <v>0</v>
      </c>
      <c r="X9024" s="7">
        <f t="shared" si="2472"/>
        <v>0</v>
      </c>
      <c r="Y9024" s="7">
        <f t="shared" si="2472"/>
        <v>0</v>
      </c>
      <c r="Z9024" s="7">
        <f t="shared" si="2472"/>
        <v>0</v>
      </c>
      <c r="AA9024" s="7">
        <f t="shared" si="2472"/>
        <v>0</v>
      </c>
      <c r="AB9024" s="7">
        <f t="shared" si="2472"/>
        <v>0</v>
      </c>
      <c r="AC9024" s="7">
        <f t="shared" si="2472"/>
        <v>0</v>
      </c>
      <c r="AD9024" s="7">
        <f t="shared" si="2472"/>
        <v>0</v>
      </c>
      <c r="AE9024" s="7">
        <f t="shared" si="2472"/>
        <v>0</v>
      </c>
      <c r="AF9024" s="7">
        <f t="shared" si="2472"/>
        <v>0</v>
      </c>
      <c r="AG9024" s="7">
        <f t="shared" si="2472"/>
        <v>0</v>
      </c>
      <c r="AH9024" s="7">
        <v>0</v>
      </c>
      <c r="AI9024" s="7">
        <v>0</v>
      </c>
      <c r="AJ9024" s="7">
        <f>SUM(AJ9025:AJ9025)</f>
        <v>0</v>
      </c>
      <c r="AK9024" s="7">
        <f t="shared" si="2472"/>
        <v>0</v>
      </c>
      <c r="AL9024" s="7">
        <f t="shared" si="2472"/>
        <v>0</v>
      </c>
      <c r="AM9024" s="7">
        <f t="shared" si="2472"/>
        <v>0</v>
      </c>
      <c r="AN9024" s="7">
        <f t="shared" si="2472"/>
        <v>0</v>
      </c>
      <c r="AO9024" s="7">
        <f t="shared" si="2472"/>
        <v>0</v>
      </c>
      <c r="AP9024" s="7">
        <f t="shared" si="2472"/>
        <v>0</v>
      </c>
      <c r="AQ9024" s="7">
        <f t="shared" si="2472"/>
        <v>0</v>
      </c>
      <c r="AR9024" s="7">
        <f t="shared" si="2472"/>
        <v>0</v>
      </c>
      <c r="AS9024" s="7">
        <f t="shared" si="2472"/>
        <v>0</v>
      </c>
      <c r="AT9024" s="7">
        <f t="shared" si="2472"/>
        <v>0</v>
      </c>
      <c r="AU9024" s="7">
        <v>0</v>
      </c>
      <c r="AV9024" s="7">
        <v>0</v>
      </c>
      <c r="AW9024" s="7">
        <f t="shared" si="2468"/>
        <v>50000</v>
      </c>
    </row>
    <row r="9025" spans="1:49">
      <c r="A9025" s="44" t="s">
        <v>2433</v>
      </c>
      <c r="B9025" s="45" t="s">
        <v>1029</v>
      </c>
      <c r="C9025" s="45" t="s">
        <v>1549</v>
      </c>
      <c r="D9025" s="452" t="s">
        <v>3061</v>
      </c>
      <c r="E9025" s="54" t="s">
        <v>1716</v>
      </c>
      <c r="F9025" s="51" t="s">
        <v>2504</v>
      </c>
      <c r="G9025" s="468" t="s">
        <v>3108</v>
      </c>
      <c r="H9025" s="51" t="s">
        <v>2387</v>
      </c>
      <c r="I9025" s="40" t="s">
        <v>2749</v>
      </c>
      <c r="J9025" s="15">
        <v>50000</v>
      </c>
      <c r="O9025" s="15">
        <v>50000</v>
      </c>
      <c r="U9025" s="15">
        <v>50000</v>
      </c>
      <c r="V9025" s="15">
        <v>0</v>
      </c>
      <c r="AH9025" s="15">
        <v>0</v>
      </c>
      <c r="AI9025" s="15">
        <v>0</v>
      </c>
      <c r="AU9025" s="15">
        <v>0</v>
      </c>
      <c r="AV9025" s="15">
        <v>0</v>
      </c>
      <c r="AW9025" s="15">
        <f t="shared" si="2468"/>
        <v>50000</v>
      </c>
    </row>
    <row r="9026" spans="1:49">
      <c r="A9026" s="44" t="s">
        <v>2433</v>
      </c>
      <c r="B9026" s="45" t="s">
        <v>1029</v>
      </c>
      <c r="C9026" s="45" t="s">
        <v>1549</v>
      </c>
      <c r="D9026" s="452" t="s">
        <v>3061</v>
      </c>
      <c r="E9026" s="54" t="s">
        <v>1716</v>
      </c>
      <c r="F9026" s="51" t="s">
        <v>2646</v>
      </c>
      <c r="G9026" s="468" t="s">
        <v>3087</v>
      </c>
      <c r="H9026" s="51" t="s">
        <v>2385</v>
      </c>
      <c r="I9026" s="96" t="s">
        <v>2586</v>
      </c>
      <c r="J9026" s="22"/>
      <c r="K9026" s="22"/>
      <c r="L9026" s="22"/>
      <c r="M9026" s="22"/>
      <c r="N9026" s="22"/>
      <c r="O9026" s="22"/>
      <c r="P9026" s="22"/>
      <c r="Q9026" s="22"/>
      <c r="R9026" s="22"/>
      <c r="S9026" s="22"/>
      <c r="T9026" s="22"/>
      <c r="U9026" s="22">
        <v>0</v>
      </c>
      <c r="V9026" s="22">
        <v>0</v>
      </c>
      <c r="W9026" s="22"/>
      <c r="X9026" s="22"/>
      <c r="Y9026" s="22"/>
      <c r="Z9026" s="22"/>
      <c r="AA9026" s="22"/>
      <c r="AB9026" s="22"/>
      <c r="AC9026" s="22"/>
      <c r="AD9026" s="22"/>
      <c r="AE9026" s="22"/>
      <c r="AF9026" s="22"/>
      <c r="AG9026" s="22"/>
      <c r="AH9026" s="22">
        <v>0</v>
      </c>
      <c r="AI9026" s="22">
        <v>0</v>
      </c>
      <c r="AJ9026" s="22"/>
      <c r="AK9026" s="22"/>
      <c r="AL9026" s="22"/>
      <c r="AM9026" s="22"/>
      <c r="AN9026" s="22"/>
      <c r="AO9026" s="22"/>
      <c r="AP9026" s="22"/>
      <c r="AQ9026" s="22"/>
      <c r="AR9026" s="22"/>
      <c r="AS9026" s="22"/>
      <c r="AT9026" s="22"/>
      <c r="AU9026" s="22">
        <v>0</v>
      </c>
      <c r="AV9026" s="22">
        <v>0</v>
      </c>
      <c r="AW9026" s="22">
        <f t="shared" si="2468"/>
        <v>0</v>
      </c>
    </row>
    <row r="9027" spans="1:49">
      <c r="A9027" s="44" t="s">
        <v>2433</v>
      </c>
      <c r="B9027" s="45" t="s">
        <v>1029</v>
      </c>
      <c r="C9027" s="45" t="s">
        <v>1549</v>
      </c>
      <c r="D9027" s="452" t="s">
        <v>3061</v>
      </c>
      <c r="E9027" s="54" t="s">
        <v>1716</v>
      </c>
      <c r="F9027" s="51" t="s">
        <v>2505</v>
      </c>
      <c r="G9027" s="468" t="s">
        <v>3087</v>
      </c>
      <c r="H9027" s="51" t="s">
        <v>2385</v>
      </c>
      <c r="I9027" s="96" t="s">
        <v>2523</v>
      </c>
      <c r="J9027" s="22"/>
      <c r="K9027" s="22"/>
      <c r="L9027" s="22"/>
      <c r="M9027" s="22"/>
      <c r="N9027" s="22"/>
      <c r="O9027" s="22"/>
      <c r="P9027" s="22"/>
      <c r="Q9027" s="22"/>
      <c r="R9027" s="22"/>
      <c r="S9027" s="22"/>
      <c r="T9027" s="22"/>
      <c r="U9027" s="22">
        <v>0</v>
      </c>
      <c r="V9027" s="22">
        <v>0</v>
      </c>
      <c r="W9027" s="22"/>
      <c r="X9027" s="22"/>
      <c r="Y9027" s="22"/>
      <c r="Z9027" s="22"/>
      <c r="AA9027" s="22"/>
      <c r="AB9027" s="22"/>
      <c r="AC9027" s="22"/>
      <c r="AD9027" s="22"/>
      <c r="AE9027" s="22"/>
      <c r="AF9027" s="22"/>
      <c r="AG9027" s="22"/>
      <c r="AH9027" s="22">
        <v>0</v>
      </c>
      <c r="AI9027" s="22">
        <v>0</v>
      </c>
      <c r="AJ9027" s="22"/>
      <c r="AK9027" s="22"/>
      <c r="AL9027" s="22"/>
      <c r="AM9027" s="22"/>
      <c r="AN9027" s="22"/>
      <c r="AO9027" s="22"/>
      <c r="AP9027" s="22"/>
      <c r="AQ9027" s="22"/>
      <c r="AR9027" s="22"/>
      <c r="AS9027" s="22"/>
      <c r="AT9027" s="22"/>
      <c r="AU9027" s="22">
        <v>0</v>
      </c>
      <c r="AV9027" s="22">
        <v>0</v>
      </c>
      <c r="AW9027" s="22">
        <f t="shared" si="2468"/>
        <v>0</v>
      </c>
    </row>
    <row r="9028" spans="1:49">
      <c r="A9028" s="44" t="s">
        <v>2433</v>
      </c>
      <c r="B9028" s="45" t="s">
        <v>1029</v>
      </c>
      <c r="C9028" s="45" t="s">
        <v>1549</v>
      </c>
      <c r="D9028" s="452" t="s">
        <v>3061</v>
      </c>
      <c r="E9028" s="54" t="s">
        <v>1716</v>
      </c>
      <c r="F9028" s="51" t="s">
        <v>2506</v>
      </c>
      <c r="G9028" s="468" t="s">
        <v>3087</v>
      </c>
      <c r="H9028" s="51" t="s">
        <v>2385</v>
      </c>
      <c r="I9028" s="96" t="s">
        <v>2524</v>
      </c>
      <c r="J9028" s="22"/>
      <c r="K9028" s="22"/>
      <c r="L9028" s="22"/>
      <c r="M9028" s="22"/>
      <c r="N9028" s="22"/>
      <c r="O9028" s="22"/>
      <c r="P9028" s="22"/>
      <c r="Q9028" s="22"/>
      <c r="R9028" s="22"/>
      <c r="S9028" s="22"/>
      <c r="T9028" s="22"/>
      <c r="U9028" s="22">
        <v>0</v>
      </c>
      <c r="V9028" s="22">
        <v>0</v>
      </c>
      <c r="W9028" s="22"/>
      <c r="X9028" s="22"/>
      <c r="Y9028" s="22"/>
      <c r="Z9028" s="22"/>
      <c r="AA9028" s="22"/>
      <c r="AB9028" s="22"/>
      <c r="AC9028" s="22"/>
      <c r="AD9028" s="22"/>
      <c r="AE9028" s="22"/>
      <c r="AF9028" s="22"/>
      <c r="AG9028" s="22"/>
      <c r="AH9028" s="22">
        <v>0</v>
      </c>
      <c r="AI9028" s="22">
        <v>0</v>
      </c>
      <c r="AJ9028" s="22"/>
      <c r="AK9028" s="22"/>
      <c r="AL9028" s="22"/>
      <c r="AM9028" s="22"/>
      <c r="AN9028" s="22"/>
      <c r="AO9028" s="22"/>
      <c r="AP9028" s="22"/>
      <c r="AQ9028" s="22"/>
      <c r="AR9028" s="22"/>
      <c r="AS9028" s="22"/>
      <c r="AT9028" s="22"/>
      <c r="AU9028" s="22">
        <v>0</v>
      </c>
      <c r="AV9028" s="22">
        <v>0</v>
      </c>
      <c r="AW9028" s="22">
        <f t="shared" si="2468"/>
        <v>0</v>
      </c>
    </row>
    <row r="9029" spans="1:49">
      <c r="A9029" s="44" t="s">
        <v>2433</v>
      </c>
      <c r="B9029" s="45" t="s">
        <v>1029</v>
      </c>
      <c r="C9029" s="45" t="s">
        <v>1549</v>
      </c>
      <c r="D9029" s="452" t="s">
        <v>3061</v>
      </c>
      <c r="E9029" s="54" t="s">
        <v>1716</v>
      </c>
      <c r="F9029" s="51" t="s">
        <v>2507</v>
      </c>
      <c r="G9029" s="468" t="s">
        <v>3108</v>
      </c>
      <c r="H9029" s="51" t="s">
        <v>2387</v>
      </c>
      <c r="I9029" s="96" t="s">
        <v>2264</v>
      </c>
      <c r="J9029" s="22"/>
      <c r="K9029" s="22"/>
      <c r="L9029" s="22"/>
      <c r="M9029" s="22"/>
      <c r="N9029" s="22"/>
      <c r="O9029" s="22"/>
      <c r="P9029" s="22"/>
      <c r="Q9029" s="22"/>
      <c r="R9029" s="22"/>
      <c r="S9029" s="22"/>
      <c r="T9029" s="22"/>
      <c r="U9029" s="22">
        <v>0</v>
      </c>
      <c r="V9029" s="22">
        <v>0</v>
      </c>
      <c r="W9029" s="22"/>
      <c r="X9029" s="22"/>
      <c r="Y9029" s="22"/>
      <c r="Z9029" s="22"/>
      <c r="AA9029" s="22"/>
      <c r="AB9029" s="22"/>
      <c r="AC9029" s="22"/>
      <c r="AD9029" s="22"/>
      <c r="AE9029" s="22"/>
      <c r="AF9029" s="22"/>
      <c r="AG9029" s="22"/>
      <c r="AH9029" s="22">
        <v>0</v>
      </c>
      <c r="AI9029" s="22">
        <v>0</v>
      </c>
      <c r="AJ9029" s="22"/>
      <c r="AK9029" s="22"/>
      <c r="AL9029" s="22"/>
      <c r="AM9029" s="22"/>
      <c r="AN9029" s="22"/>
      <c r="AO9029" s="22"/>
      <c r="AP9029" s="22"/>
      <c r="AQ9029" s="22"/>
      <c r="AR9029" s="22"/>
      <c r="AS9029" s="22"/>
      <c r="AT9029" s="22"/>
      <c r="AU9029" s="22">
        <v>0</v>
      </c>
      <c r="AV9029" s="22">
        <v>0</v>
      </c>
      <c r="AW9029" s="22">
        <f t="shared" si="2468"/>
        <v>0</v>
      </c>
    </row>
    <row r="9030" spans="1:49">
      <c r="A9030" s="44" t="s">
        <v>2433</v>
      </c>
      <c r="B9030" s="45" t="s">
        <v>1029</v>
      </c>
      <c r="C9030" s="45" t="s">
        <v>1549</v>
      </c>
      <c r="D9030" s="452" t="s">
        <v>3061</v>
      </c>
      <c r="E9030" s="54" t="s">
        <v>1716</v>
      </c>
      <c r="F9030" s="51" t="s">
        <v>2508</v>
      </c>
      <c r="G9030" s="468" t="s">
        <v>3109</v>
      </c>
      <c r="H9030" s="51" t="s">
        <v>2388</v>
      </c>
      <c r="I9030" s="90" t="s">
        <v>2229</v>
      </c>
      <c r="J9030" s="22"/>
      <c r="K9030" s="22"/>
      <c r="L9030" s="22"/>
      <c r="M9030" s="22"/>
      <c r="N9030" s="22"/>
      <c r="O9030" s="22"/>
      <c r="P9030" s="22"/>
      <c r="Q9030" s="22"/>
      <c r="R9030" s="22"/>
      <c r="S9030" s="22"/>
      <c r="T9030" s="22"/>
      <c r="U9030" s="22">
        <v>0</v>
      </c>
      <c r="V9030" s="22">
        <v>0</v>
      </c>
      <c r="W9030" s="22"/>
      <c r="X9030" s="22"/>
      <c r="Y9030" s="22"/>
      <c r="Z9030" s="22"/>
      <c r="AA9030" s="22"/>
      <c r="AB9030" s="22"/>
      <c r="AC9030" s="22"/>
      <c r="AD9030" s="22"/>
      <c r="AE9030" s="22"/>
      <c r="AF9030" s="22"/>
      <c r="AG9030" s="22"/>
      <c r="AH9030" s="22">
        <v>0</v>
      </c>
      <c r="AI9030" s="22">
        <v>0</v>
      </c>
      <c r="AJ9030" s="22"/>
      <c r="AK9030" s="22"/>
      <c r="AL9030" s="22"/>
      <c r="AM9030" s="22"/>
      <c r="AN9030" s="22"/>
      <c r="AO9030" s="22"/>
      <c r="AP9030" s="22"/>
      <c r="AQ9030" s="22"/>
      <c r="AR9030" s="22"/>
      <c r="AS9030" s="22"/>
      <c r="AT9030" s="22"/>
      <c r="AU9030" s="22">
        <v>0</v>
      </c>
      <c r="AV9030" s="22">
        <v>0</v>
      </c>
      <c r="AW9030" s="22">
        <f t="shared" si="2468"/>
        <v>0</v>
      </c>
    </row>
    <row r="9031" spans="1:49" s="52" customFormat="1">
      <c r="A9031" s="44" t="s">
        <v>2433</v>
      </c>
      <c r="B9031" s="45" t="s">
        <v>1029</v>
      </c>
      <c r="C9031" s="45" t="s">
        <v>1549</v>
      </c>
      <c r="D9031" s="452" t="s">
        <v>3061</v>
      </c>
      <c r="E9031" s="54" t="s">
        <v>1517</v>
      </c>
      <c r="F9031" s="65"/>
      <c r="G9031" s="468" t="s">
        <v>3104</v>
      </c>
      <c r="H9031" s="50" t="s">
        <v>2382</v>
      </c>
      <c r="I9031" s="343" t="s">
        <v>2584</v>
      </c>
      <c r="J9031" s="11"/>
      <c r="K9031" s="11"/>
      <c r="L9031" s="11"/>
      <c r="M9031" s="11"/>
      <c r="N9031" s="11"/>
      <c r="O9031" s="11"/>
      <c r="P9031" s="11"/>
      <c r="Q9031" s="11"/>
      <c r="R9031" s="11"/>
      <c r="S9031" s="11"/>
      <c r="T9031" s="11"/>
      <c r="U9031" s="11">
        <v>0</v>
      </c>
      <c r="V9031" s="11">
        <v>0</v>
      </c>
      <c r="W9031" s="11"/>
      <c r="X9031" s="11"/>
      <c r="Y9031" s="11"/>
      <c r="Z9031" s="11"/>
      <c r="AA9031" s="11"/>
      <c r="AB9031" s="11"/>
      <c r="AC9031" s="11"/>
      <c r="AD9031" s="11"/>
      <c r="AE9031" s="11"/>
      <c r="AF9031" s="11"/>
      <c r="AG9031" s="11"/>
      <c r="AH9031" s="11">
        <v>0</v>
      </c>
      <c r="AI9031" s="11">
        <v>0</v>
      </c>
      <c r="AJ9031" s="11"/>
      <c r="AK9031" s="11"/>
      <c r="AL9031" s="11"/>
      <c r="AM9031" s="11"/>
      <c r="AN9031" s="11"/>
      <c r="AO9031" s="11"/>
      <c r="AP9031" s="11"/>
      <c r="AQ9031" s="11"/>
      <c r="AR9031" s="11"/>
      <c r="AS9031" s="11"/>
      <c r="AT9031" s="11"/>
      <c r="AU9031" s="11">
        <v>0</v>
      </c>
      <c r="AV9031" s="11">
        <v>0</v>
      </c>
      <c r="AW9031" s="11">
        <f t="shared" si="2468"/>
        <v>0</v>
      </c>
    </row>
    <row r="9032" spans="1:49">
      <c r="A9032" s="68" t="s">
        <v>2050</v>
      </c>
      <c r="B9032" s="69" t="s">
        <v>1029</v>
      </c>
      <c r="C9032" s="69"/>
      <c r="D9032" s="455"/>
      <c r="E9032" s="531"/>
      <c r="F9032" s="50"/>
      <c r="G9032" s="50"/>
      <c r="H9032" s="50"/>
      <c r="I9032" s="49" t="s">
        <v>1697</v>
      </c>
      <c r="J9032" s="6">
        <f>SUM(J9033)</f>
        <v>60000</v>
      </c>
      <c r="K9032" s="6">
        <f t="shared" ref="K9032:AT9032" si="2473">SUM(K9033)</f>
        <v>0</v>
      </c>
      <c r="L9032" s="6">
        <f t="shared" si="2473"/>
        <v>0</v>
      </c>
      <c r="M9032" s="6">
        <f t="shared" si="2473"/>
        <v>0</v>
      </c>
      <c r="N9032" s="6">
        <f t="shared" si="2473"/>
        <v>0</v>
      </c>
      <c r="O9032" s="6">
        <f t="shared" si="2473"/>
        <v>0</v>
      </c>
      <c r="P9032" s="6">
        <f t="shared" si="2473"/>
        <v>0</v>
      </c>
      <c r="Q9032" s="6">
        <f t="shared" si="2473"/>
        <v>0</v>
      </c>
      <c r="R9032" s="6">
        <f t="shared" si="2473"/>
        <v>0</v>
      </c>
      <c r="S9032" s="6">
        <f t="shared" si="2473"/>
        <v>0</v>
      </c>
      <c r="T9032" s="6">
        <f t="shared" si="2473"/>
        <v>0</v>
      </c>
      <c r="U9032" s="6">
        <v>0</v>
      </c>
      <c r="V9032" s="6">
        <v>60000</v>
      </c>
      <c r="W9032" s="6">
        <f>SUM(W9033)</f>
        <v>0</v>
      </c>
      <c r="X9032" s="6">
        <f t="shared" si="2473"/>
        <v>0</v>
      </c>
      <c r="Y9032" s="6">
        <f t="shared" si="2473"/>
        <v>0</v>
      </c>
      <c r="Z9032" s="6">
        <f t="shared" si="2473"/>
        <v>0</v>
      </c>
      <c r="AA9032" s="6">
        <f t="shared" si="2473"/>
        <v>0</v>
      </c>
      <c r="AB9032" s="6">
        <f t="shared" si="2473"/>
        <v>0</v>
      </c>
      <c r="AC9032" s="6">
        <f t="shared" si="2473"/>
        <v>0</v>
      </c>
      <c r="AD9032" s="6">
        <f t="shared" si="2473"/>
        <v>0</v>
      </c>
      <c r="AE9032" s="6">
        <f t="shared" si="2473"/>
        <v>0</v>
      </c>
      <c r="AF9032" s="6">
        <f t="shared" si="2473"/>
        <v>0</v>
      </c>
      <c r="AG9032" s="6">
        <f t="shared" si="2473"/>
        <v>0</v>
      </c>
      <c r="AH9032" s="6">
        <v>0</v>
      </c>
      <c r="AI9032" s="6">
        <v>0</v>
      </c>
      <c r="AJ9032" s="6">
        <f>SUM(AJ9033)</f>
        <v>0</v>
      </c>
      <c r="AK9032" s="6">
        <f t="shared" si="2473"/>
        <v>0</v>
      </c>
      <c r="AL9032" s="6">
        <f t="shared" si="2473"/>
        <v>0</v>
      </c>
      <c r="AM9032" s="6">
        <f t="shared" si="2473"/>
        <v>0</v>
      </c>
      <c r="AN9032" s="6">
        <f t="shared" si="2473"/>
        <v>0</v>
      </c>
      <c r="AO9032" s="6">
        <f t="shared" si="2473"/>
        <v>0</v>
      </c>
      <c r="AP9032" s="6">
        <f t="shared" si="2473"/>
        <v>0</v>
      </c>
      <c r="AQ9032" s="6">
        <f t="shared" si="2473"/>
        <v>0</v>
      </c>
      <c r="AR9032" s="6">
        <f t="shared" si="2473"/>
        <v>0</v>
      </c>
      <c r="AS9032" s="6">
        <f t="shared" si="2473"/>
        <v>0</v>
      </c>
      <c r="AT9032" s="6">
        <f t="shared" si="2473"/>
        <v>0</v>
      </c>
      <c r="AU9032" s="6">
        <v>0</v>
      </c>
      <c r="AV9032" s="6">
        <v>0</v>
      </c>
      <c r="AW9032" s="6">
        <f t="shared" si="2468"/>
        <v>0</v>
      </c>
    </row>
    <row r="9033" spans="1:49">
      <c r="A9033" s="44" t="s">
        <v>2433</v>
      </c>
      <c r="B9033" s="45" t="s">
        <v>1029</v>
      </c>
      <c r="C9033" s="45" t="s">
        <v>1549</v>
      </c>
      <c r="D9033" s="452" t="s">
        <v>3061</v>
      </c>
      <c r="E9033" s="213" t="s">
        <v>2115</v>
      </c>
      <c r="F9033" s="65"/>
      <c r="G9033" s="65"/>
      <c r="H9033" s="65"/>
      <c r="I9033" s="280" t="s">
        <v>1698</v>
      </c>
      <c r="J9033" s="9">
        <f>SUM(J9034,J9068,J9072)</f>
        <v>60000</v>
      </c>
      <c r="K9033" s="9">
        <f t="shared" ref="K9033:AT9033" si="2474">SUM(K9034,K9068,K9072)</f>
        <v>0</v>
      </c>
      <c r="L9033" s="9">
        <f t="shared" si="2474"/>
        <v>0</v>
      </c>
      <c r="M9033" s="9">
        <f t="shared" si="2474"/>
        <v>0</v>
      </c>
      <c r="N9033" s="9">
        <f t="shared" si="2474"/>
        <v>0</v>
      </c>
      <c r="O9033" s="9">
        <f t="shared" si="2474"/>
        <v>0</v>
      </c>
      <c r="P9033" s="9">
        <f t="shared" si="2474"/>
        <v>0</v>
      </c>
      <c r="Q9033" s="9">
        <f t="shared" si="2474"/>
        <v>0</v>
      </c>
      <c r="R9033" s="9">
        <f t="shared" si="2474"/>
        <v>0</v>
      </c>
      <c r="S9033" s="9">
        <f t="shared" si="2474"/>
        <v>0</v>
      </c>
      <c r="T9033" s="9">
        <f t="shared" si="2474"/>
        <v>0</v>
      </c>
      <c r="U9033" s="9">
        <v>0</v>
      </c>
      <c r="V9033" s="9">
        <v>60000</v>
      </c>
      <c r="W9033" s="9">
        <f>SUM(W9034,W9068,W9072)</f>
        <v>0</v>
      </c>
      <c r="X9033" s="9">
        <f t="shared" si="2474"/>
        <v>0</v>
      </c>
      <c r="Y9033" s="9">
        <f t="shared" si="2474"/>
        <v>0</v>
      </c>
      <c r="Z9033" s="9">
        <f t="shared" si="2474"/>
        <v>0</v>
      </c>
      <c r="AA9033" s="9">
        <f t="shared" si="2474"/>
        <v>0</v>
      </c>
      <c r="AB9033" s="9">
        <f t="shared" si="2474"/>
        <v>0</v>
      </c>
      <c r="AC9033" s="9">
        <f t="shared" si="2474"/>
        <v>0</v>
      </c>
      <c r="AD9033" s="9">
        <f t="shared" si="2474"/>
        <v>0</v>
      </c>
      <c r="AE9033" s="9">
        <f t="shared" si="2474"/>
        <v>0</v>
      </c>
      <c r="AF9033" s="9">
        <f t="shared" si="2474"/>
        <v>0</v>
      </c>
      <c r="AG9033" s="9">
        <f t="shared" si="2474"/>
        <v>0</v>
      </c>
      <c r="AH9033" s="9">
        <v>0</v>
      </c>
      <c r="AI9033" s="9">
        <v>0</v>
      </c>
      <c r="AJ9033" s="9">
        <f>SUM(AJ9034,AJ9068,AJ9072)</f>
        <v>0</v>
      </c>
      <c r="AK9033" s="9">
        <f t="shared" si="2474"/>
        <v>0</v>
      </c>
      <c r="AL9033" s="9">
        <f t="shared" si="2474"/>
        <v>0</v>
      </c>
      <c r="AM9033" s="9">
        <f t="shared" si="2474"/>
        <v>0</v>
      </c>
      <c r="AN9033" s="9">
        <f t="shared" si="2474"/>
        <v>0</v>
      </c>
      <c r="AO9033" s="9">
        <f t="shared" si="2474"/>
        <v>0</v>
      </c>
      <c r="AP9033" s="9">
        <f t="shared" si="2474"/>
        <v>0</v>
      </c>
      <c r="AQ9033" s="9">
        <f t="shared" si="2474"/>
        <v>0</v>
      </c>
      <c r="AR9033" s="9">
        <f t="shared" si="2474"/>
        <v>0</v>
      </c>
      <c r="AS9033" s="9">
        <f t="shared" si="2474"/>
        <v>0</v>
      </c>
      <c r="AT9033" s="9">
        <f t="shared" si="2474"/>
        <v>0</v>
      </c>
      <c r="AU9033" s="9">
        <v>0</v>
      </c>
      <c r="AV9033" s="9">
        <v>0</v>
      </c>
      <c r="AW9033" s="9">
        <f t="shared" si="2468"/>
        <v>0</v>
      </c>
    </row>
    <row r="9034" spans="1:49">
      <c r="A9034" s="44" t="s">
        <v>2433</v>
      </c>
      <c r="B9034" s="45" t="s">
        <v>1029</v>
      </c>
      <c r="C9034" s="45" t="s">
        <v>1549</v>
      </c>
      <c r="D9034" s="452" t="s">
        <v>3061</v>
      </c>
      <c r="E9034" s="54" t="s">
        <v>1012</v>
      </c>
      <c r="F9034" s="65" t="s">
        <v>2894</v>
      </c>
      <c r="G9034" s="65"/>
      <c r="H9034" s="65"/>
      <c r="I9034" s="352" t="s">
        <v>1699</v>
      </c>
      <c r="J9034" s="9">
        <f>SUM(J9035,J9037,J9040,J9046,J9051,J9055,J9057,J9059,J9043)</f>
        <v>0</v>
      </c>
      <c r="K9034" s="9">
        <f t="shared" ref="K9034:AT9034" si="2475">SUM(K9035,K9037,K9040,K9046,K9051,K9055,K9057,K9059,K9043)</f>
        <v>0</v>
      </c>
      <c r="L9034" s="9">
        <f t="shared" si="2475"/>
        <v>0</v>
      </c>
      <c r="M9034" s="9">
        <f t="shared" si="2475"/>
        <v>0</v>
      </c>
      <c r="N9034" s="9">
        <f t="shared" si="2475"/>
        <v>0</v>
      </c>
      <c r="O9034" s="9">
        <f t="shared" si="2475"/>
        <v>0</v>
      </c>
      <c r="P9034" s="9">
        <f t="shared" si="2475"/>
        <v>0</v>
      </c>
      <c r="Q9034" s="9">
        <f t="shared" si="2475"/>
        <v>0</v>
      </c>
      <c r="R9034" s="9">
        <f t="shared" si="2475"/>
        <v>0</v>
      </c>
      <c r="S9034" s="9">
        <f t="shared" si="2475"/>
        <v>0</v>
      </c>
      <c r="T9034" s="9">
        <f t="shared" si="2475"/>
        <v>0</v>
      </c>
      <c r="U9034" s="9">
        <v>0</v>
      </c>
      <c r="V9034" s="9">
        <v>0</v>
      </c>
      <c r="W9034" s="9">
        <f>SUM(W9035,W9037,W9040,W9046,W9051,W9055,W9057,W9059,W9043)</f>
        <v>0</v>
      </c>
      <c r="X9034" s="9">
        <f t="shared" si="2475"/>
        <v>0</v>
      </c>
      <c r="Y9034" s="9">
        <f t="shared" si="2475"/>
        <v>0</v>
      </c>
      <c r="Z9034" s="9">
        <f t="shared" si="2475"/>
        <v>0</v>
      </c>
      <c r="AA9034" s="9">
        <f t="shared" si="2475"/>
        <v>0</v>
      </c>
      <c r="AB9034" s="9">
        <f t="shared" si="2475"/>
        <v>0</v>
      </c>
      <c r="AC9034" s="9">
        <f t="shared" si="2475"/>
        <v>0</v>
      </c>
      <c r="AD9034" s="9">
        <f t="shared" si="2475"/>
        <v>0</v>
      </c>
      <c r="AE9034" s="9">
        <f t="shared" si="2475"/>
        <v>0</v>
      </c>
      <c r="AF9034" s="9">
        <f t="shared" si="2475"/>
        <v>0</v>
      </c>
      <c r="AG9034" s="9">
        <f t="shared" si="2475"/>
        <v>0</v>
      </c>
      <c r="AH9034" s="9">
        <v>0</v>
      </c>
      <c r="AI9034" s="9">
        <v>0</v>
      </c>
      <c r="AJ9034" s="9">
        <f>SUM(AJ9035,AJ9037,AJ9040,AJ9046,AJ9051,AJ9055,AJ9057,AJ9059,AJ9043)</f>
        <v>0</v>
      </c>
      <c r="AK9034" s="9">
        <f t="shared" si="2475"/>
        <v>0</v>
      </c>
      <c r="AL9034" s="9">
        <f t="shared" si="2475"/>
        <v>0</v>
      </c>
      <c r="AM9034" s="9">
        <f t="shared" si="2475"/>
        <v>0</v>
      </c>
      <c r="AN9034" s="9">
        <f t="shared" si="2475"/>
        <v>0</v>
      </c>
      <c r="AO9034" s="9">
        <f t="shared" si="2475"/>
        <v>0</v>
      </c>
      <c r="AP9034" s="9">
        <f t="shared" si="2475"/>
        <v>0</v>
      </c>
      <c r="AQ9034" s="9">
        <f t="shared" si="2475"/>
        <v>0</v>
      </c>
      <c r="AR9034" s="9">
        <f t="shared" si="2475"/>
        <v>0</v>
      </c>
      <c r="AS9034" s="9">
        <f t="shared" si="2475"/>
        <v>0</v>
      </c>
      <c r="AT9034" s="9">
        <f t="shared" si="2475"/>
        <v>0</v>
      </c>
      <c r="AU9034" s="9">
        <v>0</v>
      </c>
      <c r="AV9034" s="9">
        <v>0</v>
      </c>
      <c r="AW9034" s="9">
        <f t="shared" si="2468"/>
        <v>0</v>
      </c>
    </row>
    <row r="9035" spans="1:49">
      <c r="A9035" s="44" t="s">
        <v>2433</v>
      </c>
      <c r="B9035" s="45" t="s">
        <v>1029</v>
      </c>
      <c r="C9035" s="45" t="s">
        <v>1549</v>
      </c>
      <c r="D9035" s="452" t="s">
        <v>3061</v>
      </c>
      <c r="E9035" s="54" t="s">
        <v>1012</v>
      </c>
      <c r="F9035" s="65" t="s">
        <v>2894</v>
      </c>
      <c r="G9035" s="65"/>
      <c r="H9035" s="65"/>
      <c r="I9035" s="90" t="s">
        <v>1615</v>
      </c>
      <c r="J9035" s="7">
        <f>SUM(J9036:J9036)</f>
        <v>0</v>
      </c>
      <c r="K9035" s="7">
        <f t="shared" ref="K9035:AT9035" si="2476">SUM(K9036:K9036)</f>
        <v>0</v>
      </c>
      <c r="L9035" s="7">
        <f t="shared" si="2476"/>
        <v>0</v>
      </c>
      <c r="M9035" s="7">
        <f t="shared" si="2476"/>
        <v>0</v>
      </c>
      <c r="N9035" s="7">
        <f t="shared" si="2476"/>
        <v>0</v>
      </c>
      <c r="O9035" s="7">
        <f t="shared" si="2476"/>
        <v>0</v>
      </c>
      <c r="P9035" s="7">
        <f t="shared" si="2476"/>
        <v>0</v>
      </c>
      <c r="Q9035" s="7">
        <f t="shared" si="2476"/>
        <v>0</v>
      </c>
      <c r="R9035" s="7">
        <f t="shared" si="2476"/>
        <v>0</v>
      </c>
      <c r="S9035" s="7">
        <f t="shared" si="2476"/>
        <v>0</v>
      </c>
      <c r="T9035" s="7">
        <f t="shared" si="2476"/>
        <v>0</v>
      </c>
      <c r="U9035" s="7">
        <v>0</v>
      </c>
      <c r="V9035" s="7">
        <v>0</v>
      </c>
      <c r="W9035" s="7">
        <f>SUM(W9036:W9036)</f>
        <v>0</v>
      </c>
      <c r="X9035" s="7">
        <f t="shared" si="2476"/>
        <v>0</v>
      </c>
      <c r="Y9035" s="7">
        <f t="shared" si="2476"/>
        <v>0</v>
      </c>
      <c r="Z9035" s="7">
        <f t="shared" si="2476"/>
        <v>0</v>
      </c>
      <c r="AA9035" s="7">
        <f t="shared" si="2476"/>
        <v>0</v>
      </c>
      <c r="AB9035" s="7">
        <f t="shared" si="2476"/>
        <v>0</v>
      </c>
      <c r="AC9035" s="7">
        <f t="shared" si="2476"/>
        <v>0</v>
      </c>
      <c r="AD9035" s="7">
        <f t="shared" si="2476"/>
        <v>0</v>
      </c>
      <c r="AE9035" s="7">
        <f t="shared" si="2476"/>
        <v>0</v>
      </c>
      <c r="AF9035" s="7">
        <f t="shared" si="2476"/>
        <v>0</v>
      </c>
      <c r="AG9035" s="7">
        <f t="shared" si="2476"/>
        <v>0</v>
      </c>
      <c r="AH9035" s="7">
        <v>0</v>
      </c>
      <c r="AI9035" s="7">
        <v>0</v>
      </c>
      <c r="AJ9035" s="7">
        <f>SUM(AJ9036:AJ9036)</f>
        <v>0</v>
      </c>
      <c r="AK9035" s="7">
        <f t="shared" si="2476"/>
        <v>0</v>
      </c>
      <c r="AL9035" s="7">
        <f t="shared" si="2476"/>
        <v>0</v>
      </c>
      <c r="AM9035" s="7">
        <f t="shared" si="2476"/>
        <v>0</v>
      </c>
      <c r="AN9035" s="7">
        <f t="shared" si="2476"/>
        <v>0</v>
      </c>
      <c r="AO9035" s="7">
        <f t="shared" si="2476"/>
        <v>0</v>
      </c>
      <c r="AP9035" s="7">
        <f t="shared" si="2476"/>
        <v>0</v>
      </c>
      <c r="AQ9035" s="7">
        <f t="shared" si="2476"/>
        <v>0</v>
      </c>
      <c r="AR9035" s="7">
        <f t="shared" si="2476"/>
        <v>0</v>
      </c>
      <c r="AS9035" s="7">
        <f t="shared" si="2476"/>
        <v>0</v>
      </c>
      <c r="AT9035" s="7">
        <f t="shared" si="2476"/>
        <v>0</v>
      </c>
      <c r="AU9035" s="7">
        <v>0</v>
      </c>
      <c r="AV9035" s="7">
        <v>0</v>
      </c>
      <c r="AW9035" s="7">
        <f t="shared" si="2468"/>
        <v>0</v>
      </c>
    </row>
    <row r="9036" spans="1:49" s="393" customFormat="1" ht="24">
      <c r="A9036" s="386" t="s">
        <v>2433</v>
      </c>
      <c r="B9036" s="387" t="s">
        <v>1029</v>
      </c>
      <c r="C9036" s="387" t="s">
        <v>1549</v>
      </c>
      <c r="D9036" s="470" t="s">
        <v>3061</v>
      </c>
      <c r="E9036" s="400" t="s">
        <v>1012</v>
      </c>
      <c r="F9036" s="389" t="s">
        <v>2509</v>
      </c>
      <c r="G9036" s="471" t="s">
        <v>3108</v>
      </c>
      <c r="H9036" s="389" t="s">
        <v>2387</v>
      </c>
      <c r="I9036" s="423" t="s">
        <v>3149</v>
      </c>
      <c r="J9036" s="391"/>
      <c r="K9036" s="391"/>
      <c r="L9036" s="391"/>
      <c r="M9036" s="391"/>
      <c r="N9036" s="391"/>
      <c r="O9036" s="391"/>
      <c r="P9036" s="391"/>
      <c r="Q9036" s="391"/>
      <c r="R9036" s="391"/>
      <c r="S9036" s="391"/>
      <c r="T9036" s="391"/>
      <c r="U9036" s="391">
        <v>0</v>
      </c>
      <c r="V9036" s="391">
        <v>0</v>
      </c>
      <c r="W9036" s="391"/>
      <c r="X9036" s="391"/>
      <c r="Y9036" s="391"/>
      <c r="Z9036" s="391"/>
      <c r="AA9036" s="391"/>
      <c r="AB9036" s="391"/>
      <c r="AC9036" s="391"/>
      <c r="AD9036" s="391"/>
      <c r="AE9036" s="391"/>
      <c r="AF9036" s="391"/>
      <c r="AG9036" s="391"/>
      <c r="AH9036" s="391">
        <v>0</v>
      </c>
      <c r="AI9036" s="391">
        <v>0</v>
      </c>
      <c r="AJ9036" s="391"/>
      <c r="AK9036" s="391"/>
      <c r="AL9036" s="391"/>
      <c r="AM9036" s="391"/>
      <c r="AN9036" s="391"/>
      <c r="AO9036" s="391"/>
      <c r="AP9036" s="391"/>
      <c r="AQ9036" s="391"/>
      <c r="AR9036" s="391"/>
      <c r="AS9036" s="391"/>
      <c r="AT9036" s="391"/>
      <c r="AU9036" s="391">
        <v>0</v>
      </c>
      <c r="AV9036" s="391">
        <v>0</v>
      </c>
      <c r="AW9036" s="391">
        <f t="shared" si="2468"/>
        <v>0</v>
      </c>
    </row>
    <row r="9037" spans="1:49">
      <c r="A9037" s="44" t="s">
        <v>2433</v>
      </c>
      <c r="B9037" s="45" t="s">
        <v>1029</v>
      </c>
      <c r="C9037" s="45" t="s">
        <v>1549</v>
      </c>
      <c r="D9037" s="452" t="s">
        <v>3061</v>
      </c>
      <c r="E9037" s="54" t="s">
        <v>1012</v>
      </c>
      <c r="F9037" s="50" t="s">
        <v>2894</v>
      </c>
      <c r="G9037" s="50"/>
      <c r="H9037" s="50"/>
      <c r="I9037" s="90" t="s">
        <v>1103</v>
      </c>
      <c r="J9037" s="7">
        <f>SUM(J9038:J9039,)</f>
        <v>0</v>
      </c>
      <c r="K9037" s="7">
        <f t="shared" ref="K9037:AT9037" si="2477">SUM(K9038:K9039,)</f>
        <v>0</v>
      </c>
      <c r="L9037" s="7">
        <f t="shared" si="2477"/>
        <v>0</v>
      </c>
      <c r="M9037" s="7">
        <f t="shared" si="2477"/>
        <v>0</v>
      </c>
      <c r="N9037" s="7">
        <f t="shared" si="2477"/>
        <v>0</v>
      </c>
      <c r="O9037" s="7">
        <f t="shared" si="2477"/>
        <v>0</v>
      </c>
      <c r="P9037" s="7">
        <f t="shared" si="2477"/>
        <v>0</v>
      </c>
      <c r="Q9037" s="7">
        <f t="shared" si="2477"/>
        <v>0</v>
      </c>
      <c r="R9037" s="7">
        <f t="shared" si="2477"/>
        <v>0</v>
      </c>
      <c r="S9037" s="7">
        <f t="shared" si="2477"/>
        <v>0</v>
      </c>
      <c r="T9037" s="7">
        <f t="shared" si="2477"/>
        <v>0</v>
      </c>
      <c r="U9037" s="7">
        <v>0</v>
      </c>
      <c r="V9037" s="7">
        <v>0</v>
      </c>
      <c r="W9037" s="7">
        <f>SUM(W9038:W9039,)</f>
        <v>0</v>
      </c>
      <c r="X9037" s="7">
        <f t="shared" si="2477"/>
        <v>0</v>
      </c>
      <c r="Y9037" s="7">
        <f t="shared" si="2477"/>
        <v>0</v>
      </c>
      <c r="Z9037" s="7">
        <f t="shared" si="2477"/>
        <v>0</v>
      </c>
      <c r="AA9037" s="7">
        <f t="shared" si="2477"/>
        <v>0</v>
      </c>
      <c r="AB9037" s="7">
        <f t="shared" si="2477"/>
        <v>0</v>
      </c>
      <c r="AC9037" s="7">
        <f t="shared" si="2477"/>
        <v>0</v>
      </c>
      <c r="AD9037" s="7">
        <f t="shared" si="2477"/>
        <v>0</v>
      </c>
      <c r="AE9037" s="7">
        <f t="shared" si="2477"/>
        <v>0</v>
      </c>
      <c r="AF9037" s="7">
        <f t="shared" si="2477"/>
        <v>0</v>
      </c>
      <c r="AG9037" s="7">
        <f t="shared" si="2477"/>
        <v>0</v>
      </c>
      <c r="AH9037" s="7">
        <v>0</v>
      </c>
      <c r="AI9037" s="7">
        <v>0</v>
      </c>
      <c r="AJ9037" s="7">
        <f>SUM(AJ9038:AJ9039,)</f>
        <v>0</v>
      </c>
      <c r="AK9037" s="7">
        <f t="shared" si="2477"/>
        <v>0</v>
      </c>
      <c r="AL9037" s="7">
        <f t="shared" si="2477"/>
        <v>0</v>
      </c>
      <c r="AM9037" s="7">
        <f t="shared" si="2477"/>
        <v>0</v>
      </c>
      <c r="AN9037" s="7">
        <f t="shared" si="2477"/>
        <v>0</v>
      </c>
      <c r="AO9037" s="7">
        <f t="shared" si="2477"/>
        <v>0</v>
      </c>
      <c r="AP9037" s="7">
        <f t="shared" si="2477"/>
        <v>0</v>
      </c>
      <c r="AQ9037" s="7">
        <f t="shared" si="2477"/>
        <v>0</v>
      </c>
      <c r="AR9037" s="7">
        <f t="shared" si="2477"/>
        <v>0</v>
      </c>
      <c r="AS9037" s="7">
        <f t="shared" si="2477"/>
        <v>0</v>
      </c>
      <c r="AT9037" s="7">
        <f t="shared" si="2477"/>
        <v>0</v>
      </c>
      <c r="AU9037" s="7">
        <v>0</v>
      </c>
      <c r="AV9037" s="7">
        <v>0</v>
      </c>
      <c r="AW9037" s="7">
        <f t="shared" si="2468"/>
        <v>0</v>
      </c>
    </row>
    <row r="9038" spans="1:49" s="393" customFormat="1" ht="24">
      <c r="A9038" s="386" t="s">
        <v>2433</v>
      </c>
      <c r="B9038" s="387" t="s">
        <v>1029</v>
      </c>
      <c r="C9038" s="387" t="s">
        <v>1549</v>
      </c>
      <c r="D9038" s="470" t="s">
        <v>3061</v>
      </c>
      <c r="E9038" s="400" t="s">
        <v>1012</v>
      </c>
      <c r="F9038" s="389" t="s">
        <v>2511</v>
      </c>
      <c r="G9038" s="471" t="s">
        <v>3108</v>
      </c>
      <c r="H9038" s="389" t="s">
        <v>2387</v>
      </c>
      <c r="I9038" s="423" t="s">
        <v>2771</v>
      </c>
      <c r="J9038" s="391"/>
      <c r="K9038" s="391"/>
      <c r="L9038" s="391"/>
      <c r="M9038" s="391"/>
      <c r="N9038" s="391"/>
      <c r="O9038" s="391"/>
      <c r="P9038" s="391"/>
      <c r="Q9038" s="391"/>
      <c r="R9038" s="391"/>
      <c r="S9038" s="391"/>
      <c r="T9038" s="391"/>
      <c r="U9038" s="391">
        <v>0</v>
      </c>
      <c r="V9038" s="391">
        <v>0</v>
      </c>
      <c r="W9038" s="391"/>
      <c r="X9038" s="391"/>
      <c r="Y9038" s="391"/>
      <c r="Z9038" s="391"/>
      <c r="AA9038" s="391"/>
      <c r="AB9038" s="391"/>
      <c r="AC9038" s="391"/>
      <c r="AD9038" s="391"/>
      <c r="AE9038" s="391"/>
      <c r="AF9038" s="391"/>
      <c r="AG9038" s="391"/>
      <c r="AH9038" s="391">
        <v>0</v>
      </c>
      <c r="AI9038" s="391">
        <v>0</v>
      </c>
      <c r="AJ9038" s="391"/>
      <c r="AK9038" s="391"/>
      <c r="AL9038" s="391"/>
      <c r="AM9038" s="391"/>
      <c r="AN9038" s="391"/>
      <c r="AO9038" s="391"/>
      <c r="AP9038" s="391"/>
      <c r="AQ9038" s="391"/>
      <c r="AR9038" s="391"/>
      <c r="AS9038" s="391"/>
      <c r="AT9038" s="391"/>
      <c r="AU9038" s="391">
        <v>0</v>
      </c>
      <c r="AV9038" s="391">
        <v>0</v>
      </c>
      <c r="AW9038" s="391">
        <f t="shared" si="2468"/>
        <v>0</v>
      </c>
    </row>
    <row r="9039" spans="1:49" s="393" customFormat="1" ht="24">
      <c r="A9039" s="386" t="s">
        <v>2433</v>
      </c>
      <c r="B9039" s="387" t="s">
        <v>1029</v>
      </c>
      <c r="C9039" s="387" t="s">
        <v>1549</v>
      </c>
      <c r="D9039" s="470" t="s">
        <v>3061</v>
      </c>
      <c r="E9039" s="400" t="s">
        <v>1012</v>
      </c>
      <c r="F9039" s="389" t="s">
        <v>2870</v>
      </c>
      <c r="G9039" s="471" t="s">
        <v>3108</v>
      </c>
      <c r="H9039" s="389" t="s">
        <v>2387</v>
      </c>
      <c r="I9039" s="423" t="s">
        <v>3150</v>
      </c>
      <c r="J9039" s="391"/>
      <c r="K9039" s="391"/>
      <c r="L9039" s="391"/>
      <c r="M9039" s="391"/>
      <c r="N9039" s="391"/>
      <c r="O9039" s="391"/>
      <c r="P9039" s="391"/>
      <c r="Q9039" s="391"/>
      <c r="R9039" s="391"/>
      <c r="S9039" s="391"/>
      <c r="T9039" s="391"/>
      <c r="U9039" s="391">
        <v>0</v>
      </c>
      <c r="V9039" s="391">
        <v>0</v>
      </c>
      <c r="W9039" s="391"/>
      <c r="X9039" s="391"/>
      <c r="Y9039" s="391"/>
      <c r="Z9039" s="391"/>
      <c r="AA9039" s="391"/>
      <c r="AB9039" s="391"/>
      <c r="AC9039" s="391"/>
      <c r="AD9039" s="391"/>
      <c r="AE9039" s="391"/>
      <c r="AF9039" s="391"/>
      <c r="AG9039" s="391"/>
      <c r="AH9039" s="391">
        <v>0</v>
      </c>
      <c r="AI9039" s="391">
        <v>0</v>
      </c>
      <c r="AJ9039" s="391"/>
      <c r="AK9039" s="391"/>
      <c r="AL9039" s="391"/>
      <c r="AM9039" s="391"/>
      <c r="AN9039" s="391"/>
      <c r="AO9039" s="391"/>
      <c r="AP9039" s="391"/>
      <c r="AQ9039" s="391"/>
      <c r="AR9039" s="391"/>
      <c r="AS9039" s="391"/>
      <c r="AT9039" s="391"/>
      <c r="AU9039" s="391">
        <v>0</v>
      </c>
      <c r="AV9039" s="391">
        <v>0</v>
      </c>
      <c r="AW9039" s="391">
        <f t="shared" si="2468"/>
        <v>0</v>
      </c>
    </row>
    <row r="9040" spans="1:49" s="212" customFormat="1">
      <c r="A9040" s="44" t="s">
        <v>2433</v>
      </c>
      <c r="B9040" s="45" t="s">
        <v>1029</v>
      </c>
      <c r="C9040" s="45" t="s">
        <v>1549</v>
      </c>
      <c r="D9040" s="452" t="s">
        <v>3061</v>
      </c>
      <c r="E9040" s="54" t="s">
        <v>1012</v>
      </c>
      <c r="F9040" s="208" t="s">
        <v>2894</v>
      </c>
      <c r="G9040" s="208"/>
      <c r="H9040" s="208"/>
      <c r="I9040" s="363" t="s">
        <v>1452</v>
      </c>
      <c r="J9040" s="224">
        <f>SUM(J9041:J9042)</f>
        <v>0</v>
      </c>
      <c r="K9040" s="224">
        <f t="shared" ref="K9040:AT9040" si="2478">SUM(K9041:K9042)</f>
        <v>0</v>
      </c>
      <c r="L9040" s="224">
        <f t="shared" si="2478"/>
        <v>0</v>
      </c>
      <c r="M9040" s="224">
        <f t="shared" si="2478"/>
        <v>0</v>
      </c>
      <c r="N9040" s="224">
        <f t="shared" si="2478"/>
        <v>0</v>
      </c>
      <c r="O9040" s="224">
        <f t="shared" si="2478"/>
        <v>0</v>
      </c>
      <c r="P9040" s="224">
        <f t="shared" si="2478"/>
        <v>0</v>
      </c>
      <c r="Q9040" s="224">
        <f t="shared" si="2478"/>
        <v>0</v>
      </c>
      <c r="R9040" s="224">
        <f t="shared" si="2478"/>
        <v>0</v>
      </c>
      <c r="S9040" s="224">
        <f t="shared" si="2478"/>
        <v>0</v>
      </c>
      <c r="T9040" s="224">
        <f t="shared" si="2478"/>
        <v>0</v>
      </c>
      <c r="U9040" s="224">
        <v>0</v>
      </c>
      <c r="V9040" s="224">
        <v>0</v>
      </c>
      <c r="W9040" s="224">
        <f>SUM(W9041:W9042)</f>
        <v>0</v>
      </c>
      <c r="X9040" s="224">
        <f t="shared" si="2478"/>
        <v>0</v>
      </c>
      <c r="Y9040" s="224">
        <f t="shared" si="2478"/>
        <v>0</v>
      </c>
      <c r="Z9040" s="224">
        <f t="shared" si="2478"/>
        <v>0</v>
      </c>
      <c r="AA9040" s="224">
        <f t="shared" si="2478"/>
        <v>0</v>
      </c>
      <c r="AB9040" s="224">
        <f t="shared" si="2478"/>
        <v>0</v>
      </c>
      <c r="AC9040" s="224">
        <f t="shared" si="2478"/>
        <v>0</v>
      </c>
      <c r="AD9040" s="224">
        <f t="shared" si="2478"/>
        <v>0</v>
      </c>
      <c r="AE9040" s="224">
        <f t="shared" si="2478"/>
        <v>0</v>
      </c>
      <c r="AF9040" s="224">
        <f t="shared" si="2478"/>
        <v>0</v>
      </c>
      <c r="AG9040" s="224">
        <f t="shared" si="2478"/>
        <v>0</v>
      </c>
      <c r="AH9040" s="224">
        <v>0</v>
      </c>
      <c r="AI9040" s="224">
        <v>0</v>
      </c>
      <c r="AJ9040" s="224">
        <f>SUM(AJ9041:AJ9042)</f>
        <v>0</v>
      </c>
      <c r="AK9040" s="224">
        <f t="shared" si="2478"/>
        <v>0</v>
      </c>
      <c r="AL9040" s="224">
        <f t="shared" si="2478"/>
        <v>0</v>
      </c>
      <c r="AM9040" s="224">
        <f t="shared" si="2478"/>
        <v>0</v>
      </c>
      <c r="AN9040" s="224">
        <f t="shared" si="2478"/>
        <v>0</v>
      </c>
      <c r="AO9040" s="224">
        <f t="shared" si="2478"/>
        <v>0</v>
      </c>
      <c r="AP9040" s="224">
        <f t="shared" si="2478"/>
        <v>0</v>
      </c>
      <c r="AQ9040" s="224">
        <f t="shared" si="2478"/>
        <v>0</v>
      </c>
      <c r="AR9040" s="224">
        <f t="shared" si="2478"/>
        <v>0</v>
      </c>
      <c r="AS9040" s="224">
        <f t="shared" si="2478"/>
        <v>0</v>
      </c>
      <c r="AT9040" s="224">
        <f t="shared" si="2478"/>
        <v>0</v>
      </c>
      <c r="AU9040" s="224">
        <v>0</v>
      </c>
      <c r="AV9040" s="224">
        <v>0</v>
      </c>
      <c r="AW9040" s="224">
        <f t="shared" si="2468"/>
        <v>0</v>
      </c>
    </row>
    <row r="9041" spans="1:49" s="393" customFormat="1">
      <c r="A9041" s="386" t="s">
        <v>2433</v>
      </c>
      <c r="B9041" s="387" t="s">
        <v>1029</v>
      </c>
      <c r="C9041" s="387" t="s">
        <v>1549</v>
      </c>
      <c r="D9041" s="470" t="s">
        <v>3061</v>
      </c>
      <c r="E9041" s="400" t="s">
        <v>1012</v>
      </c>
      <c r="F9041" s="389" t="s">
        <v>2512</v>
      </c>
      <c r="G9041" s="471" t="s">
        <v>3108</v>
      </c>
      <c r="H9041" s="389" t="s">
        <v>2387</v>
      </c>
      <c r="I9041" s="423" t="s">
        <v>2772</v>
      </c>
      <c r="J9041" s="391"/>
      <c r="K9041" s="391"/>
      <c r="L9041" s="391"/>
      <c r="M9041" s="391"/>
      <c r="N9041" s="391"/>
      <c r="O9041" s="391"/>
      <c r="P9041" s="391"/>
      <c r="Q9041" s="391"/>
      <c r="R9041" s="391"/>
      <c r="S9041" s="391"/>
      <c r="T9041" s="391"/>
      <c r="U9041" s="391">
        <v>0</v>
      </c>
      <c r="V9041" s="391">
        <v>0</v>
      </c>
      <c r="W9041" s="391"/>
      <c r="X9041" s="391"/>
      <c r="Y9041" s="391"/>
      <c r="Z9041" s="391"/>
      <c r="AA9041" s="391"/>
      <c r="AB9041" s="391"/>
      <c r="AC9041" s="391"/>
      <c r="AD9041" s="391"/>
      <c r="AE9041" s="391"/>
      <c r="AF9041" s="391"/>
      <c r="AG9041" s="391"/>
      <c r="AH9041" s="391">
        <v>0</v>
      </c>
      <c r="AI9041" s="391">
        <v>0</v>
      </c>
      <c r="AJ9041" s="391"/>
      <c r="AK9041" s="391"/>
      <c r="AL9041" s="391"/>
      <c r="AM9041" s="391"/>
      <c r="AN9041" s="391"/>
      <c r="AO9041" s="391"/>
      <c r="AP9041" s="391"/>
      <c r="AQ9041" s="391"/>
      <c r="AR9041" s="391"/>
      <c r="AS9041" s="391"/>
      <c r="AT9041" s="391"/>
      <c r="AU9041" s="391">
        <v>0</v>
      </c>
      <c r="AV9041" s="391">
        <v>0</v>
      </c>
      <c r="AW9041" s="391">
        <f t="shared" si="2468"/>
        <v>0</v>
      </c>
    </row>
    <row r="9042" spans="1:49" s="393" customFormat="1" ht="24">
      <c r="A9042" s="386" t="s">
        <v>2433</v>
      </c>
      <c r="B9042" s="387" t="s">
        <v>1029</v>
      </c>
      <c r="C9042" s="387" t="s">
        <v>1549</v>
      </c>
      <c r="D9042" s="470" t="s">
        <v>3061</v>
      </c>
      <c r="E9042" s="400" t="s">
        <v>1012</v>
      </c>
      <c r="F9042" s="389" t="s">
        <v>2871</v>
      </c>
      <c r="G9042" s="471" t="s">
        <v>3108</v>
      </c>
      <c r="H9042" s="389" t="s">
        <v>2387</v>
      </c>
      <c r="I9042" s="423" t="s">
        <v>3151</v>
      </c>
      <c r="J9042" s="391"/>
      <c r="K9042" s="391"/>
      <c r="L9042" s="391"/>
      <c r="M9042" s="391"/>
      <c r="N9042" s="391"/>
      <c r="O9042" s="391"/>
      <c r="P9042" s="391"/>
      <c r="Q9042" s="391"/>
      <c r="R9042" s="391"/>
      <c r="S9042" s="391"/>
      <c r="T9042" s="391"/>
      <c r="U9042" s="391">
        <v>0</v>
      </c>
      <c r="V9042" s="391">
        <v>0</v>
      </c>
      <c r="W9042" s="391"/>
      <c r="X9042" s="391"/>
      <c r="Y9042" s="391"/>
      <c r="Z9042" s="391"/>
      <c r="AA9042" s="391"/>
      <c r="AB9042" s="391"/>
      <c r="AC9042" s="391"/>
      <c r="AD9042" s="391"/>
      <c r="AE9042" s="391"/>
      <c r="AF9042" s="391"/>
      <c r="AG9042" s="391"/>
      <c r="AH9042" s="391">
        <v>0</v>
      </c>
      <c r="AI9042" s="391">
        <v>0</v>
      </c>
      <c r="AJ9042" s="391"/>
      <c r="AK9042" s="391"/>
      <c r="AL9042" s="391"/>
      <c r="AM9042" s="391"/>
      <c r="AN9042" s="391"/>
      <c r="AO9042" s="391"/>
      <c r="AP9042" s="391"/>
      <c r="AQ9042" s="391"/>
      <c r="AR9042" s="391"/>
      <c r="AS9042" s="391"/>
      <c r="AT9042" s="391"/>
      <c r="AU9042" s="391">
        <v>0</v>
      </c>
      <c r="AV9042" s="391">
        <v>0</v>
      </c>
      <c r="AW9042" s="391">
        <f t="shared" si="2468"/>
        <v>0</v>
      </c>
    </row>
    <row r="9043" spans="1:49" s="212" customFormat="1">
      <c r="A9043" s="44" t="s">
        <v>2433</v>
      </c>
      <c r="B9043" s="45" t="s">
        <v>1029</v>
      </c>
      <c r="C9043" s="45" t="s">
        <v>1549</v>
      </c>
      <c r="D9043" s="452" t="s">
        <v>3061</v>
      </c>
      <c r="E9043" s="54" t="s">
        <v>1012</v>
      </c>
      <c r="F9043" s="208" t="s">
        <v>2894</v>
      </c>
      <c r="G9043" s="208"/>
      <c r="H9043" s="208"/>
      <c r="I9043" s="186" t="s">
        <v>1453</v>
      </c>
      <c r="J9043" s="224">
        <f>SUM(J9044:J9045)</f>
        <v>0</v>
      </c>
      <c r="K9043" s="224">
        <f t="shared" ref="K9043:AT9043" si="2479">SUM(K9044:K9045)</f>
        <v>0</v>
      </c>
      <c r="L9043" s="224">
        <f t="shared" si="2479"/>
        <v>0</v>
      </c>
      <c r="M9043" s="224">
        <f t="shared" si="2479"/>
        <v>0</v>
      </c>
      <c r="N9043" s="224">
        <f t="shared" si="2479"/>
        <v>0</v>
      </c>
      <c r="O9043" s="224">
        <f t="shared" si="2479"/>
        <v>0</v>
      </c>
      <c r="P9043" s="224">
        <f t="shared" si="2479"/>
        <v>0</v>
      </c>
      <c r="Q9043" s="224">
        <f t="shared" si="2479"/>
        <v>0</v>
      </c>
      <c r="R9043" s="224">
        <f t="shared" si="2479"/>
        <v>0</v>
      </c>
      <c r="S9043" s="224">
        <f t="shared" si="2479"/>
        <v>0</v>
      </c>
      <c r="T9043" s="224">
        <f t="shared" si="2479"/>
        <v>0</v>
      </c>
      <c r="U9043" s="224">
        <v>0</v>
      </c>
      <c r="V9043" s="224">
        <v>0</v>
      </c>
      <c r="W9043" s="224">
        <f>SUM(W9044:W9045)</f>
        <v>0</v>
      </c>
      <c r="X9043" s="224">
        <f t="shared" si="2479"/>
        <v>0</v>
      </c>
      <c r="Y9043" s="224">
        <f t="shared" si="2479"/>
        <v>0</v>
      </c>
      <c r="Z9043" s="224">
        <f t="shared" si="2479"/>
        <v>0</v>
      </c>
      <c r="AA9043" s="224">
        <f t="shared" si="2479"/>
        <v>0</v>
      </c>
      <c r="AB9043" s="224">
        <f t="shared" si="2479"/>
        <v>0</v>
      </c>
      <c r="AC9043" s="224">
        <f t="shared" si="2479"/>
        <v>0</v>
      </c>
      <c r="AD9043" s="224">
        <f t="shared" si="2479"/>
        <v>0</v>
      </c>
      <c r="AE9043" s="224">
        <f t="shared" si="2479"/>
        <v>0</v>
      </c>
      <c r="AF9043" s="224">
        <f t="shared" si="2479"/>
        <v>0</v>
      </c>
      <c r="AG9043" s="224">
        <f t="shared" si="2479"/>
        <v>0</v>
      </c>
      <c r="AH9043" s="224">
        <v>0</v>
      </c>
      <c r="AI9043" s="224">
        <v>0</v>
      </c>
      <c r="AJ9043" s="224">
        <f>SUM(AJ9044:AJ9045)</f>
        <v>0</v>
      </c>
      <c r="AK9043" s="224">
        <f t="shared" si="2479"/>
        <v>0</v>
      </c>
      <c r="AL9043" s="224">
        <f t="shared" si="2479"/>
        <v>0</v>
      </c>
      <c r="AM9043" s="224">
        <f t="shared" si="2479"/>
        <v>0</v>
      </c>
      <c r="AN9043" s="224">
        <f t="shared" si="2479"/>
        <v>0</v>
      </c>
      <c r="AO9043" s="224">
        <f t="shared" si="2479"/>
        <v>0</v>
      </c>
      <c r="AP9043" s="224">
        <f t="shared" si="2479"/>
        <v>0</v>
      </c>
      <c r="AQ9043" s="224">
        <f t="shared" si="2479"/>
        <v>0</v>
      </c>
      <c r="AR9043" s="224">
        <f t="shared" si="2479"/>
        <v>0</v>
      </c>
      <c r="AS9043" s="224">
        <f t="shared" si="2479"/>
        <v>0</v>
      </c>
      <c r="AT9043" s="224">
        <f t="shared" si="2479"/>
        <v>0</v>
      </c>
      <c r="AU9043" s="224">
        <v>0</v>
      </c>
      <c r="AV9043" s="224">
        <v>0</v>
      </c>
      <c r="AW9043" s="224">
        <f t="shared" ref="AW9043:AW9061" si="2480">U9043+AH9043+AU9043</f>
        <v>0</v>
      </c>
    </row>
    <row r="9044" spans="1:49" s="393" customFormat="1">
      <c r="A9044" s="386" t="s">
        <v>2433</v>
      </c>
      <c r="B9044" s="387" t="s">
        <v>1029</v>
      </c>
      <c r="C9044" s="387" t="s">
        <v>1549</v>
      </c>
      <c r="D9044" s="470" t="s">
        <v>3061</v>
      </c>
      <c r="E9044" s="400" t="s">
        <v>1012</v>
      </c>
      <c r="F9044" s="389" t="s">
        <v>2647</v>
      </c>
      <c r="G9044" s="471" t="s">
        <v>3108</v>
      </c>
      <c r="H9044" s="389" t="s">
        <v>2387</v>
      </c>
      <c r="I9044" s="423" t="s">
        <v>2773</v>
      </c>
      <c r="J9044" s="391"/>
      <c r="K9044" s="391"/>
      <c r="L9044" s="391"/>
      <c r="M9044" s="391"/>
      <c r="N9044" s="391"/>
      <c r="O9044" s="391"/>
      <c r="P9044" s="391"/>
      <c r="Q9044" s="391"/>
      <c r="R9044" s="391"/>
      <c r="S9044" s="391"/>
      <c r="T9044" s="391"/>
      <c r="U9044" s="391">
        <v>0</v>
      </c>
      <c r="V9044" s="391">
        <v>0</v>
      </c>
      <c r="W9044" s="391"/>
      <c r="X9044" s="391"/>
      <c r="Y9044" s="391"/>
      <c r="Z9044" s="391"/>
      <c r="AA9044" s="391"/>
      <c r="AB9044" s="391"/>
      <c r="AC9044" s="391"/>
      <c r="AD9044" s="391"/>
      <c r="AE9044" s="391"/>
      <c r="AF9044" s="391"/>
      <c r="AG9044" s="391"/>
      <c r="AH9044" s="391">
        <v>0</v>
      </c>
      <c r="AI9044" s="391">
        <v>0</v>
      </c>
      <c r="AJ9044" s="391"/>
      <c r="AK9044" s="391"/>
      <c r="AL9044" s="391"/>
      <c r="AM9044" s="391"/>
      <c r="AN9044" s="391"/>
      <c r="AO9044" s="391"/>
      <c r="AP9044" s="391"/>
      <c r="AQ9044" s="391"/>
      <c r="AR9044" s="391"/>
      <c r="AS9044" s="391"/>
      <c r="AT9044" s="391"/>
      <c r="AU9044" s="391">
        <v>0</v>
      </c>
      <c r="AV9044" s="391">
        <v>0</v>
      </c>
      <c r="AW9044" s="391">
        <f t="shared" si="2480"/>
        <v>0</v>
      </c>
    </row>
    <row r="9045" spans="1:49" s="393" customFormat="1" ht="24">
      <c r="A9045" s="386" t="s">
        <v>2433</v>
      </c>
      <c r="B9045" s="387" t="s">
        <v>1029</v>
      </c>
      <c r="C9045" s="387" t="s">
        <v>1549</v>
      </c>
      <c r="D9045" s="470" t="s">
        <v>3061</v>
      </c>
      <c r="E9045" s="400" t="s">
        <v>1012</v>
      </c>
      <c r="F9045" s="389" t="s">
        <v>2872</v>
      </c>
      <c r="G9045" s="471" t="s">
        <v>3108</v>
      </c>
      <c r="H9045" s="389" t="s">
        <v>2387</v>
      </c>
      <c r="I9045" s="423" t="s">
        <v>3152</v>
      </c>
      <c r="J9045" s="391"/>
      <c r="K9045" s="391"/>
      <c r="L9045" s="391"/>
      <c r="M9045" s="391"/>
      <c r="N9045" s="391"/>
      <c r="O9045" s="391"/>
      <c r="P9045" s="391"/>
      <c r="Q9045" s="391"/>
      <c r="R9045" s="391"/>
      <c r="S9045" s="391"/>
      <c r="T9045" s="391"/>
      <c r="U9045" s="391">
        <v>0</v>
      </c>
      <c r="V9045" s="391">
        <v>0</v>
      </c>
      <c r="W9045" s="391"/>
      <c r="X9045" s="391"/>
      <c r="Y9045" s="391"/>
      <c r="Z9045" s="391"/>
      <c r="AA9045" s="391"/>
      <c r="AB9045" s="391"/>
      <c r="AC9045" s="391"/>
      <c r="AD9045" s="391"/>
      <c r="AE9045" s="391"/>
      <c r="AF9045" s="391"/>
      <c r="AG9045" s="391"/>
      <c r="AH9045" s="391">
        <v>0</v>
      </c>
      <c r="AI9045" s="391">
        <v>0</v>
      </c>
      <c r="AJ9045" s="391"/>
      <c r="AK9045" s="391"/>
      <c r="AL9045" s="391"/>
      <c r="AM9045" s="391"/>
      <c r="AN9045" s="391"/>
      <c r="AO9045" s="391"/>
      <c r="AP9045" s="391"/>
      <c r="AQ9045" s="391"/>
      <c r="AR9045" s="391"/>
      <c r="AS9045" s="391"/>
      <c r="AT9045" s="391"/>
      <c r="AU9045" s="391">
        <v>0</v>
      </c>
      <c r="AV9045" s="391">
        <v>0</v>
      </c>
      <c r="AW9045" s="391">
        <f t="shared" si="2480"/>
        <v>0</v>
      </c>
    </row>
    <row r="9046" spans="1:49" s="212" customFormat="1">
      <c r="A9046" s="44" t="s">
        <v>2433</v>
      </c>
      <c r="B9046" s="45" t="s">
        <v>1029</v>
      </c>
      <c r="C9046" s="45" t="s">
        <v>1549</v>
      </c>
      <c r="D9046" s="452" t="s">
        <v>3061</v>
      </c>
      <c r="E9046" s="54" t="s">
        <v>1012</v>
      </c>
      <c r="F9046" s="208" t="s">
        <v>2894</v>
      </c>
      <c r="G9046" s="208"/>
      <c r="H9046" s="208"/>
      <c r="I9046" s="186" t="s">
        <v>1454</v>
      </c>
      <c r="J9046" s="224">
        <f>SUM(J9047:J9050)</f>
        <v>0</v>
      </c>
      <c r="K9046" s="224">
        <f t="shared" ref="K9046:AT9046" si="2481">SUM(K9047:K9050)</f>
        <v>0</v>
      </c>
      <c r="L9046" s="224">
        <f t="shared" si="2481"/>
        <v>0</v>
      </c>
      <c r="M9046" s="224">
        <f t="shared" si="2481"/>
        <v>0</v>
      </c>
      <c r="N9046" s="224">
        <f t="shared" si="2481"/>
        <v>0</v>
      </c>
      <c r="O9046" s="224">
        <f t="shared" si="2481"/>
        <v>0</v>
      </c>
      <c r="P9046" s="224">
        <f t="shared" si="2481"/>
        <v>0</v>
      </c>
      <c r="Q9046" s="224">
        <f t="shared" si="2481"/>
        <v>0</v>
      </c>
      <c r="R9046" s="224">
        <f t="shared" si="2481"/>
        <v>0</v>
      </c>
      <c r="S9046" s="224">
        <f t="shared" si="2481"/>
        <v>0</v>
      </c>
      <c r="T9046" s="224">
        <f t="shared" si="2481"/>
        <v>0</v>
      </c>
      <c r="U9046" s="224">
        <v>0</v>
      </c>
      <c r="V9046" s="224">
        <v>0</v>
      </c>
      <c r="W9046" s="224">
        <f>SUM(W9047:W9050)</f>
        <v>0</v>
      </c>
      <c r="X9046" s="224">
        <f t="shared" si="2481"/>
        <v>0</v>
      </c>
      <c r="Y9046" s="224">
        <f t="shared" si="2481"/>
        <v>0</v>
      </c>
      <c r="Z9046" s="224">
        <f t="shared" si="2481"/>
        <v>0</v>
      </c>
      <c r="AA9046" s="224">
        <f t="shared" si="2481"/>
        <v>0</v>
      </c>
      <c r="AB9046" s="224">
        <f t="shared" si="2481"/>
        <v>0</v>
      </c>
      <c r="AC9046" s="224">
        <f t="shared" si="2481"/>
        <v>0</v>
      </c>
      <c r="AD9046" s="224">
        <f t="shared" si="2481"/>
        <v>0</v>
      </c>
      <c r="AE9046" s="224">
        <f t="shared" si="2481"/>
        <v>0</v>
      </c>
      <c r="AF9046" s="224">
        <f t="shared" si="2481"/>
        <v>0</v>
      </c>
      <c r="AG9046" s="224">
        <f t="shared" si="2481"/>
        <v>0</v>
      </c>
      <c r="AH9046" s="224">
        <v>0</v>
      </c>
      <c r="AI9046" s="224">
        <v>0</v>
      </c>
      <c r="AJ9046" s="224">
        <f>SUM(AJ9047:AJ9050)</f>
        <v>0</v>
      </c>
      <c r="AK9046" s="224">
        <f t="shared" si="2481"/>
        <v>0</v>
      </c>
      <c r="AL9046" s="224">
        <f t="shared" si="2481"/>
        <v>0</v>
      </c>
      <c r="AM9046" s="224">
        <f t="shared" si="2481"/>
        <v>0</v>
      </c>
      <c r="AN9046" s="224">
        <f t="shared" si="2481"/>
        <v>0</v>
      </c>
      <c r="AO9046" s="224">
        <f t="shared" si="2481"/>
        <v>0</v>
      </c>
      <c r="AP9046" s="224">
        <f t="shared" si="2481"/>
        <v>0</v>
      </c>
      <c r="AQ9046" s="224">
        <f t="shared" si="2481"/>
        <v>0</v>
      </c>
      <c r="AR9046" s="224">
        <f t="shared" si="2481"/>
        <v>0</v>
      </c>
      <c r="AS9046" s="224">
        <f t="shared" si="2481"/>
        <v>0</v>
      </c>
      <c r="AT9046" s="224">
        <f t="shared" si="2481"/>
        <v>0</v>
      </c>
      <c r="AU9046" s="224">
        <v>0</v>
      </c>
      <c r="AV9046" s="224">
        <v>0</v>
      </c>
      <c r="AW9046" s="224">
        <f t="shared" si="2480"/>
        <v>0</v>
      </c>
    </row>
    <row r="9047" spans="1:49" s="393" customFormat="1">
      <c r="A9047" s="386" t="s">
        <v>2433</v>
      </c>
      <c r="B9047" s="387" t="s">
        <v>1029</v>
      </c>
      <c r="C9047" s="387" t="s">
        <v>1549</v>
      </c>
      <c r="D9047" s="470" t="s">
        <v>3061</v>
      </c>
      <c r="E9047" s="400" t="s">
        <v>1012</v>
      </c>
      <c r="F9047" s="389" t="s">
        <v>2513</v>
      </c>
      <c r="G9047" s="471" t="s">
        <v>3108</v>
      </c>
      <c r="H9047" s="389" t="s">
        <v>2387</v>
      </c>
      <c r="I9047" s="423" t="s">
        <v>2774</v>
      </c>
      <c r="J9047" s="391"/>
      <c r="K9047" s="391"/>
      <c r="L9047" s="391"/>
      <c r="M9047" s="391"/>
      <c r="N9047" s="391"/>
      <c r="O9047" s="391"/>
      <c r="P9047" s="391"/>
      <c r="Q9047" s="391"/>
      <c r="R9047" s="391"/>
      <c r="S9047" s="391"/>
      <c r="T9047" s="391"/>
      <c r="U9047" s="391">
        <v>0</v>
      </c>
      <c r="V9047" s="391">
        <v>0</v>
      </c>
      <c r="W9047" s="391"/>
      <c r="X9047" s="391"/>
      <c r="Y9047" s="391"/>
      <c r="Z9047" s="391"/>
      <c r="AA9047" s="391"/>
      <c r="AB9047" s="391"/>
      <c r="AC9047" s="391"/>
      <c r="AD9047" s="391"/>
      <c r="AE9047" s="391"/>
      <c r="AF9047" s="391"/>
      <c r="AG9047" s="391"/>
      <c r="AH9047" s="391">
        <v>0</v>
      </c>
      <c r="AI9047" s="391">
        <v>0</v>
      </c>
      <c r="AJ9047" s="391"/>
      <c r="AK9047" s="391"/>
      <c r="AL9047" s="391"/>
      <c r="AM9047" s="391"/>
      <c r="AN9047" s="391"/>
      <c r="AO9047" s="391"/>
      <c r="AP9047" s="391"/>
      <c r="AQ9047" s="391"/>
      <c r="AR9047" s="391"/>
      <c r="AS9047" s="391"/>
      <c r="AT9047" s="391"/>
      <c r="AU9047" s="391">
        <v>0</v>
      </c>
      <c r="AV9047" s="391">
        <v>0</v>
      </c>
      <c r="AW9047" s="391">
        <f t="shared" si="2480"/>
        <v>0</v>
      </c>
    </row>
    <row r="9048" spans="1:49" s="393" customFormat="1" ht="24">
      <c r="A9048" s="386" t="s">
        <v>2433</v>
      </c>
      <c r="B9048" s="387" t="s">
        <v>1029</v>
      </c>
      <c r="C9048" s="387" t="s">
        <v>1549</v>
      </c>
      <c r="D9048" s="470" t="s">
        <v>3061</v>
      </c>
      <c r="E9048" s="400" t="s">
        <v>1012</v>
      </c>
      <c r="F9048" s="389" t="s">
        <v>2873</v>
      </c>
      <c r="G9048" s="471" t="s">
        <v>3108</v>
      </c>
      <c r="H9048" s="389" t="s">
        <v>2387</v>
      </c>
      <c r="I9048" s="423" t="s">
        <v>3153</v>
      </c>
      <c r="J9048" s="391"/>
      <c r="K9048" s="391"/>
      <c r="L9048" s="391"/>
      <c r="M9048" s="391"/>
      <c r="N9048" s="391"/>
      <c r="O9048" s="391"/>
      <c r="P9048" s="391"/>
      <c r="Q9048" s="391"/>
      <c r="R9048" s="391"/>
      <c r="S9048" s="391"/>
      <c r="T9048" s="391"/>
      <c r="U9048" s="391">
        <v>0</v>
      </c>
      <c r="V9048" s="391">
        <v>0</v>
      </c>
      <c r="W9048" s="391"/>
      <c r="X9048" s="391"/>
      <c r="Y9048" s="391"/>
      <c r="Z9048" s="391"/>
      <c r="AA9048" s="391"/>
      <c r="AB9048" s="391"/>
      <c r="AC9048" s="391"/>
      <c r="AD9048" s="391"/>
      <c r="AE9048" s="391"/>
      <c r="AF9048" s="391"/>
      <c r="AG9048" s="391"/>
      <c r="AH9048" s="391">
        <v>0</v>
      </c>
      <c r="AI9048" s="391">
        <v>0</v>
      </c>
      <c r="AJ9048" s="391"/>
      <c r="AK9048" s="391"/>
      <c r="AL9048" s="391"/>
      <c r="AM9048" s="391"/>
      <c r="AN9048" s="391"/>
      <c r="AO9048" s="391"/>
      <c r="AP9048" s="391"/>
      <c r="AQ9048" s="391"/>
      <c r="AR9048" s="391"/>
      <c r="AS9048" s="391"/>
      <c r="AT9048" s="391"/>
      <c r="AU9048" s="391">
        <v>0</v>
      </c>
      <c r="AV9048" s="391">
        <v>0</v>
      </c>
      <c r="AW9048" s="391">
        <f t="shared" si="2480"/>
        <v>0</v>
      </c>
    </row>
    <row r="9049" spans="1:49" s="393" customFormat="1">
      <c r="A9049" s="386" t="s">
        <v>2433</v>
      </c>
      <c r="B9049" s="387" t="s">
        <v>1029</v>
      </c>
      <c r="C9049" s="387" t="s">
        <v>1549</v>
      </c>
      <c r="D9049" s="470" t="s">
        <v>3061</v>
      </c>
      <c r="E9049" s="400" t="s">
        <v>1012</v>
      </c>
      <c r="F9049" s="389" t="s">
        <v>2514</v>
      </c>
      <c r="G9049" s="471" t="s">
        <v>3108</v>
      </c>
      <c r="H9049" s="389" t="s">
        <v>2387</v>
      </c>
      <c r="I9049" s="423" t="s">
        <v>2758</v>
      </c>
      <c r="J9049" s="391"/>
      <c r="K9049" s="391"/>
      <c r="L9049" s="391"/>
      <c r="M9049" s="391"/>
      <c r="N9049" s="391"/>
      <c r="O9049" s="391"/>
      <c r="P9049" s="391"/>
      <c r="Q9049" s="391"/>
      <c r="R9049" s="391"/>
      <c r="S9049" s="391"/>
      <c r="T9049" s="391"/>
      <c r="U9049" s="391">
        <v>0</v>
      </c>
      <c r="V9049" s="391">
        <v>0</v>
      </c>
      <c r="W9049" s="391"/>
      <c r="X9049" s="391"/>
      <c r="Y9049" s="391"/>
      <c r="Z9049" s="391"/>
      <c r="AA9049" s="391"/>
      <c r="AB9049" s="391"/>
      <c r="AC9049" s="391"/>
      <c r="AD9049" s="391"/>
      <c r="AE9049" s="391"/>
      <c r="AF9049" s="391"/>
      <c r="AG9049" s="391"/>
      <c r="AH9049" s="391">
        <v>0</v>
      </c>
      <c r="AI9049" s="391">
        <v>0</v>
      </c>
      <c r="AJ9049" s="391"/>
      <c r="AK9049" s="391"/>
      <c r="AL9049" s="391"/>
      <c r="AM9049" s="391"/>
      <c r="AN9049" s="391"/>
      <c r="AO9049" s="391"/>
      <c r="AP9049" s="391"/>
      <c r="AQ9049" s="391"/>
      <c r="AR9049" s="391"/>
      <c r="AS9049" s="391"/>
      <c r="AT9049" s="391"/>
      <c r="AU9049" s="391">
        <v>0</v>
      </c>
      <c r="AV9049" s="391">
        <v>0</v>
      </c>
      <c r="AW9049" s="391">
        <f t="shared" si="2480"/>
        <v>0</v>
      </c>
    </row>
    <row r="9050" spans="1:49" s="393" customFormat="1">
      <c r="A9050" s="386" t="s">
        <v>2433</v>
      </c>
      <c r="B9050" s="387" t="s">
        <v>1029</v>
      </c>
      <c r="C9050" s="387" t="s">
        <v>1549</v>
      </c>
      <c r="D9050" s="470" t="s">
        <v>3061</v>
      </c>
      <c r="E9050" s="400" t="s">
        <v>1012</v>
      </c>
      <c r="F9050" s="389" t="s">
        <v>2515</v>
      </c>
      <c r="G9050" s="471" t="s">
        <v>3108</v>
      </c>
      <c r="H9050" s="389" t="s">
        <v>2387</v>
      </c>
      <c r="I9050" s="423" t="s">
        <v>2759</v>
      </c>
      <c r="J9050" s="391"/>
      <c r="K9050" s="391"/>
      <c r="L9050" s="391"/>
      <c r="M9050" s="391"/>
      <c r="N9050" s="391"/>
      <c r="O9050" s="391"/>
      <c r="P9050" s="391"/>
      <c r="Q9050" s="391"/>
      <c r="R9050" s="391"/>
      <c r="S9050" s="391"/>
      <c r="T9050" s="391"/>
      <c r="U9050" s="391">
        <v>0</v>
      </c>
      <c r="V9050" s="391">
        <v>0</v>
      </c>
      <c r="W9050" s="391"/>
      <c r="X9050" s="391"/>
      <c r="Y9050" s="391"/>
      <c r="Z9050" s="391"/>
      <c r="AA9050" s="391"/>
      <c r="AB9050" s="391"/>
      <c r="AC9050" s="391"/>
      <c r="AD9050" s="391"/>
      <c r="AE9050" s="391"/>
      <c r="AF9050" s="391"/>
      <c r="AG9050" s="391"/>
      <c r="AH9050" s="391">
        <v>0</v>
      </c>
      <c r="AI9050" s="391">
        <v>0</v>
      </c>
      <c r="AJ9050" s="391"/>
      <c r="AK9050" s="391"/>
      <c r="AL9050" s="391"/>
      <c r="AM9050" s="391"/>
      <c r="AN9050" s="391"/>
      <c r="AO9050" s="391"/>
      <c r="AP9050" s="391"/>
      <c r="AQ9050" s="391"/>
      <c r="AR9050" s="391"/>
      <c r="AS9050" s="391"/>
      <c r="AT9050" s="391"/>
      <c r="AU9050" s="391">
        <v>0</v>
      </c>
      <c r="AV9050" s="391">
        <v>0</v>
      </c>
      <c r="AW9050" s="391">
        <f t="shared" si="2480"/>
        <v>0</v>
      </c>
    </row>
    <row r="9051" spans="1:49" s="212" customFormat="1">
      <c r="A9051" s="44" t="s">
        <v>2433</v>
      </c>
      <c r="B9051" s="45" t="s">
        <v>1029</v>
      </c>
      <c r="C9051" s="45" t="s">
        <v>1549</v>
      </c>
      <c r="D9051" s="452" t="s">
        <v>3061</v>
      </c>
      <c r="E9051" s="54" t="s">
        <v>1012</v>
      </c>
      <c r="F9051" s="208" t="s">
        <v>2894</v>
      </c>
      <c r="G9051" s="208"/>
      <c r="H9051" s="208"/>
      <c r="I9051" s="186" t="s">
        <v>1088</v>
      </c>
      <c r="J9051" s="225">
        <f>SUM(J9052:J9054)</f>
        <v>0</v>
      </c>
      <c r="K9051" s="225">
        <f t="shared" ref="K9051:AT9051" si="2482">SUM(K9052:K9054)</f>
        <v>0</v>
      </c>
      <c r="L9051" s="225">
        <f t="shared" si="2482"/>
        <v>0</v>
      </c>
      <c r="M9051" s="225">
        <f t="shared" si="2482"/>
        <v>0</v>
      </c>
      <c r="N9051" s="225">
        <f t="shared" si="2482"/>
        <v>0</v>
      </c>
      <c r="O9051" s="225">
        <f t="shared" si="2482"/>
        <v>0</v>
      </c>
      <c r="P9051" s="225">
        <f t="shared" si="2482"/>
        <v>0</v>
      </c>
      <c r="Q9051" s="225">
        <f t="shared" si="2482"/>
        <v>0</v>
      </c>
      <c r="R9051" s="225">
        <f t="shared" si="2482"/>
        <v>0</v>
      </c>
      <c r="S9051" s="225">
        <f t="shared" si="2482"/>
        <v>0</v>
      </c>
      <c r="T9051" s="225">
        <f t="shared" si="2482"/>
        <v>0</v>
      </c>
      <c r="U9051" s="225">
        <v>0</v>
      </c>
      <c r="V9051" s="225">
        <v>0</v>
      </c>
      <c r="W9051" s="225">
        <f>SUM(W9052:W9054)</f>
        <v>0</v>
      </c>
      <c r="X9051" s="225">
        <f t="shared" si="2482"/>
        <v>0</v>
      </c>
      <c r="Y9051" s="225">
        <f t="shared" si="2482"/>
        <v>0</v>
      </c>
      <c r="Z9051" s="225">
        <f t="shared" si="2482"/>
        <v>0</v>
      </c>
      <c r="AA9051" s="225">
        <f t="shared" si="2482"/>
        <v>0</v>
      </c>
      <c r="AB9051" s="225">
        <f t="shared" si="2482"/>
        <v>0</v>
      </c>
      <c r="AC9051" s="225">
        <f t="shared" si="2482"/>
        <v>0</v>
      </c>
      <c r="AD9051" s="225">
        <f t="shared" si="2482"/>
        <v>0</v>
      </c>
      <c r="AE9051" s="225">
        <f t="shared" si="2482"/>
        <v>0</v>
      </c>
      <c r="AF9051" s="225">
        <f t="shared" si="2482"/>
        <v>0</v>
      </c>
      <c r="AG9051" s="225">
        <f t="shared" si="2482"/>
        <v>0</v>
      </c>
      <c r="AH9051" s="225">
        <v>0</v>
      </c>
      <c r="AI9051" s="225">
        <v>0</v>
      </c>
      <c r="AJ9051" s="225">
        <f>SUM(AJ9052:AJ9054)</f>
        <v>0</v>
      </c>
      <c r="AK9051" s="225">
        <f t="shared" si="2482"/>
        <v>0</v>
      </c>
      <c r="AL9051" s="225">
        <f t="shared" si="2482"/>
        <v>0</v>
      </c>
      <c r="AM9051" s="225">
        <f t="shared" si="2482"/>
        <v>0</v>
      </c>
      <c r="AN9051" s="225">
        <f t="shared" si="2482"/>
        <v>0</v>
      </c>
      <c r="AO9051" s="225">
        <f t="shared" si="2482"/>
        <v>0</v>
      </c>
      <c r="AP9051" s="225">
        <f t="shared" si="2482"/>
        <v>0</v>
      </c>
      <c r="AQ9051" s="225">
        <f t="shared" si="2482"/>
        <v>0</v>
      </c>
      <c r="AR9051" s="225">
        <f t="shared" si="2482"/>
        <v>0</v>
      </c>
      <c r="AS9051" s="225">
        <f t="shared" si="2482"/>
        <v>0</v>
      </c>
      <c r="AT9051" s="225">
        <f t="shared" si="2482"/>
        <v>0</v>
      </c>
      <c r="AU9051" s="225">
        <v>0</v>
      </c>
      <c r="AV9051" s="225">
        <v>0</v>
      </c>
      <c r="AW9051" s="225">
        <f t="shared" si="2480"/>
        <v>0</v>
      </c>
    </row>
    <row r="9052" spans="1:49" s="393" customFormat="1" ht="24">
      <c r="A9052" s="386" t="s">
        <v>2433</v>
      </c>
      <c r="B9052" s="387" t="s">
        <v>1029</v>
      </c>
      <c r="C9052" s="387" t="s">
        <v>1549</v>
      </c>
      <c r="D9052" s="470" t="s">
        <v>3061</v>
      </c>
      <c r="E9052" s="400" t="s">
        <v>1012</v>
      </c>
      <c r="F9052" s="389" t="s">
        <v>2516</v>
      </c>
      <c r="G9052" s="471" t="s">
        <v>3108</v>
      </c>
      <c r="H9052" s="389" t="s">
        <v>2387</v>
      </c>
      <c r="I9052" s="423" t="s">
        <v>2776</v>
      </c>
      <c r="J9052" s="391"/>
      <c r="K9052" s="391"/>
      <c r="L9052" s="391"/>
      <c r="M9052" s="391"/>
      <c r="N9052" s="391"/>
      <c r="O9052" s="391"/>
      <c r="P9052" s="391"/>
      <c r="Q9052" s="391"/>
      <c r="R9052" s="391"/>
      <c r="S9052" s="391"/>
      <c r="T9052" s="391"/>
      <c r="U9052" s="391">
        <v>0</v>
      </c>
      <c r="V9052" s="391">
        <v>0</v>
      </c>
      <c r="W9052" s="391"/>
      <c r="X9052" s="391"/>
      <c r="Y9052" s="391"/>
      <c r="Z9052" s="391"/>
      <c r="AA9052" s="391"/>
      <c r="AB9052" s="391"/>
      <c r="AC9052" s="391"/>
      <c r="AD9052" s="391"/>
      <c r="AE9052" s="391"/>
      <c r="AF9052" s="391"/>
      <c r="AG9052" s="391"/>
      <c r="AH9052" s="391">
        <v>0</v>
      </c>
      <c r="AI9052" s="391">
        <v>0</v>
      </c>
      <c r="AJ9052" s="391"/>
      <c r="AK9052" s="391"/>
      <c r="AL9052" s="391"/>
      <c r="AM9052" s="391"/>
      <c r="AN9052" s="391"/>
      <c r="AO9052" s="391"/>
      <c r="AP9052" s="391"/>
      <c r="AQ9052" s="391"/>
      <c r="AR9052" s="391"/>
      <c r="AS9052" s="391"/>
      <c r="AT9052" s="391"/>
      <c r="AU9052" s="391">
        <v>0</v>
      </c>
      <c r="AV9052" s="391">
        <v>0</v>
      </c>
      <c r="AW9052" s="391">
        <f t="shared" si="2480"/>
        <v>0</v>
      </c>
    </row>
    <row r="9053" spans="1:49" s="393" customFormat="1" ht="24">
      <c r="A9053" s="386" t="s">
        <v>2433</v>
      </c>
      <c r="B9053" s="387" t="s">
        <v>1029</v>
      </c>
      <c r="C9053" s="387" t="s">
        <v>1549</v>
      </c>
      <c r="D9053" s="470" t="s">
        <v>3061</v>
      </c>
      <c r="E9053" s="400" t="s">
        <v>1012</v>
      </c>
      <c r="F9053" s="389" t="s">
        <v>2874</v>
      </c>
      <c r="G9053" s="471" t="s">
        <v>3108</v>
      </c>
      <c r="H9053" s="389" t="s">
        <v>2387</v>
      </c>
      <c r="I9053" s="423" t="s">
        <v>3154</v>
      </c>
      <c r="J9053" s="391"/>
      <c r="K9053" s="391"/>
      <c r="L9053" s="391"/>
      <c r="M9053" s="391"/>
      <c r="N9053" s="391"/>
      <c r="O9053" s="391"/>
      <c r="P9053" s="391"/>
      <c r="Q9053" s="391"/>
      <c r="R9053" s="391"/>
      <c r="S9053" s="391"/>
      <c r="T9053" s="391"/>
      <c r="U9053" s="391">
        <v>0</v>
      </c>
      <c r="V9053" s="391">
        <v>0</v>
      </c>
      <c r="W9053" s="391"/>
      <c r="X9053" s="391"/>
      <c r="Y9053" s="391"/>
      <c r="Z9053" s="391"/>
      <c r="AA9053" s="391"/>
      <c r="AB9053" s="391"/>
      <c r="AC9053" s="391"/>
      <c r="AD9053" s="391"/>
      <c r="AE9053" s="391"/>
      <c r="AF9053" s="391"/>
      <c r="AG9053" s="391"/>
      <c r="AH9053" s="391">
        <v>0</v>
      </c>
      <c r="AI9053" s="391">
        <v>0</v>
      </c>
      <c r="AJ9053" s="391"/>
      <c r="AK9053" s="391"/>
      <c r="AL9053" s="391"/>
      <c r="AM9053" s="391"/>
      <c r="AN9053" s="391"/>
      <c r="AO9053" s="391"/>
      <c r="AP9053" s="391"/>
      <c r="AQ9053" s="391"/>
      <c r="AR9053" s="391"/>
      <c r="AS9053" s="391"/>
      <c r="AT9053" s="391"/>
      <c r="AU9053" s="391">
        <v>0</v>
      </c>
      <c r="AV9053" s="391">
        <v>0</v>
      </c>
      <c r="AW9053" s="391">
        <f t="shared" si="2480"/>
        <v>0</v>
      </c>
    </row>
    <row r="9054" spans="1:49" s="393" customFormat="1">
      <c r="A9054" s="386" t="s">
        <v>2433</v>
      </c>
      <c r="B9054" s="387" t="s">
        <v>1029</v>
      </c>
      <c r="C9054" s="387" t="s">
        <v>1549</v>
      </c>
      <c r="D9054" s="470" t="s">
        <v>3061</v>
      </c>
      <c r="E9054" s="400" t="s">
        <v>1012</v>
      </c>
      <c r="F9054" s="389" t="s">
        <v>2517</v>
      </c>
      <c r="G9054" s="471" t="s">
        <v>3108</v>
      </c>
      <c r="H9054" s="389" t="s">
        <v>2387</v>
      </c>
      <c r="I9054" s="423" t="s">
        <v>3155</v>
      </c>
      <c r="J9054" s="391"/>
      <c r="K9054" s="391"/>
      <c r="L9054" s="391"/>
      <c r="M9054" s="391"/>
      <c r="N9054" s="391"/>
      <c r="O9054" s="391"/>
      <c r="P9054" s="391"/>
      <c r="Q9054" s="391"/>
      <c r="R9054" s="391"/>
      <c r="S9054" s="391"/>
      <c r="T9054" s="391"/>
      <c r="U9054" s="391">
        <v>0</v>
      </c>
      <c r="V9054" s="391">
        <v>0</v>
      </c>
      <c r="W9054" s="391"/>
      <c r="X9054" s="391"/>
      <c r="Y9054" s="391"/>
      <c r="Z9054" s="391"/>
      <c r="AA9054" s="391"/>
      <c r="AB9054" s="391"/>
      <c r="AC9054" s="391"/>
      <c r="AD9054" s="391"/>
      <c r="AE9054" s="391"/>
      <c r="AF9054" s="391"/>
      <c r="AG9054" s="391"/>
      <c r="AH9054" s="391">
        <v>0</v>
      </c>
      <c r="AI9054" s="391">
        <v>0</v>
      </c>
      <c r="AJ9054" s="391"/>
      <c r="AK9054" s="391"/>
      <c r="AL9054" s="391"/>
      <c r="AM9054" s="391"/>
      <c r="AN9054" s="391"/>
      <c r="AO9054" s="391"/>
      <c r="AP9054" s="391"/>
      <c r="AQ9054" s="391"/>
      <c r="AR9054" s="391"/>
      <c r="AS9054" s="391"/>
      <c r="AT9054" s="391"/>
      <c r="AU9054" s="391">
        <v>0</v>
      </c>
      <c r="AV9054" s="391">
        <v>0</v>
      </c>
      <c r="AW9054" s="391">
        <f t="shared" si="2480"/>
        <v>0</v>
      </c>
    </row>
    <row r="9055" spans="1:49" s="212" customFormat="1">
      <c r="A9055" s="44" t="s">
        <v>2433</v>
      </c>
      <c r="B9055" s="45" t="s">
        <v>1029</v>
      </c>
      <c r="C9055" s="45" t="s">
        <v>1549</v>
      </c>
      <c r="D9055" s="452" t="s">
        <v>3061</v>
      </c>
      <c r="E9055" s="54" t="s">
        <v>1012</v>
      </c>
      <c r="F9055" s="208" t="s">
        <v>2894</v>
      </c>
      <c r="G9055" s="208"/>
      <c r="H9055" s="208"/>
      <c r="I9055" s="363" t="s">
        <v>1455</v>
      </c>
      <c r="J9055" s="224">
        <f>SUM(J9056:J9056)</f>
        <v>0</v>
      </c>
      <c r="K9055" s="224">
        <f t="shared" ref="K9055:AT9055" si="2483">SUM(K9056:K9056)</f>
        <v>0</v>
      </c>
      <c r="L9055" s="224">
        <f t="shared" si="2483"/>
        <v>0</v>
      </c>
      <c r="M9055" s="224">
        <f t="shared" si="2483"/>
        <v>0</v>
      </c>
      <c r="N9055" s="224">
        <f t="shared" si="2483"/>
        <v>0</v>
      </c>
      <c r="O9055" s="224">
        <f t="shared" si="2483"/>
        <v>0</v>
      </c>
      <c r="P9055" s="224">
        <f t="shared" si="2483"/>
        <v>0</v>
      </c>
      <c r="Q9055" s="224">
        <f t="shared" si="2483"/>
        <v>0</v>
      </c>
      <c r="R9055" s="224">
        <f t="shared" si="2483"/>
        <v>0</v>
      </c>
      <c r="S9055" s="224">
        <f t="shared" si="2483"/>
        <v>0</v>
      </c>
      <c r="T9055" s="224">
        <f t="shared" si="2483"/>
        <v>0</v>
      </c>
      <c r="U9055" s="224">
        <v>0</v>
      </c>
      <c r="V9055" s="224">
        <v>0</v>
      </c>
      <c r="W9055" s="224">
        <f>SUM(W9056:W9056)</f>
        <v>0</v>
      </c>
      <c r="X9055" s="224">
        <f t="shared" si="2483"/>
        <v>0</v>
      </c>
      <c r="Y9055" s="224">
        <f t="shared" si="2483"/>
        <v>0</v>
      </c>
      <c r="Z9055" s="224">
        <f t="shared" si="2483"/>
        <v>0</v>
      </c>
      <c r="AA9055" s="224">
        <f t="shared" si="2483"/>
        <v>0</v>
      </c>
      <c r="AB9055" s="224">
        <f t="shared" si="2483"/>
        <v>0</v>
      </c>
      <c r="AC9055" s="224">
        <f t="shared" si="2483"/>
        <v>0</v>
      </c>
      <c r="AD9055" s="224">
        <f t="shared" si="2483"/>
        <v>0</v>
      </c>
      <c r="AE9055" s="224">
        <f t="shared" si="2483"/>
        <v>0</v>
      </c>
      <c r="AF9055" s="224">
        <f t="shared" si="2483"/>
        <v>0</v>
      </c>
      <c r="AG9055" s="224">
        <f t="shared" si="2483"/>
        <v>0</v>
      </c>
      <c r="AH9055" s="224">
        <v>0</v>
      </c>
      <c r="AI9055" s="224">
        <v>0</v>
      </c>
      <c r="AJ9055" s="224">
        <f>SUM(AJ9056:AJ9056)</f>
        <v>0</v>
      </c>
      <c r="AK9055" s="224">
        <f t="shared" si="2483"/>
        <v>0</v>
      </c>
      <c r="AL9055" s="224">
        <f t="shared" si="2483"/>
        <v>0</v>
      </c>
      <c r="AM9055" s="224">
        <f t="shared" si="2483"/>
        <v>0</v>
      </c>
      <c r="AN9055" s="224">
        <f t="shared" si="2483"/>
        <v>0</v>
      </c>
      <c r="AO9055" s="224">
        <f t="shared" si="2483"/>
        <v>0</v>
      </c>
      <c r="AP9055" s="224">
        <f t="shared" si="2483"/>
        <v>0</v>
      </c>
      <c r="AQ9055" s="224">
        <f t="shared" si="2483"/>
        <v>0</v>
      </c>
      <c r="AR9055" s="224">
        <f t="shared" si="2483"/>
        <v>0</v>
      </c>
      <c r="AS9055" s="224">
        <f t="shared" si="2483"/>
        <v>0</v>
      </c>
      <c r="AT9055" s="224">
        <f t="shared" si="2483"/>
        <v>0</v>
      </c>
      <c r="AU9055" s="224">
        <v>0</v>
      </c>
      <c r="AV9055" s="224">
        <v>0</v>
      </c>
      <c r="AW9055" s="224">
        <f t="shared" si="2480"/>
        <v>0</v>
      </c>
    </row>
    <row r="9056" spans="1:49" s="393" customFormat="1" ht="24">
      <c r="A9056" s="386" t="s">
        <v>2433</v>
      </c>
      <c r="B9056" s="387" t="s">
        <v>1029</v>
      </c>
      <c r="C9056" s="387" t="s">
        <v>1549</v>
      </c>
      <c r="D9056" s="470" t="s">
        <v>3061</v>
      </c>
      <c r="E9056" s="400" t="s">
        <v>1012</v>
      </c>
      <c r="F9056" s="389" t="s">
        <v>2518</v>
      </c>
      <c r="G9056" s="471" t="s">
        <v>3108</v>
      </c>
      <c r="H9056" s="389" t="s">
        <v>2387</v>
      </c>
      <c r="I9056" s="423" t="s">
        <v>3156</v>
      </c>
      <c r="J9056" s="391"/>
      <c r="K9056" s="391"/>
      <c r="L9056" s="391"/>
      <c r="M9056" s="391"/>
      <c r="N9056" s="391"/>
      <c r="O9056" s="391"/>
      <c r="P9056" s="391"/>
      <c r="Q9056" s="391"/>
      <c r="R9056" s="391"/>
      <c r="S9056" s="391"/>
      <c r="T9056" s="391"/>
      <c r="U9056" s="391">
        <v>0</v>
      </c>
      <c r="V9056" s="391">
        <v>0</v>
      </c>
      <c r="W9056" s="391"/>
      <c r="X9056" s="391"/>
      <c r="Y9056" s="391"/>
      <c r="Z9056" s="391"/>
      <c r="AA9056" s="391"/>
      <c r="AB9056" s="391"/>
      <c r="AC9056" s="391"/>
      <c r="AD9056" s="391"/>
      <c r="AE9056" s="391"/>
      <c r="AF9056" s="391"/>
      <c r="AG9056" s="391"/>
      <c r="AH9056" s="391">
        <v>0</v>
      </c>
      <c r="AI9056" s="391">
        <v>0</v>
      </c>
      <c r="AJ9056" s="391"/>
      <c r="AK9056" s="391"/>
      <c r="AL9056" s="391"/>
      <c r="AM9056" s="391"/>
      <c r="AN9056" s="391"/>
      <c r="AO9056" s="391"/>
      <c r="AP9056" s="391"/>
      <c r="AQ9056" s="391"/>
      <c r="AR9056" s="391"/>
      <c r="AS9056" s="391"/>
      <c r="AT9056" s="391"/>
      <c r="AU9056" s="391">
        <v>0</v>
      </c>
      <c r="AV9056" s="391">
        <v>0</v>
      </c>
      <c r="AW9056" s="391">
        <f t="shared" si="2480"/>
        <v>0</v>
      </c>
    </row>
    <row r="9057" spans="1:49" s="212" customFormat="1">
      <c r="A9057" s="44" t="s">
        <v>2433</v>
      </c>
      <c r="B9057" s="45" t="s">
        <v>1029</v>
      </c>
      <c r="C9057" s="45" t="s">
        <v>1549</v>
      </c>
      <c r="D9057" s="452" t="s">
        <v>3061</v>
      </c>
      <c r="E9057" s="54" t="s">
        <v>1012</v>
      </c>
      <c r="F9057" s="208" t="s">
        <v>2894</v>
      </c>
      <c r="G9057" s="208"/>
      <c r="H9057" s="208"/>
      <c r="I9057" s="186" t="s">
        <v>766</v>
      </c>
      <c r="J9057" s="225">
        <f>SUM(J9058:J9058)</f>
        <v>0</v>
      </c>
      <c r="K9057" s="225">
        <f t="shared" ref="K9057:AT9057" si="2484">SUM(K9058:K9058)</f>
        <v>0</v>
      </c>
      <c r="L9057" s="225">
        <f t="shared" si="2484"/>
        <v>0</v>
      </c>
      <c r="M9057" s="225">
        <f t="shared" si="2484"/>
        <v>0</v>
      </c>
      <c r="N9057" s="225">
        <f t="shared" si="2484"/>
        <v>0</v>
      </c>
      <c r="O9057" s="225">
        <f t="shared" si="2484"/>
        <v>0</v>
      </c>
      <c r="P9057" s="225">
        <f t="shared" si="2484"/>
        <v>0</v>
      </c>
      <c r="Q9057" s="225">
        <f t="shared" si="2484"/>
        <v>0</v>
      </c>
      <c r="R9057" s="225">
        <f t="shared" si="2484"/>
        <v>0</v>
      </c>
      <c r="S9057" s="225">
        <f t="shared" si="2484"/>
        <v>0</v>
      </c>
      <c r="T9057" s="225">
        <f t="shared" si="2484"/>
        <v>0</v>
      </c>
      <c r="U9057" s="225">
        <v>0</v>
      </c>
      <c r="V9057" s="225">
        <v>0</v>
      </c>
      <c r="W9057" s="225">
        <f>SUM(W9058:W9058)</f>
        <v>0</v>
      </c>
      <c r="X9057" s="225">
        <f t="shared" si="2484"/>
        <v>0</v>
      </c>
      <c r="Y9057" s="225">
        <f t="shared" si="2484"/>
        <v>0</v>
      </c>
      <c r="Z9057" s="225">
        <f t="shared" si="2484"/>
        <v>0</v>
      </c>
      <c r="AA9057" s="225">
        <f t="shared" si="2484"/>
        <v>0</v>
      </c>
      <c r="AB9057" s="225">
        <f t="shared" si="2484"/>
        <v>0</v>
      </c>
      <c r="AC9057" s="225">
        <f t="shared" si="2484"/>
        <v>0</v>
      </c>
      <c r="AD9057" s="225">
        <f t="shared" si="2484"/>
        <v>0</v>
      </c>
      <c r="AE9057" s="225">
        <f t="shared" si="2484"/>
        <v>0</v>
      </c>
      <c r="AF9057" s="225">
        <f t="shared" si="2484"/>
        <v>0</v>
      </c>
      <c r="AG9057" s="225">
        <f t="shared" si="2484"/>
        <v>0</v>
      </c>
      <c r="AH9057" s="225">
        <v>0</v>
      </c>
      <c r="AI9057" s="225">
        <v>0</v>
      </c>
      <c r="AJ9057" s="225">
        <f>SUM(AJ9058:AJ9058)</f>
        <v>0</v>
      </c>
      <c r="AK9057" s="225">
        <f t="shared" si="2484"/>
        <v>0</v>
      </c>
      <c r="AL9057" s="225">
        <f t="shared" si="2484"/>
        <v>0</v>
      </c>
      <c r="AM9057" s="225">
        <f t="shared" si="2484"/>
        <v>0</v>
      </c>
      <c r="AN9057" s="225">
        <f t="shared" si="2484"/>
        <v>0</v>
      </c>
      <c r="AO9057" s="225">
        <f t="shared" si="2484"/>
        <v>0</v>
      </c>
      <c r="AP9057" s="225">
        <f t="shared" si="2484"/>
        <v>0</v>
      </c>
      <c r="AQ9057" s="225">
        <f t="shared" si="2484"/>
        <v>0</v>
      </c>
      <c r="AR9057" s="225">
        <f t="shared" si="2484"/>
        <v>0</v>
      </c>
      <c r="AS9057" s="225">
        <f t="shared" si="2484"/>
        <v>0</v>
      </c>
      <c r="AT9057" s="225">
        <f t="shared" si="2484"/>
        <v>0</v>
      </c>
      <c r="AU9057" s="225">
        <v>0</v>
      </c>
      <c r="AV9057" s="225">
        <v>0</v>
      </c>
      <c r="AW9057" s="225">
        <f t="shared" si="2480"/>
        <v>0</v>
      </c>
    </row>
    <row r="9058" spans="1:49" s="393" customFormat="1" ht="24">
      <c r="A9058" s="386" t="s">
        <v>2433</v>
      </c>
      <c r="B9058" s="387" t="s">
        <v>1029</v>
      </c>
      <c r="C9058" s="387" t="s">
        <v>1549</v>
      </c>
      <c r="D9058" s="470" t="s">
        <v>3061</v>
      </c>
      <c r="E9058" s="400" t="s">
        <v>1012</v>
      </c>
      <c r="F9058" s="389" t="s">
        <v>2519</v>
      </c>
      <c r="G9058" s="471" t="s">
        <v>3108</v>
      </c>
      <c r="H9058" s="389" t="s">
        <v>2387</v>
      </c>
      <c r="I9058" s="423" t="s">
        <v>3157</v>
      </c>
      <c r="J9058" s="391"/>
      <c r="K9058" s="391"/>
      <c r="L9058" s="391"/>
      <c r="M9058" s="391"/>
      <c r="N9058" s="391"/>
      <c r="O9058" s="391"/>
      <c r="P9058" s="391"/>
      <c r="Q9058" s="391"/>
      <c r="R9058" s="391"/>
      <c r="S9058" s="391"/>
      <c r="T9058" s="391"/>
      <c r="U9058" s="391">
        <v>0</v>
      </c>
      <c r="V9058" s="391">
        <v>0</v>
      </c>
      <c r="W9058" s="391"/>
      <c r="X9058" s="391"/>
      <c r="Y9058" s="391"/>
      <c r="Z9058" s="391"/>
      <c r="AA9058" s="391"/>
      <c r="AB9058" s="391"/>
      <c r="AC9058" s="391"/>
      <c r="AD9058" s="391"/>
      <c r="AE9058" s="391"/>
      <c r="AF9058" s="391"/>
      <c r="AG9058" s="391"/>
      <c r="AH9058" s="391">
        <v>0</v>
      </c>
      <c r="AI9058" s="391">
        <v>0</v>
      </c>
      <c r="AJ9058" s="391"/>
      <c r="AK9058" s="391"/>
      <c r="AL9058" s="391"/>
      <c r="AM9058" s="391"/>
      <c r="AN9058" s="391"/>
      <c r="AO9058" s="391"/>
      <c r="AP9058" s="391"/>
      <c r="AQ9058" s="391"/>
      <c r="AR9058" s="391"/>
      <c r="AS9058" s="391"/>
      <c r="AT9058" s="391"/>
      <c r="AU9058" s="391">
        <v>0</v>
      </c>
      <c r="AV9058" s="391">
        <v>0</v>
      </c>
      <c r="AW9058" s="391">
        <f t="shared" si="2480"/>
        <v>0</v>
      </c>
    </row>
    <row r="9059" spans="1:49" s="212" customFormat="1">
      <c r="A9059" s="44" t="s">
        <v>2433</v>
      </c>
      <c r="B9059" s="45" t="s">
        <v>1029</v>
      </c>
      <c r="C9059" s="45" t="s">
        <v>1549</v>
      </c>
      <c r="D9059" s="452" t="s">
        <v>3061</v>
      </c>
      <c r="E9059" s="54" t="s">
        <v>1012</v>
      </c>
      <c r="F9059" s="208" t="s">
        <v>2894</v>
      </c>
      <c r="G9059" s="208"/>
      <c r="H9059" s="208"/>
      <c r="I9059" s="186" t="s">
        <v>1561</v>
      </c>
      <c r="J9059" s="225">
        <f>SUM(J9060:J9061)</f>
        <v>0</v>
      </c>
      <c r="K9059" s="225">
        <f t="shared" ref="K9059:AT9059" si="2485">SUM(K9060:K9061)</f>
        <v>0</v>
      </c>
      <c r="L9059" s="225">
        <f t="shared" si="2485"/>
        <v>0</v>
      </c>
      <c r="M9059" s="225">
        <f t="shared" si="2485"/>
        <v>0</v>
      </c>
      <c r="N9059" s="225">
        <f t="shared" si="2485"/>
        <v>0</v>
      </c>
      <c r="O9059" s="225">
        <f t="shared" si="2485"/>
        <v>0</v>
      </c>
      <c r="P9059" s="225">
        <f t="shared" si="2485"/>
        <v>0</v>
      </c>
      <c r="Q9059" s="225">
        <f t="shared" si="2485"/>
        <v>0</v>
      </c>
      <c r="R9059" s="225">
        <f t="shared" si="2485"/>
        <v>0</v>
      </c>
      <c r="S9059" s="225">
        <f t="shared" si="2485"/>
        <v>0</v>
      </c>
      <c r="T9059" s="225">
        <f t="shared" si="2485"/>
        <v>0</v>
      </c>
      <c r="U9059" s="225">
        <v>0</v>
      </c>
      <c r="V9059" s="225">
        <v>0</v>
      </c>
      <c r="W9059" s="225">
        <f>SUM(W9060:W9061)</f>
        <v>0</v>
      </c>
      <c r="X9059" s="225">
        <f t="shared" si="2485"/>
        <v>0</v>
      </c>
      <c r="Y9059" s="225">
        <f t="shared" si="2485"/>
        <v>0</v>
      </c>
      <c r="Z9059" s="225">
        <f t="shared" si="2485"/>
        <v>0</v>
      </c>
      <c r="AA9059" s="225">
        <f t="shared" si="2485"/>
        <v>0</v>
      </c>
      <c r="AB9059" s="225">
        <f t="shared" si="2485"/>
        <v>0</v>
      </c>
      <c r="AC9059" s="225">
        <f t="shared" si="2485"/>
        <v>0</v>
      </c>
      <c r="AD9059" s="225">
        <f t="shared" si="2485"/>
        <v>0</v>
      </c>
      <c r="AE9059" s="225">
        <f t="shared" si="2485"/>
        <v>0</v>
      </c>
      <c r="AF9059" s="225">
        <f t="shared" si="2485"/>
        <v>0</v>
      </c>
      <c r="AG9059" s="225">
        <f t="shared" si="2485"/>
        <v>0</v>
      </c>
      <c r="AH9059" s="225">
        <v>0</v>
      </c>
      <c r="AI9059" s="225">
        <v>0</v>
      </c>
      <c r="AJ9059" s="225">
        <f>SUM(AJ9060:AJ9061)</f>
        <v>0</v>
      </c>
      <c r="AK9059" s="225">
        <f t="shared" si="2485"/>
        <v>0</v>
      </c>
      <c r="AL9059" s="225">
        <f t="shared" si="2485"/>
        <v>0</v>
      </c>
      <c r="AM9059" s="225">
        <f t="shared" si="2485"/>
        <v>0</v>
      </c>
      <c r="AN9059" s="225">
        <f t="shared" si="2485"/>
        <v>0</v>
      </c>
      <c r="AO9059" s="225">
        <f t="shared" si="2485"/>
        <v>0</v>
      </c>
      <c r="AP9059" s="225">
        <f t="shared" si="2485"/>
        <v>0</v>
      </c>
      <c r="AQ9059" s="225">
        <f t="shared" si="2485"/>
        <v>0</v>
      </c>
      <c r="AR9059" s="225">
        <f t="shared" si="2485"/>
        <v>0</v>
      </c>
      <c r="AS9059" s="225">
        <f t="shared" si="2485"/>
        <v>0</v>
      </c>
      <c r="AT9059" s="225">
        <f t="shared" si="2485"/>
        <v>0</v>
      </c>
      <c r="AU9059" s="225">
        <v>0</v>
      </c>
      <c r="AV9059" s="225">
        <v>0</v>
      </c>
      <c r="AW9059" s="225">
        <f t="shared" si="2480"/>
        <v>0</v>
      </c>
    </row>
    <row r="9060" spans="1:49" s="393" customFormat="1">
      <c r="A9060" s="386" t="s">
        <v>2433</v>
      </c>
      <c r="B9060" s="387" t="s">
        <v>1029</v>
      </c>
      <c r="C9060" s="387" t="s">
        <v>1549</v>
      </c>
      <c r="D9060" s="470" t="s">
        <v>3061</v>
      </c>
      <c r="E9060" s="400" t="s">
        <v>1012</v>
      </c>
      <c r="F9060" s="389" t="s">
        <v>2520</v>
      </c>
      <c r="G9060" s="471" t="s">
        <v>3108</v>
      </c>
      <c r="H9060" s="389" t="s">
        <v>2387</v>
      </c>
      <c r="I9060" s="430" t="s">
        <v>2775</v>
      </c>
      <c r="J9060" s="391"/>
      <c r="K9060" s="391"/>
      <c r="L9060" s="391"/>
      <c r="M9060" s="391"/>
      <c r="N9060" s="391"/>
      <c r="O9060" s="391"/>
      <c r="P9060" s="391"/>
      <c r="Q9060" s="391"/>
      <c r="R9060" s="391"/>
      <c r="S9060" s="391"/>
      <c r="T9060" s="391"/>
      <c r="U9060" s="391">
        <v>0</v>
      </c>
      <c r="V9060" s="391">
        <v>0</v>
      </c>
      <c r="W9060" s="391"/>
      <c r="X9060" s="391"/>
      <c r="Y9060" s="391"/>
      <c r="Z9060" s="391"/>
      <c r="AA9060" s="391"/>
      <c r="AB9060" s="391"/>
      <c r="AC9060" s="391"/>
      <c r="AD9060" s="391"/>
      <c r="AE9060" s="391"/>
      <c r="AF9060" s="391"/>
      <c r="AG9060" s="391"/>
      <c r="AH9060" s="391">
        <v>0</v>
      </c>
      <c r="AI9060" s="391">
        <v>0</v>
      </c>
      <c r="AJ9060" s="391"/>
      <c r="AK9060" s="391"/>
      <c r="AL9060" s="391"/>
      <c r="AM9060" s="391"/>
      <c r="AN9060" s="391"/>
      <c r="AO9060" s="391"/>
      <c r="AP9060" s="391"/>
      <c r="AQ9060" s="391"/>
      <c r="AR9060" s="391"/>
      <c r="AS9060" s="391"/>
      <c r="AT9060" s="391"/>
      <c r="AU9060" s="391">
        <v>0</v>
      </c>
      <c r="AV9060" s="391">
        <v>0</v>
      </c>
      <c r="AW9060" s="391">
        <f t="shared" si="2480"/>
        <v>0</v>
      </c>
    </row>
    <row r="9061" spans="1:49" s="393" customFormat="1" ht="24">
      <c r="A9061" s="386" t="s">
        <v>2433</v>
      </c>
      <c r="B9061" s="387" t="s">
        <v>1029</v>
      </c>
      <c r="C9061" s="387" t="s">
        <v>1549</v>
      </c>
      <c r="D9061" s="470" t="s">
        <v>3061</v>
      </c>
      <c r="E9061" s="400" t="s">
        <v>1012</v>
      </c>
      <c r="F9061" s="389" t="s">
        <v>2875</v>
      </c>
      <c r="G9061" s="471" t="s">
        <v>3108</v>
      </c>
      <c r="H9061" s="389" t="s">
        <v>2387</v>
      </c>
      <c r="I9061" s="423" t="s">
        <v>3158</v>
      </c>
      <c r="J9061" s="391"/>
      <c r="K9061" s="391"/>
      <c r="L9061" s="391"/>
      <c r="M9061" s="391"/>
      <c r="N9061" s="391"/>
      <c r="O9061" s="391"/>
      <c r="P9061" s="391"/>
      <c r="Q9061" s="391"/>
      <c r="R9061" s="391"/>
      <c r="S9061" s="391"/>
      <c r="T9061" s="391"/>
      <c r="U9061" s="391">
        <v>0</v>
      </c>
      <c r="V9061" s="391">
        <v>0</v>
      </c>
      <c r="W9061" s="391"/>
      <c r="X9061" s="391"/>
      <c r="Y9061" s="391"/>
      <c r="Z9061" s="391"/>
      <c r="AA9061" s="391"/>
      <c r="AB9061" s="391"/>
      <c r="AC9061" s="391"/>
      <c r="AD9061" s="391"/>
      <c r="AE9061" s="391"/>
      <c r="AF9061" s="391"/>
      <c r="AG9061" s="391"/>
      <c r="AH9061" s="391">
        <v>0</v>
      </c>
      <c r="AI9061" s="391">
        <v>0</v>
      </c>
      <c r="AJ9061" s="391"/>
      <c r="AK9061" s="391"/>
      <c r="AL9061" s="391"/>
      <c r="AM9061" s="391"/>
      <c r="AN9061" s="391"/>
      <c r="AO9061" s="391"/>
      <c r="AP9061" s="391"/>
      <c r="AQ9061" s="391"/>
      <c r="AR9061" s="391"/>
      <c r="AS9061" s="391"/>
      <c r="AT9061" s="391"/>
      <c r="AU9061" s="391">
        <v>0</v>
      </c>
      <c r="AV9061" s="391">
        <v>0</v>
      </c>
      <c r="AW9061" s="391">
        <f t="shared" si="2480"/>
        <v>0</v>
      </c>
    </row>
    <row r="9062" spans="1:49" ht="13.5" thickBot="1">
      <c r="A9062" s="78" t="s">
        <v>2439</v>
      </c>
      <c r="B9062" s="79"/>
      <c r="C9062" s="79"/>
      <c r="D9062" s="456"/>
      <c r="E9062" s="535"/>
      <c r="F9062" s="127"/>
      <c r="G9062" s="127"/>
      <c r="H9062" s="127"/>
      <c r="I9062" s="79"/>
    </row>
    <row r="9063" spans="1:49" s="151" customFormat="1" ht="36" customHeight="1" thickTop="1" thickBot="1">
      <c r="A9063" s="147" t="s">
        <v>2079</v>
      </c>
      <c r="B9063" s="5" t="s">
        <v>2080</v>
      </c>
      <c r="C9063" s="5" t="s">
        <v>1335</v>
      </c>
      <c r="D9063" s="450"/>
      <c r="E9063" s="148" t="s">
        <v>1570</v>
      </c>
      <c r="F9063" s="149" t="s">
        <v>1438</v>
      </c>
      <c r="G9063" s="149"/>
      <c r="H9063" s="149" t="s">
        <v>2332</v>
      </c>
      <c r="I9063" s="5" t="s">
        <v>856</v>
      </c>
      <c r="J9063" s="364" t="s">
        <v>2891</v>
      </c>
      <c r="K9063" s="364" t="s">
        <v>2879</v>
      </c>
      <c r="L9063" s="364" t="s">
        <v>2880</v>
      </c>
      <c r="M9063" s="364" t="s">
        <v>2881</v>
      </c>
      <c r="N9063" s="364" t="s">
        <v>2882</v>
      </c>
      <c r="O9063" s="364" t="s">
        <v>2883</v>
      </c>
      <c r="P9063" s="364" t="s">
        <v>2884</v>
      </c>
      <c r="Q9063" s="364" t="s">
        <v>2885</v>
      </c>
      <c r="R9063" s="364" t="s">
        <v>2886</v>
      </c>
      <c r="S9063" s="364" t="s">
        <v>2887</v>
      </c>
      <c r="T9063" s="364" t="s">
        <v>2888</v>
      </c>
      <c r="U9063" s="364" t="s">
        <v>2889</v>
      </c>
      <c r="V9063" s="364" t="s">
        <v>2890</v>
      </c>
      <c r="W9063" s="365" t="s">
        <v>2893</v>
      </c>
      <c r="X9063" s="365" t="s">
        <v>2879</v>
      </c>
      <c r="Y9063" s="365" t="s">
        <v>2880</v>
      </c>
      <c r="Z9063" s="365" t="s">
        <v>2881</v>
      </c>
      <c r="AA9063" s="365" t="s">
        <v>2882</v>
      </c>
      <c r="AB9063" s="365" t="s">
        <v>2883</v>
      </c>
      <c r="AC9063" s="365" t="s">
        <v>2884</v>
      </c>
      <c r="AD9063" s="365" t="s">
        <v>2885</v>
      </c>
      <c r="AE9063" s="365" t="s">
        <v>2886</v>
      </c>
      <c r="AF9063" s="365" t="s">
        <v>2887</v>
      </c>
      <c r="AG9063" s="365" t="s">
        <v>2888</v>
      </c>
      <c r="AH9063" s="365" t="s">
        <v>2889</v>
      </c>
      <c r="AI9063" s="365" t="s">
        <v>2890</v>
      </c>
      <c r="AJ9063" s="366" t="s">
        <v>2892</v>
      </c>
      <c r="AK9063" s="366" t="s">
        <v>2879</v>
      </c>
      <c r="AL9063" s="366" t="s">
        <v>2880</v>
      </c>
      <c r="AM9063" s="366" t="s">
        <v>2881</v>
      </c>
      <c r="AN9063" s="366" t="s">
        <v>2882</v>
      </c>
      <c r="AO9063" s="366" t="s">
        <v>2883</v>
      </c>
      <c r="AP9063" s="366" t="s">
        <v>2884</v>
      </c>
      <c r="AQ9063" s="366" t="s">
        <v>2885</v>
      </c>
      <c r="AR9063" s="366" t="s">
        <v>2886</v>
      </c>
      <c r="AS9063" s="366" t="s">
        <v>2887</v>
      </c>
      <c r="AT9063" s="366" t="s">
        <v>2888</v>
      </c>
      <c r="AU9063" s="366" t="s">
        <v>2889</v>
      </c>
      <c r="AV9063" s="366" t="s">
        <v>2890</v>
      </c>
      <c r="AW9063" s="368" t="s">
        <v>2895</v>
      </c>
    </row>
    <row r="9064" spans="1:49">
      <c r="A9064" s="33"/>
      <c r="B9064" s="34"/>
      <c r="C9064" s="34"/>
      <c r="D9064" s="34"/>
      <c r="E9064" s="35"/>
      <c r="F9064" s="36"/>
      <c r="G9064" s="36"/>
      <c r="H9064" s="36"/>
      <c r="I9064" s="34"/>
      <c r="J9064" s="202" t="s">
        <v>1224</v>
      </c>
      <c r="K9064" s="202">
        <v>1</v>
      </c>
      <c r="L9064" s="202">
        <v>2</v>
      </c>
      <c r="M9064" s="202">
        <v>3</v>
      </c>
      <c r="N9064" s="202">
        <v>4</v>
      </c>
      <c r="O9064" s="202">
        <v>5</v>
      </c>
      <c r="P9064" s="202">
        <v>6</v>
      </c>
      <c r="Q9064" s="202">
        <v>7</v>
      </c>
      <c r="R9064" s="202">
        <v>8</v>
      </c>
      <c r="S9064" s="202">
        <v>9</v>
      </c>
      <c r="T9064" s="202">
        <v>10</v>
      </c>
      <c r="U9064" s="202">
        <v>13</v>
      </c>
      <c r="V9064" s="202">
        <v>14</v>
      </c>
      <c r="W9064" s="202" t="s">
        <v>1224</v>
      </c>
      <c r="X9064" s="202">
        <v>1</v>
      </c>
      <c r="Y9064" s="202">
        <v>2</v>
      </c>
      <c r="Z9064" s="202">
        <v>3</v>
      </c>
      <c r="AA9064" s="202">
        <v>4</v>
      </c>
      <c r="AB9064" s="202">
        <v>5</v>
      </c>
      <c r="AC9064" s="202">
        <v>6</v>
      </c>
      <c r="AD9064" s="202">
        <v>7</v>
      </c>
      <c r="AE9064" s="202">
        <v>8</v>
      </c>
      <c r="AF9064" s="202">
        <v>9</v>
      </c>
      <c r="AG9064" s="202">
        <v>10</v>
      </c>
      <c r="AH9064" s="202">
        <v>13</v>
      </c>
      <c r="AI9064" s="202">
        <v>14</v>
      </c>
      <c r="AJ9064" s="202" t="s">
        <v>1224</v>
      </c>
      <c r="AK9064" s="202">
        <v>1</v>
      </c>
      <c r="AL9064" s="202">
        <v>2</v>
      </c>
      <c r="AM9064" s="202">
        <v>3</v>
      </c>
      <c r="AN9064" s="202">
        <v>4</v>
      </c>
      <c r="AO9064" s="202">
        <v>5</v>
      </c>
      <c r="AP9064" s="202">
        <v>6</v>
      </c>
      <c r="AQ9064" s="202">
        <v>7</v>
      </c>
      <c r="AR9064" s="202">
        <v>8</v>
      </c>
      <c r="AS9064" s="202">
        <v>9</v>
      </c>
      <c r="AT9064" s="202">
        <v>10</v>
      </c>
      <c r="AU9064" s="202">
        <v>13</v>
      </c>
      <c r="AV9064" s="202">
        <v>14</v>
      </c>
      <c r="AW9064" s="202">
        <v>15</v>
      </c>
    </row>
    <row r="9065" spans="1:49">
      <c r="A9065" s="37"/>
      <c r="B9065" s="38"/>
      <c r="C9065" s="38"/>
      <c r="D9065" s="38"/>
      <c r="E9065" s="60"/>
      <c r="F9065" s="61"/>
      <c r="G9065" s="61"/>
      <c r="H9065" s="61"/>
      <c r="I9065" s="38"/>
      <c r="J9065" s="62"/>
      <c r="K9065" s="62"/>
      <c r="L9065" s="62"/>
      <c r="M9065" s="62"/>
      <c r="N9065" s="62"/>
      <c r="O9065" s="62"/>
      <c r="P9065" s="62"/>
      <c r="Q9065" s="62"/>
      <c r="R9065" s="62"/>
      <c r="S9065" s="62"/>
      <c r="T9065" s="62"/>
      <c r="U9065" s="62">
        <v>0</v>
      </c>
      <c r="V9065" s="62">
        <v>0</v>
      </c>
      <c r="W9065" s="62"/>
      <c r="X9065" s="62"/>
      <c r="Y9065" s="62"/>
      <c r="Z9065" s="62"/>
      <c r="AA9065" s="62"/>
      <c r="AB9065" s="62"/>
      <c r="AC9065" s="62"/>
      <c r="AD9065" s="62"/>
      <c r="AE9065" s="62"/>
      <c r="AF9065" s="62"/>
      <c r="AG9065" s="62"/>
      <c r="AH9065" s="62">
        <v>0</v>
      </c>
      <c r="AI9065" s="62">
        <v>0</v>
      </c>
      <c r="AJ9065" s="62"/>
      <c r="AK9065" s="62"/>
      <c r="AL9065" s="62"/>
      <c r="AM9065" s="62"/>
      <c r="AN9065" s="62"/>
      <c r="AO9065" s="62"/>
      <c r="AP9065" s="62"/>
      <c r="AQ9065" s="62"/>
      <c r="AR9065" s="62"/>
      <c r="AS9065" s="62"/>
      <c r="AT9065" s="62"/>
      <c r="AU9065" s="62">
        <v>0</v>
      </c>
      <c r="AV9065" s="62">
        <v>0</v>
      </c>
      <c r="AW9065" s="62">
        <f>U9065+AH9065+AU9065</f>
        <v>0</v>
      </c>
    </row>
    <row r="9066" spans="1:49">
      <c r="A9066" s="41" t="s">
        <v>2433</v>
      </c>
      <c r="B9066" s="280" t="s">
        <v>1029</v>
      </c>
      <c r="C9066" s="280" t="s">
        <v>1549</v>
      </c>
      <c r="D9066" s="451"/>
      <c r="E9066" s="531"/>
      <c r="F9066" s="50"/>
      <c r="G9066" s="50"/>
      <c r="H9066" s="50"/>
      <c r="I9066" s="41" t="s">
        <v>2439</v>
      </c>
      <c r="U9066" s="15">
        <v>0</v>
      </c>
      <c r="V9066" s="15">
        <v>0</v>
      </c>
      <c r="AH9066" s="15">
        <v>0</v>
      </c>
      <c r="AI9066" s="15">
        <v>0</v>
      </c>
      <c r="AU9066" s="15">
        <v>0</v>
      </c>
      <c r="AV9066" s="15">
        <v>0</v>
      </c>
      <c r="AW9066" s="15">
        <f>U9066+AH9066+AU9066</f>
        <v>0</v>
      </c>
    </row>
    <row r="9067" spans="1:49">
      <c r="A9067" s="41"/>
      <c r="B9067" s="280"/>
      <c r="C9067" s="280"/>
      <c r="D9067" s="369"/>
      <c r="E9067" s="531"/>
      <c r="F9067" s="50"/>
      <c r="G9067" s="50"/>
      <c r="H9067" s="50"/>
      <c r="I9067" s="41"/>
      <c r="U9067" s="15">
        <v>0</v>
      </c>
      <c r="V9067" s="15">
        <v>0</v>
      </c>
      <c r="AH9067" s="15">
        <v>0</v>
      </c>
      <c r="AI9067" s="15">
        <v>0</v>
      </c>
      <c r="AU9067" s="15">
        <v>0</v>
      </c>
      <c r="AV9067" s="15">
        <v>0</v>
      </c>
      <c r="AW9067" s="15">
        <f>U9067+AH9067+AU9067</f>
        <v>0</v>
      </c>
    </row>
    <row r="9068" spans="1:49">
      <c r="A9068" s="44" t="s">
        <v>2433</v>
      </c>
      <c r="B9068" s="45" t="s">
        <v>1029</v>
      </c>
      <c r="C9068" s="45" t="s">
        <v>1549</v>
      </c>
      <c r="D9068" s="452" t="s">
        <v>3061</v>
      </c>
      <c r="E9068" s="54" t="s">
        <v>649</v>
      </c>
      <c r="F9068" s="65" t="s">
        <v>2894</v>
      </c>
      <c r="G9068" s="65"/>
      <c r="H9068" s="65"/>
      <c r="I9068" s="352" t="s">
        <v>657</v>
      </c>
      <c r="J9068" s="9">
        <f>SUM(J9069:J9071)</f>
        <v>60000</v>
      </c>
      <c r="K9068" s="9">
        <f t="shared" ref="K9068:AT9068" si="2486">SUM(K9069:K9071)</f>
        <v>0</v>
      </c>
      <c r="L9068" s="9">
        <f t="shared" si="2486"/>
        <v>0</v>
      </c>
      <c r="M9068" s="9">
        <f t="shared" si="2486"/>
        <v>0</v>
      </c>
      <c r="N9068" s="9">
        <f t="shared" si="2486"/>
        <v>0</v>
      </c>
      <c r="O9068" s="9">
        <f t="shared" si="2486"/>
        <v>0</v>
      </c>
      <c r="P9068" s="9">
        <f t="shared" si="2486"/>
        <v>0</v>
      </c>
      <c r="Q9068" s="9">
        <f t="shared" si="2486"/>
        <v>0</v>
      </c>
      <c r="R9068" s="9">
        <f t="shared" si="2486"/>
        <v>0</v>
      </c>
      <c r="S9068" s="9">
        <f t="shared" si="2486"/>
        <v>0</v>
      </c>
      <c r="T9068" s="9">
        <f t="shared" si="2486"/>
        <v>0</v>
      </c>
      <c r="U9068" s="9">
        <v>0</v>
      </c>
      <c r="V9068" s="9">
        <v>60000</v>
      </c>
      <c r="W9068" s="9">
        <f>SUM(W9069:W9071)</f>
        <v>0</v>
      </c>
      <c r="X9068" s="9">
        <f t="shared" si="2486"/>
        <v>0</v>
      </c>
      <c r="Y9068" s="9">
        <f t="shared" si="2486"/>
        <v>0</v>
      </c>
      <c r="Z9068" s="9">
        <f t="shared" si="2486"/>
        <v>0</v>
      </c>
      <c r="AA9068" s="9">
        <f t="shared" si="2486"/>
        <v>0</v>
      </c>
      <c r="AB9068" s="9">
        <f t="shared" si="2486"/>
        <v>0</v>
      </c>
      <c r="AC9068" s="9">
        <f t="shared" si="2486"/>
        <v>0</v>
      </c>
      <c r="AD9068" s="9">
        <f t="shared" si="2486"/>
        <v>0</v>
      </c>
      <c r="AE9068" s="9">
        <f t="shared" si="2486"/>
        <v>0</v>
      </c>
      <c r="AF9068" s="9">
        <f t="shared" si="2486"/>
        <v>0</v>
      </c>
      <c r="AG9068" s="9">
        <f t="shared" si="2486"/>
        <v>0</v>
      </c>
      <c r="AH9068" s="9">
        <v>0</v>
      </c>
      <c r="AI9068" s="9">
        <v>0</v>
      </c>
      <c r="AJ9068" s="9">
        <f>SUM(AJ9069:AJ9071)</f>
        <v>0</v>
      </c>
      <c r="AK9068" s="9">
        <f t="shared" si="2486"/>
        <v>0</v>
      </c>
      <c r="AL9068" s="9">
        <f t="shared" si="2486"/>
        <v>0</v>
      </c>
      <c r="AM9068" s="9">
        <f t="shared" si="2486"/>
        <v>0</v>
      </c>
      <c r="AN9068" s="9">
        <f t="shared" si="2486"/>
        <v>0</v>
      </c>
      <c r="AO9068" s="9">
        <f t="shared" si="2486"/>
        <v>0</v>
      </c>
      <c r="AP9068" s="9">
        <f t="shared" si="2486"/>
        <v>0</v>
      </c>
      <c r="AQ9068" s="9">
        <f t="shared" si="2486"/>
        <v>0</v>
      </c>
      <c r="AR9068" s="9">
        <f t="shared" si="2486"/>
        <v>0</v>
      </c>
      <c r="AS9068" s="9">
        <f t="shared" si="2486"/>
        <v>0</v>
      </c>
      <c r="AT9068" s="9">
        <f t="shared" si="2486"/>
        <v>0</v>
      </c>
      <c r="AU9068" s="9">
        <v>0</v>
      </c>
      <c r="AV9068" s="9">
        <v>0</v>
      </c>
      <c r="AW9068" s="9">
        <f t="shared" ref="AW9068" si="2487">SUM(AW9069:AW9071)</f>
        <v>0</v>
      </c>
    </row>
    <row r="9069" spans="1:49">
      <c r="A9069" s="44" t="s">
        <v>2433</v>
      </c>
      <c r="B9069" s="45" t="s">
        <v>1029</v>
      </c>
      <c r="C9069" s="45" t="s">
        <v>1549</v>
      </c>
      <c r="D9069" s="452" t="s">
        <v>3061</v>
      </c>
      <c r="E9069" s="54" t="s">
        <v>649</v>
      </c>
      <c r="F9069" s="51" t="s">
        <v>2510</v>
      </c>
      <c r="G9069" s="468" t="s">
        <v>3109</v>
      </c>
      <c r="H9069" s="51" t="s">
        <v>2388</v>
      </c>
      <c r="I9069" s="39" t="s">
        <v>2317</v>
      </c>
      <c r="J9069" s="15">
        <v>60000</v>
      </c>
      <c r="U9069" s="15">
        <v>0</v>
      </c>
      <c r="V9069" s="15">
        <v>60000</v>
      </c>
      <c r="AH9069" s="15">
        <v>0</v>
      </c>
      <c r="AI9069" s="15">
        <v>0</v>
      </c>
      <c r="AU9069" s="15">
        <v>0</v>
      </c>
      <c r="AV9069" s="15">
        <v>0</v>
      </c>
      <c r="AW9069" s="15">
        <f>U9069+AH9069+AU9069</f>
        <v>0</v>
      </c>
    </row>
    <row r="9070" spans="1:49" s="393" customFormat="1" ht="25.5">
      <c r="A9070" s="386" t="s">
        <v>2433</v>
      </c>
      <c r="B9070" s="387" t="s">
        <v>1029</v>
      </c>
      <c r="C9070" s="387" t="s">
        <v>1549</v>
      </c>
      <c r="D9070" s="470" t="s">
        <v>3061</v>
      </c>
      <c r="E9070" s="400" t="s">
        <v>649</v>
      </c>
      <c r="F9070" s="401" t="s">
        <v>2521</v>
      </c>
      <c r="G9070" s="471" t="s">
        <v>3108</v>
      </c>
      <c r="H9070" s="401" t="s">
        <v>2387</v>
      </c>
      <c r="I9070" s="403" t="s">
        <v>2715</v>
      </c>
      <c r="J9070" s="391"/>
      <c r="K9070" s="391"/>
      <c r="L9070" s="391"/>
      <c r="M9070" s="391"/>
      <c r="N9070" s="391"/>
      <c r="O9070" s="391"/>
      <c r="P9070" s="391"/>
      <c r="Q9070" s="391"/>
      <c r="R9070" s="391"/>
      <c r="S9070" s="391"/>
      <c r="T9070" s="391"/>
      <c r="U9070" s="391">
        <v>0</v>
      </c>
      <c r="V9070" s="391">
        <v>0</v>
      </c>
      <c r="W9070" s="391"/>
      <c r="X9070" s="391"/>
      <c r="Y9070" s="391"/>
      <c r="Z9070" s="391"/>
      <c r="AA9070" s="391"/>
      <c r="AB9070" s="391"/>
      <c r="AC9070" s="391"/>
      <c r="AD9070" s="391"/>
      <c r="AE9070" s="391"/>
      <c r="AF9070" s="391"/>
      <c r="AG9070" s="391"/>
      <c r="AH9070" s="391">
        <v>0</v>
      </c>
      <c r="AI9070" s="391">
        <v>0</v>
      </c>
      <c r="AJ9070" s="391"/>
      <c r="AK9070" s="391"/>
      <c r="AL9070" s="391"/>
      <c r="AM9070" s="391"/>
      <c r="AN9070" s="391"/>
      <c r="AO9070" s="391"/>
      <c r="AP9070" s="391"/>
      <c r="AQ9070" s="391"/>
      <c r="AR9070" s="391"/>
      <c r="AS9070" s="391"/>
      <c r="AT9070" s="391"/>
      <c r="AU9070" s="391">
        <v>0</v>
      </c>
      <c r="AV9070" s="391">
        <v>0</v>
      </c>
      <c r="AW9070" s="391">
        <f>U9070+AH9070+AU9070</f>
        <v>0</v>
      </c>
    </row>
    <row r="9071" spans="1:49" s="393" customFormat="1">
      <c r="A9071" s="478" t="s">
        <v>2433</v>
      </c>
      <c r="B9071" s="479" t="s">
        <v>1029</v>
      </c>
      <c r="C9071" s="479" t="s">
        <v>1549</v>
      </c>
      <c r="D9071" s="480" t="s">
        <v>3061</v>
      </c>
      <c r="E9071" s="501" t="s">
        <v>649</v>
      </c>
      <c r="F9071" s="502" t="s">
        <v>3184</v>
      </c>
      <c r="G9071" s="483" t="s">
        <v>3108</v>
      </c>
      <c r="H9071" s="502"/>
      <c r="I9071" s="503" t="s">
        <v>3185</v>
      </c>
      <c r="J9071" s="496"/>
      <c r="K9071" s="496"/>
      <c r="L9071" s="496"/>
      <c r="M9071" s="496"/>
      <c r="N9071" s="496"/>
      <c r="O9071" s="496"/>
      <c r="P9071" s="496"/>
      <c r="Q9071" s="496"/>
      <c r="R9071" s="496"/>
      <c r="S9071" s="496"/>
      <c r="T9071" s="496"/>
      <c r="U9071" s="496"/>
      <c r="V9071" s="496"/>
      <c r="W9071" s="496"/>
      <c r="X9071" s="496"/>
      <c r="Y9071" s="496"/>
      <c r="Z9071" s="496"/>
      <c r="AA9071" s="496"/>
      <c r="AB9071" s="496"/>
      <c r="AC9071" s="496"/>
      <c r="AD9071" s="496"/>
      <c r="AE9071" s="496"/>
      <c r="AF9071" s="496"/>
      <c r="AG9071" s="496"/>
      <c r="AH9071" s="496"/>
      <c r="AI9071" s="496"/>
      <c r="AJ9071" s="496"/>
      <c r="AK9071" s="496"/>
      <c r="AL9071" s="496"/>
      <c r="AM9071" s="496"/>
      <c r="AN9071" s="496"/>
      <c r="AO9071" s="496"/>
      <c r="AP9071" s="496"/>
      <c r="AQ9071" s="496"/>
      <c r="AR9071" s="496"/>
      <c r="AS9071" s="496"/>
      <c r="AT9071" s="496"/>
      <c r="AU9071" s="496"/>
      <c r="AV9071" s="496"/>
      <c r="AW9071" s="496"/>
    </row>
    <row r="9072" spans="1:49">
      <c r="A9072" s="44" t="s">
        <v>2433</v>
      </c>
      <c r="B9072" s="45" t="s">
        <v>1029</v>
      </c>
      <c r="C9072" s="45" t="s">
        <v>1549</v>
      </c>
      <c r="D9072" s="452" t="s">
        <v>3061</v>
      </c>
      <c r="E9072" s="54" t="s">
        <v>1694</v>
      </c>
      <c r="F9072" s="65" t="s">
        <v>2894</v>
      </c>
      <c r="G9072" s="65"/>
      <c r="H9072" s="65"/>
      <c r="I9072" s="280" t="s">
        <v>1695</v>
      </c>
      <c r="J9072" s="9">
        <f>SUM(J9073,J9079,J9082,J9077,J9084)</f>
        <v>0</v>
      </c>
      <c r="K9072" s="9">
        <f t="shared" ref="K9072:AT9072" si="2488">SUM(K9073,K9079,K9082,K9077,K9084)</f>
        <v>0</v>
      </c>
      <c r="L9072" s="9">
        <f t="shared" si="2488"/>
        <v>0</v>
      </c>
      <c r="M9072" s="9">
        <f t="shared" si="2488"/>
        <v>0</v>
      </c>
      <c r="N9072" s="9">
        <f t="shared" si="2488"/>
        <v>0</v>
      </c>
      <c r="O9072" s="9">
        <f t="shared" si="2488"/>
        <v>0</v>
      </c>
      <c r="P9072" s="9">
        <f t="shared" si="2488"/>
        <v>0</v>
      </c>
      <c r="Q9072" s="9">
        <f t="shared" si="2488"/>
        <v>0</v>
      </c>
      <c r="R9072" s="9">
        <f t="shared" si="2488"/>
        <v>0</v>
      </c>
      <c r="S9072" s="9">
        <f t="shared" si="2488"/>
        <v>0</v>
      </c>
      <c r="T9072" s="9">
        <f t="shared" si="2488"/>
        <v>0</v>
      </c>
      <c r="U9072" s="9">
        <v>0</v>
      </c>
      <c r="V9072" s="9">
        <v>0</v>
      </c>
      <c r="W9072" s="9">
        <f>SUM(W9073,W9079,W9082,W9077,W9084)</f>
        <v>0</v>
      </c>
      <c r="X9072" s="9">
        <f t="shared" si="2488"/>
        <v>0</v>
      </c>
      <c r="Y9072" s="9">
        <f t="shared" si="2488"/>
        <v>0</v>
      </c>
      <c r="Z9072" s="9">
        <f t="shared" si="2488"/>
        <v>0</v>
      </c>
      <c r="AA9072" s="9">
        <f t="shared" si="2488"/>
        <v>0</v>
      </c>
      <c r="AB9072" s="9">
        <f t="shared" si="2488"/>
        <v>0</v>
      </c>
      <c r="AC9072" s="9">
        <f t="shared" si="2488"/>
        <v>0</v>
      </c>
      <c r="AD9072" s="9">
        <f t="shared" si="2488"/>
        <v>0</v>
      </c>
      <c r="AE9072" s="9">
        <f t="shared" si="2488"/>
        <v>0</v>
      </c>
      <c r="AF9072" s="9">
        <f t="shared" si="2488"/>
        <v>0</v>
      </c>
      <c r="AG9072" s="9">
        <f t="shared" si="2488"/>
        <v>0</v>
      </c>
      <c r="AH9072" s="9">
        <v>0</v>
      </c>
      <c r="AI9072" s="9">
        <v>0</v>
      </c>
      <c r="AJ9072" s="9">
        <f>SUM(AJ9073,AJ9079,AJ9082,AJ9077,AJ9084)</f>
        <v>0</v>
      </c>
      <c r="AK9072" s="9">
        <f t="shared" si="2488"/>
        <v>0</v>
      </c>
      <c r="AL9072" s="9">
        <f t="shared" si="2488"/>
        <v>0</v>
      </c>
      <c r="AM9072" s="9">
        <f t="shared" si="2488"/>
        <v>0</v>
      </c>
      <c r="AN9072" s="9">
        <f t="shared" si="2488"/>
        <v>0</v>
      </c>
      <c r="AO9072" s="9">
        <f t="shared" si="2488"/>
        <v>0</v>
      </c>
      <c r="AP9072" s="9">
        <f t="shared" si="2488"/>
        <v>0</v>
      </c>
      <c r="AQ9072" s="9">
        <f t="shared" si="2488"/>
        <v>0</v>
      </c>
      <c r="AR9072" s="9">
        <f t="shared" si="2488"/>
        <v>0</v>
      </c>
      <c r="AS9072" s="9">
        <f t="shared" si="2488"/>
        <v>0</v>
      </c>
      <c r="AT9072" s="9">
        <f t="shared" si="2488"/>
        <v>0</v>
      </c>
      <c r="AU9072" s="9">
        <v>0</v>
      </c>
      <c r="AV9072" s="9">
        <v>0</v>
      </c>
      <c r="AW9072" s="9">
        <f t="shared" ref="AW9072:AW9091" si="2489">U9072+AH9072+AU9072</f>
        <v>0</v>
      </c>
    </row>
    <row r="9073" spans="1:49" s="212" customFormat="1">
      <c r="A9073" s="44" t="s">
        <v>2433</v>
      </c>
      <c r="B9073" s="45" t="s">
        <v>1029</v>
      </c>
      <c r="C9073" s="45" t="s">
        <v>1549</v>
      </c>
      <c r="D9073" s="452" t="s">
        <v>3061</v>
      </c>
      <c r="E9073" s="54" t="s">
        <v>1694</v>
      </c>
      <c r="F9073" s="51"/>
      <c r="G9073" s="211"/>
      <c r="H9073" s="211"/>
      <c r="I9073" s="186" t="s">
        <v>1724</v>
      </c>
      <c r="J9073" s="224">
        <f>SUM(J9074:J9076)</f>
        <v>0</v>
      </c>
      <c r="K9073" s="224">
        <f t="shared" ref="K9073:AT9073" si="2490">SUM(K9074:K9076)</f>
        <v>0</v>
      </c>
      <c r="L9073" s="224">
        <f t="shared" si="2490"/>
        <v>0</v>
      </c>
      <c r="M9073" s="224">
        <f t="shared" si="2490"/>
        <v>0</v>
      </c>
      <c r="N9073" s="224">
        <f t="shared" si="2490"/>
        <v>0</v>
      </c>
      <c r="O9073" s="224">
        <f t="shared" si="2490"/>
        <v>0</v>
      </c>
      <c r="P9073" s="224">
        <f t="shared" si="2490"/>
        <v>0</v>
      </c>
      <c r="Q9073" s="224">
        <f t="shared" si="2490"/>
        <v>0</v>
      </c>
      <c r="R9073" s="224">
        <f t="shared" si="2490"/>
        <v>0</v>
      </c>
      <c r="S9073" s="224">
        <f t="shared" si="2490"/>
        <v>0</v>
      </c>
      <c r="T9073" s="224">
        <f t="shared" si="2490"/>
        <v>0</v>
      </c>
      <c r="U9073" s="224">
        <v>0</v>
      </c>
      <c r="V9073" s="224">
        <v>0</v>
      </c>
      <c r="W9073" s="224">
        <f>SUM(W9074:W9076)</f>
        <v>0</v>
      </c>
      <c r="X9073" s="224">
        <f t="shared" si="2490"/>
        <v>0</v>
      </c>
      <c r="Y9073" s="224">
        <f t="shared" si="2490"/>
        <v>0</v>
      </c>
      <c r="Z9073" s="224">
        <f t="shared" si="2490"/>
        <v>0</v>
      </c>
      <c r="AA9073" s="224">
        <f t="shared" si="2490"/>
        <v>0</v>
      </c>
      <c r="AB9073" s="224">
        <f t="shared" si="2490"/>
        <v>0</v>
      </c>
      <c r="AC9073" s="224">
        <f t="shared" si="2490"/>
        <v>0</v>
      </c>
      <c r="AD9073" s="224">
        <f t="shared" si="2490"/>
        <v>0</v>
      </c>
      <c r="AE9073" s="224">
        <f t="shared" si="2490"/>
        <v>0</v>
      </c>
      <c r="AF9073" s="224">
        <f t="shared" si="2490"/>
        <v>0</v>
      </c>
      <c r="AG9073" s="224">
        <f t="shared" si="2490"/>
        <v>0</v>
      </c>
      <c r="AH9073" s="224">
        <v>0</v>
      </c>
      <c r="AI9073" s="224">
        <v>0</v>
      </c>
      <c r="AJ9073" s="224">
        <f>SUM(AJ9074:AJ9076)</f>
        <v>0</v>
      </c>
      <c r="AK9073" s="224">
        <f t="shared" si="2490"/>
        <v>0</v>
      </c>
      <c r="AL9073" s="224">
        <f t="shared" si="2490"/>
        <v>0</v>
      </c>
      <c r="AM9073" s="224">
        <f t="shared" si="2490"/>
        <v>0</v>
      </c>
      <c r="AN9073" s="224">
        <f t="shared" si="2490"/>
        <v>0</v>
      </c>
      <c r="AO9073" s="224">
        <f t="shared" si="2490"/>
        <v>0</v>
      </c>
      <c r="AP9073" s="224">
        <f t="shared" si="2490"/>
        <v>0</v>
      </c>
      <c r="AQ9073" s="224">
        <f t="shared" si="2490"/>
        <v>0</v>
      </c>
      <c r="AR9073" s="224">
        <f t="shared" si="2490"/>
        <v>0</v>
      </c>
      <c r="AS9073" s="224">
        <f t="shared" si="2490"/>
        <v>0</v>
      </c>
      <c r="AT9073" s="224">
        <f t="shared" si="2490"/>
        <v>0</v>
      </c>
      <c r="AU9073" s="224">
        <v>0</v>
      </c>
      <c r="AV9073" s="224">
        <v>0</v>
      </c>
      <c r="AW9073" s="224">
        <f t="shared" si="2489"/>
        <v>0</v>
      </c>
    </row>
    <row r="9074" spans="1:49" s="212" customFormat="1">
      <c r="A9074" s="44" t="s">
        <v>2433</v>
      </c>
      <c r="B9074" s="45" t="s">
        <v>1029</v>
      </c>
      <c r="C9074" s="45" t="s">
        <v>1549</v>
      </c>
      <c r="D9074" s="452" t="s">
        <v>3061</v>
      </c>
      <c r="E9074" s="54" t="s">
        <v>1694</v>
      </c>
      <c r="F9074" s="51" t="s">
        <v>2648</v>
      </c>
      <c r="G9074" s="468" t="s">
        <v>3108</v>
      </c>
      <c r="H9074" s="211" t="s">
        <v>2387</v>
      </c>
      <c r="I9074" s="39" t="s">
        <v>2589</v>
      </c>
      <c r="J9074" s="15"/>
      <c r="K9074" s="15"/>
      <c r="L9074" s="15"/>
      <c r="M9074" s="15"/>
      <c r="N9074" s="15"/>
      <c r="O9074" s="15"/>
      <c r="P9074" s="15"/>
      <c r="Q9074" s="15"/>
      <c r="R9074" s="15"/>
      <c r="S9074" s="15"/>
      <c r="T9074" s="15"/>
      <c r="U9074" s="15">
        <v>0</v>
      </c>
      <c r="V9074" s="15">
        <v>0</v>
      </c>
      <c r="W9074" s="15"/>
      <c r="X9074" s="15"/>
      <c r="Y9074" s="15"/>
      <c r="Z9074" s="15"/>
      <c r="AA9074" s="15"/>
      <c r="AB9074" s="15"/>
      <c r="AC9074" s="15"/>
      <c r="AD9074" s="15"/>
      <c r="AE9074" s="15"/>
      <c r="AF9074" s="15"/>
      <c r="AG9074" s="15"/>
      <c r="AH9074" s="15">
        <v>0</v>
      </c>
      <c r="AI9074" s="15">
        <v>0</v>
      </c>
      <c r="AJ9074" s="15"/>
      <c r="AK9074" s="15"/>
      <c r="AL9074" s="15"/>
      <c r="AM9074" s="15"/>
      <c r="AN9074" s="15"/>
      <c r="AO9074" s="15"/>
      <c r="AP9074" s="15"/>
      <c r="AQ9074" s="15"/>
      <c r="AR9074" s="15"/>
      <c r="AS9074" s="15"/>
      <c r="AT9074" s="15"/>
      <c r="AU9074" s="15">
        <v>0</v>
      </c>
      <c r="AV9074" s="15">
        <v>0</v>
      </c>
      <c r="AW9074" s="15">
        <f t="shared" si="2489"/>
        <v>0</v>
      </c>
    </row>
    <row r="9075" spans="1:49" s="212" customFormat="1">
      <c r="A9075" s="44" t="s">
        <v>2433</v>
      </c>
      <c r="B9075" s="45" t="s">
        <v>1029</v>
      </c>
      <c r="C9075" s="45" t="s">
        <v>1549</v>
      </c>
      <c r="D9075" s="452" t="s">
        <v>3061</v>
      </c>
      <c r="E9075" s="54" t="s">
        <v>1694</v>
      </c>
      <c r="F9075" s="51" t="s">
        <v>2863</v>
      </c>
      <c r="G9075" s="468" t="s">
        <v>3108</v>
      </c>
      <c r="H9075" s="211" t="s">
        <v>2387</v>
      </c>
      <c r="I9075" s="185" t="s">
        <v>2744</v>
      </c>
      <c r="J9075" s="15"/>
      <c r="K9075" s="15"/>
      <c r="L9075" s="15"/>
      <c r="M9075" s="15"/>
      <c r="N9075" s="15"/>
      <c r="O9075" s="15"/>
      <c r="P9075" s="15"/>
      <c r="Q9075" s="15"/>
      <c r="R9075" s="15"/>
      <c r="S9075" s="15"/>
      <c r="T9075" s="15"/>
      <c r="U9075" s="15">
        <v>0</v>
      </c>
      <c r="V9075" s="15">
        <v>0</v>
      </c>
      <c r="W9075" s="15"/>
      <c r="X9075" s="15"/>
      <c r="Y9075" s="15"/>
      <c r="Z9075" s="15"/>
      <c r="AA9075" s="15"/>
      <c r="AB9075" s="15"/>
      <c r="AC9075" s="15"/>
      <c r="AD9075" s="15"/>
      <c r="AE9075" s="15"/>
      <c r="AF9075" s="15"/>
      <c r="AG9075" s="15"/>
      <c r="AH9075" s="15">
        <v>0</v>
      </c>
      <c r="AI9075" s="15">
        <v>0</v>
      </c>
      <c r="AJ9075" s="15"/>
      <c r="AK9075" s="15"/>
      <c r="AL9075" s="15"/>
      <c r="AM9075" s="15"/>
      <c r="AN9075" s="15"/>
      <c r="AO9075" s="15"/>
      <c r="AP9075" s="15"/>
      <c r="AQ9075" s="15"/>
      <c r="AR9075" s="15"/>
      <c r="AS9075" s="15"/>
      <c r="AT9075" s="15"/>
      <c r="AU9075" s="15">
        <v>0</v>
      </c>
      <c r="AV9075" s="15">
        <v>0</v>
      </c>
      <c r="AW9075" s="15">
        <f t="shared" si="2489"/>
        <v>0</v>
      </c>
    </row>
    <row r="9076" spans="1:49" s="212" customFormat="1">
      <c r="A9076" s="44" t="s">
        <v>2433</v>
      </c>
      <c r="B9076" s="45" t="s">
        <v>1029</v>
      </c>
      <c r="C9076" s="45" t="s">
        <v>1549</v>
      </c>
      <c r="D9076" s="452" t="s">
        <v>3061</v>
      </c>
      <c r="E9076" s="54" t="s">
        <v>1694</v>
      </c>
      <c r="F9076" s="211" t="s">
        <v>2876</v>
      </c>
      <c r="G9076" s="468" t="s">
        <v>3108</v>
      </c>
      <c r="H9076" s="211" t="s">
        <v>2387</v>
      </c>
      <c r="I9076" s="187" t="s">
        <v>2769</v>
      </c>
      <c r="J9076" s="209"/>
      <c r="K9076" s="209"/>
      <c r="L9076" s="209"/>
      <c r="M9076" s="209"/>
      <c r="N9076" s="209"/>
      <c r="O9076" s="209"/>
      <c r="P9076" s="209"/>
      <c r="Q9076" s="209"/>
      <c r="R9076" s="209"/>
      <c r="S9076" s="209"/>
      <c r="T9076" s="209"/>
      <c r="U9076" s="209">
        <v>0</v>
      </c>
      <c r="V9076" s="209">
        <v>0</v>
      </c>
      <c r="W9076" s="209"/>
      <c r="X9076" s="209"/>
      <c r="Y9076" s="209"/>
      <c r="Z9076" s="209"/>
      <c r="AA9076" s="209"/>
      <c r="AB9076" s="209"/>
      <c r="AC9076" s="209"/>
      <c r="AD9076" s="209"/>
      <c r="AE9076" s="209"/>
      <c r="AF9076" s="209"/>
      <c r="AG9076" s="209"/>
      <c r="AH9076" s="209">
        <v>0</v>
      </c>
      <c r="AI9076" s="209">
        <v>0</v>
      </c>
      <c r="AJ9076" s="209"/>
      <c r="AK9076" s="209"/>
      <c r="AL9076" s="209"/>
      <c r="AM9076" s="209"/>
      <c r="AN9076" s="209"/>
      <c r="AO9076" s="209"/>
      <c r="AP9076" s="209"/>
      <c r="AQ9076" s="209"/>
      <c r="AR9076" s="209"/>
      <c r="AS9076" s="209"/>
      <c r="AT9076" s="209"/>
      <c r="AU9076" s="209">
        <v>0</v>
      </c>
      <c r="AV9076" s="209">
        <v>0</v>
      </c>
      <c r="AW9076" s="209">
        <f t="shared" si="2489"/>
        <v>0</v>
      </c>
    </row>
    <row r="9077" spans="1:49" s="212" customFormat="1">
      <c r="A9077" s="44" t="s">
        <v>2433</v>
      </c>
      <c r="B9077" s="45" t="s">
        <v>1029</v>
      </c>
      <c r="C9077" s="45" t="s">
        <v>1549</v>
      </c>
      <c r="D9077" s="452" t="s">
        <v>3061</v>
      </c>
      <c r="E9077" s="54" t="s">
        <v>1694</v>
      </c>
      <c r="F9077" s="355"/>
      <c r="G9077" s="355"/>
      <c r="H9077" s="355"/>
      <c r="I9077" s="356" t="s">
        <v>2745</v>
      </c>
      <c r="J9077" s="224">
        <f>SUM(J9078)</f>
        <v>0</v>
      </c>
      <c r="K9077" s="224">
        <f t="shared" ref="K9077:AT9077" si="2491">SUM(K9078)</f>
        <v>0</v>
      </c>
      <c r="L9077" s="224">
        <f t="shared" si="2491"/>
        <v>0</v>
      </c>
      <c r="M9077" s="224">
        <f t="shared" si="2491"/>
        <v>0</v>
      </c>
      <c r="N9077" s="224">
        <f t="shared" si="2491"/>
        <v>0</v>
      </c>
      <c r="O9077" s="224">
        <f t="shared" si="2491"/>
        <v>0</v>
      </c>
      <c r="P9077" s="224">
        <f t="shared" si="2491"/>
        <v>0</v>
      </c>
      <c r="Q9077" s="224">
        <f t="shared" si="2491"/>
        <v>0</v>
      </c>
      <c r="R9077" s="224">
        <f t="shared" si="2491"/>
        <v>0</v>
      </c>
      <c r="S9077" s="224">
        <f t="shared" si="2491"/>
        <v>0</v>
      </c>
      <c r="T9077" s="224">
        <f t="shared" si="2491"/>
        <v>0</v>
      </c>
      <c r="U9077" s="224">
        <v>0</v>
      </c>
      <c r="V9077" s="224">
        <v>0</v>
      </c>
      <c r="W9077" s="224">
        <f>SUM(W9078)</f>
        <v>0</v>
      </c>
      <c r="X9077" s="224">
        <f t="shared" si="2491"/>
        <v>0</v>
      </c>
      <c r="Y9077" s="224">
        <f t="shared" si="2491"/>
        <v>0</v>
      </c>
      <c r="Z9077" s="224">
        <f t="shared" si="2491"/>
        <v>0</v>
      </c>
      <c r="AA9077" s="224">
        <f t="shared" si="2491"/>
        <v>0</v>
      </c>
      <c r="AB9077" s="224">
        <f t="shared" si="2491"/>
        <v>0</v>
      </c>
      <c r="AC9077" s="224">
        <f t="shared" si="2491"/>
        <v>0</v>
      </c>
      <c r="AD9077" s="224">
        <f t="shared" si="2491"/>
        <v>0</v>
      </c>
      <c r="AE9077" s="224">
        <f t="shared" si="2491"/>
        <v>0</v>
      </c>
      <c r="AF9077" s="224">
        <f t="shared" si="2491"/>
        <v>0</v>
      </c>
      <c r="AG9077" s="224">
        <f t="shared" si="2491"/>
        <v>0</v>
      </c>
      <c r="AH9077" s="224">
        <v>0</v>
      </c>
      <c r="AI9077" s="224">
        <v>0</v>
      </c>
      <c r="AJ9077" s="224">
        <f>SUM(AJ9078)</f>
        <v>0</v>
      </c>
      <c r="AK9077" s="224">
        <f t="shared" si="2491"/>
        <v>0</v>
      </c>
      <c r="AL9077" s="224">
        <f t="shared" si="2491"/>
        <v>0</v>
      </c>
      <c r="AM9077" s="224">
        <f t="shared" si="2491"/>
        <v>0</v>
      </c>
      <c r="AN9077" s="224">
        <f t="shared" si="2491"/>
        <v>0</v>
      </c>
      <c r="AO9077" s="224">
        <f t="shared" si="2491"/>
        <v>0</v>
      </c>
      <c r="AP9077" s="224">
        <f t="shared" si="2491"/>
        <v>0</v>
      </c>
      <c r="AQ9077" s="224">
        <f t="shared" si="2491"/>
        <v>0</v>
      </c>
      <c r="AR9077" s="224">
        <f t="shared" si="2491"/>
        <v>0</v>
      </c>
      <c r="AS9077" s="224">
        <f t="shared" si="2491"/>
        <v>0</v>
      </c>
      <c r="AT9077" s="224">
        <f t="shared" si="2491"/>
        <v>0</v>
      </c>
      <c r="AU9077" s="224">
        <v>0</v>
      </c>
      <c r="AV9077" s="224">
        <v>0</v>
      </c>
      <c r="AW9077" s="224">
        <f t="shared" si="2489"/>
        <v>0</v>
      </c>
    </row>
    <row r="9078" spans="1:49" s="212" customFormat="1">
      <c r="A9078" s="44" t="s">
        <v>2433</v>
      </c>
      <c r="B9078" s="45" t="s">
        <v>1029</v>
      </c>
      <c r="C9078" s="45" t="s">
        <v>1549</v>
      </c>
      <c r="D9078" s="452" t="s">
        <v>3061</v>
      </c>
      <c r="E9078" s="54" t="s">
        <v>1694</v>
      </c>
      <c r="F9078" s="211" t="s">
        <v>2864</v>
      </c>
      <c r="G9078" s="468" t="s">
        <v>3108</v>
      </c>
      <c r="H9078" s="355" t="s">
        <v>2387</v>
      </c>
      <c r="I9078" s="185" t="s">
        <v>2746</v>
      </c>
      <c r="J9078" s="209"/>
      <c r="K9078" s="209"/>
      <c r="L9078" s="209"/>
      <c r="M9078" s="209"/>
      <c r="N9078" s="209"/>
      <c r="O9078" s="209"/>
      <c r="P9078" s="209"/>
      <c r="Q9078" s="209"/>
      <c r="R9078" s="209"/>
      <c r="S9078" s="209"/>
      <c r="T9078" s="209"/>
      <c r="U9078" s="209">
        <v>0</v>
      </c>
      <c r="V9078" s="209">
        <v>0</v>
      </c>
      <c r="W9078" s="209"/>
      <c r="X9078" s="209"/>
      <c r="Y9078" s="209"/>
      <c r="Z9078" s="209"/>
      <c r="AA9078" s="209"/>
      <c r="AB9078" s="209"/>
      <c r="AC9078" s="209"/>
      <c r="AD9078" s="209"/>
      <c r="AE9078" s="209"/>
      <c r="AF9078" s="209"/>
      <c r="AG9078" s="209"/>
      <c r="AH9078" s="209">
        <v>0</v>
      </c>
      <c r="AI9078" s="209">
        <v>0</v>
      </c>
      <c r="AJ9078" s="209"/>
      <c r="AK9078" s="209"/>
      <c r="AL9078" s="209"/>
      <c r="AM9078" s="209"/>
      <c r="AN9078" s="209"/>
      <c r="AO9078" s="209"/>
      <c r="AP9078" s="209"/>
      <c r="AQ9078" s="209"/>
      <c r="AR9078" s="209"/>
      <c r="AS9078" s="209"/>
      <c r="AT9078" s="209"/>
      <c r="AU9078" s="209">
        <v>0</v>
      </c>
      <c r="AV9078" s="209">
        <v>0</v>
      </c>
      <c r="AW9078" s="209">
        <f t="shared" si="2489"/>
        <v>0</v>
      </c>
    </row>
    <row r="9079" spans="1:49" s="212" customFormat="1">
      <c r="A9079" s="44" t="s">
        <v>2433</v>
      </c>
      <c r="B9079" s="45" t="s">
        <v>1029</v>
      </c>
      <c r="C9079" s="45" t="s">
        <v>1549</v>
      </c>
      <c r="D9079" s="452" t="s">
        <v>3061</v>
      </c>
      <c r="E9079" s="54" t="s">
        <v>1694</v>
      </c>
      <c r="F9079" s="211"/>
      <c r="G9079" s="211"/>
      <c r="H9079" s="211"/>
      <c r="I9079" s="186" t="s">
        <v>2566</v>
      </c>
      <c r="J9079" s="224">
        <f>SUM(J9080:J9081)</f>
        <v>0</v>
      </c>
      <c r="K9079" s="224">
        <f t="shared" ref="K9079:AT9079" si="2492">SUM(K9080:K9081)</f>
        <v>0</v>
      </c>
      <c r="L9079" s="224">
        <f t="shared" si="2492"/>
        <v>0</v>
      </c>
      <c r="M9079" s="224">
        <f t="shared" si="2492"/>
        <v>0</v>
      </c>
      <c r="N9079" s="224">
        <f t="shared" si="2492"/>
        <v>0</v>
      </c>
      <c r="O9079" s="224">
        <f t="shared" si="2492"/>
        <v>0</v>
      </c>
      <c r="P9079" s="224">
        <f t="shared" si="2492"/>
        <v>0</v>
      </c>
      <c r="Q9079" s="224">
        <f t="shared" si="2492"/>
        <v>0</v>
      </c>
      <c r="R9079" s="224">
        <f t="shared" si="2492"/>
        <v>0</v>
      </c>
      <c r="S9079" s="224">
        <f t="shared" si="2492"/>
        <v>0</v>
      </c>
      <c r="T9079" s="224">
        <f t="shared" si="2492"/>
        <v>0</v>
      </c>
      <c r="U9079" s="224">
        <v>0</v>
      </c>
      <c r="V9079" s="224">
        <v>0</v>
      </c>
      <c r="W9079" s="224">
        <f>SUM(W9080:W9081)</f>
        <v>0</v>
      </c>
      <c r="X9079" s="224">
        <f t="shared" si="2492"/>
        <v>0</v>
      </c>
      <c r="Y9079" s="224">
        <f t="shared" si="2492"/>
        <v>0</v>
      </c>
      <c r="Z9079" s="224">
        <f t="shared" si="2492"/>
        <v>0</v>
      </c>
      <c r="AA9079" s="224">
        <f t="shared" si="2492"/>
        <v>0</v>
      </c>
      <c r="AB9079" s="224">
        <f t="shared" si="2492"/>
        <v>0</v>
      </c>
      <c r="AC9079" s="224">
        <f t="shared" si="2492"/>
        <v>0</v>
      </c>
      <c r="AD9079" s="224">
        <f t="shared" si="2492"/>
        <v>0</v>
      </c>
      <c r="AE9079" s="224">
        <f t="shared" si="2492"/>
        <v>0</v>
      </c>
      <c r="AF9079" s="224">
        <f t="shared" si="2492"/>
        <v>0</v>
      </c>
      <c r="AG9079" s="224">
        <f t="shared" si="2492"/>
        <v>0</v>
      </c>
      <c r="AH9079" s="224">
        <v>0</v>
      </c>
      <c r="AI9079" s="224">
        <v>0</v>
      </c>
      <c r="AJ9079" s="224">
        <f>SUM(AJ9080:AJ9081)</f>
        <v>0</v>
      </c>
      <c r="AK9079" s="224">
        <f t="shared" si="2492"/>
        <v>0</v>
      </c>
      <c r="AL9079" s="224">
        <f t="shared" si="2492"/>
        <v>0</v>
      </c>
      <c r="AM9079" s="224">
        <f t="shared" si="2492"/>
        <v>0</v>
      </c>
      <c r="AN9079" s="224">
        <f t="shared" si="2492"/>
        <v>0</v>
      </c>
      <c r="AO9079" s="224">
        <f t="shared" si="2492"/>
        <v>0</v>
      </c>
      <c r="AP9079" s="224">
        <f t="shared" si="2492"/>
        <v>0</v>
      </c>
      <c r="AQ9079" s="224">
        <f t="shared" si="2492"/>
        <v>0</v>
      </c>
      <c r="AR9079" s="224">
        <f t="shared" si="2492"/>
        <v>0</v>
      </c>
      <c r="AS9079" s="224">
        <f t="shared" si="2492"/>
        <v>0</v>
      </c>
      <c r="AT9079" s="224">
        <f t="shared" si="2492"/>
        <v>0</v>
      </c>
      <c r="AU9079" s="224">
        <v>0</v>
      </c>
      <c r="AV9079" s="224">
        <v>0</v>
      </c>
      <c r="AW9079" s="224">
        <f t="shared" si="2489"/>
        <v>0</v>
      </c>
    </row>
    <row r="9080" spans="1:49" s="212" customFormat="1">
      <c r="A9080" s="44" t="s">
        <v>2433</v>
      </c>
      <c r="B9080" s="45" t="s">
        <v>1029</v>
      </c>
      <c r="C9080" s="45" t="s">
        <v>1549</v>
      </c>
      <c r="D9080" s="452" t="s">
        <v>3061</v>
      </c>
      <c r="E9080" s="54" t="s">
        <v>1694</v>
      </c>
      <c r="F9080" s="211" t="s">
        <v>2649</v>
      </c>
      <c r="G9080" s="468" t="s">
        <v>3108</v>
      </c>
      <c r="H9080" s="211" t="s">
        <v>2387</v>
      </c>
      <c r="I9080" s="185" t="s">
        <v>2750</v>
      </c>
      <c r="J9080" s="209"/>
      <c r="K9080" s="209"/>
      <c r="L9080" s="209"/>
      <c r="M9080" s="209"/>
      <c r="N9080" s="209"/>
      <c r="O9080" s="209"/>
      <c r="P9080" s="209"/>
      <c r="Q9080" s="209"/>
      <c r="R9080" s="209"/>
      <c r="S9080" s="209"/>
      <c r="T9080" s="209"/>
      <c r="U9080" s="209">
        <v>0</v>
      </c>
      <c r="V9080" s="209">
        <v>0</v>
      </c>
      <c r="W9080" s="209"/>
      <c r="X9080" s="209"/>
      <c r="Y9080" s="209"/>
      <c r="Z9080" s="209"/>
      <c r="AA9080" s="209"/>
      <c r="AB9080" s="209"/>
      <c r="AC9080" s="209"/>
      <c r="AD9080" s="209"/>
      <c r="AE9080" s="209"/>
      <c r="AF9080" s="209"/>
      <c r="AG9080" s="209"/>
      <c r="AH9080" s="209">
        <v>0</v>
      </c>
      <c r="AI9080" s="209">
        <v>0</v>
      </c>
      <c r="AJ9080" s="209"/>
      <c r="AK9080" s="209"/>
      <c r="AL9080" s="209"/>
      <c r="AM9080" s="209"/>
      <c r="AN9080" s="209"/>
      <c r="AO9080" s="209"/>
      <c r="AP9080" s="209"/>
      <c r="AQ9080" s="209"/>
      <c r="AR9080" s="209"/>
      <c r="AS9080" s="209"/>
      <c r="AT9080" s="209"/>
      <c r="AU9080" s="209">
        <v>0</v>
      </c>
      <c r="AV9080" s="209">
        <v>0</v>
      </c>
      <c r="AW9080" s="209">
        <f t="shared" si="2489"/>
        <v>0</v>
      </c>
    </row>
    <row r="9081" spans="1:49" s="212" customFormat="1">
      <c r="A9081" s="44" t="s">
        <v>2433</v>
      </c>
      <c r="B9081" s="45" t="s">
        <v>1029</v>
      </c>
      <c r="C9081" s="45" t="s">
        <v>1549</v>
      </c>
      <c r="D9081" s="452" t="s">
        <v>3061</v>
      </c>
      <c r="E9081" s="54" t="s">
        <v>1694</v>
      </c>
      <c r="F9081" s="211" t="s">
        <v>2877</v>
      </c>
      <c r="G9081" s="468" t="s">
        <v>3108</v>
      </c>
      <c r="H9081" s="211" t="s">
        <v>2387</v>
      </c>
      <c r="I9081" s="185" t="s">
        <v>2799</v>
      </c>
      <c r="J9081" s="209"/>
      <c r="K9081" s="209"/>
      <c r="L9081" s="209"/>
      <c r="M9081" s="209"/>
      <c r="N9081" s="209"/>
      <c r="O9081" s="209"/>
      <c r="P9081" s="209"/>
      <c r="Q9081" s="209"/>
      <c r="R9081" s="209"/>
      <c r="S9081" s="209"/>
      <c r="T9081" s="209"/>
      <c r="U9081" s="209">
        <v>0</v>
      </c>
      <c r="V9081" s="209">
        <v>0</v>
      </c>
      <c r="W9081" s="209"/>
      <c r="X9081" s="209"/>
      <c r="Y9081" s="209"/>
      <c r="Z9081" s="209"/>
      <c r="AA9081" s="209"/>
      <c r="AB9081" s="209"/>
      <c r="AC9081" s="209"/>
      <c r="AD9081" s="209"/>
      <c r="AE9081" s="209"/>
      <c r="AF9081" s="209"/>
      <c r="AG9081" s="209"/>
      <c r="AH9081" s="209">
        <v>0</v>
      </c>
      <c r="AI9081" s="209">
        <v>0</v>
      </c>
      <c r="AJ9081" s="209"/>
      <c r="AK9081" s="209"/>
      <c r="AL9081" s="209"/>
      <c r="AM9081" s="209"/>
      <c r="AN9081" s="209"/>
      <c r="AO9081" s="209"/>
      <c r="AP9081" s="209"/>
      <c r="AQ9081" s="209"/>
      <c r="AR9081" s="209"/>
      <c r="AS9081" s="209"/>
      <c r="AT9081" s="209"/>
      <c r="AU9081" s="209">
        <v>0</v>
      </c>
      <c r="AV9081" s="209">
        <v>0</v>
      </c>
      <c r="AW9081" s="209">
        <f t="shared" si="2489"/>
        <v>0</v>
      </c>
    </row>
    <row r="9082" spans="1:49" s="212" customFormat="1">
      <c r="A9082" s="44" t="s">
        <v>2433</v>
      </c>
      <c r="B9082" s="45" t="s">
        <v>1029</v>
      </c>
      <c r="C9082" s="45" t="s">
        <v>1549</v>
      </c>
      <c r="D9082" s="452" t="s">
        <v>3061</v>
      </c>
      <c r="E9082" s="54" t="s">
        <v>1694</v>
      </c>
      <c r="F9082" s="211"/>
      <c r="G9082" s="211"/>
      <c r="H9082" s="211"/>
      <c r="I9082" s="186" t="s">
        <v>2567</v>
      </c>
      <c r="J9082" s="224">
        <f>SUM(J9083)</f>
        <v>0</v>
      </c>
      <c r="K9082" s="224">
        <f t="shared" ref="K9082:AT9082" si="2493">SUM(K9083)</f>
        <v>0</v>
      </c>
      <c r="L9082" s="224">
        <f t="shared" si="2493"/>
        <v>0</v>
      </c>
      <c r="M9082" s="224">
        <f t="shared" si="2493"/>
        <v>0</v>
      </c>
      <c r="N9082" s="224">
        <f t="shared" si="2493"/>
        <v>0</v>
      </c>
      <c r="O9082" s="224">
        <f t="shared" si="2493"/>
        <v>0</v>
      </c>
      <c r="P9082" s="224">
        <f t="shared" si="2493"/>
        <v>0</v>
      </c>
      <c r="Q9082" s="224">
        <f t="shared" si="2493"/>
        <v>0</v>
      </c>
      <c r="R9082" s="224">
        <f t="shared" si="2493"/>
        <v>0</v>
      </c>
      <c r="S9082" s="224">
        <f t="shared" si="2493"/>
        <v>0</v>
      </c>
      <c r="T9082" s="224">
        <f t="shared" si="2493"/>
        <v>0</v>
      </c>
      <c r="U9082" s="224">
        <v>0</v>
      </c>
      <c r="V9082" s="224">
        <v>0</v>
      </c>
      <c r="W9082" s="224">
        <f>SUM(W9083)</f>
        <v>0</v>
      </c>
      <c r="X9082" s="224">
        <f t="shared" si="2493"/>
        <v>0</v>
      </c>
      <c r="Y9082" s="224">
        <f t="shared" si="2493"/>
        <v>0</v>
      </c>
      <c r="Z9082" s="224">
        <f t="shared" si="2493"/>
        <v>0</v>
      </c>
      <c r="AA9082" s="224">
        <f t="shared" si="2493"/>
        <v>0</v>
      </c>
      <c r="AB9082" s="224">
        <f t="shared" si="2493"/>
        <v>0</v>
      </c>
      <c r="AC9082" s="224">
        <f t="shared" si="2493"/>
        <v>0</v>
      </c>
      <c r="AD9082" s="224">
        <f t="shared" si="2493"/>
        <v>0</v>
      </c>
      <c r="AE9082" s="224">
        <f t="shared" si="2493"/>
        <v>0</v>
      </c>
      <c r="AF9082" s="224">
        <f t="shared" si="2493"/>
        <v>0</v>
      </c>
      <c r="AG9082" s="224">
        <f t="shared" si="2493"/>
        <v>0</v>
      </c>
      <c r="AH9082" s="224">
        <v>0</v>
      </c>
      <c r="AI9082" s="224">
        <v>0</v>
      </c>
      <c r="AJ9082" s="224">
        <f>SUM(AJ9083)</f>
        <v>0</v>
      </c>
      <c r="AK9082" s="224">
        <f t="shared" si="2493"/>
        <v>0</v>
      </c>
      <c r="AL9082" s="224">
        <f t="shared" si="2493"/>
        <v>0</v>
      </c>
      <c r="AM9082" s="224">
        <f t="shared" si="2493"/>
        <v>0</v>
      </c>
      <c r="AN9082" s="224">
        <f t="shared" si="2493"/>
        <v>0</v>
      </c>
      <c r="AO9082" s="224">
        <f t="shared" si="2493"/>
        <v>0</v>
      </c>
      <c r="AP9082" s="224">
        <f t="shared" si="2493"/>
        <v>0</v>
      </c>
      <c r="AQ9082" s="224">
        <f t="shared" si="2493"/>
        <v>0</v>
      </c>
      <c r="AR9082" s="224">
        <f t="shared" si="2493"/>
        <v>0</v>
      </c>
      <c r="AS9082" s="224">
        <f t="shared" si="2493"/>
        <v>0</v>
      </c>
      <c r="AT9082" s="224">
        <f t="shared" si="2493"/>
        <v>0</v>
      </c>
      <c r="AU9082" s="224">
        <v>0</v>
      </c>
      <c r="AV9082" s="224">
        <v>0</v>
      </c>
      <c r="AW9082" s="224">
        <f t="shared" si="2489"/>
        <v>0</v>
      </c>
    </row>
    <row r="9083" spans="1:49" s="212" customFormat="1">
      <c r="A9083" s="44" t="s">
        <v>2433</v>
      </c>
      <c r="B9083" s="45" t="s">
        <v>1029</v>
      </c>
      <c r="C9083" s="45" t="s">
        <v>1549</v>
      </c>
      <c r="D9083" s="452" t="s">
        <v>3061</v>
      </c>
      <c r="E9083" s="54" t="s">
        <v>1694</v>
      </c>
      <c r="F9083" s="211" t="s">
        <v>2650</v>
      </c>
      <c r="G9083" s="468" t="s">
        <v>3108</v>
      </c>
      <c r="H9083" s="211" t="s">
        <v>2387</v>
      </c>
      <c r="I9083" s="189" t="s">
        <v>2568</v>
      </c>
      <c r="J9083" s="209"/>
      <c r="K9083" s="209"/>
      <c r="L9083" s="209"/>
      <c r="M9083" s="209"/>
      <c r="N9083" s="209"/>
      <c r="O9083" s="209"/>
      <c r="P9083" s="209"/>
      <c r="Q9083" s="209"/>
      <c r="R9083" s="209"/>
      <c r="S9083" s="209"/>
      <c r="T9083" s="209"/>
      <c r="U9083" s="209">
        <v>0</v>
      </c>
      <c r="V9083" s="209">
        <v>0</v>
      </c>
      <c r="W9083" s="209"/>
      <c r="X9083" s="209"/>
      <c r="Y9083" s="209"/>
      <c r="Z9083" s="209"/>
      <c r="AA9083" s="209"/>
      <c r="AB9083" s="209"/>
      <c r="AC9083" s="209"/>
      <c r="AD9083" s="209"/>
      <c r="AE9083" s="209"/>
      <c r="AF9083" s="209"/>
      <c r="AG9083" s="209"/>
      <c r="AH9083" s="209">
        <v>0</v>
      </c>
      <c r="AI9083" s="209">
        <v>0</v>
      </c>
      <c r="AJ9083" s="209"/>
      <c r="AK9083" s="209"/>
      <c r="AL9083" s="209"/>
      <c r="AM9083" s="209"/>
      <c r="AN9083" s="209"/>
      <c r="AO9083" s="209"/>
      <c r="AP9083" s="209"/>
      <c r="AQ9083" s="209"/>
      <c r="AR9083" s="209"/>
      <c r="AS9083" s="209"/>
      <c r="AT9083" s="209"/>
      <c r="AU9083" s="209">
        <v>0</v>
      </c>
      <c r="AV9083" s="209">
        <v>0</v>
      </c>
      <c r="AW9083" s="209">
        <f t="shared" si="2489"/>
        <v>0</v>
      </c>
    </row>
    <row r="9084" spans="1:49" s="212" customFormat="1">
      <c r="A9084" s="44" t="s">
        <v>2433</v>
      </c>
      <c r="B9084" s="45" t="s">
        <v>1029</v>
      </c>
      <c r="C9084" s="45" t="s">
        <v>1549</v>
      </c>
      <c r="D9084" s="452" t="s">
        <v>3061</v>
      </c>
      <c r="E9084" s="54" t="s">
        <v>1694</v>
      </c>
      <c r="F9084" s="211"/>
      <c r="G9084" s="211"/>
      <c r="H9084" s="211"/>
      <c r="I9084" s="186" t="s">
        <v>1721</v>
      </c>
      <c r="J9084" s="209">
        <f>SUM(J9085)</f>
        <v>0</v>
      </c>
      <c r="K9084" s="209">
        <f t="shared" ref="K9084:AT9084" si="2494">SUM(K9085)</f>
        <v>0</v>
      </c>
      <c r="L9084" s="209">
        <f t="shared" si="2494"/>
        <v>0</v>
      </c>
      <c r="M9084" s="209">
        <f t="shared" si="2494"/>
        <v>0</v>
      </c>
      <c r="N9084" s="209">
        <f t="shared" si="2494"/>
        <v>0</v>
      </c>
      <c r="O9084" s="209">
        <f t="shared" si="2494"/>
        <v>0</v>
      </c>
      <c r="P9084" s="209">
        <f t="shared" si="2494"/>
        <v>0</v>
      </c>
      <c r="Q9084" s="209">
        <f t="shared" si="2494"/>
        <v>0</v>
      </c>
      <c r="R9084" s="209">
        <f t="shared" si="2494"/>
        <v>0</v>
      </c>
      <c r="S9084" s="209">
        <f t="shared" si="2494"/>
        <v>0</v>
      </c>
      <c r="T9084" s="209">
        <f t="shared" si="2494"/>
        <v>0</v>
      </c>
      <c r="U9084" s="209">
        <v>0</v>
      </c>
      <c r="V9084" s="209">
        <v>0</v>
      </c>
      <c r="W9084" s="209">
        <f>SUM(W9085)</f>
        <v>0</v>
      </c>
      <c r="X9084" s="209">
        <f t="shared" si="2494"/>
        <v>0</v>
      </c>
      <c r="Y9084" s="209">
        <f t="shared" si="2494"/>
        <v>0</v>
      </c>
      <c r="Z9084" s="209">
        <f t="shared" si="2494"/>
        <v>0</v>
      </c>
      <c r="AA9084" s="209">
        <f t="shared" si="2494"/>
        <v>0</v>
      </c>
      <c r="AB9084" s="209">
        <f t="shared" si="2494"/>
        <v>0</v>
      </c>
      <c r="AC9084" s="209">
        <f t="shared" si="2494"/>
        <v>0</v>
      </c>
      <c r="AD9084" s="209">
        <f t="shared" si="2494"/>
        <v>0</v>
      </c>
      <c r="AE9084" s="209">
        <f t="shared" si="2494"/>
        <v>0</v>
      </c>
      <c r="AF9084" s="209">
        <f t="shared" si="2494"/>
        <v>0</v>
      </c>
      <c r="AG9084" s="209">
        <f t="shared" si="2494"/>
        <v>0</v>
      </c>
      <c r="AH9084" s="209">
        <v>0</v>
      </c>
      <c r="AI9084" s="209">
        <v>0</v>
      </c>
      <c r="AJ9084" s="209">
        <f>SUM(AJ9085)</f>
        <v>0</v>
      </c>
      <c r="AK9084" s="209">
        <f t="shared" si="2494"/>
        <v>0</v>
      </c>
      <c r="AL9084" s="209">
        <f t="shared" si="2494"/>
        <v>0</v>
      </c>
      <c r="AM9084" s="209">
        <f t="shared" si="2494"/>
        <v>0</v>
      </c>
      <c r="AN9084" s="209">
        <f t="shared" si="2494"/>
        <v>0</v>
      </c>
      <c r="AO9084" s="209">
        <f t="shared" si="2494"/>
        <v>0</v>
      </c>
      <c r="AP9084" s="209">
        <f t="shared" si="2494"/>
        <v>0</v>
      </c>
      <c r="AQ9084" s="209">
        <f t="shared" si="2494"/>
        <v>0</v>
      </c>
      <c r="AR9084" s="209">
        <f t="shared" si="2494"/>
        <v>0</v>
      </c>
      <c r="AS9084" s="209">
        <f t="shared" si="2494"/>
        <v>0</v>
      </c>
      <c r="AT9084" s="209">
        <f t="shared" si="2494"/>
        <v>0</v>
      </c>
      <c r="AU9084" s="209">
        <v>0</v>
      </c>
      <c r="AV9084" s="209">
        <v>0</v>
      </c>
      <c r="AW9084" s="209">
        <f t="shared" si="2489"/>
        <v>0</v>
      </c>
    </row>
    <row r="9085" spans="1:49" s="212" customFormat="1">
      <c r="A9085" s="44" t="s">
        <v>2433</v>
      </c>
      <c r="B9085" s="45" t="s">
        <v>1029</v>
      </c>
      <c r="C9085" s="45" t="s">
        <v>1549</v>
      </c>
      <c r="D9085" s="452" t="s">
        <v>3061</v>
      </c>
      <c r="E9085" s="54" t="s">
        <v>1694</v>
      </c>
      <c r="F9085" s="211" t="s">
        <v>2878</v>
      </c>
      <c r="G9085" s="468" t="s">
        <v>3084</v>
      </c>
      <c r="H9085" s="211" t="s">
        <v>2360</v>
      </c>
      <c r="I9085" s="40" t="s">
        <v>2790</v>
      </c>
      <c r="J9085" s="15"/>
      <c r="K9085" s="15"/>
      <c r="L9085" s="15"/>
      <c r="M9085" s="15"/>
      <c r="N9085" s="15"/>
      <c r="O9085" s="15"/>
      <c r="P9085" s="15"/>
      <c r="Q9085" s="15"/>
      <c r="R9085" s="15"/>
      <c r="S9085" s="15"/>
      <c r="T9085" s="15"/>
      <c r="U9085" s="15">
        <v>0</v>
      </c>
      <c r="V9085" s="15">
        <v>0</v>
      </c>
      <c r="W9085" s="15"/>
      <c r="X9085" s="15"/>
      <c r="Y9085" s="15"/>
      <c r="Z9085" s="15"/>
      <c r="AA9085" s="15"/>
      <c r="AB9085" s="15"/>
      <c r="AC9085" s="15"/>
      <c r="AD9085" s="15"/>
      <c r="AE9085" s="15"/>
      <c r="AF9085" s="15"/>
      <c r="AG9085" s="15"/>
      <c r="AH9085" s="15">
        <v>0</v>
      </c>
      <c r="AI9085" s="15">
        <v>0</v>
      </c>
      <c r="AJ9085" s="15"/>
      <c r="AK9085" s="15"/>
      <c r="AL9085" s="15"/>
      <c r="AM9085" s="15"/>
      <c r="AN9085" s="15"/>
      <c r="AO9085" s="15"/>
      <c r="AP9085" s="15"/>
      <c r="AQ9085" s="15"/>
      <c r="AR9085" s="15"/>
      <c r="AS9085" s="15"/>
      <c r="AT9085" s="15"/>
      <c r="AU9085" s="15">
        <v>0</v>
      </c>
      <c r="AV9085" s="15">
        <v>0</v>
      </c>
      <c r="AW9085" s="15">
        <f t="shared" si="2489"/>
        <v>0</v>
      </c>
    </row>
    <row r="9086" spans="1:49">
      <c r="A9086" s="48"/>
      <c r="B9086" s="42"/>
      <c r="C9086" s="42"/>
      <c r="D9086" s="42"/>
      <c r="E9086" s="531"/>
      <c r="F9086" s="51"/>
      <c r="G9086" s="51"/>
      <c r="H9086" s="51"/>
      <c r="I9086" s="73" t="s">
        <v>1157</v>
      </c>
      <c r="J9086" s="139">
        <f>SUM(J9087)</f>
        <v>0</v>
      </c>
      <c r="K9086" s="139">
        <f t="shared" ref="K9086:AT9088" si="2495">SUM(K9087)</f>
        <v>0</v>
      </c>
      <c r="L9086" s="139">
        <f t="shared" si="2495"/>
        <v>0</v>
      </c>
      <c r="M9086" s="139">
        <f t="shared" si="2495"/>
        <v>0</v>
      </c>
      <c r="N9086" s="139">
        <f t="shared" si="2495"/>
        <v>0</v>
      </c>
      <c r="O9086" s="139">
        <f t="shared" si="2495"/>
        <v>0</v>
      </c>
      <c r="P9086" s="139">
        <f t="shared" si="2495"/>
        <v>0</v>
      </c>
      <c r="Q9086" s="139">
        <f t="shared" si="2495"/>
        <v>0</v>
      </c>
      <c r="R9086" s="139">
        <f t="shared" si="2495"/>
        <v>0</v>
      </c>
      <c r="S9086" s="139">
        <f t="shared" si="2495"/>
        <v>0</v>
      </c>
      <c r="T9086" s="139">
        <f t="shared" si="2495"/>
        <v>0</v>
      </c>
      <c r="U9086" s="139">
        <v>0</v>
      </c>
      <c r="V9086" s="139">
        <v>0</v>
      </c>
      <c r="W9086" s="139">
        <f>SUM(W9087)</f>
        <v>0</v>
      </c>
      <c r="X9086" s="139">
        <f t="shared" si="2495"/>
        <v>0</v>
      </c>
      <c r="Y9086" s="139">
        <f t="shared" si="2495"/>
        <v>0</v>
      </c>
      <c r="Z9086" s="139">
        <f t="shared" si="2495"/>
        <v>0</v>
      </c>
      <c r="AA9086" s="139">
        <f t="shared" si="2495"/>
        <v>0</v>
      </c>
      <c r="AB9086" s="139">
        <f t="shared" si="2495"/>
        <v>0</v>
      </c>
      <c r="AC9086" s="139">
        <f t="shared" si="2495"/>
        <v>0</v>
      </c>
      <c r="AD9086" s="139">
        <f t="shared" si="2495"/>
        <v>0</v>
      </c>
      <c r="AE9086" s="139">
        <f t="shared" si="2495"/>
        <v>0</v>
      </c>
      <c r="AF9086" s="139">
        <f t="shared" si="2495"/>
        <v>0</v>
      </c>
      <c r="AG9086" s="139">
        <f t="shared" si="2495"/>
        <v>0</v>
      </c>
      <c r="AH9086" s="139">
        <v>0</v>
      </c>
      <c r="AI9086" s="139">
        <v>0</v>
      </c>
      <c r="AJ9086" s="139">
        <f>SUM(AJ9087)</f>
        <v>0</v>
      </c>
      <c r="AK9086" s="139">
        <f t="shared" si="2495"/>
        <v>0</v>
      </c>
      <c r="AL9086" s="139">
        <f t="shared" si="2495"/>
        <v>0</v>
      </c>
      <c r="AM9086" s="139">
        <f t="shared" si="2495"/>
        <v>0</v>
      </c>
      <c r="AN9086" s="139">
        <f t="shared" si="2495"/>
        <v>0</v>
      </c>
      <c r="AO9086" s="139">
        <f t="shared" si="2495"/>
        <v>0</v>
      </c>
      <c r="AP9086" s="139">
        <f t="shared" si="2495"/>
        <v>0</v>
      </c>
      <c r="AQ9086" s="139">
        <f t="shared" si="2495"/>
        <v>0</v>
      </c>
      <c r="AR9086" s="139">
        <f t="shared" si="2495"/>
        <v>0</v>
      </c>
      <c r="AS9086" s="139">
        <f t="shared" si="2495"/>
        <v>0</v>
      </c>
      <c r="AT9086" s="139">
        <f t="shared" si="2495"/>
        <v>0</v>
      </c>
      <c r="AU9086" s="139">
        <v>0</v>
      </c>
      <c r="AV9086" s="139">
        <v>0</v>
      </c>
      <c r="AW9086" s="139">
        <f t="shared" si="2489"/>
        <v>0</v>
      </c>
    </row>
    <row r="9087" spans="1:49">
      <c r="A9087" s="48" t="s">
        <v>2433</v>
      </c>
      <c r="B9087" s="42" t="s">
        <v>1029</v>
      </c>
      <c r="C9087" s="42" t="s">
        <v>1549</v>
      </c>
      <c r="D9087" s="452" t="s">
        <v>3061</v>
      </c>
      <c r="E9087" s="94" t="s">
        <v>1402</v>
      </c>
      <c r="F9087" s="51"/>
      <c r="G9087" s="51"/>
      <c r="H9087" s="51"/>
      <c r="I9087" s="74" t="s">
        <v>1158</v>
      </c>
      <c r="J9087" s="19">
        <f>SUM(J9088)</f>
        <v>0</v>
      </c>
      <c r="K9087" s="19">
        <f t="shared" si="2495"/>
        <v>0</v>
      </c>
      <c r="L9087" s="19">
        <f t="shared" si="2495"/>
        <v>0</v>
      </c>
      <c r="M9087" s="19">
        <f t="shared" si="2495"/>
        <v>0</v>
      </c>
      <c r="N9087" s="19">
        <f t="shared" si="2495"/>
        <v>0</v>
      </c>
      <c r="O9087" s="19">
        <f t="shared" si="2495"/>
        <v>0</v>
      </c>
      <c r="P9087" s="19">
        <f t="shared" si="2495"/>
        <v>0</v>
      </c>
      <c r="Q9087" s="19">
        <f t="shared" si="2495"/>
        <v>0</v>
      </c>
      <c r="R9087" s="19">
        <f t="shared" si="2495"/>
        <v>0</v>
      </c>
      <c r="S9087" s="19">
        <f t="shared" si="2495"/>
        <v>0</v>
      </c>
      <c r="T9087" s="19">
        <f t="shared" si="2495"/>
        <v>0</v>
      </c>
      <c r="U9087" s="19">
        <v>0</v>
      </c>
      <c r="V9087" s="19">
        <v>0</v>
      </c>
      <c r="W9087" s="19">
        <f>SUM(W9088)</f>
        <v>0</v>
      </c>
      <c r="X9087" s="19">
        <f t="shared" si="2495"/>
        <v>0</v>
      </c>
      <c r="Y9087" s="19">
        <f t="shared" si="2495"/>
        <v>0</v>
      </c>
      <c r="Z9087" s="19">
        <f t="shared" si="2495"/>
        <v>0</v>
      </c>
      <c r="AA9087" s="19">
        <f t="shared" si="2495"/>
        <v>0</v>
      </c>
      <c r="AB9087" s="19">
        <f t="shared" si="2495"/>
        <v>0</v>
      </c>
      <c r="AC9087" s="19">
        <f t="shared" si="2495"/>
        <v>0</v>
      </c>
      <c r="AD9087" s="19">
        <f t="shared" si="2495"/>
        <v>0</v>
      </c>
      <c r="AE9087" s="19">
        <f t="shared" si="2495"/>
        <v>0</v>
      </c>
      <c r="AF9087" s="19">
        <f t="shared" si="2495"/>
        <v>0</v>
      </c>
      <c r="AG9087" s="19">
        <f t="shared" si="2495"/>
        <v>0</v>
      </c>
      <c r="AH9087" s="19">
        <v>0</v>
      </c>
      <c r="AI9087" s="19">
        <v>0</v>
      </c>
      <c r="AJ9087" s="19">
        <f>SUM(AJ9088)</f>
        <v>0</v>
      </c>
      <c r="AK9087" s="19">
        <f t="shared" si="2495"/>
        <v>0</v>
      </c>
      <c r="AL9087" s="19">
        <f t="shared" si="2495"/>
        <v>0</v>
      </c>
      <c r="AM9087" s="19">
        <f t="shared" si="2495"/>
        <v>0</v>
      </c>
      <c r="AN9087" s="19">
        <f t="shared" si="2495"/>
        <v>0</v>
      </c>
      <c r="AO9087" s="19">
        <f t="shared" si="2495"/>
        <v>0</v>
      </c>
      <c r="AP9087" s="19">
        <f t="shared" si="2495"/>
        <v>0</v>
      </c>
      <c r="AQ9087" s="19">
        <f t="shared" si="2495"/>
        <v>0</v>
      </c>
      <c r="AR9087" s="19">
        <f t="shared" si="2495"/>
        <v>0</v>
      </c>
      <c r="AS9087" s="19">
        <f t="shared" si="2495"/>
        <v>0</v>
      </c>
      <c r="AT9087" s="19">
        <f t="shared" si="2495"/>
        <v>0</v>
      </c>
      <c r="AU9087" s="19">
        <v>0</v>
      </c>
      <c r="AV9087" s="19">
        <v>0</v>
      </c>
      <c r="AW9087" s="19">
        <f t="shared" si="2489"/>
        <v>0</v>
      </c>
    </row>
    <row r="9088" spans="1:49">
      <c r="A9088" s="48" t="s">
        <v>2433</v>
      </c>
      <c r="B9088" s="42" t="s">
        <v>1029</v>
      </c>
      <c r="C9088" s="42" t="s">
        <v>1549</v>
      </c>
      <c r="D9088" s="452" t="s">
        <v>3061</v>
      </c>
      <c r="E9088" s="94" t="s">
        <v>1409</v>
      </c>
      <c r="F9088" s="51"/>
      <c r="G9088" s="51"/>
      <c r="H9088" s="51"/>
      <c r="I9088" s="74" t="s">
        <v>1518</v>
      </c>
      <c r="J9088" s="19">
        <f>SUM(J9089)</f>
        <v>0</v>
      </c>
      <c r="K9088" s="19">
        <f t="shared" si="2495"/>
        <v>0</v>
      </c>
      <c r="L9088" s="19">
        <f t="shared" si="2495"/>
        <v>0</v>
      </c>
      <c r="M9088" s="19">
        <f t="shared" si="2495"/>
        <v>0</v>
      </c>
      <c r="N9088" s="19">
        <f t="shared" si="2495"/>
        <v>0</v>
      </c>
      <c r="O9088" s="19">
        <f t="shared" si="2495"/>
        <v>0</v>
      </c>
      <c r="P9088" s="19">
        <f t="shared" si="2495"/>
        <v>0</v>
      </c>
      <c r="Q9088" s="19">
        <f t="shared" si="2495"/>
        <v>0</v>
      </c>
      <c r="R9088" s="19">
        <f t="shared" si="2495"/>
        <v>0</v>
      </c>
      <c r="S9088" s="19">
        <f t="shared" si="2495"/>
        <v>0</v>
      </c>
      <c r="T9088" s="19">
        <f t="shared" si="2495"/>
        <v>0</v>
      </c>
      <c r="U9088" s="19">
        <v>0</v>
      </c>
      <c r="V9088" s="19">
        <v>0</v>
      </c>
      <c r="W9088" s="19">
        <f>SUM(W9089)</f>
        <v>0</v>
      </c>
      <c r="X9088" s="19">
        <f t="shared" si="2495"/>
        <v>0</v>
      </c>
      <c r="Y9088" s="19">
        <f t="shared" si="2495"/>
        <v>0</v>
      </c>
      <c r="Z9088" s="19">
        <f t="shared" si="2495"/>
        <v>0</v>
      </c>
      <c r="AA9088" s="19">
        <f t="shared" si="2495"/>
        <v>0</v>
      </c>
      <c r="AB9088" s="19">
        <f t="shared" si="2495"/>
        <v>0</v>
      </c>
      <c r="AC9088" s="19">
        <f t="shared" si="2495"/>
        <v>0</v>
      </c>
      <c r="AD9088" s="19">
        <f t="shared" si="2495"/>
        <v>0</v>
      </c>
      <c r="AE9088" s="19">
        <f t="shared" si="2495"/>
        <v>0</v>
      </c>
      <c r="AF9088" s="19">
        <f t="shared" si="2495"/>
        <v>0</v>
      </c>
      <c r="AG9088" s="19">
        <f t="shared" si="2495"/>
        <v>0</v>
      </c>
      <c r="AH9088" s="19">
        <v>0</v>
      </c>
      <c r="AI9088" s="19">
        <v>0</v>
      </c>
      <c r="AJ9088" s="19">
        <f>SUM(AJ9089)</f>
        <v>0</v>
      </c>
      <c r="AK9088" s="19">
        <f t="shared" si="2495"/>
        <v>0</v>
      </c>
      <c r="AL9088" s="19">
        <f t="shared" si="2495"/>
        <v>0</v>
      </c>
      <c r="AM9088" s="19">
        <f t="shared" si="2495"/>
        <v>0</v>
      </c>
      <c r="AN9088" s="19">
        <f t="shared" si="2495"/>
        <v>0</v>
      </c>
      <c r="AO9088" s="19">
        <f t="shared" si="2495"/>
        <v>0</v>
      </c>
      <c r="AP9088" s="19">
        <f t="shared" si="2495"/>
        <v>0</v>
      </c>
      <c r="AQ9088" s="19">
        <f t="shared" si="2495"/>
        <v>0</v>
      </c>
      <c r="AR9088" s="19">
        <f t="shared" si="2495"/>
        <v>0</v>
      </c>
      <c r="AS9088" s="19">
        <f t="shared" si="2495"/>
        <v>0</v>
      </c>
      <c r="AT9088" s="19">
        <f t="shared" si="2495"/>
        <v>0</v>
      </c>
      <c r="AU9088" s="19">
        <v>0</v>
      </c>
      <c r="AV9088" s="19">
        <v>0</v>
      </c>
      <c r="AW9088" s="19">
        <f t="shared" si="2489"/>
        <v>0</v>
      </c>
    </row>
    <row r="9089" spans="1:49">
      <c r="A9089" s="48" t="s">
        <v>2433</v>
      </c>
      <c r="B9089" s="42" t="s">
        <v>1029</v>
      </c>
      <c r="C9089" s="42" t="s">
        <v>1549</v>
      </c>
      <c r="D9089" s="452" t="s">
        <v>3061</v>
      </c>
      <c r="E9089" s="94" t="s">
        <v>1409</v>
      </c>
      <c r="F9089" s="51" t="s">
        <v>2522</v>
      </c>
      <c r="G9089" s="468" t="s">
        <v>3104</v>
      </c>
      <c r="H9089" s="51" t="s">
        <v>2382</v>
      </c>
      <c r="I9089" s="56" t="s">
        <v>2318</v>
      </c>
      <c r="U9089" s="15">
        <v>0</v>
      </c>
      <c r="V9089" s="15">
        <v>0</v>
      </c>
      <c r="AH9089" s="15">
        <v>0</v>
      </c>
      <c r="AI9089" s="15">
        <v>0</v>
      </c>
      <c r="AU9089" s="15">
        <v>0</v>
      </c>
      <c r="AV9089" s="15">
        <v>0</v>
      </c>
      <c r="AW9089" s="15">
        <f t="shared" si="2489"/>
        <v>0</v>
      </c>
    </row>
    <row r="9090" spans="1:49">
      <c r="A9090" s="48"/>
      <c r="B9090" s="42"/>
      <c r="C9090" s="42"/>
      <c r="D9090" s="42"/>
      <c r="E9090" s="531"/>
      <c r="F9090" s="51"/>
      <c r="G9090" s="51"/>
      <c r="H9090" s="51"/>
      <c r="I9090" s="42"/>
      <c r="U9090" s="15">
        <v>0</v>
      </c>
      <c r="V9090" s="15">
        <v>0</v>
      </c>
      <c r="AH9090" s="15">
        <v>0</v>
      </c>
      <c r="AI9090" s="15">
        <v>0</v>
      </c>
      <c r="AU9090" s="15">
        <v>0</v>
      </c>
      <c r="AV9090" s="15">
        <v>0</v>
      </c>
      <c r="AW9090" s="15">
        <f t="shared" si="2489"/>
        <v>0</v>
      </c>
    </row>
    <row r="9091" spans="1:49">
      <c r="A9091" s="48"/>
      <c r="B9091" s="42"/>
      <c r="C9091" s="42"/>
      <c r="D9091" s="42"/>
      <c r="E9091" s="531"/>
      <c r="F9091" s="50"/>
      <c r="G9091" s="50"/>
      <c r="H9091" s="50"/>
      <c r="I9091" s="49" t="s">
        <v>2441</v>
      </c>
      <c r="J9091" s="12">
        <f>SUM(J8950,J8973,J9032,J9086)</f>
        <v>140000</v>
      </c>
      <c r="K9091" s="12">
        <f t="shared" ref="K9091:AT9091" si="2496">SUM(K8950,K8973,K9032,K9086)</f>
        <v>0</v>
      </c>
      <c r="L9091" s="12">
        <f t="shared" si="2496"/>
        <v>0</v>
      </c>
      <c r="M9091" s="12">
        <f t="shared" si="2496"/>
        <v>0</v>
      </c>
      <c r="N9091" s="12">
        <f t="shared" si="2496"/>
        <v>0</v>
      </c>
      <c r="O9091" s="12">
        <f t="shared" si="2496"/>
        <v>80000</v>
      </c>
      <c r="P9091" s="12">
        <f t="shared" si="2496"/>
        <v>0</v>
      </c>
      <c r="Q9091" s="12">
        <f t="shared" si="2496"/>
        <v>0</v>
      </c>
      <c r="R9091" s="12">
        <f t="shared" si="2496"/>
        <v>0</v>
      </c>
      <c r="S9091" s="12">
        <f t="shared" si="2496"/>
        <v>0</v>
      </c>
      <c r="T9091" s="12">
        <f t="shared" si="2496"/>
        <v>0</v>
      </c>
      <c r="U9091" s="12">
        <v>80000</v>
      </c>
      <c r="V9091" s="12">
        <v>60000</v>
      </c>
      <c r="W9091" s="12">
        <f>SUM(W8950,W8973,W9032,W9086)</f>
        <v>0</v>
      </c>
      <c r="X9091" s="12">
        <f t="shared" si="2496"/>
        <v>0</v>
      </c>
      <c r="Y9091" s="12">
        <f t="shared" si="2496"/>
        <v>0</v>
      </c>
      <c r="Z9091" s="12">
        <f t="shared" si="2496"/>
        <v>0</v>
      </c>
      <c r="AA9091" s="12">
        <f t="shared" si="2496"/>
        <v>0</v>
      </c>
      <c r="AB9091" s="12">
        <f t="shared" si="2496"/>
        <v>0</v>
      </c>
      <c r="AC9091" s="12">
        <f t="shared" si="2496"/>
        <v>0</v>
      </c>
      <c r="AD9091" s="12">
        <f t="shared" si="2496"/>
        <v>0</v>
      </c>
      <c r="AE9091" s="12">
        <f t="shared" si="2496"/>
        <v>0</v>
      </c>
      <c r="AF9091" s="12">
        <f t="shared" si="2496"/>
        <v>0</v>
      </c>
      <c r="AG9091" s="12">
        <f t="shared" si="2496"/>
        <v>0</v>
      </c>
      <c r="AH9091" s="12">
        <v>0</v>
      </c>
      <c r="AI9091" s="12">
        <v>0</v>
      </c>
      <c r="AJ9091" s="12">
        <f>SUM(AJ8950,AJ8973,AJ9032,AJ9086)</f>
        <v>0</v>
      </c>
      <c r="AK9091" s="12">
        <f t="shared" si="2496"/>
        <v>0</v>
      </c>
      <c r="AL9091" s="12">
        <f t="shared" si="2496"/>
        <v>0</v>
      </c>
      <c r="AM9091" s="12">
        <f t="shared" si="2496"/>
        <v>0</v>
      </c>
      <c r="AN9091" s="12">
        <f t="shared" si="2496"/>
        <v>0</v>
      </c>
      <c r="AO9091" s="12">
        <f t="shared" si="2496"/>
        <v>0</v>
      </c>
      <c r="AP9091" s="12">
        <f t="shared" si="2496"/>
        <v>0</v>
      </c>
      <c r="AQ9091" s="12">
        <f t="shared" si="2496"/>
        <v>0</v>
      </c>
      <c r="AR9091" s="12">
        <f t="shared" si="2496"/>
        <v>0</v>
      </c>
      <c r="AS9091" s="12">
        <f t="shared" si="2496"/>
        <v>0</v>
      </c>
      <c r="AT9091" s="12">
        <f t="shared" si="2496"/>
        <v>0</v>
      </c>
      <c r="AU9091" s="12">
        <v>0</v>
      </c>
      <c r="AV9091" s="12">
        <v>0</v>
      </c>
      <c r="AW9091" s="12">
        <f t="shared" si="2489"/>
        <v>80000</v>
      </c>
    </row>
    <row r="9092" spans="1:49" s="72" customFormat="1">
      <c r="A9092" s="48"/>
      <c r="B9092" s="42"/>
      <c r="C9092" s="42"/>
      <c r="D9092" s="42"/>
      <c r="E9092" s="531"/>
      <c r="F9092" s="50"/>
      <c r="G9092" s="50"/>
      <c r="H9092" s="50"/>
      <c r="I9092" s="53"/>
      <c r="J9092" s="29"/>
      <c r="K9092" s="29"/>
      <c r="L9092" s="29"/>
      <c r="M9092" s="29"/>
      <c r="N9092" s="29"/>
      <c r="O9092" s="29"/>
      <c r="P9092" s="29"/>
      <c r="Q9092" s="29"/>
      <c r="R9092" s="29"/>
      <c r="S9092" s="29"/>
      <c r="T9092" s="29"/>
      <c r="U9092" s="29"/>
      <c r="V9092" s="29"/>
      <c r="W9092" s="29"/>
      <c r="X9092" s="29"/>
      <c r="Y9092" s="29"/>
      <c r="Z9092" s="29"/>
      <c r="AA9092" s="29"/>
      <c r="AB9092" s="29"/>
      <c r="AC9092" s="29"/>
      <c r="AD9092" s="29"/>
      <c r="AE9092" s="29"/>
      <c r="AF9092" s="29"/>
      <c r="AG9092" s="29"/>
      <c r="AH9092" s="29"/>
      <c r="AI9092" s="29"/>
      <c r="AJ9092" s="29"/>
      <c r="AK9092" s="29"/>
      <c r="AL9092" s="29"/>
      <c r="AM9092" s="29"/>
      <c r="AN9092" s="29"/>
      <c r="AO9092" s="29"/>
      <c r="AP9092" s="29"/>
      <c r="AQ9092" s="29"/>
      <c r="AR9092" s="29"/>
      <c r="AS9092" s="29"/>
      <c r="AT9092" s="29"/>
      <c r="AU9092" s="29"/>
      <c r="AV9092" s="29"/>
      <c r="AW9092" s="29"/>
    </row>
    <row r="9093" spans="1:49" s="3" customFormat="1">
      <c r="A9093" s="98"/>
      <c r="B9093" s="99"/>
      <c r="C9093" s="99"/>
      <c r="D9093" s="99"/>
      <c r="E9093" s="538"/>
      <c r="F9093" s="128"/>
      <c r="G9093" s="128"/>
      <c r="H9093" s="128"/>
      <c r="I9093" s="146" t="s">
        <v>970</v>
      </c>
      <c r="J9093" s="264"/>
      <c r="K9093" s="264"/>
      <c r="L9093" s="264"/>
      <c r="M9093" s="264"/>
      <c r="N9093" s="264"/>
      <c r="O9093" s="264"/>
      <c r="P9093" s="264"/>
      <c r="Q9093" s="264"/>
      <c r="R9093" s="264"/>
      <c r="S9093" s="264"/>
      <c r="T9093" s="264"/>
      <c r="U9093" s="264"/>
      <c r="V9093" s="264"/>
      <c r="W9093" s="264"/>
      <c r="X9093" s="264"/>
      <c r="Y9093" s="264"/>
      <c r="Z9093" s="264"/>
      <c r="AA9093" s="264"/>
      <c r="AB9093" s="264"/>
      <c r="AC9093" s="264"/>
      <c r="AD9093" s="264"/>
      <c r="AE9093" s="264"/>
      <c r="AF9093" s="264"/>
      <c r="AG9093" s="264"/>
      <c r="AH9093" s="264"/>
      <c r="AI9093" s="264"/>
      <c r="AJ9093" s="264"/>
      <c r="AK9093" s="264"/>
      <c r="AL9093" s="264"/>
      <c r="AM9093" s="264"/>
      <c r="AN9093" s="264"/>
      <c r="AO9093" s="264"/>
      <c r="AP9093" s="264"/>
      <c r="AQ9093" s="264"/>
      <c r="AR9093" s="264"/>
      <c r="AS9093" s="264"/>
      <c r="AT9093" s="264"/>
      <c r="AU9093" s="264"/>
      <c r="AV9093" s="264"/>
      <c r="AW9093" s="264"/>
    </row>
    <row r="9094" spans="1:49" ht="13.5" thickBot="1">
      <c r="A9094" s="48"/>
      <c r="B9094" s="42"/>
      <c r="C9094" s="42"/>
      <c r="D9094" s="42"/>
      <c r="E9094" s="531"/>
      <c r="F9094" s="50"/>
      <c r="G9094" s="50"/>
      <c r="H9094" s="50"/>
      <c r="I9094" s="146"/>
      <c r="J9094" s="264"/>
      <c r="K9094" s="264"/>
      <c r="L9094" s="264"/>
      <c r="M9094" s="264"/>
      <c r="N9094" s="264"/>
      <c r="O9094" s="264"/>
      <c r="P9094" s="264"/>
      <c r="Q9094" s="264"/>
      <c r="R9094" s="264"/>
      <c r="S9094" s="264"/>
      <c r="T9094" s="264"/>
      <c r="U9094" s="264"/>
      <c r="V9094" s="264"/>
      <c r="W9094" s="264"/>
      <c r="X9094" s="264"/>
      <c r="Y9094" s="264"/>
      <c r="Z9094" s="264"/>
      <c r="AA9094" s="264"/>
      <c r="AB9094" s="264"/>
      <c r="AC9094" s="264"/>
      <c r="AD9094" s="264"/>
      <c r="AE9094" s="264"/>
      <c r="AF9094" s="264"/>
      <c r="AG9094" s="264"/>
      <c r="AH9094" s="264"/>
      <c r="AI9094" s="264"/>
      <c r="AJ9094" s="264"/>
      <c r="AK9094" s="264"/>
      <c r="AL9094" s="264"/>
      <c r="AM9094" s="264"/>
      <c r="AN9094" s="264"/>
      <c r="AO9094" s="264"/>
      <c r="AP9094" s="264"/>
      <c r="AQ9094" s="264"/>
      <c r="AR9094" s="264"/>
      <c r="AS9094" s="264"/>
      <c r="AT9094" s="264"/>
      <c r="AU9094" s="264"/>
      <c r="AV9094" s="264"/>
      <c r="AW9094" s="264"/>
    </row>
    <row r="9095" spans="1:49" ht="35.25" customHeight="1" thickTop="1" thickBot="1">
      <c r="A9095" s="48"/>
      <c r="B9095" s="42"/>
      <c r="C9095" s="42"/>
      <c r="D9095" s="42"/>
      <c r="E9095" s="531"/>
      <c r="F9095" s="50"/>
      <c r="G9095" s="50"/>
      <c r="H9095" s="50"/>
      <c r="I9095" s="5" t="s">
        <v>2331</v>
      </c>
      <c r="J9095" s="364" t="s">
        <v>2891</v>
      </c>
      <c r="K9095" s="364" t="s">
        <v>2879</v>
      </c>
      <c r="L9095" s="364" t="s">
        <v>2880</v>
      </c>
      <c r="M9095" s="364" t="s">
        <v>2881</v>
      </c>
      <c r="N9095" s="364" t="s">
        <v>2882</v>
      </c>
      <c r="O9095" s="364" t="s">
        <v>2883</v>
      </c>
      <c r="P9095" s="364" t="s">
        <v>2884</v>
      </c>
      <c r="Q9095" s="364" t="s">
        <v>2885</v>
      </c>
      <c r="R9095" s="364" t="s">
        <v>2886</v>
      </c>
      <c r="S9095" s="364" t="s">
        <v>2887</v>
      </c>
      <c r="T9095" s="364" t="s">
        <v>2888</v>
      </c>
      <c r="U9095" s="364" t="s">
        <v>2889</v>
      </c>
      <c r="V9095" s="364" t="s">
        <v>2890</v>
      </c>
      <c r="W9095" s="365" t="s">
        <v>2893</v>
      </c>
      <c r="X9095" s="365" t="s">
        <v>2879</v>
      </c>
      <c r="Y9095" s="365" t="s">
        <v>2880</v>
      </c>
      <c r="Z9095" s="365" t="s">
        <v>2881</v>
      </c>
      <c r="AA9095" s="365" t="s">
        <v>2882</v>
      </c>
      <c r="AB9095" s="365" t="s">
        <v>2883</v>
      </c>
      <c r="AC9095" s="365" t="s">
        <v>2884</v>
      </c>
      <c r="AD9095" s="365" t="s">
        <v>2885</v>
      </c>
      <c r="AE9095" s="365" t="s">
        <v>2886</v>
      </c>
      <c r="AF9095" s="365" t="s">
        <v>2887</v>
      </c>
      <c r="AG9095" s="365" t="s">
        <v>2888</v>
      </c>
      <c r="AH9095" s="365" t="s">
        <v>2889</v>
      </c>
      <c r="AI9095" s="365" t="s">
        <v>2890</v>
      </c>
      <c r="AJ9095" s="366" t="s">
        <v>2892</v>
      </c>
      <c r="AK9095" s="366" t="s">
        <v>2879</v>
      </c>
      <c r="AL9095" s="366" t="s">
        <v>2880</v>
      </c>
      <c r="AM9095" s="366" t="s">
        <v>2881</v>
      </c>
      <c r="AN9095" s="366" t="s">
        <v>2882</v>
      </c>
      <c r="AO9095" s="366" t="s">
        <v>2883</v>
      </c>
      <c r="AP9095" s="366" t="s">
        <v>2884</v>
      </c>
      <c r="AQ9095" s="366" t="s">
        <v>2885</v>
      </c>
      <c r="AR9095" s="366" t="s">
        <v>2886</v>
      </c>
      <c r="AS9095" s="366" t="s">
        <v>2887</v>
      </c>
      <c r="AT9095" s="366" t="s">
        <v>2888</v>
      </c>
      <c r="AU9095" s="366" t="s">
        <v>2889</v>
      </c>
      <c r="AV9095" s="366" t="s">
        <v>2890</v>
      </c>
      <c r="AW9095" s="368" t="s">
        <v>2895</v>
      </c>
    </row>
    <row r="9096" spans="1:49">
      <c r="A9096" s="48"/>
      <c r="B9096" s="42"/>
      <c r="C9096" s="42"/>
      <c r="D9096" s="42"/>
      <c r="E9096" s="531"/>
      <c r="F9096" s="50"/>
      <c r="G9096" s="50"/>
      <c r="H9096" s="50"/>
      <c r="I9096" s="34"/>
      <c r="J9096" s="202" t="s">
        <v>1224</v>
      </c>
      <c r="K9096" s="202">
        <v>1</v>
      </c>
      <c r="L9096" s="202">
        <v>2</v>
      </c>
      <c r="M9096" s="202">
        <v>3</v>
      </c>
      <c r="N9096" s="202">
        <v>4</v>
      </c>
      <c r="O9096" s="202">
        <v>5</v>
      </c>
      <c r="P9096" s="202">
        <v>6</v>
      </c>
      <c r="Q9096" s="202">
        <v>7</v>
      </c>
      <c r="R9096" s="202">
        <v>8</v>
      </c>
      <c r="S9096" s="202">
        <v>9</v>
      </c>
      <c r="T9096" s="202">
        <v>10</v>
      </c>
      <c r="U9096" s="202">
        <v>13</v>
      </c>
      <c r="V9096" s="202">
        <v>14</v>
      </c>
      <c r="W9096" s="202" t="s">
        <v>1224</v>
      </c>
      <c r="X9096" s="202">
        <v>1</v>
      </c>
      <c r="Y9096" s="202">
        <v>2</v>
      </c>
      <c r="Z9096" s="202">
        <v>3</v>
      </c>
      <c r="AA9096" s="202">
        <v>4</v>
      </c>
      <c r="AB9096" s="202">
        <v>5</v>
      </c>
      <c r="AC9096" s="202">
        <v>6</v>
      </c>
      <c r="AD9096" s="202">
        <v>7</v>
      </c>
      <c r="AE9096" s="202">
        <v>8</v>
      </c>
      <c r="AF9096" s="202">
        <v>9</v>
      </c>
      <c r="AG9096" s="202">
        <v>10</v>
      </c>
      <c r="AH9096" s="202">
        <v>13</v>
      </c>
      <c r="AI9096" s="202">
        <v>14</v>
      </c>
      <c r="AJ9096" s="202" t="s">
        <v>1224</v>
      </c>
      <c r="AK9096" s="202">
        <v>1</v>
      </c>
      <c r="AL9096" s="202">
        <v>2</v>
      </c>
      <c r="AM9096" s="202">
        <v>3</v>
      </c>
      <c r="AN9096" s="202">
        <v>4</v>
      </c>
      <c r="AO9096" s="202">
        <v>5</v>
      </c>
      <c r="AP9096" s="202">
        <v>6</v>
      </c>
      <c r="AQ9096" s="202">
        <v>7</v>
      </c>
      <c r="AR9096" s="202">
        <v>8</v>
      </c>
      <c r="AS9096" s="202">
        <v>9</v>
      </c>
      <c r="AT9096" s="202">
        <v>10</v>
      </c>
      <c r="AU9096" s="202">
        <v>13</v>
      </c>
      <c r="AV9096" s="202">
        <v>14</v>
      </c>
      <c r="AW9096" s="202">
        <v>15</v>
      </c>
    </row>
    <row r="9097" spans="1:49">
      <c r="A9097" s="48"/>
      <c r="B9097" s="42"/>
      <c r="C9097" s="42"/>
      <c r="D9097" s="42"/>
      <c r="E9097" s="531"/>
      <c r="F9097" s="50"/>
      <c r="G9097" s="50"/>
      <c r="H9097" s="50"/>
      <c r="I9097" s="276" t="s">
        <v>2421</v>
      </c>
      <c r="J9097" s="277">
        <f>SUM(J8987,J9026:J9028)</f>
        <v>0</v>
      </c>
      <c r="K9097" s="277">
        <f t="shared" ref="K9097:AT9097" si="2497">SUM(K8987,K9026:K9028)</f>
        <v>0</v>
      </c>
      <c r="L9097" s="277">
        <f t="shared" si="2497"/>
        <v>0</v>
      </c>
      <c r="M9097" s="277">
        <f t="shared" si="2497"/>
        <v>0</v>
      </c>
      <c r="N9097" s="277">
        <f t="shared" si="2497"/>
        <v>0</v>
      </c>
      <c r="O9097" s="277">
        <f t="shared" si="2497"/>
        <v>0</v>
      </c>
      <c r="P9097" s="277">
        <f t="shared" si="2497"/>
        <v>0</v>
      </c>
      <c r="Q9097" s="277">
        <f t="shared" si="2497"/>
        <v>0</v>
      </c>
      <c r="R9097" s="277">
        <f t="shared" si="2497"/>
        <v>0</v>
      </c>
      <c r="S9097" s="277">
        <f t="shared" si="2497"/>
        <v>0</v>
      </c>
      <c r="T9097" s="277">
        <f t="shared" si="2497"/>
        <v>0</v>
      </c>
      <c r="U9097" s="277">
        <v>0</v>
      </c>
      <c r="V9097" s="277">
        <v>0</v>
      </c>
      <c r="W9097" s="277">
        <f>SUM(W8987,W9026:W9028)</f>
        <v>0</v>
      </c>
      <c r="X9097" s="277">
        <f t="shared" si="2497"/>
        <v>0</v>
      </c>
      <c r="Y9097" s="277">
        <f t="shared" si="2497"/>
        <v>0</v>
      </c>
      <c r="Z9097" s="277">
        <f t="shared" si="2497"/>
        <v>0</v>
      </c>
      <c r="AA9097" s="277">
        <f t="shared" si="2497"/>
        <v>0</v>
      </c>
      <c r="AB9097" s="277">
        <f t="shared" si="2497"/>
        <v>0</v>
      </c>
      <c r="AC9097" s="277">
        <f t="shared" si="2497"/>
        <v>0</v>
      </c>
      <c r="AD9097" s="277">
        <f t="shared" si="2497"/>
        <v>0</v>
      </c>
      <c r="AE9097" s="277">
        <f t="shared" si="2497"/>
        <v>0</v>
      </c>
      <c r="AF9097" s="277">
        <f t="shared" si="2497"/>
        <v>0</v>
      </c>
      <c r="AG9097" s="277">
        <f t="shared" si="2497"/>
        <v>0</v>
      </c>
      <c r="AH9097" s="277">
        <v>0</v>
      </c>
      <c r="AI9097" s="277">
        <v>0</v>
      </c>
      <c r="AJ9097" s="277">
        <f>SUM(AJ8987,AJ9026:AJ9028)</f>
        <v>0</v>
      </c>
      <c r="AK9097" s="277">
        <f t="shared" si="2497"/>
        <v>0</v>
      </c>
      <c r="AL9097" s="277">
        <f t="shared" si="2497"/>
        <v>0</v>
      </c>
      <c r="AM9097" s="277">
        <f t="shared" si="2497"/>
        <v>0</v>
      </c>
      <c r="AN9097" s="277">
        <f t="shared" si="2497"/>
        <v>0</v>
      </c>
      <c r="AO9097" s="277">
        <f t="shared" si="2497"/>
        <v>0</v>
      </c>
      <c r="AP9097" s="277">
        <f t="shared" si="2497"/>
        <v>0</v>
      </c>
      <c r="AQ9097" s="277">
        <f t="shared" si="2497"/>
        <v>0</v>
      </c>
      <c r="AR9097" s="277">
        <f t="shared" si="2497"/>
        <v>0</v>
      </c>
      <c r="AS9097" s="277">
        <f t="shared" si="2497"/>
        <v>0</v>
      </c>
      <c r="AT9097" s="277">
        <f t="shared" si="2497"/>
        <v>0</v>
      </c>
      <c r="AU9097" s="277">
        <v>0</v>
      </c>
      <c r="AV9097" s="277">
        <v>0</v>
      </c>
      <c r="AW9097" s="277">
        <f t="shared" ref="AW9097:AW9102" si="2498">U9097+AH9097+AU9097</f>
        <v>0</v>
      </c>
    </row>
    <row r="9098" spans="1:49">
      <c r="A9098" s="48"/>
      <c r="B9098" s="42"/>
      <c r="C9098" s="42"/>
      <c r="D9098" s="42"/>
      <c r="E9098" s="531"/>
      <c r="F9098" s="50"/>
      <c r="G9098" s="50"/>
      <c r="H9098" s="50"/>
      <c r="I9098" s="276" t="s">
        <v>2364</v>
      </c>
      <c r="J9098" s="277">
        <f>SUM(J8988,J9000,J9014,J9084)</f>
        <v>30000</v>
      </c>
      <c r="K9098" s="277">
        <f t="shared" ref="K9098:AT9098" si="2499">SUM(K8988,K9000,K9014,K9084)</f>
        <v>0</v>
      </c>
      <c r="L9098" s="277">
        <f t="shared" si="2499"/>
        <v>0</v>
      </c>
      <c r="M9098" s="277">
        <f t="shared" si="2499"/>
        <v>0</v>
      </c>
      <c r="N9098" s="277">
        <f t="shared" si="2499"/>
        <v>0</v>
      </c>
      <c r="O9098" s="277">
        <f t="shared" si="2499"/>
        <v>30000</v>
      </c>
      <c r="P9098" s="277">
        <f t="shared" si="2499"/>
        <v>0</v>
      </c>
      <c r="Q9098" s="277">
        <f t="shared" si="2499"/>
        <v>0</v>
      </c>
      <c r="R9098" s="277">
        <f t="shared" si="2499"/>
        <v>0</v>
      </c>
      <c r="S9098" s="277">
        <f t="shared" si="2499"/>
        <v>0</v>
      </c>
      <c r="T9098" s="277">
        <f t="shared" si="2499"/>
        <v>0</v>
      </c>
      <c r="U9098" s="277">
        <v>30000</v>
      </c>
      <c r="V9098" s="277">
        <v>0</v>
      </c>
      <c r="W9098" s="277">
        <f>SUM(W8988,W9000,W9014,W9084)</f>
        <v>0</v>
      </c>
      <c r="X9098" s="277">
        <f t="shared" si="2499"/>
        <v>0</v>
      </c>
      <c r="Y9098" s="277">
        <f t="shared" si="2499"/>
        <v>0</v>
      </c>
      <c r="Z9098" s="277">
        <f t="shared" si="2499"/>
        <v>0</v>
      </c>
      <c r="AA9098" s="277">
        <f t="shared" si="2499"/>
        <v>0</v>
      </c>
      <c r="AB9098" s="277">
        <f t="shared" si="2499"/>
        <v>0</v>
      </c>
      <c r="AC9098" s="277">
        <f t="shared" si="2499"/>
        <v>0</v>
      </c>
      <c r="AD9098" s="277">
        <f t="shared" si="2499"/>
        <v>0</v>
      </c>
      <c r="AE9098" s="277">
        <f t="shared" si="2499"/>
        <v>0</v>
      </c>
      <c r="AF9098" s="277">
        <f t="shared" si="2499"/>
        <v>0</v>
      </c>
      <c r="AG9098" s="277">
        <f t="shared" si="2499"/>
        <v>0</v>
      </c>
      <c r="AH9098" s="277">
        <v>0</v>
      </c>
      <c r="AI9098" s="277">
        <v>0</v>
      </c>
      <c r="AJ9098" s="277">
        <f>SUM(AJ8988,AJ9000,AJ9014,AJ9084)</f>
        <v>0</v>
      </c>
      <c r="AK9098" s="277">
        <f t="shared" si="2499"/>
        <v>0</v>
      </c>
      <c r="AL9098" s="277">
        <f t="shared" si="2499"/>
        <v>0</v>
      </c>
      <c r="AM9098" s="277">
        <f t="shared" si="2499"/>
        <v>0</v>
      </c>
      <c r="AN9098" s="277">
        <f t="shared" si="2499"/>
        <v>0</v>
      </c>
      <c r="AO9098" s="277">
        <f t="shared" si="2499"/>
        <v>0</v>
      </c>
      <c r="AP9098" s="277">
        <f t="shared" si="2499"/>
        <v>0</v>
      </c>
      <c r="AQ9098" s="277">
        <f t="shared" si="2499"/>
        <v>0</v>
      </c>
      <c r="AR9098" s="277">
        <f t="shared" si="2499"/>
        <v>0</v>
      </c>
      <c r="AS9098" s="277">
        <f t="shared" si="2499"/>
        <v>0</v>
      </c>
      <c r="AT9098" s="277">
        <f t="shared" si="2499"/>
        <v>0</v>
      </c>
      <c r="AU9098" s="277">
        <v>0</v>
      </c>
      <c r="AV9098" s="277">
        <v>0</v>
      </c>
      <c r="AW9098" s="277">
        <f t="shared" si="2498"/>
        <v>30000</v>
      </c>
    </row>
    <row r="9099" spans="1:49">
      <c r="A9099" s="48"/>
      <c r="B9099" s="42"/>
      <c r="C9099" s="42"/>
      <c r="D9099" s="42"/>
      <c r="E9099" s="531"/>
      <c r="F9099" s="50"/>
      <c r="G9099" s="50"/>
      <c r="H9099" s="50"/>
      <c r="I9099" s="276" t="s">
        <v>2422</v>
      </c>
      <c r="J9099" s="277">
        <f>J9019+J9022+J9024+J9029+J9036+J9038+J9041+J9047+J9049+J9050+J9052+J9054+J9056+J9058+J9060+J9070+J9074+J9075+J9080+J9083+J9044+J9021+J9078+J9076+J9039+J9042+J9045+J9048+J9053+J9061+J9081+J9071</f>
        <v>50000</v>
      </c>
      <c r="K9099" s="277">
        <f t="shared" ref="K9099:AT9099" si="2500">K9019+K9022+K9024+K9029+K9036+K9038+K9041+K9047+K9049+K9050+K9052+K9054+K9056+K9058+K9060+K9070+K9074+K9075+K9080+K9083+K9044+K9021+K9078+K9076+K9039+K9042+K9045+K9048+K9053+K9061+K9081</f>
        <v>0</v>
      </c>
      <c r="L9099" s="277">
        <f t="shared" si="2500"/>
        <v>0</v>
      </c>
      <c r="M9099" s="277">
        <f t="shared" si="2500"/>
        <v>0</v>
      </c>
      <c r="N9099" s="277">
        <f t="shared" si="2500"/>
        <v>0</v>
      </c>
      <c r="O9099" s="277">
        <f t="shared" si="2500"/>
        <v>50000</v>
      </c>
      <c r="P9099" s="277">
        <f t="shared" si="2500"/>
        <v>0</v>
      </c>
      <c r="Q9099" s="277">
        <f t="shared" si="2500"/>
        <v>0</v>
      </c>
      <c r="R9099" s="277">
        <f t="shared" si="2500"/>
        <v>0</v>
      </c>
      <c r="S9099" s="277">
        <f t="shared" si="2500"/>
        <v>0</v>
      </c>
      <c r="T9099" s="277">
        <f t="shared" si="2500"/>
        <v>0</v>
      </c>
      <c r="U9099" s="277">
        <v>50000</v>
      </c>
      <c r="V9099" s="277">
        <v>0</v>
      </c>
      <c r="W9099" s="277">
        <f>W9019+W9022+W9024+W9029+W9036+W9038+W9041+W9047+W9049+W9050+W9052+W9054+W9056+W9058+W9060+W9070+W9074+W9075+W9080+W9083+W9044+W9021+W9078+W9076+W9039+W9042+W9045+W9048+W9053+W9061+W9081+W9071</f>
        <v>0</v>
      </c>
      <c r="X9099" s="277">
        <f t="shared" si="2500"/>
        <v>0</v>
      </c>
      <c r="Y9099" s="277">
        <f t="shared" si="2500"/>
        <v>0</v>
      </c>
      <c r="Z9099" s="277">
        <f t="shared" si="2500"/>
        <v>0</v>
      </c>
      <c r="AA9099" s="277">
        <f t="shared" si="2500"/>
        <v>0</v>
      </c>
      <c r="AB9099" s="277">
        <f t="shared" si="2500"/>
        <v>0</v>
      </c>
      <c r="AC9099" s="277">
        <f t="shared" si="2500"/>
        <v>0</v>
      </c>
      <c r="AD9099" s="277">
        <f t="shared" si="2500"/>
        <v>0</v>
      </c>
      <c r="AE9099" s="277">
        <f t="shared" si="2500"/>
        <v>0</v>
      </c>
      <c r="AF9099" s="277">
        <f t="shared" si="2500"/>
        <v>0</v>
      </c>
      <c r="AG9099" s="277">
        <f t="shared" si="2500"/>
        <v>0</v>
      </c>
      <c r="AH9099" s="277">
        <v>0</v>
      </c>
      <c r="AI9099" s="277">
        <v>0</v>
      </c>
      <c r="AJ9099" s="277">
        <f>AJ9019+AJ9022+AJ9024+AJ9029+AJ9036+AJ9038+AJ9041+AJ9047+AJ9049+AJ9050+AJ9052+AJ9054+AJ9056+AJ9058+AJ9060+AJ9070+AJ9074+AJ9075+AJ9080+AJ9083+AJ9044+AJ9021+AJ9078+AJ9076+AJ9039+AJ9042+AJ9045+AJ9048+AJ9053+AJ9061+AJ9081+AJ9071</f>
        <v>0</v>
      </c>
      <c r="AK9099" s="277">
        <f t="shared" si="2500"/>
        <v>0</v>
      </c>
      <c r="AL9099" s="277">
        <f t="shared" si="2500"/>
        <v>0</v>
      </c>
      <c r="AM9099" s="277">
        <f t="shared" si="2500"/>
        <v>0</v>
      </c>
      <c r="AN9099" s="277">
        <f t="shared" si="2500"/>
        <v>0</v>
      </c>
      <c r="AO9099" s="277">
        <f t="shared" si="2500"/>
        <v>0</v>
      </c>
      <c r="AP9099" s="277">
        <f t="shared" si="2500"/>
        <v>0</v>
      </c>
      <c r="AQ9099" s="277">
        <f t="shared" si="2500"/>
        <v>0</v>
      </c>
      <c r="AR9099" s="277">
        <f t="shared" si="2500"/>
        <v>0</v>
      </c>
      <c r="AS9099" s="277">
        <f t="shared" si="2500"/>
        <v>0</v>
      </c>
      <c r="AT9099" s="277">
        <f t="shared" si="2500"/>
        <v>0</v>
      </c>
      <c r="AU9099" s="277">
        <v>0</v>
      </c>
      <c r="AV9099" s="277">
        <v>0</v>
      </c>
      <c r="AW9099" s="277">
        <f t="shared" si="2498"/>
        <v>50000</v>
      </c>
    </row>
    <row r="9100" spans="1:49">
      <c r="A9100" s="48"/>
      <c r="B9100" s="42"/>
      <c r="C9100" s="42"/>
      <c r="D9100" s="42"/>
      <c r="E9100" s="531"/>
      <c r="F9100" s="50"/>
      <c r="G9100" s="50"/>
      <c r="H9100" s="50"/>
      <c r="I9100" s="276" t="s">
        <v>2425</v>
      </c>
      <c r="J9100" s="277">
        <f>SUM(J9089,J8986,J8976,J8972,J8971,J8962:J8969,J8960,J8954:J8958,J8952,J9031,J8979,J8980,J8981,J8982,J8983,J8977)</f>
        <v>0</v>
      </c>
      <c r="K9100" s="277">
        <f t="shared" ref="K9100:AT9100" si="2501">SUM(K9089,K8986,K8976,K8972,K8971,K8962:K8969,K8960,K8954:K8958,K8952,K9031,K8979,K8980,K8981,K8982,K8983,K8977)</f>
        <v>0</v>
      </c>
      <c r="L9100" s="277">
        <f t="shared" si="2501"/>
        <v>0</v>
      </c>
      <c r="M9100" s="277">
        <f t="shared" si="2501"/>
        <v>0</v>
      </c>
      <c r="N9100" s="277">
        <f t="shared" si="2501"/>
        <v>0</v>
      </c>
      <c r="O9100" s="277">
        <f t="shared" si="2501"/>
        <v>0</v>
      </c>
      <c r="P9100" s="277">
        <f t="shared" si="2501"/>
        <v>0</v>
      </c>
      <c r="Q9100" s="277">
        <f t="shared" si="2501"/>
        <v>0</v>
      </c>
      <c r="R9100" s="277">
        <f t="shared" si="2501"/>
        <v>0</v>
      </c>
      <c r="S9100" s="277">
        <f t="shared" si="2501"/>
        <v>0</v>
      </c>
      <c r="T9100" s="277">
        <f t="shared" si="2501"/>
        <v>0</v>
      </c>
      <c r="U9100" s="277">
        <v>0</v>
      </c>
      <c r="V9100" s="277">
        <v>0</v>
      </c>
      <c r="W9100" s="277">
        <f>SUM(W9089,W8986,W8976,W8972,W8971,W8962:W8969,W8960,W8954:W8958,W8952,W9031,W8979,W8980,W8981,W8982,W8983,W8977)</f>
        <v>0</v>
      </c>
      <c r="X9100" s="277">
        <f t="shared" si="2501"/>
        <v>0</v>
      </c>
      <c r="Y9100" s="277">
        <f t="shared" si="2501"/>
        <v>0</v>
      </c>
      <c r="Z9100" s="277">
        <f t="shared" si="2501"/>
        <v>0</v>
      </c>
      <c r="AA9100" s="277">
        <f t="shared" si="2501"/>
        <v>0</v>
      </c>
      <c r="AB9100" s="277">
        <f t="shared" si="2501"/>
        <v>0</v>
      </c>
      <c r="AC9100" s="277">
        <f t="shared" si="2501"/>
        <v>0</v>
      </c>
      <c r="AD9100" s="277">
        <f t="shared" si="2501"/>
        <v>0</v>
      </c>
      <c r="AE9100" s="277">
        <f t="shared" si="2501"/>
        <v>0</v>
      </c>
      <c r="AF9100" s="277">
        <f t="shared" si="2501"/>
        <v>0</v>
      </c>
      <c r="AG9100" s="277">
        <f t="shared" si="2501"/>
        <v>0</v>
      </c>
      <c r="AH9100" s="277">
        <v>0</v>
      </c>
      <c r="AI9100" s="277">
        <v>0</v>
      </c>
      <c r="AJ9100" s="277">
        <f>SUM(AJ9089,AJ8986,AJ8976,AJ8972,AJ8971,AJ8962:AJ8969,AJ8960,AJ8954:AJ8958,AJ8952,AJ9031,AJ8979,AJ8980,AJ8981,AJ8982,AJ8983,AJ8977)</f>
        <v>0</v>
      </c>
      <c r="AK9100" s="277">
        <f t="shared" si="2501"/>
        <v>0</v>
      </c>
      <c r="AL9100" s="277">
        <f t="shared" si="2501"/>
        <v>0</v>
      </c>
      <c r="AM9100" s="277">
        <f t="shared" si="2501"/>
        <v>0</v>
      </c>
      <c r="AN9100" s="277">
        <f t="shared" si="2501"/>
        <v>0</v>
      </c>
      <c r="AO9100" s="277">
        <f t="shared" si="2501"/>
        <v>0</v>
      </c>
      <c r="AP9100" s="277">
        <f t="shared" si="2501"/>
        <v>0</v>
      </c>
      <c r="AQ9100" s="277">
        <f t="shared" si="2501"/>
        <v>0</v>
      </c>
      <c r="AR9100" s="277">
        <f t="shared" si="2501"/>
        <v>0</v>
      </c>
      <c r="AS9100" s="277">
        <f t="shared" si="2501"/>
        <v>0</v>
      </c>
      <c r="AT9100" s="277">
        <f t="shared" si="2501"/>
        <v>0</v>
      </c>
      <c r="AU9100" s="277">
        <v>0</v>
      </c>
      <c r="AV9100" s="277">
        <v>0</v>
      </c>
      <c r="AW9100" s="277">
        <f t="shared" si="2498"/>
        <v>0</v>
      </c>
    </row>
    <row r="9101" spans="1:49">
      <c r="A9101" s="48"/>
      <c r="B9101" s="42"/>
      <c r="C9101" s="42"/>
      <c r="D9101" s="42"/>
      <c r="E9101" s="531"/>
      <c r="F9101" s="50"/>
      <c r="G9101" s="50"/>
      <c r="H9101" s="50"/>
      <c r="I9101" s="276" t="s">
        <v>2426</v>
      </c>
      <c r="J9101" s="277">
        <f>SUM(J9069,J9030)</f>
        <v>60000</v>
      </c>
      <c r="K9101" s="277">
        <f t="shared" ref="K9101:AT9101" si="2502">SUM(K9069,K9030)</f>
        <v>0</v>
      </c>
      <c r="L9101" s="277">
        <f t="shared" si="2502"/>
        <v>0</v>
      </c>
      <c r="M9101" s="277">
        <f t="shared" si="2502"/>
        <v>0</v>
      </c>
      <c r="N9101" s="277">
        <f t="shared" si="2502"/>
        <v>0</v>
      </c>
      <c r="O9101" s="277">
        <f t="shared" si="2502"/>
        <v>0</v>
      </c>
      <c r="P9101" s="277">
        <f t="shared" si="2502"/>
        <v>0</v>
      </c>
      <c r="Q9101" s="277">
        <f t="shared" si="2502"/>
        <v>0</v>
      </c>
      <c r="R9101" s="277">
        <f t="shared" si="2502"/>
        <v>0</v>
      </c>
      <c r="S9101" s="277">
        <f t="shared" si="2502"/>
        <v>0</v>
      </c>
      <c r="T9101" s="277">
        <f t="shared" si="2502"/>
        <v>0</v>
      </c>
      <c r="U9101" s="277">
        <v>0</v>
      </c>
      <c r="V9101" s="277">
        <v>60000</v>
      </c>
      <c r="W9101" s="277">
        <f>SUM(W9069,W9030)</f>
        <v>0</v>
      </c>
      <c r="X9101" s="277">
        <f t="shared" si="2502"/>
        <v>0</v>
      </c>
      <c r="Y9101" s="277">
        <f t="shared" si="2502"/>
        <v>0</v>
      </c>
      <c r="Z9101" s="277">
        <f t="shared" si="2502"/>
        <v>0</v>
      </c>
      <c r="AA9101" s="277">
        <f t="shared" si="2502"/>
        <v>0</v>
      </c>
      <c r="AB9101" s="277">
        <f t="shared" si="2502"/>
        <v>0</v>
      </c>
      <c r="AC9101" s="277">
        <f t="shared" si="2502"/>
        <v>0</v>
      </c>
      <c r="AD9101" s="277">
        <f t="shared" si="2502"/>
        <v>0</v>
      </c>
      <c r="AE9101" s="277">
        <f t="shared" si="2502"/>
        <v>0</v>
      </c>
      <c r="AF9101" s="277">
        <f t="shared" si="2502"/>
        <v>0</v>
      </c>
      <c r="AG9101" s="277">
        <f t="shared" si="2502"/>
        <v>0</v>
      </c>
      <c r="AH9101" s="277">
        <v>0</v>
      </c>
      <c r="AI9101" s="277">
        <v>0</v>
      </c>
      <c r="AJ9101" s="277">
        <f>SUM(AJ9069,AJ9030)</f>
        <v>0</v>
      </c>
      <c r="AK9101" s="277">
        <f t="shared" si="2502"/>
        <v>0</v>
      </c>
      <c r="AL9101" s="277">
        <f t="shared" si="2502"/>
        <v>0</v>
      </c>
      <c r="AM9101" s="277">
        <f t="shared" si="2502"/>
        <v>0</v>
      </c>
      <c r="AN9101" s="277">
        <f t="shared" si="2502"/>
        <v>0</v>
      </c>
      <c r="AO9101" s="277">
        <f t="shared" si="2502"/>
        <v>0</v>
      </c>
      <c r="AP9101" s="277">
        <f t="shared" si="2502"/>
        <v>0</v>
      </c>
      <c r="AQ9101" s="277">
        <f t="shared" si="2502"/>
        <v>0</v>
      </c>
      <c r="AR9101" s="277">
        <f t="shared" si="2502"/>
        <v>0</v>
      </c>
      <c r="AS9101" s="277">
        <f t="shared" si="2502"/>
        <v>0</v>
      </c>
      <c r="AT9101" s="277">
        <f t="shared" si="2502"/>
        <v>0</v>
      </c>
      <c r="AU9101" s="277">
        <v>0</v>
      </c>
      <c r="AV9101" s="277">
        <v>0</v>
      </c>
      <c r="AW9101" s="277">
        <f t="shared" si="2498"/>
        <v>0</v>
      </c>
    </row>
    <row r="9102" spans="1:49">
      <c r="A9102" s="48"/>
      <c r="B9102" s="42"/>
      <c r="C9102" s="42"/>
      <c r="D9102" s="42"/>
      <c r="E9102" s="531"/>
      <c r="F9102" s="50"/>
      <c r="G9102" s="50"/>
      <c r="H9102" s="50"/>
      <c r="I9102" s="276" t="s">
        <v>1631</v>
      </c>
      <c r="J9102" s="277">
        <f>SUM(J9097:J9101)</f>
        <v>140000</v>
      </c>
      <c r="K9102" s="277">
        <f t="shared" ref="K9102:AT9102" si="2503">SUM(K9097:K9101)</f>
        <v>0</v>
      </c>
      <c r="L9102" s="277">
        <f t="shared" si="2503"/>
        <v>0</v>
      </c>
      <c r="M9102" s="277">
        <f t="shared" si="2503"/>
        <v>0</v>
      </c>
      <c r="N9102" s="277">
        <f t="shared" si="2503"/>
        <v>0</v>
      </c>
      <c r="O9102" s="277">
        <f t="shared" si="2503"/>
        <v>80000</v>
      </c>
      <c r="P9102" s="277">
        <f t="shared" si="2503"/>
        <v>0</v>
      </c>
      <c r="Q9102" s="277">
        <f t="shared" si="2503"/>
        <v>0</v>
      </c>
      <c r="R9102" s="277">
        <f t="shared" si="2503"/>
        <v>0</v>
      </c>
      <c r="S9102" s="277">
        <f t="shared" si="2503"/>
        <v>0</v>
      </c>
      <c r="T9102" s="277">
        <f t="shared" si="2503"/>
        <v>0</v>
      </c>
      <c r="U9102" s="277">
        <v>80000</v>
      </c>
      <c r="V9102" s="277">
        <v>60000</v>
      </c>
      <c r="W9102" s="277">
        <f>SUM(W9097:W9101)</f>
        <v>0</v>
      </c>
      <c r="X9102" s="277">
        <f t="shared" si="2503"/>
        <v>0</v>
      </c>
      <c r="Y9102" s="277">
        <f t="shared" si="2503"/>
        <v>0</v>
      </c>
      <c r="Z9102" s="277">
        <f t="shared" si="2503"/>
        <v>0</v>
      </c>
      <c r="AA9102" s="277">
        <f t="shared" si="2503"/>
        <v>0</v>
      </c>
      <c r="AB9102" s="277">
        <f t="shared" si="2503"/>
        <v>0</v>
      </c>
      <c r="AC9102" s="277">
        <f t="shared" si="2503"/>
        <v>0</v>
      </c>
      <c r="AD9102" s="277">
        <f t="shared" si="2503"/>
        <v>0</v>
      </c>
      <c r="AE9102" s="277">
        <f t="shared" si="2503"/>
        <v>0</v>
      </c>
      <c r="AF9102" s="277">
        <f t="shared" si="2503"/>
        <v>0</v>
      </c>
      <c r="AG9102" s="277">
        <f t="shared" si="2503"/>
        <v>0</v>
      </c>
      <c r="AH9102" s="277">
        <v>0</v>
      </c>
      <c r="AI9102" s="277">
        <v>0</v>
      </c>
      <c r="AJ9102" s="277">
        <f>SUM(AJ9097:AJ9101)</f>
        <v>0</v>
      </c>
      <c r="AK9102" s="277">
        <f t="shared" si="2503"/>
        <v>0</v>
      </c>
      <c r="AL9102" s="277">
        <f t="shared" si="2503"/>
        <v>0</v>
      </c>
      <c r="AM9102" s="277">
        <f t="shared" si="2503"/>
        <v>0</v>
      </c>
      <c r="AN9102" s="277">
        <f t="shared" si="2503"/>
        <v>0</v>
      </c>
      <c r="AO9102" s="277">
        <f t="shared" si="2503"/>
        <v>0</v>
      </c>
      <c r="AP9102" s="277">
        <f t="shared" si="2503"/>
        <v>0</v>
      </c>
      <c r="AQ9102" s="277">
        <f t="shared" si="2503"/>
        <v>0</v>
      </c>
      <c r="AR9102" s="277">
        <f t="shared" si="2503"/>
        <v>0</v>
      </c>
      <c r="AS9102" s="277">
        <f t="shared" si="2503"/>
        <v>0</v>
      </c>
      <c r="AT9102" s="277">
        <f t="shared" si="2503"/>
        <v>0</v>
      </c>
      <c r="AU9102" s="277">
        <v>0</v>
      </c>
      <c r="AV9102" s="277">
        <v>0</v>
      </c>
      <c r="AW9102" s="277">
        <f t="shared" si="2498"/>
        <v>80000</v>
      </c>
    </row>
    <row r="9103" spans="1:49">
      <c r="A9103" s="48"/>
      <c r="B9103" s="42"/>
      <c r="C9103" s="42"/>
      <c r="D9103" s="42"/>
      <c r="E9103" s="531"/>
      <c r="F9103" s="50"/>
      <c r="G9103" s="50"/>
      <c r="H9103" s="50"/>
      <c r="I9103" s="146"/>
      <c r="J9103" s="29"/>
      <c r="K9103" s="29"/>
      <c r="L9103" s="29"/>
      <c r="M9103" s="29"/>
      <c r="N9103" s="29"/>
      <c r="O9103" s="29"/>
      <c r="P9103" s="29"/>
      <c r="Q9103" s="29"/>
      <c r="R9103" s="29"/>
      <c r="S9103" s="29"/>
      <c r="T9103" s="29"/>
      <c r="U9103" s="29"/>
      <c r="V9103" s="29"/>
      <c r="W9103" s="29"/>
      <c r="X9103" s="29"/>
      <c r="Y9103" s="29"/>
      <c r="Z9103" s="29"/>
      <c r="AA9103" s="29"/>
      <c r="AB9103" s="29"/>
      <c r="AC9103" s="29"/>
      <c r="AD9103" s="29"/>
      <c r="AE9103" s="29"/>
      <c r="AF9103" s="29"/>
      <c r="AG9103" s="29"/>
      <c r="AH9103" s="29"/>
      <c r="AI9103" s="29"/>
      <c r="AJ9103" s="29"/>
      <c r="AK9103" s="29"/>
      <c r="AL9103" s="29"/>
      <c r="AM9103" s="29"/>
      <c r="AN9103" s="29"/>
      <c r="AO9103" s="29"/>
      <c r="AP9103" s="29"/>
      <c r="AQ9103" s="29"/>
      <c r="AR9103" s="29"/>
      <c r="AS9103" s="29"/>
      <c r="AT9103" s="29"/>
      <c r="AU9103" s="29"/>
      <c r="AV9103" s="29"/>
      <c r="AW9103" s="29"/>
    </row>
    <row r="9104" spans="1:49">
      <c r="A9104" s="15"/>
      <c r="B9104" s="15"/>
      <c r="C9104" s="15"/>
      <c r="D9104" s="15"/>
      <c r="E9104" s="536"/>
      <c r="F9104" s="15"/>
      <c r="G9104" s="15"/>
      <c r="H9104" s="15"/>
      <c r="I9104" s="15"/>
    </row>
    <row r="9105" ht="36" customHeight="1"/>
  </sheetData>
  <autoFilter ref="A1:AX9104"/>
  <mergeCells count="2">
    <mergeCell ref="A1473:F1473"/>
    <mergeCell ref="I7928:I7929"/>
  </mergeCells>
  <phoneticPr fontId="0" type="noConversion"/>
  <printOptions horizontalCentered="1"/>
  <pageMargins left="0" right="0" top="0.35433070866141736" bottom="0.35433070866141736" header="0.19685039370078741" footer="0.19685039370078741"/>
  <pageSetup paperSize="9" scale="55" firstPageNumber="14" orientation="landscape" useFirstPageNumber="1" r:id="rId1"/>
  <headerFooter alignWithMargins="0">
    <oddFooter>&amp;R&amp;14&amp;P</oddFooter>
  </headerFooter>
  <rowBreaks count="183" manualBreakCount="183">
    <brk id="61" max="16383" man="1"/>
    <brk id="112" max="16383" man="1"/>
    <brk id="170" max="16383" man="1"/>
    <brk id="233" max="16383" man="1"/>
    <brk id="291" max="16383" man="1"/>
    <brk id="343" max="16383" man="1"/>
    <brk id="401" max="16383" man="1"/>
    <brk id="459" max="16383" man="1"/>
    <brk id="517" max="16383" man="1"/>
    <brk id="565" max="87" man="1"/>
    <brk id="623" max="16383" man="1"/>
    <brk id="684" max="16383" man="1"/>
    <brk id="743" max="16383" man="1"/>
    <brk id="799" max="16383" man="1"/>
    <brk id="858" max="16383" man="1"/>
    <brk id="914" max="16383" man="1"/>
    <brk id="972" max="16383" man="1"/>
    <brk id="1034" max="87" man="1"/>
    <brk id="1088" max="16383" man="1"/>
    <brk id="1137" max="87" man="1"/>
    <brk id="1176" max="16383" man="1"/>
    <brk id="1218" max="16383" man="1"/>
    <brk id="1256" max="16383" man="1"/>
    <brk id="1322" max="16383" man="1"/>
    <brk id="1381" max="16383" man="1"/>
    <brk id="1438" max="87" man="1"/>
    <brk id="1473" max="16383" man="1"/>
    <brk id="1534" max="16383" man="1"/>
    <brk id="1599" max="16383" man="1"/>
    <brk id="1645" max="87" man="1"/>
    <brk id="1676" max="16383" man="1"/>
    <brk id="1726" max="87" man="1"/>
    <brk id="1784" max="16383" man="1"/>
    <brk id="1840" max="16383" man="1"/>
    <brk id="1887" max="16383" man="1"/>
    <brk id="1934" max="16383" man="1"/>
    <brk id="1981" max="16383" man="1"/>
    <brk id="2028" max="87" man="1"/>
    <brk id="2076" max="16383" man="1"/>
    <brk id="2123" max="16383" man="1"/>
    <brk id="2171" max="16383" man="1"/>
    <brk id="2218" max="16383" man="1"/>
    <brk id="2266" max="16383" man="1"/>
    <brk id="2313" max="16383" man="1"/>
    <brk id="2360" max="16383" man="1"/>
    <brk id="2408" max="16383" man="1"/>
    <brk id="2455" max="16383" man="1"/>
    <brk id="2502" max="16383" man="1"/>
    <brk id="2549" max="16383" man="1"/>
    <brk id="2596" max="16383" man="1"/>
    <brk id="2643" max="16383" man="1"/>
    <brk id="2691" max="16383" man="1"/>
    <brk id="2738" max="16383" man="1"/>
    <brk id="2785" max="16383" man="1"/>
    <brk id="2833" max="16383" man="1"/>
    <brk id="2880" max="16383" man="1"/>
    <brk id="2927" max="16383" man="1"/>
    <brk id="2974" max="16383" man="1"/>
    <brk id="3021" max="16383" man="1"/>
    <brk id="3068" max="16383" man="1"/>
    <brk id="3115" max="16383" man="1"/>
    <brk id="3162" max="16383" man="1"/>
    <brk id="3209" max="16383" man="1"/>
    <brk id="3256" max="16383" man="1"/>
    <brk id="3303" max="16383" man="1"/>
    <brk id="3351" max="16383" man="1"/>
    <brk id="3398" max="16383" man="1"/>
    <brk id="3446" max="16383" man="1"/>
    <brk id="3493" max="16383" man="1"/>
    <brk id="3539" max="16383" man="1"/>
    <brk id="3587" max="16383" man="1"/>
    <brk id="3631" max="16383" man="1"/>
    <brk id="3678" max="16383" man="1"/>
    <brk id="3722" max="16383" man="1"/>
    <brk id="3770" max="16383" man="1"/>
    <brk id="3814" max="16383" man="1"/>
    <brk id="3862" max="16383" man="1"/>
    <brk id="3910" max="16383" man="1"/>
    <brk id="3957" max="16383" man="1"/>
    <brk id="4004" max="16383" man="1"/>
    <brk id="4051" max="16383" man="1"/>
    <brk id="4098" max="16383" man="1"/>
    <brk id="4145" max="16383" man="1"/>
    <brk id="4192" max="16383" man="1"/>
    <brk id="4239" max="16383" man="1"/>
    <brk id="4286" max="16383" man="1"/>
    <brk id="4334" max="16383" man="1"/>
    <brk id="4380" max="16383" man="1"/>
    <brk id="4427" max="16383" man="1"/>
    <brk id="4474" max="16383" man="1"/>
    <brk id="4521" max="16383" man="1"/>
    <brk id="4569" max="16383" man="1"/>
    <brk id="4617" max="16383" man="1"/>
    <brk id="4665" max="16383" man="1"/>
    <brk id="4712" max="16383" man="1"/>
    <brk id="4759" max="16383" man="1"/>
    <brk id="4807" max="16383" man="1"/>
    <brk id="4855" max="16383" man="1"/>
    <brk id="4902" max="16383" man="1"/>
    <brk id="4949" max="16383" man="1"/>
    <brk id="4996" max="87" man="1"/>
    <brk id="5043" max="87" man="1"/>
    <brk id="5090" max="87" man="1"/>
    <brk id="5137" max="16383" man="1"/>
    <brk id="5188" max="16383" man="1"/>
    <brk id="5236" max="16383" man="1"/>
    <brk id="5285" max="16383" man="1"/>
    <brk id="5333" max="16383" man="1"/>
    <brk id="5382" max="16383" man="1"/>
    <brk id="5430" max="16383" man="1"/>
    <brk id="5478" max="16383" man="1"/>
    <brk id="5527" max="16383" man="1"/>
    <brk id="5575" max="16383" man="1"/>
    <brk id="5624" max="16383" man="1"/>
    <brk id="5672" max="16383" man="1"/>
    <brk id="5722" max="16383" man="1"/>
    <brk id="5770" max="16383" man="1"/>
    <brk id="5818" max="16383" man="1"/>
    <brk id="5866" max="16383" man="1"/>
    <brk id="5914" max="16383" man="1"/>
    <brk id="5962" max="16383" man="1"/>
    <brk id="6011" max="16383" man="1"/>
    <brk id="6059" max="16383" man="1"/>
    <brk id="6108" max="16383" man="1"/>
    <brk id="6157" max="16383" man="1"/>
    <brk id="6206" max="16383" man="1"/>
    <brk id="6255" max="16383" man="1"/>
    <brk id="6304" max="16383" man="1"/>
    <brk id="6353" max="16383" man="1"/>
    <brk id="6401" max="16383" man="1"/>
    <brk id="6452" max="16383" man="1"/>
    <brk id="6501" max="16383" man="1"/>
    <brk id="6549" max="16383" man="1"/>
    <brk id="6598" max="16383" man="1"/>
    <brk id="6647" max="16383" man="1"/>
    <brk id="6696" max="16383" man="1"/>
    <brk id="6745" max="16383" man="1"/>
    <brk id="6794" max="16383" man="1"/>
    <brk id="6844" max="16383" man="1"/>
    <brk id="6889" max="87" man="1"/>
    <brk id="6940" max="16383" man="1"/>
    <brk id="7008" max="16383" man="1"/>
    <brk id="7073" max="16383" man="1"/>
    <brk id="7123" max="87" man="1"/>
    <brk id="7149" max="16383" man="1"/>
    <brk id="7204" max="16383" man="1"/>
    <brk id="7251" max="16383" man="1"/>
    <brk id="7299" max="16383" man="1"/>
    <brk id="7347" max="16383" man="1"/>
    <brk id="7394" max="16383" man="1"/>
    <brk id="7441" max="16383" man="1"/>
    <brk id="7489" max="16383" man="1"/>
    <brk id="7544" max="16383" man="1"/>
    <brk id="7600" max="16383" man="1"/>
    <brk id="7647" max="16383" man="1"/>
    <brk id="7695" max="87" man="1"/>
    <brk id="7742" max="87" man="1"/>
    <brk id="7794" max="16383" man="1"/>
    <brk id="7842" max="16383" man="1"/>
    <brk id="7888" max="16383" man="1"/>
    <brk id="7923" max="16383" man="1"/>
    <brk id="7972" max="16383" man="1"/>
    <brk id="8020" max="16383" man="1"/>
    <brk id="8076" max="16383" man="1"/>
    <brk id="8137" max="16383" man="1"/>
    <brk id="8199" max="16383" man="1"/>
    <brk id="8252" max="16383" man="1"/>
    <brk id="8309" max="16383" man="1"/>
    <brk id="8364" max="16383" man="1"/>
    <brk id="8421" max="16383" man="1"/>
    <brk id="8483" max="16383" man="1"/>
    <brk id="8538" max="87" man="1"/>
    <brk id="8561" max="16383" man="1"/>
    <brk id="8620" max="16383" man="1"/>
    <brk id="8667" max="87" man="1"/>
    <brk id="8698" max="16383" man="1"/>
    <brk id="8751" max="87" man="1"/>
    <brk id="8806" max="87" man="1"/>
    <brk id="8852" max="87" man="1"/>
    <brk id="8890" max="87" man="1"/>
    <brk id="8942" max="87" man="1"/>
    <brk id="9007" max="87" man="1"/>
    <brk id="9061" max="87" man="1"/>
  </rowBreaks>
  <colBreaks count="3" manualBreakCount="3">
    <brk id="9" max="10718" man="1"/>
    <brk id="22" max="10718" man="1"/>
    <brk id="35" max="10718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50</vt:i4>
      </vt:variant>
    </vt:vector>
  </HeadingPairs>
  <TitlesOfParts>
    <vt:vector size="52" baseType="lpstr">
      <vt:lpstr>CRITERIA1</vt:lpstr>
      <vt:lpstr>Budžetska</vt:lpstr>
      <vt:lpstr>ACCOUNTEDPERIODTYPE1</vt:lpstr>
      <vt:lpstr>APPSUSERNAME1</vt:lpstr>
      <vt:lpstr>BUDGETORGID1</vt:lpstr>
      <vt:lpstr>BUDGETORGNAME1</vt:lpstr>
      <vt:lpstr>CHARTOFACCOUNTSID1</vt:lpstr>
      <vt:lpstr>CONNECTSTRING1</vt:lpstr>
      <vt:lpstr>CREATESUMMARYJNLS1</vt:lpstr>
      <vt:lpstr>CRITERIACOLUMN1</vt:lpstr>
      <vt:lpstr>DBNAME1</vt:lpstr>
      <vt:lpstr>DBUSERNAME1</vt:lpstr>
      <vt:lpstr>DELETELOGICTYPE1</vt:lpstr>
      <vt:lpstr>FFAPPCOLNAME1_1</vt:lpstr>
      <vt:lpstr>FFAPPCOLNAME2_1</vt:lpstr>
      <vt:lpstr>FFAPPCOLNAME3_1</vt:lpstr>
      <vt:lpstr>FFAPPCOLNAME4_1</vt:lpstr>
      <vt:lpstr>FFAPPCOLNAME5_1</vt:lpstr>
      <vt:lpstr>FFAPPCOLNAME6_1</vt:lpstr>
      <vt:lpstr>FFSEGMENT1_1</vt:lpstr>
      <vt:lpstr>FFSEGMENT2_1</vt:lpstr>
      <vt:lpstr>FFSEGMENT3_1</vt:lpstr>
      <vt:lpstr>FFSEGMENT4_1</vt:lpstr>
      <vt:lpstr>FFSEGMENT5_1</vt:lpstr>
      <vt:lpstr>FFSEGMENT6_1</vt:lpstr>
      <vt:lpstr>FFSEGSEPARATOR1</vt:lpstr>
      <vt:lpstr>FIELDNAMECOLUMN1</vt:lpstr>
      <vt:lpstr>FIELDNAMEROW1</vt:lpstr>
      <vt:lpstr>FIRSTDATAROW1</vt:lpstr>
      <vt:lpstr>FNDNAM1</vt:lpstr>
      <vt:lpstr>FNDUSERID1</vt:lpstr>
      <vt:lpstr>FUNCTIONALCURRENCY1</vt:lpstr>
      <vt:lpstr>GWYUID1</vt:lpstr>
      <vt:lpstr>IMPORTDFF1</vt:lpstr>
      <vt:lpstr>LABELTEXTCOLUMN1</vt:lpstr>
      <vt:lpstr>LABELTEXTROW1</vt:lpstr>
      <vt:lpstr>NOOFFFSEGMENTS1</vt:lpstr>
      <vt:lpstr>NUMBEROFDETAILFIELDS1</vt:lpstr>
      <vt:lpstr>NUMBEROFHEADERFIELDS1</vt:lpstr>
      <vt:lpstr>PERIODSETNAME1</vt:lpstr>
      <vt:lpstr>POSTERRORSTOSUSP1</vt:lpstr>
      <vt:lpstr>Budžetska!Print_Area</vt:lpstr>
      <vt:lpstr>RESPONSIBILITYAPPLICATIONID1</vt:lpstr>
      <vt:lpstr>RESPONSIBILITYID1</vt:lpstr>
      <vt:lpstr>RESPONSIBILITYNAME1</vt:lpstr>
      <vt:lpstr>ROWSTOUPLOAD1</vt:lpstr>
      <vt:lpstr>SETOFBOOKSID1</vt:lpstr>
      <vt:lpstr>SETOFBOOKSNAME1</vt:lpstr>
      <vt:lpstr>STARTJOURNALIMPORT1</vt:lpstr>
      <vt:lpstr>TEMPLATENUMBER1</vt:lpstr>
      <vt:lpstr>TEMPLATESTYLE1</vt:lpstr>
      <vt:lpstr>TEMPLATETYPE1</vt:lpstr>
    </vt:vector>
  </TitlesOfParts>
  <Company>Sarajevo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Rebic</dc:creator>
  <cp:lastModifiedBy>Samra</cp:lastModifiedBy>
  <cp:lastPrinted>2016-11-21T10:55:42Z</cp:lastPrinted>
  <dcterms:created xsi:type="dcterms:W3CDTF">2000-07-06T14:59:57Z</dcterms:created>
  <dcterms:modified xsi:type="dcterms:W3CDTF">2016-11-21T11:04:28Z</dcterms:modified>
</cp:coreProperties>
</file>